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namedSheetViews/namedSheetView1.xml" ContentType="application/vnd.ms-excel.namedsheetviews+xml"/>
  <Override PartName="/xl/namedSheetViews/namedSheetView2.xml" ContentType="application/vnd.ms-excel.namedsheetview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omments3.xml" ContentType="application/vnd.openxmlformats-officedocument.spreadsheetml.comments+xml"/>
  <Override PartName="/xl/comments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24226"/>
  <mc:AlternateContent xmlns:mc="http://schemas.openxmlformats.org/markup-compatibility/2006">
    <mc:Choice Requires="x15">
      <x15ac:absPath xmlns:x15ac="http://schemas.microsoft.com/office/spreadsheetml/2010/11/ac" url="\\nwdfs\public\Contract Operations\Commercial work folder\"/>
    </mc:Choice>
  </mc:AlternateContent>
  <xr:revisionPtr revIDLastSave="0" documentId="8_{CCAD269B-051D-4505-9FED-895F03C52A37}" xr6:coauthVersionLast="47" xr6:coauthVersionMax="47" xr10:uidLastSave="{00000000-0000-0000-0000-000000000000}"/>
  <bookViews>
    <workbookView xWindow="-120" yWindow="-120" windowWidth="29040" windowHeight="15720" tabRatio="808" activeTab="5" xr2:uid="{00000000-000D-0000-FFFF-FFFF00000000}"/>
  </bookViews>
  <sheets>
    <sheet name="Program" sheetId="1" r:id="rId1"/>
    <sheet name="Financial Summary" sheetId="6" r:id="rId2"/>
    <sheet name="Summary Report" sheetId="7" r:id="rId3"/>
    <sheet name="Mile Stones" sheetId="2" r:id="rId4"/>
    <sheet name="UPRN Fix" sheetId="13" r:id="rId5"/>
    <sheet name="Tracker" sheetId="3" r:id="rId6"/>
    <sheet name="Installs Booked" sheetId="4" r:id="rId7"/>
    <sheet name="Surveys Booked" sheetId="5" r:id="rId8"/>
    <sheet name="Scaffold" sheetId="14" r:id="rId9"/>
    <sheet name="Address sort tool" sheetId="8" r:id="rId10"/>
    <sheet name="List" sheetId="9" r:id="rId11"/>
    <sheet name="Vision Lookup" sheetId="10" state="hidden" r:id="rId12"/>
    <sheet name="data collection" sheetId="11" r:id="rId13"/>
    <sheet name="Asbestos" sheetId="12" r:id="rId14"/>
  </sheets>
  <definedNames>
    <definedName name="_xlnm._FilterDatabase" localSheetId="13" hidden="1">Asbestos!$A$1:$AP$2</definedName>
    <definedName name="_xlnm._FilterDatabase" localSheetId="6" hidden="1">'Installs Booked'!$A$1:$AH$154</definedName>
    <definedName name="_xlnm._FilterDatabase" localSheetId="5" hidden="1">Tracker!$A$3:$CD$2022</definedName>
    <definedName name="_xlnm.Print_Area" localSheetId="6">'Installs Booked'!#REF!</definedName>
    <definedName name="_xlnm.Print_Area" localSheetId="0">Program!$A$1:$BT$388</definedName>
    <definedName name="_xlnm.Print_Area" localSheetId="7">'Surveys Booked'!$A$2:$F$267</definedName>
    <definedName name="_xlnm.Print_Area" localSheetId="5">Tracker!$G$268:$BN$285</definedName>
    <definedName name="Z_1D289CF2_D85D_4E85_A7EB_FA627ED79CA4_.wvu.FilterData" localSheetId="5" hidden="1">Tracker!$A$3:$CD$4981</definedName>
    <definedName name="Z_4E0117E6_5C28_4C72_899C_CF01111D22E7_.wvu.FilterData" localSheetId="5" hidden="1">Tracker!$A$3:$CD$4981</definedName>
    <definedName name="Z_5E831AA1_F324_4346_8913_3D659012281C_.wvu.FilterData" localSheetId="5" hidden="1">Tracker!$A$3:$CD$4981</definedName>
    <definedName name="Z_8D44BE30_DC19_4B79_BB1D_21CA6698F766_.wvu.Cols" localSheetId="3" hidden="1">'Mile Stones'!$I:$L</definedName>
    <definedName name="Z_8D44BE30_DC19_4B79_BB1D_21CA6698F766_.wvu.Cols" localSheetId="0" hidden="1">Program!$G:$G,Program!$BV:$BZ</definedName>
    <definedName name="Z_8D44BE30_DC19_4B79_BB1D_21CA6698F766_.wvu.Cols" localSheetId="2" hidden="1">'Summary Report'!$E:$E</definedName>
    <definedName name="Z_8D44BE30_DC19_4B79_BB1D_21CA6698F766_.wvu.Cols" localSheetId="5" hidden="1">Tracker!$A:$A</definedName>
    <definedName name="Z_8D44BE30_DC19_4B79_BB1D_21CA6698F766_.wvu.FilterData" localSheetId="13" hidden="1">Asbestos!$A$1:$AP$2</definedName>
    <definedName name="Z_8D44BE30_DC19_4B79_BB1D_21CA6698F766_.wvu.FilterData" localSheetId="6" hidden="1">'Installs Booked'!$A$1:$AH$1</definedName>
    <definedName name="Z_8D44BE30_DC19_4B79_BB1D_21CA6698F766_.wvu.FilterData" localSheetId="5" hidden="1">Tracker!$A$3:$CD$4981</definedName>
    <definedName name="Z_8D44BE30_DC19_4B79_BB1D_21CA6698F766_.wvu.PrintArea" localSheetId="0" hidden="1">Program!$A$1:$BT$388</definedName>
    <definedName name="Z_8D44BE30_DC19_4B79_BB1D_21CA6698F766_.wvu.PrintArea" localSheetId="5" hidden="1">Tracker!$G$268:$BN$285</definedName>
    <definedName name="Z_8D44BE30_DC19_4B79_BB1D_21CA6698F766_.wvu.Rows" localSheetId="0" hidden="1">Program!$32:$34</definedName>
    <definedName name="Z_99FF8903_DC71_4596_96E5_BC28FA546546_.wvu.FilterData" localSheetId="5" hidden="1">Tracker!$A$3:$CD$4981</definedName>
    <definedName name="Z_A40E1D7A_1156_44B7_85D9_078000FC2F28_.wvu.FilterData" localSheetId="5" hidden="1">Tracker!$A$3:$CD$4981</definedName>
    <definedName name="Z_CBA018AE_2C22_41C1_8163_7BE71552DB08_.wvu.Cols" localSheetId="3" hidden="1">'Mile Stones'!$I:$L</definedName>
    <definedName name="Z_CBA018AE_2C22_41C1_8163_7BE71552DB08_.wvu.Cols" localSheetId="0" hidden="1">Program!$G:$G,Program!$BV:$BZ</definedName>
    <definedName name="Z_CBA018AE_2C22_41C1_8163_7BE71552DB08_.wvu.Cols" localSheetId="2" hidden="1">'Summary Report'!$E:$E</definedName>
    <definedName name="Z_CBA018AE_2C22_41C1_8163_7BE71552DB08_.wvu.Cols" localSheetId="5" hidden="1">Tracker!$A:$A</definedName>
    <definedName name="Z_CBA018AE_2C22_41C1_8163_7BE71552DB08_.wvu.FilterData" localSheetId="13" hidden="1">Asbestos!$A$1:$AP$2</definedName>
    <definedName name="Z_CBA018AE_2C22_41C1_8163_7BE71552DB08_.wvu.FilterData" localSheetId="6" hidden="1">'Installs Booked'!$A$1:$AH$1</definedName>
    <definedName name="Z_CBA018AE_2C22_41C1_8163_7BE71552DB08_.wvu.FilterData" localSheetId="5" hidden="1">Tracker!$A$3:$CD$4981</definedName>
    <definedName name="Z_CBA018AE_2C22_41C1_8163_7BE71552DB08_.wvu.PrintArea" localSheetId="0" hidden="1">Program!$A$1:$BT$388</definedName>
    <definedName name="Z_CBA018AE_2C22_41C1_8163_7BE71552DB08_.wvu.PrintArea" localSheetId="5" hidden="1">Tracker!$G$268:$BN$285</definedName>
    <definedName name="Z_CBA018AE_2C22_41C1_8163_7BE71552DB08_.wvu.Rows" localSheetId="0" hidden="1">Program!$32:$34</definedName>
    <definedName name="Z_E2752AA1_9045_4180_9B72_7E50CB41F5AB_.wvu.FilterData" localSheetId="5" hidden="1">Tracker!$A$3:$CD$4981</definedName>
  </definedNames>
  <calcPr calcId="191028"/>
  <customWorkbookViews>
    <customWorkbookView name="Sharnel Fletcher - Personal View" guid="{8D44BE30-DC19-4B79-BB1D-21CA6698F766}" autoUpdate="1" mergeInterval="5" personalView="1" maximized="1" xWindow="-8" yWindow="-8" windowWidth="1936" windowHeight="1056" tabRatio="893" activeSheetId="3"/>
    <customWorkbookView name="Carol Brooks - Personal View" guid="{CBA018AE-2C22-41C1-8163-7BE71552DB08}" mergeInterval="0" personalView="1" maximized="1" xWindow="-8" yWindow="-8" windowWidth="1936" windowHeight="1176" activeSheetId="5"/>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1" l="1"/>
  <c r="H3" i="11"/>
  <c r="B65" i="7" l="1"/>
  <c r="B39" i="1"/>
  <c r="B2" i="11" l="1"/>
  <c r="F62" i="1" l="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4" i="13"/>
  <c r="B7" i="7"/>
  <c r="C6" i="6"/>
  <c r="A392" i="1"/>
  <c r="A393" i="1"/>
  <c r="A394" i="1"/>
  <c r="A395" i="1"/>
  <c r="A396" i="1"/>
  <c r="A397" i="1"/>
  <c r="A398" i="1"/>
  <c r="A399" i="1"/>
  <c r="A400" i="1"/>
  <c r="A401" i="1"/>
  <c r="A402" i="1"/>
  <c r="A403" i="1"/>
  <c r="A404" i="1"/>
  <c r="A405" i="1"/>
  <c r="A406" i="1"/>
  <c r="A407" i="1"/>
  <c r="A408" i="1"/>
  <c r="A409" i="1"/>
  <c r="A410" i="1"/>
  <c r="A411" i="1"/>
  <c r="B392" i="1"/>
  <c r="B393" i="1"/>
  <c r="B394" i="1"/>
  <c r="B395" i="1"/>
  <c r="B396" i="1"/>
  <c r="B397" i="1"/>
  <c r="B398" i="1"/>
  <c r="B399" i="1"/>
  <c r="B400" i="1"/>
  <c r="B401" i="1"/>
  <c r="B402" i="1"/>
  <c r="B403" i="1"/>
  <c r="B404" i="1"/>
  <c r="B405" i="1"/>
  <c r="B406" i="1"/>
  <c r="B407" i="1"/>
  <c r="B408" i="1"/>
  <c r="B409" i="1"/>
  <c r="F392" i="1"/>
  <c r="F393" i="1"/>
  <c r="F394" i="1"/>
  <c r="F395" i="1"/>
  <c r="F396" i="1"/>
  <c r="F397" i="1"/>
  <c r="F398" i="1"/>
  <c r="F399" i="1"/>
  <c r="F400" i="1"/>
  <c r="F401" i="1"/>
  <c r="F402" i="1"/>
  <c r="F403" i="1"/>
  <c r="F404" i="1"/>
  <c r="F405" i="1"/>
  <c r="F406" i="1"/>
  <c r="F407" i="1"/>
  <c r="A389" i="1"/>
  <c r="A390" i="1"/>
  <c r="A391" i="1"/>
  <c r="F389" i="1"/>
  <c r="F390" i="1"/>
  <c r="F391" i="1"/>
  <c r="B389" i="1"/>
  <c r="B390" i="1"/>
  <c r="B391"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D4" i="7"/>
  <c r="L23" i="2"/>
  <c r="H5" i="2"/>
  <c r="H17" i="2" s="1"/>
  <c r="G22" i="2"/>
  <c r="BY9" i="1"/>
  <c r="H26" i="1" a="1"/>
  <c r="H26" i="1" s="1"/>
  <c r="BY13" i="1" l="1"/>
  <c r="BY6" i="1"/>
  <c r="BY16" i="1" s="1"/>
  <c r="A3" i="1" l="1"/>
  <c r="H38" i="1"/>
  <c r="B40" i="1"/>
  <c r="B41" i="1"/>
  <c r="B42" i="1"/>
  <c r="B43" i="1"/>
  <c r="B44" i="1"/>
  <c r="B45" i="1"/>
  <c r="B46" i="1"/>
  <c r="B47" i="1"/>
  <c r="B48" i="1"/>
  <c r="B49" i="1"/>
  <c r="B50" i="1"/>
  <c r="B51" i="1"/>
  <c r="B52" i="1"/>
  <c r="B53" i="1"/>
  <c r="B54" i="1"/>
  <c r="B55" i="1"/>
  <c r="B56" i="1"/>
  <c r="B57" i="1"/>
  <c r="B58" i="1"/>
  <c r="B59" i="1"/>
  <c r="B60" i="1"/>
  <c r="B61"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G39" i="1"/>
  <c r="F40" i="1"/>
  <c r="F41" i="1"/>
  <c r="F42" i="1"/>
  <c r="F43" i="1"/>
  <c r="F44" i="1"/>
  <c r="F45" i="1"/>
  <c r="F46" i="1"/>
  <c r="F47" i="1"/>
  <c r="F48" i="1"/>
  <c r="F49" i="1"/>
  <c r="F50" i="1"/>
  <c r="F51" i="1"/>
  <c r="F52" i="1"/>
  <c r="F53" i="1"/>
  <c r="F54" i="1"/>
  <c r="F55" i="1"/>
  <c r="F56" i="1"/>
  <c r="F57" i="1"/>
  <c r="F58" i="1"/>
  <c r="F59" i="1"/>
  <c r="F60" i="1"/>
  <c r="F61"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7" i="1"/>
  <c r="F1038" i="1"/>
  <c r="A40" i="1"/>
  <c r="A41" i="1"/>
  <c r="A42" i="1"/>
  <c r="A43" i="1"/>
  <c r="A44" i="1"/>
  <c r="A45" i="1"/>
  <c r="A46" i="1"/>
  <c r="A47" i="1"/>
  <c r="A48" i="1"/>
  <c r="A49" i="1"/>
  <c r="A50" i="1"/>
  <c r="A51" i="1"/>
  <c r="A52" i="1"/>
  <c r="A53" i="1"/>
  <c r="A54" i="1"/>
  <c r="A55" i="1"/>
  <c r="A56" i="1"/>
  <c r="A57" i="1"/>
  <c r="A58" i="1"/>
  <c r="A59" i="1"/>
  <c r="A60" i="1"/>
  <c r="A6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7" i="1"/>
  <c r="A1038" i="1"/>
  <c r="F39" i="1"/>
  <c r="A39" i="1"/>
  <c r="BQ32" i="1"/>
  <c r="BR32" i="1"/>
  <c r="BS32" i="1"/>
  <c r="BT32" i="1"/>
  <c r="BT33" i="1"/>
  <c r="I4" i="1"/>
  <c r="P37" i="1"/>
  <c r="L37" i="1"/>
  <c r="H37" i="1"/>
  <c r="BY7" i="1"/>
  <c r="G40" i="1" l="1"/>
  <c r="G41" i="1" s="1"/>
  <c r="G42" i="1" s="1"/>
  <c r="G43" i="1" s="1"/>
  <c r="G44" i="1" s="1"/>
  <c r="G45" i="1" s="1"/>
  <c r="G46" i="1" s="1"/>
  <c r="G47" i="1" s="1"/>
  <c r="G48" i="1" s="1"/>
  <c r="G49" i="1" s="1"/>
  <c r="G50" i="1" s="1"/>
  <c r="G51" i="1" s="1"/>
  <c r="G52" i="1" s="1"/>
  <c r="G53" i="1" s="1"/>
  <c r="G54" i="1" s="1"/>
  <c r="G55" i="1" s="1"/>
  <c r="G56" i="1" s="1"/>
  <c r="G57" i="1" s="1"/>
  <c r="G58" i="1" s="1"/>
  <c r="G59" i="1" s="1"/>
  <c r="G60" i="1" s="1"/>
  <c r="G61" i="1" s="1"/>
  <c r="G62" i="1" s="1"/>
  <c r="G63" i="1" s="1"/>
  <c r="G64" i="1" s="1"/>
  <c r="G65" i="1" s="1"/>
  <c r="G66" i="1" s="1"/>
  <c r="G67" i="1" s="1"/>
  <c r="G68" i="1" s="1"/>
  <c r="G69" i="1" s="1"/>
  <c r="G70" i="1" s="1"/>
  <c r="G71" i="1" s="1"/>
  <c r="G72" i="1" s="1"/>
  <c r="G73" i="1" s="1"/>
  <c r="G74" i="1" s="1"/>
  <c r="G75" i="1" s="1"/>
  <c r="G76" i="1" s="1"/>
  <c r="G77" i="1" s="1"/>
  <c r="G78" i="1" s="1"/>
  <c r="G79" i="1" s="1"/>
  <c r="G80" i="1" s="1"/>
  <c r="G81" i="1" s="1"/>
  <c r="G82" i="1" s="1"/>
  <c r="G83" i="1" s="1"/>
  <c r="G84" i="1" s="1"/>
  <c r="G85" i="1" s="1"/>
  <c r="G86" i="1" s="1"/>
  <c r="G87" i="1" s="1"/>
  <c r="G88" i="1" s="1"/>
  <c r="G89" i="1" s="1"/>
  <c r="G90" i="1" s="1"/>
  <c r="G91" i="1" s="1"/>
  <c r="G92" i="1" s="1"/>
  <c r="G93" i="1" s="1"/>
  <c r="G94" i="1" s="1"/>
  <c r="G95" i="1" s="1"/>
  <c r="G96" i="1" s="1"/>
  <c r="G97" i="1" s="1"/>
  <c r="G98" i="1" s="1"/>
  <c r="G99" i="1" s="1"/>
  <c r="G100" i="1" s="1"/>
  <c r="G101" i="1" s="1"/>
  <c r="G102" i="1" s="1"/>
  <c r="G103" i="1" s="1"/>
  <c r="G104" i="1" s="1"/>
  <c r="G105" i="1" s="1"/>
  <c r="G106" i="1" s="1"/>
  <c r="G107" i="1" s="1"/>
  <c r="G108" i="1" s="1"/>
  <c r="G109" i="1" s="1"/>
  <c r="G110" i="1" s="1"/>
  <c r="G111" i="1" s="1"/>
  <c r="G112" i="1" s="1"/>
  <c r="G113" i="1" s="1"/>
  <c r="G114" i="1" s="1"/>
  <c r="G115" i="1" s="1"/>
  <c r="G116" i="1" s="1"/>
  <c r="G117" i="1" s="1"/>
  <c r="G118" i="1" s="1"/>
  <c r="G119" i="1" s="1"/>
  <c r="G120" i="1" s="1"/>
  <c r="G121" i="1" s="1"/>
  <c r="G122" i="1" s="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G170" i="1" s="1"/>
  <c r="G171" i="1" s="1"/>
  <c r="G172" i="1" s="1"/>
  <c r="G173" i="1" s="1"/>
  <c r="G174" i="1" s="1"/>
  <c r="G175" i="1" s="1"/>
  <c r="G176" i="1" s="1"/>
  <c r="G177" i="1" s="1"/>
  <c r="G178" i="1" s="1"/>
  <c r="G179" i="1" s="1"/>
  <c r="G180" i="1" s="1"/>
  <c r="G181" i="1" s="1"/>
  <c r="G182" i="1" s="1"/>
  <c r="G183" i="1" s="1"/>
  <c r="G184" i="1" s="1"/>
  <c r="G185" i="1" s="1"/>
  <c r="G186" i="1" s="1"/>
  <c r="G187" i="1" s="1"/>
  <c r="G188" i="1" s="1"/>
  <c r="G189" i="1" s="1"/>
  <c r="G190" i="1" s="1"/>
  <c r="G191" i="1" s="1"/>
  <c r="G192" i="1" s="1"/>
  <c r="G193" i="1" s="1"/>
  <c r="G194" i="1" s="1"/>
  <c r="G195" i="1" s="1"/>
  <c r="G196" i="1" s="1"/>
  <c r="G197" i="1" s="1"/>
  <c r="G198" i="1" s="1"/>
  <c r="G199" i="1" s="1"/>
  <c r="G200" i="1" s="1"/>
  <c r="G201" i="1" s="1"/>
  <c r="G202" i="1" s="1"/>
  <c r="G203" i="1" s="1"/>
  <c r="G204" i="1" s="1"/>
  <c r="G205" i="1" s="1"/>
  <c r="G206" i="1" s="1"/>
  <c r="G207" i="1" s="1"/>
  <c r="G208" i="1" s="1"/>
  <c r="G209" i="1" s="1"/>
  <c r="G210" i="1" s="1"/>
  <c r="G211" i="1" s="1"/>
  <c r="G212" i="1" s="1"/>
  <c r="G213" i="1" s="1"/>
  <c r="G214" i="1" s="1"/>
  <c r="G215" i="1" s="1"/>
  <c r="G216" i="1" s="1"/>
  <c r="G217" i="1" s="1"/>
  <c r="G218" i="1" s="1"/>
  <c r="G219" i="1" s="1"/>
  <c r="G220" i="1" s="1"/>
  <c r="G221" i="1" s="1"/>
  <c r="G222" i="1" s="1"/>
  <c r="G223" i="1" s="1"/>
  <c r="G224" i="1" s="1"/>
  <c r="G225" i="1" s="1"/>
  <c r="G226" i="1" s="1"/>
  <c r="G227" i="1" s="1"/>
  <c r="G228" i="1" s="1"/>
  <c r="G229" i="1" s="1"/>
  <c r="G230" i="1" s="1"/>
  <c r="G231" i="1" s="1"/>
  <c r="G232" i="1" s="1"/>
  <c r="G233" i="1" s="1"/>
  <c r="G234" i="1" s="1"/>
  <c r="G235" i="1" s="1"/>
  <c r="G236" i="1" s="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G257" i="1" s="1"/>
  <c r="G258" i="1" s="1"/>
  <c r="G259" i="1" s="1"/>
  <c r="G260" i="1" s="1"/>
  <c r="G261" i="1" s="1"/>
  <c r="G262" i="1" s="1"/>
  <c r="G263" i="1" s="1"/>
  <c r="G264" i="1" s="1"/>
  <c r="G265" i="1" s="1"/>
  <c r="G266" i="1" s="1"/>
  <c r="G267" i="1" s="1"/>
  <c r="G268" i="1" s="1"/>
  <c r="G269" i="1" s="1"/>
  <c r="G270" i="1" s="1"/>
  <c r="G271" i="1" s="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G292" i="1" s="1"/>
  <c r="G293" i="1" s="1"/>
  <c r="G294" i="1" s="1"/>
  <c r="G295" i="1" s="1"/>
  <c r="G296" i="1" s="1"/>
  <c r="G297" i="1" s="1"/>
  <c r="G298" i="1" s="1"/>
  <c r="G299" i="1" s="1"/>
  <c r="G300" i="1" s="1"/>
  <c r="G301" i="1" s="1"/>
  <c r="G302" i="1" s="1"/>
  <c r="G303" i="1" s="1"/>
  <c r="G304" i="1" s="1"/>
  <c r="G305" i="1" s="1"/>
  <c r="G306" i="1" s="1"/>
  <c r="G307" i="1" s="1"/>
  <c r="G308" i="1" s="1"/>
  <c r="G309" i="1" s="1"/>
  <c r="G310" i="1" s="1"/>
  <c r="G311" i="1" s="1"/>
  <c r="G312" i="1" s="1"/>
  <c r="G313" i="1" s="1"/>
  <c r="G314" i="1" s="1"/>
  <c r="G315" i="1" s="1"/>
  <c r="G316" i="1" s="1"/>
  <c r="G317" i="1" s="1"/>
  <c r="G318" i="1" s="1"/>
  <c r="G319" i="1" s="1"/>
  <c r="G320" i="1" s="1"/>
  <c r="G321" i="1" s="1"/>
  <c r="G322" i="1" s="1"/>
  <c r="G323" i="1" s="1"/>
  <c r="G324" i="1" s="1"/>
  <c r="G325" i="1" s="1"/>
  <c r="G326" i="1" s="1"/>
  <c r="G327" i="1" s="1"/>
  <c r="G328" i="1" s="1"/>
  <c r="G329" i="1" s="1"/>
  <c r="G330" i="1" s="1"/>
  <c r="G331" i="1" s="1"/>
  <c r="G332" i="1" s="1"/>
  <c r="G333" i="1" s="1"/>
  <c r="G334" i="1" s="1"/>
  <c r="G335" i="1" s="1"/>
  <c r="G336" i="1" s="1"/>
  <c r="G337" i="1" s="1"/>
  <c r="G338" i="1" s="1"/>
  <c r="G339" i="1" s="1"/>
  <c r="G340" i="1" s="1"/>
  <c r="G341" i="1" s="1"/>
  <c r="G342" i="1" s="1"/>
  <c r="G343" i="1" s="1"/>
  <c r="G344" i="1" s="1"/>
  <c r="G345" i="1" s="1"/>
  <c r="G346" i="1" s="1"/>
  <c r="G347" i="1" s="1"/>
  <c r="G348" i="1" s="1"/>
  <c r="G349" i="1" s="1"/>
  <c r="G350" i="1" s="1"/>
  <c r="G351" i="1" s="1"/>
  <c r="G352" i="1" s="1"/>
  <c r="G353" i="1" s="1"/>
  <c r="G354" i="1" s="1"/>
  <c r="G355" i="1" s="1"/>
  <c r="G356" i="1" s="1"/>
  <c r="G357" i="1" s="1"/>
  <c r="G358" i="1" s="1"/>
  <c r="G359" i="1" s="1"/>
  <c r="G360" i="1" s="1"/>
  <c r="G361" i="1" s="1"/>
  <c r="G362" i="1" s="1"/>
  <c r="G363" i="1" s="1"/>
  <c r="G364" i="1" s="1"/>
  <c r="G365" i="1" s="1"/>
  <c r="G366" i="1" s="1"/>
  <c r="G367" i="1" s="1"/>
  <c r="G368" i="1" s="1"/>
  <c r="G369" i="1" s="1"/>
  <c r="G370" i="1" s="1"/>
  <c r="G371" i="1" s="1"/>
  <c r="G372" i="1" s="1"/>
  <c r="G373" i="1" s="1"/>
  <c r="G374" i="1" s="1"/>
  <c r="G375" i="1" s="1"/>
  <c r="G376" i="1" s="1"/>
  <c r="G377" i="1" s="1"/>
  <c r="G378" i="1" s="1"/>
  <c r="G379" i="1" s="1"/>
  <c r="G380" i="1" s="1"/>
  <c r="G381" i="1" s="1"/>
  <c r="G382" i="1" s="1"/>
  <c r="G383" i="1" s="1"/>
  <c r="G384" i="1" s="1"/>
  <c r="G385" i="1" s="1"/>
  <c r="G386" i="1" s="1"/>
  <c r="G387" i="1" s="1"/>
  <c r="G388" i="1" s="1"/>
  <c r="G389" i="1" s="1"/>
  <c r="G390" i="1" s="1"/>
  <c r="G391" i="1" s="1"/>
  <c r="G392" i="1" s="1"/>
  <c r="G393" i="1" s="1"/>
  <c r="G394" i="1" s="1"/>
  <c r="G395" i="1" s="1"/>
  <c r="G396" i="1" s="1"/>
  <c r="G397" i="1" s="1"/>
  <c r="G398" i="1" s="1"/>
  <c r="G399" i="1" s="1"/>
  <c r="G400" i="1" s="1"/>
  <c r="G401" i="1" s="1"/>
  <c r="G402" i="1" s="1"/>
  <c r="G403" i="1" s="1"/>
  <c r="G404" i="1" s="1"/>
  <c r="G405" i="1" s="1"/>
  <c r="G406" i="1" s="1"/>
  <c r="G407" i="1" s="1"/>
  <c r="G408" i="1" s="1"/>
  <c r="G409" i="1" s="1"/>
  <c r="G410" i="1" s="1"/>
  <c r="G411" i="1" s="1"/>
  <c r="G412" i="1" s="1"/>
  <c r="G413" i="1" s="1"/>
  <c r="G414" i="1" s="1"/>
  <c r="G415" i="1" s="1"/>
  <c r="G416" i="1" s="1"/>
  <c r="G417" i="1" s="1"/>
  <c r="G418" i="1" s="1"/>
  <c r="G419" i="1" s="1"/>
  <c r="G420" i="1" s="1"/>
  <c r="G421" i="1" s="1"/>
  <c r="G422" i="1" s="1"/>
  <c r="G423" i="1" s="1"/>
  <c r="G424" i="1" s="1"/>
  <c r="G425" i="1" s="1"/>
  <c r="G426" i="1" s="1"/>
  <c r="G427" i="1" s="1"/>
  <c r="G428" i="1" s="1"/>
  <c r="G429" i="1" s="1"/>
  <c r="G430" i="1" s="1"/>
  <c r="G431" i="1" s="1"/>
  <c r="G432" i="1" s="1"/>
  <c r="G433" i="1" s="1"/>
  <c r="G434" i="1" s="1"/>
  <c r="G435" i="1" s="1"/>
  <c r="G436" i="1" s="1"/>
  <c r="G437" i="1" s="1"/>
  <c r="G438" i="1" s="1"/>
  <c r="G439" i="1" s="1"/>
  <c r="G440" i="1" s="1"/>
  <c r="G441" i="1" s="1"/>
  <c r="G442" i="1" s="1"/>
  <c r="G443" i="1" s="1"/>
  <c r="G444" i="1" s="1"/>
  <c r="G445" i="1" s="1"/>
  <c r="G446" i="1" s="1"/>
  <c r="G447" i="1" s="1"/>
  <c r="G448" i="1" s="1"/>
  <c r="G449" i="1" s="1"/>
  <c r="G450" i="1" s="1"/>
  <c r="G451" i="1" s="1"/>
  <c r="G452" i="1" s="1"/>
  <c r="G453" i="1" s="1"/>
  <c r="G454" i="1" s="1"/>
  <c r="G455" i="1" s="1"/>
  <c r="G456" i="1" s="1"/>
  <c r="G457" i="1" s="1"/>
  <c r="G458" i="1" s="1"/>
  <c r="G459" i="1" s="1"/>
  <c r="G460" i="1" s="1"/>
  <c r="G461" i="1" s="1"/>
  <c r="G462" i="1" s="1"/>
  <c r="G463" i="1" s="1"/>
  <c r="G464" i="1" s="1"/>
  <c r="G465" i="1" s="1"/>
  <c r="G466" i="1" s="1"/>
  <c r="G467" i="1" s="1"/>
  <c r="G468" i="1" s="1"/>
  <c r="G469" i="1" s="1"/>
  <c r="G470" i="1" s="1"/>
  <c r="G471" i="1" s="1"/>
  <c r="G472" i="1" s="1"/>
  <c r="G473" i="1" s="1"/>
  <c r="G474" i="1" s="1"/>
  <c r="G475" i="1" s="1"/>
  <c r="G476" i="1" s="1"/>
  <c r="G477" i="1" s="1"/>
  <c r="G478" i="1" s="1"/>
  <c r="G479" i="1" s="1"/>
  <c r="G480" i="1" s="1"/>
  <c r="G481" i="1" s="1"/>
  <c r="G482" i="1" s="1"/>
  <c r="G483" i="1" s="1"/>
  <c r="G484" i="1" s="1"/>
  <c r="G485" i="1" s="1"/>
  <c r="G486" i="1" s="1"/>
  <c r="G487" i="1" s="1"/>
  <c r="G488" i="1" s="1"/>
  <c r="G489" i="1" s="1"/>
  <c r="G490" i="1" s="1"/>
  <c r="G491" i="1" s="1"/>
  <c r="G492" i="1" s="1"/>
  <c r="G493" i="1" s="1"/>
  <c r="G494" i="1" s="1"/>
  <c r="G495" i="1" s="1"/>
  <c r="G496" i="1" s="1"/>
  <c r="G497" i="1" s="1"/>
  <c r="G498" i="1" s="1"/>
  <c r="G499" i="1" s="1"/>
  <c r="G500" i="1" s="1"/>
  <c r="G501" i="1" s="1"/>
  <c r="G502" i="1" s="1"/>
  <c r="G503" i="1" s="1"/>
  <c r="G504" i="1" s="1"/>
  <c r="G505" i="1" s="1"/>
  <c r="G506" i="1" s="1"/>
  <c r="G507" i="1" s="1"/>
  <c r="G508" i="1" s="1"/>
  <c r="G509" i="1" s="1"/>
  <c r="G510" i="1" s="1"/>
  <c r="G511" i="1" s="1"/>
  <c r="G512" i="1" s="1"/>
  <c r="G513" i="1" s="1"/>
  <c r="G514" i="1" s="1"/>
  <c r="G515" i="1" s="1"/>
  <c r="G516" i="1" s="1"/>
  <c r="G517" i="1" s="1"/>
  <c r="G518" i="1" s="1"/>
  <c r="G519" i="1" s="1"/>
  <c r="G520" i="1" s="1"/>
  <c r="G521" i="1" s="1"/>
  <c r="G522" i="1" s="1"/>
  <c r="G523" i="1" s="1"/>
  <c r="G524" i="1" s="1"/>
  <c r="G525" i="1" s="1"/>
  <c r="G526" i="1" s="1"/>
  <c r="G527" i="1" s="1"/>
  <c r="G528" i="1" s="1"/>
  <c r="G529" i="1" s="1"/>
  <c r="G530" i="1" s="1"/>
  <c r="G531" i="1" s="1"/>
  <c r="G532" i="1" s="1"/>
  <c r="G533" i="1" s="1"/>
  <c r="G534" i="1" s="1"/>
  <c r="G535" i="1" s="1"/>
  <c r="G536" i="1" s="1"/>
  <c r="G537" i="1" s="1"/>
  <c r="G538" i="1" s="1"/>
  <c r="G539" i="1" s="1"/>
  <c r="G540" i="1" s="1"/>
  <c r="G541" i="1" s="1"/>
  <c r="G542" i="1" s="1"/>
  <c r="G543" i="1" s="1"/>
  <c r="G544" i="1" s="1"/>
  <c r="G545" i="1" s="1"/>
  <c r="G546" i="1" s="1"/>
  <c r="G547" i="1" s="1"/>
  <c r="G548" i="1" s="1"/>
  <c r="G549" i="1" s="1"/>
  <c r="G550" i="1" s="1"/>
  <c r="G551" i="1" s="1"/>
  <c r="G552" i="1" s="1"/>
  <c r="G553" i="1" s="1"/>
  <c r="G554" i="1" s="1"/>
  <c r="G555" i="1" s="1"/>
  <c r="G556" i="1" s="1"/>
  <c r="G557" i="1" s="1"/>
  <c r="G558" i="1" s="1"/>
  <c r="G559" i="1" s="1"/>
  <c r="G560" i="1" s="1"/>
  <c r="G561" i="1" s="1"/>
  <c r="G562" i="1" s="1"/>
  <c r="G563" i="1" s="1"/>
  <c r="G564" i="1" s="1"/>
  <c r="G565" i="1" s="1"/>
  <c r="G566" i="1" s="1"/>
  <c r="G567" i="1" s="1"/>
  <c r="G568" i="1" s="1"/>
  <c r="G569" i="1" s="1"/>
  <c r="G570" i="1" s="1"/>
  <c r="G571" i="1" s="1"/>
  <c r="G572" i="1" s="1"/>
  <c r="G573" i="1" s="1"/>
  <c r="G574" i="1" s="1"/>
  <c r="G575" i="1" s="1"/>
  <c r="G576" i="1" s="1"/>
  <c r="G577" i="1" s="1"/>
  <c r="G578" i="1" s="1"/>
  <c r="G579" i="1" s="1"/>
  <c r="G580" i="1" s="1"/>
  <c r="G581" i="1" s="1"/>
  <c r="G582" i="1" s="1"/>
  <c r="G583" i="1" s="1"/>
  <c r="G584" i="1" s="1"/>
  <c r="G585" i="1" s="1"/>
  <c r="G586" i="1" s="1"/>
  <c r="G587" i="1" s="1"/>
  <c r="G588" i="1" s="1"/>
  <c r="G589" i="1" s="1"/>
  <c r="G590" i="1" s="1"/>
  <c r="G591" i="1" s="1"/>
  <c r="G592" i="1" s="1"/>
  <c r="G593" i="1" s="1"/>
  <c r="G594" i="1" s="1"/>
  <c r="G595" i="1" s="1"/>
  <c r="G596" i="1" s="1"/>
  <c r="G597" i="1" s="1"/>
  <c r="G598" i="1" s="1"/>
  <c r="G599" i="1" s="1"/>
  <c r="G600" i="1" s="1"/>
  <c r="G601" i="1" s="1"/>
  <c r="G602" i="1" s="1"/>
  <c r="G603" i="1" s="1"/>
  <c r="G604" i="1" s="1"/>
  <c r="G605" i="1" s="1"/>
  <c r="G606" i="1" s="1"/>
  <c r="G607" i="1" s="1"/>
  <c r="G608" i="1" s="1"/>
  <c r="G609" i="1" s="1"/>
  <c r="G610" i="1" s="1"/>
  <c r="G611" i="1" s="1"/>
  <c r="G612" i="1" s="1"/>
  <c r="G613" i="1" s="1"/>
  <c r="G614" i="1" s="1"/>
  <c r="G615" i="1" s="1"/>
  <c r="G616" i="1" s="1"/>
  <c r="G617" i="1" s="1"/>
  <c r="G618" i="1" s="1"/>
  <c r="G619" i="1" s="1"/>
  <c r="G620" i="1" s="1"/>
  <c r="G621" i="1" s="1"/>
  <c r="G622" i="1" s="1"/>
  <c r="G623" i="1" s="1"/>
  <c r="G624" i="1" s="1"/>
  <c r="G625" i="1" s="1"/>
  <c r="G626" i="1" s="1"/>
  <c r="G627" i="1" s="1"/>
  <c r="G628" i="1" s="1"/>
  <c r="G629" i="1" s="1"/>
  <c r="G630" i="1" s="1"/>
  <c r="G631" i="1" s="1"/>
  <c r="G632" i="1" s="1"/>
  <c r="G633" i="1" s="1"/>
  <c r="G634" i="1" s="1"/>
  <c r="G635" i="1" s="1"/>
  <c r="G636" i="1" s="1"/>
  <c r="G637" i="1" s="1"/>
  <c r="G638" i="1" s="1"/>
  <c r="G639" i="1" s="1"/>
  <c r="G640" i="1" s="1"/>
  <c r="G641" i="1" s="1"/>
  <c r="G642" i="1" s="1"/>
  <c r="G643" i="1" s="1"/>
  <c r="G644" i="1" s="1"/>
  <c r="G645" i="1" s="1"/>
  <c r="G646" i="1" s="1"/>
  <c r="G647" i="1" s="1"/>
  <c r="G648" i="1" s="1"/>
  <c r="G649" i="1" s="1"/>
  <c r="G650" i="1" s="1"/>
  <c r="G651" i="1" s="1"/>
  <c r="G652" i="1" s="1"/>
  <c r="G653" i="1" s="1"/>
  <c r="G654" i="1" s="1"/>
  <c r="G655" i="1" s="1"/>
  <c r="G656" i="1" s="1"/>
  <c r="G657" i="1" s="1"/>
  <c r="G658" i="1" s="1"/>
  <c r="G659" i="1" s="1"/>
  <c r="G660" i="1" s="1"/>
  <c r="G661" i="1" s="1"/>
  <c r="G662" i="1" s="1"/>
  <c r="G663" i="1" s="1"/>
  <c r="G664" i="1" s="1"/>
  <c r="G665" i="1" s="1"/>
  <c r="G666" i="1" s="1"/>
  <c r="G667" i="1" s="1"/>
  <c r="G668" i="1" s="1"/>
  <c r="G669" i="1" s="1"/>
  <c r="G670" i="1" s="1"/>
  <c r="G671" i="1" s="1"/>
  <c r="G672" i="1" s="1"/>
  <c r="G673" i="1" s="1"/>
  <c r="G674" i="1" s="1"/>
  <c r="G675" i="1" s="1"/>
  <c r="G676" i="1" s="1"/>
  <c r="G677" i="1" s="1"/>
  <c r="G678" i="1" s="1"/>
  <c r="G679" i="1" s="1"/>
  <c r="G680" i="1" s="1"/>
  <c r="G681" i="1" s="1"/>
  <c r="G682" i="1" s="1"/>
  <c r="G683" i="1" s="1"/>
  <c r="G684" i="1" s="1"/>
  <c r="G685" i="1" s="1"/>
  <c r="G686" i="1" s="1"/>
  <c r="G687" i="1" s="1"/>
  <c r="G688" i="1" s="1"/>
  <c r="G689" i="1" s="1"/>
  <c r="G690" i="1" s="1"/>
  <c r="G691" i="1" s="1"/>
  <c r="G692" i="1" s="1"/>
  <c r="G693" i="1" s="1"/>
  <c r="G694" i="1" s="1"/>
  <c r="G695" i="1" s="1"/>
  <c r="G696" i="1" s="1"/>
  <c r="G697" i="1" s="1"/>
  <c r="G698" i="1" s="1"/>
  <c r="G699" i="1" s="1"/>
  <c r="G700" i="1" s="1"/>
  <c r="G701" i="1" s="1"/>
  <c r="G702" i="1" s="1"/>
  <c r="G703" i="1" s="1"/>
  <c r="G704" i="1" s="1"/>
  <c r="G705" i="1" s="1"/>
  <c r="G706" i="1" s="1"/>
  <c r="G707" i="1" s="1"/>
  <c r="G708" i="1" s="1"/>
  <c r="G709" i="1" s="1"/>
  <c r="G710" i="1" s="1"/>
  <c r="G711" i="1" s="1"/>
  <c r="G712" i="1" s="1"/>
  <c r="G713" i="1" s="1"/>
  <c r="G714" i="1" s="1"/>
  <c r="G715" i="1" s="1"/>
  <c r="G716" i="1" s="1"/>
  <c r="G717" i="1" s="1"/>
  <c r="G718" i="1" s="1"/>
  <c r="G719" i="1" s="1"/>
  <c r="G720" i="1" s="1"/>
  <c r="G721" i="1" s="1"/>
  <c r="G722" i="1" s="1"/>
  <c r="G723" i="1" s="1"/>
  <c r="G724" i="1" s="1"/>
  <c r="G725" i="1" s="1"/>
  <c r="G726" i="1" s="1"/>
  <c r="G727" i="1" s="1"/>
  <c r="G728" i="1" s="1"/>
  <c r="G729" i="1" s="1"/>
  <c r="G730" i="1" s="1"/>
  <c r="G731" i="1" s="1"/>
  <c r="G732" i="1" s="1"/>
  <c r="G733" i="1" s="1"/>
  <c r="G734" i="1" s="1"/>
  <c r="G735" i="1" s="1"/>
  <c r="G736" i="1" s="1"/>
  <c r="G737" i="1" s="1"/>
  <c r="G738" i="1" s="1"/>
  <c r="G739" i="1" s="1"/>
  <c r="G740" i="1" s="1"/>
  <c r="G741" i="1" s="1"/>
  <c r="G742" i="1" s="1"/>
  <c r="G743" i="1" s="1"/>
  <c r="G744" i="1" s="1"/>
  <c r="G745" i="1" s="1"/>
  <c r="G746" i="1" s="1"/>
  <c r="G747" i="1" s="1"/>
  <c r="G748" i="1" s="1"/>
  <c r="G749" i="1" s="1"/>
  <c r="G750" i="1" s="1"/>
  <c r="G751" i="1" s="1"/>
  <c r="G752" i="1" s="1"/>
  <c r="G753" i="1" s="1"/>
  <c r="G754" i="1" s="1"/>
  <c r="G755" i="1" s="1"/>
  <c r="G756" i="1" s="1"/>
  <c r="G757" i="1" s="1"/>
  <c r="G758" i="1" s="1"/>
  <c r="G759" i="1" s="1"/>
  <c r="G760" i="1" s="1"/>
  <c r="G761" i="1" s="1"/>
  <c r="G762" i="1" s="1"/>
  <c r="G763" i="1" s="1"/>
  <c r="G764" i="1" s="1"/>
  <c r="G765" i="1" s="1"/>
  <c r="G766" i="1" s="1"/>
  <c r="G767" i="1" s="1"/>
  <c r="G768" i="1" s="1"/>
  <c r="G769" i="1" s="1"/>
  <c r="G770" i="1" s="1"/>
  <c r="G771" i="1" s="1"/>
  <c r="G772" i="1" s="1"/>
  <c r="G773" i="1" s="1"/>
  <c r="G774" i="1" s="1"/>
  <c r="G775" i="1" s="1"/>
  <c r="G776" i="1" s="1"/>
  <c r="G777" i="1" s="1"/>
  <c r="G778" i="1" s="1"/>
  <c r="G779" i="1" s="1"/>
  <c r="G780" i="1" s="1"/>
  <c r="G781" i="1" s="1"/>
  <c r="G782" i="1" s="1"/>
  <c r="G783" i="1" s="1"/>
  <c r="G784" i="1" s="1"/>
  <c r="G785" i="1" s="1"/>
  <c r="G786" i="1" s="1"/>
  <c r="G787" i="1" s="1"/>
  <c r="G788" i="1" s="1"/>
  <c r="G789" i="1" s="1"/>
  <c r="G790" i="1" s="1"/>
  <c r="G791" i="1" s="1"/>
  <c r="G792" i="1" s="1"/>
  <c r="G793" i="1" s="1"/>
  <c r="G794" i="1" s="1"/>
  <c r="G795" i="1" s="1"/>
  <c r="G796" i="1" s="1"/>
  <c r="G797" i="1" s="1"/>
  <c r="G798" i="1" s="1"/>
  <c r="G799" i="1" s="1"/>
  <c r="G800" i="1" s="1"/>
  <c r="G801" i="1" s="1"/>
  <c r="G802" i="1" s="1"/>
  <c r="G803" i="1" s="1"/>
  <c r="G804" i="1" s="1"/>
  <c r="G805" i="1" s="1"/>
  <c r="G806" i="1" s="1"/>
  <c r="G807" i="1" s="1"/>
  <c r="G808" i="1" s="1"/>
  <c r="G809" i="1" s="1"/>
  <c r="G810" i="1" s="1"/>
  <c r="G811" i="1" s="1"/>
  <c r="G812" i="1" s="1"/>
  <c r="G813" i="1" s="1"/>
  <c r="G814" i="1" s="1"/>
  <c r="G815" i="1" s="1"/>
  <c r="G816" i="1" s="1"/>
  <c r="G817" i="1" s="1"/>
  <c r="G818" i="1" s="1"/>
  <c r="G819" i="1" s="1"/>
  <c r="G820" i="1" s="1"/>
  <c r="G821" i="1" s="1"/>
  <c r="G822" i="1" s="1"/>
  <c r="G823" i="1" s="1"/>
  <c r="G824" i="1" s="1"/>
  <c r="G825" i="1" s="1"/>
  <c r="G826" i="1" s="1"/>
  <c r="G827" i="1" s="1"/>
  <c r="G828" i="1" s="1"/>
  <c r="G829" i="1" s="1"/>
  <c r="G830" i="1" s="1"/>
  <c r="G831" i="1" s="1"/>
  <c r="G832" i="1" s="1"/>
  <c r="G833" i="1" s="1"/>
  <c r="G834" i="1" s="1"/>
  <c r="G835" i="1" s="1"/>
  <c r="G836" i="1" s="1"/>
  <c r="G837" i="1" s="1"/>
  <c r="G838" i="1" s="1"/>
  <c r="G839" i="1" s="1"/>
  <c r="G840" i="1" s="1"/>
  <c r="G841" i="1" s="1"/>
  <c r="G842" i="1" s="1"/>
  <c r="G843" i="1" s="1"/>
  <c r="G844" i="1" s="1"/>
  <c r="G845" i="1" s="1"/>
  <c r="G846" i="1" s="1"/>
  <c r="G847" i="1" s="1"/>
  <c r="G848" i="1" s="1"/>
  <c r="G849" i="1" s="1"/>
  <c r="G850" i="1" s="1"/>
  <c r="G851" i="1" s="1"/>
  <c r="G852" i="1" s="1"/>
  <c r="G853" i="1" s="1"/>
  <c r="G854" i="1" s="1"/>
  <c r="G855" i="1" s="1"/>
  <c r="G856" i="1" s="1"/>
  <c r="G857" i="1" s="1"/>
  <c r="G858" i="1" s="1"/>
  <c r="G859" i="1" s="1"/>
  <c r="G860" i="1" s="1"/>
  <c r="G861" i="1" s="1"/>
  <c r="G862" i="1" s="1"/>
  <c r="G863" i="1" s="1"/>
  <c r="G864" i="1" s="1"/>
  <c r="G865" i="1" s="1"/>
  <c r="G866" i="1" s="1"/>
  <c r="G867" i="1" s="1"/>
  <c r="G868" i="1" s="1"/>
  <c r="G869" i="1" s="1"/>
  <c r="G870" i="1" s="1"/>
  <c r="G871" i="1" s="1"/>
  <c r="G872" i="1" s="1"/>
  <c r="G873" i="1" s="1"/>
  <c r="G874" i="1" s="1"/>
  <c r="G875" i="1" s="1"/>
  <c r="G876" i="1" s="1"/>
  <c r="G877" i="1" s="1"/>
  <c r="G878" i="1" s="1"/>
  <c r="G879" i="1" s="1"/>
  <c r="G880" i="1" s="1"/>
  <c r="G881" i="1" s="1"/>
  <c r="G882" i="1" s="1"/>
  <c r="G883" i="1" s="1"/>
  <c r="G884" i="1" s="1"/>
  <c r="G885" i="1" s="1"/>
  <c r="G886" i="1" s="1"/>
  <c r="G887" i="1" s="1"/>
  <c r="G888" i="1" s="1"/>
  <c r="G889" i="1" s="1"/>
  <c r="G890" i="1" s="1"/>
  <c r="G891" i="1" s="1"/>
  <c r="G892" i="1" s="1"/>
  <c r="G893" i="1" s="1"/>
  <c r="G894" i="1" s="1"/>
  <c r="G895" i="1" s="1"/>
  <c r="G896" i="1" s="1"/>
  <c r="G897" i="1" s="1"/>
  <c r="G898" i="1" s="1"/>
  <c r="G899" i="1" s="1"/>
  <c r="G900" i="1" s="1"/>
  <c r="G901" i="1" s="1"/>
  <c r="G902" i="1" s="1"/>
  <c r="G903" i="1" s="1"/>
  <c r="G904" i="1" s="1"/>
  <c r="G905" i="1" s="1"/>
  <c r="G906" i="1" s="1"/>
  <c r="G907" i="1" s="1"/>
  <c r="G908" i="1" s="1"/>
  <c r="G909" i="1" s="1"/>
  <c r="G910" i="1" s="1"/>
  <c r="G911" i="1" s="1"/>
  <c r="G912" i="1" s="1"/>
  <c r="G913" i="1" s="1"/>
  <c r="G914" i="1" s="1"/>
  <c r="G915" i="1" s="1"/>
  <c r="G916" i="1" s="1"/>
  <c r="G917" i="1" s="1"/>
  <c r="G918" i="1" s="1"/>
  <c r="G919" i="1" s="1"/>
  <c r="G920" i="1" s="1"/>
  <c r="G921" i="1" s="1"/>
  <c r="G922" i="1" s="1"/>
  <c r="G923" i="1" s="1"/>
  <c r="G924" i="1" s="1"/>
  <c r="G925" i="1" s="1"/>
  <c r="G926" i="1" s="1"/>
  <c r="G927" i="1" s="1"/>
  <c r="G928" i="1" s="1"/>
  <c r="G929" i="1" s="1"/>
  <c r="G930" i="1" s="1"/>
  <c r="G931" i="1" s="1"/>
  <c r="G932" i="1" s="1"/>
  <c r="G933" i="1" s="1"/>
  <c r="G934" i="1" s="1"/>
  <c r="G935" i="1" s="1"/>
  <c r="G936" i="1" s="1"/>
  <c r="G937" i="1" s="1"/>
  <c r="G938" i="1" s="1"/>
  <c r="G939" i="1" s="1"/>
  <c r="G940" i="1" s="1"/>
  <c r="G941" i="1" s="1"/>
  <c r="G942" i="1" s="1"/>
  <c r="G943" i="1" s="1"/>
  <c r="G944" i="1" s="1"/>
  <c r="G945" i="1" s="1"/>
  <c r="G946" i="1" s="1"/>
  <c r="G947" i="1" s="1"/>
  <c r="G948" i="1" s="1"/>
  <c r="G949" i="1" s="1"/>
  <c r="G950" i="1" s="1"/>
  <c r="G951" i="1" s="1"/>
  <c r="G952" i="1" s="1"/>
  <c r="G953" i="1" s="1"/>
  <c r="G954" i="1" s="1"/>
  <c r="G955" i="1" s="1"/>
  <c r="G956" i="1" s="1"/>
  <c r="G957" i="1" s="1"/>
  <c r="G958" i="1" s="1"/>
  <c r="G959" i="1" s="1"/>
  <c r="G960" i="1" s="1"/>
  <c r="G961" i="1" s="1"/>
  <c r="G962" i="1" s="1"/>
  <c r="G963" i="1" s="1"/>
  <c r="G964" i="1" s="1"/>
  <c r="G965" i="1" s="1"/>
  <c r="G966" i="1" s="1"/>
  <c r="G967" i="1" s="1"/>
  <c r="G968" i="1" s="1"/>
  <c r="G969" i="1" s="1"/>
  <c r="G970" i="1" s="1"/>
  <c r="G971" i="1" s="1"/>
  <c r="G972" i="1" s="1"/>
  <c r="G973" i="1" s="1"/>
  <c r="G974" i="1" s="1"/>
  <c r="G975" i="1" s="1"/>
  <c r="G976" i="1" s="1"/>
  <c r="G977" i="1" s="1"/>
  <c r="G978" i="1" s="1"/>
  <c r="G979" i="1" s="1"/>
  <c r="G980" i="1" s="1"/>
  <c r="G981" i="1" s="1"/>
  <c r="G982" i="1" s="1"/>
  <c r="G983" i="1" s="1"/>
  <c r="G984" i="1" s="1"/>
  <c r="G985" i="1" s="1"/>
  <c r="G986" i="1" s="1"/>
  <c r="G987" i="1" s="1"/>
  <c r="G988" i="1" s="1"/>
  <c r="G989" i="1" s="1"/>
  <c r="G990" i="1" s="1"/>
  <c r="G991" i="1" s="1"/>
  <c r="G992" i="1" s="1"/>
  <c r="G993" i="1" s="1"/>
  <c r="G994" i="1" s="1"/>
  <c r="G995" i="1" s="1"/>
  <c r="G996" i="1" s="1"/>
  <c r="G997" i="1" s="1"/>
  <c r="G998" i="1" s="1"/>
  <c r="G999" i="1" s="1"/>
  <c r="G1000" i="1" s="1"/>
  <c r="G1001" i="1" s="1"/>
  <c r="G1002" i="1" s="1"/>
  <c r="G1003" i="1" s="1"/>
  <c r="G1004" i="1" s="1"/>
  <c r="G1005" i="1" s="1"/>
  <c r="G1006" i="1" s="1"/>
  <c r="G1007" i="1" s="1"/>
  <c r="G1008" i="1" s="1"/>
  <c r="G1009" i="1" s="1"/>
  <c r="G1010" i="1" s="1"/>
  <c r="G1011" i="1" s="1"/>
  <c r="G1012" i="1" s="1"/>
  <c r="G1013" i="1" s="1"/>
  <c r="G1014" i="1" s="1"/>
  <c r="G1015" i="1" s="1"/>
  <c r="G1016" i="1" s="1"/>
  <c r="G1017" i="1" s="1"/>
  <c r="G1018" i="1" s="1"/>
  <c r="G1019" i="1" s="1"/>
  <c r="G1020" i="1" s="1"/>
  <c r="G1021" i="1" s="1"/>
  <c r="G1022" i="1" s="1"/>
  <c r="G1023" i="1" s="1"/>
  <c r="G1024" i="1" s="1"/>
  <c r="G1025" i="1" s="1"/>
  <c r="G1026" i="1" s="1"/>
  <c r="G1027" i="1" s="1"/>
  <c r="G1028" i="1" s="1"/>
  <c r="G1029" i="1" s="1"/>
  <c r="G1030" i="1" s="1"/>
  <c r="G1031" i="1" s="1"/>
  <c r="G1032" i="1" s="1"/>
  <c r="G1033" i="1" s="1"/>
  <c r="G1034" i="1" s="1"/>
  <c r="G1035" i="1" s="1"/>
  <c r="G1036" i="1" s="1"/>
  <c r="G1037" i="1" s="1"/>
  <c r="G1038" i="1" s="1"/>
  <c r="I26" i="1" a="1"/>
  <c r="I26" i="1" s="1"/>
  <c r="I27" i="1" s="1"/>
  <c r="H27" i="1"/>
  <c r="H34" i="1" s="1"/>
  <c r="J4" i="1"/>
  <c r="J26" i="1" s="1" a="1"/>
  <c r="J26" i="1" s="1"/>
  <c r="J27" i="1" s="1"/>
  <c r="BY18" i="1"/>
  <c r="BY17" i="1"/>
  <c r="BY8" i="1"/>
  <c r="I38" i="1"/>
  <c r="I34" i="1" l="1"/>
  <c r="J34" i="1" s="1"/>
  <c r="K4" i="1"/>
  <c r="K26" i="1" s="1" a="1"/>
  <c r="K26" i="1" s="1"/>
  <c r="K27" i="1" s="1"/>
  <c r="J38" i="1"/>
  <c r="M4" i="8"/>
  <c r="N4" i="8" s="1"/>
  <c r="M5" i="8"/>
  <c r="N5" i="8" s="1"/>
  <c r="M6" i="8"/>
  <c r="N6" i="8" s="1"/>
  <c r="M7" i="8"/>
  <c r="N7" i="8" s="1"/>
  <c r="M8" i="8"/>
  <c r="N8" i="8" s="1"/>
  <c r="M9" i="8"/>
  <c r="N9" i="8" s="1"/>
  <c r="M10" i="8"/>
  <c r="N10" i="8" s="1"/>
  <c r="M11" i="8"/>
  <c r="N11" i="8" s="1"/>
  <c r="M12" i="8"/>
  <c r="N12" i="8" s="1"/>
  <c r="M13" i="8"/>
  <c r="N13" i="8" s="1"/>
  <c r="M14" i="8"/>
  <c r="N14" i="8" s="1"/>
  <c r="M15" i="8"/>
  <c r="N15" i="8" s="1"/>
  <c r="M16" i="8"/>
  <c r="N16" i="8" s="1"/>
  <c r="M17" i="8"/>
  <c r="N17" i="8" s="1"/>
  <c r="M18" i="8"/>
  <c r="N18" i="8" s="1"/>
  <c r="M19" i="8"/>
  <c r="N19" i="8" s="1"/>
  <c r="M20" i="8"/>
  <c r="N20" i="8" s="1"/>
  <c r="M21" i="8"/>
  <c r="N21" i="8" s="1"/>
  <c r="M22" i="8"/>
  <c r="N22" i="8" s="1"/>
  <c r="M23" i="8"/>
  <c r="N23" i="8" s="1"/>
  <c r="M24" i="8"/>
  <c r="N24" i="8" s="1"/>
  <c r="M25" i="8"/>
  <c r="N25" i="8" s="1"/>
  <c r="M26" i="8"/>
  <c r="N26" i="8" s="1"/>
  <c r="M27" i="8"/>
  <c r="N27" i="8" s="1"/>
  <c r="M28" i="8"/>
  <c r="N28" i="8" s="1"/>
  <c r="M29" i="8"/>
  <c r="N29" i="8" s="1"/>
  <c r="M30" i="8"/>
  <c r="N30" i="8" s="1"/>
  <c r="M31" i="8"/>
  <c r="N31" i="8" s="1"/>
  <c r="M32" i="8"/>
  <c r="N32" i="8" s="1"/>
  <c r="M33" i="8"/>
  <c r="N33" i="8" s="1"/>
  <c r="M34" i="8"/>
  <c r="N34" i="8" s="1"/>
  <c r="M35" i="8"/>
  <c r="N35" i="8" s="1"/>
  <c r="M36" i="8"/>
  <c r="N36" i="8" s="1"/>
  <c r="M37" i="8"/>
  <c r="N37" i="8" s="1"/>
  <c r="M38" i="8"/>
  <c r="N38" i="8" s="1"/>
  <c r="M39" i="8"/>
  <c r="N39" i="8" s="1"/>
  <c r="M40" i="8"/>
  <c r="N40" i="8" s="1"/>
  <c r="M41" i="8"/>
  <c r="N41" i="8" s="1"/>
  <c r="M42" i="8"/>
  <c r="N42" i="8" s="1"/>
  <c r="M43" i="8"/>
  <c r="N43" i="8" s="1"/>
  <c r="M44" i="8"/>
  <c r="N44" i="8" s="1"/>
  <c r="M45" i="8"/>
  <c r="N45" i="8" s="1"/>
  <c r="M46" i="8"/>
  <c r="N46" i="8" s="1"/>
  <c r="M47" i="8"/>
  <c r="N47" i="8" s="1"/>
  <c r="M48" i="8"/>
  <c r="N48" i="8" s="1"/>
  <c r="M49" i="8"/>
  <c r="N49" i="8" s="1"/>
  <c r="M50" i="8"/>
  <c r="N50" i="8" s="1"/>
  <c r="M51" i="8"/>
  <c r="N51" i="8" s="1"/>
  <c r="M52" i="8"/>
  <c r="N52" i="8" s="1"/>
  <c r="M53" i="8"/>
  <c r="N53" i="8" s="1"/>
  <c r="M54" i="8"/>
  <c r="N54" i="8" s="1"/>
  <c r="M55" i="8"/>
  <c r="N55" i="8" s="1"/>
  <c r="M56" i="8"/>
  <c r="N56" i="8" s="1"/>
  <c r="M57" i="8"/>
  <c r="N57" i="8" s="1"/>
  <c r="M58" i="8"/>
  <c r="N58" i="8" s="1"/>
  <c r="M59" i="8"/>
  <c r="N59" i="8" s="1"/>
  <c r="M60" i="8"/>
  <c r="N60" i="8" s="1"/>
  <c r="M61" i="8"/>
  <c r="N61" i="8" s="1"/>
  <c r="M62" i="8"/>
  <c r="N62" i="8" s="1"/>
  <c r="M63" i="8"/>
  <c r="N63" i="8" s="1"/>
  <c r="M64" i="8"/>
  <c r="N64" i="8" s="1"/>
  <c r="M65" i="8"/>
  <c r="N65" i="8" s="1"/>
  <c r="M66" i="8"/>
  <c r="N66" i="8" s="1"/>
  <c r="M67" i="8"/>
  <c r="N67" i="8" s="1"/>
  <c r="M68" i="8"/>
  <c r="N68" i="8" s="1"/>
  <c r="M69" i="8"/>
  <c r="N69" i="8" s="1"/>
  <c r="M70" i="8"/>
  <c r="N70" i="8" s="1"/>
  <c r="M71" i="8"/>
  <c r="N71" i="8" s="1"/>
  <c r="M72" i="8"/>
  <c r="N72" i="8" s="1"/>
  <c r="M73" i="8"/>
  <c r="N73" i="8" s="1"/>
  <c r="M74" i="8"/>
  <c r="N74" i="8" s="1"/>
  <c r="M75" i="8"/>
  <c r="N75" i="8" s="1"/>
  <c r="M76" i="8"/>
  <c r="N76" i="8" s="1"/>
  <c r="M77" i="8"/>
  <c r="N77" i="8" s="1"/>
  <c r="M78" i="8"/>
  <c r="N78" i="8" s="1"/>
  <c r="M79" i="8"/>
  <c r="N79" i="8" s="1"/>
  <c r="M80" i="8"/>
  <c r="N80" i="8" s="1"/>
  <c r="M81" i="8"/>
  <c r="N81" i="8" s="1"/>
  <c r="M82" i="8"/>
  <c r="N82" i="8" s="1"/>
  <c r="M83" i="8"/>
  <c r="N83" i="8" s="1"/>
  <c r="M84" i="8"/>
  <c r="N84" i="8" s="1"/>
  <c r="M85" i="8"/>
  <c r="N85" i="8" s="1"/>
  <c r="M86" i="8"/>
  <c r="N86" i="8" s="1"/>
  <c r="M87" i="8"/>
  <c r="N87" i="8" s="1"/>
  <c r="M88" i="8"/>
  <c r="N88" i="8" s="1"/>
  <c r="M89" i="8"/>
  <c r="N89" i="8" s="1"/>
  <c r="M90" i="8"/>
  <c r="N90" i="8" s="1"/>
  <c r="M91" i="8"/>
  <c r="N91" i="8" s="1"/>
  <c r="M92" i="8"/>
  <c r="N92" i="8" s="1"/>
  <c r="M93" i="8"/>
  <c r="N93" i="8" s="1"/>
  <c r="M94" i="8"/>
  <c r="N94" i="8" s="1"/>
  <c r="M95" i="8"/>
  <c r="N95" i="8" s="1"/>
  <c r="M96" i="8"/>
  <c r="N96" i="8" s="1"/>
  <c r="M97" i="8"/>
  <c r="N97" i="8" s="1"/>
  <c r="M98" i="8"/>
  <c r="N98" i="8" s="1"/>
  <c r="M99" i="8"/>
  <c r="N99" i="8" s="1"/>
  <c r="M100" i="8"/>
  <c r="N100" i="8" s="1"/>
  <c r="M101" i="8"/>
  <c r="N101" i="8" s="1"/>
  <c r="M102" i="8"/>
  <c r="N102" i="8" s="1"/>
  <c r="M103" i="8"/>
  <c r="N103" i="8" s="1"/>
  <c r="M104" i="8"/>
  <c r="N104" i="8" s="1"/>
  <c r="M105" i="8"/>
  <c r="N105" i="8" s="1"/>
  <c r="M106" i="8"/>
  <c r="N106" i="8" s="1"/>
  <c r="M107" i="8"/>
  <c r="N107" i="8" s="1"/>
  <c r="C7" i="7"/>
  <c r="B9" i="7" s="1"/>
  <c r="M108" i="8"/>
  <c r="N108" i="8" s="1"/>
  <c r="M109" i="8"/>
  <c r="N109" i="8" s="1"/>
  <c r="M110" i="8"/>
  <c r="N110" i="8" s="1"/>
  <c r="M111" i="8"/>
  <c r="N111" i="8" s="1"/>
  <c r="M112" i="8"/>
  <c r="N112" i="8" s="1"/>
  <c r="M113" i="8"/>
  <c r="N113" i="8" s="1"/>
  <c r="M3" i="8"/>
  <c r="N3" i="8" s="1"/>
  <c r="BY19" i="1"/>
  <c r="BY20" i="1" s="1"/>
  <c r="J25" i="2"/>
  <c r="E24" i="2"/>
  <c r="E23" i="2"/>
  <c r="E22" i="2"/>
  <c r="E21" i="2"/>
  <c r="E20" i="2"/>
  <c r="E19" i="2"/>
  <c r="E18" i="2"/>
  <c r="E17" i="2"/>
  <c r="E16" i="2"/>
  <c r="E15" i="2"/>
  <c r="E14" i="2"/>
  <c r="E13" i="2"/>
  <c r="E12" i="2"/>
  <c r="E11" i="2"/>
  <c r="E10" i="2"/>
  <c r="F9" i="2"/>
  <c r="E9" i="2"/>
  <c r="E8" i="2"/>
  <c r="E7" i="2"/>
  <c r="E6" i="2"/>
  <c r="BV6" i="1"/>
  <c r="BV7" i="1"/>
  <c r="B28" i="1"/>
  <c r="A31" i="1"/>
  <c r="K34" i="1" l="1"/>
  <c r="G9" i="2"/>
  <c r="L22" i="2"/>
  <c r="L21" i="2"/>
  <c r="L4" i="1"/>
  <c r="L26" i="1" s="1" a="1"/>
  <c r="L26" i="1" s="1"/>
  <c r="L27" i="1" s="1"/>
  <c r="BY10" i="1"/>
  <c r="K38" i="1"/>
  <c r="B30" i="11"/>
  <c r="F1039" i="1" a="1"/>
  <c r="F1039" i="1" s="1"/>
  <c r="G13" i="2"/>
  <c r="BY5" i="1" l="1"/>
  <c r="BY11" i="1" s="1"/>
  <c r="M4" i="1"/>
  <c r="M26" i="1" s="1" a="1"/>
  <c r="M26" i="1" s="1"/>
  <c r="M27" i="1" s="1"/>
  <c r="L38" i="1"/>
  <c r="G17" i="2"/>
  <c r="I25" i="1" l="1"/>
  <c r="H25" i="1"/>
  <c r="J25" i="1"/>
  <c r="K25" i="1"/>
  <c r="L25" i="1"/>
  <c r="M25" i="1"/>
  <c r="N4" i="1"/>
  <c r="N26" i="1" s="1" a="1"/>
  <c r="N26" i="1" s="1"/>
  <c r="N27" i="1" s="1"/>
  <c r="M38" i="1"/>
  <c r="G21" i="2"/>
  <c r="N25" i="1" l="1"/>
  <c r="O4" i="1"/>
  <c r="O26" i="1" s="1" a="1"/>
  <c r="O26" i="1" s="1"/>
  <c r="O27" i="1" s="1"/>
  <c r="N38" i="1"/>
  <c r="F24" i="2"/>
  <c r="O25" i="1" l="1"/>
  <c r="P4" i="1"/>
  <c r="P26" i="1" s="1" a="1"/>
  <c r="P26" i="1" s="1"/>
  <c r="P27" i="1" s="1"/>
  <c r="O38" i="1"/>
  <c r="P25" i="1" l="1"/>
  <c r="Q26" i="1" a="1"/>
  <c r="Q26" i="1" s="1"/>
  <c r="Q27" i="1" s="1"/>
  <c r="H22" i="2"/>
  <c r="H23" i="2" s="1"/>
  <c r="J23" i="2" s="1"/>
  <c r="K23" i="2" s="1"/>
  <c r="H21" i="2"/>
  <c r="H13" i="2"/>
  <c r="H9" i="2"/>
  <c r="H10" i="2" s="1"/>
  <c r="J10" i="2" s="1"/>
  <c r="H6" i="2"/>
  <c r="H11" i="2" s="1"/>
  <c r="H12" i="2" s="1"/>
  <c r="H7" i="2"/>
  <c r="H8" i="2" s="1"/>
  <c r="J8" i="2" s="1"/>
  <c r="J5" i="2"/>
  <c r="Q4" i="1"/>
  <c r="P38" i="1"/>
  <c r="J22" i="2" l="1"/>
  <c r="K22" i="2" s="1"/>
  <c r="I22" i="2"/>
  <c r="Q25" i="1"/>
  <c r="J13" i="2"/>
  <c r="J6" i="2"/>
  <c r="H15" i="2"/>
  <c r="J15" i="2" s="1"/>
  <c r="H14" i="2"/>
  <c r="J14" i="2" s="1"/>
  <c r="H16" i="2"/>
  <c r="J16" i="2" s="1"/>
  <c r="I21" i="2"/>
  <c r="I17" i="2"/>
  <c r="H18" i="2"/>
  <c r="J18" i="2" s="1"/>
  <c r="H19" i="2"/>
  <c r="H20" i="2" s="1"/>
  <c r="J20" i="2" s="1"/>
  <c r="J17" i="2"/>
  <c r="K17" i="2" s="1"/>
  <c r="L17" i="2" s="1"/>
  <c r="J21" i="2"/>
  <c r="K21" i="2" s="1"/>
  <c r="J9" i="2"/>
  <c r="J7" i="2"/>
  <c r="J12" i="2"/>
  <c r="J11" i="2"/>
  <c r="R4" i="1"/>
  <c r="R26" i="1" s="1" a="1"/>
  <c r="R26" i="1" s="1"/>
  <c r="R27" i="1" s="1"/>
  <c r="Q38" i="1"/>
  <c r="J24" i="2"/>
  <c r="I24" i="2"/>
  <c r="R25" i="1" l="1"/>
  <c r="S26" i="1" a="1"/>
  <c r="S26" i="1" s="1"/>
  <c r="J19" i="2"/>
  <c r="S4" i="1"/>
  <c r="R38" i="1"/>
  <c r="C29" i="11"/>
  <c r="B29" i="11" s="1"/>
  <c r="S25" i="1" l="1"/>
  <c r="T4" i="1"/>
  <c r="T26" i="1" s="1" a="1"/>
  <c r="T26" i="1" s="1"/>
  <c r="S38" i="1"/>
  <c r="U26" i="1" l="1" a="1"/>
  <c r="U26" i="1" s="1"/>
  <c r="T25" i="1"/>
  <c r="U4" i="1"/>
  <c r="T38" i="1"/>
  <c r="C8" i="11"/>
  <c r="B8" i="11" s="1"/>
  <c r="U25" i="1" l="1"/>
  <c r="V26" i="1" a="1"/>
  <c r="V26" i="1" s="1"/>
  <c r="V4" i="1"/>
  <c r="U38" i="1"/>
  <c r="V38" i="1" s="1"/>
  <c r="W38" i="1" s="1"/>
  <c r="X38" i="1" s="1"/>
  <c r="Y38" i="1" s="1"/>
  <c r="Z38" i="1" s="1"/>
  <c r="AA38" i="1" s="1"/>
  <c r="AB38" i="1" s="1"/>
  <c r="AC38" i="1" s="1"/>
  <c r="AD38" i="1" s="1"/>
  <c r="AE38" i="1" s="1"/>
  <c r="AF38" i="1" s="1"/>
  <c r="AG38" i="1" s="1"/>
  <c r="AH38" i="1" s="1"/>
  <c r="AI38" i="1" s="1"/>
  <c r="AJ38" i="1" s="1"/>
  <c r="AK38" i="1" s="1"/>
  <c r="AL38" i="1" s="1"/>
  <c r="AM38" i="1" s="1"/>
  <c r="AN38" i="1" s="1"/>
  <c r="AO38" i="1" s="1"/>
  <c r="AP38" i="1" s="1"/>
  <c r="AQ38" i="1" s="1"/>
  <c r="AR38" i="1" s="1"/>
  <c r="AS38" i="1" s="1"/>
  <c r="AT38" i="1" s="1"/>
  <c r="AU38" i="1" s="1"/>
  <c r="AV38" i="1" s="1"/>
  <c r="AW38" i="1" s="1"/>
  <c r="AX38" i="1" s="1"/>
  <c r="AY38" i="1" s="1"/>
  <c r="AZ38" i="1" s="1"/>
  <c r="BA38" i="1" s="1"/>
  <c r="BB38" i="1" s="1"/>
  <c r="BC38" i="1" s="1"/>
  <c r="BD38" i="1" s="1"/>
  <c r="BE38" i="1" s="1"/>
  <c r="BF38" i="1" s="1"/>
  <c r="BG38" i="1" s="1"/>
  <c r="BH38" i="1" s="1"/>
  <c r="BI38" i="1" s="1"/>
  <c r="BJ38" i="1" s="1"/>
  <c r="BK38" i="1" s="1"/>
  <c r="BL38" i="1" s="1"/>
  <c r="BM38" i="1" s="1"/>
  <c r="BN38" i="1" s="1"/>
  <c r="BO38" i="1" s="1"/>
  <c r="BP38" i="1" s="1"/>
  <c r="BQ38" i="1" s="1"/>
  <c r="BR38" i="1" s="1"/>
  <c r="BS38" i="1" s="1"/>
  <c r="BT38" i="1" s="1"/>
  <c r="W37" i="6"/>
  <c r="V37" i="6"/>
  <c r="U37" i="6"/>
  <c r="T37" i="6"/>
  <c r="S37" i="6"/>
  <c r="R37" i="6"/>
  <c r="Q37" i="6"/>
  <c r="P37" i="6"/>
  <c r="O37" i="6"/>
  <c r="N37" i="6"/>
  <c r="M37" i="6"/>
  <c r="L37" i="6"/>
  <c r="K37" i="6"/>
  <c r="J37" i="6"/>
  <c r="I37" i="6"/>
  <c r="H37" i="6"/>
  <c r="G37" i="6"/>
  <c r="F37" i="6"/>
  <c r="E37" i="6"/>
  <c r="D37" i="6"/>
  <c r="C37" i="6"/>
  <c r="W36" i="6"/>
  <c r="V36" i="6"/>
  <c r="U36" i="6"/>
  <c r="T36" i="6"/>
  <c r="S36" i="6"/>
  <c r="R36" i="6"/>
  <c r="Q36" i="6"/>
  <c r="P36" i="6"/>
  <c r="O36" i="6"/>
  <c r="N36" i="6"/>
  <c r="M36" i="6"/>
  <c r="L36" i="6"/>
  <c r="K36" i="6"/>
  <c r="J36" i="6"/>
  <c r="I36" i="6"/>
  <c r="H36" i="6"/>
  <c r="G36" i="6"/>
  <c r="F36" i="6"/>
  <c r="E36" i="6"/>
  <c r="D36" i="6"/>
  <c r="C36" i="6"/>
  <c r="W35" i="6"/>
  <c r="V35" i="6"/>
  <c r="U35" i="6"/>
  <c r="T35" i="6"/>
  <c r="S35" i="6"/>
  <c r="R35" i="6"/>
  <c r="Q35" i="6"/>
  <c r="P35" i="6"/>
  <c r="O35" i="6"/>
  <c r="N35" i="6"/>
  <c r="M35" i="6"/>
  <c r="L35" i="6"/>
  <c r="K35" i="6"/>
  <c r="J35" i="6"/>
  <c r="I35" i="6"/>
  <c r="H35" i="6"/>
  <c r="G35" i="6"/>
  <c r="F35" i="6"/>
  <c r="E35" i="6"/>
  <c r="D35" i="6"/>
  <c r="C35" i="6"/>
  <c r="W34" i="6"/>
  <c r="V34" i="6"/>
  <c r="U34" i="6"/>
  <c r="T34" i="6"/>
  <c r="S34" i="6"/>
  <c r="R34" i="6"/>
  <c r="Q34" i="6"/>
  <c r="P34" i="6"/>
  <c r="O34" i="6"/>
  <c r="N34" i="6"/>
  <c r="M34" i="6"/>
  <c r="L34" i="6"/>
  <c r="K34" i="6"/>
  <c r="J34" i="6"/>
  <c r="I34" i="6"/>
  <c r="H34" i="6"/>
  <c r="G34" i="6"/>
  <c r="F34" i="6"/>
  <c r="E34" i="6"/>
  <c r="D34" i="6"/>
  <c r="C34" i="6"/>
  <c r="W33" i="6"/>
  <c r="V33" i="6"/>
  <c r="U33" i="6"/>
  <c r="T33" i="6"/>
  <c r="S33" i="6"/>
  <c r="R33" i="6"/>
  <c r="Q33" i="6"/>
  <c r="P33" i="6"/>
  <c r="O33" i="6"/>
  <c r="N33" i="6"/>
  <c r="M33" i="6"/>
  <c r="L33" i="6"/>
  <c r="K33" i="6"/>
  <c r="J33" i="6"/>
  <c r="I33" i="6"/>
  <c r="H33" i="6"/>
  <c r="G33" i="6"/>
  <c r="F33" i="6"/>
  <c r="E33" i="6"/>
  <c r="D33" i="6"/>
  <c r="C33" i="6"/>
  <c r="W32" i="6"/>
  <c r="V32" i="6"/>
  <c r="U32" i="6"/>
  <c r="T32" i="6"/>
  <c r="S32" i="6"/>
  <c r="R32" i="6"/>
  <c r="Q32" i="6"/>
  <c r="P32" i="6"/>
  <c r="O32" i="6"/>
  <c r="N32" i="6"/>
  <c r="M32" i="6"/>
  <c r="L32" i="6"/>
  <c r="K32" i="6"/>
  <c r="J32" i="6"/>
  <c r="I32" i="6"/>
  <c r="H32" i="6"/>
  <c r="G32" i="6"/>
  <c r="F32" i="6"/>
  <c r="E32" i="6"/>
  <c r="D32" i="6"/>
  <c r="C32" i="6"/>
  <c r="W31" i="6"/>
  <c r="V31" i="6"/>
  <c r="U31" i="6"/>
  <c r="T31" i="6"/>
  <c r="S31" i="6"/>
  <c r="R31" i="6"/>
  <c r="Q31" i="6"/>
  <c r="P31" i="6"/>
  <c r="O31" i="6"/>
  <c r="N31" i="6"/>
  <c r="M31" i="6"/>
  <c r="L31" i="6"/>
  <c r="K31" i="6"/>
  <c r="J31" i="6"/>
  <c r="I31" i="6"/>
  <c r="H31" i="6"/>
  <c r="G31" i="6"/>
  <c r="F31" i="6"/>
  <c r="E31" i="6"/>
  <c r="D31" i="6"/>
  <c r="C31" i="6"/>
  <c r="W30" i="6"/>
  <c r="V30" i="6"/>
  <c r="U30" i="6"/>
  <c r="T30" i="6"/>
  <c r="S30" i="6"/>
  <c r="R30" i="6"/>
  <c r="Q30" i="6"/>
  <c r="P30" i="6"/>
  <c r="O30" i="6"/>
  <c r="N30" i="6"/>
  <c r="M30" i="6"/>
  <c r="L30" i="6"/>
  <c r="K30" i="6"/>
  <c r="J30" i="6"/>
  <c r="I30" i="6"/>
  <c r="H30" i="6"/>
  <c r="G30" i="6"/>
  <c r="F30" i="6"/>
  <c r="E30" i="6"/>
  <c r="D30" i="6"/>
  <c r="C30" i="6"/>
  <c r="W29" i="6"/>
  <c r="V29" i="6"/>
  <c r="U29" i="6"/>
  <c r="T29" i="6"/>
  <c r="S29" i="6"/>
  <c r="R29" i="6"/>
  <c r="Q29" i="6"/>
  <c r="P29" i="6"/>
  <c r="O29" i="6"/>
  <c r="N29" i="6"/>
  <c r="M29" i="6"/>
  <c r="L29" i="6"/>
  <c r="K29" i="6"/>
  <c r="J29" i="6"/>
  <c r="I29" i="6"/>
  <c r="H29" i="6"/>
  <c r="G29" i="6"/>
  <c r="F29" i="6"/>
  <c r="E29" i="6"/>
  <c r="D29" i="6"/>
  <c r="C29" i="6"/>
  <c r="W28" i="6"/>
  <c r="V28" i="6"/>
  <c r="U28" i="6"/>
  <c r="T28" i="6"/>
  <c r="S28" i="6"/>
  <c r="R28" i="6"/>
  <c r="Q28" i="6"/>
  <c r="P28" i="6"/>
  <c r="O28" i="6"/>
  <c r="N28" i="6"/>
  <c r="M28" i="6"/>
  <c r="L28" i="6"/>
  <c r="K28" i="6"/>
  <c r="J28" i="6"/>
  <c r="I28" i="6"/>
  <c r="H28" i="6"/>
  <c r="G28" i="6"/>
  <c r="F28" i="6"/>
  <c r="E28" i="6"/>
  <c r="D28" i="6"/>
  <c r="C28" i="6"/>
  <c r="W27" i="6"/>
  <c r="V27" i="6"/>
  <c r="U27" i="6"/>
  <c r="T27" i="6"/>
  <c r="S27" i="6"/>
  <c r="R27" i="6"/>
  <c r="Q27" i="6"/>
  <c r="P27" i="6"/>
  <c r="O27" i="6"/>
  <c r="N27" i="6"/>
  <c r="M27" i="6"/>
  <c r="L27" i="6"/>
  <c r="K27" i="6"/>
  <c r="J27" i="6"/>
  <c r="I27" i="6"/>
  <c r="H27" i="6"/>
  <c r="G27" i="6"/>
  <c r="F27" i="6"/>
  <c r="E27" i="6"/>
  <c r="D27" i="6"/>
  <c r="C27" i="6"/>
  <c r="W26" i="6"/>
  <c r="V26" i="6"/>
  <c r="U26" i="6"/>
  <c r="T26" i="6"/>
  <c r="S26" i="6"/>
  <c r="R26" i="6"/>
  <c r="Q26" i="6"/>
  <c r="P26" i="6"/>
  <c r="O26" i="6"/>
  <c r="N26" i="6"/>
  <c r="M26" i="6"/>
  <c r="L26" i="6"/>
  <c r="K26" i="6"/>
  <c r="J26" i="6"/>
  <c r="I26" i="6"/>
  <c r="H26" i="6"/>
  <c r="G26" i="6"/>
  <c r="F26" i="6"/>
  <c r="E26" i="6"/>
  <c r="D26" i="6"/>
  <c r="C26" i="6"/>
  <c r="W25" i="6"/>
  <c r="V25" i="6"/>
  <c r="U25" i="6"/>
  <c r="T25" i="6"/>
  <c r="S25" i="6"/>
  <c r="R25" i="6"/>
  <c r="Q25" i="6"/>
  <c r="P25" i="6"/>
  <c r="O25" i="6"/>
  <c r="N25" i="6"/>
  <c r="M25" i="6"/>
  <c r="L25" i="6"/>
  <c r="K25" i="6"/>
  <c r="J25" i="6"/>
  <c r="I25" i="6"/>
  <c r="H25" i="6"/>
  <c r="G25" i="6"/>
  <c r="F25" i="6"/>
  <c r="E25" i="6"/>
  <c r="D25" i="6"/>
  <c r="C25" i="6"/>
  <c r="W24" i="6"/>
  <c r="V24" i="6"/>
  <c r="U24" i="6"/>
  <c r="T24" i="6"/>
  <c r="S24" i="6"/>
  <c r="R24" i="6"/>
  <c r="Q24" i="6"/>
  <c r="P24" i="6"/>
  <c r="O24" i="6"/>
  <c r="N24" i="6"/>
  <c r="M24" i="6"/>
  <c r="L24" i="6"/>
  <c r="K24" i="6"/>
  <c r="J24" i="6"/>
  <c r="I24" i="6"/>
  <c r="H24" i="6"/>
  <c r="G24" i="6"/>
  <c r="F24" i="6"/>
  <c r="E24" i="6"/>
  <c r="D24" i="6"/>
  <c r="C24" i="6"/>
  <c r="W23" i="6"/>
  <c r="V23" i="6"/>
  <c r="U23" i="6"/>
  <c r="T23" i="6"/>
  <c r="S23" i="6"/>
  <c r="R23" i="6"/>
  <c r="Q23" i="6"/>
  <c r="P23" i="6"/>
  <c r="O23" i="6"/>
  <c r="N23" i="6"/>
  <c r="M23" i="6"/>
  <c r="L23" i="6"/>
  <c r="K23" i="6"/>
  <c r="J23" i="6"/>
  <c r="I23" i="6"/>
  <c r="H23" i="6"/>
  <c r="G23" i="6"/>
  <c r="F23" i="6"/>
  <c r="E23" i="6"/>
  <c r="D23" i="6"/>
  <c r="C23" i="6"/>
  <c r="W22" i="6"/>
  <c r="V22" i="6"/>
  <c r="U22" i="6"/>
  <c r="T22" i="6"/>
  <c r="S22" i="6"/>
  <c r="R22" i="6"/>
  <c r="Q22" i="6"/>
  <c r="P22" i="6"/>
  <c r="O22" i="6"/>
  <c r="N22" i="6"/>
  <c r="M22" i="6"/>
  <c r="L22" i="6"/>
  <c r="K22" i="6"/>
  <c r="J22" i="6"/>
  <c r="I22" i="6"/>
  <c r="H22" i="6"/>
  <c r="G22" i="6"/>
  <c r="F22" i="6"/>
  <c r="E22" i="6"/>
  <c r="D22" i="6"/>
  <c r="C22" i="6"/>
  <c r="W21" i="6"/>
  <c r="V21" i="6"/>
  <c r="U21" i="6"/>
  <c r="T21" i="6"/>
  <c r="S21" i="6"/>
  <c r="R21" i="6"/>
  <c r="Q21" i="6"/>
  <c r="P21" i="6"/>
  <c r="O21" i="6"/>
  <c r="N21" i="6"/>
  <c r="M21" i="6"/>
  <c r="L21" i="6"/>
  <c r="K21" i="6"/>
  <c r="J21" i="6"/>
  <c r="I21" i="6"/>
  <c r="H21" i="6"/>
  <c r="G21" i="6"/>
  <c r="F21" i="6"/>
  <c r="E21" i="6"/>
  <c r="D21" i="6"/>
  <c r="C21" i="6"/>
  <c r="W20" i="6"/>
  <c r="V20" i="6"/>
  <c r="U20" i="6"/>
  <c r="T20" i="6"/>
  <c r="S20" i="6"/>
  <c r="R20" i="6"/>
  <c r="Q20" i="6"/>
  <c r="P20" i="6"/>
  <c r="O20" i="6"/>
  <c r="N20" i="6"/>
  <c r="M20" i="6"/>
  <c r="L20" i="6"/>
  <c r="K20" i="6"/>
  <c r="J20" i="6"/>
  <c r="I20" i="6"/>
  <c r="H20" i="6"/>
  <c r="G20" i="6"/>
  <c r="F20" i="6"/>
  <c r="E20" i="6"/>
  <c r="D20" i="6"/>
  <c r="C20" i="6"/>
  <c r="W19" i="6"/>
  <c r="V19" i="6"/>
  <c r="U19" i="6"/>
  <c r="T19" i="6"/>
  <c r="S19" i="6"/>
  <c r="R19" i="6"/>
  <c r="Q19" i="6"/>
  <c r="P19" i="6"/>
  <c r="O19" i="6"/>
  <c r="N19" i="6"/>
  <c r="M19" i="6"/>
  <c r="L19" i="6"/>
  <c r="K19" i="6"/>
  <c r="J19" i="6"/>
  <c r="I19" i="6"/>
  <c r="H19" i="6"/>
  <c r="G19" i="6"/>
  <c r="F19" i="6"/>
  <c r="E19" i="6"/>
  <c r="D19" i="6"/>
  <c r="C19" i="6"/>
  <c r="W18" i="6"/>
  <c r="V18" i="6"/>
  <c r="U18" i="6"/>
  <c r="T18" i="6"/>
  <c r="S18" i="6"/>
  <c r="R18" i="6"/>
  <c r="Q18" i="6"/>
  <c r="P18" i="6"/>
  <c r="O18" i="6"/>
  <c r="N18" i="6"/>
  <c r="M18" i="6"/>
  <c r="L18" i="6"/>
  <c r="K18" i="6"/>
  <c r="J18" i="6"/>
  <c r="I18" i="6"/>
  <c r="H18" i="6"/>
  <c r="G18" i="6"/>
  <c r="F18" i="6"/>
  <c r="E18" i="6"/>
  <c r="D18" i="6"/>
  <c r="C18" i="6"/>
  <c r="W17" i="6"/>
  <c r="V17" i="6"/>
  <c r="U17" i="6"/>
  <c r="T17" i="6"/>
  <c r="S17" i="6"/>
  <c r="R17" i="6"/>
  <c r="Q17" i="6"/>
  <c r="P17" i="6"/>
  <c r="O17" i="6"/>
  <c r="N17" i="6"/>
  <c r="M17" i="6"/>
  <c r="L17" i="6"/>
  <c r="K17" i="6"/>
  <c r="J17" i="6"/>
  <c r="I17" i="6"/>
  <c r="H17" i="6"/>
  <c r="G17" i="6"/>
  <c r="F17" i="6"/>
  <c r="E17" i="6"/>
  <c r="D17" i="6"/>
  <c r="C17" i="6"/>
  <c r="W13" i="6"/>
  <c r="V13" i="6"/>
  <c r="U13" i="6"/>
  <c r="T13" i="6"/>
  <c r="S13" i="6"/>
  <c r="R13" i="6"/>
  <c r="Q13" i="6"/>
  <c r="P13" i="6"/>
  <c r="O13" i="6"/>
  <c r="N13" i="6"/>
  <c r="M13" i="6"/>
  <c r="L13" i="6"/>
  <c r="K13" i="6"/>
  <c r="J13" i="6"/>
  <c r="I13" i="6"/>
  <c r="H13" i="6"/>
  <c r="G13" i="6"/>
  <c r="F13" i="6"/>
  <c r="E13" i="6"/>
  <c r="D13" i="6"/>
  <c r="C13" i="6"/>
  <c r="W12" i="6"/>
  <c r="V12" i="6"/>
  <c r="U12" i="6"/>
  <c r="T12" i="6"/>
  <c r="S12" i="6"/>
  <c r="R12" i="6"/>
  <c r="Q12" i="6"/>
  <c r="P12" i="6"/>
  <c r="O12" i="6"/>
  <c r="N12" i="6"/>
  <c r="M12" i="6"/>
  <c r="L12" i="6"/>
  <c r="K12" i="6"/>
  <c r="J12" i="6"/>
  <c r="I12" i="6"/>
  <c r="H12" i="6"/>
  <c r="G12" i="6"/>
  <c r="F12" i="6"/>
  <c r="E12" i="6"/>
  <c r="D12" i="6"/>
  <c r="C12" i="6"/>
  <c r="W11" i="6"/>
  <c r="V11" i="6"/>
  <c r="U11" i="6"/>
  <c r="T11" i="6"/>
  <c r="S11" i="6"/>
  <c r="R11" i="6"/>
  <c r="Q11" i="6"/>
  <c r="P11" i="6"/>
  <c r="O11" i="6"/>
  <c r="N11" i="6"/>
  <c r="M11" i="6"/>
  <c r="L11" i="6"/>
  <c r="K11" i="6"/>
  <c r="J11" i="6"/>
  <c r="I11" i="6"/>
  <c r="H11" i="6"/>
  <c r="G11" i="6"/>
  <c r="F11" i="6"/>
  <c r="E11" i="6"/>
  <c r="D11" i="6"/>
  <c r="C11" i="6"/>
  <c r="W10" i="6"/>
  <c r="V10" i="6"/>
  <c r="U10" i="6"/>
  <c r="T10" i="6"/>
  <c r="S10" i="6"/>
  <c r="R10" i="6"/>
  <c r="Q10" i="6"/>
  <c r="P10" i="6"/>
  <c r="O10" i="6"/>
  <c r="N10" i="6"/>
  <c r="M10" i="6"/>
  <c r="L10" i="6"/>
  <c r="K10" i="6"/>
  <c r="J10" i="6"/>
  <c r="I10" i="6"/>
  <c r="H10" i="6"/>
  <c r="G10" i="6"/>
  <c r="F10" i="6"/>
  <c r="E10" i="6"/>
  <c r="D10" i="6"/>
  <c r="C10" i="6"/>
  <c r="W6" i="6"/>
  <c r="V6" i="6"/>
  <c r="V8" i="6" s="1"/>
  <c r="U6" i="6"/>
  <c r="U8" i="6" s="1"/>
  <c r="T6" i="6"/>
  <c r="T8" i="6" s="1"/>
  <c r="S6" i="6"/>
  <c r="R6" i="6"/>
  <c r="Q6" i="6"/>
  <c r="P6" i="6"/>
  <c r="P8" i="6" s="1"/>
  <c r="O6" i="6"/>
  <c r="N6" i="6"/>
  <c r="N8" i="6" s="1"/>
  <c r="M6" i="6"/>
  <c r="M8" i="6" s="1"/>
  <c r="L6" i="6"/>
  <c r="K6" i="6"/>
  <c r="J6" i="6"/>
  <c r="I6" i="6"/>
  <c r="H6" i="6"/>
  <c r="H8" i="6" s="1"/>
  <c r="G6" i="6"/>
  <c r="F6" i="6"/>
  <c r="F8" i="6" s="1"/>
  <c r="E6" i="6"/>
  <c r="E8" i="6" s="1"/>
  <c r="D6" i="6"/>
  <c r="D8" i="6" s="1"/>
  <c r="C8" i="6"/>
  <c r="B5" i="6"/>
  <c r="S40" i="6" s="1"/>
  <c r="V25" i="1" l="1"/>
  <c r="W26" i="1" a="1"/>
  <c r="W26" i="1" s="1"/>
  <c r="W4" i="1"/>
  <c r="W25" i="1" s="1"/>
  <c r="S8" i="6"/>
  <c r="K8" i="6"/>
  <c r="L8" i="6"/>
  <c r="O8" i="6"/>
  <c r="W8" i="6"/>
  <c r="U14" i="6"/>
  <c r="U15" i="6" s="1"/>
  <c r="H14" i="6"/>
  <c r="H15" i="6" s="1"/>
  <c r="P14" i="6"/>
  <c r="P15" i="6" s="1"/>
  <c r="Q14" i="6"/>
  <c r="Q15" i="6" s="1"/>
  <c r="T38" i="6"/>
  <c r="T39" i="6" s="1"/>
  <c r="O38" i="6"/>
  <c r="O39" i="6" s="1"/>
  <c r="W38" i="6"/>
  <c r="W39" i="6" s="1"/>
  <c r="J38" i="6"/>
  <c r="J39" i="6" s="1"/>
  <c r="R38" i="6"/>
  <c r="R39" i="6" s="1"/>
  <c r="U38" i="6"/>
  <c r="U39" i="6" s="1"/>
  <c r="D14" i="6"/>
  <c r="D15" i="6" s="1"/>
  <c r="R14" i="6"/>
  <c r="R15" i="6" s="1"/>
  <c r="N38" i="6"/>
  <c r="N39" i="6" s="1"/>
  <c r="O14" i="6"/>
  <c r="O15" i="6" s="1"/>
  <c r="H38" i="6"/>
  <c r="H39" i="6" s="1"/>
  <c r="H41" i="6" s="1"/>
  <c r="I38" i="6"/>
  <c r="I39" i="6" s="1"/>
  <c r="I14" i="6"/>
  <c r="I15" i="6" s="1"/>
  <c r="T14" i="6"/>
  <c r="T15" i="6" s="1"/>
  <c r="M38" i="6"/>
  <c r="M39" i="6" s="1"/>
  <c r="P38" i="6"/>
  <c r="P39" i="6" s="1"/>
  <c r="C38" i="6"/>
  <c r="C39" i="6" s="1"/>
  <c r="K38" i="6"/>
  <c r="K39" i="6" s="1"/>
  <c r="Q38" i="6"/>
  <c r="Q39" i="6" s="1"/>
  <c r="N14" i="6"/>
  <c r="N15" i="6" s="1"/>
  <c r="V14" i="6"/>
  <c r="V15" i="6" s="1"/>
  <c r="S38" i="6"/>
  <c r="S39" i="6" s="1"/>
  <c r="S41" i="6" s="1"/>
  <c r="V38" i="6"/>
  <c r="V39" i="6" s="1"/>
  <c r="S14" i="6"/>
  <c r="S15" i="6" s="1"/>
  <c r="D38" i="6"/>
  <c r="D39" i="6" s="1"/>
  <c r="G8" i="6"/>
  <c r="W14" i="6"/>
  <c r="W15" i="6" s="1"/>
  <c r="M14" i="6"/>
  <c r="M15" i="6" s="1"/>
  <c r="L38" i="6"/>
  <c r="L39" i="6" s="1"/>
  <c r="L14" i="6"/>
  <c r="L15" i="6" s="1"/>
  <c r="K14" i="6"/>
  <c r="K15" i="6" s="1"/>
  <c r="X29" i="6"/>
  <c r="X37" i="6"/>
  <c r="J14" i="6"/>
  <c r="J15" i="6" s="1"/>
  <c r="G14" i="6"/>
  <c r="G15" i="6" s="1"/>
  <c r="X31" i="6"/>
  <c r="X21" i="6"/>
  <c r="G38" i="6"/>
  <c r="G39" i="6" s="1"/>
  <c r="X23" i="6"/>
  <c r="X13" i="6"/>
  <c r="X11" i="6"/>
  <c r="F14" i="6"/>
  <c r="F15" i="6" s="1"/>
  <c r="F38" i="6"/>
  <c r="F39" i="6" s="1"/>
  <c r="X22" i="6"/>
  <c r="X30" i="6"/>
  <c r="X20" i="6"/>
  <c r="X28" i="6"/>
  <c r="X36" i="6"/>
  <c r="X10" i="6"/>
  <c r="X25" i="6"/>
  <c r="X33" i="6"/>
  <c r="E38" i="6"/>
  <c r="E39" i="6" s="1"/>
  <c r="X19" i="6"/>
  <c r="X26" i="6"/>
  <c r="X27" i="6"/>
  <c r="X34" i="6"/>
  <c r="X35" i="6"/>
  <c r="E14" i="6"/>
  <c r="E15" i="6" s="1"/>
  <c r="X12" i="6"/>
  <c r="X24" i="6"/>
  <c r="X32" i="6"/>
  <c r="T40" i="6"/>
  <c r="L40" i="6"/>
  <c r="D40" i="6"/>
  <c r="X18" i="6"/>
  <c r="C14" i="6"/>
  <c r="E40" i="6"/>
  <c r="M40" i="6"/>
  <c r="U40" i="6"/>
  <c r="I8" i="6"/>
  <c r="Q8" i="6"/>
  <c r="X6" i="6"/>
  <c r="J8" i="6"/>
  <c r="R8" i="6"/>
  <c r="X17" i="6"/>
  <c r="F40" i="6"/>
  <c r="N40" i="6"/>
  <c r="V40" i="6"/>
  <c r="G40" i="6"/>
  <c r="O40" i="6"/>
  <c r="W40" i="6"/>
  <c r="H40" i="6"/>
  <c r="P40" i="6"/>
  <c r="X40" i="6"/>
  <c r="I40" i="6"/>
  <c r="Q40" i="6"/>
  <c r="J40" i="6"/>
  <c r="R40" i="6"/>
  <c r="C40" i="6"/>
  <c r="K40" i="6"/>
  <c r="X4" i="1" l="1"/>
  <c r="X25" i="1" s="1"/>
  <c r="X26" i="1" a="1"/>
  <c r="X26" i="1" s="1"/>
  <c r="I46" i="6"/>
  <c r="E46" i="6"/>
  <c r="V46" i="6"/>
  <c r="W46" i="6"/>
  <c r="H46" i="6"/>
  <c r="U46" i="6"/>
  <c r="O46" i="6"/>
  <c r="W41" i="6"/>
  <c r="U41" i="6"/>
  <c r="K41" i="6"/>
  <c r="R41" i="6"/>
  <c r="E41" i="6"/>
  <c r="R46" i="6"/>
  <c r="K46" i="6"/>
  <c r="G46" i="6"/>
  <c r="S46" i="6"/>
  <c r="Q46" i="6"/>
  <c r="D46" i="6"/>
  <c r="J46" i="6"/>
  <c r="M46" i="6"/>
  <c r="F46" i="6"/>
  <c r="T46" i="6"/>
  <c r="N46" i="6"/>
  <c r="P41" i="6"/>
  <c r="L46" i="6"/>
  <c r="F41" i="6"/>
  <c r="J41" i="6"/>
  <c r="M41" i="6"/>
  <c r="L41" i="6"/>
  <c r="T41" i="6"/>
  <c r="O41" i="6"/>
  <c r="Q41" i="6"/>
  <c r="U45" i="6"/>
  <c r="O45" i="6"/>
  <c r="D45" i="6"/>
  <c r="P45" i="6"/>
  <c r="H45" i="6"/>
  <c r="T45" i="6"/>
  <c r="Q45" i="6"/>
  <c r="E45" i="6"/>
  <c r="V45" i="6"/>
  <c r="C45" i="6"/>
  <c r="N45" i="6"/>
  <c r="M45" i="6"/>
  <c r="R45" i="6"/>
  <c r="I45" i="6"/>
  <c r="W45" i="6"/>
  <c r="S45" i="6"/>
  <c r="K45" i="6"/>
  <c r="P46" i="6"/>
  <c r="G41" i="6"/>
  <c r="J45" i="6"/>
  <c r="F45" i="6"/>
  <c r="L45" i="6"/>
  <c r="G45" i="6"/>
  <c r="X38" i="6"/>
  <c r="V41" i="6"/>
  <c r="D41" i="6"/>
  <c r="C15" i="6"/>
  <c r="X14" i="6"/>
  <c r="X8" i="6"/>
  <c r="B74" i="7" s="1"/>
  <c r="I41" i="6"/>
  <c r="X39" i="6"/>
  <c r="X41" i="6" s="1"/>
  <c r="C41" i="6"/>
  <c r="N41" i="6"/>
  <c r="Y4" i="1" l="1"/>
  <c r="Y25" i="1" s="1"/>
  <c r="Y26" i="1" a="1"/>
  <c r="Y26" i="1" s="1"/>
  <c r="X43" i="6"/>
  <c r="X45" i="6"/>
  <c r="X15" i="6"/>
  <c r="X46" i="6" s="1"/>
  <c r="C46" i="6"/>
  <c r="Z4" i="1" l="1"/>
  <c r="Z25" i="1" s="1"/>
  <c r="Z26" i="1" a="1"/>
  <c r="Z26" i="1" s="1"/>
  <c r="E25" i="11"/>
  <c r="E24" i="11"/>
  <c r="E23" i="11"/>
  <c r="E22" i="11"/>
  <c r="E21" i="11"/>
  <c r="E20" i="11"/>
  <c r="E19" i="11"/>
  <c r="E18" i="11"/>
  <c r="E17" i="11"/>
  <c r="E16" i="11"/>
  <c r="E15" i="11"/>
  <c r="E14" i="11"/>
  <c r="E13" i="11"/>
  <c r="E12" i="11"/>
  <c r="E11" i="11"/>
  <c r="E10" i="11"/>
  <c r="E9" i="11"/>
  <c r="E8" i="11"/>
  <c r="E7" i="11"/>
  <c r="E6" i="11"/>
  <c r="AA4" i="1" l="1"/>
  <c r="AA25" i="1" s="1"/>
  <c r="AA26" i="1" a="1"/>
  <c r="AA26" i="1" s="1"/>
  <c r="C9" i="11"/>
  <c r="B9" i="11" s="1"/>
  <c r="C10" i="11"/>
  <c r="B10" i="11" s="1"/>
  <c r="C11" i="11"/>
  <c r="B11" i="11" s="1"/>
  <c r="C12" i="11"/>
  <c r="B12" i="11" s="1"/>
  <c r="C6" i="11"/>
  <c r="B6" i="11" s="1"/>
  <c r="C7" i="11"/>
  <c r="B7" i="11" s="1"/>
  <c r="AB4" i="1" l="1"/>
  <c r="AB25" i="1" s="1"/>
  <c r="AB26" i="1" a="1"/>
  <c r="AB26" i="1" s="1"/>
  <c r="B28" i="7"/>
  <c r="C47" i="11"/>
  <c r="C23" i="11"/>
  <c r="B23" i="11" s="1"/>
  <c r="C4" i="11"/>
  <c r="B4" i="11" s="1"/>
  <c r="C5" i="11"/>
  <c r="B5" i="11" s="1"/>
  <c r="C13" i="11"/>
  <c r="B13" i="11" s="1"/>
  <c r="C14" i="11"/>
  <c r="B14" i="11" s="1"/>
  <c r="C15" i="11"/>
  <c r="B15" i="11" s="1"/>
  <c r="C16" i="11"/>
  <c r="B16" i="11" s="1"/>
  <c r="C17" i="11"/>
  <c r="B17" i="11" s="1"/>
  <c r="C18" i="11"/>
  <c r="B18" i="11" s="1"/>
  <c r="C19" i="11"/>
  <c r="B19" i="11" s="1"/>
  <c r="C20" i="11"/>
  <c r="B20" i="11" s="1"/>
  <c r="C21" i="11"/>
  <c r="B21" i="11" s="1"/>
  <c r="C22" i="11"/>
  <c r="B22" i="11" s="1"/>
  <c r="C24" i="11"/>
  <c r="B24" i="11" s="1"/>
  <c r="C25" i="11"/>
  <c r="B25" i="11" s="1"/>
  <c r="C26" i="11"/>
  <c r="B26" i="11" s="1"/>
  <c r="C27" i="11"/>
  <c r="B27" i="11" s="1"/>
  <c r="C28" i="11"/>
  <c r="B28" i="11" s="1"/>
  <c r="A57" i="7"/>
  <c r="C3" i="11"/>
  <c r="B3" i="11" s="1"/>
  <c r="B57" i="7"/>
  <c r="B51" i="7"/>
  <c r="B67" i="7" s="1"/>
  <c r="B56" i="7"/>
  <c r="E5" i="11"/>
  <c r="C38" i="7" l="1"/>
  <c r="AC4" i="1"/>
  <c r="AC25" i="1" s="1"/>
  <c r="AC26" i="1" a="1"/>
  <c r="AC26" i="1" s="1"/>
  <c r="BY22" i="1"/>
  <c r="B26" i="7"/>
  <c r="B52" i="7"/>
  <c r="B68" i="7" s="1"/>
  <c r="B55" i="7"/>
  <c r="B71" i="7" s="1"/>
  <c r="B53" i="7"/>
  <c r="B69" i="7" s="1"/>
  <c r="B54" i="7"/>
  <c r="B50" i="7"/>
  <c r="B66" i="7" s="1"/>
  <c r="E30" i="11"/>
  <c r="B30" i="7"/>
  <c r="B49" i="7" l="1"/>
  <c r="C51" i="7" s="1"/>
  <c r="AD4" i="1"/>
  <c r="AD25" i="1" s="1"/>
  <c r="AD26" i="1" a="1"/>
  <c r="AD26" i="1" s="1"/>
  <c r="B70" i="7"/>
  <c r="B75" i="7" s="1"/>
  <c r="D44" i="11"/>
  <c r="D43" i="11"/>
  <c r="D42" i="11"/>
  <c r="D41" i="11"/>
  <c r="D40" i="11"/>
  <c r="D34" i="11"/>
  <c r="C54" i="7" l="1"/>
  <c r="C52" i="7"/>
  <c r="C56" i="7"/>
  <c r="C57" i="7"/>
  <c r="C53" i="7"/>
  <c r="C55" i="7"/>
  <c r="AE4" i="1"/>
  <c r="AE25" i="1" s="1"/>
  <c r="AE26" i="1" a="1"/>
  <c r="AE26" i="1" s="1"/>
  <c r="B76" i="7"/>
  <c r="B32" i="7"/>
  <c r="B34" i="7"/>
  <c r="B21" i="7"/>
  <c r="B20" i="7"/>
  <c r="B37" i="7"/>
  <c r="AF4" i="1" l="1"/>
  <c r="AF25" i="1" s="1"/>
  <c r="B17" i="7"/>
  <c r="I7" i="11"/>
  <c r="B36" i="7"/>
  <c r="B16" i="7"/>
  <c r="B19" i="7"/>
  <c r="B27" i="7"/>
  <c r="B45" i="7"/>
  <c r="B46" i="7"/>
  <c r="B44" i="7"/>
  <c r="D36" i="11"/>
  <c r="D37" i="11"/>
  <c r="D38" i="11"/>
  <c r="D35" i="11"/>
  <c r="B43" i="7" l="1"/>
  <c r="B42" i="7"/>
  <c r="C11" i="7"/>
  <c r="B41" i="7"/>
  <c r="AF26" i="1" a="1"/>
  <c r="AF26" i="1" s="1"/>
  <c r="AG4" i="1"/>
  <c r="AG25" i="1" s="1"/>
  <c r="AG26" i="1" a="1"/>
  <c r="AG26" i="1" s="1"/>
  <c r="B18" i="7"/>
  <c r="B31" i="11"/>
  <c r="C9" i="7"/>
  <c r="B29" i="7"/>
  <c r="B31" i="7"/>
  <c r="B33" i="7"/>
  <c r="J4" i="11"/>
  <c r="J3" i="11"/>
  <c r="B40" i="7"/>
  <c r="AH4" i="1" l="1"/>
  <c r="AH25" i="1" s="1"/>
  <c r="AH26" i="1" a="1"/>
  <c r="AH26" i="1" s="1"/>
  <c r="B35" i="7"/>
  <c r="B15" i="7"/>
  <c r="C17" i="7" s="1"/>
  <c r="I4" i="11"/>
  <c r="C8" i="7"/>
  <c r="C50" i="7"/>
  <c r="B8" i="7" l="1"/>
  <c r="AI4" i="1"/>
  <c r="AI25" i="1" s="1"/>
  <c r="AI26" i="1" a="1"/>
  <c r="AI26" i="1" s="1"/>
  <c r="C19" i="7"/>
  <c r="B22" i="7"/>
  <c r="B25" i="7" s="1"/>
  <c r="C18" i="7"/>
  <c r="C20" i="7"/>
  <c r="C16" i="7"/>
  <c r="C21" i="7"/>
  <c r="C43" i="7" l="1"/>
  <c r="C44" i="7"/>
  <c r="C42" i="7"/>
  <c r="C45" i="7"/>
  <c r="C46" i="7"/>
  <c r="C41" i="7"/>
  <c r="AJ4" i="1"/>
  <c r="AJ25" i="1" s="1"/>
  <c r="AJ26" i="1" a="1"/>
  <c r="AJ26" i="1" s="1"/>
  <c r="K3" i="11"/>
  <c r="H7" i="11" s="1"/>
  <c r="C40" i="7"/>
  <c r="C22" i="7"/>
  <c r="B11" i="7" l="1"/>
  <c r="C37" i="7"/>
  <c r="C36" i="7"/>
  <c r="C35" i="7"/>
  <c r="AK4" i="1"/>
  <c r="AK25" i="1" s="1"/>
  <c r="AK26" i="1" a="1"/>
  <c r="AK26" i="1" s="1"/>
  <c r="J7" i="11"/>
  <c r="C28" i="7"/>
  <c r="C31" i="7"/>
  <c r="C32" i="7"/>
  <c r="C26" i="7"/>
  <c r="C33" i="7"/>
  <c r="C29" i="7"/>
  <c r="C34" i="7"/>
  <c r="C27" i="7"/>
  <c r="C30" i="7"/>
  <c r="B12" i="7" l="1"/>
  <c r="AL4" i="1"/>
  <c r="AL25" i="1" s="1"/>
  <c r="AL26" i="1" a="1"/>
  <c r="AL26" i="1" s="1"/>
  <c r="AM4" i="1" l="1"/>
  <c r="AM25" i="1" s="1"/>
  <c r="AM26" i="1" a="1"/>
  <c r="AM26" i="1" s="1"/>
  <c r="AN4" i="1" l="1"/>
  <c r="AN25" i="1" s="1"/>
  <c r="AN26" i="1" a="1"/>
  <c r="AN26" i="1" s="1"/>
  <c r="AO4" i="1" l="1"/>
  <c r="AO25" i="1" s="1"/>
  <c r="AO26" i="1" a="1"/>
  <c r="AO26" i="1" s="1"/>
  <c r="AP4" i="1" l="1"/>
  <c r="AP25" i="1" s="1"/>
  <c r="AP26" i="1" a="1"/>
  <c r="AP26" i="1" s="1"/>
  <c r="AQ4" i="1" l="1"/>
  <c r="AQ25" i="1" s="1"/>
  <c r="AQ26" i="1" l="1" a="1"/>
  <c r="AQ26" i="1" s="1"/>
  <c r="AR4" i="1"/>
  <c r="AR25" i="1" s="1"/>
  <c r="AR26" i="1" a="1"/>
  <c r="AR26" i="1" s="1"/>
  <c r="AS4" i="1" l="1"/>
  <c r="AS25" i="1" s="1"/>
  <c r="AS26" i="1" a="1"/>
  <c r="AS26" i="1" s="1"/>
  <c r="AT4" i="1" l="1"/>
  <c r="AT25" i="1" s="1"/>
  <c r="AT26" i="1" l="1" a="1"/>
  <c r="AT26" i="1" s="1"/>
  <c r="AU4" i="1"/>
  <c r="AU25" i="1" s="1"/>
  <c r="AU26" i="1" a="1"/>
  <c r="AU26" i="1" s="1"/>
  <c r="AV4" i="1" l="1"/>
  <c r="AV25" i="1" s="1"/>
  <c r="AV26" i="1" a="1"/>
  <c r="AV26" i="1" s="1"/>
  <c r="AW4" i="1" l="1"/>
  <c r="AW25" i="1" s="1"/>
  <c r="AW26" i="1" l="1" a="1"/>
  <c r="AW26" i="1" s="1"/>
  <c r="AX4" i="1"/>
  <c r="AX25" i="1" s="1"/>
  <c r="AX26" i="1" a="1"/>
  <c r="AX26" i="1" s="1"/>
  <c r="AY4" i="1" l="1"/>
  <c r="AY25" i="1" s="1"/>
  <c r="AY26" i="1" a="1"/>
  <c r="AY26" i="1" s="1"/>
  <c r="AZ4" i="1" l="1"/>
  <c r="AZ25" i="1" s="1"/>
  <c r="AZ26" i="1" a="1"/>
  <c r="AZ26" i="1" s="1"/>
  <c r="BA4" i="1" l="1"/>
  <c r="BA25" i="1" s="1"/>
  <c r="BA26" i="1" a="1"/>
  <c r="BA26" i="1" s="1"/>
  <c r="BB4" i="1" l="1"/>
  <c r="BB25" i="1" s="1"/>
  <c r="BB26" i="1" a="1"/>
  <c r="BB26" i="1" s="1"/>
  <c r="BC4" i="1" l="1"/>
  <c r="BC25" i="1" s="1"/>
  <c r="BC26" i="1" a="1"/>
  <c r="BC26" i="1" s="1"/>
  <c r="BD4" i="1" l="1"/>
  <c r="BD25" i="1" s="1"/>
  <c r="BD26" i="1" a="1"/>
  <c r="BD26" i="1" s="1"/>
  <c r="BE4" i="1" l="1"/>
  <c r="BE25" i="1" s="1"/>
  <c r="BE26" i="1" l="1" a="1"/>
  <c r="BE26" i="1" s="1"/>
  <c r="BF4" i="1"/>
  <c r="BG4" i="1" s="1"/>
  <c r="BH4" i="1" s="1"/>
  <c r="BI4" i="1" s="1"/>
  <c r="BI25" i="1" s="1"/>
  <c r="BI26" i="1" a="1"/>
  <c r="BI26" i="1" s="1"/>
  <c r="BJ4" i="1" l="1"/>
  <c r="BJ25" i="1" s="1"/>
  <c r="BJ26" i="1" a="1"/>
  <c r="BJ26" i="1" s="1"/>
  <c r="BK4" i="1" l="1"/>
  <c r="BK25" i="1" s="1"/>
  <c r="BK26" i="1" a="1"/>
  <c r="BK26" i="1" s="1"/>
  <c r="BL4" i="1" l="1"/>
  <c r="BL25" i="1" s="1"/>
  <c r="BL26" i="1" a="1"/>
  <c r="BL26" i="1" s="1"/>
  <c r="BM4" i="1" l="1"/>
  <c r="BM25" i="1" s="1"/>
  <c r="BM26" i="1" a="1"/>
  <c r="BM26" i="1" s="1"/>
  <c r="BN4" i="1" l="1"/>
  <c r="BN25" i="1" s="1"/>
  <c r="BN26" i="1" a="1"/>
  <c r="BN26" i="1" s="1"/>
  <c r="BO4" i="1" l="1"/>
  <c r="BO25" i="1" s="1"/>
  <c r="BO26" i="1" a="1"/>
  <c r="BO26" i="1" s="1"/>
  <c r="BP4" i="1" l="1"/>
  <c r="BP25" i="1" s="1"/>
  <c r="BP26" i="1" a="1"/>
  <c r="BP26" i="1" s="1"/>
  <c r="BQ4" i="1" l="1"/>
  <c r="BQ25" i="1" s="1"/>
  <c r="BQ26" i="1" a="1"/>
  <c r="BQ26" i="1" s="1"/>
  <c r="BR4" i="1" l="1"/>
  <c r="BR25" i="1" s="1"/>
  <c r="BR26" i="1" a="1"/>
  <c r="BR26" i="1" s="1"/>
  <c r="BS4" i="1" l="1"/>
  <c r="BS25" i="1" s="1"/>
  <c r="BS26" i="1" l="1" a="1"/>
  <c r="BS26" i="1" s="1"/>
  <c r="BT4" i="1"/>
  <c r="BT25" i="1" s="1"/>
  <c r="BT26" i="1" a="1"/>
  <c r="BT26" i="1" s="1"/>
  <c r="BU25" i="1" l="1"/>
  <c r="BU26" i="1"/>
  <c r="BY21" i="1" l="1"/>
  <c r="BY24" i="1" s="1"/>
  <c r="L34" i="1"/>
  <c r="M34" i="1" s="1"/>
  <c r="N34" i="1" s="1"/>
  <c r="O34" i="1" l="1"/>
  <c r="P34" i="1" s="1"/>
  <c r="Q34" i="1" s="1"/>
  <c r="R34" i="1" s="1"/>
  <c r="H33" i="1"/>
  <c r="I33" i="1" l="1"/>
  <c r="J33" i="1" l="1"/>
  <c r="H32" i="1" l="1"/>
  <c r="K33" i="1" l="1"/>
  <c r="I32" i="1" l="1"/>
  <c r="L33" i="1"/>
  <c r="M33" i="1"/>
  <c r="J32" i="1"/>
  <c r="K32" i="1" l="1"/>
  <c r="N33" i="1"/>
  <c r="O33" i="1" l="1"/>
  <c r="L32" i="1"/>
  <c r="P33" i="1" l="1"/>
  <c r="M32" i="1"/>
  <c r="Q33" i="1" l="1"/>
  <c r="N32" i="1"/>
  <c r="BY25" i="1" l="1"/>
  <c r="S27" i="1" l="1"/>
  <c r="S34" i="1" s="1"/>
  <c r="R33" i="1" s="1"/>
  <c r="BT27" i="1"/>
  <c r="BP27" i="1"/>
  <c r="BJ27" i="1"/>
  <c r="T27" i="1"/>
  <c r="AQ27" i="1"/>
  <c r="AY27" i="1"/>
  <c r="AJ27" i="1"/>
  <c r="BA27" i="1"/>
  <c r="BC27" i="1"/>
  <c r="AF27" i="1"/>
  <c r="AW27" i="1"/>
  <c r="BQ27" i="1"/>
  <c r="BS27" i="1"/>
  <c r="U27" i="1"/>
  <c r="AH27" i="1"/>
  <c r="Z27" i="1"/>
  <c r="AB27" i="1"/>
  <c r="AS27" i="1"/>
  <c r="BM27" i="1"/>
  <c r="BO27" i="1"/>
  <c r="AD27" i="1"/>
  <c r="AU27" i="1"/>
  <c r="X27" i="1"/>
  <c r="AM27" i="1"/>
  <c r="AO27" i="1"/>
  <c r="BD27" i="1"/>
  <c r="BK27" i="1"/>
  <c r="Y27" i="1"/>
  <c r="AI27" i="1"/>
  <c r="AK27" i="1"/>
  <c r="AZ27" i="1"/>
  <c r="BB27" i="1"/>
  <c r="BL27" i="1"/>
  <c r="AE27" i="1"/>
  <c r="AG27" i="1"/>
  <c r="AV27" i="1"/>
  <c r="AX27" i="1"/>
  <c r="BR27" i="1"/>
  <c r="BI27" i="1"/>
  <c r="AA27" i="1"/>
  <c r="AC27" i="1"/>
  <c r="AR27" i="1"/>
  <c r="AT27" i="1"/>
  <c r="BN27" i="1"/>
  <c r="AL27" i="1"/>
  <c r="V27" i="1"/>
  <c r="W27" i="1"/>
  <c r="AN27" i="1"/>
  <c r="AP27" i="1"/>
  <c r="BE27" i="1"/>
  <c r="T34" i="1" l="1"/>
  <c r="U34" i="1" s="1"/>
  <c r="V34" i="1" s="1"/>
  <c r="W34" i="1" s="1"/>
  <c r="X34" i="1" s="1"/>
  <c r="Y34" i="1" s="1"/>
  <c r="Z34" i="1" s="1"/>
  <c r="AA34" i="1" s="1"/>
  <c r="AB34" i="1" s="1"/>
  <c r="AC34" i="1" s="1"/>
  <c r="AD34" i="1" s="1"/>
  <c r="AE34" i="1" s="1"/>
  <c r="AF34" i="1" s="1"/>
  <c r="AG34" i="1" s="1"/>
  <c r="AH34" i="1" s="1"/>
  <c r="AI34" i="1" s="1"/>
  <c r="AJ34" i="1" s="1"/>
  <c r="AK34" i="1" s="1"/>
  <c r="AL34" i="1" s="1"/>
  <c r="AM34" i="1" s="1"/>
  <c r="AN34" i="1" s="1"/>
  <c r="AO34" i="1" s="1"/>
  <c r="AP34" i="1" s="1"/>
  <c r="AQ34" i="1" s="1"/>
  <c r="AR34" i="1" s="1"/>
  <c r="AS34" i="1" s="1"/>
  <c r="AT34" i="1" s="1"/>
  <c r="AU34" i="1" s="1"/>
  <c r="AV34" i="1" s="1"/>
  <c r="AW34" i="1" s="1"/>
  <c r="AX34" i="1" s="1"/>
  <c r="AY34" i="1" s="1"/>
  <c r="AZ34" i="1" s="1"/>
  <c r="BA34" i="1" s="1"/>
  <c r="BB34" i="1" s="1"/>
  <c r="BC34" i="1" s="1"/>
  <c r="BD34" i="1" s="1"/>
  <c r="BE34" i="1" s="1"/>
  <c r="BF34" i="1" s="1"/>
  <c r="BG34" i="1" s="1"/>
  <c r="BH34" i="1" s="1"/>
  <c r="BI34" i="1" s="1"/>
  <c r="BJ34" i="1" s="1"/>
  <c r="BK34" i="1" s="1"/>
  <c r="BL34" i="1" s="1"/>
  <c r="BM34" i="1" s="1"/>
  <c r="BN34" i="1" s="1"/>
  <c r="BO34" i="1" s="1"/>
  <c r="BP34" i="1" s="1"/>
  <c r="BQ34" i="1" s="1"/>
  <c r="BR34" i="1" s="1"/>
  <c r="BS34" i="1" s="1"/>
  <c r="BT34" i="1" s="1"/>
  <c r="O32" i="1"/>
  <c r="BU27" i="1"/>
  <c r="S33" i="1" l="1"/>
  <c r="P32" i="1"/>
  <c r="BY23" i="1"/>
  <c r="BV27" i="1"/>
  <c r="T33" i="1"/>
  <c r="Q32" i="1"/>
  <c r="R32" i="1" l="1"/>
  <c r="U33" i="1"/>
  <c r="S32" i="1" l="1"/>
  <c r="V33" i="1"/>
  <c r="T32" i="1" l="1"/>
  <c r="W33" i="1"/>
  <c r="X33" i="1" l="1"/>
  <c r="U32" i="1"/>
  <c r="Y33" i="1" l="1"/>
  <c r="V32" i="1"/>
  <c r="W32" i="1" l="1"/>
  <c r="Z33" i="1"/>
  <c r="X32" i="1" l="1"/>
  <c r="AA33" i="1"/>
  <c r="AB33" i="1" l="1"/>
  <c r="Y32" i="1"/>
  <c r="AC33" i="1" l="1"/>
  <c r="Z32" i="1"/>
  <c r="AA32" i="1" l="1"/>
  <c r="AD33" i="1"/>
  <c r="AE33" i="1" l="1"/>
  <c r="AB32" i="1"/>
  <c r="AC32" i="1" l="1"/>
  <c r="AF33" i="1"/>
  <c r="AG33" i="1" l="1"/>
  <c r="AD32" i="1"/>
  <c r="AE32" i="1" l="1"/>
  <c r="AH33" i="1"/>
  <c r="AF32" i="1" l="1"/>
  <c r="AI33" i="1"/>
  <c r="AG32" i="1" l="1"/>
  <c r="AJ33" i="1"/>
  <c r="AK33" i="1" l="1"/>
  <c r="AH32" i="1"/>
  <c r="AL33" i="1" l="1"/>
  <c r="AI32" i="1"/>
  <c r="AM33" i="1" l="1"/>
  <c r="AJ32" i="1"/>
  <c r="AN33" i="1" l="1"/>
  <c r="AK32" i="1"/>
  <c r="AL32" i="1" l="1"/>
  <c r="AO33" i="1"/>
  <c r="AP33" i="1" l="1"/>
  <c r="AM32" i="1"/>
  <c r="AQ33" i="1" l="1"/>
  <c r="AN32" i="1"/>
  <c r="AO32" i="1" l="1"/>
  <c r="AR33" i="1"/>
  <c r="AP32" i="1" l="1"/>
  <c r="AS33" i="1"/>
  <c r="AT33" i="1" l="1"/>
  <c r="AQ32" i="1"/>
  <c r="AR32" i="1" l="1"/>
  <c r="AU33" i="1"/>
  <c r="AS32" i="1" l="1"/>
  <c r="AV33" i="1"/>
  <c r="AT32" i="1" l="1"/>
  <c r="AW33" i="1"/>
  <c r="AU32" i="1" l="1"/>
  <c r="AX33" i="1"/>
  <c r="AV32" i="1" l="1"/>
  <c r="AY33" i="1"/>
  <c r="AW32" i="1" l="1"/>
  <c r="AZ33" i="1"/>
  <c r="AX32" i="1" l="1"/>
  <c r="BA33" i="1"/>
  <c r="BB33" i="1" l="1"/>
  <c r="AY32" i="1"/>
  <c r="BC33" i="1" l="1"/>
  <c r="AZ32" i="1"/>
  <c r="BD33" i="1" l="1"/>
  <c r="BA32" i="1"/>
  <c r="BB32" i="1" l="1"/>
  <c r="BE33" i="1"/>
  <c r="BC32" i="1" l="1"/>
  <c r="BF33" i="1"/>
  <c r="BG33" i="1" l="1"/>
  <c r="BD32" i="1"/>
  <c r="BH33" i="1" l="1"/>
  <c r="BE32" i="1"/>
  <c r="BF32" i="1" l="1"/>
  <c r="BI33" i="1"/>
  <c r="BJ33" i="1" l="1"/>
  <c r="BG32" i="1"/>
  <c r="BK33" i="1" l="1"/>
  <c r="BH32" i="1"/>
  <c r="BI32" i="1" l="1"/>
  <c r="BL33" i="1"/>
  <c r="BM33" i="1" l="1"/>
  <c r="BJ32" i="1"/>
  <c r="BK32" i="1" l="1"/>
  <c r="BN33" i="1"/>
  <c r="BO33" i="1" l="1"/>
  <c r="BL32" i="1"/>
  <c r="BP33" i="1" l="1"/>
  <c r="BM32" i="1"/>
  <c r="BN32" i="1" l="1"/>
  <c r="BQ33" i="1"/>
  <c r="BR33" i="1" l="1"/>
  <c r="BO32" i="1"/>
  <c r="BP32" i="1" l="1"/>
  <c r="BS3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Kevin Caveney</author>
  </authors>
  <commentList>
    <comment ref="U26" authorId="0" shapeId="0" xr:uid="{6E16FB4C-D963-4A16-9F5C-08C48DE9D464}">
      <text>
        <r>
          <rPr>
            <b/>
            <sz val="9"/>
            <color indexed="81"/>
            <rFont val="Tahoma"/>
            <family val="2"/>
          </rPr>
          <t>Kevin Caveney:</t>
        </r>
        <r>
          <rPr>
            <sz val="9"/>
            <color indexed="81"/>
            <rFont val="Tahoma"/>
            <family val="2"/>
          </rPr>
          <t xml:space="preserve">
this figures will come from the tracker Automaticly and will reflect the install date and hand over status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Andrea Cashmore</author>
  </authors>
  <commentList>
    <comment ref="F2989" authorId="0" shapeId="0" xr:uid="{5E38FB5B-78BC-4FB6-95F0-087807231CEB}">
      <text>
        <r>
          <rPr>
            <b/>
            <sz val="9"/>
            <color indexed="81"/>
            <rFont val="Tahoma"/>
            <family val="2"/>
          </rPr>
          <t>Andrea Cashmore:</t>
        </r>
        <r>
          <rPr>
            <sz val="9"/>
            <color indexed="81"/>
            <rFont val="Tahoma"/>
            <family val="2"/>
          </rPr>
          <t xml:space="preserve">
Front bay does not meet regs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Matthew Johnson</author>
  </authors>
  <commentList>
    <comment ref="J4" authorId="0" shapeId="0" xr:uid="{00000000-0006-0000-0600-000001000000}">
      <text>
        <r>
          <rPr>
            <b/>
            <sz val="9"/>
            <color indexed="81"/>
            <rFont val="Tahoma"/>
            <family val="2"/>
          </rPr>
          <t>Matthew Johnson:</t>
        </r>
        <r>
          <rPr>
            <sz val="9"/>
            <color indexed="81"/>
            <rFont val="Tahoma"/>
            <family val="2"/>
          </rPr>
          <t xml:space="preserve">
Cell formula refers to an empty cell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Emma Burrup</author>
  </authors>
  <commentList>
    <comment ref="W47" authorId="0" shapeId="0" xr:uid="{00000000-0006-0000-0900-000001000000}">
      <text>
        <r>
          <rPr>
            <b/>
            <sz val="9"/>
            <color indexed="81"/>
            <rFont val="Tahoma"/>
            <family val="2"/>
          </rPr>
          <t>Emma Burrup:</t>
        </r>
        <r>
          <rPr>
            <sz val="9"/>
            <color indexed="81"/>
            <rFont val="Tahoma"/>
            <family val="2"/>
          </rPr>
          <t xml:space="preserve">
Carried over from 2016-2017 programme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0" fCollapsed="0"/>
        </ext>
      </extLst>
    </bk>
  </futureMetadata>
  <cellMetadata count="1">
    <bk>
      <rc t="1" v="0"/>
    </bk>
  </cellMetadata>
</metadata>
</file>

<file path=xl/sharedStrings.xml><?xml version="1.0" encoding="utf-8"?>
<sst xmlns="http://schemas.openxmlformats.org/spreadsheetml/2006/main" count="50821" uniqueCount="8707">
  <si>
    <t>[Client Name] Windows &amp; doors 23/24</t>
  </si>
  <si>
    <t>Program Overview</t>
  </si>
  <si>
    <t>Quarter 4</t>
  </si>
  <si>
    <t>Quarter 1</t>
  </si>
  <si>
    <t>Quarter 2</t>
  </si>
  <si>
    <t>Quarter 3</t>
  </si>
  <si>
    <t>January</t>
  </si>
  <si>
    <t>February</t>
  </si>
  <si>
    <t>March</t>
  </si>
  <si>
    <t>APRIL</t>
  </si>
  <si>
    <t>MAY</t>
  </si>
  <si>
    <t>JUNE</t>
  </si>
  <si>
    <t>JULY</t>
  </si>
  <si>
    <t>AUGUST</t>
  </si>
  <si>
    <t>SEPTEMBER</t>
  </si>
  <si>
    <t>OCTOBER</t>
  </si>
  <si>
    <t>NOVEMBER</t>
  </si>
  <si>
    <t>DECEMBER</t>
  </si>
  <si>
    <t>JANUARY</t>
  </si>
  <si>
    <t>FEBRUARY</t>
  </si>
  <si>
    <t>MARCH</t>
  </si>
  <si>
    <t>Activity</t>
  </si>
  <si>
    <t>Responsibility</t>
  </si>
  <si>
    <t>WK Ending</t>
  </si>
  <si>
    <t>Original Program Summary</t>
  </si>
  <si>
    <t>MOBILISATION</t>
  </si>
  <si>
    <t>kickstart meeting</t>
  </si>
  <si>
    <t>Client &amp; NWW</t>
  </si>
  <si>
    <t>properties list</t>
  </si>
  <si>
    <t>excel counts this from data collection which looks up tracker UPRN</t>
  </si>
  <si>
    <t>Internal Handover Meeting</t>
  </si>
  <si>
    <t>NWW (KC)</t>
  </si>
  <si>
    <t>excel takes this from this from Mile stone dates (so any change must be made on the milestone tab)</t>
  </si>
  <si>
    <t xml:space="preserve">Summary Spec &amp; door choice form issued </t>
  </si>
  <si>
    <t>Specification &amp; door choice approved</t>
  </si>
  <si>
    <t xml:space="preserve">Client  </t>
  </si>
  <si>
    <t xml:space="preserve">Duration </t>
  </si>
  <si>
    <t>excel calculates the No of weeks between the start &amp; finish date</t>
  </si>
  <si>
    <t>Contract / order issued</t>
  </si>
  <si>
    <t>Client</t>
  </si>
  <si>
    <t>Holiday shutdown</t>
  </si>
  <si>
    <t>you should enter the number of shut down weeks between the start and finish dates and enter it here</t>
  </si>
  <si>
    <t>Property list &amp; resident contact details issued</t>
  </si>
  <si>
    <t>Available weeks</t>
  </si>
  <si>
    <t>excel calculates the available install weeks by removing the shutdown period indicated above</t>
  </si>
  <si>
    <t>Provisional Programme issued</t>
  </si>
  <si>
    <t>NWW (PM)</t>
  </si>
  <si>
    <t>required Installs Per week</t>
  </si>
  <si>
    <t>excel calculates how many properties are required per week by dividing the property Qty over the available weeks</t>
  </si>
  <si>
    <t>Provisional Programme agreed</t>
  </si>
  <si>
    <t xml:space="preserve">Contract / order executed / Accepted (Signed)  </t>
  </si>
  <si>
    <t xml:space="preserve">Vulnerable &amp; high risk resident list issued </t>
  </si>
  <si>
    <t>Resident advised of NWW appointment</t>
  </si>
  <si>
    <t>Revised Program Summary</t>
  </si>
  <si>
    <t>Pre construction info provided</t>
  </si>
  <si>
    <t xml:space="preserve">Program modification Date </t>
  </si>
  <si>
    <t>this date will automatically populate when the original date has elapsed</t>
  </si>
  <si>
    <t>Asbestos information provided</t>
  </si>
  <si>
    <t>NWW (PM &amp; Compliance)</t>
  </si>
  <si>
    <t>construction phase plan issued</t>
  </si>
  <si>
    <t>Available weeks remaining</t>
  </si>
  <si>
    <t>standard calc</t>
  </si>
  <si>
    <t>construction phase plan agreed</t>
  </si>
  <si>
    <t>Holiday shutdown (Wks.)</t>
  </si>
  <si>
    <t>Linked to the holiday period shown in the original above</t>
  </si>
  <si>
    <t xml:space="preserve">start survey mobilisation </t>
  </si>
  <si>
    <t xml:space="preserve">Client </t>
  </si>
  <si>
    <t xml:space="preserve">Delivery </t>
  </si>
  <si>
    <t>Surveying period</t>
  </si>
  <si>
    <t>installs completed to date</t>
  </si>
  <si>
    <t>this will come directly from the program / tracker</t>
  </si>
  <si>
    <t>submission of price surveys</t>
  </si>
  <si>
    <t>Less removed Properties</t>
  </si>
  <si>
    <t>this comes from the data collection tab</t>
  </si>
  <si>
    <t>Surveys available for manufacture</t>
  </si>
  <si>
    <t>product available for installation</t>
  </si>
  <si>
    <t>balance to-do</t>
  </si>
  <si>
    <t>Installs Planned ( Frequency)</t>
  </si>
  <si>
    <t>Installs Per week</t>
  </si>
  <si>
    <t>this is yet to be established</t>
  </si>
  <si>
    <t>Installs Handed over ( Frequency)</t>
  </si>
  <si>
    <t>Installs revised plan ( Frequency)</t>
  </si>
  <si>
    <t>Route March</t>
  </si>
  <si>
    <t>call off</t>
  </si>
  <si>
    <t>delivery</t>
  </si>
  <si>
    <t>install</t>
  </si>
  <si>
    <t>key</t>
  </si>
  <si>
    <t>No</t>
  </si>
  <si>
    <t>Address</t>
  </si>
  <si>
    <t>Post code / area</t>
  </si>
  <si>
    <t>Kick start item Ref</t>
  </si>
  <si>
    <t>owner</t>
  </si>
  <si>
    <t>Task</t>
  </si>
  <si>
    <t>mile stone date</t>
  </si>
  <si>
    <t>from acceptance of order</t>
  </si>
  <si>
    <t>week ending</t>
  </si>
  <si>
    <t xml:space="preserve">linked task </t>
  </si>
  <si>
    <t>linked time period</t>
  </si>
  <si>
    <t>Mile stone (1)</t>
  </si>
  <si>
    <t>NWW</t>
  </si>
  <si>
    <t>Mile stone (4)</t>
  </si>
  <si>
    <t>Mile stone (2)</t>
  </si>
  <si>
    <t>Mile stone (3)</t>
  </si>
  <si>
    <t>Mile stone (5)</t>
  </si>
  <si>
    <t>Mile stone (6)</t>
  </si>
  <si>
    <t>Mile stone (7)</t>
  </si>
  <si>
    <t>Mile stone (8)</t>
  </si>
  <si>
    <t>Mile stone (9)</t>
  </si>
  <si>
    <t>Issued by KC 26.05.23</t>
  </si>
  <si>
    <t>Mile stone (10)</t>
  </si>
  <si>
    <t>Mile stone (11)</t>
  </si>
  <si>
    <t>Mile stone (12)</t>
  </si>
  <si>
    <t>Mile stone (13)</t>
  </si>
  <si>
    <t>Mile stone (14)</t>
  </si>
  <si>
    <t>Mile stone (15)</t>
  </si>
  <si>
    <t>Mile stone (16)</t>
  </si>
  <si>
    <t>Mile stone (17)</t>
  </si>
  <si>
    <t>Surveys available for pricing</t>
  </si>
  <si>
    <t>Mile stone (18)</t>
  </si>
  <si>
    <t>Mile stone (19)</t>
  </si>
  <si>
    <t>Mile stone (20)</t>
  </si>
  <si>
    <t>Targeted Start on Site</t>
  </si>
  <si>
    <t>These dates are to be adjusted by the PM and shall be reflected on the Program Automaticly</t>
  </si>
  <si>
    <t>Mile stone (21)</t>
  </si>
  <si>
    <t xml:space="preserve">Targeted completion </t>
  </si>
  <si>
    <t>Holiday shutdown period within program time line</t>
  </si>
  <si>
    <t>Contract No</t>
  </si>
  <si>
    <t>Version 7.5</t>
  </si>
  <si>
    <t>Vision Version 5</t>
  </si>
  <si>
    <t>WINDOWS</t>
  </si>
  <si>
    <t>DOORS</t>
  </si>
  <si>
    <t>GRP COMPOSITE</t>
  </si>
  <si>
    <t>Date Property Instruction Received From Client</t>
  </si>
  <si>
    <t>UPRN or Client Instruction Number</t>
  </si>
  <si>
    <t>Priority Order</t>
  </si>
  <si>
    <t>Status</t>
  </si>
  <si>
    <t>On Hold Query</t>
  </si>
  <si>
    <t>House Number</t>
  </si>
  <si>
    <t>Street</t>
  </si>
  <si>
    <t>Town</t>
  </si>
  <si>
    <t>County</t>
  </si>
  <si>
    <t>Postcode</t>
  </si>
  <si>
    <t>Property Archetype</t>
  </si>
  <si>
    <t>Tenant Name</t>
  </si>
  <si>
    <t>Telephone Number (Primary)</t>
  </si>
  <si>
    <t>Telephone Number (Secondary)</t>
  </si>
  <si>
    <t>Email Address</t>
  </si>
  <si>
    <t>Tenant Disability</t>
  </si>
  <si>
    <t>Scope of Work</t>
  </si>
  <si>
    <t>Surveyor</t>
  </si>
  <si>
    <t>Initial Programmed Survey Date</t>
  </si>
  <si>
    <t>AM / PM Appointment</t>
  </si>
  <si>
    <t>Route march order</t>
  </si>
  <si>
    <t xml:space="preserve">Survey Access Attempts Made </t>
  </si>
  <si>
    <t>Comments</t>
  </si>
  <si>
    <t>Survey Access Comments</t>
  </si>
  <si>
    <t>Asbestos Information Available</t>
  </si>
  <si>
    <t>Job No.</t>
  </si>
  <si>
    <t>Sq's</t>
  </si>
  <si>
    <t>CASE</t>
  </si>
  <si>
    <t>TILT TURN</t>
  </si>
  <si>
    <t>FULLY REVERSE</t>
  </si>
  <si>
    <t>VERT SLIDER</t>
  </si>
  <si>
    <t>FIRE</t>
  </si>
  <si>
    <t>CAVITY CLOSER</t>
  </si>
  <si>
    <t>SINGLE</t>
  </si>
  <si>
    <t>DOUBLE</t>
  </si>
  <si>
    <t>BI-FOLD</t>
  </si>
  <si>
    <t>IN-LINE SLIDER</t>
  </si>
  <si>
    <t>FRONT SOLID GRP</t>
  </si>
  <si>
    <t>FRONT GLAZED GRP</t>
  </si>
  <si>
    <t>REAR SOLID GRP</t>
  </si>
  <si>
    <t>REAR GLAZED GRP</t>
  </si>
  <si>
    <t>SOLID FIRE</t>
  </si>
  <si>
    <t>GLAZED FIRE</t>
  </si>
  <si>
    <t>BASIC SHED</t>
  </si>
  <si>
    <t>INT TOP LIGHT</t>
  </si>
  <si>
    <t>SEPARATE TOP LIGHT</t>
  </si>
  <si>
    <t>SIDE LIGHT</t>
  </si>
  <si>
    <t>Communal Door</t>
  </si>
  <si>
    <t>Lintel Works Required</t>
  </si>
  <si>
    <t>Access Equipment Required</t>
  </si>
  <si>
    <t>Property Construction Type</t>
  </si>
  <si>
    <t>Survey Identified Comment(s)</t>
  </si>
  <si>
    <t>Call Off Number</t>
  </si>
  <si>
    <t>Called Off Date</t>
  </si>
  <si>
    <t>Delivery Date</t>
  </si>
  <si>
    <t>Delivery Point</t>
  </si>
  <si>
    <t>Delivery Note Received</t>
  </si>
  <si>
    <t>Scheduled Fitting Date</t>
  </si>
  <si>
    <t xml:space="preserve">Install Access Attempts Made </t>
  </si>
  <si>
    <t>Installation (Primary)</t>
  </si>
  <si>
    <t>Installation (Secondary)</t>
  </si>
  <si>
    <t>Installation Related Comments</t>
  </si>
  <si>
    <t>Installation Sheet Received</t>
  </si>
  <si>
    <t>Variation Details</t>
  </si>
  <si>
    <t xml:space="preserve">Variation Order Number </t>
  </si>
  <si>
    <t>Date Handed Over</t>
  </si>
  <si>
    <t>Inspected by</t>
  </si>
  <si>
    <t>Install Wages Applied For</t>
  </si>
  <si>
    <t>Lease Holder House Number</t>
  </si>
  <si>
    <t>Lease Holder Street</t>
  </si>
  <si>
    <t>Lease Holder Town</t>
  </si>
  <si>
    <t>Lease Holder County</t>
  </si>
  <si>
    <t>Lease Holder Postcode</t>
  </si>
  <si>
    <t>Lease Holder Name</t>
  </si>
  <si>
    <t>Lease Holder Telephone Number (Primary)</t>
  </si>
  <si>
    <t>Lease Holder Telephone Number (Secondary)</t>
  </si>
  <si>
    <t>L+A3:CD3ease Holder Email Address</t>
  </si>
  <si>
    <t>DELIVERED TO DEPOT/CONTAINER</t>
  </si>
  <si>
    <t>Blenheim Way</t>
  </si>
  <si>
    <t>Birmingham</t>
  </si>
  <si>
    <t>B35 7JF</t>
  </si>
  <si>
    <t>House</t>
  </si>
  <si>
    <t>Windows &amp; Doors</t>
  </si>
  <si>
    <t>PG01(W)</t>
  </si>
  <si>
    <t>Container</t>
  </si>
  <si>
    <t>Jim McDonald</t>
  </si>
  <si>
    <t>SENT FOR PRICING</t>
  </si>
  <si>
    <t>Asbestos Report Required</t>
  </si>
  <si>
    <t>Bicester Square</t>
  </si>
  <si>
    <t>B35 6HR</t>
  </si>
  <si>
    <t>Bungalow</t>
  </si>
  <si>
    <t>Ms G Farbrother</t>
  </si>
  <si>
    <t>07723 067 036</t>
  </si>
  <si>
    <t>S Burgess</t>
  </si>
  <si>
    <t>8am to 12 noon</t>
  </si>
  <si>
    <t>Brick</t>
  </si>
  <si>
    <t>No Solvent - scooter pushed through door to get outside not used in the property.</t>
  </si>
  <si>
    <t>Miss K Burt</t>
  </si>
  <si>
    <t>07454 317 261</t>
  </si>
  <si>
    <t>kayburt1965@gmail.com</t>
  </si>
  <si>
    <t>Blinds fixed to windows</t>
  </si>
  <si>
    <t>Mrs S Collins</t>
  </si>
  <si>
    <t>07428 113 447</t>
  </si>
  <si>
    <t>p.collins015@sky.com</t>
  </si>
  <si>
    <t>No Solvent - Blinds fixed to the windows</t>
  </si>
  <si>
    <t>Northolt Drive</t>
  </si>
  <si>
    <t>B35 6QX</t>
  </si>
  <si>
    <t>Flat</t>
  </si>
  <si>
    <t>Mrs A Fletcher</t>
  </si>
  <si>
    <t>0121 7487 110</t>
  </si>
  <si>
    <t>07511 467 413</t>
  </si>
  <si>
    <t>No Solvent - Blinds fixed to 6 windows</t>
  </si>
  <si>
    <t xml:space="preserve">FLAT 10 </t>
  </si>
  <si>
    <t>Mr H Cadby</t>
  </si>
  <si>
    <t>07950 391 607</t>
  </si>
  <si>
    <t>TS-04/04/24 Text sent for 17/04/24.  TS08/04/24 Survey CONFIRMED for 17/04/24.  TS-22/04/24 Survey and photos given to DA to cleanse.  Tenant's own doors NWR.  TS-24/04/24 Survey sent for pricing.  TS-24/04/24 Emailed client to advise of both doors being NWR. 28/05 SMS Neil amended survey, scanned through for pricing.</t>
  </si>
  <si>
    <t>COPD No Solvent</t>
  </si>
  <si>
    <t>Miss T Scrivens</t>
  </si>
  <si>
    <t>07307 000 453</t>
  </si>
  <si>
    <t>Independent Scaffold</t>
  </si>
  <si>
    <t>Miss J Flanagan</t>
  </si>
  <si>
    <t>07972 262 8256</t>
  </si>
  <si>
    <t>07972 262850</t>
  </si>
  <si>
    <t>flanners07@hotmail.co.uk</t>
  </si>
  <si>
    <t>TS-04/04/24 Text sent for 17/04/24.  TS-04/04/24 Survey CONFIRMED for 17/04/24. TS-15/04/24 Door choice emailed to tenant.  TS-22/04/24 Survey and photos given to DA to cleanse.  TS-24/04/24 Survey sent for pricing.</t>
  </si>
  <si>
    <t>Mrs H Evans</t>
  </si>
  <si>
    <t>07472 266 832</t>
  </si>
  <si>
    <t>hayley_chamberlain@hotmail.co.uk</t>
  </si>
  <si>
    <t>TS-04/04/24 Text sent for 17/04/24.  TS-09/04/24 Called tenant left vm, txt &amp; ltr sent.  TS-10/04/24 Survey CONFIRMED for 17/04/24. TS-15/04/24 Door choice emailed to tenant.  TS-22/04/24 Survey and photos given to DA to cleanse.  TS-24/04/24 Survey sent for pricing. 28/05 SMS Neil amended survey, scanned through for pricing.</t>
  </si>
  <si>
    <t>Epileptic - No Solvent</t>
  </si>
  <si>
    <t>Mrs S Cattell</t>
  </si>
  <si>
    <t>07498 590 107</t>
  </si>
  <si>
    <t>11am to 3pm</t>
  </si>
  <si>
    <t>TS-04/04/24 Text sent for 17/04/24.  TS-09/04/24 Called tenant no ans/vm text &amp; ltr sent.  TS-09/04/24 Survey CONFIRMED for 17/04/24.  TS-22/04/24 Survey and photos given to DA to cleanse.  TS-24/04/24 Survey sent for pricing.  TS-30/04/24 Client confirmed that the Front Door is to be replaced. 28/05 SMS Neil amended survey, scanned through for pricing.</t>
  </si>
  <si>
    <t>Mr J Leek</t>
  </si>
  <si>
    <t>07384 277 336</t>
  </si>
  <si>
    <t>07548541014</t>
  </si>
  <si>
    <t>jonathanleek66@live.com</t>
  </si>
  <si>
    <t>TS-04/04/24 Text sent for 17/04/24.  Ts-09/04/24 Called left vm, text &amp; ltr sent. TS-15/04/24 Door choice emailed to tenant.  TS--22/04/24 Survey and photos given to DA to cleanse.  No rear door NWR.  TS-24/4/24 Survey sent for pricing.  TS-24/04/24 Emailed client to advise of the rear door NWR. 28/05 SMS Neil amended survey, scanned through for pricing.</t>
  </si>
  <si>
    <t>Yes</t>
  </si>
  <si>
    <t>Mrs A O'regan</t>
  </si>
  <si>
    <t>07877 826 615</t>
  </si>
  <si>
    <t>TS-04/04/24 Text sent for 17/04/24.  TS-09/04/24 Called tenant survey CONFIRMED for 17/04/24.  TS-22/04/24 Survey and photos given to DA to cleanse.  TS-24/04/24 Survey sent for pricing. 28/05 SMS Neil amended survey, scanned through for pricing.</t>
  </si>
  <si>
    <t>Disabled property</t>
  </si>
  <si>
    <t>Baginton Road</t>
  </si>
  <si>
    <t>B35 6JS</t>
  </si>
  <si>
    <t>Mrs M Cullen</t>
  </si>
  <si>
    <t>0121 747 7986</t>
  </si>
  <si>
    <t>07971715764</t>
  </si>
  <si>
    <t>Blinds fixed to front bedroom window</t>
  </si>
  <si>
    <t>Miss L P Tye</t>
  </si>
  <si>
    <t>07985 376 516</t>
  </si>
  <si>
    <t>Blinds fixed to 5 windows</t>
  </si>
  <si>
    <t>Mrs P Bermingham</t>
  </si>
  <si>
    <t>07757 383 294</t>
  </si>
  <si>
    <t>0121 408 2804</t>
  </si>
  <si>
    <t>Permanent wheelchair user - No Solvent - Please set the lock loose</t>
  </si>
  <si>
    <t>B35 6HN</t>
  </si>
  <si>
    <t>Mrs S Mobbs</t>
  </si>
  <si>
    <t>01217491274</t>
  </si>
  <si>
    <t>07521 031 740</t>
  </si>
  <si>
    <t>moobssally@yahoo.co.uk</t>
  </si>
  <si>
    <t>B35 6JE</t>
  </si>
  <si>
    <t>Miss S Blackburn</t>
  </si>
  <si>
    <t>07958642315</t>
  </si>
  <si>
    <t>07865 349 608</t>
  </si>
  <si>
    <t>Mr N S Mustafa</t>
  </si>
  <si>
    <t>01217497673</t>
  </si>
  <si>
    <t>07305 545 492</t>
  </si>
  <si>
    <t>SCAFFOLD F/bed x 2 pitch roof.</t>
  </si>
  <si>
    <t>Mr J Powell</t>
  </si>
  <si>
    <t>0121 747 1197</t>
  </si>
  <si>
    <t>No Solvent COPD - Blinds to kitchen window</t>
  </si>
  <si>
    <t>Miss P A Mooney</t>
  </si>
  <si>
    <t>07761 898 550</t>
  </si>
  <si>
    <t>pamelamooney@live.co.uk</t>
  </si>
  <si>
    <t>SCAFFOLD f/bed pitch roof - blinds being replaced after window installation.</t>
  </si>
  <si>
    <t>Mrs J Hughes</t>
  </si>
  <si>
    <t>0121 749 2668</t>
  </si>
  <si>
    <t>Son lives at the property is mum's carer - blinds fixed to kitchen &amp; bathroom windows - SCAFFOLD FOR REAR BED WINDOW</t>
  </si>
  <si>
    <t>Mr C Lee</t>
  </si>
  <si>
    <t>07572 168 119</t>
  </si>
  <si>
    <t>cameronlee03@live.co.uk</t>
  </si>
  <si>
    <t>TS-04/04/24 Text sent for 19/04/24.  TS-04/04/24 Survey CONFIRMED for 19/04/24.  TS-08/04/24 Date changed to 18/04/24 - text sent advising.  TS-09/04/24 Called left vm txt &amp; ltr sent.  TS-11/04/24 Survey CONFIRMED for 18/04/24. TS-15/04/24 Door choice emailed to Tenant.  TS-22/04/24 Survey and photos given to DA to cleanse.  TS-26/24/24 Survey cleansed sent for pricing.28/05 SMS Neil amended survey, scanned through for pricing.</t>
  </si>
  <si>
    <r>
      <rPr>
        <b/>
        <sz val="10"/>
        <rFont val="Calibri"/>
        <family val="2"/>
        <scheme val="minor"/>
      </rPr>
      <t xml:space="preserve">SCAFFOLD - F/bed pitch roof </t>
    </r>
    <r>
      <rPr>
        <sz val="10"/>
        <rFont val="Calibri"/>
        <family val="2"/>
        <scheme val="minor"/>
      </rPr>
      <t>- 1st floor flat - access via Flat 20 for 1st Floor windows.</t>
    </r>
  </si>
  <si>
    <t>Miss H O'Coy</t>
  </si>
  <si>
    <t>07462 777 770</t>
  </si>
  <si>
    <t>hailz_ocoy@yahoo.com</t>
  </si>
  <si>
    <t>TS-04/04/24 Text sent for 19/04/24.  TS-04/04/24 Survey CONFIRMED for 19/04/24. TS-08/04/24 Date changed to 18/04/24 - text sent advising.  TS-08/04/24 Survey CONFIRMED for 18/04/24. TS-15/04/24 Door choice emailed to tenant.  TS-22/04/24 Survey and photos given to DA to cleanse.  TS-26/04/24 Survey cleansed and sent for pricing.28/05 SMS Neil amended survey, scanned through for pricing.</t>
  </si>
  <si>
    <t>Blinds fitted to 11 windows</t>
  </si>
  <si>
    <t>Miss S Sterling</t>
  </si>
  <si>
    <t>07507 642 265</t>
  </si>
  <si>
    <t>sabrinasterling83@gmail.com</t>
  </si>
  <si>
    <t>TS-04/04/24 Text sent for 19/04/24. TS-08/04/24 Date changed to 18/04/24 - text sent advising.  TS-08/04/24 Survey CONFIRMED for 18/04/24. TS-15/04/24 Door choice emailed to tenant.  TS-22/04/24 Survey and photos given to DA to cleanse.  TS-26/04/24 Survey cleansed sent for pricing.28/05 SMS Neil amended survey, scanned through for pricing.</t>
  </si>
  <si>
    <r>
      <rPr>
        <b/>
        <sz val="10"/>
        <rFont val="Calibri"/>
        <family val="2"/>
        <scheme val="minor"/>
      </rPr>
      <t xml:space="preserve">SCAFFOLD - Ded/cupboard pitch roof. </t>
    </r>
    <r>
      <rPr>
        <sz val="10"/>
        <rFont val="Calibri"/>
        <family val="2"/>
        <scheme val="minor"/>
      </rPr>
      <t>Access via flat 24 to 1st floor</t>
    </r>
  </si>
  <si>
    <t>Mr D Holmes</t>
  </si>
  <si>
    <t>01213111804</t>
  </si>
  <si>
    <t>07534 737 626</t>
  </si>
  <si>
    <t>TS-04/04/24 Text sent for 19/04/24.  TS-04/04/24 Survey CONFIRMED for 19/04/24. TS-08/04/24 Date changed to 18/04/24 - text sent advising.  TS-08/04/24 Survey CONFIRMED for 18/04/24.  TS-22/04/24 Survey and photos given to DA to cleanse.  Front door NWR.  TS-26/04/24 Survey cleansed sent for pricing. 28/05 SMS Neil amended survey, scanned through for pricing.</t>
  </si>
  <si>
    <t>Grd floor flat</t>
  </si>
  <si>
    <t>Mrs B Wardell</t>
  </si>
  <si>
    <t>07384 626 802</t>
  </si>
  <si>
    <t>TS-04/04/24 Text sent for 19/04/24.  TS-04/04/24 Survey CONFIRMED for 19/04/24. TS-08/04/24 Date changed to 18/04/24 - text sent advising.  TS-08/04/24 Tenant CONFIRMED for 18/04/24.  TS-22/04/24 Survey and photos given to DA to cleanse.  TS-26/04/24 Survey cleansed and sent for pricing. 28/05 SMS Neil amended survey, scanned through for pricing.</t>
  </si>
  <si>
    <t>No Solvent - Grd floor flat</t>
  </si>
  <si>
    <t>Heyford Way</t>
  </si>
  <si>
    <t>B35 6HY</t>
  </si>
  <si>
    <t>Mr A Hughes</t>
  </si>
  <si>
    <t>07984 536 982</t>
  </si>
  <si>
    <t>P Beahan</t>
  </si>
  <si>
    <t>TS-02/04/24 Text sent for 11/04/24.  TS-03/04/24 Tenant CONFIRMED for the 11/04/24.  TS16/04/24 Tenant called with her door choice - she text it in she wants THIRSK in white.  TS-26/04/24 Survey cleansed sent for pricing.</t>
  </si>
  <si>
    <t>Jammer System</t>
  </si>
  <si>
    <t>Asthma No Solvents</t>
  </si>
  <si>
    <t>SCAFFOLD</t>
  </si>
  <si>
    <t>Miss D Newbold</t>
  </si>
  <si>
    <t>07854 247 764</t>
  </si>
  <si>
    <t>TS-02/04/24 Text sent for 11/04/24.  TS-02/04/24 Tenant CONFIRMED for the 11/04/24. TS-26/04/24 Survey cleansed sent for pricing.</t>
  </si>
  <si>
    <t>SCAFFOLD pitched roof &amp; conservatory</t>
  </si>
  <si>
    <t>Mrs J Kilday</t>
  </si>
  <si>
    <t>0121 730 1217</t>
  </si>
  <si>
    <t>07775 423 054</t>
  </si>
  <si>
    <t>jackiekilday@yahoo.co.uk</t>
  </si>
  <si>
    <t>TS-02/04/24 Text sent for 11/04/24.  TS-02/04/24 Tenant CONFIRMED for the 11/04/24.  TS-12/04/24 Tenant emailed her door choice over she would like a Stratford in black with clear glass - furnture in Chrome.  TS-26/04/24 Survey cleansed and sent for pricing.</t>
  </si>
  <si>
    <t>B35 6HZ</t>
  </si>
  <si>
    <t>Mrs E Hales</t>
  </si>
  <si>
    <t>0121747 9889</t>
  </si>
  <si>
    <t>TS-08/04/24 Called tenant to book in for survey on the 15/04/24 CONFIRMED after 11am.  TS-26/04/24 Survey cleansed and sent for pricing.</t>
  </si>
  <si>
    <t>Asthma/heart condition No Solvents</t>
  </si>
  <si>
    <t>Mrs D M Phillips</t>
  </si>
  <si>
    <t>07511 960 048</t>
  </si>
  <si>
    <t>TS-04/04/24 Text sent for 15/04/24.  TS-04/04/24 Survey CONFIRMED for 15/04/24.  TS-26/04/24 Survey cleansed and sent for pricing.</t>
  </si>
  <si>
    <t>B35 6HU</t>
  </si>
  <si>
    <t>Mr J E Bramwell</t>
  </si>
  <si>
    <t>0121 748 1936</t>
  </si>
  <si>
    <t>07848 932 573</t>
  </si>
  <si>
    <t>johnbramwell45@yahoo.co.uk</t>
  </si>
  <si>
    <t>TS-04/04/24 Text sent for 15/04/24.  TS-08/04/24 Called tenant survey CONFIRMED for 15/04/24.  TS-26/04/24 Survey cleansed sent for pricing.</t>
  </si>
  <si>
    <t>B35 6JB</t>
  </si>
  <si>
    <t>Mr R J Hughes</t>
  </si>
  <si>
    <t>07704 255 990</t>
  </si>
  <si>
    <t>TS-04/04/24 Letter sent to the tenant as no contact number for 15/04/24.  ts-26/04/24 Survey cleansed and sent for pricing.</t>
  </si>
  <si>
    <t xml:space="preserve"> </t>
  </si>
  <si>
    <t>Blinds fixed to 8 windows</t>
  </si>
  <si>
    <t>Miss J Leach</t>
  </si>
  <si>
    <t>01217482328</t>
  </si>
  <si>
    <t>07359 032 693</t>
  </si>
  <si>
    <t>Blinds fixed to 2 windows</t>
  </si>
  <si>
    <t xml:space="preserve">101 </t>
  </si>
  <si>
    <t>Miss N Campbell</t>
  </si>
  <si>
    <t>0121 748 3964</t>
  </si>
  <si>
    <t>TS-08/04/24 Called to offer survey for the 15/04/24 no answer or vm, ltr sent.  TS-15/04/24 Tenant called as PB has not arrived yet, advised that he is not going as she hadn't confirmed the appointment, apologised and advised that we would rebook her - updated tracker with her mobile number.  TS*26/04/24 Survey cleansed and sent for pricing.</t>
  </si>
  <si>
    <t>FLAT 3</t>
  </si>
  <si>
    <t>Mr P Mulholland</t>
  </si>
  <si>
    <t>07756 059 115</t>
  </si>
  <si>
    <r>
      <t xml:space="preserve">SCAFFOLD - Bath/lounge combi pitch roof. </t>
    </r>
    <r>
      <rPr>
        <b/>
        <sz val="10"/>
        <color rgb="FFFF0000"/>
        <rFont val="Calibri"/>
        <family val="2"/>
        <scheme val="minor"/>
      </rPr>
      <t xml:space="preserve"> Acess to rear through flat 469 Yatesbury Avenue</t>
    </r>
    <r>
      <rPr>
        <sz val="10"/>
        <rFont val="Calibri"/>
        <family val="2"/>
        <scheme val="minor"/>
      </rPr>
      <t>.  Acess via 9 Northolt &amp; 2 Mere Avenue</t>
    </r>
  </si>
  <si>
    <t xml:space="preserve">FLAT 4 </t>
  </si>
  <si>
    <t>Miss O Shahbazi</t>
  </si>
  <si>
    <t>07463 894 102</t>
  </si>
  <si>
    <t>n.shahbazi82@yahoo.com</t>
  </si>
  <si>
    <t>TS-04/04/24 Text sent for 16/04/24.  TS-0804/24 Called tenant survey is CONFIRMED for 16/04/24. TS-15/04/24 Door choice emailed to client.  TS-22/04/24 Survey and photos givent to DA to cleanse.  TS-29/04/24 Survey cleansed sent for pricing. 28/05 SMS Neil amended survey, scanned through for pricing.</t>
  </si>
  <si>
    <t>SCAFFOLD - bath/lounge combi - NO SOLVENT - 1st floor - Acess to rear through 471 Yatesbury Avenue.  Access via 10 Northolt &amp; 471 Yatesbury Avenue</t>
  </si>
  <si>
    <t xml:space="preserve">FLAT 5 </t>
  </si>
  <si>
    <t>Miss A Holder</t>
  </si>
  <si>
    <t>07404 868 654</t>
  </si>
  <si>
    <t>07424 790 036</t>
  </si>
  <si>
    <t>mandiejh1973@gmail.com</t>
  </si>
  <si>
    <t>TS-04/04/24 Text sent for 16/04/24.  TS-04/04/24 Tenant called survey is CONFIRMED for 16/04/24. TS-15/04/24 Door choice emailed to tenant.  TS-22/04/24 Survey and photos given to DA to cleanse. TS-29/04/24 Survey cleansed and sent for pricing. 28/05 SMS Neil amended survey, scanned through for pricing.</t>
  </si>
  <si>
    <t>SCAFFOLD required under flat 7. Acess via 9 Northolt &amp; 2 Mere Avenue</t>
  </si>
  <si>
    <t xml:space="preserve">FLAT 6 </t>
  </si>
  <si>
    <t>Mr T Gould</t>
  </si>
  <si>
    <t>07835 472 041</t>
  </si>
  <si>
    <t>TS-04/04/24 Text sent for 16/04/24.  TS-05/04/24 Survey CONFIRMED for 16/04/24.  TS-22/04/24 Survey and photos given to DA to cleanse.  TS-29/024/24 Survey received and sent for pricing. 28/05 SMS Neil amended survey, scanned through for pricing.</t>
  </si>
  <si>
    <r>
      <t xml:space="preserve">SCAFFOLD -Bath/lounge pitch roof/flat roof -  NO SOLVENT COPD - </t>
    </r>
    <r>
      <rPr>
        <b/>
        <sz val="10"/>
        <color rgb="FFFF0000"/>
        <rFont val="Calibri"/>
        <family val="2"/>
        <scheme val="minor"/>
      </rPr>
      <t>Access to rear through flat 10. Tenant has lung &amp; stomach cancer is happy to proceed - FITTERS DO NOT ATTEND IF YOU HAVE ANY BUGS</t>
    </r>
    <r>
      <rPr>
        <sz val="10"/>
        <rFont val="Calibri"/>
        <family val="2"/>
        <scheme val="minor"/>
      </rPr>
      <t>.  Access via 10 Northolt &amp; 471 Yatesbury Avenue</t>
    </r>
  </si>
  <si>
    <t xml:space="preserve">FLAT 7 </t>
  </si>
  <si>
    <t>Mrs Adobor</t>
  </si>
  <si>
    <t>07947 625 350</t>
  </si>
  <si>
    <t>evelyn_mens@yahoo.com</t>
  </si>
  <si>
    <t>TS-04/04/24 Text sent for 16/04/24. TS-08/04/24 Called left vm, txt &amp; ltr sent.  TS-11/04/24 Survey CONFIRMED for 16/04/24. TS-15/04/24 Door choice emailed to Tenant.  TS-22/04/24 Survey and photos given to DA to cleanse.  TS-29/04/24 Survey cleasnsed sent for pricing. 28/05 SMS Neil amended survey, scanned through for pricing.</t>
  </si>
  <si>
    <t>SCAFFOLD REQUIRED. Acess via 9 Northolt &amp; 2 Mere Avenue</t>
  </si>
  <si>
    <t>.</t>
  </si>
  <si>
    <t>Communals 1 - 7</t>
  </si>
  <si>
    <t>TS-29/04/24 Survey cleansed and sent for pricing. 28/05 SMS Neil amended survey, scanned through for pricing.</t>
  </si>
  <si>
    <t>2nd floor window remove sash and fit with door jammer</t>
  </si>
  <si>
    <t>Communals 2 - 8</t>
  </si>
  <si>
    <t>FLAT 2 Block 14</t>
  </si>
  <si>
    <t>Castle Vale</t>
  </si>
  <si>
    <t>Mrs N W Griffiths</t>
  </si>
  <si>
    <t>07502 712 150 - text only tenant is deaf</t>
  </si>
  <si>
    <t>07751 745 796</t>
  </si>
  <si>
    <t>Brick &amp; Cladding</t>
  </si>
  <si>
    <t>No Solvent - tenant is deaf text only &amp; ltr. Grd Floor.</t>
  </si>
  <si>
    <t>FLAT 3 Block 14</t>
  </si>
  <si>
    <t>Mr D Hobbs</t>
  </si>
  <si>
    <t>07368 395 454</t>
  </si>
  <si>
    <t>COPD No solvent - block will have/need scaffold wheel/pully system. 1st Floor.</t>
  </si>
  <si>
    <t>FLAT 4 Block 14</t>
  </si>
  <si>
    <t>Mr D Hilton</t>
  </si>
  <si>
    <t>07745 835 497</t>
  </si>
  <si>
    <t>SCAFFOLD - Block will have scaffold with wheel/pully system. 1st Floor.</t>
  </si>
  <si>
    <t>FLAT 5 Block 14</t>
  </si>
  <si>
    <t>Mrs Tariq</t>
  </si>
  <si>
    <t>07361 213 383</t>
  </si>
  <si>
    <t>SCAFFOLD - 2nd floor pulley for scaffold big frames</t>
  </si>
  <si>
    <t>FLAT 6 Block 14</t>
  </si>
  <si>
    <t>Mr L Dilloway</t>
  </si>
  <si>
    <t>07779 765 081</t>
  </si>
  <si>
    <t>07592758857</t>
  </si>
  <si>
    <t>luke.dilloway@yahoo.co.uk</t>
  </si>
  <si>
    <t>SCAFFOLD - Block will have scaffold - 2nd floor pulley on rear for large frames</t>
  </si>
  <si>
    <t>POST 2000</t>
  </si>
  <si>
    <t>Javelin Avenue</t>
  </si>
  <si>
    <t>B35 7LW</t>
  </si>
  <si>
    <t>Miss A Dean</t>
  </si>
  <si>
    <t>07930 656 107</t>
  </si>
  <si>
    <t>mandyjdean@hotmail.co.uk</t>
  </si>
  <si>
    <t>M Turpin</t>
  </si>
  <si>
    <t>8am to 2pm</t>
  </si>
  <si>
    <t>TS-12/04/24 Text sent for 22/04/24.  TS-15/04/24 Survey CONFIRMED for 22/04/24.  TS-26/04/24 Survey received waiting for photos.  TS-30/04/24 Photos received passed to DA to cleanse.  TS-01/05/24 Survey cleansed and sent for pricing.  Post 2000 no asbestos report needed.</t>
  </si>
  <si>
    <t>Mrs A Rogers</t>
  </si>
  <si>
    <t>07776 286 239</t>
  </si>
  <si>
    <t>zeb_A_Dee@hotmail.com</t>
  </si>
  <si>
    <t>TS-15/04/24 Text sent for 25/04/24.  TS-15/04/24 Survey CONFIRMED for 25/04/24.  TS-26/04/24 Survey received waiting for photos.  TS-30/04/24 Photos received passed to DA to cleanse. TS-01/05/24 Survey cleansed and sent for pricing.  Post 2000 no asbestos report needed.</t>
  </si>
  <si>
    <t>Miss A Grant</t>
  </si>
  <si>
    <t>07947 201 836</t>
  </si>
  <si>
    <t>Ashagrant@hotmail.co.uk</t>
  </si>
  <si>
    <t>PM TO CLEANSE</t>
  </si>
  <si>
    <t>FLAT 1 Block 16</t>
  </si>
  <si>
    <t>Miss S Smith</t>
  </si>
  <si>
    <t>07305 123 009</t>
  </si>
  <si>
    <t>shereenago@me.com</t>
  </si>
  <si>
    <t>SCAFFOLD - Block will have scaffold</t>
  </si>
  <si>
    <t>FLAT 2 Block 16</t>
  </si>
  <si>
    <t>Ms S Price</t>
  </si>
  <si>
    <t>07928 725 629</t>
  </si>
  <si>
    <t>sueprice1948@hotmail.co.uk</t>
  </si>
  <si>
    <t>No Solvent</t>
  </si>
  <si>
    <t>Miss M O'Loughlin</t>
  </si>
  <si>
    <t>07736 941 862</t>
  </si>
  <si>
    <t>07710651416</t>
  </si>
  <si>
    <t>Megz_christina@hotmail.com</t>
  </si>
  <si>
    <t>TS-12/04/24 Text sent for 23/04/24.  TS-17/04/24 Called tenant survey CONFIRMED for 23/04/24.  TS-30/04/24 Survey received and given to DA to cleanse.  Front door &amp; Lounge combi NWR.28/05 SMS Neil amended survey, scanned through for pricing.</t>
  </si>
  <si>
    <t>No Solvent - Access flat below garden 28.</t>
  </si>
  <si>
    <t>Mr I Turner</t>
  </si>
  <si>
    <t>0121 748 3216</t>
  </si>
  <si>
    <t>Miss C Butlin</t>
  </si>
  <si>
    <t>07508 400 061</t>
  </si>
  <si>
    <t>clairapeterButlin17@gmail.com</t>
  </si>
  <si>
    <t>TS-12/04/24 Text sent for 23/04/24.  TS-15/04/24 Survey CONFIRMED for 23/04/24.  TS-30/04/24 Survey received and passed to DA to cleanse.  Rear door NWR.28/05 SMS Neil amended survey, scanned through for pricing.</t>
  </si>
  <si>
    <t xml:space="preserve">FLAT 29 </t>
  </si>
  <si>
    <t>Mr D Kelleher</t>
  </si>
  <si>
    <t>07543 339 344</t>
  </si>
  <si>
    <t>dkelleher26@gmail.com</t>
  </si>
  <si>
    <t xml:space="preserve">FLAT 33 </t>
  </si>
  <si>
    <t>Miss S McClune</t>
  </si>
  <si>
    <t>07392 784 074</t>
  </si>
  <si>
    <t>shakhmcc1@gmail.com</t>
  </si>
  <si>
    <t>SCAFFOLD - wheel/pulley - 2nd Floor flat - Acess via 18 Mere Avenue &amp; 25 Northolt Drive</t>
  </si>
  <si>
    <t xml:space="preserve">2 </t>
  </si>
  <si>
    <t>Mrs D Woolaston</t>
  </si>
  <si>
    <t>07940411081</t>
  </si>
  <si>
    <t>SCAFFOLD - R/bed above pitched roof</t>
  </si>
  <si>
    <t>Communals 27 - 33</t>
  </si>
  <si>
    <t>TS-30/04/24 Survey received and passed to DA to cleanse.28/05 SMS Neil amended survey, scanned through for pricing.</t>
  </si>
  <si>
    <t>`</t>
  </si>
  <si>
    <t>Miss C Ansell</t>
  </si>
  <si>
    <t>07542 011 929</t>
  </si>
  <si>
    <t>clara_bell@hotmail.co.uk</t>
  </si>
  <si>
    <t>TS-04/04/24 Text sent for 19/04/24.  TS-04/04/24 Tenant txt back no, text tenant asking for days that are better.  TS-15/04/24 Text sent for 24/04/24.  TS-15/04/24 Survey CONFIRMED for 24/04/24.  TS-30/04/24 Survey received and passed to DA to cleanse.28/05 SMS Neil amended survey, scanned through for pricing.</t>
  </si>
  <si>
    <t>Biggin Close</t>
  </si>
  <si>
    <t>B35 6BU</t>
  </si>
  <si>
    <t>Mr M Waheed</t>
  </si>
  <si>
    <t>07480 515 723</t>
  </si>
  <si>
    <t>07480515723</t>
  </si>
  <si>
    <t>SCAFFOLD F/bed x 2 pitch roof - blinds fixed to windows</t>
  </si>
  <si>
    <t>Mr J Hagans</t>
  </si>
  <si>
    <t>07879 262 197</t>
  </si>
  <si>
    <t>07790 624 520</t>
  </si>
  <si>
    <t>blinds fixed to windows tenant's son said he will refix them - Remove big motar beds</t>
  </si>
  <si>
    <t>Miss S Spicer</t>
  </si>
  <si>
    <t>0121 748 4193</t>
  </si>
  <si>
    <t>07970 847 644</t>
  </si>
  <si>
    <t>spicersusan@hotmail.com</t>
  </si>
  <si>
    <t>Mrs D Johnson</t>
  </si>
  <si>
    <t>07955 013 317</t>
  </si>
  <si>
    <t>debbie.johnson65@me.com</t>
  </si>
  <si>
    <t>Mr A Spriggs</t>
  </si>
  <si>
    <t>01217497374</t>
  </si>
  <si>
    <t>07376 359 568</t>
  </si>
  <si>
    <t>roy29949@live.co.uk</t>
  </si>
  <si>
    <t xml:space="preserve">SCAFFOLD - 2 x F/bed pitch roof </t>
  </si>
  <si>
    <t>Miss E Hemming</t>
  </si>
  <si>
    <t>07368257842</t>
  </si>
  <si>
    <t>07368 257 884</t>
  </si>
  <si>
    <t>elaine.hemming1955@googlemail.com</t>
  </si>
  <si>
    <t>No Solvent - on holiday 10/07 to 17/07</t>
  </si>
  <si>
    <t>Miss K Wesley</t>
  </si>
  <si>
    <t>07517 469 381</t>
  </si>
  <si>
    <t>katie_cienna@hotmail.co.uk</t>
  </si>
  <si>
    <t>Miss A-M Wilson-Clarke</t>
  </si>
  <si>
    <t>07943 100 812</t>
  </si>
  <si>
    <t>annmarie_clrk@yahoo.co.uk</t>
  </si>
  <si>
    <t xml:space="preserve">SCAFFOLD - 2x F/Bed pitch roof - No Solvent </t>
  </si>
  <si>
    <t xml:space="preserve">FLAT 34 </t>
  </si>
  <si>
    <t>Miss S Southcombe</t>
  </si>
  <si>
    <t>07773 354453</t>
  </si>
  <si>
    <t>07368 455 874</t>
  </si>
  <si>
    <t>southylee@yahoo.co.uk</t>
  </si>
  <si>
    <t xml:space="preserve">FLAT 38 </t>
  </si>
  <si>
    <t>Mr B Boyle</t>
  </si>
  <si>
    <t>07719 866 234</t>
  </si>
  <si>
    <t>Communal 34 - 40</t>
  </si>
  <si>
    <t xml:space="preserve">57A </t>
  </si>
  <si>
    <t>Miss S Trevis</t>
  </si>
  <si>
    <t>0121 747 1622</t>
  </si>
  <si>
    <t>07966545174</t>
  </si>
  <si>
    <t>*Remove blinds ect, Mobility Scooter, COPD no solvents* Front door wires through frame</t>
  </si>
  <si>
    <t>57B</t>
  </si>
  <si>
    <t>Miss R E Anderson</t>
  </si>
  <si>
    <t>0121 747 3136</t>
  </si>
  <si>
    <t>07711956370</t>
  </si>
  <si>
    <t>rosebeth54@gmail.com</t>
  </si>
  <si>
    <t xml:space="preserve">57F </t>
  </si>
  <si>
    <t>Miss S Cooke</t>
  </si>
  <si>
    <t>0121 406 5559</t>
  </si>
  <si>
    <t>TS-02/04/24 Called tenant survey is booked for 09/04/24, tenant asked for us to call her 20 mins before arrival.  She did advise that she has just received the news that she is terminal did offer her to decline the appointment but she said no. 23.05.24 SF attached photos to surveys, given to Darren to cleanse.</t>
  </si>
  <si>
    <t>Tenant is terminal</t>
  </si>
  <si>
    <t>Miss A O'toole</t>
  </si>
  <si>
    <t>07787804787</t>
  </si>
  <si>
    <t>ange-71@hotmail.co.uk</t>
  </si>
  <si>
    <t>TS-02/04/24 Text sent for 09/04/24.  TS-02/04/24 Tenant CONFIRMED for 09/04/24.  TS-15/04/24 Tenant called she wants to change the glass choice in the back door advised her to text her choice in. 23.05.24 SF attached photos to surveys, given to Darren to cleanse.</t>
  </si>
  <si>
    <t>Mrs A Youssef</t>
  </si>
  <si>
    <t>07760 550 633</t>
  </si>
  <si>
    <t>07366459329</t>
  </si>
  <si>
    <t>TS-02/04/24 Text sent for 10/04/24.  TS-03/04/24 Called left vm, txt &amp; ltr sent.  TS-03/04/24 Tenant CONFIRMED survey for 10/04/24. 23.05.24 SF attached photos to surveys, given to Darren to cleanse. 30/05 SMS sent to Dominie to get missing front door choice from tenant before i can scan to commercial for pricing, paperwork in queries tray/box behind my desk until received.</t>
  </si>
  <si>
    <t>No Solvents, Door Jammer</t>
  </si>
  <si>
    <t>Miss N Clarke</t>
  </si>
  <si>
    <t>0121 747 9892</t>
  </si>
  <si>
    <t>07530 588 432</t>
  </si>
  <si>
    <t>TS-02/04/24 Text sent for 10/04/24.  TS-02/04/24 Tenant CONFIRMED for 10/04/24.</t>
  </si>
  <si>
    <t>SURVEY BOOKED</t>
  </si>
  <si>
    <t>Photos recvd, await survey</t>
  </si>
  <si>
    <t>B35 6JH</t>
  </si>
  <si>
    <t>Mrs CEJ Cluley</t>
  </si>
  <si>
    <t>07596 913229</t>
  </si>
  <si>
    <t>catbro09@hotmail.com</t>
  </si>
  <si>
    <t>TS-02/04/24 Text sent for 10/04/24.  TS-02/04/24 Tenant CONFIRMED for 10/04/24</t>
  </si>
  <si>
    <t>Mr T Woodward</t>
  </si>
  <si>
    <t>0121 749 2825</t>
  </si>
  <si>
    <t>07572983481</t>
  </si>
  <si>
    <t>TS-02/04/24 Text sent for 10/04/24. TS-03/04/24 Called tenant survey CONFIRMED for 10/04/24 - ltr sent. 23.05.24 SF attached photos to surveys, given to Darren to cleanse.</t>
  </si>
  <si>
    <t>Jammer</t>
  </si>
  <si>
    <t>Mr S B Brown</t>
  </si>
  <si>
    <t>01217494098</t>
  </si>
  <si>
    <t>07956 658 295</t>
  </si>
  <si>
    <t>Mobility Issues</t>
  </si>
  <si>
    <t>TS-02/04/24 Text sent for 10/04/24.  TS-03/04/24 Called tenant survey CONFIRMED for 10/04/24. 23.05.24 SF attached photos to surveys, given to Darren to cleanse.</t>
  </si>
  <si>
    <t>Miss K Clarke</t>
  </si>
  <si>
    <t>07947832739</t>
  </si>
  <si>
    <t>TS-02/04/24 Text sent for 11/04/24.  TS-04/04/24  Called tenant and she confirmed for 11/04/24. 23.05.24 SF attached photos to surveys, given to Darren to cleanse.</t>
  </si>
  <si>
    <t>SURVEY RECEIVED</t>
  </si>
  <si>
    <t>Survey with surveyor</t>
  </si>
  <si>
    <t xml:space="preserve">FLAT 2 </t>
  </si>
  <si>
    <t>Kemble Drive</t>
  </si>
  <si>
    <t>B35 6QS</t>
  </si>
  <si>
    <t>Mr B Riley</t>
  </si>
  <si>
    <t>01217484548</t>
  </si>
  <si>
    <t>Access Via 10 Kemble &amp; 469 Yatesbury Avenue</t>
  </si>
  <si>
    <t>Mere Avenue</t>
  </si>
  <si>
    <t>B35 6QT</t>
  </si>
  <si>
    <t>Mrs S Morgan</t>
  </si>
  <si>
    <t>07864538362</t>
  </si>
  <si>
    <t>gerty76.sm@gmail.com</t>
  </si>
  <si>
    <t>Mr J G Carter</t>
  </si>
  <si>
    <t>07305295274</t>
  </si>
  <si>
    <t>jordancarter@hotmail.co.uk</t>
  </si>
  <si>
    <t>Miss S Davies</t>
  </si>
  <si>
    <t>07845 628 491</t>
  </si>
  <si>
    <t>07845628491</t>
  </si>
  <si>
    <t xml:space="preserve">FLAT 8 </t>
  </si>
  <si>
    <t>Mr M Shutt</t>
  </si>
  <si>
    <t>07496 139 339</t>
  </si>
  <si>
    <t>shuttmartin@gmail.com</t>
  </si>
  <si>
    <t>Mrs M Powell</t>
  </si>
  <si>
    <t>07568358706</t>
  </si>
  <si>
    <t>Mrs J Mullan</t>
  </si>
  <si>
    <t>07788598163</t>
  </si>
  <si>
    <t>07541 626 032</t>
  </si>
  <si>
    <t>Miss G Hogan</t>
  </si>
  <si>
    <t>07443 531 782</t>
  </si>
  <si>
    <t>jilly_nn@hotmail.co.uk</t>
  </si>
  <si>
    <t>TS-04/04/24 Text sent fotr 17/04/24.  TS-08/04/24 Called left vm, txt &amp; ltr sent.  TS-08/04/24 Tenant called to CONFIRM for 17/04/24. TS-15/04/24 Door choice emailed to client.</t>
  </si>
  <si>
    <t>Miss D Bree</t>
  </si>
  <si>
    <t>07900 288 081</t>
  </si>
  <si>
    <t>Mr Z Amar</t>
  </si>
  <si>
    <t>Miss J Pratt</t>
  </si>
  <si>
    <t>teddys@talktalk.net</t>
  </si>
  <si>
    <t>First Call</t>
  </si>
  <si>
    <t>Mrs P Watkins</t>
  </si>
  <si>
    <t>0121 244 5837</t>
  </si>
  <si>
    <t>TS-08/04/24 Called tenant to book in for survey on the 15/04/24 CONFIRMED after 12pm.</t>
  </si>
  <si>
    <t xml:space="preserve">16 </t>
  </si>
  <si>
    <t>Miss C Ryley</t>
  </si>
  <si>
    <t>07517 709 503</t>
  </si>
  <si>
    <t>TS-04/04/24 Text sent for 15/04/24.  TS-04/04/24 Tenant CONFIRMED for 15/04/24.</t>
  </si>
  <si>
    <t>FLAT 1 Block 64</t>
  </si>
  <si>
    <t>Mr J I Mitchell</t>
  </si>
  <si>
    <t>07828777910</t>
  </si>
  <si>
    <t>jim.mitchell38@live.com</t>
  </si>
  <si>
    <t>FLAT 2 Block 64</t>
  </si>
  <si>
    <t>Mr C Hosef</t>
  </si>
  <si>
    <t>07495270872</t>
  </si>
  <si>
    <t>FLAT 4 Block 64</t>
  </si>
  <si>
    <t>Miss S McCann</t>
  </si>
  <si>
    <t>07470672942</t>
  </si>
  <si>
    <t>07949552355</t>
  </si>
  <si>
    <t>TS-04/04/24 Text sent for 16/04/24.  TS-04/04/24 Tenant text back no, replied asking for them to advise of which days are better.  TS-08/04/24 Survey CONFIRMED for 18/04/24.</t>
  </si>
  <si>
    <t>FLAT 5 Block 64</t>
  </si>
  <si>
    <t>Miss S Benjamin</t>
  </si>
  <si>
    <t>07548670282</t>
  </si>
  <si>
    <t>FLAT 6 Block 64</t>
  </si>
  <si>
    <t>Mr  Spragg</t>
  </si>
  <si>
    <t>0740 740 3601</t>
  </si>
  <si>
    <t>tonymagoo202@gmail.com</t>
  </si>
  <si>
    <t>Mrs D Tuckey</t>
  </si>
  <si>
    <t>07818743552</t>
  </si>
  <si>
    <t>donnatuckey1@icloud.com</t>
  </si>
  <si>
    <t>Ms F F Benjamin</t>
  </si>
  <si>
    <t>07400919538</t>
  </si>
  <si>
    <t>07922304111</t>
  </si>
  <si>
    <t>farrah7benjamin@yahoo.co.uk</t>
  </si>
  <si>
    <t>Miss KA Buchanan</t>
  </si>
  <si>
    <t>07460516629</t>
  </si>
  <si>
    <t>katieamandab95@gmail.com</t>
  </si>
  <si>
    <t>Ms L Cole</t>
  </si>
  <si>
    <t>07902951923</t>
  </si>
  <si>
    <t>Miss S Salmon</t>
  </si>
  <si>
    <t>07342977113</t>
  </si>
  <si>
    <t>07473697233</t>
  </si>
  <si>
    <t>shantelsalmon22@gmail.com</t>
  </si>
  <si>
    <t>Mrs D Somers</t>
  </si>
  <si>
    <t>01214088137</t>
  </si>
  <si>
    <t>07415308670</t>
  </si>
  <si>
    <t>donnas1402@icloud.com</t>
  </si>
  <si>
    <t>Miss S Ansell</t>
  </si>
  <si>
    <t>0121 746 7508</t>
  </si>
  <si>
    <t>07745 744 858</t>
  </si>
  <si>
    <t>Mrs LM Jones</t>
  </si>
  <si>
    <t>07557 558 772</t>
  </si>
  <si>
    <t>l.jones844@btinternet.com</t>
  </si>
  <si>
    <t>Mrs H Lally</t>
  </si>
  <si>
    <t>01215375815</t>
  </si>
  <si>
    <t>07850 323 036</t>
  </si>
  <si>
    <t>hayley_lally08@hotmail.co.uk</t>
  </si>
  <si>
    <t xml:space="preserve">34 </t>
  </si>
  <si>
    <t>Miss V Brierley</t>
  </si>
  <si>
    <t>07742701034</t>
  </si>
  <si>
    <t>vickyplj@aol.com</t>
  </si>
  <si>
    <t xml:space="preserve">36 </t>
  </si>
  <si>
    <t>Mr A Gardner</t>
  </si>
  <si>
    <t>0121 747 4129</t>
  </si>
  <si>
    <t>apg6691@gmail.com</t>
  </si>
  <si>
    <t>Mrs D Ismaili</t>
  </si>
  <si>
    <t>07476824765</t>
  </si>
  <si>
    <t>dianemorgan1973@hotmail.com</t>
  </si>
  <si>
    <t>TS-15/04/24 Text sent for 24/04/24.  TS-15/04/24 Survey CONFIRMED for 24/04/24.</t>
  </si>
  <si>
    <t>Mr D Thomas</t>
  </si>
  <si>
    <t>07935698548</t>
  </si>
  <si>
    <t>07849947852</t>
  </si>
  <si>
    <t>Miss S A Davis</t>
  </si>
  <si>
    <t>07481967330</t>
  </si>
  <si>
    <t>sammiiee_ann@hotmail.com</t>
  </si>
  <si>
    <t>Miss R Kirby</t>
  </si>
  <si>
    <t>07707937480</t>
  </si>
  <si>
    <t>roxanne1971@tiscili.co.uk</t>
  </si>
  <si>
    <t>Miss E Davis</t>
  </si>
  <si>
    <t>07930385076</t>
  </si>
  <si>
    <t>Miss K Houliston</t>
  </si>
  <si>
    <t>07986992099</t>
  </si>
  <si>
    <t>kaz22@live.co.uk</t>
  </si>
  <si>
    <t>TS-10/04/24 Called tenant to book in for survey CONFIRMED for 22/04/24.</t>
  </si>
  <si>
    <t>B35 7LH</t>
  </si>
  <si>
    <t>Miss S Lacey</t>
  </si>
  <si>
    <t>07756335015</t>
  </si>
  <si>
    <t>TS-12/04/24 Text sent for 22/04/24.  TS-17/04/24 Called left vm txt &amp; ltr sent.  TS-17/04/24 Tenant called to confirm the appointment for 22/04/24.</t>
  </si>
  <si>
    <t>Miss C Fowler</t>
  </si>
  <si>
    <t>01217481882</t>
  </si>
  <si>
    <t>KATIE-FLOWER@HOTMAIL.CO.UK</t>
  </si>
  <si>
    <t>TS-12/04/24 Called and left vm for 22/04/24.  TS-17/04/24 Called left vm, ltr sent.</t>
  </si>
  <si>
    <t>Miss S Myers</t>
  </si>
  <si>
    <t>07958391696</t>
  </si>
  <si>
    <t>TS-12/04/24 Text sent for 22/04/24.  TS-12/04/24 Survey CONFIRMED for 22/04/24.</t>
  </si>
  <si>
    <t>Mr G Boocock</t>
  </si>
  <si>
    <t>07513144613</t>
  </si>
  <si>
    <t>julierosina@yahoo.co.uk</t>
  </si>
  <si>
    <t>TS-12/04/24 Text sent for 22/04/24.  TS-15/04/24 Survey CONFIRMED for 22/04/24.</t>
  </si>
  <si>
    <t>Mrs SE Johnson</t>
  </si>
  <si>
    <t>07545825999</t>
  </si>
  <si>
    <t>samanthahollis66@gmail.com</t>
  </si>
  <si>
    <t>Mr D McGahey</t>
  </si>
  <si>
    <t>01217301245</t>
  </si>
  <si>
    <t>07960255278</t>
  </si>
  <si>
    <t>Miss M Harris</t>
  </si>
  <si>
    <t>07851914080</t>
  </si>
  <si>
    <t>Miss C Yearwood</t>
  </si>
  <si>
    <t>07481 700 725</t>
  </si>
  <si>
    <t>TS-12/04/24 Text sent for 23/04/24.  TS-24/04/24 Called left vm, text &amp; ltr sent.  TS-1804/24 Survey CONFIRMED for 23/04/24.</t>
  </si>
  <si>
    <t>Mrs N Farrukh</t>
  </si>
  <si>
    <t>01217493816</t>
  </si>
  <si>
    <t>TS-17/04/24 Called could get past the call minder system - ltr sent.</t>
  </si>
  <si>
    <t>Ms T Griffiths</t>
  </si>
  <si>
    <t>07897591718</t>
  </si>
  <si>
    <t>theresa_griffiths@hotmail.co.uk</t>
  </si>
  <si>
    <t>Mrs E Hussain</t>
  </si>
  <si>
    <t>0121 216 0012</t>
  </si>
  <si>
    <t>TS-17/04/24 Called tenant left vm, ltr sent.</t>
  </si>
  <si>
    <t>Mr A Lo</t>
  </si>
  <si>
    <t>07908 828 649</t>
  </si>
  <si>
    <t>saabalo@hotmail.it</t>
  </si>
  <si>
    <t>TS-12/04/24 Text sent for 23/04/24.  TS-17/04/24 Called left vm, text &amp; ltr sent.  TS-17/04/24 Tenant called survey CONFIRMED for 23/04/24.</t>
  </si>
  <si>
    <t>Mr L Flatley</t>
  </si>
  <si>
    <t>07388692700</t>
  </si>
  <si>
    <t>lukeflatley7@gmail.com</t>
  </si>
  <si>
    <t>TS-12/04/24 Text sent for 23/04/24.  TS-17/04/24 Callled number would not connect letter sent offering 23/04/24.</t>
  </si>
  <si>
    <t xml:space="preserve">32 </t>
  </si>
  <si>
    <t>Mr W Hands</t>
  </si>
  <si>
    <t>07359004198</t>
  </si>
  <si>
    <t>waynehands@hotmail.co.uk</t>
  </si>
  <si>
    <t>Miss K Shabir</t>
  </si>
  <si>
    <t>07885 646725</t>
  </si>
  <si>
    <t>07885646725</t>
  </si>
  <si>
    <t>DOOR CHOICE</t>
  </si>
  <si>
    <t>Mrs K M Disha</t>
  </si>
  <si>
    <t>07402 672742</t>
  </si>
  <si>
    <t>sweetniss56@hotmail.co.uk</t>
  </si>
  <si>
    <t>TS-15/04/24 Text sent for 24/04/24.  TS-14/04/24 Called tenant the line could not accept this call, text and ltr sent.</t>
  </si>
  <si>
    <t>Miss C Harvey</t>
  </si>
  <si>
    <t>07842513779</t>
  </si>
  <si>
    <t>carleyD2000@gmail.com</t>
  </si>
  <si>
    <t>Miss N C Palgrave</t>
  </si>
  <si>
    <t>07379 847080</t>
  </si>
  <si>
    <t>Mrs J McNally-Ward</t>
  </si>
  <si>
    <t>07957 207224</t>
  </si>
  <si>
    <t>Miss H Gough</t>
  </si>
  <si>
    <t>07951906468</t>
  </si>
  <si>
    <t>Miss K Rafferty</t>
  </si>
  <si>
    <t>07454 980143</t>
  </si>
  <si>
    <t>NO1Prittyk@live.co.uk</t>
  </si>
  <si>
    <t>Mr E Frisenfelds</t>
  </si>
  <si>
    <t>01217494666</t>
  </si>
  <si>
    <t>TS-17/04/24 Called tenant survey CONFIRMED for 24/04/24.</t>
  </si>
  <si>
    <t>Mr J Walton</t>
  </si>
  <si>
    <t>01217474833</t>
  </si>
  <si>
    <t>07858 620 855</t>
  </si>
  <si>
    <t>TS-17/04/24 Called tenant Survey CONFIRMED for 23/04/24.</t>
  </si>
  <si>
    <t>Miss H Daly</t>
  </si>
  <si>
    <t>07732333535</t>
  </si>
  <si>
    <t>hayleydaly1@icloud.com</t>
  </si>
  <si>
    <t>TS-12/04/24 Text sent for 23/04/24. TS-15/04/24 Tenant txt back that they are away but are at home on 25/04/24 text back offering 25/04/24.  TS-15/04/24 Survey CONFIRMED for 25/04/24.</t>
  </si>
  <si>
    <t>Miss B K Kirwan</t>
  </si>
  <si>
    <t>07772 526 747</t>
  </si>
  <si>
    <t>bianca-88@hotmail.co.uk</t>
  </si>
  <si>
    <t>TS-12/04/24 Text sent for 23/04/24.  TS-24/04/24 Called left vm, text &amp; ltr sent.  TS-17/04/24 Tenant txt back they can't do this day, offered them anytime this week.  TS-17/04/24 Survey CONFIRMED for 25/04/24.</t>
  </si>
  <si>
    <t>Miss A Lunn</t>
  </si>
  <si>
    <t>07939650369</t>
  </si>
  <si>
    <t>abbie.lunn@gmail.com</t>
  </si>
  <si>
    <t>TS-15/04/24 Text sent for 25/04/24.  TS-15/04/24 Survey CONFIRMED for 25/04/24.</t>
  </si>
  <si>
    <t>Mrs JM Ward</t>
  </si>
  <si>
    <t>07908497768</t>
  </si>
  <si>
    <t>07854 494 361</t>
  </si>
  <si>
    <t>TS-15/04/24 Text sent for 25/04/24.  TS-16/04/24 Survey CONFIRMED for 25/04/24.</t>
  </si>
  <si>
    <t>Mrs M Baldwin</t>
  </si>
  <si>
    <t>079208 73 703</t>
  </si>
  <si>
    <t>TS-15/04/24 Text sent for 25/04/24.  TS-17/04/24 Called tenant and survey is CONFIRMED for 25/04/24.</t>
  </si>
  <si>
    <t>Miss D Marshall</t>
  </si>
  <si>
    <t>07746 999 097</t>
  </si>
  <si>
    <t>Mr G Evans</t>
  </si>
  <si>
    <t>07576 879 727</t>
  </si>
  <si>
    <t>mailmege@gmail.com</t>
  </si>
  <si>
    <t>TS-15/04/24 Text sent for 25/04/24.  TS-17/04/24 Called number nis - ltr sent.  TS-22/04/24 Door choice KEMPTON in BLACK with BRASS door furniture.</t>
  </si>
  <si>
    <t>Mr J Duffy</t>
  </si>
  <si>
    <t>07761130917</t>
  </si>
  <si>
    <t>TS-15/04/24 Text sent for 25/04/24.  TS-17/04/24 Called no answer or vm letter sent.</t>
  </si>
  <si>
    <t>Miss C Hill</t>
  </si>
  <si>
    <t>07385238097</t>
  </si>
  <si>
    <t>c07hill@aol.com</t>
  </si>
  <si>
    <t>Miss S Sheekey</t>
  </si>
  <si>
    <t>07521 632 438</t>
  </si>
  <si>
    <t>stacysheekey@hotmail.co.uk</t>
  </si>
  <si>
    <t>TS-15/04/24 Text sent for 25/04/24.  TS-17/04/24 Called left vm, text &amp; ltr sent for 25/04/24.  TS-18/04/24 Survey CONFIRMED for 25/04/24.</t>
  </si>
  <si>
    <t>Ready to be Called Off when approved</t>
  </si>
  <si>
    <t>Watton Green</t>
  </si>
  <si>
    <t>B35 7JS</t>
  </si>
  <si>
    <t>Mrs B A Cooke</t>
  </si>
  <si>
    <t>0121 748 3529</t>
  </si>
  <si>
    <t>07837951264</t>
  </si>
  <si>
    <t>Miss KL Batchelor</t>
  </si>
  <si>
    <t>07493 984 344</t>
  </si>
  <si>
    <t>keelybatch@gmail.com</t>
  </si>
  <si>
    <t>Miss DA Hope</t>
  </si>
  <si>
    <t>01215373224</t>
  </si>
  <si>
    <t>07969 774 937</t>
  </si>
  <si>
    <t>maccaboo@live.com</t>
  </si>
  <si>
    <t>Mrs T Blunn</t>
  </si>
  <si>
    <t>Miss T Gray</t>
  </si>
  <si>
    <t>07380795623</t>
  </si>
  <si>
    <t>terhagray@live.co.uk</t>
  </si>
  <si>
    <t>Mrs F Dainty</t>
  </si>
  <si>
    <t>07947 56 59 58</t>
  </si>
  <si>
    <t>Francescaleigh2010@hotmail.co.uk</t>
  </si>
  <si>
    <t>Miss L Rhodes</t>
  </si>
  <si>
    <t>01217481778</t>
  </si>
  <si>
    <t>07787140054</t>
  </si>
  <si>
    <t>(08/05 SMS emailed surveyor to chase paperwork)</t>
  </si>
  <si>
    <t>Mrs J Insley</t>
  </si>
  <si>
    <t>0121 493 6254</t>
  </si>
  <si>
    <t>07765 161272</t>
  </si>
  <si>
    <t>Access Via 28 Kemble &amp; 2 Mere Avenue. (08/05 SMS emailed surveyor to chase paperwork)</t>
  </si>
  <si>
    <t xml:space="preserve">FLAT 31 </t>
  </si>
  <si>
    <t>Mr M Phillips</t>
  </si>
  <si>
    <t>07598 421 064</t>
  </si>
  <si>
    <t xml:space="preserve">FLAT 44 </t>
  </si>
  <si>
    <t>Miss T Rapier</t>
  </si>
  <si>
    <t>07341404533</t>
  </si>
  <si>
    <t>teeseliax@gmail.com</t>
  </si>
  <si>
    <t>Access via 42 Mere Avenue &amp; 52 Mere Avenue</t>
  </si>
  <si>
    <t xml:space="preserve">FLAT 48 </t>
  </si>
  <si>
    <t>Mr T Hillier</t>
  </si>
  <si>
    <t>07456 500 282</t>
  </si>
  <si>
    <t>k1kel366@gmail.com</t>
  </si>
  <si>
    <r>
      <t xml:space="preserve">TS-15/04/24 Text sent for 24/04/24. TS-18/04/24 Text sent cancelling the survey of 24/04/24 and offering 13/05/24.   TS-03/05/24 Sent text offering 13/05/24. 08/05 SMS called no. NIS. </t>
    </r>
    <r>
      <rPr>
        <sz val="10"/>
        <color rgb="FFFF0000"/>
        <rFont val="Calibri"/>
        <family val="2"/>
        <scheme val="minor"/>
      </rPr>
      <t>*NO Mondays or Thursday appointments after 11am*</t>
    </r>
    <r>
      <rPr>
        <sz val="10"/>
        <rFont val="Calibri"/>
        <family val="2"/>
        <scheme val="minor"/>
      </rPr>
      <t xml:space="preserve"> CONFIRMED for 28/06. (do not move this appointment)</t>
    </r>
  </si>
  <si>
    <r>
      <t xml:space="preserve">Access via 42 Mere Avenue &amp; 52 Mere Avenue. </t>
    </r>
    <r>
      <rPr>
        <sz val="10"/>
        <color rgb="FFFF0000"/>
        <rFont val="Calibri"/>
        <family val="2"/>
        <scheme val="minor"/>
      </rPr>
      <t>*NO Mondays or Tuesday appointments*</t>
    </r>
  </si>
  <si>
    <t>NO Mondays or Tuesdays</t>
  </si>
  <si>
    <t>Miss S Dhatt</t>
  </si>
  <si>
    <t>07734248580</t>
  </si>
  <si>
    <t>Simrendhatt@outlook.com</t>
  </si>
  <si>
    <t xml:space="preserve">57C </t>
  </si>
  <si>
    <t>Mr C Kinsella</t>
  </si>
  <si>
    <t>07359 238 603</t>
  </si>
  <si>
    <t>Mrs S Goulding</t>
  </si>
  <si>
    <t>01217485932</t>
  </si>
  <si>
    <t>07951645495</t>
  </si>
  <si>
    <t>Mrs P Brown</t>
  </si>
  <si>
    <t>079254 14 091</t>
  </si>
  <si>
    <t>Miss S Small</t>
  </si>
  <si>
    <t>07875151911</t>
  </si>
  <si>
    <t>samanthasmall86@yahoo.co.uk</t>
  </si>
  <si>
    <t>TS-15/04/24 Text sent for 24/04/24.  TS-17/04/24 Called left vm, text &amp; ltr sent.  TS-18/04/24 Tenant text back replied asking what days are better for her. TS-18/04/24 Tenant txt she would like 22/04 or 29/04 text back offering 29/04/24.  TS-02/05/24 Tenant called wanting to change the door choice emailed her over the door choice form.</t>
  </si>
  <si>
    <t>Miss J Nash</t>
  </si>
  <si>
    <t>07854 351518</t>
  </si>
  <si>
    <t>Miss N Hickin</t>
  </si>
  <si>
    <t>07810 473871</t>
  </si>
  <si>
    <t>07762 385 162</t>
  </si>
  <si>
    <t>Miss S McIntosh</t>
  </si>
  <si>
    <t>07523 980992</t>
  </si>
  <si>
    <t>Mr M Fitzgerald</t>
  </si>
  <si>
    <t>07919324496</t>
  </si>
  <si>
    <t>michael.fitzgerald3@sky.com</t>
  </si>
  <si>
    <t>TS-12/04/24 Text sent offering 22/04/24 for survey.  TS-18/04/24 Text sent cancelling the survey of 22/04/24 and offering 13/05/24.   TS-03/05/24 Sent text offering 13/05/24. 08/05 SMS called no. NIS. 10/05 SMS tenant called to decline 13/05. CONFIRMED 14/06/2024</t>
  </si>
  <si>
    <t>COMMENCEMENT PENDING</t>
  </si>
  <si>
    <t>Miss T Gordon</t>
  </si>
  <si>
    <t>07583 234 987</t>
  </si>
  <si>
    <t>TionnaGordon@hotmail.com</t>
  </si>
  <si>
    <t>Lysander Way</t>
  </si>
  <si>
    <t>B35 7JY</t>
  </si>
  <si>
    <t>Miss T Wadrup</t>
  </si>
  <si>
    <t>07423 694 345</t>
  </si>
  <si>
    <t>TS-19/04/24 Text sent for 30/04/24.  TS-19/04/24 Survey CONFIRMED for 30/04/24.</t>
  </si>
  <si>
    <t>Miss E J Dove</t>
  </si>
  <si>
    <t>07915 260 427</t>
  </si>
  <si>
    <t>TS-19/04/24 Text sent for 30/04/24.  TS-23/04/24 Called left vm, text &amp; ltr sent.  TS-26/04/24 DM has CONFIRMED survey for 30/04/24.</t>
  </si>
  <si>
    <t>Mr S Makadji</t>
  </si>
  <si>
    <t>07984 943066</t>
  </si>
  <si>
    <t>smak1010@yahoo.co.uk</t>
  </si>
  <si>
    <t>TS-19/04/24 Text sent for 30/04/24.  TS-24/04/24 Called no answer/vm ltr and txt sent.  TS-26/04/24 DM has CONFIRMED survey for 30/04/24.</t>
  </si>
  <si>
    <t>Miss S Humphrey</t>
  </si>
  <si>
    <t>07841 560208</t>
  </si>
  <si>
    <t>TS-19/04/24 Text sent for 30/04/24.  TS-22/04/24 Survey CONFIRMED for 30/04/24.</t>
  </si>
  <si>
    <t>Miss NL Cabena</t>
  </si>
  <si>
    <t>07460785785</t>
  </si>
  <si>
    <t>ninalcabena@gmail.com</t>
  </si>
  <si>
    <t>Miss S R Thompson</t>
  </si>
  <si>
    <t>07450700720</t>
  </si>
  <si>
    <t>sharon441@btinternet.com</t>
  </si>
  <si>
    <t>Miss L Da-Costa</t>
  </si>
  <si>
    <t>07709094089</t>
  </si>
  <si>
    <t>3rdileading@gmail.com</t>
  </si>
  <si>
    <t>Mrs C Birch</t>
  </si>
  <si>
    <t>07713918250</t>
  </si>
  <si>
    <t>TS-19/04/24 Text sent for 30/04/24.  TS-24/04/24 Called tenant survey CONFIRMED for 30/04/24.</t>
  </si>
  <si>
    <t>Mrs B Amer</t>
  </si>
  <si>
    <t>07908977875</t>
  </si>
  <si>
    <t>07908 977 875</t>
  </si>
  <si>
    <t>Miss M M Rose-Lewis</t>
  </si>
  <si>
    <t>07456 459 459</t>
  </si>
  <si>
    <t>maureenlewis.mmrl@gmail.com</t>
  </si>
  <si>
    <t>TS-19/04/24 Text sent for 01/05/24.  TS-19/04/24 Survey CONFIRMED for 01/05/24.</t>
  </si>
  <si>
    <t>Miss K Bennett</t>
  </si>
  <si>
    <t>07960 089 498</t>
  </si>
  <si>
    <t>07522094660 - nis</t>
  </si>
  <si>
    <t>Mrs M Temple</t>
  </si>
  <si>
    <t>07503259162</t>
  </si>
  <si>
    <t xml:space="preserve">FLAT 50 </t>
  </si>
  <si>
    <t>Mr J Flynn</t>
  </si>
  <si>
    <t>07908536618</t>
  </si>
  <si>
    <t>Mr RP King</t>
  </si>
  <si>
    <t>07383235133</t>
  </si>
  <si>
    <t>Miss S Khan</t>
  </si>
  <si>
    <t>07414 146 089</t>
  </si>
  <si>
    <t>07704907888 - nis</t>
  </si>
  <si>
    <t>Mr V Eames</t>
  </si>
  <si>
    <t>0121 749 1796</t>
  </si>
  <si>
    <t>07917 021951</t>
  </si>
  <si>
    <t>Mrs P Carpenter</t>
  </si>
  <si>
    <t>07365990184</t>
  </si>
  <si>
    <t>TS-19/04/24 Text sent for 01/05/24.  TS-19/04/24 Survey CONFIRMED 01/05/24.</t>
  </si>
  <si>
    <t>Mr N Doughty</t>
  </si>
  <si>
    <t>07555766851</t>
  </si>
  <si>
    <t>earl.salter@nhs.net</t>
  </si>
  <si>
    <t>TS-19/04/24 Text sent for 01/05/24.  TS-24/04/24 Called number nis, letter sent.  TS-29/04/24 DM visited tenant and they have confirmed for 01/05/24.</t>
  </si>
  <si>
    <t>Mr AJ Delemere</t>
  </si>
  <si>
    <t>07896765025</t>
  </si>
  <si>
    <t>Miss M Bhogal</t>
  </si>
  <si>
    <t>01217492763</t>
  </si>
  <si>
    <t>07534514316</t>
  </si>
  <si>
    <t>TS-19/04/24 Text sent for 01/05/24.  TS-24/04/24 Called tenant left vm, text &amp; ltr sent.  TS-29/04/24 DM visited tenant and they have confirmed for 01/05/24.</t>
  </si>
  <si>
    <t>Mrs A Hennessy</t>
  </si>
  <si>
    <t>07413172444</t>
  </si>
  <si>
    <t>Miss L Johnson</t>
  </si>
  <si>
    <t>07941 637 777</t>
  </si>
  <si>
    <t>Mr M Younis</t>
  </si>
  <si>
    <t>07378866549</t>
  </si>
  <si>
    <t>muhammadyoung.my@gmail.com</t>
  </si>
  <si>
    <t>Mr R Palfrey</t>
  </si>
  <si>
    <t>07572126140</t>
  </si>
  <si>
    <t>richpalfrey@gmail.com</t>
  </si>
  <si>
    <t>Mr R Hill</t>
  </si>
  <si>
    <t>07786 824 141</t>
  </si>
  <si>
    <t>TS-15/04/24 Text sent for 25/04/24.  TS-16/04/24 Tenant declined this appointment and asked for a different date.  TS-19/04/24 Text sent for 29/04/24.  TS-19/04/24 Survey CONFIRMED for 29/04/24.</t>
  </si>
  <si>
    <t>Mrs L Hughes</t>
  </si>
  <si>
    <t>07821 493552</t>
  </si>
  <si>
    <t>TS-19/04/24 Text sent for 29/04/24.</t>
  </si>
  <si>
    <t>SEE COMMENTS</t>
  </si>
  <si>
    <t>Miss V Keen</t>
  </si>
  <si>
    <t>07731948831</t>
  </si>
  <si>
    <t>keenvicky@yahoo.co.uk</t>
  </si>
  <si>
    <t>Untidy property</t>
  </si>
  <si>
    <t>Miss C Collier</t>
  </si>
  <si>
    <t>0121 294 7041</t>
  </si>
  <si>
    <t>07368168552</t>
  </si>
  <si>
    <t>TS-19/04/24 Text sent for 29/04/24.  TS-19/04/24 Survey CONFIRMED for 29/04.  TS-30/04/24 Door choice received THIRSK in BLACK.</t>
  </si>
  <si>
    <t>Miss S Francis</t>
  </si>
  <si>
    <t>01215378153</t>
  </si>
  <si>
    <t>Mr R Teager</t>
  </si>
  <si>
    <t>07494 816 011</t>
  </si>
  <si>
    <t>TS-19/04/24 Sent letter offering 29/04/24 as no contact numbers.  TS-26/04/24 Survey CONFIRMED for 29/04/24 by DM, number updated.</t>
  </si>
  <si>
    <t>Mr C O'Sullivan</t>
  </si>
  <si>
    <t>07505 338867</t>
  </si>
  <si>
    <t>Miss N Hall</t>
  </si>
  <si>
    <t>07825 036783</t>
  </si>
  <si>
    <t>natalie.l.hall@outlook.com</t>
  </si>
  <si>
    <t>Miss J Walton</t>
  </si>
  <si>
    <t>0121 749 5995</t>
  </si>
  <si>
    <t>*DOOR CHOICE FORM IN TRAY*</t>
  </si>
  <si>
    <t>Mr M Duffy</t>
  </si>
  <si>
    <t>01217485808</t>
  </si>
  <si>
    <t>m.duffy100@btinternet.com</t>
  </si>
  <si>
    <t>Mrs L Crisp</t>
  </si>
  <si>
    <t>01902352249</t>
  </si>
  <si>
    <t>TS-24/04/24 Called tenant number nis letter sent.  TS-29/04/24 DM visited tenant and they have confirmed for 01/05/24.</t>
  </si>
  <si>
    <t xml:space="preserve">  VOID</t>
  </si>
  <si>
    <t>Mrs S Faisal</t>
  </si>
  <si>
    <t>07498882503</t>
  </si>
  <si>
    <t>*New door choice colour req, email in tray</t>
  </si>
  <si>
    <t xml:space="preserve">FLAT 36 </t>
  </si>
  <si>
    <t>Miss W Stokes</t>
  </si>
  <si>
    <t>07445 945 554</t>
  </si>
  <si>
    <t>wendystokes@talktalk.net</t>
  </si>
  <si>
    <t>Access Via 28 Kemble &amp; 2 Mere Avenue</t>
  </si>
  <si>
    <t>Ms E Bradnock</t>
  </si>
  <si>
    <t>07973 782 339</t>
  </si>
  <si>
    <t xml:space="preserve">FLAT 60 </t>
  </si>
  <si>
    <t>Mr P J McCallion</t>
  </si>
  <si>
    <t>patrickmccallion8@gmail.com</t>
  </si>
  <si>
    <t>Access via 58 Mere &amp; 37 Shawberry</t>
  </si>
  <si>
    <t xml:space="preserve">FLAT 62 </t>
  </si>
  <si>
    <t>Miss C Timberlake</t>
  </si>
  <si>
    <t>07543445769</t>
  </si>
  <si>
    <t>charleyanne5@aol.com</t>
  </si>
  <si>
    <t xml:space="preserve">FLAT 64 </t>
  </si>
  <si>
    <t>Mr A Kimberley</t>
  </si>
  <si>
    <t>0121 749 7045</t>
  </si>
  <si>
    <t>07867361210</t>
  </si>
  <si>
    <t>tonykimberley83@hotmail.com</t>
  </si>
  <si>
    <t xml:space="preserve">FLAT 66 </t>
  </si>
  <si>
    <t>Miss S Snelson</t>
  </si>
  <si>
    <t>07467587073</t>
  </si>
  <si>
    <t>sarahlouisesnelson@hotmail.com</t>
  </si>
  <si>
    <t>TS-26/04/24 Text sent for 08/05/24.  TS-26/04/24 Survey CONFIRMED for 08/05/24.  TS-08/05/24 Tenant called something has come up and she can't do today. 03/06 SMS text sent for 14/06. CONFIRMED for 14/06</t>
  </si>
  <si>
    <t xml:space="preserve">FLAT 68 </t>
  </si>
  <si>
    <t>Mr S Gardiner</t>
  </si>
  <si>
    <t>07305 947 116</t>
  </si>
  <si>
    <t>07873894184</t>
  </si>
  <si>
    <t>mya1997@live.co.uk</t>
  </si>
  <si>
    <t xml:space="preserve">FLAT 70 </t>
  </si>
  <si>
    <t>Mr K Higgs</t>
  </si>
  <si>
    <t>07856 089 210</t>
  </si>
  <si>
    <t xml:space="preserve">FLAT 72 </t>
  </si>
  <si>
    <t>Mr R Hylton</t>
  </si>
  <si>
    <t>07784740360</t>
  </si>
  <si>
    <t xml:space="preserve">FLAT 74 </t>
  </si>
  <si>
    <t>Mr M Finney</t>
  </si>
  <si>
    <t>07723311622</t>
  </si>
  <si>
    <t>imicki@icloud.com</t>
  </si>
  <si>
    <t>Mr G Rainsford</t>
  </si>
  <si>
    <t>07783084484</t>
  </si>
  <si>
    <t>rainsfordg@googlemail.com</t>
  </si>
  <si>
    <t>Miss K Webb</t>
  </si>
  <si>
    <t>07508420333</t>
  </si>
  <si>
    <t>Kaywebb911@gmail.com</t>
  </si>
  <si>
    <t>Miss K Prince</t>
  </si>
  <si>
    <t>07985401739</t>
  </si>
  <si>
    <t>KimPrince1971@Hotmail.co.uk</t>
  </si>
  <si>
    <t>Miss M Jones</t>
  </si>
  <si>
    <t>07572404036</t>
  </si>
  <si>
    <t>jmatilda707@gmail.com</t>
  </si>
  <si>
    <t>TS-26/04/24 Text sent for 09/05/24.  TS-01/05/24 Called left vm, text &amp; ltr sent.</t>
  </si>
  <si>
    <t>Miss L Craddock</t>
  </si>
  <si>
    <t>07548278817</t>
  </si>
  <si>
    <t>l_craddock1988@outlook.com</t>
  </si>
  <si>
    <t>Miss V Davies</t>
  </si>
  <si>
    <t>07753 325107</t>
  </si>
  <si>
    <t>07753325107</t>
  </si>
  <si>
    <t>victoria.davies@sainsbury.co.uk</t>
  </si>
  <si>
    <t>B35 7JP</t>
  </si>
  <si>
    <t>Miss C Hatton</t>
  </si>
  <si>
    <t>07526178752 - don't use</t>
  </si>
  <si>
    <t>Mrs K Guest</t>
  </si>
  <si>
    <t>7708 386 172</t>
  </si>
  <si>
    <t>07340357377 - nis</t>
  </si>
  <si>
    <t>Miss T Arlow</t>
  </si>
  <si>
    <t>07453 414 148</t>
  </si>
  <si>
    <t>Miss M-A Kells</t>
  </si>
  <si>
    <t>(Contact not tenant) 07907  540 212</t>
  </si>
  <si>
    <t>TS-25/04/24 Text sent for 07/05/24.  TS-01/05/24 Called tenant number nis letter sent offering  07/05/24.  TS-07/05 Tenant called she can't make today and wants booking in last as she needs to move beds etc.13/05 SMS text sent for 23/05. 15/05 SMS no. NIS. 16/05 SMS lttr sent,. 22/05 SMS tenant called to advise cant have offered survey on 23/05 as her house needs clearing, shes said would need until January to clear. Emailed Dominie and client to advise of this issue before scheduling back in a survey date.</t>
  </si>
  <si>
    <t>Miss G Jones</t>
  </si>
  <si>
    <t>07942713340</t>
  </si>
  <si>
    <t>Mrs M Nelson</t>
  </si>
  <si>
    <t>Mrs R Mohamed</t>
  </si>
  <si>
    <t>07405 163499</t>
  </si>
  <si>
    <t>Miss MC Dale</t>
  </si>
  <si>
    <t>07931981160</t>
  </si>
  <si>
    <t>B35 7JR</t>
  </si>
  <si>
    <t>Mrs J Bradley</t>
  </si>
  <si>
    <t>07488358594</t>
  </si>
  <si>
    <t xml:space="preserve">FLAT 3 </t>
  </si>
  <si>
    <t>Abingdon Way</t>
  </si>
  <si>
    <t>B35 6QF</t>
  </si>
  <si>
    <t>Miss M Hanson</t>
  </si>
  <si>
    <t>07497303467</t>
  </si>
  <si>
    <t>Acess via 17 Abingdon Way &amp; 24 Cosford</t>
  </si>
  <si>
    <t>Miss L Bennett</t>
  </si>
  <si>
    <t>07449479838</t>
  </si>
  <si>
    <t>Miss S Ashford</t>
  </si>
  <si>
    <t>0121 749 1629</t>
  </si>
  <si>
    <t>07774761517</t>
  </si>
  <si>
    <t>brumgirlsharon@outlook.com</t>
  </si>
  <si>
    <t>Miss K Smart</t>
  </si>
  <si>
    <t>07940202851</t>
  </si>
  <si>
    <t>k.smart1969@gmail.com</t>
  </si>
  <si>
    <t>Mrs LA Parrott</t>
  </si>
  <si>
    <t>07870996161</t>
  </si>
  <si>
    <t>lesleyannp@aol.com</t>
  </si>
  <si>
    <t>TS-12/04/24 Tenant has anxiety and will need Dominie to be at the property DA asked us not to book in yet.  TS-25/04/24 DM attended and booked the survey in with the resident, confirmation text sent for 30/04/24.</t>
  </si>
  <si>
    <t>Miss J La Touche</t>
  </si>
  <si>
    <t>Works Shifts needs plenty of notice for install</t>
  </si>
  <si>
    <t>Miss S Chambers</t>
  </si>
  <si>
    <t>07780469695</t>
  </si>
  <si>
    <t>07780469586</t>
  </si>
  <si>
    <t>Miss L Jones</t>
  </si>
  <si>
    <t>07826723534</t>
  </si>
  <si>
    <t>laneyjones@live.co.uk</t>
  </si>
  <si>
    <t xml:space="preserve">FLAT 40 </t>
  </si>
  <si>
    <t>Mr D Johnson</t>
  </si>
  <si>
    <t>07950667035</t>
  </si>
  <si>
    <t>Access via 32 Northolt Drive &amp; 20 Mere Avenue.</t>
  </si>
  <si>
    <t>FLAT 1 Block 14</t>
  </si>
  <si>
    <t>Miss C Mullen</t>
  </si>
  <si>
    <t>Miss S Norton</t>
  </si>
  <si>
    <t>07895812824</t>
  </si>
  <si>
    <t>Lauren Heinz</t>
  </si>
  <si>
    <t>Miss C Coope</t>
  </si>
  <si>
    <t>07983 203 104</t>
  </si>
  <si>
    <t>Miss KL Macken</t>
  </si>
  <si>
    <t>07538863242</t>
  </si>
  <si>
    <t>katemacken@hotmail.co.uk</t>
  </si>
  <si>
    <t xml:space="preserve">44 </t>
  </si>
  <si>
    <t>Mr B B Jones</t>
  </si>
  <si>
    <t>07928257661</t>
  </si>
  <si>
    <t>077723448749</t>
  </si>
  <si>
    <t>brianjoshjones@AOL.com</t>
  </si>
  <si>
    <t>TS-15/04/24 Text sent for 24/04/24.  TS-16/04/24 Tenant txt back no, they need a Thursday or Friday, replied offering them Thurs 25/04/24.  TS-16/04/24 Survey CONFIRMED for 25/04/24.  TS-30/04/24 No access for survey 25/04/24 carded @ 1.15pm. Re-booked for 29/04</t>
  </si>
  <si>
    <t>Ms S Jones</t>
  </si>
  <si>
    <t>07389811707</t>
  </si>
  <si>
    <t>sarahjanejones1575@gmail.com</t>
  </si>
  <si>
    <t>Miss N Douglas</t>
  </si>
  <si>
    <t>07444 876856</t>
  </si>
  <si>
    <t>natalie91x@live.co.uk</t>
  </si>
  <si>
    <t>TS-15/04/24 Text sent for 25/04/24.  TS-15/04/24 Survey CONFIRMED for 25/04/24.  TS-30/04/24 No access for 25/04/24 carded @ 1.12pm emailed client to advise.  TS-03/05/24 Text sent offering 14/05/24.  TS-07/05/24 Survey CONFIRMED for 14/05/24. Not surveyed on 14/05 awaiting info from surveyor to see if was another no access?</t>
  </si>
  <si>
    <t>Ms C Brown</t>
  </si>
  <si>
    <t>07486047902</t>
  </si>
  <si>
    <t>00clare@gmail.com</t>
  </si>
  <si>
    <t>Miss L Millington</t>
  </si>
  <si>
    <t>07903 735737</t>
  </si>
  <si>
    <t>kate.is.cool@live.com</t>
  </si>
  <si>
    <t>Miss S Thomas</t>
  </si>
  <si>
    <t>thomas86@hotmail.co.uk</t>
  </si>
  <si>
    <t>Miss CL Johnson</t>
  </si>
  <si>
    <t>07925824781</t>
  </si>
  <si>
    <t>cazpuddinghead@gmail.com</t>
  </si>
  <si>
    <t xml:space="preserve">FLAT 1 </t>
  </si>
  <si>
    <t>Mr T Hunt</t>
  </si>
  <si>
    <t>0121 730 2073</t>
  </si>
  <si>
    <t>07455090417</t>
  </si>
  <si>
    <t>tghunt.1968@yahoo.co.uk</t>
  </si>
  <si>
    <t xml:space="preserve">57E </t>
  </si>
  <si>
    <t>Miss L Scott</t>
  </si>
  <si>
    <t>079046 85 105</t>
  </si>
  <si>
    <t>Mr Y L Yankam</t>
  </si>
  <si>
    <t>07448 885452</t>
  </si>
  <si>
    <t>yankam92@yahoo.co.uk</t>
  </si>
  <si>
    <t>Miss A Goode</t>
  </si>
  <si>
    <t>07715 470 787</t>
  </si>
  <si>
    <t>amanda.goode87@hotmail.co.uk</t>
  </si>
  <si>
    <t>Miss C Belle</t>
  </si>
  <si>
    <t>07985555420</t>
  </si>
  <si>
    <t>carlabelle@ymail.com</t>
  </si>
  <si>
    <t xml:space="preserve">FLAT 30 </t>
  </si>
  <si>
    <t>Mr L Stokes</t>
  </si>
  <si>
    <t>07554843963</t>
  </si>
  <si>
    <t>07359680237</t>
  </si>
  <si>
    <t>St Athan Croft</t>
  </si>
  <si>
    <t>B35 7LR</t>
  </si>
  <si>
    <t>Mr K L Lee</t>
  </si>
  <si>
    <t>07951016499</t>
  </si>
  <si>
    <t>Kool1kieran@hotmail.com</t>
  </si>
  <si>
    <t>Cosford Crescent</t>
  </si>
  <si>
    <t>B35 6QE</t>
  </si>
  <si>
    <t>Miss F C Morris</t>
  </si>
  <si>
    <t>07926757397</t>
  </si>
  <si>
    <t>morrisfiona020@gmail.com</t>
  </si>
  <si>
    <t>Donibristle Croft</t>
  </si>
  <si>
    <t>B35 6BL</t>
  </si>
  <si>
    <t>01217486954</t>
  </si>
  <si>
    <t>07359072372</t>
  </si>
  <si>
    <t>TS-03/05/24 Text sent offering 15/05/24.  TS-03/05/24 Survey CONFIRMED for 15/05/24.</t>
  </si>
  <si>
    <t>Filton Croft</t>
  </si>
  <si>
    <t>B35 6JR</t>
  </si>
  <si>
    <t>Mrs A Proffitt</t>
  </si>
  <si>
    <t>DONP46@live.co.uk</t>
  </si>
  <si>
    <t>Lancaster Drive</t>
  </si>
  <si>
    <t>B35 7JX</t>
  </si>
  <si>
    <t>Miss S Davis</t>
  </si>
  <si>
    <t>0121 747 3699</t>
  </si>
  <si>
    <t>07387566044</t>
  </si>
  <si>
    <t>Lyneham Way</t>
  </si>
  <si>
    <t>B35 6DJ</t>
  </si>
  <si>
    <t>Miss N Clegg</t>
  </si>
  <si>
    <t>07526663425</t>
  </si>
  <si>
    <t>nyshaclegg@hotmail.com</t>
  </si>
  <si>
    <t>Merlin Close</t>
  </si>
  <si>
    <t>B35 7JW</t>
  </si>
  <si>
    <t>Miss D Lewis</t>
  </si>
  <si>
    <t>07897 482 067</t>
  </si>
  <si>
    <t>dianelewis80@outlook.com</t>
  </si>
  <si>
    <t>Shawberry Avenue</t>
  </si>
  <si>
    <t>B35 6QU</t>
  </si>
  <si>
    <t>Miss L Ginn</t>
  </si>
  <si>
    <t>07305092651</t>
  </si>
  <si>
    <t>Lucymginn@hotmail.co.uk</t>
  </si>
  <si>
    <t>Squadron Close</t>
  </si>
  <si>
    <t>B35 7PF</t>
  </si>
  <si>
    <t>Miss T Lamb</t>
  </si>
  <si>
    <t>0121 749 2750</t>
  </si>
  <si>
    <t>thereselamb@hotmail.com</t>
  </si>
  <si>
    <t>Viscount Close</t>
  </si>
  <si>
    <t>B35 7JQ</t>
  </si>
  <si>
    <t>Mr K Costello</t>
  </si>
  <si>
    <t>07899822438</t>
  </si>
  <si>
    <t>kevincostek24@gmail.com</t>
  </si>
  <si>
    <t>Wellington Way</t>
  </si>
  <si>
    <t>B35 7JU</t>
  </si>
  <si>
    <t>Mrs A Standen</t>
  </si>
  <si>
    <t>07735552112</t>
  </si>
  <si>
    <t>Bovingdon Road</t>
  </si>
  <si>
    <t>B35 6QD</t>
  </si>
  <si>
    <t>Mrs J A Rutter</t>
  </si>
  <si>
    <t>0121 748 3402</t>
  </si>
  <si>
    <t xml:space="preserve"> 07903 402 107</t>
  </si>
  <si>
    <t>janiutter2@sky.com</t>
  </si>
  <si>
    <t>20/05 SMS text sent for 06/06. CONFIRMED for 06/06</t>
  </si>
  <si>
    <t>Ms S Bills</t>
  </si>
  <si>
    <t>01215725293</t>
  </si>
  <si>
    <t>Mrs J Keily</t>
  </si>
  <si>
    <t>0773 199 5170</t>
  </si>
  <si>
    <t>07809 384 970</t>
  </si>
  <si>
    <t>Locking Croft</t>
  </si>
  <si>
    <t>B35 7LB</t>
  </si>
  <si>
    <t>Miss I Morris</t>
  </si>
  <si>
    <t>07534314829</t>
  </si>
  <si>
    <t>FLAT 36</t>
  </si>
  <si>
    <t>Miss K Taylor</t>
  </si>
  <si>
    <t>07857 917  151</t>
  </si>
  <si>
    <t>Miss S McGuire</t>
  </si>
  <si>
    <t>07517 408 879</t>
  </si>
  <si>
    <t>Mr M Murphy</t>
  </si>
  <si>
    <t>07957414697</t>
  </si>
  <si>
    <t>'murphy.martin41@gmail.com'</t>
  </si>
  <si>
    <t>Mrs L O'Neill</t>
  </si>
  <si>
    <t>07879336841</t>
  </si>
  <si>
    <t>Avro Way</t>
  </si>
  <si>
    <t>B35 7NW</t>
  </si>
  <si>
    <t>Mr M Riddell</t>
  </si>
  <si>
    <t>07980833904</t>
  </si>
  <si>
    <t>Mrs B E Peach</t>
  </si>
  <si>
    <t>07518755167</t>
  </si>
  <si>
    <t>brenda.liss@hotmail.co.uk</t>
  </si>
  <si>
    <t>Miss C L Woolgrove</t>
  </si>
  <si>
    <t>07530 798 977</t>
  </si>
  <si>
    <t>clairewoolgrove@hotmail.co.uk</t>
  </si>
  <si>
    <t>Miss J Gameson</t>
  </si>
  <si>
    <t>07704525066</t>
  </si>
  <si>
    <t>Miss H Cother</t>
  </si>
  <si>
    <t>07588 615469</t>
  </si>
  <si>
    <t>Montrose Drive</t>
  </si>
  <si>
    <t>B35 6DH</t>
  </si>
  <si>
    <t>Miss K Eyles</t>
  </si>
  <si>
    <t>07949994313</t>
  </si>
  <si>
    <t>katieleigheyles@outlook.com</t>
  </si>
  <si>
    <t>Pioneer Way</t>
  </si>
  <si>
    <t>B35 7LA</t>
  </si>
  <si>
    <t>Mrs E Sturdy</t>
  </si>
  <si>
    <t>07985 494 722</t>
  </si>
  <si>
    <t>Miss L Cross</t>
  </si>
  <si>
    <t>07301529422</t>
  </si>
  <si>
    <t>lucymarie2015@gmail.com</t>
  </si>
  <si>
    <t>Ms K Wolfe</t>
  </si>
  <si>
    <t>07724557156</t>
  </si>
  <si>
    <t>thyone@02.pl</t>
  </si>
  <si>
    <t>Trident Boulevard</t>
  </si>
  <si>
    <t>B35 7LZ</t>
  </si>
  <si>
    <t>Miss M Lambert</t>
  </si>
  <si>
    <t>07369 280 512</t>
  </si>
  <si>
    <t>Miss E Meadows</t>
  </si>
  <si>
    <t>07900204364</t>
  </si>
  <si>
    <t>elizabethm8452@gmail.com</t>
  </si>
  <si>
    <t>Viscount Drive</t>
  </si>
  <si>
    <t>B35 7JZ</t>
  </si>
  <si>
    <t>Mrs K D Moroney</t>
  </si>
  <si>
    <t>07518 416 841</t>
  </si>
  <si>
    <t>kelly3493@hotmail.com</t>
  </si>
  <si>
    <t>Mr D Cooper</t>
  </si>
  <si>
    <t>Miss T Watson</t>
  </si>
  <si>
    <t>07748 332296</t>
  </si>
  <si>
    <t>tessakwatson@yahoo.co.uk</t>
  </si>
  <si>
    <t>Miss K Shaheen</t>
  </si>
  <si>
    <t>07748442175</t>
  </si>
  <si>
    <t>kiran2400@icloud.com</t>
  </si>
  <si>
    <t>Miss K Kehoe</t>
  </si>
  <si>
    <t>0121 218 3025</t>
  </si>
  <si>
    <t>07562272502</t>
  </si>
  <si>
    <t>Miss P O'neill</t>
  </si>
  <si>
    <t>07306 026 080</t>
  </si>
  <si>
    <t>Miss V Taylor</t>
  </si>
  <si>
    <t>07876 073 756</t>
  </si>
  <si>
    <t>Padgate</t>
  </si>
  <si>
    <t>B35 7LX</t>
  </si>
  <si>
    <t>Mr M P Yates</t>
  </si>
  <si>
    <t>07368 392 617</t>
  </si>
  <si>
    <t>martinyates940@hotmail.com</t>
  </si>
  <si>
    <t>Mrs S Weller</t>
  </si>
  <si>
    <t>07859 419 990</t>
  </si>
  <si>
    <t>Mrs B Brough</t>
  </si>
  <si>
    <t>07884 141 491</t>
  </si>
  <si>
    <t>sarahrutter1@live.co.uk</t>
  </si>
  <si>
    <t>Viscount</t>
  </si>
  <si>
    <t>Mr E Key</t>
  </si>
  <si>
    <t>01217497124</t>
  </si>
  <si>
    <t>Ms M Donovan</t>
  </si>
  <si>
    <t>07880 616472</t>
  </si>
  <si>
    <t>Mrs B Turner</t>
  </si>
  <si>
    <t>07972277089</t>
  </si>
  <si>
    <t>Miss A Roe</t>
  </si>
  <si>
    <t>07951676470</t>
  </si>
  <si>
    <t>angieroe01@gmail.com</t>
  </si>
  <si>
    <t>Mrs J Roche</t>
  </si>
  <si>
    <t>07735 310229</t>
  </si>
  <si>
    <t>janerch17@googlemail.com</t>
  </si>
  <si>
    <t>Miss L Sera</t>
  </si>
  <si>
    <t>07555587067</t>
  </si>
  <si>
    <t>07769341460</t>
  </si>
  <si>
    <t>Miss J Wardle</t>
  </si>
  <si>
    <t>jenniferwardle@icloud.com</t>
  </si>
  <si>
    <t>Miss R Pilawski</t>
  </si>
  <si>
    <t>07860824519</t>
  </si>
  <si>
    <t>xox_bex_xox@hotmail.com</t>
  </si>
  <si>
    <t>Ms H F Day</t>
  </si>
  <si>
    <t>07375 064068</t>
  </si>
  <si>
    <t>feathers0201@live.co.uk</t>
  </si>
  <si>
    <t>Miss L Wilde</t>
  </si>
  <si>
    <t>07445 285 596</t>
  </si>
  <si>
    <t>lisawilde68@gmail.com</t>
  </si>
  <si>
    <t>Miss S O'Donnell</t>
  </si>
  <si>
    <t>07957 597109</t>
  </si>
  <si>
    <t>callum1rio2010@gmail.com</t>
  </si>
  <si>
    <t>Mrs J Donovan</t>
  </si>
  <si>
    <t>07766513778</t>
  </si>
  <si>
    <t>joannedonovan00@outlook.com</t>
  </si>
  <si>
    <t>Miss N H Nakawooya</t>
  </si>
  <si>
    <t>07852 105573</t>
  </si>
  <si>
    <t>anniekay92@yahoo.com</t>
  </si>
  <si>
    <t>Miss C Ward</t>
  </si>
  <si>
    <t>07445199903</t>
  </si>
  <si>
    <t>carleywww@hotmail.co.uk</t>
  </si>
  <si>
    <t>Mr J Doyle</t>
  </si>
  <si>
    <t>07956674606</t>
  </si>
  <si>
    <t>Mrs W Hickin</t>
  </si>
  <si>
    <t>01217302863</t>
  </si>
  <si>
    <t>07771952042</t>
  </si>
  <si>
    <t>Mr M Holliday</t>
  </si>
  <si>
    <t>07794786720</t>
  </si>
  <si>
    <t>07854569077</t>
  </si>
  <si>
    <t>malcolmholliday@hotmail.co.uk</t>
  </si>
  <si>
    <t>Miss E Johnson</t>
  </si>
  <si>
    <t>07769596226</t>
  </si>
  <si>
    <t>jhns330@hotmail.co.uk</t>
  </si>
  <si>
    <t>Mrs Y O'Reilly-Hewings</t>
  </si>
  <si>
    <t>07800 929 116</t>
  </si>
  <si>
    <t>Miss G Haslam</t>
  </si>
  <si>
    <t>07824883009</t>
  </si>
  <si>
    <t>Padgate Close</t>
  </si>
  <si>
    <t>Mrs J Jones</t>
  </si>
  <si>
    <t>07494296173</t>
  </si>
  <si>
    <t>Mr J Barrett</t>
  </si>
  <si>
    <t>0121 748 7212</t>
  </si>
  <si>
    <t>Mr D Haines</t>
  </si>
  <si>
    <t>07926 260 411</t>
  </si>
  <si>
    <t>DARRENHAINES71@outlook.com</t>
  </si>
  <si>
    <t>Mr P MacDonald</t>
  </si>
  <si>
    <t>07909808711</t>
  </si>
  <si>
    <t>Miss D Chapman</t>
  </si>
  <si>
    <t>07951623530</t>
  </si>
  <si>
    <t>Miss A Speed</t>
  </si>
  <si>
    <t>07940 209869</t>
  </si>
  <si>
    <t>alspeed@hotmail.co.uk</t>
  </si>
  <si>
    <t>Miss T Freeman</t>
  </si>
  <si>
    <t>01214066208</t>
  </si>
  <si>
    <t>07883808287</t>
  </si>
  <si>
    <t xml:space="preserve">7A </t>
  </si>
  <si>
    <t>Ruislip Close</t>
  </si>
  <si>
    <t>B35 7JN</t>
  </si>
  <si>
    <t>Mr G Kisela</t>
  </si>
  <si>
    <t>07398965458</t>
  </si>
  <si>
    <t>Mr RWJ Lynch</t>
  </si>
  <si>
    <t xml:space="preserve"> 07581 300 286</t>
  </si>
  <si>
    <t>rlynchmufc@aol.com</t>
  </si>
  <si>
    <t>7B</t>
  </si>
  <si>
    <t>B35 6JN</t>
  </si>
  <si>
    <t>Ms G Macenzie</t>
  </si>
  <si>
    <t>07770 898 971</t>
  </si>
  <si>
    <t>Miss A O'regan</t>
  </si>
  <si>
    <t>07495993808</t>
  </si>
  <si>
    <t>Mrs T Cooper</t>
  </si>
  <si>
    <t>07712474770</t>
  </si>
  <si>
    <t>TS-17/04/24 Door choice received THIRSK in BLACK.</t>
  </si>
  <si>
    <t>Mr D Milson</t>
  </si>
  <si>
    <t>0121 749 6885</t>
  </si>
  <si>
    <t>D.Milson@TalkTalk.NET</t>
  </si>
  <si>
    <t>Ms G Kavanagh</t>
  </si>
  <si>
    <t>07496163811</t>
  </si>
  <si>
    <t>07432844536</t>
  </si>
  <si>
    <t>gemmakavanagh11@gmail.com</t>
  </si>
  <si>
    <t>Miss L Swann</t>
  </si>
  <si>
    <t>07902696139</t>
  </si>
  <si>
    <t>leanneswann@hotmail.co.uk</t>
  </si>
  <si>
    <t>Miss S Jones</t>
  </si>
  <si>
    <t>07950912235</t>
  </si>
  <si>
    <t>shanjonesy20@yahoo.co.uk</t>
  </si>
  <si>
    <t>Ms D Charles</t>
  </si>
  <si>
    <t>07852882252</t>
  </si>
  <si>
    <t>carless7@tiscali.co.uk</t>
  </si>
  <si>
    <t>Mrs K L Baker</t>
  </si>
  <si>
    <t>07943729362</t>
  </si>
  <si>
    <t>Mr G Edwards</t>
  </si>
  <si>
    <t>079857 24785</t>
  </si>
  <si>
    <t>07743105132</t>
  </si>
  <si>
    <t>samaiden84@hotmail.co.uk</t>
  </si>
  <si>
    <t>Mrs L Payne</t>
  </si>
  <si>
    <t>07724 237324</t>
  </si>
  <si>
    <t>Miss C Anderson-Wood</t>
  </si>
  <si>
    <t>07766743505</t>
  </si>
  <si>
    <t>booanderson2016@gmail.com</t>
  </si>
  <si>
    <t>Mrs S C Brice</t>
  </si>
  <si>
    <t>07368490634</t>
  </si>
  <si>
    <t>suzannewestbury@hotmail.com</t>
  </si>
  <si>
    <t>20/05 SMS sent email for 06/06 / 23.05.24 SF Sent another text &amp; email. 29/05 SMS called N/A lttr sent.</t>
  </si>
  <si>
    <t>Miss S Westwood</t>
  </si>
  <si>
    <t>07565878208</t>
  </si>
  <si>
    <t>Miss L Bartlam</t>
  </si>
  <si>
    <t>07899279603</t>
  </si>
  <si>
    <t>Mrs V Brobbey-Sarpong</t>
  </si>
  <si>
    <t>07713 246696</t>
  </si>
  <si>
    <t>Mr M Brookes</t>
  </si>
  <si>
    <t>07984 225 726</t>
  </si>
  <si>
    <t xml:space="preserve">8 </t>
  </si>
  <si>
    <t>Mrs D Latham</t>
  </si>
  <si>
    <t>07896101006</t>
  </si>
  <si>
    <t>Miss B Tregillies</t>
  </si>
  <si>
    <t>07759302013</t>
  </si>
  <si>
    <t>biancatregillies1993@gmail.com</t>
  </si>
  <si>
    <t>Miss N Leach</t>
  </si>
  <si>
    <t>07592810170</t>
  </si>
  <si>
    <t>Miss S J Hayes</t>
  </si>
  <si>
    <t>07852 534405</t>
  </si>
  <si>
    <t>shortyhayes@hotmail.co.uk</t>
  </si>
  <si>
    <t>Mr D Yelland</t>
  </si>
  <si>
    <t>07956045548</t>
  </si>
  <si>
    <t>deanyelland@hotmail.com</t>
  </si>
  <si>
    <t>Miss T Pittaway</t>
  </si>
  <si>
    <t>0121 4391542</t>
  </si>
  <si>
    <t>07729 954 455</t>
  </si>
  <si>
    <t>trudynude@hotmail.com</t>
  </si>
  <si>
    <t>FLAT 9</t>
  </si>
  <si>
    <t>Miss L Barnfield</t>
  </si>
  <si>
    <t>07415122085</t>
  </si>
  <si>
    <t>lindsaybar@icloud.com</t>
  </si>
  <si>
    <t>PM</t>
  </si>
  <si>
    <t xml:space="preserve">9 </t>
  </si>
  <si>
    <t>Ms A L Smith</t>
  </si>
  <si>
    <t>01217921072</t>
  </si>
  <si>
    <t>07743301235</t>
  </si>
  <si>
    <t>msamanda@hotmail.co.uk</t>
  </si>
  <si>
    <t xml:space="preserve">FLAT 9 </t>
  </si>
  <si>
    <t>Brooks Croft</t>
  </si>
  <si>
    <t>B35 7BY</t>
  </si>
  <si>
    <t>Mr I Wright</t>
  </si>
  <si>
    <t>07791187889</t>
  </si>
  <si>
    <t>Mrs J Baker</t>
  </si>
  <si>
    <t>07983 746 872</t>
  </si>
  <si>
    <t>julieanne001@hotmail.com</t>
  </si>
  <si>
    <t>Miss L A Wood</t>
  </si>
  <si>
    <t>07368534596</t>
  </si>
  <si>
    <t>lynne562015@outlook.com</t>
  </si>
  <si>
    <t>Mr R Wilkes</t>
  </si>
  <si>
    <t>Miss R Garrington</t>
  </si>
  <si>
    <t>07397 384 556</t>
  </si>
  <si>
    <t>Miss C Kingston</t>
  </si>
  <si>
    <t>07542132244</t>
  </si>
  <si>
    <t>07951 925 293</t>
  </si>
  <si>
    <t>Miss S Aslam</t>
  </si>
  <si>
    <t>07999998521</t>
  </si>
  <si>
    <t>anila-x@hotmail.co.uk</t>
  </si>
  <si>
    <t>Miss P Caraher</t>
  </si>
  <si>
    <t>07823771871</t>
  </si>
  <si>
    <t>Paula.Caraher@sky.com</t>
  </si>
  <si>
    <t>Ms J Oliver</t>
  </si>
  <si>
    <t>07985476899</t>
  </si>
  <si>
    <t>29/05 SMS text sent for 12/06. CONFIRMED for 12/06</t>
  </si>
  <si>
    <t>Miss JM Lydon</t>
  </si>
  <si>
    <t>01217302262</t>
  </si>
  <si>
    <t>07732885362</t>
  </si>
  <si>
    <t>jacquelinelydon@gmail.com</t>
  </si>
  <si>
    <t>Acess via 8 Cosford &amp; 2 Abingdon</t>
  </si>
  <si>
    <t>(Access via 8 Cosford &amp; 2 Abingdon)</t>
  </si>
  <si>
    <t>Ms H McCormack</t>
  </si>
  <si>
    <t>07414167153</t>
  </si>
  <si>
    <t>Miss S Bartlam</t>
  </si>
  <si>
    <t>07534630058</t>
  </si>
  <si>
    <t>Miss E C Wilson</t>
  </si>
  <si>
    <t>07988 62 85 88</t>
  </si>
  <si>
    <t>20/05 SMS text sent for 05/06. CONFIRMED for 05/06</t>
  </si>
  <si>
    <t xml:space="preserve">10 </t>
  </si>
  <si>
    <t>Miss V Martin</t>
  </si>
  <si>
    <t>07738823890</t>
  </si>
  <si>
    <t>justveevee@icloud.com</t>
  </si>
  <si>
    <t>Mr S Walker</t>
  </si>
  <si>
    <t>07737940069</t>
  </si>
  <si>
    <t>Miss V L Cleaver</t>
  </si>
  <si>
    <t>07946410090</t>
  </si>
  <si>
    <t>07399897736</t>
  </si>
  <si>
    <t>Mr C Matthews</t>
  </si>
  <si>
    <t>01214936545</t>
  </si>
  <si>
    <t>07572624601</t>
  </si>
  <si>
    <t>Mrs G Poole</t>
  </si>
  <si>
    <t>Miss S Ford</t>
  </si>
  <si>
    <t>0121 241 2775</t>
  </si>
  <si>
    <t>07399394432</t>
  </si>
  <si>
    <t>trei679@gmail.com</t>
  </si>
  <si>
    <t xml:space="preserve">FLAT 11 </t>
  </si>
  <si>
    <t>Miss Natalie Redmond</t>
  </si>
  <si>
    <t>07818 754 543</t>
  </si>
  <si>
    <t>Mrs T Wilson</t>
  </si>
  <si>
    <t>07539 355 313</t>
  </si>
  <si>
    <t>07873790939</t>
  </si>
  <si>
    <t>traceywilson120@gmail.com</t>
  </si>
  <si>
    <t>Mr A Connolly</t>
  </si>
  <si>
    <t>07432316830</t>
  </si>
  <si>
    <t>starlord0032@icloud.com</t>
  </si>
  <si>
    <t>Miss M Bibb</t>
  </si>
  <si>
    <t>07563902293</t>
  </si>
  <si>
    <t>shellbibb@gmail.com</t>
  </si>
  <si>
    <t>Miss A Taylor</t>
  </si>
  <si>
    <t>alison_taylor2007@hotmail.co.uk</t>
  </si>
  <si>
    <t>Ms R Carter</t>
  </si>
  <si>
    <t>07481614010</t>
  </si>
  <si>
    <t>Miss L Welburn</t>
  </si>
  <si>
    <t>07464639085</t>
  </si>
  <si>
    <t>leeann87@tislali.co.uk</t>
  </si>
  <si>
    <t>Miss C Dunleavy</t>
  </si>
  <si>
    <t>07985461189</t>
  </si>
  <si>
    <t>Miss R L Lawrence</t>
  </si>
  <si>
    <t>07970 635837</t>
  </si>
  <si>
    <t>rhondalawrence123@hotmail.com</t>
  </si>
  <si>
    <t>Mr D Broth</t>
  </si>
  <si>
    <t>07547 926 973</t>
  </si>
  <si>
    <t>Miss S Palmer</t>
  </si>
  <si>
    <t>07309493666</t>
  </si>
  <si>
    <t>sylviapalmer67@gmail.com</t>
  </si>
  <si>
    <t>Miss D Webb</t>
  </si>
  <si>
    <t>01217484992</t>
  </si>
  <si>
    <t>07961 964 356</t>
  </si>
  <si>
    <t>donnawebb123@hotmail.com</t>
  </si>
  <si>
    <t>FLAT 12</t>
  </si>
  <si>
    <t>Miss T Heathcote</t>
  </si>
  <si>
    <t>tracy.hat@blueyonder.co.uk</t>
  </si>
  <si>
    <t>Miss K Ravenhill</t>
  </si>
  <si>
    <t>07746228073</t>
  </si>
  <si>
    <t>Mr EC Lemon</t>
  </si>
  <si>
    <t>07426 860001</t>
  </si>
  <si>
    <t>elemon2011@gmail.com</t>
  </si>
  <si>
    <t>Miss J Rudd</t>
  </si>
  <si>
    <t>07444 639584</t>
  </si>
  <si>
    <t>Mrs J M Whitehouse</t>
  </si>
  <si>
    <t>01214082382</t>
  </si>
  <si>
    <t>Miss K Austin</t>
  </si>
  <si>
    <t>07341924764</t>
  </si>
  <si>
    <t>Sumburgh Croft</t>
  </si>
  <si>
    <t>B35 6BD</t>
  </si>
  <si>
    <t>Mrs A O'Hara</t>
  </si>
  <si>
    <t>07817449248</t>
  </si>
  <si>
    <t>Mr S Sergeant</t>
  </si>
  <si>
    <t>01217486243</t>
  </si>
  <si>
    <t>07984152025</t>
  </si>
  <si>
    <t>seamuss@btinternet.com</t>
  </si>
  <si>
    <t>Mr D Sztuk</t>
  </si>
  <si>
    <t>07498595415</t>
  </si>
  <si>
    <t>sztukdawid@gmail.com</t>
  </si>
  <si>
    <t>Miss S Murtagh</t>
  </si>
  <si>
    <t>07542990489</t>
  </si>
  <si>
    <t>steph_steve91@hotmail.com</t>
  </si>
  <si>
    <t>Miss D Smith</t>
  </si>
  <si>
    <t>07388043944</t>
  </si>
  <si>
    <t>Mr L Caulfield</t>
  </si>
  <si>
    <t>Miss T Grinham</t>
  </si>
  <si>
    <t>07368828517</t>
  </si>
  <si>
    <t xml:space="preserve">FLAT 14 </t>
  </si>
  <si>
    <t>Mr G P Casey</t>
  </si>
  <si>
    <t>07903577086</t>
  </si>
  <si>
    <t>glencasey33@yahoo.co.uk</t>
  </si>
  <si>
    <t>Miss L Reilly</t>
  </si>
  <si>
    <t>01217497210</t>
  </si>
  <si>
    <t>07511022992</t>
  </si>
  <si>
    <t>lall@fsmail.net</t>
  </si>
  <si>
    <t>Miss L Taylor</t>
  </si>
  <si>
    <t>0121 218 9007</t>
  </si>
  <si>
    <t>07368319015</t>
  </si>
  <si>
    <t>Miss K Caines</t>
  </si>
  <si>
    <t>07429788939</t>
  </si>
  <si>
    <t>Miss J Unitt</t>
  </si>
  <si>
    <t>07936008324</t>
  </si>
  <si>
    <t>xxjessxxchloexx@live.co.uk</t>
  </si>
  <si>
    <t>Miss C Jefferies</t>
  </si>
  <si>
    <t>077 572 29501</t>
  </si>
  <si>
    <t>Mr R Beech</t>
  </si>
  <si>
    <t>Ms T Ahmed</t>
  </si>
  <si>
    <t>07966910315</t>
  </si>
  <si>
    <t>tia-27@hotmail.co.uk</t>
  </si>
  <si>
    <t xml:space="preserve">FLAT 15 </t>
  </si>
  <si>
    <t>Mr N Sheldon</t>
  </si>
  <si>
    <t>01217476769</t>
  </si>
  <si>
    <t>17/05 SMS req Dominie do a home visit to check accessibility to measure &amp; fit any windows prior to scheduled survey visit on 24/05. 23/05 SMS survey cancelled as Dominie did home visit and will need some work doing before we can re-schedule a survey.</t>
  </si>
  <si>
    <t>Mr S Wright</t>
  </si>
  <si>
    <t>07388249505</t>
  </si>
  <si>
    <t>swright2000@hotmail.co.uk</t>
  </si>
  <si>
    <t>Chigwell Close</t>
  </si>
  <si>
    <t>B35 7HG</t>
  </si>
  <si>
    <t>Ms G Metcalfe</t>
  </si>
  <si>
    <t>07487723099</t>
  </si>
  <si>
    <t>Georginahumphries@icloud.com</t>
  </si>
  <si>
    <t>Revd E Miller</t>
  </si>
  <si>
    <t>07387286011</t>
  </si>
  <si>
    <t>elsiemiller6@gmail.com</t>
  </si>
  <si>
    <t>Access via 17 Cosford</t>
  </si>
  <si>
    <t>Mr P Williams</t>
  </si>
  <si>
    <t>07869467992</t>
  </si>
  <si>
    <t>07869 467 992</t>
  </si>
  <si>
    <t>Mr D R Branson</t>
  </si>
  <si>
    <t>Martlesham Square</t>
  </si>
  <si>
    <t>B35 6BE</t>
  </si>
  <si>
    <t>Miss N Downey</t>
  </si>
  <si>
    <t>07944983489</t>
  </si>
  <si>
    <t>natalied91@hotmail.com</t>
  </si>
  <si>
    <t>Mr PM Thomas</t>
  </si>
  <si>
    <t>07931 215 343</t>
  </si>
  <si>
    <t>plthom321@hotmail.co.uk</t>
  </si>
  <si>
    <t>Miss L J Henry</t>
  </si>
  <si>
    <t>01217493767</t>
  </si>
  <si>
    <t>07927332946</t>
  </si>
  <si>
    <t>laura-henry486@hotmail.com</t>
  </si>
  <si>
    <t>Miss S Lynch</t>
  </si>
  <si>
    <t>07800777467</t>
  </si>
  <si>
    <t>shazlynch1971@hotmail.com</t>
  </si>
  <si>
    <t>Mrs C T Evans</t>
  </si>
  <si>
    <t>07513 550 260</t>
  </si>
  <si>
    <t>Mr L Perkins</t>
  </si>
  <si>
    <t>0121 747 9860</t>
  </si>
  <si>
    <t>07579 775349</t>
  </si>
  <si>
    <t>urx@btinternet.com</t>
  </si>
  <si>
    <t>Mr K Murphy</t>
  </si>
  <si>
    <t>0121 439 3727</t>
  </si>
  <si>
    <t>Mr J Brennan</t>
  </si>
  <si>
    <t>01217482482</t>
  </si>
  <si>
    <t>0121 748 2482</t>
  </si>
  <si>
    <t>Miss J-J Mckean</t>
  </si>
  <si>
    <t>07547322202</t>
  </si>
  <si>
    <t>pwrincessjay@outlook.com</t>
  </si>
  <si>
    <t>FLAT 16</t>
  </si>
  <si>
    <t>Miss J Mulholland</t>
  </si>
  <si>
    <t>07526535273</t>
  </si>
  <si>
    <t>Miss R Woodcock</t>
  </si>
  <si>
    <t>07889611988</t>
  </si>
  <si>
    <t>rachelellious@gmail.com</t>
  </si>
  <si>
    <t>Miss S M Griffin</t>
  </si>
  <si>
    <t>07479635681</t>
  </si>
  <si>
    <t>soniagriffin06@gmail.com</t>
  </si>
  <si>
    <t>Miss C Griffiths</t>
  </si>
  <si>
    <t>07940 330004</t>
  </si>
  <si>
    <t>Roundmoor Walk</t>
  </si>
  <si>
    <t>B35 7HJ</t>
  </si>
  <si>
    <t>Miss A Bould</t>
  </si>
  <si>
    <t>07403297843</t>
  </si>
  <si>
    <t>amy.bould@live.co.uk</t>
  </si>
  <si>
    <t>Mr D Harper</t>
  </si>
  <si>
    <t>07914 637773</t>
  </si>
  <si>
    <t>Miss L Hanson</t>
  </si>
  <si>
    <t>01217493832</t>
  </si>
  <si>
    <t>Mrs S J Prichard</t>
  </si>
  <si>
    <t>07510690091</t>
  </si>
  <si>
    <t>staceyprichard@hotmail.co.uk</t>
  </si>
  <si>
    <t>Miss M Meadley</t>
  </si>
  <si>
    <t>07798934679</t>
  </si>
  <si>
    <t>Ms P Vincent</t>
  </si>
  <si>
    <t>01217492601</t>
  </si>
  <si>
    <t>07796805324</t>
  </si>
  <si>
    <t>pennyroger2@yahoo.co.uk</t>
  </si>
  <si>
    <t xml:space="preserve">FLAT 17 </t>
  </si>
  <si>
    <t>Miss S Cardoza</t>
  </si>
  <si>
    <t>0737 895 3156</t>
  </si>
  <si>
    <t>Access gained through grd floor flat</t>
  </si>
  <si>
    <t>Mr N J Booth</t>
  </si>
  <si>
    <t>0121 649 7982</t>
  </si>
  <si>
    <t>07492364708</t>
  </si>
  <si>
    <t>Manby Road</t>
  </si>
  <si>
    <t>B35 6HG</t>
  </si>
  <si>
    <t>Miss N Stone</t>
  </si>
  <si>
    <t>07719 835 834</t>
  </si>
  <si>
    <t>Mr N Proffitt</t>
  </si>
  <si>
    <t>07874 328 741</t>
  </si>
  <si>
    <t>Miss L Darby</t>
  </si>
  <si>
    <t>07788451408</t>
  </si>
  <si>
    <t>0121 747 3111</t>
  </si>
  <si>
    <t>Ms T Eales</t>
  </si>
  <si>
    <t>07368201443</t>
  </si>
  <si>
    <t>taileebrown@hotmail.com</t>
  </si>
  <si>
    <t>Miss S Harding</t>
  </si>
  <si>
    <t>07435381839</t>
  </si>
  <si>
    <t>stuar7466@gmail.com</t>
  </si>
  <si>
    <t>Mrs J Sheppard</t>
  </si>
  <si>
    <t>07754238957</t>
  </si>
  <si>
    <t>janet.1959@hotmail.com</t>
  </si>
  <si>
    <t>Mr Z Timar</t>
  </si>
  <si>
    <t>07395 466 669</t>
  </si>
  <si>
    <t>07886864381</t>
  </si>
  <si>
    <t>Mrs N Gaynor</t>
  </si>
  <si>
    <t>07476 332327</t>
  </si>
  <si>
    <t>07825370827</t>
  </si>
  <si>
    <t>naomirhone@yahoo.co.uk</t>
  </si>
  <si>
    <t>Miss E Gordon</t>
  </si>
  <si>
    <t>07775 972985</t>
  </si>
  <si>
    <t>gordon.elaine17@yahoo.com</t>
  </si>
  <si>
    <t>Miss S Henry</t>
  </si>
  <si>
    <t>07375076318</t>
  </si>
  <si>
    <t>shakerah25@gmail.com</t>
  </si>
  <si>
    <t>Access via 16 Abingdon Way</t>
  </si>
  <si>
    <t>Mrs M Mackenzie</t>
  </si>
  <si>
    <t>01217485666</t>
  </si>
  <si>
    <t>07955 882689</t>
  </si>
  <si>
    <t>Miss C Chambers</t>
  </si>
  <si>
    <t>07779 003 594</t>
  </si>
  <si>
    <t>corrine.chambers@btinternet.com</t>
  </si>
  <si>
    <t xml:space="preserve">FLAT 18 </t>
  </si>
  <si>
    <t>Mr P McCormick</t>
  </si>
  <si>
    <t>01216490938</t>
  </si>
  <si>
    <t>Miss T Wilkes</t>
  </si>
  <si>
    <t>07763 051874</t>
  </si>
  <si>
    <t>Miss C Proudfoot</t>
  </si>
  <si>
    <t>07923 963 048</t>
  </si>
  <si>
    <t>caronheath098@icloud.com</t>
  </si>
  <si>
    <t>07553463731</t>
  </si>
  <si>
    <t>Mrs I Davies</t>
  </si>
  <si>
    <t>07342567842</t>
  </si>
  <si>
    <t>Mrs T High</t>
  </si>
  <si>
    <t>Miss D Reilly</t>
  </si>
  <si>
    <t>0121 250 7071</t>
  </si>
  <si>
    <t>07858 166 994</t>
  </si>
  <si>
    <t>ladydonna416@gmail.com</t>
  </si>
  <si>
    <t>Miss A Jackson</t>
  </si>
  <si>
    <t>07713605361</t>
  </si>
  <si>
    <t>jacksonalison00@gmail.com</t>
  </si>
  <si>
    <t>Miss S Abazari</t>
  </si>
  <si>
    <t>07428 762210</t>
  </si>
  <si>
    <t>abbazari@gmail.com</t>
  </si>
  <si>
    <t>Mrs J Dunston</t>
  </si>
  <si>
    <t>07754 213858</t>
  </si>
  <si>
    <t>jdunston35@googlemail.com</t>
  </si>
  <si>
    <t xml:space="preserve">FLAT 19 </t>
  </si>
  <si>
    <t>Mr N Morgan</t>
  </si>
  <si>
    <t>07397395060</t>
  </si>
  <si>
    <t>morgan.1990@live.co.uk</t>
  </si>
  <si>
    <t>01217302599</t>
  </si>
  <si>
    <t>07549 621 497</t>
  </si>
  <si>
    <t>traceywilson1964@hotmail.com</t>
  </si>
  <si>
    <t>Mr MA Smith</t>
  </si>
  <si>
    <t>07908293857</t>
  </si>
  <si>
    <t>07908 293 857</t>
  </si>
  <si>
    <t>Miss T Allen</t>
  </si>
  <si>
    <t>07969255887</t>
  </si>
  <si>
    <t>07903650774</t>
  </si>
  <si>
    <t>Mr S Robinson</t>
  </si>
  <si>
    <t>Miss AW Isaac</t>
  </si>
  <si>
    <t>07956530229</t>
  </si>
  <si>
    <t>Mrs M Oliver</t>
  </si>
  <si>
    <t>07584 991270</t>
  </si>
  <si>
    <t>marieo75@outlook.com</t>
  </si>
  <si>
    <t>Mrs T Cespedes</t>
  </si>
  <si>
    <t>07491 668 199</t>
  </si>
  <si>
    <t>Miss M Wedderburn</t>
  </si>
  <si>
    <t>07470 954174</t>
  </si>
  <si>
    <t>mahaliawedda@hotmail.com</t>
  </si>
  <si>
    <t xml:space="preserve">1A </t>
  </si>
  <si>
    <t>Mrs B Baggott</t>
  </si>
  <si>
    <t>Cranwell Way</t>
  </si>
  <si>
    <t>B35 6QH</t>
  </si>
  <si>
    <t>Mr T Barnfield</t>
  </si>
  <si>
    <t>07967191780</t>
  </si>
  <si>
    <t>Mr M Edwards</t>
  </si>
  <si>
    <t>07904591717</t>
  </si>
  <si>
    <t>eddybcfc@googlemail.com</t>
  </si>
  <si>
    <t>Access via 9 Cranwell</t>
  </si>
  <si>
    <t>Mrs S Pearson</t>
  </si>
  <si>
    <t>07957991918</t>
  </si>
  <si>
    <t xml:space="preserve">FLAT 20 </t>
  </si>
  <si>
    <t>Mrs Z Ahmadi</t>
  </si>
  <si>
    <t>07305904298</t>
  </si>
  <si>
    <t>zoheeh_ahmadi@yahoo.com</t>
  </si>
  <si>
    <t>29/05 SMS text sent for 13/06. CONFIRMED for 13/06</t>
  </si>
  <si>
    <t>Miss D Blake</t>
  </si>
  <si>
    <t>07496463152</t>
  </si>
  <si>
    <t>daynamorales@hotmail.co.uk</t>
  </si>
  <si>
    <t>Miss T Thompson</t>
  </si>
  <si>
    <t>07925 818 399</t>
  </si>
  <si>
    <t>Mr P Sinclair</t>
  </si>
  <si>
    <t>078151 94683</t>
  </si>
  <si>
    <t>peter.sinclair2026@gmail.com</t>
  </si>
  <si>
    <t>Access via 10 Northolt &amp; 471 Yatesbury Avenue</t>
  </si>
  <si>
    <t>01214399751</t>
  </si>
  <si>
    <t>07516 226 814</t>
  </si>
  <si>
    <t>Mr J Taylor</t>
  </si>
  <si>
    <t>07599545790</t>
  </si>
  <si>
    <t>j.taylor12@live.co.uk</t>
  </si>
  <si>
    <t>Miss M G Bourne</t>
  </si>
  <si>
    <t xml:space="preserve"> 07725346049</t>
  </si>
  <si>
    <t>07897582846</t>
  </si>
  <si>
    <t>moniquebourne321@gmail.com</t>
  </si>
  <si>
    <t>Miss G Haughton</t>
  </si>
  <si>
    <t>07933643017</t>
  </si>
  <si>
    <t>Miss R Groves</t>
  </si>
  <si>
    <t>07951756553</t>
  </si>
  <si>
    <t>rg012h5048@blueyonder.co.uk</t>
  </si>
  <si>
    <t>Miss D Ledgister</t>
  </si>
  <si>
    <t>07729705587</t>
  </si>
  <si>
    <t>Miss J Cooney</t>
  </si>
  <si>
    <t>07876191419</t>
  </si>
  <si>
    <t>janecooney@hotmail.co.uk</t>
  </si>
  <si>
    <t xml:space="preserve">FLAT 21 </t>
  </si>
  <si>
    <t>Miss S Shaheen</t>
  </si>
  <si>
    <t>07482372023</t>
  </si>
  <si>
    <t>sidrashaheen1992@hotmail.com</t>
  </si>
  <si>
    <t>Mrs T A Robinson</t>
  </si>
  <si>
    <t>01217487692</t>
  </si>
  <si>
    <t>robrobinson@live.co.uk</t>
  </si>
  <si>
    <t>Mr M Atterbury</t>
  </si>
  <si>
    <t>07737671775</t>
  </si>
  <si>
    <t>Miss A Sims</t>
  </si>
  <si>
    <t>01214484672</t>
  </si>
  <si>
    <t>07597363000</t>
  </si>
  <si>
    <t>Miss J Wragg</t>
  </si>
  <si>
    <t>07751755597</t>
  </si>
  <si>
    <t>07984689510</t>
  </si>
  <si>
    <t>Mr K Mohammed</t>
  </si>
  <si>
    <t>07411 980335</t>
  </si>
  <si>
    <t>alekozaifamily@yahoo.com</t>
  </si>
  <si>
    <t>Miss K Raymond</t>
  </si>
  <si>
    <t>07824369156</t>
  </si>
  <si>
    <t>Miss J Wood</t>
  </si>
  <si>
    <t>Miss C Spencer</t>
  </si>
  <si>
    <t xml:space="preserve">FLAT 22 </t>
  </si>
  <si>
    <t>Mrs D P Loughran</t>
  </si>
  <si>
    <t>0121 748 2470</t>
  </si>
  <si>
    <t>07454351543</t>
  </si>
  <si>
    <t>dawnloughran@aol.com</t>
  </si>
  <si>
    <t xml:space="preserve">22 </t>
  </si>
  <si>
    <t>Cadbury Drive</t>
  </si>
  <si>
    <t>B35 7EW</t>
  </si>
  <si>
    <t>Miss K Radigan</t>
  </si>
  <si>
    <t>Mr SA Lester</t>
  </si>
  <si>
    <t>07988 071 562</t>
  </si>
  <si>
    <t>07988071562</t>
  </si>
  <si>
    <t>stuartlester2008@hotmail.co.uk</t>
  </si>
  <si>
    <t>Miss M Olner</t>
  </si>
  <si>
    <t>07872351563</t>
  </si>
  <si>
    <t>Mr M Meehan</t>
  </si>
  <si>
    <t>07403207547</t>
  </si>
  <si>
    <t>mdmeehan@hotmail.co.uk</t>
  </si>
  <si>
    <t>Miss J Mytton</t>
  </si>
  <si>
    <t>07801 887 912</t>
  </si>
  <si>
    <t>jaynemytton@talktalk.net</t>
  </si>
  <si>
    <t>Miss D Dodd</t>
  </si>
  <si>
    <t>07925 939011</t>
  </si>
  <si>
    <t>Miss G Croton</t>
  </si>
  <si>
    <t>07392426449</t>
  </si>
  <si>
    <t>0121 439 3893</t>
  </si>
  <si>
    <t xml:space="preserve">FLAT 23 </t>
  </si>
  <si>
    <t>Miss KL Carty</t>
  </si>
  <si>
    <t>07460 112 729</t>
  </si>
  <si>
    <t>kl-carty@hotmail.com</t>
  </si>
  <si>
    <t xml:space="preserve">23 </t>
  </si>
  <si>
    <t>Mrs S Maqbool</t>
  </si>
  <si>
    <t>07825731348</t>
  </si>
  <si>
    <t>syedall@hotmail.co.uk</t>
  </si>
  <si>
    <t>Mr T Harris</t>
  </si>
  <si>
    <t>07533669879</t>
  </si>
  <si>
    <t>thomasharris346@rocketmail.com</t>
  </si>
  <si>
    <t>Mrs T Hayes</t>
  </si>
  <si>
    <t>07508118298</t>
  </si>
  <si>
    <t>Tammyarnold1977@hotmail.co.uk</t>
  </si>
  <si>
    <t>Mr DJ Shakespeare</t>
  </si>
  <si>
    <t>07790 154 774</t>
  </si>
  <si>
    <t>Mrs M Green</t>
  </si>
  <si>
    <t>07572780238</t>
  </si>
  <si>
    <t>mandygee1967@yahoo.co.uk</t>
  </si>
  <si>
    <t>Mrs W Martin</t>
  </si>
  <si>
    <t>07592733771</t>
  </si>
  <si>
    <t>wendy1965@live.co.uk</t>
  </si>
  <si>
    <t>Miss C Buck</t>
  </si>
  <si>
    <t>07517924522</t>
  </si>
  <si>
    <t>miss-buck2019@outlook.com</t>
  </si>
  <si>
    <t>Miss N Asghar</t>
  </si>
  <si>
    <t>07597117573</t>
  </si>
  <si>
    <t xml:space="preserve">FLAT 24 </t>
  </si>
  <si>
    <t>Mr S Abhar</t>
  </si>
  <si>
    <t>07462086448</t>
  </si>
  <si>
    <t>sarooshabhar1@gmail.com</t>
  </si>
  <si>
    <t>Mr M Flynn</t>
  </si>
  <si>
    <t>07956086795</t>
  </si>
  <si>
    <t>Miss S N Smith</t>
  </si>
  <si>
    <t>07307377916</t>
  </si>
  <si>
    <t>Miss K Rees</t>
  </si>
  <si>
    <t>07484656058</t>
  </si>
  <si>
    <t>Mrs S Murdock</t>
  </si>
  <si>
    <t>07411 019 263</t>
  </si>
  <si>
    <t>s_murdock@sky.com</t>
  </si>
  <si>
    <t>Miss K Collin</t>
  </si>
  <si>
    <t>07443 461 580</t>
  </si>
  <si>
    <t>kellycollin625@yahoo.co.uk</t>
  </si>
  <si>
    <t>Miss S Wainwright</t>
  </si>
  <si>
    <t>07961 738077</t>
  </si>
  <si>
    <t>07961 738 077</t>
  </si>
  <si>
    <t>stacey83may@gmail.com</t>
  </si>
  <si>
    <t>07534095490</t>
  </si>
  <si>
    <t>Miss D Keogh</t>
  </si>
  <si>
    <t>07553 201 102</t>
  </si>
  <si>
    <t>07879271002</t>
  </si>
  <si>
    <t>keogh77@live.co.uk</t>
  </si>
  <si>
    <t>B35 7HH</t>
  </si>
  <si>
    <t>Miss K Haughton</t>
  </si>
  <si>
    <t>07312 421 916</t>
  </si>
  <si>
    <t>FLAT 2</t>
  </si>
  <si>
    <t>Miss MAL Edwards</t>
  </si>
  <si>
    <t>0781036262638</t>
  </si>
  <si>
    <t>07392631023</t>
  </si>
  <si>
    <t>carolbabygirl@hotmail.co.uk</t>
  </si>
  <si>
    <t>Mr RD Francis</t>
  </si>
  <si>
    <t>07852446954</t>
  </si>
  <si>
    <t>pololoco@live.co.uk</t>
  </si>
  <si>
    <t>Mr R Thomas</t>
  </si>
  <si>
    <t>07817 483 550</t>
  </si>
  <si>
    <t>Mr M M Jones</t>
  </si>
  <si>
    <t>07917 809 148</t>
  </si>
  <si>
    <t>Valencia Croft</t>
  </si>
  <si>
    <t>B35 7PH</t>
  </si>
  <si>
    <t>Miss R Woolgrove</t>
  </si>
  <si>
    <t>07484860147</t>
  </si>
  <si>
    <t>Miss J Cooksey</t>
  </si>
  <si>
    <t>07880703023</t>
  </si>
  <si>
    <t>jadelouise9394@hotmail.co.uk</t>
  </si>
  <si>
    <t>NWR</t>
  </si>
  <si>
    <t>Miss A Lewis</t>
  </si>
  <si>
    <t>07877989612</t>
  </si>
  <si>
    <t>abigail.elsie.lewis1998@outlook.com</t>
  </si>
  <si>
    <t>16/05 SMS text sent for 30/05. 17/05 SMS tenant advised works where already done in December 2023, emailed client to advise and logged as NWR.</t>
  </si>
  <si>
    <t>FLAT 26</t>
  </si>
  <si>
    <t>Mr P Owen</t>
  </si>
  <si>
    <t>07575386715</t>
  </si>
  <si>
    <t>Miss JL Meredith</t>
  </si>
  <si>
    <t>07871 214221</t>
  </si>
  <si>
    <t>Mrs M Doherty</t>
  </si>
  <si>
    <t>07713826954</t>
  </si>
  <si>
    <t>MAZDOHERTY@HOTMAIL.CO.UK</t>
  </si>
  <si>
    <t>Mrs DAC Lanchester</t>
  </si>
  <si>
    <t>01217471383</t>
  </si>
  <si>
    <t>cluleydonna@gmail.com</t>
  </si>
  <si>
    <t>Mr A Phillips</t>
  </si>
  <si>
    <t>07729 243172</t>
  </si>
  <si>
    <t>Mrs D M Conlan</t>
  </si>
  <si>
    <t>0121 748 6786</t>
  </si>
  <si>
    <t>07906 580 909</t>
  </si>
  <si>
    <t>dawn-mark@tiscali.co.uk</t>
  </si>
  <si>
    <t>Mrs L Alexander</t>
  </si>
  <si>
    <t>01217481339</t>
  </si>
  <si>
    <t>07940 353 767</t>
  </si>
  <si>
    <t>ladyloza73@yahoo.co.uk</t>
  </si>
  <si>
    <t>Miss D Ward</t>
  </si>
  <si>
    <t>07535633828</t>
  </si>
  <si>
    <t>demi.p.ward96@hotmail.co.uk</t>
  </si>
  <si>
    <t>Miss J L Bennett</t>
  </si>
  <si>
    <t>07476276911</t>
  </si>
  <si>
    <t>07476 276911</t>
  </si>
  <si>
    <t>Miss K Finney</t>
  </si>
  <si>
    <t>07812996853</t>
  </si>
  <si>
    <t xml:space="preserve">FLAT 27 </t>
  </si>
  <si>
    <t>Mr J Cullen</t>
  </si>
  <si>
    <t>07790737302</t>
  </si>
  <si>
    <t>Mrs T Hopkins</t>
  </si>
  <si>
    <t>07796 712 482</t>
  </si>
  <si>
    <t>seanleighoethan@gmail.com</t>
  </si>
  <si>
    <t>Neville Walk</t>
  </si>
  <si>
    <t>B35 7JJ</t>
  </si>
  <si>
    <t>Miss F Marshall</t>
  </si>
  <si>
    <t>07535 603 707</t>
  </si>
  <si>
    <t>Miss T Benjamin</t>
  </si>
  <si>
    <t>07464732550</t>
  </si>
  <si>
    <t>tlb2001@hotmail.co.uk</t>
  </si>
  <si>
    <t>Miss F McElwee</t>
  </si>
  <si>
    <t>07577 623 362</t>
  </si>
  <si>
    <t>Miss M O'Coy</t>
  </si>
  <si>
    <t>07947 378488</t>
  </si>
  <si>
    <t>Mazwaz2010@yahoo.com</t>
  </si>
  <si>
    <t>Miss R Western</t>
  </si>
  <si>
    <t>01212407439</t>
  </si>
  <si>
    <t>07792018428</t>
  </si>
  <si>
    <t>rwestern18@blueyonder.co.uk</t>
  </si>
  <si>
    <t xml:space="preserve">FLAT 28 </t>
  </si>
  <si>
    <t>Miss K Moxam</t>
  </si>
  <si>
    <t>07815443584</t>
  </si>
  <si>
    <t>20/05 SMS text sent for 05/06. 29/05 SMS left voicemail. 30/05 SMS called N/A lttr sent.CONFIRMED for 27/06</t>
  </si>
  <si>
    <t>Miss K Parry</t>
  </si>
  <si>
    <t>07576 405 155</t>
  </si>
  <si>
    <t>Miss S Meenan</t>
  </si>
  <si>
    <t>07753 676 037</t>
  </si>
  <si>
    <t>STACEY-MEENAN@HOTMAIL.CO.UK</t>
  </si>
  <si>
    <t>Miss RL Armstrong</t>
  </si>
  <si>
    <t>0121 218 7101</t>
  </si>
  <si>
    <t>Beckysmallz87@gmail.com</t>
  </si>
  <si>
    <t>Mrs K Parsons</t>
  </si>
  <si>
    <t>07856412925</t>
  </si>
  <si>
    <t>07411372543</t>
  </si>
  <si>
    <t>Mr C Walton</t>
  </si>
  <si>
    <t>07709 261 225</t>
  </si>
  <si>
    <t>Mrs C Reeves</t>
  </si>
  <si>
    <t>07731361252</t>
  </si>
  <si>
    <t>clare.reeves.72@BTinternet.com</t>
  </si>
  <si>
    <t>B St Athan Croft</t>
  </si>
  <si>
    <t>Mrs D Rochefort</t>
  </si>
  <si>
    <t>01217491757</t>
  </si>
  <si>
    <t>07842 052 996</t>
  </si>
  <si>
    <t>Mrs A Bevan</t>
  </si>
  <si>
    <t>07816780788</t>
  </si>
  <si>
    <t>TS-03/05/24 Text sent offering 15/05/24.  TS-07/05/24 Survey CONFIRMED for 15/05/24.</t>
  </si>
  <si>
    <t>*Scaffold req</t>
  </si>
  <si>
    <t>Miss J Hemming</t>
  </si>
  <si>
    <t>07786634546</t>
  </si>
  <si>
    <t>jane.hemming@yahoo.com</t>
  </si>
  <si>
    <t>Miss T McGarrity</t>
  </si>
  <si>
    <t>07948 482 450</t>
  </si>
  <si>
    <t>tracey.mcgarrity@allianz.co.uk</t>
  </si>
  <si>
    <t>Mr D Jones</t>
  </si>
  <si>
    <t>Mr RA Mitchell</t>
  </si>
  <si>
    <t>07518496711</t>
  </si>
  <si>
    <t>Mrs D Douglas</t>
  </si>
  <si>
    <t>01217303001</t>
  </si>
  <si>
    <t>07517 041 862</t>
  </si>
  <si>
    <t>16/05 SMS text sent for 31/05.  17/05 SMS called N/A lttr sent</t>
  </si>
  <si>
    <t>Mr R Oldland</t>
  </si>
  <si>
    <t>robinoldland@gmail.com</t>
  </si>
  <si>
    <t>20/05 SMS text sent for 05/06. 29/05 SMS no. NIS Lttr sent</t>
  </si>
  <si>
    <t>Miss C Williams</t>
  </si>
  <si>
    <t>07920404807</t>
  </si>
  <si>
    <t>clair1974@live-co.uk</t>
  </si>
  <si>
    <t>Miss F Bah</t>
  </si>
  <si>
    <t>fatoubah@hotmail.co.uk</t>
  </si>
  <si>
    <t>Miss E McLean</t>
  </si>
  <si>
    <t>elliemaymclean@icloud.com</t>
  </si>
  <si>
    <t>Mr A Gibson</t>
  </si>
  <si>
    <t>07522 48 06 00</t>
  </si>
  <si>
    <t>Miss R Douglas</t>
  </si>
  <si>
    <t>07778035265</t>
  </si>
  <si>
    <t>Mrs H Egan</t>
  </si>
  <si>
    <t>07513 921 048</t>
  </si>
  <si>
    <t>Miss P Lambert</t>
  </si>
  <si>
    <t>07889 267 872</t>
  </si>
  <si>
    <t>valenciakola@yahoo.co.uk</t>
  </si>
  <si>
    <t>Mr G Blackburn</t>
  </si>
  <si>
    <t>01214393727</t>
  </si>
  <si>
    <t>07847214967</t>
  </si>
  <si>
    <t>A St Athan Croft</t>
  </si>
  <si>
    <t>Mrs S Stibbs</t>
  </si>
  <si>
    <t>07922758849</t>
  </si>
  <si>
    <t>Mrs N S Khdir</t>
  </si>
  <si>
    <t>07305545492</t>
  </si>
  <si>
    <t>Mrs L Bruton</t>
  </si>
  <si>
    <t>07850960005</t>
  </si>
  <si>
    <t>lesley2011x@hotmail.co.uk</t>
  </si>
  <si>
    <t>Miss N Martin</t>
  </si>
  <si>
    <t>07599 233 123</t>
  </si>
  <si>
    <t>nataliemartin1984@hotmail.co.uk</t>
  </si>
  <si>
    <t>Miss N Tiriboyi</t>
  </si>
  <si>
    <t>07460025981</t>
  </si>
  <si>
    <t>07460445512</t>
  </si>
  <si>
    <t>ntiriboyi@gmail.com</t>
  </si>
  <si>
    <t>Miss S C McNally</t>
  </si>
  <si>
    <t>01217474558</t>
  </si>
  <si>
    <t>07983580836</t>
  </si>
  <si>
    <t>sandie123@19680talktalk.net</t>
  </si>
  <si>
    <t xml:space="preserve">FLAT 32 </t>
  </si>
  <si>
    <t>Mr M Abdalla</t>
  </si>
  <si>
    <t>07932 660 609</t>
  </si>
  <si>
    <t>mohamed0905@hotmail.co.uk</t>
  </si>
  <si>
    <t>Mr MJ Thornton</t>
  </si>
  <si>
    <t>Neilthornton1@outlook.com</t>
  </si>
  <si>
    <t>Access via 30 &amp; 46 Cosford Crescent</t>
  </si>
  <si>
    <t>Mrs T Cluer</t>
  </si>
  <si>
    <t>07821039223</t>
  </si>
  <si>
    <t>Miss R M Simmons</t>
  </si>
  <si>
    <t>07946548399</t>
  </si>
  <si>
    <t>raelene.simmons@yahoo.co.uk</t>
  </si>
  <si>
    <t>Mrs B Taylor</t>
  </si>
  <si>
    <t>07449 353 058</t>
  </si>
  <si>
    <t>3dimondgirl2015@gmail.com</t>
  </si>
  <si>
    <t>Miss C Lewin</t>
  </si>
  <si>
    <t>07930748765</t>
  </si>
  <si>
    <t>Access via 31 Abingdon Way</t>
  </si>
  <si>
    <t>(Access via 31 Abingdon Way)</t>
  </si>
  <si>
    <t>Miss G Watson</t>
  </si>
  <si>
    <t>07840166322</t>
  </si>
  <si>
    <t>Miss C Styche</t>
  </si>
  <si>
    <t>07856104283</t>
  </si>
  <si>
    <t>clairestyche@gmail.com</t>
  </si>
  <si>
    <t>TS-03/05/24 Text sent offering 15/05/24.   TS-07/05/24 Ltr sent. 08/05 SMS left voicemail for 15/05</t>
  </si>
  <si>
    <t>Mr B Merc</t>
  </si>
  <si>
    <t>01217301442</t>
  </si>
  <si>
    <t>07563 745319</t>
  </si>
  <si>
    <t>borismerc@btinternet.com</t>
  </si>
  <si>
    <t>Mrs S Welburn</t>
  </si>
  <si>
    <t>07460 704 857</t>
  </si>
  <si>
    <t>flanders2008@hotmail.com</t>
  </si>
  <si>
    <t>Miss A Clarke</t>
  </si>
  <si>
    <t>07927531878</t>
  </si>
  <si>
    <t>ethanclarke@hotmail.com</t>
  </si>
  <si>
    <t>Miss V Lindsey</t>
  </si>
  <si>
    <t>01217478826</t>
  </si>
  <si>
    <t>07738 706165</t>
  </si>
  <si>
    <t>Miss KA Day</t>
  </si>
  <si>
    <t>07472329129</t>
  </si>
  <si>
    <t>Ms S Phelan</t>
  </si>
  <si>
    <t>Miss S Mayers</t>
  </si>
  <si>
    <t>07305460146</t>
  </si>
  <si>
    <t>Mr RJ Phillips</t>
  </si>
  <si>
    <t>07456578597</t>
  </si>
  <si>
    <t>ryanjamesphillips@hotmail.co.uk</t>
  </si>
  <si>
    <t>Mr L Willetts</t>
  </si>
  <si>
    <t>07496159464</t>
  </si>
  <si>
    <t>07564057802</t>
  </si>
  <si>
    <t>Lrwilletts@outlook.com</t>
  </si>
  <si>
    <t>Access via 11 Cranwell</t>
  </si>
  <si>
    <t>Miss N Smith</t>
  </si>
  <si>
    <t>0121 448 0114</t>
  </si>
  <si>
    <t>07565376163</t>
  </si>
  <si>
    <t>Miss L Adams</t>
  </si>
  <si>
    <t>07462244999</t>
  </si>
  <si>
    <t>georgia.6@live.co.uk</t>
  </si>
  <si>
    <t>Mr W Carter</t>
  </si>
  <si>
    <t>07849224623</t>
  </si>
  <si>
    <t>Mr D Foster</t>
  </si>
  <si>
    <t>B35 7 LR</t>
  </si>
  <si>
    <t>Mr SD Brady</t>
  </si>
  <si>
    <t>07572011095</t>
  </si>
  <si>
    <t>20/05 SMS sent email for 06/06 / 23.05.24 SF Sent another text. 29/05 SMS called N/A Lttr sent. 06/06 SMs tenant called to cancel.</t>
  </si>
  <si>
    <t>Mrs W Ward</t>
  </si>
  <si>
    <t>748 1443</t>
  </si>
  <si>
    <t>07531370562</t>
  </si>
  <si>
    <t>ww249@aol.com</t>
  </si>
  <si>
    <t>Mr K Nzumba</t>
  </si>
  <si>
    <t>Miss M McCalla</t>
  </si>
  <si>
    <t>07928478255</t>
  </si>
  <si>
    <t>michaelammccalla@gmail.com</t>
  </si>
  <si>
    <t>B35 7LS</t>
  </si>
  <si>
    <t>Miss D Wright</t>
  </si>
  <si>
    <t>07821750 700</t>
  </si>
  <si>
    <t>demilei13@outlook.com</t>
  </si>
  <si>
    <t>Miss T Hannaby</t>
  </si>
  <si>
    <t>07301564265</t>
  </si>
  <si>
    <t>toni_hannaby@hotmail.com</t>
  </si>
  <si>
    <r>
      <t xml:space="preserve">20/05 SMS text sent for 05/06. </t>
    </r>
    <r>
      <rPr>
        <b/>
        <sz val="10"/>
        <color rgb="FFFF0000"/>
        <rFont val="Calibri"/>
        <family val="2"/>
        <scheme val="minor"/>
      </rPr>
      <t>CONFIRMED</t>
    </r>
    <r>
      <rPr>
        <sz val="10"/>
        <rFont val="Calibri"/>
        <family val="2"/>
        <scheme val="minor"/>
      </rPr>
      <t xml:space="preserve"> for 05/06</t>
    </r>
  </si>
  <si>
    <t>Mrs C Morgan</t>
  </si>
  <si>
    <t>07518 040458</t>
  </si>
  <si>
    <t>Mr T Watson</t>
  </si>
  <si>
    <t>01217766591</t>
  </si>
  <si>
    <t>07881763079</t>
  </si>
  <si>
    <t>Tomw@jav7wanadoo.co.uk</t>
  </si>
  <si>
    <t>Miss J Hopkins</t>
  </si>
  <si>
    <t>01212507715</t>
  </si>
  <si>
    <t>janethop@hotmail.co.uk</t>
  </si>
  <si>
    <t>Miss R Seeney</t>
  </si>
  <si>
    <t>07305871102</t>
  </si>
  <si>
    <t>BeckiSeeney1@gmail.com</t>
  </si>
  <si>
    <t>Miss E Butler</t>
  </si>
  <si>
    <t>07983689667</t>
  </si>
  <si>
    <t>emilybutler@msn.com</t>
  </si>
  <si>
    <t>Mr C A Layton</t>
  </si>
  <si>
    <t>07784729094</t>
  </si>
  <si>
    <t>Miss L L Savage</t>
  </si>
  <si>
    <t>07874 182 822</t>
  </si>
  <si>
    <t>Miss S Hamilton</t>
  </si>
  <si>
    <t>07591359936</t>
  </si>
  <si>
    <t>Shantelle_Hamilton@yahoo.co.uk</t>
  </si>
  <si>
    <t>Mrs J Day</t>
  </si>
  <si>
    <t>7497742</t>
  </si>
  <si>
    <t>07864198853</t>
  </si>
  <si>
    <t>Mrs L Broughton</t>
  </si>
  <si>
    <t>0121 749 7881</t>
  </si>
  <si>
    <t>07377 983706</t>
  </si>
  <si>
    <t>Miss S Phillips</t>
  </si>
  <si>
    <t>07783 554 907</t>
  </si>
  <si>
    <t>07525844749</t>
  </si>
  <si>
    <t>devbaylilee@hotmail.com</t>
  </si>
  <si>
    <t>Miss Z Carr</t>
  </si>
  <si>
    <t>07856402181</t>
  </si>
  <si>
    <t>Miss D Maylor</t>
  </si>
  <si>
    <t>0121 748 5352</t>
  </si>
  <si>
    <t>07951 616 000</t>
  </si>
  <si>
    <t>FLAT 40</t>
  </si>
  <si>
    <t>Mr C L Jones</t>
  </si>
  <si>
    <t>0121 7481010</t>
  </si>
  <si>
    <t>07894708299</t>
  </si>
  <si>
    <t>c.jones99965@yahoo.com</t>
  </si>
  <si>
    <t>Mrs K Woods</t>
  </si>
  <si>
    <t>07549956968</t>
  </si>
  <si>
    <t>kimbarmer@hotmail.com</t>
  </si>
  <si>
    <t>Mr F Amin</t>
  </si>
  <si>
    <t>07479404184</t>
  </si>
  <si>
    <t>amintelefonia@yahoo.com</t>
  </si>
  <si>
    <t>Mrs M Hulme</t>
  </si>
  <si>
    <t>07519 506 990</t>
  </si>
  <si>
    <t>Mr B Humphries</t>
  </si>
  <si>
    <t>01217494440</t>
  </si>
  <si>
    <t xml:space="preserve">FLAT 42 </t>
  </si>
  <si>
    <t>Mr W Doyle</t>
  </si>
  <si>
    <t>07858206323</t>
  </si>
  <si>
    <t>Miss L Braddish</t>
  </si>
  <si>
    <t>07798921854</t>
  </si>
  <si>
    <t>lesleybraddish@yahoo.com</t>
  </si>
  <si>
    <t>Mrs OM Oghogho</t>
  </si>
  <si>
    <t>07852506045</t>
  </si>
  <si>
    <t>Miss K Basnett</t>
  </si>
  <si>
    <t>07414 230 156</t>
  </si>
  <si>
    <t>Miss C Hassall</t>
  </si>
  <si>
    <t>charlie.hassall@yahoo.com</t>
  </si>
  <si>
    <t>Miss L Robinson</t>
  </si>
  <si>
    <t>07868 609 384</t>
  </si>
  <si>
    <t>l.taroni@hotmail.com</t>
  </si>
  <si>
    <t>Mr DK White</t>
  </si>
  <si>
    <t>07703345794</t>
  </si>
  <si>
    <t>Mrs GM Shaw</t>
  </si>
  <si>
    <t>0121 749 6436</t>
  </si>
  <si>
    <t>07591 471342</t>
  </si>
  <si>
    <t>Miss R Moseley</t>
  </si>
  <si>
    <t>07342797066</t>
  </si>
  <si>
    <t>rachelmoseley333@gmail.com</t>
  </si>
  <si>
    <t>Miss N Altaf</t>
  </si>
  <si>
    <t>nafizah9@gmail.com</t>
  </si>
  <si>
    <t>Mrs ZC Mason</t>
  </si>
  <si>
    <t>07841350244</t>
  </si>
  <si>
    <t>Miss S Ashe</t>
  </si>
  <si>
    <t>07746236858</t>
  </si>
  <si>
    <t>20/05 SMS text sent for 06/06 / 23.05.24 SF Sent another text. 29/05 SMS left voicemail. CONFIRMED for 06/06</t>
  </si>
  <si>
    <t>Tenant will need calls only to arrange/confirm appointments</t>
  </si>
  <si>
    <t>*Tenant will need calls only to arrange/confirm appointments</t>
  </si>
  <si>
    <t>Miss L Rigby</t>
  </si>
  <si>
    <t>Mr E Whyte</t>
  </si>
  <si>
    <t>07359663789</t>
  </si>
  <si>
    <t>elijahwhyteew@gmail.com</t>
  </si>
  <si>
    <t>Miss J Caesar</t>
  </si>
  <si>
    <t>01217482042</t>
  </si>
  <si>
    <t>07837320565</t>
  </si>
  <si>
    <t>Miss A Daniels</t>
  </si>
  <si>
    <t>07747467491</t>
  </si>
  <si>
    <t>B35  6QF</t>
  </si>
  <si>
    <t>07397891865</t>
  </si>
  <si>
    <t>sophiedadon14@gmail.com</t>
  </si>
  <si>
    <r>
      <t xml:space="preserve">20/05 SMS text sent for 06/06 for survey. 23.05.24 SF Sent another text. Tenant replied by text to </t>
    </r>
    <r>
      <rPr>
        <b/>
        <sz val="10"/>
        <color rgb="FFFF0000"/>
        <rFont val="Calibri"/>
        <family val="2"/>
        <scheme val="minor"/>
      </rPr>
      <t>CONFIRM</t>
    </r>
    <r>
      <rPr>
        <sz val="10"/>
        <rFont val="Calibri"/>
        <family val="2"/>
        <scheme val="minor"/>
      </rPr>
      <t xml:space="preserve"> the 06.06 for the survey.</t>
    </r>
  </si>
  <si>
    <t>Mrs J McKenzie</t>
  </si>
  <si>
    <t>07729 899803</t>
  </si>
  <si>
    <t>Miss D Henry</t>
  </si>
  <si>
    <t>07368 367156</t>
  </si>
  <si>
    <t>debshen82@hotmail.com</t>
  </si>
  <si>
    <t>Mrs CS Gould</t>
  </si>
  <si>
    <t>woodgould@hotmail.co.uk</t>
  </si>
  <si>
    <t>School Close</t>
  </si>
  <si>
    <t>B35 7NU</t>
  </si>
  <si>
    <t>Miss J Hughes</t>
  </si>
  <si>
    <t>0121 748 6530</t>
  </si>
  <si>
    <t>0121 351 2190</t>
  </si>
  <si>
    <t>Miss T Phillips</t>
  </si>
  <si>
    <t>07548280872</t>
  </si>
  <si>
    <t>tammymello20@outlook.com</t>
  </si>
  <si>
    <t>Miss T L Colbourne</t>
  </si>
  <si>
    <t>0121 776 7154</t>
  </si>
  <si>
    <t>07769179506</t>
  </si>
  <si>
    <t>tcolbourne71@gmail.com</t>
  </si>
  <si>
    <t>Mrs C Challenor</t>
  </si>
  <si>
    <t>07782189030</t>
  </si>
  <si>
    <t>carol.challenor@ppdg.co.uk</t>
  </si>
  <si>
    <t>B35 6HH</t>
  </si>
  <si>
    <t>Mr J Perry</t>
  </si>
  <si>
    <t>07729 628 717</t>
  </si>
  <si>
    <t>07729 62 87 17</t>
  </si>
  <si>
    <t xml:space="preserve">51A </t>
  </si>
  <si>
    <t>Mr M Billingham</t>
  </si>
  <si>
    <t>07544 047 589</t>
  </si>
  <si>
    <t>Miss N Chambers</t>
  </si>
  <si>
    <t>07877481007</t>
  </si>
  <si>
    <t>Mr D Macfarlane</t>
  </si>
  <si>
    <t>07817771374</t>
  </si>
  <si>
    <t>dazmac1@sky.com</t>
  </si>
  <si>
    <t>Miss K Nagra</t>
  </si>
  <si>
    <t>07496 421 523</t>
  </si>
  <si>
    <t xml:space="preserve">53A </t>
  </si>
  <si>
    <t>Mr KS Sullivan</t>
  </si>
  <si>
    <t>07429590109</t>
  </si>
  <si>
    <t>Miss D McKenzie</t>
  </si>
  <si>
    <t>07534 479 670</t>
  </si>
  <si>
    <t>Miss S Rollason</t>
  </si>
  <si>
    <t>07742309599</t>
  </si>
  <si>
    <t>Miss A Wilson</t>
  </si>
  <si>
    <t>07908 227 606</t>
  </si>
  <si>
    <t>Miss J Mccann</t>
  </si>
  <si>
    <t>07398468695</t>
  </si>
  <si>
    <t>Miss T Timms</t>
  </si>
  <si>
    <t>01217767138</t>
  </si>
  <si>
    <t>Miss A Crowley</t>
  </si>
  <si>
    <t>07592 464 037</t>
  </si>
  <si>
    <t xml:space="preserve">57 </t>
  </si>
  <si>
    <t>Ms S Rivers</t>
  </si>
  <si>
    <t>07383 567 864</t>
  </si>
  <si>
    <t>57D</t>
  </si>
  <si>
    <t>07830 047 819</t>
  </si>
  <si>
    <t>Miss D S Yap</t>
  </si>
  <si>
    <t>07861910388</t>
  </si>
  <si>
    <t>07832 066088</t>
  </si>
  <si>
    <t>Mr M Lambert</t>
  </si>
  <si>
    <t>07368 848 378</t>
  </si>
  <si>
    <t>lamb262001@yahoo.com</t>
  </si>
  <si>
    <t>Miss S Anderson-Green</t>
  </si>
  <si>
    <t>07460 027 949</t>
  </si>
  <si>
    <t>stephanie1991x@hotmail.com</t>
  </si>
  <si>
    <t>Mr TJ Quinn</t>
  </si>
  <si>
    <t>07311 282 274</t>
  </si>
  <si>
    <t>tj.quinn@hotmail.co.uk</t>
  </si>
  <si>
    <t>Miss L Price</t>
  </si>
  <si>
    <t>07847 359 117</t>
  </si>
  <si>
    <t>Miss L Sharpe</t>
  </si>
  <si>
    <t>07731618505</t>
  </si>
  <si>
    <t>lisaamu18@gmail.com</t>
  </si>
  <si>
    <t>Innsworth Drive</t>
  </si>
  <si>
    <t>Mrs M Harvey</t>
  </si>
  <si>
    <t>07735 342 672</t>
  </si>
  <si>
    <t>07956561044</t>
  </si>
  <si>
    <t>johnharveyb35@gmail.com</t>
  </si>
  <si>
    <t>Mr D Mabbett</t>
  </si>
  <si>
    <t>07340003231</t>
  </si>
  <si>
    <t>Miss G L Shaw</t>
  </si>
  <si>
    <t>07471455624</t>
  </si>
  <si>
    <t>Mr C Liwolweki</t>
  </si>
  <si>
    <t>07802293624</t>
  </si>
  <si>
    <t>csliwo_0878@hotmail.com</t>
  </si>
  <si>
    <t>Mr B McElwee</t>
  </si>
  <si>
    <t>07756466125</t>
  </si>
  <si>
    <t>Miss S McHugh</t>
  </si>
  <si>
    <t>07368623032</t>
  </si>
  <si>
    <t>slmxx@live.co.uk</t>
  </si>
  <si>
    <t>Miss M Greenan</t>
  </si>
  <si>
    <t>07780719250</t>
  </si>
  <si>
    <t>Mr J Daly</t>
  </si>
  <si>
    <t>01217767133</t>
  </si>
  <si>
    <t>JD2ippy@hotmail.com</t>
  </si>
  <si>
    <t>Mr P Langston</t>
  </si>
  <si>
    <t>079844 695 60</t>
  </si>
  <si>
    <t>Miss R Mundenda</t>
  </si>
  <si>
    <t>0121 241 5967</t>
  </si>
  <si>
    <t>07456 206457</t>
  </si>
  <si>
    <t>rosemundenda07@hotmail.co.uk</t>
  </si>
  <si>
    <t>Miss C Matthews</t>
  </si>
  <si>
    <t>07522583019</t>
  </si>
  <si>
    <t>07539 88 68 74</t>
  </si>
  <si>
    <t>charlottematthews@hotmail.com</t>
  </si>
  <si>
    <t>Miss J Ford</t>
  </si>
  <si>
    <t>01217482970</t>
  </si>
  <si>
    <t>07805854171</t>
  </si>
  <si>
    <t>Mr H Troman</t>
  </si>
  <si>
    <t>harry_troman@yahoo.co.uk</t>
  </si>
  <si>
    <t>Access via 64 Cosford &amp; 21 Cranwell Way</t>
  </si>
  <si>
    <t>Mr W Burton</t>
  </si>
  <si>
    <t>07578366064</t>
  </si>
  <si>
    <t>Miss C Smith</t>
  </si>
  <si>
    <t>07495386265</t>
  </si>
  <si>
    <t>Mrs J Mcvey</t>
  </si>
  <si>
    <t>07484114934</t>
  </si>
  <si>
    <t>Miss J Nicholls</t>
  </si>
  <si>
    <t>01217487100</t>
  </si>
  <si>
    <t>07931111161</t>
  </si>
  <si>
    <t>jeannicholls78@gmail.com</t>
  </si>
  <si>
    <t>Mr I Nahar</t>
  </si>
  <si>
    <t>07460542955</t>
  </si>
  <si>
    <t>ibrahimnayar143@gmail.com</t>
  </si>
  <si>
    <t xml:space="preserve">69 </t>
  </si>
  <si>
    <t>Miss J Wilson</t>
  </si>
  <si>
    <t>07392848569</t>
  </si>
  <si>
    <t>07858 380 770</t>
  </si>
  <si>
    <t xml:space="preserve">6A </t>
  </si>
  <si>
    <t>Rawlins Croft</t>
  </si>
  <si>
    <t>B35 7NN</t>
  </si>
  <si>
    <t>Mrs J Littler</t>
  </si>
  <si>
    <t>07412491871</t>
  </si>
  <si>
    <t>littlerjacqueline722@gmail.com</t>
  </si>
  <si>
    <t xml:space="preserve">6B </t>
  </si>
  <si>
    <t>Miss T Hough</t>
  </si>
  <si>
    <t>07957 389 862</t>
  </si>
  <si>
    <t>traceyhough08@gmail.com</t>
  </si>
  <si>
    <t>Mrs J Lawson</t>
  </si>
  <si>
    <t>0121 250 9010</t>
  </si>
  <si>
    <t>07944 128 821</t>
  </si>
  <si>
    <t>Mr C Sharpe</t>
  </si>
  <si>
    <t>07707518125</t>
  </si>
  <si>
    <t>FLAT 70</t>
  </si>
  <si>
    <t>Miss D C Jacques</t>
  </si>
  <si>
    <t>0121 572 3707</t>
  </si>
  <si>
    <t>07889917444</t>
  </si>
  <si>
    <t>davinajacques@hotmail.com</t>
  </si>
  <si>
    <t>Mr E Koppenhoffer</t>
  </si>
  <si>
    <t>01217486387</t>
  </si>
  <si>
    <t>077739 49728</t>
  </si>
  <si>
    <t>koppenhof@aol.com</t>
  </si>
  <si>
    <t>71</t>
  </si>
  <si>
    <t>Miss T Fielding</t>
  </si>
  <si>
    <t>07478 653586</t>
  </si>
  <si>
    <t>FLAT 72</t>
  </si>
  <si>
    <t>Mr MB Hatton</t>
  </si>
  <si>
    <t>07469170364</t>
  </si>
  <si>
    <t>Mr S V Mccracken</t>
  </si>
  <si>
    <t>01217497448</t>
  </si>
  <si>
    <t>07561034505</t>
  </si>
  <si>
    <t>seanmac2009@hotmail.co.uk</t>
  </si>
  <si>
    <t>Miss C Scarff</t>
  </si>
  <si>
    <t>0744 3438178</t>
  </si>
  <si>
    <t>B35 6HJ</t>
  </si>
  <si>
    <t>Mrs A Hicklin</t>
  </si>
  <si>
    <t>07929353858</t>
  </si>
  <si>
    <t>Miss T Forrester</t>
  </si>
  <si>
    <t>07900023270</t>
  </si>
  <si>
    <t>tamaya.forrester@yahoo.co.uk</t>
  </si>
  <si>
    <t>Mrs M Burke</t>
  </si>
  <si>
    <t>07531 135 647</t>
  </si>
  <si>
    <t xml:space="preserve">75 </t>
  </si>
  <si>
    <t>Mrs L C Williams</t>
  </si>
  <si>
    <t>07496383413</t>
  </si>
  <si>
    <t>laura_cath@yahoo.co.uk</t>
  </si>
  <si>
    <t xml:space="preserve">FLAT 76 </t>
  </si>
  <si>
    <t>Miss D Broderick</t>
  </si>
  <si>
    <t>07947630130</t>
  </si>
  <si>
    <t>dbroderick@live.co.uk</t>
  </si>
  <si>
    <t>Ms V Stockton</t>
  </si>
  <si>
    <t>07883742021</t>
  </si>
  <si>
    <t>ruddvicky@gmail.com</t>
  </si>
  <si>
    <t>FLAT 78</t>
  </si>
  <si>
    <t>Mr D Gayle</t>
  </si>
  <si>
    <t>01212412287</t>
  </si>
  <si>
    <t>07858 988830</t>
  </si>
  <si>
    <t>darrengayle@ymail.com</t>
  </si>
  <si>
    <t>Miss C Frost</t>
  </si>
  <si>
    <t>07376050597</t>
  </si>
  <si>
    <t>chelsealouisefrost@hotmail.com</t>
  </si>
  <si>
    <t>Miss G Costa</t>
  </si>
  <si>
    <t>07341261841</t>
  </si>
  <si>
    <t>vida_@hotmail.co.uk</t>
  </si>
  <si>
    <t xml:space="preserve">7 </t>
  </si>
  <si>
    <t>Miss J Ball</t>
  </si>
  <si>
    <t>07539192748</t>
  </si>
  <si>
    <t>07539 192 748</t>
  </si>
  <si>
    <t>Access via 5 Cranwell Way</t>
  </si>
  <si>
    <t xml:space="preserve">FLAT 80 </t>
  </si>
  <si>
    <t>Mr K Smith</t>
  </si>
  <si>
    <t>07932081002</t>
  </si>
  <si>
    <t>Access via 88 Cosford &amp; 16 Cranwell</t>
  </si>
  <si>
    <t>Miss S A Henry</t>
  </si>
  <si>
    <t>07955 990134</t>
  </si>
  <si>
    <t>07931 261590</t>
  </si>
  <si>
    <t>Miss S Edwards</t>
  </si>
  <si>
    <t>07865 674 674</t>
  </si>
  <si>
    <t>susansalon@yahoo.co.uk</t>
  </si>
  <si>
    <t>Sopwith Croft</t>
  </si>
  <si>
    <t>B35 7QG</t>
  </si>
  <si>
    <t>Mrs M J Elliker</t>
  </si>
  <si>
    <t>07519 199439</t>
  </si>
  <si>
    <t>melissa.elliker@yahoo.co.uk</t>
  </si>
  <si>
    <t xml:space="preserve">FLAT 82 </t>
  </si>
  <si>
    <t>Miss AL Cormell</t>
  </si>
  <si>
    <t>07516 224 654</t>
  </si>
  <si>
    <t>amy_cormell@live.co.uk</t>
  </si>
  <si>
    <t>Mrs J Newall</t>
  </si>
  <si>
    <t xml:space="preserve">FLAT 84 </t>
  </si>
  <si>
    <t>Mr S Guest</t>
  </si>
  <si>
    <t>07391 647 381</t>
  </si>
  <si>
    <t>Mr D Butlin</t>
  </si>
  <si>
    <t>07711261115</t>
  </si>
  <si>
    <t>Mrs R Morgan</t>
  </si>
  <si>
    <t>07969552282</t>
  </si>
  <si>
    <t>Mr D Gee</t>
  </si>
  <si>
    <t>07488237065</t>
  </si>
  <si>
    <t>donald1@sky.com</t>
  </si>
  <si>
    <t xml:space="preserve">FLAT 86 </t>
  </si>
  <si>
    <t>Mr T Coleman</t>
  </si>
  <si>
    <t>07771 915 390</t>
  </si>
  <si>
    <t>Miss Z Bickerstaff</t>
  </si>
  <si>
    <t>07510 757 069</t>
  </si>
  <si>
    <t>ZENA-B@HOTMAIL.CO.UK</t>
  </si>
  <si>
    <t>Miss T Doyle</t>
  </si>
  <si>
    <t>07756 347 988</t>
  </si>
  <si>
    <t>theresadoyle509@gmail.co.uk</t>
  </si>
  <si>
    <t>Mr A Dunn</t>
  </si>
  <si>
    <t>0121 748 6208</t>
  </si>
  <si>
    <t>Miss H Ybrah</t>
  </si>
  <si>
    <t>07931 29 51 69</t>
  </si>
  <si>
    <t>Mrs J Pease</t>
  </si>
  <si>
    <t>07977 057 176</t>
  </si>
  <si>
    <t>Mr K O'Brien</t>
  </si>
  <si>
    <t>01217473769</t>
  </si>
  <si>
    <t>07736953117</t>
  </si>
  <si>
    <t>bellashazza@hotmail.com</t>
  </si>
  <si>
    <t>Mr S Hughes</t>
  </si>
  <si>
    <t>07968931400</t>
  </si>
  <si>
    <t xml:space="preserve">8A </t>
  </si>
  <si>
    <t>Miss S Cotterill</t>
  </si>
  <si>
    <t>01212514370</t>
  </si>
  <si>
    <t>07891835919</t>
  </si>
  <si>
    <t>sharonc123@hotmail.co.uk</t>
  </si>
  <si>
    <t>Mrs F Rangel</t>
  </si>
  <si>
    <t>0121 748 2765</t>
  </si>
  <si>
    <t>07826241872</t>
  </si>
  <si>
    <t>olavoabreu98@hotmail.com</t>
  </si>
  <si>
    <t>Mrs H Murrell</t>
  </si>
  <si>
    <t>07908414144</t>
  </si>
  <si>
    <t>Miss K J Daniels</t>
  </si>
  <si>
    <t>07393 607 135</t>
  </si>
  <si>
    <t>kayleigh.daniels@hotmail.co.uk</t>
  </si>
  <si>
    <t>Miss A Bahourm</t>
  </si>
  <si>
    <t>07359626091</t>
  </si>
  <si>
    <t>Miss L Joynson</t>
  </si>
  <si>
    <t>07865062563</t>
  </si>
  <si>
    <t>l.joynson@hotmail.co.uk</t>
  </si>
  <si>
    <t>Miss L Regan</t>
  </si>
  <si>
    <t>07380806878</t>
  </si>
  <si>
    <t>Miss J Smart</t>
  </si>
  <si>
    <t>07542114903</t>
  </si>
  <si>
    <t>Miss T Dainter</t>
  </si>
  <si>
    <t>01217473720</t>
  </si>
  <si>
    <t>07817317983</t>
  </si>
  <si>
    <t>munch90@hotmail.co.uk</t>
  </si>
  <si>
    <t>Miss Y Bouzidi</t>
  </si>
  <si>
    <t>07452899804</t>
  </si>
  <si>
    <t xml:space="preserve">100 </t>
  </si>
  <si>
    <t>Miss L Millar</t>
  </si>
  <si>
    <t>07758 923 106</t>
  </si>
  <si>
    <t>Leanne0385@gmail.com</t>
  </si>
  <si>
    <t xml:space="preserve">FLAT 101 </t>
  </si>
  <si>
    <t>Farnborough Road</t>
  </si>
  <si>
    <t>B35 7EH</t>
  </si>
  <si>
    <t>Mr TL Palmer-Bentley</t>
  </si>
  <si>
    <t>07473681990</t>
  </si>
  <si>
    <t xml:space="preserve">102 </t>
  </si>
  <si>
    <t>Miss J Donnelly</t>
  </si>
  <si>
    <t>07498 808 943</t>
  </si>
  <si>
    <t>jodiemichelle22@mail.com</t>
  </si>
  <si>
    <t xml:space="preserve">FLAT 103 </t>
  </si>
  <si>
    <t>Miss V Wilson</t>
  </si>
  <si>
    <t>07555730013</t>
  </si>
  <si>
    <t>vikki.wilson@outlook.com</t>
  </si>
  <si>
    <t xml:space="preserve">103 </t>
  </si>
  <si>
    <t>Tangmere Drive</t>
  </si>
  <si>
    <t>B35 7QD</t>
  </si>
  <si>
    <t>Miss D Jarrett</t>
  </si>
  <si>
    <t>07958 164 995</t>
  </si>
  <si>
    <t>dfjarrett7@gmail.com</t>
  </si>
  <si>
    <t xml:space="preserve">FLAT 105 </t>
  </si>
  <si>
    <t>Mr L J Faloona</t>
  </si>
  <si>
    <t>0121 218 1073</t>
  </si>
  <si>
    <t>07918820133</t>
  </si>
  <si>
    <t>Miss R Hetherington</t>
  </si>
  <si>
    <t>07933200381</t>
  </si>
  <si>
    <t>0121 748 5301</t>
  </si>
  <si>
    <t>raychelhetherington@googlemail.com</t>
  </si>
  <si>
    <t>Ms S Jacques</t>
  </si>
  <si>
    <t>07951936060</t>
  </si>
  <si>
    <t>FLAT 107</t>
  </si>
  <si>
    <t>Mr C Smith</t>
  </si>
  <si>
    <t>07548 921 386</t>
  </si>
  <si>
    <t>copelandsmith8@hotmail.com</t>
  </si>
  <si>
    <t>FLAT 1 Block 7</t>
  </si>
  <si>
    <t>Miss C Hoo</t>
  </si>
  <si>
    <t>07733079719</t>
  </si>
  <si>
    <t xml:space="preserve">FLAT 108 </t>
  </si>
  <si>
    <t>Miss J Fitzwilliam-Carrington</t>
  </si>
  <si>
    <t>07565 831544</t>
  </si>
  <si>
    <t>nubjet_34@icloud.com</t>
  </si>
  <si>
    <t>Access via 116 &amp; 106 Cosford Crescent</t>
  </si>
  <si>
    <t xml:space="preserve">FLAT 109 </t>
  </si>
  <si>
    <t>Mr S Collins</t>
  </si>
  <si>
    <t>0737692837</t>
  </si>
  <si>
    <t>steven-0121@outlook.com</t>
  </si>
  <si>
    <t>FLAT 1 Block 9</t>
  </si>
  <si>
    <t>Miss B Heap</t>
  </si>
  <si>
    <t>0121 749 4595</t>
  </si>
  <si>
    <t>10A</t>
  </si>
  <si>
    <t>Ms N Latif</t>
  </si>
  <si>
    <t>07723614959</t>
  </si>
  <si>
    <t>sofierehman2@gmail.com</t>
  </si>
  <si>
    <t>Bond Drive</t>
  </si>
  <si>
    <t>B35 7QQ</t>
  </si>
  <si>
    <t>Miss J Wilkins</t>
  </si>
  <si>
    <t>07792145097</t>
  </si>
  <si>
    <t>jessy_mariewilkins@hotmail.co.uk</t>
  </si>
  <si>
    <t>Coltishall Close</t>
  </si>
  <si>
    <t>B35 7EF</t>
  </si>
  <si>
    <t>Mr S Marles</t>
  </si>
  <si>
    <t>0121 574 5664</t>
  </si>
  <si>
    <t>07870635271</t>
  </si>
  <si>
    <t>Mrs N Cuffe</t>
  </si>
  <si>
    <t>07486108166</t>
  </si>
  <si>
    <t>07794343766</t>
  </si>
  <si>
    <t>Mrs K Smith</t>
  </si>
  <si>
    <t>07368456033</t>
  </si>
  <si>
    <r>
      <t xml:space="preserve">20/05 SMS text sent for 06/06. </t>
    </r>
    <r>
      <rPr>
        <b/>
        <sz val="10"/>
        <color rgb="FFFF0000"/>
        <rFont val="Calibri"/>
        <family val="2"/>
        <scheme val="minor"/>
      </rPr>
      <t>CONFIRMED</t>
    </r>
    <r>
      <rPr>
        <sz val="10"/>
        <rFont val="Calibri"/>
        <family val="2"/>
        <scheme val="minor"/>
      </rPr>
      <t xml:space="preserve"> for 06/06</t>
    </r>
  </si>
  <si>
    <t xml:space="preserve">FLAT 110 </t>
  </si>
  <si>
    <t>Mr S Campbell</t>
  </si>
  <si>
    <t>07927318896</t>
  </si>
  <si>
    <t>simeoncampbell93@live.co.uk</t>
  </si>
  <si>
    <t xml:space="preserve">FLAT 111 </t>
  </si>
  <si>
    <t>Miss S Hughes</t>
  </si>
  <si>
    <t>07544 948464</t>
  </si>
  <si>
    <t>louisesades1985@gmail.com</t>
  </si>
  <si>
    <t>FLAT 1 Block 11</t>
  </si>
  <si>
    <t>Miss M Brown</t>
  </si>
  <si>
    <t>07532800109</t>
  </si>
  <si>
    <t>m.brown23@live.co.uk</t>
  </si>
  <si>
    <t xml:space="preserve">FLAT 112 </t>
  </si>
  <si>
    <t>Mr G Newstead</t>
  </si>
  <si>
    <t>07969131722</t>
  </si>
  <si>
    <t>geoffreynewstead@gmail.com</t>
  </si>
  <si>
    <t>FLAT 113</t>
  </si>
  <si>
    <t>Mr P Kiely</t>
  </si>
  <si>
    <t>07429314294</t>
  </si>
  <si>
    <t>jasper896@googlemail.com</t>
  </si>
  <si>
    <t>FLAT 114</t>
  </si>
  <si>
    <t>Mr B Hewings</t>
  </si>
  <si>
    <t>07507 395 230</t>
  </si>
  <si>
    <t>07508 781 941</t>
  </si>
  <si>
    <t xml:space="preserve">FLAT 115 </t>
  </si>
  <si>
    <t>Mr J Pettitt</t>
  </si>
  <si>
    <t>07305796295</t>
  </si>
  <si>
    <t xml:space="preserve">115 </t>
  </si>
  <si>
    <t>B35 6HP</t>
  </si>
  <si>
    <t>Mrs JD Reid</t>
  </si>
  <si>
    <t>07528846789</t>
  </si>
  <si>
    <t>FLAT 1 Block 15</t>
  </si>
  <si>
    <t>Mr D Goode</t>
  </si>
  <si>
    <t>07977758715</t>
  </si>
  <si>
    <t xml:space="preserve">116 </t>
  </si>
  <si>
    <t>Miss J Barrett-Brown</t>
  </si>
  <si>
    <t>01217767753</t>
  </si>
  <si>
    <t>jbarrettbrown@hotmail.com</t>
  </si>
  <si>
    <t xml:space="preserve">FLAT 117 </t>
  </si>
  <si>
    <t>Mr M Zelek</t>
  </si>
  <si>
    <t>07951447820</t>
  </si>
  <si>
    <t>mikolajzelek@hotmail.com</t>
  </si>
  <si>
    <t>Miss T Harvey</t>
  </si>
  <si>
    <t>07846226558</t>
  </si>
  <si>
    <t>B35 7LE</t>
  </si>
  <si>
    <t>Mr B Bagshaw</t>
  </si>
  <si>
    <t>01217473926</t>
  </si>
  <si>
    <t>karenb118@btinternet.com</t>
  </si>
  <si>
    <t xml:space="preserve">FLAT 119 </t>
  </si>
  <si>
    <t>Mr P Hogan</t>
  </si>
  <si>
    <t>07894999082</t>
  </si>
  <si>
    <t xml:space="preserve">11 </t>
  </si>
  <si>
    <t>Concorde Drive</t>
  </si>
  <si>
    <t>B35 7EE</t>
  </si>
  <si>
    <t>Miss S Strachan</t>
  </si>
  <si>
    <t>07811487664</t>
  </si>
  <si>
    <t>sharonbrown1970@hotmail.co.uk</t>
  </si>
  <si>
    <t>Mrs J Sherrington</t>
  </si>
  <si>
    <t>07587205593</t>
  </si>
  <si>
    <t>Miss K D Delaney</t>
  </si>
  <si>
    <t>01217483367</t>
  </si>
  <si>
    <t>07472685190</t>
  </si>
  <si>
    <t>kirbyddelaney@gmail.com</t>
  </si>
  <si>
    <t>Mrs B Judd</t>
  </si>
  <si>
    <t>BridgetJudd@hotmail.com</t>
  </si>
  <si>
    <t xml:space="preserve">FLAT 121 </t>
  </si>
  <si>
    <t>Mr C Bond</t>
  </si>
  <si>
    <t>07717107372</t>
  </si>
  <si>
    <t>Mrs J Stanley</t>
  </si>
  <si>
    <t>0121 730 1471</t>
  </si>
  <si>
    <t>07740957404</t>
  </si>
  <si>
    <t>jackie-stanley@sky.com</t>
  </si>
  <si>
    <t>Mrs J S Belgrove Coldicott</t>
  </si>
  <si>
    <t>07961 277 945</t>
  </si>
  <si>
    <t>Mr K Woolgrove</t>
  </si>
  <si>
    <t>01217476727</t>
  </si>
  <si>
    <t xml:space="preserve">FLAT 123 </t>
  </si>
  <si>
    <t>Mr N Hughes</t>
  </si>
  <si>
    <t>07773227141</t>
  </si>
  <si>
    <t>nathanhughes82@yahoo.co.uk</t>
  </si>
  <si>
    <t>Miss M A Jones</t>
  </si>
  <si>
    <t>07834 503 546</t>
  </si>
  <si>
    <t>xsh3ll82x@gmail.com</t>
  </si>
  <si>
    <t>Mrs T Broadmore</t>
  </si>
  <si>
    <t>07949 944 463</t>
  </si>
  <si>
    <t>FLAT 127A</t>
  </si>
  <si>
    <t>B35 7LQ</t>
  </si>
  <si>
    <t>Miss S Horton</t>
  </si>
  <si>
    <t>07920013224</t>
  </si>
  <si>
    <t>symonehorton@yahoo.co.uk</t>
  </si>
  <si>
    <t>FLAT 127B</t>
  </si>
  <si>
    <t>Miss S Rutter</t>
  </si>
  <si>
    <t>07411 016352</t>
  </si>
  <si>
    <t>FLAT 127C</t>
  </si>
  <si>
    <t>Mr DM Hughes</t>
  </si>
  <si>
    <t>07376064601</t>
  </si>
  <si>
    <t>07932903425</t>
  </si>
  <si>
    <t>FLAT 127D</t>
  </si>
  <si>
    <t>Mrs C Singleton</t>
  </si>
  <si>
    <t>07425 262 715</t>
  </si>
  <si>
    <t>FLAT 127E</t>
  </si>
  <si>
    <t>Miss G E Kiely</t>
  </si>
  <si>
    <t>0121 747 8606</t>
  </si>
  <si>
    <t>m.kiely2512@gmail.com</t>
  </si>
  <si>
    <t>FLAT 127F</t>
  </si>
  <si>
    <t>Miss A Evetts</t>
  </si>
  <si>
    <t>01217482950</t>
  </si>
  <si>
    <t>07817842712</t>
  </si>
  <si>
    <t xml:space="preserve">128 </t>
  </si>
  <si>
    <t>Miss D Hagans</t>
  </si>
  <si>
    <t>07852828303</t>
  </si>
  <si>
    <t>debz.h@icloud.com</t>
  </si>
  <si>
    <t>FLAT 129A</t>
  </si>
  <si>
    <t>Miss S Perry</t>
  </si>
  <si>
    <t>07947665556</t>
  </si>
  <si>
    <t>suzetteperry101@gmail.com</t>
  </si>
  <si>
    <t>FLAT 129B</t>
  </si>
  <si>
    <t>Miss G Hewston</t>
  </si>
  <si>
    <t>FLAT 129C</t>
  </si>
  <si>
    <t>Miss D Brown</t>
  </si>
  <si>
    <t>07990486128</t>
  </si>
  <si>
    <t>dinneka901@outlook.com</t>
  </si>
  <si>
    <t>FLAT 129D</t>
  </si>
  <si>
    <t>Miss C Morris</t>
  </si>
  <si>
    <t>01217767045</t>
  </si>
  <si>
    <t>cat_and_corey23@outlook.com</t>
  </si>
  <si>
    <t>FLAT 129E</t>
  </si>
  <si>
    <t>Mr R Edwards</t>
  </si>
  <si>
    <t>01217491989</t>
  </si>
  <si>
    <t>07376092266</t>
  </si>
  <si>
    <t>FLAT 129F</t>
  </si>
  <si>
    <t>Mr D Lewis</t>
  </si>
  <si>
    <t>07877843613</t>
  </si>
  <si>
    <t>Mr S Tonks</t>
  </si>
  <si>
    <t>07950800156</t>
  </si>
  <si>
    <t>Mrs N Cheal</t>
  </si>
  <si>
    <t>n.cheal@hotmail.co.uk</t>
  </si>
  <si>
    <t>Miss S Cleal</t>
  </si>
  <si>
    <t>07908530582</t>
  </si>
  <si>
    <t>Mrs P Sinclair</t>
  </si>
  <si>
    <t>sinclair580@btinternet.com</t>
  </si>
  <si>
    <t>Chester Road</t>
  </si>
  <si>
    <t>B35 7ED</t>
  </si>
  <si>
    <t>Miss S Locke</t>
  </si>
  <si>
    <t>07541960052</t>
  </si>
  <si>
    <t>Miss B Wadrup</t>
  </si>
  <si>
    <t>07530 909586</t>
  </si>
  <si>
    <t>Miss S Walsh</t>
  </si>
  <si>
    <t>07762991286</t>
  </si>
  <si>
    <t>Miss A Hinton</t>
  </si>
  <si>
    <t>07983419426</t>
  </si>
  <si>
    <t>Mr D Lane</t>
  </si>
  <si>
    <t>0121 238 5580</t>
  </si>
  <si>
    <t>07528 852 893</t>
  </si>
  <si>
    <t>B35 7JT</t>
  </si>
  <si>
    <t>Miss B Bonner</t>
  </si>
  <si>
    <t>07818650367</t>
  </si>
  <si>
    <t>0121 574 2835</t>
  </si>
  <si>
    <t>FLAT 131A</t>
  </si>
  <si>
    <t>Mrs A C Cattell</t>
  </si>
  <si>
    <t>07751976640</t>
  </si>
  <si>
    <t>AnitaCattell@icloud.com</t>
  </si>
  <si>
    <t>FLAT 131B</t>
  </si>
  <si>
    <t>Ms M Kerr</t>
  </si>
  <si>
    <t>07861385674</t>
  </si>
  <si>
    <t>antonia-adams@hotmail.co.uk</t>
  </si>
  <si>
    <t>FLAT 131C</t>
  </si>
  <si>
    <t>Mr D Capper</t>
  </si>
  <si>
    <t>07944 611 428</t>
  </si>
  <si>
    <t>FLAT 131D</t>
  </si>
  <si>
    <t>Mr L Morley</t>
  </si>
  <si>
    <t>0121 747 0291</t>
  </si>
  <si>
    <t>FLAT 131E</t>
  </si>
  <si>
    <t>Miss K Mckenzie</t>
  </si>
  <si>
    <t>07359526982</t>
  </si>
  <si>
    <t>keishaadelle@icloud.com</t>
  </si>
  <si>
    <t>FLAT 131F</t>
  </si>
  <si>
    <t>Mr I Rolland</t>
  </si>
  <si>
    <t>FLAT 131G</t>
  </si>
  <si>
    <t>Miss G Grant</t>
  </si>
  <si>
    <t>07929020526</t>
  </si>
  <si>
    <t>maxgrant330@gmail.com</t>
  </si>
  <si>
    <t>Mr J Burdett</t>
  </si>
  <si>
    <t>07855250469</t>
  </si>
  <si>
    <t>Mrs MT Butcher</t>
  </si>
  <si>
    <t>01217485045</t>
  </si>
  <si>
    <t>07912698243</t>
  </si>
  <si>
    <t>theresa.butcher@hotmail.co.uk</t>
  </si>
  <si>
    <t>FLAT 133A</t>
  </si>
  <si>
    <t>Miss J Walsh</t>
  </si>
  <si>
    <t>07580985191</t>
  </si>
  <si>
    <t>jennywalsh77@yahoo.co.uk</t>
  </si>
  <si>
    <t>FLAT 133B</t>
  </si>
  <si>
    <t>Mrs C Kenny</t>
  </si>
  <si>
    <t>0121 448 4649</t>
  </si>
  <si>
    <t>07946073502</t>
  </si>
  <si>
    <t>FLAT 133C</t>
  </si>
  <si>
    <t>Mr S Webb</t>
  </si>
  <si>
    <t>01212389607</t>
  </si>
  <si>
    <t>07402935863</t>
  </si>
  <si>
    <t>swebb1965.sw@google.com</t>
  </si>
  <si>
    <t>FLAT 133D</t>
  </si>
  <si>
    <t>Miss J Bassett</t>
  </si>
  <si>
    <t>07368 423 999</t>
  </si>
  <si>
    <t>FLAT 133E</t>
  </si>
  <si>
    <t>Mr D Phillips</t>
  </si>
  <si>
    <t>07902773605</t>
  </si>
  <si>
    <t>FLAT 133F</t>
  </si>
  <si>
    <t>Miss Z Garratty</t>
  </si>
  <si>
    <t>07834836241</t>
  </si>
  <si>
    <t>FLAT 133G</t>
  </si>
  <si>
    <t>Miss L Capper</t>
  </si>
  <si>
    <t>07704560976</t>
  </si>
  <si>
    <t>Mr V Toole</t>
  </si>
  <si>
    <t>0121 749 7562</t>
  </si>
  <si>
    <t>vic.toole@eriks.co.uk</t>
  </si>
  <si>
    <t>Mrs A Maglie</t>
  </si>
  <si>
    <t>FLAT 135A</t>
  </si>
  <si>
    <t>Mr S Rahman</t>
  </si>
  <si>
    <t>07402352462</t>
  </si>
  <si>
    <t>sid8810@outlook.com</t>
  </si>
  <si>
    <t>FLAT 135B</t>
  </si>
  <si>
    <t>Mrs C Fletcher</t>
  </si>
  <si>
    <t>07954896701</t>
  </si>
  <si>
    <t>07389700395</t>
  </si>
  <si>
    <t>FLAT 135C</t>
  </si>
  <si>
    <t>Ms M Stawna</t>
  </si>
  <si>
    <t>07904642860</t>
  </si>
  <si>
    <t>magdalenastawna7@gmail.com</t>
  </si>
  <si>
    <t>FLAT 135D</t>
  </si>
  <si>
    <t>Miss S Martin</t>
  </si>
  <si>
    <t>07517 015137</t>
  </si>
  <si>
    <t>Sandra_26@live.co.uk</t>
  </si>
  <si>
    <t>FLAT 135E</t>
  </si>
  <si>
    <t>Miss D Kirby</t>
  </si>
  <si>
    <t>07519452670</t>
  </si>
  <si>
    <t>dparrish520@gmail.com</t>
  </si>
  <si>
    <t>FLAT 135F</t>
  </si>
  <si>
    <t>Ms M Gome</t>
  </si>
  <si>
    <t>07950704659</t>
  </si>
  <si>
    <t>maggygome@yahoo.co.uk</t>
  </si>
  <si>
    <t xml:space="preserve">136 </t>
  </si>
  <si>
    <t>Miss R Brown</t>
  </si>
  <si>
    <t>01214398486</t>
  </si>
  <si>
    <t>rachelb1987@live.co.uk</t>
  </si>
  <si>
    <t>9am to 1pm</t>
  </si>
  <si>
    <t>FLAT 137A</t>
  </si>
  <si>
    <t>FLAT 137B</t>
  </si>
  <si>
    <t>Miss N Burley Hanson</t>
  </si>
  <si>
    <t>07494283968</t>
  </si>
  <si>
    <t>xnicolehansonx@hotmail.co.uk</t>
  </si>
  <si>
    <t>Ms J Hall</t>
  </si>
  <si>
    <t>0121 776 6281</t>
  </si>
  <si>
    <t>07801413252</t>
  </si>
  <si>
    <t>Miss Z L Harding</t>
  </si>
  <si>
    <t>FLAT 139A</t>
  </si>
  <si>
    <t>Mr W Draper</t>
  </si>
  <si>
    <t>07901 702 357</t>
  </si>
  <si>
    <t>FLAT 139B</t>
  </si>
  <si>
    <t>Mr M Lawerence</t>
  </si>
  <si>
    <t>07543 036 936</t>
  </si>
  <si>
    <t>07543746836</t>
  </si>
  <si>
    <t>chicogrimes@gmail.com</t>
  </si>
  <si>
    <t>FLAT 139C</t>
  </si>
  <si>
    <t>Mr AJ Mcmahon</t>
  </si>
  <si>
    <t>07986980943</t>
  </si>
  <si>
    <t>FLAT 139D</t>
  </si>
  <si>
    <t>Mr S B Howell</t>
  </si>
  <si>
    <t>07707 806198</t>
  </si>
  <si>
    <t>FLAT 139E</t>
  </si>
  <si>
    <t>Mr J Sullivan</t>
  </si>
  <si>
    <t>07507382658</t>
  </si>
  <si>
    <t>FLAT 139F</t>
  </si>
  <si>
    <t>Mr V Smith</t>
  </si>
  <si>
    <t>07506312689</t>
  </si>
  <si>
    <t xml:space="preserve">140 </t>
  </si>
  <si>
    <t>Mrs L Round</t>
  </si>
  <si>
    <t>07368 589 897</t>
  </si>
  <si>
    <t>0121 572-0644</t>
  </si>
  <si>
    <t>FLAT 141A</t>
  </si>
  <si>
    <t>Miss M J Ancill</t>
  </si>
  <si>
    <t>07488361831</t>
  </si>
  <si>
    <t>FLAT 141B</t>
  </si>
  <si>
    <t>Miss S Hinds</t>
  </si>
  <si>
    <t>07542648635</t>
  </si>
  <si>
    <t>princessrylee17@outlook.com</t>
  </si>
  <si>
    <t>FLAT 141C</t>
  </si>
  <si>
    <t>Miss J Neave</t>
  </si>
  <si>
    <t>07583019842</t>
  </si>
  <si>
    <t>j.neave0987@googlemail.com</t>
  </si>
  <si>
    <t>FLAT 141D</t>
  </si>
  <si>
    <t>Mr K Sullivan</t>
  </si>
  <si>
    <t>07795551880</t>
  </si>
  <si>
    <t>FLAT 141E</t>
  </si>
  <si>
    <t>Mr A Wornast</t>
  </si>
  <si>
    <t>07907914379</t>
  </si>
  <si>
    <t>FLAT 141F</t>
  </si>
  <si>
    <t>Ms A A Taylor</t>
  </si>
  <si>
    <t>01212940421</t>
  </si>
  <si>
    <t>aggyfox@hotmail.co.uk</t>
  </si>
  <si>
    <t xml:space="preserve">142 </t>
  </si>
  <si>
    <t>Miss G Powell</t>
  </si>
  <si>
    <t>07496 569312</t>
  </si>
  <si>
    <t>spiderladyuk07@hotmail.com</t>
  </si>
  <si>
    <t>FLAT 143A</t>
  </si>
  <si>
    <t>Mrs S Williams</t>
  </si>
  <si>
    <t>07594515544</t>
  </si>
  <si>
    <t>sowilliams23@gmail.com</t>
  </si>
  <si>
    <t>FLAT 143B</t>
  </si>
  <si>
    <t>Miss E Ashmore</t>
  </si>
  <si>
    <t>07958626988</t>
  </si>
  <si>
    <t>07487792466</t>
  </si>
  <si>
    <t>elleashmore@yahoo.com</t>
  </si>
  <si>
    <t>FLAT 143C</t>
  </si>
  <si>
    <t>Miss C Ricketts</t>
  </si>
  <si>
    <t>charnelle1@live.co.uk</t>
  </si>
  <si>
    <t>FLAT 143D</t>
  </si>
  <si>
    <t>Miss S Mason</t>
  </si>
  <si>
    <t>FLAT 143E</t>
  </si>
  <si>
    <t>Mr D McEwen</t>
  </si>
  <si>
    <t>07896744634</t>
  </si>
  <si>
    <t>07802263271</t>
  </si>
  <si>
    <t>FLAT 143F</t>
  </si>
  <si>
    <t>Mr N Smith</t>
  </si>
  <si>
    <t>nigel_smith2007@yahoo.co.uk</t>
  </si>
  <si>
    <t>FLAT 145A</t>
  </si>
  <si>
    <t>Mr A Shakespeare</t>
  </si>
  <si>
    <t>07428 715 334</t>
  </si>
  <si>
    <t>FLAT 145B</t>
  </si>
  <si>
    <t>Mr J Cassidy</t>
  </si>
  <si>
    <t>07800850130</t>
  </si>
  <si>
    <t xml:space="preserve">145 </t>
  </si>
  <si>
    <t>B35 7EY</t>
  </si>
  <si>
    <t>Mrs N Blenkiron</t>
  </si>
  <si>
    <t>07400330594</t>
  </si>
  <si>
    <t>FLAT 145C</t>
  </si>
  <si>
    <t>Mrs M Corcoran</t>
  </si>
  <si>
    <t>0121 748 2849</t>
  </si>
  <si>
    <t>FLAT 145D</t>
  </si>
  <si>
    <t>Mrs H Ali</t>
  </si>
  <si>
    <t>0121 748 2796</t>
  </si>
  <si>
    <t>07985 393 342</t>
  </si>
  <si>
    <t>hasinaali@hotmail.com</t>
  </si>
  <si>
    <t>FLAT 145E</t>
  </si>
  <si>
    <t>Mr PJ Guest</t>
  </si>
  <si>
    <t>07718 613 519</t>
  </si>
  <si>
    <t>Paul-Guest1985@Hotmail.co.uk</t>
  </si>
  <si>
    <t>FLAT 145F</t>
  </si>
  <si>
    <t>Miss S L Whitehouse</t>
  </si>
  <si>
    <t>07762123269</t>
  </si>
  <si>
    <t>sharna161120@gmail.com</t>
  </si>
  <si>
    <t>FLAT 145G</t>
  </si>
  <si>
    <t>Miss R Mcmahon</t>
  </si>
  <si>
    <t>07473126803</t>
  </si>
  <si>
    <t>FLAT 147A</t>
  </si>
  <si>
    <t>Miss S Al-Muhimin</t>
  </si>
  <si>
    <t>07860377737</t>
  </si>
  <si>
    <t>sammara.93@hotmail.co.uk</t>
  </si>
  <si>
    <t>FLAT 147B</t>
  </si>
  <si>
    <t>Mr M Larkin</t>
  </si>
  <si>
    <t>01217477887</t>
  </si>
  <si>
    <t>FLAT 147C</t>
  </si>
  <si>
    <t>Mr D Doe</t>
  </si>
  <si>
    <t>07712405839</t>
  </si>
  <si>
    <t>FLAT 147D</t>
  </si>
  <si>
    <t>Miss A Gray</t>
  </si>
  <si>
    <t>07944199293</t>
  </si>
  <si>
    <t>grayantoinette79@gmail.com</t>
  </si>
  <si>
    <t>FLAT 147E</t>
  </si>
  <si>
    <t>Miss E Krause</t>
  </si>
  <si>
    <t>0121 574 1978</t>
  </si>
  <si>
    <t>epakrause@gmail.com</t>
  </si>
  <si>
    <t>FLAT 147F</t>
  </si>
  <si>
    <t>Miss J Morgan</t>
  </si>
  <si>
    <t>07738 388 182</t>
  </si>
  <si>
    <t>FLAT 147G</t>
  </si>
  <si>
    <t>Mr D Wood</t>
  </si>
  <si>
    <t>0121 730 1945</t>
  </si>
  <si>
    <t>07906726339</t>
  </si>
  <si>
    <t>don.wood1@hotmail.co.uk</t>
  </si>
  <si>
    <t xml:space="preserve">14A </t>
  </si>
  <si>
    <t>Miss A Loveridge</t>
  </si>
  <si>
    <t>0121 748 5657</t>
  </si>
  <si>
    <t>07507721393</t>
  </si>
  <si>
    <t>angel-love1712@hotmail.com</t>
  </si>
  <si>
    <t xml:space="preserve">14 </t>
  </si>
  <si>
    <t>Miss R Key</t>
  </si>
  <si>
    <t>07708338388</t>
  </si>
  <si>
    <t>07708 338 388</t>
  </si>
  <si>
    <t>becki.26@hotmail.co.uk</t>
  </si>
  <si>
    <t xml:space="preserve">14B </t>
  </si>
  <si>
    <t>Miss A Morris</t>
  </si>
  <si>
    <t>07714 242351</t>
  </si>
  <si>
    <t>07714242351</t>
  </si>
  <si>
    <t>Miss L McBride</t>
  </si>
  <si>
    <t>laura_mcbride@live.co.uk</t>
  </si>
  <si>
    <t>Mrs H Harvey</t>
  </si>
  <si>
    <t>07802 846 703</t>
  </si>
  <si>
    <t>Miss J Harris</t>
  </si>
  <si>
    <t>0121 537 4644</t>
  </si>
  <si>
    <t>07517 434 464</t>
  </si>
  <si>
    <t xml:space="preserve">15A </t>
  </si>
  <si>
    <t>Miss T A Edwards</t>
  </si>
  <si>
    <t>0121 408 9836</t>
  </si>
  <si>
    <t>07305 595 250</t>
  </si>
  <si>
    <t>na_edwards@hotmail.com</t>
  </si>
  <si>
    <t xml:space="preserve">15 </t>
  </si>
  <si>
    <t>Ms J Mulligan</t>
  </si>
  <si>
    <t>07496108763</t>
  </si>
  <si>
    <t xml:space="preserve">16A </t>
  </si>
  <si>
    <t>Mr J Boyce</t>
  </si>
  <si>
    <t>07766 881 939</t>
  </si>
  <si>
    <t>ajlboyce@hotmail.com</t>
  </si>
  <si>
    <t>Mr D Raven</t>
  </si>
  <si>
    <t>01217481669</t>
  </si>
  <si>
    <t>draven159@aol.com</t>
  </si>
  <si>
    <t>Mrs M Duffy</t>
  </si>
  <si>
    <t>07900 652 579</t>
  </si>
  <si>
    <t>07340 37 89 00</t>
  </si>
  <si>
    <t>Symone_hamilton20@yahoo.co.uk</t>
  </si>
  <si>
    <t>Mr M Fone</t>
  </si>
  <si>
    <t>07488 2777 74</t>
  </si>
  <si>
    <t>Mrs T Cottrell</t>
  </si>
  <si>
    <t>01217481461</t>
  </si>
  <si>
    <t>07445676678</t>
  </si>
  <si>
    <t>Mrs V Green</t>
  </si>
  <si>
    <t>07724 272856</t>
  </si>
  <si>
    <t>Mr M Musson</t>
  </si>
  <si>
    <t>tinacrowton@btinternet.com</t>
  </si>
  <si>
    <t xml:space="preserve">18A </t>
  </si>
  <si>
    <t>Miss M Kinsella</t>
  </si>
  <si>
    <t>07391657790</t>
  </si>
  <si>
    <t>07391657 790</t>
  </si>
  <si>
    <t>Miss N Price</t>
  </si>
  <si>
    <t>0121 748 8664</t>
  </si>
  <si>
    <t>07706 568103</t>
  </si>
  <si>
    <t>Mrs S Nicholls</t>
  </si>
  <si>
    <t>01217475303</t>
  </si>
  <si>
    <t>07307626475</t>
  </si>
  <si>
    <t>Miss H Condron</t>
  </si>
  <si>
    <t>hollycondronhc@hotmail.co.uk</t>
  </si>
  <si>
    <t>Mrs M Bowcott</t>
  </si>
  <si>
    <t>07904 122836</t>
  </si>
  <si>
    <t>Mrs D Hanson</t>
  </si>
  <si>
    <t>07843771505</t>
  </si>
  <si>
    <t>deborahhanson37@yahoo.co.uk</t>
  </si>
  <si>
    <t>FLAT 2 Block 7</t>
  </si>
  <si>
    <t>Mr P Lloyd</t>
  </si>
  <si>
    <t>07748 443 362</t>
  </si>
  <si>
    <t>FLAT 2 Block 9</t>
  </si>
  <si>
    <t>Mr G Hill</t>
  </si>
  <si>
    <t>07542761917</t>
  </si>
  <si>
    <t xml:space="preserve">20A </t>
  </si>
  <si>
    <t>Mrs J Smith</t>
  </si>
  <si>
    <t xml:space="preserve">20 </t>
  </si>
  <si>
    <t>Mrs F Chantler</t>
  </si>
  <si>
    <t>(Daughter) 07779 339 025</t>
  </si>
  <si>
    <t>01217767481</t>
  </si>
  <si>
    <t xml:space="preserve">  TS-07/05/24 Ltr sent for 15/05. No Access on 15/05 awaiting photo b4 sending info to client</t>
  </si>
  <si>
    <t>FLAT 2 Block 11</t>
  </si>
  <si>
    <t>Mr A Fowler</t>
  </si>
  <si>
    <t>07712164286</t>
  </si>
  <si>
    <t>iiadamfowlerii@gmail.com</t>
  </si>
  <si>
    <t xml:space="preserve"> FLAT 4 Block 214</t>
  </si>
  <si>
    <t>B35 7NH</t>
  </si>
  <si>
    <t>Miss M Khalid</t>
  </si>
  <si>
    <t>07587324064</t>
  </si>
  <si>
    <t>07401887702</t>
  </si>
  <si>
    <t>maneeba.khalid@hotmail.com</t>
  </si>
  <si>
    <t xml:space="preserve">215 </t>
  </si>
  <si>
    <t>B35 7QA</t>
  </si>
  <si>
    <t>Mr L Barrett</t>
  </si>
  <si>
    <t>01217484899</t>
  </si>
  <si>
    <t>FLAT 2 Block 15</t>
  </si>
  <si>
    <t>Mr A Bird</t>
  </si>
  <si>
    <t>0121 2913612</t>
  </si>
  <si>
    <t>07885582189</t>
  </si>
  <si>
    <t>Ms J Nikiforova</t>
  </si>
  <si>
    <t>01214487105</t>
  </si>
  <si>
    <t>07760896247</t>
  </si>
  <si>
    <t>jane.niki@hotmail.co.uk</t>
  </si>
  <si>
    <t>Park Lane</t>
  </si>
  <si>
    <t>B35 6LS</t>
  </si>
  <si>
    <t>Mr N Taggart</t>
  </si>
  <si>
    <t>07956223641</t>
  </si>
  <si>
    <t>Miss AJ Williams</t>
  </si>
  <si>
    <t>01212406498</t>
  </si>
  <si>
    <t>07446 903 292</t>
  </si>
  <si>
    <t>Miss J Weston</t>
  </si>
  <si>
    <t>07429922484</t>
  </si>
  <si>
    <t>Miss P Davidson</t>
  </si>
  <si>
    <t>07920420656</t>
  </si>
  <si>
    <t>paulinepritchard@hotmail.co.uk</t>
  </si>
  <si>
    <t>Miss E Grant</t>
  </si>
  <si>
    <t>07814460219</t>
  </si>
  <si>
    <t>egrant1976@btinternet.com</t>
  </si>
  <si>
    <t>Mr C Blakemore</t>
  </si>
  <si>
    <t>07763982884</t>
  </si>
  <si>
    <t>Colinblakmore58@sky.com</t>
  </si>
  <si>
    <t>Mr R Goodall</t>
  </si>
  <si>
    <t>01217492456</t>
  </si>
  <si>
    <t>07876 224 376</t>
  </si>
  <si>
    <t>Mr D Penny</t>
  </si>
  <si>
    <t>07788760565</t>
  </si>
  <si>
    <t>Mr D Joseph</t>
  </si>
  <si>
    <t>07869 393636</t>
  </si>
  <si>
    <t>jenrow@hotmail.co.uk</t>
  </si>
  <si>
    <t>Miss K Duffy</t>
  </si>
  <si>
    <t>Mrs K Joyce</t>
  </si>
  <si>
    <t>07702076756</t>
  </si>
  <si>
    <t>Mrs C Brotherson</t>
  </si>
  <si>
    <t>01212930867</t>
  </si>
  <si>
    <t>07710 599 502</t>
  </si>
  <si>
    <t>TS-03/05/24 Text sent for 16/05/24.  TS-07/05/24 Survey CONFIRMED for 16/05/24.</t>
  </si>
  <si>
    <t>Mr M Day</t>
  </si>
  <si>
    <t>07760551180</t>
  </si>
  <si>
    <t>Mr A Gough</t>
  </si>
  <si>
    <t>Mr C Murtagh</t>
  </si>
  <si>
    <t>01217471786</t>
  </si>
  <si>
    <t>07939977722</t>
  </si>
  <si>
    <t>07938 880 752</t>
  </si>
  <si>
    <t>keltagph@outlook.com</t>
  </si>
  <si>
    <t>Mr S Asbury</t>
  </si>
  <si>
    <t>07787484673</t>
  </si>
  <si>
    <t>Miss L Machin</t>
  </si>
  <si>
    <t>07496341192</t>
  </si>
  <si>
    <t>Miss E Flynn</t>
  </si>
  <si>
    <t>07814790594</t>
  </si>
  <si>
    <t>Miss S Pearce</t>
  </si>
  <si>
    <t>07508 463058</t>
  </si>
  <si>
    <t>suzette239@hotmail.com</t>
  </si>
  <si>
    <t>Miss S Lewis</t>
  </si>
  <si>
    <t>0121 779 2571</t>
  </si>
  <si>
    <t>07887745870</t>
  </si>
  <si>
    <t>Mrs G A Thomas</t>
  </si>
  <si>
    <t>0121 218 2260</t>
  </si>
  <si>
    <t>07775 709 656</t>
  </si>
  <si>
    <t>glynisandderek@gmail.com</t>
  </si>
  <si>
    <t>Miss J Cowan</t>
  </si>
  <si>
    <t>01217486221</t>
  </si>
  <si>
    <t>07788230297</t>
  </si>
  <si>
    <t>Miss S Taylor</t>
  </si>
  <si>
    <t>07852810599</t>
  </si>
  <si>
    <t>Mrs K Gillett</t>
  </si>
  <si>
    <t>07800773113</t>
  </si>
  <si>
    <t>Mr V Hepburn</t>
  </si>
  <si>
    <t>07939 567 290</t>
  </si>
  <si>
    <t>TS-03/05/24 Text sent for 16/05/24.  CONFIRMED for 16/05/24. NWR on doors tenant doesn’t want changing</t>
  </si>
  <si>
    <t>Miss DL Carter</t>
  </si>
  <si>
    <t>07342016962</t>
  </si>
  <si>
    <t>05/06 SMS text sent for 19/06. Tenant declined.</t>
  </si>
  <si>
    <t>Miss K-M Goodwin</t>
  </si>
  <si>
    <t>07361881089</t>
  </si>
  <si>
    <t>katiegoodwin1991@outlook.com</t>
  </si>
  <si>
    <t>Miss K Clayton</t>
  </si>
  <si>
    <t>07340 167 385</t>
  </si>
  <si>
    <t>FLAT 3 Block 7</t>
  </si>
  <si>
    <t>Miss D A Smith</t>
  </si>
  <si>
    <t>07833460726</t>
  </si>
  <si>
    <t>Sally Clark,6 Peartree Rd, 748 1060</t>
  </si>
  <si>
    <t xml:space="preserve">309 </t>
  </si>
  <si>
    <t>B35 7PX</t>
  </si>
  <si>
    <t>Miss Y Morton</t>
  </si>
  <si>
    <t>01217473620</t>
  </si>
  <si>
    <t>07597515472</t>
  </si>
  <si>
    <t>yasmin_morton@yahoo.co.uk</t>
  </si>
  <si>
    <t>FLAT 3 Block 9</t>
  </si>
  <si>
    <t>vickyalfie71@googlemail.com</t>
  </si>
  <si>
    <t xml:space="preserve">311 </t>
  </si>
  <si>
    <t>Mr T Harvey</t>
  </si>
  <si>
    <t>07398227052</t>
  </si>
  <si>
    <t>FLAT 3 Block 11</t>
  </si>
  <si>
    <t>Miss P Crozier</t>
  </si>
  <si>
    <t>07788692392</t>
  </si>
  <si>
    <t>paigecrozier01@icloud.com</t>
  </si>
  <si>
    <t>FLAT 3 Block 15</t>
  </si>
  <si>
    <t>Mr T Corbett</t>
  </si>
  <si>
    <t>07462 908 670</t>
  </si>
  <si>
    <t xml:space="preserve">31 </t>
  </si>
  <si>
    <t>Mrs R V Shakespeare</t>
  </si>
  <si>
    <t>07972147963</t>
  </si>
  <si>
    <t>Yatesbury Avenue</t>
  </si>
  <si>
    <t>B35 6QP</t>
  </si>
  <si>
    <t>Ms M Wall</t>
  </si>
  <si>
    <t>07789648008</t>
  </si>
  <si>
    <t>Mrs G Jefferies</t>
  </si>
  <si>
    <t>07958183065</t>
  </si>
  <si>
    <t>Mrs A Clarke</t>
  </si>
  <si>
    <t>annie-clarke@hotmail.co.uk</t>
  </si>
  <si>
    <t>B35 7NL</t>
  </si>
  <si>
    <t>Miss A Histon</t>
  </si>
  <si>
    <t>07860811258</t>
  </si>
  <si>
    <t xml:space="preserve">FLAT 329 </t>
  </si>
  <si>
    <t>Miss S L Reid</t>
  </si>
  <si>
    <t>0121 730 2729</t>
  </si>
  <si>
    <t>(Access via 327 Yatesbury &amp; 1 Cosford Crescent)</t>
  </si>
  <si>
    <t xml:space="preserve">330 </t>
  </si>
  <si>
    <t>Mr A Russell</t>
  </si>
  <si>
    <t>07946 310 835</t>
  </si>
  <si>
    <t>adamrussell2@mail.co.uk</t>
  </si>
  <si>
    <t>FLAT 331</t>
  </si>
  <si>
    <t>Mr W Hall</t>
  </si>
  <si>
    <t>07399591051</t>
  </si>
  <si>
    <t>FLAT 333</t>
  </si>
  <si>
    <t>Miss K Welburn</t>
  </si>
  <si>
    <t>kayleighwelburn@hotmail.co.uk</t>
  </si>
  <si>
    <t>FLAT 335</t>
  </si>
  <si>
    <t>Mr RJ Sharpe</t>
  </si>
  <si>
    <t>07572975677</t>
  </si>
  <si>
    <t>FLAT 337</t>
  </si>
  <si>
    <t>Mr G Kinsella</t>
  </si>
  <si>
    <t>07944 697 120</t>
  </si>
  <si>
    <t>07984479727</t>
  </si>
  <si>
    <t>Access via 349 Yatesbury &amp; 2 Cosford</t>
  </si>
  <si>
    <t>(Access via 349 Yatesbury &amp; 2 Cosford Crescent)</t>
  </si>
  <si>
    <t>FLAT 339</t>
  </si>
  <si>
    <t>Mr A Rainbird</t>
  </si>
  <si>
    <t>07899 568 735</t>
  </si>
  <si>
    <t>FLAT 341</t>
  </si>
  <si>
    <t>Mr G Walton</t>
  </si>
  <si>
    <t>07443730616</t>
  </si>
  <si>
    <t>gareth.walton1988@icloud.com</t>
  </si>
  <si>
    <t>FLAT 343</t>
  </si>
  <si>
    <t>Miss P Fisher</t>
  </si>
  <si>
    <t>07711581016</t>
  </si>
  <si>
    <t>paulinefisher21@hotmail.com</t>
  </si>
  <si>
    <t>FLAT 345</t>
  </si>
  <si>
    <t>Mr HA Zare</t>
  </si>
  <si>
    <t>07474530394</t>
  </si>
  <si>
    <t>hosseinali1980zare@gmail.com</t>
  </si>
  <si>
    <t>FLAT 347</t>
  </si>
  <si>
    <t>Mr C Ferrie</t>
  </si>
  <si>
    <t>01217301070</t>
  </si>
  <si>
    <t>Mr P Mattey</t>
  </si>
  <si>
    <t>B35 6BX</t>
  </si>
  <si>
    <t>Miss L Payne</t>
  </si>
  <si>
    <t>DiDi29xx@hotmail.com</t>
  </si>
  <si>
    <t>Miss L Brettell</t>
  </si>
  <si>
    <t>07745412281</t>
  </si>
  <si>
    <t>Miss J Sutherland</t>
  </si>
  <si>
    <t>07780 590067</t>
  </si>
  <si>
    <t>Miss A Hinds</t>
  </si>
  <si>
    <t>07542693109</t>
  </si>
  <si>
    <t>07799 213 935</t>
  </si>
  <si>
    <t>Miss K L Day</t>
  </si>
  <si>
    <t>B35 7PA</t>
  </si>
  <si>
    <t>Mrs M M Ryder</t>
  </si>
  <si>
    <t>0121 749 2753</t>
  </si>
  <si>
    <t>07838 028 267</t>
  </si>
  <si>
    <t>Mrs L Robinson</t>
  </si>
  <si>
    <t>01212946600</t>
  </si>
  <si>
    <t>07851604370</t>
  </si>
  <si>
    <t xml:space="preserve">361 </t>
  </si>
  <si>
    <t>Miss J Smith</t>
  </si>
  <si>
    <t>0121 218 8333</t>
  </si>
  <si>
    <t>07805 596348</t>
  </si>
  <si>
    <t>FLAT 5 Block 361</t>
  </si>
  <si>
    <t>B35 6LL</t>
  </si>
  <si>
    <t>Mrs S Hughes</t>
  </si>
  <si>
    <t>01215746538</t>
  </si>
  <si>
    <t>suehughes95@ymail.com</t>
  </si>
  <si>
    <t>Mr H Poyner</t>
  </si>
  <si>
    <t>07399190183</t>
  </si>
  <si>
    <t>Mr DJ Worswick</t>
  </si>
  <si>
    <t>01215376063</t>
  </si>
  <si>
    <t>0788 5985151</t>
  </si>
  <si>
    <t>derekworswick@hotmail.co.uk</t>
  </si>
  <si>
    <t>Mrs M Edmunds</t>
  </si>
  <si>
    <t>01217481175</t>
  </si>
  <si>
    <t>07427923178</t>
  </si>
  <si>
    <t xml:space="preserve">FLAT 365 </t>
  </si>
  <si>
    <t>Mr J Donnelly</t>
  </si>
  <si>
    <t>07394020678</t>
  </si>
  <si>
    <t>jamesdonnelly955@gmail.com</t>
  </si>
  <si>
    <t>Access via 1 Cranwell &amp; 363 Yatesbury</t>
  </si>
  <si>
    <t xml:space="preserve">367 </t>
  </si>
  <si>
    <t>Mrs L Skeffington</t>
  </si>
  <si>
    <t>0121 749 1568</t>
  </si>
  <si>
    <t>07964 651965</t>
  </si>
  <si>
    <t xml:space="preserve">FLAT 367 </t>
  </si>
  <si>
    <t>Mr J Smith</t>
  </si>
  <si>
    <t>0121748 6274</t>
  </si>
  <si>
    <t xml:space="preserve">369 </t>
  </si>
  <si>
    <t>Miss J McGregor</t>
  </si>
  <si>
    <t>07939 432616</t>
  </si>
  <si>
    <t>Howardbrandy53@gmail.com</t>
  </si>
  <si>
    <t xml:space="preserve">FLAT 369 </t>
  </si>
  <si>
    <t>Miss A Ward</t>
  </si>
  <si>
    <t xml:space="preserve">371 </t>
  </si>
  <si>
    <t>Miss B Mitchell</t>
  </si>
  <si>
    <t>07476959707</t>
  </si>
  <si>
    <t>brittneymitchell89@hotmail.com</t>
  </si>
  <si>
    <t>FLAT 371</t>
  </si>
  <si>
    <t>Mr B Shingler</t>
  </si>
  <si>
    <t>07473 115 805</t>
  </si>
  <si>
    <t>FLAT 373</t>
  </si>
  <si>
    <t>Mr GA Tucker</t>
  </si>
  <si>
    <t>garytucker@yahoo.co.uk</t>
  </si>
  <si>
    <t>Access via 2 Cranwell &amp; 381 Yatesbury</t>
  </si>
  <si>
    <t xml:space="preserve">375 </t>
  </si>
  <si>
    <t>Miss C M Wellard-Taylor</t>
  </si>
  <si>
    <t>07736846250</t>
  </si>
  <si>
    <t>*tenant will need lots of notice for any appointments</t>
  </si>
  <si>
    <t xml:space="preserve">FLAT 375 </t>
  </si>
  <si>
    <t>Mrs J Evans</t>
  </si>
  <si>
    <t>07572601432</t>
  </si>
  <si>
    <t xml:space="preserve">377 </t>
  </si>
  <si>
    <t>Mr A E Swann</t>
  </si>
  <si>
    <t>07802366961</t>
  </si>
  <si>
    <t>FLAT 377</t>
  </si>
  <si>
    <t>Mr R Riddell</t>
  </si>
  <si>
    <t>0121 747 5544</t>
  </si>
  <si>
    <t xml:space="preserve">379 </t>
  </si>
  <si>
    <t>Miss I Loveridge</t>
  </si>
  <si>
    <t>07752028855</t>
  </si>
  <si>
    <t>ireneloveridge@btinternet.com</t>
  </si>
  <si>
    <t xml:space="preserve">FLAT 379 </t>
  </si>
  <si>
    <t>Mr K Woolley</t>
  </si>
  <si>
    <t>01217493031</t>
  </si>
  <si>
    <t>07479550144</t>
  </si>
  <si>
    <t>kevin_woolley@hotmail.com</t>
  </si>
  <si>
    <t>Mr G Wilkes</t>
  </si>
  <si>
    <t>07444 577 903</t>
  </si>
  <si>
    <t>07867 336 558</t>
  </si>
  <si>
    <t>Mrs P Jones</t>
  </si>
  <si>
    <t>07944 093 168</t>
  </si>
  <si>
    <t>Miss L Sandford</t>
  </si>
  <si>
    <t>07761 741 397</t>
  </si>
  <si>
    <t>louzana72@hotmail.com</t>
  </si>
  <si>
    <t>Miss D D Asbury</t>
  </si>
  <si>
    <t>0121 218 0352</t>
  </si>
  <si>
    <t>07950 351052</t>
  </si>
  <si>
    <t>danielleasbury@aol.com</t>
  </si>
  <si>
    <t>Mrs P Smyth</t>
  </si>
  <si>
    <t>Mr M Coley</t>
  </si>
  <si>
    <t>07907333631</t>
  </si>
  <si>
    <t>Mrs M Ashton</t>
  </si>
  <si>
    <t>07538 012811</t>
  </si>
  <si>
    <t>07538 012 811</t>
  </si>
  <si>
    <t>margaret.ashton@hotmail.com</t>
  </si>
  <si>
    <t>FLAT 397</t>
  </si>
  <si>
    <t>Mr R Shakespeare</t>
  </si>
  <si>
    <t>Access via 395 Yatesbury &amp; 138 Cosford</t>
  </si>
  <si>
    <t>FLAT 399</t>
  </si>
  <si>
    <t>Mr W McMullan</t>
  </si>
  <si>
    <t>681 0549</t>
  </si>
  <si>
    <t xml:space="preserve">3 </t>
  </si>
  <si>
    <t>Miss L Fox</t>
  </si>
  <si>
    <t>07904003519</t>
  </si>
  <si>
    <t>FLAT 401</t>
  </si>
  <si>
    <t>Mr S Sawyer</t>
  </si>
  <si>
    <t>FLAT 403</t>
  </si>
  <si>
    <t>Mr I Hall</t>
  </si>
  <si>
    <t>07729 029 722</t>
  </si>
  <si>
    <t>FLAT 4 Block 7</t>
  </si>
  <si>
    <t>Mr P Moore</t>
  </si>
  <si>
    <t>07484793994</t>
  </si>
  <si>
    <t>07933301112</t>
  </si>
  <si>
    <t>paulmoore053@gmail.com</t>
  </si>
  <si>
    <t>FLAT 4 Block 9</t>
  </si>
  <si>
    <t>Miss S M Marshall</t>
  </si>
  <si>
    <t>0121 749 2311</t>
  </si>
  <si>
    <t>07488339555</t>
  </si>
  <si>
    <t>FLAT 4 Block 11</t>
  </si>
  <si>
    <t>Mr R Stephenson</t>
  </si>
  <si>
    <t>07943182112</t>
  </si>
  <si>
    <t>B35 6LB</t>
  </si>
  <si>
    <t>Miss N Rhone</t>
  </si>
  <si>
    <t>07472000006</t>
  </si>
  <si>
    <t>blackqueenie85@yahoo.co.uk</t>
  </si>
  <si>
    <t>07958 578 729</t>
  </si>
  <si>
    <t>Chan_dun04@hotmail.com</t>
  </si>
  <si>
    <t>FLAT 4 Block 15</t>
  </si>
  <si>
    <t>Mr M Barnes</t>
  </si>
  <si>
    <t>B35 6QR</t>
  </si>
  <si>
    <t>Mr D Plant</t>
  </si>
  <si>
    <t>01217492480</t>
  </si>
  <si>
    <t>07999 924436</t>
  </si>
  <si>
    <t>English-pie67@hotmail.com</t>
  </si>
  <si>
    <t>Mrs R O'Regan</t>
  </si>
  <si>
    <t>0121 776 7757</t>
  </si>
  <si>
    <t>Miss J M Strong</t>
  </si>
  <si>
    <t>07949495111</t>
  </si>
  <si>
    <t>joy.strong0121@outlook.com</t>
  </si>
  <si>
    <t>Miss C Falconer</t>
  </si>
  <si>
    <t>Miss P Kiely</t>
  </si>
  <si>
    <t>07903747247</t>
  </si>
  <si>
    <t>Mrs J Baggott</t>
  </si>
  <si>
    <t>0121 749 1942</t>
  </si>
  <si>
    <t>07877 031 673</t>
  </si>
  <si>
    <t>Miss S Hall</t>
  </si>
  <si>
    <t>07387386918</t>
  </si>
  <si>
    <t>steflle@hotmail.com</t>
  </si>
  <si>
    <t>Mr B Eagle</t>
  </si>
  <si>
    <t>01217302073</t>
  </si>
  <si>
    <t>07703849244</t>
  </si>
  <si>
    <t>Mrs K Luzyn</t>
  </si>
  <si>
    <t>07880 884 629</t>
  </si>
  <si>
    <t>Miss C Campbell</t>
  </si>
  <si>
    <t>Miss S Williams</t>
  </si>
  <si>
    <t>07309637236</t>
  </si>
  <si>
    <t>Miss B Creamer</t>
  </si>
  <si>
    <t>creamerb7@aol.com</t>
  </si>
  <si>
    <t>Miss M Canning</t>
  </si>
  <si>
    <t>01217497756</t>
  </si>
  <si>
    <t>Miss M Flanagan</t>
  </si>
  <si>
    <t>07790942118</t>
  </si>
  <si>
    <t>Mr N Crofts</t>
  </si>
  <si>
    <t>07471 503 437</t>
  </si>
  <si>
    <t>Miss C Wollaston</t>
  </si>
  <si>
    <t>07883075242</t>
  </si>
  <si>
    <t>cathrine.wollaston@sky.com</t>
  </si>
  <si>
    <t>Mr S Leach</t>
  </si>
  <si>
    <t>Mrs E Hewings</t>
  </si>
  <si>
    <t>FLAT 493</t>
  </si>
  <si>
    <t>Mr L McCann</t>
  </si>
  <si>
    <t>07826 177106</t>
  </si>
  <si>
    <t>Access via 491 Yatesbury &amp; 82 Mere Avenue</t>
  </si>
  <si>
    <t>FLAT 495</t>
  </si>
  <si>
    <t>Miss C Edmunds</t>
  </si>
  <si>
    <t xml:space="preserve"> 07725026790</t>
  </si>
  <si>
    <t>FLAT 497</t>
  </si>
  <si>
    <t>Mr O Higgins</t>
  </si>
  <si>
    <t>07539217094</t>
  </si>
  <si>
    <t>FLAT 499</t>
  </si>
  <si>
    <t>Mr SR Ashton</t>
  </si>
  <si>
    <t>07510220205</t>
  </si>
  <si>
    <t>ashtonsteven89@gmail.com</t>
  </si>
  <si>
    <t>FLAT 5 Block 7</t>
  </si>
  <si>
    <t>Miss D E Bowen</t>
  </si>
  <si>
    <t>deborah.ebowen@btinternet.com</t>
  </si>
  <si>
    <t>FLAT 5 Block 9</t>
  </si>
  <si>
    <t>Mr J Hussey Brown</t>
  </si>
  <si>
    <t>07438185137</t>
  </si>
  <si>
    <t>javforce45@gmail.com</t>
  </si>
  <si>
    <t>FLAT 5 Block 11</t>
  </si>
  <si>
    <t>Ms N Gooden</t>
  </si>
  <si>
    <t>FLAT 5 Block 15</t>
  </si>
  <si>
    <t>Miss L Mullen</t>
  </si>
  <si>
    <t>07494143935</t>
  </si>
  <si>
    <t>lcmullen2011@hotmail.co.uk</t>
  </si>
  <si>
    <t xml:space="preserve">59 </t>
  </si>
  <si>
    <t>B35 7HR</t>
  </si>
  <si>
    <t>Mrs A Fenwick</t>
  </si>
  <si>
    <t>07786 844 825</t>
  </si>
  <si>
    <t>5</t>
  </si>
  <si>
    <t>Miss A S Rutter</t>
  </si>
  <si>
    <t>0121 408 0283</t>
  </si>
  <si>
    <t>07534950731</t>
  </si>
  <si>
    <t>amandarutter01@outlook.com</t>
  </si>
  <si>
    <t>FLAT 6 Block 7</t>
  </si>
  <si>
    <t>Mr J Walsh</t>
  </si>
  <si>
    <t>xxjord_villa_09xx@hotmail.co.uk</t>
  </si>
  <si>
    <t>FLAT 6 Block 9</t>
  </si>
  <si>
    <t>Mr SA Round</t>
  </si>
  <si>
    <t>07570074982</t>
  </si>
  <si>
    <t>FLAT 6 Block 11</t>
  </si>
  <si>
    <t>Mr P Knight</t>
  </si>
  <si>
    <t>07935043231</t>
  </si>
  <si>
    <t>FLAT 6 Block 15</t>
  </si>
  <si>
    <t>Mrs L Wojtas</t>
  </si>
  <si>
    <t>07738004387</t>
  </si>
  <si>
    <t>lidzia@interia.eu</t>
  </si>
  <si>
    <t xml:space="preserve">61A </t>
  </si>
  <si>
    <t>Mrs S Horsfall</t>
  </si>
  <si>
    <t>07542044542</t>
  </si>
  <si>
    <t>Miss L Collingwood</t>
  </si>
  <si>
    <t>07541830345</t>
  </si>
  <si>
    <t>laura.collingwood93@hotmail.com</t>
  </si>
  <si>
    <t>Mrs D Price</t>
  </si>
  <si>
    <t>FLAT 7 Block 15</t>
  </si>
  <si>
    <t>Mr R Bierd</t>
  </si>
  <si>
    <t>730 1467</t>
  </si>
  <si>
    <t>07738 718791</t>
  </si>
  <si>
    <t>Abbey Road</t>
  </si>
  <si>
    <t>B23 7QQ</t>
  </si>
  <si>
    <t>Miss M Doyle</t>
  </si>
  <si>
    <t>01212508480</t>
  </si>
  <si>
    <t>07783639265</t>
  </si>
  <si>
    <t>sjohns1606@gmail.com</t>
  </si>
  <si>
    <t>Miss N Chauhan</t>
  </si>
  <si>
    <t>07935031896</t>
  </si>
  <si>
    <t>njc_1991@hotmail.co.uk</t>
  </si>
  <si>
    <t>Miss C Hopkins</t>
  </si>
  <si>
    <t>07896959369</t>
  </si>
  <si>
    <t>cazh86@live.co.uk</t>
  </si>
  <si>
    <t>FLAT 8 Block 15</t>
  </si>
  <si>
    <t>Miss E Belle</t>
  </si>
  <si>
    <t>07555 121 649</t>
  </si>
  <si>
    <t>07943 517 988</t>
  </si>
  <si>
    <t>jacqueline.07@hotmail.co.uk</t>
  </si>
  <si>
    <t>Mr H Malone</t>
  </si>
  <si>
    <t>FLAT 9 Block 15</t>
  </si>
  <si>
    <t>Mr W Hayes</t>
  </si>
  <si>
    <t>williamhayes9@aol.com</t>
  </si>
  <si>
    <t>Miss Z Newell</t>
  </si>
  <si>
    <t>07948 505 771</t>
  </si>
  <si>
    <t>ZenaNewall73@gmail.com</t>
  </si>
  <si>
    <t>Miss B Sheridan</t>
  </si>
  <si>
    <t>07432 002720</t>
  </si>
  <si>
    <t>bmsheridan89@gmail.com</t>
  </si>
  <si>
    <t xml:space="preserve">560 </t>
  </si>
  <si>
    <t>Auckland Drive</t>
  </si>
  <si>
    <t>B36 0DB</t>
  </si>
  <si>
    <t>Miss T Eales</t>
  </si>
  <si>
    <t>traceyeales@msn.com</t>
  </si>
  <si>
    <t>Avery Croft</t>
  </si>
  <si>
    <t>B35 7DH</t>
  </si>
  <si>
    <t>Mr M Wainwright</t>
  </si>
  <si>
    <t>0121 748 4399</t>
  </si>
  <si>
    <t>07944281947</t>
  </si>
  <si>
    <t>Miss B McMahon</t>
  </si>
  <si>
    <t>07400967481</t>
  </si>
  <si>
    <t>FLAT 14</t>
  </si>
  <si>
    <t>Mr JA Southcombe</t>
  </si>
  <si>
    <t>07490181912</t>
  </si>
  <si>
    <t>jjaybham@sky.com</t>
  </si>
  <si>
    <t>*tenant will need lots of notice for any appointments, may have to be over 2 days, speak to Dominie when booking any appointments with this tenant</t>
  </si>
  <si>
    <t>Miss T A Hyatt</t>
  </si>
  <si>
    <t>07510727097</t>
  </si>
  <si>
    <t>Mr G Byard</t>
  </si>
  <si>
    <t>07818601517</t>
  </si>
  <si>
    <t>B35 7DG</t>
  </si>
  <si>
    <t>Miss N E Campbell</t>
  </si>
  <si>
    <t>07413 402266</t>
  </si>
  <si>
    <t>B35 7DQ</t>
  </si>
  <si>
    <t>Miss D A Kiely</t>
  </si>
  <si>
    <t>07809384970</t>
  </si>
  <si>
    <t>Bader Walk</t>
  </si>
  <si>
    <t>B35 7HA</t>
  </si>
  <si>
    <t>Mrs P Dale-Williams</t>
  </si>
  <si>
    <t>07737085123</t>
  </si>
  <si>
    <t>nicwill50@outlook.com</t>
  </si>
  <si>
    <t>Miss V Hodson</t>
  </si>
  <si>
    <t>07402 043814</t>
  </si>
  <si>
    <t>Miss R Shaw</t>
  </si>
  <si>
    <t>07710031268</t>
  </si>
  <si>
    <t>robynshaw216@gmail.com</t>
  </si>
  <si>
    <t>Mrs D L Wardle</t>
  </si>
  <si>
    <t>07950 478 453</t>
  </si>
  <si>
    <t>Miss F Rowe</t>
  </si>
  <si>
    <t>07983 458363</t>
  </si>
  <si>
    <t>Mrs A Tickner- Vickers</t>
  </si>
  <si>
    <t>0121 748 4521</t>
  </si>
  <si>
    <t>07850 864175</t>
  </si>
  <si>
    <t>Miss C Billiard</t>
  </si>
  <si>
    <t>07710644020</t>
  </si>
  <si>
    <t>clairebilliard@gmail.co</t>
  </si>
  <si>
    <t>Mrs J Rooney</t>
  </si>
  <si>
    <t>07745842558</t>
  </si>
  <si>
    <t>joyrooney33@gmail.com</t>
  </si>
  <si>
    <t>Barra Croft</t>
  </si>
  <si>
    <t>B35 6NF</t>
  </si>
  <si>
    <t>Miss S Madden</t>
  </si>
  <si>
    <t>susanmadden1967@icloud.com</t>
  </si>
  <si>
    <t>FLAT 5</t>
  </si>
  <si>
    <t>Beale Close</t>
  </si>
  <si>
    <t>B35 7DA</t>
  </si>
  <si>
    <t>Mr M Spicer</t>
  </si>
  <si>
    <t>07946035120</t>
  </si>
  <si>
    <t>spicermartin5@gmail.com</t>
  </si>
  <si>
    <t>FLAT 7</t>
  </si>
  <si>
    <t>Mrs S Tresigne</t>
  </si>
  <si>
    <t>073766 06143</t>
  </si>
  <si>
    <t>Miss A White</t>
  </si>
  <si>
    <t>07875 328599</t>
  </si>
  <si>
    <t>titchamy17@msn.com</t>
  </si>
  <si>
    <t>Mrs CC Milligan</t>
  </si>
  <si>
    <t>07479517482</t>
  </si>
  <si>
    <t>Miss D Bent</t>
  </si>
  <si>
    <t>07811 214 758</t>
  </si>
  <si>
    <t>sophia.harding@hotmail.co.uk</t>
  </si>
  <si>
    <t>07972 414 842</t>
  </si>
  <si>
    <t>lunn2875@gmail.com</t>
  </si>
  <si>
    <t>FLAT 3 Block 16</t>
  </si>
  <si>
    <t>Mr A Chinn</t>
  </si>
  <si>
    <t>07384 342527</t>
  </si>
  <si>
    <t>FLAT 6 Block 16</t>
  </si>
  <si>
    <t>Miss KG Walker</t>
  </si>
  <si>
    <t>07557783791</t>
  </si>
  <si>
    <t>Mr J Larkin</t>
  </si>
  <si>
    <t>Mrs V Kerr</t>
  </si>
  <si>
    <t>07751977656</t>
  </si>
  <si>
    <t>Miss S P Mann</t>
  </si>
  <si>
    <t>01217491004</t>
  </si>
  <si>
    <t>07526979351</t>
  </si>
  <si>
    <t>Mrs W Walsh</t>
  </si>
  <si>
    <t>07496 536972</t>
  </si>
  <si>
    <t>wendywalsh.cv@btinternet.com</t>
  </si>
  <si>
    <t>Mr R H Nezad-Asl</t>
  </si>
  <si>
    <t>07383558099</t>
  </si>
  <si>
    <t>Majid.asll@yahoo.com</t>
  </si>
  <si>
    <t>Brabazon Grove</t>
  </si>
  <si>
    <t>B35 6DT</t>
  </si>
  <si>
    <t>Miss R Haycock</t>
  </si>
  <si>
    <t>07455 966 933</t>
  </si>
  <si>
    <t>rhaycock1980@gmail.com</t>
  </si>
  <si>
    <t>AM</t>
  </si>
  <si>
    <t>Miss A Witts</t>
  </si>
  <si>
    <t>07588 060 297</t>
  </si>
  <si>
    <t>Mr K Massey</t>
  </si>
  <si>
    <t>07534247544</t>
  </si>
  <si>
    <t>Mrs D Rivers</t>
  </si>
  <si>
    <t>01212411506</t>
  </si>
  <si>
    <t>07969 870822</t>
  </si>
  <si>
    <t>dawnrivers169@yahoo.com</t>
  </si>
  <si>
    <t>Miss T Butler</t>
  </si>
  <si>
    <t>07956475367</t>
  </si>
  <si>
    <t>Mr J Meenan</t>
  </si>
  <si>
    <t>0121 730 1037</t>
  </si>
  <si>
    <t>07846 480 995</t>
  </si>
  <si>
    <t>johnmeenan@hotmail.co.uk</t>
  </si>
  <si>
    <t>TS-03/05/24 Text sent for 13/05/24.  TS-03/05/24 Survey CONFIRMED for 13/05/24.</t>
  </si>
  <si>
    <t>Mrs M Sergeant</t>
  </si>
  <si>
    <t>07913 666 673</t>
  </si>
  <si>
    <t>Mrs D Carr</t>
  </si>
  <si>
    <t>07376 809845</t>
  </si>
  <si>
    <t>TS-03/05/24 Text sent for 13/05/24.   TS-07/05/24 Ltr sent. 08/05 SMS called N/A.Awaiting info from surveyor to see if was a no access or not</t>
  </si>
  <si>
    <t>Mr C Williams</t>
  </si>
  <si>
    <t>07894726478</t>
  </si>
  <si>
    <t>FLAT 54</t>
  </si>
  <si>
    <t>Miss S Moore</t>
  </si>
  <si>
    <t>07887963343</t>
  </si>
  <si>
    <t>suemoore35@yahoo.co.uk</t>
  </si>
  <si>
    <t>FLAT 56</t>
  </si>
  <si>
    <t>Mr D Wallace</t>
  </si>
  <si>
    <t>07719750799</t>
  </si>
  <si>
    <t>FLAT 58</t>
  </si>
  <si>
    <t>Miss L Harding</t>
  </si>
  <si>
    <t>07491880111</t>
  </si>
  <si>
    <t>harding63@hotmail.com</t>
  </si>
  <si>
    <t>TS-03/05/24 Text sent for 14/05/24.  TS-03/05/24 Survey CONFIRMED for 14/05/24.</t>
  </si>
  <si>
    <t>FLAT 60</t>
  </si>
  <si>
    <t>Mr N Flynn</t>
  </si>
  <si>
    <t>07947975847</t>
  </si>
  <si>
    <t>61</t>
  </si>
  <si>
    <t>Miss R Russell</t>
  </si>
  <si>
    <t>07908 063 136</t>
  </si>
  <si>
    <t>remirussell@icloud.com&gt;</t>
  </si>
  <si>
    <t>FLAT 62</t>
  </si>
  <si>
    <t>Mr ML Powers</t>
  </si>
  <si>
    <t>0121 748 7923</t>
  </si>
  <si>
    <t>mickpowers64@gmail.com</t>
  </si>
  <si>
    <t>FLAT 64</t>
  </si>
  <si>
    <t>Ms B A Hinsley</t>
  </si>
  <si>
    <t>07891806772</t>
  </si>
  <si>
    <t>07891 806772</t>
  </si>
  <si>
    <t>Miss T Pointon</t>
  </si>
  <si>
    <t>tracy-1979@hotmail.co.uk</t>
  </si>
  <si>
    <t>Mrs K Marshall</t>
  </si>
  <si>
    <t>01217493482</t>
  </si>
  <si>
    <t>07943 129723</t>
  </si>
  <si>
    <t>kayleighmarshall24@outlook.com</t>
  </si>
  <si>
    <r>
      <t xml:space="preserve">TS-03/05/24 Text sent for 14/05/24.  TS-07/05/24 Tenant text back no she needs Fridays only.13/05 SMS text sent for 24/05. </t>
    </r>
    <r>
      <rPr>
        <b/>
        <sz val="10"/>
        <color rgb="FFFF0000"/>
        <rFont val="Calibri"/>
        <family val="2"/>
        <scheme val="minor"/>
      </rPr>
      <t>CONFIRMED</t>
    </r>
    <r>
      <rPr>
        <sz val="10"/>
        <rFont val="Calibri"/>
        <family val="2"/>
        <scheme val="minor"/>
      </rPr>
      <t xml:space="preserve"> for 24/05. 24.05.24 SF </t>
    </r>
    <r>
      <rPr>
        <b/>
        <sz val="10"/>
        <color rgb="FFFF0000"/>
        <rFont val="Calibri"/>
        <family val="2"/>
        <scheme val="minor"/>
      </rPr>
      <t>CANCELLED</t>
    </r>
    <r>
      <rPr>
        <sz val="10"/>
        <rFont val="Calibri"/>
        <family val="2"/>
        <scheme val="minor"/>
      </rPr>
      <t xml:space="preserve"> via phone. 24.05.24 SF Martin Turpin did actually attend, he van probably got fixed quicker than he thought, he attended the proper and NO ACCESS, need to re-book,</t>
    </r>
  </si>
  <si>
    <t>Miss H Fanning</t>
  </si>
  <si>
    <t>Mr M Coleing</t>
  </si>
  <si>
    <t>0121 749 6902</t>
  </si>
  <si>
    <t>Mrs D Hughes</t>
  </si>
  <si>
    <t>0121 748 6129</t>
  </si>
  <si>
    <t>Miss K Maxfield</t>
  </si>
  <si>
    <t>07863453058</t>
  </si>
  <si>
    <t>kirstiemaxfield@hotmail.co.uk</t>
  </si>
  <si>
    <t>B35 7BX</t>
  </si>
  <si>
    <t>Miss S O'Hagan</t>
  </si>
  <si>
    <t>07940752871</t>
  </si>
  <si>
    <t>sohagan123@outlook.com</t>
  </si>
  <si>
    <t>FLAT 39</t>
  </si>
  <si>
    <t>Miss N Hagi Mohamed</t>
  </si>
  <si>
    <t>07310161724</t>
  </si>
  <si>
    <t>FLAT 43</t>
  </si>
  <si>
    <t>Miss G Johns</t>
  </si>
  <si>
    <t>FLAT 45</t>
  </si>
  <si>
    <t>Mrs P Reid</t>
  </si>
  <si>
    <t>07910314679</t>
  </si>
  <si>
    <t>regreid52@gmail.com</t>
  </si>
  <si>
    <t>FLAT 47</t>
  </si>
  <si>
    <t>Ms JE Panton</t>
  </si>
  <si>
    <t>07949067712</t>
  </si>
  <si>
    <t>pantonjoy22@gmail.com</t>
  </si>
  <si>
    <t>FLAT 51</t>
  </si>
  <si>
    <t>Miss J Francis</t>
  </si>
  <si>
    <t>0121 406 9751</t>
  </si>
  <si>
    <t>07727291618</t>
  </si>
  <si>
    <t>hedgehogitaly@gmail.com</t>
  </si>
  <si>
    <t>Brookpiece Walk</t>
  </si>
  <si>
    <t>B35 7LG</t>
  </si>
  <si>
    <t>Mrs A L Proudfoot</t>
  </si>
  <si>
    <t>07897579340</t>
  </si>
  <si>
    <t xml:space="preserve">50A </t>
  </si>
  <si>
    <t>Mr J F Kirby</t>
  </si>
  <si>
    <t>07977116320</t>
  </si>
  <si>
    <t xml:space="preserve">50 </t>
  </si>
  <si>
    <t>B35 7LJ</t>
  </si>
  <si>
    <t>Mrs M Hadley</t>
  </si>
  <si>
    <t>07385 196 840</t>
  </si>
  <si>
    <t xml:space="preserve">5 </t>
  </si>
  <si>
    <t>Miss P Majidnejadi</t>
  </si>
  <si>
    <t>07478505959</t>
  </si>
  <si>
    <t>Mrs G M Stock</t>
  </si>
  <si>
    <t>GWENPET33@YAHOO.CO.UK</t>
  </si>
  <si>
    <t>Miss V Stokes</t>
  </si>
  <si>
    <t>0792 721 7009</t>
  </si>
  <si>
    <t>07549912080</t>
  </si>
  <si>
    <t>Mr S Thorneywork</t>
  </si>
  <si>
    <t>07779 089842</t>
  </si>
  <si>
    <t>sthorneywork@yahoo.co.uk</t>
  </si>
  <si>
    <t>Mrs J T Wright</t>
  </si>
  <si>
    <t>01217492800</t>
  </si>
  <si>
    <t>Mr G Clark</t>
  </si>
  <si>
    <t>Mrs H Alders</t>
  </si>
  <si>
    <t>hildamytton@talktalk.net</t>
  </si>
  <si>
    <t>Mrs T Soniyi</t>
  </si>
  <si>
    <t>07474826698</t>
  </si>
  <si>
    <t>07735519402</t>
  </si>
  <si>
    <t>Mr B Crowley</t>
  </si>
  <si>
    <t>07598235197</t>
  </si>
  <si>
    <t>FLAT 35</t>
  </si>
  <si>
    <t>Miss C Ashfield</t>
  </si>
  <si>
    <t>07542626176</t>
  </si>
  <si>
    <t>FLAT 37</t>
  </si>
  <si>
    <t>Ms T Black</t>
  </si>
  <si>
    <t>07902537904</t>
  </si>
  <si>
    <t>Mr R J Taylor</t>
  </si>
  <si>
    <t>07967 840 978</t>
  </si>
  <si>
    <t>rayjeandawn@talktalk.net</t>
  </si>
  <si>
    <t>Miss S Wolfe</t>
  </si>
  <si>
    <t>07980 197165</t>
  </si>
  <si>
    <t>wolfies@live.co.uk</t>
  </si>
  <si>
    <t>Mrs T Noreen</t>
  </si>
  <si>
    <t>Mrs Y Wilson</t>
  </si>
  <si>
    <t>0121 240 9929</t>
  </si>
  <si>
    <t>07940902140</t>
  </si>
  <si>
    <t>Miss A Wardell</t>
  </si>
  <si>
    <t>0121 730 3220</t>
  </si>
  <si>
    <t>07880310342</t>
  </si>
  <si>
    <t xml:space="preserve">FLAT 49 </t>
  </si>
  <si>
    <t>Miss S Wale</t>
  </si>
  <si>
    <t>Mrs E Matthews</t>
  </si>
  <si>
    <t>07476275666</t>
  </si>
  <si>
    <t>esthermathers87@gmail.com</t>
  </si>
  <si>
    <t>Miss V Shread</t>
  </si>
  <si>
    <t>07415401907</t>
  </si>
  <si>
    <t>shread446@gmail.com</t>
  </si>
  <si>
    <t>35A</t>
  </si>
  <si>
    <t>Ms A Clarke</t>
  </si>
  <si>
    <t>07814822242</t>
  </si>
  <si>
    <t>alison63@life.co.uk</t>
  </si>
  <si>
    <t>B35 7EJ</t>
  </si>
  <si>
    <t>Miss T Johnson</t>
  </si>
  <si>
    <t>07544998974</t>
  </si>
  <si>
    <t>FLAT 11</t>
  </si>
  <si>
    <t>Mrs N Chowdhury</t>
  </si>
  <si>
    <t>07491367417</t>
  </si>
  <si>
    <t>FLAT 15</t>
  </si>
  <si>
    <t>Mrs S Radigan</t>
  </si>
  <si>
    <t>FLAT 17</t>
  </si>
  <si>
    <t>Mrs R Boyd</t>
  </si>
  <si>
    <t>07865 705397</t>
  </si>
  <si>
    <t>boydbex@hotmail.co.uk</t>
  </si>
  <si>
    <t>FLAT 19</t>
  </si>
  <si>
    <t>Miss L C Brotherson</t>
  </si>
  <si>
    <t>07887 427 211</t>
  </si>
  <si>
    <t>pineapple.lb46@gmail.com</t>
  </si>
  <si>
    <t>FLAT 21</t>
  </si>
  <si>
    <t>Miss J Boyce</t>
  </si>
  <si>
    <t>01212813649</t>
  </si>
  <si>
    <t>FLAT 23</t>
  </si>
  <si>
    <t>Mrs B Bagby</t>
  </si>
  <si>
    <t>01217302880</t>
  </si>
  <si>
    <t>FLAT 29</t>
  </si>
  <si>
    <t>Miss R Townsend</t>
  </si>
  <si>
    <t>07846906974</t>
  </si>
  <si>
    <t>FLAT 31</t>
  </si>
  <si>
    <t>Miss L Rickards</t>
  </si>
  <si>
    <t>07595 943 413</t>
  </si>
  <si>
    <t>07595943413</t>
  </si>
  <si>
    <t>laurarickards@hotmail.com</t>
  </si>
  <si>
    <t>FLAT 33</t>
  </si>
  <si>
    <t>Mrs W Rogers</t>
  </si>
  <si>
    <t>0121 493 4364</t>
  </si>
  <si>
    <t>07359553892</t>
  </si>
  <si>
    <t>rjsimons2003@yahoo.com</t>
  </si>
  <si>
    <t>Miss A Kirk</t>
  </si>
  <si>
    <t>0121 749 1257</t>
  </si>
  <si>
    <t>amanda.kirk@heartofengland.nhs.uk</t>
  </si>
  <si>
    <t>Mrs S Coffman</t>
  </si>
  <si>
    <t>07391115267</t>
  </si>
  <si>
    <t>07500158793</t>
  </si>
  <si>
    <t>sarah.coffman@hotmal.co.uk</t>
  </si>
  <si>
    <t>FLAT 41</t>
  </si>
  <si>
    <t>Miss S Crossley</t>
  </si>
  <si>
    <t xml:space="preserve">51 </t>
  </si>
  <si>
    <t>B35 7EP</t>
  </si>
  <si>
    <t>Mr C Hackett</t>
  </si>
  <si>
    <t>07732939616</t>
  </si>
  <si>
    <t>buffaloackit@live.co.uk</t>
  </si>
  <si>
    <t>FLAT 55</t>
  </si>
  <si>
    <t>Mr R Collin</t>
  </si>
  <si>
    <t>FLAT 57</t>
  </si>
  <si>
    <t>Mrs L Claxton</t>
  </si>
  <si>
    <t>07715927167</t>
  </si>
  <si>
    <t>terrytlc@hotmail.co.uk</t>
  </si>
  <si>
    <t>FLAT 61</t>
  </si>
  <si>
    <t>Mr G Coates</t>
  </si>
  <si>
    <t>07759939077</t>
  </si>
  <si>
    <t>Miss J I Whitehead</t>
  </si>
  <si>
    <t>07802479212</t>
  </si>
  <si>
    <t>juliewhitehead128@yahoo.com</t>
  </si>
  <si>
    <t>Mrs N Ibrahim</t>
  </si>
  <si>
    <t>07889209750</t>
  </si>
  <si>
    <t>Miss D Kennedy</t>
  </si>
  <si>
    <t>07702 802 300</t>
  </si>
  <si>
    <t>Mrs J Sleigh</t>
  </si>
  <si>
    <t>0121 294 5555</t>
  </si>
  <si>
    <t>Mrs J Thompson</t>
  </si>
  <si>
    <t>07977 761 958</t>
  </si>
  <si>
    <t>Miss N Harris</t>
  </si>
  <si>
    <t>07879672959</t>
  </si>
  <si>
    <t>B35 7EX</t>
  </si>
  <si>
    <t>Mr P Hill</t>
  </si>
  <si>
    <t>07388 731386</t>
  </si>
  <si>
    <t>Miss E Clarke</t>
  </si>
  <si>
    <t>07342139484</t>
  </si>
  <si>
    <t>Mrs M Doyle</t>
  </si>
  <si>
    <t>07729645633</t>
  </si>
  <si>
    <t>0121 748 3540</t>
  </si>
  <si>
    <t>07907382938</t>
  </si>
  <si>
    <t>kimmy_taylor@hotmail.co.uk</t>
  </si>
  <si>
    <t>Mr A Johnson</t>
  </si>
  <si>
    <t>077 807 571 30</t>
  </si>
  <si>
    <t>AJ.BIZ@OUTLOOK.COM</t>
  </si>
  <si>
    <t>Miss TA Munn</t>
  </si>
  <si>
    <t>07543150704</t>
  </si>
  <si>
    <t>tanishamunn@gmail.com</t>
  </si>
  <si>
    <t>Miss JMM Fitzgerald</t>
  </si>
  <si>
    <t>07516321312</t>
  </si>
  <si>
    <t>mixy-jd@hotmail.com.co.uk</t>
  </si>
  <si>
    <t>FLAT 149</t>
  </si>
  <si>
    <t>Mr G Pearson</t>
  </si>
  <si>
    <t>07973953526</t>
  </si>
  <si>
    <t>grahamtheman13@yahoo.co.uk</t>
  </si>
  <si>
    <t>FLAT 151</t>
  </si>
  <si>
    <t>Mrs C Bryan</t>
  </si>
  <si>
    <t>07580931284</t>
  </si>
  <si>
    <t>jamestomnina@icloud.com</t>
  </si>
  <si>
    <t>FLAT 153</t>
  </si>
  <si>
    <t>Mr I Bingham</t>
  </si>
  <si>
    <t>07484 896 502</t>
  </si>
  <si>
    <t>ianb15357@outlook.com</t>
  </si>
  <si>
    <t>Mr Z Saleh</t>
  </si>
  <si>
    <t>07922730482</t>
  </si>
  <si>
    <t>zakabro@hotmail.com</t>
  </si>
  <si>
    <t>Mr G Lowe</t>
  </si>
  <si>
    <t>grahamlowe748@hotmail.com</t>
  </si>
  <si>
    <t>Mrs B Jackson</t>
  </si>
  <si>
    <t>07369224629</t>
  </si>
  <si>
    <t>07833775799</t>
  </si>
  <si>
    <t>Canterbury Close</t>
  </si>
  <si>
    <t>B23 7QL</t>
  </si>
  <si>
    <t>Mr R Sanders</t>
  </si>
  <si>
    <t>rickyg22@hotmail.co.uk</t>
  </si>
  <si>
    <t>No.3, Air Ministry Houses</t>
  </si>
  <si>
    <t>B35 7AA</t>
  </si>
  <si>
    <t>Mr J Bradley</t>
  </si>
  <si>
    <t>07449184815</t>
  </si>
  <si>
    <t>joebrad07@hotmail.co.uk</t>
  </si>
  <si>
    <t>No.5, Air Ministry Houses</t>
  </si>
  <si>
    <t>Miss K E Eggleton</t>
  </si>
  <si>
    <t>07361793204</t>
  </si>
  <si>
    <t>kevin118@live.co.uk</t>
  </si>
  <si>
    <t>Miss L Lloyd</t>
  </si>
  <si>
    <t>0121 749 4567</t>
  </si>
  <si>
    <t>Mr S Doyle</t>
  </si>
  <si>
    <t>07735495850</t>
  </si>
  <si>
    <t>stevendoyle1984@hotmail.co.uk</t>
  </si>
  <si>
    <t>Ms L Cahill</t>
  </si>
  <si>
    <t>0798550451</t>
  </si>
  <si>
    <t>07720301863</t>
  </si>
  <si>
    <t>leanne79lou@gmail.com</t>
  </si>
  <si>
    <t>Mr N Kendall</t>
  </si>
  <si>
    <t>07539 309 821</t>
  </si>
  <si>
    <t>Miss A Delaney</t>
  </si>
  <si>
    <t>angeldelaney96@outlook.com</t>
  </si>
  <si>
    <t>Ms L Mullen</t>
  </si>
  <si>
    <t>07496 570635</t>
  </si>
  <si>
    <t>03/06 SMS text sent for 14/06. CONFIRMED for 14/06</t>
  </si>
  <si>
    <t>Mrs V Cattell</t>
  </si>
  <si>
    <t>07547468483</t>
  </si>
  <si>
    <t>vgaunt61@gmail.com</t>
  </si>
  <si>
    <t>Mrs S Webb</t>
  </si>
  <si>
    <t>0121 649 3211</t>
  </si>
  <si>
    <t>Mr M Hughes</t>
  </si>
  <si>
    <t>07368627234</t>
  </si>
  <si>
    <t>Miss D Taylor</t>
  </si>
  <si>
    <t>07508 198 215</t>
  </si>
  <si>
    <t>Miss M Delaney</t>
  </si>
  <si>
    <t>07809 144646</t>
  </si>
  <si>
    <t>Mrs D Machin</t>
  </si>
  <si>
    <t>07860 112 206</t>
  </si>
  <si>
    <t>Mrs D V Heath</t>
  </si>
  <si>
    <t>Clayton Walk</t>
  </si>
  <si>
    <t>B35 7DB</t>
  </si>
  <si>
    <t>Miss C-A Davies</t>
  </si>
  <si>
    <t>07537985180</t>
  </si>
  <si>
    <t>carly_davies1990@outlook.com</t>
  </si>
  <si>
    <t>Ms M Ford</t>
  </si>
  <si>
    <t>07341003087</t>
  </si>
  <si>
    <t>madzons@yahoo.co.uk</t>
  </si>
  <si>
    <t>Mrs R Griffin</t>
  </si>
  <si>
    <t>07456998099</t>
  </si>
  <si>
    <t>Miss G Humpage</t>
  </si>
  <si>
    <t>07354 294 129</t>
  </si>
  <si>
    <t>20/05 SMS Dominie forwarded new tenant contact name &amp; telelphone number, info updated.</t>
  </si>
  <si>
    <t>FLAT 18</t>
  </si>
  <si>
    <t>B35 7DD</t>
  </si>
  <si>
    <t>Mr A Painter</t>
  </si>
  <si>
    <t>anthonypainter450@gmail.com</t>
  </si>
  <si>
    <t>FLAT 24</t>
  </si>
  <si>
    <t>Miss K Knott</t>
  </si>
  <si>
    <t>07935327310</t>
  </si>
  <si>
    <t>Kirsten2491@icloud.com</t>
  </si>
  <si>
    <t xml:space="preserve">25 </t>
  </si>
  <si>
    <t>Miss G Delaney</t>
  </si>
  <si>
    <t>0121 748 4848</t>
  </si>
  <si>
    <t>07581 126165</t>
  </si>
  <si>
    <t>missgdelaney@gmail.com</t>
  </si>
  <si>
    <t>27</t>
  </si>
  <si>
    <t>Miss S Burke</t>
  </si>
  <si>
    <t>07594828214</t>
  </si>
  <si>
    <t xml:space="preserve">28 </t>
  </si>
  <si>
    <t>Miss J Byrne</t>
  </si>
  <si>
    <t>07394159303</t>
  </si>
  <si>
    <t>29</t>
  </si>
  <si>
    <t>Mr C Mohammadi</t>
  </si>
  <si>
    <t>chimoh123456@gmail.com</t>
  </si>
  <si>
    <t xml:space="preserve">30 </t>
  </si>
  <si>
    <t>Miss C Clarson</t>
  </si>
  <si>
    <t>07581472664</t>
  </si>
  <si>
    <t>none@usable.com</t>
  </si>
  <si>
    <t>31</t>
  </si>
  <si>
    <t>Mr LR Canham</t>
  </si>
  <si>
    <t>07780 060 894</t>
  </si>
  <si>
    <t>Mr L Hitchman</t>
  </si>
  <si>
    <t>07958 757 596</t>
  </si>
  <si>
    <t>lee-hitchman@hotmail.co.uk</t>
  </si>
  <si>
    <t xml:space="preserve">33 </t>
  </si>
  <si>
    <t>Mr A Maycock</t>
  </si>
  <si>
    <t>07960018895</t>
  </si>
  <si>
    <t>Miss KL Eyles</t>
  </si>
  <si>
    <t>kellyEyles@hotmail.co.uk</t>
  </si>
  <si>
    <t xml:space="preserve">35 </t>
  </si>
  <si>
    <t>Miss K Toole</t>
  </si>
  <si>
    <t>07718939863</t>
  </si>
  <si>
    <t>miss-toole@hotmail.co.uk</t>
  </si>
  <si>
    <t>Mr R Mottram</t>
  </si>
  <si>
    <t>07762073293</t>
  </si>
  <si>
    <t>mottramr28@gmail.com</t>
  </si>
  <si>
    <t>FLAT 38</t>
  </si>
  <si>
    <t>Mr D Hitchman</t>
  </si>
  <si>
    <t>07562806064</t>
  </si>
  <si>
    <t>07940753670</t>
  </si>
  <si>
    <t>hitchmandale95@gmail.com</t>
  </si>
  <si>
    <t>Mrs S Reeves</t>
  </si>
  <si>
    <t>07719 475202</t>
  </si>
  <si>
    <t>07719475202</t>
  </si>
  <si>
    <t>Mrs M Hill</t>
  </si>
  <si>
    <t>07469203370</t>
  </si>
  <si>
    <t>Miss A Lyons</t>
  </si>
  <si>
    <t>Mr K Slaney</t>
  </si>
  <si>
    <t>07471874335</t>
  </si>
  <si>
    <t>B35 7DE</t>
  </si>
  <si>
    <t>Mr S Beet</t>
  </si>
  <si>
    <t>07532812383</t>
  </si>
  <si>
    <t>stevenbeetx@gmail.com</t>
  </si>
  <si>
    <t xml:space="preserve">48 </t>
  </si>
  <si>
    <t>Miss K Higgins</t>
  </si>
  <si>
    <t>07399114534</t>
  </si>
  <si>
    <t>Mr J Burke</t>
  </si>
  <si>
    <t>07425989450</t>
  </si>
  <si>
    <t>burke21@live.co.uk</t>
  </si>
  <si>
    <t>Miss K Joynson</t>
  </si>
  <si>
    <t>077855 31292</t>
  </si>
  <si>
    <t>Miss M Rock</t>
  </si>
  <si>
    <t>07985 282730</t>
  </si>
  <si>
    <t>FLAT 52</t>
  </si>
  <si>
    <t>B35 7DF</t>
  </si>
  <si>
    <t>Miss C Harrison</t>
  </si>
  <si>
    <t>07305017582</t>
  </si>
  <si>
    <t>courtneyleighharrison02@gmail.com</t>
  </si>
  <si>
    <t>Miss J Olner</t>
  </si>
  <si>
    <t>0121 5378208</t>
  </si>
  <si>
    <t>07412 75 20 61</t>
  </si>
  <si>
    <t>Miss L McCann</t>
  </si>
  <si>
    <t>07375932198</t>
  </si>
  <si>
    <t>leahandpreston@outlook.com</t>
  </si>
  <si>
    <t>Miss D Simner</t>
  </si>
  <si>
    <t>07443908598</t>
  </si>
  <si>
    <t>debsimner@talktalk.net</t>
  </si>
  <si>
    <t>Cobham Close</t>
  </si>
  <si>
    <t>B35 6EA</t>
  </si>
  <si>
    <t>Miss K Williams</t>
  </si>
  <si>
    <t>07799 037537</t>
  </si>
  <si>
    <t>karen_williams3@sky.com</t>
  </si>
  <si>
    <t>Mrs S Chapman</t>
  </si>
  <si>
    <t>07957310022</t>
  </si>
  <si>
    <t>Mrs J Forknall</t>
  </si>
  <si>
    <t>01217484532</t>
  </si>
  <si>
    <t>Miss C Tomkins</t>
  </si>
  <si>
    <t>07496 782816</t>
  </si>
  <si>
    <t>twiggy143@hotmail.com</t>
  </si>
  <si>
    <t>Miss S Ward</t>
  </si>
  <si>
    <t>07961649549</t>
  </si>
  <si>
    <t>sarswardy@gmail.com</t>
  </si>
  <si>
    <t>Miss S Wiggett</t>
  </si>
  <si>
    <t>07590912308</t>
  </si>
  <si>
    <t>samwiggett@outlook.com</t>
  </si>
  <si>
    <t>Miss M J Chantler</t>
  </si>
  <si>
    <t>07507013678</t>
  </si>
  <si>
    <t>mchantler@live.co.uk</t>
  </si>
  <si>
    <t>Miss N Horton</t>
  </si>
  <si>
    <t>07876 31 78 98</t>
  </si>
  <si>
    <t>nicolahorton1968@gmail.com</t>
  </si>
  <si>
    <t>Mrs P Clohessy</t>
  </si>
  <si>
    <t>pam64@live.co.uk</t>
  </si>
  <si>
    <t>Miss JP Johnson</t>
  </si>
  <si>
    <t>07472 605 384</t>
  </si>
  <si>
    <t>Davenport Drive</t>
  </si>
  <si>
    <t>B35 7NT</t>
  </si>
  <si>
    <t>Miss T Graham</t>
  </si>
  <si>
    <t>07368945792</t>
  </si>
  <si>
    <t>traceygraham@yahoo.co.uk</t>
  </si>
  <si>
    <t>Mrs G Thorne</t>
  </si>
  <si>
    <t>Mrs  Bowron</t>
  </si>
  <si>
    <t>0121 730 2726</t>
  </si>
  <si>
    <t>07904 806 262</t>
  </si>
  <si>
    <t>07543 642 145</t>
  </si>
  <si>
    <t>kayliew831@gmail.com</t>
  </si>
  <si>
    <t>Miss R Robinson</t>
  </si>
  <si>
    <t>07462913180</t>
  </si>
  <si>
    <t>rachelrobinson1005@iloud.com</t>
  </si>
  <si>
    <t>Miss N J Cattell</t>
  </si>
  <si>
    <t>07415885959</t>
  </si>
  <si>
    <t>Miss M Hines</t>
  </si>
  <si>
    <t>Mrs G Nazir</t>
  </si>
  <si>
    <t>07542871119</t>
  </si>
  <si>
    <t>Miss T Witherington</t>
  </si>
  <si>
    <t>07730330381</t>
  </si>
  <si>
    <t>bobb63@hotmail.co.uk</t>
  </si>
  <si>
    <t>Mr R M Deeming</t>
  </si>
  <si>
    <t>07403 171 529</t>
  </si>
  <si>
    <t>raydeeming@gmail.com</t>
  </si>
  <si>
    <t>Mrs D Mitchell</t>
  </si>
  <si>
    <t>01217302316</t>
  </si>
  <si>
    <t>Miss H Davies</t>
  </si>
  <si>
    <t>07503879185</t>
  </si>
  <si>
    <t>07503 879 185</t>
  </si>
  <si>
    <t>Miss M Creedon</t>
  </si>
  <si>
    <t>0121 730 1347</t>
  </si>
  <si>
    <t>Mrs V Doras</t>
  </si>
  <si>
    <t>01217477944</t>
  </si>
  <si>
    <t>07452 972 940</t>
  </si>
  <si>
    <t>Mr K Boyd</t>
  </si>
  <si>
    <t>07548162722</t>
  </si>
  <si>
    <t>07581 042010</t>
  </si>
  <si>
    <t>01213017410</t>
  </si>
  <si>
    <t>07565868375</t>
  </si>
  <si>
    <t>Mrs S M Purton</t>
  </si>
  <si>
    <t>07535086052</t>
  </si>
  <si>
    <t>smpurton@gmail.com</t>
  </si>
  <si>
    <t>De Havilland Drive</t>
  </si>
  <si>
    <t>B35 7FP</t>
  </si>
  <si>
    <t>Miss M Morahan</t>
  </si>
  <si>
    <t>0121 439 7477</t>
  </si>
  <si>
    <t>07913206896</t>
  </si>
  <si>
    <t>Mr S Plant</t>
  </si>
  <si>
    <t>01217492697</t>
  </si>
  <si>
    <t>07815 443 140</t>
  </si>
  <si>
    <t>Mrs J Shakespeare-Hines</t>
  </si>
  <si>
    <t>07960 520 021</t>
  </si>
  <si>
    <t>Dixon Close</t>
  </si>
  <si>
    <t>B35 7EN</t>
  </si>
  <si>
    <t>Mrs R Hopkins</t>
  </si>
  <si>
    <t>07482758721</t>
  </si>
  <si>
    <t>07713445871</t>
  </si>
  <si>
    <t>Miss B Leigh</t>
  </si>
  <si>
    <t>07908131308</t>
  </si>
  <si>
    <t>binzlee@live.com</t>
  </si>
  <si>
    <t>Mr C Tyrell</t>
  </si>
  <si>
    <t>07949 136 124</t>
  </si>
  <si>
    <t>Mr W Anderson</t>
  </si>
  <si>
    <t>07563385106</t>
  </si>
  <si>
    <t>harrinikki40@gmail.com</t>
  </si>
  <si>
    <t>Mr D Conroy</t>
  </si>
  <si>
    <t>07981825847</t>
  </si>
  <si>
    <t>dconroy1928@btinternet.com</t>
  </si>
  <si>
    <t>Mr C Teager</t>
  </si>
  <si>
    <t>07948 618 545</t>
  </si>
  <si>
    <t>colinteager62@gmail.com</t>
  </si>
  <si>
    <t>Mr B A Beards</t>
  </si>
  <si>
    <t>07305531168</t>
  </si>
  <si>
    <t>babeards@outlook.com</t>
  </si>
  <si>
    <t>Miss C E Pritchatt</t>
  </si>
  <si>
    <t>07508493698</t>
  </si>
  <si>
    <t>clairepritchatt@googlemail.com</t>
  </si>
  <si>
    <t>Miss E L Oldham</t>
  </si>
  <si>
    <t>07904330493</t>
  </si>
  <si>
    <t>oldhamellen@yahoo.co.uk</t>
  </si>
  <si>
    <t>Miss P Cruise</t>
  </si>
  <si>
    <t>01214391563</t>
  </si>
  <si>
    <t>patricacruise123456@gmail.com</t>
  </si>
  <si>
    <t>Miss J Whitby</t>
  </si>
  <si>
    <t>07507018405</t>
  </si>
  <si>
    <t>Mr J P Carthy</t>
  </si>
  <si>
    <t>07792 030913</t>
  </si>
  <si>
    <t>jamescarthy43@gmail.com</t>
  </si>
  <si>
    <t>Ms T A Lembariti</t>
  </si>
  <si>
    <t>07473494441</t>
  </si>
  <si>
    <t>Doidge Road</t>
  </si>
  <si>
    <t>B23 7SQ</t>
  </si>
  <si>
    <t>Miss N Westwood</t>
  </si>
  <si>
    <t>07776206133</t>
  </si>
  <si>
    <t>Nicola_Westwood@hotmail.com</t>
  </si>
  <si>
    <t>Mrs L C Rogers</t>
  </si>
  <si>
    <t>07445263092</t>
  </si>
  <si>
    <t>lroje@aol.com</t>
  </si>
  <si>
    <t>TS-03/05/24 Text sent for 16/05/24.  TS-03/05/24 Survey CONFIRMED for 16/05/24.</t>
  </si>
  <si>
    <t>Mr K A Omitoyin</t>
  </si>
  <si>
    <t>01217494442</t>
  </si>
  <si>
    <t>07877496683</t>
  </si>
  <si>
    <t>TS-03/05/24 Text sent for 16/05/24.   TS-07/05/24 Ltr sent.08/05 SMS called N/A</t>
  </si>
  <si>
    <t>Ms A Mensah</t>
  </si>
  <si>
    <t>07557792040</t>
  </si>
  <si>
    <t>TS-03/05/24 Text sent for 16/05/24.   TS-07/05/24 Ltr sent. CONFIRMED for 16/05/24 after 9AM</t>
  </si>
  <si>
    <t>Mrs F Chowdhury</t>
  </si>
  <si>
    <t>07944918697</t>
  </si>
  <si>
    <t>chowdhuryfarhana88@hotmail.co.uk</t>
  </si>
  <si>
    <t>Miss K Fearn</t>
  </si>
  <si>
    <t>07885459131</t>
  </si>
  <si>
    <t>Fearn64@sky.com</t>
  </si>
  <si>
    <t>School Hols</t>
  </si>
  <si>
    <r>
      <t xml:space="preserve">TS-03/05/24 Text sent for 16/05/24.  TS-08/05/24 Tenant text back no, replied asking what days are better. 08/05 SMS tenant advised cant do that week but is </t>
    </r>
    <r>
      <rPr>
        <b/>
        <sz val="10"/>
        <color rgb="FFFF0000"/>
        <rFont val="Calibri"/>
        <family val="2"/>
        <scheme val="minor"/>
      </rPr>
      <t>available on the 30th or 31st May, a</t>
    </r>
    <r>
      <rPr>
        <sz val="10"/>
        <rFont val="Calibri"/>
        <family val="2"/>
        <scheme val="minor"/>
      </rPr>
      <t>dvised we would come back once we have more dates available. 20/05 SMS text sent for 05/06. 23/05 SMS tenant declined 05/06. 03/06 SMS text sent for 17/06. 06/06 SMS tenant declined 17/06 needs in scholl hols</t>
    </r>
  </si>
  <si>
    <t>Miss E Chick</t>
  </si>
  <si>
    <t xml:space="preserve">  TS-07/05/24 Ltr sent for 16/05/24.*Door choice in tray</t>
  </si>
  <si>
    <t>*Door choice in tray</t>
  </si>
  <si>
    <t>Doncaster Way</t>
  </si>
  <si>
    <t>B36 8UD</t>
  </si>
  <si>
    <t>Miss J Fowler</t>
  </si>
  <si>
    <t>07716499730</t>
  </si>
  <si>
    <t>jessicafowler123@icloud.com</t>
  </si>
  <si>
    <t>Drem Croft</t>
  </si>
  <si>
    <t>B35 7HW</t>
  </si>
  <si>
    <t>Ms J Sheridan</t>
  </si>
  <si>
    <t>07752 744 103</t>
  </si>
  <si>
    <t>juliesheridan712@gmail.com</t>
  </si>
  <si>
    <t>Mrs H Symonds</t>
  </si>
  <si>
    <t>07754122094</t>
  </si>
  <si>
    <t>Mr D W Henry</t>
  </si>
  <si>
    <t>07986 013017</t>
  </si>
  <si>
    <t>Mrs A Bricknell</t>
  </si>
  <si>
    <t>2506476</t>
  </si>
  <si>
    <t>no@email.com</t>
  </si>
  <si>
    <t>Mr T Finn</t>
  </si>
  <si>
    <t>Mrs A Hatton</t>
  </si>
  <si>
    <t>Mrs L Smith</t>
  </si>
  <si>
    <t>Mrs P Hughes</t>
  </si>
  <si>
    <t>FLAT 1 Block 33</t>
  </si>
  <si>
    <t>Miss SL Murphy</t>
  </si>
  <si>
    <t>07759039463</t>
  </si>
  <si>
    <t>mia-roseclarke11@outlook.com</t>
  </si>
  <si>
    <t>FLAT 2 Block 33</t>
  </si>
  <si>
    <t>FLAT 3 Block 33</t>
  </si>
  <si>
    <t>Miss S Minhas</t>
  </si>
  <si>
    <t>07856434055</t>
  </si>
  <si>
    <t>minhasshahida@gmail.com</t>
  </si>
  <si>
    <t>FLAT 4 Block 33</t>
  </si>
  <si>
    <t>Mrs S Mohammad</t>
  </si>
  <si>
    <t>07479559511</t>
  </si>
  <si>
    <t>shahen452@hotmail.com</t>
  </si>
  <si>
    <t>FLAT 5 Block 33</t>
  </si>
  <si>
    <t>Miss D Styche</t>
  </si>
  <si>
    <t>07512756223</t>
  </si>
  <si>
    <t>dolciestyche@icloud.com</t>
  </si>
  <si>
    <t>FLAT 6 Block 33</t>
  </si>
  <si>
    <t>Miss L Pettitt</t>
  </si>
  <si>
    <t>07982 174 217</t>
  </si>
  <si>
    <t>Miss L Elliot</t>
  </si>
  <si>
    <t>07950 519021</t>
  </si>
  <si>
    <t>Mrs J Fearne</t>
  </si>
  <si>
    <t>07871854000</t>
  </si>
  <si>
    <t>juniefearn1238@gmail.com</t>
  </si>
  <si>
    <t>Miss J Kane</t>
  </si>
  <si>
    <t>0121 730 3202</t>
  </si>
  <si>
    <t>07858 403038</t>
  </si>
  <si>
    <t>Miss S Derry</t>
  </si>
  <si>
    <t>0121 749 1276</t>
  </si>
  <si>
    <t>07586 300775</t>
  </si>
  <si>
    <t>Miss D Jeffrey</t>
  </si>
  <si>
    <t>07983 756792</t>
  </si>
  <si>
    <t>Miss E Weetman</t>
  </si>
  <si>
    <t>07545267737</t>
  </si>
  <si>
    <t>ellieweetman@icloud.com</t>
  </si>
  <si>
    <t>Miss C O'Sullivan</t>
  </si>
  <si>
    <t>07944 126 501</t>
  </si>
  <si>
    <t>carly04_5@hotmail.com</t>
  </si>
  <si>
    <t>Mr K Quigley</t>
  </si>
  <si>
    <t>01212910049</t>
  </si>
  <si>
    <t>07368 278 424</t>
  </si>
  <si>
    <t>kennyquigley837@gmail.com</t>
  </si>
  <si>
    <t>Mrs R Deneke</t>
  </si>
  <si>
    <t>07380 172 236</t>
  </si>
  <si>
    <t>07472914841</t>
  </si>
  <si>
    <t xml:space="preserve">98 </t>
  </si>
  <si>
    <t>B35 7JG</t>
  </si>
  <si>
    <t>Miss Y Edwards</t>
  </si>
  <si>
    <t>07850444154</t>
  </si>
  <si>
    <t>Mrs K Shepherd</t>
  </si>
  <si>
    <t>07494855249</t>
  </si>
  <si>
    <t>B35 7NE</t>
  </si>
  <si>
    <t>Mrs J M Cooksey</t>
  </si>
  <si>
    <t>07950 475165</t>
  </si>
  <si>
    <t>Mr KM Stanley</t>
  </si>
  <si>
    <t>Mr B E Bessey</t>
  </si>
  <si>
    <t>0121 748 5581</t>
  </si>
  <si>
    <t>B35 7NR</t>
  </si>
  <si>
    <t>Miss J Wheeler</t>
  </si>
  <si>
    <t>07888788307</t>
  </si>
  <si>
    <t>wheelerjodie693@gmail.com</t>
  </si>
  <si>
    <t>Mrs A Price</t>
  </si>
  <si>
    <t>0121 244 7626</t>
  </si>
  <si>
    <t>077866 79766</t>
  </si>
  <si>
    <t>Mr M Plant</t>
  </si>
  <si>
    <t>07944 058 064</t>
  </si>
  <si>
    <t>07944 058496</t>
  </si>
  <si>
    <t>Mr K C Bayliss</t>
  </si>
  <si>
    <t>0121 730 1503</t>
  </si>
  <si>
    <t>B35 7PD</t>
  </si>
  <si>
    <t>Mrs M Cunningham</t>
  </si>
  <si>
    <t>07842480164</t>
  </si>
  <si>
    <t>Mrs T Engamba</t>
  </si>
  <si>
    <t>07897530915</t>
  </si>
  <si>
    <t>thmimboe@gmail.com</t>
  </si>
  <si>
    <t>Miss C Shirley</t>
  </si>
  <si>
    <t>01217485660</t>
  </si>
  <si>
    <t>charlotte.c.s@hotmail.co.uk</t>
  </si>
  <si>
    <t>FLAT 1 Flats 214 1-6 Farnborough Road</t>
  </si>
  <si>
    <t>Miss C Wilson</t>
  </si>
  <si>
    <t>07581576078</t>
  </si>
  <si>
    <t>chelseawilson1997@yahoo.co.uk</t>
  </si>
  <si>
    <t>FLAT 3 Flats 214 1-6 Farnborough Road</t>
  </si>
  <si>
    <t>Miss K Savage</t>
  </si>
  <si>
    <t>07950913901</t>
  </si>
  <si>
    <t>savagekeyleigh@gmail.com</t>
  </si>
  <si>
    <t>FLAT 5 Flats 214 1-6 Farnborough Road</t>
  </si>
  <si>
    <t>Miss G Simmonds</t>
  </si>
  <si>
    <t>FLAT 6 Flats 214 1-6 Farnborough Road</t>
  </si>
  <si>
    <t>Mrs L Moss</t>
  </si>
  <si>
    <t>01217478044</t>
  </si>
  <si>
    <t>FLAT 1 Flats 216 1-6 Farnborough Road</t>
  </si>
  <si>
    <t>Mrs J L Hislop</t>
  </si>
  <si>
    <t>FLAT 2 Flats 216 1-6 Farnborough Road</t>
  </si>
  <si>
    <t>Miss E Powell</t>
  </si>
  <si>
    <t>07830241088</t>
  </si>
  <si>
    <t>ellishapowell@hotmail.com</t>
  </si>
  <si>
    <t>FLAT 3 Flats 216 1-6 Farnborough Road</t>
  </si>
  <si>
    <t>Miss S Malone</t>
  </si>
  <si>
    <t>07515116920</t>
  </si>
  <si>
    <t>malones447@gmail.com</t>
  </si>
  <si>
    <t>FLAT 4 Flats 216 1-6 Farnborough Road</t>
  </si>
  <si>
    <t>Miss J Rogers</t>
  </si>
  <si>
    <t>FLAT 5 Flats 216 1-6 Farnborough Road</t>
  </si>
  <si>
    <t>Miss T Davis</t>
  </si>
  <si>
    <t>07938 849 668</t>
  </si>
  <si>
    <t>FLAT 6 Flats 216 1-6 Farnborough Road</t>
  </si>
  <si>
    <t>Miss H Maloney</t>
  </si>
  <si>
    <t>07737449075</t>
  </si>
  <si>
    <t>hannahmoloneyxx18@gamil.com</t>
  </si>
  <si>
    <t>FLAT 29 Geeson Close</t>
  </si>
  <si>
    <t>Geeson Close</t>
  </si>
  <si>
    <t>B35 6NU</t>
  </si>
  <si>
    <t>Miss C Dorrell</t>
  </si>
  <si>
    <t>07467494029</t>
  </si>
  <si>
    <t>courtneylouise28@outlook.com</t>
  </si>
  <si>
    <t>Halfpennyfield Walk</t>
  </si>
  <si>
    <t>B35 7HX</t>
  </si>
  <si>
    <t>Mr N J Goldie</t>
  </si>
  <si>
    <t>07740 984 556</t>
  </si>
  <si>
    <t>sorrellet@yahoo.co.uk</t>
  </si>
  <si>
    <t>Mrs A Edwards</t>
  </si>
  <si>
    <t>0121 749 4333</t>
  </si>
  <si>
    <t>anniebubble@ymail.com</t>
  </si>
  <si>
    <t>Mrs K Teece</t>
  </si>
  <si>
    <t>01217495129</t>
  </si>
  <si>
    <t>kelzminx88@gmail.com</t>
  </si>
  <si>
    <t>Miss C Jones</t>
  </si>
  <si>
    <t>07394004942</t>
  </si>
  <si>
    <t>lil_miss_cj_2013@hotmail.co.uk</t>
  </si>
  <si>
    <t>B35 7HT</t>
  </si>
  <si>
    <t>Miss R A Barnsley</t>
  </si>
  <si>
    <t>07377078828</t>
  </si>
  <si>
    <t>barnsleyrebecca@yahoo.com</t>
  </si>
  <si>
    <t>Hampton Road</t>
  </si>
  <si>
    <t>B23 7JJ</t>
  </si>
  <si>
    <t xml:space="preserve">1 </t>
  </si>
  <si>
    <t>Hawker Drive</t>
  </si>
  <si>
    <t>B35 7DX</t>
  </si>
  <si>
    <t>Miss K Hinett</t>
  </si>
  <si>
    <t>0790 197 5798</t>
  </si>
  <si>
    <t>0121 749 5278</t>
  </si>
  <si>
    <t>FLAT 2A</t>
  </si>
  <si>
    <t>B35 7EG</t>
  </si>
  <si>
    <t>Mr C Moran</t>
  </si>
  <si>
    <t>07867922078</t>
  </si>
  <si>
    <t>conormoran93@putlook.com</t>
  </si>
  <si>
    <t>FLAT 2B</t>
  </si>
  <si>
    <t>Mrs J Wheeler</t>
  </si>
  <si>
    <t>01217470368</t>
  </si>
  <si>
    <t>07828 664416</t>
  </si>
  <si>
    <t>joanbw@yahoo.com</t>
  </si>
  <si>
    <t>Miss D S Newton</t>
  </si>
  <si>
    <t>0772 983 2129</t>
  </si>
  <si>
    <t>4A</t>
  </si>
  <si>
    <t>Miss C Davis</t>
  </si>
  <si>
    <t>07794540365</t>
  </si>
  <si>
    <t>claire_davis3@hotmail.co.uk</t>
  </si>
  <si>
    <t>4B</t>
  </si>
  <si>
    <t>Miss K Hanson</t>
  </si>
  <si>
    <t>Mrs C Langford</t>
  </si>
  <si>
    <t>01217491866</t>
  </si>
  <si>
    <t>07949372749</t>
  </si>
  <si>
    <t>carollangford@hotmail.co.uk</t>
  </si>
  <si>
    <t>Mrs E Venard</t>
  </si>
  <si>
    <t>0121 749 1523</t>
  </si>
  <si>
    <t>07486 522672</t>
  </si>
  <si>
    <t xml:space="preserve">6 </t>
  </si>
  <si>
    <t>Mrs T Hobbis</t>
  </si>
  <si>
    <t>07823471922</t>
  </si>
  <si>
    <t>8A</t>
  </si>
  <si>
    <t>Miss D Meah</t>
  </si>
  <si>
    <t>meahdonna58@gmail.com</t>
  </si>
  <si>
    <t>8B</t>
  </si>
  <si>
    <t>Miss C Wallace</t>
  </si>
  <si>
    <t>Mrs V Hassall</t>
  </si>
  <si>
    <t>07552733533</t>
  </si>
  <si>
    <t xml:space="preserve">10A </t>
  </si>
  <si>
    <t>Mrs K Moore</t>
  </si>
  <si>
    <t>07857 457916</t>
  </si>
  <si>
    <t>Miss S Kelly</t>
  </si>
  <si>
    <t>01217482006</t>
  </si>
  <si>
    <t>07564366180</t>
  </si>
  <si>
    <t>Mrs L Cutler</t>
  </si>
  <si>
    <t>B35 7DY</t>
  </si>
  <si>
    <t>Mrs G Brown-Robinson</t>
  </si>
  <si>
    <t>01216784443</t>
  </si>
  <si>
    <t>georgiabrown240@gmail.com</t>
  </si>
  <si>
    <t>Mr D Cooney</t>
  </si>
  <si>
    <t>0121 747 0410</t>
  </si>
  <si>
    <t>07565 600 342</t>
  </si>
  <si>
    <t>Mrs S L Burke</t>
  </si>
  <si>
    <t>07470280658</t>
  </si>
  <si>
    <t>Ms P C Moran</t>
  </si>
  <si>
    <t>01217477076</t>
  </si>
  <si>
    <t xml:space="preserve"> 07455 201 844</t>
  </si>
  <si>
    <t>pippa30uk@yahoo.co.uk</t>
  </si>
  <si>
    <t>Mrs Y Taylor</t>
  </si>
  <si>
    <t>01217487193</t>
  </si>
  <si>
    <t>07312253894</t>
  </si>
  <si>
    <t>lindseylocket@hotmail.co.uk</t>
  </si>
  <si>
    <t>Mrs S Bradshaw</t>
  </si>
  <si>
    <t>07943 175389</t>
  </si>
  <si>
    <t>suebradshaw04@hotmail.co.uk</t>
  </si>
  <si>
    <t>Mrs M Franks</t>
  </si>
  <si>
    <t>07828956007</t>
  </si>
  <si>
    <t>michellefranks52@yahoo.co.uk</t>
  </si>
  <si>
    <t>07790865747</t>
  </si>
  <si>
    <t>Mrs G Wilkins</t>
  </si>
  <si>
    <t>01217486754</t>
  </si>
  <si>
    <t>07941037147</t>
  </si>
  <si>
    <t>Mr A Stanton</t>
  </si>
  <si>
    <t>07846 850384</t>
  </si>
  <si>
    <t>tony.stanton54@hotmail.co.uk</t>
  </si>
  <si>
    <t>Mr T Greenfield</t>
  </si>
  <si>
    <t>0121 681 5011</t>
  </si>
  <si>
    <t>07545381214</t>
  </si>
  <si>
    <t>t.greenfield@sky.com</t>
  </si>
  <si>
    <t>Miss T Doherty</t>
  </si>
  <si>
    <t>0121 240 0267</t>
  </si>
  <si>
    <t>07502225839</t>
  </si>
  <si>
    <t>Tammy.1987@hotmail.co.uk</t>
  </si>
  <si>
    <t>Mr M Eaton</t>
  </si>
  <si>
    <t>01217491552</t>
  </si>
  <si>
    <t>07717307605</t>
  </si>
  <si>
    <t>Mr K Griffiths</t>
  </si>
  <si>
    <t>Mrs M White</t>
  </si>
  <si>
    <t xml:space="preserve"> 07890 188 074 (Rosemary-Neice)</t>
  </si>
  <si>
    <t>Tenant bed bound, contact is neice Rosemary who all arrangements will be made through as tenant not able to answer door.Will need to be liasing with Dominie also regarding any visits to property as she will need to attend also.</t>
  </si>
  <si>
    <t>Mr S Ashe</t>
  </si>
  <si>
    <t>simonashe1@hotmail.com</t>
  </si>
  <si>
    <t>B35 7EA</t>
  </si>
  <si>
    <t>Miss J Campbell</t>
  </si>
  <si>
    <t>07543350787</t>
  </si>
  <si>
    <t>Miss J Marston</t>
  </si>
  <si>
    <t>07379359151</t>
  </si>
  <si>
    <t>Miss D Johns</t>
  </si>
  <si>
    <t>077 292 55 769</t>
  </si>
  <si>
    <t>dawnjohns1963@yahoo.com</t>
  </si>
  <si>
    <t>B35 7EB</t>
  </si>
  <si>
    <t>Mr D Adeniran</t>
  </si>
  <si>
    <t>07500 53 03 83</t>
  </si>
  <si>
    <t>07983 600720</t>
  </si>
  <si>
    <t>Mr TA Cadby</t>
  </si>
  <si>
    <t>07399557509</t>
  </si>
  <si>
    <t>t.cadby@live.com</t>
  </si>
  <si>
    <t>Miss D Basnett</t>
  </si>
  <si>
    <t>Miss A Cross</t>
  </si>
  <si>
    <t>07957 149919</t>
  </si>
  <si>
    <t>Hawkinge Drive</t>
  </si>
  <si>
    <t>B35 6BP</t>
  </si>
  <si>
    <t>Mrs S M Fahy</t>
  </si>
  <si>
    <t>0121 748 7608</t>
  </si>
  <si>
    <t>07855586905</t>
  </si>
  <si>
    <t>THEWORLDCUP1966@HOTMAIL.COM</t>
  </si>
  <si>
    <t>Mrs S Swingler</t>
  </si>
  <si>
    <t>07793848746</t>
  </si>
  <si>
    <t>sarahswingler.1@btinternet.com</t>
  </si>
  <si>
    <t>Miss A Williams Francis</t>
  </si>
  <si>
    <t>tenneshia85@sky.com</t>
  </si>
  <si>
    <t>Miss A Dodwell</t>
  </si>
  <si>
    <t>aimeedod89@hotmail.co.uk</t>
  </si>
  <si>
    <t>Ms C L Wighton</t>
  </si>
  <si>
    <t>07790 752892</t>
  </si>
  <si>
    <t>clarewighton@nhs.net</t>
  </si>
  <si>
    <t>Mr J Renshaw</t>
  </si>
  <si>
    <t>07896266724</t>
  </si>
  <si>
    <t>mildredrenshaw@yahoo.co.uk</t>
  </si>
  <si>
    <t>Mr L Hall</t>
  </si>
  <si>
    <t>0121 439 6992</t>
  </si>
  <si>
    <t>07858 127 904</t>
  </si>
  <si>
    <t>lance-hall@hotmail.co.uk</t>
  </si>
  <si>
    <t>Miss L Hunt</t>
  </si>
  <si>
    <t>0796 131 0677</t>
  </si>
  <si>
    <t>laurahunt2009@hotmail.co.uk</t>
  </si>
  <si>
    <t>Miss D Robertson</t>
  </si>
  <si>
    <t>07813 505 471</t>
  </si>
  <si>
    <t>Miss J Murray</t>
  </si>
  <si>
    <t>01217470702</t>
  </si>
  <si>
    <t>Mr T Currivan</t>
  </si>
  <si>
    <t>07854571718</t>
  </si>
  <si>
    <t>Mrs M A Crumpton</t>
  </si>
  <si>
    <t>01217491957</t>
  </si>
  <si>
    <t>Miss C P Rice</t>
  </si>
  <si>
    <t>07858514098</t>
  </si>
  <si>
    <t>Hedley Croft</t>
  </si>
  <si>
    <t>B35 6PB</t>
  </si>
  <si>
    <t>Miss F Franks</t>
  </si>
  <si>
    <t>f.franks@hotmail.co.uk</t>
  </si>
  <si>
    <t>The Hennalls</t>
  </si>
  <si>
    <t>B36 8NJ</t>
  </si>
  <si>
    <t>Miss G Asher</t>
  </si>
  <si>
    <t>gemasher3@gmail.com</t>
  </si>
  <si>
    <t>Hermitage Road</t>
  </si>
  <si>
    <t>B23 6AS</t>
  </si>
  <si>
    <t>Miss J Chadneymills</t>
  </si>
  <si>
    <t>jadechad17@hotmail.co.uk</t>
  </si>
  <si>
    <t>Miss L Wood</t>
  </si>
  <si>
    <t>07903 305463</t>
  </si>
  <si>
    <t>lisa_1970@iphone.com</t>
  </si>
  <si>
    <t>TS-02/04/24 Text sent for 11/04/24.  TS-04/04/24 Called tenant left vm, txt &amp; ltr sent.  TS-15/04/24 PB left a card with the tenant's brother to contact Housing Association.</t>
  </si>
  <si>
    <t>Miss D Banner</t>
  </si>
  <si>
    <t>07714469572</t>
  </si>
  <si>
    <t>dannioliver@me.com</t>
  </si>
  <si>
    <t>TS-02/04/24 Text sent for 11/04/24.  TS-02/04/24 Tenant CONFIRMED for the 11/04/24.  TS-15/04/24 PB marked on the diary sheet "Scope of works to be determined" email to follow.</t>
  </si>
  <si>
    <t>Howes Croft</t>
  </si>
  <si>
    <t>B35 7EL</t>
  </si>
  <si>
    <t>Mrs S A Tipper</t>
  </si>
  <si>
    <t>Miss A Pulfer</t>
  </si>
  <si>
    <t>07895085772</t>
  </si>
  <si>
    <t>Mr S Messaoudi</t>
  </si>
  <si>
    <t>07830 027 516</t>
  </si>
  <si>
    <t>Mrs P Edwards</t>
  </si>
  <si>
    <t>Miss C Reilly</t>
  </si>
  <si>
    <t>07784715748</t>
  </si>
  <si>
    <t>Mr D Friend</t>
  </si>
  <si>
    <t>07981776899</t>
  </si>
  <si>
    <t>Ms S Powell</t>
  </si>
  <si>
    <t>0121 628 6799</t>
  </si>
  <si>
    <t>s.powell841@btinternet.com</t>
  </si>
  <si>
    <t>Mrs P Marles</t>
  </si>
  <si>
    <t>0121 748 2704</t>
  </si>
  <si>
    <t>Mrs J Roberts</t>
  </si>
  <si>
    <t>07467 454 619</t>
  </si>
  <si>
    <t>Mrs B Ray</t>
  </si>
  <si>
    <t>748 2840</t>
  </si>
  <si>
    <t>Mr S Lavin</t>
  </si>
  <si>
    <t>07973897510</t>
  </si>
  <si>
    <t>sblhorse@hotmail.co.uk</t>
  </si>
  <si>
    <t>Mr R Clinton</t>
  </si>
  <si>
    <t>07875144434</t>
  </si>
  <si>
    <t>B35 6AU</t>
  </si>
  <si>
    <t>Mr M J Colburn</t>
  </si>
  <si>
    <t>07971 382040</t>
  </si>
  <si>
    <t>mcolburn77@yahoo.co.uk</t>
  </si>
  <si>
    <t>B35 6BB</t>
  </si>
  <si>
    <t>Miss L O'Neill</t>
  </si>
  <si>
    <t>01217496078</t>
  </si>
  <si>
    <t>07936748273</t>
  </si>
  <si>
    <t>Jackson Walk</t>
  </si>
  <si>
    <t>B35 7ER</t>
  </si>
  <si>
    <t>Mr C Loach</t>
  </si>
  <si>
    <t>0121 747 3836</t>
  </si>
  <si>
    <t>07486539691</t>
  </si>
  <si>
    <t>vaughtons@yahoo.co.uk</t>
  </si>
  <si>
    <t>Miss L Fryer</t>
  </si>
  <si>
    <t>laurafryer93@outlook.com</t>
  </si>
  <si>
    <t>FLAT 8</t>
  </si>
  <si>
    <t>B35 7ES</t>
  </si>
  <si>
    <t>Mrs B Tekle</t>
  </si>
  <si>
    <t>07588624303</t>
  </si>
  <si>
    <t>naeley2015@gmail.com</t>
  </si>
  <si>
    <t>Mr S J Clarke</t>
  </si>
  <si>
    <t>07852 937 671</t>
  </si>
  <si>
    <t>FLAT 10</t>
  </si>
  <si>
    <t>Ms B Namayanja</t>
  </si>
  <si>
    <t>0121 238 5068</t>
  </si>
  <si>
    <t>07368 146087</t>
  </si>
  <si>
    <t>Mr P Chancellor</t>
  </si>
  <si>
    <t>07392933824</t>
  </si>
  <si>
    <t>phillipchancellor@hotmail.com</t>
  </si>
  <si>
    <t>Mr A Douglas</t>
  </si>
  <si>
    <t>07804281427</t>
  </si>
  <si>
    <t>ad52erd@hotmail.com</t>
  </si>
  <si>
    <t>Miss I Walker</t>
  </si>
  <si>
    <t>isobelwalks@gmail.com</t>
  </si>
  <si>
    <t>Miss S Wade</t>
  </si>
  <si>
    <t>07931 801890</t>
  </si>
  <si>
    <t>sarahwade54@yahoo.com</t>
  </si>
  <si>
    <t>Miss S Hobbs</t>
  </si>
  <si>
    <t>Mrs V Hill</t>
  </si>
  <si>
    <t>B35 7ET</t>
  </si>
  <si>
    <t>Mr P Kendrick</t>
  </si>
  <si>
    <t>07809439188</t>
  </si>
  <si>
    <t>07502042729</t>
  </si>
  <si>
    <t>Mrs B Wilson</t>
  </si>
  <si>
    <t>07377 376 485</t>
  </si>
  <si>
    <t>Mrs E M Fogg</t>
  </si>
  <si>
    <t>07734 324 637</t>
  </si>
  <si>
    <t>07731932821</t>
  </si>
  <si>
    <t>Mr M Cooksey</t>
  </si>
  <si>
    <t>07763 964 307</t>
  </si>
  <si>
    <t>mark.cooksey@o2.co.uk</t>
  </si>
  <si>
    <t>0121 748 1209</t>
  </si>
  <si>
    <t>patj19521952@gmail.com</t>
  </si>
  <si>
    <t>FLAT 46</t>
  </si>
  <si>
    <t>Ms D Raven</t>
  </si>
  <si>
    <t>FLAT 48</t>
  </si>
  <si>
    <t>Miss D Boylan</t>
  </si>
  <si>
    <t>07377902763</t>
  </si>
  <si>
    <t>daniwilf@gmail.com</t>
  </si>
  <si>
    <t>FLAT 50</t>
  </si>
  <si>
    <t>Mr F Abbas</t>
  </si>
  <si>
    <t>07474169278</t>
  </si>
  <si>
    <t>firfir86@gmail.com</t>
  </si>
  <si>
    <t>Mr C Duke</t>
  </si>
  <si>
    <t>07796668916</t>
  </si>
  <si>
    <t>Mrs G A Foster</t>
  </si>
  <si>
    <t>gillRobertson2008@hotmail.co.uk</t>
  </si>
  <si>
    <t>FLAT 63</t>
  </si>
  <si>
    <t>Miss N Napper</t>
  </si>
  <si>
    <t>0121 220 3449</t>
  </si>
  <si>
    <t>07842388408</t>
  </si>
  <si>
    <t>FLAT 65</t>
  </si>
  <si>
    <t>Mr S Brittain</t>
  </si>
  <si>
    <t>07816 627 372</t>
  </si>
  <si>
    <t>FLAT 67</t>
  </si>
  <si>
    <t>Mr P Edwards</t>
  </si>
  <si>
    <t xml:space="preserve">71 </t>
  </si>
  <si>
    <t>Mr M Ellis</t>
  </si>
  <si>
    <t>07398027805</t>
  </si>
  <si>
    <t>FLAT 73</t>
  </si>
  <si>
    <t>Mrs Z Begum</t>
  </si>
  <si>
    <t>07542596516</t>
  </si>
  <si>
    <t>azizur8076@gmail.com</t>
  </si>
  <si>
    <t>FLAT 75</t>
  </si>
  <si>
    <t>FLAT 77</t>
  </si>
  <si>
    <t>Mr G Halling</t>
  </si>
  <si>
    <t>07970301352</t>
  </si>
  <si>
    <t>geoffrey.halling@googlemail.com</t>
  </si>
  <si>
    <t>FLAT 79</t>
  </si>
  <si>
    <t>Miss J Blythe</t>
  </si>
  <si>
    <t>07508173658</t>
  </si>
  <si>
    <t>FLAT 1</t>
  </si>
  <si>
    <t>Johnson Drive</t>
  </si>
  <si>
    <t>B35 6DS</t>
  </si>
  <si>
    <t>Mrs J Johnson</t>
  </si>
  <si>
    <t>jaynejohnson1@hotmail.co.uk</t>
  </si>
  <si>
    <t>Mrs  Greasley</t>
  </si>
  <si>
    <t>07775164812</t>
  </si>
  <si>
    <t>Miss A Pinney-Smith</t>
  </si>
  <si>
    <t>Anneikasmith@hotmail.co.uk</t>
  </si>
  <si>
    <t>FLAT 6</t>
  </si>
  <si>
    <t>Mr A Micklewright</t>
  </si>
  <si>
    <t>07549317365</t>
  </si>
  <si>
    <t>Mr P Strong</t>
  </si>
  <si>
    <t>01217476147</t>
  </si>
  <si>
    <t>paulstrong.cv1@outlook.com</t>
  </si>
  <si>
    <t>Ms M L Beattie</t>
  </si>
  <si>
    <t>01217471610</t>
  </si>
  <si>
    <t>07387202122</t>
  </si>
  <si>
    <t>Miss S Hickman</t>
  </si>
  <si>
    <t>07910741525</t>
  </si>
  <si>
    <t>sarahhickman1234@gmail.com</t>
  </si>
  <si>
    <t>Miss B Catwell</t>
  </si>
  <si>
    <t>078100 35 373</t>
  </si>
  <si>
    <t>Ms C Gordon</t>
  </si>
  <si>
    <t>07859334888</t>
  </si>
  <si>
    <t>chezzyg34@hotmail.com</t>
  </si>
  <si>
    <t>Miss N Ricketts</t>
  </si>
  <si>
    <t>0121 748 6204</t>
  </si>
  <si>
    <t>07711933578</t>
  </si>
  <si>
    <t>nat14_73@hotmail.com</t>
  </si>
  <si>
    <t>Mrs D Edmunds</t>
  </si>
  <si>
    <t>Mrs S Pointon</t>
  </si>
  <si>
    <t>FLAT 34</t>
  </si>
  <si>
    <t>Miss Z Ashiq</t>
  </si>
  <si>
    <t>07879775097</t>
  </si>
  <si>
    <t>zarina123@hotmail.com</t>
  </si>
  <si>
    <t>Mr K Hunter</t>
  </si>
  <si>
    <t>0121 749 7514</t>
  </si>
  <si>
    <t>klhunter1952@gmail.com</t>
  </si>
  <si>
    <t xml:space="preserve">42 </t>
  </si>
  <si>
    <t>Ms L M Light</t>
  </si>
  <si>
    <t>07938 684 384</t>
  </si>
  <si>
    <t>lisalight63@gmail.com</t>
  </si>
  <si>
    <t>FLAT 44</t>
  </si>
  <si>
    <t>Mr P Craythorne</t>
  </si>
  <si>
    <t>07305 046 601</t>
  </si>
  <si>
    <t>07975602634</t>
  </si>
  <si>
    <t>Miss L Roberts</t>
  </si>
  <si>
    <t>lisatot@hotmail.co.uk</t>
  </si>
  <si>
    <t>Mr PA Patrick</t>
  </si>
  <si>
    <t>0795 791 2074</t>
  </si>
  <si>
    <t>07932546499</t>
  </si>
  <si>
    <t>papatrick2012@hotmail.co.uk</t>
  </si>
  <si>
    <t>Mr D Haden</t>
  </si>
  <si>
    <t>0121 749 2197</t>
  </si>
  <si>
    <t>Miss Z Burke</t>
  </si>
  <si>
    <t>07493539091</t>
  </si>
  <si>
    <t>Mr A Callender</t>
  </si>
  <si>
    <t>0121 748 1457</t>
  </si>
  <si>
    <t>Miss A Kousar</t>
  </si>
  <si>
    <t>07563005972</t>
  </si>
  <si>
    <t>Miss C Boocock</t>
  </si>
  <si>
    <t>07936475190</t>
  </si>
  <si>
    <t>Kenrick Croft</t>
  </si>
  <si>
    <t>B35 7DN</t>
  </si>
  <si>
    <t>Ms P W Avon</t>
  </si>
  <si>
    <t>077046 14259</t>
  </si>
  <si>
    <t>Mrs H Bell</t>
  </si>
  <si>
    <t>07808850639</t>
  </si>
  <si>
    <t>hmolyneux@rocketmail.com</t>
  </si>
  <si>
    <t>Miss N Owens</t>
  </si>
  <si>
    <t>07394459568</t>
  </si>
  <si>
    <t>B35 7DP</t>
  </si>
  <si>
    <t>Ms P Y Smith</t>
  </si>
  <si>
    <t>01216490446</t>
  </si>
  <si>
    <t>07496176210</t>
  </si>
  <si>
    <t>Mr G Jesson</t>
  </si>
  <si>
    <t>01217495697</t>
  </si>
  <si>
    <t>Miss D Bartlam</t>
  </si>
  <si>
    <t>07776822064</t>
  </si>
  <si>
    <t>demmiie32@gmail.com</t>
  </si>
  <si>
    <t>Mrs J Hayes</t>
  </si>
  <si>
    <t>07708467135</t>
  </si>
  <si>
    <t>Miss C Cleaver</t>
  </si>
  <si>
    <t>07340613024</t>
  </si>
  <si>
    <t>Mr A Smith</t>
  </si>
  <si>
    <t>07496303386</t>
  </si>
  <si>
    <t>Mrs M Whitehouse</t>
  </si>
  <si>
    <t>01217470842</t>
  </si>
  <si>
    <t>holtham217@hotmail.co.uk</t>
  </si>
  <si>
    <t>Miss E Forbes</t>
  </si>
  <si>
    <t>07950 282 707</t>
  </si>
  <si>
    <t>22</t>
  </si>
  <si>
    <t>Mrs M Kavanagh</t>
  </si>
  <si>
    <t>07980 488005</t>
  </si>
  <si>
    <t>Miss E Wells</t>
  </si>
  <si>
    <t>01212944676</t>
  </si>
  <si>
    <t>07843 988 959</t>
  </si>
  <si>
    <t>EmmaWells1988@gmail.com</t>
  </si>
  <si>
    <t>Miss R Palmer</t>
  </si>
  <si>
    <t>07462125061</t>
  </si>
  <si>
    <t xml:space="preserve">27 </t>
  </si>
  <si>
    <t>Mrs I A Clynch</t>
  </si>
  <si>
    <t>07765072781</t>
  </si>
  <si>
    <t>FLAT 28</t>
  </si>
  <si>
    <t>Miss F Watson</t>
  </si>
  <si>
    <t>07796 484 108</t>
  </si>
  <si>
    <t>FLAT 30</t>
  </si>
  <si>
    <t>Miss L Fogg</t>
  </si>
  <si>
    <t>07935 545646</t>
  </si>
  <si>
    <t>FLAT 32</t>
  </si>
  <si>
    <t>Mrs S E Alexander</t>
  </si>
  <si>
    <t>07957294770</t>
  </si>
  <si>
    <t>sophie.Alexander@live.co.uk</t>
  </si>
  <si>
    <t>Ms J Strain</t>
  </si>
  <si>
    <t>07913914744</t>
  </si>
  <si>
    <t>juju642000@hotmail.com</t>
  </si>
  <si>
    <t>Mrs E Berhane</t>
  </si>
  <si>
    <t>07944 590314</t>
  </si>
  <si>
    <t>07944590314</t>
  </si>
  <si>
    <t>Mrs V Baynham-Eyles</t>
  </si>
  <si>
    <t>07710658017</t>
  </si>
  <si>
    <t>vix5@hotmail.co.uk</t>
  </si>
  <si>
    <t>Mrs S Rana-Sommerville</t>
  </si>
  <si>
    <t>07813158454</t>
  </si>
  <si>
    <t>sonalrana@live.co.uk</t>
  </si>
  <si>
    <t>FLAT 42</t>
  </si>
  <si>
    <t>Miss K Edwards</t>
  </si>
  <si>
    <t>07835156352</t>
  </si>
  <si>
    <t>B35 7DL</t>
  </si>
  <si>
    <t>Mrs W Ling</t>
  </si>
  <si>
    <t>07835541918</t>
  </si>
  <si>
    <t>Miss D M Cridge</t>
  </si>
  <si>
    <t>07856653106</t>
  </si>
  <si>
    <t>Mrs V Kennedy</t>
  </si>
  <si>
    <t>0121 748 3892</t>
  </si>
  <si>
    <t>07870369496</t>
  </si>
  <si>
    <t>B35 7DJ</t>
  </si>
  <si>
    <t>Miss K J Weaver</t>
  </si>
  <si>
    <t>07460116000</t>
  </si>
  <si>
    <t>katyweaver17@hotmail.com</t>
  </si>
  <si>
    <t>Miss S Walker</t>
  </si>
  <si>
    <t>07870528259</t>
  </si>
  <si>
    <t>Miss E Hewes</t>
  </si>
  <si>
    <t>07368 914 686</t>
  </si>
  <si>
    <t>erinhewes02@gmail.com</t>
  </si>
  <si>
    <t>Lambourn Road</t>
  </si>
  <si>
    <t>B23 6HN</t>
  </si>
  <si>
    <t>Mrs KG Vernalls</t>
  </si>
  <si>
    <t>07967 337952</t>
  </si>
  <si>
    <t>karenrava@hotmail.com</t>
  </si>
  <si>
    <t>B35 7LD</t>
  </si>
  <si>
    <t>Mrs N Broderick</t>
  </si>
  <si>
    <t>07599936661</t>
  </si>
  <si>
    <t>07527042268</t>
  </si>
  <si>
    <t>Miss J Hobbis</t>
  </si>
  <si>
    <t>07368289192</t>
  </si>
  <si>
    <t>amccrea83@outlook.com</t>
  </si>
  <si>
    <t>Mr R Key</t>
  </si>
  <si>
    <t>07392 625156</t>
  </si>
  <si>
    <t>Mr JP Brady</t>
  </si>
  <si>
    <t>07930 438582</t>
  </si>
  <si>
    <t>Mr J Newton</t>
  </si>
  <si>
    <t>01217481417</t>
  </si>
  <si>
    <t>07951550515</t>
  </si>
  <si>
    <t>john.newton17@talktalk.net</t>
  </si>
  <si>
    <t>Miss C McLeod</t>
  </si>
  <si>
    <t>07936492545</t>
  </si>
  <si>
    <t>mcleodcarlina4@gmail.com</t>
  </si>
  <si>
    <t>Miss S Jackson</t>
  </si>
  <si>
    <t>07732408623</t>
  </si>
  <si>
    <t>Mr B Phillis</t>
  </si>
  <si>
    <t>07949277121</t>
  </si>
  <si>
    <t>Mrs D Stoddart</t>
  </si>
  <si>
    <t>0121 748 4672</t>
  </si>
  <si>
    <t>07908848018</t>
  </si>
  <si>
    <t>Miss SA Barnes</t>
  </si>
  <si>
    <t>sallyannbarnes86@live.co.uk</t>
  </si>
  <si>
    <t>Ms N Mahmoodi</t>
  </si>
  <si>
    <t>07976 963150</t>
  </si>
  <si>
    <t>lilispring2001@yahoo.co.uk</t>
  </si>
  <si>
    <t>07718613149</t>
  </si>
  <si>
    <t>xtoniiadelex@hotmail.co.uk</t>
  </si>
  <si>
    <t>Miss K Proctor</t>
  </si>
  <si>
    <t>07368990900</t>
  </si>
  <si>
    <t>kayleighproctor94@outlook.com</t>
  </si>
  <si>
    <t>Miss C Kelly</t>
  </si>
  <si>
    <t>07377418746</t>
  </si>
  <si>
    <t>Miss L Semper</t>
  </si>
  <si>
    <t>07852 570 321</t>
  </si>
  <si>
    <t>Mrs S Alaloush</t>
  </si>
  <si>
    <t>07727 746655</t>
  </si>
  <si>
    <t>sosoalloush12@gmail.com</t>
  </si>
  <si>
    <t>Mr W Doherty</t>
  </si>
  <si>
    <t>0775769962</t>
  </si>
  <si>
    <t>Mrs J Liveley</t>
  </si>
  <si>
    <t>07702 214526</t>
  </si>
  <si>
    <t>enuj@talktalk.net</t>
  </si>
  <si>
    <t>Mr J Bent</t>
  </si>
  <si>
    <t>FLAT 1 Block 100</t>
  </si>
  <si>
    <t>Mr B Taverner</t>
  </si>
  <si>
    <t>0121 748 3388</t>
  </si>
  <si>
    <t>briantaverner@talktalk.net</t>
  </si>
  <si>
    <t>FLAT 2 Block 100</t>
  </si>
  <si>
    <t>Mr I J Geddes</t>
  </si>
  <si>
    <t>07979774328</t>
  </si>
  <si>
    <t>IANGEDDES2@LIVE.COM</t>
  </si>
  <si>
    <t>FLAT 3 Block 100</t>
  </si>
  <si>
    <t>Ms V Flaherty</t>
  </si>
  <si>
    <t>07738418031</t>
  </si>
  <si>
    <t>flahertyviv20@gmail.com</t>
  </si>
  <si>
    <t>FLAT 4 Block 100</t>
  </si>
  <si>
    <t>Mrs P Moseley</t>
  </si>
  <si>
    <t>0121 748 4005</t>
  </si>
  <si>
    <t>(07981) 642 873</t>
  </si>
  <si>
    <t>Pauline.stan129@btinternet.com</t>
  </si>
  <si>
    <t>FLAT 5 Block 100</t>
  </si>
  <si>
    <t>Miss S Rudman</t>
  </si>
  <si>
    <t>07360174372</t>
  </si>
  <si>
    <t>scarlettrudman@gmail.com</t>
  </si>
  <si>
    <t>FLAT 6 Block 100</t>
  </si>
  <si>
    <t>Miss L Patience</t>
  </si>
  <si>
    <t>07455667444</t>
  </si>
  <si>
    <t>leniece1@hotmail.co.uk</t>
  </si>
  <si>
    <t>FLAT 1 Block 102</t>
  </si>
  <si>
    <t>Mrs M Middleham</t>
  </si>
  <si>
    <t>0121 747 2932</t>
  </si>
  <si>
    <t>FLAT 2 Block 102</t>
  </si>
  <si>
    <t>Miss DM Lynch</t>
  </si>
  <si>
    <t>07544102811</t>
  </si>
  <si>
    <t>danielelynchdandan1@hotmail.com</t>
  </si>
  <si>
    <t>FLAT 3 Block 102</t>
  </si>
  <si>
    <t>Miss A Edge</t>
  </si>
  <si>
    <t>07958 000 262</t>
  </si>
  <si>
    <t>alixdedge1234567@gmail.com</t>
  </si>
  <si>
    <t>FLAT 4 Block 102</t>
  </si>
  <si>
    <t>Mr M Doherty</t>
  </si>
  <si>
    <t>07752719086</t>
  </si>
  <si>
    <t>07563 194483</t>
  </si>
  <si>
    <t>FLAT 5 Block 102</t>
  </si>
  <si>
    <t>Mrs GS Moopowe</t>
  </si>
  <si>
    <t>(07488) 259 068</t>
  </si>
  <si>
    <t>FLAT 1 Block 104</t>
  </si>
  <si>
    <t>Miss C Walsh</t>
  </si>
  <si>
    <t>07706 754 485</t>
  </si>
  <si>
    <t>louisewalsh698@gmail.com</t>
  </si>
  <si>
    <t>FLAT 2 Block 104</t>
  </si>
  <si>
    <t xml:space="preserve"> Mr W Cole</t>
  </si>
  <si>
    <t>07903 526123</t>
  </si>
  <si>
    <t>willhelmslack@hotmail.co.uk</t>
  </si>
  <si>
    <t>FLAT 3 Block 104</t>
  </si>
  <si>
    <t>Mr K Hewings</t>
  </si>
  <si>
    <t>07970864544</t>
  </si>
  <si>
    <t>07817181780</t>
  </si>
  <si>
    <t>FLAT 4 Block 104</t>
  </si>
  <si>
    <t>Mr J Johnson</t>
  </si>
  <si>
    <t>07935 069 742</t>
  </si>
  <si>
    <t>FLAT 5 Block 104</t>
  </si>
  <si>
    <t>Miss P Cooke</t>
  </si>
  <si>
    <t>07548 150895</t>
  </si>
  <si>
    <t>FLAT 6 Block 104</t>
  </si>
  <si>
    <t>07770 909 441</t>
  </si>
  <si>
    <t>07826064848</t>
  </si>
  <si>
    <t>shanbart92@googlemail.com</t>
  </si>
  <si>
    <t>Longcroft Close</t>
  </si>
  <si>
    <t>B35 7QS</t>
  </si>
  <si>
    <t>Mr M Shwalbe</t>
  </si>
  <si>
    <t>07826 107 185</t>
  </si>
  <si>
    <t>Miss T Hobbs</t>
  </si>
  <si>
    <t>0121 776 7494</t>
  </si>
  <si>
    <t>07766392422</t>
  </si>
  <si>
    <t>Longclose Walk</t>
  </si>
  <si>
    <t>B35 7LP</t>
  </si>
  <si>
    <t>Mrs C Flatley</t>
  </si>
  <si>
    <t>cutie31@live.co.uk</t>
  </si>
  <si>
    <t xml:space="preserve">FLAT 26 </t>
  </si>
  <si>
    <t>Luce Close</t>
  </si>
  <si>
    <t>B35 6PJ</t>
  </si>
  <si>
    <t>Miss S Horsfall</t>
  </si>
  <si>
    <t>07739971248</t>
  </si>
  <si>
    <t>sianhorsfall@hotmail.co.uk</t>
  </si>
  <si>
    <t>Mrs R Amani Dunia</t>
  </si>
  <si>
    <t>Mrs S Ashton</t>
  </si>
  <si>
    <t>07753 408 066</t>
  </si>
  <si>
    <t>shaz1danks@hotmail.co.uk</t>
  </si>
  <si>
    <t>Miss K Buttery</t>
  </si>
  <si>
    <t>07792168594</t>
  </si>
  <si>
    <t>Miss H Greenshields</t>
  </si>
  <si>
    <t>Miss S Lavill</t>
  </si>
  <si>
    <t>01217471140</t>
  </si>
  <si>
    <t>07967308841</t>
  </si>
  <si>
    <t>B35 6HE</t>
  </si>
  <si>
    <t>07496201987</t>
  </si>
  <si>
    <t>Mr J Fairgrieve</t>
  </si>
  <si>
    <t>747 8116</t>
  </si>
  <si>
    <t>jim@switchradio.co.uk</t>
  </si>
  <si>
    <t>Mr R Averill</t>
  </si>
  <si>
    <t>0121 747 6498</t>
  </si>
  <si>
    <t>07947 597 126</t>
  </si>
  <si>
    <t>Mrs J Ricketts</t>
  </si>
  <si>
    <t>Miss D McQueen</t>
  </si>
  <si>
    <t>07792 498733</t>
  </si>
  <si>
    <t>Mr L Bayo</t>
  </si>
  <si>
    <t>07404530679</t>
  </si>
  <si>
    <t>ibroadma63@gmail.com</t>
  </si>
  <si>
    <t>Mrs C Hodson</t>
  </si>
  <si>
    <t>01217492922</t>
  </si>
  <si>
    <t>07989 362 133</t>
  </si>
  <si>
    <t>Miss J Lawry</t>
  </si>
  <si>
    <t>0121 749 4295</t>
  </si>
  <si>
    <t>Miss A Verikaite</t>
  </si>
  <si>
    <t>arma971716814@gmail.com</t>
  </si>
  <si>
    <t>Melksham Square</t>
  </si>
  <si>
    <t>B35 6BY</t>
  </si>
  <si>
    <t>Mrs I Thomas</t>
  </si>
  <si>
    <t>07859 00 65 85</t>
  </si>
  <si>
    <t>Miss S- Cramman</t>
  </si>
  <si>
    <t>07365622072</t>
  </si>
  <si>
    <t>salliejo96@gmail.com</t>
  </si>
  <si>
    <t>Mr S Oldbury</t>
  </si>
  <si>
    <t>01217486044</t>
  </si>
  <si>
    <t>Ms J Stroud</t>
  </si>
  <si>
    <t>07749465197</t>
  </si>
  <si>
    <t>Miss R Wall</t>
  </si>
  <si>
    <t>0121 471 4004</t>
  </si>
  <si>
    <t>07824676346</t>
  </si>
  <si>
    <t>beckywall123@hotmail.co.uk</t>
  </si>
  <si>
    <t>Miss J Dookie</t>
  </si>
  <si>
    <t>07463 822 618</t>
  </si>
  <si>
    <t>jenevedookie@hotmail.com</t>
  </si>
  <si>
    <t>Miss D Archer</t>
  </si>
  <si>
    <t>07375379357</t>
  </si>
  <si>
    <t>Mr D Loveridge</t>
  </si>
  <si>
    <t>07761915204</t>
  </si>
  <si>
    <t>07783756626</t>
  </si>
  <si>
    <t>swalker12@talktalk.net</t>
  </si>
  <si>
    <t>Miss L Gordon</t>
  </si>
  <si>
    <t>776 7658</t>
  </si>
  <si>
    <t>07920 793 854</t>
  </si>
  <si>
    <t>Mr J Belliss</t>
  </si>
  <si>
    <t>01217471760</t>
  </si>
  <si>
    <t>jimbellis@talktalk.net</t>
  </si>
  <si>
    <t>Mrs J Belliss</t>
  </si>
  <si>
    <t>0121 748 1898</t>
  </si>
  <si>
    <t>07515 426 279</t>
  </si>
  <si>
    <t>Miss W Jesson</t>
  </si>
  <si>
    <t>01214489328</t>
  </si>
  <si>
    <t>07960771767</t>
  </si>
  <si>
    <t>wendyjesson@hotmail.co.uk</t>
  </si>
  <si>
    <t>FLAT 1 Block 1</t>
  </si>
  <si>
    <t>Miss A McLaren</t>
  </si>
  <si>
    <t>01217478782</t>
  </si>
  <si>
    <t>FLAT 2 Block 1</t>
  </si>
  <si>
    <t>Mrs B Mosson</t>
  </si>
  <si>
    <t>FLAT 4 Block 1</t>
  </si>
  <si>
    <t>Mrs A J Preston</t>
  </si>
  <si>
    <t>07845185767</t>
  </si>
  <si>
    <t>FLAT 5 Block 1</t>
  </si>
  <si>
    <t>Mr K Palmer</t>
  </si>
  <si>
    <t>07399584441</t>
  </si>
  <si>
    <t>kanepalmer@gmail.com</t>
  </si>
  <si>
    <t>FLAT 6 Block 1</t>
  </si>
  <si>
    <t>Mr N A Ryan</t>
  </si>
  <si>
    <t>07581365287</t>
  </si>
  <si>
    <t>07470079469</t>
  </si>
  <si>
    <t>Nicho_Ryan@hotmail.com</t>
  </si>
  <si>
    <t>Morar Close</t>
  </si>
  <si>
    <t>B35 7PE</t>
  </si>
  <si>
    <t>Mrs L J Cotterill</t>
  </si>
  <si>
    <t>07982029804</t>
  </si>
  <si>
    <t>desmon.cotterill@sky.com</t>
  </si>
  <si>
    <t>B35 7PG</t>
  </si>
  <si>
    <t>Mr R Hewitt</t>
  </si>
  <si>
    <t>0121 748 6383</t>
  </si>
  <si>
    <t>077 35050048</t>
  </si>
  <si>
    <t>0121 649 8086</t>
  </si>
  <si>
    <t>07480 670 727</t>
  </si>
  <si>
    <t>Mrs M O'Connor</t>
  </si>
  <si>
    <t>Mrs J A Doherty</t>
  </si>
  <si>
    <t>07477 541 734</t>
  </si>
  <si>
    <t>jadoherty@live.co.uk</t>
  </si>
  <si>
    <t>07795202928</t>
  </si>
  <si>
    <t>kim.me@hotmail.co.uk</t>
  </si>
  <si>
    <t>Miss CJ Ancill</t>
  </si>
  <si>
    <t>07930162646</t>
  </si>
  <si>
    <t>Mrs J Spalding</t>
  </si>
  <si>
    <t>07972602127</t>
  </si>
  <si>
    <t>jeanetteplading@aol.co.uk</t>
  </si>
  <si>
    <t>Miss A Beet</t>
  </si>
  <si>
    <t>07853025248</t>
  </si>
  <si>
    <t>amynicolabeet@hotmail.co.uk</t>
  </si>
  <si>
    <t>Mrs J Holness-Lyons</t>
  </si>
  <si>
    <t>Miss M Beckett</t>
  </si>
  <si>
    <t>MichelleBeckett071@gmail.com</t>
  </si>
  <si>
    <t>Mrs M Edmonds</t>
  </si>
  <si>
    <t>Mr J Martin</t>
  </si>
  <si>
    <t>0121 749 4944</t>
  </si>
  <si>
    <t>Miss N J Preston</t>
  </si>
  <si>
    <t>07590904398</t>
  </si>
  <si>
    <t>Mr D Wattis</t>
  </si>
  <si>
    <t>01217471340</t>
  </si>
  <si>
    <t>07525 786 124</t>
  </si>
  <si>
    <t>sharronwattis@hotmail.com</t>
  </si>
  <si>
    <t>Miss S Haughton</t>
  </si>
  <si>
    <t>07307 598 219</t>
  </si>
  <si>
    <t>yungting@live.co.uk</t>
  </si>
  <si>
    <t>Mrs K L Coombs</t>
  </si>
  <si>
    <t>07512837150</t>
  </si>
  <si>
    <t>kellycollins07@btinternet.com</t>
  </si>
  <si>
    <t>Mrs N Beet</t>
  </si>
  <si>
    <t>01217484136</t>
  </si>
  <si>
    <t>nicolabeet@hotmail.co.uk</t>
  </si>
  <si>
    <t>Mr J Mirga</t>
  </si>
  <si>
    <t>07590 188 201</t>
  </si>
  <si>
    <t>jacekmirga@interia.pl</t>
  </si>
  <si>
    <t>Mrs E Feix</t>
  </si>
  <si>
    <t>Mrs SG Morris</t>
  </si>
  <si>
    <t>07554160472</t>
  </si>
  <si>
    <t>Miss R Kelly</t>
  </si>
  <si>
    <t>07908 626 120</t>
  </si>
  <si>
    <t>riak6@icloud.com</t>
  </si>
  <si>
    <t>Mr A Donovan</t>
  </si>
  <si>
    <t>07505093186</t>
  </si>
  <si>
    <t>Mrs J Eamonson</t>
  </si>
  <si>
    <t>07891234284</t>
  </si>
  <si>
    <t>Mr C Leonard</t>
  </si>
  <si>
    <t>07597290885</t>
  </si>
  <si>
    <t>craiglfc15@gmail.com</t>
  </si>
  <si>
    <t>Mrs A Jabbi</t>
  </si>
  <si>
    <t>07903005056</t>
  </si>
  <si>
    <t>adamagabbi@yahoo.com</t>
  </si>
  <si>
    <t>B35 7JH</t>
  </si>
  <si>
    <t>Miss S Rogers</t>
  </si>
  <si>
    <t>0121 747 1023</t>
  </si>
  <si>
    <t>07762 314082</t>
  </si>
  <si>
    <t>Miss L Tilsley</t>
  </si>
  <si>
    <t>07894 063101</t>
  </si>
  <si>
    <t>CANCELLED</t>
  </si>
  <si>
    <t>Mr M Sharp</t>
  </si>
  <si>
    <t>0121 747 3310</t>
  </si>
  <si>
    <t>07799732700</t>
  </si>
  <si>
    <t>*Email from client on 24/05 to advise to remove from the programme.</t>
  </si>
  <si>
    <t>Mrs J Lucas</t>
  </si>
  <si>
    <t>07950866298</t>
  </si>
  <si>
    <t>Miss S Sturch</t>
  </si>
  <si>
    <t>07717 579 462</t>
  </si>
  <si>
    <t>Miss Z Robins</t>
  </si>
  <si>
    <t>07513 865874</t>
  </si>
  <si>
    <t>Mr M Owen</t>
  </si>
  <si>
    <t>07413633858</t>
  </si>
  <si>
    <t>owen1983@outlook.com</t>
  </si>
  <si>
    <t>Miss S Swords</t>
  </si>
  <si>
    <t>07961 909909</t>
  </si>
  <si>
    <t>Newcastle Croft</t>
  </si>
  <si>
    <t>B35 7NS</t>
  </si>
  <si>
    <t>Mrs C Greenhill</t>
  </si>
  <si>
    <t>07902 032 092</t>
  </si>
  <si>
    <t>Mrs S Hopkins</t>
  </si>
  <si>
    <t>07481 833 226</t>
  </si>
  <si>
    <t>samevans56@gmail.com</t>
  </si>
  <si>
    <t>Miss S Islam</t>
  </si>
  <si>
    <t>07713748296</t>
  </si>
  <si>
    <t>Miss P Hewitt</t>
  </si>
  <si>
    <t>07885499782</t>
  </si>
  <si>
    <t>Mrs S Chard</t>
  </si>
  <si>
    <t>0121 241 0685</t>
  </si>
  <si>
    <t>07842 316019</t>
  </si>
  <si>
    <t>Mr K Mills</t>
  </si>
  <si>
    <t>Miss D Kelly</t>
  </si>
  <si>
    <t>07940127027</t>
  </si>
  <si>
    <t>kelljadex@icloud.com</t>
  </si>
  <si>
    <t>Miss AM Langford</t>
  </si>
  <si>
    <t>07851 669 060</t>
  </si>
  <si>
    <t>Miss K Nally</t>
  </si>
  <si>
    <t>07565 884 900</t>
  </si>
  <si>
    <t>katy.90nally@yaho.co.uk</t>
  </si>
  <si>
    <t>Oakington Drive</t>
  </si>
  <si>
    <t>B35 7HQ</t>
  </si>
  <si>
    <t>Mrs Jodie Hanley</t>
  </si>
  <si>
    <t>07969476176</t>
  </si>
  <si>
    <t>Mr T Phillips</t>
  </si>
  <si>
    <t>07479 543 398</t>
  </si>
  <si>
    <t>Miss LE Plumb</t>
  </si>
  <si>
    <t xml:space="preserve">12  </t>
  </si>
  <si>
    <t>Mrs C E Bailey</t>
  </si>
  <si>
    <t>07878 947 765</t>
  </si>
  <si>
    <t>clairewhelan2007@hotmail.co.uk</t>
  </si>
  <si>
    <t>Orchard Meadow Walk</t>
  </si>
  <si>
    <t>B35 7LT</t>
  </si>
  <si>
    <t>Miss K A Hennessy</t>
  </si>
  <si>
    <t>07480 247072</t>
  </si>
  <si>
    <t>kerri.hennessy@yahoo.co.uk</t>
  </si>
  <si>
    <t>B35 7LU</t>
  </si>
  <si>
    <t>Ms S Tolley</t>
  </si>
  <si>
    <t>07532335081</t>
  </si>
  <si>
    <t>Miss J Robinson</t>
  </si>
  <si>
    <t>07717471105</t>
  </si>
  <si>
    <t>Miss N A McFarlane</t>
  </si>
  <si>
    <t>0121 747 7898</t>
  </si>
  <si>
    <t>07874056322</t>
  </si>
  <si>
    <t>nicole_mcfarlane@hotmail.co.uk</t>
  </si>
  <si>
    <t>Miss N Lynch</t>
  </si>
  <si>
    <t>0121 240 8365</t>
  </si>
  <si>
    <t>07806 703 291</t>
  </si>
  <si>
    <t>Lynchnicola17@gmail.com</t>
  </si>
  <si>
    <t>Miss K Blackwell</t>
  </si>
  <si>
    <t>kimberleyb1990@hotmail.co.uk</t>
  </si>
  <si>
    <t>Mr M Field</t>
  </si>
  <si>
    <t>07971016941</t>
  </si>
  <si>
    <t>fieldrachel79@gmail.com</t>
  </si>
  <si>
    <t>Miss R Sheppard</t>
  </si>
  <si>
    <t>07305 532 140</t>
  </si>
  <si>
    <t>Miss J White</t>
  </si>
  <si>
    <t>07415463710</t>
  </si>
  <si>
    <t>Jennywhite2009@live.co.uk</t>
  </si>
  <si>
    <t>Miss L Haden</t>
  </si>
  <si>
    <t>07507395230</t>
  </si>
  <si>
    <t>lisahayden20@gmail.com</t>
  </si>
  <si>
    <t>Miss L Reid</t>
  </si>
  <si>
    <t>0121 730 1311</t>
  </si>
  <si>
    <t>07765033528</t>
  </si>
  <si>
    <t>reid.leah@yahoo.co.uk</t>
  </si>
  <si>
    <t>Miss C L O'Connor</t>
  </si>
  <si>
    <t>07883367045</t>
  </si>
  <si>
    <t>caraleigh18@icloud.com</t>
  </si>
  <si>
    <t>Mrs J Marsh</t>
  </si>
  <si>
    <t>Miss M Ford</t>
  </si>
  <si>
    <t>07928175749</t>
  </si>
  <si>
    <t>Mrs T McCalla</t>
  </si>
  <si>
    <t>0121 523 4608</t>
  </si>
  <si>
    <t>Ms S Roberts</t>
  </si>
  <si>
    <t>07495077761</t>
  </si>
  <si>
    <t>Mrs M Gouldney</t>
  </si>
  <si>
    <t>Mr N Taylor</t>
  </si>
  <si>
    <t>07778 774 711</t>
  </si>
  <si>
    <t>ntaylor12@talktalk.net</t>
  </si>
  <si>
    <t>Mr W Shepherd</t>
  </si>
  <si>
    <t>Mr D Hagans</t>
  </si>
  <si>
    <t>Mr RA Williams</t>
  </si>
  <si>
    <t>0121 747 2440</t>
  </si>
  <si>
    <t>07940 238307</t>
  </si>
  <si>
    <t>krystyok@hotmail.co.uk</t>
  </si>
  <si>
    <t>Mrs J Asbury</t>
  </si>
  <si>
    <t>Miss K A Hansard</t>
  </si>
  <si>
    <t>07583 964820</t>
  </si>
  <si>
    <t>khansard05@aol.com</t>
  </si>
  <si>
    <t>Miss A McManus</t>
  </si>
  <si>
    <t>07379 632 123</t>
  </si>
  <si>
    <t>Lanna96_X@hotmail.co.uk</t>
  </si>
  <si>
    <t>Mr M White</t>
  </si>
  <si>
    <t>07971 838163</t>
  </si>
  <si>
    <t>07971838163</t>
  </si>
  <si>
    <t>0121 749 4432</t>
  </si>
  <si>
    <t>maryannh644@gmail.com</t>
  </si>
  <si>
    <t>Miss S Carter</t>
  </si>
  <si>
    <t>0121 240 8146</t>
  </si>
  <si>
    <t>07449 650709</t>
  </si>
  <si>
    <t>Miss J Large</t>
  </si>
  <si>
    <t>07818005878</t>
  </si>
  <si>
    <t>Miss J Bennett</t>
  </si>
  <si>
    <t>0121 574 5315</t>
  </si>
  <si>
    <t>07762471025</t>
  </si>
  <si>
    <t>Miss B J Whitehorne</t>
  </si>
  <si>
    <t xml:space="preserve"> 07931515433</t>
  </si>
  <si>
    <t>Mr W Stuart-Stephens</t>
  </si>
  <si>
    <t>0121 792 1608</t>
  </si>
  <si>
    <t>07427013611</t>
  </si>
  <si>
    <t>Mr P A Wood</t>
  </si>
  <si>
    <t>07432136984</t>
  </si>
  <si>
    <t>FLAT 2 Block 361</t>
  </si>
  <si>
    <t>Mrs M R Hall</t>
  </si>
  <si>
    <t>07592537547</t>
  </si>
  <si>
    <t>FLAT 3 Block 361</t>
  </si>
  <si>
    <t>Miss J Gordon</t>
  </si>
  <si>
    <t>07772 293687</t>
  </si>
  <si>
    <t>FLAT 4 Block 361</t>
  </si>
  <si>
    <t>Miss K Preston</t>
  </si>
  <si>
    <t>07513789458</t>
  </si>
  <si>
    <t>mommy2430xx@icloiud.com</t>
  </si>
  <si>
    <t>FLAT 6 Block 361</t>
  </si>
  <si>
    <t>Mr S Taylor</t>
  </si>
  <si>
    <t>01217494184</t>
  </si>
  <si>
    <t>steven_taylor10@hotmail.co.uk</t>
  </si>
  <si>
    <t>FLAT 1 Block 2</t>
  </si>
  <si>
    <t>Pixhall Walk</t>
  </si>
  <si>
    <t>B35 7NJ</t>
  </si>
  <si>
    <t>Mr N Pendrey</t>
  </si>
  <si>
    <t>0121 537 8708</t>
  </si>
  <si>
    <t>07712 390 951</t>
  </si>
  <si>
    <t>FLAT 2 Block 2</t>
  </si>
  <si>
    <t>Mrs M Blenkiron</t>
  </si>
  <si>
    <t>01217483154</t>
  </si>
  <si>
    <t>07508 091 994</t>
  </si>
  <si>
    <t>marieblenkiron@hotmail.com</t>
  </si>
  <si>
    <t>FLAT 6 Block 2</t>
  </si>
  <si>
    <t>Miss P Hanson</t>
  </si>
  <si>
    <t>07804 586 846</t>
  </si>
  <si>
    <t>07804586846</t>
  </si>
  <si>
    <t>FLAT 1 Block 4</t>
  </si>
  <si>
    <t>Mrs CA Williams</t>
  </si>
  <si>
    <t>FLAT 2 Block 4</t>
  </si>
  <si>
    <t>Ms E M Lewandowska</t>
  </si>
  <si>
    <t>07545 253924</t>
  </si>
  <si>
    <t>07850653535</t>
  </si>
  <si>
    <t>darson1970@gmail.com</t>
  </si>
  <si>
    <t>FLAT 5 Block 4</t>
  </si>
  <si>
    <t>Mr D Brooks</t>
  </si>
  <si>
    <t>0121 288 6000</t>
  </si>
  <si>
    <t>07488700958</t>
  </si>
  <si>
    <t>donbrookes9@gmail.com</t>
  </si>
  <si>
    <t>FLAT 1 Block 17</t>
  </si>
  <si>
    <t>Mrs J A Stokes</t>
  </si>
  <si>
    <t>07713960464</t>
  </si>
  <si>
    <t>FLAT 2 Block 17</t>
  </si>
  <si>
    <t>Miss N Littleford</t>
  </si>
  <si>
    <t>07311265188</t>
  </si>
  <si>
    <t>FLAT 3 Block 17</t>
  </si>
  <si>
    <t>Mr D H Lewis</t>
  </si>
  <si>
    <t>07999840705</t>
  </si>
  <si>
    <t>echos1@hotmail.co.uk</t>
  </si>
  <si>
    <t>FLAT 4 Block 17</t>
  </si>
  <si>
    <t>Miss K Whitehouse</t>
  </si>
  <si>
    <t>07488309580</t>
  </si>
  <si>
    <t>kimberleywhitehouse2@gmail.com</t>
  </si>
  <si>
    <t>FLAT 5 Block 17</t>
  </si>
  <si>
    <t>Ms L McBride</t>
  </si>
  <si>
    <t>07495050438</t>
  </si>
  <si>
    <t>lynling@gmail.com</t>
  </si>
  <si>
    <t>FLAT 6 Block 17</t>
  </si>
  <si>
    <t>Miss A K Taylor</t>
  </si>
  <si>
    <t>01217488220</t>
  </si>
  <si>
    <t>lishataylor86@icloud.com</t>
  </si>
  <si>
    <t>Mr RW Hawthorn</t>
  </si>
  <si>
    <t>07359253186</t>
  </si>
  <si>
    <t>Mr R Williams</t>
  </si>
  <si>
    <t>0121 747 8967</t>
  </si>
  <si>
    <t>Miss K Rainbird</t>
  </si>
  <si>
    <t>07525 181 451</t>
  </si>
  <si>
    <t>Miss C Wakefield</t>
  </si>
  <si>
    <t>07391635754</t>
  </si>
  <si>
    <t>chelseyellen@live.co.uk</t>
  </si>
  <si>
    <t>Mr G Feld</t>
  </si>
  <si>
    <t>07547736336</t>
  </si>
  <si>
    <t>Miss K Walsh</t>
  </si>
  <si>
    <t>FLAT 1 Block 3</t>
  </si>
  <si>
    <t>Mr R Parkes</t>
  </si>
  <si>
    <t>07866 308415</t>
  </si>
  <si>
    <t>01902635683</t>
  </si>
  <si>
    <t>FLAT 2 Block 3</t>
  </si>
  <si>
    <t>Mr S G Kavanagh</t>
  </si>
  <si>
    <t>07882540112</t>
  </si>
  <si>
    <t>FLAT 3 Block 3</t>
  </si>
  <si>
    <t>Mr L Donovon</t>
  </si>
  <si>
    <t>FLAT 4 Block 3</t>
  </si>
  <si>
    <t>Mr P Loveridge</t>
  </si>
  <si>
    <t>FLAT 5 Block 3</t>
  </si>
  <si>
    <t>Ms L Pountney</t>
  </si>
  <si>
    <t>07454969300</t>
  </si>
  <si>
    <t>lisa071269@gmail.com</t>
  </si>
  <si>
    <t>FLAT 6 Block 3</t>
  </si>
  <si>
    <t>Mr N E Jeffrey</t>
  </si>
  <si>
    <t>07407481895</t>
  </si>
  <si>
    <t>Mrs T OKubaselasie</t>
  </si>
  <si>
    <t>07453442941</t>
  </si>
  <si>
    <t>tirhasok@gmail.com</t>
  </si>
  <si>
    <t>Mr T A O'Sullivan</t>
  </si>
  <si>
    <t>0121 749 3165</t>
  </si>
  <si>
    <t>FLAT 3  Block 1</t>
  </si>
  <si>
    <t>Mr A Fleming</t>
  </si>
  <si>
    <t>07868344312</t>
  </si>
  <si>
    <t>Miss M L Nicholls</t>
  </si>
  <si>
    <t>07735 704 995</t>
  </si>
  <si>
    <t>Mrs P Spence</t>
  </si>
  <si>
    <t>Miss C Dobb</t>
  </si>
  <si>
    <t>07481970055</t>
  </si>
  <si>
    <t>clairemdobb@icloud.com</t>
  </si>
  <si>
    <t>Prestwick Road</t>
  </si>
  <si>
    <t>B35 6PG</t>
  </si>
  <si>
    <t>Miss KHJ Evans</t>
  </si>
  <si>
    <t>0121 748 3577</t>
  </si>
  <si>
    <t>07472187236</t>
  </si>
  <si>
    <t>kathrynevans1@sky.com</t>
  </si>
  <si>
    <t>Mr R Hinett</t>
  </si>
  <si>
    <t>0745868243</t>
  </si>
  <si>
    <t>ryanhinett87@gmail.com</t>
  </si>
  <si>
    <t>FLAT 6 Block 47</t>
  </si>
  <si>
    <t>Mr J Harris</t>
  </si>
  <si>
    <t>jackharris0809@hotmail.co.uk</t>
  </si>
  <si>
    <t>Miss C Coley</t>
  </si>
  <si>
    <t>07407 551 156</t>
  </si>
  <si>
    <t>Mr K Bradbury</t>
  </si>
  <si>
    <t>07425144546</t>
  </si>
  <si>
    <t>Mrs D Shaw</t>
  </si>
  <si>
    <t>07549655288</t>
  </si>
  <si>
    <t>dawnfearby@live.co.uk</t>
  </si>
  <si>
    <t>Mr W Hickin</t>
  </si>
  <si>
    <t>07770309493</t>
  </si>
  <si>
    <t>Miss M Ross</t>
  </si>
  <si>
    <t>FLAT 1 Block 25</t>
  </si>
  <si>
    <t>Renfrew Square</t>
  </si>
  <si>
    <t>B35 6JT</t>
  </si>
  <si>
    <t>Ms L Stanford</t>
  </si>
  <si>
    <t>07476 710 711</t>
  </si>
  <si>
    <t>lesley.stanford@live.co.uk</t>
  </si>
  <si>
    <t>FLAT 2 Block 25</t>
  </si>
  <si>
    <t>Miss S McFarlane</t>
  </si>
  <si>
    <t>07479451704</t>
  </si>
  <si>
    <t>missnaymcfarlane@gmail.com</t>
  </si>
  <si>
    <t>FLAT 4 Block 25</t>
  </si>
  <si>
    <t>Miss S Grant</t>
  </si>
  <si>
    <t>07984632063</t>
  </si>
  <si>
    <t>FLAT 5 Block 25</t>
  </si>
  <si>
    <t>07708 251 056</t>
  </si>
  <si>
    <t>07708 251056</t>
  </si>
  <si>
    <t>denise.banner@hotmail.co.uk</t>
  </si>
  <si>
    <t>FLAT 6 Block 25</t>
  </si>
  <si>
    <t>Ms L Lynch</t>
  </si>
  <si>
    <t>07792 178190</t>
  </si>
  <si>
    <t>FLAT 1 Block 27</t>
  </si>
  <si>
    <t>01217486965</t>
  </si>
  <si>
    <t>carmelhill18@yahoo.com</t>
  </si>
  <si>
    <t>FLAT 2 Block 27</t>
  </si>
  <si>
    <t>Miss B D Asbury</t>
  </si>
  <si>
    <t>07900819893</t>
  </si>
  <si>
    <t>brookly@hotmail.co.uk</t>
  </si>
  <si>
    <t>FLAT 2 Block 29</t>
  </si>
  <si>
    <t>Miss O Roberts</t>
  </si>
  <si>
    <t>07989 638 770</t>
  </si>
  <si>
    <t>Reservoir Road</t>
  </si>
  <si>
    <t>Stockland Green</t>
  </si>
  <si>
    <t>B23 6DJ</t>
  </si>
  <si>
    <t>Mr P Duffy</t>
  </si>
  <si>
    <t>philduffy74@icloud.com</t>
  </si>
  <si>
    <t>Mr I Singh</t>
  </si>
  <si>
    <t>07392423782</t>
  </si>
  <si>
    <t>rebeccafletcher@live.co.uk</t>
  </si>
  <si>
    <t>Mr C Bibby</t>
  </si>
  <si>
    <t>07983 592909</t>
  </si>
  <si>
    <t>chrismcg47@outlook.com</t>
  </si>
  <si>
    <t>FLAT 4</t>
  </si>
  <si>
    <t>Mr P Dutton</t>
  </si>
  <si>
    <t>07477037683</t>
  </si>
  <si>
    <t>duttzdhl@hotmail.com</t>
  </si>
  <si>
    <t>Miss J Martins-Etimbuk</t>
  </si>
  <si>
    <t>07399148604</t>
  </si>
  <si>
    <t>ennyjane005@gmail.com</t>
  </si>
  <si>
    <t>Rhoose Croft</t>
  </si>
  <si>
    <t>B35 7NB</t>
  </si>
  <si>
    <t>Miss R Pritchard</t>
  </si>
  <si>
    <t>07891182297</t>
  </si>
  <si>
    <t>07891 182297</t>
  </si>
  <si>
    <t>rachelpritchad30@gmail.com</t>
  </si>
  <si>
    <t>Miss N Osman</t>
  </si>
  <si>
    <t>07871841385</t>
  </si>
  <si>
    <t>nadiareis2012@hotmail.com</t>
  </si>
  <si>
    <t>Miss S N Clinton</t>
  </si>
  <si>
    <t>07487259939</t>
  </si>
  <si>
    <t>simone1983@hotmail.co.uk</t>
  </si>
  <si>
    <t xml:space="preserve">80 </t>
  </si>
  <si>
    <t>Riddfield Road</t>
  </si>
  <si>
    <t>B36 8PS</t>
  </si>
  <si>
    <t>Mr M Bichescu</t>
  </si>
  <si>
    <t>G7_GABU@YAHOO.COM</t>
  </si>
  <si>
    <t>B35 7HL</t>
  </si>
  <si>
    <t>Mr J Hipkiss</t>
  </si>
  <si>
    <t>07540 588 685</t>
  </si>
  <si>
    <t>Ms J Northcote</t>
  </si>
  <si>
    <t>07854017712</t>
  </si>
  <si>
    <t>minnieme91@hotmail.co.uk</t>
  </si>
  <si>
    <t>07977 460911</t>
  </si>
  <si>
    <t>Miss L Scully</t>
  </si>
  <si>
    <t>07380 798583</t>
  </si>
  <si>
    <t>Mrs S Mytton</t>
  </si>
  <si>
    <t>01216825922</t>
  </si>
  <si>
    <t>smytton@yahoo.co.uk</t>
  </si>
  <si>
    <t>Mrs KF Khan</t>
  </si>
  <si>
    <t>07448264926</t>
  </si>
  <si>
    <t>Roughcoppice Walk</t>
  </si>
  <si>
    <t>B35 7JB</t>
  </si>
  <si>
    <t>Mrs B Fletcher</t>
  </si>
  <si>
    <t>Mrs K Abdi</t>
  </si>
  <si>
    <t>0121 572 3105</t>
  </si>
  <si>
    <t>07956040336</t>
  </si>
  <si>
    <t>roodaabdi1@gmail.com</t>
  </si>
  <si>
    <t>Miss S Woodroffe</t>
  </si>
  <si>
    <t>sarahwoodroffe@yahoo.co.uk</t>
  </si>
  <si>
    <t>Miss G Roberts</t>
  </si>
  <si>
    <t>07860 959834</t>
  </si>
  <si>
    <t>gem.8308@hotmail.com</t>
  </si>
  <si>
    <t>B35 7HN</t>
  </si>
  <si>
    <t>Miss T Etheridge</t>
  </si>
  <si>
    <t>07516294336</t>
  </si>
  <si>
    <t>tetheridge274@gmail.com</t>
  </si>
  <si>
    <t>Miss D Moore</t>
  </si>
  <si>
    <t>07585 339 195</t>
  </si>
  <si>
    <t>Miss S C Ansell</t>
  </si>
  <si>
    <t>07709698980</t>
  </si>
  <si>
    <t>07988 028294</t>
  </si>
  <si>
    <t>Mr M V Horrocks</t>
  </si>
  <si>
    <t>07974607480</t>
  </si>
  <si>
    <t>Mr M Ward</t>
  </si>
  <si>
    <t>07891872697</t>
  </si>
  <si>
    <t>Miss K Mcgivern</t>
  </si>
  <si>
    <t>01217470978</t>
  </si>
  <si>
    <t>07903196943</t>
  </si>
  <si>
    <t>vourn_94@live.co.uk</t>
  </si>
  <si>
    <t>Mrs K Ashley</t>
  </si>
  <si>
    <t>caronhscott@hotmail.com</t>
  </si>
  <si>
    <t>Mr A Abusubih</t>
  </si>
  <si>
    <t>07961 582605</t>
  </si>
  <si>
    <t>Mr J Reynalds</t>
  </si>
  <si>
    <t>07469821821</t>
  </si>
  <si>
    <t>reynaldsj9@gmail.com</t>
  </si>
  <si>
    <t>Mr W Brewer</t>
  </si>
  <si>
    <t>01217476996</t>
  </si>
  <si>
    <t>07526505446</t>
  </si>
  <si>
    <t>billy.242@hotmail.co.uk</t>
  </si>
  <si>
    <t>B35 7HP</t>
  </si>
  <si>
    <t>Mrs S Edwards</t>
  </si>
  <si>
    <t>01212918835</t>
  </si>
  <si>
    <t>Miss SL Willetts</t>
  </si>
  <si>
    <t>07939862809</t>
  </si>
  <si>
    <t>Miss A Hunter</t>
  </si>
  <si>
    <t>hunter404mars@gmail.com</t>
  </si>
  <si>
    <t>Miss K Hobbs</t>
  </si>
  <si>
    <t>07779 858838</t>
  </si>
  <si>
    <t>Miss S O Neill</t>
  </si>
  <si>
    <t>077337425300</t>
  </si>
  <si>
    <t>Miss S M Tuckey</t>
  </si>
  <si>
    <t>07393600505</t>
  </si>
  <si>
    <t>07521728022</t>
  </si>
  <si>
    <t>taylorsarah526@yahoo.com</t>
  </si>
  <si>
    <t>Miss D E Wood</t>
  </si>
  <si>
    <t>07403 92 33 33</t>
  </si>
  <si>
    <t>D_wood08@live.co.uk</t>
  </si>
  <si>
    <t>Rosary Road</t>
  </si>
  <si>
    <t>B23 7RD</t>
  </si>
  <si>
    <t>Miss M Begum</t>
  </si>
  <si>
    <t>minab77@hotmail.com</t>
  </si>
  <si>
    <t>B35 6JW</t>
  </si>
  <si>
    <t>Mrs C Murphy</t>
  </si>
  <si>
    <t>07708337066</t>
  </si>
  <si>
    <t>07708 337 066</t>
  </si>
  <si>
    <t>Mr T R Harvey</t>
  </si>
  <si>
    <t>0121 748 6326</t>
  </si>
  <si>
    <t>Mr S Sisay</t>
  </si>
  <si>
    <t>07764440919</t>
  </si>
  <si>
    <t>sisaysheika84@gmail.com</t>
  </si>
  <si>
    <t>Miss L Young</t>
  </si>
  <si>
    <t>0121 649 3996</t>
  </si>
  <si>
    <t>07392309691</t>
  </si>
  <si>
    <t>Ms R Dawood</t>
  </si>
  <si>
    <t>07460587444</t>
  </si>
  <si>
    <t>Mr C Cleaver</t>
  </si>
  <si>
    <t>COLIN.CLEAVER@hotmail.com</t>
  </si>
  <si>
    <t>Miss K Mullen</t>
  </si>
  <si>
    <t>07585047790</t>
  </si>
  <si>
    <t>k-lee-mullen@hotmail.co.uk</t>
  </si>
  <si>
    <t>Mr C Blunn</t>
  </si>
  <si>
    <t>0121 679 2507</t>
  </si>
  <si>
    <t>07488372850</t>
  </si>
  <si>
    <t>Mr A E Barnes</t>
  </si>
  <si>
    <t>07444814573</t>
  </si>
  <si>
    <t>Mr G F Campbell</t>
  </si>
  <si>
    <t>07305052051</t>
  </si>
  <si>
    <t>Miss N L Mullen</t>
  </si>
  <si>
    <t>07894343613</t>
  </si>
  <si>
    <t>Miss P Mazone</t>
  </si>
  <si>
    <t>07507229114</t>
  </si>
  <si>
    <t>paigemazone22@gmail.com</t>
  </si>
  <si>
    <t>Ryegrass Walk</t>
  </si>
  <si>
    <t>B35 7LL</t>
  </si>
  <si>
    <t>Mrs AM Lane</t>
  </si>
  <si>
    <t>07715587172</t>
  </si>
  <si>
    <t>SimonFlane@Gmail.com</t>
  </si>
  <si>
    <t>B35 7LN</t>
  </si>
  <si>
    <t>Mr R Forknall</t>
  </si>
  <si>
    <t>07455731431</t>
  </si>
  <si>
    <t>Miss D Walton</t>
  </si>
  <si>
    <t>07428756083</t>
  </si>
  <si>
    <t>Miss L Berrow</t>
  </si>
  <si>
    <t>Lisa_b_@live.co.uk</t>
  </si>
  <si>
    <t>Mrs H Jones</t>
  </si>
  <si>
    <t>helenjonesy78@gmail.com</t>
  </si>
  <si>
    <t>Mrs T Demetrius</t>
  </si>
  <si>
    <t>07949 235315</t>
  </si>
  <si>
    <t>Miss C Cadby</t>
  </si>
  <si>
    <t>07757311448</t>
  </si>
  <si>
    <t>clairecadby@hotmail.com</t>
  </si>
  <si>
    <t>Mrs T Mcguire</t>
  </si>
  <si>
    <t>Mr J R Hayes</t>
  </si>
  <si>
    <t>Mrs M Allen</t>
  </si>
  <si>
    <t>07436979620</t>
  </si>
  <si>
    <t>Miss A L Wilson</t>
  </si>
  <si>
    <t>07402 915899</t>
  </si>
  <si>
    <t>07568736388</t>
  </si>
  <si>
    <t>Mr R Murrell</t>
  </si>
  <si>
    <t>07849866032</t>
  </si>
  <si>
    <t>Miss NJ Dalby</t>
  </si>
  <si>
    <t>0121 749 3521</t>
  </si>
  <si>
    <t>07365016160</t>
  </si>
  <si>
    <t>nicoladalby@hotmail.com</t>
  </si>
  <si>
    <t>Miss J Heyes</t>
  </si>
  <si>
    <t>07947 159301</t>
  </si>
  <si>
    <t>Miss K Gibson</t>
  </si>
  <si>
    <t>07856511213</t>
  </si>
  <si>
    <t>keeliegibson@icloud.com</t>
  </si>
  <si>
    <t>Mrs V Bricknell</t>
  </si>
  <si>
    <t>Miss B E Pearce</t>
  </si>
  <si>
    <t>Miss C Rider</t>
  </si>
  <si>
    <t>0121 257 1925</t>
  </si>
  <si>
    <t>07403 864 292</t>
  </si>
  <si>
    <t>charlotte.2004@hotmail.co.uk</t>
  </si>
  <si>
    <t>Miss L Lacey</t>
  </si>
  <si>
    <t>01217485788</t>
  </si>
  <si>
    <t>07525071058</t>
  </si>
  <si>
    <t>lianne_lacey@yahoo.com</t>
  </si>
  <si>
    <t>Miss AS Weaver</t>
  </si>
  <si>
    <t>07718190558</t>
  </si>
  <si>
    <t>amy.weaver07@googlemail.com</t>
  </si>
  <si>
    <t>07888441583</t>
  </si>
  <si>
    <t>smith0121@hotmail.co.uk</t>
  </si>
  <si>
    <t>07944808304</t>
  </si>
  <si>
    <t>Miss C Purcell</t>
  </si>
  <si>
    <t>07857935554</t>
  </si>
  <si>
    <t>Miss K Tims</t>
  </si>
  <si>
    <t>0121 749 3554</t>
  </si>
  <si>
    <t>07752 055 658</t>
  </si>
  <si>
    <t>Miss S Jevons</t>
  </si>
  <si>
    <t>01217485485</t>
  </si>
  <si>
    <t>07732344434</t>
  </si>
  <si>
    <t>sandrajevons@aol.com</t>
  </si>
  <si>
    <t>Miss M Walsh</t>
  </si>
  <si>
    <t>07855041669</t>
  </si>
  <si>
    <t>Mrs A Kolecka</t>
  </si>
  <si>
    <t>07878 373 536</t>
  </si>
  <si>
    <t>07878373536</t>
  </si>
  <si>
    <t>a.kolecka@yahoo.co.uk</t>
  </si>
  <si>
    <t>Miss C Asmah</t>
  </si>
  <si>
    <t>07455014894</t>
  </si>
  <si>
    <t>aanc@live.co.uk</t>
  </si>
  <si>
    <t>Miss S Wall</t>
  </si>
  <si>
    <t>07584 326035</t>
  </si>
  <si>
    <t>Miss J L Cusack</t>
  </si>
  <si>
    <t>07429431220</t>
  </si>
  <si>
    <t>Miss L Hewitt</t>
  </si>
  <si>
    <t>01217302111</t>
  </si>
  <si>
    <t>07712 061 264</t>
  </si>
  <si>
    <t>Miss A Allen</t>
  </si>
  <si>
    <t>07922649612</t>
  </si>
  <si>
    <t>antallen1@hotmail.com</t>
  </si>
  <si>
    <t>Mr J P O'Brien</t>
  </si>
  <si>
    <t>07933148097</t>
  </si>
  <si>
    <t>John.165.job@gmail.com</t>
  </si>
  <si>
    <t>Miss A Hinsley</t>
  </si>
  <si>
    <t>07780845622</t>
  </si>
  <si>
    <t>alexandrajames2016@gmail.com</t>
  </si>
  <si>
    <t>Mrs B Hennessy</t>
  </si>
  <si>
    <t>01217487001</t>
  </si>
  <si>
    <t>07400399949</t>
  </si>
  <si>
    <t>Miss M Murtagh</t>
  </si>
  <si>
    <t>07540 383848</t>
  </si>
  <si>
    <t>Ms A L Hazell</t>
  </si>
  <si>
    <t>07592 972 138</t>
  </si>
  <si>
    <t>07796 496175</t>
  </si>
  <si>
    <t>Miss C Lawrence</t>
  </si>
  <si>
    <t>07467 398 699</t>
  </si>
  <si>
    <t>Miss M D Diallo</t>
  </si>
  <si>
    <t>07596848329</t>
  </si>
  <si>
    <t>07596 848 329</t>
  </si>
  <si>
    <t>mariamadiallo30@googlemail.com</t>
  </si>
  <si>
    <t>07544667594</t>
  </si>
  <si>
    <t>j.hopkins65@icloud.com</t>
  </si>
  <si>
    <t>Sheridan Walk</t>
  </si>
  <si>
    <t>B35 7HE</t>
  </si>
  <si>
    <t>Miss N Carnihan</t>
  </si>
  <si>
    <t>07917 104 729</t>
  </si>
  <si>
    <t>nic-carni@hotmail.co.uk</t>
  </si>
  <si>
    <t>Miss N McGuire</t>
  </si>
  <si>
    <t>07426526698</t>
  </si>
  <si>
    <t>nicholamcguire47@gmail.com</t>
  </si>
  <si>
    <t>Mrs M D Kearney</t>
  </si>
  <si>
    <t>07581 718897</t>
  </si>
  <si>
    <t>07413 177987</t>
  </si>
  <si>
    <t>B35 7HF</t>
  </si>
  <si>
    <t>Mrs S Linden</t>
  </si>
  <si>
    <t>07306030439</t>
  </si>
  <si>
    <t>Mrs J A Houghton</t>
  </si>
  <si>
    <t>01217494706</t>
  </si>
  <si>
    <t>07855536866</t>
  </si>
  <si>
    <t>Miss L Day</t>
  </si>
  <si>
    <t>07821012332</t>
  </si>
  <si>
    <t>countrygirl20@hotmail.com</t>
  </si>
  <si>
    <t>Miss A Jeffs</t>
  </si>
  <si>
    <t>07593802838</t>
  </si>
  <si>
    <t>antoinettejeffs@gmail.com</t>
  </si>
  <si>
    <t>Miss K Barmer</t>
  </si>
  <si>
    <t>07851 061 161</t>
  </si>
  <si>
    <t>Miss C Gonzales</t>
  </si>
  <si>
    <t>Miss O Barraclough</t>
  </si>
  <si>
    <t>07412 546921</t>
  </si>
  <si>
    <t>liv.2788@googlemail.com</t>
  </si>
  <si>
    <t>Mrs N Mebrahtom</t>
  </si>
  <si>
    <t>01216792405</t>
  </si>
  <si>
    <t>07951586418</t>
  </si>
  <si>
    <t>747 - 6474</t>
  </si>
  <si>
    <t>Shetland Walk</t>
  </si>
  <si>
    <t>B36 0PH</t>
  </si>
  <si>
    <t>Miss R Moss</t>
  </si>
  <si>
    <t>07841502019</t>
  </si>
  <si>
    <t>rebeccamoss1994@hotmail.co.uk</t>
  </si>
  <si>
    <t>Slade Road</t>
  </si>
  <si>
    <t>B23 7JX</t>
  </si>
  <si>
    <t>Mr A Williams</t>
  </si>
  <si>
    <t>07912641005</t>
  </si>
  <si>
    <t>Mr T Henry</t>
  </si>
  <si>
    <t>henrytrevor128@gmail.com</t>
  </si>
  <si>
    <t>Mr E Adesina</t>
  </si>
  <si>
    <t>07405784028</t>
  </si>
  <si>
    <t>eriadesina@gmail.com</t>
  </si>
  <si>
    <t>Miss S Tariq</t>
  </si>
  <si>
    <t>07503015530</t>
  </si>
  <si>
    <t>sophina123@outlook.com</t>
  </si>
  <si>
    <t>Mr D Singh</t>
  </si>
  <si>
    <t>07910421213</t>
  </si>
  <si>
    <t>didars303@gmail.com</t>
  </si>
  <si>
    <t>Miss M Onigbinde</t>
  </si>
  <si>
    <t>onigbindemonsurat@gmail.com</t>
  </si>
  <si>
    <t xml:space="preserve">151 </t>
  </si>
  <si>
    <t>B23 7QU</t>
  </si>
  <si>
    <t>Miss S Gormley-Bird</t>
  </si>
  <si>
    <t>07926729448</t>
  </si>
  <si>
    <t>sgormleybird@gmail.com</t>
  </si>
  <si>
    <t>B35 7QH</t>
  </si>
  <si>
    <t>Mr AG Butler</t>
  </si>
  <si>
    <t>07545 965196</t>
  </si>
  <si>
    <t>Miss C Turner</t>
  </si>
  <si>
    <t>07811587683</t>
  </si>
  <si>
    <t>chriscutler92@live.com</t>
  </si>
  <si>
    <t>Mrs J O'Hare</t>
  </si>
  <si>
    <t>01217475102</t>
  </si>
  <si>
    <t>07411 914 261</t>
  </si>
  <si>
    <t>Mrs J Pearce</t>
  </si>
  <si>
    <t>01217767619</t>
  </si>
  <si>
    <t>07861451530</t>
  </si>
  <si>
    <t>leaaubreyjack@aol.com</t>
  </si>
  <si>
    <t>Mrs I Rigby</t>
  </si>
  <si>
    <t>07380 369 666</t>
  </si>
  <si>
    <t>Mr D Kingston</t>
  </si>
  <si>
    <t>07523 375509</t>
  </si>
  <si>
    <t>Mr B Pike</t>
  </si>
  <si>
    <t>07760994271</t>
  </si>
  <si>
    <t>B2R2UK@YAHOO.CO.UK</t>
  </si>
  <si>
    <t>Mr C Molloy</t>
  </si>
  <si>
    <t>07400705148</t>
  </si>
  <si>
    <t>c-molloy@hotmail.co.uk</t>
  </si>
  <si>
    <t>Ms L Kelly</t>
  </si>
  <si>
    <t>07495 596 337</t>
  </si>
  <si>
    <t>lisakelly739@gmail.com</t>
  </si>
  <si>
    <t>Mr PD Littler</t>
  </si>
  <si>
    <t>07861770066</t>
  </si>
  <si>
    <t>pabsandbabs@aol.co.uk</t>
  </si>
  <si>
    <t>Miss S Amos</t>
  </si>
  <si>
    <t>0121 7767185</t>
  </si>
  <si>
    <t>07565262978</t>
  </si>
  <si>
    <t>sheryll123@hotmail.co.uk</t>
  </si>
  <si>
    <t>Mrs J Line</t>
  </si>
  <si>
    <t>01217492634</t>
  </si>
  <si>
    <t>07858769574</t>
  </si>
  <si>
    <t>janet.line11@gmail.com</t>
  </si>
  <si>
    <t>Miss L S Amos</t>
  </si>
  <si>
    <t>louiseamos13@yahoo.com</t>
  </si>
  <si>
    <t>Mrs T Weaver</t>
  </si>
  <si>
    <t>0121 747 6453</t>
  </si>
  <si>
    <t>Miss J Bazyluk</t>
  </si>
  <si>
    <t>07808070518</t>
  </si>
  <si>
    <t>joanna.bazyluk1@googlamail.com</t>
  </si>
  <si>
    <t>Miss J Dean</t>
  </si>
  <si>
    <t>07833114938</t>
  </si>
  <si>
    <t>joannedean@live.co.uk</t>
  </si>
  <si>
    <t>Mr D Robertson</t>
  </si>
  <si>
    <t>01217493959</t>
  </si>
  <si>
    <t>07553 058 845</t>
  </si>
  <si>
    <t>Mr C Wood</t>
  </si>
  <si>
    <t>07766191349</t>
  </si>
  <si>
    <t>cwood2866@gmail.com</t>
  </si>
  <si>
    <t>Miss H Ellis</t>
  </si>
  <si>
    <t>07514 040955</t>
  </si>
  <si>
    <t>Miss C Anderson</t>
  </si>
  <si>
    <t>07415808906</t>
  </si>
  <si>
    <t>07415 808906</t>
  </si>
  <si>
    <t>carla9069@gmail.com</t>
  </si>
  <si>
    <t>Miss L Cooksey</t>
  </si>
  <si>
    <t>0121 748 4750</t>
  </si>
  <si>
    <t>Miss P Hollis</t>
  </si>
  <si>
    <t>07958515346</t>
  </si>
  <si>
    <t>Mrs B Higgs</t>
  </si>
  <si>
    <t>Mrs S Lloyd</t>
  </si>
  <si>
    <t>01217492988</t>
  </si>
  <si>
    <t>07969945108</t>
  </si>
  <si>
    <t>lottyone@hotmail.co.uk</t>
  </si>
  <si>
    <t>Squiresgate Walk</t>
  </si>
  <si>
    <t>Miss J Morris</t>
  </si>
  <si>
    <t>07932004187</t>
  </si>
  <si>
    <t>Miss L O Malley</t>
  </si>
  <si>
    <t>07555036816</t>
  </si>
  <si>
    <t>B35 7JL</t>
  </si>
  <si>
    <t>Miss K McGuire</t>
  </si>
  <si>
    <t>07734340133</t>
  </si>
  <si>
    <t>KMcGUIRE556@gmail.com</t>
  </si>
  <si>
    <t>Miss M Turnbull</t>
  </si>
  <si>
    <t>mech123@hotmail.co.uk</t>
  </si>
  <si>
    <t>Miss SD Morley</t>
  </si>
  <si>
    <t>07855 869 675</t>
  </si>
  <si>
    <t>sdm74@hotmail.co.uk</t>
  </si>
  <si>
    <t>07429679548</t>
  </si>
  <si>
    <t>jeni_thompson@live.com</t>
  </si>
  <si>
    <t>Mr A Wilson</t>
  </si>
  <si>
    <t>07711 847 153</t>
  </si>
  <si>
    <t>wilson_aaron@live.co.uk</t>
  </si>
  <si>
    <t>01216496416</t>
  </si>
  <si>
    <t>07972 566970</t>
  </si>
  <si>
    <t>Mr J C Thompson</t>
  </si>
  <si>
    <t>joethompson-88@hotmail.com</t>
  </si>
  <si>
    <t>23/05 SMS Lttr sent for 06/06</t>
  </si>
  <si>
    <t xml:space="preserve">34A </t>
  </si>
  <si>
    <t>Mr B Wallace</t>
  </si>
  <si>
    <t>07877018921</t>
  </si>
  <si>
    <t>Miss C Tafrey</t>
  </si>
  <si>
    <t>cynthiatsfrey@hotmail.com</t>
  </si>
  <si>
    <t xml:space="preserve">4 </t>
  </si>
  <si>
    <t>Miss M Gee</t>
  </si>
  <si>
    <t>07306825568</t>
  </si>
  <si>
    <t>07392 848569</t>
  </si>
  <si>
    <t>Miss L Guest</t>
  </si>
  <si>
    <t>Leanne.Guest@yahoo.com</t>
  </si>
  <si>
    <t>Mr J Pearce</t>
  </si>
  <si>
    <t>07465 444 934</t>
  </si>
  <si>
    <t>07923924355</t>
  </si>
  <si>
    <t>beccys@hotmail.co.uk</t>
  </si>
  <si>
    <t>Mrs J Shambley</t>
  </si>
  <si>
    <t>07717322396</t>
  </si>
  <si>
    <t>07485 157654</t>
  </si>
  <si>
    <t>Mrs J Byrne</t>
  </si>
  <si>
    <t>07383004689</t>
  </si>
  <si>
    <t>Mr A Davis</t>
  </si>
  <si>
    <t>07385694122</t>
  </si>
  <si>
    <t>Ms A Brake</t>
  </si>
  <si>
    <t>07591 773 728</t>
  </si>
  <si>
    <t>brakeangieo@gmail.com</t>
  </si>
  <si>
    <t>Mr D Brown</t>
  </si>
  <si>
    <t>0121 749 5405</t>
  </si>
  <si>
    <t>07935437993</t>
  </si>
  <si>
    <t>Mrs R Sullivan</t>
  </si>
  <si>
    <t>07773 272 126</t>
  </si>
  <si>
    <t>Ms S Simner</t>
  </si>
  <si>
    <t>07960115837</t>
  </si>
  <si>
    <t>07780691423</t>
  </si>
  <si>
    <t>Mr R Trimmer</t>
  </si>
  <si>
    <t>07484787780</t>
  </si>
  <si>
    <t>Mr R King</t>
  </si>
  <si>
    <t>07851766861</t>
  </si>
  <si>
    <t>ryan.king86@hotmail.com</t>
  </si>
  <si>
    <t>FLAT 5 Block 18</t>
  </si>
  <si>
    <t>St Mawgan Close</t>
  </si>
  <si>
    <t>B35 6NR</t>
  </si>
  <si>
    <t>07590406140</t>
  </si>
  <si>
    <t>naomihall_1993@hotmail.co.uk</t>
  </si>
  <si>
    <t>Stornoway Road</t>
  </si>
  <si>
    <t>B35 6PA</t>
  </si>
  <si>
    <t>Mrs K Creighton</t>
  </si>
  <si>
    <t xml:space="preserve">FLAT 52 </t>
  </si>
  <si>
    <t>B35 6NS</t>
  </si>
  <si>
    <t>Miss J Lunn</t>
  </si>
  <si>
    <t>07504680074</t>
  </si>
  <si>
    <t>jessica_l_1993@hotmail.co.uk</t>
  </si>
  <si>
    <t>B35 6NJ</t>
  </si>
  <si>
    <t>Miss AM Morgan</t>
  </si>
  <si>
    <t>0121 218 1880</t>
  </si>
  <si>
    <t>07595875120</t>
  </si>
  <si>
    <t>princessanni@hotmail.co.uk</t>
  </si>
  <si>
    <t>St Thomas Road</t>
  </si>
  <si>
    <t>B23 7RG</t>
  </si>
  <si>
    <t>Mr W Jablonski</t>
  </si>
  <si>
    <t>07466 790707</t>
  </si>
  <si>
    <t>wojciechjablonski@gmail.com</t>
  </si>
  <si>
    <t>07961548666</t>
  </si>
  <si>
    <t>donnaredhill@yahoo.co.uk</t>
  </si>
  <si>
    <t>B35 6DD</t>
  </si>
  <si>
    <t>Miss A Brooks</t>
  </si>
  <si>
    <t>07719572822</t>
  </si>
  <si>
    <t>B35 6DB</t>
  </si>
  <si>
    <t>Mrs C Haycock</t>
  </si>
  <si>
    <t>01217471198</t>
  </si>
  <si>
    <t>07858477516</t>
  </si>
  <si>
    <t>whiteball_wba@hotmail.com</t>
  </si>
  <si>
    <t>Mrs V Bate</t>
  </si>
  <si>
    <t>07546256116</t>
  </si>
  <si>
    <t>vanessabate@hotmail.co.uk</t>
  </si>
  <si>
    <t>Mr E Russell</t>
  </si>
  <si>
    <t>07874 133 124</t>
  </si>
  <si>
    <t>linda1980russell@gmail.com</t>
  </si>
  <si>
    <t>B35 6DE</t>
  </si>
  <si>
    <t>Miss A Muhamed</t>
  </si>
  <si>
    <t>07599972720</t>
  </si>
  <si>
    <t>07365989014</t>
  </si>
  <si>
    <t>Mrs T Harvey</t>
  </si>
  <si>
    <t>01217479524</t>
  </si>
  <si>
    <t>tiddy1966@aol.com</t>
  </si>
  <si>
    <t>Miss E McGee</t>
  </si>
  <si>
    <t>07984311937</t>
  </si>
  <si>
    <t>Mr S McDonald</t>
  </si>
  <si>
    <t>07867565269</t>
  </si>
  <si>
    <t>Mr B Brown</t>
  </si>
  <si>
    <t>07939027605</t>
  </si>
  <si>
    <t>Miss S Edmunds</t>
  </si>
  <si>
    <t>07510711608</t>
  </si>
  <si>
    <t>Miss KA Southcombe</t>
  </si>
  <si>
    <t>Miss M P Norman</t>
  </si>
  <si>
    <t>0784 664 3158</t>
  </si>
  <si>
    <t>malibu22@sky.com</t>
  </si>
  <si>
    <t>Miss M Anderson</t>
  </si>
  <si>
    <t>07824 154 651</t>
  </si>
  <si>
    <t>Miss J Roberts</t>
  </si>
  <si>
    <t>07873 592 968</t>
  </si>
  <si>
    <t>jade16374@gmail.com</t>
  </si>
  <si>
    <t>Mr S Austin</t>
  </si>
  <si>
    <t>07711998579</t>
  </si>
  <si>
    <t>07774044702</t>
  </si>
  <si>
    <t>sharinakelly@yahoo.com</t>
  </si>
  <si>
    <t>Miss J Simpson</t>
  </si>
  <si>
    <t>01213580355</t>
  </si>
  <si>
    <t>07886016973</t>
  </si>
  <si>
    <t>jessica.simpson18@hotmail.co.uk</t>
  </si>
  <si>
    <t>Miss K Jacobson</t>
  </si>
  <si>
    <t>0121 537 0237</t>
  </si>
  <si>
    <t>07793116111</t>
  </si>
  <si>
    <t>karenlj3@sky.com</t>
  </si>
  <si>
    <t>Miss Z Smart</t>
  </si>
  <si>
    <t>07454104183</t>
  </si>
  <si>
    <t>Ms S Akhtar</t>
  </si>
  <si>
    <t>07577 848557</t>
  </si>
  <si>
    <t>Angel_sam543@hotmail.co.uk</t>
  </si>
  <si>
    <t>Ms A Johnson</t>
  </si>
  <si>
    <t>07747759919</t>
  </si>
  <si>
    <t>leshy1006@gmail.com</t>
  </si>
  <si>
    <t>Miss W Lamey</t>
  </si>
  <si>
    <t>07961786181</t>
  </si>
  <si>
    <t>wendy1004@hotmail.co.uk</t>
  </si>
  <si>
    <t>Mrs M Ludlow</t>
  </si>
  <si>
    <t>01217483206</t>
  </si>
  <si>
    <t>Miss S M Purcell</t>
  </si>
  <si>
    <t>07884939342</t>
  </si>
  <si>
    <t>FLAT 3 Block 2</t>
  </si>
  <si>
    <t>Ms SL Wiggett</t>
  </si>
  <si>
    <t>07835 926 500</t>
  </si>
  <si>
    <t>cater_sharon@yahoo.co.uk</t>
  </si>
  <si>
    <t>FLAT 4 Block 2</t>
  </si>
  <si>
    <t>Mr P Coope</t>
  </si>
  <si>
    <t>FLAT 5 Block 2</t>
  </si>
  <si>
    <t>Miss C Woodhall</t>
  </si>
  <si>
    <t>07723635378</t>
  </si>
  <si>
    <t>chantellelouisew93@icloud.com</t>
  </si>
  <si>
    <t>07565 441 823</t>
  </si>
  <si>
    <t>FLAT 1 Block 48</t>
  </si>
  <si>
    <t>Miss I Richards</t>
  </si>
  <si>
    <t xml:space="preserve"> 07795522420</t>
  </si>
  <si>
    <t>richardsina8@gmail.com</t>
  </si>
  <si>
    <t>FLAT 2 Block 48</t>
  </si>
  <si>
    <t>Mr C Vann</t>
  </si>
  <si>
    <t>07904058292</t>
  </si>
  <si>
    <t>FLAT 3 Block 48</t>
  </si>
  <si>
    <t>Mr J Arundel</t>
  </si>
  <si>
    <t>01217497356</t>
  </si>
  <si>
    <t>johnarundel003@gmail.com</t>
  </si>
  <si>
    <t>FLAT 5 Block 48</t>
  </si>
  <si>
    <t>Mr S Doherty</t>
  </si>
  <si>
    <t>07841377911</t>
  </si>
  <si>
    <t>seandoherty1969@yahoo.co.uk</t>
  </si>
  <si>
    <t>FLAT 6 Block 48</t>
  </si>
  <si>
    <t>Miss B Jones</t>
  </si>
  <si>
    <t>01217486740</t>
  </si>
  <si>
    <t>07734972188</t>
  </si>
  <si>
    <t>beverleym.j1210@yahoo.com</t>
  </si>
  <si>
    <t>B35 7QJ</t>
  </si>
  <si>
    <t>Mrs R Perkins</t>
  </si>
  <si>
    <t>Miss S Maddah</t>
  </si>
  <si>
    <t>07988453349</t>
  </si>
  <si>
    <t>smaddah@hotmail.co.uk</t>
  </si>
  <si>
    <t>FLAT 49</t>
  </si>
  <si>
    <t>Mr L Johnson</t>
  </si>
  <si>
    <t>07738825436</t>
  </si>
  <si>
    <t>Mrs D Moore</t>
  </si>
  <si>
    <t>07872478206</t>
  </si>
  <si>
    <t>donna_moore1972@hotmail.co.uk</t>
  </si>
  <si>
    <t>Miss N Rose</t>
  </si>
  <si>
    <t>07702215493</t>
  </si>
  <si>
    <t>nadz_rose@hotmail.co.uk</t>
  </si>
  <si>
    <t>Miss K Whale</t>
  </si>
  <si>
    <t>07548 802 796</t>
  </si>
  <si>
    <t>0121 493 9694</t>
  </si>
  <si>
    <t>karenwhale01@live.co.uk</t>
  </si>
  <si>
    <t>B35 7QE</t>
  </si>
  <si>
    <t>Miss R Williams</t>
  </si>
  <si>
    <t>07728 548 096</t>
  </si>
  <si>
    <t>07462922273</t>
  </si>
  <si>
    <t>Miss G Weare</t>
  </si>
  <si>
    <t>07958396451</t>
  </si>
  <si>
    <t>B35 7QW</t>
  </si>
  <si>
    <t>Mrs I J Jackson</t>
  </si>
  <si>
    <t>0121 572 0556</t>
  </si>
  <si>
    <t>07535 412 256</t>
  </si>
  <si>
    <t>Mr J T James</t>
  </si>
  <si>
    <t>07932 607 988</t>
  </si>
  <si>
    <t>Mr P Carter</t>
  </si>
  <si>
    <t>07495993866</t>
  </si>
  <si>
    <t>Mr I Knights</t>
  </si>
  <si>
    <t>07756749571</t>
  </si>
  <si>
    <t>ian.knight2k16@gmail.com</t>
  </si>
  <si>
    <t>Mrs M Sheridan</t>
  </si>
  <si>
    <t>07599 613 890</t>
  </si>
  <si>
    <t>Mrs L Ross-Jinks</t>
  </si>
  <si>
    <t>07485 117 510</t>
  </si>
  <si>
    <t>lesleyjinks@hotmail.com</t>
  </si>
  <si>
    <t>Mrs C Daley</t>
  </si>
  <si>
    <t>07512618019</t>
  </si>
  <si>
    <t>christinedaley12@hotmail.co.uk</t>
  </si>
  <si>
    <t>Mr M Proctor</t>
  </si>
  <si>
    <t>07377 614 294</t>
  </si>
  <si>
    <t>Mrs C Mitchell</t>
  </si>
  <si>
    <t>0774 908 5932</t>
  </si>
  <si>
    <t>B35 7PY</t>
  </si>
  <si>
    <t>Mrs B Richardson</t>
  </si>
  <si>
    <t>0121 478 4287</t>
  </si>
  <si>
    <t>07814711293</t>
  </si>
  <si>
    <t>usintheuk@usintheuk.co.uk</t>
  </si>
  <si>
    <t>Mr J Simms</t>
  </si>
  <si>
    <t>0121 776 7634</t>
  </si>
  <si>
    <t>bob22nab@aol.com</t>
  </si>
  <si>
    <t>Mrs N L Fox</t>
  </si>
  <si>
    <t>01212573938</t>
  </si>
  <si>
    <t>07960146732</t>
  </si>
  <si>
    <t>nattydred277@hotmail.co.uk</t>
  </si>
  <si>
    <t>Miss C A McCracken</t>
  </si>
  <si>
    <t>07528 821 444</t>
  </si>
  <si>
    <t>cath3@live.co.uk</t>
  </si>
  <si>
    <t>07972778800</t>
  </si>
  <si>
    <t>kelly.e1@live.co.uk</t>
  </si>
  <si>
    <t>Mr A Arosh</t>
  </si>
  <si>
    <t>07741318496</t>
  </si>
  <si>
    <t>aboudarosh@hotmail.com</t>
  </si>
  <si>
    <t>Miss S Cherry</t>
  </si>
  <si>
    <t>07818216292</t>
  </si>
  <si>
    <t>sharmanecherry88@gmail.com</t>
  </si>
  <si>
    <t>Mrs K Afrin</t>
  </si>
  <si>
    <t>k.afrin125@gmail.com</t>
  </si>
  <si>
    <t>Miss L J Rickus</t>
  </si>
  <si>
    <t>0121 747 0597</t>
  </si>
  <si>
    <t>lynrickus@yahoo.com</t>
  </si>
  <si>
    <t>Miss M Baggott</t>
  </si>
  <si>
    <t>07754283296</t>
  </si>
  <si>
    <t>Mr M Grenham</t>
  </si>
  <si>
    <t>07986 315048</t>
  </si>
  <si>
    <t>Mrs S Dean</t>
  </si>
  <si>
    <t>07745682685</t>
  </si>
  <si>
    <t>07754 139337</t>
  </si>
  <si>
    <t>S.DEAN222328@GMAIL.COM</t>
  </si>
  <si>
    <t>Mrs A Manley</t>
  </si>
  <si>
    <t>01217301255</t>
  </si>
  <si>
    <t>Mr M Arifi</t>
  </si>
  <si>
    <t>074505 66075</t>
  </si>
  <si>
    <t>basir1343@hotmail.com</t>
  </si>
  <si>
    <t>07425310252</t>
  </si>
  <si>
    <t>B35 7PU</t>
  </si>
  <si>
    <t>Mrs R Humpage</t>
  </si>
  <si>
    <t>07951421886</t>
  </si>
  <si>
    <t>Miss K Stone</t>
  </si>
  <si>
    <t>07908 606 266</t>
  </si>
  <si>
    <t>kimmysto2@yahoo.co.uk</t>
  </si>
  <si>
    <t>Mr R Gumbley</t>
  </si>
  <si>
    <t>07833130989</t>
  </si>
  <si>
    <t>redronvilla@hotmail.co.uk</t>
  </si>
  <si>
    <t>Mrs A Rock</t>
  </si>
  <si>
    <t>07845892405</t>
  </si>
  <si>
    <t>amandarock1979@live.co.uk</t>
  </si>
  <si>
    <t>Turnhouse Road</t>
  </si>
  <si>
    <t>B35 6PT</t>
  </si>
  <si>
    <t>Mrs J Protheroe</t>
  </si>
  <si>
    <t>07986 011 534</t>
  </si>
  <si>
    <t>Mr B Scott</t>
  </si>
  <si>
    <t>01215724012</t>
  </si>
  <si>
    <t>07739455174</t>
  </si>
  <si>
    <t>lessnesscott@live.co.uk</t>
  </si>
  <si>
    <t>B35 6LY</t>
  </si>
  <si>
    <t>Mrs S Carr</t>
  </si>
  <si>
    <t>0785 0 886 957</t>
  </si>
  <si>
    <t>noneavailable@cvch.co.uk</t>
  </si>
  <si>
    <t>B35 6LT</t>
  </si>
  <si>
    <t>Upavon Close</t>
  </si>
  <si>
    <t>B35 6BJ</t>
  </si>
  <si>
    <t>Mrs S Kinghorn</t>
  </si>
  <si>
    <t>07908233619</t>
  </si>
  <si>
    <t>Miss A Brennan</t>
  </si>
  <si>
    <t>07890 795 986</t>
  </si>
  <si>
    <t>B35 6BH</t>
  </si>
  <si>
    <t>Miss K Jackson</t>
  </si>
  <si>
    <t>07977 749 945</t>
  </si>
  <si>
    <t>Mrs C Payne</t>
  </si>
  <si>
    <t>07874142269</t>
  </si>
  <si>
    <t>leopardprintmomma@gmail.com</t>
  </si>
  <si>
    <t>Miss S J Heath</t>
  </si>
  <si>
    <t>0121 749 4321</t>
  </si>
  <si>
    <t>07712205961</t>
  </si>
  <si>
    <t>07341251240</t>
  </si>
  <si>
    <t>07598166151</t>
  </si>
  <si>
    <t>07928 615 785</t>
  </si>
  <si>
    <t>Miss S Dale</t>
  </si>
  <si>
    <t>Mrs A V Jeffrey</t>
  </si>
  <si>
    <t>07775589878</t>
  </si>
  <si>
    <t>Miss C Meah</t>
  </si>
  <si>
    <t>01217496185</t>
  </si>
  <si>
    <t>07518693196</t>
  </si>
  <si>
    <t>natalieMeahMorgan@Live.Com</t>
  </si>
  <si>
    <t>Miss K M McCormack</t>
  </si>
  <si>
    <t>07599955030</t>
  </si>
  <si>
    <t>macca1382@icloud.com</t>
  </si>
  <si>
    <t>Mr M Yates</t>
  </si>
  <si>
    <t>07935308546</t>
  </si>
  <si>
    <t>Mr T Walsh</t>
  </si>
  <si>
    <t>07300906811</t>
  </si>
  <si>
    <t>tomwalsh240487@gmail.com</t>
  </si>
  <si>
    <t>Miss M Mitchell</t>
  </si>
  <si>
    <t>07864268879</t>
  </si>
  <si>
    <t>Miss M Waite</t>
  </si>
  <si>
    <t>01212474356</t>
  </si>
  <si>
    <t>07470 670 356</t>
  </si>
  <si>
    <t>Miss T Coombs</t>
  </si>
  <si>
    <t>07498 705657</t>
  </si>
  <si>
    <t>Miss R L Perks</t>
  </si>
  <si>
    <t>07916637477</t>
  </si>
  <si>
    <t>Miss C Webb</t>
  </si>
  <si>
    <t>07725 125 512</t>
  </si>
  <si>
    <t>Miss A Forknall</t>
  </si>
  <si>
    <t>07375514086</t>
  </si>
  <si>
    <t>07960665981</t>
  </si>
  <si>
    <t>alex.forknall@hotmail.co.uk</t>
  </si>
  <si>
    <t>Miss S Cooney</t>
  </si>
  <si>
    <t>07724 308 477</t>
  </si>
  <si>
    <t>Miss A Willetts</t>
  </si>
  <si>
    <t>07570363184</t>
  </si>
  <si>
    <t>amywilletts20@hotmail.co.uk</t>
  </si>
  <si>
    <t>Mrs K Harding</t>
  </si>
  <si>
    <t>07773552899</t>
  </si>
  <si>
    <t>Waldon Walk</t>
  </si>
  <si>
    <t>B36 0TL</t>
  </si>
  <si>
    <t>Mr J Bobb</t>
  </si>
  <si>
    <t>jeganbobb@hotmail.com</t>
  </si>
  <si>
    <t>Wattisham Square</t>
  </si>
  <si>
    <t>B35 6JL</t>
  </si>
  <si>
    <t>Mr D Barratt</t>
  </si>
  <si>
    <t>07867 487 741</t>
  </si>
  <si>
    <t>louiam5@yahoo.co.uk</t>
  </si>
  <si>
    <t>B35 6JJ</t>
  </si>
  <si>
    <t>Mr S McGuire</t>
  </si>
  <si>
    <t>07379131645</t>
  </si>
  <si>
    <t>ste04_1@hotmail.com</t>
  </si>
  <si>
    <t>Miss L E Oldham</t>
  </si>
  <si>
    <t>lyssa_oldham@yahoo.co.uk</t>
  </si>
  <si>
    <t>Mr P Nicholas</t>
  </si>
  <si>
    <t>01217494548</t>
  </si>
  <si>
    <t>07868521372</t>
  </si>
  <si>
    <t>Mr M Mooney</t>
  </si>
  <si>
    <t>Mr A Russon</t>
  </si>
  <si>
    <t>07891567847</t>
  </si>
  <si>
    <t>B35 7GA</t>
  </si>
  <si>
    <t>Miss J Atterbury</t>
  </si>
  <si>
    <t>07970331259</t>
  </si>
  <si>
    <t>FLAT 2 Block 22</t>
  </si>
  <si>
    <t>Mrs L Foster</t>
  </si>
  <si>
    <t>07772347561</t>
  </si>
  <si>
    <t>Westland Walk</t>
  </si>
  <si>
    <t>B35 7QL</t>
  </si>
  <si>
    <t>Miss SM Busby</t>
  </si>
  <si>
    <t>07387766794</t>
  </si>
  <si>
    <t>B35 7QN</t>
  </si>
  <si>
    <t>Miss D Allen</t>
  </si>
  <si>
    <t>07925766217</t>
  </si>
  <si>
    <t>dena6ltdmjit@gmail.com</t>
  </si>
  <si>
    <t>Mr P Flowers</t>
  </si>
  <si>
    <t>07593328150</t>
  </si>
  <si>
    <t>Mrs L Jones</t>
  </si>
  <si>
    <t>07495280304</t>
  </si>
  <si>
    <t>Mr R Horne</t>
  </si>
  <si>
    <t>Miss W Atterbury</t>
  </si>
  <si>
    <t>07572509717</t>
  </si>
  <si>
    <t>wendyatterbury@hotmail.co.uk</t>
  </si>
  <si>
    <t>B35 7QP</t>
  </si>
  <si>
    <t>Mr R K Wills</t>
  </si>
  <si>
    <t>07799724161</t>
  </si>
  <si>
    <t>Miss J Barnett</t>
  </si>
  <si>
    <t>07593210111</t>
  </si>
  <si>
    <t>jenjenn123@icloud.com</t>
  </si>
  <si>
    <t>Miss S Gill</t>
  </si>
  <si>
    <t>07398663132</t>
  </si>
  <si>
    <t>bonz19881@gmail.com</t>
  </si>
  <si>
    <t>B35 7QR</t>
  </si>
  <si>
    <t>Miss F S Goodman</t>
  </si>
  <si>
    <t>07443 674 704</t>
  </si>
  <si>
    <t>faithtt24@hotmail.co.uk</t>
  </si>
  <si>
    <t>Mr R Franks</t>
  </si>
  <si>
    <t>01217474644</t>
  </si>
  <si>
    <t>07761981061</t>
  </si>
  <si>
    <t>Whittle Croft</t>
  </si>
  <si>
    <t>B35 6DN</t>
  </si>
  <si>
    <t>Mrs J Cabena</t>
  </si>
  <si>
    <t>07585 287 395</t>
  </si>
  <si>
    <t>Mrs R McCann</t>
  </si>
  <si>
    <t>07766542809</t>
  </si>
  <si>
    <t>SMCINTOSH796@GMAIL.COM</t>
  </si>
  <si>
    <t>Miss Y Williams</t>
  </si>
  <si>
    <t>07308141324</t>
  </si>
  <si>
    <t>07932 495317</t>
  </si>
  <si>
    <t>Mr J Russell</t>
  </si>
  <si>
    <t>01217494859</t>
  </si>
  <si>
    <t>07484 683 409</t>
  </si>
  <si>
    <t>jgrusell@icloud.com</t>
  </si>
  <si>
    <t>0121 439 8818</t>
  </si>
  <si>
    <t>Mr J Cole</t>
  </si>
  <si>
    <t>07538 921 174</t>
  </si>
  <si>
    <t>Mrs E P Sperry</t>
  </si>
  <si>
    <t>07865443327</t>
  </si>
  <si>
    <t>Eileensperry@icloud.com</t>
  </si>
  <si>
    <t>Mr G Francis</t>
  </si>
  <si>
    <t>07940241833</t>
  </si>
  <si>
    <t>07940 241833</t>
  </si>
  <si>
    <t>Mr J Light</t>
  </si>
  <si>
    <t>07984124068</t>
  </si>
  <si>
    <t>07984120468</t>
  </si>
  <si>
    <t>Mr W Ind</t>
  </si>
  <si>
    <t>0121 748 1793</t>
  </si>
  <si>
    <t>07557799481</t>
  </si>
  <si>
    <t>Miss Z Akbar</t>
  </si>
  <si>
    <t>07521196246</t>
  </si>
  <si>
    <t>zeenatakbar83@gmail.com</t>
  </si>
  <si>
    <t xml:space="preserve">FLAT 16 </t>
  </si>
  <si>
    <t>Mrs C Johnson</t>
  </si>
  <si>
    <t>07721204244</t>
  </si>
  <si>
    <t xml:space="preserve">21 </t>
  </si>
  <si>
    <t>Miss L Morgan</t>
  </si>
  <si>
    <t>07745797139</t>
  </si>
  <si>
    <t>sophie.brookes2012@hotmail.co.uk</t>
  </si>
  <si>
    <t>Worthydown Walk</t>
  </si>
  <si>
    <t>B35 7NA</t>
  </si>
  <si>
    <t>Miss JJ Froggatt</t>
  </si>
  <si>
    <t>07771 243 414</t>
  </si>
  <si>
    <t>jennifer2781@hotmail.co.uk</t>
  </si>
  <si>
    <t>Mrs S Galbally</t>
  </si>
  <si>
    <t>07877 496 908</t>
  </si>
  <si>
    <t>tediss@hotmail.co.uk</t>
  </si>
  <si>
    <t>Mrs B Jeffs</t>
  </si>
  <si>
    <t>07934 046 242</t>
  </si>
  <si>
    <t>belindajeffs73@gmail.com</t>
  </si>
  <si>
    <t>Mrs KA Edmondson</t>
  </si>
  <si>
    <t>07412024048</t>
  </si>
  <si>
    <t>Mrs EO Ali</t>
  </si>
  <si>
    <t>07306891136</t>
  </si>
  <si>
    <t>Mrs E Lowry-Rawlins</t>
  </si>
  <si>
    <t>Mrs T M Fisher</t>
  </si>
  <si>
    <t>0121 747 5472</t>
  </si>
  <si>
    <t>07508 610 786</t>
  </si>
  <si>
    <t>mitch-beale@live.co.uk</t>
  </si>
  <si>
    <t>FLAT 154</t>
  </si>
  <si>
    <t>B35 6DW</t>
  </si>
  <si>
    <t>Miss S Bryan</t>
  </si>
  <si>
    <t>07470734222</t>
  </si>
  <si>
    <t>FLAT 156</t>
  </si>
  <si>
    <t>B35 6DP</t>
  </si>
  <si>
    <t>Mrs W Clarke</t>
  </si>
  <si>
    <t>07498882635</t>
  </si>
  <si>
    <t>Wendy.clarke@nhs.net</t>
  </si>
  <si>
    <t>FLAT 158</t>
  </si>
  <si>
    <t>Ms S Connor</t>
  </si>
  <si>
    <t>01217476152</t>
  </si>
  <si>
    <t>0798 351 2781</t>
  </si>
  <si>
    <t>FLAT 160</t>
  </si>
  <si>
    <t>Mr K Grogan</t>
  </si>
  <si>
    <t>01215744810</t>
  </si>
  <si>
    <t>FLAT 162</t>
  </si>
  <si>
    <t>Mrs B Haughton</t>
  </si>
  <si>
    <t>0121 747 5709</t>
  </si>
  <si>
    <t>07894 011 312</t>
  </si>
  <si>
    <t>FLAT 164</t>
  </si>
  <si>
    <t>Mr P Houlihan</t>
  </si>
  <si>
    <t>07465 876 927</t>
  </si>
  <si>
    <t>FLAT 166</t>
  </si>
  <si>
    <t>Mrs P Madden</t>
  </si>
  <si>
    <t>07530709360</t>
  </si>
  <si>
    <t>FLAT 168</t>
  </si>
  <si>
    <t>Mrs VE Hodnitt</t>
  </si>
  <si>
    <t>07951 241 724</t>
  </si>
  <si>
    <t>FLAT 170</t>
  </si>
  <si>
    <t>Mrs S Hart</t>
  </si>
  <si>
    <t>01213133496</t>
  </si>
  <si>
    <t>07564295682</t>
  </si>
  <si>
    <t>FLAT 172</t>
  </si>
  <si>
    <t>Mr C Hines</t>
  </si>
  <si>
    <t>07305642271</t>
  </si>
  <si>
    <t>coolman690@hotmail.com</t>
  </si>
  <si>
    <t>FLAT 174</t>
  </si>
  <si>
    <t>Mr RJ Dyer</t>
  </si>
  <si>
    <t>07752 176 817</t>
  </si>
  <si>
    <t>FLAT 176</t>
  </si>
  <si>
    <t>Mr P R Matthews</t>
  </si>
  <si>
    <t>07482720899</t>
  </si>
  <si>
    <t>Miss K Poole</t>
  </si>
  <si>
    <t>07833173311</t>
  </si>
  <si>
    <t>Kiera_poole@Yahoo.co.uk</t>
  </si>
  <si>
    <t>Mrs E Warren</t>
  </si>
  <si>
    <t>07817 126486</t>
  </si>
  <si>
    <t>FLAT 198</t>
  </si>
  <si>
    <t>Mrs Y Clarke</t>
  </si>
  <si>
    <t>07881 920 275</t>
  </si>
  <si>
    <t>FLAT 200</t>
  </si>
  <si>
    <t>07745989600</t>
  </si>
  <si>
    <t>FLAT 202</t>
  </si>
  <si>
    <t>Miss C Mead</t>
  </si>
  <si>
    <t>07591027079</t>
  </si>
  <si>
    <t>charlottemead-xo@outlook.com</t>
  </si>
  <si>
    <t>FLAT 204</t>
  </si>
  <si>
    <t>Mr W Rickus</t>
  </si>
  <si>
    <t>01217767124</t>
  </si>
  <si>
    <t>07917827641</t>
  </si>
  <si>
    <t>lukerick@live.co.uk</t>
  </si>
  <si>
    <t>07521 719307</t>
  </si>
  <si>
    <t>Miss R Cooksey</t>
  </si>
  <si>
    <t>07541 648167</t>
  </si>
  <si>
    <t>B35 6DU</t>
  </si>
  <si>
    <t>Miss Emma James</t>
  </si>
  <si>
    <t>emma21james@yahoo.co.uk</t>
  </si>
  <si>
    <t>Miss LM Davis</t>
  </si>
  <si>
    <t>07782328851</t>
  </si>
  <si>
    <t>FLAT 286</t>
  </si>
  <si>
    <t>07385803683</t>
  </si>
  <si>
    <t>FLAT 288</t>
  </si>
  <si>
    <t>Mr M Welch</t>
  </si>
  <si>
    <t>07954007127</t>
  </si>
  <si>
    <t>FLAT 290</t>
  </si>
  <si>
    <t>0759 3565545</t>
  </si>
  <si>
    <t>FLAT 292</t>
  </si>
  <si>
    <t>Miss S Maxwell</t>
  </si>
  <si>
    <t>stacymaxx@gmail.com</t>
  </si>
  <si>
    <t>FLAT 306</t>
  </si>
  <si>
    <t>Miss E Walsh</t>
  </si>
  <si>
    <t>07553032940</t>
  </si>
  <si>
    <t>FLAT 308</t>
  </si>
  <si>
    <t>Mr MA Brewster</t>
  </si>
  <si>
    <t>0121 747 9040</t>
  </si>
  <si>
    <t>FLAT 310</t>
  </si>
  <si>
    <t>Mrs M King</t>
  </si>
  <si>
    <t>07512859722</t>
  </si>
  <si>
    <t>shell8.ms@gmail.com</t>
  </si>
  <si>
    <t>FLAT 312</t>
  </si>
  <si>
    <t>07964 538297</t>
  </si>
  <si>
    <t>Miss C Mitchell</t>
  </si>
  <si>
    <t>01217481399</t>
  </si>
  <si>
    <t>07847822142</t>
  </si>
  <si>
    <t>Mrs L Elston</t>
  </si>
  <si>
    <t>0121 748 6045</t>
  </si>
  <si>
    <t>Mr N Simpson</t>
  </si>
  <si>
    <t>07557 090 731</t>
  </si>
  <si>
    <t>Mr D Berrow</t>
  </si>
  <si>
    <t>07305866512</t>
  </si>
  <si>
    <t>07305 866512</t>
  </si>
  <si>
    <t>Mrs M Corbacho</t>
  </si>
  <si>
    <t>07776299574</t>
  </si>
  <si>
    <t>Miss J Adam</t>
  </si>
  <si>
    <t>Miss S Crumpton</t>
  </si>
  <si>
    <t>07727407415</t>
  </si>
  <si>
    <t>Miss G Owens</t>
  </si>
  <si>
    <t>07795639483</t>
  </si>
  <si>
    <t>B35 6DA</t>
  </si>
  <si>
    <t>Mrs SA Harris</t>
  </si>
  <si>
    <t>07502 588 442</t>
  </si>
  <si>
    <t>sharonharris13@hotmail.co.uk</t>
  </si>
  <si>
    <t>Mr K Johnson</t>
  </si>
  <si>
    <t>07493673282</t>
  </si>
  <si>
    <t>Miss R Pell</t>
  </si>
  <si>
    <t>07917640186</t>
  </si>
  <si>
    <t>raepell69@icloud.com</t>
  </si>
  <si>
    <t>B35 6DG</t>
  </si>
  <si>
    <t>Miss J Brown</t>
  </si>
  <si>
    <t>07494740587</t>
  </si>
  <si>
    <t>mzjb@hotmail.co.uk</t>
  </si>
  <si>
    <t xml:space="preserve">404 </t>
  </si>
  <si>
    <t>B35 6LA</t>
  </si>
  <si>
    <t>Miss AO Hartley</t>
  </si>
  <si>
    <t>07912 552 856</t>
  </si>
  <si>
    <t>FLAT 1 Block 509</t>
  </si>
  <si>
    <t>B35 6PU</t>
  </si>
  <si>
    <t>Miss C T Cummins</t>
  </si>
  <si>
    <t>0772 0944060</t>
  </si>
  <si>
    <t>carol1957@tgmail.com</t>
  </si>
  <si>
    <t>FLAT 2 Block 509</t>
  </si>
  <si>
    <t>Mr P Sheard</t>
  </si>
  <si>
    <t>07769194832</t>
  </si>
  <si>
    <t>FLAT 3 Block 509</t>
  </si>
  <si>
    <t>Mr W Mullis</t>
  </si>
  <si>
    <t>07981334060</t>
  </si>
  <si>
    <t>FLAT 5 Block 509</t>
  </si>
  <si>
    <t>Mr B Bonehill</t>
  </si>
  <si>
    <t>07754916465</t>
  </si>
  <si>
    <t>FLAT 6 Block 509</t>
  </si>
  <si>
    <t>Mr V McCracken</t>
  </si>
  <si>
    <t>07947279190</t>
  </si>
  <si>
    <t>FLAT 1 Block 511</t>
  </si>
  <si>
    <t>Mrs S Taddese-Abdi</t>
  </si>
  <si>
    <t>07586194812</t>
  </si>
  <si>
    <t>zewdu.r@yahoo.com</t>
  </si>
  <si>
    <t>FLAT 2 Block 511</t>
  </si>
  <si>
    <t>Mrs AR Barnes</t>
  </si>
  <si>
    <t>0121 748 6748</t>
  </si>
  <si>
    <t>07587472533</t>
  </si>
  <si>
    <t>FLAT 3 Block 511</t>
  </si>
  <si>
    <t>Miss R Baldwin</t>
  </si>
  <si>
    <t>07895349555</t>
  </si>
  <si>
    <t>FLAT 4 Block 511</t>
  </si>
  <si>
    <t>Ms P Rutter</t>
  </si>
  <si>
    <t>07465 671 572</t>
  </si>
  <si>
    <t>pamelajoy123@yahoo.co.uk</t>
  </si>
  <si>
    <t>FLAT 5 Block 511</t>
  </si>
  <si>
    <t>Miss J Cunniffe</t>
  </si>
  <si>
    <t>07376422476</t>
  </si>
  <si>
    <t>jenny_cunniffe@outlook.com</t>
  </si>
  <si>
    <t>FLAT 6 Block 511</t>
  </si>
  <si>
    <t>Miss E R McCracken</t>
  </si>
  <si>
    <t>07756206846</t>
  </si>
  <si>
    <t>Miss Q Mapp</t>
  </si>
  <si>
    <t>queshia-teann.mapp@hotmail.co.uk</t>
  </si>
  <si>
    <t>TS-12/04/24 Text sent for 23/04/24.  TS-15/04/24 Tenant text back declining the 23/04/24 and asking for 25/04/24 SB is not in the area that day replied back to the tenant advising this and said that we would be back in touch when we have a new date. 23.05.24 SF Sent text for 07.07 to survey.</t>
  </si>
  <si>
    <t>Mrs N Parry</t>
  </si>
  <si>
    <t>07707478425</t>
  </si>
  <si>
    <t>nickki250@live.co.uk</t>
  </si>
  <si>
    <t>ON HOLD</t>
  </si>
  <si>
    <t>Mr T Fulford</t>
  </si>
  <si>
    <t>TS-04/04/24 Letter sent for 18/04/24 as no contact number.  TS-17/04/24 Tenant called in to advise that they are moving out in 3 months time and do not want the upheavel of dealing with having the windows changed, emailed client to ask how they want us to proceed with the property.</t>
  </si>
  <si>
    <t>REFUSAL</t>
  </si>
  <si>
    <t>Mrs M Waring</t>
  </si>
  <si>
    <t>TS-24/04/24 Ltr sent to the tenant for 01/05/24 as no contact number for tenant.  TS-29/04/24 DM did a site visit to get confirmation but tenant is refusing to have her windows and doors replaced.</t>
  </si>
  <si>
    <t xml:space="preserve">FLAT 46 </t>
  </si>
  <si>
    <t>Miss S Melaney</t>
  </si>
  <si>
    <t>07493430156</t>
  </si>
  <si>
    <t>TS-15/04/24 Text sent for 24/04/24.  TS-15/04/24 Survey CONFIRMED for 24/04/24.  TS-26/04/24 Marked on the diary sheet that the windows were replaced in 2022.  TS-08/05/24 Photos received and sent to the client.</t>
  </si>
  <si>
    <t>Number</t>
  </si>
  <si>
    <t>Area</t>
  </si>
  <si>
    <t>Tenant Contact Number</t>
  </si>
  <si>
    <t>Tenant Email Address</t>
  </si>
  <si>
    <t>comment</t>
  </si>
  <si>
    <t>Call off number</t>
  </si>
  <si>
    <t>scheduled fitting date</t>
  </si>
  <si>
    <t>Install Time</t>
  </si>
  <si>
    <t>Installation team</t>
  </si>
  <si>
    <t>Fitters Pack sent</t>
  </si>
  <si>
    <t>TO BE ALLOCATED</t>
  </si>
  <si>
    <t>Void</t>
  </si>
  <si>
    <t>DA collected</t>
  </si>
  <si>
    <t>Donbristle Croft</t>
  </si>
  <si>
    <t>Ref: BSL 23/05-1</t>
  </si>
  <si>
    <t>Pioneer Group - Tuesday 9th April - Paul Beahan</t>
  </si>
  <si>
    <t>Survey Date</t>
  </si>
  <si>
    <r>
      <rPr>
        <b/>
        <sz val="10"/>
        <rFont val="Wingdings 2"/>
        <family val="1"/>
        <charset val="2"/>
      </rPr>
      <t>P</t>
    </r>
    <r>
      <rPr>
        <b/>
        <sz val="10"/>
        <rFont val="Calibri"/>
        <family val="2"/>
      </rPr>
      <t>= Accessed or                            X = Carded/No Access (include Time)</t>
    </r>
  </si>
  <si>
    <t>No. of Windows Surveyed</t>
  </si>
  <si>
    <t>No. of Doors Surveyed</t>
  </si>
  <si>
    <t>8am to 12pm</t>
  </si>
  <si>
    <t>CONFIRMED for 09/04/24</t>
  </si>
  <si>
    <t xml:space="preserve">57B </t>
  </si>
  <si>
    <t>TS-02/04/24 Txt sent.  TS-03/04/24 Called number NIS sent ltr.</t>
  </si>
  <si>
    <t xml:space="preserve">57D </t>
  </si>
  <si>
    <t>Mrs V M Hughes</t>
  </si>
  <si>
    <t>TS-02/04/24 Ltr sent for 09/04/24.</t>
  </si>
  <si>
    <t>01212182712</t>
  </si>
  <si>
    <t>TS-02/04/24 Txt sent.  TS-03/04/24 Called left vm, txt &amp; ltr sent.</t>
  </si>
  <si>
    <t>CONFIRMED for 09/04/24 - call tenant 20 mins before arrival.</t>
  </si>
  <si>
    <t>Pioneer Group - Tuesday 9th April - Steve Burgess</t>
  </si>
  <si>
    <t>07723 067036</t>
  </si>
  <si>
    <t>S.Burgess</t>
  </si>
  <si>
    <t>07454317261</t>
  </si>
  <si>
    <t>07428113447</t>
  </si>
  <si>
    <t>07428175079</t>
  </si>
  <si>
    <t>01217483216</t>
  </si>
  <si>
    <t>TS-02/04/24 Called no answer or vm letter sent.  TS-03/04/24 Called no answer/vm.</t>
  </si>
  <si>
    <t>07985376516</t>
  </si>
  <si>
    <t>07757383294</t>
  </si>
  <si>
    <t>Pioneer Group - Wednesday 10th April - Paul Beahan</t>
  </si>
  <si>
    <t>TS-02/04/24 Txt sent. TS-03/04/24 Called number NIS ltr sent.</t>
  </si>
  <si>
    <t>CONFIRMED FOR 10/04/24</t>
  </si>
  <si>
    <t>CONFIRMED for 10/04/24</t>
  </si>
  <si>
    <t>CONFIRMED for 10/04/24 - please call 30 mins before arrival</t>
  </si>
  <si>
    <t>CONFIRMED for 10/04/24 - Please do not attend until after 1pm.</t>
  </si>
  <si>
    <t>Pioneer Group - Wednesday 10th April - Steve Burgess</t>
  </si>
  <si>
    <t>07521031740</t>
  </si>
  <si>
    <t>CONFIRMED for 10/04/24.</t>
  </si>
  <si>
    <t>TS-02/04/24 Txt sent.  TS-03/04/24 Called left vm, text &amp; ltr sent</t>
  </si>
  <si>
    <t>07446412695</t>
  </si>
  <si>
    <t>07761898550</t>
  </si>
  <si>
    <t>07742842219</t>
  </si>
  <si>
    <t>CONFIRMED for 10/04/24 after 12pm (nurses leave by 12pm).</t>
  </si>
  <si>
    <t>07368395454</t>
  </si>
  <si>
    <t>Pioneer Group - Thursday 11th April - Paul Beahan</t>
  </si>
  <si>
    <t>07984536982</t>
  </si>
  <si>
    <t>0121 749 1312</t>
  </si>
  <si>
    <t>CONFIRMED for 11/04/24</t>
  </si>
  <si>
    <t>07854247764</t>
  </si>
  <si>
    <t>TS-02/04/24 Txt sent.  TS-04/04/24 Called left vm, txt &amp; ltr sent.</t>
  </si>
  <si>
    <t>0121 480 1351</t>
  </si>
  <si>
    <t>07775423054</t>
  </si>
  <si>
    <t>Pioneer Group - Friday 12th April - Steve Burgess</t>
  </si>
  <si>
    <t>P= Accessed or                            X = Carded/No Access (include Time)</t>
  </si>
  <si>
    <t>07745835497</t>
  </si>
  <si>
    <t>CONFIRMED for 12/04/24.</t>
  </si>
  <si>
    <t>TS-04/04/23 Ltr sent.</t>
  </si>
  <si>
    <t>07779765081</t>
  </si>
  <si>
    <t>07535573006</t>
  </si>
  <si>
    <t>07928725629</t>
  </si>
  <si>
    <t>07900574474</t>
  </si>
  <si>
    <t>Pioneer Group - Monday 15th April - Paul Beahan</t>
  </si>
  <si>
    <t>CONFIRMED for 15/04/24</t>
  </si>
  <si>
    <t>01217481936</t>
  </si>
  <si>
    <t>07848932573</t>
  </si>
  <si>
    <t>TS-04/04/24 Letter sent to the tenant as no contact number for 15/04/24.</t>
  </si>
  <si>
    <t>CONFIRMED for 15/04/24 after 11am.</t>
  </si>
  <si>
    <t>07359032693</t>
  </si>
  <si>
    <t>TS-08/0/24 Called no ans or vm, ltr sent.</t>
  </si>
  <si>
    <t>CONFIRMED for 15/04/24 After 12pm</t>
  </si>
  <si>
    <t>Pioneer Group - Tuesday 16th April - Paul Beahan</t>
  </si>
  <si>
    <t>CONFIRMED for 16/04/24</t>
  </si>
  <si>
    <t>CONFIRMED for 16/04/24 - after 1.30pm</t>
  </si>
  <si>
    <t>Pioneer Group - Tuesday 16th April - Steve Burgess</t>
  </si>
  <si>
    <t>TS-04/04/24 Text sent.  TS-08/04/04 Called left vm, txt &amp; ltr sent.</t>
  </si>
  <si>
    <t>07756059115</t>
  </si>
  <si>
    <t>07463 894102</t>
  </si>
  <si>
    <t>07404868654</t>
  </si>
  <si>
    <t>07424790036</t>
  </si>
  <si>
    <t>Miss E Mensah</t>
  </si>
  <si>
    <t>07947625350</t>
  </si>
  <si>
    <t>TS-04/04/24 Text sent. TS-08/04/24 Number NIS letter sent.</t>
  </si>
  <si>
    <t>Pioneer Group - Wednesday 17th April - Paul Beahan</t>
  </si>
  <si>
    <t>CONFIRMED for 17/04/24 as first call</t>
  </si>
  <si>
    <t>CONFIRMED for 17/04/24</t>
  </si>
  <si>
    <t>TS-04/04/24 Text sent.  TS-08/04/24 Called tenant both numbers are NIS ltr sent.</t>
  </si>
  <si>
    <t>TS-04/04/24 Text sent.  TS-08/04/24 Called tenant left vm, txt &amp; ltr sent.  Tenant can't make today.</t>
  </si>
  <si>
    <t>Pioneer Group - Wednesday 17th April - Steve Burgess</t>
  </si>
  <si>
    <t>01217487110</t>
  </si>
  <si>
    <t>075114 67413</t>
  </si>
  <si>
    <t>07950391607</t>
  </si>
  <si>
    <t>07307000453</t>
  </si>
  <si>
    <t>07472266832</t>
  </si>
  <si>
    <t>07498590107</t>
  </si>
  <si>
    <t>07985883226</t>
  </si>
  <si>
    <t>TS-04/04/24 Text sent.  TS-09/04/24 Called left vm, txt &amp; ltr sent</t>
  </si>
  <si>
    <t>Pioneer Group - Thursday 18th April - Paul Beahan</t>
  </si>
  <si>
    <t>CONFIRMED for 18/04/24</t>
  </si>
  <si>
    <t>TS-04/04/24 Text sent. TS-09/04/24 Both numbers NIS - ltr sent.</t>
  </si>
  <si>
    <t>TS-04/04/24 Text sent.  TS-09/04/24 Called mob nis - landline temporary unavailable - ltr sent.</t>
  </si>
  <si>
    <t>748 5442</t>
  </si>
  <si>
    <t>TS-04/04/24 Letter sent as no contact number.</t>
  </si>
  <si>
    <t>Pioneer Group - Thursday 18th April - Steve Burgess</t>
  </si>
  <si>
    <t>07572168119</t>
  </si>
  <si>
    <t>07462777770</t>
  </si>
  <si>
    <t>07507642265</t>
  </si>
  <si>
    <t>07961916755</t>
  </si>
  <si>
    <t>07384626802</t>
  </si>
  <si>
    <t>Pioneer Group - Monday 22nd April - Paul Beahan</t>
  </si>
  <si>
    <t>CONFIRMED for 22/04/24.</t>
  </si>
  <si>
    <t>Pioneer Group - Monday 22nd April - Martin Turpin</t>
  </si>
  <si>
    <t>CONFIRMED for 22/04/24</t>
  </si>
  <si>
    <t>TS-12/04/24 Called and left vm.  TS-17/04/24 Called left vm &amp; ltr sent.</t>
  </si>
  <si>
    <t>07930 656107</t>
  </si>
  <si>
    <t>Pioneer Group - Tuesday 23rd April - Paul Beahan</t>
  </si>
  <si>
    <t>CONFIRMED for 23/04/24 - As first call</t>
  </si>
  <si>
    <t>CONFIRMED for 23/04/24</t>
  </si>
  <si>
    <t>TS-12/04/24 Called left vm.  TS-18/04/24 Called left vm &amp; ltr sent.</t>
  </si>
  <si>
    <t>LAST CALL After 2.30pm</t>
  </si>
  <si>
    <t>CONFIRMED for 23/04/23 After 2.30pm</t>
  </si>
  <si>
    <t>Pioneer Group - Tuesday 23rd April - Martin Turpin</t>
  </si>
  <si>
    <t>CONFIRMED for 23/04/24 as first call (tenant called 22/04/24 to ask emailed MT).</t>
  </si>
  <si>
    <t>TS-17/04/24 Called tenant couldn't get through call minder - ltr sent.</t>
  </si>
  <si>
    <t>CONFIRMED for 23/04/24  Moved to 29/04/24</t>
  </si>
  <si>
    <t>TS-17/04/24 Called left vm &amp; Ltr sent.</t>
  </si>
  <si>
    <t>TS-12/04/24 Text sent.  TS-17/04/24 Called number did not connect ltr sent.</t>
  </si>
  <si>
    <t>07947201836</t>
  </si>
  <si>
    <t>Pioneer Group - Tuesday 23rd April - Steve Burgess</t>
  </si>
  <si>
    <t>CONFIRMED for 23/04/24 - after 10am</t>
  </si>
  <si>
    <t>07508400061</t>
  </si>
  <si>
    <t>07543339344</t>
  </si>
  <si>
    <t>07392784074</t>
  </si>
  <si>
    <t>TS-12/04/24 Text sent.  TS18/04/24 Called and left vm, txt &amp; ltr sent.</t>
  </si>
  <si>
    <t>Pioneer Group - Wednesday 24th April - Paul Beahan</t>
  </si>
  <si>
    <t>TS-15/04/24 Text sent.  TS-18/04/24 Called left vm &amp; text sent.</t>
  </si>
  <si>
    <t>CONFIRMED for 24/04/24</t>
  </si>
  <si>
    <t>CONFIRMED for 24/04/24 - cancelled tenant now has a hospital appointment.</t>
  </si>
  <si>
    <t>Pioneer Group - Wednesday 24th April - Steve Burgess</t>
  </si>
  <si>
    <t>TS-15/04/24 Text sent.  TS-18/04/24 Called no answer text &amp; ltr sent.</t>
  </si>
  <si>
    <t>TS-15/04/24 Text sent.  TS-18/04/24 Called left vm, text &amp; ltr sent.</t>
  </si>
  <si>
    <t>07719866234</t>
  </si>
  <si>
    <t>07790624520</t>
  </si>
  <si>
    <t>Pioneer Group - Wednesday 24th April - Martin Turpin</t>
  </si>
  <si>
    <t>TS-15/04/24 Text sent.  TS-14/04/24 Called the line could not accept this call, text and ltr sent.</t>
  </si>
  <si>
    <t>TS-15/04/24 Text sent.  TS-17/04/24 Called phone is switched off - ltr and text sent.</t>
  </si>
  <si>
    <t>Pioneer Group - Thursday 25th April - Paul Beahan</t>
  </si>
  <si>
    <t>CONFIRMED for 25/04/24</t>
  </si>
  <si>
    <t>TS-15/04/24 Text sent.  TS-18/04/24 Called left vm &amp; text &amp; ltr sent.  TS-22/04/24 Tenant text back no.</t>
  </si>
  <si>
    <t>TS-15/04/24 Text sent.  TS-18/04/24 Called left vm &amp; text &amp; ltr sent.</t>
  </si>
  <si>
    <t>Pioneer Group - Thursday 25th April - Martin Turpin</t>
  </si>
  <si>
    <t>CONFIRMED for 25/04/24 - Please call 30 mins before arrival</t>
  </si>
  <si>
    <t>07776 286239</t>
  </si>
  <si>
    <t>TS-15/04/24 Text sent.  TS-17/04/24 Number is nis letter sent.</t>
  </si>
  <si>
    <t>TS-15/04/24 Text sent.  TS-17/04/24 Called no answer or vm letter sent.</t>
  </si>
  <si>
    <t>Pioneer Group - Friday 26th April - Steve Burgess</t>
  </si>
  <si>
    <t>07955013317</t>
  </si>
  <si>
    <t>CONFIRMED for 26/04/24</t>
  </si>
  <si>
    <t>07889183319</t>
  </si>
  <si>
    <t>TS-15/04/24 Text sent.  TS-18/04/24 Called both number mob nis no answer on landline letter sent.</t>
  </si>
  <si>
    <t>TS-18/04/24 Ltr sent as no contact details</t>
  </si>
  <si>
    <t>07517469381</t>
  </si>
  <si>
    <t>01217484193</t>
  </si>
  <si>
    <t>07970847644</t>
  </si>
  <si>
    <t>Pioneer Group - Monday 29th April - Martin Turpin</t>
  </si>
  <si>
    <t>CONFIRMED for 29/04/24</t>
  </si>
  <si>
    <r>
      <rPr>
        <b/>
        <sz val="10"/>
        <color rgb="FFFF0000"/>
        <rFont val="Calibri"/>
        <family val="2"/>
        <scheme val="minor"/>
      </rPr>
      <t xml:space="preserve">CONFIRMED for 29/04/24 - after 9.10, tenant has a school run 11.45am to 12pm  </t>
    </r>
    <r>
      <rPr>
        <sz val="10"/>
        <rFont val="Calibri"/>
        <family val="2"/>
        <scheme val="minor"/>
      </rPr>
      <t>TS-29/04/24 Tenant called she has a family emergency</t>
    </r>
  </si>
  <si>
    <t>TS-19/04/24 Text sent for 29/04/24. TS-23/04/24 Left vm, text &amp; ltr sent.  Can't do</t>
  </si>
  <si>
    <t>TS-19/04/24 Text sent for 29/04/24.  TS-23/04/24 Called number calls are not being connect at this moment - sent text &amp; ltr.</t>
  </si>
  <si>
    <t>DM carded 26.04</t>
  </si>
  <si>
    <t>m.duffy100@icloud.com</t>
  </si>
  <si>
    <t>Pioneer Group - Tuesday 30th April - Martin Turpin</t>
  </si>
  <si>
    <t>CONFIRMED for 30/04/24 - TS-30/04/24 Tenant text in they are no longer available.</t>
  </si>
  <si>
    <t>CONFIRMED for 30/04/24</t>
  </si>
  <si>
    <t>CONFIRMED for 30/04/24 but needs to be between 11am to 12pm alongside Dominie - tenant has anixety.</t>
  </si>
  <si>
    <t>CONFIRMED for 30/04/24 between 11am - 1pm - tenant contacted DM</t>
  </si>
  <si>
    <t>Pioneer Group - Wednesday 1st May - Martin Turpin</t>
  </si>
  <si>
    <t>CONFIRMED for 01/05/24</t>
  </si>
  <si>
    <t>TS-19/04/24 Text sent for 01/05/24.  TS-24/04/24 Called left vm, text &amp; ltr sent.</t>
  </si>
  <si>
    <t>Emailed client for the key safe code or tenant's details. Ltr sent</t>
  </si>
  <si>
    <t>Ltr sent to the property as no contact number for tenant. REFUSED DM will advise client</t>
  </si>
  <si>
    <t>Pioneer Group - Thursday 2nd May - Martin Turpin</t>
  </si>
  <si>
    <t>CONFIRMED for 02/05/24</t>
  </si>
  <si>
    <t>CONFIRMED for 02/05/24 - as early as possible</t>
  </si>
  <si>
    <t>07522094660</t>
  </si>
  <si>
    <t>CONFIRMED for 02/05/24 11am - 1pm only</t>
  </si>
  <si>
    <t xml:space="preserve">CONFIRMED for 02/05/24 </t>
  </si>
  <si>
    <t>sweetlipzxx@live.co.uk</t>
  </si>
  <si>
    <t>CONFIRMED for 02/05/24 after 9am due to school run</t>
  </si>
  <si>
    <t>07704907888</t>
  </si>
  <si>
    <t>CONFIRMED for 02/05/24 as late as possible</t>
  </si>
  <si>
    <t>Pioneer Group - Tuesday 7th May - Paul Beahan</t>
  </si>
  <si>
    <t>CONFIRMED for 07/05/24</t>
  </si>
  <si>
    <t>CONFIRMED for 07/05/24 - for 12pm approx</t>
  </si>
  <si>
    <t>TS-01/05/24 Text sent offering 07/05/24 - Tenant text in to cancel.</t>
  </si>
  <si>
    <t>07751 066 503</t>
  </si>
  <si>
    <t>TS-25/04/24 Text sent for 07/05/24.  TS-01/05/24 Called left vm, txt &amp; ltr sent.</t>
  </si>
  <si>
    <t>CONFIRMED for 070/05/24 - she has a nursery run at 12.50pm and is out for 30 mins</t>
  </si>
  <si>
    <t>Pioneer Group - Tuesday 7th May - Martin Turpin</t>
  </si>
  <si>
    <t>07340357377</t>
  </si>
  <si>
    <t>CONFIRMED for 07/05/24 - FIRST CALL</t>
  </si>
  <si>
    <t>CONFIRMED for 07/05/24 - Tenant called in family emergency</t>
  </si>
  <si>
    <t>07526178752</t>
  </si>
  <si>
    <t>07391 853363 - nis</t>
  </si>
  <si>
    <t>TS-25/04/24 Text sent for 07/05/24.  TS-01/05/24 Number nis letter sent. Tenant cancelled</t>
  </si>
  <si>
    <t>TS-25/04/24 Text sent for 07/05/24.  TS-01/05/24 Called no answer or vm ltr and text sent.</t>
  </si>
  <si>
    <t>TS-29/04/24 Ltr sent.</t>
  </si>
  <si>
    <t>CONFIRMED for 07/05/24 - after 2.30pm</t>
  </si>
  <si>
    <t>Pioneer Group - Wednesday 8th May - Paul Beahan</t>
  </si>
  <si>
    <t>CONFIRMED for 08/05/24</t>
  </si>
  <si>
    <t>07873894184 - nis</t>
  </si>
  <si>
    <t>Pioneer Group - Thursday 9th May - Paul Beahan</t>
  </si>
  <si>
    <t>CONFIRMED for 09/05/24</t>
  </si>
  <si>
    <t>TS-26/04/24 Text sent for 09/05/24.  TS-01/05/24 Called left vm, txt &amp; ltr sent.</t>
  </si>
  <si>
    <t>Pioneer Group - Friday 10th May - Paul Beahan</t>
  </si>
  <si>
    <t>CONFIRMED FOR 10/05/24</t>
  </si>
  <si>
    <t>TS-26/04/24 Text sent for 10/05/24.  TS-01/05/24 Called no answer or vm, text &amp; ltr sent.</t>
  </si>
  <si>
    <t>Pioneer Group - Monday 13th May - Paul Beahan</t>
  </si>
  <si>
    <t>CONFIRMED for 13/05/2024</t>
  </si>
  <si>
    <t>7919324496 NIS</t>
  </si>
  <si>
    <r>
      <t xml:space="preserve">TS-03/05/24 Text sent for 13/05/24.  TS-07/05/24 Ltr sent for 13/05/24. </t>
    </r>
    <r>
      <rPr>
        <b/>
        <sz val="10"/>
        <color rgb="FFFF0000"/>
        <rFont val="Calibri"/>
        <family val="2"/>
        <scheme val="minor"/>
      </rPr>
      <t>08/05 SMS called no. NIS</t>
    </r>
    <r>
      <rPr>
        <sz val="10"/>
        <color theme="1"/>
        <rFont val="Calibri"/>
        <family val="2"/>
        <scheme val="minor"/>
      </rPr>
      <t xml:space="preserve">. </t>
    </r>
    <r>
      <rPr>
        <b/>
        <sz val="10"/>
        <color rgb="FFFF0000"/>
        <rFont val="Calibri"/>
        <family val="2"/>
        <scheme val="minor"/>
      </rPr>
      <t>CANCELLED</t>
    </r>
  </si>
  <si>
    <t>TS-03/05/24 Text sent for 13/05/24.   TS-07/05/24 Ltr sent for 13/05/24. 08/05 SMS left voicemail.</t>
  </si>
  <si>
    <r>
      <t xml:space="preserve">TS-03/05/24 Text sent for 13/05/24.   TS-07/05/24 Ltr sent for 13/05/24. 08/05 SMS called tenant ended call. </t>
    </r>
    <r>
      <rPr>
        <b/>
        <sz val="10"/>
        <color rgb="FFFF0000"/>
        <rFont val="Calibri"/>
        <family val="2"/>
        <scheme val="minor"/>
      </rPr>
      <t>TENANT CANCELLED</t>
    </r>
  </si>
  <si>
    <t>07341404533 NIS</t>
  </si>
  <si>
    <t>TS-03/05/24 Text sent for 13/05/24.   TS-07/05/24 Ltr sent for 13/05/24. 08/05 SMS called no. NIS</t>
  </si>
  <si>
    <t>07456 500 282 NIS</t>
  </si>
  <si>
    <r>
      <t xml:space="preserve">TS-03/05/24 Text sent for 13/05/24.   TS-07/05/24 Ltr sent for 13/05/24. </t>
    </r>
    <r>
      <rPr>
        <b/>
        <sz val="10"/>
        <color rgb="FFFF0000"/>
        <rFont val="Calibri"/>
        <family val="2"/>
        <scheme val="minor"/>
      </rPr>
      <t>08/05 SMS called no. NIS</t>
    </r>
  </si>
  <si>
    <t>Pioneer Group - Monday 13th May - Martin Turpin</t>
  </si>
  <si>
    <t>07729 255 769</t>
  </si>
  <si>
    <t>CONFIRMED for 13/05/24</t>
  </si>
  <si>
    <t>07588 060 297 NIS</t>
  </si>
  <si>
    <t>TS-03/05/24 Text sent for 13/05/24.   TS-07/05/24 Ltr sent for 13/05/24. 08/05 SMS Called engaged</t>
  </si>
  <si>
    <t>TS-03/05/24 Text sent for 13/05/24.   TS-07/05/24 Ltr sent for 13/05/24. 08/05 SMS left voicemail</t>
  </si>
  <si>
    <t>TS-03/05/24 Text sent for 13/05/24.   TS-07/05/24 Ltr sent for 13/05/24.  08/05 SMS left voicemail</t>
  </si>
  <si>
    <t>TS-03/05/24 Text sent for 13/05/24.   TS-07/05/24 Ltr sent for 13/05/24. 08/05 SMS called N/A</t>
  </si>
  <si>
    <t>12pm to 2pm</t>
  </si>
  <si>
    <r>
      <t xml:space="preserve">TS-03/05/24 Text sent for 13/05/24.   TS-07/05/24 Ltr sent for 13/05/24. 08/05 SMS tenant </t>
    </r>
    <r>
      <rPr>
        <b/>
        <sz val="10"/>
        <color rgb="FFFF0000"/>
        <rFont val="Calibri"/>
        <family val="2"/>
        <scheme val="minor"/>
      </rPr>
      <t>CONFIRMED after 12 pls</t>
    </r>
  </si>
  <si>
    <t>Pioneer Group - Tuesday 14th May - Paul Beahan</t>
  </si>
  <si>
    <t>8am to 12pm - First Call</t>
  </si>
  <si>
    <t>CONFIRMED for 14/05/24 as FIRST CALL</t>
  </si>
  <si>
    <r>
      <t xml:space="preserve">07554843963 </t>
    </r>
    <r>
      <rPr>
        <b/>
        <sz val="10"/>
        <color rgb="FFFF0000"/>
        <rFont val="Calibri"/>
        <family val="2"/>
        <scheme val="minor"/>
      </rPr>
      <t>NIS</t>
    </r>
  </si>
  <si>
    <r>
      <t xml:space="preserve">07359680237 </t>
    </r>
    <r>
      <rPr>
        <b/>
        <sz val="10"/>
        <color rgb="FFFF0000"/>
        <rFont val="Calibri"/>
        <family val="2"/>
        <scheme val="minor"/>
      </rPr>
      <t>NIS</t>
    </r>
  </si>
  <si>
    <r>
      <t xml:space="preserve">TS-03/05/24 Text sent for 14/05/24.   TS-07/05/24 </t>
    </r>
    <r>
      <rPr>
        <b/>
        <sz val="10"/>
        <color rgb="FFFF0000"/>
        <rFont val="Calibri"/>
        <family val="2"/>
        <scheme val="minor"/>
      </rPr>
      <t>Ltr sent for 14/05/24</t>
    </r>
    <r>
      <rPr>
        <sz val="10"/>
        <rFont val="Calibri"/>
        <family val="2"/>
        <scheme val="minor"/>
      </rPr>
      <t>. 08/05 SMS called neither mobile number is in service.</t>
    </r>
  </si>
  <si>
    <t xml:space="preserve">CONFIRMED for 14/05  </t>
  </si>
  <si>
    <t>(Text sent offering 10/05/24.  TS-26/04/24 Tenant text back no) 08/05 SMS left voicemail offering 14/05</t>
  </si>
  <si>
    <r>
      <t>079254 14 091</t>
    </r>
    <r>
      <rPr>
        <b/>
        <sz val="10"/>
        <color rgb="FFFF0000"/>
        <rFont val="Calibri"/>
        <family val="2"/>
        <scheme val="minor"/>
      </rPr>
      <t xml:space="preserve"> NIS</t>
    </r>
  </si>
  <si>
    <r>
      <rPr>
        <b/>
        <sz val="10"/>
        <color rgb="FFFF0000"/>
        <rFont val="Calibri"/>
        <family val="2"/>
        <scheme val="minor"/>
      </rPr>
      <t xml:space="preserve"> NO access for 10/04/24</t>
    </r>
    <r>
      <rPr>
        <sz val="10"/>
        <color theme="1"/>
        <rFont val="Calibri"/>
        <family val="2"/>
        <scheme val="minor"/>
      </rPr>
      <t xml:space="preserve">. TS-03/05/24 Text sent for 14/05/24.   TS-07/05/24 </t>
    </r>
    <r>
      <rPr>
        <b/>
        <sz val="10"/>
        <color rgb="FFFF0000"/>
        <rFont val="Calibri"/>
        <family val="2"/>
        <scheme val="minor"/>
      </rPr>
      <t>Ltr sent for 14/05/24</t>
    </r>
    <r>
      <rPr>
        <sz val="10"/>
        <color theme="1"/>
        <rFont val="Calibri"/>
        <family val="2"/>
        <scheme val="minor"/>
      </rPr>
      <t xml:space="preserve">. </t>
    </r>
    <r>
      <rPr>
        <b/>
        <sz val="10"/>
        <color rgb="FFFF0000"/>
        <rFont val="Calibri"/>
        <family val="2"/>
        <scheme val="minor"/>
      </rPr>
      <t>08/05 SMS no. NIS</t>
    </r>
  </si>
  <si>
    <r>
      <rPr>
        <b/>
        <sz val="10"/>
        <color rgb="FFFF0000"/>
        <rFont val="Calibri"/>
        <family val="2"/>
        <scheme val="minor"/>
      </rPr>
      <t>2 x prev no access</t>
    </r>
    <r>
      <rPr>
        <sz val="10"/>
        <color theme="1"/>
        <rFont val="Calibri"/>
        <family val="2"/>
        <scheme val="minor"/>
      </rPr>
      <t xml:space="preserve">. TS-03/05/24 Text sent for 14/05/24.   TS-07/05/24 </t>
    </r>
    <r>
      <rPr>
        <b/>
        <sz val="10"/>
        <color rgb="FFFF0000"/>
        <rFont val="Calibri"/>
        <family val="2"/>
        <scheme val="minor"/>
      </rPr>
      <t>Ltr sent for 14/05/24</t>
    </r>
    <r>
      <rPr>
        <sz val="10"/>
        <color theme="1"/>
        <rFont val="Calibri"/>
        <family val="2"/>
        <scheme val="minor"/>
      </rPr>
      <t>. 08/05 SMS left voicemail for 14/05</t>
    </r>
  </si>
  <si>
    <t>Keysafe 2404</t>
  </si>
  <si>
    <t>KEYSAFE 2404</t>
  </si>
  <si>
    <t>Pioneer Group - Tuesday 14th May - Steve Burgess</t>
  </si>
  <si>
    <t>CONFIRMED for 15/05/24 as FIRST CALL</t>
  </si>
  <si>
    <r>
      <t xml:space="preserve">TS-03/05/24 Text sent for 14/05/24.   TS-07/05/24 </t>
    </r>
    <r>
      <rPr>
        <b/>
        <sz val="10"/>
        <color rgb="FFFF0000"/>
        <rFont val="Calibri"/>
        <family val="2"/>
        <scheme val="minor"/>
      </rPr>
      <t>Ltr sent for 14/05/24</t>
    </r>
    <r>
      <rPr>
        <sz val="10"/>
        <color theme="1"/>
        <rFont val="Calibri"/>
        <family val="2"/>
        <scheme val="minor"/>
      </rPr>
      <t>. 08/05 SMS left voicemail for 14/05</t>
    </r>
  </si>
  <si>
    <t>CONFIRMED for 15/05/24</t>
  </si>
  <si>
    <r>
      <t xml:space="preserve">TS-03/05/24 Text sent for 14/05/24.   TS-07/05/24 </t>
    </r>
    <r>
      <rPr>
        <b/>
        <sz val="10"/>
        <color rgb="FFFF0000"/>
        <rFont val="Calibri"/>
        <family val="2"/>
        <scheme val="minor"/>
      </rPr>
      <t>Ltr sent for 14/05/24</t>
    </r>
    <r>
      <rPr>
        <sz val="10"/>
        <color theme="1"/>
        <rFont val="Calibri"/>
        <family val="2"/>
        <scheme val="minor"/>
      </rPr>
      <t>. 08/05 SMS called N/A</t>
    </r>
  </si>
  <si>
    <r>
      <t xml:space="preserve">TS-03/05/24 Text sent for 14/05/24.   TS-07/05/24 </t>
    </r>
    <r>
      <rPr>
        <b/>
        <sz val="10"/>
        <color rgb="FFFF0000"/>
        <rFont val="Calibri"/>
        <family val="2"/>
        <scheme val="minor"/>
      </rPr>
      <t>Ltr sent for 14/05/24.</t>
    </r>
  </si>
  <si>
    <t>Pioneer Group - Tuesday 14th May - Martin Turpin</t>
  </si>
  <si>
    <t>CONFIRMED for 14/05/24</t>
  </si>
  <si>
    <t>TS-07/05/24 Ltr sent for 14/05/24. 13/05 tenant cancelled</t>
  </si>
  <si>
    <t>TS-07/05/24 Ltr sent for 14/05/24.</t>
  </si>
  <si>
    <t>Pioneer Group - Wednesday 15th May - Martin Turpin</t>
  </si>
  <si>
    <t>9.30am to 2pm</t>
  </si>
  <si>
    <r>
      <t xml:space="preserve"> </t>
    </r>
    <r>
      <rPr>
        <b/>
        <sz val="10"/>
        <color rgb="FFFF0000"/>
        <rFont val="Calibri"/>
        <family val="2"/>
        <scheme val="minor"/>
      </rPr>
      <t>15/05 CONFIRMED after 9.30am</t>
    </r>
  </si>
  <si>
    <r>
      <t>TS-07/05/24</t>
    </r>
    <r>
      <rPr>
        <b/>
        <sz val="10"/>
        <color rgb="FFFF0000"/>
        <rFont val="Calibri"/>
        <family val="2"/>
        <scheme val="minor"/>
      </rPr>
      <t xml:space="preserve"> Ltr sent for 15/05/24</t>
    </r>
    <r>
      <rPr>
        <sz val="10"/>
        <color theme="1"/>
        <rFont val="Calibri"/>
        <family val="2"/>
        <scheme val="minor"/>
      </rPr>
      <t>. 08/05 SMS called but got a silent line.</t>
    </r>
  </si>
  <si>
    <r>
      <t xml:space="preserve">01217487692 </t>
    </r>
    <r>
      <rPr>
        <b/>
        <sz val="10"/>
        <color rgb="FFFF0000"/>
        <rFont val="Calibri"/>
        <family val="2"/>
        <scheme val="minor"/>
      </rPr>
      <t>NIS</t>
    </r>
  </si>
  <si>
    <r>
      <t xml:space="preserve">TS-07/05/24 </t>
    </r>
    <r>
      <rPr>
        <b/>
        <sz val="10"/>
        <color rgb="FFFF0000"/>
        <rFont val="Calibri"/>
        <family val="2"/>
        <scheme val="minor"/>
      </rPr>
      <t>Ltr sent for 15/05/24. 08/05 SMS called but no. NIS</t>
    </r>
  </si>
  <si>
    <t>TS-03/05/24 Text sent for 15/05/24.   TS-07/05/24 Ltr sent for 15/05/24. 08/05 SMS left voicemail for 15/05</t>
  </si>
  <si>
    <t>TS-07/05/24 Ltr sent for 15/05/24.</t>
  </si>
  <si>
    <t>Pioneer Group - Thursday 16th May - Martin Turpin</t>
  </si>
  <si>
    <t>CONFIRMED for 16/05/24</t>
  </si>
  <si>
    <t>After 10am only</t>
  </si>
  <si>
    <t>CONFIRMED for 16/05/24 after 10am only as has carer in morning. 15/05 SMS tenant called to cancel</t>
  </si>
  <si>
    <r>
      <t xml:space="preserve">TS-03/05/24 Text sent for 16/05/24.  TS-07/05/24 </t>
    </r>
    <r>
      <rPr>
        <b/>
        <sz val="10"/>
        <color rgb="FFFF0000"/>
        <rFont val="Calibri"/>
        <family val="2"/>
        <scheme val="minor"/>
      </rPr>
      <t>Ltr sent for 16/05/24. 08/05 SMS called N/A</t>
    </r>
  </si>
  <si>
    <t>9am to 2pm</t>
  </si>
  <si>
    <t>CONFIRMED for 16/05/24 after 9am</t>
  </si>
  <si>
    <t>TS-07/05/24 Ltr sent for 16/05/24.</t>
  </si>
  <si>
    <t>Pioneer Group - THURSDAY 23rd MAY - Paul Beahan</t>
  </si>
  <si>
    <r>
      <t xml:space="preserve">13/05 SMS text sent for 23/05. 15/05 SMS called N/A. 16/05 SMS </t>
    </r>
    <r>
      <rPr>
        <b/>
        <sz val="10"/>
        <color rgb="FFFF0000"/>
        <rFont val="Calibri"/>
        <family val="2"/>
        <scheme val="minor"/>
      </rPr>
      <t>lttr sent</t>
    </r>
  </si>
  <si>
    <r>
      <t xml:space="preserve">13/05 SMS text sent for 23/05. 15/05 SMS left voicemail. 16/05 SMS </t>
    </r>
    <r>
      <rPr>
        <b/>
        <sz val="10"/>
        <color rgb="FFFF0000"/>
        <rFont val="Calibri"/>
        <family val="2"/>
        <scheme val="minor"/>
      </rPr>
      <t>lttr sent</t>
    </r>
  </si>
  <si>
    <t>CONFIRMED for 23/05</t>
  </si>
  <si>
    <r>
      <t xml:space="preserve">13/05 SMS text sent for 23/05. 16/05 SMS </t>
    </r>
    <r>
      <rPr>
        <b/>
        <sz val="10"/>
        <color rgb="FFFF0000"/>
        <rFont val="Calibri"/>
        <family val="2"/>
        <scheme val="minor"/>
      </rPr>
      <t>lttr sent</t>
    </r>
  </si>
  <si>
    <t>12pm to 3pm</t>
  </si>
  <si>
    <t>CONFIRMED after 12 only, also needs a phone call before attending pls</t>
  </si>
  <si>
    <t>Pioneer Group - THURSDAY 23rd MAY - Martin Turpin</t>
  </si>
  <si>
    <t>CONFIRMED for 23/05. 22/05 SMS tenant called to cancel</t>
  </si>
  <si>
    <t>07391 853363 NIS</t>
  </si>
  <si>
    <r>
      <t xml:space="preserve">13/05 SMS text sent for 23/05. 15/05 SMS no. NIS. 16/05 SMS </t>
    </r>
    <r>
      <rPr>
        <b/>
        <sz val="10"/>
        <color rgb="FFFF0000"/>
        <rFont val="Calibri"/>
        <family val="2"/>
        <scheme val="minor"/>
      </rPr>
      <t>lttr sent</t>
    </r>
  </si>
  <si>
    <r>
      <t>13/05 SMS text sent for 23/05. 15/05 SMS called N/A.  16/05 SMS</t>
    </r>
    <r>
      <rPr>
        <b/>
        <sz val="10"/>
        <color rgb="FFFF0000"/>
        <rFont val="Calibri"/>
        <family val="2"/>
        <scheme val="minor"/>
      </rPr>
      <t xml:space="preserve"> lttr sent</t>
    </r>
  </si>
  <si>
    <r>
      <t xml:space="preserve">13/05 SMS text sent for 23/05. 15/05 SMS left voicemail.  16/05 SMS </t>
    </r>
    <r>
      <rPr>
        <b/>
        <sz val="10"/>
        <color rgb="FFFF0000"/>
        <rFont val="Calibri"/>
        <family val="2"/>
        <scheme val="minor"/>
      </rPr>
      <t>lttr sent</t>
    </r>
  </si>
  <si>
    <r>
      <t>13/05 SMS</t>
    </r>
    <r>
      <rPr>
        <b/>
        <sz val="10"/>
        <color rgb="FFFF0000"/>
        <rFont val="Calibri"/>
        <family val="2"/>
        <scheme val="minor"/>
      </rPr>
      <t xml:space="preserve"> lttr sent</t>
    </r>
    <r>
      <rPr>
        <b/>
        <sz val="10"/>
        <color theme="1"/>
        <rFont val="Calibri"/>
        <family val="2"/>
        <scheme val="minor"/>
      </rPr>
      <t xml:space="preserve"> for 23/05</t>
    </r>
  </si>
  <si>
    <r>
      <t xml:space="preserve">13/05 SMS </t>
    </r>
    <r>
      <rPr>
        <b/>
        <sz val="10"/>
        <color rgb="FFFF0000"/>
        <rFont val="Calibri"/>
        <family val="2"/>
        <scheme val="minor"/>
      </rPr>
      <t>lttr sent</t>
    </r>
    <r>
      <rPr>
        <b/>
        <sz val="10"/>
        <color theme="1"/>
        <rFont val="Calibri"/>
        <family val="2"/>
        <scheme val="minor"/>
      </rPr>
      <t xml:space="preserve"> for 23/05</t>
    </r>
  </si>
  <si>
    <t>Pioneer Group - FRIDAY 24th MAY - Paul Beahan</t>
  </si>
  <si>
    <r>
      <t xml:space="preserve">13/05 SMS </t>
    </r>
    <r>
      <rPr>
        <b/>
        <sz val="10"/>
        <color rgb="FFFF0000"/>
        <rFont val="Calibri"/>
        <family val="2"/>
        <scheme val="minor"/>
      </rPr>
      <t>Lttr sent</t>
    </r>
    <r>
      <rPr>
        <b/>
        <sz val="10"/>
        <color theme="1"/>
        <rFont val="Calibri"/>
        <family val="2"/>
        <scheme val="minor"/>
      </rPr>
      <t xml:space="preserve"> for 24/05. 17/05 SMS req Dominie do home visit b4 this surv date due to items obstructing internal windows</t>
    </r>
  </si>
  <si>
    <r>
      <t xml:space="preserve">13/05 SMS </t>
    </r>
    <r>
      <rPr>
        <b/>
        <sz val="10"/>
        <color rgb="FFFF0000"/>
        <rFont val="Calibri"/>
        <family val="2"/>
        <scheme val="minor"/>
      </rPr>
      <t>Lttr sent</t>
    </r>
    <r>
      <rPr>
        <b/>
        <sz val="10"/>
        <color theme="1"/>
        <rFont val="Calibri"/>
        <family val="2"/>
        <scheme val="minor"/>
      </rPr>
      <t xml:space="preserve"> for 24/05</t>
    </r>
  </si>
  <si>
    <t>CONFIRMED for 24/05</t>
  </si>
  <si>
    <r>
      <t xml:space="preserve">13/05 SMS text sent for 24/05.  15/05 SMS left voicemail. 16/05 SMS </t>
    </r>
    <r>
      <rPr>
        <b/>
        <sz val="10"/>
        <color rgb="FFFF0000"/>
        <rFont val="Calibri"/>
        <family val="2"/>
        <scheme val="minor"/>
      </rPr>
      <t>lttr sent</t>
    </r>
  </si>
  <si>
    <t>Pioneer Group - FRIDAY 24th MAY - Martin Turpin</t>
  </si>
  <si>
    <r>
      <t xml:space="preserve">13/05 SMS text sent for 24/05. </t>
    </r>
    <r>
      <rPr>
        <b/>
        <sz val="10"/>
        <color rgb="FFFF0000"/>
        <rFont val="Calibri"/>
        <family val="2"/>
        <scheme val="minor"/>
      </rPr>
      <t>CONFIRMED for 24/05</t>
    </r>
    <r>
      <rPr>
        <b/>
        <sz val="10"/>
        <color theme="1"/>
        <rFont val="Calibri"/>
        <family val="2"/>
        <scheme val="minor"/>
      </rPr>
      <t xml:space="preserve"> - 24.05.24 SF CANCELLED via phone</t>
    </r>
  </si>
  <si>
    <r>
      <t>CONFIRMED for 24/05</t>
    </r>
    <r>
      <rPr>
        <b/>
        <sz val="10"/>
        <rFont val="Calibri"/>
        <family val="2"/>
        <scheme val="minor"/>
      </rPr>
      <t xml:space="preserve"> - 24.05.24 SF CANCELLED via phone, she has no more time off until July, but will get her Mom to be in the property and will email us her door choice at the time</t>
    </r>
  </si>
  <si>
    <t>07818650367 NIS</t>
  </si>
  <si>
    <r>
      <t xml:space="preserve">13/05 SMS text sent for 24/05. 15/05 SMS mob no NIS landlane N/A. 16/05 SMS </t>
    </r>
    <r>
      <rPr>
        <b/>
        <sz val="10"/>
        <color rgb="FFFF0000"/>
        <rFont val="Calibri"/>
        <family val="2"/>
        <scheme val="minor"/>
      </rPr>
      <t>lttr sent</t>
    </r>
    <r>
      <rPr>
        <b/>
        <sz val="10"/>
        <color theme="1"/>
        <rFont val="Calibri"/>
        <family val="2"/>
        <scheme val="minor"/>
      </rPr>
      <t xml:space="preserve"> - 24.05.24 SF CANCELLED via phone, LM, no answer, sent text</t>
    </r>
  </si>
  <si>
    <r>
      <t>CONFIRMED for 24/05 text</t>
    </r>
    <r>
      <rPr>
        <b/>
        <sz val="10"/>
        <rFont val="Calibri"/>
        <family val="2"/>
        <scheme val="minor"/>
      </rPr>
      <t xml:space="preserve"> - 24.05.24 SF CANCELLED via phone, tenant not happy, she booked time off work</t>
    </r>
  </si>
  <si>
    <t>8am to 10am</t>
  </si>
  <si>
    <r>
      <t>CONFIRMED for 24/05 Between 8 - 10am pls</t>
    </r>
    <r>
      <rPr>
        <b/>
        <sz val="10"/>
        <rFont val="Calibri"/>
        <family val="2"/>
        <scheme val="minor"/>
      </rPr>
      <t xml:space="preserve"> - 24.05.24 SF CANCELLED via phone, LM and sent a text</t>
    </r>
  </si>
  <si>
    <t>07860618302 NIS</t>
  </si>
  <si>
    <r>
      <t xml:space="preserve">13/05 SMS text sent for 24/05. 15/05 SMS mob no NIS . 16/05 SMS </t>
    </r>
    <r>
      <rPr>
        <b/>
        <sz val="10"/>
        <color rgb="FFFF0000"/>
        <rFont val="Calibri"/>
        <family val="2"/>
        <scheme val="minor"/>
      </rPr>
      <t>lttr sent</t>
    </r>
    <r>
      <rPr>
        <b/>
        <sz val="10"/>
        <color theme="1"/>
        <rFont val="Calibri"/>
        <family val="2"/>
        <scheme val="minor"/>
      </rPr>
      <t xml:space="preserve"> - 24.05.24 SF CANCELLED via text message as number NIS</t>
    </r>
  </si>
  <si>
    <t>0121 572 0644</t>
  </si>
  <si>
    <r>
      <t xml:space="preserve">CONFIRMED for 24/05 </t>
    </r>
    <r>
      <rPr>
        <b/>
        <sz val="10"/>
        <rFont val="Calibri"/>
        <family val="2"/>
        <scheme val="minor"/>
      </rPr>
      <t>- 24.05.24 SF CANCELLED via phone, LM and sent text</t>
    </r>
  </si>
  <si>
    <r>
      <t xml:space="preserve">13/05 SMS text sent for 24/05. 15/05 SMS called N/A. 16/05 SMS </t>
    </r>
    <r>
      <rPr>
        <b/>
        <sz val="10"/>
        <color rgb="FFFF0000"/>
        <rFont val="Calibri"/>
        <family val="2"/>
        <scheme val="minor"/>
      </rPr>
      <t>letter sent</t>
    </r>
    <r>
      <rPr>
        <b/>
        <sz val="10"/>
        <rFont val="Calibri"/>
        <family val="2"/>
        <scheme val="minor"/>
      </rPr>
      <t xml:space="preserve"> - 24.05.24 SF CANCELLED via phone, LM and sent text</t>
    </r>
  </si>
  <si>
    <r>
      <t xml:space="preserve">13/05 SMS text sent for 24/05. 16/05 SMS </t>
    </r>
    <r>
      <rPr>
        <b/>
        <sz val="10"/>
        <color rgb="FFFF0000"/>
        <rFont val="Calibri"/>
        <family val="2"/>
        <scheme val="minor"/>
      </rPr>
      <t>lttr sent</t>
    </r>
    <r>
      <rPr>
        <b/>
        <sz val="10"/>
        <color theme="1"/>
        <rFont val="Calibri"/>
        <family val="2"/>
        <scheme val="minor"/>
      </rPr>
      <t xml:space="preserve"> - 24.05.24 SF CANCELLED via phone, LM and sent text</t>
    </r>
  </si>
  <si>
    <t>CONFIRMED for 24/05. 23/05 SMS tenant emailed to cancel</t>
  </si>
  <si>
    <t>Pioneer Group - THURSDAY 30th MAY - Paul Beahan</t>
  </si>
  <si>
    <t xml:space="preserve"> CONFIRMED for 30/05</t>
  </si>
  <si>
    <t>07856 568 902 NIS</t>
  </si>
  <si>
    <r>
      <rPr>
        <b/>
        <sz val="10"/>
        <color rgb="FF000000"/>
        <rFont val="Calibri"/>
        <family val="2"/>
        <scheme val="minor"/>
      </rPr>
      <t xml:space="preserve">16/05 SMS text sent for 30/05. 17/05 SMS no. NIS </t>
    </r>
    <r>
      <rPr>
        <b/>
        <sz val="10"/>
        <color rgb="FFFF0000"/>
        <rFont val="Calibri"/>
        <family val="2"/>
        <scheme val="minor"/>
      </rPr>
      <t>lttr sent</t>
    </r>
  </si>
  <si>
    <r>
      <rPr>
        <b/>
        <sz val="10"/>
        <color rgb="FF000000"/>
        <rFont val="Calibri"/>
        <family val="2"/>
        <scheme val="minor"/>
      </rPr>
      <t>16/05 SMS text sent for 30/05. 17/05 SMS called N/A</t>
    </r>
    <r>
      <rPr>
        <b/>
        <sz val="10"/>
        <color rgb="FFFF0000"/>
        <rFont val="Calibri"/>
        <family val="2"/>
        <scheme val="minor"/>
      </rPr>
      <t xml:space="preserve"> lttr sent</t>
    </r>
  </si>
  <si>
    <r>
      <t xml:space="preserve"> </t>
    </r>
    <r>
      <rPr>
        <b/>
        <sz val="10"/>
        <color rgb="FFFF0000"/>
        <rFont val="Calibri"/>
        <family val="2"/>
        <scheme val="minor"/>
      </rPr>
      <t>CONFIRMED for 30/05</t>
    </r>
  </si>
  <si>
    <r>
      <t xml:space="preserve">16/05 SMS text sent for 30/05.  17/05 SMS called N/A </t>
    </r>
    <r>
      <rPr>
        <b/>
        <sz val="10"/>
        <color rgb="FFFF0000"/>
        <rFont val="Calibri"/>
        <family val="2"/>
        <scheme val="minor"/>
      </rPr>
      <t>lttr sent</t>
    </r>
  </si>
  <si>
    <t>Pioneer Group - FRIDAY 31st MAY - Paul Beahan</t>
  </si>
  <si>
    <t>CONFIRMED for 31/05</t>
  </si>
  <si>
    <r>
      <t xml:space="preserve">16/05 SMS text sent for 31/05.  17/05 SMS called N/A </t>
    </r>
    <r>
      <rPr>
        <b/>
        <sz val="10"/>
        <color rgb="FFFF0000"/>
        <rFont val="Calibri"/>
        <family val="2"/>
        <scheme val="minor"/>
      </rPr>
      <t>lttr sent</t>
    </r>
  </si>
  <si>
    <t>(Access via 31 Abingdon Way) CONFIRMED for 31/05</t>
  </si>
  <si>
    <t>Pioneer Group - WEDNESDAY 5th JUNE - Paul Beahan</t>
  </si>
  <si>
    <t>CONFIRMED for 05/06</t>
  </si>
  <si>
    <r>
      <t xml:space="preserve">20/05 SMS text sent for 05/06. 29/05 SMS left voicemail. 30/05 SMS called N/A </t>
    </r>
    <r>
      <rPr>
        <b/>
        <sz val="10"/>
        <color rgb="FFFF0000"/>
        <rFont val="Calibri"/>
        <family val="2"/>
        <scheme val="minor"/>
      </rPr>
      <t>lttr sent.</t>
    </r>
    <r>
      <rPr>
        <b/>
        <sz val="10"/>
        <color theme="1"/>
        <rFont val="Calibri"/>
        <family val="2"/>
        <scheme val="minor"/>
      </rPr>
      <t xml:space="preserve"> 03/06 SMS tenent cancelled, re-scheduled for 27/06</t>
    </r>
  </si>
  <si>
    <t>7909951048 NIS</t>
  </si>
  <si>
    <r>
      <t xml:space="preserve">20/05 SMS text sent for 05/06. 29/05 SMS no. NIS </t>
    </r>
    <r>
      <rPr>
        <b/>
        <sz val="10"/>
        <color rgb="FFFF0000"/>
        <rFont val="Calibri"/>
        <family val="2"/>
        <scheme val="minor"/>
      </rPr>
      <t>Lttr sent</t>
    </r>
  </si>
  <si>
    <t>Pioneer Group - WEDNESDAY 5th JUNE - Martin Turpin</t>
  </si>
  <si>
    <t xml:space="preserve">CONFIRMED for 05/06   </t>
  </si>
  <si>
    <t>CONFIRMED for 05/06  need to call tenant before attending to confirm time</t>
  </si>
  <si>
    <r>
      <t xml:space="preserve">20/05 SMS sent email for 05/06 / 23.05.24 SF Sent another email / 23.05.24 SF Email came back undelivered, </t>
    </r>
    <r>
      <rPr>
        <b/>
        <sz val="10"/>
        <color rgb="FFFF0000"/>
        <rFont val="Calibri"/>
        <family val="2"/>
        <scheme val="minor"/>
      </rPr>
      <t>sent letter</t>
    </r>
  </si>
  <si>
    <t>CONFIRMED for 05/06 between 9am and 2pm please</t>
  </si>
  <si>
    <t>CONFIRMED for 05/06 between 9am and 2pm please. 04/06 SMS tenant cancelled.</t>
  </si>
  <si>
    <t>Pioneer Group - THURSDAY 6th JUNE - Paul Beahan</t>
  </si>
  <si>
    <t xml:space="preserve"> CONFIRMED for 06.06</t>
  </si>
  <si>
    <r>
      <t xml:space="preserve"> </t>
    </r>
    <r>
      <rPr>
        <b/>
        <sz val="10"/>
        <color rgb="FFFF0000"/>
        <rFont val="Calibri"/>
        <family val="2"/>
        <scheme val="minor"/>
      </rPr>
      <t>CONFIRMED for 06.06</t>
    </r>
  </si>
  <si>
    <t>CONFIRMED for 06/06</t>
  </si>
  <si>
    <t>Pioneer Group - THURSDAY 6th JUNE - Martin Turpin</t>
  </si>
  <si>
    <t>Mr &amp; Mrs P Sinclair</t>
  </si>
  <si>
    <t>07949 806 674</t>
  </si>
  <si>
    <t>CONFIRMED for 06.06</t>
  </si>
  <si>
    <r>
      <t>20/05 SMS sent email for 06/06 / 23.05.24 SF Sent another text. 29/05 SMS spoke to tenant &amp;</t>
    </r>
    <r>
      <rPr>
        <b/>
        <sz val="10"/>
        <color rgb="FFFF0000"/>
        <rFont val="Calibri"/>
        <family val="2"/>
        <scheme val="minor"/>
      </rPr>
      <t xml:space="preserve"> lttr sent.</t>
    </r>
  </si>
  <si>
    <t>*Dominie is overseing  new date of 06/06 due to prev issue*. CONFIRMED for 06/06</t>
  </si>
  <si>
    <r>
      <t xml:space="preserve">20/05 SMS sent email for 06/06 / 23.05.24 SF Sent another text. 29/05 SMS called N/A </t>
    </r>
    <r>
      <rPr>
        <b/>
        <sz val="10"/>
        <color rgb="FFFF0000"/>
        <rFont val="Calibri"/>
        <family val="2"/>
        <scheme val="minor"/>
      </rPr>
      <t>Lttr sent</t>
    </r>
    <r>
      <rPr>
        <b/>
        <sz val="10"/>
        <color theme="1"/>
        <rFont val="Calibri"/>
        <family val="2"/>
        <scheme val="minor"/>
      </rPr>
      <t>. 06/06 SMS tewnant called to cancel.</t>
    </r>
  </si>
  <si>
    <r>
      <t xml:space="preserve">20/05 SMS sent email for 06/06 / 23.05.24 SF Sent another text &amp; email. 29/05 SMS called N/A </t>
    </r>
    <r>
      <rPr>
        <b/>
        <sz val="10"/>
        <color rgb="FFFF0000"/>
        <rFont val="Calibri"/>
        <family val="2"/>
        <scheme val="minor"/>
      </rPr>
      <t>lttr sent.</t>
    </r>
  </si>
  <si>
    <r>
      <t>(Access via 8 Cosford &amp; 2 Abingdon)</t>
    </r>
    <r>
      <rPr>
        <b/>
        <sz val="10"/>
        <color rgb="FFFF0000"/>
        <rFont val="Calibri"/>
        <family val="2"/>
        <scheme val="minor"/>
      </rPr>
      <t>CONFIRMED for 06/06</t>
    </r>
  </si>
  <si>
    <t>Pioneer Group - FRIDAY 7th JUNE - S Burgess</t>
  </si>
  <si>
    <r>
      <t xml:space="preserve">23.05.24 SF Sent text for 07.06. 29/05 SMS left voicemail. 30/05 SMS called N/A </t>
    </r>
    <r>
      <rPr>
        <b/>
        <sz val="10"/>
        <color rgb="FFFF0000"/>
        <rFont val="Calibri"/>
        <family val="2"/>
        <scheme val="minor"/>
      </rPr>
      <t>lttr sent</t>
    </r>
  </si>
  <si>
    <r>
      <t xml:space="preserve">23.05.24 SF Sent text for 07.06. 29/05 SMS called N/A. 30/05 SMS called N/A </t>
    </r>
    <r>
      <rPr>
        <b/>
        <sz val="10"/>
        <color rgb="FFFF0000"/>
        <rFont val="Calibri"/>
        <family val="2"/>
        <scheme val="minor"/>
      </rPr>
      <t>lttr sent</t>
    </r>
  </si>
  <si>
    <t>7737671775 NIS</t>
  </si>
  <si>
    <r>
      <t xml:space="preserve">23.05.24 SF Sent text for 07.06. 29/05 SMS called no. NIS </t>
    </r>
    <r>
      <rPr>
        <b/>
        <sz val="10"/>
        <color rgb="FFFF0000"/>
        <rFont val="Calibri"/>
        <family val="2"/>
        <scheme val="minor"/>
      </rPr>
      <t>lttr sent.</t>
    </r>
  </si>
  <si>
    <r>
      <t xml:space="preserve">23.05.24 SF Sent text for 07.06. 29/05 SMS called N/A. 30/05 SMS called N/A </t>
    </r>
    <r>
      <rPr>
        <b/>
        <sz val="10"/>
        <color rgb="FFFF0000"/>
        <rFont val="Calibri"/>
        <family val="2"/>
        <scheme val="minor"/>
      </rPr>
      <t>lttr sent</t>
    </r>
    <r>
      <rPr>
        <b/>
        <sz val="10"/>
        <color theme="1"/>
        <rFont val="Calibri"/>
        <family val="2"/>
        <scheme val="minor"/>
      </rPr>
      <t xml:space="preserve">.  04/06 SMS Dominie visited address and they </t>
    </r>
    <r>
      <rPr>
        <b/>
        <sz val="10"/>
        <color rgb="FFFF0000"/>
        <rFont val="Calibri"/>
        <family val="2"/>
        <scheme val="minor"/>
      </rPr>
      <t>confirmed for 07/06</t>
    </r>
  </si>
  <si>
    <t>07903 811 842</t>
  </si>
  <si>
    <t>CONFIRMED via return text for 07.06</t>
  </si>
  <si>
    <t>Pioneer Group -   MONDAY 10th JUNE - Martin Turpin</t>
  </si>
  <si>
    <r>
      <t xml:space="preserve">29/05 SMS text sent for 10/06. 31/05 SMS left voicemail. 03/06 SMS called N/A </t>
    </r>
    <r>
      <rPr>
        <b/>
        <sz val="10"/>
        <color rgb="FFFF0000"/>
        <rFont val="Calibri"/>
        <family val="2"/>
        <scheme val="minor"/>
      </rPr>
      <t>Lttr sent</t>
    </r>
  </si>
  <si>
    <r>
      <t xml:space="preserve">29/05 SMS text sent for 10/06. 31/05 SMS called N/A. 03/06 SMS called N/A </t>
    </r>
    <r>
      <rPr>
        <b/>
        <sz val="10"/>
        <color rgb="FFFF0000"/>
        <rFont val="Calibri"/>
        <family val="2"/>
        <scheme val="minor"/>
      </rPr>
      <t>Lttr sent</t>
    </r>
  </si>
  <si>
    <t>CONFIRMED for 10/06</t>
  </si>
  <si>
    <r>
      <t xml:space="preserve">(Access via 327 Yatesbury &amp; 1 Cosford Crescent) </t>
    </r>
    <r>
      <rPr>
        <b/>
        <sz val="10"/>
        <color rgb="FFFF0000"/>
        <rFont val="Calibri"/>
        <family val="2"/>
        <scheme val="minor"/>
      </rPr>
      <t>CONFIRMED for 10/06</t>
    </r>
  </si>
  <si>
    <r>
      <t xml:space="preserve">(Access via 327 Yatesbury &amp; 1 Cosford Crescent) 29/05 SMS text sent for 10/06. 31/05 SMS called N/A. 03/06 SMS called N/A </t>
    </r>
    <r>
      <rPr>
        <b/>
        <sz val="10"/>
        <color rgb="FFFF0000"/>
        <rFont val="Calibri"/>
        <family val="2"/>
        <scheme val="minor"/>
      </rPr>
      <t>Lttr sent</t>
    </r>
  </si>
  <si>
    <r>
      <t xml:space="preserve">(Access via 327 Yatesbury &amp; 1 Cosford Crescent) 29/05 SMS text sent for 10/06. 31/05 SMS called N/A.  03/06 SMS called N/A </t>
    </r>
    <r>
      <rPr>
        <b/>
        <sz val="10"/>
        <color rgb="FFFF0000"/>
        <rFont val="Calibri"/>
        <family val="2"/>
        <scheme val="minor"/>
      </rPr>
      <t>Lttr sent</t>
    </r>
  </si>
  <si>
    <r>
      <t xml:space="preserve">31/05 SMS called N/A.  03/06 SMS called N/A </t>
    </r>
    <r>
      <rPr>
        <b/>
        <sz val="10"/>
        <color rgb="FFFF0000"/>
        <rFont val="Calibri"/>
        <family val="2"/>
        <scheme val="minor"/>
      </rPr>
      <t>Lttr sent</t>
    </r>
  </si>
  <si>
    <t>10am to 2pm</t>
  </si>
  <si>
    <t>CONFIRMED for 10/06 after 10am</t>
  </si>
  <si>
    <t>Pioneer Group -   TUESDAY 11th JUNE - Martin Turpin</t>
  </si>
  <si>
    <r>
      <t>29/05 SMS</t>
    </r>
    <r>
      <rPr>
        <b/>
        <sz val="10"/>
        <color rgb="FFFF0000"/>
        <rFont val="Calibri"/>
        <family val="2"/>
        <scheme val="minor"/>
      </rPr>
      <t xml:space="preserve"> lttr sent for 11/06</t>
    </r>
  </si>
  <si>
    <r>
      <t xml:space="preserve">(Access via 349 Yatesbury &amp; 2 Cosford Crescent) 29/05 SMS text sent for 11/06. 31/05 SMS left voicemail. 03/06 SMS called N/A </t>
    </r>
    <r>
      <rPr>
        <b/>
        <sz val="10"/>
        <color rgb="FFFF0000"/>
        <rFont val="Calibri"/>
        <family val="2"/>
        <scheme val="minor"/>
      </rPr>
      <t>Lttr sent</t>
    </r>
  </si>
  <si>
    <r>
      <t xml:space="preserve">(Access via 349 Yatesbury &amp; 2 Cosford Crescent) </t>
    </r>
    <r>
      <rPr>
        <b/>
        <sz val="10"/>
        <color rgb="FFFF0000"/>
        <rFont val="Calibri"/>
        <family val="2"/>
        <scheme val="minor"/>
      </rPr>
      <t>CONFIRMED for 11/06</t>
    </r>
  </si>
  <si>
    <r>
      <t xml:space="preserve">(Access via 8 Cosford &amp; 2 Abingdon) </t>
    </r>
    <r>
      <rPr>
        <b/>
        <sz val="10"/>
        <color rgb="FFFF0000"/>
        <rFont val="Calibri"/>
        <family val="2"/>
        <scheme val="minor"/>
      </rPr>
      <t>CONFIRMED for 11/06</t>
    </r>
  </si>
  <si>
    <r>
      <t xml:space="preserve">(Access via 8 Cosford &amp; 2 Abingdon) 31/05 SMS called for 11/06 N/A. 03/06 SMS called N/A </t>
    </r>
    <r>
      <rPr>
        <b/>
        <sz val="10"/>
        <color rgb="FFFF0000"/>
        <rFont val="Calibri"/>
        <family val="2"/>
        <scheme val="minor"/>
      </rPr>
      <t>Lttr sent</t>
    </r>
  </si>
  <si>
    <t>Pioneer Group - WEDNESDAY 12th JUNE - Paul Beahan</t>
  </si>
  <si>
    <t>CONFIRMED for 12/06</t>
  </si>
  <si>
    <t>7547322202 NIS</t>
  </si>
  <si>
    <r>
      <t xml:space="preserve">29/05 SMS text sent for 12/06. 31/05 SMS called &amp; no. NIS </t>
    </r>
    <r>
      <rPr>
        <b/>
        <sz val="10"/>
        <color rgb="FFFF0000"/>
        <rFont val="Calibri"/>
        <family val="2"/>
        <scheme val="minor"/>
      </rPr>
      <t>lttr sent.</t>
    </r>
  </si>
  <si>
    <t>Pioneer Group - THURSDAY 13th JUNE - Paul Beahan</t>
  </si>
  <si>
    <t>CONFIRMED for 13/06</t>
  </si>
  <si>
    <r>
      <t xml:space="preserve">29/05 SMS text sent for 13/06. 31/05 SMS left voicemail.  03/06 SMS called N/A </t>
    </r>
    <r>
      <rPr>
        <b/>
        <sz val="10"/>
        <color rgb="FFFF0000"/>
        <rFont val="Calibri"/>
        <family val="2"/>
        <scheme val="minor"/>
      </rPr>
      <t>Lttr sent</t>
    </r>
  </si>
  <si>
    <t>Pioneer Group - FRIDAY 14th JUNE - Paul Beahan</t>
  </si>
  <si>
    <r>
      <t xml:space="preserve">(DO NOT MOVE UNLESS SPOKEN TO DA AND SANDRA) </t>
    </r>
    <r>
      <rPr>
        <b/>
        <sz val="10"/>
        <rFont val="Calibri"/>
        <family val="2"/>
        <scheme val="minor"/>
      </rPr>
      <t>03/06 SMS text sent for 14/06</t>
    </r>
    <r>
      <rPr>
        <b/>
        <sz val="10"/>
        <color rgb="FFFF0000"/>
        <rFont val="Calibri"/>
        <family val="2"/>
        <scheme val="minor"/>
      </rPr>
      <t>. CONFIRMED for 14/06</t>
    </r>
  </si>
  <si>
    <t>CONFIRMED for 14/06</t>
  </si>
  <si>
    <t>7873894184 NIS</t>
  </si>
  <si>
    <r>
      <t xml:space="preserve">03/06 SMS text sent for 14/06. 04/06 SMS called left voicemail. 05/06 SMS called N/A </t>
    </r>
    <r>
      <rPr>
        <b/>
        <sz val="10"/>
        <color rgb="FFFF0000"/>
        <rFont val="Calibri"/>
        <family val="2"/>
        <scheme val="minor"/>
      </rPr>
      <t>Lttr sent</t>
    </r>
  </si>
  <si>
    <t>Pioneer Group -   MONDAY 17th JUNE - Martin Turpin</t>
  </si>
  <si>
    <t>01217487692 NIS</t>
  </si>
  <si>
    <r>
      <t xml:space="preserve">06/06 SMS called no. NIS </t>
    </r>
    <r>
      <rPr>
        <b/>
        <sz val="10"/>
        <color rgb="FFFF0000"/>
        <rFont val="Calibri"/>
        <family val="2"/>
        <scheme val="minor"/>
      </rPr>
      <t>lttr sent.</t>
    </r>
  </si>
  <si>
    <t>CONFIRMED for 17/06</t>
  </si>
  <si>
    <t>Pioneer Group - TUESDAY 18th JUNE - S Burgess</t>
  </si>
  <si>
    <t>CONFIRMED for 18/06</t>
  </si>
  <si>
    <t>1pm to 3pm</t>
  </si>
  <si>
    <r>
      <t xml:space="preserve">only available after 1pm. </t>
    </r>
    <r>
      <rPr>
        <b/>
        <sz val="10"/>
        <color rgb="FFFF0000"/>
        <rFont val="Calibri"/>
        <family val="2"/>
        <scheme val="minor"/>
      </rPr>
      <t>CONFIRMED for 18/06</t>
    </r>
  </si>
  <si>
    <t>Pioneer Group -   TUESDAY 18th JUNE - Martin Turpin</t>
  </si>
  <si>
    <t>Pioneer Group - WEDNESDAY 19th JUNE - S Burgess</t>
  </si>
  <si>
    <t>CONFIRMED for 19/06</t>
  </si>
  <si>
    <t>Pioneer Group -  WEDNESDAY 19th JUNE - Martin Turpin</t>
  </si>
  <si>
    <t>CONFIRMED for 19/06 after 12pm pls</t>
  </si>
  <si>
    <t>Pioneer Group -  THURSDAY 20th JUNE - Martin Turpin</t>
  </si>
  <si>
    <t>Pioneer Group -  MONDAY 24th JUNE - Martin Turpin</t>
  </si>
  <si>
    <t>Pioneer Group -  TUESDAY 25th JUNE - Martin Turpin</t>
  </si>
  <si>
    <t>Pioneer Group -  WEDNESDAY 26th JUNE - Martin Turpin</t>
  </si>
  <si>
    <t>Pioneer Group - THURSDAY 27th JUNE - S Burgess</t>
  </si>
  <si>
    <t>Pioneer Group - THURSDAY 27th JUNE - Paul Beahan</t>
  </si>
  <si>
    <t>CONFIRMED for 27/06</t>
  </si>
  <si>
    <t>Pioneer Group -  THURSDAY 27th JUNE - Martin Turpin</t>
  </si>
  <si>
    <t>Pioneer Group - FRIDAY 28th JUNE - Paul Beahan</t>
  </si>
  <si>
    <t>CONFIRMED for 28/06 after 11am (do not move this appointment)</t>
  </si>
  <si>
    <t> </t>
  </si>
  <si>
    <t>Don’t edit this colomn</t>
  </si>
  <si>
    <t>UPRN</t>
  </si>
  <si>
    <t>New UPRN</t>
  </si>
  <si>
    <t/>
  </si>
  <si>
    <t>If the program is not populating - follow these steps</t>
  </si>
  <si>
    <t>1. copy uprn coloumn from tracker page and paste into colomn B on this page</t>
  </si>
  <si>
    <t xml:space="preserve">2. Coloumn D should auto populate with the UPRNS </t>
  </si>
  <si>
    <t>3. Copy all UPRNS from coloumn D and past into the UPRN coloumn on the tracker page.</t>
  </si>
  <si>
    <t>4. Remember to paste as text only</t>
  </si>
  <si>
    <t>  </t>
  </si>
  <si>
    <t>FINANCIAL YEAR END</t>
  </si>
  <si>
    <t>ANNUAL CONTRACT BUDGET</t>
  </si>
  <si>
    <t>TOTAL</t>
  </si>
  <si>
    <t>TOTAL NO OF UNITS</t>
  </si>
  <si>
    <t>AVERAGE RATE</t>
  </si>
  <si>
    <t>TOTAL VALUE (ON TRACKER)</t>
  </si>
  <si>
    <t>FITTED</t>
  </si>
  <si>
    <t>HANDED OVER</t>
  </si>
  <si>
    <t>RECALL REQUIRED</t>
  </si>
  <si>
    <t>PART FITTED</t>
  </si>
  <si>
    <t>SUBTOTAL "COMPLETE" VALUE</t>
  </si>
  <si>
    <t>NO OF UNITS "COMPLETE" TRACKER</t>
  </si>
  <si>
    <t>SCOPE SURVEY</t>
  </si>
  <si>
    <t>CLEANSED</t>
  </si>
  <si>
    <t>PRICED</t>
  </si>
  <si>
    <t>AWAIT CLIENT APPROVAL</t>
  </si>
  <si>
    <t>CALLED OFF</t>
  </si>
  <si>
    <t>BOOKED TO FIT</t>
  </si>
  <si>
    <t>NO ACCESS SURVEY</t>
  </si>
  <si>
    <t>NO ACCESS INSTALL</t>
  </si>
  <si>
    <t>HANDED BACK</t>
  </si>
  <si>
    <t>DUPLICATE</t>
  </si>
  <si>
    <t>SUPPLY ONLY</t>
  </si>
  <si>
    <t>SUBTOTAL "TO COMPLETE" VALUE</t>
  </si>
  <si>
    <t>NO OF UNITS "TO COMPLETE" TRACKER</t>
  </si>
  <si>
    <t>MONTHS REMAINING IN FIN YEAR</t>
  </si>
  <si>
    <t>AVERAGE UNITS P/MTH TO INSTALL</t>
  </si>
  <si>
    <t>REMAINING BUDGET TO BE ALLOCATED</t>
  </si>
  <si>
    <t>CHECK VALUE</t>
  </si>
  <si>
    <t>CHECK UNITS</t>
  </si>
  <si>
    <t>Progress Report</t>
  </si>
  <si>
    <t>Date</t>
  </si>
  <si>
    <t>Project Overview</t>
  </si>
  <si>
    <t>Start</t>
  </si>
  <si>
    <t>Finish</t>
  </si>
  <si>
    <t>Project Constraints</t>
  </si>
  <si>
    <t>Time Elapsed</t>
  </si>
  <si>
    <t>Time Left</t>
  </si>
  <si>
    <t>Handovers</t>
  </si>
  <si>
    <t>Targeted</t>
  </si>
  <si>
    <t xml:space="preserve">Achieved </t>
  </si>
  <si>
    <t>Handover Status Against Target</t>
  </si>
  <si>
    <t>project summary</t>
  </si>
  <si>
    <t>Qty</t>
  </si>
  <si>
    <t>Programme (issued)</t>
  </si>
  <si>
    <t>Properties Omitted as NWR</t>
  </si>
  <si>
    <t>Further properties identified as "Cancelled"</t>
  </si>
  <si>
    <t>Further properties identified as "Duplicate"</t>
  </si>
  <si>
    <t>Survey no access</t>
  </si>
  <si>
    <t>Handed Back to client</t>
  </si>
  <si>
    <t>Survey refused</t>
  </si>
  <si>
    <t>Balance</t>
  </si>
  <si>
    <t>Project Status</t>
  </si>
  <si>
    <t>active properties</t>
  </si>
  <si>
    <t>% of active project</t>
  </si>
  <si>
    <t>on hold</t>
  </si>
  <si>
    <t>surveys scheduled</t>
  </si>
  <si>
    <t>Properties scope surveyed</t>
  </si>
  <si>
    <t>surveys completed</t>
  </si>
  <si>
    <t>awaiting client instruction to proceed</t>
  </si>
  <si>
    <t>issued to manufacture</t>
  </si>
  <si>
    <t>installation scheduled</t>
  </si>
  <si>
    <t>Properties fitted but not handed over</t>
  </si>
  <si>
    <t>Completed properties handed over to client</t>
  </si>
  <si>
    <t>properties in WIP</t>
  </si>
  <si>
    <t>Properties supply only /no access install</t>
  </si>
  <si>
    <t>Commencement pending</t>
  </si>
  <si>
    <t>of the properties on hold these are awaiting client action</t>
  </si>
  <si>
    <t xml:space="preserve">No Access History </t>
  </si>
  <si>
    <t>Subtotal</t>
  </si>
  <si>
    <t xml:space="preserve">Survey Access failures stage 1 </t>
  </si>
  <si>
    <t>Survey Access failures stage 2</t>
  </si>
  <si>
    <t>Survey Access failures stage 3</t>
  </si>
  <si>
    <t>Install Access failures stage 1</t>
  </si>
  <si>
    <t>Install Access failures stage 2</t>
  </si>
  <si>
    <t>Install Access failures stage 3</t>
  </si>
  <si>
    <t>Project Product Split</t>
  </si>
  <si>
    <t>Product</t>
  </si>
  <si>
    <t>% of project</t>
  </si>
  <si>
    <t>Total Products</t>
  </si>
  <si>
    <t>windows</t>
  </si>
  <si>
    <t>PVCu-u doors</t>
  </si>
  <si>
    <t>patios  / French doors</t>
  </si>
  <si>
    <t>composite doors</t>
  </si>
  <si>
    <t>fire doors</t>
  </si>
  <si>
    <t>top light &amp; side lights</t>
  </si>
  <si>
    <t>Cavity Closer</t>
  </si>
  <si>
    <t>Health &amp; Safety</t>
  </si>
  <si>
    <t>Health &amp; Safety Executive Site Visits</t>
  </si>
  <si>
    <t>In House Health &amp; Safety Visits</t>
  </si>
  <si>
    <t>Accident and Near Misses</t>
  </si>
  <si>
    <t>None</t>
  </si>
  <si>
    <t>Site Issues</t>
  </si>
  <si>
    <t>BUDGET SPEND GUIDANCE</t>
  </si>
  <si>
    <t>SPEND</t>
  </si>
  <si>
    <t>Windows</t>
  </si>
  <si>
    <t>PVC-U Doors</t>
  </si>
  <si>
    <t>Patios/French doors</t>
  </si>
  <si>
    <t>Composite Doors</t>
  </si>
  <si>
    <t>Fire Doors</t>
  </si>
  <si>
    <t>Top Light &amp; Side Lights</t>
  </si>
  <si>
    <t>PLUS SCAFFOLD</t>
  </si>
  <si>
    <t>PLUS LINTELS</t>
  </si>
  <si>
    <r>
      <t>SPEND SO FAR</t>
    </r>
    <r>
      <rPr>
        <b/>
        <u/>
        <sz val="14"/>
        <color rgb="FFFF0000"/>
        <rFont val="Calibri"/>
        <family val="2"/>
      </rPr>
      <t xml:space="preserve"> (if all surveys received back according to the tracker, was fitted)</t>
    </r>
  </si>
  <si>
    <t xml:space="preserve">REMAINING SPEND </t>
  </si>
  <si>
    <t>% COMPLETE</t>
  </si>
  <si>
    <t>COMPLETION DATE</t>
  </si>
  <si>
    <t>This formula tells Excel to start at the left end of the information in cell A2 and find the first space, which should fall immediately after the house number, then display the information to the left of the space.</t>
  </si>
  <si>
    <t>This formula instructs Excel to find all the characters in the address except for the number of characters occupied by the house number, then remove the space from the beginning of that text and display the result.</t>
  </si>
  <si>
    <t>uprn</t>
  </si>
  <si>
    <t>address</t>
  </si>
  <si>
    <t>Copy From Vision Lookup</t>
  </si>
  <si>
    <t>Access Equipment</t>
  </si>
  <si>
    <t>Construction Type</t>
  </si>
  <si>
    <t>Disability</t>
  </si>
  <si>
    <t>Time</t>
  </si>
  <si>
    <t>Query Type</t>
  </si>
  <si>
    <t>Installation Team</t>
  </si>
  <si>
    <t>Inspector</t>
  </si>
  <si>
    <t>Route march</t>
  </si>
  <si>
    <t>EWI</t>
  </si>
  <si>
    <t>Vision</t>
  </si>
  <si>
    <t>7:30am</t>
  </si>
  <si>
    <t>A Lethridge</t>
  </si>
  <si>
    <t>CLIENT ISSUE</t>
  </si>
  <si>
    <t>Depot</t>
  </si>
  <si>
    <t>Brian Gordon</t>
  </si>
  <si>
    <t>Tower Scaffold</t>
  </si>
  <si>
    <t>No Fines</t>
  </si>
  <si>
    <t>Violent</t>
  </si>
  <si>
    <t>A Meldrum</t>
  </si>
  <si>
    <t>Alex Clark</t>
  </si>
  <si>
    <t>MEWP</t>
  </si>
  <si>
    <t>IWI</t>
  </si>
  <si>
    <t>B Sinclair</t>
  </si>
  <si>
    <t xml:space="preserve">Julian Abbey </t>
  </si>
  <si>
    <t>Communal</t>
  </si>
  <si>
    <t>Communicating</t>
  </si>
  <si>
    <t>I Roy</t>
  </si>
  <si>
    <t>FIRE PRODUCTS; ON HOLD</t>
  </si>
  <si>
    <t>Dave Bennett</t>
  </si>
  <si>
    <t>Brick &amp; Render</t>
  </si>
  <si>
    <t>Hearing</t>
  </si>
  <si>
    <t>UPRN Missing</t>
  </si>
  <si>
    <t>Neil Bucknall</t>
  </si>
  <si>
    <t>Render</t>
  </si>
  <si>
    <t>Life Limiting Illness</t>
  </si>
  <si>
    <t>Survey In Vision, PM to cleanse</t>
  </si>
  <si>
    <t>Peddle Dash</t>
  </si>
  <si>
    <t>Mental Health</t>
  </si>
  <si>
    <t>12 noon to 4pm</t>
  </si>
  <si>
    <t>Tony Lee</t>
  </si>
  <si>
    <t>Lintel Required</t>
  </si>
  <si>
    <t>Timber</t>
  </si>
  <si>
    <t>1pm To 5pm</t>
  </si>
  <si>
    <t>Mick Clingan</t>
  </si>
  <si>
    <t>Door Query, see comments</t>
  </si>
  <si>
    <t>10am-3pm</t>
  </si>
  <si>
    <t>Aluminium</t>
  </si>
  <si>
    <t>Asbestos to be removed</t>
  </si>
  <si>
    <t>9am to 3pm</t>
  </si>
  <si>
    <t>Await survey to be cleansed</t>
  </si>
  <si>
    <t>SERVICE CALL BOOKED</t>
  </si>
  <si>
    <t>CUSTOMER CARE ATTENDING</t>
  </si>
  <si>
    <t>Ready to be Called Off</t>
  </si>
  <si>
    <t>READY TO SEND FOR PRICING</t>
  </si>
  <si>
    <t>FAILED INSTALL</t>
  </si>
  <si>
    <t>Access Call</t>
  </si>
  <si>
    <t xml:space="preserve"> .</t>
  </si>
  <si>
    <t>Supply Only</t>
  </si>
  <si>
    <t>Handed Back</t>
  </si>
  <si>
    <t>Vision  ID</t>
  </si>
  <si>
    <t>Installer</t>
  </si>
  <si>
    <t>(Stephen) Paul Sedgmore</t>
  </si>
  <si>
    <t>Aaron Wheatstone</t>
  </si>
  <si>
    <t>Adam Beasor</t>
  </si>
  <si>
    <t>C Hamerston</t>
  </si>
  <si>
    <t>Adam Holden</t>
  </si>
  <si>
    <t>D Aitkin</t>
  </si>
  <si>
    <t>Adam Lowe</t>
  </si>
  <si>
    <t>D Keogh</t>
  </si>
  <si>
    <t>Adam Wilson</t>
  </si>
  <si>
    <t>Adrian Guest</t>
  </si>
  <si>
    <t>K Holland</t>
  </si>
  <si>
    <t>Adrian Todoran</t>
  </si>
  <si>
    <t>M Thorne</t>
  </si>
  <si>
    <t>Alex OConner</t>
  </si>
  <si>
    <t>M Wakes</t>
  </si>
  <si>
    <t>Alexsander Nowak</t>
  </si>
  <si>
    <t>Alun Evans</t>
  </si>
  <si>
    <t>P Hickson</t>
  </si>
  <si>
    <t>Andrea Cashmore Test</t>
  </si>
  <si>
    <t>P Russell</t>
  </si>
  <si>
    <t>Andrew Jenkinson</t>
  </si>
  <si>
    <t>R Jones</t>
  </si>
  <si>
    <t>Andrew Llewellyn</t>
  </si>
  <si>
    <t>Andrew Martin</t>
  </si>
  <si>
    <t>S Hutchinson</t>
  </si>
  <si>
    <t>Aneurin (John) Bevan</t>
  </si>
  <si>
    <t>S Simmons</t>
  </si>
  <si>
    <t>Anthony Adamson</t>
  </si>
  <si>
    <t>T Swift</t>
  </si>
  <si>
    <t>Anthony Cooper</t>
  </si>
  <si>
    <t>Anthony Haughton</t>
  </si>
  <si>
    <t>Anthony Hildige</t>
  </si>
  <si>
    <t>Anthony Tighe</t>
  </si>
  <si>
    <t>Ashley  Buck</t>
  </si>
  <si>
    <t>Ashley  Davies</t>
  </si>
  <si>
    <t>Ashley Holder</t>
  </si>
  <si>
    <t>Barry Sinclair</t>
  </si>
  <si>
    <t>Ben Clarke</t>
  </si>
  <si>
    <t>Byron Babin</t>
  </si>
  <si>
    <t>Carl Crossley</t>
  </si>
  <si>
    <t>Carl Duthie</t>
  </si>
  <si>
    <t>Carl Stubbs</t>
  </si>
  <si>
    <t>Charles Brooks</t>
  </si>
  <si>
    <t>Charlie Gordon</t>
  </si>
  <si>
    <t>Chris (Mark) Williams</t>
  </si>
  <si>
    <t>Chris Maher</t>
  </si>
  <si>
    <t>Christian  Smart</t>
  </si>
  <si>
    <t>Christian Street</t>
  </si>
  <si>
    <t>Christopher Thomas</t>
  </si>
  <si>
    <t>Christopher Wigfield</t>
  </si>
  <si>
    <t>Colin Griffiths</t>
  </si>
  <si>
    <t>Colin Neville</t>
  </si>
  <si>
    <t>Colin Roberts</t>
  </si>
  <si>
    <t>Connor Vice</t>
  </si>
  <si>
    <t>Connor Whitehouse</t>
  </si>
  <si>
    <t>Conor Bullock</t>
  </si>
  <si>
    <t>Constantin Dinu</t>
  </si>
  <si>
    <t>Corey Gardner</t>
  </si>
  <si>
    <t>Crae Jackson</t>
  </si>
  <si>
    <t>Craig Atwill</t>
  </si>
  <si>
    <t>Craig Geddes</t>
  </si>
  <si>
    <t>Craig Kerry</t>
  </si>
  <si>
    <t>Damian Noga</t>
  </si>
  <si>
    <t>Damien Masham</t>
  </si>
  <si>
    <t>Daniel  Buck</t>
  </si>
  <si>
    <t>Daniel  Wells</t>
  </si>
  <si>
    <t>Daniel  Wild</t>
  </si>
  <si>
    <t>Daniel Alcock</t>
  </si>
  <si>
    <t>Daniel Llewellyn</t>
  </si>
  <si>
    <t>Daniel Pastre</t>
  </si>
  <si>
    <t>Danny Guest</t>
  </si>
  <si>
    <t>Danny Hughes</t>
  </si>
  <si>
    <t>Dariusz Sniegulski</t>
  </si>
  <si>
    <t>Darren  Atkins</t>
  </si>
  <si>
    <t>Darren  Bowen</t>
  </si>
  <si>
    <t>Darren  Wood</t>
  </si>
  <si>
    <t>Darren Boulton</t>
  </si>
  <si>
    <t>Darren Boyle</t>
  </si>
  <si>
    <t>Darren John Hollins</t>
  </si>
  <si>
    <t>Darren Martin</t>
  </si>
  <si>
    <t>David  Clarke</t>
  </si>
  <si>
    <t>David  Hawkins</t>
  </si>
  <si>
    <t>David Bryant</t>
  </si>
  <si>
    <t>David Deacon</t>
  </si>
  <si>
    <t>David John Harrison</t>
  </si>
  <si>
    <t>David Sloan</t>
  </si>
  <si>
    <t>David Topliss</t>
  </si>
  <si>
    <t>Dean Wild</t>
  </si>
  <si>
    <t>Domonic Jordan</t>
  </si>
  <si>
    <t>Elliot James Rogers</t>
  </si>
  <si>
    <t>Eric Gamble</t>
  </si>
  <si>
    <t>Francesco Iovine</t>
  </si>
  <si>
    <t>Gareth Andrews</t>
  </si>
  <si>
    <t>Gareth Stubbs</t>
  </si>
  <si>
    <t>Gary  Horton</t>
  </si>
  <si>
    <t>Gary Cocker</t>
  </si>
  <si>
    <t>Gary Lynch</t>
  </si>
  <si>
    <t>Gary North</t>
  </si>
  <si>
    <t>Gavin Chawner</t>
  </si>
  <si>
    <t>Geraint Davies</t>
  </si>
  <si>
    <t>Graham  Luxford</t>
  </si>
  <si>
    <t>Harry Sheen</t>
  </si>
  <si>
    <t>Howard Smart</t>
  </si>
  <si>
    <t>Ian Hutchinson</t>
  </si>
  <si>
    <t>Ian Steemson-Brooks</t>
  </si>
  <si>
    <t>Ian Tallents</t>
  </si>
  <si>
    <t>Iestyn Evans</t>
  </si>
  <si>
    <t>Iliyan Yurukov</t>
  </si>
  <si>
    <t>Iulian Ciobotaru</t>
  </si>
  <si>
    <t>Jack  Bettoney</t>
  </si>
  <si>
    <t>Jack  Mason</t>
  </si>
  <si>
    <t>Jack White</t>
  </si>
  <si>
    <t>Jake Chambers</t>
  </si>
  <si>
    <t>Jake Duthie</t>
  </si>
  <si>
    <t>James  Boulton</t>
  </si>
  <si>
    <t>James Gibson</t>
  </si>
  <si>
    <t>James Leigh Lewis</t>
  </si>
  <si>
    <t>James Maddox</t>
  </si>
  <si>
    <t>James Roberts</t>
  </si>
  <si>
    <t>James Tarpey</t>
  </si>
  <si>
    <t>James Williams</t>
  </si>
  <si>
    <t>Jamie Plant</t>
  </si>
  <si>
    <t>Jason  Horton</t>
  </si>
  <si>
    <t>Jason Chesterton</t>
  </si>
  <si>
    <t>Jason Leppard</t>
  </si>
  <si>
    <t>Jason Waskiewicz</t>
  </si>
  <si>
    <t>Jason Whitaker</t>
  </si>
  <si>
    <t>John Fenemore</t>
  </si>
  <si>
    <t>John Grosvenor</t>
  </si>
  <si>
    <t>John Taylor</t>
  </si>
  <si>
    <t>Jonathan Thorne</t>
  </si>
  <si>
    <t>Jordan Bird</t>
  </si>
  <si>
    <t>Jordan Dowse</t>
  </si>
  <si>
    <t>Joseph Murphy</t>
  </si>
  <si>
    <t>Joshua Fullalove</t>
  </si>
  <si>
    <t>Joshua Tyler</t>
  </si>
  <si>
    <t>Kai Kilmartin</t>
  </si>
  <si>
    <t>Kamil Kwiatkowski</t>
  </si>
  <si>
    <t>Karol Kowalski</t>
  </si>
  <si>
    <t>Keenan Thomas</t>
  </si>
  <si>
    <t>Keiron Hatton</t>
  </si>
  <si>
    <t>Keith  Bennett</t>
  </si>
  <si>
    <t>Kevin  Clark</t>
  </si>
  <si>
    <t>Kevin  Collins</t>
  </si>
  <si>
    <t>Kevin  Linney</t>
  </si>
  <si>
    <t>Kevin Bentley</t>
  </si>
  <si>
    <t>Kevin Hammond</t>
  </si>
  <si>
    <t>Kieron Smith</t>
  </si>
  <si>
    <t>Kieron Wilkins</t>
  </si>
  <si>
    <t>Kurtis Reacord</t>
  </si>
  <si>
    <t>Kyle Fitzpatrick</t>
  </si>
  <si>
    <t>Kyle Fulcher</t>
  </si>
  <si>
    <t>Kyle Troke</t>
  </si>
  <si>
    <t>Laurentiu Dobromir</t>
  </si>
  <si>
    <t>Lee Brewin</t>
  </si>
  <si>
    <t>Lee Jarvis</t>
  </si>
  <si>
    <t>Lee Penny</t>
  </si>
  <si>
    <t>Lee Richards</t>
  </si>
  <si>
    <t>Lee Stovold</t>
  </si>
  <si>
    <t>Leigh Ann Woodward</t>
  </si>
  <si>
    <t>Leigh Davies</t>
  </si>
  <si>
    <t>Leigh Gilbert</t>
  </si>
  <si>
    <t>Leigh Goodrem</t>
  </si>
  <si>
    <t>Leon Belmont</t>
  </si>
  <si>
    <t>Liam Cassin</t>
  </si>
  <si>
    <t>Lincoln Gamble</t>
  </si>
  <si>
    <t>Lloyd Jones</t>
  </si>
  <si>
    <t>Lukasz  Walawender</t>
  </si>
  <si>
    <t>Luke Buck</t>
  </si>
  <si>
    <t>Luke Jones</t>
  </si>
  <si>
    <t>Lyn Headon</t>
  </si>
  <si>
    <t>Marcus Clarke</t>
  </si>
  <si>
    <t>Marcus Farmer</t>
  </si>
  <si>
    <t>Marcus Van Spall</t>
  </si>
  <si>
    <t>Mark  Cattell</t>
  </si>
  <si>
    <t>Mark Kelly</t>
  </si>
  <si>
    <t>Mark Leech</t>
  </si>
  <si>
    <t>Mark Stubbs</t>
  </si>
  <si>
    <t>Mark Taylor</t>
  </si>
  <si>
    <t>Mark Thorne</t>
  </si>
  <si>
    <t>Mark Welch Test</t>
  </si>
  <si>
    <t>Martin Boyle</t>
  </si>
  <si>
    <t>Martin Brookes</t>
  </si>
  <si>
    <t>Martin Cheeseman</t>
  </si>
  <si>
    <t>Matt  Brown</t>
  </si>
  <si>
    <t>Matthew Butler</t>
  </si>
  <si>
    <t>Matthew Dadswell</t>
  </si>
  <si>
    <t>Matthew Green</t>
  </si>
  <si>
    <t>Matthew Hughes</t>
  </si>
  <si>
    <t>Matthew Thewlis</t>
  </si>
  <si>
    <t>Max Leppard</t>
  </si>
  <si>
    <t>Michael Bone</t>
  </si>
  <si>
    <t>Michael Cooper</t>
  </si>
  <si>
    <t>Michael Reddick</t>
  </si>
  <si>
    <t>Michal Michno</t>
  </si>
  <si>
    <t>Nathan  Griffiths</t>
  </si>
  <si>
    <t>Neil Clarke</t>
  </si>
  <si>
    <t>Neil Summerhayes</t>
  </si>
  <si>
    <t>Nicholas Thorne</t>
  </si>
  <si>
    <t>Nick Morris</t>
  </si>
  <si>
    <t>Nigel Fox</t>
  </si>
  <si>
    <t>Noel Moss</t>
  </si>
  <si>
    <t>Paul  Pendlebury</t>
  </si>
  <si>
    <t>Paul Franklin</t>
  </si>
  <si>
    <t>Paul Gibson</t>
  </si>
  <si>
    <t>Paul Harrison</t>
  </si>
  <si>
    <t>Paul Holder</t>
  </si>
  <si>
    <t>Paul Jenkinson</t>
  </si>
  <si>
    <t>Paul Leech</t>
  </si>
  <si>
    <t>Paul Lowe</t>
  </si>
  <si>
    <t>Paul Vidor</t>
  </si>
  <si>
    <t>Pawel Winniczuk</t>
  </si>
  <si>
    <t>Peter O Flanagan</t>
  </si>
  <si>
    <t>Piotr Migut</t>
  </si>
  <si>
    <t>Przemyslaw Poplawski</t>
  </si>
  <si>
    <t>Reece Hollins</t>
  </si>
  <si>
    <t>Reece Trueman</t>
  </si>
  <si>
    <t>Richard (Kim) Bendall</t>
  </si>
  <si>
    <t>Richard Anthony Booth</t>
  </si>
  <si>
    <t>Richard Frost</t>
  </si>
  <si>
    <t>Richard Groom</t>
  </si>
  <si>
    <t>Richard Milburn</t>
  </si>
  <si>
    <t>Rob  McKenna</t>
  </si>
  <si>
    <t>Rob Gaskins</t>
  </si>
  <si>
    <t>Rob Geddes</t>
  </si>
  <si>
    <t>Robert  Warner</t>
  </si>
  <si>
    <t>Robert Brokenshire</t>
  </si>
  <si>
    <t>Robert Keen</t>
  </si>
  <si>
    <t>Robert Orton</t>
  </si>
  <si>
    <t>Rodney Heritage</t>
  </si>
  <si>
    <t>Rupert Woods</t>
  </si>
  <si>
    <t>Russell Woodward</t>
  </si>
  <si>
    <t>Ryan Ackerman</t>
  </si>
  <si>
    <t>Sam  Davenport-Turley</t>
  </si>
  <si>
    <t>Sam Chapel</t>
  </si>
  <si>
    <t>Scott Miller</t>
  </si>
  <si>
    <t>Scott Taylor</t>
  </si>
  <si>
    <t>Scott Tibbins</t>
  </si>
  <si>
    <t>Sean Nealon</t>
  </si>
  <si>
    <t>Shaun Morgan</t>
  </si>
  <si>
    <t>Shaun OConner</t>
  </si>
  <si>
    <t>Simon Critchlow</t>
  </si>
  <si>
    <t>Simon Heathcote</t>
  </si>
  <si>
    <t>Simon Taylor</t>
  </si>
  <si>
    <t>Simon Terence Smith</t>
  </si>
  <si>
    <t>Simon Tonks</t>
  </si>
  <si>
    <t>Spare</t>
  </si>
  <si>
    <t>Stephen Davidson</t>
  </si>
  <si>
    <t>Stephen Elms</t>
  </si>
  <si>
    <t>Stephen Gee</t>
  </si>
  <si>
    <t>Steve Farris</t>
  </si>
  <si>
    <t>Steve Horton</t>
  </si>
  <si>
    <t>Stuart Mason</t>
  </si>
  <si>
    <t>Stuart McLaughlin</t>
  </si>
  <si>
    <t>Stuart Millard</t>
  </si>
  <si>
    <t>Stuart Reacord</t>
  </si>
  <si>
    <t>Terry Barker</t>
  </si>
  <si>
    <t>Terry Costello</t>
  </si>
  <si>
    <t>Thomas Clarke</t>
  </si>
  <si>
    <t>Thomas Evans</t>
  </si>
  <si>
    <t>Tom Bowers</t>
  </si>
  <si>
    <t>Tomasz Grabek</t>
  </si>
  <si>
    <t>Tony  Wilkins</t>
  </si>
  <si>
    <t>Tony Tongue</t>
  </si>
  <si>
    <t>Trandafir Dinu</t>
  </si>
  <si>
    <t>Vernon Fullalove</t>
  </si>
  <si>
    <t>Waldemar Plucner</t>
  </si>
  <si>
    <t>Wayne Groom</t>
  </si>
  <si>
    <t>Wayne Riley</t>
  </si>
  <si>
    <t>Wesley Tyler</t>
  </si>
  <si>
    <t>Wieslaw Kut</t>
  </si>
  <si>
    <t>William (Buster) Eddies</t>
  </si>
  <si>
    <t>William Rumble</t>
  </si>
  <si>
    <t>Wojciech Nowak</t>
  </si>
  <si>
    <t>Kathan Stenton</t>
  </si>
  <si>
    <t>Andy Raynor</t>
  </si>
  <si>
    <t>Alex Windsor</t>
  </si>
  <si>
    <t>TOTAL PROPERTIES</t>
  </si>
  <si>
    <t>TOTAL ELEMENTS</t>
  </si>
  <si>
    <t>Approx. WORKING Days</t>
  </si>
  <si>
    <t>Targeted Properties Per Day</t>
  </si>
  <si>
    <t xml:space="preserve"> Targeted Handovers </t>
  </si>
  <si>
    <t>Hand Overs Achieved</t>
  </si>
  <si>
    <t>If the spreadsheet drop down boxes or row colours are not working follow this process-</t>
  </si>
  <si>
    <t>1) Make sure that the spreadsheet is not in "shared" mode. If you click on the "repair" button you will get an error message</t>
  </si>
  <si>
    <t>2) If it is "unshare" the spreadsheet (you may wish to complete the repair first thing in the morning or last thing in the evening)</t>
  </si>
  <si>
    <t xml:space="preserve">3) Click on the "repair spreadsheet" button </t>
  </si>
  <si>
    <t>4) Save the spreadsheet and reactivate "shared" mode</t>
  </si>
  <si>
    <t>No Access Figures - Survey</t>
  </si>
  <si>
    <t>Properties with survey no access</t>
  </si>
  <si>
    <t>No access stage 1</t>
  </si>
  <si>
    <t>No access stage 2</t>
  </si>
  <si>
    <t>No access stage 3</t>
  </si>
  <si>
    <t>Handed back</t>
  </si>
  <si>
    <t>No Access Figures - Installation</t>
  </si>
  <si>
    <t>Properties with Installation no access</t>
  </si>
  <si>
    <t>client hold status</t>
  </si>
  <si>
    <t>client issue</t>
  </si>
  <si>
    <t>Property Detail</t>
  </si>
  <si>
    <t>Sampling Detail</t>
  </si>
  <si>
    <t>Number of samples required of what? - Please insert a number</t>
  </si>
  <si>
    <t>Asbestos Sampling Process</t>
  </si>
  <si>
    <t>Asbestos Removals Process</t>
  </si>
  <si>
    <t>House number</t>
  </si>
  <si>
    <t>Location of presumed asbestos (what elements cannot be installed because of the asbestos, give locations i.e. front, rear, shed, windows, communal doors etc.)</t>
  </si>
  <si>
    <t>Is the suspected asbestos located internally or externally</t>
  </si>
  <si>
    <t>Soffits</t>
  </si>
  <si>
    <t>Ceiling</t>
  </si>
  <si>
    <t>Artex (textured coating)</t>
  </si>
  <si>
    <t>Materials to the head</t>
  </si>
  <si>
    <t>Materials to the jams</t>
  </si>
  <si>
    <t>Mastic</t>
  </si>
  <si>
    <t>Floor Titles</t>
  </si>
  <si>
    <t>Packers</t>
  </si>
  <si>
    <t>Panels</t>
  </si>
  <si>
    <t>Fire Door Internals</t>
  </si>
  <si>
    <t>Sash window cord</t>
  </si>
  <si>
    <t>Photo(s) available</t>
  </si>
  <si>
    <t>Passed for Review</t>
  </si>
  <si>
    <t>Quotation requested from Contractor</t>
  </si>
  <si>
    <t>Quotation received from Contractor</t>
  </si>
  <si>
    <t>Works costed by Commercial</t>
  </si>
  <si>
    <t>VO issued to Client</t>
  </si>
  <si>
    <t>Signed VO received</t>
  </si>
  <si>
    <t>PO issued to contractor</t>
  </si>
  <si>
    <t>Scheduled sampling date</t>
  </si>
  <si>
    <t>Sampling report received</t>
  </si>
  <si>
    <t>Asbestos removals required</t>
  </si>
  <si>
    <t>Scheduled removal date</t>
  </si>
  <si>
    <t>Asbestos removal RAMS received</t>
  </si>
  <si>
    <t>Asbestos removal Date</t>
  </si>
  <si>
    <t xml:space="preserve">Comments </t>
  </si>
  <si>
    <t>Asbestos</t>
  </si>
  <si>
    <t xml:space="preserve">CONFIRMED for 28/06  </t>
  </si>
  <si>
    <t xml:space="preserve">TS-26/04/24 Text sent for 08/05/24.  TS-01/05/24 Tenant text no, replied back offering 07/05/24.  TS-07/05/24 Tenant text back no, responed back asking which days are better.  TS-07/05/24 Tenant messaged saying that 15th or 22nd May would be better. 03/06 SMS text sent for 14/06. 04/06 SMS called N/A. 05/06 SMS called N/A Lttr sent. Tenant declined 14/06, re-allocated to 28/06 CONFIRMED for 28/06  </t>
  </si>
  <si>
    <t>CONFIRMED for 17/06 (No. 11 has the key)</t>
  </si>
  <si>
    <t>Pioneer Group -   WEDNESDAY 12th JUNE - Martin Turpin</t>
  </si>
  <si>
    <t>10/06 SMS text sent for 12/06</t>
  </si>
  <si>
    <t>04/06 SMS text sent for 18/06.  Tenant declined</t>
  </si>
  <si>
    <t>PG02(W)</t>
  </si>
  <si>
    <t>10/06 SMS text sent for 12/06. Declined.</t>
  </si>
  <si>
    <t>Wants summer hols</t>
  </si>
  <si>
    <t>10/06 SMS text sent for 12/06. Dominie Carded</t>
  </si>
  <si>
    <t>07487 409 019</t>
  </si>
  <si>
    <r>
      <t xml:space="preserve">13/05 SMS text sent for 24/05.  15/05 SMS mob no NIS . 16/05 SMS lttr sent. 24.05.24 SF </t>
    </r>
    <r>
      <rPr>
        <b/>
        <sz val="10"/>
        <color rgb="FFFF0000"/>
        <rFont val="Calibri"/>
        <family val="2"/>
        <scheme val="minor"/>
      </rPr>
      <t>CANCELLED</t>
    </r>
    <r>
      <rPr>
        <sz val="10"/>
        <rFont val="Calibri"/>
        <family val="2"/>
        <scheme val="minor"/>
      </rPr>
      <t xml:space="preserve"> via text message as number NIS. 24.05.24 SF Martin Turpin did actually attend, he van probably got fixed quicker than he thought, he attended the proper and </t>
    </r>
    <r>
      <rPr>
        <b/>
        <sz val="10"/>
        <rFont val="Calibri"/>
        <family val="2"/>
        <scheme val="minor"/>
      </rPr>
      <t>NO ACCESS</t>
    </r>
    <r>
      <rPr>
        <sz val="10"/>
        <rFont val="Calibri"/>
        <family val="2"/>
        <scheme val="minor"/>
      </rPr>
      <t>, need to re-book.10/06 SMS text sent for 12/06. CONFIRMED for 12/06</t>
    </r>
  </si>
  <si>
    <t>Pioneer Group -  MONDAY 1st JULY - Martin Turpin</t>
  </si>
  <si>
    <t>Pioneer Group - TUESDAY 2nd JULY - S Burgess</t>
  </si>
  <si>
    <t>Pioneer Group -  TUESDAY 2nd JULY - Martin Turpin</t>
  </si>
  <si>
    <t>Pioneer Group - WEDNESDAY 3rd JULY - S Burgess</t>
  </si>
  <si>
    <t>Pioneer Group - THURSDAY 4th JULY - Paul Beahan</t>
  </si>
  <si>
    <t>Pioneer Group - FRIDAY 5th JULY - Paul Beahan</t>
  </si>
  <si>
    <t>Pioneer Group - TUESDAY 9th JULY - S Burgess</t>
  </si>
  <si>
    <t>Pioneer Group -  TUESDAY 9th JULY - Martin Turpin</t>
  </si>
  <si>
    <t>Pioneer Group - WEDNESDAY 10th JULY - Paul Beahan</t>
  </si>
  <si>
    <t>Pioneer Group - WEDNESDAY 10th JULY - S Burgess</t>
  </si>
  <si>
    <t>Pioneer Group -  WEDNESDAY 10th JULY - Martin Turpin</t>
  </si>
  <si>
    <t>Pioneer Group - THURSDAY 11th JULY - Paul Beahan</t>
  </si>
  <si>
    <t>Pioneer Group - THURSDAY 11th JULY - S Burgess</t>
  </si>
  <si>
    <t>Pioneer Group -  THURSDAY 11th JULY - Martin Turpin</t>
  </si>
  <si>
    <t>TS-19/04/24 Text sent for 29/04/24.  TS-19/04/24 Tenant txt back no offered Tue/Wed/Thur of the same week tenant CONFIRMED for 02/05/24. 16/05 SMS emailed client survey photos and advised put on hold until conditions are rectified. Re-scheduled for 06/06 Dominie gave update and advised her new date.20/05 SMS text sent for 06/06. CONFIRMED for 06/06. 11/06 SMS photos recvd but no survey as on hold. Photos put in box.</t>
  </si>
  <si>
    <t>10/06 SMS text sent for 12/06. 11/06 SMS called N/A</t>
  </si>
  <si>
    <r>
      <t xml:space="preserve">06/06 SMS </t>
    </r>
    <r>
      <rPr>
        <b/>
        <sz val="10"/>
        <color rgb="FFFF0000"/>
        <rFont val="Calibri"/>
        <family val="2"/>
        <scheme val="minor"/>
      </rPr>
      <t xml:space="preserve">lttr sent </t>
    </r>
    <r>
      <rPr>
        <sz val="10"/>
        <color theme="1"/>
        <rFont val="Calibri"/>
        <family val="2"/>
        <scheme val="minor"/>
      </rPr>
      <t>for 17/06</t>
    </r>
  </si>
  <si>
    <t>07361881089 NIS</t>
  </si>
  <si>
    <r>
      <t>05/06 SMS text sent for 19/06. 11/06 SMS called no. NIS</t>
    </r>
    <r>
      <rPr>
        <b/>
        <sz val="10"/>
        <color rgb="FFFF0000"/>
        <rFont val="Calibri"/>
        <family val="2"/>
        <scheme val="minor"/>
      </rPr>
      <t xml:space="preserve"> lttr sent</t>
    </r>
  </si>
  <si>
    <t>07526979351 NIS</t>
  </si>
  <si>
    <r>
      <t xml:space="preserve">05/06 SMS text sent for 19/06. 11/06 SMS called no. NIS </t>
    </r>
    <r>
      <rPr>
        <b/>
        <sz val="10"/>
        <color rgb="FFFF0000"/>
        <rFont val="Calibri"/>
        <family val="2"/>
        <scheme val="minor"/>
      </rPr>
      <t>lttr sent</t>
    </r>
  </si>
  <si>
    <t>07512756223 NIS</t>
  </si>
  <si>
    <r>
      <t xml:space="preserve">05/06 SMS text sent for 19/06. 11/06 SMS called N/A </t>
    </r>
    <r>
      <rPr>
        <b/>
        <sz val="10"/>
        <color rgb="FFFF0000"/>
        <rFont val="Calibri"/>
        <family val="2"/>
        <scheme val="minor"/>
      </rPr>
      <t>Lttr sent.</t>
    </r>
  </si>
  <si>
    <t>CONFIRMED for 20/06</t>
  </si>
  <si>
    <t>04/06 SMS text sent for 18/06. 11/06 SMS called N/A. Tenant declined this date</t>
  </si>
  <si>
    <t>CONFIRMED for 19/06 after 12noon pls</t>
  </si>
  <si>
    <t>FIRST CALL</t>
  </si>
  <si>
    <t>Confirmed for 20/06, first call pls</t>
  </si>
  <si>
    <t>(*Need to advise Dominie what fitting date allocated as she will liase directly with the tenants)</t>
  </si>
  <si>
    <t>CONFIRMED for 13/06. 13/06 tenant called and changed for tomorrow</t>
  </si>
  <si>
    <t>29/05 SMS text sent for 13/06. CONFIRMED for 13/06. Tenant called to amend to CONFIRMED for 14/06</t>
  </si>
  <si>
    <t>Acess via 8 Cosford &amp; 2 Abingdon. *Scaffold Req?</t>
  </si>
  <si>
    <t>(Access via 8 Cosford &amp; 2 Abingdon)  *Scaffold Req?</t>
  </si>
  <si>
    <t>7.30AM</t>
  </si>
  <si>
    <t>13/06 SMS text sent for 17/06 at 7.30am req by surveyor?</t>
  </si>
  <si>
    <t>07737671775 NIS</t>
  </si>
  <si>
    <r>
      <t>11/06 SMS text sent for 18/06. 13/06 SMS no.</t>
    </r>
    <r>
      <rPr>
        <b/>
        <sz val="10"/>
        <color rgb="FFFF0000"/>
        <rFont val="Calibri"/>
        <family val="2"/>
        <scheme val="minor"/>
      </rPr>
      <t xml:space="preserve"> NIS. Awaiting reply from Dominie before sending a letter</t>
    </r>
  </si>
  <si>
    <r>
      <t xml:space="preserve">11/06 SMS text sent for 18/06. </t>
    </r>
    <r>
      <rPr>
        <b/>
        <sz val="10"/>
        <color rgb="FFFF0000"/>
        <rFont val="Calibri"/>
        <family val="2"/>
        <scheme val="minor"/>
      </rPr>
      <t>Awaiting reply from Dominie before sending a letter</t>
    </r>
  </si>
  <si>
    <r>
      <t xml:space="preserve">04/06 SMS text sent for 18/06. 11/06 SMS called N/A. 13/06 SMS called N/A </t>
    </r>
    <r>
      <rPr>
        <b/>
        <sz val="10"/>
        <color rgb="FFFF0000"/>
        <rFont val="Calibri"/>
        <family val="2"/>
        <scheme val="minor"/>
      </rPr>
      <t>Lttr sent</t>
    </r>
  </si>
  <si>
    <r>
      <t xml:space="preserve">04/06 SMS text sent for 18/06. 11/06 SMS left voicemail. 13/06 SMS called N/A </t>
    </r>
    <r>
      <rPr>
        <b/>
        <sz val="10"/>
        <color rgb="FFFF0000"/>
        <rFont val="Calibri"/>
        <family val="2"/>
        <scheme val="minor"/>
      </rPr>
      <t>Lttr sent</t>
    </r>
  </si>
  <si>
    <r>
      <t xml:space="preserve">04/06 SMS text sent for 18/06. 11/06 SMS called N/A. 13/06 SMS called N/A </t>
    </r>
    <r>
      <rPr>
        <b/>
        <sz val="10"/>
        <color rgb="FFFF0000"/>
        <rFont val="Calibri"/>
        <family val="2"/>
        <scheme val="minor"/>
      </rPr>
      <t>lttr sent</t>
    </r>
  </si>
  <si>
    <r>
      <t xml:space="preserve">05/06 SMS text sent for 19/06. 11/06 SMS called N/A. 13/06 SMS called N/A </t>
    </r>
    <r>
      <rPr>
        <b/>
        <sz val="10"/>
        <color rgb="FFFF0000"/>
        <rFont val="Calibri"/>
        <family val="2"/>
        <scheme val="minor"/>
      </rPr>
      <t>lttr sent</t>
    </r>
  </si>
  <si>
    <r>
      <t xml:space="preserve">05/06 SMS text sent for 19/06. 11/06 SMS left voicemail. 13/06 SMS called N/A </t>
    </r>
    <r>
      <rPr>
        <b/>
        <sz val="10"/>
        <color rgb="FFFF0000"/>
        <rFont val="Calibri"/>
        <family val="2"/>
        <scheme val="minor"/>
      </rPr>
      <t>lttr sent</t>
    </r>
  </si>
  <si>
    <t>07874 328 741 NIS</t>
  </si>
  <si>
    <r>
      <t xml:space="preserve">11/06 text sent for 20/06. 13/06 SMS called no. NIS </t>
    </r>
    <r>
      <rPr>
        <b/>
        <sz val="10"/>
        <color rgb="FFFF0000"/>
        <rFont val="Calibri"/>
        <family val="2"/>
        <scheme val="minor"/>
      </rPr>
      <t>lttr sent</t>
    </r>
  </si>
  <si>
    <r>
      <t xml:space="preserve">13/06 </t>
    </r>
    <r>
      <rPr>
        <b/>
        <sz val="10"/>
        <color rgb="FFFF0000"/>
        <rFont val="Calibri"/>
        <family val="2"/>
        <scheme val="minor"/>
      </rPr>
      <t>lttr sent</t>
    </r>
  </si>
  <si>
    <r>
      <t xml:space="preserve">11/06 text sent for 20/06. 13/06 SMS called N/A, </t>
    </r>
    <r>
      <rPr>
        <b/>
        <sz val="10"/>
        <color rgb="FFFF0000"/>
        <rFont val="Calibri"/>
        <family val="2"/>
        <scheme val="minor"/>
      </rPr>
      <t>lttr sent</t>
    </r>
  </si>
  <si>
    <t xml:space="preserve">Mrs P Burden </t>
  </si>
  <si>
    <t>07729029722 </t>
  </si>
  <si>
    <r>
      <t xml:space="preserve">*PLEASE CONTACT DOMINIE WITH AN ARRIVAL TIME AS SHE WILL ATTEND ALSO* </t>
    </r>
    <r>
      <rPr>
        <b/>
        <sz val="10"/>
        <rFont val="Calibri"/>
        <family val="2"/>
        <scheme val="minor"/>
      </rPr>
      <t>CONFIRMED for 17/06</t>
    </r>
  </si>
  <si>
    <r>
      <t>Access via 1 Cranwell &amp; 363 Yatesbury.</t>
    </r>
    <r>
      <rPr>
        <b/>
        <sz val="10"/>
        <color rgb="FFFF0000"/>
        <rFont val="Calibri"/>
        <family val="2"/>
        <scheme val="minor"/>
      </rPr>
      <t xml:space="preserve"> CONFIRMED for 26/06</t>
    </r>
  </si>
  <si>
    <t>13/06 SMS text sent for 27/06. CONFIRMED for 27/06</t>
  </si>
  <si>
    <r>
      <t xml:space="preserve">Access via 1 Cranwell &amp; 363 Yatesbury. </t>
    </r>
    <r>
      <rPr>
        <b/>
        <sz val="10"/>
        <color rgb="FFFF0000"/>
        <rFont val="Calibri"/>
        <family val="2"/>
        <scheme val="minor"/>
      </rPr>
      <t>CONFIRMED for 26/06</t>
    </r>
  </si>
  <si>
    <r>
      <t xml:space="preserve">Access via 2 Cranwell &amp; 381 Yatesbury. </t>
    </r>
    <r>
      <rPr>
        <b/>
        <sz val="10"/>
        <color rgb="FFFF0000"/>
        <rFont val="Calibri"/>
        <family val="2"/>
        <scheme val="minor"/>
      </rPr>
      <t>CONFIRMED for 26/06</t>
    </r>
  </si>
  <si>
    <t>14/06 SMS text sent for 25/06</t>
  </si>
  <si>
    <t>CONFIRMED for 25/06</t>
  </si>
  <si>
    <r>
      <t xml:space="preserve">Access via 2 Cranwell &amp; 381 Yatesbury. </t>
    </r>
    <r>
      <rPr>
        <b/>
        <sz val="10"/>
        <color rgb="FFFF0000"/>
        <rFont val="Calibri"/>
        <family val="2"/>
        <scheme val="minor"/>
      </rPr>
      <t>CONFIRMED for 25/06 first call pls</t>
    </r>
  </si>
  <si>
    <r>
      <t xml:space="preserve">11/06 text sent for 20/06. 13/06 SMS called N/A. 14/06 SMS called N/A </t>
    </r>
    <r>
      <rPr>
        <b/>
        <sz val="10"/>
        <color rgb="FFFF0000"/>
        <rFont val="Calibri"/>
        <family val="2"/>
        <scheme val="minor"/>
      </rPr>
      <t>Lttr sent.</t>
    </r>
  </si>
  <si>
    <r>
      <t xml:space="preserve">13/06 SMS called N/A. 14/06 SMS called N/A </t>
    </r>
    <r>
      <rPr>
        <b/>
        <sz val="10"/>
        <color rgb="FFFF0000"/>
        <rFont val="Calibri"/>
        <family val="2"/>
        <scheme val="minor"/>
      </rPr>
      <t>Lttr sent.</t>
    </r>
  </si>
  <si>
    <t>CONFIRMED for 09/07</t>
  </si>
  <si>
    <t>05/06 SMS text sent for 19/06. Declined 19/06. CONFIRMED for 09/07</t>
  </si>
  <si>
    <t>TS-19/04/24 Text sent for 29/04/24.  TS-26/04/24 DM did a site visit and the tenant advised her that he can't make Monday.14/06 SMS text sent for 27/06</t>
  </si>
  <si>
    <t>14/06 SMS text sent for 27/06. CONFIRMED for 27/06</t>
  </si>
  <si>
    <t>TS-19/04/24 Text sent for 02/05/24.  TS-24/04/24 Called left vm, text &amp; ltr sent.  TS-29/04/24 Tenant called she can't make this date tracker updated with new number.13/05 SMS text sent for 23/05. 15/05 SMS left voicemail. 16/05 SMS letter sent. 11/06 SMS 1st no access on 23/05. 14/06 SMS text sent for 27/06. 14/06 SMS tenant declined 27/06</t>
  </si>
  <si>
    <t>CONFIRMED for 10/07</t>
  </si>
  <si>
    <t>CONFIRMED for 11/07</t>
  </si>
  <si>
    <t>29/05 SMS text sent for 12/06. 31/05 SMS called &amp; no. NIS lttr sent. 14/06 SMS tenant called to advise she missed her survey on 12/06 and to give us a new contact number. CONFIRMED for 11/07</t>
  </si>
  <si>
    <t>7518481615 (Neice)</t>
  </si>
  <si>
    <t>14/06 SMS Dominie arranged directly with tenant neice for 18/06, text sent also.</t>
  </si>
  <si>
    <t>Contact P O'Brian 07931981160</t>
  </si>
  <si>
    <r>
      <t xml:space="preserve">03/06 SMS text sent for 17/06. 06/06 SMS called N/A. 11/06 SMS called N/A </t>
    </r>
    <r>
      <rPr>
        <b/>
        <sz val="10"/>
        <color rgb="FFFF0000"/>
        <rFont val="Calibri"/>
        <family val="2"/>
        <scheme val="minor"/>
      </rPr>
      <t>Lttr sent</t>
    </r>
    <r>
      <rPr>
        <sz val="10"/>
        <color theme="1"/>
        <rFont val="Calibri"/>
        <family val="2"/>
        <scheme val="minor"/>
      </rPr>
      <t>. 14/06 SMS tenant caled to cancel.</t>
    </r>
  </si>
  <si>
    <t>Survey Rec'd, awaiting photos</t>
  </si>
  <si>
    <t>Photos rec'd, await survey</t>
  </si>
  <si>
    <t xml:space="preserve">TS-26/04/24 Letter sent to property offering 07/05/24.  TS-02/05/24 Tenant called she is unable to make the 07/05 as she is at work she needs either a Mon, Thurs or Friday.13/05 SMS text sent for 23/05. CONFIRMED for 23/05. 24.05.24 SF Martin Turpin attended, received top sheet, survey sent for cleansing, doors &amp; windows surveyed, see photos for all windows when received. 17/6;  AC chased photos. </t>
  </si>
  <si>
    <t xml:space="preserve">(Access via 8 Cosford &amp; 2 Abingdon)29/05 SMS text sent for 11/06. CONFIRMED for 11/06. 17/6;  AC chased photos. </t>
  </si>
  <si>
    <t xml:space="preserve">(Access via 8 Cosford &amp; 2 Abingdon)31/05 SMS called for 11/06 N/A. 03/06 SMS called N/A Lttr sent. 17/6;  AC chased photos. </t>
  </si>
  <si>
    <t xml:space="preserve">(Access via 349 Yatesbury &amp; 2 Cosford Crescent)29/05 SMS text sent for 11/06. 31/05 SMS called N/A.  03/06 SMS called N/A Lttr sent. CONFIRMED for 11/06. 17/6;  AC chased photos. </t>
  </si>
  <si>
    <t xml:space="preserve">(Access via 349 Yatesbury &amp; 2 Cosford Crescent)29/05 SMS text sent for 11/06. 17/6;  AC chased photos. </t>
  </si>
  <si>
    <t xml:space="preserve">TS-04/04/24 Text sent for 18/04/24.  TS-04/04/24 Survey CONFIRMED for 18/04/24. 17/6; AC chased survey. </t>
  </si>
  <si>
    <t xml:space="preserve">TS-04/04/24 Text sent for 18/04/24.  TS-09/04/24 Called mob nis - landline temporary unavailable - ltr sent. 17/6; AC chased survey. </t>
  </si>
  <si>
    <t xml:space="preserve">TS-02/04/24 Text sent for 09/04/24. TS-03/04/24 Called number is NIS sent a letter to the tenant.  TS-11/04/24 Tenant called he refused entry on the 09/04/24 as he was not aware of the appointment he apologise and would like to be booked back in, number updated.  TS-15/04/24 Text sent offering 25/04/24.  TS-15/04/24 Survey CONFIRMED for 25/04/24. 17/6; AC chased survey. </t>
  </si>
  <si>
    <t xml:space="preserve">TS-02/04/24 Text sent for 09/04/24.  Ts-03/04/24 Called tenant and CONFIRMED for 09/04/24.  TS-11/04/24 Tenant called claiming that she was moved to the 11 April, but we have her as being confirmed for 09/04/24.  Her daughter is due to give birth in late Sept and wants her windows completing before then.  TS-15/04/24 No access 09/04/24, carded @ 2.15pm &amp; 3pm.  TS-15/04/24 Text sent offering 25/04/24.  TS-18/04/24 Called left vm, text &amp; ltr sent. TS-19/04/24 Survey CONFIRMED for 25/04/24. 17/6; AC chased survey. </t>
  </si>
  <si>
    <t xml:space="preserve">TS-02/04/24 Text sent for 11/04/24.  TS-04/04/24 Called tenant left vm, txt &amp; ltr sent.  TS-08/04/24 Tenant text back no, replied back asking what days are better.  TS-11/04/24 Survey CONFIRMED for 18/04/24. 17/6; AC chased survey. </t>
  </si>
  <si>
    <t xml:space="preserve">TS-19/04/24 Text sent for 30/04/24.  TS-24/04/24 Called tenant number nis ltr sent.  TS-29/04/24 Tenant's granddaughter contacted DM and has CONFIRMED for 30/04/24. 17/6; AC chased survey. </t>
  </si>
  <si>
    <t xml:space="preserve">TS-23/04/24 Called tenant survey CONFIRMED for 29/04/24. 17/6; AC chased survey. </t>
  </si>
  <si>
    <t xml:space="preserve">TS-04/04/24 Letter sent for 18/04/24 as no contact number.  TS-19/04/24 Tenant called regarding the missed survey, rebooked for 14/05/24 as first call CONFIRMED.   TS-19/04/24 No access for 18/04/24 carderd @ 11.05am. 17/6; AC chased survey. </t>
  </si>
  <si>
    <t xml:space="preserve">TS-15/04/24 Text sent for 24/04/24.  TS-15/04/24 Survey CONFIRMED for 24/04/24.  TS-19/04/24 Tenant called he has an hospital appointment and now can't make the survey cancelled for 24/04/24. TS-26/04/24 Text sent for 07/05/24. TS-26/04/24 Survey CONFIRMED for 07/05/24.17/6; AC chased survey. </t>
  </si>
  <si>
    <t xml:space="preserve">TS-25/04/24 Text sent for 07/05/24.  TS-26/04/24 Survey CONFIRMED for 07/05/24.  TS-26/04/24 Tenant called she forgot she has an appointment that she can't change, advised her that if we get a cancellation from the rest of the week we will book her in and if not it will be the 14th May.  TS-01/05/24 Survey CONFIRMED for 08/05/24. 17/6; AC chased survey. </t>
  </si>
  <si>
    <t xml:space="preserve">TS-04/04/24 Text sent for 18/04/24.  Ts-04/04/24 Tenant txt back that they are at work and asked for Mondays or Tuesdays but not 22/04/24. TS-25/04/24 Text sent for 07/05/24.  TS-26/04/24 Survey CONFIRMED for 07/05/24 at 12pm approx. 17/6; AC chased survey. </t>
  </si>
  <si>
    <t xml:space="preserve">TS-25/04/24 Text sent for 07/05/24.  TS-26/04/24 Survey CONFIRMED for 07/05/24. 17/6; AC chased survey. </t>
  </si>
  <si>
    <t xml:space="preserve">TS-26/04/24 Text sent for 08/05/24.  TS-01/05/24 Called tenant and survey CONFIRMED for 08/05/24. 17/6; AC chased survey. </t>
  </si>
  <si>
    <t xml:space="preserve">TS-26/04/24 Text sent for 08/05/24.  TS-01/05/24 Called no answer/vm sent text and ltr.  TS-01/05/24 Survey CONFIRMED for 0805/24. 17/6; AC chased survey. </t>
  </si>
  <si>
    <t xml:space="preserve">TS-26/04/24 Text sent for 09/05/24.  TS-26/04/24 Survey CONFIRMED for 09/05/24. 17/6; AC chased survey. </t>
  </si>
  <si>
    <t xml:space="preserve">TS-26/04/24 Text sent offering 10/05/24.  TS-01/05/24 Called tenant no answer or vm, text &amp; ltr sent. 17/6; AC chased survey. </t>
  </si>
  <si>
    <t xml:space="preserve">TS-26/04/24 Text sent offering 10/05/24.  TS-26/04/24 Survey CONFIRMED for 10/05/24.14/05 SMS PB advised in query with DA, will be updated as to if we need to re-book another survey or not. 17/6; AC chased survey. </t>
  </si>
  <si>
    <t xml:space="preserve">TS-26/04/24 Text sent offering 10/05/24.TS-01/05/24 Called tenant offering 10/05/24 survey CONFIRMED. 17/6; AC chased survey. </t>
  </si>
  <si>
    <t xml:space="preserve">TS-26/04/24 Text sent offering 10/05/24.  TS-01/05/24 Called tenant survey CONFIRMED. 17/6; AC chased survey. </t>
  </si>
  <si>
    <t xml:space="preserve">TS-29/04/24 Letter sent for 10/05/24.  TS-30/04/24 Survey CONFIRMED for 10/05/24. 17/6; AC chased survey. </t>
  </si>
  <si>
    <t xml:space="preserve">TS-29/04/24 Text sent offering 10/05/24.  TS-29/04/24 Survey CONFIRMED for 10/05/24. 17/6; AC chased survey. </t>
  </si>
  <si>
    <t xml:space="preserve">TS-26/04/24 Text sent offering 10/05/24.  TS-26/04/24 Tenant text back no need a different date, removed from the diary.  08/05 SMS left voicemail offering 14/05. CONFIRMED for 14/05. 17/6; AC chased survey. </t>
  </si>
  <si>
    <t xml:space="preserve">13/05 SMS text sent for 23/05. 13/05 SMS tenant text back to decline this survey date. CONFIRMED after 12 only, also needs a phone call before attending pls. 17/6; AC chased survey. </t>
  </si>
  <si>
    <t xml:space="preserve">13/05 SMS text sent for 23/05. 15/05 SMS left voicemail. 16/05 SMS lttr sent. 17/6; AC chased survey. </t>
  </si>
  <si>
    <t xml:space="preserve">13/05 SMS text sent for 23/05. 15/05 SMS told tenant moved out over the weekend so emailed client to advise. 15/05 SMS new tenant details given.CONFIRMED for 23/05. 17/6; AC chased survey. </t>
  </si>
  <si>
    <t xml:space="preserve">13/05 SMS text sent for 23/05. CONFIRMED for 23/05. 17/6; AC chased survey. </t>
  </si>
  <si>
    <t xml:space="preserve">13/05 SMS text sent for 23/05. 16/05 SMS lttr sent. 17/6; AC chased survey. </t>
  </si>
  <si>
    <t xml:space="preserve">17/6; AC chased survey. </t>
  </si>
  <si>
    <t xml:space="preserve">13/05 SMS text sent for 24/05. 15/05 SMS left voicemail. CONFIRMED. 17/6; AC chased survey. </t>
  </si>
  <si>
    <t xml:space="preserve">13/05 SMS text sent for 24/05.  15/05 SMS left voicemail. 16/05 SMS lttr sent. 17/6; AC chased survey. </t>
  </si>
  <si>
    <t xml:space="preserve">13/05 SMS text sent for 24/05. CONFIRMED for 24/05. 17/6; AC chased survey. </t>
  </si>
  <si>
    <t xml:space="preserve">16/05 SMS text sent for 30/05.  CONFIRMED for 30/05. 17/6; AC chased survey. </t>
  </si>
  <si>
    <t xml:space="preserve">16/05 SMS text sent for 30/05. 17/05 SMS no. NIS lttr sent. 17/6; AC chased survey. </t>
  </si>
  <si>
    <t xml:space="preserve">16/05 SMS text sent for 30/05. 17/05 SMS called N/A lttr sent. 17/6; AC chased survey. </t>
  </si>
  <si>
    <t xml:space="preserve">16/05 SMS text sent for 30/05. CONFIRMED for 30/05. 17/6; AC chased survey. </t>
  </si>
  <si>
    <t xml:space="preserve">20/05 SMS text sent for 30/05.  CONFIRMED for 30/05. 17/6; AC chased survey. </t>
  </si>
  <si>
    <t xml:space="preserve">16/05 SMS text sent for 31/05. CONFIRMED for 31/05. 17/6; AC chased survey. </t>
  </si>
  <si>
    <r>
      <t xml:space="preserve">16/05 SMS text sent for 31/05.  17/05 SMS called N/A lttr sent. </t>
    </r>
    <r>
      <rPr>
        <b/>
        <sz val="10"/>
        <color rgb="FFFF0000"/>
        <rFont val="Calibri"/>
        <family val="2"/>
        <scheme val="minor"/>
      </rPr>
      <t>CONFIRMED</t>
    </r>
    <r>
      <rPr>
        <sz val="10"/>
        <rFont val="Calibri"/>
        <family val="2"/>
        <scheme val="minor"/>
      </rPr>
      <t xml:space="preserve"> for 31/05. 17/6; AC chased survey. </t>
    </r>
  </si>
  <si>
    <r>
      <t xml:space="preserve">16/05 SMS text sent for 31/05. </t>
    </r>
    <r>
      <rPr>
        <b/>
        <sz val="10"/>
        <color rgb="FFFF0000"/>
        <rFont val="Calibri"/>
        <family val="2"/>
        <scheme val="minor"/>
      </rPr>
      <t>CONFIRMED</t>
    </r>
    <r>
      <rPr>
        <sz val="10"/>
        <rFont val="Calibri"/>
        <family val="2"/>
        <scheme val="minor"/>
      </rPr>
      <t xml:space="preserve"> for 31/05. 17/6; AC chased survey. </t>
    </r>
  </si>
  <si>
    <r>
      <t xml:space="preserve">(Access via 31 Abingdon Way) 16/05 SMS text sent for 31/05. 17/05 SMS called N/A lttr sent. </t>
    </r>
    <r>
      <rPr>
        <b/>
        <sz val="10"/>
        <color rgb="FFFF0000"/>
        <rFont val="Calibri"/>
        <family val="2"/>
        <scheme val="minor"/>
      </rPr>
      <t>CONFIRMED</t>
    </r>
    <r>
      <rPr>
        <sz val="10"/>
        <rFont val="Calibri"/>
        <family val="2"/>
        <scheme val="minor"/>
      </rPr>
      <t xml:space="preserve"> for 31/05. 17/6; AC chased survey. </t>
    </r>
  </si>
  <si>
    <t xml:space="preserve">TS-02/04/24 Text sent for 10/04/24.  TS-03/04/24 Tenant text back no, text them asking which days are better.  TS-12/04/24 Tenant text back to advise that they are away until 1st May.  TS-03/05/24 Text sent for 14/05/24.  TS-07/05/24 Tenant text back no they need any day after 17th May.13/05 SMS text sent for 23/05. 15/05 SMS called N/A. 16/05 SMS lttr sent. 17/6; AC chased survey. </t>
  </si>
  <si>
    <t>CONFIRMED for 01/07</t>
  </si>
  <si>
    <t>Dominie arranging/speaking to tenant over this one, ref to her as tenant would not stop shouting</t>
  </si>
  <si>
    <r>
      <t>11/06 SMS text sent for 18/06. 13/06 SMS called N/A</t>
    </r>
    <r>
      <rPr>
        <b/>
        <sz val="10"/>
        <color rgb="FFFF0000"/>
        <rFont val="Calibri"/>
        <family val="2"/>
        <scheme val="minor"/>
      </rPr>
      <t xml:space="preserve"> lttr sent</t>
    </r>
    <r>
      <rPr>
        <b/>
        <sz val="10"/>
        <color theme="1"/>
        <rFont val="Calibri"/>
        <family val="2"/>
        <scheme val="minor"/>
      </rPr>
      <t xml:space="preserve"> 17/06 SMS tenant called to cancel</t>
    </r>
  </si>
  <si>
    <t>10/06 SMS text sent for 12/06. Declined. 11/06 SMS text sent for 18/06. 13/06 SMS called N/A lttr sent. Tenant declined again.17/06 SMS tenant called to cancel</t>
  </si>
  <si>
    <t>Waiting for survey &amp; photos</t>
  </si>
  <si>
    <t>07840 521 365</t>
  </si>
  <si>
    <t xml:space="preserve">JIM Mc DONALD ON LEAVE 15/8/24 till 30/8/24 all dates inclusive </t>
  </si>
  <si>
    <t>07799 041 566</t>
  </si>
  <si>
    <t>CONFIRMED for 19/06. 18/06 SMS tenant called to cancel.</t>
  </si>
  <si>
    <t>DO NOT BOOK ANY SURVEYS FOR THIS DAY DA REQ ON 18/06 TO BE KEPT CLEAR SO PB CAN CATCH UP</t>
  </si>
  <si>
    <t>13/06 SMS fitters packs</t>
  </si>
  <si>
    <r>
      <t xml:space="preserve">05/06 SMS text sent for 19/06. 11/06 SMS called N/A. 13/06 SMS called N/A </t>
    </r>
    <r>
      <rPr>
        <b/>
        <sz val="10"/>
        <color rgb="FFFF0000"/>
        <rFont val="Calibri"/>
        <family val="2"/>
        <scheme val="minor"/>
      </rPr>
      <t>lttr sent</t>
    </r>
    <r>
      <rPr>
        <b/>
        <sz val="10"/>
        <color theme="1"/>
        <rFont val="Calibri"/>
        <family val="2"/>
        <scheme val="minor"/>
      </rPr>
      <t>. 18/06 SMS tenant called to cancel, re-scheduled</t>
    </r>
  </si>
  <si>
    <t>Dominie arranged 19/06 direct with MT and Tenant.</t>
  </si>
  <si>
    <t>BETWEEN 8am - 9am</t>
  </si>
  <si>
    <t>BETWEEN 12pm - 1pm</t>
  </si>
  <si>
    <t xml:space="preserve">14/06 SMS text sent for 25/06.  18/6 AC emailed. </t>
  </si>
  <si>
    <t xml:space="preserve">CONFIRMED for 25/06 AFTER 10AM. </t>
  </si>
  <si>
    <t xml:space="preserve">14/06 SMS text sent for 25/06. 18/6;  AC rang and LM. </t>
  </si>
  <si>
    <t xml:space="preserve">07927317403 INCORRECT NUMBER. </t>
  </si>
  <si>
    <t xml:space="preserve">darrengayle@ymail.com  INCORRECT EMAIL ADDRESS. </t>
  </si>
  <si>
    <t xml:space="preserve">Heyford Way </t>
  </si>
  <si>
    <t>19/06 SMS text sent for 28/06</t>
  </si>
  <si>
    <t>SCAFFOLD REQUIRED</t>
  </si>
  <si>
    <t>PG03(W)</t>
  </si>
  <si>
    <r>
      <t xml:space="preserve">19/06 SMS </t>
    </r>
    <r>
      <rPr>
        <b/>
        <sz val="10"/>
        <color rgb="FFFF0000"/>
        <rFont val="Calibri"/>
        <family val="2"/>
        <scheme val="minor"/>
      </rPr>
      <t>lttr sent</t>
    </r>
  </si>
  <si>
    <t>07947 56 59 58  incorrect number</t>
  </si>
  <si>
    <t xml:space="preserve">19/6; AC rang but rang out and cannot leave message. Letter sent. </t>
  </si>
  <si>
    <t xml:space="preserve">14/06 SMS text sent for 27/06.  19/6;  AC rang LM, emailed and sent letter. </t>
  </si>
  <si>
    <t xml:space="preserve">19/6;  AC rang but canot leave message,  sent letter. </t>
  </si>
  <si>
    <t xml:space="preserve">14/06 SMS text sent for 27/06.  19/6;  AC rang but cannot leave message, emailed and sent letter. </t>
  </si>
  <si>
    <t>Terrace</t>
  </si>
  <si>
    <t>PG04(W)</t>
  </si>
  <si>
    <t xml:space="preserve">14/06 SMS text sent for 27/06. 19/6;  AC rang but phone switched off. Emailed and sent letter. </t>
  </si>
  <si>
    <t xml:space="preserve">TS-19/04/24 Text sent for 29/04/24.  TS-23/04/24 Called tenant and she can't make the 29/04/24 child has a doctors appointment and they can't change it - child has autism. 14/06 SMS text sent for 27/06.  19/6; AC rang tenant, she cannot be home for survey 27/6 as she works. Fridays are better - she does want her replacements and acknowledged thast she could not do the other date we offered too in April. </t>
  </si>
  <si>
    <t>07982301728 incorrect number</t>
  </si>
  <si>
    <t xml:space="preserve">19/06 SMS text sent for 27/06 and AC rang and left message and sent letter. </t>
  </si>
  <si>
    <t>07593596645 NIS</t>
  </si>
  <si>
    <r>
      <t xml:space="preserve">Access via 2 Cranwell &amp; 381 Yatesbury. 13/06 SMS text sent for  26/06. 19/06 SMS called no. NIS </t>
    </r>
    <r>
      <rPr>
        <b/>
        <sz val="10"/>
        <color rgb="FFFF0000"/>
        <rFont val="Calibri"/>
        <family val="2"/>
        <scheme val="minor"/>
      </rPr>
      <t>lttr sent</t>
    </r>
  </si>
  <si>
    <r>
      <t xml:space="preserve">19/06 SMS </t>
    </r>
    <r>
      <rPr>
        <b/>
        <sz val="10"/>
        <color rgb="FFFF0000"/>
        <rFont val="Calibri"/>
        <family val="2"/>
        <scheme val="minor"/>
      </rPr>
      <t>lttr sent</t>
    </r>
    <r>
      <rPr>
        <b/>
        <sz val="10"/>
        <color theme="1"/>
        <rFont val="Calibri"/>
        <family val="2"/>
        <scheme val="minor"/>
      </rPr>
      <t>. 19/6;  AC emailed too.</t>
    </r>
  </si>
  <si>
    <r>
      <t xml:space="preserve">19/06 AC </t>
    </r>
    <r>
      <rPr>
        <b/>
        <sz val="10"/>
        <color rgb="FFFF0000"/>
        <rFont val="Calibri"/>
        <family val="2"/>
        <scheme val="minor"/>
      </rPr>
      <t>lttr sent</t>
    </r>
  </si>
  <si>
    <r>
      <t xml:space="preserve">Access via 2 Cranwell &amp; 381 Yatesbury. 13/06 SMS text sent for  26/06. 19/06 SMS called N/A </t>
    </r>
    <r>
      <rPr>
        <b/>
        <sz val="10"/>
        <color rgb="FFFF0000"/>
        <rFont val="Calibri"/>
        <family val="2"/>
        <scheme val="minor"/>
      </rPr>
      <t>lttr sent</t>
    </r>
  </si>
  <si>
    <t>0121 747 5544 NIS</t>
  </si>
  <si>
    <r>
      <t xml:space="preserve">Access via 2 Cranwell &amp; 381 Yatesbury. 19/06 SMS called no. NIS </t>
    </r>
    <r>
      <rPr>
        <b/>
        <sz val="10"/>
        <color rgb="FFFF0000"/>
        <rFont val="Calibri"/>
        <family val="2"/>
        <scheme val="minor"/>
      </rPr>
      <t>lttr sent</t>
    </r>
  </si>
  <si>
    <r>
      <t xml:space="preserve">Access via 1 Cranwell &amp; 363 Yatesbury. 19/06 SMS called N/A </t>
    </r>
    <r>
      <rPr>
        <b/>
        <sz val="10"/>
        <color rgb="FFFF0000"/>
        <rFont val="Calibri"/>
        <family val="2"/>
        <scheme val="minor"/>
      </rPr>
      <t>Lttr sent</t>
    </r>
  </si>
  <si>
    <t>Access via 1 Cranwell &amp; 363 Yatesbury. 13/06 SMS text sent for  26/06. 19/06 SMS left voicemail</t>
  </si>
  <si>
    <r>
      <t xml:space="preserve">Access via 1 Cranwell &amp; 363 Yatesbury. 13/06 SMS text sent for  26/06. 19/06 SMS called N/A </t>
    </r>
    <r>
      <rPr>
        <b/>
        <sz val="10"/>
        <color rgb="FFFF0000"/>
        <rFont val="Calibri"/>
        <family val="2"/>
        <scheme val="minor"/>
      </rPr>
      <t>Lttr sent</t>
    </r>
  </si>
  <si>
    <r>
      <t xml:space="preserve">13/06 SMS text sent for  26/06. 19/06 SMS called N/A </t>
    </r>
    <r>
      <rPr>
        <b/>
        <sz val="10"/>
        <color rgb="FFFF0000"/>
        <rFont val="Calibri"/>
        <family val="2"/>
        <scheme val="minor"/>
      </rPr>
      <t>Lttr sent</t>
    </r>
  </si>
  <si>
    <t>TS-04/04/24 Text sent for 17/04/24.  TS-04/04/24 Survey CONFIRMED for 17/04/24.  TS-22/04/24 Survey and photos given to DA to cleanse.   Rear Door is NWR.  TS-24/04/24 Survey sent for pricing.  TS-24/04/24 Emailed client to advise of the rear door NWR. 28/05 SMS Neil amended survey, scanned through for pricing. our code isp......l</t>
  </si>
  <si>
    <t>TS-04/04/24 Text sent for 17/04/24.  TS-0404/24 Survey CONFIRMED for 17/04/24.  TS-22/04/24 Survey and photos given to DA to cleanse.  Rear door is NWR.  TS-24/04/24 Survey sent for pricing.  TS-24/04/24 Emailed client to advise of the rear door NWR. 28/05 SMS Neil amended survey, scanned through for pricing.-  the replye bewooen</t>
  </si>
  <si>
    <r>
      <t xml:space="preserve">(Access via 30 &amp; 46 Cosford Crescent) - 13.06.24 SF sent text / NIS </t>
    </r>
    <r>
      <rPr>
        <b/>
        <sz val="10"/>
        <color rgb="FFFF0000"/>
        <rFont val="Calibri"/>
        <family val="2"/>
        <scheme val="minor"/>
      </rPr>
      <t>sent letter</t>
    </r>
  </si>
  <si>
    <r>
      <t xml:space="preserve">(Access via 30 &amp; 46 Cosford Crescent) - 13.06.24 SF sent text / LM </t>
    </r>
    <r>
      <rPr>
        <b/>
        <sz val="10"/>
        <color rgb="FFFF0000"/>
        <rFont val="Calibri"/>
        <family val="2"/>
        <scheme val="minor"/>
      </rPr>
      <t>sent letter</t>
    </r>
  </si>
  <si>
    <r>
      <t xml:space="preserve">(Access via 30 &amp; 46 Cosford Crescent) - 13.06.24 SF sent text / NA &amp; NIS </t>
    </r>
    <r>
      <rPr>
        <b/>
        <sz val="10"/>
        <color rgb="FFFF0000"/>
        <rFont val="Calibri"/>
        <family val="2"/>
        <scheme val="minor"/>
      </rPr>
      <t>sent letter</t>
    </r>
  </si>
  <si>
    <r>
      <t xml:space="preserve">13.06.24 SF Sent text / LM </t>
    </r>
    <r>
      <rPr>
        <b/>
        <sz val="10"/>
        <color rgb="FFFF0000"/>
        <rFont val="Calibri"/>
        <family val="2"/>
        <scheme val="minor"/>
      </rPr>
      <t>sent letter</t>
    </r>
  </si>
  <si>
    <r>
      <t xml:space="preserve">13.06.24 SF No contact number, email address undelivered, </t>
    </r>
    <r>
      <rPr>
        <b/>
        <sz val="10"/>
        <color rgb="FFFF0000"/>
        <rFont val="Calibri"/>
        <family val="2"/>
        <scheme val="minor"/>
      </rPr>
      <t>sent letter</t>
    </r>
  </si>
  <si>
    <t xml:space="preserve">jacquibelgrove70@icould.com  INCORRECT EMAIL. </t>
  </si>
  <si>
    <t xml:space="preserve">14/06 SMS text sent for 27/06.  19/6;  AC rang LM, emailed and sent letter. Email bounced back incorrect. </t>
  </si>
  <si>
    <t xml:space="preserve">LENHATTON@TALKTALK.NET  INCORRECT EMAIL. </t>
  </si>
  <si>
    <r>
      <t xml:space="preserve">19/06 SMS </t>
    </r>
    <r>
      <rPr>
        <b/>
        <sz val="10"/>
        <color rgb="FFFF0000"/>
        <rFont val="Calibri"/>
        <family val="2"/>
        <scheme val="minor"/>
      </rPr>
      <t>lttr sent</t>
    </r>
    <r>
      <rPr>
        <b/>
        <sz val="10"/>
        <color theme="1"/>
        <rFont val="Calibri"/>
        <family val="2"/>
        <scheme val="minor"/>
      </rPr>
      <t>.  19/6 AC emailed. EMAIL BOUNCED BACK INCORRECT.</t>
    </r>
  </si>
  <si>
    <t xml:space="preserve">19/06 SMS text sent for 28/06. 19/6;  AC emailed. Tenant emailed back to confirm. </t>
  </si>
  <si>
    <t xml:space="preserve">Kelly.Sinclair1@btinternet.com  INCORRECT EMAIL. </t>
  </si>
  <si>
    <t>Kelly.Sinclair1@btinternet.com  INCORRECT EMAIL</t>
  </si>
  <si>
    <t>confirmed for 2/7</t>
  </si>
  <si>
    <t xml:space="preserve">CONFIRMED for 01/07. </t>
  </si>
  <si>
    <t>PG05(W)</t>
  </si>
  <si>
    <t xml:space="preserve">TS-12/04/24 Text sent for 23/04/24.  TS-18/04/24 Text sent cancelling the survey of 23/04/24 and offering 13/05/24.   TS-03/05/24 Sent text offering 13/05/24. 08/05 SMS called tenant ended call. 10/05 SMS tenant cancelled 13/05. 14/06 SMS text sent for 27/06.  19/6;  AC rang and LM, emailed and sent letter.  Cancelled as working all day. Can be home 26/6? Ac advised cannot offer thst date but can attend 11/7? </t>
  </si>
  <si>
    <t xml:space="preserve">19/6;  AC text for 2/7 and emailed. TENANT CANCELLED AS NOT HOME THIS DATE. </t>
  </si>
  <si>
    <r>
      <rPr>
        <b/>
        <sz val="10"/>
        <color rgb="FFFF0000"/>
        <rFont val="Calibri"/>
        <family val="2"/>
        <scheme val="minor"/>
      </rPr>
      <t>CONFIRMED for 01/07.</t>
    </r>
    <r>
      <rPr>
        <b/>
        <sz val="10"/>
        <color theme="1"/>
        <rFont val="Calibri"/>
        <family val="2"/>
        <scheme val="minor"/>
      </rPr>
      <t xml:space="preserve"> </t>
    </r>
  </si>
  <si>
    <t>CONFIRMED for 01/07 after 10am</t>
  </si>
  <si>
    <t>19/6;  AC text for 2/7. confirmed for 2/7</t>
  </si>
  <si>
    <t xml:space="preserve">19/6;  AC text for 2/7 and emailed. EMAIL BOUNCED BACK. 19/6; TENANT CONFIRMED BY TEXT. </t>
  </si>
  <si>
    <t xml:space="preserve">19/6; AC sent letter. </t>
  </si>
  <si>
    <t xml:space="preserve">CONFIRMED FOR 3/7. </t>
  </si>
  <si>
    <t xml:space="preserve">FRIDAYS ONLY </t>
  </si>
  <si>
    <t>Pioneer Group -  FRIDAY ??? - Martin Turpin</t>
  </si>
  <si>
    <t>Fridays</t>
  </si>
  <si>
    <t>CONFIRMED FOR 5/7</t>
  </si>
  <si>
    <t>void</t>
  </si>
  <si>
    <t>Photos rec'd, await survey. Wheelchair user - needs resurveying - see comments</t>
  </si>
  <si>
    <t xml:space="preserve">TS-24/04/24 Emiled client to ask if the property is still void, or to supply new tenant details, letter sent to the property. Measured whilst void BUT new tenant is disabled in a wheelchair so we need to reattend to check survey suits wheelchair and provide all required DDA. </t>
  </si>
  <si>
    <t xml:space="preserve">CONFIRMED FOR 3/7. epileptic, asthmatic, arthritis and blood cancer </t>
  </si>
  <si>
    <t>VOID (NEED KEY SAFE)</t>
  </si>
  <si>
    <t>do not call off UNLESS RE-SURVEYED</t>
  </si>
  <si>
    <t>(*Emailed Dominie &amp; client to assist as this date would be 3rd attempt.) 13/06 SMS lttr sent. Dom visited, they have asked this to be cancelled - Martin informed</t>
  </si>
  <si>
    <t xml:space="preserve">19/6;  AC text for 2/7. CONFIRMED. </t>
  </si>
  <si>
    <t>Dominie arranged survey date direct with tenant, this is 4th visit. PLEASE VISIT 1st</t>
  </si>
  <si>
    <r>
      <t>(Access via 30 &amp; 46 Cosford Crescent)</t>
    </r>
    <r>
      <rPr>
        <b/>
        <sz val="10"/>
        <color rgb="FFFF0000"/>
        <rFont val="Calibri"/>
        <family val="2"/>
        <scheme val="minor"/>
      </rPr>
      <t>CONFIRMED between 8am - 9am</t>
    </r>
  </si>
  <si>
    <r>
      <t xml:space="preserve">(Access via 30 &amp; 46 Cosford Crescent) </t>
    </r>
    <r>
      <rPr>
        <b/>
        <sz val="10"/>
        <color rgb="FFFF0000"/>
        <rFont val="Calibri"/>
        <family val="2"/>
        <scheme val="minor"/>
      </rPr>
      <t>CONFIRMED by return text</t>
    </r>
  </si>
  <si>
    <r>
      <t xml:space="preserve">(Access via 30 &amp; 46 Cosford Crescent) - </t>
    </r>
    <r>
      <rPr>
        <b/>
        <sz val="10"/>
        <color rgb="FFFF0000"/>
        <rFont val="Calibri"/>
        <family val="2"/>
        <scheme val="minor"/>
      </rPr>
      <t>CONFIRMED by return text</t>
    </r>
  </si>
  <si>
    <r>
      <t xml:space="preserve">(Access via 30 &amp; 46 Cosford Crescent) - </t>
    </r>
    <r>
      <rPr>
        <b/>
        <sz val="10"/>
        <color rgb="FFFF0000"/>
        <rFont val="Calibri"/>
        <family val="2"/>
        <scheme val="minor"/>
      </rPr>
      <t>CONFIRMED between 12pm - 1pm call 30min prior to arrival</t>
    </r>
  </si>
  <si>
    <t>PG06(W)</t>
  </si>
  <si>
    <r>
      <t xml:space="preserve">11/06 text sent for 20/06.  13/06 SMS called N/A. 14/06 SMS called N/A </t>
    </r>
    <r>
      <rPr>
        <b/>
        <sz val="10"/>
        <color rgb="FFFF0000"/>
        <rFont val="Calibri"/>
        <family val="2"/>
        <scheme val="minor"/>
      </rPr>
      <t>Lttr sent.</t>
    </r>
    <r>
      <rPr>
        <b/>
        <sz val="10"/>
        <color theme="1"/>
        <rFont val="Calibri"/>
        <family val="2"/>
        <scheme val="minor"/>
      </rPr>
      <t xml:space="preserve"> 19/06 SMS tenant text back on 19/06 to cancel</t>
    </r>
  </si>
  <si>
    <t xml:space="preserve">CONFIRMED for 01/07 </t>
  </si>
  <si>
    <t>PG07(W)</t>
  </si>
  <si>
    <r>
      <t xml:space="preserve">Tenant </t>
    </r>
    <r>
      <rPr>
        <b/>
        <sz val="10"/>
        <color rgb="FFFF0000"/>
        <rFont val="Calibri"/>
        <family val="2"/>
        <scheme val="minor"/>
      </rPr>
      <t>confirmed</t>
    </r>
    <r>
      <rPr>
        <b/>
        <sz val="10"/>
        <color theme="1"/>
        <rFont val="Calibri"/>
        <family val="2"/>
        <scheme val="minor"/>
      </rPr>
      <t xml:space="preserve"> this date direct with Dominie for 11/07</t>
    </r>
  </si>
  <si>
    <t>Flat 4</t>
  </si>
  <si>
    <t>Flat 6</t>
  </si>
  <si>
    <t>Flat 7</t>
  </si>
  <si>
    <t>Flat 5</t>
  </si>
  <si>
    <t>Photos rec'd, await survey.</t>
  </si>
  <si>
    <t>CONFIRMED for 27/06 - has requested Dominie doesn’t attend</t>
  </si>
  <si>
    <t xml:space="preserve">19/6; AC sent text for survey.  Tenant text back cannot be home 5/7. </t>
  </si>
  <si>
    <t>Pioneer Group - WEDNESDAY ?? - S Burgess</t>
  </si>
  <si>
    <t>Ref :- BSL 18/06-1</t>
  </si>
  <si>
    <t>Key safe 2405</t>
  </si>
  <si>
    <t>lainey-01@hotmail.co.uk</t>
  </si>
  <si>
    <t>07884 087 109</t>
  </si>
  <si>
    <t>07947 397 800</t>
  </si>
  <si>
    <t>theresa.butcher@hotmail.co.uk   or   steve82but@yahoo.co.uk</t>
  </si>
  <si>
    <r>
      <t xml:space="preserve">13/05 SMS text sent for 24/05. </t>
    </r>
    <r>
      <rPr>
        <b/>
        <sz val="10"/>
        <color rgb="FFFF0000"/>
        <rFont val="Calibri"/>
        <family val="2"/>
        <scheme val="minor"/>
      </rPr>
      <t>CONFIRMED</t>
    </r>
    <r>
      <rPr>
        <sz val="10"/>
        <rFont val="Calibri"/>
        <family val="2"/>
        <scheme val="minor"/>
      </rPr>
      <t xml:space="preserve"> for 24/05. 24.05.24 SF </t>
    </r>
    <r>
      <rPr>
        <b/>
        <sz val="10"/>
        <color rgb="FFFF0000"/>
        <rFont val="Calibri"/>
        <family val="2"/>
        <scheme val="minor"/>
      </rPr>
      <t>CANCELLED</t>
    </r>
    <r>
      <rPr>
        <sz val="10"/>
        <rFont val="Calibri"/>
        <family val="2"/>
        <scheme val="minor"/>
      </rPr>
      <t xml:space="preserve"> via phone, tenant not happy, she booked time off work. 24.05.24 SF Martin Turpin did actually attend, his van probably got fixed quicker than he thought, he attended the proper and surveyed the doors &amp; windows. 20/6/2024; AC sent to pricing. </t>
    </r>
  </si>
  <si>
    <r>
      <t xml:space="preserve">13/05 SMS text sent for 24/05. </t>
    </r>
    <r>
      <rPr>
        <b/>
        <sz val="10"/>
        <color rgb="FFFF0000"/>
        <rFont val="Calibri"/>
        <family val="2"/>
        <scheme val="minor"/>
      </rPr>
      <t>CONFIRMED</t>
    </r>
    <r>
      <rPr>
        <sz val="10"/>
        <rFont val="Calibri"/>
        <family val="2"/>
        <scheme val="minor"/>
      </rPr>
      <t xml:space="preserve"> for 24/05 Between 8 - 10am pls. 24.05.24 SF </t>
    </r>
    <r>
      <rPr>
        <b/>
        <sz val="10"/>
        <color rgb="FFFF0000"/>
        <rFont val="Calibri"/>
        <family val="2"/>
        <scheme val="minor"/>
      </rPr>
      <t>CANCELLED</t>
    </r>
    <r>
      <rPr>
        <sz val="10"/>
        <rFont val="Calibri"/>
        <family val="2"/>
        <scheme val="minor"/>
      </rPr>
      <t xml:space="preserve"> via phone, LM and sent a text. 24.05.24 SF Martin Turpin did actually attend, his van probably got fixed quicker than he thought, he attended the proper and surveyed the doors &amp; windows. 20/6/2024; AC sent to pricing. </t>
    </r>
  </si>
  <si>
    <t>07379 130 013</t>
  </si>
  <si>
    <t>angelamaglie@hotmail.co.uk</t>
  </si>
  <si>
    <t>7474 341 776 or 021 7492185</t>
  </si>
  <si>
    <t>07496 569 312</t>
  </si>
  <si>
    <t>spiderladyuk07@hotmail.com   OR  gaynapowell@outlook.com</t>
  </si>
  <si>
    <t>0121 749 3839</t>
  </si>
  <si>
    <t>mooney.90wg@hotmail.com</t>
  </si>
  <si>
    <t>07868 348 313</t>
  </si>
  <si>
    <t>07488 358 594</t>
  </si>
  <si>
    <t>Electrician Required</t>
  </si>
  <si>
    <t>07405 163 499</t>
  </si>
  <si>
    <t>0121 682 5256</t>
  </si>
  <si>
    <t>Mr &amp; Mrs David Nelson</t>
  </si>
  <si>
    <t>Davienelson68@gmail.com</t>
  </si>
  <si>
    <t>07961 096 673</t>
  </si>
  <si>
    <t>Kimmywinna66@icloud.com</t>
  </si>
  <si>
    <t>7909 153 474</t>
  </si>
  <si>
    <t>cobyjanehatton@yahoo.com</t>
  </si>
  <si>
    <t>TS-25/04/24 Text sent for 07/05/24.  TS-26/04/24 Survey CONFIRMED for 07/05/24. 20/6/2024  AC sent to re-pricing.</t>
  </si>
  <si>
    <t xml:space="preserve">Possible asbestos soffit removal required in porch and lintel repair needed. </t>
  </si>
  <si>
    <t xml:space="preserve">Asbestos removal req'd? </t>
  </si>
  <si>
    <t>Asbestos removal req'd? AND Lintel req'd</t>
  </si>
  <si>
    <t>07753 325 107</t>
  </si>
  <si>
    <t xml:space="preserve">Possible asbestos to jamb. </t>
  </si>
  <si>
    <t>TS-24/04/24 Called no answer unable to leave vm, ltr sent.  TS-01/05/24 DM did a site visit and tenant has CONFIRMED and number updated.  TS-03/05/24 Survey received photosm to follow.  Kitchen door UPVC about 4 years old NWR.20/6/2024  AC sent to pricing.</t>
  </si>
  <si>
    <t>*Tenant will need RLO support during fitting</t>
  </si>
  <si>
    <t>Possible asbestos removal to panel in small bed.</t>
  </si>
  <si>
    <t>Possible asbestos removal to LH bed jamb.</t>
  </si>
  <si>
    <t>07535 616 416</t>
  </si>
  <si>
    <t>07717 106 818</t>
  </si>
  <si>
    <t>sarahoregan1@sky.com</t>
  </si>
  <si>
    <t xml:space="preserve">20/05 SMS text sent for 05/06. CONFIRMED for 05/06. 20/6/2024; AC sent to pricing. </t>
  </si>
  <si>
    <t xml:space="preserve">20/05 SMS sent email for 05/06 to survey. 23.05.24 SF Sent another email, but the email came back undelivered, sent letter out. 20/6/2024; AC sent to pricing. </t>
  </si>
  <si>
    <t>davidmilson2018@gmail.com</t>
  </si>
  <si>
    <t xml:space="preserve">Alarms do not work and can come off windows and doors. </t>
  </si>
  <si>
    <t xml:space="preserve">20/05 SMS text sent for 05/06. CONFIRMED for 05/06  need to call tenant before attending to confirm time. 20/6/2024; AC sent to pricing. </t>
  </si>
  <si>
    <t>07506 220 380</t>
  </si>
  <si>
    <t>07588 615 469</t>
  </si>
  <si>
    <t>hayco79@hotmail.co.uk</t>
  </si>
  <si>
    <t>07930 525 324</t>
  </si>
  <si>
    <t>allytaylor2020@icloud.com</t>
  </si>
  <si>
    <t>Rubbish to side elevation to be cleared before installation.</t>
  </si>
  <si>
    <t>07938 590 661</t>
  </si>
  <si>
    <t xml:space="preserve">(Access via 8 Cosford &amp; 2 Abingdon) 20/05 SMS text sent for 06/06. CONFIRMED for 06/06. 20/6/2024; AC sent to pricing. </t>
  </si>
  <si>
    <t>07860 550 452</t>
  </si>
  <si>
    <t xml:space="preserve">23/05 SMS Lttr sent for 06/06. 20/6/2024; AC sent to pricing. </t>
  </si>
  <si>
    <t>07988 628 588</t>
  </si>
  <si>
    <t xml:space="preserve">W/C room is full of clutter and needs clearing before window can be installed. </t>
  </si>
  <si>
    <r>
      <t xml:space="preserve">13/05 SMS text sent for 24/05. 16/05 SMS lttr sent. 24.05.24 SF </t>
    </r>
    <r>
      <rPr>
        <b/>
        <sz val="10"/>
        <color rgb="FFFF0000"/>
        <rFont val="Calibri"/>
        <family val="2"/>
        <scheme val="minor"/>
      </rPr>
      <t>CANCELLED</t>
    </r>
    <r>
      <rPr>
        <sz val="10"/>
        <rFont val="Calibri"/>
        <family val="2"/>
        <scheme val="minor"/>
      </rPr>
      <t xml:space="preserve"> via phone, LM and sent text. 24.05.24 SF Martin Turpin did actually attend, his van probably got fixed quicker than he thought, he attended the proper and surveyed the doors &amp; windows. 20/6/2024; AC sent to pricing. </t>
    </r>
  </si>
  <si>
    <t xml:space="preserve">PETS.  Alarms fitted to doors will be removed prior to install by tenant. CCTV camera wires through frames will be removed too. </t>
  </si>
  <si>
    <t>CARER;  07463 427 409</t>
  </si>
  <si>
    <r>
      <t>20/05 SMS text sent for 06/06.</t>
    </r>
    <r>
      <rPr>
        <b/>
        <sz val="10"/>
        <color rgb="FFFF0000"/>
        <rFont val="Calibri"/>
        <family val="2"/>
        <scheme val="minor"/>
      </rPr>
      <t>CONFIRMED</t>
    </r>
    <r>
      <rPr>
        <sz val="10"/>
        <rFont val="Calibri"/>
        <family val="2"/>
        <scheme val="minor"/>
      </rPr>
      <t xml:space="preserve"> for 06/06. 20/6/2024; AC sent to pricing. </t>
    </r>
  </si>
  <si>
    <t xml:space="preserve">WILL NEED TLO TO HELP MOVE ITEMS. TENANT SUFFERS MOBILITY ISSUES. </t>
  </si>
  <si>
    <r>
      <t xml:space="preserve">20/05 SMS text sent for 06/06. </t>
    </r>
    <r>
      <rPr>
        <b/>
        <sz val="10"/>
        <color rgb="FFFF0000"/>
        <rFont val="Calibri"/>
        <family val="2"/>
        <scheme val="minor"/>
      </rPr>
      <t>CONFIRMED</t>
    </r>
    <r>
      <rPr>
        <sz val="10"/>
        <rFont val="Calibri"/>
        <family val="2"/>
        <scheme val="minor"/>
      </rPr>
      <t xml:space="preserve"> for 06/06. 20/6/2024; AC sent to pricing. </t>
    </r>
  </si>
  <si>
    <r>
      <t xml:space="preserve">20/05 SMS sent email for 06/06 to survey. 23.05.24 SF Sent another email, tenant called and </t>
    </r>
    <r>
      <rPr>
        <b/>
        <sz val="10"/>
        <color rgb="FFFF0000"/>
        <rFont val="Calibri"/>
        <family val="2"/>
        <scheme val="minor"/>
      </rPr>
      <t>CONFIRMED</t>
    </r>
    <r>
      <rPr>
        <sz val="10"/>
        <rFont val="Calibri"/>
        <family val="2"/>
        <scheme val="minor"/>
      </rPr>
      <t xml:space="preserve"> for 06.06 to survey. 20/6/2024; AC sent to pricing. </t>
    </r>
  </si>
  <si>
    <t xml:space="preserve">PETS. </t>
  </si>
  <si>
    <t>07557 398 593</t>
  </si>
  <si>
    <t xml:space="preserve">TS-25/04/24 Text sent for 07/05/24.  TS-30/04/24 Survey CONFIRMED for 07/05/24. 20/6/2024  AC sent to pricing but passed back to DA to check if electrician is actually required. If so, he needs to find one and get a quote. </t>
  </si>
  <si>
    <t xml:space="preserve">13/05 SMS text sent for 23/05. 15/05 SMS left voicemail. CONFIRMED for 23/05. 24.05.24 SF Martin Turpin attended, received top sheet, survey sent for cleansing, doors &amp; windows, surveyed awaiting photos. 20/6/2024; AC sent to pricing but passed back to DA to check if electrician is actually required. If so, he needs to find one and get a quote. . </t>
  </si>
  <si>
    <t xml:space="preserve">13/05 SMS text sent for 23/05. CONFIRMED for 23/05. 24.05.24 SF Martin Turpin attended, received top sheet, survey sent for cleansing, doors &amp; windows, surveyed awaiting photos. 20/6/2024; AC sent to pricing but passed back to DA to check if electrician is actually required. If so, he needs to find one and get a quote. </t>
  </si>
  <si>
    <t xml:space="preserve">13/05 SMS lttr sent for 23/05. 24.05.24 SF Martin Turpin attended, received top sheet, survey sent for cleansing, doors &amp; windows, surveyed awaiting photos. 20/6/2024; AC sent to pricing but passed back to DA to check if electrician is actually required. If so, he needs to find one and get a quote. </t>
  </si>
  <si>
    <t xml:space="preserve">TS-25/04/24 Text sent for 07/05/24.  TS-26/04/24 Survey CONFIRMED for 07/05/24 after 2.30pm. 20/6/2024; AC sent to pricing but passed back to DA to check if electrician is actually required. If so, he needs to find one and get a quote. </t>
  </si>
  <si>
    <t>Nothing rec'd on hold with surveyor / DA</t>
  </si>
  <si>
    <r>
      <t xml:space="preserve">03/06 SMS text sent for 17/06. </t>
    </r>
    <r>
      <rPr>
        <b/>
        <sz val="10"/>
        <color rgb="FFFF0000"/>
        <rFont val="Calibri"/>
        <family val="2"/>
        <scheme val="minor"/>
      </rPr>
      <t>CONFIRMED</t>
    </r>
    <r>
      <rPr>
        <sz val="10"/>
        <rFont val="Calibri"/>
        <family val="2"/>
        <scheme val="minor"/>
      </rPr>
      <t xml:space="preserve"> for 17/06. 20.06.24 SF Received top sheet from Martin, survey received, no photos yet.</t>
    </r>
  </si>
  <si>
    <r>
      <t>03/06 SMS text sent for 17/06.</t>
    </r>
    <r>
      <rPr>
        <b/>
        <sz val="10"/>
        <color rgb="FFFF0000"/>
        <rFont val="Calibri"/>
        <family val="2"/>
        <scheme val="minor"/>
      </rPr>
      <t>CONFIRMED</t>
    </r>
    <r>
      <rPr>
        <sz val="10"/>
        <rFont val="Calibri"/>
        <family val="2"/>
        <scheme val="minor"/>
      </rPr>
      <t xml:space="preserve"> for 17/06 (No. 11 has the key). 20.06.24 SF Received top sheet from Martin, survey received, no photos yet.</t>
    </r>
  </si>
  <si>
    <t>06/06 SMS lttr sent for 17/06. 20.06.24 SF Received top sheet from Martin, survey received, no photos yet.</t>
  </si>
  <si>
    <t>04/06 SMS text sent for 18/06. 11/06 SMS called N/A.  13/06 SMS called N/A Lttr sent. 20.06.24 SF Received top sheet from Martin, survey received, not photos received.</t>
  </si>
  <si>
    <r>
      <t xml:space="preserve">04/06 SMS text sent for 18/06. </t>
    </r>
    <r>
      <rPr>
        <b/>
        <sz val="10"/>
        <color rgb="FFFF0000"/>
        <rFont val="Calibri"/>
        <family val="2"/>
        <scheme val="minor"/>
      </rPr>
      <t>CONFIRMED</t>
    </r>
    <r>
      <rPr>
        <sz val="10"/>
        <rFont val="Calibri"/>
        <family val="2"/>
        <scheme val="minor"/>
      </rPr>
      <t xml:space="preserve"> for 18/06. 20.06.24 SF Received top sheet from Martin, he's advised the property have all new windows &amp; doors already, NWR as per surveyor</t>
    </r>
  </si>
  <si>
    <t xml:space="preserve">TS-04/04/24 Text sent for 16/04/24.  TS-08/04/24 Called tenant left vm, txt &amp; ltr sent for 16/04/24.  TS-17/04/24 No access for 16/04/24, carded @ 8.40am - sent to client. 23.05.24 SF Sent text for 07.07 to survey. 23.05.24 SF Sent text for 07.07. 29/05 SMS called N/A. 30/05 SMS called N/A lttr sent. 21/6/2024; AC sent for pricing. </t>
  </si>
  <si>
    <t>Await scaffold quote.  SCAFFOLD REQUIRED</t>
  </si>
  <si>
    <t xml:space="preserve">(Access via 327 Yatesbury &amp; 1 Cosford Crescent)29/05 SMS text sent for 10/06. CONFIRMED for 10/06. 17/6;  AC chased photos. 21/6/2024 AC SENT FOR PRICING. </t>
  </si>
  <si>
    <t>07460 716 756</t>
  </si>
  <si>
    <t xml:space="preserve">SCAFFOLD. </t>
  </si>
  <si>
    <t xml:space="preserve">(Access via 327 Yatesbury &amp; 1 Cosford Crescent). Await scaffold quote.  SCAFFOLD REQUIRED. </t>
  </si>
  <si>
    <t xml:space="preserve">TS-03/05/24 Text sent for 16/05/24.   TS-07/05/24 Ltr sent. CONFIRMED for 16/05/24 after 10am only as has carer in morning. 15/05 SMS tenant called to cancel. 30/05 SMS text sent for 10/06. CONFIRMED for 10/06 after 10am. 17/6;  AC chased photos. 21/6/2024 AC SENT FOR PRICING. </t>
  </si>
  <si>
    <t xml:space="preserve">TENANT USES SCOOTER. </t>
  </si>
  <si>
    <t xml:space="preserve">Acess via 9 Northolt &amp; 2 Mere Avenue. NO SOLVENT CLEANER ALLOWED. SCAFFOLD. </t>
  </si>
  <si>
    <t>07519 750 875</t>
  </si>
  <si>
    <t>SamanthaBills755@gmail.com</t>
  </si>
  <si>
    <t xml:space="preserve">31/05 SMS called N/A.  03/06 SMS called N/A Lttr sent. 17/6;  AC chased photos. 21/6/2024 AC SENT FOR PRICING. </t>
  </si>
  <si>
    <t>07977 348 224</t>
  </si>
  <si>
    <t>Louisejet@hotmail.co.uk</t>
  </si>
  <si>
    <t xml:space="preserve">(Access via 327 Yatesbury &amp; 1 Cosford Crescent)29/05 SMS text sent for 10/06. 31/05 SMS called N/A. CONFIRMED for 10/06. 17/6;  AC chased photos. 21/6/2024 AC SENT FOR PRICING. </t>
  </si>
  <si>
    <t xml:space="preserve">DOG. SCAFFOLD. </t>
  </si>
  <si>
    <t>07838 705 905</t>
  </si>
  <si>
    <t xml:space="preserve">29/05 SMS text sent for 10/06. CONFIRMED for 10/06. 17/6;  AC chased photos. 21/6/2024  AC sent for pricing. </t>
  </si>
  <si>
    <t xml:space="preserve">TS-04/04/24 Text sent for 16/04/24.  TS-08/04/24 Called tenant survey CONFIRMED for 16/04/24.  TS-22/04/24 Survey and photos given to DA to cleanse.  TS-29/04/24 Survey cleansed sent for pricing. 28/05 SMS Neil amended survey, scanned through for pricing. 21/6/2024;  AC sent for pricing. </t>
  </si>
  <si>
    <t>07764 707 718</t>
  </si>
  <si>
    <t xml:space="preserve">TS-04/04/24 Text sent for 19/04/24. TS-08/04/24 Date changed to 18/04/24 - text sent advising.  TS-08/04/24 Tenant text back no, she needs May. 23.05.24 SF Sent text for 07.07 to survey.29/05 SMS called N/A. 30/05 SMS called N/A lttr sent. 04/06 SMS Dominie visited address and they confirmed for 07/0610/06 SMS surveyor reported NWR on Doors. 21/6/2024;  AC sent for pricing. </t>
  </si>
  <si>
    <t xml:space="preserve">NO SOLVENT TO BE USED. </t>
  </si>
  <si>
    <t xml:space="preserve">Acess via 18 Mere Avenue &amp; 25 Northolt Drive.  SCAFFOLD. </t>
  </si>
  <si>
    <t xml:space="preserve">TS-12/04/24 Text sent for 23/04/24.  TS-15/04/24 Tenant text back No - replied asking what days would be better.  TS-15/04/24 Tenant advised that the afternoons would be better, text back offering the same day but the afternoon.  TS-17/04/24 Survey CONFIRMED for 17/04/24 (PM).  TS-30/04/24 Survey received and passed to DA to cleanse.  Lounge combi NWR. 28/05 SMS Neil amended survey, scanned through for pricing. 21/6/2024  AC sent for pricing. </t>
  </si>
  <si>
    <t xml:space="preserve">COPD No Solvent - Acess via 18 Mere Avenue &amp; 25 Northolt Drive. SCAFFOLD. </t>
  </si>
  <si>
    <t xml:space="preserve">TS-12/04/24 Text sent for 23/04/24.  TS-18/04/24 Called tenant no answer text &amp; ltr sent for 23/04/24.  TS-30/04/24 Survey received and passed to DA to cleanse.28/05 SMS Neil amended survey, scanned through for pricing. 21/6/2024  AC sent to re-pricing. </t>
  </si>
  <si>
    <t xml:space="preserve"> TS-15/04/24 Text sent for 24/04/24. TS-18/04/24 Called left vm, text &amp; ltr sent.  TS-30/04/24 Survey received and passed to DA to cleanse.28/05 SMS Neil amended survey, scanned through for pricing. 21/6/2024  AC sent for pricing. </t>
  </si>
  <si>
    <t xml:space="preserve">SCAFFOLD - Lounge balcony - Access via 32 Northolt Drive &amp; 20 Mere Avenue. *Tenant will need RLO support during fitting.  NO SOLVENT TO BE USED. </t>
  </si>
  <si>
    <t xml:space="preserve"> TS-15/04/24 Text sent for 24/04/24.   TS-17/04/24 Survey CONFIRMED for 24/04/24.  TS-30/04/24 Survey received and passed to DA to cleanse. 28/05 SMS Neil amended survey, scanned through for pricing.  21/6/2024 AC sent for re-pricing. </t>
  </si>
  <si>
    <t xml:space="preserve">Tenant has epilepsy.  Access via 32 Northolt Drive &amp; 20 Mere Avenue.  SCAFFOLD. </t>
  </si>
  <si>
    <t>CONFIRMED for 2/7</t>
  </si>
  <si>
    <r>
      <t xml:space="preserve">TS-04/04/24 Text sent fotr 17/04/24.  TS-08/04/24 Called tenant left vm, txt &amp; ltr sent for 17/04/24.  TS-12/04/24 Tenant called she can't get time off from work for the appointment. TS-15/04/24 Text sent offering 25/04/24. TS-18/04/24 Called tenant survey </t>
    </r>
    <r>
      <rPr>
        <b/>
        <sz val="10"/>
        <color rgb="FFFF0000"/>
        <rFont val="Calibri"/>
        <family val="2"/>
        <scheme val="minor"/>
      </rPr>
      <t>CONFIRMED</t>
    </r>
    <r>
      <rPr>
        <sz val="10"/>
        <rFont val="Calibri"/>
        <family val="2"/>
        <scheme val="minor"/>
      </rPr>
      <t xml:space="preserve"> for 25/04/24. 04/06 SMS tenant called to amend door choice, emailed tenant new door choice form, awaiting reply. 17/6; AC chased survey, </t>
    </r>
    <r>
      <rPr>
        <b/>
        <sz val="10"/>
        <color rgb="FFFF0000"/>
        <rFont val="Calibri"/>
        <family val="2"/>
        <scheme val="minor"/>
      </rPr>
      <t>Door Choice in query tray.</t>
    </r>
  </si>
  <si>
    <r>
      <t xml:space="preserve">13/05 SMS text sent for 24/05. 13/05 SMS tenant text to decline this date. 14/05 SMS text for 05/06. </t>
    </r>
    <r>
      <rPr>
        <b/>
        <sz val="10"/>
        <color rgb="FFFF0000"/>
        <rFont val="Calibri"/>
        <family val="2"/>
        <scheme val="minor"/>
      </rPr>
      <t>CONFIRMED</t>
    </r>
    <r>
      <rPr>
        <sz val="10"/>
        <rFont val="Calibri"/>
        <family val="2"/>
        <scheme val="minor"/>
      </rPr>
      <t xml:space="preserve"> for 05/06 between 9am and 2pm please </t>
    </r>
    <r>
      <rPr>
        <b/>
        <sz val="10"/>
        <color rgb="FFFF0000"/>
        <rFont val="Calibri"/>
        <family val="2"/>
        <scheme val="minor"/>
      </rPr>
      <t xml:space="preserve">*Door choice form is in query box*. </t>
    </r>
    <r>
      <rPr>
        <sz val="10"/>
        <rFont val="Calibri"/>
        <family val="2"/>
        <scheme val="minor"/>
      </rPr>
      <t>20/6/2024; AC sent to pricing. 21.06.24 SF Attached amended door choice from the tenant to the survey for pricing.</t>
    </r>
  </si>
  <si>
    <r>
      <t xml:space="preserve">20/05 SMS text sent for 05/06. </t>
    </r>
    <r>
      <rPr>
        <b/>
        <sz val="10"/>
        <color rgb="FFFF0000"/>
        <rFont val="Calibri"/>
        <family val="2"/>
        <scheme val="minor"/>
      </rPr>
      <t>CONFIRMED</t>
    </r>
    <r>
      <rPr>
        <sz val="10"/>
        <rFont val="Calibri"/>
        <family val="2"/>
        <scheme val="minor"/>
      </rPr>
      <t xml:space="preserve"> for 05/06. 11/06 SMS on hold until we receive a door choice, paperwork is in the query box, req Dominie to chase from tenant</t>
    </r>
  </si>
  <si>
    <t>NEEDS TWO WEEKS NOTICE - 21.06.24 SF called Mr Hatton, said to call back on Monday 24.06.24 and see if he has a got someone to house it on this day</t>
  </si>
  <si>
    <r>
      <t>14/06 SMS text sent for 25/06.  18/6;  AC rang LM and emailed BUT EMAIL INCORRECT AND BOUNCED BACK</t>
    </r>
    <r>
      <rPr>
        <b/>
        <sz val="10"/>
        <color rgb="FFFF0000"/>
        <rFont val="Calibri"/>
        <family val="2"/>
        <scheme val="minor"/>
      </rPr>
      <t xml:space="preserve"> - letter sent</t>
    </r>
  </si>
  <si>
    <r>
      <t xml:space="preserve">19.06.24 SF LM, sent text &amp; </t>
    </r>
    <r>
      <rPr>
        <b/>
        <sz val="10"/>
        <color rgb="FFFF0000"/>
        <rFont val="Calibri"/>
        <family val="2"/>
        <scheme val="minor"/>
      </rPr>
      <t>letter</t>
    </r>
    <r>
      <rPr>
        <b/>
        <sz val="10"/>
        <color theme="1"/>
        <rFont val="Calibri"/>
        <family val="2"/>
        <scheme val="minor"/>
      </rPr>
      <t xml:space="preserve"> / 21.06.24 SF Tenant text and said NO to the survey on this day</t>
    </r>
  </si>
  <si>
    <t>29/05 SMS text sent for 10/06. Tenant declined. 19.06.24 SF LM, sent text &amp; letter. 21.06.24 SF Tenant sent a text saying NO to the survey on the 24.06.24, need to re-book.</t>
  </si>
  <si>
    <t>Keysafe 2405</t>
  </si>
  <si>
    <r>
      <t xml:space="preserve">TS-12/04/24 Text sent for 23/04/24. TS-18/04/24 Text sent cancelling the survey of 23/04/24 and offering 14/05/24. TS-03/05/24 Survey </t>
    </r>
    <r>
      <rPr>
        <b/>
        <sz val="10"/>
        <color rgb="FFFF0000"/>
        <rFont val="Calibri"/>
        <family val="2"/>
        <scheme val="minor"/>
      </rPr>
      <t>CONFIRMED</t>
    </r>
    <r>
      <rPr>
        <sz val="10"/>
        <rFont val="Calibri"/>
        <family val="2"/>
        <scheme val="minor"/>
      </rPr>
      <t xml:space="preserve"> for 14/05/24.</t>
    </r>
  </si>
  <si>
    <t>07826 723 539</t>
  </si>
  <si>
    <r>
      <t xml:space="preserve">TS-02/04/24 Text sent for 12/04/24. TS-04/04/24 Called tenant survey </t>
    </r>
    <r>
      <rPr>
        <b/>
        <sz val="10"/>
        <color rgb="FFFF0000"/>
        <rFont val="Calibri"/>
        <family val="2"/>
        <scheme val="minor"/>
      </rPr>
      <t>CONFIRMED</t>
    </r>
    <r>
      <rPr>
        <sz val="10"/>
        <rFont val="Calibri"/>
        <family val="2"/>
        <scheme val="minor"/>
      </rPr>
      <t xml:space="preserve"> for 12/04/24. TS-22/04/24 Survey &amp; photos received passed to DA to cleanse.</t>
    </r>
  </si>
  <si>
    <t xml:space="preserve"> TS-15/04/24 Text sent for 24/04/24. TS-18/04/24 Text sent cancelling 24/04 and offering 14/05/24. TS-07/05/24 Ltr sent. 08/05 SMS called N/A. 21.06.24 SF Survey &amp; photos received, ON HOLD, asked Darrem, but ready for PM to Cleanse</t>
  </si>
  <si>
    <r>
      <t xml:space="preserve">TS-25/04/24 Text sent for 07/05/24.  TS-29/04/24 Called tenant number nis letter sent offering 07/05/24. TS-01/05/24 Tenant called survey </t>
    </r>
    <r>
      <rPr>
        <b/>
        <sz val="10"/>
        <color rgb="FFFF0000"/>
        <rFont val="Calibri"/>
        <family val="2"/>
        <scheme val="minor"/>
      </rPr>
      <t>CONFIRMED</t>
    </r>
    <r>
      <rPr>
        <sz val="10"/>
        <rFont val="Calibri"/>
        <family val="2"/>
        <scheme val="minor"/>
      </rPr>
      <t xml:space="preserve"> for 07/05/24 as first call numeber updated. 23.05.24 SF Sent to Dawn for pricing. 20/6/2024  AC sent to re-pricing.</t>
    </r>
  </si>
  <si>
    <t>TS-02/04/24 Text sent for 12/04/24.  TS-02/04/24 Tenant CONFIRMED for 12/04/24. TS-22/04/24 Survey &amp; photos received passed to DA to cleanse. Door combi was recently replaced.</t>
  </si>
  <si>
    <t>TS-03/05/24 Text sent offering 15/05/24.  TS-03/05/24 Survey CONFIRMED for 15/05/24.23/05 SMS emailed surveyor to chase photos. 17/6;  AC chased photos from Martin.</t>
  </si>
  <si>
    <t xml:space="preserve">TS-03/05/24 Text sent for 13/05/24.   TS-07/05/24 Ltr sent. 08/05 SMS spoke to tenant and re-arrange for 15/05 CONFIRMED after 9.30am. 17/6; AC chased photos from Martin. </t>
  </si>
  <si>
    <t xml:space="preserve">TS-03/05/24 Text sent for 13/05/24.  TS-03/05/24 Survey CONFIRMED for 13/05/24.. 23/05 SMS emailed surveyor to chase photos. 17/6;  AC chased photo from Martin. </t>
  </si>
  <si>
    <t>03/06 SMS text sent for 17/06. 17/06 SMs tenant called very upset and shouting chasing her survey, she would not let me speak when ive tried to ask what dates we can arrange this for, ref to Dominie to speak to her to arrange something, she was warned if she continued to shout over me i would end the call.Dominie arranged 19/06 direct with MT and Tenant. 21.06.24 SF Top sheet received from Martin, surveys received, waiting photos</t>
  </si>
  <si>
    <t xml:space="preserve">19/06 SMS text sent for 01/07.   21/6;  AC letter sent. </t>
  </si>
  <si>
    <t xml:space="preserve">19/6;  AC text for 2/7. CONFIRMED FOR 21/6. </t>
  </si>
  <si>
    <t>07972 147 963</t>
  </si>
  <si>
    <t>8am to 9pm</t>
  </si>
  <si>
    <t>CONFIRMED for 2/7 FIRST CALL</t>
  </si>
  <si>
    <t>VOID</t>
  </si>
  <si>
    <t>after 8.30am to 2pm</t>
  </si>
  <si>
    <t xml:space="preserve">19/6; AC rang NA, sent letter. </t>
  </si>
  <si>
    <t xml:space="preserve">19/6; AC sent letter. 21/6; AC rang NA. </t>
  </si>
  <si>
    <r>
      <t xml:space="preserve">07957991918 </t>
    </r>
    <r>
      <rPr>
        <b/>
        <sz val="10"/>
        <rFont val="Calibri"/>
        <family val="2"/>
        <scheme val="minor"/>
      </rPr>
      <t>incorrect number</t>
    </r>
  </si>
  <si>
    <r>
      <t xml:space="preserve">19/6;  AC text for 2/7.  </t>
    </r>
    <r>
      <rPr>
        <b/>
        <sz val="10"/>
        <color rgb="FFFF0000"/>
        <rFont val="Calibri"/>
        <family val="2"/>
        <scheme val="minor"/>
      </rPr>
      <t>21/6; AC rang LM AND SENT LETTER</t>
    </r>
  </si>
  <si>
    <r>
      <t xml:space="preserve">19/6;  AC text for 2/7 and emailed. </t>
    </r>
    <r>
      <rPr>
        <b/>
        <sz val="10"/>
        <color rgb="FFFF0000"/>
        <rFont val="Calibri"/>
        <family val="2"/>
        <scheme val="minor"/>
      </rPr>
      <t xml:space="preserve"> 21/6;  AC rang LM AND SENT LETTER</t>
    </r>
    <r>
      <rPr>
        <b/>
        <sz val="10"/>
        <color theme="1"/>
        <rFont val="Calibri"/>
        <family val="2"/>
        <scheme val="minor"/>
      </rPr>
      <t xml:space="preserve">. </t>
    </r>
  </si>
  <si>
    <r>
      <t xml:space="preserve">19/6;  AC text for 2/7 and emailed.  </t>
    </r>
    <r>
      <rPr>
        <b/>
        <sz val="10"/>
        <color rgb="FFFF0000"/>
        <rFont val="Calibri"/>
        <family val="2"/>
        <scheme val="minor"/>
      </rPr>
      <t>21/6;  AC rang LM AND SENT LETTER</t>
    </r>
  </si>
  <si>
    <t xml:space="preserve">19/6;  AC text for survey for 3/7. CONFIRMED FOR 3/7. Tenant is epileptic, asthmatic, arthritis and blood cancer </t>
  </si>
  <si>
    <t xml:space="preserve">19/6; AC rang NA, sent letter for survey 3/7. </t>
  </si>
  <si>
    <t>19/6;  AC text for survey for 3/7. 21/6;  RANG BUT WRONG NUMBER, SENT LETTER.</t>
  </si>
  <si>
    <t xml:space="preserve">19/6;  AC text for survey for 3/7. CONFIRMED FOR 3/7. </t>
  </si>
  <si>
    <t>BEFORE 11.30am</t>
  </si>
  <si>
    <r>
      <t xml:space="preserve">19/6;  AC text for 3/7. 21/6;  RANG BUT WRONG NUMBER, </t>
    </r>
    <r>
      <rPr>
        <b/>
        <sz val="10"/>
        <color rgb="FFFF0000"/>
        <rFont val="Calibri"/>
        <family val="2"/>
        <scheme val="minor"/>
      </rPr>
      <t>SENT LETTER</t>
    </r>
    <r>
      <rPr>
        <b/>
        <sz val="10"/>
        <color theme="1"/>
        <rFont val="Calibri"/>
        <family val="2"/>
        <scheme val="minor"/>
      </rPr>
      <t>.</t>
    </r>
  </si>
  <si>
    <t>ERIC - MONDAY 8th JULY</t>
  </si>
  <si>
    <t>ADRIAN - MONDAY 8th JULY</t>
  </si>
  <si>
    <t>ERIC - TUESDAY 9th JULY</t>
  </si>
  <si>
    <t>ADRIAN - TUESDAY 9th JULY</t>
  </si>
  <si>
    <t>ERIC - WEDNESDAY 10th JULY</t>
  </si>
  <si>
    <t>ADRIAN - WEDNESDAY 10th JULY</t>
  </si>
  <si>
    <t>JIM - WEDNESDAY 10th JULY</t>
  </si>
  <si>
    <t>ERIC - THURSDAY 11th JULY</t>
  </si>
  <si>
    <t>ADRIAN - THURSDAY 11th JULY</t>
  </si>
  <si>
    <t>JIM - THURSDAY 11th JULY</t>
  </si>
  <si>
    <t>JIM - FRIDAY 12th JULY</t>
  </si>
  <si>
    <t>ERIC - FRIDAY 12th JULY</t>
  </si>
  <si>
    <t>ADRIAN - FRIDAY 12th JULY</t>
  </si>
  <si>
    <t>Allocate Heyfords (1.5 days fit)  to Eric &amp; Adrian after 10th July</t>
  </si>
  <si>
    <t>Eric</t>
  </si>
  <si>
    <t>Adrian</t>
  </si>
  <si>
    <r>
      <rPr>
        <b/>
        <sz val="10"/>
        <rFont val="Calibri"/>
        <family val="2"/>
        <scheme val="minor"/>
      </rPr>
      <t>Awaiting quote SCAFFOLD REQUIRED</t>
    </r>
    <r>
      <rPr>
        <sz val="10"/>
        <rFont val="Calibri"/>
        <family val="2"/>
        <scheme val="minor"/>
      </rPr>
      <t xml:space="preserve"> :- </t>
    </r>
  </si>
  <si>
    <t>Tenant been advised to isolate pets</t>
  </si>
  <si>
    <t>ERIC - MONDAY 15th JULY</t>
  </si>
  <si>
    <t>ADRIAN - MONDAY 15th JULY</t>
  </si>
  <si>
    <t>ERIC - TUESDAY 16th JULY</t>
  </si>
  <si>
    <t>ADRIAN -  TUESDAY 16th JULY</t>
  </si>
  <si>
    <t>ERIC - WEDNESDAY 17th JULY</t>
  </si>
  <si>
    <t>ADRIAN -  WEDNESDAY 17th JULY</t>
  </si>
  <si>
    <t>ERIC - THURSDAY 18th JULY</t>
  </si>
  <si>
    <t>ADRIAN -  THURSDAY 18th JULY</t>
  </si>
  <si>
    <t>ERIC - FRIDAY 19th JULY</t>
  </si>
  <si>
    <r>
      <t xml:space="preserve">19/06 SMS text sent for 27/06. </t>
    </r>
    <r>
      <rPr>
        <b/>
        <sz val="10"/>
        <color rgb="FFFF0000"/>
        <rFont val="Calibri"/>
        <family val="2"/>
        <scheme val="minor"/>
      </rPr>
      <t>24/06 SMS tenant text back to decline appointment</t>
    </r>
  </si>
  <si>
    <t>24/06 SMS text sent for 10/07</t>
  </si>
  <si>
    <r>
      <t xml:space="preserve">TS-25/04/24 Text sent for 07/05/24.  TS-01/05/24 Called no answser or vm ltr and text sent.No Access on 07/05.29/05 SMS text sent for 10/06. 31/05 SMS called N/A. 03/06 SMS called N/A Lttr sent. 12/06 SMS surveyor reported that no access on 10/06 as turned surveyor away. Emailed Dominie to assist and emailed client to advise.(*Emailed Dominie &amp; client to assist as this date would be 3rd attempt.) 13/06 SMS lttr sent. 24.06.24 SF Received top sheet from Martin, </t>
    </r>
    <r>
      <rPr>
        <b/>
        <sz val="10"/>
        <rFont val="Calibri"/>
        <family val="2"/>
        <scheme val="minor"/>
      </rPr>
      <t>NO ACCESS</t>
    </r>
    <r>
      <rPr>
        <sz val="10"/>
        <rFont val="Calibri"/>
        <family val="2"/>
        <scheme val="minor"/>
      </rPr>
      <t xml:space="preserve"> again which is now the 3rd attempt.</t>
    </r>
  </si>
  <si>
    <t>11/06 text sent for 20/06.  13/06 SMS called N/A. 14/06 SMS called N/A Lttr sent.19/06 SMS tenant text back on 19/06 to cancel.</t>
  </si>
  <si>
    <t>9am to 12pm</t>
  </si>
  <si>
    <t>CONFIRMED for 10/07 after 10am</t>
  </si>
  <si>
    <t>24/06 SMS text sent for 10/07. CONFIRMED for 10/07 after 10am</t>
  </si>
  <si>
    <t>24/06 SMS text sent for 09/07. CONFIRMED for 09/07</t>
  </si>
  <si>
    <t>20/05 SMS text sent for 06/06 to survey. 23.05.24 SF Sent another text.CONFIRMED for 05/06. 11/06 SMS tenant turned surveyor away on arrival on 05/06, client advised. 11/06 SMS text sent for 18/06. 24/06 SMS text sent for 09/07. CONFIRMED for 09/07</t>
  </si>
  <si>
    <t>24/06 SMS text sent for 10/07. 24/06 SMS tenant text back to decline appointment</t>
  </si>
  <si>
    <t>Tenant advised to isolate there dog. Surveyor requested a RLO to visit the property, cluttered house very dirty, lizard cage in the way, back garden &amp; inside the house needs cleaning, electrical cables</t>
  </si>
  <si>
    <t>24/06 SMS text sent for 09/07. Tenant declined this date.</t>
  </si>
  <si>
    <t>Not Tuesdays</t>
  </si>
  <si>
    <t>Breathing Difficulties</t>
  </si>
  <si>
    <t>COPD - Breathing difficulties</t>
  </si>
  <si>
    <t>24/06 SMS text sent for 10/07. CONFIRMED for 10/07</t>
  </si>
  <si>
    <t>Tenant advised to isolate pets during installation</t>
  </si>
  <si>
    <t>19/06 SMS text sent for 01/07. 19/6 AC emailed. EMAIL BOUNCED BACK INCORRECT. 19/06 SMS tenant declined, offered 11/07. 24/06 SMS text sent for 11/07. CONFIRMED for 11/07</t>
  </si>
  <si>
    <t xml:space="preserve">Shubs over grown outside the kitchen window. </t>
  </si>
  <si>
    <t>Tenant advised to isolate pets during installation.</t>
  </si>
  <si>
    <t>13/06 SMS called N/A . 14/06 SMS called N/A Lttr sent. 24.06.24 SF Received top sheet from Martin, survey received waiting for photos.  Darren will query if the tenant can have the rear patio combi replaced the French Doors, if not remove the double door from the tracker.</t>
  </si>
  <si>
    <r>
      <t xml:space="preserve">10/06 SMS text sent for 12/06. </t>
    </r>
    <r>
      <rPr>
        <b/>
        <sz val="10"/>
        <color rgb="FFFF0000"/>
        <rFont val="Calibri"/>
        <family val="2"/>
        <scheme val="minor"/>
      </rPr>
      <t>CONFIRMED</t>
    </r>
    <r>
      <rPr>
        <sz val="10"/>
        <rFont val="Calibri"/>
        <family val="2"/>
        <scheme val="minor"/>
      </rPr>
      <t xml:space="preserve"> for 12/06. 24.06.24 SF Cleansed by Darren, sent for pricing to Dawn.</t>
    </r>
  </si>
  <si>
    <r>
      <rPr>
        <b/>
        <sz val="10"/>
        <color rgb="FFFF0000"/>
        <rFont val="Calibri"/>
        <family val="2"/>
        <scheme val="minor"/>
      </rPr>
      <t>CONFIRMED</t>
    </r>
    <r>
      <rPr>
        <sz val="10"/>
        <rFont val="Calibri"/>
        <family val="2"/>
        <scheme val="minor"/>
      </rPr>
      <t xml:space="preserve"> for 12/06. 24.06.24 SF Cleansed by Darren, sent for pricing to Dawn.</t>
    </r>
  </si>
  <si>
    <t>17/6;  AC chased photos. 24.06.24 SF Cleansed by Darren, sent for pricing to Dawn.</t>
  </si>
  <si>
    <r>
      <t xml:space="preserve">(Access via 349 Yatesbury &amp; 2 Cosford Crescent)29/05 SMS text sent for 11/06.  </t>
    </r>
    <r>
      <rPr>
        <b/>
        <sz val="10"/>
        <color rgb="FFFF0000"/>
        <rFont val="Calibri"/>
        <family val="2"/>
        <scheme val="minor"/>
      </rPr>
      <t>CONFIRMED</t>
    </r>
    <r>
      <rPr>
        <sz val="10"/>
        <rFont val="Calibri"/>
        <family val="2"/>
        <scheme val="minor"/>
      </rPr>
      <t xml:space="preserve"> for 11/06. 17/6;  AC chased photos. 24.06.24 SF Cleansed by Darren, sent for pricing to Dawn.</t>
    </r>
  </si>
  <si>
    <r>
      <t xml:space="preserve">(Access via 349 Yatesbury &amp; 2 Cosford Crescent)29/05 SMS text sent for 11/06. </t>
    </r>
    <r>
      <rPr>
        <b/>
        <sz val="10"/>
        <color rgb="FFFF0000"/>
        <rFont val="Calibri"/>
        <family val="2"/>
        <scheme val="minor"/>
      </rPr>
      <t>CONFIRMED</t>
    </r>
    <r>
      <rPr>
        <sz val="10"/>
        <rFont val="Calibri"/>
        <family val="2"/>
        <scheme val="minor"/>
      </rPr>
      <t xml:space="preserve"> for 11/06. 17/6;  AC chased photos. 24.06.24 SF Cleansed by Darren, sent for pricing to Dawn.</t>
    </r>
  </si>
  <si>
    <t>24/06 SMS text sent for 11/07. CONFIRMED for 11/07</t>
  </si>
  <si>
    <t>SEPTEMBER only</t>
  </si>
  <si>
    <t>07460 759 433</t>
  </si>
  <si>
    <t>24/06 SMS lttr sent for 09/07</t>
  </si>
  <si>
    <t>01214082382 NIS</t>
  </si>
  <si>
    <r>
      <t xml:space="preserve">24/06 SMS called no NIS, </t>
    </r>
    <r>
      <rPr>
        <b/>
        <sz val="10"/>
        <color rgb="FFFF0000"/>
        <rFont val="Calibri"/>
        <family val="2"/>
        <scheme val="minor"/>
      </rPr>
      <t>lttr sent</t>
    </r>
  </si>
  <si>
    <t>24/06 SMS called no NIS, lttr sent</t>
  </si>
  <si>
    <r>
      <t xml:space="preserve">01952217000 </t>
    </r>
    <r>
      <rPr>
        <sz val="10"/>
        <color rgb="FFFF0000"/>
        <rFont val="Calibri"/>
        <family val="2"/>
        <scheme val="minor"/>
      </rPr>
      <t>NIS</t>
    </r>
  </si>
  <si>
    <r>
      <t xml:space="preserve">24/06 SMS called no. NIS </t>
    </r>
    <r>
      <rPr>
        <b/>
        <sz val="10"/>
        <color rgb="FFFF0000"/>
        <rFont val="Calibri"/>
        <family val="2"/>
        <scheme val="minor"/>
      </rPr>
      <t>lttr sent</t>
    </r>
  </si>
  <si>
    <t>24/06 SMS called no. NIS lttr sent</t>
  </si>
  <si>
    <r>
      <t xml:space="preserve">01217767045 </t>
    </r>
    <r>
      <rPr>
        <sz val="10"/>
        <color rgb="FFFF0000"/>
        <rFont val="Calibri"/>
        <family val="2"/>
        <scheme val="minor"/>
      </rPr>
      <t>NIS</t>
    </r>
  </si>
  <si>
    <r>
      <t>24/06 SMS</t>
    </r>
    <r>
      <rPr>
        <b/>
        <sz val="10"/>
        <color rgb="FFFF0000"/>
        <rFont val="Calibri"/>
        <family val="2"/>
        <scheme val="minor"/>
      </rPr>
      <t xml:space="preserve"> lttr sent</t>
    </r>
  </si>
  <si>
    <r>
      <t xml:space="preserve">20/06 SMS Dominie </t>
    </r>
    <r>
      <rPr>
        <b/>
        <sz val="10"/>
        <color rgb="FFFF0000"/>
        <rFont val="Calibri"/>
        <family val="2"/>
        <scheme val="minor"/>
      </rPr>
      <t xml:space="preserve">CONFIRMED this date 10/07 </t>
    </r>
    <r>
      <rPr>
        <b/>
        <sz val="10"/>
        <color theme="1"/>
        <rFont val="Calibri"/>
        <family val="2"/>
        <scheme val="minor"/>
      </rPr>
      <t xml:space="preserve">directly with the tenant.24/06 SMS text sent for 10/07. </t>
    </r>
    <r>
      <rPr>
        <b/>
        <sz val="10"/>
        <color rgb="FFFF0000"/>
        <rFont val="Calibri"/>
        <family val="2"/>
        <scheme val="minor"/>
      </rPr>
      <t>CONFIRMED</t>
    </r>
  </si>
  <si>
    <t>(Access via 32 Northolt Drive &amp; 20 Mere Avenue.) *No solvent</t>
  </si>
  <si>
    <r>
      <t xml:space="preserve"> </t>
    </r>
    <r>
      <rPr>
        <b/>
        <sz val="10"/>
        <color rgb="FFFF0000"/>
        <rFont val="Calibri"/>
        <family val="2"/>
        <scheme val="minor"/>
      </rPr>
      <t>CONFIRMED for 09/07</t>
    </r>
  </si>
  <si>
    <t>24/06 SMS text sent for 09/07.  25/06 SMS called N/A</t>
  </si>
  <si>
    <t>07856412925 NIS</t>
  </si>
  <si>
    <t>24/06 SMS text sent for 09/07. 25/06 SMS called NIS</t>
  </si>
  <si>
    <t>24/06 SMS text sent for 10/07. 25/06 SMS called N/A</t>
  </si>
  <si>
    <t>24/06 SMS text sent for 10/07.  25/06 SMS called N/A</t>
  </si>
  <si>
    <t>CONFIRMED for 10/07 first Call pls</t>
  </si>
  <si>
    <t>24/06 SMS text sent for 10/07. CONFIRMED for 10/07 first Call pls</t>
  </si>
  <si>
    <t>24/06 SMS text sent for 11/07. 25/06 SMS called N/A</t>
  </si>
  <si>
    <t>CONFIRMED for 11/07 Lttr sent on tenants req</t>
  </si>
  <si>
    <t>24/06 SMS called for 11/07 N/A. CONFIRMED for 11/07 Lttr sent on tenants req</t>
  </si>
  <si>
    <t>07380855627 NIS</t>
  </si>
  <si>
    <t>Allocate Jim to Northolt after 12th July (Will be changed to Graham as JIM will go on Riverside installs from the 23rd June)</t>
  </si>
  <si>
    <t>07538 213 549</t>
  </si>
  <si>
    <t>JIM - MONDAY 15th JULY</t>
  </si>
  <si>
    <t>JIM -  TUESDAY 16th JULY</t>
  </si>
  <si>
    <t>JIM -  WEDNESDAY 17th JULY</t>
  </si>
  <si>
    <t>JIM -  THURSDAY 18th JULY</t>
  </si>
  <si>
    <t>JIM -  FRIDAY 19th JULY</t>
  </si>
  <si>
    <t>Ref :- BSL 26/04-1</t>
  </si>
  <si>
    <t>Pioneer Group -  Date - Martin Turpin</t>
  </si>
  <si>
    <t>Pioneer Group - Date - Paul Beahan</t>
  </si>
  <si>
    <t>Pioneer Group - Date - Steve Burgess</t>
  </si>
  <si>
    <t>24/06 SMS text sent for 09/07.  25/06 SMS left voicemail. CONFIRMED for 09/07</t>
  </si>
  <si>
    <r>
      <rPr>
        <b/>
        <sz val="10"/>
        <color rgb="FFFF0000"/>
        <rFont val="Calibri"/>
        <family val="2"/>
        <scheme val="minor"/>
      </rPr>
      <t>CONFIRMED</t>
    </r>
    <r>
      <rPr>
        <b/>
        <sz val="10"/>
        <color theme="1"/>
        <rFont val="Calibri"/>
        <family val="2"/>
        <scheme val="minor"/>
      </rPr>
      <t xml:space="preserve"> - 1st day of 1.5 day fit - </t>
    </r>
    <r>
      <rPr>
        <b/>
        <u/>
        <sz val="10"/>
        <color theme="1"/>
        <rFont val="Calibri"/>
        <family val="2"/>
        <scheme val="minor"/>
      </rPr>
      <t>SCAFFOLD REQUIRED</t>
    </r>
    <r>
      <rPr>
        <b/>
        <sz val="10"/>
        <color theme="1"/>
        <rFont val="Calibri"/>
        <family val="2"/>
        <scheme val="minor"/>
      </rPr>
      <t xml:space="preserve"> - Erect 08.07.24</t>
    </r>
  </si>
  <si>
    <t>8am - 3pm</t>
  </si>
  <si>
    <t>8am - 11am</t>
  </si>
  <si>
    <t>12pm - 3pm</t>
  </si>
  <si>
    <r>
      <t xml:space="preserve">19/06 SMS lttr sent.25/06 SMS tenant called to decline this date and gave a contact number. </t>
    </r>
    <r>
      <rPr>
        <b/>
        <sz val="10"/>
        <color rgb="FFFF0000"/>
        <rFont val="Calibri"/>
        <family val="2"/>
        <scheme val="minor"/>
      </rPr>
      <t>CONFIRMED</t>
    </r>
    <r>
      <rPr>
        <sz val="10"/>
        <rFont val="Calibri"/>
        <family val="2"/>
        <scheme val="minor"/>
      </rPr>
      <t xml:space="preserve"> for 09/07</t>
    </r>
  </si>
  <si>
    <t>14/06 SMS text sent for 27/06. 19/6;  AC sent letter. COMPLETED, Martin advised 27.06.24 over phone</t>
  </si>
  <si>
    <t>kiranshabir@hotmail.co.uk</t>
  </si>
  <si>
    <r>
      <t xml:space="preserve">TS-15/04/24 Text sent for 24/04/24.  TS-17/04/24 Called left vm, text &amp; ltr sent.  TS-17/04/24 Survey </t>
    </r>
    <r>
      <rPr>
        <b/>
        <sz val="10"/>
        <color rgb="FFFF0000"/>
        <rFont val="Calibri"/>
        <family val="2"/>
        <scheme val="minor"/>
      </rPr>
      <t>CONFIRMED</t>
    </r>
    <r>
      <rPr>
        <sz val="10"/>
        <rFont val="Calibri"/>
        <family val="2"/>
        <scheme val="minor"/>
      </rPr>
      <t xml:space="preserve"> for 24/04/24. TS-29/04/24 Tenant called in she will not choice door colour until she knows what colour the windows will be. 27.06.24 SF Tenant called for an update, explained we'll call her back when we have a date, she has bad mould around the windows, desperate for this to be done, sent her the door choice to make her decision, waiting for a reply.</t>
    </r>
  </si>
  <si>
    <r>
      <t xml:space="preserve">TS-12/04/24 Text sent for 23/04/24.  TS-15/04/24 Survey </t>
    </r>
    <r>
      <rPr>
        <b/>
        <sz val="10"/>
        <color rgb="FFFF0000"/>
        <rFont val="Calibri"/>
        <family val="2"/>
        <scheme val="minor"/>
      </rPr>
      <t>CONFIRMED</t>
    </r>
    <r>
      <rPr>
        <sz val="10"/>
        <rFont val="Calibri"/>
        <family val="2"/>
        <scheme val="minor"/>
      </rPr>
      <t xml:space="preserve"> for 23/04/24.</t>
    </r>
  </si>
  <si>
    <t>Pioneer Group - WEDNESDAY 17TH JULY - Paul Beahan</t>
  </si>
  <si>
    <t>Pioneer Group - THURSDAY 18TH JULY - Paul Beahan</t>
  </si>
  <si>
    <t>Pioneer Group -  TUESDAY 16TH JULY - Martin Turpin</t>
  </si>
  <si>
    <t>Pioneer Group -  WEDNESDAY 17TH JULY - Martin Turpin</t>
  </si>
  <si>
    <t>Pioneer Group - WEDNESDAY 24TH JULY - Steve Burgess</t>
  </si>
  <si>
    <t>Pioneer Group - THURSDAY 25TH JULY - Steve Burgess</t>
  </si>
  <si>
    <t>Pioneer Group - WEDNESDAY 24TH JULY - Paul Beahan</t>
  </si>
  <si>
    <t>Pioneer Group - THURSDAY 25TH JULY - Paul Beahan</t>
  </si>
  <si>
    <t>Pioneer Group - WEDNESDAY 31ST JULY - Paul Beahan</t>
  </si>
  <si>
    <t>Pioneer Group - THURSDAY 1ST AUGUST - Paul Beahan</t>
  </si>
  <si>
    <t>19/06 SMS text sent for 28/06.  19/6;  AC emailed. / NO ACCESS RE-BOOKED FOR 17.07.24</t>
  </si>
  <si>
    <t>NO ACCESS</t>
  </si>
  <si>
    <t>07854 614 241</t>
  </si>
  <si>
    <t xml:space="preserve">28/06 AC rang and LM also text sent for 10/07 and email. </t>
  </si>
  <si>
    <t>19/06 SMS text sent for 28/06. 19/6;  AC emailed. 19/6; tenant emailed to confirm. 28.06.24 SF Tenant called, he missed the surveyor, NO ACCESS, he said he wasn't advised, but we sent an email to Georgina and she replied confirming they would be home, this never happened so we've re-booked this for 17.07.24, sent another email to Georgina to confirm this.</t>
  </si>
  <si>
    <r>
      <t xml:space="preserve">24/06 SMS text sent for 09/07. 24/06 SMS twnant called to decline, can only do </t>
    </r>
    <r>
      <rPr>
        <b/>
        <u/>
        <sz val="10"/>
        <rFont val="Calibri"/>
        <family val="2"/>
        <scheme val="minor"/>
      </rPr>
      <t xml:space="preserve">Mon, Wed &amp; Fridays. </t>
    </r>
    <r>
      <rPr>
        <sz val="10"/>
        <rFont val="Calibri"/>
        <family val="2"/>
        <scheme val="minor"/>
      </rPr>
      <t xml:space="preserve"> 28/06 AC rang and LM also text sent for 10/07 and email. </t>
    </r>
  </si>
  <si>
    <r>
      <rPr>
        <b/>
        <u/>
        <sz val="10"/>
        <rFont val="Calibri"/>
        <family val="2"/>
        <scheme val="minor"/>
      </rPr>
      <t>Mon, Wed &amp; Fridays.</t>
    </r>
    <r>
      <rPr>
        <sz val="10"/>
        <rFont val="Calibri"/>
        <family val="2"/>
        <scheme val="minor"/>
      </rPr>
      <t xml:space="preserve"> </t>
    </r>
  </si>
  <si>
    <t xml:space="preserve">FLAT 1 Flats 214 </t>
  </si>
  <si>
    <t xml:space="preserve">FLAT 3 Flats 214 </t>
  </si>
  <si>
    <t xml:space="preserve">FLAT 5 Flats 214 </t>
  </si>
  <si>
    <t xml:space="preserve">FLAT 6 Flats 214 </t>
  </si>
  <si>
    <t>1-6 Farnborough Road</t>
  </si>
  <si>
    <t xml:space="preserve">TS-04/04/24 Text sent for 19/04/24.  TS-08/04/24 Tenant text back no, replied asking what days are better. TS-08/04/24 Tenant called she is away from 15/04 to 29/04 and she is only available after 1pm.04/06 SMS text sent for 18/06. CONFIRMED for 18/06.  1/7/2024; AC SENT TO PRICING. </t>
  </si>
  <si>
    <t xml:space="preserve">TS-12/04/24 Text sent for 23/04/24.  TS-18/04/24 Text sent cancelling the survey of 23/04/24 and offering 14/05/24. 08/05 SMS left voicemail for 14/05. 15/05 SMS srvey no access on 14/05 at 9.20am client emailed. 04/06 SMS text sent for 18/06. 11/06 SMS left voicemail.  13/06 SMS called N/A Lttr sent. 1/7/2024; AC SENT TO PRICING. </t>
  </si>
  <si>
    <t xml:space="preserve">Access via 18 Mere Avenue &amp; 25 Northolt Drive.  SCAFFOLD.  </t>
  </si>
  <si>
    <t xml:space="preserve"> TS-15/04/24 Text sent for 24/04/24. TS-18/04/24 Called left vm, text &amp; ltr sent. TS-25/04/24 No access for survey 24/04/24 carded @ 10.50am - emailed client to advise. 23.05.24 SF Sent text for 07.07 to survey.23.05.24  29/05 SMS left voicemail. 30/05 SMS called N/A lttr sent. 10/06 SMS 2nd no access survey on 07/06 @8.35am, emailed client to advise and to arrange access on new date 18/06. 11/06 SMS text sent for 18/06.  1/7/2024; AC SENT TO PRICING. </t>
  </si>
  <si>
    <r>
      <t xml:space="preserve">20/6; AC sent text for survey.  CONFIRMED FOR 5/7. 1/7/2024; </t>
    </r>
    <r>
      <rPr>
        <b/>
        <sz val="10"/>
        <rFont val="Calibri"/>
        <family val="2"/>
        <scheme val="minor"/>
      </rPr>
      <t>CANCELLED REQUIRED IN SEPTEMBER</t>
    </r>
    <r>
      <rPr>
        <sz val="10"/>
        <rFont val="Calibri"/>
        <family val="2"/>
        <scheme val="minor"/>
      </rPr>
      <t xml:space="preserve"> - Tenant is a carer and her client has had a major stroke. </t>
    </r>
  </si>
  <si>
    <t xml:space="preserve">SEPTEMBER </t>
  </si>
  <si>
    <t xml:space="preserve">Access via 32 Northolt Drive &amp; 20 Mere Avenue. NO SOLVENT. SCAFFOLD IN GROUNDS OF NUMBER 20. </t>
  </si>
  <si>
    <t>07384 342 527</t>
  </si>
  <si>
    <t xml:space="preserve">TS-02/04/24 Text sent for 12/04/24.   TS-02/004/24 Tenant CONFIRMED survey for 12/04/24.  TS-15/04/24 Marked on SB diary tenant works nights needs rebooking.04/06 SMS text sent for 18/06. CONFIRMED for 18/06. 1/7/2024;  AC SENT TO PRICING. </t>
  </si>
  <si>
    <t xml:space="preserve">SCAFFOLD 1ST AND 2ND FLOOR. </t>
  </si>
  <si>
    <t>07712 139 229</t>
  </si>
  <si>
    <t xml:space="preserve">2 x CATS. </t>
  </si>
  <si>
    <t>07949 843 403</t>
  </si>
  <si>
    <t>07377 440 937</t>
  </si>
  <si>
    <t>07903 776 620</t>
  </si>
  <si>
    <t>hinestony@AOI.com</t>
  </si>
  <si>
    <t>07588 323 233</t>
  </si>
  <si>
    <t>07741 522 697</t>
  </si>
  <si>
    <t xml:space="preserve">11/06 text sent for 20/06. 13/06 SMS called N/A, lttr sent. 24.06.24 SF Received top sheet from Martin, survey received waiting for photos. 1/7/2024;  AC SENT TO PRICING. </t>
  </si>
  <si>
    <t>0121 748 6377</t>
  </si>
  <si>
    <t xml:space="preserve">24.06.24 SF Received top sheet from Martin, survey received waiting for photos. Darren will query Martin top sheet regarding 8 windows &amp; 2 doors, but the survey says 8 windows, 1 door &amp; 1 side screen. 1/7/2024; AC SENT TO PRICING. </t>
  </si>
  <si>
    <t xml:space="preserve">BUSHES NEED CUTTING BACK PRIOR TO INSTALL. </t>
  </si>
  <si>
    <t>0121 747 1760</t>
  </si>
  <si>
    <t>07960 771 767</t>
  </si>
  <si>
    <t>07970 331 259</t>
  </si>
  <si>
    <t>PG08(W)</t>
  </si>
  <si>
    <t>07492 970 639</t>
  </si>
  <si>
    <r>
      <t xml:space="preserve">TS-04/04/24 Text sent for 18/04/24.  TS-09/04/24 Called both numbers are NIS - ltr sent.  TS-19/04/24 </t>
    </r>
    <r>
      <rPr>
        <b/>
        <sz val="10"/>
        <rFont val="Calibri"/>
        <family val="2"/>
        <scheme val="minor"/>
      </rPr>
      <t>No access for 18/04/24 carded @ 11.05am.</t>
    </r>
    <r>
      <rPr>
        <sz val="10"/>
        <rFont val="Calibri"/>
        <family val="2"/>
        <scheme val="minor"/>
      </rPr>
      <t xml:space="preserve">   TS-03/05/24 Text sent for 14/05/24.   TS-07/05/24 Ltr sent for 14/05/24. 08/05 SMS called </t>
    </r>
    <r>
      <rPr>
        <b/>
        <sz val="10"/>
        <color rgb="FFFF0000"/>
        <rFont val="Calibri"/>
        <family val="2"/>
        <scheme val="minor"/>
      </rPr>
      <t>neither mobile number is in service.</t>
    </r>
    <r>
      <rPr>
        <sz val="10"/>
        <rFont val="Calibri"/>
        <family val="2"/>
        <scheme val="minor"/>
      </rPr>
      <t xml:space="preserve">17/6; AC chased survey. 1/7;  PB sent through his survey lidt and this is </t>
    </r>
    <r>
      <rPr>
        <b/>
        <sz val="10"/>
        <rFont val="Calibri"/>
        <family val="2"/>
        <scheme val="minor"/>
      </rPr>
      <t xml:space="preserve">no access on 14/5/2024, 9.35am.  </t>
    </r>
    <r>
      <rPr>
        <sz val="10"/>
        <rFont val="Calibri"/>
        <family val="2"/>
        <scheme val="minor"/>
      </rPr>
      <t xml:space="preserve">Paul advises trade access button no working. Both numbers are incorrect and no access therefore to leave a card. </t>
    </r>
  </si>
  <si>
    <t xml:space="preserve">07554843963  NIS </t>
  </si>
  <si>
    <t>07359680237 NIS</t>
  </si>
  <si>
    <t xml:space="preserve">TS-25/04/24 Text sent for 07/05/24.  TS-01/05/24 Called survey CONFIRMED for 07/05/24 but tenant has a nursery run 12.50pm for about 30 mins. 17/6; AC chased survey. 1/7; AC chased survey. </t>
  </si>
  <si>
    <r>
      <t xml:space="preserve">17/06 SMS </t>
    </r>
    <r>
      <rPr>
        <b/>
        <sz val="10"/>
        <rFont val="Calibri"/>
        <family val="2"/>
        <scheme val="minor"/>
      </rPr>
      <t>1st survey no access on 12/06</t>
    </r>
    <r>
      <rPr>
        <sz val="10"/>
        <rFont val="Calibri"/>
        <family val="2"/>
        <scheme val="minor"/>
      </rPr>
      <t>, client emailed.</t>
    </r>
  </si>
  <si>
    <t xml:space="preserve">14/06 SMS text sent for 27/06. 19/6;  AC rang but cannot leave message, emailed and sent letter.  Tenant rang Sharnel changing her date to 1/7 however PB is not surveying then and Sharnel had not asked Martin to do it either. Tenant not happy but rearranged for 17/7, confirmed. </t>
  </si>
  <si>
    <r>
      <t xml:space="preserve">14/06 SMS text sent for 25/06.  18/6;  AC rang and LM. 19/6;  letter sent. </t>
    </r>
    <r>
      <rPr>
        <b/>
        <sz val="10"/>
        <rFont val="Calibri"/>
        <family val="2"/>
        <scheme val="minor"/>
      </rPr>
      <t xml:space="preserve">26/6/2024; NO ACCESS, CARDED. </t>
    </r>
  </si>
  <si>
    <t>07551 907 865</t>
  </si>
  <si>
    <r>
      <t xml:space="preserve">13/06 SMS text sent for  26/06.  </t>
    </r>
    <r>
      <rPr>
        <b/>
        <sz val="10"/>
        <rFont val="Calibri"/>
        <family val="2"/>
        <scheme val="minor"/>
      </rPr>
      <t xml:space="preserve">26/6/2024; NO ACCESS, CARDED. </t>
    </r>
  </si>
  <si>
    <r>
      <t xml:space="preserve">13/06 SMS text sent for  26/06. 19/06 SMS called N/A lttr sent. </t>
    </r>
    <r>
      <rPr>
        <b/>
        <sz val="10"/>
        <rFont val="Calibri"/>
        <family val="2"/>
        <scheme val="minor"/>
      </rPr>
      <t xml:space="preserve">26/6/2024; NO ACCESS, CARDED. </t>
    </r>
  </si>
  <si>
    <t>0121 250 6476</t>
  </si>
  <si>
    <t>brickanne7@gmail.com</t>
  </si>
  <si>
    <t>07535 608 915</t>
  </si>
  <si>
    <t>27488 340 815</t>
  </si>
  <si>
    <t xml:space="preserve">MOBILE SCOOTER. </t>
  </si>
  <si>
    <t>0121 241 4086</t>
  </si>
  <si>
    <t>07986 013 017</t>
  </si>
  <si>
    <t>suehenry145@hotmail.com</t>
  </si>
  <si>
    <t xml:space="preserve">Uses walking frame and COPD. </t>
  </si>
  <si>
    <t>07394 020 678</t>
  </si>
  <si>
    <t>jamesdonnelly179@gmail.com</t>
  </si>
  <si>
    <t>07460 550 187</t>
  </si>
  <si>
    <t>adrianholloway311@outlook.com</t>
  </si>
  <si>
    <t>07895 025 893</t>
  </si>
  <si>
    <t>garytucker4321@gmail.co.uk</t>
  </si>
  <si>
    <t>07518 496 711</t>
  </si>
  <si>
    <t>Carer Sandra 07518 496 711</t>
  </si>
  <si>
    <t xml:space="preserve">Mobility issues. Has a carer. </t>
  </si>
  <si>
    <t xml:space="preserve">Uses mobility scooter. </t>
  </si>
  <si>
    <t>07967 191 780</t>
  </si>
  <si>
    <t>pumpuytom@hotmail.com</t>
  </si>
  <si>
    <t>Eva Bor</t>
  </si>
  <si>
    <t>ewici@outlook.com</t>
  </si>
  <si>
    <t>0121 749 3031</t>
  </si>
  <si>
    <t>07479 550 144</t>
  </si>
  <si>
    <t>kevin.woolley3@gmail.com</t>
  </si>
  <si>
    <t xml:space="preserve">Access via 2 Cranwell &amp; 381 Yatesbury. BOILER FLUE THROUGH PANEL. </t>
  </si>
  <si>
    <t>07397 098 767</t>
  </si>
  <si>
    <t>Nafizah9@gmail.com</t>
  </si>
  <si>
    <t>07478 263 967</t>
  </si>
  <si>
    <t>Fatoubah@hotmail.co.uk</t>
  </si>
  <si>
    <t>Tenant has mobility issues.</t>
  </si>
  <si>
    <t>07982 712 498</t>
  </si>
  <si>
    <t>Jd2ippy@hotmail.com</t>
  </si>
  <si>
    <t xml:space="preserve">Wires through rear door and tenant advised he will remove them. </t>
  </si>
  <si>
    <t>0121 748 2984</t>
  </si>
  <si>
    <t xml:space="preserve">Access via 64 Cosford &amp; 21 Cranwell Way.  COPD. </t>
  </si>
  <si>
    <t>07468 602 288</t>
  </si>
  <si>
    <t>07826 497 918</t>
  </si>
  <si>
    <t>07889 917 444</t>
  </si>
  <si>
    <t>dcjacques@hotmail.com</t>
  </si>
  <si>
    <t>0121 748 7100</t>
  </si>
  <si>
    <t>07931 111 161</t>
  </si>
  <si>
    <t>07900 023 270</t>
  </si>
  <si>
    <t>Tamaya.forrester@yahoo.co.uk</t>
  </si>
  <si>
    <t xml:space="preserve">Access via 64 Cosford &amp; 21 Cranwell Way. SCAFFOLD. </t>
  </si>
  <si>
    <t xml:space="preserve">07958 186 063 </t>
  </si>
  <si>
    <t>07885 985 151</t>
  </si>
  <si>
    <t xml:space="preserve">Breathing difficulties - COPD. </t>
  </si>
  <si>
    <t>0121 748 6274</t>
  </si>
  <si>
    <t>07858 350 344</t>
  </si>
  <si>
    <t>Jaystorm74@hotmail.com</t>
  </si>
  <si>
    <t>07354 229 124</t>
  </si>
  <si>
    <t xml:space="preserve">Uses mobility scooter. Asthma. </t>
  </si>
  <si>
    <t>07920 420 656</t>
  </si>
  <si>
    <t>paulinepatricia@hotmail.co.uk</t>
  </si>
  <si>
    <t xml:space="preserve">Dirty flat, dog wee on floor. PETS. </t>
  </si>
  <si>
    <t>07821 914 116</t>
  </si>
  <si>
    <t xml:space="preserve">Access via 30 &amp; 46 Cosford Crescent. PETS.  SCAFFOLD.  </t>
  </si>
  <si>
    <t>07947 630 130</t>
  </si>
  <si>
    <t>DBroderick@live.co.uk</t>
  </si>
  <si>
    <t>07754 122 094</t>
  </si>
  <si>
    <t xml:space="preserve">PETS.  DIRTY HOUSE, SMELLS OF CAT WEE. </t>
  </si>
  <si>
    <t>24/06 SMS text sent for 11/07. 25/06 SMS called N/A. CONFIRMED for 11/07</t>
  </si>
  <si>
    <t>*Scaffold Req, quote in file</t>
  </si>
  <si>
    <t>1 &amp; 3</t>
  </si>
  <si>
    <t>Ref : BSL 28/06-1</t>
  </si>
  <si>
    <t>Ref: BSL28/06-2</t>
  </si>
  <si>
    <t>Ref: BSL 28/06-3</t>
  </si>
  <si>
    <t>9 &amp; 11</t>
  </si>
  <si>
    <t>Ref: BSL 28/06-4</t>
  </si>
  <si>
    <t xml:space="preserve">TS-12/04/24 Text sent offering 22/04/24 for survey.   TS-18/04/24 Text sent cancelling the survey of 22/04/24 and offering 13/05/24.   TS-03/05/24 Sent text offering 13/05/24. 08/05 SMS left voicemail. 17/6; AC chased survey. 1/7; AC chased survey and PB advises the survey has been completed. </t>
  </si>
  <si>
    <r>
      <t xml:space="preserve">TS-15/04/24 Text sent for 24/04/24. TS-18/04/24 Text sent cancelling the survey of 24/04/24 and offering 13/05/24.   TS-03/05/24 Sent text offering 13/05/24. </t>
    </r>
    <r>
      <rPr>
        <b/>
        <sz val="10"/>
        <color rgb="FFFF0000"/>
        <rFont val="Calibri"/>
        <family val="2"/>
        <scheme val="minor"/>
      </rPr>
      <t>08/05 SMS called no. NIS</t>
    </r>
    <r>
      <rPr>
        <sz val="10"/>
        <rFont val="Calibri"/>
        <family val="2"/>
        <scheme val="minor"/>
      </rPr>
      <t xml:space="preserve">. 17/6; AC chased survey. 1/7; AC chased survey and PB advises the survey has been completed. </t>
    </r>
  </si>
  <si>
    <t>*Scaffold Req, quote in file - No 1 &amp; 3 need booking for install together due to Scaffolding</t>
  </si>
  <si>
    <t>*Scaffold Req, quote in file. No 1 &amp; 3 need booking for install together due to Scaffolding</t>
  </si>
  <si>
    <t>*Scaffold Req, quote in file. No 9 &amp; 11 need booking for install together due to Scaffolding</t>
  </si>
  <si>
    <t>SCAFFOLD. 70MM CAPPIT X 2 LENGTHS REQUIRED.Scaffolding quote is in sharepoint file</t>
  </si>
  <si>
    <t>*Scaffolding req, Scaffolding quote is in sharepoint file</t>
  </si>
  <si>
    <t xml:space="preserve"> Watton Green</t>
  </si>
  <si>
    <t>Ref: BSL 28/06-5</t>
  </si>
  <si>
    <t>01/07 SMS text sent for 09/07</t>
  </si>
  <si>
    <t>Survey rcvd, awaiting all paperwork</t>
  </si>
  <si>
    <t>19/06 SMS text sent for 28/06. 01/07 SMS surveyor reported no access on 28/06, awating photos before can report to the client.</t>
  </si>
  <si>
    <r>
      <t xml:space="preserve">11/06 text sent for 20/06. 13/06 SMS called no. NIS lttr sent. 24.06.24 SF Received top sheet from Martin, </t>
    </r>
    <r>
      <rPr>
        <b/>
        <sz val="10"/>
        <rFont val="Calibri"/>
        <family val="2"/>
        <scheme val="minor"/>
      </rPr>
      <t>NO ACCESS</t>
    </r>
    <r>
      <rPr>
        <sz val="10"/>
        <rFont val="Calibri"/>
        <family val="2"/>
        <scheme val="minor"/>
      </rPr>
      <t>, carded, need to re-book. 02/07 SMS emailed client &amp; Dominie no access photos</t>
    </r>
  </si>
  <si>
    <r>
      <t xml:space="preserve">TS-15/04/24 Text sent for 24/04/24. TS-15/04/24 Survey </t>
    </r>
    <r>
      <rPr>
        <b/>
        <sz val="10"/>
        <color rgb="FFFF0000"/>
        <rFont val="Calibri"/>
        <family val="2"/>
        <scheme val="minor"/>
      </rPr>
      <t>CONFIRMED</t>
    </r>
    <r>
      <rPr>
        <sz val="10"/>
        <rFont val="Calibri"/>
        <family val="2"/>
        <scheme val="minor"/>
      </rPr>
      <t xml:space="preserve"> for 24/04/24. 19.04.24 SF Tina sent the tenant the Door Choice to make her choice and send it back to us. 02.07.24 SF Tenant emailed chasing an installation date, replied sending her the door choice again as she's not sent it to us since April, also advised we would get back to her when we have a date for installation.</t>
    </r>
  </si>
  <si>
    <r>
      <t xml:space="preserve">11/06 text sent for 20/06. 13/06 SMS called N/A. 14/06 SMS called N/A Lttr sent. 24.06.24 SF Received top sheet from Martin, </t>
    </r>
    <r>
      <rPr>
        <b/>
        <sz val="10"/>
        <rFont val="Calibri"/>
        <family val="2"/>
        <scheme val="minor"/>
      </rPr>
      <t>NO ACCESS</t>
    </r>
    <r>
      <rPr>
        <sz val="10"/>
        <rFont val="Calibri"/>
        <family val="2"/>
        <scheme val="minor"/>
      </rPr>
      <t>, carded, need to re-book. 02/07 SMS emailed client &amp; Dominie no access 20/06 photos</t>
    </r>
  </si>
  <si>
    <r>
      <t xml:space="preserve">11/06 SMS text sent for 20/06. </t>
    </r>
    <r>
      <rPr>
        <b/>
        <sz val="10"/>
        <color rgb="FFFF0000"/>
        <rFont val="Calibri"/>
        <family val="2"/>
        <scheme val="minor"/>
      </rPr>
      <t>CONFIRMED</t>
    </r>
    <r>
      <rPr>
        <sz val="10"/>
        <rFont val="Calibri"/>
        <family val="2"/>
        <scheme val="minor"/>
      </rPr>
      <t xml:space="preserve"> for 20/06. 24.06.24 SF Received top sheet from Martin, </t>
    </r>
    <r>
      <rPr>
        <b/>
        <sz val="10"/>
        <rFont val="Calibri"/>
        <family val="2"/>
        <scheme val="minor"/>
      </rPr>
      <t>NO ACCESS</t>
    </r>
    <r>
      <rPr>
        <sz val="10"/>
        <rFont val="Calibri"/>
        <family val="2"/>
        <scheme val="minor"/>
      </rPr>
      <t>, carded, need to re-book. 02/07 SMS emailed client &amp; Dominie no access photos from 20/06</t>
    </r>
  </si>
  <si>
    <r>
      <t xml:space="preserve">TS-02/04/24 Letter sent for 09/04/24 as no contact number.  TS-12/04/24 Noted on PB's diary that the tenant has passed away.  Will emal the client to ask for the key safe code.  TS-15/04/24 Emailed client asking for the key safe code. 08/05 SMS emailed client chasing a keysafe code available yet, awaiting reply. </t>
    </r>
    <r>
      <rPr>
        <sz val="10"/>
        <color rgb="FFFF0000"/>
        <rFont val="Calibri"/>
        <family val="2"/>
        <scheme val="minor"/>
      </rPr>
      <t>KEYSAFE 2404*Door choice in with survey top sheet*</t>
    </r>
  </si>
  <si>
    <r>
      <t xml:space="preserve">TS-23/04/24 Called number wouldn't connect ltr sent.  TS-26/04/24 DM did site visit and survey is CONFIRMED for 29/04/24. </t>
    </r>
    <r>
      <rPr>
        <b/>
        <sz val="10"/>
        <color rgb="FFFF0000"/>
        <rFont val="Calibri"/>
        <family val="2"/>
        <scheme val="minor"/>
      </rPr>
      <t>*DOOR CHOICE FORM IN with survey top sheet*</t>
    </r>
    <r>
      <rPr>
        <sz val="10"/>
        <rFont val="Calibri"/>
        <family val="2"/>
        <scheme val="minor"/>
      </rPr>
      <t xml:space="preserve">. 17/6; AC chased survey. </t>
    </r>
  </si>
  <si>
    <t>TS-04/04/24 Text sent for 18/04/24.  TS-08/04/24 Tenant text back no replied back asking what days are better.  TS-08/04/24 Tenant txt back after 4th May but not 7th May. TS-26/04/24 Text sent for 08/05/24.  TS-29/04/24 Survey CONFIRMED for 08/05/24. 17/6; AC chased survey. Door choice sheet in with survey top sheet</t>
  </si>
  <si>
    <t>CONFIRMED for 2/7. 02/07 SMS surveyor advised not have time to attend this address today, called and advised the tenant.</t>
  </si>
  <si>
    <r>
      <rPr>
        <b/>
        <sz val="10"/>
        <color rgb="FFFF0000"/>
        <rFont val="Calibri"/>
        <family val="2"/>
        <scheme val="minor"/>
      </rPr>
      <t>CONFIRMED for 17.07.24</t>
    </r>
    <r>
      <rPr>
        <b/>
        <sz val="10"/>
        <color theme="1"/>
        <rFont val="Calibri"/>
        <family val="2"/>
        <scheme val="minor"/>
      </rPr>
      <t xml:space="preserve"> - Re-arranged for this date, was NO ACCESS previous date</t>
    </r>
  </si>
  <si>
    <r>
      <t xml:space="preserve">19/06 SMS lttr sent. 19/6;  AC emailed. </t>
    </r>
    <r>
      <rPr>
        <b/>
        <sz val="10"/>
        <rFont val="Calibri"/>
        <family val="2"/>
        <scheme val="minor"/>
      </rPr>
      <t xml:space="preserve">28/6; NO ACCESS, CARDED. </t>
    </r>
    <r>
      <rPr>
        <sz val="10"/>
        <rFont val="Calibri"/>
        <family val="2"/>
        <scheme val="minor"/>
      </rPr>
      <t xml:space="preserve">1/7;  tenant rang as missed surveyeor on 28/6. CP advised anoter date will be offered soon. 28.06.24 SF Called tenant, </t>
    </r>
    <r>
      <rPr>
        <sz val="10"/>
        <color rgb="FFFF0000"/>
        <rFont val="Calibri"/>
        <family val="2"/>
        <scheme val="minor"/>
      </rPr>
      <t>CONFIRMED</t>
    </r>
    <r>
      <rPr>
        <sz val="10"/>
        <rFont val="Calibri"/>
        <family val="2"/>
        <scheme val="minor"/>
      </rPr>
      <t xml:space="preserve"> for 05.07.24 for the survey. 02.07.24 SF Tenant called, cancelled, re-booked and </t>
    </r>
    <r>
      <rPr>
        <b/>
        <sz val="10"/>
        <color rgb="FFFF0000"/>
        <rFont val="Calibri"/>
        <family val="2"/>
        <scheme val="minor"/>
      </rPr>
      <t>CONFIRMED</t>
    </r>
    <r>
      <rPr>
        <sz val="10"/>
        <rFont val="Calibri"/>
        <family val="2"/>
        <scheme val="minor"/>
      </rPr>
      <t xml:space="preserve"> for 17.07.24.</t>
    </r>
  </si>
  <si>
    <r>
      <t>TS-25/04/24 Text sent for 07/05/24.  TS-26/04/24 Survey CONFIRMED for 07/05/24.</t>
    </r>
    <r>
      <rPr>
        <b/>
        <sz val="10"/>
        <rFont val="Calibri"/>
        <family val="2"/>
        <scheme val="minor"/>
      </rPr>
      <t xml:space="preserve">No Access on 07/05, </t>
    </r>
    <r>
      <rPr>
        <sz val="10"/>
        <rFont val="Calibri"/>
        <family val="2"/>
        <scheme val="minor"/>
      </rPr>
      <t xml:space="preserve">emailed info to client on 16/05. 29/05 SMS text sent for 10/06. 31/05 SMS left voicemail. 03/06 SMS called N/A Lttr sent. 07/06 TS tenant cancelled. 13.06.24 SF sent text for survey on the 24.06.24, waiting confirmation. 18.06.24 SF LM again &amp; sent letter. 21.06.24 SF Tenant received the letter, she can't do Mondays, re-booked &amp; </t>
    </r>
    <r>
      <rPr>
        <b/>
        <sz val="10"/>
        <color rgb="FFFF0000"/>
        <rFont val="Calibri"/>
        <family val="2"/>
        <scheme val="minor"/>
      </rPr>
      <t>CONFIRMED</t>
    </r>
    <r>
      <rPr>
        <sz val="10"/>
        <rFont val="Calibri"/>
        <family val="2"/>
        <scheme val="minor"/>
      </rPr>
      <t xml:space="preserve"> for the 02.07.024 for the survey.  </t>
    </r>
    <r>
      <rPr>
        <b/>
        <sz val="10"/>
        <rFont val="Calibri"/>
        <family val="2"/>
        <scheme val="minor"/>
      </rPr>
      <t xml:space="preserve">2/7/2024; tenant decided "not today", classed as no access therefore. </t>
    </r>
  </si>
  <si>
    <r>
      <t xml:space="preserve">19/6;  AC text for 2/7 and emailed. 21/6;  AC rang LM AND SENT LETTER. </t>
    </r>
    <r>
      <rPr>
        <b/>
        <sz val="10"/>
        <rFont val="Calibri"/>
        <family val="2"/>
        <scheme val="minor"/>
      </rPr>
      <t xml:space="preserve"> 2/7;  tenant would not allow survey, maybe next week.</t>
    </r>
  </si>
  <si>
    <t>Awaiting all paperwork</t>
  </si>
  <si>
    <r>
      <t>TS-25/04/24 Text sent for 07/05/24.  TS-26/04/24 Survey CONFIRMED for 07/05/24.</t>
    </r>
    <r>
      <rPr>
        <b/>
        <sz val="10"/>
        <rFont val="Calibri"/>
        <family val="2"/>
        <scheme val="minor"/>
      </rPr>
      <t xml:space="preserve">No Access on 07/05. </t>
    </r>
    <r>
      <rPr>
        <sz val="10"/>
        <rFont val="Calibri"/>
        <family val="2"/>
        <scheme val="minor"/>
      </rPr>
      <t xml:space="preserve">14/05 SMS text sent for 10/06. CONFIRMED for 10/06. 12/06 SMS surveyor reported that </t>
    </r>
    <r>
      <rPr>
        <b/>
        <sz val="10"/>
        <rFont val="Calibri"/>
        <family val="2"/>
        <scheme val="minor"/>
      </rPr>
      <t>no access on 10/06 as turned surveyor away.</t>
    </r>
    <r>
      <rPr>
        <sz val="10"/>
        <rFont val="Calibri"/>
        <family val="2"/>
        <scheme val="minor"/>
      </rPr>
      <t xml:space="preserve"> Emailed Dominie to assist and emailed client to advise. 14/06 SMS Dominie gave us new contact for this tenant as P O'Brian 07931981160.  </t>
    </r>
    <r>
      <rPr>
        <b/>
        <sz val="10"/>
        <rFont val="Calibri"/>
        <family val="2"/>
        <scheme val="minor"/>
      </rPr>
      <t xml:space="preserve">1/7;  TENANT TURNED AWAY OUR SURVEYOR AGAIN SAYING "NOT TODAY". </t>
    </r>
    <r>
      <rPr>
        <sz val="10"/>
        <rFont val="Calibri"/>
        <family val="2"/>
        <scheme val="minor"/>
      </rPr>
      <t xml:space="preserve">  3/7;  AC emailed Leonie to advise. </t>
    </r>
  </si>
  <si>
    <t>07554 161 518</t>
  </si>
  <si>
    <t>07730 792 476</t>
  </si>
  <si>
    <r>
      <t>20/6;  AC text for 2/7. 21/6; CONFIRMED.</t>
    </r>
    <r>
      <rPr>
        <b/>
        <sz val="10"/>
        <rFont val="Calibri"/>
        <family val="2"/>
        <scheme val="minor"/>
      </rPr>
      <t xml:space="preserve"> 2/7; NO ACCESS SURVEY, TOO CLUTTERED. </t>
    </r>
  </si>
  <si>
    <t>Zenanewall73@gmail.com</t>
  </si>
  <si>
    <r>
      <t xml:space="preserve">TS-12/04/24 Text sent for 22/04/24.  TS-15/04/24 Survey CONFIRMED for 22/04/24.  TS-30/04/24 </t>
    </r>
    <r>
      <rPr>
        <b/>
        <sz val="10"/>
        <rFont val="Calibri"/>
        <family val="2"/>
        <scheme val="minor"/>
      </rPr>
      <t>No access for 22/04/24 carded @ 1.30pm</t>
    </r>
    <r>
      <rPr>
        <sz val="10"/>
        <rFont val="Calibri"/>
        <family val="2"/>
        <scheme val="minor"/>
      </rPr>
      <t xml:space="preserve"> emailed client. 14/06 SMS text sent for 27/06.  1/7 </t>
    </r>
    <r>
      <rPr>
        <b/>
        <sz val="10"/>
        <rFont val="Calibri"/>
        <family val="2"/>
        <scheme val="minor"/>
      </rPr>
      <t>No access for 27/06/24 carded @</t>
    </r>
    <r>
      <rPr>
        <sz val="10"/>
        <rFont val="Calibri"/>
        <family val="2"/>
        <scheme val="minor"/>
      </rPr>
      <t xml:space="preserve"> email sent to client and Dominie with photos. 03/07 SMS 3rd attempt, emailed client &amp; Dom to arrange access directly with the tenant for this date. 29/07/2024</t>
    </r>
  </si>
  <si>
    <t xml:space="preserve">DOOR JAMMER REQUIRED. </t>
  </si>
  <si>
    <t>07724 272 856</t>
  </si>
  <si>
    <t>07904 122 836</t>
  </si>
  <si>
    <t xml:space="preserve">SEND LETTER AS PREFERENCE. </t>
  </si>
  <si>
    <r>
      <t xml:space="preserve">TS-12/04/24 Text sent for 23/04/24.  TS-15/04/24 Survey </t>
    </r>
    <r>
      <rPr>
        <b/>
        <sz val="10"/>
        <color rgb="FFFF0000"/>
        <rFont val="Calibri"/>
        <family val="2"/>
        <scheme val="minor"/>
      </rPr>
      <t>CONFIRMED</t>
    </r>
    <r>
      <rPr>
        <sz val="10"/>
        <rFont val="Calibri"/>
        <family val="2"/>
        <scheme val="minor"/>
      </rPr>
      <t xml:space="preserve"> for 23/04/24.  TS-23/04/24 Tenant called she can't make today rebooked her for 29/04/24 </t>
    </r>
    <r>
      <rPr>
        <b/>
        <sz val="10"/>
        <color rgb="FFFF0000"/>
        <rFont val="Calibri"/>
        <family val="2"/>
        <scheme val="minor"/>
      </rPr>
      <t>CONFIRMED</t>
    </r>
    <r>
      <rPr>
        <sz val="10"/>
        <rFont val="Calibri"/>
        <family val="2"/>
        <scheme val="minor"/>
      </rPr>
      <t xml:space="preserve">. TS-29/04/24 Tenant called in she has a family emergency and can't make today text MT to advise not to attend.14/06 SMS text sent for 27/06.  19/6;  AC rang and </t>
    </r>
    <r>
      <rPr>
        <b/>
        <sz val="10"/>
        <color rgb="FFFF0000"/>
        <rFont val="Calibri"/>
        <family val="2"/>
        <scheme val="minor"/>
      </rPr>
      <t>CONFIRMED</t>
    </r>
    <r>
      <rPr>
        <sz val="10"/>
        <rFont val="Calibri"/>
        <family val="2"/>
        <scheme val="minor"/>
      </rPr>
      <t xml:space="preserve"> for 27/06 - she has requested Dominie doesn't attend her property. 27.06.24 SF Martin called, tenant not home </t>
    </r>
    <r>
      <rPr>
        <b/>
        <sz val="10"/>
        <rFont val="Calibri"/>
        <family val="2"/>
        <scheme val="minor"/>
      </rPr>
      <t>NO ACCESS</t>
    </r>
    <r>
      <rPr>
        <sz val="10"/>
        <rFont val="Calibri"/>
        <family val="2"/>
        <scheme val="minor"/>
      </rPr>
      <t xml:space="preserve"> this is the 3rd </t>
    </r>
    <r>
      <rPr>
        <b/>
        <sz val="10"/>
        <rFont val="Calibri"/>
        <family val="2"/>
        <scheme val="minor"/>
      </rPr>
      <t>NO ACCESS</t>
    </r>
    <r>
      <rPr>
        <sz val="10"/>
        <rFont val="Calibri"/>
        <family val="2"/>
        <scheme val="minor"/>
      </rPr>
      <t>. 03/07 SF sent client &amp; Dominie email advising now 'no access survey'</t>
    </r>
  </si>
  <si>
    <t xml:space="preserve">WILL REQUIRE ASSISTANCE WITH TAKING BLIINDS DOWN AND REFIXING BACK UP. </t>
  </si>
  <si>
    <t>07887 745 870</t>
  </si>
  <si>
    <t>Sarah190580@live.co.uk</t>
  </si>
  <si>
    <t xml:space="preserve">DOOR JAMMER REQUIRED. TENANT USES SCOOTER. </t>
  </si>
  <si>
    <r>
      <t xml:space="preserve">24/06 SMS text sent for 10/07. 25/06 SMS called N/A. 03.07.24 SF Tenant called &amp; cancelled the 10.07.24 as she can </t>
    </r>
    <r>
      <rPr>
        <b/>
        <sz val="10"/>
        <rFont val="Calibri"/>
        <family val="2"/>
        <scheme val="minor"/>
      </rPr>
      <t>ONLY</t>
    </r>
    <r>
      <rPr>
        <sz val="10"/>
        <rFont val="Calibri"/>
        <family val="2"/>
        <scheme val="minor"/>
      </rPr>
      <t xml:space="preserve"> do a Tuesday, she </t>
    </r>
    <r>
      <rPr>
        <b/>
        <sz val="10"/>
        <color rgb="FFFF0000"/>
        <rFont val="Calibri"/>
        <family val="2"/>
        <scheme val="minor"/>
      </rPr>
      <t>CONFIRMED</t>
    </r>
    <r>
      <rPr>
        <sz val="10"/>
        <rFont val="Calibri"/>
        <family val="2"/>
        <scheme val="minor"/>
      </rPr>
      <t xml:space="preserve"> the 30.07.24 for the survey to be done.</t>
    </r>
  </si>
  <si>
    <t>07800 773 113</t>
  </si>
  <si>
    <t>KarlyKimble@msn.com</t>
  </si>
  <si>
    <t>RitaShakespeare@yahoo.co.uk</t>
  </si>
  <si>
    <r>
      <t xml:space="preserve">04/06 SMS text sent for 18/06. </t>
    </r>
    <r>
      <rPr>
        <b/>
        <sz val="10"/>
        <color rgb="FFFF0000"/>
        <rFont val="Calibri"/>
        <family val="2"/>
        <scheme val="minor"/>
      </rPr>
      <t>CONFIRMED</t>
    </r>
    <r>
      <rPr>
        <sz val="10"/>
        <rFont val="Calibri"/>
        <family val="2"/>
        <scheme val="minor"/>
      </rPr>
      <t xml:space="preserve"> for 18/06. 20.06.24 SF Received top sheet from Martin, survey received, not photos received. 3/7;  AC SENT TO PRICING.</t>
    </r>
  </si>
  <si>
    <r>
      <t xml:space="preserve">TS-15/04/24 Text sent for 24/04/24.  tS-15/04/24 Tenant txt back no replied asking what days are better.  TS-19/04/24 Text sent for 29/04/24.  TS-22/04/24 Survey CONFIRMED for 29/04/24.14/05 SMS </t>
    </r>
    <r>
      <rPr>
        <b/>
        <sz val="10"/>
        <rFont val="Calibri"/>
        <family val="2"/>
        <scheme val="minor"/>
      </rPr>
      <t>1st survey no access on 29.04</t>
    </r>
    <r>
      <rPr>
        <sz val="10"/>
        <rFont val="Calibri"/>
        <family val="2"/>
        <scheme val="minor"/>
      </rPr>
      <t xml:space="preserve"> email sent to client to advise. 14/06 SMS text sent for 27/06. CONFIRMED for 27/06.03/07 SMS 2nd no access on 27/06 carded, emailed client &amp; Dominie with photos, advised new date so they can arrange 3rd attempt, emailed client &amp; Dom to arrange access directly with the tenant for 29/07</t>
    </r>
  </si>
  <si>
    <r>
      <t xml:space="preserve">TS-15/04/24 Text sent for 24/04/24.  TS-17/04/24 Called phone was switched off - text &amp; ltr sent.  Ts-30/04/24 </t>
    </r>
    <r>
      <rPr>
        <b/>
        <sz val="10"/>
        <rFont val="Calibri"/>
        <family val="2"/>
        <scheme val="minor"/>
      </rPr>
      <t>No access for 24/04/24 carded @ 1.10pm</t>
    </r>
    <r>
      <rPr>
        <sz val="10"/>
        <rFont val="Calibri"/>
        <family val="2"/>
        <scheme val="minor"/>
      </rPr>
      <t xml:space="preserve"> emailed client.14/06 SMS text sent for 27/06. 19/6;  AC rang but phone switched off. Emailed and sent letter.  </t>
    </r>
    <r>
      <rPr>
        <b/>
        <sz val="10"/>
        <rFont val="Calibri"/>
        <family val="2"/>
        <scheme val="minor"/>
      </rPr>
      <t>27/62024;  Tenant advised Martin they have covid so cannot be measured.</t>
    </r>
    <r>
      <rPr>
        <sz val="10"/>
        <rFont val="Calibri"/>
        <family val="2"/>
        <scheme val="minor"/>
      </rPr>
      <t xml:space="preserve"> they did not advise office though so classed as no access. 03/07 SMS 3rd attempt, emailed client &amp; Dom to arrange access directly with the tenant for 29/07</t>
    </r>
  </si>
  <si>
    <r>
      <t xml:space="preserve">10/06 SMS text sent for 12/06. 17/06 SMS </t>
    </r>
    <r>
      <rPr>
        <b/>
        <sz val="10"/>
        <rFont val="Calibri"/>
        <family val="2"/>
        <scheme val="minor"/>
      </rPr>
      <t>1st survey no access on 12/06</t>
    </r>
    <r>
      <rPr>
        <sz val="10"/>
        <rFont val="Calibri"/>
        <family val="2"/>
        <scheme val="minor"/>
      </rPr>
      <t xml:space="preserve">, emailed client to advise. 19/06 SMS text sent for 27/06 and AC rang and left message and sent letter. 03/07 SMS  </t>
    </r>
    <r>
      <rPr>
        <b/>
        <sz val="10"/>
        <rFont val="Calibri"/>
        <family val="2"/>
        <scheme val="minor"/>
      </rPr>
      <t>No access for 27/06/24 3rd attempt, emailed client &amp; Dom to arrange access directly with the tenant for 29/07</t>
    </r>
  </si>
  <si>
    <t>07933 940 511</t>
  </si>
  <si>
    <r>
      <t>TS-19/04/24 Text sent for 01/05/24.  TS-19/04/24 Tenant called survey CONFIRMED for 01/05/24. 14/05 SMS</t>
    </r>
    <r>
      <rPr>
        <b/>
        <sz val="10"/>
        <rFont val="Calibri"/>
        <family val="2"/>
        <scheme val="minor"/>
      </rPr>
      <t xml:space="preserve"> no access survey on 01/05</t>
    </r>
    <r>
      <rPr>
        <sz val="10"/>
        <rFont val="Calibri"/>
        <family val="2"/>
        <scheme val="minor"/>
      </rPr>
      <t xml:space="preserve"> email sent to client to advise. </t>
    </r>
    <r>
      <rPr>
        <b/>
        <sz val="10"/>
        <rFont val="Calibri"/>
        <family val="2"/>
        <scheme val="minor"/>
      </rPr>
      <t xml:space="preserve">21.06.24 SF Received top sheet from Martin, NO ACCESS, need to re-book.  </t>
    </r>
    <r>
      <rPr>
        <sz val="10"/>
        <rFont val="Calibri"/>
        <family val="2"/>
        <scheme val="minor"/>
      </rPr>
      <t xml:space="preserve">3/7;  AC advised client and reallocated to 30/7 requesting their assistance. </t>
    </r>
  </si>
  <si>
    <r>
      <t>TS-19/04/24 Text sent for 30/04/24.  TS-22/04/24 Survey CONFIRMED for 30/04/24.  TS-</t>
    </r>
    <r>
      <rPr>
        <b/>
        <sz val="10"/>
        <rFont val="Calibri"/>
        <family val="2"/>
        <scheme val="minor"/>
      </rPr>
      <t>30/04/24 Tenant text in they are no longer available today.</t>
    </r>
    <r>
      <rPr>
        <sz val="10"/>
        <rFont val="Calibri"/>
        <family val="2"/>
        <scheme val="minor"/>
      </rPr>
      <t xml:space="preserve">13/06 SMS text sent for  26/06. 19/06 SMS called N/A Lttr sent. </t>
    </r>
    <r>
      <rPr>
        <b/>
        <sz val="10"/>
        <rFont val="Calibri"/>
        <family val="2"/>
        <scheme val="minor"/>
      </rPr>
      <t xml:space="preserve">26/6/2024; NO ACCESS, CARDED.  </t>
    </r>
    <r>
      <rPr>
        <sz val="10"/>
        <rFont val="Calibri"/>
        <family val="2"/>
        <scheme val="minor"/>
      </rPr>
      <t xml:space="preserve">3/7;  AC advised client and reallocated to 30/7 requesting their assistance. </t>
    </r>
  </si>
  <si>
    <t xml:space="preserve">Access via 1 Cranwell &amp; 363 Yatesbury.  1 x no access previously. </t>
  </si>
  <si>
    <r>
      <t xml:space="preserve">03/06 SMS text sent for 17/06. 06/06 SMS called N/A. </t>
    </r>
    <r>
      <rPr>
        <b/>
        <sz val="10"/>
        <color rgb="FFFF0000"/>
        <rFont val="Calibri"/>
        <family val="2"/>
        <scheme val="minor"/>
      </rPr>
      <t>CONFIRMED</t>
    </r>
    <r>
      <rPr>
        <sz val="10"/>
        <rFont val="Calibri"/>
        <family val="2"/>
        <scheme val="minor"/>
      </rPr>
      <t xml:space="preserve"> for 17/06. 20.06.24 SF Received top sheet from Martin, survey received, no photos yet. 1/7/2024; AC SENT TO PRICING. 3/7;  DS Priced. </t>
    </r>
  </si>
  <si>
    <t xml:space="preserve">05/06 SMS text sent for 19/06. 11/06 SMS called N/A Lttr sent. 21.06.24 SF Received top sheet from Martin, survey received waiting for photos.  1/7/2024;  AC SENT TO PRICING. 3/7;  DS Priced. </t>
  </si>
  <si>
    <t xml:space="preserve">05/06 SMS text sent for 19/06. CONFIRMED for 19/06 after 12pm pls. 21.06.24 SF Received top sheet from Martin, survey received waiting for photos.  1/7/2024;  AC SENT TO PRICING. 3/7;  DS Priced. </t>
  </si>
  <si>
    <t xml:space="preserve">TS-02/04/24 Text sent for 09/04/24.  TS-03/04/24 Called tenant and left vm, txt &amp; ltr sent.  TS-15/04/24 No acess for 09/04/24 carded @ 12.45pm.  TS-15/04/24 Text sent offering 25/04/24.  TS-18/04/24 Called left vm, text &amp; ltr sent. TS-26/04/24no access for 25/04/23 carded @ 11.5am card to follow.  TS-03/05/24 Text sent for 14/05/24.   TS-07/05/24 Ltr sent for 14/05/24. 08/05 SMS left voicemail for 14/05. 14/06 SMS Dominie arranged directly with tenant neice for 18/06, text sent also and surveyor updated with new date. 20.06.24 SF Received top sheet from Martin, survey received, not photos received.  1/7/2024;  AC SENT TO PRICING. 3/7;  DS Priced. </t>
  </si>
  <si>
    <t xml:space="preserve">13/06 SMS called N/A. 14/06 SMS called N/A Lttr sent. 24.06.24 SF Received top sheet from Martin, survey received waiting for photos. 1/7/2024;  AC SENT TO PRICING. 3/7;  DS Priced. </t>
  </si>
  <si>
    <r>
      <rPr>
        <b/>
        <sz val="10"/>
        <color rgb="FFFF0000"/>
        <rFont val="Calibri"/>
        <family val="2"/>
        <scheme val="minor"/>
      </rPr>
      <t>CONFIRMED</t>
    </r>
    <r>
      <rPr>
        <sz val="10"/>
        <rFont val="Calibri"/>
        <family val="2"/>
        <scheme val="minor"/>
      </rPr>
      <t xml:space="preserve"> for 20/06. 24.06.24 SF Received top sheet from Martin, survey received waiting for photos.  1/7/2024;  AC SENT TO PRICING. 3/7;  DS Priced. </t>
    </r>
  </si>
  <si>
    <r>
      <rPr>
        <b/>
        <sz val="10"/>
        <color rgb="FFFF0000"/>
        <rFont val="Calibri"/>
        <family val="2"/>
        <scheme val="minor"/>
      </rPr>
      <t>Confirmed</t>
    </r>
    <r>
      <rPr>
        <sz val="10"/>
        <rFont val="Calibri"/>
        <family val="2"/>
        <scheme val="minor"/>
      </rPr>
      <t xml:space="preserve"> for 20/06, first call pls. 24.06.24 SF Received top sheet from Martin, survey received waiting for photos. 1/7/2024;  AC SENT TO PRICING. 3/7;  DS Priced. </t>
    </r>
  </si>
  <si>
    <r>
      <t xml:space="preserve">20/05 SMS sent email for 06/06 / 23.05.24 SF Sent another text. 29/05 SMS spoke to tenant &amp; lttr sent. 06/06 SMS surveyor logged as tenant refusal, I spoke to tenants wife who said this is not correct so emailed MT, Dominie &amp; DA to get this clarified before report to the client as a refusal. 12/06 SMS Dominie to liase and attend survey appointment and fitting appointment. *PLEASE CONTACT DOMINIE WITH AN ARRIVAL TIME AS SHE WILL ATTEND ALSO* 13/06 SMS text sent for 17/06.  </t>
    </r>
    <r>
      <rPr>
        <b/>
        <sz val="10"/>
        <color rgb="FFFF0000"/>
        <rFont val="Calibri"/>
        <family val="2"/>
        <scheme val="minor"/>
      </rPr>
      <t>CONFIRMED</t>
    </r>
    <r>
      <rPr>
        <sz val="10"/>
        <rFont val="Calibri"/>
        <family val="2"/>
        <scheme val="minor"/>
      </rPr>
      <t xml:space="preserve"> for 17/06. 20.06.24 SF Received top sheet from Martin, survey received, no photos yet.  1/7/2024;  AC SENT TO PRICING. 3/7;  DS Priced. </t>
    </r>
  </si>
  <si>
    <t xml:space="preserve">13/05 SMS lttr sent for 23/05. 24.05.24 SF Martin Turpin attended, received top sheet, survey sent for cleansing, doors &amp; windows, surveyed awaiting photos. 20/6/2024; AC sent to pricing but passed back to DA to check if electrician is actually required. If so, he needs to find one and get a quote.  3/7;  DS Priced. </t>
  </si>
  <si>
    <r>
      <t xml:space="preserve">13/05 SMS text sent for 23/05. CONFIRMED for 23/05. 24.05.24 SF Martin Turpin attended, received top sheet, survey sent for cleansing, doors &amp; windows, surveyed awaiting photos. </t>
    </r>
    <r>
      <rPr>
        <b/>
        <sz val="10"/>
        <color rgb="FFFF0000"/>
        <rFont val="Calibri"/>
        <family val="2"/>
        <scheme val="minor"/>
      </rPr>
      <t>* Door Choice in tray*</t>
    </r>
    <r>
      <rPr>
        <sz val="10"/>
        <rFont val="Calibri"/>
        <family val="2"/>
        <scheme val="minor"/>
      </rPr>
      <t xml:space="preserve">.  1/7/2024;  AC SENT TO PRICING. 3/7;  DS Priced. </t>
    </r>
  </si>
  <si>
    <t>Access via 64 Cosford &amp; 21 Cranwell Way. Balcony needs clearing/cleaning prior to install</t>
  </si>
  <si>
    <r>
      <t xml:space="preserve">TS-19/04/24 Text sent for 30/04/24.  TS-19/04/24 Tenant text back no, replied asking what days are better.13/06 SMS text sent for  26/06. 19/06 SMS called N/A Lttr sent. </t>
    </r>
    <r>
      <rPr>
        <b/>
        <sz val="10"/>
        <rFont val="Calibri"/>
        <family val="2"/>
        <scheme val="minor"/>
      </rPr>
      <t>Await surveys designs to be agreed before surveyor can draw up.</t>
    </r>
  </si>
  <si>
    <r>
      <t xml:space="preserve">(Access via 30 &amp; 46 Cosford Crescent). 13.06.24 SF sent text for survey on the 24.06.24, waiting confirmation. 18.06.24 SF NIS sent letter. </t>
    </r>
    <r>
      <rPr>
        <b/>
        <sz val="10"/>
        <rFont val="Calibri"/>
        <family val="2"/>
        <scheme val="minor"/>
      </rPr>
      <t xml:space="preserve"> 24/6;  NO ACCESS SURVEY, CARDED.  </t>
    </r>
    <r>
      <rPr>
        <sz val="10"/>
        <rFont val="Calibri"/>
        <family val="2"/>
        <scheme val="minor"/>
      </rPr>
      <t xml:space="preserve">3/7/2024; AC sent letter for survey 30/7. </t>
    </r>
  </si>
  <si>
    <r>
      <t xml:space="preserve">14/06 SMS text sent for 25/06. 13.06.24 SF sent text for survey on the 24.06.24, waiting confirmation. 18.06.24 SF NIS &amp; NA sent letter. </t>
    </r>
    <r>
      <rPr>
        <b/>
        <sz val="10"/>
        <rFont val="Calibri"/>
        <family val="2"/>
        <scheme val="minor"/>
      </rPr>
      <t xml:space="preserve">24/6;  NO ACCESS SURVEY, CARDED. </t>
    </r>
    <r>
      <rPr>
        <sz val="10"/>
        <rFont val="Calibri"/>
        <family val="2"/>
        <scheme val="minor"/>
      </rPr>
      <t xml:space="preserve">3/7/2024; AC sent letter for survey 30/7. </t>
    </r>
  </si>
  <si>
    <t xml:space="preserve">14/06 SMS text sent for 25/06.  18/6;  AC rang and LM and emailed. 19/6;  letter sent. 24.06.24 SF Tenant called this morning to cancel the survey as he won't be home, he was a very rude man.  3/7/2024; AC sent letter for survey 30/7. </t>
  </si>
  <si>
    <t>TS-04/04/24 Text sent for 16/04/24.  TS-08/04/24 Called number nis - ltr sent for 16/04/24.  TS-17/04/24 No access for 16/04/24 carded @ 13.15pm - sent to client. 23.05.2423.05.24 SF Sent text for 07.07. 29/05 SMS called no. NIS lttr sent. 10/06 SMS No access for 07/06/24 carded @ 9.30pm - sent to client. 11/06 SMS text sent for 18/06.  13/06 SMS no. NIS lttr sent. 19/06 SMS 3rd no access on 18/06 at 9.03am emailed client.19/06 SMS Dominie arranged direct with tenant to attend on 25/06. 25.06.24 SF Tenant called to advise he missed the survey today AGAIN NO ACCESS X 4th time as arranged by Dominie, emailed Dominie &amp; client to advise what happens next, do we re-book or not.</t>
  </si>
  <si>
    <t>07760 550 633 NIS</t>
  </si>
  <si>
    <t>Fitters Packs SF 03/07</t>
  </si>
  <si>
    <t>07947 832 739</t>
  </si>
  <si>
    <t>CONFIRMED for 17.07.24</t>
  </si>
  <si>
    <r>
      <t>TS-02/04/24 Text sent for 10/04/24.  TS-03/04/24 Called tenant number NIS ltr sent.  TS-15/04/24</t>
    </r>
    <r>
      <rPr>
        <b/>
        <sz val="10"/>
        <color rgb="FFFF0000"/>
        <rFont val="Calibri"/>
        <family val="2"/>
        <scheme val="minor"/>
      </rPr>
      <t xml:space="preserve"> </t>
    </r>
    <r>
      <rPr>
        <b/>
        <sz val="10"/>
        <rFont val="Calibri"/>
        <family val="2"/>
        <scheme val="minor"/>
      </rPr>
      <t xml:space="preserve">NO access for 10/04/24 carded @ 11.05am. </t>
    </r>
    <r>
      <rPr>
        <sz val="10"/>
        <rFont val="Calibri"/>
        <family val="2"/>
        <scheme val="minor"/>
      </rPr>
      <t xml:space="preserve"> TS-15/04/24 Text sent offering 25/04/24.  TS-18/04/24 Sent text cancelling 25/04/24 and offering 14/05/24. 08/05 SMS no. NIS. 17/6; AC chased survey. 1/7/2024; AC NOTED PB </t>
    </r>
    <r>
      <rPr>
        <b/>
        <sz val="10"/>
        <rFont val="Calibri"/>
        <family val="2"/>
        <scheme val="minor"/>
      </rPr>
      <t xml:space="preserve">NO access for 14/05/24 carded @ 10.20am. </t>
    </r>
    <r>
      <rPr>
        <sz val="10"/>
        <rFont val="Calibri"/>
        <family val="2"/>
        <scheme val="minor"/>
      </rPr>
      <t>03/07 SMS emailed client &amp; Dominie to advised scheduled in for 25/07/2024 but as 3rd access attempt they need to arrange access directly with the tenant</t>
    </r>
  </si>
  <si>
    <t>03/07 SMS as 3rd access atempt client emailed to arrange directly with tenant for access.</t>
  </si>
  <si>
    <t>Pioneer Group Windows &amp; doors 24/25</t>
  </si>
  <si>
    <t>04/07 SMS emailed client &amp; Dominie to arrange this 3rd access attenmpt directly with the tenant.</t>
  </si>
  <si>
    <t>TS-02/04/24 Text sent for 12/04/24.  TS-04/04/24 Called tenant left vm, txt &amp; ltr sent.  TS-15/04/24 No access for 12/04/24 carded @ 12.26pm.04/06 SMS text sent for 18/06. 11/06 SMS called N/A. 13/06 SMS called N/A Lttr sent. 19/06 SMS 2nd no access survey on 18/06 at 11.03am, client emailed.19/6;  AC text for survey for 3/7. 04/07 SMS emailed client &amp; Dominie to arrange this 3rd access attempt directly with the tenant.</t>
  </si>
  <si>
    <t xml:space="preserve"> 04.07.24 SF Sent letter &amp; email</t>
  </si>
  <si>
    <t xml:space="preserve"> 04.07.24 SF Sent letter, no contact details at all.</t>
  </si>
  <si>
    <r>
      <t xml:space="preserve"> 03.07.24 SF Sent text message. 03.07.24 SF Tenant text back </t>
    </r>
    <r>
      <rPr>
        <b/>
        <sz val="10"/>
        <color rgb="FFFF0000"/>
        <rFont val="Calibri"/>
        <family val="2"/>
        <scheme val="minor"/>
      </rPr>
      <t>CONFIRMED</t>
    </r>
    <r>
      <rPr>
        <sz val="10"/>
        <rFont val="Calibri"/>
        <family val="2"/>
        <scheme val="minor"/>
      </rPr>
      <t xml:space="preserve"> for 17.07.24</t>
    </r>
  </si>
  <si>
    <r>
      <t xml:space="preserve"> </t>
    </r>
    <r>
      <rPr>
        <b/>
        <sz val="10"/>
        <color rgb="FFFF0000"/>
        <rFont val="Calibri"/>
        <family val="2"/>
        <scheme val="minor"/>
      </rPr>
      <t>CONFIRMED for 17.07.24</t>
    </r>
    <r>
      <rPr>
        <b/>
        <sz val="10"/>
        <color theme="1"/>
        <rFont val="Calibri"/>
        <family val="2"/>
        <scheme val="minor"/>
      </rPr>
      <t xml:space="preserve"> -</t>
    </r>
  </si>
  <si>
    <r>
      <t xml:space="preserve">03.07.24 SF Sent text message for the survey. 03.07.24 SF Tenant text back saying </t>
    </r>
    <r>
      <rPr>
        <b/>
        <sz val="10"/>
        <rFont val="Calibri"/>
        <family val="2"/>
        <scheme val="minor"/>
      </rPr>
      <t>YES</t>
    </r>
    <r>
      <rPr>
        <sz val="10"/>
        <rFont val="Calibri"/>
        <family val="2"/>
        <scheme val="minor"/>
      </rPr>
      <t xml:space="preserve"> survey </t>
    </r>
    <r>
      <rPr>
        <b/>
        <sz val="10"/>
        <color rgb="FFFF0000"/>
        <rFont val="Calibri"/>
        <family val="2"/>
        <scheme val="minor"/>
      </rPr>
      <t>CONFIRMED</t>
    </r>
    <r>
      <rPr>
        <sz val="10"/>
        <rFont val="Calibri"/>
        <family val="2"/>
        <scheme val="minor"/>
      </rPr>
      <t xml:space="preserve"> for 17.07.24.</t>
    </r>
  </si>
  <si>
    <r>
      <t xml:space="preserve">24/06 SMS text sent for 11/07. </t>
    </r>
    <r>
      <rPr>
        <b/>
        <sz val="10"/>
        <color rgb="FFFF0000"/>
        <rFont val="Calibri"/>
        <family val="2"/>
        <scheme val="minor"/>
      </rPr>
      <t>CONFIRMED</t>
    </r>
    <r>
      <rPr>
        <sz val="10"/>
        <rFont val="Calibri"/>
        <family val="2"/>
        <scheme val="minor"/>
      </rPr>
      <t xml:space="preserve"> for 11/07</t>
    </r>
  </si>
  <si>
    <r>
      <t xml:space="preserve">03.07.24 SF Sent text message for the survey. 03.07.24 SF Tenant text back saying YES survey </t>
    </r>
    <r>
      <rPr>
        <b/>
        <sz val="10"/>
        <color rgb="FFFF0000"/>
        <rFont val="Calibri"/>
        <family val="2"/>
        <scheme val="minor"/>
      </rPr>
      <t>CONFIRMED</t>
    </r>
    <r>
      <rPr>
        <sz val="10"/>
        <rFont val="Calibri"/>
        <family val="2"/>
        <scheme val="minor"/>
      </rPr>
      <t xml:space="preserve"> for 17.07.24.</t>
    </r>
  </si>
  <si>
    <r>
      <t xml:space="preserve">03.07.24 SF Sent text message for the survey. 04.07.24 SF Tenant called back to </t>
    </r>
    <r>
      <rPr>
        <b/>
        <sz val="10"/>
        <color rgb="FFFF0000"/>
        <rFont val="Calibri"/>
        <family val="2"/>
        <scheme val="minor"/>
      </rPr>
      <t>CONFIRM</t>
    </r>
    <r>
      <rPr>
        <sz val="10"/>
        <rFont val="Calibri"/>
        <family val="2"/>
        <scheme val="minor"/>
      </rPr>
      <t xml:space="preserve"> the 17.07.24 for the survey.</t>
    </r>
  </si>
  <si>
    <r>
      <rPr>
        <b/>
        <sz val="10"/>
        <color theme="4"/>
        <rFont val="Calibri"/>
        <family val="2"/>
        <scheme val="minor"/>
      </rPr>
      <t>2nd day of 1.5 day fit</t>
    </r>
    <r>
      <rPr>
        <b/>
        <sz val="10"/>
        <color theme="1"/>
        <rFont val="Calibri"/>
        <family val="2"/>
        <scheme val="minor"/>
      </rPr>
      <t xml:space="preserve">. 02/07 SMS text sent for 12th &amp; 15th July. 03/07 SMS called left voicemail. 04/07 SMS called N/A </t>
    </r>
    <r>
      <rPr>
        <b/>
        <sz val="10"/>
        <color rgb="FFFF0000"/>
        <rFont val="Calibri"/>
        <family val="2"/>
        <scheme val="minor"/>
      </rPr>
      <t>Lttr sent</t>
    </r>
  </si>
  <si>
    <r>
      <rPr>
        <b/>
        <sz val="10"/>
        <color theme="4"/>
        <rFont val="Calibri"/>
        <family val="2"/>
        <scheme val="minor"/>
      </rPr>
      <t>2nd day of 1.5 day fit</t>
    </r>
    <r>
      <rPr>
        <b/>
        <sz val="10"/>
        <color theme="1"/>
        <rFont val="Calibri"/>
        <family val="2"/>
        <scheme val="minor"/>
      </rPr>
      <t xml:space="preserve">. </t>
    </r>
    <r>
      <rPr>
        <b/>
        <sz val="10"/>
        <color rgb="FFFF0000"/>
        <rFont val="Calibri"/>
        <family val="2"/>
        <scheme val="minor"/>
      </rPr>
      <t>CONFIRMED</t>
    </r>
  </si>
  <si>
    <r>
      <rPr>
        <b/>
        <sz val="10"/>
        <color theme="4"/>
        <rFont val="Calibri"/>
        <family val="2"/>
        <scheme val="minor"/>
      </rPr>
      <t>2nd day of 1.5 day fit.</t>
    </r>
    <r>
      <rPr>
        <b/>
        <sz val="10"/>
        <color theme="1"/>
        <rFont val="Calibri"/>
        <family val="2"/>
        <scheme val="minor"/>
      </rPr>
      <t xml:space="preserve"> </t>
    </r>
    <r>
      <rPr>
        <b/>
        <sz val="10"/>
        <color rgb="FFFF0000"/>
        <rFont val="Calibri"/>
        <family val="2"/>
        <scheme val="minor"/>
      </rPr>
      <t>CONFIRMED</t>
    </r>
  </si>
  <si>
    <r>
      <rPr>
        <b/>
        <sz val="10"/>
        <color theme="4"/>
        <rFont val="Calibri"/>
        <family val="2"/>
        <scheme val="minor"/>
      </rPr>
      <t>1st day of 1.5 day fit.</t>
    </r>
    <r>
      <rPr>
        <b/>
        <sz val="10"/>
        <color theme="1"/>
        <rFont val="Calibri"/>
        <family val="2"/>
        <scheme val="minor"/>
      </rPr>
      <t xml:space="preserve"> </t>
    </r>
    <r>
      <rPr>
        <b/>
        <sz val="10"/>
        <color rgb="FFFF0000"/>
        <rFont val="Calibri"/>
        <family val="2"/>
        <scheme val="minor"/>
      </rPr>
      <t>CONFIRMED</t>
    </r>
  </si>
  <si>
    <r>
      <rPr>
        <b/>
        <sz val="10"/>
        <color theme="4"/>
        <rFont val="Calibri"/>
        <family val="2"/>
        <scheme val="minor"/>
      </rPr>
      <t>3rd day of 3 day fit</t>
    </r>
    <r>
      <rPr>
        <b/>
        <sz val="10"/>
        <color rgb="FFFF0000"/>
        <rFont val="Calibri"/>
        <family val="2"/>
        <scheme val="minor"/>
      </rPr>
      <t xml:space="preserve">. CONFIRMED </t>
    </r>
  </si>
  <si>
    <r>
      <rPr>
        <b/>
        <sz val="10"/>
        <color theme="4"/>
        <rFont val="Calibri"/>
        <family val="2"/>
        <scheme val="minor"/>
      </rPr>
      <t>3rd day of 3 day fit</t>
    </r>
    <r>
      <rPr>
        <b/>
        <sz val="10"/>
        <color theme="1"/>
        <rFont val="Calibri"/>
        <family val="2"/>
        <scheme val="minor"/>
      </rPr>
      <t xml:space="preserve">. </t>
    </r>
    <r>
      <rPr>
        <b/>
        <sz val="10"/>
        <color rgb="FFFF0000"/>
        <rFont val="Calibri"/>
        <family val="2"/>
        <scheme val="minor"/>
      </rPr>
      <t xml:space="preserve">CONFIRMED </t>
    </r>
  </si>
  <si>
    <r>
      <rPr>
        <b/>
        <sz val="10"/>
        <color theme="4"/>
        <rFont val="Calibri"/>
        <family val="2"/>
        <scheme val="minor"/>
      </rPr>
      <t xml:space="preserve"> 2nd day of 3 day fit.</t>
    </r>
    <r>
      <rPr>
        <b/>
        <sz val="10"/>
        <color theme="1"/>
        <rFont val="Calibri"/>
        <family val="2"/>
        <scheme val="minor"/>
      </rPr>
      <t xml:space="preserve"> </t>
    </r>
    <r>
      <rPr>
        <b/>
        <sz val="10"/>
        <color rgb="FFFF0000"/>
        <rFont val="Calibri"/>
        <family val="2"/>
        <scheme val="minor"/>
      </rPr>
      <t>CONFIRMED</t>
    </r>
  </si>
  <si>
    <r>
      <rPr>
        <b/>
        <sz val="10"/>
        <color theme="4"/>
        <rFont val="Calibri"/>
        <family val="2"/>
        <scheme val="minor"/>
      </rPr>
      <t>2nd day of 3 day fit.</t>
    </r>
    <r>
      <rPr>
        <b/>
        <sz val="10"/>
        <color theme="1"/>
        <rFont val="Calibri"/>
        <family val="2"/>
        <scheme val="minor"/>
      </rPr>
      <t xml:space="preserve"> </t>
    </r>
    <r>
      <rPr>
        <b/>
        <sz val="10"/>
        <color rgb="FFFF0000"/>
        <rFont val="Calibri"/>
        <family val="2"/>
        <scheme val="minor"/>
      </rPr>
      <t>CONFIRMED</t>
    </r>
  </si>
  <si>
    <r>
      <rPr>
        <b/>
        <sz val="10"/>
        <color theme="4"/>
        <rFont val="Calibri"/>
        <family val="2"/>
        <scheme val="minor"/>
      </rPr>
      <t>1st day of 3 day fit.</t>
    </r>
    <r>
      <rPr>
        <b/>
        <sz val="10"/>
        <color theme="1"/>
        <rFont val="Calibri"/>
        <family val="2"/>
        <scheme val="minor"/>
      </rPr>
      <t xml:space="preserve"> </t>
    </r>
    <r>
      <rPr>
        <b/>
        <sz val="10"/>
        <color rgb="FFFF0000"/>
        <rFont val="Calibri"/>
        <family val="2"/>
        <scheme val="minor"/>
      </rPr>
      <t>CONFIRMED</t>
    </r>
  </si>
  <si>
    <t>Flat 1</t>
  </si>
  <si>
    <t>Flat 29</t>
  </si>
  <si>
    <t>Flat 3</t>
  </si>
  <si>
    <t>Flat 34</t>
  </si>
  <si>
    <t>Flat 38</t>
  </si>
  <si>
    <t>CONFIRMED for 09/07. 04/07 SMS tenant Cancelled</t>
  </si>
  <si>
    <r>
      <t xml:space="preserve"> 04.07.24 SF </t>
    </r>
    <r>
      <rPr>
        <b/>
        <sz val="10"/>
        <color rgb="FFFF0000"/>
        <rFont val="Calibri"/>
        <family val="2"/>
        <scheme val="minor"/>
      </rPr>
      <t>Sent letter &amp; email</t>
    </r>
  </si>
  <si>
    <r>
      <t xml:space="preserve"> 04.07.24 SF </t>
    </r>
    <r>
      <rPr>
        <b/>
        <sz val="10"/>
        <color rgb="FFFF0000"/>
        <rFont val="Calibri"/>
        <family val="2"/>
        <scheme val="minor"/>
      </rPr>
      <t>Sent letter</t>
    </r>
  </si>
  <si>
    <r>
      <t xml:space="preserve">(Access via 30 &amp; 46 Cosford Crescent). 24/06 SMS text sent for 11/07.  25/06 SMS called N/A. 26/6; AC </t>
    </r>
    <r>
      <rPr>
        <b/>
        <sz val="10"/>
        <color rgb="FFFF0000"/>
        <rFont val="Calibri"/>
        <family val="2"/>
        <scheme val="minor"/>
      </rPr>
      <t>sent letter.</t>
    </r>
    <r>
      <rPr>
        <b/>
        <sz val="10"/>
        <color theme="1"/>
        <rFont val="Calibri"/>
        <family val="2"/>
        <scheme val="minor"/>
      </rPr>
      <t xml:space="preserve"> </t>
    </r>
  </si>
  <si>
    <r>
      <t xml:space="preserve">24/06 SMS text sent for 11/07. 25/06 SMS called N/A. 26/6; AC </t>
    </r>
    <r>
      <rPr>
        <b/>
        <sz val="10"/>
        <color rgb="FFFF0000"/>
        <rFont val="Calibri"/>
        <family val="2"/>
        <scheme val="minor"/>
      </rPr>
      <t xml:space="preserve">sent letter. </t>
    </r>
  </si>
  <si>
    <r>
      <t xml:space="preserve">24/06 SMS text sent for 11/07. 26/6; AC </t>
    </r>
    <r>
      <rPr>
        <b/>
        <sz val="10"/>
        <color rgb="FFFF0000"/>
        <rFont val="Calibri"/>
        <family val="2"/>
        <scheme val="minor"/>
      </rPr>
      <t xml:space="preserve">sent letter. </t>
    </r>
  </si>
  <si>
    <r>
      <t xml:space="preserve">24/06 SMS text sent for 11/07. 25/06 SMS left voicemail. 26/6; AC </t>
    </r>
    <r>
      <rPr>
        <b/>
        <sz val="10"/>
        <color rgb="FFFF0000"/>
        <rFont val="Calibri"/>
        <family val="2"/>
        <scheme val="minor"/>
      </rPr>
      <t>sent letter</t>
    </r>
    <r>
      <rPr>
        <b/>
        <sz val="10"/>
        <color theme="1"/>
        <rFont val="Calibri"/>
        <family val="2"/>
        <scheme val="minor"/>
      </rPr>
      <t xml:space="preserve">. </t>
    </r>
  </si>
  <si>
    <r>
      <t xml:space="preserve"> 03.07.24 SF</t>
    </r>
    <r>
      <rPr>
        <b/>
        <sz val="10"/>
        <color rgb="FFFF0000"/>
        <rFont val="Calibri"/>
        <family val="2"/>
        <scheme val="minor"/>
      </rPr>
      <t xml:space="preserve"> Sent letter </t>
    </r>
  </si>
  <si>
    <r>
      <t xml:space="preserve">24/06 SMS text sent for 11/07. 25/06 SMS left voicemail. 26/6; AC </t>
    </r>
    <r>
      <rPr>
        <b/>
        <sz val="10"/>
        <color rgb="FFFF0000"/>
        <rFont val="Calibri"/>
        <family val="2"/>
        <scheme val="minor"/>
      </rPr>
      <t xml:space="preserve">sent letter. </t>
    </r>
  </si>
  <si>
    <r>
      <t>24/06 SMS text sent for 11/07.  25/06 SMS called N/A. 26/6; AC</t>
    </r>
    <r>
      <rPr>
        <b/>
        <sz val="10"/>
        <color rgb="FFFF0000"/>
        <rFont val="Calibri"/>
        <family val="2"/>
        <scheme val="minor"/>
      </rPr>
      <t xml:space="preserve"> sent letter. </t>
    </r>
  </si>
  <si>
    <r>
      <t xml:space="preserve">24/06 SMS text sent for 11/07. 25/06 SMS called N/A. 26/6; AC </t>
    </r>
    <r>
      <rPr>
        <b/>
        <sz val="10"/>
        <color rgb="FFFF0000"/>
        <rFont val="Calibri"/>
        <family val="2"/>
        <scheme val="minor"/>
      </rPr>
      <t>sent letter.</t>
    </r>
    <r>
      <rPr>
        <b/>
        <sz val="10"/>
        <color theme="1"/>
        <rFont val="Calibri"/>
        <family val="2"/>
        <scheme val="minor"/>
      </rPr>
      <t xml:space="preserve"> </t>
    </r>
  </si>
  <si>
    <t>CONFIRMED, First call pls</t>
  </si>
  <si>
    <t>07888 296 587 NIS</t>
  </si>
  <si>
    <t>CONFIRMED for 17.07.24 after 9am</t>
  </si>
  <si>
    <r>
      <t xml:space="preserve">24/06 SMS called no. NIS, </t>
    </r>
    <r>
      <rPr>
        <b/>
        <sz val="10"/>
        <color rgb="FFFF0000"/>
        <rFont val="Calibri"/>
        <family val="2"/>
        <scheme val="minor"/>
      </rPr>
      <t>lttr sent</t>
    </r>
    <r>
      <rPr>
        <b/>
        <sz val="10"/>
        <color theme="1"/>
        <rFont val="Calibri"/>
        <family val="2"/>
        <scheme val="minor"/>
      </rPr>
      <t>. 05/07 SMS tenant cancelled.</t>
    </r>
  </si>
  <si>
    <r>
      <t xml:space="preserve">07888 296 587 </t>
    </r>
    <r>
      <rPr>
        <b/>
        <sz val="10"/>
        <color rgb="FFFF0000"/>
        <rFont val="Calibri"/>
        <family val="2"/>
        <scheme val="minor"/>
      </rPr>
      <t>NIS</t>
    </r>
  </si>
  <si>
    <r>
      <t xml:space="preserve">03/06 SMS text sent for 17/06. </t>
    </r>
    <r>
      <rPr>
        <b/>
        <sz val="10"/>
        <color rgb="FFFF0000"/>
        <rFont val="Calibri"/>
        <family val="2"/>
        <scheme val="minor"/>
      </rPr>
      <t>CONFIRMED</t>
    </r>
    <r>
      <rPr>
        <sz val="10"/>
        <rFont val="Calibri"/>
        <family val="2"/>
        <scheme val="minor"/>
      </rPr>
      <t xml:space="preserve"> for 17/06. 20.06.24 SF Received top sheet from Martin, survey received, no photos yet.   3/7;  AC SENT TO PRICING. 04.07.24 SF Dawn sent to client for approval.</t>
    </r>
  </si>
  <si>
    <r>
      <t xml:space="preserve">05/06 SMS text sent for 19/06. </t>
    </r>
    <r>
      <rPr>
        <b/>
        <sz val="10"/>
        <color rgb="FFFF0000"/>
        <rFont val="Calibri"/>
        <family val="2"/>
        <scheme val="minor"/>
      </rPr>
      <t>CONFIRMED</t>
    </r>
    <r>
      <rPr>
        <sz val="10"/>
        <rFont val="Calibri"/>
        <family val="2"/>
        <scheme val="minor"/>
      </rPr>
      <t xml:space="preserve"> for 19/06. 21.06.24 SF Received top sheet from Martin, survey received, photos waiting for. 3/7;  AC SENT TO PRICING. 04.07.24 SF Dawn sent to client for approval.</t>
    </r>
  </si>
  <si>
    <r>
      <t xml:space="preserve">04/06 SMS text sent for 18/06. 11/06 SMS called N/A.  13/06 SMS called N/A lttr sent. </t>
    </r>
    <r>
      <rPr>
        <b/>
        <sz val="10"/>
        <color rgb="FFFF0000"/>
        <rFont val="Calibri"/>
        <family val="2"/>
        <scheme val="minor"/>
      </rPr>
      <t>CONFIRMED</t>
    </r>
    <r>
      <rPr>
        <sz val="10"/>
        <rFont val="Calibri"/>
        <family val="2"/>
        <scheme val="minor"/>
      </rPr>
      <t xml:space="preserve"> for 18/06. 20.06.24 SF Received top sheet from Martin, survey received, not photos received. 3/7;  AC SENT TO PRICING. 04.07.24 SF Dawn sent to client for approval.</t>
    </r>
  </si>
  <si>
    <r>
      <t xml:space="preserve">04/06 SMS text sent for 18/06. </t>
    </r>
    <r>
      <rPr>
        <b/>
        <sz val="10"/>
        <color rgb="FFFF0000"/>
        <rFont val="Calibri"/>
        <family val="2"/>
        <scheme val="minor"/>
      </rPr>
      <t>CONFIRMED</t>
    </r>
    <r>
      <rPr>
        <sz val="10"/>
        <rFont val="Calibri"/>
        <family val="2"/>
        <scheme val="minor"/>
      </rPr>
      <t xml:space="preserve"> for 18/06. 20.06.24 SF Received top sheet from Martin, survey received, not photos received. 3/7;  AC SENT TO PRICING. 04.07.24 SF Dawn sent to client for approval.</t>
    </r>
  </si>
  <si>
    <t>16.07 &amp; 17.07.24</t>
  </si>
  <si>
    <t>08.07, 09.07, 10.07.24</t>
  </si>
  <si>
    <t>10.07 &amp; 11.07.24</t>
  </si>
  <si>
    <t>12.07 &amp; 15.07.24</t>
  </si>
  <si>
    <t>11.07 &amp; 12.07.24</t>
  </si>
  <si>
    <t>15.07 &amp; 16.07.24</t>
  </si>
  <si>
    <r>
      <t>07473 520346</t>
    </r>
    <r>
      <rPr>
        <b/>
        <sz val="10"/>
        <rFont val="Calibri"/>
        <family val="2"/>
        <scheme val="minor"/>
      </rPr>
      <t xml:space="preserve"> - Daughter</t>
    </r>
  </si>
  <si>
    <t>D Ansell</t>
  </si>
  <si>
    <t xml:space="preserve">05.07.24 SF (No information originally put on the tracker) Darren attended the property and completed the survey. Cleansed, priced, approved, called off </t>
  </si>
  <si>
    <t>Void Property contact Leonie Hammond for access, some clutter, internal access issues, soffits abutting head or window or door? Fire damage property</t>
  </si>
  <si>
    <t>VOID PROPERTY</t>
  </si>
  <si>
    <t xml:space="preserve">  TS-07/05/24 Ltr sent for 15/05.  08/05 SMS called but no. NIS. MT reported tenant refused. Tenant changed his mind will need a survey re-booking once a new date becomes available. 06/06 SMS called no. NIS lttr sent for 17/06. 20.06.24 SF Received top sheet from Martin, NO ACCESS, CARDED, need to re-book another date. 02/07 SMS no access card has '21 Colishill on it so under query with surveyor as to what address was attended. 05/07 surveyor emailed to say he thinks he must of put the wrong address on the no access card so will need re-scheduling so as not clear will not log as a no access.</t>
  </si>
  <si>
    <t xml:space="preserve">  </t>
  </si>
  <si>
    <r>
      <rPr>
        <b/>
        <sz val="10"/>
        <color theme="4"/>
        <rFont val="Calibri"/>
        <family val="2"/>
        <scheme val="minor"/>
      </rPr>
      <t xml:space="preserve">2nd day of 1.5 day fit. </t>
    </r>
    <r>
      <rPr>
        <b/>
        <sz val="10"/>
        <color rgb="FFFF0000"/>
        <rFont val="Calibri"/>
        <family val="2"/>
        <scheme val="minor"/>
      </rPr>
      <t>CONFIRMED</t>
    </r>
  </si>
  <si>
    <r>
      <rPr>
        <b/>
        <sz val="10"/>
        <color theme="4"/>
        <rFont val="Calibri"/>
        <family val="2"/>
        <scheme val="minor"/>
      </rPr>
      <t>1st day of 1.5 day fit.</t>
    </r>
    <r>
      <rPr>
        <b/>
        <sz val="10"/>
        <color theme="1"/>
        <rFont val="Calibri"/>
        <family val="2"/>
        <scheme val="minor"/>
      </rPr>
      <t xml:space="preserve"> 02/07 SMS text sent for 12th &amp; 15th July. 03/07 SMS called left voicemail. 04/07 SMS called N/A </t>
    </r>
    <r>
      <rPr>
        <b/>
        <sz val="10"/>
        <color rgb="FFFF0000"/>
        <rFont val="Calibri"/>
        <family val="2"/>
        <scheme val="minor"/>
      </rPr>
      <t>Lttr sent</t>
    </r>
  </si>
  <si>
    <t>3 Day fit. 02/07 SMS text sent for 10,11 &amp;12th July. 03/07 SMS called and spoke to tenant who declined these dates, is on holiday until 5th August. 05/07 SMS re-make glass unit 240 x 1305 req deliv 11/07</t>
  </si>
  <si>
    <t>05/07 - SMS Email from client requesting we now prioritise Shawberry Avenue for surveying - Allocated to Steve Burgess on tracker</t>
  </si>
  <si>
    <t>CONFIRMED for 16/07</t>
  </si>
  <si>
    <t xml:space="preserve"> 04.07.24 SF Sent text message. CONFIRMED for 16/07</t>
  </si>
  <si>
    <r>
      <rPr>
        <b/>
        <sz val="10"/>
        <rFont val="Calibri"/>
        <family val="2"/>
        <scheme val="minor"/>
      </rPr>
      <t xml:space="preserve">05/07 SMS </t>
    </r>
    <r>
      <rPr>
        <b/>
        <sz val="10"/>
        <color rgb="FFFF0000"/>
        <rFont val="Calibri"/>
        <family val="2"/>
        <scheme val="minor"/>
      </rPr>
      <t>lttr sent for 18/07</t>
    </r>
  </si>
  <si>
    <t>05/07 SMS lttr sent for 18/07</t>
  </si>
  <si>
    <t>01216784443 NIS</t>
  </si>
  <si>
    <t>05/07 SMS called no. NIS lttr sent for 18/07</t>
  </si>
  <si>
    <r>
      <rPr>
        <b/>
        <sz val="10"/>
        <rFont val="Calibri"/>
        <family val="2"/>
        <scheme val="minor"/>
      </rPr>
      <t xml:space="preserve">05/07 SMS called no. NIS </t>
    </r>
    <r>
      <rPr>
        <b/>
        <sz val="10"/>
        <color rgb="FFFF0000"/>
        <rFont val="Calibri"/>
        <family val="2"/>
        <scheme val="minor"/>
      </rPr>
      <t>lttr sent for 18/07</t>
    </r>
  </si>
  <si>
    <t xml:space="preserve">19/6; AC sent text for survey.  CONFIRMED FOR 5/7.  7/7;  PB advised he has surveyed via sending in his sheet. </t>
  </si>
  <si>
    <t xml:space="preserve">24/06 SMS text sent for 05/07. CONFIRMED FOR 5/7. 7/7;  PB advised he has surveyed via sending in his sheet. </t>
  </si>
  <si>
    <t xml:space="preserve">19/6; AC sent letter for survey.  21/6; AC rang NA.  7/7;  PB advised he has surveyed via sending in his sheet. </t>
  </si>
  <si>
    <t xml:space="preserve">19/6; AC sent letter for survey.  7/7;  PB advised he has surveyed via sending in his sheet. </t>
  </si>
  <si>
    <t xml:space="preserve">19/6; AC sent text for survey.  CONFIRMED FOR 5/7. 7/7;  PB advised he has surveyed via sending in his sheet. </t>
  </si>
  <si>
    <t>08/07 SMS text sent for 24/07</t>
  </si>
  <si>
    <t>07306 617 934</t>
  </si>
  <si>
    <t>08/07 SMS text sent for 25/07</t>
  </si>
  <si>
    <r>
      <t xml:space="preserve">04/06 SMS text sent for 18/06. 11/06 SMS called N/A. 13/06 SMS called N/A lttr sent. 20.06.24 SF Received top sheet from Martin, nothing filled out, assuming this was </t>
    </r>
    <r>
      <rPr>
        <b/>
        <sz val="10"/>
        <rFont val="Calibri"/>
        <family val="2"/>
        <scheme val="minor"/>
      </rPr>
      <t>NO ACCESS 18/6</t>
    </r>
    <r>
      <rPr>
        <sz val="10"/>
        <rFont val="Calibri"/>
        <family val="2"/>
        <scheme val="minor"/>
      </rPr>
      <t>, need to re-book. 02/07 SMS 1st no access on 18/06, emailed client &amp; Dominie to advise.08/07 SMS text sent for 25/07</t>
    </r>
  </si>
  <si>
    <t>CONFIRMED for 24/07</t>
  </si>
  <si>
    <t>08/07 SMS text sent for 24/07. CONFIRMED for 24/07</t>
  </si>
  <si>
    <t>CONFIRMED for 25/07</t>
  </si>
  <si>
    <t>TS-02/04/24 Text sent for 09/04/24.  TS-03/04/24 Called tenant and left vm, txt and ltr sent.  TS-03/04/24 Tenant CONFIRMED for 09/04/24.  TS-22/04/24 Survey and photos received passed to DA to cleanse. TS-24/04/24 Survey sent for pricing. 05.07.24 SF Eleanor chased Jack from Pioneer to approve the pricing costs.</t>
  </si>
  <si>
    <t>08/07 SMS text sent for 25/07. CONFIRMED for 25/07</t>
  </si>
  <si>
    <t>TS-02/04/24 Text sent for 10/04/24.  TS-02/04/24 Tenant CONFIRMED for 10/04/24.  TS-22/04/24 Survey and photos received passed to DA to cleanse.  TS-24/04/24 Survey and asbestos cleansed sent for pricing. 05.07.24 SF Eleanor chased Jack from Pioneer to approve the pricing costs.</t>
  </si>
  <si>
    <t>TS-02/04/24 Letter sent for 09/04/24 as no contact number.  TS-224/04/24 Survey and photos given to DA to cleanse.  TS-24/04/24 Survey sent for pricing. 05.07.24 SF Eleanor chased Jack from Pioneer to approve the pricing costs.</t>
  </si>
  <si>
    <t>TS-02/04/24 Text sent for 12/04/24.  TS-04/04/24 Called tenant survey CONFIRMED for 12/04/24.  TS-22/04/24 Survey &amp; photos receoived passed to DA to cleanse.  Ts-30/04/24 Survey cleansed and sent for pricing. 05.07.24 SF Eleanor chased Jack from Pioneer to approve the pricing costs.</t>
  </si>
  <si>
    <t>TS-03/05/24 Text sent for 13/05/24. TS-07/05/24 Ltr sent. 08/05 SMS called no. NIS. 27.06.24 SF Tenant called and she needs at least 1 week notice when we are ready to install so she can arrange with work. 05.07.24 SF Eleanor chased Jack from Pioneer to approve the pricing costs.</t>
  </si>
  <si>
    <t>TS-03/05/24 Text sent for 13/05/24.   TS-07/05/24 Ltr sent. 08/05 SMS Called engaged. 05.07.24 SF Eleanor chased Jack from Pioneer to approve the pricing costs.</t>
  </si>
  <si>
    <t>TS-03/05/24 Text sent for 13/05/24.   TS-07/05/24 Ltr sent.  08/05 SMS left voicemail. 14/06 SMS tenant called to advise does now want front door replaced, emailed her to request her door choice and will then re-scan to commercial for pricing. 14/06 SMS re-scanned to pricing 05.07.24 SF Eleanor chased Jack from Pioneer to approve the pricing costs.</t>
  </si>
  <si>
    <r>
      <t xml:space="preserve">TS-03/05/24 Text sent for 13/05/24.  TS-03/05/24 Survey </t>
    </r>
    <r>
      <rPr>
        <b/>
        <sz val="10"/>
        <color rgb="FFFF0000"/>
        <rFont val="Calibri"/>
        <family val="2"/>
        <scheme val="minor"/>
      </rPr>
      <t>CONFIRMED</t>
    </r>
    <r>
      <rPr>
        <sz val="10"/>
        <rFont val="Calibri"/>
        <family val="2"/>
        <scheme val="minor"/>
      </rPr>
      <t xml:space="preserve"> for 13/05/24. 05.07.24 SF Eleanor chased Jack from Pioneer to approve the pricing costs.</t>
    </r>
  </si>
  <si>
    <t>TS-03/05/24 Text sent for 13/05/24.   TS-07/05/24 Ltr sent. 08/05 SMS left voicemail. 05.07.24 SF Eleanor chased Jack from Pioneer to approve the pricing costs.</t>
  </si>
  <si>
    <t>TS-03/05/24 Text sent for 14/05/24.  TS-03/05/24 Survey CONFIRMED for 14/05/24. 05.07.24 SF Eleanor chased Jack from Pioneer to approve the pricing costs.</t>
  </si>
  <si>
    <t>TS-03/05/24 Text sent for 14/05/24.   TS-07/05/24 Ltr sent. 08/05 SMS called N/A. 05.07.24 SF Eleanor chased Jack from Pioneer to approve the pricing costs.</t>
  </si>
  <si>
    <r>
      <t xml:space="preserve">TS-03/05/24 Text sent for 14/05/24. TS-07/05/24 Ltr sent. 08/05 SMS called &amp; tenant  </t>
    </r>
    <r>
      <rPr>
        <b/>
        <sz val="10"/>
        <color rgb="FFFF0000"/>
        <rFont val="Calibri"/>
        <family val="2"/>
        <scheme val="minor"/>
      </rPr>
      <t>CONFIRMED</t>
    </r>
    <r>
      <rPr>
        <sz val="10"/>
        <rFont val="Calibri"/>
        <family val="2"/>
        <scheme val="minor"/>
      </rPr>
      <t xml:space="preserve"> for 14/05/24. 05.07.24 SF Eleanor chased Jack from Pioneer to approve the pricing costs.</t>
    </r>
  </si>
  <si>
    <r>
      <t xml:space="preserve">TS-03/05/24 Text sent for 14/05/24. TS-07/05/24 Ltr sent. 08/05 SMS called tenant </t>
    </r>
    <r>
      <rPr>
        <b/>
        <sz val="10"/>
        <color rgb="FFFF0000"/>
        <rFont val="Calibri"/>
        <family val="2"/>
        <scheme val="minor"/>
      </rPr>
      <t>CONFIRMED</t>
    </r>
    <r>
      <rPr>
        <sz val="10"/>
        <rFont val="Calibri"/>
        <family val="2"/>
        <scheme val="minor"/>
      </rPr>
      <t xml:space="preserve"> for 14/05/24. 05.07.24 SF Eleanor chased Jack from Pioneer to approve the pricing costs.</t>
    </r>
  </si>
  <si>
    <t xml:space="preserve">  TS-07/05/24 Ltr sent for 14/05. 05.07.24 SF Eleanor chased Jack from Pioneer to approve the pricing costs.</t>
  </si>
  <si>
    <r>
      <t xml:space="preserve">  TS-07/05/24 Ltr sent for 14/05. 08/05 SMS called tenant </t>
    </r>
    <r>
      <rPr>
        <b/>
        <sz val="10"/>
        <color rgb="FFFF0000"/>
        <rFont val="Calibri"/>
        <family val="2"/>
        <scheme val="minor"/>
      </rPr>
      <t>CONFIRMED</t>
    </r>
    <r>
      <rPr>
        <sz val="10"/>
        <rFont val="Calibri"/>
        <family val="2"/>
        <scheme val="minor"/>
      </rPr>
      <t xml:space="preserve"> for 14/05/24. 05.07.24 SF Eleanor chased Jack from Pioneer to approve the pricing costs.</t>
    </r>
  </si>
  <si>
    <t xml:space="preserve">  TS-07/05/24 Ltr sent for 15/05. 08/05 SMS called but got a silent line.*19/06 SMS tenant called in to see if could amend her door choice, emailed Dominie to ask if she can attend to get paperwork filled out, awaiting reply. Door Choice recvd and paperwork amended. 05.07.24 SF Eleanor chased Jack from Pioneer to approve the pricing costs.</t>
  </si>
  <si>
    <r>
      <t xml:space="preserve">  TS-07/05/24 Ltr sent. 08/05 SMS left voicemail for 14/05. </t>
    </r>
    <r>
      <rPr>
        <b/>
        <sz val="10"/>
        <color rgb="FFFF0000"/>
        <rFont val="Calibri"/>
        <family val="2"/>
        <scheme val="minor"/>
      </rPr>
      <t>CONFIRMED</t>
    </r>
    <r>
      <rPr>
        <sz val="10"/>
        <rFont val="Calibri"/>
        <family val="2"/>
        <scheme val="minor"/>
      </rPr>
      <t xml:space="preserve"> for 14/05/24. 05.07.24 SF Eleanor chased Jack from Pioneer to approve the pricing costs.</t>
    </r>
  </si>
  <si>
    <r>
      <t xml:space="preserve">TS-02/04/24 Text sent for 09/04/24.  TS-02/04/24 Tenant </t>
    </r>
    <r>
      <rPr>
        <b/>
        <sz val="10"/>
        <color rgb="FFFF0000"/>
        <rFont val="Calibri"/>
        <family val="2"/>
        <scheme val="minor"/>
      </rPr>
      <t>CONFIRMED</t>
    </r>
    <r>
      <rPr>
        <sz val="10"/>
        <rFont val="Calibri"/>
        <family val="2"/>
        <scheme val="minor"/>
      </rPr>
      <t xml:space="preserve"> for 09/04/24. 23.05.24 SF attached photos to surveys, given to Darren to cleanse. 05.07.24 SF Eleanor chased Jack from Pioneer to approve the pricing costs.</t>
    </r>
  </si>
  <si>
    <t>TS-02/04/24 Text sent for 09/04/24.  TS-03/04/24 Tenant CONFIRMED for 09/04/24. 23.05.24 SF attached photos to surveys, given to Darren to cleanse. 05.07.24 SF Eleanor chased Jack from Pioneer to approve the pricing costs.</t>
  </si>
  <si>
    <t>24/06 SMS text sent for 02/07. CONFIRMED for 2/7. 02/07 SMS surveyor advised not have time to attend this address today, called and advised the tenant. 08/07 SMS text sent for 24/07. 08/07 SMS tenant text back to decline date of 24/07</t>
  </si>
  <si>
    <t>08/07 SMS text sent for 25/07. 08/07 SMS tenant text back to decline 25/07</t>
  </si>
  <si>
    <t>20/05 SMS text sent for 05/06. 20/05 tenant text to decline 05/06. 08/07 SMS text sent for 25/07. 08/07 SMS tenant text back to decline 25/07</t>
  </si>
  <si>
    <t>08/07 SMS text sent for 25/07. 08/07 SMS tenant declined 25/07</t>
  </si>
  <si>
    <t>TS-02/04/24 Text sent for 10/04/24. TS-03/04/24 Called tenant spoke to son and he has CONFIRMED for 10/04/24 after 12pm (nurses leave by 12pm).]  TS-22/04/24 Survey and photos given to DA to cleanse. TS-30/04/24 Survey cleansed and sent for pricing. 05.07.24 SF Eleanor chased Jack at Pioneer for approval on the pricing costs.</t>
  </si>
  <si>
    <t>TS-02/04/24 Text sent for 09/04/24.  TS-02/04/24 Tenant CONFIMRED for 09/04/24.  TS-22/04/24 Survey and photos given to DA to cleanse.  TS-24/04/24 Survey sent for pricing.  05.07.24 SF Eleanor chased Jack at Pioneer for approval on the pricing costs.</t>
  </si>
  <si>
    <t>TS-02/04/24 Called tenant and survey CONFIRMED for 10/04/24.  TS-22/04/24 Survey and photos received passed to DA to cleanse.  TS-24/04/24 Survey sent for pricing.  05.07.24 SF Eleanor chased Jack at Pioneer for approval on the pricing costs.</t>
  </si>
  <si>
    <t>TS-02/04/24 Text sent for 10/04/24.  TS-03/04/24 Called tenant left vm, txt &amp; ltr sent.  TS-22/04/24 Survey and photos received passed to DA to cleanse.  TS-30/04/24 Survey cleansed and sent for pricing.  05.07.24 SF Eleanor chased Jack at Pioneer for approval on the pricing costs.</t>
  </si>
  <si>
    <t>TS-02/04/24 Letter sent for 12/04/24 as no contact number.  TS-04/04/24 Ltr sent to the property.   TS-22/04/24 Survey &amp; photos receoived passed to DA to cleanse.  TS-30/04/24 Survey cleansed and sent for pricing.  05.07.24 SF Eleanor chased Jack at Pioneer for approval on the pricing costs.</t>
  </si>
  <si>
    <t>TS-02/04/24 Text sent for 12/04/24.  TS-02/04/24 Tenant CONFIRMED for 12/04/24.  TS-22/04/24 Survey received passed to DA to cleanse - photo to follow.  TS-30/040/24 Survey cleansed sent for pricing.  05.07.24 SF Eleanor chased Jack at Pioneer for approval on the pricing costs.</t>
  </si>
  <si>
    <t>TS-02/04/24 Text sent for 10/04/24.   TS-03/04/24 Tenant text back no, text them asking which days are better.  TS--23/04/24 Text sent offering 14/05/24 as the first call.  TS-23/04/24 CONFIRMED as first call for 14/05/24.  05.07.24 SF Eleanor chased Jack at Pioneer for approval on the pricing costs.</t>
  </si>
  <si>
    <t xml:space="preserve"> TS-15/04/24 Text sent for 24/04/24.  TS-15/04/24 Survey CONFIRMED for 24/04/24.  TS-30/04/24 Survey received and passed to DA to cleanse.  05.07.24 SF Eleanor chased Jack at Pioneer for approval on the pricing costs.</t>
  </si>
  <si>
    <t xml:space="preserve"> TS-15/04/24 Text sent for 24/04/24.  TS-15/004/24 Survey CONFIRMED for 24/04/24.  TS-30/04/24 Survey received and passed to DA to cleanse.  05.07.24 SF Eleanor chased Jack at Pioneer for approval on the pricing costs.</t>
  </si>
  <si>
    <t>TS-15/04/24 Text sent for 26/04/24.  TS-16/04/24 Tenant asked for the afternoon changed the time to 11am-3pm CONFIRMED for 26/04/24.  TS-30/04/24 Survey received and passed to DA to cleanse. 05.07.24 SF Eleanor chased Jack at Pioneer for approval on the pricing costs.</t>
  </si>
  <si>
    <t>TS-15/04/24 Text sent for 26/04/24.  TS-15/04/24 Survey CONFIRMED for 26/04/24.  TS-302/04/24 Survey received and passed to DA to cleanse. 05.07.24 SF Eleanor chased Jack at Pioneer for approval on the pricing costs.</t>
  </si>
  <si>
    <t>TS-15/04/24 Text sent for 26/04/24.  TS-30/04/24 Survey received and given to DA to cleanse. 05.07.24 SF Eleanor chased Jack at Pioneer for approval on the pricing costs.</t>
  </si>
  <si>
    <t>TS-18/04/24 Sent letter offering 26/04/24. TS-30/04/24 Survey reveived and passed to DA to cleanse. 05.07.24 SF Eleanor chased Jack at Pioneer for approval on the pricing costs.</t>
  </si>
  <si>
    <t>TS-15/04/24 Text sent for 26/04/24.  TS-15/04/24 Survey CONFIRMED for 26/04/24.  TS-30/04/24 Survey received and passed to DA to cleanse. 05.07.24 SF Eleanor chased Jack at Pioneer for approval on the pricing costs.</t>
  </si>
  <si>
    <t>TS-15/04/24 Text sent for 26/04/24.  TS-15/054/24 Survey CONFIRMED for 26/04/24.  TS-30/04/24 Survey received and given to DA to cleanse. 05.07.24 SF Eleanor chased Jack at Pioneer for approval on the pricing costs.</t>
  </si>
  <si>
    <t xml:space="preserve"> TS-15/04/24 Text sent for 24/04/24.  TS-15/04/24 Survey CONFIRMED for 24/04/24.  TS-18/04/24 Text sent cancelling 24/04 and offering 14/05/24.  TS-24/04/24 Survey CONFIRMED for 14/05/24. 05.07.24 SF Eleanor chased Jack at Pioneer for approval on the pricing costs.</t>
  </si>
  <si>
    <t xml:space="preserve">  TS-07/05/24 Ltr sent for 14/05/24. 05.07.24 SF Eleanor chased Jack at Pioneer for approval on the pricing costs.</t>
  </si>
  <si>
    <r>
      <t xml:space="preserve">TS-07/05/24 Ltr sent for 14/05/24. 13/05 SMS tenant cancelled. 14/05 SMS emailed tenant to offer 24/05. </t>
    </r>
    <r>
      <rPr>
        <b/>
        <sz val="10"/>
        <color rgb="FFFF0000"/>
        <rFont val="Calibri"/>
        <family val="2"/>
        <scheme val="minor"/>
      </rPr>
      <t>CONFIRMED</t>
    </r>
    <r>
      <rPr>
        <sz val="10"/>
        <rFont val="Calibri"/>
        <family val="2"/>
        <scheme val="minor"/>
      </rPr>
      <t>. No survey so awaiting photos to see if was a no access.23/05 SMS tenant emailed to cancel. 24.05.24 SF Martin Turpin did actually attend, his van probably got fixed quicker than he thought, he attended the proper and surveyed the doors &amp; windows. 20/6/2024; AC sent to pricing.  05.07.24 SF Eleanor chased Jack at Pioneer for approval on the pricing costs.</t>
    </r>
  </si>
  <si>
    <r>
      <t xml:space="preserve">TS-03/05/24 Text sent for 13/05/24. TS-07/05/24 Ltr sent. 08/05 SMS tenant </t>
    </r>
    <r>
      <rPr>
        <b/>
        <sz val="10"/>
        <color rgb="FFFF0000"/>
        <rFont val="Calibri"/>
        <family val="2"/>
        <scheme val="minor"/>
      </rPr>
      <t>CONFIRMED</t>
    </r>
    <r>
      <rPr>
        <sz val="10"/>
        <rFont val="Calibri"/>
        <family val="2"/>
        <scheme val="minor"/>
      </rPr>
      <t xml:space="preserve"> after 12 pls.  05.07.24 SF Eleanor chased Jack at Pioneer for approval on the pricing costs.</t>
    </r>
  </si>
  <si>
    <t>TS-03/05/24 Text sent for 13/05/24.   TS-07/05/24 Ltr sent. 14/05 SMS text sent for 16/05. CONFIRMED for 16/05/24. 05.07.24 SF Eleanor chased Jack at Pioneer for approval on the pricing costs.</t>
  </si>
  <si>
    <r>
      <t xml:space="preserve"> 04.07.24 SF Sent text message. 05/07 SMS left voicemail. 08/07 SMS called N/A </t>
    </r>
    <r>
      <rPr>
        <b/>
        <sz val="10"/>
        <color rgb="FFFF0000"/>
        <rFont val="Calibri"/>
        <family val="2"/>
        <scheme val="minor"/>
      </rPr>
      <t>lttr sent</t>
    </r>
  </si>
  <si>
    <t xml:space="preserve"> 04.07.24 SF Sent text message.  05/07 SMS left voicemail. 08/07 SMS called N/A lttr sent</t>
  </si>
  <si>
    <t xml:space="preserve"> 04.07.24 SF Sent text message. 08/07 SMS called N/A lttr sent</t>
  </si>
  <si>
    <r>
      <t xml:space="preserve"> 04.07.24 SF Sent text message. 08/07 SMS called N/A </t>
    </r>
    <r>
      <rPr>
        <b/>
        <sz val="10"/>
        <color rgb="FFFF0000"/>
        <rFont val="Calibri"/>
        <family val="2"/>
        <scheme val="minor"/>
      </rPr>
      <t>lttr sent</t>
    </r>
  </si>
  <si>
    <r>
      <t xml:space="preserve">08/07 SMS </t>
    </r>
    <r>
      <rPr>
        <b/>
        <sz val="10"/>
        <color rgb="FFFF0000"/>
        <rFont val="Calibri"/>
        <family val="2"/>
        <scheme val="minor"/>
      </rPr>
      <t>lttr sent for 17/07</t>
    </r>
  </si>
  <si>
    <t>08/07 SMS lttr sent for 17/07</t>
  </si>
  <si>
    <t xml:space="preserve">CONFIRMED for 18/07. </t>
  </si>
  <si>
    <t xml:space="preserve">05/07 SMS text sent for 18/07. CONFIRMED for 18/07. </t>
  </si>
  <si>
    <t xml:space="preserve"> 04.07.24 SF Sent text message. 08/07 SMS tenant text back and declined 16/07</t>
  </si>
  <si>
    <t>08/07 SMS text sent for 24/07. 08/07 SMS tenant text to decline</t>
  </si>
  <si>
    <r>
      <t xml:space="preserve">11/06 text sent for 20/06. </t>
    </r>
    <r>
      <rPr>
        <b/>
        <sz val="10"/>
        <color rgb="FFFF0000"/>
        <rFont val="Calibri"/>
        <family val="2"/>
        <scheme val="minor"/>
      </rPr>
      <t>CONFIRMED</t>
    </r>
    <r>
      <rPr>
        <sz val="10"/>
        <rFont val="Calibri"/>
        <family val="2"/>
        <scheme val="minor"/>
      </rPr>
      <t xml:space="preserve"> for 20/06. 24.06.24 SF Received top sheet from Martin, survey received waiting for photos. Also Dominie is speaking to client as lots of animal tanks that will mean cannot arrange to fit until Dominie has resolved and come back to us.</t>
    </r>
  </si>
  <si>
    <t>RLO - Dominie will take photos of cluttered house, lizard cage in the way, need house cleaning before installation and tenants dog needs to be isolated during installation.Dominie is speaking to client as lots of animal tanks that will mean cannot arrange to fit until Dominie has resolved and come back to us.</t>
  </si>
  <si>
    <t>TLO (Dom) arranging this date direct with the tenant.</t>
  </si>
  <si>
    <r>
      <rPr>
        <b/>
        <sz val="10"/>
        <color theme="4"/>
        <rFont val="Calibri"/>
        <family val="2"/>
        <scheme val="minor"/>
      </rPr>
      <t>2nd day of 1.5 day fit.</t>
    </r>
    <r>
      <rPr>
        <b/>
        <sz val="10"/>
        <color theme="1"/>
        <rFont val="Calibri"/>
        <family val="2"/>
        <scheme val="minor"/>
      </rPr>
      <t xml:space="preserve"> 02/07 SMS text sent for 15th &amp; 16th July. 03/07 SMS called no NIS </t>
    </r>
    <r>
      <rPr>
        <b/>
        <sz val="10"/>
        <color rgb="FFFF0000"/>
        <rFont val="Calibri"/>
        <family val="2"/>
        <scheme val="minor"/>
      </rPr>
      <t>Lttr sent</t>
    </r>
    <r>
      <rPr>
        <b/>
        <sz val="10"/>
        <color theme="1"/>
        <rFont val="Calibri"/>
        <family val="2"/>
        <scheme val="minor"/>
      </rPr>
      <t xml:space="preserve">.  </t>
    </r>
    <r>
      <rPr>
        <b/>
        <sz val="10"/>
        <color rgb="FFFF0000"/>
        <rFont val="Calibri"/>
        <family val="2"/>
        <scheme val="minor"/>
      </rPr>
      <t>08/07 SMS tenant CONFIRMED with TLO on 08/07</t>
    </r>
  </si>
  <si>
    <r>
      <rPr>
        <b/>
        <sz val="10"/>
        <color theme="4"/>
        <rFont val="Calibri"/>
        <family val="2"/>
        <scheme val="minor"/>
      </rPr>
      <t>1st day of 1.5 day fit.</t>
    </r>
    <r>
      <rPr>
        <b/>
        <sz val="10"/>
        <color theme="1"/>
        <rFont val="Calibri"/>
        <family val="2"/>
        <scheme val="minor"/>
      </rPr>
      <t xml:space="preserve">  02/07 SMS text sent for 15th &amp; 16th July. 03/07 SMS called no NIS </t>
    </r>
    <r>
      <rPr>
        <b/>
        <sz val="10"/>
        <color rgb="FFFF0000"/>
        <rFont val="Calibri"/>
        <family val="2"/>
        <scheme val="minor"/>
      </rPr>
      <t>Lttr sent</t>
    </r>
    <r>
      <rPr>
        <b/>
        <sz val="10"/>
        <color theme="1"/>
        <rFont val="Calibri"/>
        <family val="2"/>
        <scheme val="minor"/>
      </rPr>
      <t xml:space="preserve">. </t>
    </r>
    <r>
      <rPr>
        <b/>
        <sz val="10"/>
        <color rgb="FFFF0000"/>
        <rFont val="Calibri"/>
        <family val="2"/>
        <scheme val="minor"/>
      </rPr>
      <t>08/07 SMS tenant CONFIRMED with TLO on 08/07</t>
    </r>
  </si>
  <si>
    <r>
      <t xml:space="preserve">TS-04/04/24 Text sent for 16/04/24.  TS-05/04/24 Tenant text back to decline they need a Wednesday after 1pm.  8/07 SMS text sent for 24/07 AFTER 1PM. Tenant declined 24/07 after 1pm, </t>
    </r>
    <r>
      <rPr>
        <b/>
        <sz val="10"/>
        <color rgb="FFFF0000"/>
        <rFont val="Calibri"/>
        <family val="2"/>
        <scheme val="minor"/>
      </rPr>
      <t>req 3 weeks notice</t>
    </r>
  </si>
  <si>
    <t>08/07 SMS called line engaged</t>
  </si>
  <si>
    <r>
      <rPr>
        <b/>
        <sz val="10"/>
        <rFont val="Calibri"/>
        <family val="2"/>
        <scheme val="minor"/>
      </rPr>
      <t xml:space="preserve">08/07 SMS no contact details so </t>
    </r>
    <r>
      <rPr>
        <b/>
        <sz val="10"/>
        <color rgb="FFFF0000"/>
        <rFont val="Calibri"/>
        <family val="2"/>
        <scheme val="minor"/>
      </rPr>
      <t>lttr sent for 25/07</t>
    </r>
  </si>
  <si>
    <t>19/6; AC sent letter for survey 3/7. 04/07 SMS 1st no access on 03/07. 08/07 SMS no contact details so lttr sent for 25/07</t>
  </si>
  <si>
    <t>08/07 SMS lttr sent for 24/07</t>
  </si>
  <si>
    <t>08/07 SMS lttr sent</t>
  </si>
  <si>
    <r>
      <t xml:space="preserve">08/07 SMS </t>
    </r>
    <r>
      <rPr>
        <b/>
        <sz val="10"/>
        <color rgb="FFFF0000"/>
        <rFont val="Calibri"/>
        <family val="2"/>
        <scheme val="minor"/>
      </rPr>
      <t>lttr sent</t>
    </r>
  </si>
  <si>
    <r>
      <rPr>
        <sz val="10"/>
        <rFont val="Calibri"/>
        <family val="2"/>
        <scheme val="minor"/>
      </rPr>
      <t>08/07 SMS</t>
    </r>
    <r>
      <rPr>
        <b/>
        <sz val="10"/>
        <color rgb="FFFF0000"/>
        <rFont val="Calibri"/>
        <family val="2"/>
        <scheme val="minor"/>
      </rPr>
      <t xml:space="preserve"> lttr sent</t>
    </r>
  </si>
  <si>
    <t>No Solvents, Door Jammer. 1st day of 1.5 day fit. 04/07 SMS text sent for 16 &amp; 17. 08/07 SMS spoke to tenant on phone who declined these dates due to a riverboat cruise</t>
  </si>
  <si>
    <t>2 day fit.  04/07 SMS text sent for 16 &amp; 17th. CONFIRMED</t>
  </si>
  <si>
    <t>16/07/2024 &amp; 17/07/2024</t>
  </si>
  <si>
    <t>17/07/2024 &amp; 18/07/2024</t>
  </si>
  <si>
    <t>ADRIAN -  Monday 22nd JULY</t>
  </si>
  <si>
    <t>JIM -  Monday 22nd JULY</t>
  </si>
  <si>
    <r>
      <t xml:space="preserve">TS-12/04/24 Text sent for 22/04/24.  TS-12/04/24 Survey </t>
    </r>
    <r>
      <rPr>
        <b/>
        <sz val="10"/>
        <color rgb="FFFF0000"/>
        <rFont val="Calibri"/>
        <family val="2"/>
        <scheme val="minor"/>
      </rPr>
      <t>CONFIRMED</t>
    </r>
    <r>
      <rPr>
        <sz val="10"/>
        <rFont val="Calibri"/>
        <family val="2"/>
        <scheme val="minor"/>
      </rPr>
      <t xml:space="preserve"> for 22/04/24.</t>
    </r>
  </si>
  <si>
    <r>
      <t xml:space="preserve">TS-12/04/24 Text sent for 22/04/24.  TS-15/04/24 Survey </t>
    </r>
    <r>
      <rPr>
        <b/>
        <sz val="10"/>
        <color rgb="FFFF0000"/>
        <rFont val="Calibri"/>
        <family val="2"/>
        <scheme val="minor"/>
      </rPr>
      <t>CONFIRMED</t>
    </r>
    <r>
      <rPr>
        <sz val="10"/>
        <rFont val="Calibri"/>
        <family val="2"/>
        <scheme val="minor"/>
      </rPr>
      <t xml:space="preserve"> for 22/04/24.</t>
    </r>
  </si>
  <si>
    <r>
      <t xml:space="preserve">TS-15/04/24 Text sent for 24/04/24.  TS-15/04/24 Survey </t>
    </r>
    <r>
      <rPr>
        <b/>
        <sz val="10"/>
        <color rgb="FFFF0000"/>
        <rFont val="Calibri"/>
        <family val="2"/>
        <scheme val="minor"/>
      </rPr>
      <t>CONFIRMED</t>
    </r>
    <r>
      <rPr>
        <sz val="10"/>
        <rFont val="Calibri"/>
        <family val="2"/>
        <scheme val="minor"/>
      </rPr>
      <t xml:space="preserve"> for 24/04/24.</t>
    </r>
  </si>
  <si>
    <r>
      <t xml:space="preserve">TS-15/04/24 Text sent for 24/04/24.  tS-15/04/24 Survey </t>
    </r>
    <r>
      <rPr>
        <b/>
        <sz val="10"/>
        <color rgb="FFFF0000"/>
        <rFont val="Calibri"/>
        <family val="2"/>
        <scheme val="minor"/>
      </rPr>
      <t>CONFIRMED</t>
    </r>
    <r>
      <rPr>
        <sz val="10"/>
        <rFont val="Calibri"/>
        <family val="2"/>
        <scheme val="minor"/>
      </rPr>
      <t xml:space="preserve"> for 24/04/24.</t>
    </r>
  </si>
  <si>
    <t>Read Notes</t>
  </si>
  <si>
    <r>
      <t xml:space="preserve">1st day of 1.5 day fit.  </t>
    </r>
    <r>
      <rPr>
        <b/>
        <sz val="10"/>
        <color rgb="FFFF0000"/>
        <rFont val="Calibri"/>
        <family val="2"/>
        <scheme val="minor"/>
      </rPr>
      <t>CONFIRMED</t>
    </r>
  </si>
  <si>
    <r>
      <t xml:space="preserve">2nd day of 1.5 day fit. </t>
    </r>
    <r>
      <rPr>
        <b/>
        <sz val="10"/>
        <rFont val="Calibri"/>
        <family val="2"/>
        <scheme val="minor"/>
      </rPr>
      <t xml:space="preserve"> </t>
    </r>
    <r>
      <rPr>
        <b/>
        <sz val="10"/>
        <color rgb="FFFF0000"/>
        <rFont val="Calibri"/>
        <family val="2"/>
        <scheme val="minor"/>
      </rPr>
      <t>CONFIRMED</t>
    </r>
  </si>
  <si>
    <t>adia3@hotmail.co.uk</t>
  </si>
  <si>
    <t>07828 777 910</t>
  </si>
  <si>
    <t>Astma no solvents</t>
  </si>
  <si>
    <t>07495 270 872</t>
  </si>
  <si>
    <t xml:space="preserve">13/06 SMS text sent for  26/06. 13/06 SMS text sent for 27/06. 28.06.24 SF Surveys received from Martin, still waiting photos. Photos received. Tenant wants top openers for fresh air to help him breathe. 3/7; AC SENT TO PM TO CLEANSE. </t>
  </si>
  <si>
    <t>07548 670 282</t>
  </si>
  <si>
    <t>*Scaffold Req for whole of block 64</t>
  </si>
  <si>
    <t>*Scaffold req for whole block 64*</t>
  </si>
  <si>
    <t>Block 64</t>
  </si>
  <si>
    <t>Awaiting Darren to req quote for whole of block 64</t>
  </si>
  <si>
    <t>Astma no solvents. *Scaffold req for whole block 64*</t>
  </si>
  <si>
    <t>01217 484 548</t>
  </si>
  <si>
    <t>07305 295 274</t>
  </si>
  <si>
    <t xml:space="preserve">Astma no Solvents. Access Via 10 Kemble &amp; 469 Yatesbury Avenue. </t>
  </si>
  <si>
    <r>
      <t xml:space="preserve">01217767045 </t>
    </r>
    <r>
      <rPr>
        <b/>
        <sz val="10"/>
        <color rgb="FFFF0000"/>
        <rFont val="Calibri"/>
        <family val="2"/>
        <scheme val="minor"/>
      </rPr>
      <t>NIS</t>
    </r>
  </si>
  <si>
    <t>POG119748-DA</t>
  </si>
  <si>
    <t>POG118982-DA</t>
  </si>
  <si>
    <r>
      <t>1 X NO ACCESS.  3/7;  AC</t>
    </r>
    <r>
      <rPr>
        <b/>
        <sz val="10"/>
        <color rgb="FFFF0000"/>
        <rFont val="Calibri"/>
        <family val="2"/>
        <scheme val="minor"/>
      </rPr>
      <t xml:space="preserve"> sent letter</t>
    </r>
    <r>
      <rPr>
        <b/>
        <sz val="10"/>
        <color theme="1"/>
        <rFont val="Calibri"/>
        <family val="2"/>
        <scheme val="minor"/>
      </rPr>
      <t xml:space="preserve"> for survey 30/7. </t>
    </r>
  </si>
  <si>
    <r>
      <t xml:space="preserve">1 X NO ACCESS.  3/7;  AC </t>
    </r>
    <r>
      <rPr>
        <b/>
        <sz val="10"/>
        <color rgb="FFFF0000"/>
        <rFont val="Calibri"/>
        <family val="2"/>
        <scheme val="minor"/>
      </rPr>
      <t>sent letter</t>
    </r>
    <r>
      <rPr>
        <b/>
        <sz val="10"/>
        <color theme="1"/>
        <rFont val="Calibri"/>
        <family val="2"/>
        <scheme val="minor"/>
      </rPr>
      <t xml:space="preserve"> for survey 30/7. </t>
    </r>
  </si>
  <si>
    <r>
      <t xml:space="preserve">3/7;  AC </t>
    </r>
    <r>
      <rPr>
        <b/>
        <sz val="10"/>
        <color rgb="FFFF0000"/>
        <rFont val="Calibri"/>
        <family val="2"/>
        <scheme val="minor"/>
      </rPr>
      <t>sent letter</t>
    </r>
    <r>
      <rPr>
        <b/>
        <sz val="10"/>
        <color theme="1"/>
        <rFont val="Calibri"/>
        <family val="2"/>
        <scheme val="minor"/>
      </rPr>
      <t xml:space="preserve"> for survey 30/7. </t>
    </r>
  </si>
  <si>
    <r>
      <rPr>
        <b/>
        <sz val="10"/>
        <color rgb="FFFF0000"/>
        <rFont val="Calibri"/>
        <family val="2"/>
        <scheme val="minor"/>
      </rPr>
      <t>03.07.24 SF CONFIRMED</t>
    </r>
    <r>
      <rPr>
        <b/>
        <sz val="10"/>
        <color theme="1"/>
        <rFont val="Calibri"/>
        <family val="2"/>
        <scheme val="minor"/>
      </rPr>
      <t xml:space="preserve"> </t>
    </r>
  </si>
  <si>
    <r>
      <t xml:space="preserve">19/06 SMS text sent for 01/07. </t>
    </r>
    <r>
      <rPr>
        <b/>
        <sz val="10"/>
        <color rgb="FFFF0000"/>
        <rFont val="Calibri"/>
        <family val="2"/>
        <scheme val="minor"/>
      </rPr>
      <t>CONFIRMED</t>
    </r>
    <r>
      <rPr>
        <sz val="10"/>
        <rFont val="Calibri"/>
        <family val="2"/>
        <scheme val="minor"/>
      </rPr>
      <t xml:space="preserve"> for 01/07. 09.07.24 SF Photos received &amp; printed, awaiting survey.</t>
    </r>
  </si>
  <si>
    <r>
      <t xml:space="preserve">24/06 SMS called no. NIS, lttr sent. 05/07 SMS tenant emailed to cancel this offered date advising not available until after 4.30pm week days, I have replied offering to schedule an 8am appointment or would need to ref back to Pioneer, awaiting reply. 09.07.24 SF Replied to the tenants email offering Wednesday 24.07.24 at 8am, this is not guaranteed to be dead on 8am, awaiting reply. Tenant replied and </t>
    </r>
    <r>
      <rPr>
        <b/>
        <sz val="10"/>
        <color rgb="FFFF0000"/>
        <rFont val="Calibri"/>
        <family val="2"/>
        <scheme val="minor"/>
      </rPr>
      <t>CONFIRMED</t>
    </r>
    <r>
      <rPr>
        <sz val="10"/>
        <rFont val="Calibri"/>
        <family val="2"/>
        <scheme val="minor"/>
      </rPr>
      <t xml:space="preserve"> the 24.07.24 for the survey.</t>
    </r>
  </si>
  <si>
    <t>08/07 SMS text sent for 25/07. 10/07 SMS tenant declined and advised away unit August</t>
  </si>
  <si>
    <t>August</t>
  </si>
  <si>
    <t>24/06 SMS text sent for 10/07. 25/06 SMS called N/A. 26/6; AC sent letter. 09/07 tenant cancelled</t>
  </si>
  <si>
    <t>24/06 SMS text sent for 10/07. 25/06 SMS called N/A. 09/07 SMS tenant cancelled.</t>
  </si>
  <si>
    <t>ADRIAN ON LEAVE 26/07/2024 - 02/08/2024 &amp; 11/08/2024 - 19/08/2024</t>
  </si>
  <si>
    <t>24/06 SMS text sent for 09/07. 25/06 SMS left voicemail. 10/07 SMS surveyor reported 1st survey no access on 09/07, emailed TLO</t>
  </si>
  <si>
    <t>07450 214 240</t>
  </si>
  <si>
    <t>Query over if we are replacing front door, DA to advise</t>
  </si>
  <si>
    <t>07568 358 706</t>
  </si>
  <si>
    <t>*Tenant is wheelchair user</t>
  </si>
  <si>
    <t>Access Via 10 Kemble &amp; 469 Yatesbury Avenue *Scaffold Req</t>
  </si>
  <si>
    <t xml:space="preserve">Awaiting Darren to req quote  </t>
  </si>
  <si>
    <t>07932 362 321</t>
  </si>
  <si>
    <t>No Solvents</t>
  </si>
  <si>
    <r>
      <t xml:space="preserve">24/06 SMS text sent for 09/07. 25/06 SMS left voicemail.  26/6; AC </t>
    </r>
    <r>
      <rPr>
        <b/>
        <sz val="10"/>
        <color rgb="FFFF0000"/>
        <rFont val="Calibri"/>
        <family val="2"/>
        <scheme val="minor"/>
      </rPr>
      <t xml:space="preserve">sent letter. </t>
    </r>
  </si>
  <si>
    <r>
      <t xml:space="preserve">24/06 SMS text sent for 09/07. 25/06 SMS called N/A. 26/6; AC </t>
    </r>
    <r>
      <rPr>
        <b/>
        <sz val="10"/>
        <color rgb="FFFF0000"/>
        <rFont val="Calibri"/>
        <family val="2"/>
        <scheme val="minor"/>
      </rPr>
      <t>sent letter.</t>
    </r>
    <r>
      <rPr>
        <b/>
        <sz val="10"/>
        <color theme="1"/>
        <rFont val="Calibri"/>
        <family val="2"/>
        <scheme val="minor"/>
      </rPr>
      <t xml:space="preserve"> </t>
    </r>
  </si>
  <si>
    <r>
      <t xml:space="preserve">24/06 SMS text sent for 09/07. 25/06 SMS called NIS. 26/6; AC </t>
    </r>
    <r>
      <rPr>
        <b/>
        <sz val="10"/>
        <color rgb="FFFF0000"/>
        <rFont val="Calibri"/>
        <family val="2"/>
        <scheme val="minor"/>
      </rPr>
      <t xml:space="preserve">sent letter. </t>
    </r>
  </si>
  <si>
    <r>
      <t xml:space="preserve">24/06 SMS text sent for 09/07. 25/06 SMS called N/A. 26/6; AC </t>
    </r>
    <r>
      <rPr>
        <b/>
        <sz val="10"/>
        <color rgb="FFFF0000"/>
        <rFont val="Calibri"/>
        <family val="2"/>
        <scheme val="minor"/>
      </rPr>
      <t xml:space="preserve">sent letter. </t>
    </r>
  </si>
  <si>
    <r>
      <t xml:space="preserve">24/06 SMS text sent for 10/07. 25/06 SMS called and tenant cut off call. 26/6; AC </t>
    </r>
    <r>
      <rPr>
        <b/>
        <sz val="10"/>
        <color rgb="FFFF0000"/>
        <rFont val="Calibri"/>
        <family val="2"/>
        <scheme val="minor"/>
      </rPr>
      <t xml:space="preserve">sent letter. </t>
    </r>
  </si>
  <si>
    <r>
      <t xml:space="preserve">24/06 SMS text sent for 10/07. 25/06 SMS called N/A. 26/6; AC </t>
    </r>
    <r>
      <rPr>
        <b/>
        <sz val="10"/>
        <color rgb="FFFF0000"/>
        <rFont val="Calibri"/>
        <family val="2"/>
        <scheme val="minor"/>
      </rPr>
      <t xml:space="preserve">sent letter. </t>
    </r>
  </si>
  <si>
    <r>
      <t xml:space="preserve">24/06 SMS text sent for 10/07. 25/06 SMS called N/A. 26/6; AC </t>
    </r>
    <r>
      <rPr>
        <b/>
        <sz val="10"/>
        <color rgb="FFFF0000"/>
        <rFont val="Calibri"/>
        <family val="2"/>
        <scheme val="minor"/>
      </rPr>
      <t>sent letter</t>
    </r>
    <r>
      <rPr>
        <b/>
        <sz val="10"/>
        <color theme="1"/>
        <rFont val="Calibri"/>
        <family val="2"/>
        <scheme val="minor"/>
      </rPr>
      <t xml:space="preserve">. </t>
    </r>
  </si>
  <si>
    <r>
      <t xml:space="preserve">24/06 SMS text sent for 10/07.  25/06 SMS called N/A. 26/6; AC </t>
    </r>
    <r>
      <rPr>
        <b/>
        <sz val="10"/>
        <color rgb="FFFF0000"/>
        <rFont val="Calibri"/>
        <family val="2"/>
        <scheme val="minor"/>
      </rPr>
      <t xml:space="preserve">sent letter. </t>
    </r>
  </si>
  <si>
    <r>
      <t>24/06 SMS text sent for 10/07. 25/06 SMS called N/A.  26/6; AC</t>
    </r>
    <r>
      <rPr>
        <b/>
        <sz val="10"/>
        <color rgb="FFFF0000"/>
        <rFont val="Calibri"/>
        <family val="2"/>
        <scheme val="minor"/>
      </rPr>
      <t xml:space="preserve"> sent letter. </t>
    </r>
  </si>
  <si>
    <r>
      <t xml:space="preserve">24/06 SMS text sent for 10/07.  26/6; AC </t>
    </r>
    <r>
      <rPr>
        <b/>
        <sz val="10"/>
        <color rgb="FFFF0000"/>
        <rFont val="Calibri"/>
        <family val="2"/>
        <scheme val="minor"/>
      </rPr>
      <t xml:space="preserve">sent letter. </t>
    </r>
  </si>
  <si>
    <r>
      <t xml:space="preserve"> 04.07.24 SF Sent text message. 10/07 SMS called N/A,</t>
    </r>
    <r>
      <rPr>
        <b/>
        <sz val="10"/>
        <color rgb="FFFF0000"/>
        <rFont val="Calibri"/>
        <family val="2"/>
        <scheme val="minor"/>
      </rPr>
      <t xml:space="preserve"> lttr sent</t>
    </r>
  </si>
  <si>
    <t xml:space="preserve"> 04.07.24 SF Sent text message. 10/07 SMS called N/A, lttr sent</t>
  </si>
  <si>
    <t>7907914379 NIS</t>
  </si>
  <si>
    <r>
      <t xml:space="preserve"> 04.07.24 SF Sent text message. 10/07 SMS called NIS, </t>
    </r>
    <r>
      <rPr>
        <b/>
        <sz val="10"/>
        <color rgb="FFFF0000"/>
        <rFont val="Calibri"/>
        <family val="2"/>
        <scheme val="minor"/>
      </rPr>
      <t>lttr sent</t>
    </r>
  </si>
  <si>
    <t xml:space="preserve"> 04.07.24 SF Sent text message. 10/07 SMS called NIS, lttr sent</t>
  </si>
  <si>
    <r>
      <t xml:space="preserve"> 04.07.24 SF Sent text message. 10/07 SMS N/A </t>
    </r>
    <r>
      <rPr>
        <b/>
        <sz val="10"/>
        <color rgb="FFFF0000"/>
        <rFont val="Calibri"/>
        <family val="2"/>
        <scheme val="minor"/>
      </rPr>
      <t>lttr sent</t>
    </r>
  </si>
  <si>
    <r>
      <t xml:space="preserve">05/06 SMS text sent for 19/06. 11/06 SMS called N/A. 13/06 SMS called N/A lttr sent. 21.06.24 SF Received top sheet from Martin, </t>
    </r>
    <r>
      <rPr>
        <b/>
        <sz val="10"/>
        <rFont val="Calibri"/>
        <family val="2"/>
        <scheme val="minor"/>
      </rPr>
      <t>NO ACCESS 19/6</t>
    </r>
    <r>
      <rPr>
        <sz val="10"/>
        <rFont val="Calibri"/>
        <family val="2"/>
        <scheme val="minor"/>
      </rPr>
      <t>, need to re-book. 02/07 SMS emailed client and Dominie no access photos on 19/06.  04.07.24 SF Sent text message. 10/07 SMS N/A lttr sent</t>
    </r>
  </si>
  <si>
    <r>
      <t xml:space="preserve"> 03.07.24 SF Sent text message. 04/07 SMS called No ending 587 is NIS. 10/07 SMS called N/A</t>
    </r>
    <r>
      <rPr>
        <b/>
        <sz val="10"/>
        <color rgb="FFFF0000"/>
        <rFont val="Calibri"/>
        <family val="2"/>
        <scheme val="minor"/>
      </rPr>
      <t xml:space="preserve"> lttr sent</t>
    </r>
  </si>
  <si>
    <t xml:space="preserve"> 03.07.24 SF Sent text message. 04/07 SMS called No ending 587 is NIS. 10/07 SMS called N/A lttr sent</t>
  </si>
  <si>
    <t>Flats 1-6 Block 14</t>
  </si>
  <si>
    <t>Ref :- BSL 01/05-2</t>
  </si>
  <si>
    <t>Flats 1-6 Block 16</t>
  </si>
  <si>
    <t>Ref :- BSL 01/05-3</t>
  </si>
  <si>
    <r>
      <t xml:space="preserve">03/06 SMS text sent for 17/06. 06/06 SMS called N/A. 11/06 SMS called N/A Lttr sent. 14/06 SMS tenant called to cancel.04/07 SMS text sent for 17/07. 08/07 SMS left voicemail. 09.07.24 SF Tenant called to cancel the survey on the 17.07.24 and re-booked </t>
    </r>
    <r>
      <rPr>
        <b/>
        <sz val="10"/>
        <color rgb="FFFF0000"/>
        <rFont val="Calibri"/>
        <family val="2"/>
        <scheme val="minor"/>
      </rPr>
      <t>CONFIRMED</t>
    </r>
    <r>
      <rPr>
        <sz val="10"/>
        <rFont val="Calibri"/>
        <family val="2"/>
        <scheme val="minor"/>
      </rPr>
      <t xml:space="preserve"> the 25.07.24 for the survey to take place.</t>
    </r>
  </si>
  <si>
    <t>25/27/24</t>
  </si>
  <si>
    <r>
      <t xml:space="preserve">CONFIRMED for 25/07 </t>
    </r>
    <r>
      <rPr>
        <b/>
        <sz val="10"/>
        <rFont val="Calibri"/>
        <family val="2"/>
        <scheme val="minor"/>
      </rPr>
      <t>- FIRST CALL</t>
    </r>
  </si>
  <si>
    <t>FLAT 27</t>
  </si>
  <si>
    <t>DO NOT SCHEDULE - SCAFFOLDING AWAITING QUOTES OR QUERY</t>
  </si>
  <si>
    <r>
      <t xml:space="preserve">19/06 SMS text sent for 01/07. 19/6 AC emailed. Email failed to deliver. </t>
    </r>
    <r>
      <rPr>
        <b/>
        <sz val="10"/>
        <color rgb="FFFF0000"/>
        <rFont val="Calibri"/>
        <family val="2"/>
        <scheme val="minor"/>
      </rPr>
      <t>CONFIRMED</t>
    </r>
    <r>
      <rPr>
        <sz val="10"/>
        <rFont val="Calibri"/>
        <family val="2"/>
        <scheme val="minor"/>
      </rPr>
      <t xml:space="preserve"> for 01/07. 09.07.24 SF Photos received &amp; printed, awaiting survey.</t>
    </r>
  </si>
  <si>
    <r>
      <t xml:space="preserve">19/06 SMS text sent for 01/07, 19/6 AC emailed. </t>
    </r>
    <r>
      <rPr>
        <b/>
        <sz val="10"/>
        <color rgb="FFFF0000"/>
        <rFont val="Calibri"/>
        <family val="2"/>
        <scheme val="minor"/>
      </rPr>
      <t>CONFIRMED</t>
    </r>
    <r>
      <rPr>
        <sz val="10"/>
        <rFont val="Calibri"/>
        <family val="2"/>
        <scheme val="minor"/>
      </rPr>
      <t xml:space="preserve"> for 01/07. 09.07.24 SF Photos received &amp; printed, awaiting survey.</t>
    </r>
  </si>
  <si>
    <r>
      <t xml:space="preserve">19/06 SMS text sent for 01/07. 19/6 AC emailed. </t>
    </r>
    <r>
      <rPr>
        <b/>
        <sz val="10"/>
        <color rgb="FFFF0000"/>
        <rFont val="Calibri"/>
        <family val="2"/>
        <scheme val="minor"/>
      </rPr>
      <t>CONFIRMED</t>
    </r>
    <r>
      <rPr>
        <sz val="10"/>
        <rFont val="Calibri"/>
        <family val="2"/>
        <scheme val="minor"/>
      </rPr>
      <t xml:space="preserve"> for 01/07 after 10am. 09.07.24 SF Photos received &amp; printed, awaiting survey.</t>
    </r>
  </si>
  <si>
    <r>
      <rPr>
        <b/>
        <sz val="10"/>
        <color rgb="FFFF0000"/>
        <rFont val="Calibri"/>
        <family val="2"/>
        <scheme val="minor"/>
      </rPr>
      <t>CONFIRMED</t>
    </r>
    <r>
      <rPr>
        <sz val="10"/>
        <rFont val="Calibri"/>
        <family val="2"/>
        <scheme val="minor"/>
      </rPr>
      <t xml:space="preserve"> for 2/7. 09.07.24 SF Photos received &amp; printed, awaiting survey.</t>
    </r>
  </si>
  <si>
    <t>19/6; AC sent letter.  09.07.24 SF Photos received &amp; printed, awaiting survey.</t>
  </si>
  <si>
    <r>
      <t xml:space="preserve">19/6;  AC text for 2/7 and emailed. </t>
    </r>
    <r>
      <rPr>
        <b/>
        <sz val="10"/>
        <color rgb="FFFF0000"/>
        <rFont val="Calibri"/>
        <family val="2"/>
        <scheme val="minor"/>
      </rPr>
      <t>CONFIRMED</t>
    </r>
    <r>
      <rPr>
        <sz val="10"/>
        <rFont val="Calibri"/>
        <family val="2"/>
        <scheme val="minor"/>
      </rPr>
      <t xml:space="preserve"> FOR 2/7.  09.07.24 SF Photos received &amp; printed, awaiting survey.</t>
    </r>
  </si>
  <si>
    <r>
      <t xml:space="preserve">19/6;  AC text for 2/7 and emailed. </t>
    </r>
    <r>
      <rPr>
        <b/>
        <sz val="10"/>
        <color rgb="FFFF0000"/>
        <rFont val="Calibri"/>
        <family val="2"/>
        <scheme val="minor"/>
      </rPr>
      <t>CONFIRMED</t>
    </r>
    <r>
      <rPr>
        <sz val="10"/>
        <rFont val="Calibri"/>
        <family val="2"/>
        <scheme val="minor"/>
      </rPr>
      <t xml:space="preserve"> for 2/7 AFTER 8.30AM. 10.07.24 SF Emailed Martin to advise we've only got external photos, waiting for the internal photos. </t>
    </r>
  </si>
  <si>
    <r>
      <t xml:space="preserve">13/06 SMS text sent for  26/06. </t>
    </r>
    <r>
      <rPr>
        <b/>
        <sz val="10"/>
        <color rgb="FFFF0000"/>
        <rFont val="Calibri"/>
        <family val="2"/>
        <scheme val="minor"/>
      </rPr>
      <t>CONFIRMED</t>
    </r>
    <r>
      <rPr>
        <sz val="10"/>
        <rFont val="Calibri"/>
        <family val="2"/>
        <scheme val="minor"/>
      </rPr>
      <t xml:space="preserve"> for 26/06. 28.06.24 SF Surveys received from Martin, still waiting photos. 3/7; AC SENT TO PM TO CLEANSE. 10/7/2024; AC sent to pricing. </t>
    </r>
  </si>
  <si>
    <t xml:space="preserve">13/06 SMS text sent for  26/06. CONFIRMED for 26/06. 3/7; AC SENT TO PM TO CLEANSE.  10/7/2024; AC sent to pricing. </t>
  </si>
  <si>
    <t xml:space="preserve">19/06 SMS called N/A Lttr sent. 28.06.24 SF Surveys received from Martin, still waiting photos. 3/7; AC SENT TO PM TO CLEANSE.  10/7/2024; AC sent to pricing. </t>
  </si>
  <si>
    <t xml:space="preserve">13/06 SMS text sent for  26/06. 19/06 SMS left voicemail.  3/7; AC SENT TO PM TO CLEANSE.  10/7/2024; AC sent to pricing. </t>
  </si>
  <si>
    <t xml:space="preserve">19/06 SMS called no. NIS lttr sent.  3/7; AC SENT TO PM TO CLEANSE.  10/7/2024; AC sent to pricing. </t>
  </si>
  <si>
    <t xml:space="preserve">19/06 SMS called no. NIS lttr sent. 28.06.24 SF Surveys received from Martin, still waiting photos.  3/7; AC SENT TO PM TO CLEANSE.  10/7/2024; AC sent to pricing. </t>
  </si>
  <si>
    <t xml:space="preserve">13/06 SMS text sent for 26/06. CONFIRMED for 26/06.  3/7; AC SENT TO PM TO CLEANSE.  10/7/2024; AC sent to pricing. </t>
  </si>
  <si>
    <r>
      <t xml:space="preserve">05/06 SMS text sent for 19/06. 11/06 SMS left voicemail. 13/06 SMS spoke to Miss M Proffitt who advise not at this address as house swapped. Emailed client to get new details before we schedule a survey.13/06client advise new tenant details, SMS text sent for 19/06. </t>
    </r>
    <r>
      <rPr>
        <b/>
        <sz val="10"/>
        <color rgb="FFFF0000"/>
        <rFont val="Calibri"/>
        <family val="2"/>
        <scheme val="minor"/>
      </rPr>
      <t>CONFIRMED</t>
    </r>
    <r>
      <rPr>
        <sz val="10"/>
        <rFont val="Calibri"/>
        <family val="2"/>
        <scheme val="minor"/>
      </rPr>
      <t xml:space="preserve"> for 19/06. 21.06.24 SF Received top sheet from Martin, survey received, waiting for photos.  10/7/2024; AC sent to pricing. </t>
    </r>
  </si>
  <si>
    <r>
      <t>05/06 SMS text sent for 19/06.</t>
    </r>
    <r>
      <rPr>
        <b/>
        <sz val="10"/>
        <color rgb="FFFF0000"/>
        <rFont val="Calibri"/>
        <family val="2"/>
        <scheme val="minor"/>
      </rPr>
      <t>CONFIRMED</t>
    </r>
    <r>
      <rPr>
        <sz val="10"/>
        <rFont val="Calibri"/>
        <family val="2"/>
        <scheme val="minor"/>
      </rPr>
      <t xml:space="preserve"> for 19/06. 21.06.24 SF Received top sheet from Martin, survey received, photos waiting for.  10/7/2024; AC sent to pricing. </t>
    </r>
  </si>
  <si>
    <t xml:space="preserve">05/06 SMS text sent for 19/06. 11/06 SMS called no. NIS lttr sent. 21.06.24 SF Received top sheet from Martin, survey received, photos waiting for, independent  scaffold required.  10/7/2024; AC sent to pricing. </t>
  </si>
  <si>
    <r>
      <t xml:space="preserve">05/06 SMS text sent for 19/06. 11/06 SMS left voicemail. </t>
    </r>
    <r>
      <rPr>
        <b/>
        <sz val="10"/>
        <color rgb="FFFF0000"/>
        <rFont val="Calibri"/>
        <family val="2"/>
        <scheme val="minor"/>
      </rPr>
      <t>CONFIRMED</t>
    </r>
    <r>
      <rPr>
        <sz val="10"/>
        <rFont val="Calibri"/>
        <family val="2"/>
        <scheme val="minor"/>
      </rPr>
      <t xml:space="preserve"> for 19/06 after 12noon pls. 21.06.24 SF Received top sheet from Martin, survey received waiting for photos, independent scaffold required. 10/7/2024; AC sent to pricing. </t>
    </r>
  </si>
  <si>
    <r>
      <t xml:space="preserve">04/06 SMS text sent for 18/06. </t>
    </r>
    <r>
      <rPr>
        <b/>
        <sz val="10"/>
        <color rgb="FFFF0000"/>
        <rFont val="Calibri"/>
        <family val="2"/>
        <scheme val="minor"/>
      </rPr>
      <t>CONFIRMED</t>
    </r>
    <r>
      <rPr>
        <sz val="10"/>
        <rFont val="Calibri"/>
        <family val="2"/>
        <scheme val="minor"/>
      </rPr>
      <t xml:space="preserve"> for 18/06. 20.06.24 SF Received top sheet from Martin, survey received, not photos received. 10/7/2024; AC sent to pricing. </t>
    </r>
  </si>
  <si>
    <t xml:space="preserve">14/06 SMS text sent for 27/06.  19/6;  AC rang and confirmed survey 27/6. 10/7/2034; AC sent to pricing. </t>
  </si>
  <si>
    <r>
      <t xml:space="preserve">14/06 SMS text sent for 27/06. </t>
    </r>
    <r>
      <rPr>
        <b/>
        <sz val="10"/>
        <color rgb="FFFF0000"/>
        <rFont val="Calibri"/>
        <family val="2"/>
        <scheme val="minor"/>
      </rPr>
      <t>CONFIRMED</t>
    </r>
    <r>
      <rPr>
        <sz val="10"/>
        <rFont val="Calibri"/>
        <family val="2"/>
        <scheme val="minor"/>
      </rPr>
      <t xml:space="preserve"> for 27/06. 27.06.24 SF Tenant called, she's just arrived home from her holiday, can't do the survey today, re-booked for 01.07.24 and </t>
    </r>
    <r>
      <rPr>
        <b/>
        <sz val="10"/>
        <color rgb="FFFF0000"/>
        <rFont val="Calibri"/>
        <family val="2"/>
        <scheme val="minor"/>
      </rPr>
      <t>CONFIRMED</t>
    </r>
    <r>
      <rPr>
        <sz val="10"/>
        <rFont val="Calibri"/>
        <family val="2"/>
        <scheme val="minor"/>
      </rPr>
      <t xml:space="preserve"> we can attend. MARTIN KNIOCKED DOOR AND DID SURVEY ANYWAY. . 10/7/2034; AC sent to pricing. </t>
    </r>
  </si>
  <si>
    <t xml:space="preserve">TS-04/04/24 Text sent for 16/04/24.  TS-045/04/24 Survey CONFIRMED for 16/04/24. TS-15/04/24 Door choice emailed to client.. 10/7/2034; AC sent to pricing. </t>
  </si>
  <si>
    <t xml:space="preserve">TS-04/04/24 Text sent for 16/04/24.  TS-08/04/24 Called tenant and he hung up, sent text and letter offering 16/04/24.  TS-08/04/24 Survey CONFIRMED for 16/04/24.. 10/7/2034; AC sent to pricing. </t>
  </si>
  <si>
    <t xml:space="preserve">TS-04/04/24 Text sent for 16/04/24.  TS-08/04/24 Called tenant survey CONFIRMED for 16/04/24.. 10/7/2034; AC sent to pricing. </t>
  </si>
  <si>
    <t xml:space="preserve">TS-04/04/24 Text sent for 16/04/24.  TS-08/04/24 Called left vm, txt &amp; ltr sent for 16/04/24.  TS-08/04/24 Tenant called and CONFIRMED for 16/04/24. TS-15/04/24 Door choice emailed to client.. 10/7/2034; AC sent to pricing. </t>
  </si>
  <si>
    <t xml:space="preserve">13.06.24 SF sent text for survey on the 24.06.24, waiting confirmation. 18.06.24 SF LM again &amp; sent letter. 3/7; AC sent to PM to cleanse. 10/7/2034; AC sent to pricing. </t>
  </si>
  <si>
    <r>
      <t xml:space="preserve">(Access via 30 &amp; 46 Cosford Crescent). 13.06.24 SF sent text for survey on the 24.06.24, tenant text back, </t>
    </r>
    <r>
      <rPr>
        <b/>
        <sz val="10"/>
        <rFont val="Calibri"/>
        <family val="2"/>
        <scheme val="minor"/>
      </rPr>
      <t>but hasn't confirmed</t>
    </r>
    <r>
      <rPr>
        <sz val="10"/>
        <rFont val="Calibri"/>
        <family val="2"/>
        <scheme val="minor"/>
      </rPr>
      <t xml:space="preserve"> the survey date. 18.06.24 SF Tenant </t>
    </r>
    <r>
      <rPr>
        <b/>
        <sz val="10"/>
        <color rgb="FFFF0000"/>
        <rFont val="Calibri"/>
        <family val="2"/>
        <scheme val="minor"/>
      </rPr>
      <t>CONFIRMED</t>
    </r>
    <r>
      <rPr>
        <sz val="10"/>
        <rFont val="Calibri"/>
        <family val="2"/>
        <scheme val="minor"/>
      </rPr>
      <t xml:space="preserve"> between 12pm - 1pm, surveyor to call 30min prior and she'll leave work during her lunch break to come home and give access. 3/7; AC sent to PM to cleanse. 10/7/2034; AC sent to pricing. </t>
    </r>
  </si>
  <si>
    <t xml:space="preserve">13.06.24 SF No contact number, email address undelivered, sent letter out, waiting confirmation. 18.06.24 SF Sent another letter. 3/7; AC sent to PM to cleanse. 10/7/2034; AC sent to pricing. </t>
  </si>
  <si>
    <t xml:space="preserve">14/06 SMS text sent for 25/06. CONFIRMED for 25/06.25/06 SMS I have just had a call from the contact we have been given for this address, she moved out 10 years ago and is now living on Viscount Close, i have emailed the client to request upto date tenant information for the below address so we can update the old details provided. 10/7/2034; AC sent to pricing. </t>
  </si>
  <si>
    <t>19/07/2024 &amp; 22/07/2024</t>
  </si>
  <si>
    <r>
      <t xml:space="preserve">10/07 SMS text sent for 18/07. </t>
    </r>
    <r>
      <rPr>
        <b/>
        <sz val="10"/>
        <color rgb="FFFF0000"/>
        <rFont val="Calibri"/>
        <family val="2"/>
        <scheme val="minor"/>
      </rPr>
      <t>CONFIRMED</t>
    </r>
  </si>
  <si>
    <t>10/07 SMS text sent for 18/07. CONFIRMED</t>
  </si>
  <si>
    <t>TS-02/04/24 Text sent for 09/04/24.  TS-02/04/24 Tenant text back no and that they can only do Thursday's AM.  TS-04/04/24 Tenant called asking what Thursday she could have explained that we have allocated upto the 29th April and that we do not have a surveyor in the area on the day that wants, she then asked to be put back on to the 09/04/24 CONFIRMED.  TS-15/04/24 Tenant called she has changed her mind about her door choice - sent over on email the door choice form. TS-15/04/24 Door choice received YORK in BLUE with OBSCURE Glass.  TS-22/04/24 Survey and photos received passed to DA to cleanse.  TS-24/04/24  Survey sent for pricing.  05.07.24 SF Eleanor chased Jack at Pioneer for approval on the pricing costs. 10.07.24 SF Tenant email the client requesting an installation timeframe, I've left a message for the tenant to call me back, but advised we don't have a date, but will let her know as soon as we do.</t>
  </si>
  <si>
    <t>074110 16352</t>
  </si>
  <si>
    <t>After 9am</t>
  </si>
  <si>
    <r>
      <t xml:space="preserve">(Access req no. 14) 10/07 SMS text sent for 22/07. </t>
    </r>
    <r>
      <rPr>
        <b/>
        <sz val="10"/>
        <color rgb="FFFF0000"/>
        <rFont val="Calibri"/>
        <family val="2"/>
        <scheme val="minor"/>
      </rPr>
      <t>CONFIRMED</t>
    </r>
  </si>
  <si>
    <t>ADRIAN - Tuesday 23rd JULY</t>
  </si>
  <si>
    <t>07522 319 231</t>
  </si>
  <si>
    <t>Miss M Johnson</t>
  </si>
  <si>
    <t>TS-02/04/24 Text sent for 10/04/24.  TS-03/04/24 Called left vm, text and letter sent for 10/04/24.  TS-22/04/24 Survey and photos given to DA.  Front Door NWR.  TS-24/04/24 Survey sent for pricing.  TS-24/04/24 Emailed client to advise of the front door NWR. 28/05 SMS put in query box as not stamped to say cleansed. 10.07.27 SF Eleanor advised this has been approved. 11.07.24 SF Handed to Darren to check the Asbestos Reports before we can "call off".</t>
  </si>
  <si>
    <r>
      <t xml:space="preserve">13/05 SMS text sent for 24/05. 15/05 SMS mob no NIS landlane N/A. 16/05 SMS lttr sent. 24.05.24 SF </t>
    </r>
    <r>
      <rPr>
        <b/>
        <sz val="10"/>
        <color rgb="FFFF0000"/>
        <rFont val="Calibri"/>
        <family val="2"/>
        <scheme val="minor"/>
      </rPr>
      <t>CANCELLED</t>
    </r>
    <r>
      <rPr>
        <sz val="10"/>
        <rFont val="Calibri"/>
        <family val="2"/>
        <scheme val="minor"/>
      </rPr>
      <t xml:space="preserve"> via phone, LM, no answer, sent text. 24.05.24 SF Martin Turpin did actually attend, his van probably got fixed quicker than he thought, he attended the proper and surveyed the doors &amp; windows. 20/6/2024; AC sent to pricing. 11.07.24 SF Handed to Darren to check the Asbestos Reports before we can "call off". 10.07.27 SF Eleanor advised this has been approved. 11.07.24 SF Handed to Darren to check the Asbestos Reports before we can "call off".</t>
    </r>
  </si>
  <si>
    <r>
      <t xml:space="preserve">13/05 SMS text sent for 24/05. </t>
    </r>
    <r>
      <rPr>
        <b/>
        <sz val="10"/>
        <color rgb="FFFF0000"/>
        <rFont val="Calibri"/>
        <family val="2"/>
        <scheme val="minor"/>
      </rPr>
      <t>CONFIRMED</t>
    </r>
    <r>
      <rPr>
        <sz val="10"/>
        <rFont val="Calibri"/>
        <family val="2"/>
        <scheme val="minor"/>
      </rPr>
      <t xml:space="preserve"> for 24/05. 24.05.24 SF </t>
    </r>
    <r>
      <rPr>
        <b/>
        <sz val="10"/>
        <color rgb="FFFF0000"/>
        <rFont val="Calibri"/>
        <family val="2"/>
        <scheme val="minor"/>
      </rPr>
      <t>CANCELLED</t>
    </r>
    <r>
      <rPr>
        <sz val="10"/>
        <rFont val="Calibri"/>
        <family val="2"/>
        <scheme val="minor"/>
      </rPr>
      <t xml:space="preserve"> via phone, LM and sent text. 24.05.24 SF Martin Turpin did actually attend, his van probably got fixed quicker than he thought, he attended the proper and surveyed the doors &amp; windows.  20/6/2024; AC sent to pricing. 11.07.24 SF Handed to Darren to check the Asbestos Reports before we can "call off". 10.07.27 SF Eleanor advised this has been approved. 11.07.24 SF Handed to Darren to check the Asbestos Reports before we can "call off".</t>
    </r>
  </si>
  <si>
    <r>
      <t xml:space="preserve">13/05 SMS text sent for 24/05. 15/05 SMS called N/A. 16/05 SMS lttr sent. 24.05.24 SF </t>
    </r>
    <r>
      <rPr>
        <b/>
        <sz val="10"/>
        <color rgb="FFFF0000"/>
        <rFont val="Calibri"/>
        <family val="2"/>
        <scheme val="minor"/>
      </rPr>
      <t>CANCELLED</t>
    </r>
    <r>
      <rPr>
        <sz val="10"/>
        <rFont val="Calibri"/>
        <family val="2"/>
        <scheme val="minor"/>
      </rPr>
      <t xml:space="preserve"> via phone, LM and sent text. 24.05.24 SF Martin Turpin did actually attend, his van probably got fixed quicker than he thought, he attended the proper and surveyed the doors &amp; windows. 20/6/2024; AC sent to pricing. 11.07.24 SF Handed to Darren to check the Asbestos Reports before we can "call off". 10.07.27 SF Eleanor advised this has been approved. 11.07.24 SF Handed to Darren to check the Asbestos Reports before we can "call off".</t>
    </r>
  </si>
  <si>
    <t>TS-26/04/24 Letter sent to tenant offering 07/05/24 as no contact number held for tenant. 23.05.24 SF Sent to Dawn for pricing. 28/05 SMS Neil amended survey, scanned through for pricing.  20/6/2024  AC sent to re-pricing. 11.07.24 SF Handed to Darren to check the Asbestos Reports before we can "call off". 10.07.27 SF Eleanor advised this has been approved. 11.07.24 SF Handed to Darren to check the Asbestos Reports before we can "call off".</t>
  </si>
  <si>
    <t>TS-02/04/24 Called no answer or vm ltr to be sent.  TS-03/04/24 Called tenant no answer/vm ltr sent. TS-10/804/24 No access for survey 09/04/24 carded @ 13.01.  TS-10/04/24 Tenant called he is only available in the mornings before 12pm.  TS-17/04/24 Called tenant survey CONFIRMED for 23/04/24.  TS-30/04/24 Survey received given to DA to cleanse. 10.07.27 SF Eleanor advised this has not yet been costed or sent to the client. 11.07.24 SF Handed to Darren to check the Asbestos Reports before we can "call off".</t>
  </si>
  <si>
    <r>
      <t xml:space="preserve">05/07 SMS text sent for 18/07. 08/07 SMS called N/A. 10/07 SMS called N/A </t>
    </r>
    <r>
      <rPr>
        <b/>
        <sz val="10"/>
        <color rgb="FFFF0000"/>
        <rFont val="Calibri"/>
        <family val="2"/>
        <scheme val="minor"/>
      </rPr>
      <t>Lttr sent.</t>
    </r>
  </si>
  <si>
    <t>05/07 SMS text sent for 18/07.  08/07 SMS called N/A. 10/07 SMS called N/A Lttr sent.</t>
  </si>
  <si>
    <r>
      <t xml:space="preserve">05/07 SMS text sent for 18/07. 08/07 SMS left voicemail. 10/07 SMS called N/A </t>
    </r>
    <r>
      <rPr>
        <b/>
        <sz val="10"/>
        <color rgb="FFFF0000"/>
        <rFont val="Calibri"/>
        <family val="2"/>
        <scheme val="minor"/>
      </rPr>
      <t>Lttr sent.</t>
    </r>
  </si>
  <si>
    <t>07564 366 180</t>
  </si>
  <si>
    <t>19/6;  AC text for 2/7. CANCELLED TENANT CANNOT BE HOME 2/7. 08/07 SMS text sent for 24/07. CONFIRMED for 24/07</t>
  </si>
  <si>
    <t>19/6;  AC text for 2/7 and emailed. 21/6;  AC sent letter.  21/6;  Tenant rang - cannot be home 2/7 as she works. Can only do Weds or Thursday. 08/07 SMS text sent for 24/07. CONFIRMED</t>
  </si>
  <si>
    <t>TS-12/04/24 Text sent for 23/04/24.  ts-15/04/24 Tenant called she is away on the 23/04/24 back early May. 23.05.24 SF Sent text for 07.07 to survey. 29/05 SMS left voicemail. 30/05 SMS tenant declined 07/06.13/06 SMS text sent for 27/06. CONFIRMED for 27/06. 26/6; TENANT CANCELLED SURVEY. 08/07 SMS text sent for 24/07. CONFIRMED</t>
  </si>
  <si>
    <t xml:space="preserve"> 07455 201 844 NIS</t>
  </si>
  <si>
    <r>
      <t>CONFIRMED for 11/07</t>
    </r>
    <r>
      <rPr>
        <b/>
        <sz val="10"/>
        <rFont val="Calibri"/>
        <family val="2"/>
        <scheme val="minor"/>
      </rPr>
      <t xml:space="preserve"> - 11.07.24 SF Tenant called to cancel, re-book</t>
    </r>
  </si>
  <si>
    <t>..</t>
  </si>
  <si>
    <r>
      <t>CONFIRMED for 25/07</t>
    </r>
    <r>
      <rPr>
        <b/>
        <sz val="10"/>
        <rFont val="Calibri"/>
        <family val="2"/>
        <scheme val="minor"/>
      </rPr>
      <t xml:space="preserve"> - Tenant will arrange for himself or a friend to be in the property</t>
    </r>
  </si>
  <si>
    <r>
      <t xml:space="preserve">TS-25/04/24 Text sent for 07/05/24.  TS-01/05/24 Called left vm, text &amp; ltr sent. 08/05 SMS tenant called to give a new contact number 07751 066 503 and advise had a missed appointment. 03/06 SMS text sent for 14/06. 04/06 SMS called left voicemail. 05/06 SMS called N/A Lttr sent. 17/06 SMS 1st survey no access on 14/06, will email Dominieonce photo recvd from surveyor.24/06 SMS text sent for 11/07. </t>
    </r>
    <r>
      <rPr>
        <b/>
        <sz val="10"/>
        <color rgb="FFFF0000"/>
        <rFont val="Calibri"/>
        <family val="2"/>
        <scheme val="minor"/>
      </rPr>
      <t>CONFIRMED</t>
    </r>
    <r>
      <rPr>
        <sz val="10"/>
        <rFont val="Calibri"/>
        <family val="2"/>
        <scheme val="minor"/>
      </rPr>
      <t xml:space="preserve"> for 11/07. 11.07.24 SF Tenant called, cancelled survey for today, no-one to be in the house for him, re-booked for 25.07.24, tenant </t>
    </r>
    <r>
      <rPr>
        <b/>
        <sz val="10"/>
        <color rgb="FFFF0000"/>
        <rFont val="Calibri"/>
        <family val="2"/>
        <scheme val="minor"/>
      </rPr>
      <t>CONFIRMED</t>
    </r>
    <r>
      <rPr>
        <sz val="10"/>
        <rFont val="Calibri"/>
        <family val="2"/>
        <scheme val="minor"/>
      </rPr>
      <t>, either him or a friend will be in the property.</t>
    </r>
  </si>
  <si>
    <r>
      <t xml:space="preserve">TS-25/04/24 Text sent for 07/05/24.  TS-26/04/24 Survey </t>
    </r>
    <r>
      <rPr>
        <b/>
        <sz val="10"/>
        <color rgb="FFFF0000"/>
        <rFont val="Calibri"/>
        <family val="2"/>
        <scheme val="minor"/>
      </rPr>
      <t>CONFIRMED</t>
    </r>
    <r>
      <rPr>
        <sz val="10"/>
        <rFont val="Calibri"/>
        <family val="2"/>
        <scheme val="minor"/>
      </rPr>
      <t xml:space="preserve"> for 07/05/24.  TS-07/05/24 Tenant called they have a family emergency and need to cancel - text MT. 13/05 SMS text sent for 23/05. </t>
    </r>
    <r>
      <rPr>
        <b/>
        <sz val="10"/>
        <color rgb="FFFF0000"/>
        <rFont val="Calibri"/>
        <family val="2"/>
        <scheme val="minor"/>
      </rPr>
      <t>CONFIRMED</t>
    </r>
    <r>
      <rPr>
        <sz val="10"/>
        <rFont val="Calibri"/>
        <family val="2"/>
        <scheme val="minor"/>
      </rPr>
      <t xml:space="preserve"> for 23/05. 22/05 SMS tenant called to cancel. 29/05 SMS text sent for 05/06. </t>
    </r>
    <r>
      <rPr>
        <b/>
        <sz val="10"/>
        <color rgb="FFFF0000"/>
        <rFont val="Calibri"/>
        <family val="2"/>
        <scheme val="minor"/>
      </rPr>
      <t>CONFIRMED</t>
    </r>
    <r>
      <rPr>
        <sz val="10"/>
        <rFont val="Calibri"/>
        <family val="2"/>
        <scheme val="minor"/>
      </rPr>
      <t xml:space="preserve"> for 05/06 between 9am and 2pm please. 04/06 SMS tenant called to cancel due to child being ill.11/06 text sent for 19/06. </t>
    </r>
    <r>
      <rPr>
        <b/>
        <sz val="10"/>
        <color rgb="FFFF0000"/>
        <rFont val="Calibri"/>
        <family val="2"/>
        <scheme val="minor"/>
      </rPr>
      <t>CONFIRMED</t>
    </r>
    <r>
      <rPr>
        <sz val="10"/>
        <rFont val="Calibri"/>
        <family val="2"/>
        <scheme val="minor"/>
      </rPr>
      <t xml:space="preserve"> for 19/06. 21.06.24 SF Received top sheet from Martin, survey received waiting for photos.  1/7/2024;  AC SENT TO PRICING. 3/7;  DS Priced. </t>
    </r>
  </si>
  <si>
    <r>
      <t xml:space="preserve">TS-02/04/24 Text sent for 10/04/24.  TS-02/04/24 Tenant </t>
    </r>
    <r>
      <rPr>
        <b/>
        <sz val="10"/>
        <color rgb="FFFF0000"/>
        <rFont val="Calibri"/>
        <family val="2"/>
        <scheme val="minor"/>
      </rPr>
      <t>CONFIRMED</t>
    </r>
    <r>
      <rPr>
        <sz val="10"/>
        <rFont val="Calibri"/>
        <family val="2"/>
        <scheme val="minor"/>
      </rPr>
      <t xml:space="preserve"> for 10/04/24.  TS-22/04/24 Survey and photos received passed to DA to cleanse.  TS-24/04/24 Survey sent for pricing. 28/05 SMS put in query box as not stamped to say cleansed. 10.07.27 SF Eleanor advised this has been approved. 11.07.24 SF Handed to Darren to check the Asbestos Reports before we can "call off".</t>
    </r>
  </si>
  <si>
    <r>
      <t xml:space="preserve">TS-02/04/24 Text sent for 10/04/24.  TS-03/04/24 Called no vm on mobile and landline nis, text and letter sent.  TS-09/04/24 Survey </t>
    </r>
    <r>
      <rPr>
        <b/>
        <sz val="10"/>
        <color rgb="FFFF0000"/>
        <rFont val="Calibri"/>
        <family val="2"/>
        <scheme val="minor"/>
      </rPr>
      <t>CONFIRMED</t>
    </r>
    <r>
      <rPr>
        <sz val="10"/>
        <rFont val="Calibri"/>
        <family val="2"/>
        <scheme val="minor"/>
      </rPr>
      <t xml:space="preserve"> for 10/4/24 - tenant's friend called to cancel asking for next Monday or Tuesday advised that the diary has already been booked and we are not in the area, they decided to keep the appointment.  TS-22/04/24 Survey and photos given to DA to cleanse.  Back door is NWR.  TS-24/04/24 Survey sent for pricing.  TS-24/04/24 Emailed client to advise of the rear door NWR. 28/05 SMS put in query box as not stamped to say cleansed. 10.07.27 SF Eleanor advised this has been approved. 11.07.24 SF Handed to Darren to check the Asbestos Reports before we can "call off".</t>
    </r>
  </si>
  <si>
    <r>
      <t xml:space="preserve">TS-02/04/24 Text sent for 09/04/24.  TS-03/04/24 Called tenant survey </t>
    </r>
    <r>
      <rPr>
        <b/>
        <sz val="10"/>
        <color rgb="FFFF0000"/>
        <rFont val="Calibri"/>
        <family val="2"/>
        <scheme val="minor"/>
      </rPr>
      <t>CONFIRMED</t>
    </r>
    <r>
      <rPr>
        <sz val="10"/>
        <rFont val="Calibri"/>
        <family val="2"/>
        <scheme val="minor"/>
      </rPr>
      <t xml:space="preserve"> for 09/04/24.  TS-22/04/24 Survey and photos received and passed to DA to cleanse.  Front door NWR.  TS-24/04/24 Survey sent for pricing.   TS-24/04/24 Emailed client to advise of the front door NWR. 10.07.27 SF Eleanor advised this has been approved. 11.07.24 SF Handed to Darren to check the Asbestos Reports before we can "call off".</t>
    </r>
  </si>
  <si>
    <r>
      <t xml:space="preserve">TS-02/04/24 Text sent for 09/04/24.  TS-03/04/24 Called no answer/vm txt &amp; ltr sent.  TS-04/04/24 Survey </t>
    </r>
    <r>
      <rPr>
        <b/>
        <sz val="10"/>
        <color rgb="FFFF0000"/>
        <rFont val="Calibri"/>
        <family val="2"/>
        <scheme val="minor"/>
      </rPr>
      <t>CONFIRMED</t>
    </r>
    <r>
      <rPr>
        <sz val="10"/>
        <rFont val="Calibri"/>
        <family val="2"/>
        <scheme val="minor"/>
      </rPr>
      <t xml:space="preserve"> for 09/04/24.  TS-22/04/24 Survey and photos received passed to DA to cleanse.  TS-24/04/24 Survey sent for pricing. 10.07.27 SF Eleanor advised this has been approved. 11.07.24 SF Handed to Darren to check the Asbestos Reports before we can "call off".</t>
    </r>
  </si>
  <si>
    <r>
      <t xml:space="preserve">TS-02/04/24 Text sent for 09/04/24.  TS-02/04/24 Tenant </t>
    </r>
    <r>
      <rPr>
        <b/>
        <sz val="10"/>
        <color rgb="FFFF0000"/>
        <rFont val="Calibri"/>
        <family val="2"/>
        <scheme val="minor"/>
      </rPr>
      <t>CONFIRMED</t>
    </r>
    <r>
      <rPr>
        <sz val="10"/>
        <rFont val="Calibri"/>
        <family val="2"/>
        <scheme val="minor"/>
      </rPr>
      <t xml:space="preserve"> for 09/04/24.  TS-22/04/24 Survey and photos received passed to DA to cleanse.  Rear door NWR. TS-24/04/24 Survey sent for pricing.  TS-24/04/24 Emailed client to advise of the rear door NWR. 10.07.27 SF Eleanor advised this has been approved. 11.07.24 SF Handed to Darren to check the Asbestos Reports before we can "call off".</t>
    </r>
  </si>
  <si>
    <r>
      <t xml:space="preserve">TS-02/04/24 Text sent for 09/04/24.  TS-02/04/24 Tenant </t>
    </r>
    <r>
      <rPr>
        <b/>
        <sz val="10"/>
        <color rgb="FFFF0000"/>
        <rFont val="Calibri"/>
        <family val="2"/>
        <scheme val="minor"/>
      </rPr>
      <t>CONFIRMED</t>
    </r>
    <r>
      <rPr>
        <sz val="10"/>
        <rFont val="Calibri"/>
        <family val="2"/>
        <scheme val="minor"/>
      </rPr>
      <t xml:space="preserve"> for 09/04/24. TS-09/04/24 SB called he is unable to attend today - called tenant apologised and advised we will be back in touch to offer her a new date.  TS-15/04/24 Called tenant and booked in for survey on 23/04/24 - </t>
    </r>
    <r>
      <rPr>
        <b/>
        <sz val="10"/>
        <color rgb="FFFF0000"/>
        <rFont val="Calibri"/>
        <family val="2"/>
        <scheme val="minor"/>
      </rPr>
      <t>CONFIRMED</t>
    </r>
    <r>
      <rPr>
        <sz val="10"/>
        <rFont val="Calibri"/>
        <family val="2"/>
        <scheme val="minor"/>
      </rPr>
      <t>.  TS-30/04/24 Survey received and passed to DA to cleanse. 10.07.27 SF Eleanor advised this has been approved. 11.07.24 SF Handed to Darren to check the Asbestos Reports before we can "call off".</t>
    </r>
  </si>
  <si>
    <r>
      <t xml:space="preserve">TS-24/04/24 Letter sent for 02/05/24 as no contact number for tenant.  TS-30/04/24 Tenant called to </t>
    </r>
    <r>
      <rPr>
        <b/>
        <sz val="10"/>
        <color rgb="FFFF0000"/>
        <rFont val="Calibri"/>
        <family val="2"/>
        <scheme val="minor"/>
      </rPr>
      <t>CONFIRM</t>
    </r>
    <r>
      <rPr>
        <sz val="10"/>
        <rFont val="Calibri"/>
        <family val="2"/>
        <scheme val="minor"/>
      </rPr>
      <t xml:space="preserve"> survey tracker updated with number. TS-03/05/24 Survey received photos to follow.  20/6/2024  AC sent to pricing. 11.07.24 SF Handed to Darren to check the Asbestos Reports before we can "call off". 10.07.27 SF Eleanor advised this has been approved. 11.07.24 SF Handed to Darren to check the Asbestos Reports before we can "call off".</t>
    </r>
  </si>
  <si>
    <r>
      <t xml:space="preserve">TS-19/04/24 Text sent for 02/05/24.  TS-01/05/24 DM did a site visit and tenant has </t>
    </r>
    <r>
      <rPr>
        <b/>
        <sz val="10"/>
        <color rgb="FFFF0000"/>
        <rFont val="Calibri"/>
        <family val="2"/>
        <scheme val="minor"/>
      </rPr>
      <t>CONFIRMED</t>
    </r>
    <r>
      <rPr>
        <sz val="10"/>
        <rFont val="Calibri"/>
        <family val="2"/>
        <scheme val="minor"/>
      </rPr>
      <t xml:space="preserve"> for 02/05/24.  TS-03/05/24 Survey received photos to follow. 20/6/2024  AC sent to pricing. 11.07.24 SF Handed to Darren to check the Asbestos Reports before we can "call off". 10.07.27 SF Eleanor advised this has been approved. 11.07.24 SF Handed to Darren to check the Asbestos Reports before we can "call off".</t>
    </r>
  </si>
  <si>
    <r>
      <t xml:space="preserve">TS-25/04/24 Text sent for 07/05/24.  TS-26/04/24 Survey </t>
    </r>
    <r>
      <rPr>
        <b/>
        <sz val="10"/>
        <color rgb="FFFF0000"/>
        <rFont val="Calibri"/>
        <family val="2"/>
        <scheme val="minor"/>
      </rPr>
      <t>CONFIRMED</t>
    </r>
    <r>
      <rPr>
        <sz val="10"/>
        <rFont val="Calibri"/>
        <family val="2"/>
        <scheme val="minor"/>
      </rPr>
      <t xml:space="preserve"> for 07/05/24.  TS-07/05/24 Tenant called they have a family emergency and need to cancel - text MT. 13/05 SMS text sent for 23/05. </t>
    </r>
    <r>
      <rPr>
        <b/>
        <sz val="10"/>
        <color rgb="FFFF0000"/>
        <rFont val="Calibri"/>
        <family val="2"/>
        <scheme val="minor"/>
      </rPr>
      <t>CONFIRMED</t>
    </r>
    <r>
      <rPr>
        <sz val="10"/>
        <rFont val="Calibri"/>
        <family val="2"/>
        <scheme val="minor"/>
      </rPr>
      <t xml:space="preserve"> for 23/05. 22/05 SMS tenant called to cancel. 20/6/2024  AC sent to re-pricing.</t>
    </r>
  </si>
  <si>
    <r>
      <t xml:space="preserve">TS-04/04/24 Text sent for 18/04/24.  TS-04/04/24 Survey </t>
    </r>
    <r>
      <rPr>
        <b/>
        <sz val="10"/>
        <color rgb="FFFF0000"/>
        <rFont val="Calibri"/>
        <family val="2"/>
        <scheme val="minor"/>
      </rPr>
      <t>CONFIRMED</t>
    </r>
    <r>
      <rPr>
        <sz val="10"/>
        <rFont val="Calibri"/>
        <family val="2"/>
        <scheme val="minor"/>
      </rPr>
      <t xml:space="preserve"> for 18/04/24.  TS-15/04/24 Door choice emailed to client.</t>
    </r>
  </si>
  <si>
    <r>
      <t xml:space="preserve">TS-12/04/24 Text sent offering 22/04/24 for survey.  TS-26/04/24 Tenant was in but declined the survey due to illness in the household.  TS-03/05/24 Sent text offering 13/05/24.  TS-07/05/24 Ltr sent. 08/05 SMS left voicemail. </t>
    </r>
    <r>
      <rPr>
        <b/>
        <sz val="10"/>
        <color rgb="FFFF0000"/>
        <rFont val="Calibri"/>
        <family val="2"/>
        <scheme val="minor"/>
      </rPr>
      <t>CONFIRMED</t>
    </r>
    <r>
      <rPr>
        <sz val="10"/>
        <rFont val="Calibri"/>
        <family val="2"/>
        <scheme val="minor"/>
      </rPr>
      <t xml:space="preserve"> for 13/05/2024. 17/6; AC chased survey. 1/7; AC chased survey and PB advises the survey has been completed. </t>
    </r>
  </si>
  <si>
    <t>24/06 SMS text sent for 10/07. 25/06 SMS called N/A. 11/07 SMS surveyor advised 1st no access on 10/07 as tenant had no clear rooms to enable survey, emailed TLO to advise.</t>
  </si>
  <si>
    <t xml:space="preserve">24/06 SMS text sent for 10/07. 25/06 SMS called N/A. 11/07 SMS 1st survey no access on 10/07, emailed TLO </t>
  </si>
  <si>
    <r>
      <t xml:space="preserve">08/07 SMS text sent for 24/07. 10/07 SMS left voicemail. 10.07.24 SF Tenant called to </t>
    </r>
    <r>
      <rPr>
        <b/>
        <sz val="10"/>
        <color rgb="FFFF0000"/>
        <rFont val="Calibri"/>
        <family val="2"/>
        <scheme val="minor"/>
      </rPr>
      <t>CONFIRM</t>
    </r>
    <r>
      <rPr>
        <sz val="10"/>
        <rFont val="Calibri"/>
        <family val="2"/>
        <scheme val="minor"/>
      </rPr>
      <t xml:space="preserve"> the 24.07.24 for us to attend.</t>
    </r>
  </si>
  <si>
    <r>
      <t xml:space="preserve">08/07 SMS text sent for 24/07. </t>
    </r>
    <r>
      <rPr>
        <b/>
        <sz val="10"/>
        <color rgb="FFFF0000"/>
        <rFont val="Calibri"/>
        <family val="2"/>
        <scheme val="minor"/>
      </rPr>
      <t>CONFIRMED</t>
    </r>
    <r>
      <rPr>
        <sz val="10"/>
        <rFont val="Calibri"/>
        <family val="2"/>
        <scheme val="minor"/>
      </rPr>
      <t xml:space="preserve"> </t>
    </r>
  </si>
  <si>
    <t>3Wks notice req</t>
  </si>
  <si>
    <t>24/06 SMS called no NIS, lttr sent for 10/07. 11/07 SMS surveyor advised 1st no access on 10/07 tenant advised needs 3 weeks notice for an appointment</t>
  </si>
  <si>
    <t>(Access via 8 Cosford &amp; 2 Abingdon) 20/05 SMS text sent for 06/06. Tenant text back to decline with no details. 19/06 SMS text sent for 27/06. 24/06 SMS tenant text back to decline appointment on 27/06. 11/07 SMS spoke to tenant on phone so 27/07 is CONFIRMED</t>
  </si>
  <si>
    <r>
      <t xml:space="preserve">11/07 SMS spoke to tenant on phone so 27/07 is </t>
    </r>
    <r>
      <rPr>
        <b/>
        <sz val="10"/>
        <color rgb="FFFF0000"/>
        <rFont val="Calibri"/>
        <family val="2"/>
        <scheme val="minor"/>
      </rPr>
      <t>CONFIRMED</t>
    </r>
  </si>
  <si>
    <r>
      <t xml:space="preserve"> 04.07.24 SF Sent text message. 10/07 SMS left voicemail. 11/07 SMS called N/A </t>
    </r>
    <r>
      <rPr>
        <b/>
        <sz val="10"/>
        <color rgb="FFFF0000"/>
        <rFont val="Calibri"/>
        <family val="2"/>
        <scheme val="minor"/>
      </rPr>
      <t>lttr sent</t>
    </r>
  </si>
  <si>
    <r>
      <t xml:space="preserve">05/06 SMS text sent for 19/06. 11/06 SMS left voicemail.  13/06 SMS called N/A lttr sent. 21.06.24 SF Received top sheet from Martin, </t>
    </r>
    <r>
      <rPr>
        <b/>
        <sz val="10"/>
        <rFont val="Calibri"/>
        <family val="2"/>
        <scheme val="minor"/>
      </rPr>
      <t>NO ACCESS 19/6</t>
    </r>
    <r>
      <rPr>
        <sz val="10"/>
        <rFont val="Calibri"/>
        <family val="2"/>
        <scheme val="minor"/>
      </rPr>
      <t>, need to re-book. 02/07 SMS no access photo for 19/06 @ 8.55am sent to client &amp; Dominie. 04.07.24 SF Sent text message.  10/07 SMS left voicemail. 11/07 SMS called N/A lttr sent</t>
    </r>
  </si>
  <si>
    <r>
      <t xml:space="preserve">10/07 SMS text sent for 17/07. 11/07 SMS left voicemail &amp; </t>
    </r>
    <r>
      <rPr>
        <b/>
        <sz val="10"/>
        <color rgb="FFFF0000"/>
        <rFont val="Calibri"/>
        <family val="2"/>
        <scheme val="minor"/>
      </rPr>
      <t>Lttr sent</t>
    </r>
  </si>
  <si>
    <t>10/07 SMS text sent for 17/07. 11/07 SMS left voicemail &amp; Lttr sent</t>
  </si>
  <si>
    <r>
      <t xml:space="preserve"> 03.07.24 SF Sent text message. 10/07 SMS left voicemail. 11/07 SMS called N/A</t>
    </r>
    <r>
      <rPr>
        <b/>
        <sz val="10"/>
        <color rgb="FFFF0000"/>
        <rFont val="Calibri"/>
        <family val="2"/>
        <scheme val="minor"/>
      </rPr>
      <t xml:space="preserve"> Lttr sent</t>
    </r>
  </si>
  <si>
    <t>03.07.24 SF Sent text message for the survey.10/07 SMS left voicemail. 11/07 SMS called N/A Lttr sent</t>
  </si>
  <si>
    <t>1.5 day fit. 08/07 SMS text sent for 17 &amp; 18. CONFIRMED</t>
  </si>
  <si>
    <t>19/07/2024 &amp; 23/07/2024</t>
  </si>
  <si>
    <r>
      <t xml:space="preserve">11/07 SMS spoke to tenant </t>
    </r>
    <r>
      <rPr>
        <b/>
        <sz val="10"/>
        <color rgb="FFFF0000"/>
        <rFont val="Calibri"/>
        <family val="2"/>
        <scheme val="minor"/>
      </rPr>
      <t>CONFIRMED</t>
    </r>
  </si>
  <si>
    <t xml:space="preserve">29/05 SMS text sent for 12/06. CONFIRMED for 12/06. CONFIRMED for 10/07. </t>
  </si>
  <si>
    <t>19/6; AC sent text for survey 5/7.  CANCELLED CAN ONLY DO WEDNESDAYS.  24/06 SMS text sent for 10/07. CONFIRMED for 10/07. Tenant declined.</t>
  </si>
  <si>
    <r>
      <t xml:space="preserve">05/07 SMS emailed tenant for 24/07. 10/07 SMS left voicemail. 11/07 SMS called N/A </t>
    </r>
    <r>
      <rPr>
        <b/>
        <sz val="10"/>
        <color rgb="FFFF0000"/>
        <rFont val="Calibri"/>
        <family val="2"/>
        <scheme val="minor"/>
      </rPr>
      <t>lttr sent</t>
    </r>
  </si>
  <si>
    <t>05/06 SMS text sent for 19/06. 11/06 SMS called N/A. 13/06 SMS called N/A lttr sent. 18/06 SMS tenant called to cancel, re-scheduled to 09/07 tenant CONFIRMED. 04/07 SMS tenant cancelled.05/07 SMS emailed tenant for 24/07. 10/07 SMS left voicemail. 11/07 SMS called N/A lttr sent</t>
  </si>
  <si>
    <r>
      <t xml:space="preserve">08/07 SMS text sent for 24/07. 10/07 called no. NIS. 11/07 SMS </t>
    </r>
    <r>
      <rPr>
        <b/>
        <sz val="10"/>
        <color rgb="FFFF0000"/>
        <rFont val="Calibri"/>
        <family val="2"/>
        <scheme val="minor"/>
      </rPr>
      <t>lttr sent</t>
    </r>
  </si>
  <si>
    <t>08/07 SMS text sent for 24/07. 10/07 SMS called NIS. 11/07 SMS lttr sent</t>
  </si>
  <si>
    <r>
      <t>07312253894</t>
    </r>
    <r>
      <rPr>
        <sz val="10"/>
        <color rgb="FFFF0000"/>
        <rFont val="Calibri"/>
        <family val="2"/>
        <scheme val="minor"/>
      </rPr>
      <t xml:space="preserve"> NIS</t>
    </r>
  </si>
  <si>
    <r>
      <t xml:space="preserve">08/07 SMS text sent for 24/07. 11/07 SMS called  no. NIS, </t>
    </r>
    <r>
      <rPr>
        <b/>
        <sz val="10"/>
        <color rgb="FFFF0000"/>
        <rFont val="Calibri"/>
        <family val="2"/>
        <scheme val="minor"/>
      </rPr>
      <t>lttr sent</t>
    </r>
  </si>
  <si>
    <t>08/07 SMS text sent for 24/07. 11/07 SMS called  no. NIS, lttr sent</t>
  </si>
  <si>
    <t xml:space="preserve">TS-17/04/24 Called tenant left vm, text &amp; ltr sent for 23/04/24.  TS-17/04/24 Tenant called to CONFIRMED for 23/04/24.  TS-26/04/24 Survey rec'd waiting for photos.  TS-30/04/24 Photos received passed to DA to cleanse. TS-01/05/24 Survey cleansed and sent for pricing. Post 2000 no asbestos report needed. </t>
  </si>
  <si>
    <r>
      <rPr>
        <b/>
        <sz val="10"/>
        <rFont val="Calibri"/>
        <family val="2"/>
        <scheme val="minor"/>
      </rPr>
      <t>3 Day fit</t>
    </r>
    <r>
      <rPr>
        <sz val="10"/>
        <rFont val="Calibri"/>
        <family val="2"/>
        <scheme val="minor"/>
      </rPr>
      <t xml:space="preserve"> - Tenant CONFRIMED the installation over 3 days. 05/07 SMS re-make glass unit 481 x 226 ordered, req deliv 11/07. 11.07.24 SF Neil emailed, GF Lounge welded sills required, survey error, new survey attached on Vision, delivery for 15.07.24, urgent delivery, this is a PILOT Property.</t>
    </r>
  </si>
  <si>
    <r>
      <rPr>
        <b/>
        <sz val="10"/>
        <color rgb="FFFF0000"/>
        <rFont val="Calibri"/>
        <family val="2"/>
        <scheme val="minor"/>
      </rPr>
      <t>CONFIRMED for 17.07.24</t>
    </r>
    <r>
      <rPr>
        <b/>
        <sz val="10"/>
        <rFont val="Calibri"/>
        <family val="2"/>
        <scheme val="minor"/>
      </rPr>
      <t xml:space="preserve"> - Please call 1 HOUR before arriving, he'll be home at 2pm</t>
    </r>
  </si>
  <si>
    <t>PG09(W)</t>
  </si>
  <si>
    <t>07473 520346 - Daughter</t>
  </si>
  <si>
    <r>
      <t xml:space="preserve">2nd day of 1.5 day fit. </t>
    </r>
    <r>
      <rPr>
        <b/>
        <sz val="10"/>
        <color rgb="FFFF0000"/>
        <rFont val="Calibri"/>
        <family val="2"/>
        <scheme val="minor"/>
      </rPr>
      <t>11/07 left voicemail to advise needs to be a two day fit to include 18/07</t>
    </r>
  </si>
  <si>
    <r>
      <t xml:space="preserve">1st day of 1.5 day fit. </t>
    </r>
    <r>
      <rPr>
        <b/>
        <sz val="10"/>
        <rFont val="Calibri"/>
        <family val="2"/>
        <scheme val="minor"/>
      </rPr>
      <t>11/07 left voicemail for amended date 16 &amp; 17th July</t>
    </r>
    <r>
      <rPr>
        <b/>
        <sz val="10"/>
        <color theme="3" tint="0.59999389629810485"/>
        <rFont val="Calibri"/>
        <family val="2"/>
        <scheme val="minor"/>
      </rPr>
      <t xml:space="preserve">. </t>
    </r>
    <r>
      <rPr>
        <b/>
        <sz val="10"/>
        <color rgb="FFFF0000"/>
        <rFont val="Calibri"/>
        <family val="2"/>
        <scheme val="minor"/>
      </rPr>
      <t>CONFIRMED</t>
    </r>
  </si>
  <si>
    <r>
      <t xml:space="preserve">2nd day of 1.5 day fit. </t>
    </r>
    <r>
      <rPr>
        <b/>
        <sz val="10"/>
        <rFont val="Calibri"/>
        <family val="2"/>
        <scheme val="minor"/>
      </rPr>
      <t>11/07 left voicemail for amended date 16 &amp; 17th July</t>
    </r>
    <r>
      <rPr>
        <b/>
        <sz val="10"/>
        <color theme="3" tint="0.59999389629810485"/>
        <rFont val="Calibri"/>
        <family val="2"/>
        <scheme val="minor"/>
      </rPr>
      <t xml:space="preserve">. </t>
    </r>
    <r>
      <rPr>
        <b/>
        <sz val="10"/>
        <color rgb="FFFF0000"/>
        <rFont val="Calibri"/>
        <family val="2"/>
        <scheme val="minor"/>
      </rPr>
      <t>CONFIRMED</t>
    </r>
  </si>
  <si>
    <t>11/07 SMS left voicemail for 17/07</t>
  </si>
  <si>
    <t>JIM -  Tuesday 23rd JULY</t>
  </si>
  <si>
    <t>ADRIAN - Wednesday 24th JULY</t>
  </si>
  <si>
    <t>JIM - Wednesday 24th JULY</t>
  </si>
  <si>
    <t>ERIC - Wednesday 24th JULY</t>
  </si>
  <si>
    <t xml:space="preserve">Ref :- BSL 26/04-2 </t>
  </si>
  <si>
    <t>ADRIAN - Thursday 25th JULY</t>
  </si>
  <si>
    <t>tenant has birds, &amp; 2 dogs - NEEDS PLENTY OF NOTICE</t>
  </si>
  <si>
    <t>Flat 38 &amp; 40 need Scaff &amp; install together</t>
  </si>
  <si>
    <t>Await quote as need 40 Northolt at same time as will be Scaff &amp; Install together</t>
  </si>
  <si>
    <t>ADRIAN -  FRIDAY 19th JULY</t>
  </si>
  <si>
    <t>JIM - Thursday 25th JULY</t>
  </si>
  <si>
    <t>ERIC - Thursday 25th JULY</t>
  </si>
  <si>
    <t>ADRIAN - Friday 26th JULY - ON ANNUAL LEAVE UNITL 02/08</t>
  </si>
  <si>
    <t>JIM - Friday 26th JULY</t>
  </si>
  <si>
    <t>ERIC - Friday 26th JULY</t>
  </si>
  <si>
    <t>ERIC -Monday 22nd JULY ON ANNUAL LEAVE</t>
  </si>
  <si>
    <t>ERIC -Tueday 23rd JULY ON ANNUAL LEAVE</t>
  </si>
  <si>
    <r>
      <t xml:space="preserve">1st day of 1.5 day fit. </t>
    </r>
    <r>
      <rPr>
        <b/>
        <sz val="10"/>
        <rFont val="Calibri"/>
        <family val="2"/>
        <scheme val="minor"/>
      </rPr>
      <t>10/07 SMS text sent for 19 &amp; 22 July</t>
    </r>
    <r>
      <rPr>
        <b/>
        <sz val="10"/>
        <color rgb="FF00B0F0"/>
        <rFont val="Calibri"/>
        <family val="2"/>
        <scheme val="minor"/>
      </rPr>
      <t xml:space="preserve">. </t>
    </r>
    <r>
      <rPr>
        <b/>
        <sz val="10"/>
        <color rgb="FFFF0000"/>
        <rFont val="Calibri"/>
        <family val="2"/>
        <scheme val="minor"/>
      </rPr>
      <t>CONFIRMED</t>
    </r>
  </si>
  <si>
    <t>1.5 day install. 10/07 text sent for 19th &amp; 22nd. CONFIRMED</t>
  </si>
  <si>
    <r>
      <t xml:space="preserve">Re-scheduled from Monday 15/07 to sent text for 24/07. </t>
    </r>
    <r>
      <rPr>
        <b/>
        <sz val="10"/>
        <color rgb="FFFF0000"/>
        <rFont val="Calibri"/>
        <family val="2"/>
        <scheme val="minor"/>
      </rPr>
      <t>CONFIRMED</t>
    </r>
  </si>
  <si>
    <t>04/07 SMS text sent for 15/07. 08/07 SMS left voicemail. CONFIRMED for 15/07. CNCELLED. Re-scheduled from Monday 15/07 to 24/07. CONFIRMED</t>
  </si>
  <si>
    <t>Martin Turpin on Annual leave 19th July  - 4th August then 19th August until 31st August</t>
  </si>
  <si>
    <t>PG10(W)</t>
  </si>
  <si>
    <t>25/07/2024 &amp; 26/07/2024</t>
  </si>
  <si>
    <t>07460 785 785</t>
  </si>
  <si>
    <t>PETS</t>
  </si>
  <si>
    <t xml:space="preserve">PETS. DOOR JAMMER REQUIRED. </t>
  </si>
  <si>
    <t>07709 094 089</t>
  </si>
  <si>
    <t xml:space="preserve">JAMMER REQUIRED. </t>
  </si>
  <si>
    <t>JIM -  Monday 29th JULY</t>
  </si>
  <si>
    <t>ERIC - Monday 29th JULY</t>
  </si>
  <si>
    <t>JIM -  Tuesday 30th JULY</t>
  </si>
  <si>
    <t>ERIC - Tuesday 30th JULY</t>
  </si>
  <si>
    <t>JIM -  Wednesday 31st JULY</t>
  </si>
  <si>
    <t>ERIC -Wednesday 31st JULY</t>
  </si>
  <si>
    <t>JIM -  Thursday 1st AUGUST</t>
  </si>
  <si>
    <t>ERIC - Thursday 1st AUGUST</t>
  </si>
  <si>
    <t>JIM -  Friday 2nd AUGUST</t>
  </si>
  <si>
    <t>ERIC - Friday 2nd AUGUST</t>
  </si>
  <si>
    <t>0121 730 1599</t>
  </si>
  <si>
    <t>07921 008 420</t>
  </si>
  <si>
    <t>Lisa-blues@live.co.uk</t>
  </si>
  <si>
    <t>JAMMER REQUIRED</t>
  </si>
  <si>
    <r>
      <t xml:space="preserve">TS-19/04/24 Text sent for 01/05/24.  TS-24/004/24 Called tenant survey </t>
    </r>
    <r>
      <rPr>
        <b/>
        <sz val="10"/>
        <color rgb="FFFF0000"/>
        <rFont val="Calibri"/>
        <family val="2"/>
        <scheme val="minor"/>
      </rPr>
      <t>CONFIRMED</t>
    </r>
    <r>
      <rPr>
        <sz val="10"/>
        <rFont val="Calibri"/>
        <family val="2"/>
        <scheme val="minor"/>
      </rPr>
      <t xml:space="preserve"> for 01/05/24.12/7/2024;  AC sent to Pm to cleanse. </t>
    </r>
  </si>
  <si>
    <t xml:space="preserve">TS-19/04/24 Text sent for 02/05/24.  TS-24/04/24 Called no answer or vm, text &amp; ltr sent.  TS-30/04/24 Tenant emailed in they are at work and would need it to be inbetween 11am - 3pm replied advising that we will remove and will be back in touch to offer a new date.13/05 SMS text sent for 23/05. 15/05 SMS called N/A.  16/05 SMS letter sent. 24.05.24 SF Martin Turpin attended, received top sheet, survey sent for cleansing, doors &amp; windows surveyed, awaiting photos. 17/6;  AC chased photos. 12/7/2024;  AC sent to PM to cleanse. </t>
  </si>
  <si>
    <t xml:space="preserve">TS-19/04/24 Text sent for 02/05/24.  TS-24/04/24 Called number nis, ltr sent.  TS-30/04/24 DM did a site visit survey CONFIRMED and number updated.  12/7/2024;  AC sent to PM to cleanse. </t>
  </si>
  <si>
    <t xml:space="preserve">TS-19/04/24 Text sent for 01/05/24.  TS-19/04/24 Survey CONFIRMED for 01/05/24.12/7/2024;  AC sent to PM to cleanse. </t>
  </si>
  <si>
    <t xml:space="preserve">TS-19/04/24 Text sent for 01/05/24.  TS-24/04/24 Called left vm, text &amp; ltr sent.  TS-24/040/24 Survey CONFIRMED for 01/05/24.  12/7/2024;  AC sent to PM to cleanse. </t>
  </si>
  <si>
    <t xml:space="preserve">TS-19/04/24 Text sent for 02/05/24.  TS-24/04/24 Called left vm, text &amp; ltr sent.  TS-01/05/24 DM did a site visit and survey is CONFIRMED and tenant wants it as earliest call.12/7/2024;  AC sent to Pm to cleanse. Front door already new. </t>
  </si>
  <si>
    <t xml:space="preserve">Tenst suffer Bipolar and struggles with  people. </t>
  </si>
  <si>
    <t xml:space="preserve">PETS.  </t>
  </si>
  <si>
    <t xml:space="preserve">TS-19/04/24 Text sent for 02/05/24.  TS-24/04/24 Called number nis, ltr sent.  TS-30/04/24 DM did a site visit survey CONFIRMED requested latest calll and number updated. Both doors are ok. 12/7/2024; AC sent to PM to cleanse. </t>
  </si>
  <si>
    <t>clarecoope73@gmail.com</t>
  </si>
  <si>
    <t>07896 765 025</t>
  </si>
  <si>
    <t>adelemere@hotmail.co.uk</t>
  </si>
  <si>
    <t xml:space="preserve">TS-19/04/24 Text sent for 02/05/24.  TS-19/04/24 Survey CONFIRMED for 02/05/24. 12/7/2024; AC sent to PM to cleanse. </t>
  </si>
  <si>
    <t>Ilovemyjob@hotmail.co.uk</t>
  </si>
  <si>
    <r>
      <t xml:space="preserve">TS-19/04/24 Text sent for 02/05/24.  TS-19/04/24 Survey CONFIRMED for 02/05/24. </t>
    </r>
    <r>
      <rPr>
        <b/>
        <sz val="10"/>
        <color rgb="FFFF0000"/>
        <rFont val="Calibri"/>
        <family val="2"/>
        <scheme val="minor"/>
      </rPr>
      <t>*Door choice in tray*</t>
    </r>
    <r>
      <rPr>
        <sz val="10"/>
        <rFont val="Calibri"/>
        <family val="2"/>
        <scheme val="minor"/>
      </rPr>
      <t xml:space="preserve">. 12/7/2024; AC sent to PM to cleanse. </t>
    </r>
  </si>
  <si>
    <t xml:space="preserve">*Tenant will need RLO support during fitting.  TENANT HAS ASTHMA. PETS.  WHEELCHAIR ACCESS REQUIRED TO REAR.  DOOR JAMMER REQUIRED. </t>
  </si>
  <si>
    <r>
      <t xml:space="preserve">2nd day of 1.5 day fit.  </t>
    </r>
    <r>
      <rPr>
        <b/>
        <sz val="10"/>
        <rFont val="Calibri"/>
        <family val="2"/>
        <scheme val="minor"/>
      </rPr>
      <t>08/07 SMS text sent for 17 &amp; 18</t>
    </r>
    <r>
      <rPr>
        <b/>
        <sz val="10"/>
        <color theme="4"/>
        <rFont val="Calibri"/>
        <family val="2"/>
        <scheme val="minor"/>
      </rPr>
      <t>. 11/</t>
    </r>
    <r>
      <rPr>
        <b/>
        <sz val="10"/>
        <rFont val="Calibri"/>
        <family val="2"/>
        <scheme val="minor"/>
      </rPr>
      <t>07 SMS called N/A lttr sent</t>
    </r>
    <r>
      <rPr>
        <b/>
        <sz val="10"/>
        <color theme="4"/>
        <rFont val="Calibri"/>
        <family val="2"/>
        <scheme val="minor"/>
      </rPr>
      <t xml:space="preserve">. </t>
    </r>
    <r>
      <rPr>
        <b/>
        <sz val="10"/>
        <color rgb="FFFF0000"/>
        <rFont val="Calibri"/>
        <family val="2"/>
        <scheme val="minor"/>
      </rPr>
      <t>CONFIRMED</t>
    </r>
  </si>
  <si>
    <r>
      <rPr>
        <b/>
        <u/>
        <sz val="10"/>
        <rFont val="Calibri"/>
        <family val="2"/>
        <scheme val="minor"/>
      </rPr>
      <t>SCAFFOLD REQUIRED</t>
    </r>
    <r>
      <rPr>
        <sz val="10"/>
        <rFont val="Calibri"/>
        <family val="2"/>
        <scheme val="minor"/>
      </rPr>
      <t xml:space="preserve"> - Door jammer, tenant has asthma, no solvents to be used, tenant advised to isolate pets during installation. </t>
    </r>
  </si>
  <si>
    <r>
      <t xml:space="preserve">TS-12/04/24 Text sent for 23/04/24.  TS-15/04/24 Survey </t>
    </r>
    <r>
      <rPr>
        <b/>
        <sz val="10"/>
        <color rgb="FFFF0000"/>
        <rFont val="Calibri"/>
        <family val="2"/>
        <scheme val="minor"/>
      </rPr>
      <t>CONFIRMED</t>
    </r>
    <r>
      <rPr>
        <sz val="10"/>
        <rFont val="Calibri"/>
        <family val="2"/>
        <scheme val="minor"/>
      </rPr>
      <t xml:space="preserve"> for 23/004/24. 12.07.24 SF Survey received, Chris cleansed, but </t>
    </r>
    <r>
      <rPr>
        <b/>
        <u/>
        <sz val="10"/>
        <rFont val="Calibri"/>
        <family val="2"/>
        <scheme val="minor"/>
      </rPr>
      <t>ON HOLD due to security gate query</t>
    </r>
    <r>
      <rPr>
        <sz val="10"/>
        <rFont val="Calibri"/>
        <family val="2"/>
        <scheme val="minor"/>
      </rPr>
      <t>, check with Darren. Sent email to Darren &amp; Chris to advise when we can send for pricing.</t>
    </r>
  </si>
  <si>
    <t>07818 743 552</t>
  </si>
  <si>
    <r>
      <t xml:space="preserve">TS-12/04/24 Text sent offering 22/04/24 for survey.  TS-12/04/24 Survey </t>
    </r>
    <r>
      <rPr>
        <b/>
        <sz val="10"/>
        <color rgb="FFFF0000"/>
        <rFont val="Calibri"/>
        <family val="2"/>
        <scheme val="minor"/>
      </rPr>
      <t>CONFIRMED</t>
    </r>
    <r>
      <rPr>
        <sz val="10"/>
        <rFont val="Calibri"/>
        <family val="2"/>
        <scheme val="minor"/>
      </rPr>
      <t xml:space="preserve"> for 22/04/24. 12.07.24 SF Sent for pricing.</t>
    </r>
  </si>
  <si>
    <r>
      <t xml:space="preserve"> 24/06 SMS lttr sent. </t>
    </r>
    <r>
      <rPr>
        <b/>
        <sz val="10"/>
        <rFont val="Calibri"/>
        <family val="2"/>
        <scheme val="minor"/>
      </rPr>
      <t xml:space="preserve"> 11/7/2024 NO ACCESS, CARDED. </t>
    </r>
  </si>
  <si>
    <r>
      <t xml:space="preserve">(Access via 327 Yatesbury &amp; 1 Cosford Crescent) 29/05 SMS text sent for 10/06. 31/05 SMS called N/A. 03/06 SMS called N/A Lttr sent. 12/06 SMS reported as </t>
    </r>
    <r>
      <rPr>
        <b/>
        <sz val="10"/>
        <rFont val="Calibri"/>
        <family val="2"/>
        <scheme val="minor"/>
      </rPr>
      <t xml:space="preserve">no access on 10/06/2024, </t>
    </r>
    <r>
      <rPr>
        <sz val="10"/>
        <rFont val="Calibri"/>
        <family val="2"/>
        <scheme val="minor"/>
      </rPr>
      <t xml:space="preserve">awaiting photo before can report to client as a no access. 17/06 SMS photos received, email sent to client.Tenant confirmed this date direct with Dominie for 11/07. </t>
    </r>
    <r>
      <rPr>
        <b/>
        <sz val="10"/>
        <rFont val="Calibri"/>
        <family val="2"/>
        <scheme val="minor"/>
      </rPr>
      <t xml:space="preserve">11/7/2024 NO ACCESS, CARDED. </t>
    </r>
  </si>
  <si>
    <r>
      <t xml:space="preserve">(Access via 327 Yatesbury &amp; 1 Cosford Crescent)29/05 SMS text sent for 10/06. 31/05 SMS called N/A. 03/06 SMS called N/A Lttr sent. </t>
    </r>
    <r>
      <rPr>
        <b/>
        <sz val="10"/>
        <rFont val="Calibri"/>
        <family val="2"/>
        <scheme val="minor"/>
      </rPr>
      <t xml:space="preserve">12/06/2024 </t>
    </r>
    <r>
      <rPr>
        <sz val="10"/>
        <rFont val="Calibri"/>
        <family val="2"/>
        <scheme val="minor"/>
      </rPr>
      <t>SMS reporte</t>
    </r>
    <r>
      <rPr>
        <b/>
        <sz val="10"/>
        <rFont val="Calibri"/>
        <family val="2"/>
        <scheme val="minor"/>
      </rPr>
      <t xml:space="preserve">d as no access 10/6/2024, </t>
    </r>
    <r>
      <rPr>
        <sz val="10"/>
        <rFont val="Calibri"/>
        <family val="2"/>
        <scheme val="minor"/>
      </rPr>
      <t xml:space="preserve">awaiting photo before can email client to advise. 17/06 SMS no access photos received, emailed client. 24/06 SMS text sent for 11/07. 25/06 SMS called N/A. </t>
    </r>
    <r>
      <rPr>
        <b/>
        <sz val="10"/>
        <rFont val="Calibri"/>
        <family val="2"/>
        <scheme val="minor"/>
      </rPr>
      <t xml:space="preserve"> 11/7/2024 NO ACCESS, CARDED. </t>
    </r>
  </si>
  <si>
    <r>
      <rPr>
        <b/>
        <u/>
        <sz val="10"/>
        <rFont val="Calibri"/>
        <family val="2"/>
        <scheme val="minor"/>
      </rPr>
      <t>SCAFFOLD REQUIRED</t>
    </r>
    <r>
      <rPr>
        <sz val="10"/>
        <rFont val="Calibri"/>
        <family val="2"/>
        <scheme val="minor"/>
      </rPr>
      <t xml:space="preserve"> - Door jammer</t>
    </r>
  </si>
  <si>
    <t>POG120117-DA</t>
  </si>
  <si>
    <r>
      <t xml:space="preserve">TS-12/04/24 Text sent offering 22/04/24 for survey.  TS-15/04/24 Survey </t>
    </r>
    <r>
      <rPr>
        <b/>
        <sz val="10"/>
        <color rgb="FFFF0000"/>
        <rFont val="Calibri"/>
        <family val="2"/>
        <scheme val="minor"/>
      </rPr>
      <t>CONFIRMED</t>
    </r>
    <r>
      <rPr>
        <sz val="10"/>
        <rFont val="Calibri"/>
        <family val="2"/>
        <scheme val="minor"/>
      </rPr>
      <t xml:space="preserve"> for 22/04/24. 12.07.24 SF Sent for pricing.</t>
    </r>
  </si>
  <si>
    <r>
      <rPr>
        <b/>
        <u/>
        <sz val="10"/>
        <rFont val="Calibri"/>
        <family val="2"/>
        <scheme val="minor"/>
      </rPr>
      <t>SCAFFOLD REQUIRE</t>
    </r>
    <r>
      <rPr>
        <sz val="10"/>
        <rFont val="Calibri"/>
        <family val="2"/>
        <scheme val="minor"/>
      </rPr>
      <t>D - Door jammer, tenant has asthma, no solvents to be used</t>
    </r>
  </si>
  <si>
    <r>
      <rPr>
        <b/>
        <u/>
        <sz val="10"/>
        <rFont val="Calibri"/>
        <family val="2"/>
        <scheme val="minor"/>
      </rPr>
      <t>SCAFFOLD REQUIRED</t>
    </r>
    <r>
      <rPr>
        <sz val="10"/>
        <rFont val="Calibri"/>
        <family val="2"/>
        <scheme val="minor"/>
      </rPr>
      <t xml:space="preserve"> - Door jammer, tenant has asthma, no solvents to be used</t>
    </r>
  </si>
  <si>
    <t>Lrmorley49@gmail.com</t>
  </si>
  <si>
    <t>07739 446 536</t>
  </si>
  <si>
    <t>POG120123-DA</t>
  </si>
  <si>
    <t>07460 516 629</t>
  </si>
  <si>
    <t>07929 020 526</t>
  </si>
  <si>
    <t>07359 526 982</t>
  </si>
  <si>
    <t>07902 951 923</t>
  </si>
  <si>
    <t>07545 314 563</t>
  </si>
  <si>
    <t>Daughter has severe asthma and son has ADHD, sensory and anxiety.</t>
  </si>
  <si>
    <r>
      <t xml:space="preserve">TS-12/04/24 Text sent offering 22/04/24 for survey. TS-12/04/24 Survey </t>
    </r>
    <r>
      <rPr>
        <b/>
        <sz val="10"/>
        <color rgb="FFFF0000"/>
        <rFont val="Calibri"/>
        <family val="2"/>
        <scheme val="minor"/>
      </rPr>
      <t>CONFIRMED</t>
    </r>
    <r>
      <rPr>
        <sz val="10"/>
        <rFont val="Calibri"/>
        <family val="2"/>
        <scheme val="minor"/>
      </rPr>
      <t xml:space="preserve"> for 22/04/24. 12.07.24 SF Sent for pricing.</t>
    </r>
  </si>
  <si>
    <t>jadelouisebassett@outlook.com</t>
  </si>
  <si>
    <r>
      <rPr>
        <b/>
        <u/>
        <sz val="10"/>
        <rFont val="Calibri"/>
        <family val="2"/>
        <scheme val="minor"/>
      </rPr>
      <t>SCAFFOLD REQUIRE</t>
    </r>
    <r>
      <rPr>
        <sz val="10"/>
        <rFont val="Calibri"/>
        <family val="2"/>
        <scheme val="minor"/>
      </rPr>
      <t xml:space="preserve">D - </t>
    </r>
  </si>
  <si>
    <r>
      <rPr>
        <b/>
        <u/>
        <sz val="10"/>
        <rFont val="Calibri"/>
        <family val="2"/>
        <scheme val="minor"/>
      </rPr>
      <t>SCAFFOLD REQUIRED</t>
    </r>
    <r>
      <rPr>
        <sz val="10"/>
        <rFont val="Calibri"/>
        <family val="2"/>
        <scheme val="minor"/>
      </rPr>
      <t xml:space="preserve"> - </t>
    </r>
  </si>
  <si>
    <t>Rita Mponzo</t>
  </si>
  <si>
    <t>07388 645 206</t>
  </si>
  <si>
    <t>ritamponzo@yahoo.com</t>
  </si>
  <si>
    <t xml:space="preserve">24/06 SMS text sent for 11/07. 25/06 SMS left voicemail.  At survey was different tenant in property. </t>
  </si>
  <si>
    <t>07751 976 640</t>
  </si>
  <si>
    <r>
      <t xml:space="preserve">CARER; Christine Cattell.   Tenant suffers mobility and has walking aids and also suffers COPD.  </t>
    </r>
    <r>
      <rPr>
        <b/>
        <sz val="10"/>
        <rFont val="Calibri"/>
        <family val="2"/>
        <scheme val="minor"/>
      </rPr>
      <t xml:space="preserve">TLO TO VISIT - NEEDS HELP MOVING ITEMS AND BLINDS. </t>
    </r>
  </si>
  <si>
    <t>07877 843 613</t>
  </si>
  <si>
    <t>07398 222 790</t>
  </si>
  <si>
    <t>GenevieveHewston@Yahoo.com</t>
  </si>
  <si>
    <t>07961 649 549</t>
  </si>
  <si>
    <t>07947 665 556</t>
  </si>
  <si>
    <t>07590 912 308</t>
  </si>
  <si>
    <t>07507 013 678</t>
  </si>
  <si>
    <t>*Scaffold Req</t>
  </si>
  <si>
    <t>07920 013 224</t>
  </si>
  <si>
    <t>07861 385 674</t>
  </si>
  <si>
    <t>07411 016 352</t>
  </si>
  <si>
    <t>2 year old has chronic lung disease and on oxygen. Severely austistic and devevlopment delays.</t>
  </si>
  <si>
    <t>07596 264 656</t>
  </si>
  <si>
    <t>07534 950 731</t>
  </si>
  <si>
    <t>07444 639 584</t>
  </si>
  <si>
    <t>Jennyrudd@gmail.com</t>
  </si>
  <si>
    <t xml:space="preserve">WARDROBE IN FRONT OF KITCHEN WINDOW. </t>
  </si>
  <si>
    <t>07552 168 904</t>
  </si>
  <si>
    <r>
      <t xml:space="preserve">05/06 SMS text sent for 19/06. CONFIRMED for 19/06. 20/06 SMS 1st survey no access on 19/06 @ 12.50pm, emailed Dominie to advise.24/06 SMS text sent for 11/07. CONFIRMED for 11/07.  </t>
    </r>
    <r>
      <rPr>
        <b/>
        <sz val="10"/>
        <rFont val="Calibri"/>
        <family val="2"/>
        <scheme val="minor"/>
      </rPr>
      <t xml:space="preserve">11/7/2024;  NO ACCESS, CARDED 13.05PM. </t>
    </r>
  </si>
  <si>
    <t>CLUTTERED HOUSE</t>
  </si>
  <si>
    <r>
      <t xml:space="preserve">24/06 SMS text sent for 11/07. 25/06 SMS left voicemail.  </t>
    </r>
    <r>
      <rPr>
        <b/>
        <sz val="10"/>
        <rFont val="Calibri"/>
        <family val="2"/>
        <scheme val="minor"/>
      </rPr>
      <t xml:space="preserve">11/7/2024; NO ACCESS DUE TO SEVERE CLUTTER. </t>
    </r>
  </si>
  <si>
    <r>
      <rPr>
        <b/>
        <u/>
        <sz val="10"/>
        <rFont val="Calibri"/>
        <family val="2"/>
        <scheme val="minor"/>
      </rPr>
      <t>SCAFFOLD REQUIRED</t>
    </r>
    <r>
      <rPr>
        <sz val="10"/>
        <rFont val="Calibri"/>
        <family val="2"/>
        <scheme val="minor"/>
      </rPr>
      <t xml:space="preserve"> - Tenant advised to isolate pet (XL Bully) during installation</t>
    </r>
  </si>
  <si>
    <r>
      <rPr>
        <b/>
        <u/>
        <sz val="10"/>
        <rFont val="Calibri"/>
        <family val="2"/>
        <scheme val="minor"/>
      </rPr>
      <t>SCAFFOLD REQUIRED</t>
    </r>
    <r>
      <rPr>
        <sz val="10"/>
        <rFont val="Calibri"/>
        <family val="2"/>
        <scheme val="minor"/>
      </rPr>
      <t xml:space="preserve"> -  Tenant advised to isolate pet (XL Bully) during installation</t>
    </r>
  </si>
  <si>
    <t>07415 308 670</t>
  </si>
  <si>
    <r>
      <t xml:space="preserve">12/07 SMS text sent for 22/07.  </t>
    </r>
    <r>
      <rPr>
        <b/>
        <sz val="10"/>
        <color rgb="FFFF0000"/>
        <rFont val="Calibri"/>
        <family val="2"/>
        <scheme val="minor"/>
      </rPr>
      <t>CONFIRMED</t>
    </r>
  </si>
  <si>
    <r>
      <t xml:space="preserve">TS-12/04/24 Text sent for 23/04/24.  TS-15/04/24 Survey </t>
    </r>
    <r>
      <rPr>
        <b/>
        <sz val="10"/>
        <color rgb="FFFF0000"/>
        <rFont val="Calibri"/>
        <family val="2"/>
        <scheme val="minor"/>
      </rPr>
      <t>CONFIRMED</t>
    </r>
    <r>
      <rPr>
        <sz val="10"/>
        <rFont val="Calibri"/>
        <family val="2"/>
        <scheme val="minor"/>
      </rPr>
      <t xml:space="preserve"> for 23/04/24. 12.07.24 SF Sent for pricing.</t>
    </r>
  </si>
  <si>
    <t>07784 507 842</t>
  </si>
  <si>
    <t>Ref :- BSL 12/07-3</t>
  </si>
  <si>
    <t>TS-12/04/24 Text sent for 23/04/24. TS-18/04/24 Text sent cancelling the survey of 23/04/24 and offering 13/05/24.  TS-26/04/24 PB advised that he completed the survey on the 24/04/24. 12.07.24 SF Sent for pricing.</t>
  </si>
  <si>
    <t>Ref :- BSL 12/07-4</t>
  </si>
  <si>
    <t>Ref :- BSL 12/07-5</t>
  </si>
  <si>
    <r>
      <t xml:space="preserve">TS-12/04/24 Text sent for 23/04/24.  TS-12/04/24 Tenant text back no, replied asking what days are better.  TS-15/04/24 Tenant text back that they can only do after 2.30pm - replied offering them the last call of the day after 2.30pm </t>
    </r>
    <r>
      <rPr>
        <b/>
        <sz val="10"/>
        <color rgb="FFFF0000"/>
        <rFont val="Calibri"/>
        <family val="2"/>
        <scheme val="minor"/>
      </rPr>
      <t>CONFIRMED</t>
    </r>
    <r>
      <rPr>
        <sz val="10"/>
        <rFont val="Calibri"/>
        <family val="2"/>
        <scheme val="minor"/>
      </rPr>
      <t xml:space="preserve"> for 23/04/23. 12.07.24 SF Sent for pricing.</t>
    </r>
  </si>
  <si>
    <t>Ref :- BSL 12/07-6</t>
  </si>
  <si>
    <t>TS-15/04/24 Text sent for 24/04/24.  TS-18/04/24 Called left vm, text &amp; ltr sent. 12.07.24 SF Sent for pricing.</t>
  </si>
  <si>
    <t>07742 701 034</t>
  </si>
  <si>
    <t>Ref :- BSL 12/07-7</t>
  </si>
  <si>
    <r>
      <t xml:space="preserve">TS-12/04/24 Text sent for 23/04/24.  TS-15/04/24 </t>
    </r>
    <r>
      <rPr>
        <b/>
        <sz val="10"/>
        <color rgb="FFFF0000"/>
        <rFont val="Calibri"/>
        <family val="2"/>
        <scheme val="minor"/>
      </rPr>
      <t>CONFIRMED</t>
    </r>
    <r>
      <rPr>
        <sz val="10"/>
        <rFont val="Calibri"/>
        <family val="2"/>
        <scheme val="minor"/>
      </rPr>
      <t xml:space="preserve"> for 23/04/24. 12.07.24 SF Sent for pricing.</t>
    </r>
  </si>
  <si>
    <t>Ref :- BSL 12/07-2 (same as no. Flat 4 &amp; 6 as need to be done together)</t>
  </si>
  <si>
    <r>
      <t xml:space="preserve">29/05 SMS text sent for 12/06. CONFIRMED for 12/06. 24/06 SMS text sent for 11/07. CONFIRMED for 11/07.  </t>
    </r>
    <r>
      <rPr>
        <b/>
        <sz val="10"/>
        <rFont val="Calibri"/>
        <family val="2"/>
        <scheme val="minor"/>
      </rPr>
      <t xml:space="preserve">11/7/2024; NO ACCESS, CARDED. PHOTO IN FILE. </t>
    </r>
  </si>
  <si>
    <r>
      <t xml:space="preserve">29/05 SMS text sent for 13/06. 31/05 SMS left voicemail. 03/06 SMS called N/A Lttr sent. 24/06 SMS text sent for 11/07. 24/06 SMS text sent for 11/07. 25/06 SMS called N/A.  </t>
    </r>
    <r>
      <rPr>
        <b/>
        <sz val="10"/>
        <rFont val="Calibri"/>
        <family val="2"/>
        <scheme val="minor"/>
      </rPr>
      <t xml:space="preserve">11/7/2024; NO ACCESS, CARDED. PHOTO IN FILE. </t>
    </r>
  </si>
  <si>
    <t>07464 074 493</t>
  </si>
  <si>
    <t>TS-12/04/23 Called and left vm offering 23/04/24. 12.07.24 SF Sent for pricing.</t>
  </si>
  <si>
    <t>07808 520 505</t>
  </si>
  <si>
    <t>7576 487 106</t>
  </si>
  <si>
    <r>
      <t xml:space="preserve">Tenant has epilepsy.  Access via 32 Northolt Drive &amp; 20 Mere Avenue. </t>
    </r>
    <r>
      <rPr>
        <b/>
        <sz val="10"/>
        <color rgb="FFFF0000"/>
        <rFont val="Calibri"/>
        <family val="2"/>
        <scheme val="minor"/>
      </rPr>
      <t xml:space="preserve"> Flat 38 &amp; 40 need Scaff &amp; install together</t>
    </r>
    <r>
      <rPr>
        <b/>
        <sz val="10"/>
        <rFont val="Calibri"/>
        <family val="2"/>
        <scheme val="minor"/>
      </rPr>
      <t>, chased DA on 12/07</t>
    </r>
  </si>
  <si>
    <r>
      <t xml:space="preserve">14/06 SMS text sent for 25/06. </t>
    </r>
    <r>
      <rPr>
        <b/>
        <sz val="10"/>
        <color rgb="FFFF0000"/>
        <rFont val="Calibri"/>
        <family val="2"/>
        <scheme val="minor"/>
      </rPr>
      <t>CONFIRMED</t>
    </r>
    <r>
      <rPr>
        <sz val="10"/>
        <rFont val="Calibri"/>
        <family val="2"/>
        <scheme val="minor"/>
      </rPr>
      <t xml:space="preserve"> for 25/06. 12.07.24 SF Sent for pricing.</t>
    </r>
  </si>
  <si>
    <t>Access via 1 Cranwell &amp; 363 Yatesbury. 14/06 SMS text sent for 25/06.  18/6;  AC rang and confirmed survey for after 10am. 12.07.24 SF Sent for pricing.</t>
  </si>
  <si>
    <r>
      <t xml:space="preserve">Access via 2 Cranwell &amp; 381 Yatesbury. 14/06 SMS text sent for 25/06. </t>
    </r>
    <r>
      <rPr>
        <b/>
        <sz val="10"/>
        <color rgb="FFFF0000"/>
        <rFont val="Calibri"/>
        <family val="2"/>
        <scheme val="minor"/>
      </rPr>
      <t>CONFIRMED</t>
    </r>
    <r>
      <rPr>
        <sz val="10"/>
        <rFont val="Calibri"/>
        <family val="2"/>
        <scheme val="minor"/>
      </rPr>
      <t xml:space="preserve"> for 25/06 first call please. 12.07.24 SF Sent for pricing.</t>
    </r>
  </si>
  <si>
    <t>Ref :- BSL 30/04-1 &amp; quote for netting BSL 12/07-1</t>
  </si>
  <si>
    <t>Flat 40</t>
  </si>
  <si>
    <t xml:space="preserve">2 remake units ; 276 x 656 cotswold  and  568 x 811. </t>
  </si>
  <si>
    <r>
      <rPr>
        <b/>
        <u/>
        <sz val="10"/>
        <rFont val="Calibri"/>
        <family val="2"/>
        <scheme val="minor"/>
      </rPr>
      <t>SCAFFOLD REQUIRED :- Erect 08.07.24</t>
    </r>
    <r>
      <rPr>
        <sz val="10"/>
        <rFont val="Calibri"/>
        <family val="2"/>
        <scheme val="minor"/>
      </rPr>
      <t xml:space="preserve"> - </t>
    </r>
    <r>
      <rPr>
        <b/>
        <sz val="10"/>
        <rFont val="Calibri"/>
        <family val="2"/>
        <scheme val="minor"/>
      </rPr>
      <t>1.5 DAY FITTING</t>
    </r>
    <r>
      <rPr>
        <sz val="10"/>
        <rFont val="Calibri"/>
        <family val="2"/>
        <scheme val="minor"/>
      </rPr>
      <t xml:space="preserve"> - 02.07.24 SF Tenant </t>
    </r>
    <r>
      <rPr>
        <b/>
        <sz val="10"/>
        <color rgb="FFFF0000"/>
        <rFont val="Calibri"/>
        <family val="2"/>
        <scheme val="minor"/>
      </rPr>
      <t>CONFIRMED</t>
    </r>
    <r>
      <rPr>
        <sz val="10"/>
        <rFont val="Calibri"/>
        <family val="2"/>
        <scheme val="minor"/>
      </rPr>
      <t xml:space="preserve"> we can attend 11th - 12th July 2024.  12/7;  2 remake unit ordered for delivery 18/7. </t>
    </r>
  </si>
  <si>
    <r>
      <rPr>
        <b/>
        <sz val="10"/>
        <rFont val="Calibri"/>
        <family val="2"/>
        <scheme val="minor"/>
      </rPr>
      <t xml:space="preserve">3 DAY FITTING - </t>
    </r>
    <r>
      <rPr>
        <sz val="10"/>
        <rFont val="Calibri"/>
        <family val="2"/>
        <scheme val="minor"/>
      </rPr>
      <t xml:space="preserve">02.07.24 SF Tenant works nights, her son will be at home for the installation. Tenant </t>
    </r>
    <r>
      <rPr>
        <b/>
        <sz val="10"/>
        <color rgb="FFFF0000"/>
        <rFont val="Calibri"/>
        <family val="2"/>
        <scheme val="minor"/>
      </rPr>
      <t>CONFIRMED</t>
    </r>
    <r>
      <rPr>
        <sz val="10"/>
        <rFont val="Calibri"/>
        <family val="2"/>
        <scheme val="minor"/>
      </rPr>
      <t xml:space="preserve"> we can attend 8th - 10th July 2024. 09.07.24 SF Neil emailed broken glass units, broken on installation by Eric, remake unit Win No6 441 x 936, Win No9 461 x 826, delivery to Coleshill Depot on the 15.07.24.  12/7;  REMAKE FRAME REORDERED DUE TO SURVEYOR ERROR DELIVERY DUE 18/7. </t>
    </r>
  </si>
  <si>
    <r>
      <t xml:space="preserve">14/06 SMS text sent for 25/06. </t>
    </r>
    <r>
      <rPr>
        <b/>
        <sz val="10"/>
        <color rgb="FFFF0000"/>
        <rFont val="Calibri"/>
        <family val="2"/>
        <scheme val="minor"/>
      </rPr>
      <t>CONFIRMED</t>
    </r>
    <r>
      <rPr>
        <sz val="10"/>
        <rFont val="Calibri"/>
        <family val="2"/>
        <scheme val="minor"/>
      </rPr>
      <t xml:space="preserve"> for 25/06. 28.06.24 SF Surveys received from Martin, still waiting photos.10/7/2034; AC sent to pricing. 12.07.24 SF Eleanor sent to client for approval.</t>
    </r>
  </si>
  <si>
    <t>14/06 SMS text sent for 25/06. 18/6;  AC emailed. 19/6;  letter sent. 28.06.24 SF Surveys received from Martin, still waiting photos. 12.07.24 SF Eleanor sent to client for approval.</t>
  </si>
  <si>
    <r>
      <t xml:space="preserve">TS-19/04/24 Text sent for 02/05/24.   TS-24/04/24 Called tenant she will check to see if she can get someone at the property and will call us back on Friday.  TS-01/05/24 DM did a site visit and tenant advised her that she needs a Friday only but after 10th May.13/05 SMS text sent for 24/05. 15/05 SMS called N/A. </t>
    </r>
    <r>
      <rPr>
        <b/>
        <sz val="10"/>
        <color rgb="FFFF0000"/>
        <rFont val="Calibri"/>
        <family val="2"/>
        <scheme val="minor"/>
      </rPr>
      <t>CONFIRMED</t>
    </r>
    <r>
      <rPr>
        <sz val="10"/>
        <rFont val="Calibri"/>
        <family val="2"/>
        <scheme val="minor"/>
      </rPr>
      <t xml:space="preserve"> for 24/05. 24.05.24 SF </t>
    </r>
    <r>
      <rPr>
        <b/>
        <sz val="10"/>
        <color rgb="FFFF0000"/>
        <rFont val="Calibri"/>
        <family val="2"/>
        <scheme val="minor"/>
      </rPr>
      <t>CANCELLED</t>
    </r>
    <r>
      <rPr>
        <sz val="10"/>
        <rFont val="Calibri"/>
        <family val="2"/>
        <scheme val="minor"/>
      </rPr>
      <t xml:space="preserve"> via phone, she has no more time off until July, but will get her Mom to be in the property and will email us her door choice at the time. 24.05.24 SF Martin Turpin did actually attend, he van probably got fixed quicker than he thought, he attended the proper and </t>
    </r>
    <r>
      <rPr>
        <b/>
        <sz val="10"/>
        <rFont val="Calibri"/>
        <family val="2"/>
        <scheme val="minor"/>
      </rPr>
      <t>NO ACCESS</t>
    </r>
    <r>
      <rPr>
        <sz val="10"/>
        <rFont val="Calibri"/>
        <family val="2"/>
        <scheme val="minor"/>
      </rPr>
      <t xml:space="preserve">, need to re-book.10/06 SMS text sent for 12/06. 11/06 SMS called N/A. 13/06 SMS text sent for 17/06 at 7.30am as per Martin instruction. 20.06.24 SF Received top sheet from Martin, not received the survey, emailed Martin to send the survey over. 12/7/2024  AC CHASED PHOTOS. 12/7 received. AC passed to PM to cleanse. </t>
    </r>
  </si>
  <si>
    <t>1 x remake unit 441 x 886</t>
  </si>
  <si>
    <t>1 x remake unit 552 X 606</t>
  </si>
  <si>
    <t xml:space="preserve">(Access via 30 &amp; 46 Cosford Crescent). 13.06.24 SF sent text for survey on the 24.06.24, waiting confirmation. 18.06.24 SF Number NIS sent letter. 3/7; Ac sent to PM to cleanse. . 10/7/2034; AC sent to pricing.  10/7/2034; AC sent to pricing.  12/7/.2024; EG priced. </t>
  </si>
  <si>
    <r>
      <t xml:space="preserve">(Access via 30 &amp; 46 Cosford Crescent). 13.06.24 SF sent text for survey on the 24.06.24, tenant text back &amp; </t>
    </r>
    <r>
      <rPr>
        <b/>
        <sz val="10"/>
        <color rgb="FFFF0000"/>
        <rFont val="Calibri"/>
        <family val="2"/>
        <scheme val="minor"/>
      </rPr>
      <t>CONFIRMED</t>
    </r>
    <r>
      <rPr>
        <sz val="10"/>
        <rFont val="Calibri"/>
        <family val="2"/>
        <scheme val="minor"/>
      </rPr>
      <t xml:space="preserve"> the survey date.18.06.24 SF Tenant </t>
    </r>
    <r>
      <rPr>
        <b/>
        <sz val="10"/>
        <color rgb="FFFF0000"/>
        <rFont val="Calibri"/>
        <family val="2"/>
        <scheme val="minor"/>
      </rPr>
      <t>CONFIRMED</t>
    </r>
    <r>
      <rPr>
        <sz val="10"/>
        <rFont val="Calibri"/>
        <family val="2"/>
        <scheme val="minor"/>
      </rPr>
      <t xml:space="preserve"> by return text. 3/7; AC sent to PM to cleanse. 10/7/2034; AC sent to pricing. 12/7/.2024; EG priced. </t>
    </r>
  </si>
  <si>
    <t xml:space="preserve">(Access via 30 &amp; 46 Cosford Crescent). 13.06.24 SF sent text for survey on the 24.06.24, waiting confirmation. 18.06.24 SF LM again &amp; sent letter. 3/7; Ac sent to PM to cleanse. 10/7/2034; AC sent to pricing. 12/7/.2024; EG priced. </t>
  </si>
  <si>
    <r>
      <t xml:space="preserve">(Access via 30 &amp; 46 Cosford Crescent). 13.06.24 SF sent text for survey on the 24.06.24, waiting confirmation. 18.06.24 SF Tenant </t>
    </r>
    <r>
      <rPr>
        <b/>
        <sz val="10"/>
        <color rgb="FFFF0000"/>
        <rFont val="Calibri"/>
        <family val="2"/>
        <scheme val="minor"/>
      </rPr>
      <t>CONFIRMED</t>
    </r>
    <r>
      <rPr>
        <sz val="10"/>
        <rFont val="Calibri"/>
        <family val="2"/>
        <scheme val="minor"/>
      </rPr>
      <t xml:space="preserve"> by return text message for the survey to be done. 3/7; AC sent to PM to cleanse. 10/7/2034; AC sent to pricing. 12/7/.2024; EG priced. </t>
    </r>
  </si>
  <si>
    <r>
      <t xml:space="preserve">(Access via 30 &amp; 46 Cosford Crescent). 13.06.24 SF sent text for survey on the 24.06.24, waiting confirmation. 18.06.24 SF Tenant </t>
    </r>
    <r>
      <rPr>
        <b/>
        <sz val="10"/>
        <color rgb="FFFF0000"/>
        <rFont val="Calibri"/>
        <family val="2"/>
        <scheme val="minor"/>
      </rPr>
      <t>CONFIRMED</t>
    </r>
    <r>
      <rPr>
        <sz val="10"/>
        <rFont val="Calibri"/>
        <family val="2"/>
        <scheme val="minor"/>
      </rPr>
      <t xml:space="preserve"> by phone call, between 8am - 9pm. 3/7; Ac sent to PM to cleanse. 10/7/2034; AC sent to pricing. 12/7/.2024; EG priced. </t>
    </r>
  </si>
  <si>
    <r>
      <t xml:space="preserve">05/07 SMS </t>
    </r>
    <r>
      <rPr>
        <b/>
        <sz val="10"/>
        <color rgb="FFFF0000"/>
        <rFont val="Calibri"/>
        <family val="2"/>
        <scheme val="minor"/>
      </rPr>
      <t>lttr sent for 18/07</t>
    </r>
    <r>
      <rPr>
        <b/>
        <sz val="10"/>
        <color theme="1"/>
        <rFont val="Calibri"/>
        <family val="2"/>
        <scheme val="minor"/>
      </rPr>
      <t>. New contact no. given. 15/07 SMS tenant called to cancel.</t>
    </r>
  </si>
  <si>
    <t>07742 842 219</t>
  </si>
  <si>
    <t>05/07 SMS lttr sent for 18/07. 15/07 SMS tenant called to cancel.</t>
  </si>
  <si>
    <r>
      <rPr>
        <b/>
        <sz val="10"/>
        <color rgb="FF00B0F0"/>
        <rFont val="Calibri"/>
        <family val="2"/>
        <scheme val="minor"/>
      </rPr>
      <t>1st day of 1.5 day fit.</t>
    </r>
    <r>
      <rPr>
        <b/>
        <sz val="10"/>
        <rFont val="Calibri"/>
        <family val="2"/>
        <scheme val="minor"/>
      </rPr>
      <t xml:space="preserve"> NO SOLVENT TO BE USED. 11/07 text sent for 19th &amp; 23rd. 15/07 SMS left voicemail.</t>
    </r>
  </si>
  <si>
    <t>1 x Bed remake glazed frame reordered for delivery 18/7, surveyor error.  Plus 1 X remake unit 441 x 936.</t>
  </si>
  <si>
    <t>11/07 text sent for 19th &amp; 23rd. 15/07 SMS left voicemail.</t>
  </si>
  <si>
    <r>
      <rPr>
        <b/>
        <sz val="10"/>
        <color rgb="FFFF0000"/>
        <rFont val="Calibri"/>
        <family val="2"/>
        <scheme val="minor"/>
      </rPr>
      <t>SCAFFOLD Ordered Mon 22/07</t>
    </r>
    <r>
      <rPr>
        <b/>
        <sz val="10"/>
        <color theme="1"/>
        <rFont val="Calibri"/>
        <family val="2"/>
        <scheme val="minor"/>
      </rPr>
      <t xml:space="preserve"> COPY DOM IN. Access via 9 Northolt &amp; 2 Mere Avenue.  </t>
    </r>
    <r>
      <rPr>
        <b/>
        <sz val="10"/>
        <color rgb="FFFF0000"/>
        <rFont val="Calibri"/>
        <family val="2"/>
        <scheme val="minor"/>
      </rPr>
      <t>(Flat 5 &amp; 7 are under same Scaffold quote so need to be done together)</t>
    </r>
    <r>
      <rPr>
        <b/>
        <sz val="10"/>
        <color theme="1"/>
        <rFont val="Calibri"/>
        <family val="2"/>
        <scheme val="minor"/>
      </rPr>
      <t xml:space="preserve"> 12/07 SMS text tenant for Scaff on 22/07 &amp; install 23/07. </t>
    </r>
    <r>
      <rPr>
        <b/>
        <sz val="10"/>
        <color rgb="FFFF0000"/>
        <rFont val="Calibri"/>
        <family val="2"/>
        <scheme val="minor"/>
      </rPr>
      <t>CONFIRMED</t>
    </r>
  </si>
  <si>
    <t>07307 000 453 NIS</t>
  </si>
  <si>
    <r>
      <t xml:space="preserve">1st day of 1.5 day fit. </t>
    </r>
    <r>
      <rPr>
        <b/>
        <sz val="10"/>
        <rFont val="Calibri"/>
        <family val="2"/>
        <scheme val="minor"/>
      </rPr>
      <t>12/07 SMS text sent for 25 &amp; 26 July</t>
    </r>
    <r>
      <rPr>
        <b/>
        <sz val="10"/>
        <color rgb="FF00B0F0"/>
        <rFont val="Calibri"/>
        <family val="2"/>
        <scheme val="minor"/>
      </rPr>
      <t xml:space="preserve">. </t>
    </r>
    <r>
      <rPr>
        <b/>
        <sz val="10"/>
        <rFont val="Calibri"/>
        <family val="2"/>
        <scheme val="minor"/>
      </rPr>
      <t xml:space="preserve">15/07 SMS called no NIS </t>
    </r>
    <r>
      <rPr>
        <b/>
        <sz val="10"/>
        <color rgb="FFFF0000"/>
        <rFont val="Calibri"/>
        <family val="2"/>
        <scheme val="minor"/>
      </rPr>
      <t>Lttr sent</t>
    </r>
  </si>
  <si>
    <r>
      <t xml:space="preserve">2nd day of 1.5 day fit. </t>
    </r>
    <r>
      <rPr>
        <b/>
        <sz val="10"/>
        <rFont val="Calibri"/>
        <family val="2"/>
        <scheme val="minor"/>
      </rPr>
      <t>12/07 SMS text sent for 25 &amp; 26 July</t>
    </r>
    <r>
      <rPr>
        <b/>
        <sz val="10"/>
        <color rgb="FF00B0F0"/>
        <rFont val="Calibri"/>
        <family val="2"/>
        <scheme val="minor"/>
      </rPr>
      <t xml:space="preserve">. </t>
    </r>
    <r>
      <rPr>
        <b/>
        <sz val="10"/>
        <rFont val="Calibri"/>
        <family val="2"/>
        <scheme val="minor"/>
      </rPr>
      <t xml:space="preserve">15/07 SMS called no NIS </t>
    </r>
    <r>
      <rPr>
        <b/>
        <sz val="10"/>
        <color rgb="FFFF0000"/>
        <rFont val="Calibri"/>
        <family val="2"/>
        <scheme val="minor"/>
      </rPr>
      <t>Lttr sent</t>
    </r>
  </si>
  <si>
    <t>DA advised no Scaffold Req. 12/07 SMS text sent for 25 &amp; 26 July. 15/07 SMS called no NIS Lttr sent</t>
  </si>
  <si>
    <t>7902 011 916</t>
  </si>
  <si>
    <t>07385 238 097</t>
  </si>
  <si>
    <t>07842 231 678</t>
  </si>
  <si>
    <t>07383 431 653</t>
  </si>
  <si>
    <t>Breathing issues no solvent</t>
  </si>
  <si>
    <t>07956 530 229</t>
  </si>
  <si>
    <t>07851 877 200</t>
  </si>
  <si>
    <t>07897 591 718</t>
  </si>
  <si>
    <t>07851 914 080</t>
  </si>
  <si>
    <t xml:space="preserve">15/7;  AC sent letter. </t>
  </si>
  <si>
    <t>07359 004 198</t>
  </si>
  <si>
    <t>07557 206 388</t>
  </si>
  <si>
    <t>07990 864 871</t>
  </si>
  <si>
    <t xml:space="preserve">15/7;  AC survey text sent. </t>
  </si>
  <si>
    <t>*Prev Heart issues and child with Astma</t>
  </si>
  <si>
    <t>07379 847 080</t>
  </si>
  <si>
    <t>Walks with sticks &amp; no solvent to be used</t>
  </si>
  <si>
    <t>07951 906 468</t>
  </si>
  <si>
    <t>01217 494 666</t>
  </si>
  <si>
    <r>
      <t>(Access via 30 &amp; 46 Cosford Crescent).13.06.24 SF sent text for survey on the 24.06.24, waiting confirmation. 18.06.24 SF Tenant not available, call back with an alternative date.24/06 SMS text sent for 11/07.  25/06 SMS called N/A.</t>
    </r>
    <r>
      <rPr>
        <b/>
        <sz val="10"/>
        <rFont val="Calibri"/>
        <family val="2"/>
        <scheme val="minor"/>
      </rPr>
      <t xml:space="preserve"> 11/7/2024 NO ACCESS, CARDED. </t>
    </r>
    <r>
      <rPr>
        <sz val="10"/>
        <rFont val="Calibri"/>
        <family val="2"/>
        <scheme val="minor"/>
      </rPr>
      <t>15.07.24 SF Tenant called, he's actually in hospital, having an operation on the 18.07.24, he'll need 1/2 weeks recovery, we can call beginning of August to give him a new survey date.</t>
    </r>
  </si>
  <si>
    <t xml:space="preserve">15/7; CONFIRMED. </t>
  </si>
  <si>
    <r>
      <t xml:space="preserve">24/06 SMS text sent for 10/07. 25/06 SMS called and tenant cut off call. 11/07 SMS surveyor reported </t>
    </r>
    <r>
      <rPr>
        <b/>
        <sz val="10"/>
        <rFont val="Calibri"/>
        <family val="2"/>
        <scheme val="minor"/>
      </rPr>
      <t>1st no access on 10/07</t>
    </r>
    <r>
      <rPr>
        <sz val="10"/>
        <rFont val="Calibri"/>
        <family val="2"/>
        <scheme val="minor"/>
      </rPr>
      <t xml:space="preserve">, await no access card photo. 12/7;  photo received.  15/7;  AC SENT SURVEY TEXT FOR 31/7. </t>
    </r>
  </si>
  <si>
    <t xml:space="preserve">15/7;  AC SENT SURVEY TEXT FOR 31/7. </t>
  </si>
  <si>
    <t xml:space="preserve">15/7;  AC SENT SURVEY TEXT FOR 31/7. 15/7;  TENANT TEXT BACK TO CONFIRM. </t>
  </si>
  <si>
    <t>08/07 SMS text sent for 25/07. 08/07 SMS tenant replied advising is currently undergoing Cancer treatment so want to be put on hold for any survey etc, ref back to CLIENT &amp; Dominie.</t>
  </si>
  <si>
    <r>
      <t xml:space="preserve">24/06 SMS text sent for 10/07. CONFIRMED for 10/07. 11/07 SMS surveyor reported </t>
    </r>
    <r>
      <rPr>
        <b/>
        <sz val="10"/>
        <rFont val="Calibri"/>
        <family val="2"/>
        <scheme val="minor"/>
      </rPr>
      <t>1st no access on 10/07</t>
    </r>
    <r>
      <rPr>
        <sz val="10"/>
        <rFont val="Calibri"/>
        <family val="2"/>
        <scheme val="minor"/>
      </rPr>
      <t xml:space="preserve">, awaiting photo of no access.  12/7; photo received. </t>
    </r>
  </si>
  <si>
    <t xml:space="preserve">08/07 SMS text sent for 25/07.  15/7;  AC sent letter for survey 25/7. </t>
  </si>
  <si>
    <t xml:space="preserve">08/07 SMS text sent for 25/07.   15/7;  AC sent letter for survey 25/7. </t>
  </si>
  <si>
    <t xml:space="preserve">FINAL ATTEMPT.  15/7;  AC asked client and TLO to confirm this appointment. </t>
  </si>
  <si>
    <r>
      <t>TS-26/04/24 Text sent for 08/05/24.  TS-01/05/24 Called left vm, text &amp; ltr sent.  TS-01/05/24 Survey CONFIRMED for 08/05/24. 03/06 SMS text sent for 14/06. 04/06 SMS called N/A. 17/06 SMS</t>
    </r>
    <r>
      <rPr>
        <b/>
        <sz val="10"/>
        <rFont val="Calibri"/>
        <family val="2"/>
        <scheme val="minor"/>
      </rPr>
      <t xml:space="preserve"> 1st survey no access on 14/06</t>
    </r>
    <r>
      <rPr>
        <sz val="10"/>
        <rFont val="Calibri"/>
        <family val="2"/>
        <scheme val="minor"/>
      </rPr>
      <t xml:space="preserve">, will email Dominie once photo recvd from surveyor.CONFIRMED for 14/06. 24/06 SMS text sent for 11/07. CONFIRMED for 11/07.  </t>
    </r>
    <r>
      <rPr>
        <b/>
        <sz val="10"/>
        <rFont val="Calibri"/>
        <family val="2"/>
        <scheme val="minor"/>
      </rPr>
      <t xml:space="preserve">11/7;  2ND NO ACCESS SURVEY, CARDED. PHOTO IN FILE.  </t>
    </r>
    <r>
      <rPr>
        <sz val="10"/>
        <rFont val="Calibri"/>
        <family val="2"/>
        <scheme val="minor"/>
      </rPr>
      <t xml:space="preserve">Sent to client. AC chased PB for first card photo too.    15/7;  AC asked client and TLO to confirm the final attempt appointment on 25/7. </t>
    </r>
  </si>
  <si>
    <t xml:space="preserve">15/7;  AC SENT SURVEY TEXT FOR 31/7.  15/7;  TENANT TEXT TO CONFIRM.  </t>
  </si>
  <si>
    <t xml:space="preserve">15/7;  AC SENT SURVEY TEXT FOR 31/7.  15/7;  TENANT TEXT TO CONFIRM. </t>
  </si>
  <si>
    <r>
      <t xml:space="preserve">08/07 SMS text sent for 25/07.  15/7;  AC </t>
    </r>
    <r>
      <rPr>
        <sz val="10"/>
        <color rgb="FFFF0000"/>
        <rFont val="Calibri"/>
        <family val="2"/>
        <scheme val="minor"/>
      </rPr>
      <t xml:space="preserve">letter sent. </t>
    </r>
  </si>
  <si>
    <r>
      <t xml:space="preserve">08/07 SMS text sent for 25/07.  15/7;  AC </t>
    </r>
    <r>
      <rPr>
        <sz val="10"/>
        <color rgb="FFFF0000"/>
        <rFont val="Calibri"/>
        <family val="2"/>
        <scheme val="minor"/>
      </rPr>
      <t>letter sent.</t>
    </r>
    <r>
      <rPr>
        <sz val="10"/>
        <rFont val="Calibri"/>
        <family val="2"/>
        <scheme val="minor"/>
      </rPr>
      <t xml:space="preserve"> </t>
    </r>
  </si>
  <si>
    <t>29/07/2024 &amp; 30/07/2024</t>
  </si>
  <si>
    <t>19/06 SMS text sent for 01/07. 21/6;  AC letter sent. 09.07.24 SF no access Photos received. 15/07 1st survey No access photo sent to TLO</t>
  </si>
  <si>
    <r>
      <t xml:space="preserve">14/06 SMS text sent for 25/06. 18/6;  AC rang and tenant works very day. He said he will try to find someone to houses it if we ring back in 2 days alternatively he will need 2 weeks to find a house sitter. 21.06.24 SF Called tenant, he can't do 24.06.24, said to call back on Monday 24.06.24 and maybe he has found someone to sit in the house, re-booked provisionally for the 01.07.24 for the survey. </t>
    </r>
    <r>
      <rPr>
        <b/>
        <sz val="10"/>
        <rFont val="Calibri"/>
        <family val="2"/>
        <scheme val="minor"/>
      </rPr>
      <t xml:space="preserve">1/7;  NO ONE HOME FOR SURVEY, CARDED. 15/07 SMS email sent for 1st no access to TLO. </t>
    </r>
    <r>
      <rPr>
        <sz val="10"/>
        <rFont val="Calibri"/>
        <family val="2"/>
        <scheme val="minor"/>
      </rPr>
      <t xml:space="preserve">3/7/2024; AC sent letter for survey 30/7.  </t>
    </r>
  </si>
  <si>
    <r>
      <t xml:space="preserve">19/06 SMS lttr sent. 19/6 AC emailed. EMAIL BOUNCED BACK INCORRECT. </t>
    </r>
    <r>
      <rPr>
        <b/>
        <sz val="10"/>
        <rFont val="Calibri"/>
        <family val="2"/>
        <scheme val="minor"/>
      </rPr>
      <t xml:space="preserve">1/7/2024; NO ACCESS, CARDED.15/07 SMS email sent for 1st no access survey to TLO.   </t>
    </r>
    <r>
      <rPr>
        <sz val="10"/>
        <rFont val="Calibri"/>
        <family val="2"/>
        <scheme val="minor"/>
      </rPr>
      <t xml:space="preserve">9/7/2024; MT surveyed as void. </t>
    </r>
  </si>
  <si>
    <t>Pioneer Group - AUGUST….? - Martin Turpin</t>
  </si>
  <si>
    <t>Pioneer Group - AUGUST…..? - Martin Turpin</t>
  </si>
  <si>
    <t>31/07/2024&amp; 01/08/2024</t>
  </si>
  <si>
    <t>JIM -  MONDAY 5th AUGUST</t>
  </si>
  <si>
    <t>ERIC -  MONDAY 5th AUGUST</t>
  </si>
  <si>
    <t>ADRIAN -  MONDAY 5th AUGUST</t>
  </si>
  <si>
    <t>JIM -  TUESDAY 6th AUGUST</t>
  </si>
  <si>
    <t>ERIC -  TUESDAY 6th AUGUST</t>
  </si>
  <si>
    <t>ADRIAN -  TUESDAY 6th AUGUST</t>
  </si>
  <si>
    <t>JIM -  WEDNESDAY 7th AUGUST</t>
  </si>
  <si>
    <t>ERIC -  WEDNESDAY 7th AUGUST</t>
  </si>
  <si>
    <t>ADRIAN -  WEDNESDAY 7th AUGUST</t>
  </si>
  <si>
    <t>JIM -  THURSDAY 8th AUGUST</t>
  </si>
  <si>
    <t>ERIC -  THURSDAY 8th AUGUST</t>
  </si>
  <si>
    <t>ADRIAN -  THURSDAY 8th AUGUST</t>
  </si>
  <si>
    <t>JIM -  FRIDAY 9th AUGUST</t>
  </si>
  <si>
    <t>ERIC -  FRIDAY 9th AUGUST</t>
  </si>
  <si>
    <t>ADRIAN -  FRIDAY 9th AUGUST</t>
  </si>
  <si>
    <t>Pioneer Group -  WEDNESDAY 24TH JULY - Martin Turpin - TO BE CANCELLED ONCE HAVE NEW AUGUST DATES AS MT ON LEAVE</t>
  </si>
  <si>
    <t>Pioneer Group - THURSDAY 25TH JULY - Martin Turpin. TO BE CANCELLED ONCE HAVE NEW AUGUST DATES AS MT ON LEAVE</t>
  </si>
  <si>
    <t>Pioneer Group - MONDAY 29TH JULY - Martin Turpin. TO BE CANCELLED ONCE HAVE NEW AUGUST DATES AS MT ON LEAVE</t>
  </si>
  <si>
    <t>Pioneer Group - TUESDAY 30TH JULY - Martin Turpin. TO BE CANCELLED ONCE HAVE NEW AUGUST DATES AS MT ON LEAVE</t>
  </si>
  <si>
    <r>
      <t xml:space="preserve">3rd attempt, emailed client &amp; Dom to arrange access directly with the tenant for 29/07. </t>
    </r>
    <r>
      <rPr>
        <b/>
        <sz val="10"/>
        <color theme="1"/>
        <rFont val="Calibri"/>
        <family val="2"/>
        <scheme val="minor"/>
      </rPr>
      <t>15/07 SMS emailed TLO to advise needs cancelling</t>
    </r>
  </si>
  <si>
    <t>15/07 SMS 1 x re-make unit 654 x 1803</t>
  </si>
  <si>
    <t>1 x remake unit 481 x 241 &amp; 256 x 661</t>
  </si>
  <si>
    <t>1.5 day fit. 02/07 SMS text sent for 12th &amp; 15th July.  03/07 SMS called left voicemail. 04/07 SMS called N/A Lttr sent. 15/07 SMS 1 x re-make unit 654 x 1803 req deliv 23/07</t>
  </si>
  <si>
    <t>1.5 day fit.  02/07 SMS text sent for 11 &amp;12th July. CONFIRMED. 15/07 SMS 1 x remake unit 481 x 241 &amp; 256 x 661 req deliv 23/07</t>
  </si>
  <si>
    <t>1.5 day fit. 02/07 SMS text sent for 12th &amp; 15th July. CONFIRMED. 15/07 SMS revised Dims for Lounge flag and ordered for req deliv 23/07</t>
  </si>
  <si>
    <t>10/07 SMS text sent for 18/07. CONFIRMED. 15/07 SMS TLO cancelled as no fitter available, re-scheduled to 09/08/2024</t>
  </si>
  <si>
    <t>Re-scheduled as prev no fitter, do not move from 09/08</t>
  </si>
  <si>
    <t>15/07 SMS 1 x rev dims for Lounge flag frame and glass 480 x 1185, survey error req deliv 23/07</t>
  </si>
  <si>
    <t>15/07 SMS 4 x glass re-makes 518 x 961 &amp; 516 x 961 &amp; 441 x 961 &amp; 516 x 816 req deliv 23/07</t>
  </si>
  <si>
    <t>No Solvents, Door Jammer. 1.5 day fit. 02/07 SMS text sent for 15th &amp; 16th July. 03/07 SMS called no NIS Lttr sent. 08/07 SMS tenant CONFIRMED with TLO on 08/07. 15/07 SMS 4 x glass re-makes 518 x 961 &amp; 516 x 961 &amp; 441 x 961 &amp; 516 x 816 req deliv 23/07</t>
  </si>
  <si>
    <t>Neil Court - FRIDAY 12th JULY</t>
  </si>
  <si>
    <t>1 x Re-make unit 481 x 226 req deliv 11/07</t>
  </si>
  <si>
    <t>08/07 SMS text sent for 17/07. CONFIRMED for 17/07. CONFIRMED. 15/07 SMS re-make glass unit 320 x 1,141</t>
  </si>
  <si>
    <r>
      <t xml:space="preserve"> 03.07.24 SF NA, can't leave a message, sent letter. 15.07.24 SF Tenant called and </t>
    </r>
    <r>
      <rPr>
        <b/>
        <sz val="10"/>
        <color rgb="FFFF0000"/>
        <rFont val="Calibri"/>
        <family val="2"/>
        <scheme val="minor"/>
      </rPr>
      <t>CONFIRMED</t>
    </r>
    <r>
      <rPr>
        <sz val="10"/>
        <rFont val="Calibri"/>
        <family val="2"/>
        <scheme val="minor"/>
      </rPr>
      <t xml:space="preserve"> the 17.07.24 for the survey, sent Martin and email to advise.</t>
    </r>
  </si>
  <si>
    <t>15/07 SMS re-make glass unit 320 x 1,141 req deliv 23/07</t>
  </si>
  <si>
    <t>15/07 SMS re-make glass unit 552 x 606 req deliv 23/07</t>
  </si>
  <si>
    <r>
      <t>03.07.24 SF Sent text message for the survey.</t>
    </r>
    <r>
      <rPr>
        <b/>
        <sz val="10"/>
        <color rgb="FFFF0000"/>
        <rFont val="Calibri"/>
        <family val="2"/>
        <scheme val="minor"/>
      </rPr>
      <t>CONFIRMED</t>
    </r>
    <r>
      <rPr>
        <sz val="10"/>
        <rFont val="Calibri"/>
        <family val="2"/>
        <scheme val="minor"/>
      </rPr>
      <t xml:space="preserve">  first call</t>
    </r>
  </si>
  <si>
    <r>
      <t xml:space="preserve">03.07.24 SF Sent text message for the survey. 03.07.24 SF Tenant text back saying </t>
    </r>
    <r>
      <rPr>
        <b/>
        <sz val="10"/>
        <rFont val="Calibri"/>
        <family val="2"/>
        <scheme val="minor"/>
      </rPr>
      <t>YES</t>
    </r>
    <r>
      <rPr>
        <sz val="10"/>
        <rFont val="Calibri"/>
        <family val="2"/>
        <scheme val="minor"/>
      </rPr>
      <t xml:space="preserve"> survey </t>
    </r>
    <r>
      <rPr>
        <b/>
        <sz val="10"/>
        <color rgb="FFFF0000"/>
        <rFont val="Calibri"/>
        <family val="2"/>
        <scheme val="minor"/>
      </rPr>
      <t>CONFIRMED</t>
    </r>
    <r>
      <rPr>
        <sz val="10"/>
        <rFont val="Calibri"/>
        <family val="2"/>
        <scheme val="minor"/>
      </rPr>
      <t xml:space="preserve"> for 04.07.24.</t>
    </r>
  </si>
  <si>
    <r>
      <t>03.07.24 SF Sent text message for the survey.</t>
    </r>
    <r>
      <rPr>
        <b/>
        <sz val="10"/>
        <color rgb="FFFF0000"/>
        <rFont val="Calibri"/>
        <family val="2"/>
        <scheme val="minor"/>
      </rPr>
      <t>CONFIRMED</t>
    </r>
    <r>
      <rPr>
        <sz val="10"/>
        <rFont val="Calibri"/>
        <family val="2"/>
        <scheme val="minor"/>
      </rPr>
      <t xml:space="preserve"> for 17.07.24</t>
    </r>
  </si>
  <si>
    <r>
      <t>03.07.24 SF Sent text message for the survey.</t>
    </r>
    <r>
      <rPr>
        <b/>
        <sz val="10"/>
        <color rgb="FFFF0000"/>
        <rFont val="Calibri"/>
        <family val="2"/>
        <scheme val="minor"/>
      </rPr>
      <t>CONFIRMED</t>
    </r>
    <r>
      <rPr>
        <sz val="10"/>
        <rFont val="Calibri"/>
        <family val="2"/>
        <scheme val="minor"/>
      </rPr>
      <t xml:space="preserve"> for 17.07.24 after 9am</t>
    </r>
  </si>
  <si>
    <r>
      <t xml:space="preserve">24/06 SMS text sent for 09/07. </t>
    </r>
    <r>
      <rPr>
        <b/>
        <sz val="10"/>
        <color rgb="FFFF0000"/>
        <rFont val="Calibri"/>
        <family val="2"/>
        <scheme val="minor"/>
      </rPr>
      <t>CONFIRMED</t>
    </r>
    <r>
      <rPr>
        <sz val="10"/>
        <rFont val="Calibri"/>
        <family val="2"/>
        <scheme val="minor"/>
      </rPr>
      <t xml:space="preserve"> for 09/07</t>
    </r>
  </si>
  <si>
    <t>Tenant has mobility issues &amp; in a wheel chair, will need assistance of taking blinds down and putting back up plus moving objects, pets have been requested to be isolated during survey.</t>
  </si>
  <si>
    <t>15/07 SMS re-make glass units 546 x 1783 &amp; 295 x 741 req deliv 23/07</t>
  </si>
  <si>
    <t>3/7;  AC rang and booked install for 10th and 11th July, confirmed. 15/07 SMS re-make glass units 546 x 1783 &amp; 295 x 741 req deliv 23/07</t>
  </si>
  <si>
    <t>16/07 SMS re-make 461 x 871 req deliv 23/07/24</t>
  </si>
  <si>
    <t xml:space="preserve"> 1.5 day fit. 08/07 SMS text sent for 16 &amp; 17. 16/07 SMS re-make 461 x 871 req deliv 23/07/24</t>
  </si>
  <si>
    <t>16/07 SMS re-make 441 x 886 req deliv 23/07</t>
  </si>
  <si>
    <r>
      <t xml:space="preserve">Jammer. 1.5 day fit. 02/07 SMS text sent for 15th &amp; 16th July. 03/07 SMS called N/A.  04/07 SMS called N/A Lttr sent. 10.07.24 SF Tenant called to </t>
    </r>
    <r>
      <rPr>
        <b/>
        <sz val="10"/>
        <color rgb="FFFF0000"/>
        <rFont val="Calibri"/>
        <family val="2"/>
        <scheme val="minor"/>
      </rPr>
      <t>CONFIRM</t>
    </r>
    <r>
      <rPr>
        <sz val="10"/>
        <rFont val="Calibri"/>
        <family val="2"/>
        <scheme val="minor"/>
      </rPr>
      <t xml:space="preserve"> installation on the 15.07 &amp; 16.07.24 over two days.16/07 SMS re-make 441 x 886 req deliv 23/07</t>
    </r>
  </si>
  <si>
    <t>07450 700 720</t>
  </si>
  <si>
    <t>07411 980 335</t>
  </si>
  <si>
    <t>07899 924 366</t>
  </si>
  <si>
    <t>Balcony area needs clearing to allow installation</t>
  </si>
  <si>
    <t>07939 235 459</t>
  </si>
  <si>
    <t>TS-19/04/24 Text sent for 29/04/24.  TS-19/04/24 Tenant3/7; photos re3c'd.  text back no they are housebound, replied asking what days are better.14/06 SMS text sent for 27/06.  19/6;  AC rang LM, emailed and sent letter. Email bounced back incorrect. 1/7;  AC queried this survey and MT advise he cannot draw this one up yet. 3/7; photos received. 16/07 SMS surveyor noted TLO to get door choice from tenant, emailed TLO to request and put paperwork back in 'queries' box</t>
  </si>
  <si>
    <t>07756 335 015</t>
  </si>
  <si>
    <t>07577 779 744</t>
  </si>
  <si>
    <t>07879 656 796</t>
  </si>
  <si>
    <t>07951 623 530</t>
  </si>
  <si>
    <t>07513 144 613</t>
  </si>
  <si>
    <t>Mr G Boocock - Julie Evans?</t>
  </si>
  <si>
    <t>07545 825 999</t>
  </si>
  <si>
    <t>07495 316 562</t>
  </si>
  <si>
    <t>07841 560 208</t>
  </si>
  <si>
    <t>07958 391 696</t>
  </si>
  <si>
    <r>
      <rPr>
        <sz val="10"/>
        <rFont val="Calibri"/>
        <family val="2"/>
        <scheme val="minor"/>
      </rPr>
      <t xml:space="preserve">DA advised no scaff req. 12/07 SMS text sent for 22/07. </t>
    </r>
    <r>
      <rPr>
        <b/>
        <sz val="10"/>
        <color rgb="FFFF0000"/>
        <rFont val="Calibri"/>
        <family val="2"/>
        <scheme val="minor"/>
      </rPr>
      <t>CONFIRMED</t>
    </r>
  </si>
  <si>
    <r>
      <rPr>
        <sz val="10"/>
        <rFont val="Calibri"/>
        <family val="2"/>
        <scheme val="minor"/>
      </rPr>
      <t>Scaffold req 23/07 COPY DOM IN. Ded/cupboard pitch roof. Access via flat 24 to 1st floor (18 &amp; 22 need doing together due to Scaffolding) 12/07 SMS text for 25/07.</t>
    </r>
    <r>
      <rPr>
        <b/>
        <sz val="10"/>
        <rFont val="Calibri"/>
        <family val="2"/>
        <scheme val="minor"/>
      </rPr>
      <t xml:space="preserve"> </t>
    </r>
    <r>
      <rPr>
        <b/>
        <sz val="10"/>
        <color rgb="FFFF0000"/>
        <rFont val="Calibri"/>
        <family val="2"/>
        <scheme val="minor"/>
      </rPr>
      <t>CONFIRMED</t>
    </r>
  </si>
  <si>
    <r>
      <rPr>
        <b/>
        <sz val="10"/>
        <rFont val="Calibri"/>
        <family val="2"/>
        <scheme val="minor"/>
      </rPr>
      <t>Scaffold quoted .  SCAFFOLD REQUIRED.</t>
    </r>
    <r>
      <rPr>
        <sz val="10"/>
        <rFont val="Calibri"/>
        <family val="2"/>
        <scheme val="minor"/>
      </rPr>
      <t xml:space="preserve"> 12/07 SMS text for 24/07.</t>
    </r>
    <r>
      <rPr>
        <b/>
        <sz val="10"/>
        <rFont val="Calibri"/>
        <family val="2"/>
        <scheme val="minor"/>
      </rPr>
      <t xml:space="preserve"> </t>
    </r>
    <r>
      <rPr>
        <b/>
        <sz val="10"/>
        <color rgb="FFFF0000"/>
        <rFont val="Calibri"/>
        <family val="2"/>
        <scheme val="minor"/>
      </rPr>
      <t>CONFIRMED</t>
    </r>
  </si>
  <si>
    <r>
      <t xml:space="preserve">Scaffold Req. (Req Scaff Fri 19th) 09/07 SMS text for Scaff 19/7 and install 22/07. </t>
    </r>
    <r>
      <rPr>
        <b/>
        <sz val="10"/>
        <color rgb="FFFF0000"/>
        <rFont val="Calibri"/>
        <family val="2"/>
        <scheme val="minor"/>
      </rPr>
      <t>CONFIRMED</t>
    </r>
  </si>
  <si>
    <r>
      <t xml:space="preserve">10/07 SMS text sent for 22/07. </t>
    </r>
    <r>
      <rPr>
        <b/>
        <sz val="10"/>
        <color rgb="FFFF0000"/>
        <rFont val="Calibri"/>
        <family val="2"/>
        <scheme val="minor"/>
      </rPr>
      <t>CONFIRMED</t>
    </r>
  </si>
  <si>
    <r>
      <t xml:space="preserve">SCAFFOLD </t>
    </r>
    <r>
      <rPr>
        <sz val="10"/>
        <rFont val="Calibri"/>
        <family val="2"/>
        <scheme val="minor"/>
      </rPr>
      <t xml:space="preserve">Ordered Mon 22/07 COPY DOM IN. Acess via 9 Northolt &amp; 2 Mere Avenue.  (Flat 5 &amp; 7 are under same Scaffold quote so need to be done together) 12/07 SMS text tenant for Scaff on 22/07 &amp; install 23/07. </t>
    </r>
    <r>
      <rPr>
        <b/>
        <sz val="10"/>
        <color rgb="FFFF0000"/>
        <rFont val="Calibri"/>
        <family val="2"/>
        <scheme val="minor"/>
      </rPr>
      <t>CONFIRMED</t>
    </r>
  </si>
  <si>
    <r>
      <t xml:space="preserve">SCAFFOLD </t>
    </r>
    <r>
      <rPr>
        <sz val="10"/>
        <rFont val="Calibri"/>
        <family val="2"/>
        <scheme val="minor"/>
      </rPr>
      <t xml:space="preserve">Ordered Mon 22/07 COPY DOM IN required under flat 7. Acess via 9 Northolt &amp; 2 Mere Avenue (Flat 5 &amp; 7 are under same Scaffold quote so need to be done together)12/07 SMS text tenant for Scaff on 22/07 &amp; install 24/07. 15/07 SMS left voicemail. 16.07.24 SF Tenant called and </t>
    </r>
    <r>
      <rPr>
        <b/>
        <sz val="10"/>
        <color rgb="FFFF0000"/>
        <rFont val="Calibri"/>
        <family val="2"/>
        <scheme val="minor"/>
      </rPr>
      <t>CONFIRMED</t>
    </r>
    <r>
      <rPr>
        <sz val="10"/>
        <rFont val="Calibri"/>
        <family val="2"/>
        <scheme val="minor"/>
      </rPr>
      <t xml:space="preserve"> he'll be home on the 22.07.24 for the scaffold to be erected and </t>
    </r>
    <r>
      <rPr>
        <b/>
        <sz val="10"/>
        <color rgb="FFFF0000"/>
        <rFont val="Calibri"/>
        <family val="2"/>
        <scheme val="minor"/>
      </rPr>
      <t>CONFIRMED</t>
    </r>
    <r>
      <rPr>
        <sz val="10"/>
        <rFont val="Calibri"/>
        <family val="2"/>
        <scheme val="minor"/>
      </rPr>
      <t xml:space="preserve"> the 24.07.24 for the installation.</t>
    </r>
  </si>
  <si>
    <r>
      <rPr>
        <b/>
        <sz val="10"/>
        <color rgb="FFFF0000"/>
        <rFont val="Calibri"/>
        <family val="2"/>
        <scheme val="minor"/>
      </rPr>
      <t>SCAFFOLD Ordered Mon 22/07</t>
    </r>
    <r>
      <rPr>
        <b/>
        <sz val="10"/>
        <color theme="1"/>
        <rFont val="Calibri"/>
        <family val="2"/>
        <scheme val="minor"/>
      </rPr>
      <t xml:space="preserve"> COPY DOM IN required under flat 7. Acess via 9 Northolt &amp; 2 Mere Avenue</t>
    </r>
    <r>
      <rPr>
        <b/>
        <sz val="10"/>
        <color rgb="FFFF0000"/>
        <rFont val="Calibri"/>
        <family val="2"/>
        <scheme val="minor"/>
      </rPr>
      <t xml:space="preserve"> (Flat 5 &amp; 7 are under same Scaffold quote so need to be done together) </t>
    </r>
    <r>
      <rPr>
        <b/>
        <sz val="10"/>
        <color theme="1"/>
        <rFont val="Calibri"/>
        <family val="2"/>
        <scheme val="minor"/>
      </rPr>
      <t xml:space="preserve">12/07 SMS text tenant for Scaff on 22/07 &amp; install 24/07. 15/07 SMS left voicemail. </t>
    </r>
    <r>
      <rPr>
        <b/>
        <sz val="10"/>
        <rFont val="Calibri"/>
        <family val="2"/>
        <scheme val="minor"/>
      </rPr>
      <t>16.07.24 SF</t>
    </r>
    <r>
      <rPr>
        <b/>
        <sz val="10"/>
        <color rgb="FFFF0000"/>
        <rFont val="Calibri"/>
        <family val="2"/>
        <scheme val="minor"/>
      </rPr>
      <t xml:space="preserve"> CONFIRMED</t>
    </r>
  </si>
  <si>
    <t>ERIC ON LEAVE 22nd &amp; 23RD JULY &amp; from 22nd August - 18th September</t>
  </si>
  <si>
    <t>No Solvent - Blinds fitted to 2 x kitchen windows</t>
  </si>
  <si>
    <t xml:space="preserve">Son has ADHA &amp; Autism - No Sovlent </t>
  </si>
  <si>
    <r>
      <t xml:space="preserve">TS-02/04/24 Text sent for 11/04/24.  TS-02/04/24 Tenant </t>
    </r>
    <r>
      <rPr>
        <b/>
        <sz val="10"/>
        <color rgb="FFFF0000"/>
        <rFont val="Calibri"/>
        <family val="2"/>
        <scheme val="minor"/>
      </rPr>
      <t>CONFIRMED</t>
    </r>
    <r>
      <rPr>
        <sz val="10"/>
        <rFont val="Calibri"/>
        <family val="2"/>
        <scheme val="minor"/>
      </rPr>
      <t xml:space="preserve"> for the 11/04/24.  TS-15/04/24 PB marked on the diary sheet tenant had to go out and left 16yr old in the property so PB left the property.   TS-15/04/24 Text sent offering 25/04/24.  TS-15/04/24 Survey </t>
    </r>
    <r>
      <rPr>
        <b/>
        <sz val="10"/>
        <color rgb="FFFF0000"/>
        <rFont val="Calibri"/>
        <family val="2"/>
        <scheme val="minor"/>
      </rPr>
      <t>CONFIRMED</t>
    </r>
    <r>
      <rPr>
        <sz val="10"/>
        <rFont val="Calibri"/>
        <family val="2"/>
        <scheme val="minor"/>
      </rPr>
      <t xml:space="preserve"> for 25/04/24. 17/6; AC chased survey. 16.07.24 SF Pioneer Customer Advisor emailed regarding the tenant chasing an update, I've emailed back letting them know once we have a date we will contact the tenant, it's a large estate, designs need to be agreed and approved first.</t>
    </r>
  </si>
  <si>
    <r>
      <t xml:space="preserve">14/06 SMS text sent for 27/06. </t>
    </r>
    <r>
      <rPr>
        <b/>
        <sz val="10"/>
        <color rgb="FFFF0000"/>
        <rFont val="Calibri"/>
        <family val="2"/>
        <scheme val="minor"/>
      </rPr>
      <t>CONFIRMED</t>
    </r>
    <r>
      <rPr>
        <sz val="10"/>
        <rFont val="Calibri"/>
        <family val="2"/>
        <scheme val="minor"/>
      </rPr>
      <t xml:space="preserve"> for 27/06. 10/7/2034; AC sent to pricing. 16.07.24 SF Eleanor sent to client for approval.</t>
    </r>
  </si>
  <si>
    <t>14/06 SMS text sent for 27/06.  19/6 AC rang but number is incorrect, letter sent.  10/7/2034; AC sent to pricing. 16.07.24 SF Eleanor sent to client for approval.</t>
  </si>
  <si>
    <r>
      <t xml:space="preserve">TS-04/04/24 Text sent for 16/04/24.  TS-05/04/24 Survey </t>
    </r>
    <r>
      <rPr>
        <b/>
        <sz val="10"/>
        <color rgb="FFFF0000"/>
        <rFont val="Calibri"/>
        <family val="2"/>
        <scheme val="minor"/>
      </rPr>
      <t>CONFIRMED</t>
    </r>
    <r>
      <rPr>
        <sz val="10"/>
        <rFont val="Calibri"/>
        <family val="2"/>
        <scheme val="minor"/>
      </rPr>
      <t xml:space="preserve"> for 16/04/24.. 10/7/2034; AC sent to pricing. 16.07.24 SF Eleanor sent to client for approval.</t>
    </r>
  </si>
  <si>
    <r>
      <t xml:space="preserve">TS-08/04/24 Called tenant survey is </t>
    </r>
    <r>
      <rPr>
        <b/>
        <sz val="10"/>
        <color rgb="FFFF0000"/>
        <rFont val="Calibri"/>
        <family val="2"/>
        <scheme val="minor"/>
      </rPr>
      <t>CONFIRMED</t>
    </r>
    <r>
      <rPr>
        <sz val="10"/>
        <rFont val="Calibri"/>
        <family val="2"/>
        <scheme val="minor"/>
      </rPr>
      <t xml:space="preserve"> for 16/04/24.. 10/7/2034; AC sent to pricing. 16.07.24 SF Eleanor sent to client for approval.</t>
    </r>
  </si>
  <si>
    <r>
      <t xml:space="preserve">TS-04/04/24 Text sent for 16/04/24.  TS-08/04/24 Called line rang once then cut off, sent txt &amp; ltr.  TS-11/04/24 Tenant txt back no, replied back asking which days are better.  TS-11/04/24 Tenant txt back to advise that they need after 1.30pm - </t>
    </r>
    <r>
      <rPr>
        <b/>
        <sz val="10"/>
        <color rgb="FFFF0000"/>
        <rFont val="Calibri"/>
        <family val="2"/>
        <scheme val="minor"/>
      </rPr>
      <t>CONFIRMED</t>
    </r>
    <r>
      <rPr>
        <sz val="10"/>
        <rFont val="Calibri"/>
        <family val="2"/>
        <scheme val="minor"/>
      </rPr>
      <t xml:space="preserve"> for 16/04/24 after 1.30pm. TS-15/04/24 Door choice emailed to client.. 10/7/2034; AC sent to pricing. 16.07.24 SF Eleanor sent to client for approval.</t>
    </r>
  </si>
  <si>
    <r>
      <t xml:space="preserve">SCAFFOLD &amp; JAMMER REQUIRED.   </t>
    </r>
    <r>
      <rPr>
        <b/>
        <u/>
        <sz val="10"/>
        <rFont val="Calibri"/>
        <family val="2"/>
        <scheme val="minor"/>
      </rPr>
      <t>CLUTTERED HOUSE</t>
    </r>
    <r>
      <rPr>
        <sz val="10"/>
        <rFont val="Calibri"/>
        <family val="2"/>
        <scheme val="minor"/>
      </rPr>
      <t xml:space="preserve">. </t>
    </r>
  </si>
  <si>
    <t>SCAFFOLD &amp; JAMMER REQUIRED</t>
  </si>
  <si>
    <t>De Havilland</t>
  </si>
  <si>
    <t>07411 372 543</t>
  </si>
  <si>
    <t>*5 missing windows*</t>
  </si>
  <si>
    <r>
      <t xml:space="preserve">04/07 SMS text sent for 16/07. 08/07 SMS called N/A. 11/07 SMS called N/A Lttr sent. 11.07.24 SF Tenants partner Miss Burt from 3 Bicester Street called &amp; </t>
    </r>
    <r>
      <rPr>
        <b/>
        <sz val="10"/>
        <color rgb="FFFF0000"/>
        <rFont val="Calibri"/>
        <family val="2"/>
        <scheme val="minor"/>
      </rPr>
      <t>CONFIRMED</t>
    </r>
    <r>
      <rPr>
        <sz val="10"/>
        <rFont val="Calibri"/>
        <family val="2"/>
        <scheme val="minor"/>
      </rPr>
      <t xml:space="preserve"> the 16.07.24 for the installation of the windows.16.07.24 SF Neil reported surveyor erro, remake full frame including glass for the bathroom window, delivery to Coleshill Depot on the 30.07.24,</t>
    </r>
  </si>
  <si>
    <r>
      <t xml:space="preserve"> SF 1 x Remake unit, Win No2 401 x 1020, delivery 15.07 &amp; Cill. DOWNSTAIRS BAY. 16/07 SMS left voicemail. </t>
    </r>
    <r>
      <rPr>
        <b/>
        <sz val="10"/>
        <color rgb="FFFF0000"/>
        <rFont val="Calibri"/>
        <family val="2"/>
        <scheme val="minor"/>
      </rPr>
      <t>CONFIRMED</t>
    </r>
  </si>
  <si>
    <t>16/07 SF full bathroom remake frame &amp; glass</t>
  </si>
  <si>
    <t>TS-02/04/24 Text sent for 09/04/24.  TS-02/04/24 Tenant text back no, text them asking which days are better.   TS-15/04/24 Text sent offering 25/04/24.  TS-18/04/24 Called left vm, text &amp; ltr sent.  TS-22/04/24 Tenant text no for survey 25/04/24.  TS-26/04/24 Text sent for 09/05/24.  TS-01/05/24 Called left vm, txt &amp; ltr sent. 14/06 SMS text sent for 27/06. CONFIRMED for 27/06. 01/07 SMS surveyor reported not surveyed on 27/06 due to the condition of the property, await information on this being cleared before re-booking a survey. 16/07 SMS TLO advised property will be available to survey after 29/07/2024</t>
  </si>
  <si>
    <r>
      <rPr>
        <b/>
        <sz val="10"/>
        <color rgb="FF00B0F0"/>
        <rFont val="Calibri"/>
        <family val="2"/>
        <scheme val="minor"/>
      </rPr>
      <t>1 of 1.5 days</t>
    </r>
    <r>
      <rPr>
        <b/>
        <sz val="10"/>
        <color rgb="FFFF0000"/>
        <rFont val="Calibri"/>
        <family val="2"/>
        <scheme val="minor"/>
      </rPr>
      <t>.On holiday until after 5th August. 05/07 SMS re-make glass unit req deliv 11/07</t>
    </r>
  </si>
  <si>
    <r>
      <rPr>
        <b/>
        <sz val="10"/>
        <color rgb="FF00B0F0"/>
        <rFont val="Calibri"/>
        <family val="2"/>
        <scheme val="minor"/>
      </rPr>
      <t>2nd of 1.5 days</t>
    </r>
    <r>
      <rPr>
        <b/>
        <sz val="10"/>
        <color rgb="FFFF0000"/>
        <rFont val="Calibri"/>
        <family val="2"/>
        <scheme val="minor"/>
      </rPr>
      <t>.On holiday until after 5th August. 05/07 SMS re-make glass unit req deliv 11/07</t>
    </r>
  </si>
  <si>
    <t>Must be school Hols</t>
  </si>
  <si>
    <t>05/07 SMS text sent for 18/07. 08/07 SMS left voicemail. 10/07 SMS called N/A Lttr sent. 16/07 SMS tenant called to cancel. Must be in school hols</t>
  </si>
  <si>
    <t xml:space="preserve">15/7;  AC SENT SURVEY TEXT FOR 31/7. 17/7;  tenant confirmed by text. </t>
  </si>
  <si>
    <t xml:space="preserve">17/7; CONFIRMED. </t>
  </si>
  <si>
    <t>131D</t>
  </si>
  <si>
    <t>SCAFFOLD/DOOR JAMMER REQUIRED?</t>
  </si>
  <si>
    <t>129F</t>
  </si>
  <si>
    <t>131G</t>
  </si>
  <si>
    <t>24/06 SMS text sent for 09/07. 17/07 SMS emailed TLO to ask to get a door choice from tenant.</t>
  </si>
  <si>
    <t>TLO advised not req so cancelled with BSL on 17/07</t>
  </si>
  <si>
    <r>
      <rPr>
        <b/>
        <sz val="10"/>
        <color theme="4"/>
        <rFont val="Calibri"/>
        <family val="2"/>
        <scheme val="minor"/>
      </rPr>
      <t>(Scaff cancelled as not req) I</t>
    </r>
    <r>
      <rPr>
        <b/>
        <sz val="10"/>
        <color rgb="FFFF0000"/>
        <rFont val="Calibri"/>
        <family val="2"/>
        <scheme val="minor"/>
      </rPr>
      <t>nstall 22/07. CONFIRMED</t>
    </r>
  </si>
  <si>
    <r>
      <rPr>
        <b/>
        <sz val="10"/>
        <color rgb="FF00B0F0"/>
        <rFont val="Calibri"/>
        <family val="2"/>
        <scheme val="minor"/>
      </rPr>
      <t>1 of 1.5 days.</t>
    </r>
    <r>
      <rPr>
        <b/>
        <sz val="10"/>
        <color theme="1"/>
        <rFont val="Calibri"/>
        <family val="2"/>
        <scheme val="minor"/>
      </rPr>
      <t xml:space="preserve">TLO - 10 Bagington, tenant is lady who has multiple health issues as well as brittle bones, the property has a lot of ‘stuff’ in two of the bedrooms which will make this hard for fitters. After speaking to Darren, I am happy to support this tenant, move the stuff for her, and stay present whilst fitting is taking place., I will make housing officer aware but if we could update to tracker to ensure I am present for fitting that would be great. (see attached image 3 and 4). No Solvent -  F/bed x 2 pitched roof. Blinds fitted to 2 x kitchen windows </t>
    </r>
    <r>
      <rPr>
        <b/>
        <sz val="10"/>
        <color rgb="FFFF0000"/>
        <rFont val="Calibri"/>
        <family val="2"/>
        <scheme val="minor"/>
      </rPr>
      <t>(Schedule after 10th August...tenant on hols &amp; copy TLO in)</t>
    </r>
  </si>
  <si>
    <r>
      <t xml:space="preserve">TLO - 10 Bagington, tenant is lady who has multiple health issues as well as brittle bones, the property has a lot of ‘stuff’ in two of the bedrooms which will make this hard for fitters. After speaking to Darren, I am happy to support this tenant, move the stuff for her, and stay present whilst fitting is taking place., I will make housing officer aware but if we could update to tracker to ensure I am present for fitting that would be great. (see attached image 3 and 4). No Solvent  Blinds fitted to 2 x kitchen windows. </t>
    </r>
    <r>
      <rPr>
        <b/>
        <sz val="10"/>
        <color rgb="FFFF0000"/>
        <rFont val="Calibri"/>
        <family val="2"/>
        <scheme val="minor"/>
      </rPr>
      <t>(Schedule after 10th August...tenant on hols &amp; copy TLO in)</t>
    </r>
  </si>
  <si>
    <t>After 9th Aug</t>
  </si>
  <si>
    <t>1 of 1.5 days</t>
  </si>
  <si>
    <t>2nd day of 1.5</t>
  </si>
  <si>
    <r>
      <rPr>
        <b/>
        <sz val="10"/>
        <color theme="4"/>
        <rFont val="Calibri"/>
        <family val="2"/>
        <scheme val="minor"/>
      </rPr>
      <t>1 of 1.5 days</t>
    </r>
    <r>
      <rPr>
        <b/>
        <sz val="10"/>
        <color theme="1"/>
        <rFont val="Calibri"/>
        <family val="2"/>
        <scheme val="minor"/>
      </rPr>
      <t>. Son has ADHA &amp; Autism - No Sovlent - SCAFFOLD F/bed pitch roof</t>
    </r>
  </si>
  <si>
    <r>
      <rPr>
        <b/>
        <sz val="10"/>
        <color theme="4"/>
        <rFont val="Calibri"/>
        <family val="2"/>
        <scheme val="minor"/>
      </rPr>
      <t>2nd of 1.5 days</t>
    </r>
    <r>
      <rPr>
        <b/>
        <sz val="10"/>
        <color theme="1"/>
        <rFont val="Calibri"/>
        <family val="2"/>
        <scheme val="minor"/>
      </rPr>
      <t>. Son has ADHA &amp; Autism - No Sovlent - SCAFFOLD F/bed pitch roof</t>
    </r>
  </si>
  <si>
    <r>
      <t xml:space="preserve">1st day of 1.5 day fit. </t>
    </r>
    <r>
      <rPr>
        <b/>
        <sz val="10"/>
        <color rgb="FFFF0000"/>
        <rFont val="Calibri"/>
        <family val="2"/>
        <scheme val="minor"/>
      </rPr>
      <t>CONFIRMED for 25/07 &amp; 26/07</t>
    </r>
  </si>
  <si>
    <r>
      <t xml:space="preserve">2nd day of 1.5 day fit. </t>
    </r>
    <r>
      <rPr>
        <b/>
        <sz val="10"/>
        <rFont val="Calibri"/>
        <family val="2"/>
        <scheme val="minor"/>
      </rPr>
      <t>12/07 SMS text sent for 25 &amp; 26 July</t>
    </r>
    <r>
      <rPr>
        <b/>
        <sz val="10"/>
        <color rgb="FF00B0F0"/>
        <rFont val="Calibri"/>
        <family val="2"/>
        <scheme val="minor"/>
      </rPr>
      <t xml:space="preserve">.  </t>
    </r>
    <r>
      <rPr>
        <b/>
        <sz val="10"/>
        <rFont val="Calibri"/>
        <family val="2"/>
        <scheme val="minor"/>
      </rPr>
      <t>15/07 SMS left voicemail</t>
    </r>
    <r>
      <rPr>
        <b/>
        <sz val="10"/>
        <color rgb="FF00B0F0"/>
        <rFont val="Calibri"/>
        <family val="2"/>
        <scheme val="minor"/>
      </rPr>
      <t xml:space="preserve">. </t>
    </r>
    <r>
      <rPr>
        <b/>
        <sz val="10"/>
        <color rgb="FFFF0000"/>
        <rFont val="Calibri"/>
        <family val="2"/>
        <scheme val="minor"/>
      </rPr>
      <t>CONFIRMED for 25/07 &amp; 26/07</t>
    </r>
  </si>
  <si>
    <t>3/7;  AC rang and booked install for 11th and 12th July, confirmed. Cancelled due to overbooking. 12/07 SMS text sent for 25 &amp; 26 July.  15/07 SMS left voicemail. 15/07 SMS re-make glass unit 552 x 606 req deliv 23/07. CONFIRMED for 25/07 &amp; 26/07</t>
  </si>
  <si>
    <t>17/07 SMS text for 26/07</t>
  </si>
  <si>
    <t>Acess via 9 Northolt &amp; 2 Mere Avenue. NO SOLVENT CLEANER ALLOWED. SCAFFOLD quote BSL 12/07-3</t>
  </si>
  <si>
    <r>
      <t xml:space="preserve">1st day of 1.5 fit. </t>
    </r>
    <r>
      <rPr>
        <b/>
        <sz val="10"/>
        <rFont val="Calibri"/>
        <family val="2"/>
        <scheme val="minor"/>
      </rPr>
      <t>17/07 SMS text for 29/07 &amp; 30/07</t>
    </r>
  </si>
  <si>
    <r>
      <t xml:space="preserve">2nd day of 1.5 fit. </t>
    </r>
    <r>
      <rPr>
        <b/>
        <sz val="10"/>
        <rFont val="Calibri"/>
        <family val="2"/>
        <scheme val="minor"/>
      </rPr>
      <t>17/07 SMS text for 29/07 &amp; 30/07</t>
    </r>
  </si>
  <si>
    <t>DA advised no Scaffold Req. 17/07 SMS text for 29/07 &amp; 30/07</t>
  </si>
  <si>
    <t>1.5 day fit.</t>
  </si>
  <si>
    <r>
      <t xml:space="preserve">1.5 day fit. 08/07 SMS text sent for 17 &amp; 18. 11/07 SMS called N/A lttr sent. </t>
    </r>
    <r>
      <rPr>
        <b/>
        <sz val="10"/>
        <color rgb="FFFF0000"/>
        <rFont val="Calibri"/>
        <family val="2"/>
        <scheme val="minor"/>
      </rPr>
      <t>CONFIRMED</t>
    </r>
    <r>
      <rPr>
        <sz val="10"/>
        <rFont val="Calibri"/>
        <family val="2"/>
        <scheme val="minor"/>
      </rPr>
      <t>. 17/07 SMS tenant cancelled</t>
    </r>
  </si>
  <si>
    <r>
      <t xml:space="preserve">1st day of 1.5 fit. </t>
    </r>
    <r>
      <rPr>
        <b/>
        <sz val="10"/>
        <rFont val="Calibri"/>
        <family val="2"/>
        <scheme val="minor"/>
      </rPr>
      <t>17/07 SMS text for 29/07 &amp; 30/07</t>
    </r>
    <r>
      <rPr>
        <b/>
        <sz val="10"/>
        <color theme="3" tint="0.39997558519241921"/>
        <rFont val="Calibri"/>
        <family val="2"/>
        <scheme val="minor"/>
      </rPr>
      <t xml:space="preserve">. </t>
    </r>
    <r>
      <rPr>
        <b/>
        <sz val="10"/>
        <color rgb="FFFF0000"/>
        <rFont val="Calibri"/>
        <family val="2"/>
        <scheme val="minor"/>
      </rPr>
      <t>CONFIRMED</t>
    </r>
  </si>
  <si>
    <r>
      <t xml:space="preserve">2nd day of 1.5 fit. </t>
    </r>
    <r>
      <rPr>
        <b/>
        <sz val="10"/>
        <rFont val="Calibri"/>
        <family val="2"/>
        <scheme val="minor"/>
      </rPr>
      <t>17/07 SMS text for 29/07 &amp; 30/07</t>
    </r>
    <r>
      <rPr>
        <b/>
        <sz val="10"/>
        <color theme="3" tint="0.39997558519241921"/>
        <rFont val="Calibri"/>
        <family val="2"/>
        <scheme val="minor"/>
      </rPr>
      <t xml:space="preserve">. </t>
    </r>
    <r>
      <rPr>
        <b/>
        <sz val="10"/>
        <color rgb="FFFF0000"/>
        <rFont val="Calibri"/>
        <family val="2"/>
        <scheme val="minor"/>
      </rPr>
      <t>CONFIRMED</t>
    </r>
  </si>
  <si>
    <t>DA advised no Scaffold Req. 17/07 SMS text for 29/07 &amp; 30/07. CONFIRMED</t>
  </si>
  <si>
    <t>SCAFFOLD - Bath/lounge combi pitch roof.  Acess to rear through flat 469 Yatesbury Avenue.  Acess via 9 Northolt &amp; 2 Mere Avenue. Scaffold quote BSL 12/07-4. CONFIRMED</t>
  </si>
  <si>
    <t>POG12064-DA</t>
  </si>
  <si>
    <t>POG120465-DA</t>
  </si>
  <si>
    <r>
      <t xml:space="preserve">1st day of 1.5 fit. </t>
    </r>
    <r>
      <rPr>
        <b/>
        <sz val="10"/>
        <rFont val="Calibri"/>
        <family val="2"/>
        <scheme val="minor"/>
      </rPr>
      <t>17/07 SMS text sent for 31/07 &amp; 01/08</t>
    </r>
  </si>
  <si>
    <r>
      <t xml:space="preserve">2nd day of 1.5 fit. </t>
    </r>
    <r>
      <rPr>
        <b/>
        <sz val="10"/>
        <rFont val="Calibri"/>
        <family val="2"/>
        <scheme val="minor"/>
      </rPr>
      <t>17/07 SMS text sent for 31/07 &amp; 01/08</t>
    </r>
  </si>
  <si>
    <t>DA advised no scaff req. 17/07 SMS text sent for 31/07 &amp; 01/08</t>
  </si>
  <si>
    <r>
      <t xml:space="preserve">24/06 SMS text sent for 11/07. Tenant declined date. 03.07.24 SF Sent text message with new date 17.07.24 for the survey. 04.07.24 SF Tenant called back, he can only do after 3pm because he works. 11.07.24 SF Tenant called and </t>
    </r>
    <r>
      <rPr>
        <b/>
        <sz val="10"/>
        <color rgb="FFFF0000"/>
        <rFont val="Calibri"/>
        <family val="2"/>
        <scheme val="minor"/>
      </rPr>
      <t>CONFIRMED</t>
    </r>
    <r>
      <rPr>
        <sz val="10"/>
        <rFont val="Calibri"/>
        <family val="2"/>
        <scheme val="minor"/>
      </rPr>
      <t xml:space="preserve"> for 17.07.24 - Please call 1 HOUR before arriving, he'll be home at 2pm. Missed from advising surveyer added on will need re-scheduling.</t>
    </r>
  </si>
  <si>
    <r>
      <t xml:space="preserve">Acess via 9 Northolt &amp; 2 Mere Avenue. NO SOLVENT CLEANER ALLOWED. </t>
    </r>
    <r>
      <rPr>
        <b/>
        <sz val="10"/>
        <color rgb="FFFF0000"/>
        <rFont val="Calibri"/>
        <family val="2"/>
        <scheme val="minor"/>
      </rPr>
      <t>SCAFFOLD quote BSL 12/07-3 req 22/07</t>
    </r>
    <r>
      <rPr>
        <b/>
        <sz val="10"/>
        <rFont val="Calibri"/>
        <family val="2"/>
        <scheme val="minor"/>
      </rPr>
      <t>. 17/07 SMS text sent for 30/07</t>
    </r>
  </si>
  <si>
    <r>
      <t xml:space="preserve">SCAFFOLD - Bath/lounge combi pitch roof. </t>
    </r>
    <r>
      <rPr>
        <b/>
        <sz val="10"/>
        <color rgb="FFFF0000"/>
        <rFont val="Calibri"/>
        <family val="2"/>
        <scheme val="minor"/>
      </rPr>
      <t xml:space="preserve"> Acess to rear through flat 469 Yatesbury Avenue</t>
    </r>
    <r>
      <rPr>
        <b/>
        <sz val="10"/>
        <rFont val="Calibri"/>
        <family val="2"/>
        <scheme val="minor"/>
      </rPr>
      <t xml:space="preserve">.  Acess via 9 Northolt &amp; 2 Mere Avenue. </t>
    </r>
    <r>
      <rPr>
        <b/>
        <sz val="10"/>
        <color rgb="FFFF0000"/>
        <rFont val="Calibri"/>
        <family val="2"/>
        <scheme val="minor"/>
      </rPr>
      <t>Scaffold quote BSL 12/07-4</t>
    </r>
    <r>
      <rPr>
        <b/>
        <sz val="10"/>
        <rFont val="Calibri"/>
        <family val="2"/>
        <scheme val="minor"/>
      </rPr>
      <t xml:space="preserve"> </t>
    </r>
    <r>
      <rPr>
        <b/>
        <sz val="10"/>
        <color rgb="FFFF0000"/>
        <rFont val="Calibri"/>
        <family val="2"/>
        <scheme val="minor"/>
      </rPr>
      <t>req 22/07</t>
    </r>
    <r>
      <rPr>
        <b/>
        <sz val="10"/>
        <rFont val="Calibri"/>
        <family val="2"/>
        <scheme val="minor"/>
      </rPr>
      <t xml:space="preserve">. 17/07 SMS text sent for 30/07. </t>
    </r>
    <r>
      <rPr>
        <b/>
        <sz val="10"/>
        <color rgb="FFFF0000"/>
        <rFont val="Calibri"/>
        <family val="2"/>
        <scheme val="minor"/>
      </rPr>
      <t>CONFIRMED</t>
    </r>
  </si>
  <si>
    <r>
      <t>SCAFFOLD REQ 29/07. Ref :- BSL 12/07-2 (same as no. Flat 4 &amp; 6 as need to be done together)NO SOLVENT COPD - Access to rear through flat 10. Tenant has lung &amp; stomach cancer is happy to proceed - FITTERS DO NOT ATTEND IF YOU HAVE ANY BUGS.  Access via 10 Northolt &amp; 471 Yatesbury Avenue.</t>
    </r>
    <r>
      <rPr>
        <b/>
        <sz val="10"/>
        <rFont val="Calibri"/>
        <family val="2"/>
        <scheme val="minor"/>
      </rPr>
      <t xml:space="preserve"> 17/07 SMS text sent for 01/08</t>
    </r>
  </si>
  <si>
    <t>SCAFFOLD REQ 29/07. Ref :- BSL 12/07-2 (same as no. Flat 4 &amp; 6 as need to be done together)1st floor - Acess to rear through 471 Yatesbury Avenue.  Access via 10 Northolt &amp; 471 Yatesbury Avenue. 17/07 SMS text sent for 01/08</t>
  </si>
  <si>
    <r>
      <t xml:space="preserve">08/07 SMS text sent for 24/07. </t>
    </r>
    <r>
      <rPr>
        <b/>
        <sz val="10"/>
        <color rgb="FFFF0000"/>
        <rFont val="Calibri"/>
        <family val="2"/>
        <scheme val="minor"/>
      </rPr>
      <t>CONFIRMED</t>
    </r>
    <r>
      <rPr>
        <sz val="10"/>
        <rFont val="Calibri"/>
        <family val="2"/>
        <scheme val="minor"/>
      </rPr>
      <t xml:space="preserve"> for 24/07 after 12pm pls. 17/07 SMS tenant called to advise is under paliative care so not upto any works being done, emailed TLO and Client to advise put on hold.</t>
    </r>
  </si>
  <si>
    <t>DO NOT BOOK</t>
  </si>
  <si>
    <r>
      <rPr>
        <b/>
        <sz val="10"/>
        <color rgb="FFFF0000"/>
        <rFont val="Calibri"/>
        <family val="2"/>
        <scheme val="minor"/>
      </rPr>
      <t>SCAFFOLD quote BSL 12/07-7</t>
    </r>
    <r>
      <rPr>
        <b/>
        <sz val="10"/>
        <rFont val="Calibri"/>
        <family val="2"/>
        <scheme val="minor"/>
      </rPr>
      <t xml:space="preserve"> - Lounge balcony - Access via 32 Northolt Drive &amp; 20 Mere Avenue. *Tenant will need RLO support during fitting.  NO SOLVENT TO BE USED. </t>
    </r>
    <r>
      <rPr>
        <b/>
        <sz val="10"/>
        <color rgb="FFFF0000"/>
        <rFont val="Calibri"/>
        <family val="2"/>
        <scheme val="minor"/>
      </rPr>
      <t>Scaff req 29/07</t>
    </r>
    <r>
      <rPr>
        <b/>
        <sz val="10"/>
        <rFont val="Calibri"/>
        <family val="2"/>
        <scheme val="minor"/>
      </rPr>
      <t>. 17/07 SMS text sent for 02/08</t>
    </r>
  </si>
  <si>
    <t>SCAFFOLD quote BSL 12/07-7 - Lounge balcony - Access via 32 Northolt Drive &amp; 20 Mere Avenue. *Tenant will need RLO support during fitting.  NO SOLVENT TO BE USED. Scaff req 29/07. 17/07 SMS text sent for 02/08</t>
  </si>
  <si>
    <r>
      <t xml:space="preserve">SCAFFOLD REQ 29/07. Ref :- BSL 12/07-2 (same as no. Flat 4 &amp; 6 as need to be done together)1st floor - Acess to rear through 471 Yatesbury Avenue.  Access via 10 Northolt &amp; 471 Yatesbury Avenue. </t>
    </r>
    <r>
      <rPr>
        <b/>
        <sz val="10"/>
        <rFont val="Calibri"/>
        <family val="2"/>
        <scheme val="minor"/>
      </rPr>
      <t>17/07 SMS text sent for 01/08</t>
    </r>
    <r>
      <rPr>
        <b/>
        <sz val="10"/>
        <color rgb="FFFF0000"/>
        <rFont val="Calibri"/>
        <family val="2"/>
        <scheme val="minor"/>
      </rPr>
      <t>. CONFIRMED</t>
    </r>
  </si>
  <si>
    <t>SCAFFOLD REQ 29/07. Ref :- BSL 12/07-2 (same as no. Flat 4 &amp; 6 as need to be done together)NO SOLVENT COPD - Access to rear through flat 10. Tenant has lung &amp; stomach cancer is happy to proceed - FITTERS DO NOT ATTEND IF YOU HAVE ANY BUGS.  Access via 10 Northolt &amp; 471 Yatesbury Avenue. 17/07 SMS text sent for 01/08. CONFIRMED</t>
  </si>
  <si>
    <t>POG120494-DA</t>
  </si>
  <si>
    <t>POG120499-DA</t>
  </si>
  <si>
    <t>POG120496-DA</t>
  </si>
  <si>
    <t>POG120500-DA</t>
  </si>
  <si>
    <r>
      <t>COPD No Solvent - Acess via 18 Mere Avenue &amp; 25 Northolt Drive.</t>
    </r>
    <r>
      <rPr>
        <b/>
        <sz val="10"/>
        <color rgb="FFFF0000"/>
        <rFont val="Calibri"/>
        <family val="2"/>
        <scheme val="minor"/>
      </rPr>
      <t xml:space="preserve"> SCAFFOLD quote BSL 12/07-6</t>
    </r>
    <r>
      <rPr>
        <b/>
        <sz val="10"/>
        <rFont val="Calibri"/>
        <family val="2"/>
        <scheme val="minor"/>
      </rPr>
      <t>.</t>
    </r>
    <r>
      <rPr>
        <b/>
        <sz val="10"/>
        <color rgb="FFFF0000"/>
        <rFont val="Calibri"/>
        <family val="2"/>
        <scheme val="minor"/>
      </rPr>
      <t xml:space="preserve"> SCAFFOLD REQ 29/07</t>
    </r>
    <r>
      <rPr>
        <b/>
        <sz val="10"/>
        <rFont val="Calibri"/>
        <family val="2"/>
        <scheme val="minor"/>
      </rPr>
      <t xml:space="preserve">. 17/07 SMS text sent for 01/08. Tenant declined 01/08 as away until 07/08 so text for 08/08. </t>
    </r>
    <r>
      <rPr>
        <b/>
        <sz val="10"/>
        <color rgb="FFFF0000"/>
        <rFont val="Calibri"/>
        <family val="2"/>
        <scheme val="minor"/>
      </rPr>
      <t>CONFIRMED</t>
    </r>
  </si>
  <si>
    <t>COPD No Solvent - Acess via 18 Mere Avenue &amp; 25 Northolt Drive. SCAFFOLD quote BSL 12/07-6. SCAFFOLD REQ 29/07. 17/07 SMS text sent for 01/08. Tenant declined 01/08 as away until 07/08 so text for 08/08. CONFIRMED</t>
  </si>
  <si>
    <t xml:space="preserve">FLAT 2 - 8 </t>
  </si>
  <si>
    <t>Ref :- BSL 17/07-1</t>
  </si>
  <si>
    <t>Ref :- BSL 17/07-2</t>
  </si>
  <si>
    <t>Ref :- BSL 17/07-3</t>
  </si>
  <si>
    <t>Ref :- BSL 17/07-4</t>
  </si>
  <si>
    <t>Ref :- BSL 17/07-5</t>
  </si>
  <si>
    <t>Void Property contact Leonie Hammond for access. 12/07 SMS emailed Leionie to req access on 31/07, awaiting reply. 17/07 chased with client again. Client will advise when available.</t>
  </si>
  <si>
    <t>Void Property contact Leonie Hammond for access, some clutter, internal access issues, soffits abutting head or window or door? Fire damage property. 12/07 SMS emailed Leionie to req access on 31/07, awaiting reply. On hold until client advises is available.</t>
  </si>
  <si>
    <t>24/06 SMS text sent for 09/07. 25/06 SMS called N/A. 09/07 SMS tenant cancelled on the day of survey.11/07 SMS spoke to tenant CONFIRMED 30/07</t>
  </si>
  <si>
    <r>
      <t xml:space="preserve">Acess via 18 Mere Avenue &amp; 25 Northolt Drive.  </t>
    </r>
    <r>
      <rPr>
        <b/>
        <sz val="10"/>
        <color rgb="FFFF0000"/>
        <rFont val="Calibri"/>
        <family val="2"/>
        <scheme val="minor"/>
      </rPr>
      <t>SCAFFOLD. Quote BSL 12/07-5. Scaff req 29/07</t>
    </r>
    <r>
      <rPr>
        <b/>
        <sz val="10"/>
        <rFont val="Calibri"/>
        <family val="2"/>
        <scheme val="minor"/>
      </rPr>
      <t xml:space="preserve">. 17/07 SMS text sent for 02/08. </t>
    </r>
    <r>
      <rPr>
        <b/>
        <sz val="10"/>
        <color rgb="FFFF0000"/>
        <rFont val="Calibri"/>
        <family val="2"/>
        <scheme val="minor"/>
      </rPr>
      <t>CONFIRMED</t>
    </r>
  </si>
  <si>
    <t>Acess via 18 Mere Avenue &amp; 25 Northolt Drive.  SCAFFOLD. Quote BSL 12/07-5. Scaff req 29/07. 17/07 SMS text sent for 02/08. CONFIRMED</t>
  </si>
  <si>
    <r>
      <t xml:space="preserve">24/06 SMS text sent for 09/07. 25/06 SMS called N/A. </t>
    </r>
    <r>
      <rPr>
        <b/>
        <sz val="10"/>
        <rFont val="Calibri"/>
        <family val="2"/>
        <scheme val="minor"/>
      </rPr>
      <t xml:space="preserve"> 9/7/2024;1st survey no access, carded. Email sent to TLO</t>
    </r>
  </si>
  <si>
    <r>
      <t xml:space="preserve">24/06 SMS text sent for 10/07. 25/06 SMS called N/A. </t>
    </r>
    <r>
      <rPr>
        <b/>
        <sz val="10"/>
        <rFont val="Calibri"/>
        <family val="2"/>
        <scheme val="minor"/>
      </rPr>
      <t xml:space="preserve">10/7/2024;  NO ACCESS, CARDED. </t>
    </r>
    <r>
      <rPr>
        <sz val="10"/>
        <rFont val="Calibri"/>
        <family val="2"/>
        <scheme val="minor"/>
      </rPr>
      <t>18/07 SMS emailed 1st no access photos to TLO</t>
    </r>
  </si>
  <si>
    <r>
      <t xml:space="preserve">24/06 SMS text sent for 10/07. 25/06 SMS called N/A. </t>
    </r>
    <r>
      <rPr>
        <b/>
        <sz val="10"/>
        <rFont val="Calibri"/>
        <family val="2"/>
        <scheme val="minor"/>
      </rPr>
      <t xml:space="preserve">10/7/2024;  NO ACCESS, CARDED. </t>
    </r>
    <r>
      <rPr>
        <sz val="10"/>
        <rFont val="Calibri"/>
        <family val="2"/>
        <scheme val="minor"/>
      </rPr>
      <t>18/07 SMS 1st survey no access photos emailed to TLO</t>
    </r>
  </si>
  <si>
    <r>
      <t>(Access via 349 Yatesbury &amp; 2 Cosford Crescent)29/05 SMS text sent for 11/06. 31/05 SMS left voicemail.  03/06 SMS called N/A Lttr sent. 12/06 SMS survey reported</t>
    </r>
    <r>
      <rPr>
        <b/>
        <sz val="10"/>
        <rFont val="Calibri"/>
        <family val="2"/>
        <scheme val="minor"/>
      </rPr>
      <t xml:space="preserve"> no access on 10/06/2024, </t>
    </r>
    <r>
      <rPr>
        <sz val="10"/>
        <rFont val="Calibri"/>
        <family val="2"/>
        <scheme val="minor"/>
      </rPr>
      <t xml:space="preserve">photo sent to Dominie in the first instance. Re-scheduled for 10/07. 20/06 SMS Dominie CONFIRMED this date directly with the tenant.  </t>
    </r>
    <r>
      <rPr>
        <b/>
        <sz val="10"/>
        <rFont val="Calibri"/>
        <family val="2"/>
        <scheme val="minor"/>
      </rPr>
      <t xml:space="preserve">10/7/2024;  NO ACCESS, CARDED. </t>
    </r>
    <r>
      <rPr>
        <sz val="10"/>
        <rFont val="Calibri"/>
        <family val="2"/>
        <scheme val="minor"/>
      </rPr>
      <t>18/07 SMS email sent to TLO &amp; client with 2nd no access photos.</t>
    </r>
  </si>
  <si>
    <t>Ref :- BSL 17/07-6</t>
  </si>
  <si>
    <t>18/07 SMS re-make 441 x 886 req deliv 30/07</t>
  </si>
  <si>
    <t>1.5 day fit. 08/07 SMS left voicemail with tenants daughter who is mobile contact. CONFIRMED. 18/07 SMS re-make 441 x 886 req deliv 30/07</t>
  </si>
  <si>
    <r>
      <rPr>
        <b/>
        <sz val="10"/>
        <rFont val="Calibri"/>
        <family val="2"/>
        <scheme val="minor"/>
      </rPr>
      <t>17/07 SMS text sent for 02/08. CONFIRMED. 1</t>
    </r>
    <r>
      <rPr>
        <b/>
        <sz val="10"/>
        <color theme="1"/>
        <rFont val="Calibri"/>
        <family val="2"/>
        <scheme val="minor"/>
      </rPr>
      <t xml:space="preserve">8/07 SMS tenant called to cancel 02/08, text sent to offer 05/08. </t>
    </r>
    <r>
      <rPr>
        <b/>
        <sz val="10"/>
        <color rgb="FFFF0000"/>
        <rFont val="Calibri"/>
        <family val="2"/>
        <scheme val="minor"/>
      </rPr>
      <t>CONFIRMED</t>
    </r>
  </si>
  <si>
    <t>17/07 SMS text sent for 02/08. CONFIRMED. 18/07 SMS tenant called to cancel 02/08, text sent to offer 05/08. CONFIRMED</t>
  </si>
  <si>
    <r>
      <rPr>
        <b/>
        <sz val="10"/>
        <color rgb="FFFF0000"/>
        <rFont val="Calibri"/>
        <family val="2"/>
        <scheme val="minor"/>
      </rPr>
      <t>Scaffold on 23/07 COPY DOM IN</t>
    </r>
    <r>
      <rPr>
        <b/>
        <sz val="10"/>
        <color theme="4"/>
        <rFont val="Calibri"/>
        <family val="2"/>
        <scheme val="minor"/>
      </rPr>
      <t>. Ded/cupboard pitch roof. Access via flat 24 to 1st floor</t>
    </r>
    <r>
      <rPr>
        <b/>
        <sz val="10"/>
        <color rgb="FFFF0000"/>
        <rFont val="Calibri"/>
        <family val="2"/>
        <scheme val="minor"/>
      </rPr>
      <t xml:space="preserve"> (18 &amp; 22 need doing together due to Scaffolding)</t>
    </r>
    <r>
      <rPr>
        <b/>
        <sz val="10"/>
        <color theme="4"/>
        <rFont val="Calibri"/>
        <family val="2"/>
        <scheme val="minor"/>
      </rPr>
      <t xml:space="preserve"> </t>
    </r>
    <r>
      <rPr>
        <b/>
        <sz val="10"/>
        <color theme="1"/>
        <rFont val="Calibri"/>
        <family val="2"/>
        <scheme val="minor"/>
      </rPr>
      <t>12/07 SMS text for 25/07</t>
    </r>
    <r>
      <rPr>
        <b/>
        <sz val="10"/>
        <color theme="4"/>
        <rFont val="Calibri"/>
        <family val="2"/>
        <scheme val="minor"/>
      </rPr>
      <t xml:space="preserve">. </t>
    </r>
    <r>
      <rPr>
        <b/>
        <sz val="10"/>
        <color rgb="FFFF0000"/>
        <rFont val="Calibri"/>
        <family val="2"/>
        <scheme val="minor"/>
      </rPr>
      <t>CONFIRMED</t>
    </r>
  </si>
  <si>
    <r>
      <rPr>
        <b/>
        <sz val="10"/>
        <color rgb="FFFF0000"/>
        <rFont val="Calibri"/>
        <family val="2"/>
        <scheme val="minor"/>
      </rPr>
      <t>Scaffold on 23/07 COPY DOM IN</t>
    </r>
    <r>
      <rPr>
        <b/>
        <sz val="10"/>
        <color theme="1"/>
        <rFont val="Calibri"/>
        <family val="2"/>
        <scheme val="minor"/>
      </rPr>
      <t>.  F/bed pitch roof - 1st floor flat - access via Flat 20</t>
    </r>
    <r>
      <rPr>
        <b/>
        <sz val="10"/>
        <color rgb="FFFF0000"/>
        <rFont val="Calibri"/>
        <family val="2"/>
        <scheme val="minor"/>
      </rPr>
      <t xml:space="preserve"> (flat 20 still at sent 4 pricing stage)</t>
    </r>
    <r>
      <rPr>
        <b/>
        <sz val="10"/>
        <color theme="1"/>
        <rFont val="Calibri"/>
        <family val="2"/>
        <scheme val="minor"/>
      </rPr>
      <t xml:space="preserve">  for 1st Floor windows.</t>
    </r>
    <r>
      <rPr>
        <b/>
        <sz val="10"/>
        <color rgb="FFFF0000"/>
        <rFont val="Calibri"/>
        <family val="2"/>
        <scheme val="minor"/>
      </rPr>
      <t>(18 &amp; 22 need doing together due to Scaffolding)</t>
    </r>
    <r>
      <rPr>
        <b/>
        <sz val="10"/>
        <color theme="1"/>
        <rFont val="Calibri"/>
        <family val="2"/>
        <scheme val="minor"/>
      </rPr>
      <t xml:space="preserve">12/07 SMS text for 24/07. </t>
    </r>
    <r>
      <rPr>
        <b/>
        <sz val="10"/>
        <color rgb="FFFF0000"/>
        <rFont val="Calibri"/>
        <family val="2"/>
        <scheme val="minor"/>
      </rPr>
      <t>CONFIRMED</t>
    </r>
  </si>
  <si>
    <r>
      <t xml:space="preserve">TS-26/04/24 Text sent offering 10/05/24.  TS-26/04/24 Tenant text back no replyed asking what days are better for them.  08/05 SMS left voicemail offering 14/05 (19th or 27th free in June). 17/6; AC chased survey. 1/7/2024; AC NOTED PB </t>
    </r>
    <r>
      <rPr>
        <b/>
        <sz val="10"/>
        <rFont val="Calibri"/>
        <family val="2"/>
        <scheme val="minor"/>
      </rPr>
      <t xml:space="preserve">NO access for 14/05/24 carded @ 11.45am.08/07 SMS text sent for 25/07.  </t>
    </r>
    <r>
      <rPr>
        <sz val="10"/>
        <rFont val="Calibri"/>
        <family val="2"/>
        <scheme val="minor"/>
      </rPr>
      <t>15/7;  AC SENT LETTER FOR SURVEY 25/7. 18/07 SMS tenant text back declining 25/07</t>
    </r>
  </si>
  <si>
    <t>PG11(W)</t>
  </si>
  <si>
    <t>*TLO to attend on fitting date</t>
  </si>
  <si>
    <t xml:space="preserve">05/06 SMS text sent for 19/06. CONFIRMED for 19/06.  18/7/2024;  AC sent to pricing. </t>
  </si>
  <si>
    <t xml:space="preserve">05/06 SMS text sent for 19/06. 11/06 SMS called no. NIS lttr sent.  18/7/2024;  AC sent to pricing. </t>
  </si>
  <si>
    <t xml:space="preserve">05/06 SMS text sent for 19/06. CONFIRMED for 19/06. 02/07 SMS surveyor reported NWR for doors.  18/7/2024;  AC sent to pricing. </t>
  </si>
  <si>
    <t xml:space="preserve">13/06 SMS text sent for 27/06. CONFIRMED for 27/06.  18/7/2024;  AC sent to pricing. </t>
  </si>
  <si>
    <t xml:space="preserve">13/06 SMS text sent for 27/06. 19/6;  AC rang and confirmed survey.  18/7/2024;  AC sent to pricing. </t>
  </si>
  <si>
    <t xml:space="preserve">19/6;  AC rang for survey 27/6, LM, emailed and sent letter.  18/7/2024;  AC sent to pricing. </t>
  </si>
  <si>
    <t xml:space="preserve">TS-04/04/24 Text sent fotr 17/04/24.  TS-08/04/24 Called tenant left vm, txt &amp; ltr sent.  TS-11/04/24 Tenant CONFIRMED for 17/04/24.  18/7/2024;  AC sent to pricing. </t>
  </si>
  <si>
    <t xml:space="preserve">TS-04/04/24 Text sent fotr 17/04/24.  TS-08/04/24 Called tenant both numbers are nis, ltr sent. 18/7/2024;  AC sent to pricing. </t>
  </si>
  <si>
    <t xml:space="preserve">TS-04/04/24 Text sent fotr 17/04/24.  TS-04/04/24 Survey CONFIRMED for 17/04/24.  18/7/2024;  AC sent to pricing. </t>
  </si>
  <si>
    <t xml:space="preserve">TS-04/04/24 Text sent fotr 17/04/24.  TS-08/04/24 Survey CONFIRMED for 17/04/24.  18/7/2024;  AC sent to pricing. </t>
  </si>
  <si>
    <t xml:space="preserve">TS-04/04/24 Text sent fotr 17/04/24. TS-04/04/24 Tenant called to CONFIRM but have asked for the first call of they day have amended the diary to reflect this.  TS-15/04/24 Door choice emailed to client.  18/7/2024;  AC sent to pricing. </t>
  </si>
  <si>
    <t xml:space="preserve">TS-04/04/24 Text sent fotr 17/04/24.  TS-08/04/24 Called tenant no answer or vm, txt, email &amp; ltr sent.  TS-12/04/24 Survey CONFIRMED for 17/04/24. TS-15/04/24 Door choice emailed to client.  18/7/2024;  AC sent to pricing. </t>
  </si>
  <si>
    <t xml:space="preserve">19/6; AC sent letter. 09.07.24 SF Photos received &amp; printed, awaiting survey.  18/7/2024;  AC sent to pricing. </t>
  </si>
  <si>
    <t xml:space="preserve">19/6;  AC text for 2/7. 21/6; AC rang LM AND SENT LETTER. 09/07 SMS tenant wants to amend door choice, emailed door choice form awaiting reply. 09.07.24 SF Photos received &amp; printed, awaiting survey. *Door choice in with photos in box.  18/7/2024;  AC sent to pricing. </t>
  </si>
  <si>
    <r>
      <t xml:space="preserve">19/06 SMS text sent for 01/07. </t>
    </r>
    <r>
      <rPr>
        <b/>
        <sz val="10"/>
        <color rgb="FFFF0000"/>
        <rFont val="Calibri"/>
        <family val="2"/>
        <scheme val="minor"/>
      </rPr>
      <t>CONFIRMED</t>
    </r>
    <r>
      <rPr>
        <sz val="10"/>
        <rFont val="Calibri"/>
        <family val="2"/>
        <scheme val="minor"/>
      </rPr>
      <t xml:space="preserve"> for 01/07. 15.07.24 SF Received photos, sent to PM to cleanse.  18/7/2024;  AC sent to pricing. </t>
    </r>
  </si>
  <si>
    <t xml:space="preserve">19/06 SMS lttr sent. 15.07.24 SF Received photos, sent to PM to cleanse.  18/7/2024;  AC sent to pricing. </t>
  </si>
  <si>
    <t xml:space="preserve">19/06 SMS text sent for 01/07. CONFIRMED for 01/07. 09.07.24 SF Photos received &amp; printed, awaiting survey.  18/7/2024;  AC sent to pricing. </t>
  </si>
  <si>
    <t xml:space="preserve">19/6;  AC text for 2/7 and emailed. 21/6;  AC rang LM AND SENT LETTER.  09.07.24 SF Photos received &amp; printed, awaiting survey.  18/7/2024;  AC sent to pricing. </t>
  </si>
  <si>
    <t xml:space="preserve">VOID. 20/06 SMS emailed client to request keysafe code. 09.07.24 SF Photos received &amp; printed, awaiting survey.  18/7/2024;  AC sent to pricing. </t>
  </si>
  <si>
    <t xml:space="preserve">04/06 SMS text sent for 18/06.Tenant declined 18/06. CONFIRMED for 19/06. 18/06 SMS tenent called to cancel. 01/07 SMS text sent for 09/07. *Door Choice in Photo/survey box.  18/7/2024;  AC sent to pricing. </t>
  </si>
  <si>
    <r>
      <rPr>
        <b/>
        <u/>
        <sz val="10"/>
        <rFont val="Calibri"/>
        <family val="2"/>
        <scheme val="minor"/>
      </rPr>
      <t>PILOT PROPERTY.</t>
    </r>
    <r>
      <rPr>
        <sz val="10"/>
        <rFont val="Calibri"/>
        <family val="2"/>
        <scheme val="minor"/>
      </rPr>
      <t xml:space="preserve">  125mm FLAT BOARD REQUIRED TO SIDES AND HEAD OF ALL WINDOWS.  95mm TRIM TO DOOR SIDES AND HEAD.   140mm HARDWOOD CILL REQUIRED.   TENANT USES SCOOTER. NO SOLVENT.</t>
    </r>
  </si>
  <si>
    <t>Ref :- BSL 18/07-1</t>
  </si>
  <si>
    <t xml:space="preserve">Scaffold required. </t>
  </si>
  <si>
    <t>Blinds fixed to existing windows.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</si>
</sst>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0_ ;[Red]\-#,##0\ "/>
    <numFmt numFmtId="165" formatCode="\N\o\ 0"/>
    <numFmt numFmtId="166" formatCode="#\ &quot;days&quot;"/>
    <numFmt numFmtId="167" formatCode="0.0%"/>
    <numFmt numFmtId="168" formatCode="#\ &quot;Properties&quot;"/>
    <numFmt numFmtId="169" formatCode="#.#\ &quot;Properties&quot;"/>
    <numFmt numFmtId="170" formatCode="#######0"/>
    <numFmt numFmtId="171" formatCode="&quot;0&quot;#"/>
    <numFmt numFmtId="172" formatCode="dd/mm/yyyy;@"/>
    <numFmt numFmtId="173" formatCode="_-&quot;£&quot;* #,##0_-;\-&quot;£&quot;* #,##0_-;_-&quot;£&quot;* &quot;-&quot;??_-;_-@_-"/>
    <numFmt numFmtId="174" formatCode="_-[$£-809]* #,##0_-;\-[$£-809]* #,##0_-;_-[$£-809]* &quot;-&quot;??_-;_-@_-"/>
    <numFmt numFmtId="175" formatCode="0.0"/>
    <numFmt numFmtId="176" formatCode="&quot;£&quot;#,##0.00"/>
    <numFmt numFmtId="177" formatCode="&quot;£&quot;#,##0"/>
    <numFmt numFmtId="178" formatCode="0\ &quot;properties&quot;"/>
    <numFmt numFmtId="179" formatCode="0.0\ &quot;Wks&quot;"/>
    <numFmt numFmtId="180" formatCode="0.0\ &quot;properties&quot;"/>
    <numFmt numFmtId="181" formatCode="[$-F800]dddd\,\ mmmm\ dd\,\ yyyy"/>
    <numFmt numFmtId="182" formatCode="ddd\-dd\-mmm"/>
    <numFmt numFmtId="183" formatCode="0\ &quot;Days&quot;"/>
    <numFmt numFmtId="184" formatCode="0.00\ &quot;Properties&quot;"/>
    <numFmt numFmtId="185" formatCode="0.000000000000"/>
    <numFmt numFmtId="186" formatCode="ddd\-dd\-mmm\-yy"/>
    <numFmt numFmtId="187" formatCode="dd/mm/yy;@"/>
  </numFmts>
  <fonts count="89" x14ac:knownFonts="1">
    <font>
      <sz val="11"/>
      <color theme="1"/>
      <name val="Calibri"/>
      <family val="2"/>
      <scheme val="minor"/>
    </font>
    <font>
      <sz val="10"/>
      <color indexed="8"/>
      <name val="MS Sans Serif"/>
      <family val="2"/>
    </font>
    <font>
      <sz val="10"/>
      <color indexed="8"/>
      <name val="MS Sans Serif"/>
      <family val="2"/>
    </font>
    <font>
      <sz val="11"/>
      <color theme="1"/>
      <name val="Calibri"/>
      <family val="2"/>
      <scheme val="minor"/>
    </font>
    <font>
      <b/>
      <sz val="11"/>
      <color theme="1"/>
      <name val="Calibri"/>
      <family val="2"/>
      <scheme val="minor"/>
    </font>
    <font>
      <sz val="10"/>
      <color theme="1"/>
      <name val="Calibri"/>
      <family val="2"/>
      <scheme val="minor"/>
    </font>
    <font>
      <b/>
      <sz val="14"/>
      <color theme="1"/>
      <name val="Calibri"/>
      <family val="2"/>
      <scheme val="minor"/>
    </font>
    <font>
      <sz val="10"/>
      <name val="Arial"/>
      <family val="2"/>
    </font>
    <font>
      <sz val="10"/>
      <name val="MS Sans Serif"/>
      <family val="2"/>
    </font>
    <font>
      <sz val="10"/>
      <name val="Calibri"/>
      <family val="2"/>
      <scheme val="minor"/>
    </font>
    <font>
      <b/>
      <sz val="10"/>
      <name val="Calibri"/>
      <family val="2"/>
      <scheme val="minor"/>
    </font>
    <font>
      <sz val="18"/>
      <color theme="1"/>
      <name val="Calibri"/>
      <family val="2"/>
      <scheme val="minor"/>
    </font>
    <font>
      <sz val="14"/>
      <color theme="1"/>
      <name val="Calibri"/>
      <family val="2"/>
      <scheme val="minor"/>
    </font>
    <font>
      <b/>
      <sz val="14"/>
      <color theme="0"/>
      <name val="Calibri"/>
      <family val="2"/>
      <scheme val="minor"/>
    </font>
    <font>
      <sz val="14"/>
      <color theme="0"/>
      <name val="Calibri"/>
      <family val="2"/>
      <scheme val="minor"/>
    </font>
    <font>
      <sz val="10"/>
      <color rgb="FF000000"/>
      <name val="Arial"/>
      <family val="2"/>
    </font>
    <font>
      <b/>
      <sz val="10"/>
      <color theme="1"/>
      <name val="Calibri"/>
      <family val="2"/>
      <scheme val="minor"/>
    </font>
    <font>
      <sz val="10"/>
      <color rgb="FF000000"/>
      <name val="Calibri"/>
      <family val="2"/>
      <scheme val="minor"/>
    </font>
    <font>
      <sz val="10"/>
      <color indexed="8"/>
      <name val="Calibri"/>
      <family val="2"/>
      <scheme val="minor"/>
    </font>
    <font>
      <sz val="9"/>
      <color indexed="81"/>
      <name val="Tahoma"/>
      <family val="2"/>
    </font>
    <font>
      <b/>
      <sz val="9"/>
      <color indexed="81"/>
      <name val="Tahoma"/>
      <family val="2"/>
    </font>
    <font>
      <b/>
      <sz val="10"/>
      <color rgb="FFFF0000"/>
      <name val="Calibri"/>
      <family val="2"/>
      <scheme val="minor"/>
    </font>
    <font>
      <sz val="11"/>
      <color rgb="FF6600FF"/>
      <name val="Calibri"/>
      <family val="2"/>
      <scheme val="minor"/>
    </font>
    <font>
      <b/>
      <sz val="14"/>
      <color rgb="FF6600FF"/>
      <name val="Calibri"/>
      <family val="2"/>
      <scheme val="minor"/>
    </font>
    <font>
      <sz val="14"/>
      <color rgb="FF6600FF"/>
      <name val="Calibri"/>
      <family val="2"/>
      <scheme val="minor"/>
    </font>
    <font>
      <sz val="12"/>
      <color theme="1"/>
      <name val="Calibri"/>
      <family val="2"/>
      <scheme val="minor"/>
    </font>
    <font>
      <sz val="10"/>
      <color theme="0"/>
      <name val="Calibri"/>
      <family val="2"/>
      <scheme val="minor"/>
    </font>
    <font>
      <b/>
      <sz val="12"/>
      <color theme="1"/>
      <name val="Calibri"/>
      <family val="2"/>
      <scheme val="minor"/>
    </font>
    <font>
      <b/>
      <sz val="10"/>
      <color rgb="FF000000"/>
      <name val="Calibri"/>
      <family val="2"/>
      <scheme val="minor"/>
    </font>
    <font>
      <i/>
      <sz val="11"/>
      <color theme="1"/>
      <name val="Calibri"/>
      <family val="2"/>
      <scheme val="minor"/>
    </font>
    <font>
      <i/>
      <sz val="11"/>
      <color rgb="FFFF0000"/>
      <name val="Calibri"/>
      <family val="2"/>
      <scheme val="minor"/>
    </font>
    <font>
      <sz val="11"/>
      <color theme="6" tint="-0.249977111117893"/>
      <name val="Calibri"/>
      <family val="2"/>
      <scheme val="minor"/>
    </font>
    <font>
      <b/>
      <sz val="10"/>
      <color theme="0"/>
      <name val="Calibri"/>
      <family val="2"/>
      <scheme val="minor"/>
    </font>
    <font>
      <sz val="8"/>
      <name val="Calibri"/>
      <family val="2"/>
      <scheme val="minor"/>
    </font>
    <font>
      <sz val="8"/>
      <color theme="1"/>
      <name val="Calibri"/>
      <family val="2"/>
      <scheme val="minor"/>
    </font>
    <font>
      <b/>
      <sz val="11"/>
      <color theme="8" tint="-0.499984740745262"/>
      <name val="Calibri"/>
      <family val="2"/>
      <scheme val="minor"/>
    </font>
    <font>
      <b/>
      <sz val="11"/>
      <name val="Calibri"/>
      <family val="2"/>
      <scheme val="minor"/>
    </font>
    <font>
      <b/>
      <sz val="11"/>
      <color rgb="FFFF0000"/>
      <name val="Calibri"/>
      <family val="2"/>
      <scheme val="minor"/>
    </font>
    <font>
      <sz val="11"/>
      <name val="Calibri"/>
      <family val="2"/>
      <scheme val="minor"/>
    </font>
    <font>
      <b/>
      <sz val="11"/>
      <color theme="4" tint="-0.249977111117893"/>
      <name val="Calibri"/>
      <family val="2"/>
      <scheme val="minor"/>
    </font>
    <font>
      <b/>
      <u/>
      <sz val="14"/>
      <color rgb="FFFF0000"/>
      <name val="Calibri"/>
      <family val="2"/>
    </font>
    <font>
      <b/>
      <sz val="8"/>
      <name val="Calibri"/>
      <family val="2"/>
      <scheme val="minor"/>
    </font>
    <font>
      <sz val="10"/>
      <color rgb="FFFF0000"/>
      <name val="Calibri"/>
      <family val="2"/>
      <scheme val="minor"/>
    </font>
    <font>
      <u/>
      <sz val="11"/>
      <color theme="10"/>
      <name val="Calibri"/>
      <family val="2"/>
      <scheme val="minor"/>
    </font>
    <font>
      <sz val="11"/>
      <color rgb="FF000000"/>
      <name val="Calibri"/>
      <family val="2"/>
      <scheme val="minor"/>
    </font>
    <font>
      <sz val="12"/>
      <name val="Calibri"/>
      <family val="2"/>
      <scheme val="minor"/>
    </font>
    <font>
      <b/>
      <sz val="26"/>
      <color theme="1"/>
      <name val="Calibri"/>
      <family val="2"/>
      <scheme val="minor"/>
    </font>
    <font>
      <b/>
      <i/>
      <sz val="11"/>
      <color theme="1"/>
      <name val="Calibri"/>
      <family val="2"/>
      <scheme val="minor"/>
    </font>
    <font>
      <sz val="8"/>
      <color rgb="FF222222"/>
      <name val="Roboto"/>
    </font>
    <font>
      <sz val="10"/>
      <color theme="1"/>
      <name val="Arial"/>
      <family val="2"/>
    </font>
    <font>
      <sz val="12"/>
      <color theme="1"/>
      <name val="Arial"/>
      <family val="2"/>
    </font>
    <font>
      <u/>
      <sz val="11"/>
      <color theme="10"/>
      <name val="Calibri"/>
      <family val="2"/>
    </font>
    <font>
      <sz val="7"/>
      <color theme="0"/>
      <name val="Calibri"/>
      <family val="2"/>
      <scheme val="minor"/>
    </font>
    <font>
      <sz val="7"/>
      <color theme="1"/>
      <name val="Calibri"/>
      <family val="2"/>
      <scheme val="minor"/>
    </font>
    <font>
      <b/>
      <sz val="7"/>
      <color theme="1"/>
      <name val="Calibri"/>
      <family val="2"/>
      <scheme val="minor"/>
    </font>
    <font>
      <sz val="8"/>
      <color rgb="FF141414"/>
      <name val="Segoe UI"/>
      <family val="2"/>
    </font>
    <font>
      <sz val="11"/>
      <color rgb="FF000000"/>
      <name val="Calibri"/>
      <family val="2"/>
    </font>
    <font>
      <b/>
      <sz val="13"/>
      <color theme="1"/>
      <name val="Calibri"/>
      <family val="2"/>
      <scheme val="minor"/>
    </font>
    <font>
      <b/>
      <sz val="10"/>
      <name val="Calibri"/>
      <family val="2"/>
    </font>
    <font>
      <b/>
      <sz val="10"/>
      <name val="Wingdings 2"/>
      <family val="1"/>
      <charset val="2"/>
    </font>
    <font>
      <sz val="10"/>
      <name val="Calibri"/>
      <family val="2"/>
    </font>
    <font>
      <u/>
      <sz val="11"/>
      <color theme="3"/>
      <name val="Calibri"/>
      <family val="2"/>
      <scheme val="minor"/>
    </font>
    <font>
      <b/>
      <sz val="10"/>
      <color rgb="FF000000"/>
      <name val="Calibri"/>
      <family val="2"/>
    </font>
    <font>
      <u/>
      <sz val="8"/>
      <color rgb="FF000000"/>
      <name val="Calibri"/>
      <family val="2"/>
    </font>
    <font>
      <sz val="8"/>
      <color rgb="FF000000"/>
      <name val="Calibri"/>
      <family val="2"/>
    </font>
    <font>
      <sz val="10"/>
      <name val="Calibri"/>
      <family val="2"/>
      <charset val="1"/>
    </font>
    <font>
      <sz val="10"/>
      <color rgb="FFFFFFFF"/>
      <name val="Calibri"/>
      <family val="2"/>
      <charset val="1"/>
    </font>
    <font>
      <u/>
      <sz val="10"/>
      <name val="Calibri"/>
      <family val="2"/>
      <scheme val="minor"/>
    </font>
    <font>
      <u/>
      <sz val="11"/>
      <name val="Calibri"/>
      <family val="2"/>
      <scheme val="minor"/>
    </font>
    <font>
      <sz val="11"/>
      <color theme="1"/>
      <name val="Tahoma"/>
      <family val="2"/>
    </font>
    <font>
      <u/>
      <sz val="11"/>
      <color theme="1"/>
      <name val="Calibri"/>
      <family val="2"/>
      <scheme val="minor"/>
    </font>
    <font>
      <sz val="10"/>
      <color theme="9" tint="0.59999389629810485"/>
      <name val="Calibri"/>
      <family val="2"/>
      <scheme val="minor"/>
    </font>
    <font>
      <u/>
      <sz val="11"/>
      <color theme="9" tint="0.59999389629810485"/>
      <name val="Calibri"/>
      <family val="2"/>
      <scheme val="minor"/>
    </font>
    <font>
      <b/>
      <sz val="10"/>
      <color theme="9" tint="0.59999389629810485"/>
      <name val="Calibri"/>
      <family val="2"/>
      <scheme val="minor"/>
    </font>
    <font>
      <b/>
      <sz val="11"/>
      <color theme="9" tint="0.59999389629810485"/>
      <name val="Calibri"/>
      <family val="2"/>
      <scheme val="minor"/>
    </font>
    <font>
      <sz val="11"/>
      <color theme="9" tint="0.59999389629810485"/>
      <name val="Calibri"/>
      <family val="2"/>
      <scheme val="minor"/>
    </font>
    <font>
      <b/>
      <sz val="16"/>
      <name val="Calibri"/>
      <family val="2"/>
      <scheme val="minor"/>
    </font>
    <font>
      <b/>
      <u/>
      <sz val="10"/>
      <name val="Calibri"/>
      <family val="2"/>
      <scheme val="minor"/>
    </font>
    <font>
      <b/>
      <sz val="10"/>
      <name val="Calibri"/>
      <family val="2"/>
    </font>
    <font>
      <b/>
      <u/>
      <sz val="10"/>
      <color theme="1"/>
      <name val="Calibri"/>
      <family val="2"/>
      <scheme val="minor"/>
    </font>
    <font>
      <u/>
      <sz val="10"/>
      <color theme="10"/>
      <name val="Calibri"/>
      <family val="2"/>
      <scheme val="minor"/>
    </font>
    <font>
      <b/>
      <sz val="10"/>
      <color theme="4"/>
      <name val="Calibri"/>
      <family val="2"/>
      <scheme val="minor"/>
    </font>
    <font>
      <sz val="11"/>
      <color theme="1"/>
      <name val="Aptos"/>
      <family val="2"/>
    </font>
    <font>
      <b/>
      <sz val="10"/>
      <color theme="3" tint="0.59999389629810485"/>
      <name val="Calibri"/>
      <family val="2"/>
      <scheme val="minor"/>
    </font>
    <font>
      <b/>
      <sz val="12"/>
      <color theme="1"/>
      <name val="Aptos"/>
      <family val="2"/>
    </font>
    <font>
      <b/>
      <sz val="10"/>
      <color rgb="FF00B0F0"/>
      <name val="Calibri"/>
      <family val="2"/>
      <scheme val="minor"/>
    </font>
    <font>
      <b/>
      <sz val="16"/>
      <color theme="1"/>
      <name val="Calibri"/>
      <family val="2"/>
      <scheme val="minor"/>
    </font>
    <font>
      <b/>
      <sz val="10"/>
      <color theme="3" tint="0.39997558519241921"/>
      <name val="Calibri"/>
      <family val="2"/>
      <scheme val="minor"/>
    </font>
    <font>
      <b/>
      <sz val="12"/>
      <name val="Calibri"/>
      <family val="2"/>
      <scheme val="minor"/>
    </font>
  </fonts>
  <fills count="57">
    <fill>
      <patternFill patternType="none"/>
    </fill>
    <fill>
      <patternFill patternType="gray125"/>
    </fill>
    <fill>
      <patternFill patternType="solid">
        <fgColor theme="0"/>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3" tint="-0.249977111117893"/>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rgb="FF9966FF"/>
        <bgColor indexed="64"/>
      </patternFill>
    </fill>
    <fill>
      <patternFill patternType="solid">
        <fgColor rgb="FF99FF33"/>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FF99FF"/>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1"/>
        <bgColor indexed="64"/>
      </patternFill>
    </fill>
    <fill>
      <patternFill patternType="solid">
        <fgColor rgb="FF66FF33"/>
        <bgColor indexed="64"/>
      </patternFill>
    </fill>
    <fill>
      <patternFill patternType="solid">
        <fgColor rgb="FFCC3399"/>
        <bgColor indexed="64"/>
      </patternFill>
    </fill>
    <fill>
      <patternFill patternType="solid">
        <fgColor rgb="FF66FFCC"/>
        <bgColor indexed="64"/>
      </patternFill>
    </fill>
    <fill>
      <patternFill patternType="solid">
        <fgColor rgb="FFDFCFC3"/>
        <bgColor indexed="64"/>
      </patternFill>
    </fill>
    <fill>
      <patternFill patternType="solid">
        <fgColor rgb="FF9DCFC5"/>
        <bgColor indexed="64"/>
      </patternFill>
    </fill>
    <fill>
      <patternFill patternType="solid">
        <fgColor theme="4" tint="0.39997558519241921"/>
        <bgColor indexed="64"/>
      </patternFill>
    </fill>
    <fill>
      <patternFill patternType="solid">
        <fgColor rgb="FF5E7DD4"/>
        <bgColor indexed="64"/>
      </patternFill>
    </fill>
    <fill>
      <patternFill patternType="solid">
        <fgColor theme="8" tint="0.59999389629810485"/>
        <bgColor indexed="64"/>
      </patternFill>
    </fill>
    <fill>
      <patternFill patternType="solid">
        <fgColor theme="5"/>
        <bgColor indexed="64"/>
      </patternFill>
    </fill>
    <fill>
      <patternFill patternType="solid">
        <fgColor rgb="FFFF0000"/>
        <bgColor indexed="64"/>
      </patternFill>
    </fill>
    <fill>
      <patternFill patternType="solid">
        <fgColor rgb="FF4145E7"/>
        <bgColor indexed="64"/>
      </patternFill>
    </fill>
    <fill>
      <patternFill patternType="solid">
        <fgColor theme="3"/>
        <bgColor indexed="64"/>
      </patternFill>
    </fill>
    <fill>
      <patternFill patternType="solid">
        <fgColor rgb="FFFFFFC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0" tint="-0.249977111117893"/>
        <bgColor indexed="64"/>
      </patternFill>
    </fill>
    <fill>
      <patternFill patternType="solid">
        <fgColor rgb="FF9933FF"/>
        <bgColor indexed="64"/>
      </patternFill>
    </fill>
    <fill>
      <patternFill patternType="solid">
        <fgColor rgb="FF99FFCC"/>
        <bgColor indexed="64"/>
      </patternFill>
    </fill>
    <fill>
      <patternFill patternType="solid">
        <fgColor rgb="FF3399FF"/>
        <bgColor indexed="64"/>
      </patternFill>
    </fill>
    <fill>
      <patternFill patternType="solid">
        <fgColor theme="0"/>
        <bgColor auto="1"/>
      </patternFill>
    </fill>
    <fill>
      <patternFill patternType="solid">
        <fgColor rgb="FF0070C0"/>
        <bgColor indexed="64"/>
      </patternFill>
    </fill>
    <fill>
      <patternFill patternType="solid">
        <fgColor rgb="FFCC99FF"/>
        <bgColor indexed="64"/>
      </patternFill>
    </fill>
    <fill>
      <patternFill patternType="solid">
        <fgColor rgb="FF00B050"/>
        <bgColor rgb="FF000000"/>
      </patternFill>
    </fill>
    <fill>
      <patternFill patternType="solid">
        <fgColor rgb="FFFFFFFF"/>
        <bgColor rgb="FF000000"/>
      </patternFill>
    </fill>
    <fill>
      <patternFill patternType="solid">
        <fgColor rgb="FFFFFF00"/>
        <bgColor rgb="FF000000"/>
      </patternFill>
    </fill>
    <fill>
      <patternFill patternType="solid">
        <fgColor rgb="FFB7DEE8"/>
        <bgColor rgb="FF000000"/>
      </patternFill>
    </fill>
    <fill>
      <patternFill patternType="solid">
        <fgColor rgb="FFFF0000"/>
        <bgColor rgb="FF000000"/>
      </patternFill>
    </fill>
    <fill>
      <patternFill patternType="solid">
        <fgColor rgb="FF9966FF"/>
        <bgColor rgb="FF000000"/>
      </patternFill>
    </fill>
    <fill>
      <patternFill patternType="solid">
        <fgColor rgb="FF963634"/>
        <bgColor rgb="FF000000"/>
      </patternFill>
    </fill>
    <fill>
      <patternFill patternType="solid">
        <fgColor rgb="FFEBF1DE"/>
        <bgColor rgb="FF000000"/>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58BDF"/>
        <bgColor indexed="64"/>
      </patternFill>
    </fill>
    <fill>
      <patternFill patternType="solid">
        <fgColor rgb="FFCCFFFF"/>
        <bgColor indexed="64"/>
      </patternFill>
    </fill>
    <fill>
      <patternFill patternType="solid">
        <fgColor rgb="FF7030A0"/>
        <bgColor indexed="64"/>
      </patternFill>
    </fill>
    <fill>
      <patternFill patternType="solid">
        <fgColor rgb="FFFAACE9"/>
        <bgColor indexed="64"/>
      </patternFill>
    </fill>
    <fill>
      <patternFill patternType="solid">
        <fgColor rgb="FFEF81EA"/>
        <bgColor indexed="64"/>
      </patternFill>
    </fill>
    <fill>
      <patternFill patternType="solid">
        <fgColor rgb="FFF57BE6"/>
        <bgColor indexed="64"/>
      </patternFill>
    </fill>
    <fill>
      <patternFill patternType="solid">
        <fgColor theme="6"/>
        <bgColor indexed="64"/>
      </patternFill>
    </fill>
    <fill>
      <patternFill patternType="solid">
        <fgColor theme="9" tint="0.79998168889431442"/>
        <bgColor indexed="64"/>
      </patternFill>
    </fill>
  </fills>
  <borders count="109">
    <border>
      <left/>
      <right/>
      <top/>
      <bottom/>
      <diagonal/>
    </border>
    <border>
      <left style="medium">
        <color indexed="64"/>
      </left>
      <right/>
      <top/>
      <bottom/>
      <diagonal/>
    </border>
    <border>
      <left/>
      <right/>
      <top/>
      <bottom style="double">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dotted">
        <color theme="0" tint="-0.149967955565050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style="medium">
        <color indexed="64"/>
      </bottom>
      <diagonal/>
    </border>
    <border>
      <left style="hair">
        <color auto="1"/>
      </left>
      <right style="hair">
        <color auto="1"/>
      </right>
      <top style="hair">
        <color auto="1"/>
      </top>
      <bottom style="medium">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auto="1"/>
      </left>
      <right/>
      <top/>
      <bottom/>
      <diagonal/>
    </border>
    <border>
      <left style="medium">
        <color indexed="64"/>
      </left>
      <right style="thick">
        <color auto="1"/>
      </right>
      <top/>
      <bottom/>
      <diagonal/>
    </border>
    <border>
      <left style="thick">
        <color auto="1"/>
      </left>
      <right/>
      <top/>
      <bottom style="thick">
        <color auto="1"/>
      </bottom>
      <diagonal/>
    </border>
    <border>
      <left style="medium">
        <color indexed="64"/>
      </left>
      <right style="thick">
        <color auto="1"/>
      </right>
      <top/>
      <bottom style="thick">
        <color auto="1"/>
      </bottom>
      <diagonal/>
    </border>
    <border>
      <left/>
      <right style="thick">
        <color indexed="64"/>
      </right>
      <top/>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diagonal/>
    </border>
    <border>
      <left/>
      <right/>
      <top style="thin">
        <color indexed="64"/>
      </top>
      <bottom/>
      <diagonal/>
    </border>
    <border>
      <left/>
      <right style="thick">
        <color indexed="64"/>
      </right>
      <top style="thin">
        <color indexed="64"/>
      </top>
      <bottom/>
      <diagonal/>
    </border>
    <border>
      <left style="thick">
        <color indexed="64"/>
      </left>
      <right/>
      <top/>
      <bottom style="thin">
        <color indexed="64"/>
      </bottom>
      <diagonal/>
    </border>
    <border>
      <left/>
      <right style="thick">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thin">
        <color indexed="64"/>
      </left>
      <right/>
      <top style="thin">
        <color indexed="64"/>
      </top>
      <bottom/>
      <diagonal/>
    </border>
    <border>
      <left/>
      <right style="thin">
        <color indexed="64"/>
      </right>
      <top style="thin">
        <color indexed="64"/>
      </top>
      <bottom/>
      <diagonal/>
    </border>
    <border>
      <left style="thick">
        <color indexed="64"/>
      </left>
      <right style="thick">
        <color indexed="64"/>
      </right>
      <top style="thick">
        <color indexed="64"/>
      </top>
      <bottom style="thick">
        <color indexed="64"/>
      </bottom>
      <diagonal/>
    </border>
    <border>
      <left style="medium">
        <color indexed="64"/>
      </left>
      <right style="thick">
        <color indexed="64"/>
      </right>
      <top style="thick">
        <color indexed="64"/>
      </top>
      <bottom style="thin">
        <color indexed="64"/>
      </bottom>
      <diagonal/>
    </border>
    <border>
      <left style="medium">
        <color indexed="64"/>
      </left>
      <right style="thick">
        <color indexed="64"/>
      </right>
      <top style="thin">
        <color indexed="64"/>
      </top>
      <bottom style="thin">
        <color indexed="64"/>
      </bottom>
      <diagonal/>
    </border>
    <border>
      <left style="medium">
        <color indexed="64"/>
      </left>
      <right style="thick">
        <color indexed="64"/>
      </right>
      <top style="thin">
        <color indexed="64"/>
      </top>
      <bottom style="thick">
        <color indexed="64"/>
      </bottom>
      <diagonal/>
    </border>
    <border>
      <left style="thick">
        <color indexed="64"/>
      </left>
      <right style="thin">
        <color indexed="64"/>
      </right>
      <top/>
      <bottom/>
      <diagonal/>
    </border>
    <border>
      <left style="thin">
        <color indexed="64"/>
      </left>
      <right style="thick">
        <color indexed="64"/>
      </right>
      <top/>
      <bottom/>
      <diagonal/>
    </border>
    <border>
      <left/>
      <right style="thick">
        <color auto="1"/>
      </right>
      <top style="medium">
        <color indexed="64"/>
      </top>
      <bottom style="medium">
        <color indexed="64"/>
      </bottom>
      <diagonal/>
    </border>
    <border>
      <left style="medium">
        <color indexed="64"/>
      </left>
      <right style="thick">
        <color indexed="64"/>
      </right>
      <top/>
      <bottom style="thin">
        <color indexed="64"/>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medium">
        <color indexed="64"/>
      </top>
      <bottom style="medium">
        <color indexed="64"/>
      </bottom>
      <diagonal/>
    </border>
    <border>
      <left style="thick">
        <color indexed="64"/>
      </left>
      <right style="thick">
        <color indexed="64"/>
      </right>
      <top/>
      <bottom style="thin">
        <color indexed="64"/>
      </bottom>
      <diagonal/>
    </border>
    <border>
      <left/>
      <right/>
      <top style="thin">
        <color indexed="64"/>
      </top>
      <bottom style="thin">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medium">
        <color indexed="64"/>
      </top>
      <bottom/>
      <diagonal/>
    </border>
    <border>
      <left style="thin">
        <color auto="1"/>
      </left>
      <right style="thin">
        <color auto="1"/>
      </right>
      <top style="medium">
        <color indexed="64"/>
      </top>
      <bottom/>
      <diagonal/>
    </border>
    <border>
      <left style="medium">
        <color indexed="64"/>
      </left>
      <right style="thin">
        <color auto="1"/>
      </right>
      <top style="medium">
        <color indexed="64"/>
      </top>
      <bottom/>
      <diagonal/>
    </border>
    <border>
      <left style="thin">
        <color auto="1"/>
      </left>
      <right style="thin">
        <color auto="1"/>
      </right>
      <top style="medium">
        <color indexed="64"/>
      </top>
      <bottom style="thin">
        <color auto="1"/>
      </bottom>
      <diagonal/>
    </border>
    <border>
      <left/>
      <right/>
      <top style="thin">
        <color auto="1"/>
      </top>
      <bottom style="medium">
        <color indexed="64"/>
      </bottom>
      <diagonal/>
    </border>
    <border>
      <left style="thin">
        <color auto="1"/>
      </left>
      <right/>
      <top style="thin">
        <color auto="1"/>
      </top>
      <bottom style="medium">
        <color indexed="64"/>
      </bottom>
      <diagonal/>
    </border>
    <border>
      <left/>
      <right style="thin">
        <color auto="1"/>
      </right>
      <top/>
      <bottom style="medium">
        <color indexed="64"/>
      </bottom>
      <diagonal/>
    </border>
    <border>
      <left style="thin">
        <color indexed="64"/>
      </left>
      <right/>
      <top/>
      <bottom style="medium">
        <color indexed="64"/>
      </bottom>
      <diagonal/>
    </border>
    <border>
      <left style="medium">
        <color indexed="64"/>
      </left>
      <right style="thin">
        <color auto="1"/>
      </right>
      <top/>
      <bottom style="medium">
        <color indexed="64"/>
      </bottom>
      <diagonal/>
    </border>
    <border>
      <left/>
      <right style="thin">
        <color indexed="64"/>
      </right>
      <top/>
      <bottom/>
      <diagonal/>
    </border>
    <border>
      <left style="thin">
        <color indexed="64"/>
      </left>
      <right/>
      <top/>
      <bottom/>
      <diagonal/>
    </border>
    <border>
      <left style="medium">
        <color indexed="64"/>
      </left>
      <right style="thin">
        <color auto="1"/>
      </right>
      <top/>
      <bottom/>
      <diagonal/>
    </border>
    <border>
      <left/>
      <right/>
      <top style="medium">
        <color indexed="64"/>
      </top>
      <bottom style="thin">
        <color auto="1"/>
      </bottom>
      <diagonal/>
    </border>
    <border>
      <left style="thin">
        <color auto="1"/>
      </left>
      <right/>
      <top style="medium">
        <color indexed="64"/>
      </top>
      <bottom style="thin">
        <color auto="1"/>
      </bottom>
      <diagonal/>
    </border>
    <border>
      <left/>
      <right style="thin">
        <color auto="1"/>
      </right>
      <top style="medium">
        <color indexed="64"/>
      </top>
      <bottom/>
      <diagonal/>
    </border>
    <border>
      <left style="thin">
        <color indexed="64"/>
      </left>
      <right/>
      <top style="medium">
        <color indexed="64"/>
      </top>
      <bottom/>
      <diagonal/>
    </border>
    <border>
      <left/>
      <right style="medium">
        <color indexed="64"/>
      </right>
      <top style="hair">
        <color auto="1"/>
      </top>
      <bottom style="medium">
        <color indexed="64"/>
      </bottom>
      <diagonal/>
    </border>
    <border>
      <left/>
      <right style="medium">
        <color indexed="64"/>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medium">
        <color indexed="64"/>
      </top>
      <bottom style="hair">
        <color auto="1"/>
      </bottom>
      <diagonal/>
    </border>
    <border>
      <left/>
      <right style="medium">
        <color indexed="64"/>
      </right>
      <top style="medium">
        <color indexed="64"/>
      </top>
      <bottom style="hair">
        <color auto="1"/>
      </bottom>
      <diagonal/>
    </border>
    <border>
      <left style="hair">
        <color auto="1"/>
      </left>
      <right style="medium">
        <color indexed="64"/>
      </right>
      <top style="medium">
        <color indexed="64"/>
      </top>
      <bottom style="hair">
        <color auto="1"/>
      </bottom>
      <diagonal/>
    </border>
    <border>
      <left style="hair">
        <color auto="1"/>
      </left>
      <right style="hair">
        <color auto="1"/>
      </right>
      <top style="medium">
        <color indexed="64"/>
      </top>
      <bottom style="hair">
        <color auto="1"/>
      </bottom>
      <diagonal/>
    </border>
    <border>
      <left style="medium">
        <color indexed="64"/>
      </left>
      <right style="hair">
        <color auto="1"/>
      </right>
      <top style="medium">
        <color indexed="64"/>
      </top>
      <bottom style="hair">
        <color auto="1"/>
      </bottom>
      <diagonal/>
    </border>
    <border>
      <left/>
      <right style="thin">
        <color auto="1"/>
      </right>
      <top style="thin">
        <color auto="1"/>
      </top>
      <bottom style="medium">
        <color indexed="64"/>
      </bottom>
      <diagonal/>
    </border>
    <border>
      <left/>
      <right style="thin">
        <color auto="1"/>
      </right>
      <top style="medium">
        <color indexed="64"/>
      </top>
      <bottom style="thin">
        <color auto="1"/>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thin">
        <color auto="1"/>
      </left>
      <right style="thin">
        <color auto="1"/>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thin">
        <color auto="1"/>
      </left>
      <right style="medium">
        <color indexed="64"/>
      </right>
      <top/>
      <bottom style="medium">
        <color indexed="64"/>
      </bottom>
      <diagonal/>
    </border>
    <border>
      <left style="thin">
        <color indexed="64"/>
      </left>
      <right style="thin">
        <color indexed="64"/>
      </right>
      <top/>
      <bottom/>
      <diagonal/>
    </border>
  </borders>
  <cellStyleXfs count="36">
    <xf numFmtId="0" fontId="0" fillId="0" borderId="0"/>
    <xf numFmtId="0" fontId="1" fillId="0" borderId="0"/>
    <xf numFmtId="0" fontId="2" fillId="0" borderId="0"/>
    <xf numFmtId="44" fontId="3" fillId="0" borderId="0" applyFont="0" applyFill="0" applyBorder="0" applyAlignment="0" applyProtection="0"/>
    <xf numFmtId="0" fontId="7" fillId="0" borderId="0"/>
    <xf numFmtId="0" fontId="7" fillId="0" borderId="0"/>
    <xf numFmtId="0" fontId="8"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42" fontId="7" fillId="0" borderId="0" applyFont="0" applyFill="0" applyBorder="0" applyAlignment="0" applyProtection="0"/>
    <xf numFmtId="43" fontId="7" fillId="0" borderId="0" applyFont="0" applyFill="0" applyBorder="0" applyAlignment="0" applyProtection="0"/>
    <xf numFmtId="41"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15" fillId="0" borderId="0"/>
    <xf numFmtId="0" fontId="7" fillId="0" borderId="0"/>
    <xf numFmtId="0" fontId="1" fillId="0" borderId="0"/>
    <xf numFmtId="0" fontId="1" fillId="0" borderId="0"/>
    <xf numFmtId="0" fontId="7" fillId="0" borderId="0"/>
    <xf numFmtId="0" fontId="43" fillId="0" borderId="0" applyNumberFormat="0" applyFill="0" applyBorder="0" applyAlignment="0" applyProtection="0"/>
    <xf numFmtId="0" fontId="49" fillId="0" borderId="0"/>
    <xf numFmtId="44" fontId="3" fillId="0" borderId="0" applyFont="0" applyFill="0" applyBorder="0" applyAlignment="0" applyProtection="0"/>
    <xf numFmtId="44" fontId="7" fillId="0" borderId="0" applyFont="0" applyFill="0" applyBorder="0" applyAlignment="0" applyProtection="0"/>
    <xf numFmtId="42" fontId="7" fillId="0" borderId="0" applyFont="0" applyFill="0" applyBorder="0" applyAlignment="0" applyProtection="0"/>
    <xf numFmtId="43" fontId="7" fillId="0" borderId="0" applyFont="0" applyFill="0" applyBorder="0" applyAlignment="0" applyProtection="0"/>
    <xf numFmtId="41"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44" fillId="0" borderId="0"/>
    <xf numFmtId="0" fontId="50" fillId="0" borderId="0"/>
    <xf numFmtId="0" fontId="51" fillId="0" borderId="0" applyNumberFormat="0" applyFill="0" applyBorder="0" applyAlignment="0" applyProtection="0">
      <alignment vertical="top"/>
      <protection locked="0"/>
    </xf>
  </cellStyleXfs>
  <cellXfs count="1046">
    <xf numFmtId="0" fontId="0" fillId="0" borderId="0" xfId="0"/>
    <xf numFmtId="0" fontId="0" fillId="0" borderId="0" xfId="0" applyAlignment="1">
      <alignment horizontal="center"/>
    </xf>
    <xf numFmtId="0" fontId="0" fillId="0" borderId="0" xfId="0" applyAlignment="1">
      <alignment horizontal="right"/>
    </xf>
    <xf numFmtId="0" fontId="4" fillId="0" borderId="0" xfId="0" applyFont="1" applyAlignment="1">
      <alignment horizontal="center"/>
    </xf>
    <xf numFmtId="0" fontId="11" fillId="0" borderId="0" xfId="0" applyFont="1" applyAlignment="1">
      <alignment horizontal="center"/>
    </xf>
    <xf numFmtId="164" fontId="6" fillId="2" borderId="1" xfId="3" applyNumberFormat="1" applyFont="1" applyFill="1" applyBorder="1" applyAlignment="1">
      <alignment horizontal="center" vertical="center" wrapText="1"/>
    </xf>
    <xf numFmtId="0" fontId="12" fillId="2" borderId="0" xfId="0" applyFont="1" applyFill="1"/>
    <xf numFmtId="0" fontId="12" fillId="0" borderId="0" xfId="0" applyFont="1"/>
    <xf numFmtId="0" fontId="0" fillId="10" borderId="3" xfId="0" applyFill="1" applyBorder="1" applyAlignment="1">
      <alignment horizontal="center"/>
    </xf>
    <xf numFmtId="0" fontId="0" fillId="10" borderId="4" xfId="0" applyFill="1"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5" fillId="2" borderId="7" xfId="0" applyFont="1" applyFill="1" applyBorder="1" applyAlignment="1">
      <alignment horizontal="center"/>
    </xf>
    <xf numFmtId="0" fontId="5" fillId="2" borderId="6" xfId="0" applyFont="1" applyFill="1" applyBorder="1" applyAlignment="1">
      <alignment horizontal="center"/>
    </xf>
    <xf numFmtId="0" fontId="12" fillId="2" borderId="11" xfId="0" applyFont="1" applyFill="1" applyBorder="1" applyAlignment="1">
      <alignment horizontal="center"/>
    </xf>
    <xf numFmtId="0" fontId="6" fillId="2" borderId="11" xfId="0" applyFont="1" applyFill="1" applyBorder="1" applyAlignment="1">
      <alignment horizontal="center"/>
    </xf>
    <xf numFmtId="166" fontId="0" fillId="0" borderId="0" xfId="0" applyNumberFormat="1" applyAlignment="1">
      <alignment horizontal="center"/>
    </xf>
    <xf numFmtId="168" fontId="0" fillId="0" borderId="0" xfId="0" applyNumberFormat="1" applyAlignment="1">
      <alignment horizontal="center"/>
    </xf>
    <xf numFmtId="169" fontId="0" fillId="0" borderId="0" xfId="0" applyNumberFormat="1" applyAlignment="1">
      <alignment horizontal="center"/>
    </xf>
    <xf numFmtId="10" fontId="0" fillId="0" borderId="0" xfId="0" applyNumberFormat="1" applyAlignment="1">
      <alignment horizontal="center"/>
    </xf>
    <xf numFmtId="9" fontId="4" fillId="0" borderId="0" xfId="0" applyNumberFormat="1" applyFont="1" applyAlignment="1">
      <alignment horizontal="center"/>
    </xf>
    <xf numFmtId="0" fontId="0" fillId="0" borderId="8" xfId="0" applyBorder="1" applyAlignment="1">
      <alignment horizontal="center"/>
    </xf>
    <xf numFmtId="167" fontId="0" fillId="0" borderId="0" xfId="0" applyNumberFormat="1" applyAlignment="1">
      <alignment horizontal="center"/>
    </xf>
    <xf numFmtId="0" fontId="5" fillId="12" borderId="6" xfId="0" applyFont="1" applyFill="1" applyBorder="1" applyAlignment="1">
      <alignment horizontal="center"/>
    </xf>
    <xf numFmtId="0" fontId="5" fillId="0" borderId="4" xfId="0" applyFont="1" applyBorder="1" applyAlignment="1">
      <alignment horizontal="center"/>
    </xf>
    <xf numFmtId="0" fontId="5" fillId="0" borderId="5" xfId="0" applyFont="1" applyBorder="1" applyAlignment="1">
      <alignment horizontal="center"/>
    </xf>
    <xf numFmtId="0" fontId="5" fillId="0" borderId="6" xfId="0" applyFont="1" applyBorder="1" applyAlignment="1">
      <alignment horizontal="center"/>
    </xf>
    <xf numFmtId="0" fontId="5" fillId="2" borderId="4" xfId="0" applyFont="1" applyFill="1" applyBorder="1" applyAlignment="1">
      <alignment horizontal="center"/>
    </xf>
    <xf numFmtId="0" fontId="5" fillId="2" borderId="5" xfId="0" applyFont="1" applyFill="1" applyBorder="1" applyAlignment="1">
      <alignment horizontal="center"/>
    </xf>
    <xf numFmtId="0" fontId="17" fillId="0" borderId="5" xfId="0" applyFont="1" applyBorder="1" applyAlignment="1">
      <alignment horizontal="center" vertical="center"/>
    </xf>
    <xf numFmtId="0" fontId="17" fillId="0" borderId="6" xfId="0" applyFont="1" applyBorder="1" applyAlignment="1">
      <alignment horizontal="center" vertical="center"/>
    </xf>
    <xf numFmtId="0" fontId="5" fillId="7" borderId="5" xfId="0" applyFont="1" applyFill="1" applyBorder="1" applyAlignment="1">
      <alignment horizontal="center"/>
    </xf>
    <xf numFmtId="0" fontId="5" fillId="3" borderId="5" xfId="0" applyFont="1" applyFill="1" applyBorder="1" applyAlignment="1">
      <alignment horizontal="center" wrapText="1"/>
    </xf>
    <xf numFmtId="0" fontId="5" fillId="4" borderId="5" xfId="0" applyFont="1" applyFill="1" applyBorder="1" applyAlignment="1">
      <alignment horizontal="center"/>
    </xf>
    <xf numFmtId="0" fontId="5" fillId="8" borderId="5" xfId="0" applyFont="1" applyFill="1" applyBorder="1" applyAlignment="1">
      <alignment horizontal="center"/>
    </xf>
    <xf numFmtId="0" fontId="5" fillId="8" borderId="5" xfId="0" applyFont="1" applyFill="1" applyBorder="1" applyAlignment="1">
      <alignment horizontal="center" wrapText="1"/>
    </xf>
    <xf numFmtId="0" fontId="5" fillId="11" borderId="5" xfId="0" applyFont="1" applyFill="1" applyBorder="1" applyAlignment="1">
      <alignment horizontal="center"/>
    </xf>
    <xf numFmtId="0" fontId="5" fillId="13" borderId="5" xfId="0" applyFont="1" applyFill="1" applyBorder="1" applyAlignment="1">
      <alignment horizontal="center"/>
    </xf>
    <xf numFmtId="0" fontId="5" fillId="15" borderId="5" xfId="0" applyFont="1" applyFill="1" applyBorder="1" applyAlignment="1">
      <alignment horizontal="center"/>
    </xf>
    <xf numFmtId="15" fontId="22" fillId="0" borderId="0" xfId="0" applyNumberFormat="1" applyFont="1" applyAlignment="1">
      <alignment horizontal="center"/>
    </xf>
    <xf numFmtId="0" fontId="5" fillId="17" borderId="5" xfId="0" applyFont="1" applyFill="1" applyBorder="1" applyAlignment="1">
      <alignment horizontal="center" wrapText="1"/>
    </xf>
    <xf numFmtId="0" fontId="25" fillId="2" borderId="0" xfId="0" applyFont="1" applyFill="1"/>
    <xf numFmtId="0" fontId="5" fillId="18" borderId="5" xfId="0" applyFont="1" applyFill="1" applyBorder="1" applyAlignment="1">
      <alignment horizontal="center" wrapText="1"/>
    </xf>
    <xf numFmtId="0" fontId="5" fillId="19" borderId="5" xfId="0" applyFont="1" applyFill="1" applyBorder="1" applyAlignment="1">
      <alignment horizontal="center" wrapText="1"/>
    </xf>
    <xf numFmtId="0" fontId="5" fillId="14" borderId="5" xfId="0" applyFont="1" applyFill="1" applyBorder="1" applyAlignment="1">
      <alignment horizontal="center" wrapText="1"/>
    </xf>
    <xf numFmtId="0" fontId="5" fillId="20" borderId="5" xfId="0" applyFont="1" applyFill="1" applyBorder="1" applyAlignment="1">
      <alignment horizontal="center" wrapText="1"/>
    </xf>
    <xf numFmtId="0" fontId="5" fillId="21" borderId="5" xfId="0" applyFont="1" applyFill="1" applyBorder="1" applyAlignment="1">
      <alignment horizontal="center" wrapText="1"/>
    </xf>
    <xf numFmtId="0" fontId="10" fillId="22" borderId="15" xfId="5" applyFont="1" applyFill="1" applyBorder="1" applyAlignment="1" applyProtection="1">
      <alignment horizontal="center" vertical="center" wrapText="1"/>
      <protection locked="0"/>
    </xf>
    <xf numFmtId="1" fontId="10" fillId="22" borderId="15" xfId="6" applyNumberFormat="1" applyFont="1" applyFill="1" applyBorder="1" applyAlignment="1">
      <alignment horizontal="center" vertical="center" wrapText="1"/>
    </xf>
    <xf numFmtId="0" fontId="5" fillId="6" borderId="5" xfId="0" applyFont="1" applyFill="1" applyBorder="1" applyAlignment="1">
      <alignment horizontal="center"/>
    </xf>
    <xf numFmtId="164" fontId="6" fillId="2" borderId="21" xfId="3" applyNumberFormat="1" applyFont="1" applyFill="1" applyBorder="1" applyAlignment="1">
      <alignment horizontal="center" vertical="center" wrapText="1"/>
    </xf>
    <xf numFmtId="0" fontId="12" fillId="2" borderId="22" xfId="0" applyFont="1" applyFill="1" applyBorder="1" applyAlignment="1">
      <alignment horizontal="left" vertical="center"/>
    </xf>
    <xf numFmtId="164" fontId="6" fillId="2" borderId="21" xfId="3" applyNumberFormat="1" applyFont="1" applyFill="1" applyBorder="1" applyAlignment="1">
      <alignment horizontal="center" vertical="center"/>
    </xf>
    <xf numFmtId="0" fontId="12" fillId="2" borderId="1" xfId="0" applyFont="1" applyFill="1" applyBorder="1" applyAlignment="1">
      <alignment horizontal="left"/>
    </xf>
    <xf numFmtId="1" fontId="25" fillId="2" borderId="1" xfId="0" applyNumberFormat="1" applyFont="1" applyFill="1" applyBorder="1" applyAlignment="1">
      <alignment horizontal="left"/>
    </xf>
    <xf numFmtId="0" fontId="25" fillId="0" borderId="24" xfId="0" applyFont="1" applyBorder="1" applyAlignment="1">
      <alignment wrapText="1"/>
    </xf>
    <xf numFmtId="0" fontId="25" fillId="0" borderId="24" xfId="0" applyFont="1" applyBorder="1"/>
    <xf numFmtId="0" fontId="6" fillId="2" borderId="25" xfId="0" applyFont="1" applyFill="1" applyBorder="1" applyAlignment="1">
      <alignment horizontal="center"/>
    </xf>
    <xf numFmtId="0" fontId="25" fillId="0" borderId="26" xfId="0" applyFont="1" applyBorder="1"/>
    <xf numFmtId="0" fontId="6" fillId="2" borderId="27" xfId="0" applyFont="1" applyFill="1" applyBorder="1" applyAlignment="1">
      <alignment horizontal="center"/>
    </xf>
    <xf numFmtId="164" fontId="6" fillId="2" borderId="25" xfId="3" applyNumberFormat="1" applyFont="1" applyFill="1" applyBorder="1" applyAlignment="1">
      <alignment horizontal="center" vertical="center" wrapText="1"/>
    </xf>
    <xf numFmtId="0" fontId="12" fillId="0" borderId="3" xfId="0" applyFont="1" applyBorder="1"/>
    <xf numFmtId="0" fontId="12" fillId="0" borderId="21" xfId="0" applyFont="1" applyBorder="1"/>
    <xf numFmtId="0" fontId="0" fillId="0" borderId="1" xfId="0" applyBorder="1" applyAlignment="1">
      <alignment horizontal="center"/>
    </xf>
    <xf numFmtId="0" fontId="12" fillId="0" borderId="11" xfId="0" applyFont="1" applyBorder="1"/>
    <xf numFmtId="9" fontId="0" fillId="0" borderId="0" xfId="0" applyNumberFormat="1" applyAlignment="1">
      <alignment horizontal="center"/>
    </xf>
    <xf numFmtId="0" fontId="12" fillId="0" borderId="12" xfId="0" applyFont="1" applyBorder="1"/>
    <xf numFmtId="0" fontId="12" fillId="0" borderId="13" xfId="0" applyFont="1" applyBorder="1"/>
    <xf numFmtId="0" fontId="12" fillId="0" borderId="14" xfId="0" applyFont="1" applyBorder="1"/>
    <xf numFmtId="169" fontId="0" fillId="0" borderId="0" xfId="0" applyNumberFormat="1" applyAlignment="1">
      <alignment horizontal="center" vertical="center"/>
    </xf>
    <xf numFmtId="0" fontId="4" fillId="0" borderId="9" xfId="0" applyFont="1" applyBorder="1" applyAlignment="1">
      <alignment horizontal="center" vertical="center"/>
    </xf>
    <xf numFmtId="0" fontId="4" fillId="0" borderId="9" xfId="0" applyFont="1" applyBorder="1" applyAlignment="1">
      <alignment horizontal="center" vertical="center" wrapText="1"/>
    </xf>
    <xf numFmtId="166" fontId="4" fillId="0" borderId="10" xfId="0" applyNumberFormat="1" applyFont="1" applyBorder="1" applyAlignment="1">
      <alignment horizontal="center" vertical="center" wrapText="1"/>
    </xf>
    <xf numFmtId="2" fontId="0" fillId="0" borderId="11" xfId="0" applyNumberFormat="1" applyBorder="1" applyAlignment="1">
      <alignment horizontal="center"/>
    </xf>
    <xf numFmtId="10" fontId="0" fillId="0" borderId="11" xfId="0" applyNumberFormat="1" applyBorder="1"/>
    <xf numFmtId="0" fontId="0" fillId="0" borderId="11" xfId="0" applyBorder="1"/>
    <xf numFmtId="0" fontId="4" fillId="0" borderId="1" xfId="0" applyFont="1" applyBorder="1" applyAlignment="1">
      <alignment horizontal="center"/>
    </xf>
    <xf numFmtId="0" fontId="16" fillId="0" borderId="0" xfId="0" applyFont="1"/>
    <xf numFmtId="0" fontId="16" fillId="0" borderId="0" xfId="0" applyFont="1" applyAlignment="1">
      <alignment horizontal="center" vertical="center"/>
    </xf>
    <xf numFmtId="0" fontId="16" fillId="0" borderId="0" xfId="0" applyFont="1" applyAlignment="1">
      <alignment horizontal="center"/>
    </xf>
    <xf numFmtId="0" fontId="16" fillId="0" borderId="15" xfId="0" applyFont="1" applyBorder="1" applyAlignment="1">
      <alignment horizontal="center" vertical="center" wrapText="1"/>
    </xf>
    <xf numFmtId="0" fontId="16" fillId="0" borderId="0" xfId="0" applyFont="1" applyAlignment="1">
      <alignment horizontal="center" vertical="center" wrapText="1"/>
    </xf>
    <xf numFmtId="0" fontId="16" fillId="0" borderId="0" xfId="0" applyFont="1" applyAlignment="1">
      <alignment wrapText="1"/>
    </xf>
    <xf numFmtId="0" fontId="5" fillId="0" borderId="15" xfId="0" applyFont="1" applyBorder="1" applyAlignment="1">
      <alignment horizontal="center"/>
    </xf>
    <xf numFmtId="0" fontId="9" fillId="0" borderId="15" xfId="0" applyFont="1" applyBorder="1" applyAlignment="1">
      <alignment horizontal="center"/>
    </xf>
    <xf numFmtId="0" fontId="5" fillId="0" borderId="31" xfId="0" applyFont="1" applyBorder="1"/>
    <xf numFmtId="0" fontId="5" fillId="0" borderId="39" xfId="0" applyFont="1" applyBorder="1"/>
    <xf numFmtId="0" fontId="9" fillId="0" borderId="15" xfId="0" applyFont="1" applyBorder="1"/>
    <xf numFmtId="0" fontId="9" fillId="0" borderId="40" xfId="0" applyFont="1" applyBorder="1" applyAlignment="1">
      <alignment horizontal="center"/>
    </xf>
    <xf numFmtId="0" fontId="9" fillId="0" borderId="41" xfId="0" applyFont="1" applyBorder="1" applyAlignment="1">
      <alignment horizontal="center"/>
    </xf>
    <xf numFmtId="14" fontId="9" fillId="0" borderId="39" xfId="0" applyNumberFormat="1" applyFont="1" applyBorder="1" applyAlignment="1">
      <alignment horizontal="center"/>
    </xf>
    <xf numFmtId="14" fontId="9" fillId="0" borderId="15" xfId="0" applyNumberFormat="1" applyFont="1" applyBorder="1" applyAlignment="1">
      <alignment horizontal="center"/>
    </xf>
    <xf numFmtId="14" fontId="9" fillId="0" borderId="30" xfId="0" applyNumberFormat="1" applyFont="1" applyBorder="1" applyAlignment="1">
      <alignment horizontal="center"/>
    </xf>
    <xf numFmtId="0" fontId="5" fillId="0" borderId="31" xfId="0" applyFont="1" applyBorder="1" applyAlignment="1">
      <alignment horizontal="center"/>
    </xf>
    <xf numFmtId="0" fontId="16" fillId="0" borderId="34" xfId="0" applyFont="1" applyBorder="1" applyAlignment="1">
      <alignment horizontal="center" vertical="center" wrapText="1"/>
    </xf>
    <xf numFmtId="0" fontId="16" fillId="0" borderId="31" xfId="0" applyFont="1" applyBorder="1"/>
    <xf numFmtId="0" fontId="5" fillId="0" borderId="15" xfId="0" applyFont="1" applyBorder="1"/>
    <xf numFmtId="0" fontId="16" fillId="0" borderId="40" xfId="0" applyFont="1" applyBorder="1" applyAlignment="1">
      <alignment horizontal="center" vertical="center" wrapText="1"/>
    </xf>
    <xf numFmtId="0" fontId="16" fillId="0" borderId="41" xfId="0" applyFont="1" applyBorder="1" applyAlignment="1">
      <alignment horizontal="center"/>
    </xf>
    <xf numFmtId="0" fontId="16" fillId="0" borderId="29" xfId="0" applyFont="1" applyBorder="1" applyAlignment="1">
      <alignment horizontal="center"/>
    </xf>
    <xf numFmtId="0" fontId="16" fillId="0" borderId="39" xfId="0" applyFont="1" applyBorder="1" applyAlignment="1">
      <alignment horizontal="center"/>
    </xf>
    <xf numFmtId="0" fontId="16" fillId="0" borderId="15" xfId="0" applyFont="1" applyBorder="1" applyAlignment="1">
      <alignment horizontal="center"/>
    </xf>
    <xf numFmtId="0" fontId="16" fillId="0" borderId="40" xfId="0" applyFont="1" applyBorder="1" applyAlignment="1">
      <alignment horizontal="center"/>
    </xf>
    <xf numFmtId="0" fontId="16" fillId="0" borderId="36" xfId="0" applyFont="1" applyBorder="1" applyAlignment="1">
      <alignment horizontal="center" vertical="center" wrapText="1"/>
    </xf>
    <xf numFmtId="0" fontId="16" fillId="0" borderId="37" xfId="0" applyFont="1" applyBorder="1" applyAlignment="1">
      <alignment horizontal="center" vertical="center" wrapText="1"/>
    </xf>
    <xf numFmtId="0" fontId="16" fillId="0" borderId="29" xfId="0" applyFont="1" applyBorder="1" applyAlignment="1">
      <alignment horizontal="center" vertical="center" wrapText="1"/>
    </xf>
    <xf numFmtId="0" fontId="16" fillId="0" borderId="35" xfId="0" applyFont="1" applyBorder="1" applyAlignment="1">
      <alignment horizontal="center" vertical="center" wrapText="1"/>
    </xf>
    <xf numFmtId="0" fontId="5" fillId="2" borderId="15" xfId="0" applyFont="1" applyFill="1" applyBorder="1" applyAlignment="1">
      <alignment horizontal="center" vertical="center" wrapText="1"/>
    </xf>
    <xf numFmtId="0" fontId="5" fillId="0" borderId="15" xfId="0" applyFont="1" applyBorder="1" applyAlignment="1">
      <alignment horizontal="center" vertical="center" wrapText="1"/>
    </xf>
    <xf numFmtId="0" fontId="5" fillId="0" borderId="31" xfId="0" applyFont="1" applyBorder="1" applyAlignment="1">
      <alignment horizontal="center" vertical="center" wrapText="1"/>
    </xf>
    <xf numFmtId="0" fontId="5" fillId="0" borderId="41" xfId="0" applyFont="1" applyBorder="1" applyAlignment="1">
      <alignment horizontal="center"/>
    </xf>
    <xf numFmtId="0" fontId="17" fillId="0" borderId="15" xfId="0" applyFont="1" applyBorder="1" applyAlignment="1">
      <alignment horizontal="center" vertical="center" wrapText="1"/>
    </xf>
    <xf numFmtId="49" fontId="17" fillId="0" borderId="15" xfId="0" applyNumberFormat="1" applyFont="1" applyBorder="1" applyAlignment="1">
      <alignment horizontal="center" vertical="center" wrapText="1"/>
    </xf>
    <xf numFmtId="0" fontId="5" fillId="0" borderId="30" xfId="0" applyFont="1" applyBorder="1"/>
    <xf numFmtId="0" fontId="5" fillId="0" borderId="15" xfId="0" applyFont="1" applyBorder="1" applyAlignment="1">
      <alignment horizontal="center" vertical="center"/>
    </xf>
    <xf numFmtId="49" fontId="18" fillId="0" borderId="15" xfId="0" applyNumberFormat="1" applyFont="1" applyBorder="1" applyAlignment="1">
      <alignment horizontal="center" vertical="center" wrapText="1"/>
    </xf>
    <xf numFmtId="0" fontId="17" fillId="0" borderId="34" xfId="0" applyFont="1" applyBorder="1" applyAlignment="1">
      <alignment horizontal="center" vertical="center" wrapText="1"/>
    </xf>
    <xf numFmtId="0" fontId="5" fillId="0" borderId="38" xfId="0" applyFont="1" applyBorder="1" applyAlignment="1">
      <alignment horizontal="center" vertical="center" wrapText="1"/>
    </xf>
    <xf numFmtId="0" fontId="18" fillId="0" borderId="15" xfId="0" applyFont="1" applyBorder="1" applyAlignment="1">
      <alignment horizontal="center" vertical="center" wrapText="1"/>
    </xf>
    <xf numFmtId="0" fontId="5" fillId="0" borderId="41" xfId="0" applyFont="1" applyBorder="1" applyAlignment="1">
      <alignment horizontal="center" vertical="top"/>
    </xf>
    <xf numFmtId="0" fontId="16" fillId="0" borderId="15" xfId="0" applyFont="1" applyBorder="1"/>
    <xf numFmtId="0" fontId="16" fillId="0" borderId="30" xfId="0" applyFont="1" applyBorder="1"/>
    <xf numFmtId="0" fontId="16" fillId="0" borderId="41" xfId="0" applyFont="1" applyBorder="1" applyAlignment="1">
      <alignment horizontal="center" vertical="center" wrapText="1"/>
    </xf>
    <xf numFmtId="0" fontId="5" fillId="0" borderId="34" xfId="5" applyFont="1" applyBorder="1" applyAlignment="1">
      <alignment horizontal="center"/>
    </xf>
    <xf numFmtId="0" fontId="5" fillId="0" borderId="0" xfId="0" applyFont="1" applyAlignment="1">
      <alignment horizontal="center"/>
    </xf>
    <xf numFmtId="0" fontId="5" fillId="2" borderId="34" xfId="6" applyFont="1" applyFill="1" applyBorder="1" applyAlignment="1">
      <alignment horizontal="center"/>
    </xf>
    <xf numFmtId="0" fontId="9" fillId="0" borderId="34" xfId="6" applyFont="1" applyBorder="1" applyAlignment="1">
      <alignment horizontal="center"/>
    </xf>
    <xf numFmtId="0" fontId="9" fillId="0" borderId="34" xfId="0" applyFont="1" applyBorder="1" applyAlignment="1">
      <alignment horizontal="center"/>
    </xf>
    <xf numFmtId="0" fontId="9" fillId="0" borderId="34" xfId="6" applyFont="1" applyBorder="1" applyAlignment="1">
      <alignment horizontal="center" vertical="center"/>
    </xf>
    <xf numFmtId="0" fontId="5" fillId="0" borderId="28" xfId="0" applyFont="1" applyBorder="1" applyAlignment="1">
      <alignment horizontal="center"/>
    </xf>
    <xf numFmtId="0" fontId="9" fillId="0" borderId="39" xfId="0" applyFont="1" applyBorder="1"/>
    <xf numFmtId="0" fontId="9" fillId="0" borderId="15" xfId="0" applyFont="1" applyBorder="1" applyAlignment="1">
      <alignment horizontal="center" vertical="top"/>
    </xf>
    <xf numFmtId="0" fontId="9" fillId="0" borderId="40" xfId="0" applyFont="1" applyBorder="1" applyAlignment="1">
      <alignment horizontal="center" vertical="top"/>
    </xf>
    <xf numFmtId="0" fontId="9" fillId="0" borderId="41" xfId="0" applyFont="1" applyBorder="1" applyAlignment="1">
      <alignment horizontal="center" vertical="center"/>
    </xf>
    <xf numFmtId="14" fontId="9" fillId="0" borderId="29" xfId="0" applyNumberFormat="1" applyFont="1" applyBorder="1" applyAlignment="1">
      <alignment horizontal="center" vertical="top"/>
    </xf>
    <xf numFmtId="14" fontId="9" fillId="0" borderId="39" xfId="0" applyNumberFormat="1" applyFont="1" applyBorder="1" applyAlignment="1">
      <alignment horizontal="center" vertical="top"/>
    </xf>
    <xf numFmtId="14" fontId="9" fillId="0" borderId="15" xfId="0" applyNumberFormat="1" applyFont="1" applyBorder="1" applyAlignment="1">
      <alignment horizontal="center" vertical="top"/>
    </xf>
    <xf numFmtId="14" fontId="9" fillId="0" borderId="30" xfId="0" applyNumberFormat="1" applyFont="1" applyBorder="1" applyAlignment="1">
      <alignment horizontal="center" vertical="top"/>
    </xf>
    <xf numFmtId="0" fontId="5" fillId="0" borderId="15" xfId="0" applyFont="1" applyBorder="1" applyAlignment="1">
      <alignment horizontal="center" vertical="top"/>
    </xf>
    <xf numFmtId="0" fontId="5" fillId="2" borderId="15" xfId="0" applyFont="1" applyFill="1" applyBorder="1" applyAlignment="1">
      <alignment horizontal="center"/>
    </xf>
    <xf numFmtId="0" fontId="9" fillId="0" borderId="15" xfId="0" applyFont="1" applyBorder="1" applyAlignment="1">
      <alignment horizontal="center" vertical="center"/>
    </xf>
    <xf numFmtId="172" fontId="9" fillId="0" borderId="29" xfId="0" applyNumberFormat="1" applyFont="1" applyBorder="1" applyAlignment="1">
      <alignment horizontal="center"/>
    </xf>
    <xf numFmtId="0" fontId="16" fillId="0" borderId="30" xfId="0" applyFont="1" applyBorder="1" applyAlignment="1">
      <alignment horizontal="center"/>
    </xf>
    <xf numFmtId="0" fontId="5" fillId="0" borderId="40" xfId="0" applyFont="1" applyBorder="1" applyAlignment="1">
      <alignment horizontal="center"/>
    </xf>
    <xf numFmtId="0" fontId="17" fillId="2" borderId="15" xfId="0" applyFont="1" applyFill="1" applyBorder="1" applyAlignment="1">
      <alignment horizontal="center" vertical="center" wrapText="1"/>
    </xf>
    <xf numFmtId="172" fontId="5" fillId="0" borderId="29" xfId="0" applyNumberFormat="1" applyFont="1" applyBorder="1" applyAlignment="1">
      <alignment horizontal="center"/>
    </xf>
    <xf numFmtId="0" fontId="5" fillId="2" borderId="15" xfId="0" applyFont="1" applyFill="1" applyBorder="1" applyAlignment="1">
      <alignment horizontal="center" vertical="center"/>
    </xf>
    <xf numFmtId="0" fontId="5" fillId="0" borderId="41" xfId="0" applyFont="1" applyBorder="1" applyAlignment="1">
      <alignment horizontal="center" vertical="center"/>
    </xf>
    <xf numFmtId="0" fontId="18" fillId="2" borderId="15" xfId="0" applyFont="1" applyFill="1" applyBorder="1" applyAlignment="1">
      <alignment horizontal="center" vertical="center" wrapText="1"/>
    </xf>
    <xf numFmtId="0" fontId="5" fillId="0" borderId="34" xfId="0" applyFont="1" applyBorder="1" applyAlignment="1">
      <alignment horizontal="center" vertical="center" wrapText="1"/>
    </xf>
    <xf numFmtId="0" fontId="5" fillId="0" borderId="29" xfId="0" applyFont="1" applyBorder="1" applyAlignment="1">
      <alignment horizontal="center"/>
    </xf>
    <xf numFmtId="0" fontId="16" fillId="0" borderId="15" xfId="0" applyFont="1" applyBorder="1" applyAlignment="1">
      <alignment horizontal="center" vertical="center"/>
    </xf>
    <xf numFmtId="14" fontId="9" fillId="0" borderId="41" xfId="0" applyNumberFormat="1" applyFont="1" applyBorder="1" applyAlignment="1">
      <alignment horizontal="center"/>
    </xf>
    <xf numFmtId="0" fontId="5" fillId="0" borderId="40" xfId="0" applyFont="1" applyBorder="1" applyAlignment="1">
      <alignment horizontal="center" vertical="top"/>
    </xf>
    <xf numFmtId="0" fontId="16" fillId="22" borderId="15" xfId="0" applyFont="1" applyFill="1" applyBorder="1" applyAlignment="1">
      <alignment horizontal="center" vertical="center" wrapText="1"/>
    </xf>
    <xf numFmtId="0" fontId="16" fillId="22" borderId="40" xfId="0" applyFont="1" applyFill="1" applyBorder="1" applyAlignment="1">
      <alignment horizontal="center" vertical="center" wrapText="1"/>
    </xf>
    <xf numFmtId="0" fontId="16" fillId="22" borderId="42" xfId="0" applyFont="1" applyFill="1" applyBorder="1" applyAlignment="1">
      <alignment horizontal="center" vertical="center" wrapText="1"/>
    </xf>
    <xf numFmtId="0" fontId="16" fillId="22" borderId="32" xfId="0" applyFont="1" applyFill="1" applyBorder="1" applyAlignment="1">
      <alignment horizontal="center" vertical="center" wrapText="1"/>
    </xf>
    <xf numFmtId="0" fontId="16" fillId="22" borderId="16" xfId="0" applyFont="1" applyFill="1" applyBorder="1" applyAlignment="1">
      <alignment horizontal="center" vertical="center" wrapText="1"/>
    </xf>
    <xf numFmtId="0" fontId="16" fillId="22" borderId="15" xfId="0" applyFont="1" applyFill="1" applyBorder="1" applyAlignment="1">
      <alignment horizontal="center" vertical="center"/>
    </xf>
    <xf numFmtId="0" fontId="16" fillId="22" borderId="33" xfId="0" applyFont="1" applyFill="1" applyBorder="1" applyAlignment="1">
      <alignment horizontal="center" vertical="center" wrapText="1"/>
    </xf>
    <xf numFmtId="1" fontId="10" fillId="22" borderId="40" xfId="6" applyNumberFormat="1" applyFont="1" applyFill="1" applyBorder="1" applyAlignment="1">
      <alignment horizontal="center" vertical="center" wrapText="1"/>
    </xf>
    <xf numFmtId="0" fontId="16" fillId="22" borderId="30" xfId="0" applyFont="1" applyFill="1" applyBorder="1" applyAlignment="1">
      <alignment horizontal="center" vertical="center" wrapText="1"/>
    </xf>
    <xf numFmtId="0" fontId="26" fillId="9" borderId="4" xfId="0" applyFont="1" applyFill="1" applyBorder="1" applyAlignment="1">
      <alignment horizontal="center"/>
    </xf>
    <xf numFmtId="0" fontId="5" fillId="23" borderId="5" xfId="0" applyFont="1" applyFill="1" applyBorder="1" applyAlignment="1">
      <alignment horizontal="center"/>
    </xf>
    <xf numFmtId="0" fontId="25" fillId="0" borderId="9" xfId="0" applyFont="1" applyBorder="1"/>
    <xf numFmtId="0" fontId="12" fillId="0" borderId="10" xfId="0" applyFont="1" applyBorder="1"/>
    <xf numFmtId="0" fontId="0" fillId="0" borderId="1" xfId="0" applyBorder="1"/>
    <xf numFmtId="0" fontId="25" fillId="0" borderId="1" xfId="0" applyFont="1" applyBorder="1" applyAlignment="1">
      <alignment horizontal="left"/>
    </xf>
    <xf numFmtId="0" fontId="12" fillId="0" borderId="1" xfId="0" applyFont="1" applyBorder="1"/>
    <xf numFmtId="0" fontId="25" fillId="0" borderId="1" xfId="0" applyFont="1" applyBorder="1"/>
    <xf numFmtId="0" fontId="27" fillId="0" borderId="8" xfId="0" applyFont="1" applyBorder="1"/>
    <xf numFmtId="0" fontId="27" fillId="0" borderId="9" xfId="0" applyFont="1" applyBorder="1"/>
    <xf numFmtId="0" fontId="25" fillId="2" borderId="1" xfId="0" applyFont="1" applyFill="1" applyBorder="1"/>
    <xf numFmtId="1" fontId="25" fillId="2" borderId="1" xfId="0" applyNumberFormat="1" applyFont="1" applyFill="1" applyBorder="1"/>
    <xf numFmtId="0" fontId="0" fillId="2" borderId="4" xfId="0" applyFill="1" applyBorder="1" applyAlignment="1">
      <alignment horizontal="center"/>
    </xf>
    <xf numFmtId="0" fontId="5" fillId="25" borderId="5" xfId="0" applyFont="1" applyFill="1" applyBorder="1" applyAlignment="1">
      <alignment horizontal="center"/>
    </xf>
    <xf numFmtId="0" fontId="4" fillId="2" borderId="0" xfId="0" applyFont="1" applyFill="1" applyAlignment="1">
      <alignment horizontal="right"/>
    </xf>
    <xf numFmtId="0" fontId="0" fillId="2" borderId="0" xfId="0" applyFill="1" applyAlignment="1">
      <alignment horizontal="center"/>
    </xf>
    <xf numFmtId="0" fontId="0" fillId="2" borderId="0" xfId="0" applyFill="1" applyAlignment="1">
      <alignment horizontal="right"/>
    </xf>
    <xf numFmtId="10" fontId="0" fillId="2" borderId="0" xfId="0" applyNumberFormat="1" applyFill="1" applyAlignment="1">
      <alignment horizontal="center"/>
    </xf>
    <xf numFmtId="0" fontId="0" fillId="2" borderId="2" xfId="0" applyFill="1" applyBorder="1" applyAlignment="1">
      <alignment horizontal="center"/>
    </xf>
    <xf numFmtId="10" fontId="0" fillId="2" borderId="2" xfId="0" applyNumberFormat="1" applyFill="1" applyBorder="1" applyAlignment="1">
      <alignment horizontal="center"/>
    </xf>
    <xf numFmtId="0" fontId="4" fillId="2" borderId="0" xfId="0" applyFont="1" applyFill="1" applyAlignment="1">
      <alignment horizontal="center"/>
    </xf>
    <xf numFmtId="10" fontId="4" fillId="2" borderId="0" xfId="0" applyNumberFormat="1" applyFont="1" applyFill="1" applyAlignment="1">
      <alignment horizontal="center"/>
    </xf>
    <xf numFmtId="0" fontId="0" fillId="2" borderId="0" xfId="0" applyFill="1"/>
    <xf numFmtId="0" fontId="0" fillId="2" borderId="0" xfId="0" applyFill="1" applyAlignment="1">
      <alignment horizontal="right" vertical="justify"/>
    </xf>
    <xf numFmtId="1" fontId="0" fillId="2" borderId="0" xfId="0" applyNumberFormat="1" applyFill="1" applyAlignment="1">
      <alignment horizontal="right"/>
    </xf>
    <xf numFmtId="15" fontId="29" fillId="0" borderId="0" xfId="0" applyNumberFormat="1" applyFont="1" applyAlignment="1">
      <alignment horizontal="left"/>
    </xf>
    <xf numFmtId="0" fontId="29" fillId="0" borderId="0" xfId="0" applyFont="1" applyAlignment="1">
      <alignment horizontal="right"/>
    </xf>
    <xf numFmtId="0" fontId="27" fillId="2" borderId="23" xfId="0" applyFont="1" applyFill="1" applyBorder="1" applyAlignment="1">
      <alignment horizontal="left" vertical="center"/>
    </xf>
    <xf numFmtId="0" fontId="12" fillId="2" borderId="8" xfId="0" applyFont="1" applyFill="1" applyBorder="1" applyAlignment="1">
      <alignment horizontal="left"/>
    </xf>
    <xf numFmtId="0" fontId="12" fillId="2" borderId="10" xfId="0" applyFont="1" applyFill="1" applyBorder="1" applyAlignment="1">
      <alignment horizontal="center"/>
    </xf>
    <xf numFmtId="0" fontId="0" fillId="26" borderId="0" xfId="0" applyFill="1" applyAlignment="1">
      <alignment horizontal="center"/>
    </xf>
    <xf numFmtId="0" fontId="5" fillId="26" borderId="0" xfId="0" applyFont="1" applyFill="1"/>
    <xf numFmtId="0" fontId="5" fillId="2" borderId="0" xfId="0" applyFont="1" applyFill="1"/>
    <xf numFmtId="0" fontId="25" fillId="0" borderId="0" xfId="0" applyFont="1"/>
    <xf numFmtId="0" fontId="6" fillId="2" borderId="0" xfId="0" applyFont="1" applyFill="1" applyAlignment="1">
      <alignment horizontal="center"/>
    </xf>
    <xf numFmtId="0" fontId="27" fillId="0" borderId="47" xfId="0" applyFont="1" applyBorder="1"/>
    <xf numFmtId="0" fontId="6" fillId="2" borderId="48" xfId="0" applyFont="1" applyFill="1" applyBorder="1" applyAlignment="1">
      <alignment horizontal="center"/>
    </xf>
    <xf numFmtId="164" fontId="6" fillId="2" borderId="49" xfId="3" applyNumberFormat="1" applyFont="1" applyFill="1" applyBorder="1" applyAlignment="1">
      <alignment horizontal="center" vertical="center" wrapText="1"/>
    </xf>
    <xf numFmtId="0" fontId="25" fillId="2" borderId="50" xfId="0" applyFont="1" applyFill="1" applyBorder="1"/>
    <xf numFmtId="0" fontId="30" fillId="2" borderId="0" xfId="0" applyFont="1" applyFill="1" applyAlignment="1">
      <alignment horizontal="center"/>
    </xf>
    <xf numFmtId="0" fontId="31" fillId="2" borderId="0" xfId="0" applyFont="1" applyFill="1" applyAlignment="1">
      <alignment horizontal="center"/>
    </xf>
    <xf numFmtId="0" fontId="0" fillId="0" borderId="0" xfId="0" applyAlignment="1">
      <alignment vertical="center"/>
    </xf>
    <xf numFmtId="0" fontId="26" fillId="27" borderId="5" xfId="0" applyFont="1" applyFill="1" applyBorder="1" applyAlignment="1">
      <alignment horizontal="center"/>
    </xf>
    <xf numFmtId="0" fontId="27" fillId="2" borderId="12" xfId="0" applyFont="1" applyFill="1" applyBorder="1" applyAlignment="1">
      <alignment horizontal="left" vertical="center"/>
    </xf>
    <xf numFmtId="0" fontId="6" fillId="2" borderId="14" xfId="0" applyFont="1" applyFill="1" applyBorder="1" applyAlignment="1">
      <alignment horizontal="center" vertical="center"/>
    </xf>
    <xf numFmtId="0" fontId="9" fillId="2" borderId="15" xfId="0" applyFont="1" applyFill="1" applyBorder="1" applyAlignment="1">
      <alignment horizontal="center" vertical="center" wrapText="1"/>
    </xf>
    <xf numFmtId="0" fontId="16" fillId="24" borderId="34" xfId="0" applyFont="1" applyFill="1" applyBorder="1" applyAlignment="1">
      <alignment vertical="center" textRotation="90" wrapText="1"/>
    </xf>
    <xf numFmtId="0" fontId="16" fillId="24" borderId="34" xfId="0" applyFont="1" applyFill="1" applyBorder="1" applyAlignment="1">
      <alignment vertical="center" textRotation="90"/>
    </xf>
    <xf numFmtId="0" fontId="28" fillId="24" borderId="34" xfId="0" applyFont="1" applyFill="1" applyBorder="1" applyAlignment="1">
      <alignment vertical="center" textRotation="90"/>
    </xf>
    <xf numFmtId="0" fontId="10" fillId="2" borderId="15" xfId="0" applyFont="1" applyFill="1" applyBorder="1" applyAlignment="1">
      <alignment horizontal="center" vertical="center"/>
    </xf>
    <xf numFmtId="0" fontId="10" fillId="2" borderId="15" xfId="0" applyFont="1" applyFill="1" applyBorder="1" applyAlignment="1">
      <alignment horizontal="left" vertical="center" wrapText="1"/>
    </xf>
    <xf numFmtId="0" fontId="10" fillId="2" borderId="15" xfId="0" applyFont="1" applyFill="1" applyBorder="1" applyAlignment="1">
      <alignment horizontal="center" vertical="center" wrapText="1"/>
    </xf>
    <xf numFmtId="0" fontId="9" fillId="0" borderId="15" xfId="0" applyFont="1" applyBorder="1" applyAlignment="1">
      <alignment horizontal="left" vertical="center" wrapText="1"/>
    </xf>
    <xf numFmtId="0" fontId="5" fillId="0" borderId="0" xfId="0" applyFont="1" applyAlignment="1">
      <alignment horizontal="left"/>
    </xf>
    <xf numFmtId="0" fontId="5" fillId="0" borderId="0" xfId="0" applyFont="1"/>
    <xf numFmtId="0" fontId="32" fillId="28" borderId="51" xfId="0" applyFont="1" applyFill="1" applyBorder="1" applyAlignment="1">
      <alignment horizontal="left" vertical="center"/>
    </xf>
    <xf numFmtId="14" fontId="16" fillId="29" borderId="52" xfId="0" applyNumberFormat="1" applyFont="1" applyFill="1" applyBorder="1" applyAlignment="1">
      <alignment vertical="center"/>
    </xf>
    <xf numFmtId="0" fontId="32" fillId="28" borderId="0" xfId="0" applyFont="1" applyFill="1" applyAlignment="1">
      <alignment horizontal="left" vertical="center"/>
    </xf>
    <xf numFmtId="173" fontId="16" fillId="29" borderId="51" xfId="0" applyNumberFormat="1" applyFont="1" applyFill="1" applyBorder="1" applyAlignment="1">
      <alignment vertical="center"/>
    </xf>
    <xf numFmtId="14" fontId="32" fillId="28" borderId="0" xfId="0" applyNumberFormat="1" applyFont="1" applyFill="1" applyAlignment="1">
      <alignment horizontal="left" vertical="center"/>
    </xf>
    <xf numFmtId="0" fontId="32" fillId="28" borderId="51" xfId="0" applyFont="1" applyFill="1" applyBorder="1" applyAlignment="1">
      <alignment horizontal="center" vertical="center" textRotation="90"/>
    </xf>
    <xf numFmtId="0" fontId="32" fillId="28" borderId="51" xfId="0" applyFont="1" applyFill="1" applyBorder="1" applyAlignment="1">
      <alignment horizontal="center" vertical="center" textRotation="90" wrapText="1"/>
    </xf>
    <xf numFmtId="0" fontId="32" fillId="28" borderId="51" xfId="0" applyFont="1" applyFill="1" applyBorder="1" applyAlignment="1">
      <alignment vertical="center" textRotation="90" wrapText="1"/>
    </xf>
    <xf numFmtId="0" fontId="32" fillId="28" borderId="51" xfId="0" applyFont="1" applyFill="1" applyBorder="1" applyAlignment="1">
      <alignment vertical="center" textRotation="90"/>
    </xf>
    <xf numFmtId="1" fontId="32" fillId="28" borderId="51" xfId="6" applyNumberFormat="1" applyFont="1" applyFill="1" applyBorder="1" applyAlignment="1">
      <alignment horizontal="center" vertical="center" textRotation="90" wrapText="1"/>
    </xf>
    <xf numFmtId="0" fontId="5" fillId="30" borderId="51" xfId="0" applyFont="1" applyFill="1" applyBorder="1" applyAlignment="1">
      <alignment horizontal="left"/>
    </xf>
    <xf numFmtId="0" fontId="5" fillId="0" borderId="51" xfId="0" applyFont="1" applyBorder="1"/>
    <xf numFmtId="174" fontId="5" fillId="0" borderId="51" xfId="0" applyNumberFormat="1" applyFont="1" applyBorder="1"/>
    <xf numFmtId="0" fontId="16" fillId="29" borderId="51" xfId="0" applyFont="1" applyFill="1" applyBorder="1" applyAlignment="1">
      <alignment horizontal="left"/>
    </xf>
    <xf numFmtId="174" fontId="16" fillId="29" borderId="51" xfId="0" applyNumberFormat="1" applyFont="1" applyFill="1" applyBorder="1"/>
    <xf numFmtId="0" fontId="9" fillId="30" borderId="51" xfId="0" applyFont="1" applyFill="1" applyBorder="1" applyAlignment="1">
      <alignment horizontal="left" vertical="center" wrapText="1"/>
    </xf>
    <xf numFmtId="0" fontId="16" fillId="29" borderId="51" xfId="0" applyFont="1" applyFill="1" applyBorder="1" applyAlignment="1">
      <alignment horizontal="right"/>
    </xf>
    <xf numFmtId="0" fontId="16" fillId="29" borderId="51" xfId="0" applyFont="1" applyFill="1" applyBorder="1"/>
    <xf numFmtId="175" fontId="16" fillId="29" borderId="51" xfId="0" applyNumberFormat="1" applyFont="1" applyFill="1" applyBorder="1"/>
    <xf numFmtId="1" fontId="16" fillId="29" borderId="51" xfId="0" applyNumberFormat="1" applyFont="1" applyFill="1" applyBorder="1"/>
    <xf numFmtId="20" fontId="5" fillId="0" borderId="5" xfId="0" applyNumberFormat="1" applyFont="1" applyBorder="1" applyAlignment="1">
      <alignment horizontal="center"/>
    </xf>
    <xf numFmtId="0" fontId="13" fillId="5" borderId="0" xfId="0" applyFont="1" applyFill="1" applyAlignment="1">
      <alignment horizontal="center" vertical="center"/>
    </xf>
    <xf numFmtId="0" fontId="0" fillId="5" borderId="0" xfId="0" applyFill="1" applyAlignment="1">
      <alignment horizontal="center" vertical="center"/>
    </xf>
    <xf numFmtId="0" fontId="0" fillId="5" borderId="0" xfId="0" applyFill="1" applyAlignment="1">
      <alignment vertical="center"/>
    </xf>
    <xf numFmtId="0" fontId="35" fillId="0" borderId="56" xfId="0" applyFont="1" applyBorder="1" applyAlignment="1">
      <alignment horizontal="left" vertical="center" wrapText="1"/>
    </xf>
    <xf numFmtId="0" fontId="35" fillId="0" borderId="57" xfId="0" applyFont="1" applyBorder="1" applyAlignment="1">
      <alignment horizontal="left" vertical="center" wrapText="1"/>
    </xf>
    <xf numFmtId="0" fontId="36" fillId="0" borderId="57" xfId="0" applyFont="1" applyBorder="1" applyAlignment="1">
      <alignment horizontal="left" vertical="center" wrapText="1"/>
    </xf>
    <xf numFmtId="0" fontId="36" fillId="0" borderId="58" xfId="0" applyFont="1" applyBorder="1" applyAlignment="1">
      <alignment horizontal="left" vertical="center" wrapText="1"/>
    </xf>
    <xf numFmtId="0" fontId="36" fillId="16" borderId="0" xfId="0" applyFont="1" applyFill="1" applyAlignment="1">
      <alignment horizontal="center" vertical="center" wrapText="1"/>
    </xf>
    <xf numFmtId="14" fontId="4" fillId="16" borderId="59" xfId="0" applyNumberFormat="1" applyFont="1" applyFill="1" applyBorder="1" applyAlignment="1">
      <alignment horizontal="center" vertical="center"/>
    </xf>
    <xf numFmtId="0" fontId="4" fillId="16" borderId="60" xfId="0" applyFont="1" applyFill="1" applyBorder="1" applyAlignment="1">
      <alignment horizontal="center" vertical="center"/>
    </xf>
    <xf numFmtId="0" fontId="35" fillId="0" borderId="62" xfId="0" applyFont="1" applyBorder="1" applyAlignment="1">
      <alignment horizontal="left" vertical="center" wrapText="1"/>
    </xf>
    <xf numFmtId="0" fontId="39" fillId="0" borderId="55" xfId="0" applyFont="1" applyBorder="1" applyAlignment="1">
      <alignment horizontal="left"/>
    </xf>
    <xf numFmtId="0" fontId="0" fillId="0" borderId="55" xfId="0" applyBorder="1" applyAlignment="1">
      <alignment horizontal="center"/>
    </xf>
    <xf numFmtId="0" fontId="35" fillId="32" borderId="46" xfId="0" applyFont="1" applyFill="1" applyBorder="1" applyAlignment="1">
      <alignment vertical="center"/>
    </xf>
    <xf numFmtId="0" fontId="0" fillId="32" borderId="29" xfId="0" applyFill="1" applyBorder="1" applyAlignment="1">
      <alignment vertical="center"/>
    </xf>
    <xf numFmtId="0" fontId="35" fillId="32" borderId="29" xfId="0" applyFont="1" applyFill="1" applyBorder="1" applyAlignment="1">
      <alignment vertical="center"/>
    </xf>
    <xf numFmtId="0" fontId="0" fillId="32" borderId="44" xfId="0" applyFill="1" applyBorder="1" applyAlignment="1">
      <alignment vertical="center"/>
    </xf>
    <xf numFmtId="0" fontId="4" fillId="32" borderId="61" xfId="0" applyFont="1" applyFill="1" applyBorder="1" applyAlignment="1">
      <alignment horizontal="center" vertical="center"/>
    </xf>
    <xf numFmtId="176" fontId="35" fillId="0" borderId="63" xfId="0" applyNumberFormat="1" applyFont="1" applyBorder="1" applyAlignment="1">
      <alignment horizontal="center" vertical="center"/>
    </xf>
    <xf numFmtId="176" fontId="35" fillId="0" borderId="41" xfId="0" applyNumberFormat="1" applyFont="1" applyBorder="1" applyAlignment="1">
      <alignment horizontal="center" vertical="center"/>
    </xf>
    <xf numFmtId="176" fontId="36" fillId="31" borderId="41" xfId="0" applyNumberFormat="1" applyFont="1" applyFill="1" applyBorder="1" applyAlignment="1">
      <alignment horizontal="center" vertical="center"/>
    </xf>
    <xf numFmtId="176" fontId="36" fillId="0" borderId="41" xfId="0" applyNumberFormat="1" applyFont="1" applyBorder="1" applyAlignment="1">
      <alignment horizontal="center" vertical="center"/>
    </xf>
    <xf numFmtId="10" fontId="36" fillId="31" borderId="42" xfId="0" applyNumberFormat="1" applyFont="1" applyFill="1" applyBorder="1" applyAlignment="1">
      <alignment horizontal="center" vertical="center"/>
    </xf>
    <xf numFmtId="176" fontId="35" fillId="0" borderId="65" xfId="0" applyNumberFormat="1" applyFont="1" applyBorder="1" applyAlignment="1">
      <alignment horizontal="center" vertical="center"/>
    </xf>
    <xf numFmtId="0" fontId="39" fillId="0" borderId="20" xfId="0" applyFont="1" applyBorder="1" applyAlignment="1">
      <alignment horizontal="left" vertical="center" wrapText="1"/>
    </xf>
    <xf numFmtId="0" fontId="36" fillId="0" borderId="55" xfId="0" applyFont="1" applyBorder="1" applyAlignment="1">
      <alignment horizontal="center" vertical="center" wrapText="1"/>
    </xf>
    <xf numFmtId="14" fontId="4" fillId="0" borderId="64" xfId="0" applyNumberFormat="1"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25" borderId="6" xfId="0" applyFont="1" applyFill="1" applyBorder="1" applyAlignment="1">
      <alignment horizontal="center"/>
    </xf>
    <xf numFmtId="0" fontId="9" fillId="0" borderId="15" xfId="0" applyFont="1" applyBorder="1" applyAlignment="1">
      <alignment horizontal="center" vertical="center" wrapText="1"/>
    </xf>
    <xf numFmtId="177" fontId="0" fillId="0" borderId="55" xfId="0" applyNumberFormat="1" applyBorder="1" applyAlignment="1">
      <alignment horizontal="center"/>
    </xf>
    <xf numFmtId="0" fontId="9" fillId="2" borderId="15" xfId="0" applyFont="1" applyFill="1" applyBorder="1" applyAlignment="1">
      <alignment horizontal="center" vertical="center"/>
    </xf>
    <xf numFmtId="171" fontId="9" fillId="0" borderId="15" xfId="0" applyNumberFormat="1" applyFont="1" applyBorder="1" applyAlignment="1">
      <alignment horizontal="center" vertical="center" wrapText="1"/>
    </xf>
    <xf numFmtId="49" fontId="9" fillId="0" borderId="15" xfId="0" applyNumberFormat="1" applyFont="1" applyBorder="1" applyAlignment="1">
      <alignment horizontal="center" vertical="center"/>
    </xf>
    <xf numFmtId="0" fontId="9" fillId="0" borderId="0" xfId="0" applyFont="1" applyAlignment="1">
      <alignment horizontal="center" vertical="center"/>
    </xf>
    <xf numFmtId="49" fontId="9" fillId="0" borderId="15" xfId="0" applyNumberFormat="1" applyFont="1" applyBorder="1" applyAlignment="1">
      <alignment horizontal="center" vertical="center" wrapText="1"/>
    </xf>
    <xf numFmtId="0" fontId="21" fillId="0" borderId="15" xfId="0" applyFont="1" applyBorder="1" applyAlignment="1">
      <alignment horizontal="center" vertical="center" wrapText="1"/>
    </xf>
    <xf numFmtId="0" fontId="5" fillId="0" borderId="15" xfId="0" applyFont="1" applyBorder="1" applyAlignment="1">
      <alignment horizontal="center" wrapText="1"/>
    </xf>
    <xf numFmtId="0" fontId="16" fillId="2" borderId="0" xfId="0" applyFont="1" applyFill="1"/>
    <xf numFmtId="0" fontId="5" fillId="2" borderId="0" xfId="0" applyFont="1" applyFill="1" applyAlignment="1">
      <alignment horizontal="center" vertical="center"/>
    </xf>
    <xf numFmtId="0" fontId="10" fillId="0" borderId="15" xfId="0" applyFont="1" applyBorder="1" applyAlignment="1">
      <alignment horizontal="center" vertical="center"/>
    </xf>
    <xf numFmtId="0" fontId="25" fillId="0" borderId="0" xfId="0" applyFont="1" applyAlignment="1">
      <alignment horizontal="center" vertical="center"/>
    </xf>
    <xf numFmtId="0" fontId="45" fillId="0" borderId="0" xfId="0" applyFont="1" applyAlignment="1">
      <alignment horizontal="center" vertical="center"/>
    </xf>
    <xf numFmtId="0" fontId="5" fillId="0" borderId="0" xfId="0" applyFont="1" applyAlignment="1">
      <alignment horizontal="right"/>
    </xf>
    <xf numFmtId="0" fontId="26" fillId="0" borderId="50" xfId="0" applyFont="1" applyBorder="1" applyAlignment="1">
      <alignment horizontal="center" wrapText="1"/>
    </xf>
    <xf numFmtId="0" fontId="26" fillId="0" borderId="67" xfId="0" applyFont="1" applyBorder="1" applyAlignment="1">
      <alignment horizontal="center" wrapText="1"/>
    </xf>
    <xf numFmtId="0" fontId="26" fillId="0" borderId="68" xfId="0" applyFont="1" applyBorder="1" applyAlignment="1">
      <alignment horizontal="center" wrapText="1"/>
    </xf>
    <xf numFmtId="0" fontId="26" fillId="0" borderId="15" xfId="0" applyFont="1" applyBorder="1" applyAlignment="1">
      <alignment horizontal="center" wrapText="1"/>
    </xf>
    <xf numFmtId="0" fontId="26" fillId="8" borderId="15" xfId="0" applyFont="1" applyFill="1" applyBorder="1" applyAlignment="1">
      <alignment horizontal="center" wrapText="1"/>
    </xf>
    <xf numFmtId="0" fontId="5" fillId="0" borderId="69" xfId="0" applyFont="1" applyBorder="1"/>
    <xf numFmtId="0" fontId="5" fillId="0" borderId="9" xfId="0" applyFont="1" applyBorder="1"/>
    <xf numFmtId="0" fontId="5" fillId="33" borderId="0" xfId="0" applyFont="1" applyFill="1"/>
    <xf numFmtId="0" fontId="5" fillId="34" borderId="0" xfId="0" applyFont="1" applyFill="1"/>
    <xf numFmtId="0" fontId="5" fillId="35" borderId="0" xfId="0" applyFont="1" applyFill="1"/>
    <xf numFmtId="0" fontId="5" fillId="0" borderId="1" xfId="0" applyFont="1" applyBorder="1"/>
    <xf numFmtId="0" fontId="46" fillId="0" borderId="22" xfId="0" applyFont="1" applyBorder="1" applyAlignment="1">
      <alignment vertical="center" wrapText="1"/>
    </xf>
    <xf numFmtId="176" fontId="5" fillId="2" borderId="0" xfId="0" applyNumberFormat="1" applyFont="1" applyFill="1" applyAlignment="1">
      <alignment horizontal="center"/>
    </xf>
    <xf numFmtId="176" fontId="5" fillId="2" borderId="0" xfId="0" applyNumberFormat="1" applyFont="1" applyFill="1" applyAlignment="1">
      <alignment horizontal="center" vertical="center"/>
    </xf>
    <xf numFmtId="0" fontId="5" fillId="2" borderId="0" xfId="0" applyFont="1" applyFill="1" applyAlignment="1">
      <alignment horizontal="left" wrapText="1"/>
    </xf>
    <xf numFmtId="0" fontId="27" fillId="2" borderId="0" xfId="0" applyFont="1" applyFill="1" applyAlignment="1">
      <alignment horizontal="center" vertical="center" textRotation="90"/>
    </xf>
    <xf numFmtId="0" fontId="5" fillId="0" borderId="50" xfId="0" applyFont="1" applyBorder="1" applyAlignment="1">
      <alignment horizontal="center" wrapText="1"/>
    </xf>
    <xf numFmtId="0" fontId="5" fillId="0" borderId="67" xfId="0" applyFont="1" applyBorder="1" applyAlignment="1">
      <alignment horizontal="center" wrapText="1"/>
    </xf>
    <xf numFmtId="0" fontId="5" fillId="0" borderId="49" xfId="0" applyFont="1" applyBorder="1" applyAlignment="1">
      <alignment horizontal="center" wrapText="1"/>
    </xf>
    <xf numFmtId="0" fontId="5" fillId="0" borderId="74" xfId="0" applyFont="1" applyBorder="1" applyAlignment="1">
      <alignment wrapText="1"/>
    </xf>
    <xf numFmtId="0" fontId="5" fillId="0" borderId="75" xfId="0" applyFont="1" applyBorder="1" applyAlignment="1">
      <alignment wrapText="1"/>
    </xf>
    <xf numFmtId="0" fontId="5" fillId="0" borderId="66" xfId="0" applyFont="1" applyBorder="1" applyAlignment="1">
      <alignment wrapText="1"/>
    </xf>
    <xf numFmtId="0" fontId="5" fillId="0" borderId="40" xfId="0" applyFont="1" applyBorder="1" applyAlignment="1">
      <alignment wrapText="1"/>
    </xf>
    <xf numFmtId="0" fontId="5" fillId="0" borderId="68" xfId="0" applyFont="1" applyBorder="1" applyAlignment="1">
      <alignment horizontal="center" wrapText="1"/>
    </xf>
    <xf numFmtId="0" fontId="5" fillId="0" borderId="69" xfId="0" applyFont="1" applyBorder="1" applyAlignment="1">
      <alignment horizontal="center" wrapText="1"/>
    </xf>
    <xf numFmtId="0" fontId="5" fillId="0" borderId="82" xfId="0" applyFont="1" applyBorder="1" applyAlignment="1">
      <alignment wrapText="1"/>
    </xf>
    <xf numFmtId="0" fontId="5" fillId="0" borderId="83" xfId="0" applyFont="1" applyBorder="1" applyAlignment="1">
      <alignment wrapText="1"/>
    </xf>
    <xf numFmtId="0" fontId="5" fillId="0" borderId="0" xfId="0" applyFont="1" applyAlignment="1">
      <alignment horizontal="right" vertical="center"/>
    </xf>
    <xf numFmtId="0" fontId="46" fillId="0" borderId="0" xfId="0" applyFont="1" applyAlignment="1">
      <alignment vertical="center" wrapText="1"/>
    </xf>
    <xf numFmtId="0" fontId="0" fillId="0" borderId="0" xfId="0" applyAlignment="1">
      <alignment horizontal="center" vertical="center"/>
    </xf>
    <xf numFmtId="179" fontId="0" fillId="0" borderId="0" xfId="0" applyNumberFormat="1" applyAlignment="1">
      <alignment horizontal="center" vertical="center"/>
    </xf>
    <xf numFmtId="0" fontId="4" fillId="36" borderId="19" xfId="0" applyFont="1" applyFill="1" applyBorder="1" applyAlignment="1">
      <alignment horizontal="center" vertical="center"/>
    </xf>
    <xf numFmtId="0" fontId="47" fillId="36" borderId="19" xfId="0" applyFont="1" applyFill="1" applyBorder="1" applyAlignment="1">
      <alignment horizontal="center" vertical="center"/>
    </xf>
    <xf numFmtId="0" fontId="0" fillId="36" borderId="19" xfId="0" applyFill="1" applyBorder="1" applyAlignment="1">
      <alignment horizontal="center" vertical="center"/>
    </xf>
    <xf numFmtId="0" fontId="0" fillId="36" borderId="17" xfId="0" applyFill="1" applyBorder="1" applyAlignment="1">
      <alignment horizontal="center" vertical="center"/>
    </xf>
    <xf numFmtId="182" fontId="0" fillId="0" borderId="5" xfId="0" applyNumberFormat="1" applyBorder="1" applyAlignment="1">
      <alignment horizontal="center" vertical="center"/>
    </xf>
    <xf numFmtId="179" fontId="47" fillId="36" borderId="87" xfId="0" applyNumberFormat="1" applyFont="1" applyFill="1" applyBorder="1" applyAlignment="1">
      <alignment horizontal="center" vertical="center"/>
    </xf>
    <xf numFmtId="182" fontId="47" fillId="36" borderId="88" xfId="0" applyNumberFormat="1" applyFont="1" applyFill="1" applyBorder="1" applyAlignment="1">
      <alignment horizontal="center" vertical="center"/>
    </xf>
    <xf numFmtId="0" fontId="4" fillId="36" borderId="51" xfId="0" applyFont="1" applyFill="1" applyBorder="1" applyAlignment="1">
      <alignment horizontal="center" vertical="center"/>
    </xf>
    <xf numFmtId="179" fontId="47" fillId="36" borderId="51" xfId="0" applyNumberFormat="1" applyFont="1" applyFill="1" applyBorder="1" applyAlignment="1">
      <alignment horizontal="center" vertical="center"/>
    </xf>
    <xf numFmtId="0" fontId="47" fillId="36" borderId="51" xfId="0" applyFont="1" applyFill="1" applyBorder="1" applyAlignment="1">
      <alignment horizontal="center" vertical="center"/>
    </xf>
    <xf numFmtId="0" fontId="0" fillId="36" borderId="51" xfId="0" applyFill="1" applyBorder="1" applyAlignment="1">
      <alignment horizontal="center" vertical="center"/>
    </xf>
    <xf numFmtId="0" fontId="0" fillId="36" borderId="89" xfId="0" applyFill="1" applyBorder="1" applyAlignment="1">
      <alignment horizontal="center" vertical="center"/>
    </xf>
    <xf numFmtId="0" fontId="0" fillId="0" borderId="87" xfId="0" applyBorder="1" applyAlignment="1">
      <alignment horizontal="center" vertical="center"/>
    </xf>
    <xf numFmtId="182" fontId="0" fillId="36" borderId="88" xfId="0" applyNumberFormat="1" applyFill="1" applyBorder="1" applyAlignment="1">
      <alignment horizontal="center" vertical="center"/>
    </xf>
    <xf numFmtId="183" fontId="0" fillId="36" borderId="51" xfId="0" applyNumberFormat="1" applyFill="1" applyBorder="1" applyAlignment="1">
      <alignment horizontal="center" vertical="center"/>
    </xf>
    <xf numFmtId="179" fontId="0" fillId="36" borderId="51" xfId="0" applyNumberFormat="1" applyFill="1" applyBorder="1" applyAlignment="1">
      <alignment horizontal="center" vertical="center"/>
    </xf>
    <xf numFmtId="183" fontId="47" fillId="36" borderId="51" xfId="0" applyNumberFormat="1" applyFont="1" applyFill="1" applyBorder="1" applyAlignment="1">
      <alignment horizontal="center" vertical="center"/>
    </xf>
    <xf numFmtId="0" fontId="47" fillId="36" borderId="89" xfId="0" applyFont="1" applyFill="1" applyBorder="1" applyAlignment="1">
      <alignment horizontal="center" vertical="center"/>
    </xf>
    <xf numFmtId="182" fontId="0" fillId="0" borderId="0" xfId="0" applyNumberFormat="1" applyAlignment="1">
      <alignment horizontal="center" vertical="center"/>
    </xf>
    <xf numFmtId="0" fontId="4" fillId="2" borderId="51" xfId="0" applyFont="1" applyFill="1" applyBorder="1" applyAlignment="1">
      <alignment horizontal="center" vertical="center" wrapText="1"/>
    </xf>
    <xf numFmtId="0" fontId="0" fillId="0" borderId="51" xfId="0" applyBorder="1" applyAlignment="1">
      <alignment horizontal="center" vertical="center"/>
    </xf>
    <xf numFmtId="0" fontId="0" fillId="0" borderId="94" xfId="0" applyBorder="1" applyAlignment="1">
      <alignment horizontal="center" vertical="center"/>
    </xf>
    <xf numFmtId="0" fontId="4" fillId="2" borderId="94" xfId="0" applyFont="1" applyFill="1" applyBorder="1" applyAlignment="1">
      <alignment horizontal="center" vertical="center" wrapText="1"/>
    </xf>
    <xf numFmtId="0" fontId="26" fillId="0" borderId="98" xfId="0" applyFont="1" applyBorder="1" applyAlignment="1">
      <alignment horizontal="center" wrapText="1"/>
    </xf>
    <xf numFmtId="0" fontId="26" fillId="0" borderId="34" xfId="0" applyFont="1" applyBorder="1" applyAlignment="1">
      <alignment horizontal="center" wrapText="1"/>
    </xf>
    <xf numFmtId="0" fontId="26" fillId="0" borderId="99" xfId="0" applyFont="1" applyBorder="1" applyAlignment="1">
      <alignment horizontal="center" wrapText="1"/>
    </xf>
    <xf numFmtId="180" fontId="26" fillId="37" borderId="0" xfId="0" applyNumberFormat="1" applyFont="1" applyFill="1" applyAlignment="1">
      <alignment horizontal="center" vertical="center"/>
    </xf>
    <xf numFmtId="179" fontId="26" fillId="37" borderId="0" xfId="0" applyNumberFormat="1" applyFont="1" applyFill="1" applyAlignment="1">
      <alignment horizontal="center" vertical="center"/>
    </xf>
    <xf numFmtId="178" fontId="26" fillId="37" borderId="0" xfId="0" applyNumberFormat="1" applyFont="1" applyFill="1" applyAlignment="1">
      <alignment horizontal="center" vertical="center"/>
    </xf>
    <xf numFmtId="181" fontId="26" fillId="38" borderId="0" xfId="0" applyNumberFormat="1" applyFont="1" applyFill="1" applyAlignment="1">
      <alignment horizontal="center" vertical="center"/>
    </xf>
    <xf numFmtId="179" fontId="26" fillId="38" borderId="0" xfId="0" applyNumberFormat="1" applyFont="1" applyFill="1" applyAlignment="1">
      <alignment horizontal="center" vertical="center"/>
    </xf>
    <xf numFmtId="1" fontId="5" fillId="0" borderId="51" xfId="0" applyNumberFormat="1" applyFont="1" applyBorder="1"/>
    <xf numFmtId="164" fontId="6" fillId="2" borderId="0" xfId="3" applyNumberFormat="1" applyFont="1" applyFill="1" applyBorder="1" applyAlignment="1">
      <alignment horizontal="center" vertical="center"/>
    </xf>
    <xf numFmtId="0" fontId="27" fillId="2" borderId="0" xfId="0" applyFont="1" applyFill="1" applyAlignment="1">
      <alignment horizontal="left" vertical="center"/>
    </xf>
    <xf numFmtId="0" fontId="6" fillId="2" borderId="0" xfId="0" applyFont="1" applyFill="1" applyAlignment="1">
      <alignment horizontal="center" vertical="center"/>
    </xf>
    <xf numFmtId="0" fontId="34" fillId="0" borderId="0" xfId="0" applyFont="1"/>
    <xf numFmtId="0" fontId="34" fillId="0" borderId="0" xfId="0" applyFont="1" applyAlignment="1">
      <alignment wrapText="1"/>
    </xf>
    <xf numFmtId="0" fontId="48" fillId="0" borderId="0" xfId="0" applyFont="1" applyAlignment="1">
      <alignment horizontal="center" vertical="center" wrapText="1"/>
    </xf>
    <xf numFmtId="0" fontId="0" fillId="0" borderId="0" xfId="0" applyAlignment="1">
      <alignment horizontal="left" vertical="center"/>
    </xf>
    <xf numFmtId="0" fontId="9" fillId="2" borderId="0" xfId="0" applyFont="1" applyFill="1" applyAlignment="1">
      <alignment horizontal="center" vertical="center"/>
    </xf>
    <xf numFmtId="15" fontId="9" fillId="0" borderId="15" xfId="0" applyNumberFormat="1" applyFont="1" applyBorder="1" applyAlignment="1">
      <alignment horizontal="center" vertical="center"/>
    </xf>
    <xf numFmtId="170" fontId="9" fillId="0" borderId="15" xfId="0" quotePrefix="1" applyNumberFormat="1" applyFont="1" applyBorder="1" applyAlignment="1">
      <alignment horizontal="center" vertical="center"/>
    </xf>
    <xf numFmtId="184" fontId="32" fillId="38" borderId="0" xfId="0" applyNumberFormat="1" applyFont="1" applyFill="1" applyAlignment="1">
      <alignment horizontal="center"/>
    </xf>
    <xf numFmtId="184" fontId="32" fillId="37" borderId="0" xfId="0" applyNumberFormat="1" applyFont="1" applyFill="1" applyAlignment="1">
      <alignment horizontal="center"/>
    </xf>
    <xf numFmtId="178" fontId="26" fillId="38" borderId="0" xfId="0" applyNumberFormat="1" applyFont="1" applyFill="1" applyAlignment="1">
      <alignment horizontal="center"/>
    </xf>
    <xf numFmtId="0" fontId="5" fillId="0" borderId="20" xfId="0" applyFont="1" applyBorder="1" applyAlignment="1">
      <alignment wrapText="1"/>
    </xf>
    <xf numFmtId="0" fontId="5" fillId="0" borderId="43" xfId="0" applyFont="1" applyBorder="1" applyAlignment="1">
      <alignment wrapText="1"/>
    </xf>
    <xf numFmtId="0" fontId="5" fillId="0" borderId="40" xfId="0" applyFont="1" applyBorder="1" applyAlignment="1">
      <alignment horizontal="center" wrapText="1"/>
    </xf>
    <xf numFmtId="0" fontId="5" fillId="0" borderId="75" xfId="0" applyFont="1" applyBorder="1" applyAlignment="1">
      <alignment horizontal="center" wrapText="1"/>
    </xf>
    <xf numFmtId="0" fontId="26" fillId="0" borderId="36" xfId="0" applyFont="1" applyBorder="1" applyAlignment="1">
      <alignment horizontal="center" wrapText="1"/>
    </xf>
    <xf numFmtId="0" fontId="26" fillId="0" borderId="40" xfId="0" applyFont="1" applyBorder="1" applyAlignment="1">
      <alignment horizontal="center" wrapText="1"/>
    </xf>
    <xf numFmtId="0" fontId="26" fillId="0" borderId="35" xfId="0" applyFont="1" applyBorder="1" applyAlignment="1">
      <alignment horizontal="center" wrapText="1"/>
    </xf>
    <xf numFmtId="0" fontId="26" fillId="0" borderId="39" xfId="0" applyFont="1" applyBorder="1" applyAlignment="1">
      <alignment horizontal="center" wrapText="1"/>
    </xf>
    <xf numFmtId="0" fontId="26" fillId="0" borderId="69" xfId="0" applyFont="1" applyBorder="1" applyAlignment="1">
      <alignment horizontal="center" wrapText="1"/>
    </xf>
    <xf numFmtId="0" fontId="5" fillId="0" borderId="36" xfId="0" applyFont="1" applyBorder="1" applyAlignment="1">
      <alignment wrapText="1"/>
    </xf>
    <xf numFmtId="0" fontId="27" fillId="0" borderId="21" xfId="0" applyFont="1" applyBorder="1" applyAlignment="1">
      <alignment horizontal="center" vertical="center" textRotation="90"/>
    </xf>
    <xf numFmtId="0" fontId="16" fillId="0" borderId="22" xfId="0" applyFont="1" applyBorder="1" applyAlignment="1">
      <alignment textRotation="90"/>
    </xf>
    <xf numFmtId="0" fontId="54" fillId="0" borderId="8" xfId="0" applyFont="1" applyBorder="1" applyAlignment="1">
      <alignment horizontal="center" vertical="center" wrapText="1"/>
    </xf>
    <xf numFmtId="0" fontId="54" fillId="0" borderId="9" xfId="0" applyFont="1" applyBorder="1" applyAlignment="1">
      <alignment horizontal="center" vertical="center" wrapText="1"/>
    </xf>
    <xf numFmtId="0" fontId="53" fillId="0" borderId="0" xfId="0" applyFont="1"/>
    <xf numFmtId="0" fontId="53" fillId="0" borderId="0" xfId="0" applyFont="1" applyAlignment="1">
      <alignment horizontal="right"/>
    </xf>
    <xf numFmtId="0" fontId="53" fillId="0" borderId="0" xfId="0" applyFont="1" applyAlignment="1">
      <alignment horizontal="center"/>
    </xf>
    <xf numFmtId="0" fontId="54" fillId="0" borderId="1" xfId="0" applyFont="1" applyBorder="1" applyAlignment="1">
      <alignment horizontal="center" vertical="center" wrapText="1"/>
    </xf>
    <xf numFmtId="0" fontId="54" fillId="0" borderId="0" xfId="0" applyFont="1" applyAlignment="1">
      <alignment horizontal="center" vertical="center" wrapText="1"/>
    </xf>
    <xf numFmtId="0" fontId="54" fillId="34" borderId="1" xfId="0" applyFont="1" applyFill="1" applyBorder="1" applyAlignment="1">
      <alignment horizontal="center" vertical="center" wrapText="1"/>
    </xf>
    <xf numFmtId="0" fontId="53" fillId="34" borderId="0" xfId="0" applyFont="1" applyFill="1" applyAlignment="1">
      <alignment horizontal="center" vertical="center" wrapText="1"/>
    </xf>
    <xf numFmtId="0" fontId="53" fillId="34" borderId="11" xfId="0" applyFont="1" applyFill="1" applyBorder="1" applyAlignment="1">
      <alignment horizontal="center" vertical="center" wrapText="1"/>
    </xf>
    <xf numFmtId="0" fontId="53" fillId="0" borderId="1" xfId="0" applyFont="1" applyBorder="1"/>
    <xf numFmtId="175" fontId="53" fillId="33" borderId="12" xfId="0" applyNumberFormat="1" applyFont="1" applyFill="1" applyBorder="1" applyAlignment="1">
      <alignment horizontal="center"/>
    </xf>
    <xf numFmtId="175" fontId="54" fillId="35" borderId="8" xfId="0" applyNumberFormat="1" applyFont="1" applyFill="1" applyBorder="1" applyAlignment="1">
      <alignment horizontal="center" vertical="center" wrapText="1"/>
    </xf>
    <xf numFmtId="16" fontId="0" fillId="0" borderId="0" xfId="0" applyNumberFormat="1"/>
    <xf numFmtId="16" fontId="0" fillId="0" borderId="0" xfId="0" applyNumberFormat="1" applyAlignment="1">
      <alignment horizontal="right"/>
    </xf>
    <xf numFmtId="0" fontId="5" fillId="0" borderId="53" xfId="0" applyFont="1" applyBorder="1" applyAlignment="1">
      <alignment wrapText="1"/>
    </xf>
    <xf numFmtId="0" fontId="5" fillId="0" borderId="105" xfId="0" applyFont="1" applyBorder="1" applyAlignment="1">
      <alignment horizontal="center" wrapText="1"/>
    </xf>
    <xf numFmtId="0" fontId="5" fillId="0" borderId="16" xfId="0" applyFont="1" applyBorder="1" applyAlignment="1">
      <alignment horizontal="center" wrapText="1"/>
    </xf>
    <xf numFmtId="0" fontId="5" fillId="0" borderId="106" xfId="0" applyFont="1" applyBorder="1" applyAlignment="1">
      <alignment horizontal="center" wrapText="1"/>
    </xf>
    <xf numFmtId="0" fontId="5" fillId="0" borderId="53" xfId="0" applyFont="1" applyBorder="1" applyAlignment="1">
      <alignment horizontal="center" wrapText="1"/>
    </xf>
    <xf numFmtId="0" fontId="26" fillId="0" borderId="47" xfId="0" applyFont="1" applyBorder="1" applyAlignment="1">
      <alignment horizontal="center" wrapText="1"/>
    </xf>
    <xf numFmtId="0" fontId="26" fillId="0" borderId="73" xfId="0" applyFont="1" applyBorder="1" applyAlignment="1">
      <alignment horizontal="center" wrapText="1"/>
    </xf>
    <xf numFmtId="0" fontId="26" fillId="0" borderId="48" xfId="0" applyFont="1" applyBorder="1" applyAlignment="1">
      <alignment horizontal="center" wrapText="1"/>
    </xf>
    <xf numFmtId="0" fontId="26" fillId="0" borderId="83" xfId="0" applyFont="1" applyBorder="1" applyAlignment="1">
      <alignment horizontal="center" wrapText="1"/>
    </xf>
    <xf numFmtId="0" fontId="26" fillId="8" borderId="40" xfId="0" applyFont="1" applyFill="1" applyBorder="1" applyAlignment="1">
      <alignment horizontal="center" wrapText="1"/>
    </xf>
    <xf numFmtId="0" fontId="26" fillId="8" borderId="69" xfId="0" applyFont="1" applyFill="1" applyBorder="1" applyAlignment="1">
      <alignment horizontal="center" wrapText="1"/>
    </xf>
    <xf numFmtId="0" fontId="26" fillId="8" borderId="49" xfId="0" applyFont="1" applyFill="1" applyBorder="1" applyAlignment="1">
      <alignment horizontal="center" wrapText="1"/>
    </xf>
    <xf numFmtId="0" fontId="26" fillId="0" borderId="49" xfId="0" applyFont="1" applyBorder="1" applyAlignment="1">
      <alignment horizontal="center" wrapText="1"/>
    </xf>
    <xf numFmtId="175" fontId="5" fillId="0" borderId="0" xfId="0" applyNumberFormat="1" applyFont="1"/>
    <xf numFmtId="181" fontId="32" fillId="37" borderId="0" xfId="0" applyNumberFormat="1" applyFont="1" applyFill="1" applyAlignment="1">
      <alignment horizontal="center" vertical="center"/>
    </xf>
    <xf numFmtId="179" fontId="26" fillId="31" borderId="3" xfId="0" applyNumberFormat="1" applyFont="1" applyFill="1" applyBorder="1" applyAlignment="1">
      <alignment horizontal="center" vertical="center"/>
    </xf>
    <xf numFmtId="0" fontId="26" fillId="8" borderId="34" xfId="0" applyFont="1" applyFill="1" applyBorder="1" applyAlignment="1">
      <alignment horizontal="center" wrapText="1"/>
    </xf>
    <xf numFmtId="0" fontId="26" fillId="8" borderId="36" xfId="0" applyFont="1" applyFill="1" applyBorder="1" applyAlignment="1">
      <alignment horizontal="center" wrapText="1"/>
    </xf>
    <xf numFmtId="0" fontId="26" fillId="8" borderId="98" xfId="0" applyFont="1" applyFill="1" applyBorder="1" applyAlignment="1">
      <alignment horizontal="center" wrapText="1"/>
    </xf>
    <xf numFmtId="16" fontId="16" fillId="0" borderId="102" xfId="0" applyNumberFormat="1" applyFont="1" applyBorder="1" applyAlignment="1">
      <alignment horizontal="center" textRotation="90"/>
    </xf>
    <xf numFmtId="16" fontId="16" fillId="0" borderId="3" xfId="0" applyNumberFormat="1" applyFont="1" applyBorder="1" applyAlignment="1">
      <alignment horizontal="center" textRotation="90"/>
    </xf>
    <xf numFmtId="16" fontId="16" fillId="0" borderId="104" xfId="0" applyNumberFormat="1" applyFont="1" applyBorder="1" applyAlignment="1">
      <alignment horizontal="center" textRotation="90"/>
    </xf>
    <xf numFmtId="16" fontId="16" fillId="0" borderId="100" xfId="0" applyNumberFormat="1" applyFont="1" applyBorder="1" applyAlignment="1">
      <alignment horizontal="center" textRotation="90"/>
    </xf>
    <xf numFmtId="16" fontId="16" fillId="0" borderId="103" xfId="0" applyNumberFormat="1" applyFont="1" applyBorder="1" applyAlignment="1">
      <alignment horizontal="center" textRotation="90"/>
    </xf>
    <xf numFmtId="16" fontId="16" fillId="0" borderId="101" xfId="0" applyNumberFormat="1" applyFont="1" applyBorder="1" applyAlignment="1">
      <alignment horizontal="center" textRotation="90"/>
    </xf>
    <xf numFmtId="1" fontId="52" fillId="0" borderId="69" xfId="0" applyNumberFormat="1" applyFont="1" applyBorder="1" applyAlignment="1">
      <alignment horizontal="center" wrapText="1"/>
    </xf>
    <xf numFmtId="1" fontId="52" fillId="0" borderId="15" xfId="0" applyNumberFormat="1" applyFont="1" applyBorder="1" applyAlignment="1">
      <alignment horizontal="center" wrapText="1"/>
    </xf>
    <xf numFmtId="1" fontId="52" fillId="0" borderId="68" xfId="0" applyNumberFormat="1" applyFont="1" applyBorder="1" applyAlignment="1">
      <alignment horizontal="center" wrapText="1"/>
    </xf>
    <xf numFmtId="1" fontId="52" fillId="0" borderId="40" xfId="0" applyNumberFormat="1" applyFont="1" applyBorder="1" applyAlignment="1">
      <alignment horizontal="center" wrapText="1"/>
    </xf>
    <xf numFmtId="182" fontId="47" fillId="31" borderId="88" xfId="0" applyNumberFormat="1" applyFont="1" applyFill="1" applyBorder="1" applyAlignment="1">
      <alignment horizontal="center" vertical="center"/>
    </xf>
    <xf numFmtId="182" fontId="4" fillId="31" borderId="18" xfId="0" applyNumberFormat="1" applyFont="1" applyFill="1" applyBorder="1" applyAlignment="1">
      <alignment horizontal="center" vertical="center"/>
    </xf>
    <xf numFmtId="182" fontId="34" fillId="0" borderId="0" xfId="0" applyNumberFormat="1" applyFont="1" applyAlignment="1">
      <alignment horizontal="center" vertical="center"/>
    </xf>
    <xf numFmtId="16" fontId="34" fillId="0" borderId="0" xfId="0" applyNumberFormat="1" applyFont="1"/>
    <xf numFmtId="181" fontId="55" fillId="0" borderId="0" xfId="0" applyNumberFormat="1" applyFont="1"/>
    <xf numFmtId="0" fontId="26" fillId="37" borderId="0" xfId="0" applyFont="1" applyFill="1" applyAlignment="1">
      <alignment horizontal="right" vertical="center"/>
    </xf>
    <xf numFmtId="1" fontId="52" fillId="0" borderId="39" xfId="0" applyNumberFormat="1" applyFont="1" applyBorder="1" applyAlignment="1">
      <alignment horizontal="center" wrapText="1"/>
    </xf>
    <xf numFmtId="175" fontId="5" fillId="0" borderId="0" xfId="0" applyNumberFormat="1" applyFont="1" applyAlignment="1">
      <alignment horizontal="right" vertical="center"/>
    </xf>
    <xf numFmtId="175" fontId="5" fillId="0" borderId="0" xfId="0" applyNumberFormat="1" applyFont="1" applyAlignment="1">
      <alignment horizontal="center"/>
    </xf>
    <xf numFmtId="185" fontId="5" fillId="0" borderId="0" xfId="0" applyNumberFormat="1" applyFont="1" applyAlignment="1">
      <alignment horizontal="center"/>
    </xf>
    <xf numFmtId="2" fontId="32" fillId="37" borderId="0" xfId="0" applyNumberFormat="1" applyFont="1" applyFill="1" applyAlignment="1">
      <alignment horizontal="center" vertical="center"/>
    </xf>
    <xf numFmtId="186" fontId="16" fillId="0" borderId="72" xfId="0" applyNumberFormat="1" applyFont="1" applyBorder="1" applyAlignment="1">
      <alignment textRotation="90"/>
    </xf>
    <xf numFmtId="186" fontId="16" fillId="0" borderId="71" xfId="0" applyNumberFormat="1" applyFont="1" applyBorder="1" applyAlignment="1">
      <alignment textRotation="90"/>
    </xf>
    <xf numFmtId="186" fontId="16" fillId="0" borderId="70" xfId="0" applyNumberFormat="1" applyFont="1" applyBorder="1" applyAlignment="1">
      <alignment textRotation="90"/>
    </xf>
    <xf numFmtId="186" fontId="16" fillId="0" borderId="85" xfId="0" applyNumberFormat="1" applyFont="1" applyBorder="1" applyAlignment="1">
      <alignment textRotation="90"/>
    </xf>
    <xf numFmtId="186" fontId="16" fillId="0" borderId="84" xfId="0" applyNumberFormat="1" applyFont="1" applyBorder="1" applyAlignment="1">
      <alignment textRotation="90"/>
    </xf>
    <xf numFmtId="0" fontId="5" fillId="0" borderId="39" xfId="0" applyFont="1" applyBorder="1" applyAlignment="1">
      <alignment horizontal="center" wrapText="1"/>
    </xf>
    <xf numFmtId="0" fontId="5" fillId="0" borderId="54" xfId="0" applyFont="1" applyBorder="1" applyAlignment="1">
      <alignment horizontal="center" wrapText="1"/>
    </xf>
    <xf numFmtId="0" fontId="26" fillId="0" borderId="97" xfId="0" applyFont="1" applyBorder="1" applyAlignment="1">
      <alignment horizontal="center" wrapText="1"/>
    </xf>
    <xf numFmtId="0" fontId="5" fillId="0" borderId="96" xfId="0" applyFont="1" applyBorder="1" applyAlignment="1">
      <alignment horizontal="center" wrapText="1"/>
    </xf>
    <xf numFmtId="0" fontId="0" fillId="0" borderId="86" xfId="0" applyBorder="1" applyAlignment="1">
      <alignment horizontal="center" vertical="center"/>
    </xf>
    <xf numFmtId="182" fontId="0" fillId="0" borderId="6" xfId="0" applyNumberFormat="1" applyBorder="1" applyAlignment="1">
      <alignment horizontal="center" vertical="center"/>
    </xf>
    <xf numFmtId="179" fontId="5" fillId="31" borderId="3" xfId="0" applyNumberFormat="1" applyFont="1" applyFill="1" applyBorder="1" applyAlignment="1">
      <alignment horizontal="center" vertical="center"/>
    </xf>
    <xf numFmtId="0" fontId="27" fillId="0" borderId="103" xfId="0" applyFont="1" applyBorder="1"/>
    <xf numFmtId="0" fontId="10" fillId="0" borderId="15" xfId="0" applyFont="1" applyBorder="1" applyAlignment="1">
      <alignment horizontal="center" vertical="center" wrapText="1"/>
    </xf>
    <xf numFmtId="0" fontId="0" fillId="0" borderId="0" xfId="0" applyAlignment="1">
      <alignment wrapText="1"/>
    </xf>
    <xf numFmtId="0" fontId="56" fillId="0" borderId="15" xfId="0" applyFont="1" applyBorder="1"/>
    <xf numFmtId="0" fontId="56" fillId="0" borderId="39" xfId="0" applyFont="1" applyBorder="1"/>
    <xf numFmtId="0" fontId="56" fillId="0" borderId="34" xfId="0" applyFont="1" applyBorder="1"/>
    <xf numFmtId="0" fontId="56" fillId="0" borderId="35" xfId="0" applyFont="1" applyBorder="1"/>
    <xf numFmtId="14" fontId="16" fillId="0" borderId="0" xfId="0" applyNumberFormat="1" applyFont="1" applyAlignment="1">
      <alignment horizontal="center" vertical="center"/>
    </xf>
    <xf numFmtId="0" fontId="10" fillId="0" borderId="15" xfId="0" applyFont="1" applyBorder="1" applyAlignment="1">
      <alignment horizontal="left" vertical="center" wrapText="1"/>
    </xf>
    <xf numFmtId="0" fontId="5" fillId="0" borderId="69" xfId="0" applyFont="1" applyBorder="1" applyAlignment="1">
      <alignment horizontal="left"/>
    </xf>
    <xf numFmtId="171" fontId="10" fillId="2" borderId="15" xfId="0" applyNumberFormat="1" applyFont="1" applyFill="1" applyBorder="1" applyAlignment="1">
      <alignment horizontal="center" vertical="center" wrapText="1"/>
    </xf>
    <xf numFmtId="0" fontId="10" fillId="2" borderId="0" xfId="0" applyFont="1" applyFill="1" applyAlignment="1">
      <alignment horizontal="center" vertical="center"/>
    </xf>
    <xf numFmtId="14" fontId="10" fillId="2" borderId="15" xfId="0" applyNumberFormat="1" applyFont="1" applyFill="1" applyBorder="1" applyAlignment="1">
      <alignment horizontal="center" vertical="center"/>
    </xf>
    <xf numFmtId="172" fontId="10" fillId="2" borderId="15" xfId="0" applyNumberFormat="1" applyFont="1" applyFill="1" applyBorder="1" applyAlignment="1">
      <alignment horizontal="center" vertical="center"/>
    </xf>
    <xf numFmtId="0" fontId="16" fillId="0" borderId="15" xfId="0" applyFont="1" applyBorder="1" applyAlignment="1">
      <alignment vertical="center" textRotation="90" wrapText="1"/>
    </xf>
    <xf numFmtId="0" fontId="16" fillId="0" borderId="15" xfId="0" applyFont="1" applyBorder="1" applyAlignment="1">
      <alignment vertical="center" wrapText="1"/>
    </xf>
    <xf numFmtId="187" fontId="10" fillId="2" borderId="15" xfId="0" applyNumberFormat="1" applyFont="1" applyFill="1" applyBorder="1" applyAlignment="1">
      <alignment horizontal="center" vertical="center" wrapText="1"/>
    </xf>
    <xf numFmtId="0" fontId="16" fillId="24" borderId="16" xfId="0" applyFont="1" applyFill="1" applyBorder="1" applyAlignment="1">
      <alignment horizontal="center" vertical="center" wrapText="1"/>
    </xf>
    <xf numFmtId="1" fontId="10" fillId="24" borderId="16" xfId="6" applyNumberFormat="1" applyFont="1" applyFill="1" applyBorder="1" applyAlignment="1">
      <alignment horizontal="center" vertical="center" wrapText="1"/>
    </xf>
    <xf numFmtId="171" fontId="10" fillId="24" borderId="16" xfId="6" applyNumberFormat="1" applyFont="1" applyFill="1" applyBorder="1" applyAlignment="1">
      <alignment horizontal="center" vertical="center" wrapText="1"/>
    </xf>
    <xf numFmtId="171" fontId="10" fillId="24" borderId="15" xfId="6" applyNumberFormat="1" applyFont="1" applyFill="1" applyBorder="1" applyAlignment="1">
      <alignment horizontal="center" vertical="center" wrapText="1"/>
    </xf>
    <xf numFmtId="0" fontId="16" fillId="24" borderId="34" xfId="0" applyFont="1" applyFill="1" applyBorder="1" applyAlignment="1">
      <alignment horizontal="center" vertical="center" textRotation="90"/>
    </xf>
    <xf numFmtId="171" fontId="10" fillId="24" borderId="53" xfId="6" applyNumberFormat="1" applyFont="1" applyFill="1" applyBorder="1" applyAlignment="1">
      <alignment horizontal="center" vertical="center" wrapText="1"/>
    </xf>
    <xf numFmtId="14" fontId="10" fillId="24" borderId="54" xfId="6" applyNumberFormat="1" applyFont="1" applyFill="1" applyBorder="1" applyAlignment="1">
      <alignment horizontal="center" vertical="center" wrapText="1"/>
    </xf>
    <xf numFmtId="0" fontId="10" fillId="24" borderId="16" xfId="0" applyFont="1" applyFill="1" applyBorder="1" applyAlignment="1">
      <alignment horizontal="center" vertical="center" wrapText="1"/>
    </xf>
    <xf numFmtId="14" fontId="16" fillId="0" borderId="15" xfId="0" applyNumberFormat="1" applyFont="1" applyBorder="1" applyAlignment="1">
      <alignment horizontal="center" vertical="center"/>
    </xf>
    <xf numFmtId="171" fontId="43" fillId="0" borderId="15" xfId="22" applyNumberFormat="1" applyBorder="1" applyAlignment="1">
      <alignment horizontal="center" vertical="center" wrapText="1"/>
    </xf>
    <xf numFmtId="14" fontId="9" fillId="0" borderId="15" xfId="0" applyNumberFormat="1" applyFont="1" applyBorder="1" applyAlignment="1">
      <alignment horizontal="center" vertical="center"/>
    </xf>
    <xf numFmtId="0" fontId="57" fillId="6" borderId="21" xfId="0" applyFont="1" applyFill="1" applyBorder="1" applyAlignment="1">
      <alignment vertical="center"/>
    </xf>
    <xf numFmtId="0" fontId="57" fillId="6" borderId="22" xfId="0" applyFont="1" applyFill="1" applyBorder="1" applyAlignment="1">
      <alignment vertical="center"/>
    </xf>
    <xf numFmtId="0" fontId="57" fillId="6" borderId="22" xfId="0" applyFont="1" applyFill="1" applyBorder="1" applyAlignment="1">
      <alignment horizontal="center" vertical="center"/>
    </xf>
    <xf numFmtId="0" fontId="16" fillId="6" borderId="22" xfId="0" applyFont="1" applyFill="1" applyBorder="1" applyAlignment="1">
      <alignment horizontal="center" vertical="center"/>
    </xf>
    <xf numFmtId="0" fontId="57" fillId="6" borderId="22" xfId="0" applyFont="1" applyFill="1" applyBorder="1" applyAlignment="1">
      <alignment horizontal="center" vertical="center" wrapText="1"/>
    </xf>
    <xf numFmtId="0" fontId="57" fillId="6" borderId="22" xfId="0" applyFont="1" applyFill="1" applyBorder="1"/>
    <xf numFmtId="0" fontId="57" fillId="6" borderId="103" xfId="0" applyFont="1" applyFill="1" applyBorder="1"/>
    <xf numFmtId="1" fontId="41" fillId="24" borderId="102" xfId="0" applyNumberFormat="1" applyFont="1" applyFill="1" applyBorder="1" applyAlignment="1">
      <alignment horizontal="center" vertical="center" wrapText="1"/>
    </xf>
    <xf numFmtId="1" fontId="41" fillId="24" borderId="100" xfId="0" applyNumberFormat="1" applyFont="1" applyFill="1" applyBorder="1" applyAlignment="1">
      <alignment horizontal="center" vertical="center" wrapText="1"/>
    </xf>
    <xf numFmtId="0" fontId="41" fillId="24" borderId="100" xfId="0" applyFont="1" applyFill="1" applyBorder="1" applyAlignment="1">
      <alignment horizontal="center" vertical="center" wrapText="1"/>
    </xf>
    <xf numFmtId="171" fontId="41" fillId="24" borderId="100" xfId="0" applyNumberFormat="1" applyFont="1" applyFill="1" applyBorder="1" applyAlignment="1">
      <alignment horizontal="center" vertical="center" wrapText="1"/>
    </xf>
    <xf numFmtId="15" fontId="41" fillId="24" borderId="100" xfId="0" applyNumberFormat="1" applyFont="1" applyFill="1" applyBorder="1" applyAlignment="1">
      <alignment horizontal="center" vertical="center" wrapText="1"/>
    </xf>
    <xf numFmtId="14" fontId="41" fillId="24" borderId="100" xfId="0" applyNumberFormat="1" applyFont="1" applyFill="1" applyBorder="1" applyAlignment="1">
      <alignment horizontal="center" vertical="center" wrapText="1"/>
    </xf>
    <xf numFmtId="1" fontId="58" fillId="8" borderId="100" xfId="0" applyNumberFormat="1" applyFont="1" applyFill="1" applyBorder="1" applyAlignment="1">
      <alignment horizontal="center" vertical="center" wrapText="1"/>
    </xf>
    <xf numFmtId="1" fontId="10" fillId="8" borderId="100" xfId="0" applyNumberFormat="1" applyFont="1" applyFill="1" applyBorder="1" applyAlignment="1">
      <alignment horizontal="center" vertical="center" wrapText="1"/>
    </xf>
    <xf numFmtId="1" fontId="10" fillId="8" borderId="103" xfId="0" applyNumberFormat="1" applyFont="1" applyFill="1" applyBorder="1" applyAlignment="1">
      <alignment horizontal="center" vertical="center" wrapText="1"/>
    </xf>
    <xf numFmtId="0" fontId="16" fillId="0" borderId="34" xfId="0" applyFont="1" applyBorder="1" applyAlignment="1">
      <alignment horizontal="center" vertical="center"/>
    </xf>
    <xf numFmtId="0" fontId="4" fillId="0" borderId="15" xfId="0" applyFont="1" applyBorder="1"/>
    <xf numFmtId="0" fontId="0" fillId="0" borderId="15" xfId="0" applyBorder="1"/>
    <xf numFmtId="0" fontId="4" fillId="0" borderId="15" xfId="0" applyFont="1" applyBorder="1" applyAlignment="1">
      <alignment horizontal="center" vertical="center"/>
    </xf>
    <xf numFmtId="0" fontId="57" fillId="6" borderId="22" xfId="0" applyFont="1" applyFill="1" applyBorder="1" applyAlignment="1">
      <alignment vertical="center" wrapText="1"/>
    </xf>
    <xf numFmtId="0" fontId="9" fillId="0" borderId="34" xfId="0" applyFont="1" applyBorder="1" applyAlignment="1">
      <alignment horizontal="center" vertical="center" wrapText="1"/>
    </xf>
    <xf numFmtId="49" fontId="9" fillId="0" borderId="34" xfId="0" applyNumberFormat="1" applyFont="1" applyBorder="1" applyAlignment="1">
      <alignment horizontal="center" vertical="center" wrapText="1"/>
    </xf>
    <xf numFmtId="49" fontId="9" fillId="0" borderId="34" xfId="0" applyNumberFormat="1" applyFont="1" applyBorder="1" applyAlignment="1">
      <alignment horizontal="center" vertical="center"/>
    </xf>
    <xf numFmtId="171" fontId="9" fillId="0" borderId="34" xfId="0" applyNumberFormat="1" applyFont="1" applyBorder="1" applyAlignment="1">
      <alignment horizontal="center" vertical="center" wrapText="1"/>
    </xf>
    <xf numFmtId="171" fontId="43" fillId="0" borderId="34" xfId="22" applyNumberFormat="1" applyBorder="1" applyAlignment="1">
      <alignment horizontal="center" vertical="center" wrapText="1"/>
    </xf>
    <xf numFmtId="0" fontId="10" fillId="0" borderId="34" xfId="0" applyFont="1" applyBorder="1" applyAlignment="1">
      <alignment horizontal="center" vertical="center" wrapText="1"/>
    </xf>
    <xf numFmtId="0" fontId="4" fillId="0" borderId="34" xfId="0" applyFont="1" applyBorder="1"/>
    <xf numFmtId="0" fontId="0" fillId="0" borderId="34" xfId="0" applyBorder="1"/>
    <xf numFmtId="1" fontId="41" fillId="24" borderId="100" xfId="0" applyNumberFormat="1" applyFont="1" applyFill="1" applyBorder="1" applyAlignment="1">
      <alignment horizontal="center" vertical="center"/>
    </xf>
    <xf numFmtId="0" fontId="21" fillId="0" borderId="34" xfId="0" applyFont="1" applyBorder="1" applyAlignment="1">
      <alignment horizontal="center" vertical="center" wrapText="1"/>
    </xf>
    <xf numFmtId="0" fontId="57" fillId="6" borderId="22" xfId="0" applyFont="1" applyFill="1" applyBorder="1" applyAlignment="1">
      <alignment horizontal="left" vertical="center" wrapText="1"/>
    </xf>
    <xf numFmtId="0" fontId="60" fillId="0" borderId="15" xfId="0" applyFont="1" applyBorder="1" applyAlignment="1">
      <alignment horizontal="center" vertical="center" wrapText="1"/>
    </xf>
    <xf numFmtId="49" fontId="9" fillId="2" borderId="15" xfId="0" applyNumberFormat="1" applyFont="1" applyFill="1" applyBorder="1" applyAlignment="1">
      <alignment horizontal="center" vertical="center" wrapText="1"/>
    </xf>
    <xf numFmtId="49" fontId="9" fillId="2" borderId="15" xfId="0" applyNumberFormat="1" applyFont="1" applyFill="1" applyBorder="1" applyAlignment="1">
      <alignment horizontal="center" vertical="center"/>
    </xf>
    <xf numFmtId="171" fontId="9" fillId="2" borderId="15" xfId="0" applyNumberFormat="1" applyFont="1" applyFill="1" applyBorder="1" applyAlignment="1">
      <alignment horizontal="center" vertical="center" wrapText="1"/>
    </xf>
    <xf numFmtId="171" fontId="43" fillId="2" borderId="15" xfId="22" applyNumberFormat="1" applyFill="1" applyBorder="1" applyAlignment="1">
      <alignment horizontal="center" vertical="center" wrapText="1"/>
    </xf>
    <xf numFmtId="0" fontId="10" fillId="2" borderId="34" xfId="0" applyFont="1" applyFill="1" applyBorder="1" applyAlignment="1">
      <alignment horizontal="center" vertical="center" wrapText="1"/>
    </xf>
    <xf numFmtId="0" fontId="10" fillId="2" borderId="36" xfId="0" applyFont="1" applyFill="1" applyBorder="1" applyAlignment="1">
      <alignment horizontal="center" vertical="center" wrapText="1"/>
    </xf>
    <xf numFmtId="0" fontId="62" fillId="39" borderId="15" xfId="0" applyFont="1" applyFill="1" applyBorder="1" applyAlignment="1">
      <alignment wrapText="1"/>
    </xf>
    <xf numFmtId="0" fontId="58" fillId="39" borderId="39" xfId="0" applyFont="1" applyFill="1" applyBorder="1" applyAlignment="1">
      <alignment wrapText="1"/>
    </xf>
    <xf numFmtId="0" fontId="56" fillId="0" borderId="0" xfId="0" applyFont="1"/>
    <xf numFmtId="0" fontId="58" fillId="39" borderId="15" xfId="0" applyFont="1" applyFill="1" applyBorder="1" applyAlignment="1">
      <alignment wrapText="1"/>
    </xf>
    <xf numFmtId="0" fontId="62" fillId="40" borderId="34" xfId="0" applyFont="1" applyFill="1" applyBorder="1" applyAlignment="1">
      <alignment wrapText="1"/>
    </xf>
    <xf numFmtId="0" fontId="58" fillId="40" borderId="35" xfId="0" applyFont="1" applyFill="1" applyBorder="1" applyAlignment="1">
      <alignment wrapText="1"/>
    </xf>
    <xf numFmtId="0" fontId="58" fillId="40" borderId="34" xfId="0" applyFont="1" applyFill="1" applyBorder="1" applyAlignment="1">
      <alignment wrapText="1"/>
    </xf>
    <xf numFmtId="0" fontId="62" fillId="41" borderId="34" xfId="0" applyFont="1" applyFill="1" applyBorder="1" applyAlignment="1">
      <alignment wrapText="1"/>
    </xf>
    <xf numFmtId="0" fontId="58" fillId="42" borderId="35" xfId="0" applyFont="1" applyFill="1" applyBorder="1" applyAlignment="1">
      <alignment wrapText="1"/>
    </xf>
    <xf numFmtId="0" fontId="58" fillId="42" borderId="34" xfId="0" applyFont="1" applyFill="1" applyBorder="1" applyAlignment="1">
      <alignment wrapText="1"/>
    </xf>
    <xf numFmtId="0" fontId="63" fillId="0" borderId="0" xfId="0" applyFont="1"/>
    <xf numFmtId="0" fontId="64" fillId="0" borderId="0" xfId="0" applyFont="1"/>
    <xf numFmtId="11" fontId="56" fillId="0" borderId="35" xfId="0" applyNumberFormat="1" applyFont="1" applyBorder="1"/>
    <xf numFmtId="11" fontId="56" fillId="43" borderId="35" xfId="0" applyNumberFormat="1" applyFont="1" applyFill="1" applyBorder="1"/>
    <xf numFmtId="11" fontId="56" fillId="0" borderId="67" xfId="0" applyNumberFormat="1" applyFont="1" applyBorder="1"/>
    <xf numFmtId="11" fontId="56" fillId="0" borderId="54" xfId="0" applyNumberFormat="1" applyFont="1" applyBorder="1"/>
    <xf numFmtId="11" fontId="56" fillId="0" borderId="39" xfId="0" applyNumberFormat="1" applyFont="1" applyBorder="1"/>
    <xf numFmtId="0" fontId="65" fillId="41" borderId="35" xfId="0" applyFont="1" applyFill="1" applyBorder="1"/>
    <xf numFmtId="0" fontId="66" fillId="44" borderId="35" xfId="0" applyFont="1" applyFill="1" applyBorder="1"/>
    <xf numFmtId="0" fontId="66" fillId="45" borderId="35" xfId="0" applyFont="1" applyFill="1" applyBorder="1"/>
    <xf numFmtId="0" fontId="60" fillId="46" borderId="35" xfId="0" applyFont="1" applyFill="1" applyBorder="1"/>
    <xf numFmtId="0" fontId="65" fillId="39" borderId="35" xfId="0" applyFont="1" applyFill="1" applyBorder="1"/>
    <xf numFmtId="0" fontId="56" fillId="0" borderId="34" xfId="0" quotePrefix="1" applyFont="1" applyBorder="1"/>
    <xf numFmtId="171" fontId="43" fillId="0" borderId="15" xfId="22" applyNumberFormat="1" applyFill="1" applyBorder="1" applyAlignment="1">
      <alignment horizontal="center" vertical="center" wrapText="1"/>
    </xf>
    <xf numFmtId="14" fontId="16" fillId="0" borderId="34" xfId="0" applyNumberFormat="1" applyFont="1" applyBorder="1" applyAlignment="1">
      <alignment horizontal="center" vertical="center"/>
    </xf>
    <xf numFmtId="1" fontId="10" fillId="24" borderId="102" xfId="0" applyNumberFormat="1" applyFont="1" applyFill="1" applyBorder="1" applyAlignment="1">
      <alignment horizontal="center" vertical="center" wrapText="1"/>
    </xf>
    <xf numFmtId="1" fontId="10" fillId="24" borderId="101" xfId="0" applyNumberFormat="1" applyFont="1" applyFill="1" applyBorder="1" applyAlignment="1">
      <alignment horizontal="center" vertical="center"/>
    </xf>
    <xf numFmtId="1" fontId="10" fillId="24" borderId="100" xfId="0" applyNumberFormat="1" applyFont="1" applyFill="1" applyBorder="1" applyAlignment="1">
      <alignment horizontal="center" vertical="center" wrapText="1"/>
    </xf>
    <xf numFmtId="0" fontId="10" fillId="24" borderId="100" xfId="0" applyFont="1" applyFill="1" applyBorder="1" applyAlignment="1">
      <alignment horizontal="center" vertical="center" wrapText="1"/>
    </xf>
    <xf numFmtId="171" fontId="10" fillId="24" borderId="100" xfId="0" applyNumberFormat="1" applyFont="1" applyFill="1" applyBorder="1" applyAlignment="1">
      <alignment horizontal="center" vertical="center" wrapText="1"/>
    </xf>
    <xf numFmtId="15" fontId="10" fillId="24" borderId="100" xfId="0" applyNumberFormat="1" applyFont="1" applyFill="1" applyBorder="1" applyAlignment="1">
      <alignment horizontal="center" vertical="center" wrapText="1"/>
    </xf>
    <xf numFmtId="14" fontId="10" fillId="24" borderId="100" xfId="0" applyNumberFormat="1" applyFont="1" applyFill="1" applyBorder="1" applyAlignment="1">
      <alignment horizontal="center" vertical="center" wrapText="1"/>
    </xf>
    <xf numFmtId="0" fontId="5" fillId="0" borderId="0" xfId="0" applyFont="1" applyAlignment="1">
      <alignment horizontal="center" vertical="center" wrapText="1"/>
    </xf>
    <xf numFmtId="14" fontId="5" fillId="0" borderId="15" xfId="0" applyNumberFormat="1" applyFont="1" applyBorder="1" applyAlignment="1">
      <alignment horizontal="center" vertical="center"/>
    </xf>
    <xf numFmtId="1" fontId="60" fillId="0" borderId="34" xfId="0" applyNumberFormat="1" applyFont="1" applyBorder="1" applyAlignment="1">
      <alignment horizontal="center" vertical="center" wrapText="1"/>
    </xf>
    <xf numFmtId="1" fontId="9" fillId="0" borderId="34" xfId="0" applyNumberFormat="1" applyFont="1" applyBorder="1" applyAlignment="1">
      <alignment horizontal="center" vertical="center" wrapText="1"/>
    </xf>
    <xf numFmtId="0" fontId="9" fillId="0" borderId="40" xfId="0" applyFont="1" applyBorder="1" applyAlignment="1">
      <alignment horizontal="center" vertical="center" wrapText="1"/>
    </xf>
    <xf numFmtId="0" fontId="4" fillId="0" borderId="15" xfId="0" applyFont="1" applyBorder="1" applyAlignment="1">
      <alignment vertical="center"/>
    </xf>
    <xf numFmtId="0" fontId="10" fillId="0" borderId="0" xfId="0" applyFont="1" applyAlignment="1">
      <alignment horizontal="center" vertical="center" wrapText="1"/>
    </xf>
    <xf numFmtId="0" fontId="42" fillId="0" borderId="15" xfId="0" applyFont="1" applyBorder="1" applyAlignment="1">
      <alignment horizontal="center" vertical="center" wrapText="1"/>
    </xf>
    <xf numFmtId="0" fontId="5" fillId="0" borderId="0" xfId="0" applyFont="1" applyAlignment="1">
      <alignment horizontal="center" vertical="center"/>
    </xf>
    <xf numFmtId="14" fontId="5" fillId="0" borderId="15" xfId="0" applyNumberFormat="1" applyFont="1" applyBorder="1" applyAlignment="1">
      <alignment horizontal="center" vertical="center" wrapText="1"/>
    </xf>
    <xf numFmtId="0" fontId="16" fillId="16" borderId="15" xfId="0" applyFont="1" applyFill="1" applyBorder="1" applyAlignment="1">
      <alignment horizontal="center" vertical="center" wrapText="1"/>
    </xf>
    <xf numFmtId="0" fontId="5" fillId="2" borderId="15" xfId="0" applyFont="1" applyFill="1" applyBorder="1" applyAlignment="1">
      <alignment horizontal="center" wrapText="1"/>
    </xf>
    <xf numFmtId="0" fontId="5" fillId="2" borderId="40" xfId="0" applyFont="1" applyFill="1" applyBorder="1" applyAlignment="1">
      <alignment horizontal="center" wrapText="1"/>
    </xf>
    <xf numFmtId="0" fontId="5" fillId="2" borderId="69" xfId="0" applyFont="1" applyFill="1" applyBorder="1" applyAlignment="1">
      <alignment horizontal="center" wrapText="1"/>
    </xf>
    <xf numFmtId="0" fontId="5" fillId="2" borderId="68" xfId="0" applyFont="1" applyFill="1" applyBorder="1" applyAlignment="1">
      <alignment horizontal="center" wrapText="1"/>
    </xf>
    <xf numFmtId="0" fontId="5" fillId="2" borderId="39" xfId="0" applyFont="1" applyFill="1" applyBorder="1" applyAlignment="1">
      <alignment horizontal="center" wrapText="1"/>
    </xf>
    <xf numFmtId="0" fontId="5" fillId="2" borderId="16" xfId="0" applyFont="1" applyFill="1" applyBorder="1" applyAlignment="1">
      <alignment horizontal="center" wrapText="1"/>
    </xf>
    <xf numFmtId="0" fontId="5" fillId="2" borderId="53" xfId="0" applyFont="1" applyFill="1" applyBorder="1" applyAlignment="1">
      <alignment horizontal="center" wrapText="1"/>
    </xf>
    <xf numFmtId="0" fontId="5" fillId="2" borderId="105" xfId="0" applyFont="1" applyFill="1" applyBorder="1" applyAlignment="1">
      <alignment horizontal="center" wrapText="1"/>
    </xf>
    <xf numFmtId="0" fontId="5" fillId="2" borderId="106" xfId="0" applyFont="1" applyFill="1" applyBorder="1" applyAlignment="1">
      <alignment horizontal="center" wrapText="1"/>
    </xf>
    <xf numFmtId="0" fontId="5" fillId="2" borderId="54" xfId="0" applyFont="1" applyFill="1" applyBorder="1" applyAlignment="1">
      <alignment horizontal="center" wrapText="1"/>
    </xf>
    <xf numFmtId="0" fontId="26" fillId="2" borderId="73" xfId="0" applyFont="1" applyFill="1" applyBorder="1" applyAlignment="1">
      <alignment horizontal="center" wrapText="1"/>
    </xf>
    <xf numFmtId="0" fontId="26" fillId="2" borderId="83" xfId="0" applyFont="1" applyFill="1" applyBorder="1" applyAlignment="1">
      <alignment horizontal="center" wrapText="1"/>
    </xf>
    <xf numFmtId="0" fontId="26" fillId="2" borderId="47" xfId="0" applyFont="1" applyFill="1" applyBorder="1" applyAlignment="1">
      <alignment horizontal="center" wrapText="1"/>
    </xf>
    <xf numFmtId="0" fontId="26" fillId="2" borderId="48" xfId="0" applyFont="1" applyFill="1" applyBorder="1" applyAlignment="1">
      <alignment horizontal="center" wrapText="1"/>
    </xf>
    <xf numFmtId="0" fontId="26" fillId="2" borderId="97" xfId="0" applyFont="1" applyFill="1" applyBorder="1" applyAlignment="1">
      <alignment horizontal="center" wrapText="1"/>
    </xf>
    <xf numFmtId="0" fontId="5" fillId="2" borderId="73" xfId="0" applyFont="1" applyFill="1" applyBorder="1" applyAlignment="1">
      <alignment horizontal="center" wrapText="1"/>
    </xf>
    <xf numFmtId="0" fontId="5" fillId="2" borderId="48" xfId="0" applyFont="1" applyFill="1" applyBorder="1" applyAlignment="1">
      <alignment horizontal="center" wrapText="1"/>
    </xf>
    <xf numFmtId="1" fontId="52" fillId="2" borderId="15" xfId="0" applyNumberFormat="1" applyFont="1" applyFill="1" applyBorder="1" applyAlignment="1">
      <alignment horizontal="center" wrapText="1"/>
    </xf>
    <xf numFmtId="1" fontId="52" fillId="2" borderId="40" xfId="0" applyNumberFormat="1" applyFont="1" applyFill="1" applyBorder="1" applyAlignment="1">
      <alignment horizontal="center" wrapText="1"/>
    </xf>
    <xf numFmtId="1" fontId="52" fillId="2" borderId="69" xfId="0" applyNumberFormat="1" applyFont="1" applyFill="1" applyBorder="1" applyAlignment="1">
      <alignment horizontal="center" wrapText="1"/>
    </xf>
    <xf numFmtId="1" fontId="52" fillId="2" borderId="68" xfId="0" applyNumberFormat="1" applyFont="1" applyFill="1" applyBorder="1" applyAlignment="1">
      <alignment horizontal="center" wrapText="1"/>
    </xf>
    <xf numFmtId="1" fontId="52" fillId="2" borderId="39" xfId="0" applyNumberFormat="1" applyFont="1" applyFill="1" applyBorder="1" applyAlignment="1">
      <alignment horizontal="center" wrapText="1"/>
    </xf>
    <xf numFmtId="0" fontId="5" fillId="2" borderId="67" xfId="0" applyFont="1" applyFill="1" applyBorder="1" applyAlignment="1">
      <alignment horizontal="center" wrapText="1"/>
    </xf>
    <xf numFmtId="0" fontId="5" fillId="2" borderId="75" xfId="0" applyFont="1" applyFill="1" applyBorder="1" applyAlignment="1">
      <alignment horizontal="center" wrapText="1"/>
    </xf>
    <xf numFmtId="0" fontId="5" fillId="2" borderId="49" xfId="0" applyFont="1" applyFill="1" applyBorder="1" applyAlignment="1">
      <alignment horizontal="center" wrapText="1"/>
    </xf>
    <xf numFmtId="0" fontId="5" fillId="2" borderId="50" xfId="0" applyFont="1" applyFill="1" applyBorder="1" applyAlignment="1">
      <alignment horizontal="center" wrapText="1"/>
    </xf>
    <xf numFmtId="0" fontId="5" fillId="2" borderId="96" xfId="0" applyFont="1" applyFill="1" applyBorder="1" applyAlignment="1">
      <alignment horizontal="center" wrapText="1"/>
    </xf>
    <xf numFmtId="14" fontId="16" fillId="2" borderId="34" xfId="0" applyNumberFormat="1" applyFont="1" applyFill="1" applyBorder="1" applyAlignment="1">
      <alignment horizontal="center" vertical="center"/>
    </xf>
    <xf numFmtId="0" fontId="0" fillId="0" borderId="15" xfId="0" applyBorder="1" applyAlignment="1">
      <alignment horizontal="center" vertical="center"/>
    </xf>
    <xf numFmtId="172" fontId="16" fillId="0" borderId="15" xfId="0" applyNumberFormat="1" applyFont="1" applyBorder="1" applyAlignment="1">
      <alignment horizontal="center" vertical="center"/>
    </xf>
    <xf numFmtId="172" fontId="16" fillId="0" borderId="34" xfId="0" applyNumberFormat="1" applyFont="1" applyBorder="1" applyAlignment="1">
      <alignment horizontal="center" vertical="center"/>
    </xf>
    <xf numFmtId="0" fontId="10" fillId="2" borderId="40" xfId="0" applyFont="1" applyFill="1" applyBorder="1" applyAlignment="1">
      <alignment horizontal="center" vertical="center"/>
    </xf>
    <xf numFmtId="0" fontId="9" fillId="2" borderId="39" xfId="0" applyFont="1" applyFill="1" applyBorder="1" applyAlignment="1">
      <alignment horizontal="center" vertical="center"/>
    </xf>
    <xf numFmtId="0" fontId="10" fillId="24" borderId="15" xfId="0" applyFont="1" applyFill="1" applyBorder="1" applyAlignment="1">
      <alignment horizontal="center" vertical="center" wrapText="1"/>
    </xf>
    <xf numFmtId="0" fontId="10" fillId="24" borderId="15" xfId="5" applyFont="1" applyFill="1" applyBorder="1" applyAlignment="1" applyProtection="1">
      <alignment horizontal="center" vertical="center" wrapText="1"/>
      <protection locked="0"/>
    </xf>
    <xf numFmtId="1" fontId="10" fillId="24" borderId="15" xfId="6" applyNumberFormat="1" applyFont="1" applyFill="1" applyBorder="1" applyAlignment="1">
      <alignment horizontal="center" vertical="center" wrapText="1"/>
    </xf>
    <xf numFmtId="0" fontId="10" fillId="24" borderId="15" xfId="5" applyFont="1" applyFill="1" applyBorder="1" applyAlignment="1">
      <alignment horizontal="center" vertical="center" wrapText="1"/>
    </xf>
    <xf numFmtId="49" fontId="10" fillId="24" borderId="15" xfId="6" applyNumberFormat="1" applyFont="1" applyFill="1" applyBorder="1" applyAlignment="1">
      <alignment horizontal="center" vertical="center" wrapText="1"/>
    </xf>
    <xf numFmtId="15" fontId="10" fillId="24" borderId="15" xfId="6" applyNumberFormat="1" applyFont="1" applyFill="1" applyBorder="1" applyAlignment="1">
      <alignment horizontal="center" vertical="center" wrapText="1"/>
    </xf>
    <xf numFmtId="172" fontId="10" fillId="24" borderId="15" xfId="6" applyNumberFormat="1" applyFont="1" applyFill="1" applyBorder="1" applyAlignment="1">
      <alignment horizontal="center" vertical="center" wrapText="1"/>
    </xf>
    <xf numFmtId="0" fontId="16" fillId="24" borderId="15" xfId="0" applyFont="1" applyFill="1" applyBorder="1" applyAlignment="1">
      <alignment vertical="center" textRotation="90" wrapText="1"/>
    </xf>
    <xf numFmtId="0" fontId="16" fillId="24" borderId="15" xfId="0" applyFont="1" applyFill="1" applyBorder="1" applyAlignment="1">
      <alignment vertical="center" textRotation="90"/>
    </xf>
    <xf numFmtId="0" fontId="28" fillId="24" borderId="15" xfId="0" applyFont="1" applyFill="1" applyBorder="1" applyAlignment="1">
      <alignment vertical="center" textRotation="90"/>
    </xf>
    <xf numFmtId="1" fontId="10" fillId="24" borderId="15" xfId="6" applyNumberFormat="1" applyFont="1" applyFill="1" applyBorder="1" applyAlignment="1">
      <alignment horizontal="center" vertical="center" textRotation="90" wrapText="1"/>
    </xf>
    <xf numFmtId="14" fontId="10" fillId="24" borderId="15" xfId="6" applyNumberFormat="1" applyFont="1" applyFill="1" applyBorder="1" applyAlignment="1">
      <alignment horizontal="center" vertical="center" wrapText="1"/>
    </xf>
    <xf numFmtId="187" fontId="10" fillId="24" borderId="15" xfId="6" applyNumberFormat="1" applyFont="1" applyFill="1" applyBorder="1" applyAlignment="1">
      <alignment horizontal="center" vertical="center" wrapText="1"/>
    </xf>
    <xf numFmtId="165" fontId="10" fillId="24" borderId="15" xfId="6" applyNumberFormat="1" applyFont="1" applyFill="1" applyBorder="1" applyAlignment="1">
      <alignment horizontal="center" vertical="center" wrapText="1"/>
    </xf>
    <xf numFmtId="172" fontId="9" fillId="2" borderId="15" xfId="0" applyNumberFormat="1" applyFont="1" applyFill="1" applyBorder="1" applyAlignment="1">
      <alignment horizontal="center" vertical="center"/>
    </xf>
    <xf numFmtId="14" fontId="9" fillId="2" borderId="15" xfId="0" applyNumberFormat="1" applyFont="1" applyFill="1" applyBorder="1" applyAlignment="1">
      <alignment horizontal="center" vertical="center"/>
    </xf>
    <xf numFmtId="0" fontId="9" fillId="0" borderId="0" xfId="0" applyFont="1" applyAlignment="1">
      <alignment horizontal="center" vertical="center" wrapText="1"/>
    </xf>
    <xf numFmtId="49" fontId="9" fillId="0" borderId="0" xfId="0" applyNumberFormat="1" applyFont="1" applyAlignment="1">
      <alignment horizontal="center" vertical="center" wrapText="1"/>
    </xf>
    <xf numFmtId="49" fontId="9" fillId="0" borderId="0" xfId="0" applyNumberFormat="1" applyFont="1" applyAlignment="1">
      <alignment horizontal="center" vertical="center"/>
    </xf>
    <xf numFmtId="171" fontId="9" fillId="0" borderId="0" xfId="0" applyNumberFormat="1" applyFont="1" applyAlignment="1">
      <alignment horizontal="center" vertical="center" wrapText="1"/>
    </xf>
    <xf numFmtId="171" fontId="43" fillId="0" borderId="0" xfId="22" applyNumberFormat="1" applyBorder="1" applyAlignment="1">
      <alignment horizontal="center" vertical="center" wrapText="1"/>
    </xf>
    <xf numFmtId="171" fontId="43" fillId="0" borderId="0" xfId="22" applyNumberFormat="1" applyFill="1" applyBorder="1" applyAlignment="1">
      <alignment horizontal="center" vertical="center" wrapText="1"/>
    </xf>
    <xf numFmtId="0" fontId="4" fillId="0" borderId="0" xfId="0" applyFont="1"/>
    <xf numFmtId="0" fontId="0" fillId="0" borderId="80" xfId="0" applyBorder="1"/>
    <xf numFmtId="172" fontId="9" fillId="2" borderId="15" xfId="0" applyNumberFormat="1" applyFont="1" applyFill="1" applyBorder="1" applyAlignment="1">
      <alignment horizontal="center" vertical="center" wrapText="1"/>
    </xf>
    <xf numFmtId="14" fontId="9" fillId="0" borderId="15" xfId="0" applyNumberFormat="1" applyFont="1" applyBorder="1" applyAlignment="1">
      <alignment horizontal="center" vertical="center" wrapText="1"/>
    </xf>
    <xf numFmtId="0" fontId="21" fillId="47" borderId="15" xfId="0" applyFont="1" applyFill="1" applyBorder="1" applyAlignment="1">
      <alignment horizontal="center" vertical="center" wrapText="1"/>
    </xf>
    <xf numFmtId="0" fontId="5" fillId="16" borderId="15" xfId="0" applyFont="1" applyFill="1" applyBorder="1" applyAlignment="1">
      <alignment horizontal="center" vertical="center"/>
    </xf>
    <xf numFmtId="0" fontId="9" fillId="16" borderId="15" xfId="0" applyFont="1" applyFill="1" applyBorder="1" applyAlignment="1">
      <alignment horizontal="center" vertical="center"/>
    </xf>
    <xf numFmtId="0" fontId="5" fillId="16" borderId="15" xfId="0" applyFont="1" applyFill="1" applyBorder="1" applyAlignment="1">
      <alignment horizontal="center" vertical="center" wrapText="1"/>
    </xf>
    <xf numFmtId="0" fontId="16" fillId="16" borderId="15" xfId="0" applyFont="1" applyFill="1" applyBorder="1" applyAlignment="1">
      <alignment horizontal="center" vertical="center"/>
    </xf>
    <xf numFmtId="14" fontId="16" fillId="16" borderId="15" xfId="0" applyNumberFormat="1" applyFont="1" applyFill="1" applyBorder="1" applyAlignment="1">
      <alignment horizontal="center" vertical="center"/>
    </xf>
    <xf numFmtId="0" fontId="26" fillId="16" borderId="39" xfId="0" applyFont="1" applyFill="1" applyBorder="1" applyAlignment="1">
      <alignment vertical="center"/>
    </xf>
    <xf numFmtId="0" fontId="32" fillId="16" borderId="40" xfId="0" applyFont="1" applyFill="1" applyBorder="1" applyAlignment="1">
      <alignment horizontal="center" vertical="center"/>
    </xf>
    <xf numFmtId="14" fontId="10" fillId="24" borderId="53" xfId="0" applyNumberFormat="1" applyFont="1" applyFill="1" applyBorder="1" applyAlignment="1">
      <alignment horizontal="center" vertical="center" wrapText="1"/>
    </xf>
    <xf numFmtId="0" fontId="16" fillId="0" borderId="40" xfId="0" applyFont="1" applyBorder="1" applyAlignment="1">
      <alignment horizontal="center" vertical="center"/>
    </xf>
    <xf numFmtId="0" fontId="16" fillId="16" borderId="40" xfId="0" applyFont="1" applyFill="1" applyBorder="1" applyAlignment="1">
      <alignment horizontal="center" vertical="center"/>
    </xf>
    <xf numFmtId="0" fontId="9" fillId="8" borderId="15" xfId="0" applyFont="1" applyFill="1" applyBorder="1" applyAlignment="1">
      <alignment horizontal="center" vertical="center" wrapText="1"/>
    </xf>
    <xf numFmtId="49" fontId="9" fillId="8" borderId="15" xfId="0" applyNumberFormat="1" applyFont="1" applyFill="1" applyBorder="1" applyAlignment="1">
      <alignment horizontal="center" vertical="center" wrapText="1"/>
    </xf>
    <xf numFmtId="49" fontId="9" fillId="8" borderId="15" xfId="0" applyNumberFormat="1" applyFont="1" applyFill="1" applyBorder="1" applyAlignment="1">
      <alignment horizontal="center" vertical="center"/>
    </xf>
    <xf numFmtId="171" fontId="9" fillId="8" borderId="15" xfId="0" applyNumberFormat="1" applyFont="1" applyFill="1" applyBorder="1" applyAlignment="1">
      <alignment horizontal="center" vertical="center" wrapText="1"/>
    </xf>
    <xf numFmtId="171" fontId="61" fillId="8" borderId="15" xfId="22" applyNumberFormat="1" applyFont="1" applyFill="1" applyBorder="1" applyAlignment="1">
      <alignment horizontal="center" vertical="center" wrapText="1"/>
    </xf>
    <xf numFmtId="0" fontId="10" fillId="8" borderId="34" xfId="0" applyFont="1" applyFill="1" applyBorder="1" applyAlignment="1">
      <alignment horizontal="center" vertical="center" wrapText="1"/>
    </xf>
    <xf numFmtId="172" fontId="16" fillId="8" borderId="34" xfId="0" applyNumberFormat="1" applyFont="1" applyFill="1" applyBorder="1" applyAlignment="1">
      <alignment horizontal="center" vertical="center"/>
    </xf>
    <xf numFmtId="0" fontId="21" fillId="8" borderId="15" xfId="0" applyFont="1" applyFill="1" applyBorder="1" applyAlignment="1">
      <alignment horizontal="center" vertical="center" wrapText="1"/>
    </xf>
    <xf numFmtId="0" fontId="4" fillId="8" borderId="15" xfId="0" applyFont="1" applyFill="1" applyBorder="1"/>
    <xf numFmtId="0" fontId="0" fillId="8" borderId="15" xfId="0" applyFill="1" applyBorder="1"/>
    <xf numFmtId="1" fontId="41" fillId="24" borderId="72" xfId="0" applyNumberFormat="1" applyFont="1" applyFill="1" applyBorder="1" applyAlignment="1">
      <alignment horizontal="center" vertical="center" wrapText="1"/>
    </xf>
    <xf numFmtId="1" fontId="41" fillId="24" borderId="71" xfId="0" applyNumberFormat="1" applyFont="1" applyFill="1" applyBorder="1" applyAlignment="1">
      <alignment horizontal="center" vertical="center"/>
    </xf>
    <xf numFmtId="1" fontId="41" fillId="24" borderId="71" xfId="0" applyNumberFormat="1" applyFont="1" applyFill="1" applyBorder="1" applyAlignment="1">
      <alignment horizontal="center" vertical="center" wrapText="1"/>
    </xf>
    <xf numFmtId="0" fontId="41" fillId="24" borderId="71" xfId="0" applyFont="1" applyFill="1" applyBorder="1" applyAlignment="1">
      <alignment horizontal="center" vertical="center" wrapText="1"/>
    </xf>
    <xf numFmtId="171" fontId="41" fillId="24" borderId="71" xfId="0" applyNumberFormat="1" applyFont="1" applyFill="1" applyBorder="1" applyAlignment="1">
      <alignment horizontal="center" vertical="center" wrapText="1"/>
    </xf>
    <xf numFmtId="15" fontId="41" fillId="24" borderId="71" xfId="0" applyNumberFormat="1" applyFont="1" applyFill="1" applyBorder="1" applyAlignment="1">
      <alignment horizontal="center" vertical="center" wrapText="1"/>
    </xf>
    <xf numFmtId="14" fontId="41" fillId="24" borderId="71" xfId="0" applyNumberFormat="1" applyFont="1" applyFill="1" applyBorder="1" applyAlignment="1">
      <alignment horizontal="center" vertical="center" wrapText="1"/>
    </xf>
    <xf numFmtId="1" fontId="58" fillId="8" borderId="71" xfId="0" applyNumberFormat="1" applyFont="1" applyFill="1" applyBorder="1" applyAlignment="1">
      <alignment horizontal="center" vertical="center" wrapText="1"/>
    </xf>
    <xf numFmtId="1" fontId="10" fillId="8" borderId="71" xfId="0" applyNumberFormat="1" applyFont="1" applyFill="1" applyBorder="1" applyAlignment="1">
      <alignment horizontal="center" vertical="center" wrapText="1"/>
    </xf>
    <xf numFmtId="1" fontId="10" fillId="8" borderId="70" xfId="0" applyNumberFormat="1" applyFont="1" applyFill="1" applyBorder="1" applyAlignment="1">
      <alignment horizontal="center" vertical="center" wrapText="1"/>
    </xf>
    <xf numFmtId="1" fontId="41" fillId="0" borderId="0" xfId="0" applyNumberFormat="1" applyFont="1" applyAlignment="1">
      <alignment horizontal="center" vertical="center" wrapText="1"/>
    </xf>
    <xf numFmtId="1" fontId="41" fillId="0" borderId="0" xfId="0" applyNumberFormat="1" applyFont="1" applyAlignment="1">
      <alignment horizontal="center" vertical="center"/>
    </xf>
    <xf numFmtId="0" fontId="41" fillId="0" borderId="0" xfId="0" applyFont="1" applyAlignment="1">
      <alignment horizontal="center" vertical="center" wrapText="1"/>
    </xf>
    <xf numFmtId="171" fontId="41" fillId="0" borderId="0" xfId="0" applyNumberFormat="1" applyFont="1" applyAlignment="1">
      <alignment horizontal="center" vertical="center" wrapText="1"/>
    </xf>
    <xf numFmtId="15" fontId="41" fillId="0" borderId="0" xfId="0" applyNumberFormat="1" applyFont="1" applyAlignment="1">
      <alignment horizontal="center" vertical="center" wrapText="1"/>
    </xf>
    <xf numFmtId="14" fontId="41" fillId="0" borderId="0" xfId="0" applyNumberFormat="1" applyFont="1" applyAlignment="1">
      <alignment horizontal="center" vertical="center" wrapText="1"/>
    </xf>
    <xf numFmtId="1" fontId="58" fillId="0" borderId="0" xfId="0" applyNumberFormat="1" applyFont="1" applyAlignment="1">
      <alignment horizontal="center" vertical="center" wrapText="1"/>
    </xf>
    <xf numFmtId="1" fontId="10" fillId="0" borderId="0" xfId="0" applyNumberFormat="1" applyFont="1" applyAlignment="1">
      <alignment horizontal="center" vertical="center" wrapText="1"/>
    </xf>
    <xf numFmtId="1" fontId="41" fillId="0" borderId="1" xfId="0" applyNumberFormat="1" applyFont="1" applyBorder="1" applyAlignment="1">
      <alignment horizontal="center" vertical="center" wrapText="1"/>
    </xf>
    <xf numFmtId="0" fontId="57" fillId="6" borderId="23" xfId="0" applyFont="1" applyFill="1" applyBorder="1"/>
    <xf numFmtId="1" fontId="60" fillId="0" borderId="15" xfId="0" applyNumberFormat="1" applyFont="1" applyBorder="1" applyAlignment="1">
      <alignment horizontal="center" vertical="center" wrapText="1"/>
    </xf>
    <xf numFmtId="1" fontId="9" fillId="0" borderId="15" xfId="0" applyNumberFormat="1" applyFont="1" applyBorder="1" applyAlignment="1">
      <alignment horizontal="center" vertical="center" wrapText="1"/>
    </xf>
    <xf numFmtId="1" fontId="9" fillId="0" borderId="15" xfId="0" applyNumberFormat="1" applyFont="1" applyBorder="1" applyAlignment="1">
      <alignment horizontal="center" vertical="center"/>
    </xf>
    <xf numFmtId="171" fontId="43" fillId="8" borderId="15" xfId="22" applyNumberFormat="1" applyFill="1" applyBorder="1" applyAlignment="1">
      <alignment horizontal="center" vertical="center" wrapText="1"/>
    </xf>
    <xf numFmtId="172" fontId="16" fillId="8" borderId="15" xfId="0" applyNumberFormat="1" applyFont="1" applyFill="1" applyBorder="1" applyAlignment="1">
      <alignment horizontal="center" vertical="center"/>
    </xf>
    <xf numFmtId="0" fontId="10" fillId="8" borderId="15" xfId="0" applyFont="1" applyFill="1" applyBorder="1" applyAlignment="1">
      <alignment horizontal="center" vertical="center" wrapText="1"/>
    </xf>
    <xf numFmtId="0" fontId="5" fillId="8" borderId="15" xfId="0" applyFont="1" applyFill="1" applyBorder="1" applyAlignment="1">
      <alignment horizontal="center" vertical="center" wrapText="1"/>
    </xf>
    <xf numFmtId="15" fontId="10" fillId="0" borderId="15" xfId="0" applyNumberFormat="1" applyFont="1" applyBorder="1" applyAlignment="1">
      <alignment horizontal="center" vertical="center" wrapText="1"/>
    </xf>
    <xf numFmtId="14" fontId="10" fillId="0" borderId="15" xfId="0" applyNumberFormat="1" applyFont="1" applyBorder="1" applyAlignment="1">
      <alignment horizontal="center" vertical="center" wrapText="1"/>
    </xf>
    <xf numFmtId="1" fontId="10" fillId="0" borderId="15" xfId="0" applyNumberFormat="1" applyFont="1" applyBorder="1" applyAlignment="1">
      <alignment horizontal="center" vertical="center" wrapText="1"/>
    </xf>
    <xf numFmtId="0" fontId="10" fillId="47" borderId="15" xfId="0" applyFont="1" applyFill="1" applyBorder="1" applyAlignment="1">
      <alignment horizontal="center" vertical="center" wrapText="1"/>
    </xf>
    <xf numFmtId="171" fontId="61" fillId="0" borderId="15" xfId="22" applyNumberFormat="1" applyFont="1" applyFill="1" applyBorder="1" applyAlignment="1">
      <alignment horizontal="center" vertical="center" wrapText="1"/>
    </xf>
    <xf numFmtId="14" fontId="16" fillId="8" borderId="15" xfId="0" applyNumberFormat="1" applyFont="1" applyFill="1" applyBorder="1" applyAlignment="1">
      <alignment horizontal="center" vertical="center"/>
    </xf>
    <xf numFmtId="1" fontId="10" fillId="8" borderId="15" xfId="0" applyNumberFormat="1" applyFont="1" applyFill="1" applyBorder="1" applyAlignment="1">
      <alignment horizontal="center" vertical="center" wrapText="1"/>
    </xf>
    <xf numFmtId="1" fontId="9" fillId="8" borderId="15" xfId="0" applyNumberFormat="1" applyFont="1" applyFill="1" applyBorder="1" applyAlignment="1">
      <alignment horizontal="center" vertical="center" wrapText="1"/>
    </xf>
    <xf numFmtId="1" fontId="9" fillId="8" borderId="15" xfId="0" applyNumberFormat="1" applyFont="1" applyFill="1" applyBorder="1" applyAlignment="1">
      <alignment horizontal="center" vertical="center"/>
    </xf>
    <xf numFmtId="15" fontId="10" fillId="8" borderId="15" xfId="0" applyNumberFormat="1" applyFont="1" applyFill="1" applyBorder="1" applyAlignment="1">
      <alignment horizontal="center" vertical="center" wrapText="1"/>
    </xf>
    <xf numFmtId="14" fontId="10" fillId="8" borderId="15" xfId="0" applyNumberFormat="1" applyFont="1" applyFill="1" applyBorder="1" applyAlignment="1">
      <alignment horizontal="center" vertical="center" wrapText="1"/>
    </xf>
    <xf numFmtId="171" fontId="43" fillId="0" borderId="0" xfId="22" applyNumberFormat="1" applyAlignment="1">
      <alignment horizontal="center" vertical="center" wrapText="1"/>
    </xf>
    <xf numFmtId="171" fontId="68" fillId="0" borderId="15" xfId="22" applyNumberFormat="1" applyFont="1" applyFill="1" applyBorder="1" applyAlignment="1">
      <alignment horizontal="center" vertical="center" wrapText="1"/>
    </xf>
    <xf numFmtId="14" fontId="10" fillId="0" borderId="15" xfId="0" applyNumberFormat="1" applyFont="1" applyBorder="1" applyAlignment="1">
      <alignment horizontal="center" vertical="center"/>
    </xf>
    <xf numFmtId="0" fontId="38" fillId="0" borderId="15" xfId="0" applyFont="1" applyBorder="1"/>
    <xf numFmtId="0" fontId="38" fillId="0" borderId="0" xfId="0" applyFont="1"/>
    <xf numFmtId="171" fontId="68" fillId="0" borderId="15" xfId="22" applyNumberFormat="1" applyFont="1" applyBorder="1" applyAlignment="1">
      <alignment horizontal="center" vertical="center" wrapText="1"/>
    </xf>
    <xf numFmtId="0" fontId="38" fillId="0" borderId="15" xfId="0" applyFont="1" applyBorder="1" applyAlignment="1">
      <alignment horizontal="center" vertical="center"/>
    </xf>
    <xf numFmtId="171" fontId="68" fillId="8" borderId="15" xfId="22" applyNumberFormat="1" applyFont="1" applyFill="1" applyBorder="1" applyAlignment="1">
      <alignment horizontal="center" vertical="center" wrapText="1"/>
    </xf>
    <xf numFmtId="14" fontId="10" fillId="8" borderId="15" xfId="0" applyNumberFormat="1" applyFont="1" applyFill="1" applyBorder="1" applyAlignment="1">
      <alignment horizontal="center" vertical="center"/>
    </xf>
    <xf numFmtId="0" fontId="4" fillId="0" borderId="15" xfId="0" applyFont="1" applyBorder="1" applyAlignment="1">
      <alignment wrapText="1"/>
    </xf>
    <xf numFmtId="0" fontId="9" fillId="8" borderId="15" xfId="0" applyFont="1" applyFill="1" applyBorder="1" applyAlignment="1">
      <alignment horizontal="center" vertical="center"/>
    </xf>
    <xf numFmtId="171" fontId="42" fillId="2" borderId="15" xfId="0" applyNumberFormat="1" applyFont="1" applyFill="1" applyBorder="1" applyAlignment="1">
      <alignment horizontal="center" vertical="center" wrapText="1"/>
    </xf>
    <xf numFmtId="1" fontId="21" fillId="0" borderId="15" xfId="0" applyNumberFormat="1" applyFont="1" applyBorder="1" applyAlignment="1">
      <alignment horizontal="center" vertical="center" wrapText="1"/>
    </xf>
    <xf numFmtId="0" fontId="21" fillId="2" borderId="15" xfId="0" applyFont="1" applyFill="1" applyBorder="1" applyAlignment="1">
      <alignment horizontal="center" vertical="center" wrapText="1"/>
    </xf>
    <xf numFmtId="14" fontId="16" fillId="2" borderId="15" xfId="0" applyNumberFormat="1" applyFont="1" applyFill="1" applyBorder="1" applyAlignment="1">
      <alignment horizontal="center" vertical="center"/>
    </xf>
    <xf numFmtId="0" fontId="4" fillId="2" borderId="15" xfId="0" applyFont="1" applyFill="1" applyBorder="1"/>
    <xf numFmtId="0" fontId="0" fillId="2" borderId="15" xfId="0" applyFill="1" applyBorder="1"/>
    <xf numFmtId="0" fontId="0" fillId="2" borderId="15" xfId="0" applyFill="1" applyBorder="1" applyAlignment="1">
      <alignment horizontal="center" vertical="center"/>
    </xf>
    <xf numFmtId="0" fontId="16" fillId="2" borderId="15" xfId="0" applyFont="1" applyFill="1" applyBorder="1" applyAlignment="1">
      <alignment horizontal="center" vertical="center" wrapText="1"/>
    </xf>
    <xf numFmtId="0" fontId="4" fillId="2" borderId="15" xfId="0" applyFont="1" applyFill="1" applyBorder="1" applyAlignment="1">
      <alignment horizontal="center" vertical="center"/>
    </xf>
    <xf numFmtId="171" fontId="42" fillId="8" borderId="15" xfId="0" applyNumberFormat="1" applyFont="1" applyFill="1" applyBorder="1" applyAlignment="1">
      <alignment horizontal="center" vertical="center" wrapText="1"/>
    </xf>
    <xf numFmtId="14" fontId="16" fillId="2" borderId="0" xfId="0" applyNumberFormat="1" applyFont="1" applyFill="1" applyAlignment="1">
      <alignment horizontal="center"/>
    </xf>
    <xf numFmtId="14" fontId="21" fillId="2" borderId="15" xfId="0" applyNumberFormat="1" applyFont="1" applyFill="1" applyBorder="1" applyAlignment="1">
      <alignment horizontal="center" vertical="center" wrapText="1"/>
    </xf>
    <xf numFmtId="1" fontId="10" fillId="2" borderId="15" xfId="0" applyNumberFormat="1" applyFont="1" applyFill="1" applyBorder="1" applyAlignment="1">
      <alignment horizontal="center" vertical="center" wrapText="1"/>
    </xf>
    <xf numFmtId="0" fontId="4" fillId="8" borderId="15" xfId="0" applyFont="1" applyFill="1" applyBorder="1" applyAlignment="1">
      <alignment horizontal="center" vertical="center"/>
    </xf>
    <xf numFmtId="0" fontId="42" fillId="2" borderId="15" xfId="0" applyFont="1" applyFill="1" applyBorder="1" applyAlignment="1">
      <alignment horizontal="center" vertical="center"/>
    </xf>
    <xf numFmtId="1" fontId="9" fillId="2" borderId="15" xfId="0" applyNumberFormat="1" applyFont="1" applyFill="1" applyBorder="1" applyAlignment="1">
      <alignment horizontal="center" vertical="center" wrapText="1"/>
    </xf>
    <xf numFmtId="1" fontId="9" fillId="2" borderId="15" xfId="0" applyNumberFormat="1" applyFont="1" applyFill="1" applyBorder="1" applyAlignment="1">
      <alignment horizontal="center" vertical="center"/>
    </xf>
    <xf numFmtId="15" fontId="10" fillId="2" borderId="15" xfId="0" applyNumberFormat="1" applyFont="1" applyFill="1" applyBorder="1" applyAlignment="1">
      <alignment horizontal="center" vertical="center" wrapText="1"/>
    </xf>
    <xf numFmtId="14" fontId="10" fillId="2" borderId="15" xfId="0" applyNumberFormat="1" applyFont="1" applyFill="1" applyBorder="1" applyAlignment="1">
      <alignment horizontal="center" vertical="center" wrapText="1"/>
    </xf>
    <xf numFmtId="1" fontId="60" fillId="2" borderId="15" xfId="0" applyNumberFormat="1" applyFont="1" applyFill="1" applyBorder="1" applyAlignment="1">
      <alignment horizontal="center" vertical="center" wrapText="1"/>
    </xf>
    <xf numFmtId="0" fontId="16" fillId="8" borderId="15" xfId="0" applyFont="1" applyFill="1" applyBorder="1" applyAlignment="1">
      <alignment horizontal="center" vertical="center" wrapText="1"/>
    </xf>
    <xf numFmtId="171" fontId="68" fillId="2" borderId="15" xfId="22" applyNumberFormat="1" applyFont="1" applyFill="1" applyBorder="1" applyAlignment="1">
      <alignment horizontal="center" vertical="center" wrapText="1"/>
    </xf>
    <xf numFmtId="0" fontId="67" fillId="0" borderId="15" xfId="0" applyFont="1" applyBorder="1" applyAlignment="1">
      <alignment horizontal="center" vertical="center" wrapText="1"/>
    </xf>
    <xf numFmtId="0" fontId="4" fillId="8" borderId="15" xfId="0" applyFont="1" applyFill="1" applyBorder="1" applyAlignment="1">
      <alignment wrapText="1"/>
    </xf>
    <xf numFmtId="14" fontId="16" fillId="8" borderId="0" xfId="0" applyNumberFormat="1" applyFont="1" applyFill="1" applyAlignment="1">
      <alignment horizontal="center" vertical="center"/>
    </xf>
    <xf numFmtId="14" fontId="21" fillId="8" borderId="15" xfId="0" applyNumberFormat="1" applyFont="1" applyFill="1" applyBorder="1" applyAlignment="1">
      <alignment horizontal="center" vertical="center" wrapText="1"/>
    </xf>
    <xf numFmtId="0" fontId="4" fillId="8" borderId="15" xfId="0" applyFont="1" applyFill="1" applyBorder="1" applyAlignment="1">
      <alignment horizontal="center" vertical="center" wrapText="1"/>
    </xf>
    <xf numFmtId="0" fontId="4" fillId="0" borderId="15" xfId="0" applyFont="1" applyBorder="1" applyAlignment="1">
      <alignment horizontal="center" vertical="center" wrapText="1"/>
    </xf>
    <xf numFmtId="0" fontId="37" fillId="0" borderId="15" xfId="0" applyFont="1" applyBorder="1" applyAlignment="1">
      <alignment horizontal="center" vertical="center" wrapText="1"/>
    </xf>
    <xf numFmtId="14" fontId="0" fillId="0" borderId="0" xfId="0" applyNumberFormat="1" applyAlignment="1">
      <alignment horizontal="center"/>
    </xf>
    <xf numFmtId="0" fontId="9" fillId="48" borderId="15" xfId="0" applyFont="1" applyFill="1" applyBorder="1" applyAlignment="1">
      <alignment horizontal="center" vertical="center" wrapText="1"/>
    </xf>
    <xf numFmtId="49" fontId="9" fillId="48" borderId="15" xfId="0" applyNumberFormat="1" applyFont="1" applyFill="1" applyBorder="1" applyAlignment="1">
      <alignment horizontal="center" vertical="center" wrapText="1"/>
    </xf>
    <xf numFmtId="49" fontId="9" fillId="48" borderId="15" xfId="0" applyNumberFormat="1" applyFont="1" applyFill="1" applyBorder="1" applyAlignment="1">
      <alignment horizontal="center" vertical="center"/>
    </xf>
    <xf numFmtId="171" fontId="9" fillId="48" borderId="15" xfId="0" applyNumberFormat="1" applyFont="1" applyFill="1" applyBorder="1" applyAlignment="1">
      <alignment horizontal="center" vertical="center" wrapText="1"/>
    </xf>
    <xf numFmtId="171" fontId="43" fillId="48" borderId="15" xfId="22" applyNumberFormat="1" applyFill="1" applyBorder="1" applyAlignment="1">
      <alignment horizontal="center" vertical="center" wrapText="1"/>
    </xf>
    <xf numFmtId="0" fontId="10" fillId="48" borderId="34" xfId="0" applyFont="1" applyFill="1" applyBorder="1" applyAlignment="1">
      <alignment horizontal="center" vertical="center" wrapText="1"/>
    </xf>
    <xf numFmtId="14" fontId="16" fillId="48" borderId="15" xfId="0" applyNumberFormat="1" applyFont="1" applyFill="1" applyBorder="1" applyAlignment="1">
      <alignment horizontal="center" vertical="center"/>
    </xf>
    <xf numFmtId="0" fontId="10" fillId="48" borderId="15" xfId="0" applyFont="1" applyFill="1" applyBorder="1" applyAlignment="1">
      <alignment horizontal="center" vertical="center" wrapText="1"/>
    </xf>
    <xf numFmtId="0" fontId="16" fillId="48" borderId="15" xfId="0" applyFont="1" applyFill="1" applyBorder="1" applyAlignment="1">
      <alignment horizontal="center" vertical="center" wrapText="1"/>
    </xf>
    <xf numFmtId="0" fontId="4" fillId="48" borderId="15" xfId="0" applyFont="1" applyFill="1" applyBorder="1"/>
    <xf numFmtId="0" fontId="0" fillId="48" borderId="15" xfId="0" applyFill="1" applyBorder="1"/>
    <xf numFmtId="171" fontId="38" fillId="48" borderId="15" xfId="0" applyNumberFormat="1" applyFont="1" applyFill="1" applyBorder="1" applyAlignment="1">
      <alignment horizontal="center" vertical="center" wrapText="1"/>
    </xf>
    <xf numFmtId="171" fontId="68" fillId="48" borderId="15" xfId="22" applyNumberFormat="1" applyFont="1" applyFill="1" applyBorder="1" applyAlignment="1">
      <alignment horizontal="center" vertical="center" wrapText="1"/>
    </xf>
    <xf numFmtId="14" fontId="10" fillId="48" borderId="15" xfId="0" applyNumberFormat="1" applyFont="1" applyFill="1" applyBorder="1" applyAlignment="1">
      <alignment horizontal="center" vertical="center"/>
    </xf>
    <xf numFmtId="0" fontId="36" fillId="48" borderId="15" xfId="0" applyFont="1" applyFill="1" applyBorder="1"/>
    <xf numFmtId="0" fontId="38" fillId="48" borderId="15" xfId="0" applyFont="1" applyFill="1" applyBorder="1"/>
    <xf numFmtId="171" fontId="70" fillId="2" borderId="15" xfId="22" applyNumberFormat="1" applyFont="1" applyFill="1" applyBorder="1" applyAlignment="1">
      <alignment horizontal="center" vertical="center" wrapText="1"/>
    </xf>
    <xf numFmtId="0" fontId="16" fillId="2" borderId="34" xfId="0" applyFont="1" applyFill="1" applyBorder="1" applyAlignment="1">
      <alignment horizontal="center" vertical="center" wrapText="1"/>
    </xf>
    <xf numFmtId="0" fontId="0" fillId="2" borderId="15" xfId="0" applyFill="1" applyBorder="1" applyAlignment="1">
      <alignment horizontal="center" vertical="center" wrapText="1"/>
    </xf>
    <xf numFmtId="0" fontId="71" fillId="48" borderId="15" xfId="0" applyFont="1" applyFill="1" applyBorder="1" applyAlignment="1">
      <alignment horizontal="center" vertical="center" wrapText="1"/>
    </xf>
    <xf numFmtId="49" fontId="71" fillId="48" borderId="15" xfId="0" applyNumberFormat="1" applyFont="1" applyFill="1" applyBorder="1" applyAlignment="1">
      <alignment horizontal="center" vertical="center" wrapText="1"/>
    </xf>
    <xf numFmtId="49" fontId="71" fillId="48" borderId="15" xfId="0" applyNumberFormat="1" applyFont="1" applyFill="1" applyBorder="1" applyAlignment="1">
      <alignment horizontal="center" vertical="center"/>
    </xf>
    <xf numFmtId="171" fontId="71" fillId="48" borderId="15" xfId="0" applyNumberFormat="1" applyFont="1" applyFill="1" applyBorder="1" applyAlignment="1">
      <alignment horizontal="center" vertical="center" wrapText="1"/>
    </xf>
    <xf numFmtId="171" fontId="72" fillId="48" borderId="15" xfId="22" applyNumberFormat="1" applyFont="1" applyFill="1" applyBorder="1" applyAlignment="1">
      <alignment horizontal="center" vertical="center" wrapText="1"/>
    </xf>
    <xf numFmtId="0" fontId="73" fillId="48" borderId="34" xfId="0" applyFont="1" applyFill="1" applyBorder="1" applyAlignment="1">
      <alignment horizontal="center" vertical="center" wrapText="1"/>
    </xf>
    <xf numFmtId="14" fontId="73" fillId="48" borderId="15" xfId="0" applyNumberFormat="1" applyFont="1" applyFill="1" applyBorder="1" applyAlignment="1">
      <alignment horizontal="center" vertical="center"/>
    </xf>
    <xf numFmtId="0" fontId="73" fillId="48" borderId="15" xfId="0" applyFont="1" applyFill="1" applyBorder="1" applyAlignment="1">
      <alignment horizontal="center" vertical="center" wrapText="1"/>
    </xf>
    <xf numFmtId="0" fontId="74" fillId="48" borderId="15" xfId="0" applyFont="1" applyFill="1" applyBorder="1" applyAlignment="1">
      <alignment horizontal="center" vertical="center"/>
    </xf>
    <xf numFmtId="0" fontId="75" fillId="48" borderId="15" xfId="0" applyFont="1" applyFill="1" applyBorder="1"/>
    <xf numFmtId="0" fontId="0" fillId="2" borderId="0" xfId="0" applyFill="1" applyAlignment="1">
      <alignment horizontal="center" vertical="center"/>
    </xf>
    <xf numFmtId="0" fontId="36" fillId="2" borderId="15" xfId="0" applyFont="1" applyFill="1" applyBorder="1"/>
    <xf numFmtId="0" fontId="38" fillId="2" borderId="15" xfId="0" applyFont="1" applyFill="1" applyBorder="1"/>
    <xf numFmtId="172" fontId="10" fillId="0" borderId="15" xfId="0" applyNumberFormat="1" applyFont="1" applyBorder="1" applyAlignment="1">
      <alignment horizontal="center" vertical="center"/>
    </xf>
    <xf numFmtId="0" fontId="9" fillId="2" borderId="15" xfId="0" applyFont="1" applyFill="1" applyBorder="1" applyAlignment="1">
      <alignment horizontal="left" vertical="center" wrapText="1"/>
    </xf>
    <xf numFmtId="0" fontId="16" fillId="50" borderId="15" xfId="0" applyFont="1" applyFill="1" applyBorder="1" applyAlignment="1">
      <alignment horizontal="center" vertical="center" wrapText="1"/>
    </xf>
    <xf numFmtId="49" fontId="10" fillId="50" borderId="15" xfId="0" applyNumberFormat="1" applyFont="1" applyFill="1" applyBorder="1" applyAlignment="1">
      <alignment horizontal="center" vertical="center" wrapText="1"/>
    </xf>
    <xf numFmtId="0" fontId="77" fillId="0" borderId="15" xfId="0" applyFont="1" applyBorder="1" applyAlignment="1">
      <alignment horizontal="center" vertical="center" wrapText="1"/>
    </xf>
    <xf numFmtId="0" fontId="16" fillId="6" borderId="9" xfId="0" applyFont="1" applyFill="1" applyBorder="1" applyAlignment="1">
      <alignment horizontal="center" vertical="center"/>
    </xf>
    <xf numFmtId="0" fontId="57" fillId="6" borderId="9" xfId="0" applyFont="1" applyFill="1" applyBorder="1" applyAlignment="1">
      <alignment vertical="center"/>
    </xf>
    <xf numFmtId="0" fontId="57" fillId="6" borderId="9" xfId="0" applyFont="1" applyFill="1" applyBorder="1" applyAlignment="1">
      <alignment horizontal="center" vertical="center" wrapText="1"/>
    </xf>
    <xf numFmtId="0" fontId="57" fillId="6" borderId="9" xfId="0" applyFont="1" applyFill="1" applyBorder="1"/>
    <xf numFmtId="0" fontId="57" fillId="6" borderId="70" xfId="0" applyFont="1" applyFill="1" applyBorder="1"/>
    <xf numFmtId="0" fontId="0" fillId="0" borderId="15" xfId="0" applyBorder="1" applyAlignment="1">
      <alignment wrapText="1"/>
    </xf>
    <xf numFmtId="0" fontId="10" fillId="50" borderId="15" xfId="0" applyFont="1" applyFill="1" applyBorder="1" applyAlignment="1">
      <alignment horizontal="center" vertical="center" wrapText="1"/>
    </xf>
    <xf numFmtId="171" fontId="21" fillId="2" borderId="15" xfId="0" applyNumberFormat="1" applyFont="1" applyFill="1" applyBorder="1" applyAlignment="1">
      <alignment horizontal="center" vertical="center" wrapText="1"/>
    </xf>
    <xf numFmtId="0" fontId="5" fillId="0" borderId="40" xfId="0" applyFont="1" applyBorder="1" applyAlignment="1">
      <alignment vertical="center"/>
    </xf>
    <xf numFmtId="0" fontId="0" fillId="0" borderId="39" xfId="0" applyBorder="1" applyAlignment="1">
      <alignment vertical="center"/>
    </xf>
    <xf numFmtId="1" fontId="78" fillId="8" borderId="100" xfId="0" applyNumberFormat="1" applyFont="1" applyFill="1" applyBorder="1" applyAlignment="1">
      <alignment horizontal="center" vertical="center" wrapText="1"/>
    </xf>
    <xf numFmtId="0" fontId="57" fillId="2" borderId="15" xfId="0" applyFont="1" applyFill="1" applyBorder="1" applyAlignment="1">
      <alignment horizontal="center" vertical="center" wrapText="1"/>
    </xf>
    <xf numFmtId="0" fontId="57" fillId="6" borderId="12" xfId="0" applyFont="1" applyFill="1" applyBorder="1" applyAlignment="1">
      <alignment vertical="center"/>
    </xf>
    <xf numFmtId="0" fontId="57" fillId="6" borderId="13" xfId="0" applyFont="1" applyFill="1" applyBorder="1" applyAlignment="1">
      <alignment horizontal="center" vertical="center"/>
    </xf>
    <xf numFmtId="0" fontId="57" fillId="6" borderId="13" xfId="0" applyFont="1" applyFill="1" applyBorder="1" applyAlignment="1">
      <alignment horizontal="left" vertical="center" wrapText="1"/>
    </xf>
    <xf numFmtId="0" fontId="57" fillId="6" borderId="13" xfId="0" applyFont="1" applyFill="1" applyBorder="1" applyAlignment="1">
      <alignment vertical="center"/>
    </xf>
    <xf numFmtId="0" fontId="16" fillId="6" borderId="13" xfId="0" applyFont="1" applyFill="1" applyBorder="1" applyAlignment="1">
      <alignment horizontal="center" vertical="center"/>
    </xf>
    <xf numFmtId="0" fontId="57" fillId="6" borderId="13" xfId="0" applyFont="1" applyFill="1" applyBorder="1" applyAlignment="1">
      <alignment horizontal="center" vertical="center" wrapText="1"/>
    </xf>
    <xf numFmtId="0" fontId="57" fillId="6" borderId="13" xfId="0" applyFont="1" applyFill="1" applyBorder="1"/>
    <xf numFmtId="0" fontId="57" fillId="6" borderId="107" xfId="0" applyFont="1" applyFill="1" applyBorder="1"/>
    <xf numFmtId="0" fontId="21" fillId="50" borderId="15" xfId="0" applyFont="1" applyFill="1" applyBorder="1" applyAlignment="1">
      <alignment horizontal="center" vertical="center" wrapText="1"/>
    </xf>
    <xf numFmtId="171" fontId="80" fillId="0" borderId="15" xfId="22" applyNumberFormat="1" applyFont="1" applyBorder="1" applyAlignment="1">
      <alignment horizontal="center" vertical="center" wrapText="1"/>
    </xf>
    <xf numFmtId="0" fontId="80" fillId="0" borderId="15" xfId="22" applyFont="1" applyBorder="1"/>
    <xf numFmtId="171" fontId="80" fillId="2" borderId="15" xfId="22" applyNumberFormat="1" applyFont="1" applyFill="1" applyBorder="1" applyAlignment="1">
      <alignment horizontal="center" vertical="center" wrapText="1"/>
    </xf>
    <xf numFmtId="0" fontId="80" fillId="2" borderId="15" xfId="22" applyFont="1" applyFill="1" applyBorder="1" applyAlignment="1">
      <alignment horizontal="center" vertical="center"/>
    </xf>
    <xf numFmtId="171" fontId="9" fillId="2" borderId="40" xfId="0" applyNumberFormat="1" applyFont="1" applyFill="1" applyBorder="1" applyAlignment="1">
      <alignment horizontal="center" vertical="center" wrapText="1"/>
    </xf>
    <xf numFmtId="171" fontId="9" fillId="2" borderId="39" xfId="0" applyNumberFormat="1" applyFont="1" applyFill="1" applyBorder="1" applyAlignment="1">
      <alignment horizontal="center" vertical="center" wrapText="1"/>
    </xf>
    <xf numFmtId="171" fontId="9" fillId="2" borderId="34" xfId="0" applyNumberFormat="1" applyFont="1" applyFill="1" applyBorder="1" applyAlignment="1">
      <alignment horizontal="center" vertical="center" wrapText="1"/>
    </xf>
    <xf numFmtId="14" fontId="16" fillId="48" borderId="34" xfId="0" applyNumberFormat="1" applyFont="1" applyFill="1" applyBorder="1" applyAlignment="1">
      <alignment horizontal="center" vertical="center"/>
    </xf>
    <xf numFmtId="0" fontId="16" fillId="48" borderId="34" xfId="0" applyFont="1" applyFill="1" applyBorder="1" applyAlignment="1">
      <alignment horizontal="center" vertical="center" wrapText="1"/>
    </xf>
    <xf numFmtId="0" fontId="4" fillId="48" borderId="34" xfId="0" applyFont="1" applyFill="1" applyBorder="1" applyAlignment="1">
      <alignment horizontal="center" vertical="center"/>
    </xf>
    <xf numFmtId="0" fontId="0" fillId="48" borderId="34" xfId="0" applyFill="1" applyBorder="1"/>
    <xf numFmtId="14" fontId="5" fillId="2" borderId="15" xfId="0" applyNumberFormat="1" applyFont="1" applyFill="1" applyBorder="1" applyAlignment="1">
      <alignment horizontal="center" vertical="center"/>
    </xf>
    <xf numFmtId="0" fontId="25" fillId="0" borderId="0" xfId="0" applyFont="1" applyAlignment="1">
      <alignment horizontal="center" vertical="center" wrapText="1"/>
    </xf>
    <xf numFmtId="0" fontId="5" fillId="51" borderId="40" xfId="0" applyFont="1" applyFill="1" applyBorder="1" applyAlignment="1">
      <alignment horizontal="center" wrapText="1"/>
    </xf>
    <xf numFmtId="0" fontId="5" fillId="51" borderId="53" xfId="0" applyFont="1" applyFill="1" applyBorder="1" applyAlignment="1">
      <alignment horizontal="center" wrapText="1"/>
    </xf>
    <xf numFmtId="0" fontId="5" fillId="51" borderId="15" xfId="0" applyFont="1" applyFill="1" applyBorder="1" applyAlignment="1">
      <alignment horizontal="center" wrapText="1"/>
    </xf>
    <xf numFmtId="0" fontId="5" fillId="51" borderId="39" xfId="0" applyFont="1" applyFill="1" applyBorder="1" applyAlignment="1">
      <alignment horizontal="center" wrapText="1"/>
    </xf>
    <xf numFmtId="0" fontId="5" fillId="51" borderId="68" xfId="0" applyFont="1" applyFill="1" applyBorder="1" applyAlignment="1">
      <alignment horizontal="center" wrapText="1"/>
    </xf>
    <xf numFmtId="0" fontId="16" fillId="2" borderId="15" xfId="0" applyFont="1" applyFill="1" applyBorder="1" applyAlignment="1">
      <alignment horizontal="center" vertical="center"/>
    </xf>
    <xf numFmtId="0" fontId="16" fillId="2" borderId="40" xfId="0" applyFont="1" applyFill="1" applyBorder="1" applyAlignment="1">
      <alignment horizontal="center" vertical="center"/>
    </xf>
    <xf numFmtId="0" fontId="5" fillId="2" borderId="15" xfId="0" applyFont="1" applyFill="1" applyBorder="1"/>
    <xf numFmtId="0" fontId="81" fillId="2" borderId="15" xfId="0" applyFont="1" applyFill="1" applyBorder="1" applyAlignment="1">
      <alignment horizontal="center" vertical="center" wrapText="1"/>
    </xf>
    <xf numFmtId="0" fontId="9" fillId="26" borderId="15" xfId="0" applyFont="1" applyFill="1" applyBorder="1" applyAlignment="1">
      <alignment horizontal="center" vertical="center"/>
    </xf>
    <xf numFmtId="0" fontId="10" fillId="26" borderId="40" xfId="0" applyFont="1" applyFill="1" applyBorder="1" applyAlignment="1">
      <alignment horizontal="center" vertical="center"/>
    </xf>
    <xf numFmtId="0" fontId="9" fillId="26" borderId="15" xfId="0" applyFont="1" applyFill="1" applyBorder="1" applyAlignment="1">
      <alignment horizontal="center" vertical="center" wrapText="1"/>
    </xf>
    <xf numFmtId="0" fontId="10" fillId="26" borderId="15" xfId="0" applyFont="1" applyFill="1" applyBorder="1" applyAlignment="1">
      <alignment horizontal="center" vertical="center"/>
    </xf>
    <xf numFmtId="14" fontId="10" fillId="26" borderId="15" xfId="0" applyNumberFormat="1" applyFont="1" applyFill="1" applyBorder="1" applyAlignment="1">
      <alignment horizontal="center" vertical="center"/>
    </xf>
    <xf numFmtId="0" fontId="10" fillId="26" borderId="15" xfId="0" applyFont="1" applyFill="1" applyBorder="1" applyAlignment="1">
      <alignment horizontal="center" vertical="center" wrapText="1"/>
    </xf>
    <xf numFmtId="0" fontId="81" fillId="0" borderId="15" xfId="0" applyFont="1" applyBorder="1" applyAlignment="1">
      <alignment horizontal="center" vertical="center" wrapText="1"/>
    </xf>
    <xf numFmtId="0" fontId="0" fillId="0" borderId="66" xfId="0" applyBorder="1" applyAlignment="1">
      <alignment vertical="center"/>
    </xf>
    <xf numFmtId="0" fontId="5" fillId="0" borderId="15" xfId="0" applyFont="1" applyBorder="1" applyAlignment="1">
      <alignment vertical="center"/>
    </xf>
    <xf numFmtId="0" fontId="0" fillId="0" borderId="15" xfId="0" applyBorder="1" applyAlignment="1">
      <alignment vertical="center"/>
    </xf>
    <xf numFmtId="0" fontId="0" fillId="31" borderId="15" xfId="0" applyFill="1" applyBorder="1"/>
    <xf numFmtId="0" fontId="69" fillId="31" borderId="15" xfId="0" applyFont="1" applyFill="1" applyBorder="1" applyAlignment="1">
      <alignment vertical="center"/>
    </xf>
    <xf numFmtId="0" fontId="0" fillId="31" borderId="15" xfId="0" applyFill="1" applyBorder="1" applyAlignment="1">
      <alignment horizontal="center" vertical="center"/>
    </xf>
    <xf numFmtId="187" fontId="10" fillId="0" borderId="15" xfId="0" applyNumberFormat="1" applyFont="1" applyBorder="1" applyAlignment="1">
      <alignment horizontal="center" vertical="center" wrapText="1"/>
    </xf>
    <xf numFmtId="187" fontId="16" fillId="0" borderId="15" xfId="0" applyNumberFormat="1" applyFont="1" applyBorder="1" applyAlignment="1">
      <alignment horizontal="center" vertical="center" wrapText="1"/>
    </xf>
    <xf numFmtId="0" fontId="82" fillId="0" borderId="0" xfId="0" applyFont="1" applyAlignment="1">
      <alignment vertical="center"/>
    </xf>
    <xf numFmtId="0" fontId="0" fillId="31" borderId="15" xfId="0" applyFill="1" applyBorder="1" applyAlignment="1">
      <alignment wrapText="1"/>
    </xf>
    <xf numFmtId="0" fontId="5" fillId="12" borderId="15" xfId="0" applyFont="1" applyFill="1" applyBorder="1" applyAlignment="1">
      <alignment horizontal="center" vertical="center"/>
    </xf>
    <xf numFmtId="0" fontId="5" fillId="12" borderId="15" xfId="0" applyFont="1" applyFill="1" applyBorder="1" applyAlignment="1">
      <alignment horizontal="center" vertical="center" wrapText="1"/>
    </xf>
    <xf numFmtId="0" fontId="9" fillId="12" borderId="15" xfId="0" applyFont="1" applyFill="1" applyBorder="1" applyAlignment="1">
      <alignment horizontal="center" vertical="center"/>
    </xf>
    <xf numFmtId="0" fontId="16" fillId="12" borderId="15" xfId="0" applyFont="1" applyFill="1" applyBorder="1" applyAlignment="1">
      <alignment horizontal="center" vertical="center" wrapText="1"/>
    </xf>
    <xf numFmtId="0" fontId="16" fillId="12" borderId="15" xfId="0" applyFont="1" applyFill="1" applyBorder="1" applyAlignment="1">
      <alignment horizontal="center" vertical="center"/>
    </xf>
    <xf numFmtId="14" fontId="16" fillId="12" borderId="15" xfId="0" applyNumberFormat="1" applyFont="1" applyFill="1" applyBorder="1" applyAlignment="1">
      <alignment horizontal="center" vertical="center"/>
    </xf>
    <xf numFmtId="0" fontId="16" fillId="12" borderId="40" xfId="0" applyFont="1" applyFill="1" applyBorder="1" applyAlignment="1">
      <alignment horizontal="center" vertical="center"/>
    </xf>
    <xf numFmtId="0" fontId="0" fillId="26" borderId="0" xfId="0" applyFill="1"/>
    <xf numFmtId="0" fontId="0" fillId="26" borderId="0" xfId="0" applyFill="1" applyAlignment="1">
      <alignment vertical="center"/>
    </xf>
    <xf numFmtId="0" fontId="0" fillId="26" borderId="0" xfId="0" applyFill="1" applyAlignment="1">
      <alignment horizontal="center" vertical="center"/>
    </xf>
    <xf numFmtId="0" fontId="6" fillId="26" borderId="0" xfId="0" applyFont="1" applyFill="1" applyAlignment="1">
      <alignment horizontal="left" vertical="center"/>
    </xf>
    <xf numFmtId="0" fontId="6" fillId="26" borderId="0" xfId="0" applyFont="1" applyFill="1" applyAlignment="1">
      <alignment horizontal="left" vertical="center" wrapText="1"/>
    </xf>
    <xf numFmtId="0" fontId="0" fillId="2" borderId="15" xfId="0" applyFill="1" applyBorder="1" applyAlignment="1">
      <alignment wrapText="1"/>
    </xf>
    <xf numFmtId="0" fontId="83" fillId="2" borderId="15" xfId="0" applyFont="1" applyFill="1" applyBorder="1" applyAlignment="1">
      <alignment horizontal="center" vertical="center" wrapText="1"/>
    </xf>
    <xf numFmtId="0" fontId="83" fillId="0" borderId="15" xfId="0" applyFont="1" applyBorder="1" applyAlignment="1">
      <alignment horizontal="center" vertical="center" wrapText="1"/>
    </xf>
    <xf numFmtId="0" fontId="81" fillId="8" borderId="15" xfId="0" applyFont="1" applyFill="1" applyBorder="1" applyAlignment="1">
      <alignment horizontal="center" vertical="center" wrapText="1"/>
    </xf>
    <xf numFmtId="0" fontId="0" fillId="31" borderId="16" xfId="0" applyFill="1" applyBorder="1" applyAlignment="1">
      <alignment horizontal="center" vertical="center"/>
    </xf>
    <xf numFmtId="0" fontId="0" fillId="31" borderId="16" xfId="0" applyFill="1" applyBorder="1"/>
    <xf numFmtId="0" fontId="0" fillId="0" borderId="15" xfId="0" applyBorder="1" applyAlignment="1">
      <alignment horizontal="center" vertical="center" wrapText="1"/>
    </xf>
    <xf numFmtId="172" fontId="9" fillId="6" borderId="15" xfId="0" applyNumberFormat="1" applyFont="1" applyFill="1" applyBorder="1" applyAlignment="1">
      <alignment horizontal="center" vertical="center"/>
    </xf>
    <xf numFmtId="0" fontId="9" fillId="0" borderId="15" xfId="0" applyFont="1" applyBorder="1" applyAlignment="1">
      <alignment horizontal="left" vertical="center"/>
    </xf>
    <xf numFmtId="0" fontId="84" fillId="26" borderId="0" xfId="0" applyFont="1" applyFill="1"/>
    <xf numFmtId="0" fontId="16" fillId="26" borderId="15" xfId="0" applyFont="1" applyFill="1" applyBorder="1" applyAlignment="1">
      <alignment horizontal="center" vertical="center"/>
    </xf>
    <xf numFmtId="0" fontId="0" fillId="31" borderId="15" xfId="0" applyFill="1" applyBorder="1" applyAlignment="1">
      <alignment horizontal="center" vertical="center" wrapText="1"/>
    </xf>
    <xf numFmtId="0" fontId="0" fillId="31" borderId="15" xfId="0" applyFill="1" applyBorder="1" applyAlignment="1">
      <alignment vertical="center"/>
    </xf>
    <xf numFmtId="0" fontId="0" fillId="31" borderId="15" xfId="0" applyFill="1" applyBorder="1" applyAlignment="1">
      <alignment horizontal="left" vertical="center"/>
    </xf>
    <xf numFmtId="0" fontId="0" fillId="31" borderId="15" xfId="0" applyFill="1" applyBorder="1" applyAlignment="1">
      <alignment horizontal="left" vertical="center" wrapText="1"/>
    </xf>
    <xf numFmtId="0" fontId="85" fillId="2" borderId="15" xfId="0" applyFont="1" applyFill="1" applyBorder="1" applyAlignment="1">
      <alignment horizontal="center" vertical="center" wrapText="1"/>
    </xf>
    <xf numFmtId="0" fontId="37" fillId="0" borderId="0" xfId="0" applyFont="1" applyAlignment="1">
      <alignment horizontal="center" vertical="center" wrapText="1"/>
    </xf>
    <xf numFmtId="0" fontId="9" fillId="52" borderId="15" xfId="0" applyFont="1" applyFill="1" applyBorder="1" applyAlignment="1">
      <alignment horizontal="center" vertical="center"/>
    </xf>
    <xf numFmtId="0" fontId="9" fillId="2" borderId="0" xfId="0" applyFont="1" applyFill="1" applyAlignment="1">
      <alignment horizontal="center" vertical="center" wrapText="1"/>
    </xf>
    <xf numFmtId="171" fontId="9" fillId="2" borderId="0" xfId="0" applyNumberFormat="1" applyFont="1" applyFill="1" applyAlignment="1">
      <alignment horizontal="center" vertical="center" wrapText="1"/>
    </xf>
    <xf numFmtId="0" fontId="5" fillId="53" borderId="15" xfId="0" applyFont="1" applyFill="1" applyBorder="1" applyAlignment="1">
      <alignment horizontal="center" vertical="center"/>
    </xf>
    <xf numFmtId="0" fontId="9" fillId="53" borderId="15" xfId="0" applyFont="1" applyFill="1" applyBorder="1" applyAlignment="1">
      <alignment horizontal="center" vertical="center"/>
    </xf>
    <xf numFmtId="0" fontId="5" fillId="8" borderId="15" xfId="0" applyFont="1" applyFill="1" applyBorder="1" applyAlignment="1">
      <alignment horizontal="center" vertical="center"/>
    </xf>
    <xf numFmtId="0" fontId="16" fillId="8" borderId="15" xfId="0" applyFont="1" applyFill="1" applyBorder="1" applyAlignment="1">
      <alignment horizontal="center" vertical="center"/>
    </xf>
    <xf numFmtId="0" fontId="57" fillId="8" borderId="21" xfId="0" applyFont="1" applyFill="1" applyBorder="1" applyAlignment="1">
      <alignment vertical="center"/>
    </xf>
    <xf numFmtId="0" fontId="57" fillId="8" borderId="22" xfId="0" applyFont="1" applyFill="1" applyBorder="1" applyAlignment="1">
      <alignment horizontal="center" vertical="center"/>
    </xf>
    <xf numFmtId="0" fontId="57" fillId="8" borderId="22" xfId="0" applyFont="1" applyFill="1" applyBorder="1" applyAlignment="1">
      <alignment horizontal="left" vertical="center" wrapText="1"/>
    </xf>
    <xf numFmtId="0" fontId="57" fillId="8" borderId="22" xfId="0" applyFont="1" applyFill="1" applyBorder="1" applyAlignment="1">
      <alignment vertical="center"/>
    </xf>
    <xf numFmtId="0" fontId="16" fillId="8" borderId="22" xfId="0" applyFont="1" applyFill="1" applyBorder="1" applyAlignment="1">
      <alignment horizontal="center" vertical="center"/>
    </xf>
    <xf numFmtId="0" fontId="57" fillId="8" borderId="22" xfId="0" applyFont="1" applyFill="1" applyBorder="1" applyAlignment="1">
      <alignment horizontal="center" vertical="center" wrapText="1"/>
    </xf>
    <xf numFmtId="0" fontId="57" fillId="8" borderId="22" xfId="0" applyFont="1" applyFill="1" applyBorder="1"/>
    <xf numFmtId="0" fontId="57" fillId="8" borderId="103" xfId="0" applyFont="1" applyFill="1" applyBorder="1"/>
    <xf numFmtId="1" fontId="41" fillId="8" borderId="102" xfId="0" applyNumberFormat="1" applyFont="1" applyFill="1" applyBorder="1" applyAlignment="1">
      <alignment horizontal="center" vertical="center" wrapText="1"/>
    </xf>
    <xf numFmtId="1" fontId="41" fillId="8" borderId="100" xfId="0" applyNumberFormat="1" applyFont="1" applyFill="1" applyBorder="1" applyAlignment="1">
      <alignment horizontal="center" vertical="center"/>
    </xf>
    <xf numFmtId="1" fontId="41" fillId="8" borderId="100" xfId="0" applyNumberFormat="1" applyFont="1" applyFill="1" applyBorder="1" applyAlignment="1">
      <alignment horizontal="center" vertical="center" wrapText="1"/>
    </xf>
    <xf numFmtId="0" fontId="41" fillId="8" borderId="100" xfId="0" applyFont="1" applyFill="1" applyBorder="1" applyAlignment="1">
      <alignment horizontal="center" vertical="center" wrapText="1"/>
    </xf>
    <xf numFmtId="171" fontId="41" fillId="8" borderId="100" xfId="0" applyNumberFormat="1" applyFont="1" applyFill="1" applyBorder="1" applyAlignment="1">
      <alignment horizontal="center" vertical="center" wrapText="1"/>
    </xf>
    <xf numFmtId="15" fontId="41" fillId="8" borderId="100" xfId="0" applyNumberFormat="1" applyFont="1" applyFill="1" applyBorder="1" applyAlignment="1">
      <alignment horizontal="center" vertical="center" wrapText="1"/>
    </xf>
    <xf numFmtId="14" fontId="41" fillId="8" borderId="100" xfId="0" applyNumberFormat="1" applyFont="1" applyFill="1" applyBorder="1" applyAlignment="1">
      <alignment horizontal="center" vertical="center" wrapText="1"/>
    </xf>
    <xf numFmtId="171" fontId="41" fillId="8" borderId="71" xfId="0" applyNumberFormat="1" applyFont="1" applyFill="1" applyBorder="1" applyAlignment="1">
      <alignment horizontal="center" vertical="center" wrapText="1"/>
    </xf>
    <xf numFmtId="171" fontId="9" fillId="8" borderId="40" xfId="0" applyNumberFormat="1" applyFont="1" applyFill="1" applyBorder="1" applyAlignment="1">
      <alignment horizontal="center" vertical="center" wrapText="1"/>
    </xf>
    <xf numFmtId="0" fontId="0" fillId="8" borderId="15" xfId="0" applyFill="1" applyBorder="1" applyAlignment="1">
      <alignment horizontal="center" vertical="center"/>
    </xf>
    <xf numFmtId="0" fontId="36" fillId="8" borderId="15" xfId="0" applyFont="1" applyFill="1" applyBorder="1"/>
    <xf numFmtId="0" fontId="38" fillId="8" borderId="15" xfId="0" applyFont="1" applyFill="1" applyBorder="1"/>
    <xf numFmtId="14" fontId="16" fillId="8" borderId="34" xfId="0" applyNumberFormat="1" applyFont="1" applyFill="1" applyBorder="1" applyAlignment="1">
      <alignment horizontal="center" vertical="center"/>
    </xf>
    <xf numFmtId="0" fontId="16" fillId="8" borderId="34" xfId="0" applyFont="1" applyFill="1" applyBorder="1" applyAlignment="1">
      <alignment horizontal="center" vertical="center" wrapText="1"/>
    </xf>
    <xf numFmtId="0" fontId="4" fillId="8" borderId="34" xfId="0" applyFont="1" applyFill="1" applyBorder="1" applyAlignment="1">
      <alignment horizontal="center" vertical="center"/>
    </xf>
    <xf numFmtId="0" fontId="0" fillId="8" borderId="34" xfId="0" applyFill="1" applyBorder="1"/>
    <xf numFmtId="0" fontId="86" fillId="26" borderId="0" xfId="0" applyFont="1" applyFill="1"/>
    <xf numFmtId="0" fontId="86" fillId="26" borderId="0" xfId="0" applyFont="1" applyFill="1" applyAlignment="1">
      <alignment wrapText="1"/>
    </xf>
    <xf numFmtId="0" fontId="86" fillId="26" borderId="0" xfId="0" applyFont="1" applyFill="1" applyAlignment="1">
      <alignment horizontal="center" vertical="center"/>
    </xf>
    <xf numFmtId="0" fontId="43" fillId="2" borderId="15" xfId="22" applyFill="1" applyBorder="1" applyAlignment="1">
      <alignment horizontal="center" vertical="center"/>
    </xf>
    <xf numFmtId="0" fontId="87" fillId="2" borderId="15" xfId="0" applyFont="1" applyFill="1" applyBorder="1" applyAlignment="1">
      <alignment horizontal="center" vertical="center" wrapText="1"/>
    </xf>
    <xf numFmtId="0" fontId="5" fillId="48" borderId="15" xfId="0" applyFont="1" applyFill="1" applyBorder="1" applyAlignment="1">
      <alignment horizontal="center" vertical="center"/>
    </xf>
    <xf numFmtId="0" fontId="5" fillId="48" borderId="15" xfId="0" applyFont="1" applyFill="1" applyBorder="1" applyAlignment="1">
      <alignment horizontal="center" vertical="center" wrapText="1"/>
    </xf>
    <xf numFmtId="0" fontId="9" fillId="48" borderId="15" xfId="0" applyFont="1" applyFill="1" applyBorder="1" applyAlignment="1">
      <alignment horizontal="center" vertical="center"/>
    </xf>
    <xf numFmtId="0" fontId="16" fillId="48" borderId="15" xfId="0" applyFont="1" applyFill="1" applyBorder="1" applyAlignment="1">
      <alignment horizontal="center" vertical="center"/>
    </xf>
    <xf numFmtId="0" fontId="5" fillId="0" borderId="5" xfId="0" applyFont="1" applyBorder="1" applyAlignment="1">
      <alignment horizontal="center" wrapText="1"/>
    </xf>
    <xf numFmtId="0" fontId="38" fillId="31" borderId="15" xfId="0" applyFont="1" applyFill="1" applyBorder="1"/>
    <xf numFmtId="0" fontId="38" fillId="31" borderId="15" xfId="0" applyFont="1" applyFill="1" applyBorder="1" applyAlignment="1">
      <alignment horizontal="center" vertical="center"/>
    </xf>
    <xf numFmtId="0" fontId="21" fillId="12" borderId="15" xfId="0" applyFont="1" applyFill="1" applyBorder="1" applyAlignment="1">
      <alignment horizontal="center" vertical="center" wrapText="1"/>
    </xf>
    <xf numFmtId="0" fontId="5" fillId="53" borderId="15" xfId="0" applyFont="1" applyFill="1" applyBorder="1" applyAlignment="1">
      <alignment horizontal="center" vertical="center" wrapText="1"/>
    </xf>
    <xf numFmtId="0" fontId="16" fillId="53" borderId="15" xfId="0" applyFont="1" applyFill="1" applyBorder="1" applyAlignment="1">
      <alignment horizontal="center" vertical="center" wrapText="1"/>
    </xf>
    <xf numFmtId="0" fontId="16" fillId="53" borderId="15" xfId="0" applyFont="1" applyFill="1" applyBorder="1" applyAlignment="1">
      <alignment horizontal="center" vertical="center"/>
    </xf>
    <xf numFmtId="14" fontId="16" fillId="53" borderId="15" xfId="0" applyNumberFormat="1" applyFont="1" applyFill="1" applyBorder="1" applyAlignment="1">
      <alignment horizontal="center" vertical="center"/>
    </xf>
    <xf numFmtId="0" fontId="16" fillId="53" borderId="40" xfId="0" applyFont="1" applyFill="1" applyBorder="1" applyAlignment="1">
      <alignment horizontal="center" vertical="center"/>
    </xf>
    <xf numFmtId="0" fontId="10" fillId="53" borderId="15" xfId="0" applyFont="1" applyFill="1" applyBorder="1" applyAlignment="1">
      <alignment horizontal="center" vertical="center" wrapText="1"/>
    </xf>
    <xf numFmtId="0" fontId="9" fillId="54" borderId="15" xfId="0" applyFont="1" applyFill="1" applyBorder="1" applyAlignment="1">
      <alignment horizontal="center" vertical="center"/>
    </xf>
    <xf numFmtId="0" fontId="57" fillId="2" borderId="21" xfId="0" applyFont="1" applyFill="1" applyBorder="1" applyAlignment="1">
      <alignment vertical="center"/>
    </xf>
    <xf numFmtId="0" fontId="57" fillId="2" borderId="22" xfId="0" applyFont="1" applyFill="1" applyBorder="1" applyAlignment="1">
      <alignment horizontal="center" vertical="center"/>
    </xf>
    <xf numFmtId="0" fontId="57" fillId="2" borderId="22" xfId="0" applyFont="1" applyFill="1" applyBorder="1" applyAlignment="1">
      <alignment horizontal="left" vertical="center" wrapText="1"/>
    </xf>
    <xf numFmtId="0" fontId="57" fillId="2" borderId="22" xfId="0" applyFont="1" applyFill="1" applyBorder="1" applyAlignment="1">
      <alignment vertical="center"/>
    </xf>
    <xf numFmtId="0" fontId="16" fillId="2" borderId="22" xfId="0" applyFont="1" applyFill="1" applyBorder="1" applyAlignment="1">
      <alignment horizontal="center" vertical="center"/>
    </xf>
    <xf numFmtId="0" fontId="57" fillId="2" borderId="22" xfId="0" applyFont="1" applyFill="1" applyBorder="1" applyAlignment="1">
      <alignment horizontal="center" vertical="center" wrapText="1"/>
    </xf>
    <xf numFmtId="0" fontId="57" fillId="2" borderId="22" xfId="0" applyFont="1" applyFill="1" applyBorder="1"/>
    <xf numFmtId="0" fontId="57" fillId="2" borderId="103" xfId="0" applyFont="1" applyFill="1" applyBorder="1"/>
    <xf numFmtId="1" fontId="41" fillId="2" borderId="102" xfId="0" applyNumberFormat="1" applyFont="1" applyFill="1" applyBorder="1" applyAlignment="1">
      <alignment horizontal="center" vertical="center" wrapText="1"/>
    </xf>
    <xf numFmtId="1" fontId="41" fillId="2" borderId="100" xfId="0" applyNumberFormat="1" applyFont="1" applyFill="1" applyBorder="1" applyAlignment="1">
      <alignment horizontal="center" vertical="center"/>
    </xf>
    <xf numFmtId="1" fontId="41" fillId="2" borderId="100" xfId="0" applyNumberFormat="1" applyFont="1" applyFill="1" applyBorder="1" applyAlignment="1">
      <alignment horizontal="center" vertical="center" wrapText="1"/>
    </xf>
    <xf numFmtId="0" fontId="41" fillId="2" borderId="100" xfId="0" applyFont="1" applyFill="1" applyBorder="1" applyAlignment="1">
      <alignment horizontal="center" vertical="center" wrapText="1"/>
    </xf>
    <xf numFmtId="171" fontId="41" fillId="2" borderId="100" xfId="0" applyNumberFormat="1" applyFont="1" applyFill="1" applyBorder="1" applyAlignment="1">
      <alignment horizontal="center" vertical="center" wrapText="1"/>
    </xf>
    <xf numFmtId="15" fontId="41" fillId="2" borderId="100" xfId="0" applyNumberFormat="1" applyFont="1" applyFill="1" applyBorder="1" applyAlignment="1">
      <alignment horizontal="center" vertical="center" wrapText="1"/>
    </xf>
    <xf numFmtId="14" fontId="41" fillId="2" borderId="100" xfId="0" applyNumberFormat="1" applyFont="1" applyFill="1" applyBorder="1" applyAlignment="1">
      <alignment horizontal="center" vertical="center" wrapText="1"/>
    </xf>
    <xf numFmtId="1" fontId="78" fillId="2" borderId="100" xfId="0" applyNumberFormat="1" applyFont="1" applyFill="1" applyBorder="1" applyAlignment="1">
      <alignment horizontal="center" vertical="center" wrapText="1"/>
    </xf>
    <xf numFmtId="1" fontId="10" fillId="2" borderId="100" xfId="0" applyNumberFormat="1" applyFont="1" applyFill="1" applyBorder="1" applyAlignment="1">
      <alignment horizontal="center" vertical="center" wrapText="1"/>
    </xf>
    <xf numFmtId="1" fontId="10" fillId="2" borderId="103" xfId="0" applyNumberFormat="1" applyFont="1" applyFill="1" applyBorder="1" applyAlignment="1">
      <alignment horizontal="center" vertical="center" wrapText="1"/>
    </xf>
    <xf numFmtId="0" fontId="16" fillId="48" borderId="40" xfId="0" applyFont="1" applyFill="1" applyBorder="1" applyAlignment="1">
      <alignment horizontal="center" vertical="center"/>
    </xf>
    <xf numFmtId="0" fontId="16" fillId="54" borderId="15" xfId="0" applyFont="1" applyFill="1" applyBorder="1" applyAlignment="1">
      <alignment horizontal="center" vertical="center" wrapText="1"/>
    </xf>
    <xf numFmtId="0" fontId="16" fillId="54" borderId="15" xfId="0" applyFont="1" applyFill="1" applyBorder="1" applyAlignment="1">
      <alignment horizontal="center" vertical="center"/>
    </xf>
    <xf numFmtId="14" fontId="16" fillId="54" borderId="15" xfId="0" applyNumberFormat="1" applyFont="1" applyFill="1" applyBorder="1" applyAlignment="1">
      <alignment horizontal="center" vertical="center"/>
    </xf>
    <xf numFmtId="0" fontId="5" fillId="54" borderId="15" xfId="0" applyFont="1" applyFill="1" applyBorder="1" applyAlignment="1">
      <alignment horizontal="center" vertical="center"/>
    </xf>
    <xf numFmtId="0" fontId="5" fillId="54" borderId="15" xfId="0" applyFont="1" applyFill="1" applyBorder="1" applyAlignment="1">
      <alignment horizontal="center" vertical="center" wrapText="1"/>
    </xf>
    <xf numFmtId="0" fontId="16" fillId="54" borderId="40" xfId="0" applyFont="1" applyFill="1" applyBorder="1" applyAlignment="1">
      <alignment horizontal="center" vertical="center"/>
    </xf>
    <xf numFmtId="0" fontId="10" fillId="12" borderId="15" xfId="0" applyFont="1" applyFill="1" applyBorder="1" applyAlignment="1">
      <alignment horizontal="center" vertical="center" wrapText="1"/>
    </xf>
    <xf numFmtId="0" fontId="9" fillId="12" borderId="15" xfId="0" applyFont="1" applyFill="1" applyBorder="1" applyAlignment="1">
      <alignment horizontal="center" vertical="center" wrapText="1"/>
    </xf>
    <xf numFmtId="49" fontId="9" fillId="12" borderId="15" xfId="0" applyNumberFormat="1" applyFont="1" applyFill="1" applyBorder="1" applyAlignment="1">
      <alignment horizontal="center" vertical="center" wrapText="1"/>
    </xf>
    <xf numFmtId="171" fontId="9" fillId="12" borderId="15" xfId="0" applyNumberFormat="1" applyFont="1" applyFill="1" applyBorder="1" applyAlignment="1">
      <alignment horizontal="center" vertical="center" wrapText="1"/>
    </xf>
    <xf numFmtId="171" fontId="43" fillId="12" borderId="15" xfId="22" applyNumberFormat="1" applyFill="1" applyBorder="1" applyAlignment="1">
      <alignment horizontal="center" vertical="center" wrapText="1"/>
    </xf>
    <xf numFmtId="0" fontId="9" fillId="12" borderId="0" xfId="0" applyFont="1" applyFill="1" applyAlignment="1">
      <alignment horizontal="center" vertical="center"/>
    </xf>
    <xf numFmtId="0" fontId="88" fillId="26" borderId="15" xfId="0" applyFont="1" applyFill="1" applyBorder="1" applyAlignment="1">
      <alignment horizontal="left" vertical="center"/>
    </xf>
    <xf numFmtId="0" fontId="0" fillId="0" borderId="16" xfId="0" applyBorder="1"/>
    <xf numFmtId="49" fontId="9" fillId="12" borderId="15" xfId="0" applyNumberFormat="1" applyFont="1" applyFill="1" applyBorder="1" applyAlignment="1">
      <alignment horizontal="center" vertical="center"/>
    </xf>
    <xf numFmtId="0" fontId="0" fillId="26" borderId="15" xfId="0" applyFill="1" applyBorder="1" applyAlignment="1">
      <alignment horizontal="center" vertical="center"/>
    </xf>
    <xf numFmtId="0" fontId="0" fillId="26" borderId="15" xfId="0" applyFill="1" applyBorder="1"/>
    <xf numFmtId="0" fontId="0" fillId="26" borderId="108" xfId="0" applyFill="1" applyBorder="1"/>
    <xf numFmtId="0" fontId="82" fillId="26" borderId="0" xfId="0" applyFont="1" applyFill="1" applyAlignment="1">
      <alignment vertical="center"/>
    </xf>
    <xf numFmtId="0" fontId="0" fillId="55" borderId="15" xfId="0" applyFill="1" applyBorder="1"/>
    <xf numFmtId="0" fontId="9" fillId="56" borderId="15" xfId="0" applyFont="1" applyFill="1" applyBorder="1" applyAlignment="1">
      <alignment horizontal="center" vertical="center" wrapText="1"/>
    </xf>
    <xf numFmtId="49" fontId="9" fillId="56" borderId="15" xfId="0" applyNumberFormat="1" applyFont="1" applyFill="1" applyBorder="1" applyAlignment="1">
      <alignment horizontal="center" vertical="center" wrapText="1"/>
    </xf>
    <xf numFmtId="49" fontId="9" fillId="56" borderId="15" xfId="0" applyNumberFormat="1" applyFont="1" applyFill="1" applyBorder="1" applyAlignment="1">
      <alignment horizontal="center" vertical="center"/>
    </xf>
    <xf numFmtId="171" fontId="9" fillId="56" borderId="15" xfId="0" applyNumberFormat="1" applyFont="1" applyFill="1" applyBorder="1" applyAlignment="1">
      <alignment horizontal="center" vertical="center" wrapText="1"/>
    </xf>
    <xf numFmtId="171" fontId="43" fillId="56" borderId="15" xfId="22" applyNumberFormat="1" applyFill="1" applyBorder="1" applyAlignment="1">
      <alignment horizontal="center" vertical="center" wrapText="1"/>
    </xf>
    <xf numFmtId="0" fontId="10" fillId="56" borderId="34" xfId="0" applyFont="1" applyFill="1" applyBorder="1" applyAlignment="1">
      <alignment horizontal="center" vertical="center" wrapText="1"/>
    </xf>
    <xf numFmtId="14" fontId="16" fillId="56" borderId="15" xfId="0" applyNumberFormat="1" applyFont="1" applyFill="1" applyBorder="1" applyAlignment="1">
      <alignment horizontal="center" vertical="center"/>
    </xf>
    <xf numFmtId="0" fontId="21" fillId="56" borderId="15" xfId="0" applyFont="1" applyFill="1" applyBorder="1" applyAlignment="1">
      <alignment horizontal="center" vertical="center" wrapText="1"/>
    </xf>
    <xf numFmtId="0" fontId="4" fillId="56" borderId="15" xfId="0" applyFont="1" applyFill="1" applyBorder="1"/>
    <xf numFmtId="0" fontId="0" fillId="56" borderId="15" xfId="0" applyFill="1" applyBorder="1"/>
    <xf numFmtId="0" fontId="16" fillId="2" borderId="22" xfId="0" applyFont="1" applyFill="1" applyBorder="1" applyAlignment="1">
      <alignment horizontal="center"/>
    </xf>
    <xf numFmtId="0" fontId="4" fillId="2" borderId="22" xfId="0" applyFont="1" applyFill="1" applyBorder="1" applyAlignment="1">
      <alignment horizontal="center"/>
    </xf>
    <xf numFmtId="0" fontId="16" fillId="2" borderId="21" xfId="0" applyFont="1" applyFill="1" applyBorder="1" applyAlignment="1">
      <alignment horizontal="center"/>
    </xf>
    <xf numFmtId="0" fontId="4" fillId="2" borderId="23" xfId="0" applyFont="1" applyFill="1" applyBorder="1" applyAlignment="1">
      <alignment horizontal="center"/>
    </xf>
    <xf numFmtId="0" fontId="16" fillId="2" borderId="23" xfId="0" applyFont="1" applyFill="1" applyBorder="1" applyAlignment="1">
      <alignment horizontal="center"/>
    </xf>
    <xf numFmtId="0" fontId="26" fillId="38" borderId="0" xfId="0" applyFont="1" applyFill="1" applyAlignment="1">
      <alignment horizontal="right" vertical="center"/>
    </xf>
    <xf numFmtId="0" fontId="26" fillId="38" borderId="0" xfId="0" applyFont="1" applyFill="1" applyAlignment="1">
      <alignment horizontal="right"/>
    </xf>
    <xf numFmtId="0" fontId="16" fillId="0" borderId="0" xfId="0" applyFont="1" applyAlignment="1">
      <alignment horizontal="center"/>
    </xf>
    <xf numFmtId="0" fontId="27" fillId="0" borderId="21" xfId="0" applyFont="1" applyBorder="1" applyAlignment="1">
      <alignment horizontal="center" vertical="center" wrapText="1"/>
    </xf>
    <xf numFmtId="0" fontId="27" fillId="0" borderId="22" xfId="0" applyFont="1" applyBorder="1" applyAlignment="1">
      <alignment horizontal="center" vertical="center" wrapText="1"/>
    </xf>
    <xf numFmtId="0" fontId="27" fillId="0" borderId="104" xfId="0" applyFont="1" applyBorder="1" applyAlignment="1">
      <alignment horizontal="center" vertical="center" wrapText="1"/>
    </xf>
    <xf numFmtId="0" fontId="5" fillId="0" borderId="80" xfId="0" applyFont="1" applyBorder="1" applyAlignment="1">
      <alignment horizontal="left" wrapText="1"/>
    </xf>
    <xf numFmtId="0" fontId="5" fillId="0" borderId="0" xfId="0" applyFont="1" applyAlignment="1">
      <alignment horizontal="left" wrapText="1"/>
    </xf>
    <xf numFmtId="0" fontId="5" fillId="0" borderId="79" xfId="0" applyFont="1" applyBorder="1" applyAlignment="1">
      <alignment horizontal="left" wrapText="1"/>
    </xf>
    <xf numFmtId="0" fontId="5" fillId="2" borderId="77" xfId="0" applyFont="1" applyFill="1" applyBorder="1" applyAlignment="1">
      <alignment horizontal="left" wrapText="1"/>
    </xf>
    <xf numFmtId="0" fontId="5" fillId="2" borderId="13" xfId="0" applyFont="1" applyFill="1" applyBorder="1" applyAlignment="1">
      <alignment horizontal="left" wrapText="1"/>
    </xf>
    <xf numFmtId="0" fontId="5" fillId="2" borderId="76" xfId="0" applyFont="1" applyFill="1" applyBorder="1" applyAlignment="1">
      <alignment horizontal="left" wrapText="1"/>
    </xf>
    <xf numFmtId="0" fontId="26" fillId="37" borderId="0" xfId="0" applyFont="1" applyFill="1" applyAlignment="1">
      <alignment horizontal="right" vertical="center"/>
    </xf>
    <xf numFmtId="0" fontId="34" fillId="0" borderId="0" xfId="0" applyFont="1" applyAlignment="1">
      <alignment horizontal="center" vertical="top" wrapText="1"/>
    </xf>
    <xf numFmtId="0" fontId="5" fillId="0" borderId="85" xfId="0" applyFont="1" applyBorder="1" applyAlignment="1">
      <alignment horizontal="left" wrapText="1"/>
    </xf>
    <xf numFmtId="0" fontId="5" fillId="0" borderId="9" xfId="0" applyFont="1" applyBorder="1" applyAlignment="1">
      <alignment horizontal="left" wrapText="1"/>
    </xf>
    <xf numFmtId="0" fontId="5" fillId="0" borderId="84" xfId="0" applyFont="1" applyBorder="1" applyAlignment="1">
      <alignment horizontal="left" wrapText="1"/>
    </xf>
    <xf numFmtId="0" fontId="16" fillId="0" borderId="9" xfId="0" applyFont="1" applyBorder="1" applyAlignment="1">
      <alignment horizontal="center"/>
    </xf>
    <xf numFmtId="0" fontId="27" fillId="0" borderId="72" xfId="0" applyFont="1" applyBorder="1" applyAlignment="1">
      <alignment horizontal="center" vertical="center" textRotation="90"/>
    </xf>
    <xf numFmtId="0" fontId="27" fillId="0" borderId="81" xfId="0" applyFont="1" applyBorder="1" applyAlignment="1">
      <alignment horizontal="center" vertical="center" textRotation="90"/>
    </xf>
    <xf numFmtId="0" fontId="27" fillId="0" borderId="78" xfId="0" applyFont="1" applyBorder="1" applyAlignment="1">
      <alignment horizontal="center" vertical="center" textRotation="90"/>
    </xf>
    <xf numFmtId="0" fontId="26" fillId="38" borderId="11" xfId="0" applyFont="1" applyFill="1" applyBorder="1" applyAlignment="1">
      <alignment horizontal="right" vertical="center"/>
    </xf>
    <xf numFmtId="0" fontId="16" fillId="0" borderId="8" xfId="0" applyFont="1" applyBorder="1" applyAlignment="1">
      <alignment horizontal="center"/>
    </xf>
    <xf numFmtId="0" fontId="16" fillId="0" borderId="10" xfId="0" applyFont="1" applyBorder="1" applyAlignment="1">
      <alignment horizontal="center"/>
    </xf>
    <xf numFmtId="0" fontId="16" fillId="0" borderId="72" xfId="0" applyFont="1" applyBorder="1" applyAlignment="1">
      <alignment horizontal="center"/>
    </xf>
    <xf numFmtId="0" fontId="16" fillId="0" borderId="71" xfId="0" applyFont="1" applyBorder="1" applyAlignment="1">
      <alignment horizontal="center"/>
    </xf>
    <xf numFmtId="0" fontId="16" fillId="0" borderId="70" xfId="0" applyFont="1" applyBorder="1" applyAlignment="1">
      <alignment horizontal="center"/>
    </xf>
    <xf numFmtId="0" fontId="16" fillId="0" borderId="84" xfId="0" applyFont="1" applyBorder="1" applyAlignment="1">
      <alignment horizontal="center"/>
    </xf>
    <xf numFmtId="0" fontId="16" fillId="0" borderId="85" xfId="0" applyFont="1" applyBorder="1" applyAlignment="1">
      <alignment horizontal="center"/>
    </xf>
    <xf numFmtId="0" fontId="16" fillId="0" borderId="21"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5" fillId="0" borderId="40" xfId="0" applyFont="1" applyBorder="1" applyAlignment="1">
      <alignment horizontal="center"/>
    </xf>
    <xf numFmtId="0" fontId="5" fillId="0" borderId="66" xfId="0" applyFont="1" applyBorder="1" applyAlignment="1">
      <alignment horizontal="center"/>
    </xf>
    <xf numFmtId="0" fontId="5" fillId="0" borderId="39" xfId="0" applyFont="1" applyBorder="1" applyAlignment="1">
      <alignment horizontal="center"/>
    </xf>
    <xf numFmtId="0" fontId="46" fillId="0" borderId="0" xfId="0" applyFont="1" applyAlignment="1">
      <alignment horizontal="center" vertical="center" wrapText="1"/>
    </xf>
    <xf numFmtId="0" fontId="46" fillId="0" borderId="13" xfId="0" applyFont="1" applyBorder="1" applyAlignment="1">
      <alignment horizontal="center" vertical="center" wrapText="1"/>
    </xf>
    <xf numFmtId="0" fontId="46" fillId="0" borderId="21" xfId="0" applyFont="1" applyBorder="1" applyAlignment="1">
      <alignment horizontal="center" vertical="center" wrapText="1"/>
    </xf>
    <xf numFmtId="0" fontId="46" fillId="0" borderId="22" xfId="0" applyFont="1" applyBorder="1" applyAlignment="1">
      <alignment horizontal="center" vertical="center" wrapText="1"/>
    </xf>
    <xf numFmtId="0" fontId="46" fillId="0" borderId="23" xfId="0" applyFont="1" applyBorder="1" applyAlignment="1">
      <alignment horizontal="center" vertical="center" wrapText="1"/>
    </xf>
    <xf numFmtId="0" fontId="27" fillId="0" borderId="0" xfId="0" applyFont="1" applyAlignment="1">
      <alignment horizontal="center" wrapText="1"/>
    </xf>
    <xf numFmtId="0" fontId="27" fillId="0" borderId="20" xfId="0" applyFont="1" applyBorder="1" applyAlignment="1">
      <alignment horizontal="center" wrapText="1"/>
    </xf>
    <xf numFmtId="0" fontId="27" fillId="0" borderId="0" xfId="0" applyFont="1" applyAlignment="1">
      <alignment horizontal="center"/>
    </xf>
    <xf numFmtId="0" fontId="27" fillId="0" borderId="20" xfId="0" applyFont="1" applyBorder="1" applyAlignment="1">
      <alignment horizontal="center"/>
    </xf>
    <xf numFmtId="14" fontId="32" fillId="0" borderId="0" xfId="0" applyNumberFormat="1" applyFont="1" applyAlignment="1">
      <alignment horizontal="left" vertical="center"/>
    </xf>
    <xf numFmtId="0" fontId="13" fillId="5" borderId="0" xfId="0" applyFont="1" applyFill="1" applyAlignment="1">
      <alignment horizontal="center" vertical="center"/>
    </xf>
    <xf numFmtId="0" fontId="12" fillId="0" borderId="0" xfId="0" applyFont="1" applyAlignment="1">
      <alignment vertical="center"/>
    </xf>
    <xf numFmtId="0" fontId="13" fillId="5" borderId="0" xfId="0" applyFont="1" applyFill="1" applyAlignment="1">
      <alignment horizontal="center"/>
    </xf>
    <xf numFmtId="0" fontId="12" fillId="0" borderId="0" xfId="0" applyFont="1" applyAlignment="1">
      <alignment horizontal="center"/>
    </xf>
    <xf numFmtId="0" fontId="6" fillId="0" borderId="0" xfId="0" applyFont="1" applyAlignment="1">
      <alignment horizontal="center"/>
    </xf>
    <xf numFmtId="0" fontId="12" fillId="0" borderId="0" xfId="0" applyFont="1"/>
    <xf numFmtId="0" fontId="23" fillId="0" borderId="0" xfId="0" applyFont="1" applyAlignment="1">
      <alignment horizontal="center"/>
    </xf>
    <xf numFmtId="0" fontId="24" fillId="0" borderId="0" xfId="0" applyFont="1"/>
    <xf numFmtId="0" fontId="14" fillId="0" borderId="0" xfId="0" applyFont="1" applyAlignment="1">
      <alignment horizontal="center" vertical="center"/>
    </xf>
    <xf numFmtId="0" fontId="12" fillId="0" borderId="0" xfId="0" applyFont="1" applyAlignment="1">
      <alignment horizontal="center" vertical="center"/>
    </xf>
    <xf numFmtId="0" fontId="4" fillId="2" borderId="0" xfId="0" applyFont="1" applyFill="1" applyAlignment="1">
      <alignment horizontal="right" wrapText="1"/>
    </xf>
    <xf numFmtId="10" fontId="4" fillId="2" borderId="0" xfId="0" applyNumberFormat="1" applyFont="1" applyFill="1" applyAlignment="1">
      <alignment horizontal="center" wrapText="1"/>
    </xf>
    <xf numFmtId="0" fontId="30" fillId="2" borderId="0" xfId="0" applyFont="1" applyFill="1" applyAlignment="1">
      <alignment horizontal="center" wrapText="1"/>
    </xf>
    <xf numFmtId="0" fontId="5" fillId="31" borderId="0" xfId="0" applyFont="1" applyFill="1" applyAlignment="1">
      <alignment horizontal="left" vertical="center"/>
    </xf>
    <xf numFmtId="0" fontId="5" fillId="31" borderId="11" xfId="0" applyFont="1" applyFill="1" applyBorder="1" applyAlignment="1">
      <alignment horizontal="left" vertical="center"/>
    </xf>
    <xf numFmtId="0" fontId="0" fillId="31" borderId="0" xfId="0" applyFill="1" applyAlignment="1">
      <alignment horizontal="left" vertical="center" wrapText="1"/>
    </xf>
    <xf numFmtId="0" fontId="4" fillId="2" borderId="95" xfId="0" applyFont="1" applyFill="1" applyBorder="1" applyAlignment="1">
      <alignment horizontal="center" vertical="center" wrapText="1"/>
    </xf>
    <xf numFmtId="0" fontId="4" fillId="2" borderId="89" xfId="0" applyFont="1" applyFill="1" applyBorder="1" applyAlignment="1">
      <alignment horizontal="center" vertical="center" wrapText="1"/>
    </xf>
    <xf numFmtId="0" fontId="4" fillId="2" borderId="51" xfId="0" applyFont="1" applyFill="1" applyBorder="1" applyAlignment="1">
      <alignment horizontal="center" vertical="center" wrapText="1"/>
    </xf>
    <xf numFmtId="0" fontId="4" fillId="0" borderId="91" xfId="0" applyFont="1" applyBorder="1" applyAlignment="1">
      <alignment horizontal="center" vertical="center" wrapText="1"/>
    </xf>
    <xf numFmtId="0" fontId="4" fillId="0" borderId="90" xfId="0" applyFont="1" applyBorder="1" applyAlignment="1">
      <alignment horizontal="center" vertical="center" wrapText="1"/>
    </xf>
    <xf numFmtId="0" fontId="4" fillId="0" borderId="92" xfId="0" applyFont="1" applyBorder="1" applyAlignment="1">
      <alignment horizontal="center" vertical="center" wrapText="1"/>
    </xf>
    <xf numFmtId="0" fontId="4" fillId="0" borderId="87" xfId="0" applyFont="1" applyBorder="1" applyAlignment="1">
      <alignment horizontal="center" vertical="center" wrapText="1"/>
    </xf>
    <xf numFmtId="0" fontId="4" fillId="2" borderId="93" xfId="0" applyFont="1" applyFill="1" applyBorder="1" applyAlignment="1">
      <alignment horizontal="center" vertical="center" wrapText="1"/>
    </xf>
    <xf numFmtId="0" fontId="4" fillId="2" borderId="88" xfId="0" applyFont="1" applyFill="1" applyBorder="1" applyAlignment="1">
      <alignment horizontal="center" vertical="center" wrapText="1"/>
    </xf>
    <xf numFmtId="0" fontId="4" fillId="2" borderId="94" xfId="0" applyFont="1" applyFill="1" applyBorder="1" applyAlignment="1">
      <alignment horizontal="center" vertical="center" wrapText="1"/>
    </xf>
    <xf numFmtId="0" fontId="10" fillId="2" borderId="15" xfId="0" applyFont="1" applyFill="1" applyBorder="1" applyAlignment="1">
      <alignment horizontal="center" vertical="center"/>
    </xf>
    <xf numFmtId="0" fontId="16" fillId="0" borderId="15" xfId="0" applyFont="1" applyBorder="1" applyAlignment="1">
      <alignment horizontal="center" vertical="center"/>
    </xf>
    <xf numFmtId="0" fontId="32" fillId="16" borderId="40" xfId="0" applyFont="1" applyFill="1" applyBorder="1" applyAlignment="1">
      <alignment horizontal="left" vertical="center"/>
    </xf>
    <xf numFmtId="0" fontId="32" fillId="16" borderId="66" xfId="0" applyFont="1" applyFill="1" applyBorder="1" applyAlignment="1">
      <alignment horizontal="left" vertical="center"/>
    </xf>
    <xf numFmtId="0" fontId="32" fillId="16" borderId="39" xfId="0" applyFont="1" applyFill="1" applyBorder="1" applyAlignment="1">
      <alignment horizontal="left" vertical="center"/>
    </xf>
    <xf numFmtId="0" fontId="21" fillId="16" borderId="40" xfId="0" applyFont="1" applyFill="1" applyBorder="1" applyAlignment="1">
      <alignment horizontal="left" vertical="center"/>
    </xf>
    <xf numFmtId="0" fontId="10" fillId="26" borderId="40" xfId="0" applyFont="1" applyFill="1" applyBorder="1" applyAlignment="1">
      <alignment horizontal="left" vertical="center" wrapText="1"/>
    </xf>
    <xf numFmtId="0" fontId="10" fillId="26" borderId="66" xfId="0" applyFont="1" applyFill="1" applyBorder="1" applyAlignment="1">
      <alignment horizontal="left" vertical="center" wrapText="1"/>
    </xf>
    <xf numFmtId="0" fontId="10" fillId="26" borderId="39" xfId="0" applyFont="1" applyFill="1" applyBorder="1" applyAlignment="1">
      <alignment horizontal="left" vertical="center" wrapText="1"/>
    </xf>
    <xf numFmtId="0" fontId="10" fillId="26" borderId="40" xfId="0" applyFont="1" applyFill="1" applyBorder="1" applyAlignment="1">
      <alignment horizontal="center" vertical="center"/>
    </xf>
    <xf numFmtId="0" fontId="10" fillId="26" borderId="66" xfId="0" applyFont="1" applyFill="1" applyBorder="1" applyAlignment="1">
      <alignment horizontal="center" vertical="center"/>
    </xf>
    <xf numFmtId="0" fontId="10" fillId="26" borderId="39" xfId="0" applyFont="1" applyFill="1" applyBorder="1" applyAlignment="1">
      <alignment horizontal="center" vertical="center"/>
    </xf>
    <xf numFmtId="0" fontId="76" fillId="49" borderId="85" xfId="0" applyFont="1" applyFill="1" applyBorder="1" applyAlignment="1">
      <alignment horizontal="center" vertical="center" wrapText="1"/>
    </xf>
    <xf numFmtId="0" fontId="0" fillId="0" borderId="9" xfId="0" applyBorder="1" applyAlignment="1">
      <alignment wrapText="1"/>
    </xf>
    <xf numFmtId="0" fontId="0" fillId="0" borderId="84" xfId="0" applyBorder="1" applyAlignment="1">
      <alignment wrapText="1"/>
    </xf>
    <xf numFmtId="0" fontId="0" fillId="0" borderId="80" xfId="0" applyBorder="1" applyAlignment="1">
      <alignment wrapText="1"/>
    </xf>
    <xf numFmtId="0" fontId="0" fillId="0" borderId="0" xfId="0" applyAlignment="1">
      <alignment wrapText="1"/>
    </xf>
    <xf numFmtId="0" fontId="0" fillId="0" borderId="79" xfId="0" applyBorder="1" applyAlignment="1">
      <alignment wrapText="1"/>
    </xf>
    <xf numFmtId="0" fontId="0" fillId="0" borderId="36" xfId="0" applyBorder="1" applyAlignment="1">
      <alignment wrapText="1"/>
    </xf>
    <xf numFmtId="0" fontId="0" fillId="0" borderId="20" xfId="0" applyBorder="1" applyAlignment="1">
      <alignment wrapText="1"/>
    </xf>
    <xf numFmtId="0" fontId="0" fillId="0" borderId="35" xfId="0" applyBorder="1" applyAlignment="1">
      <alignment wrapText="1"/>
    </xf>
    <xf numFmtId="0" fontId="0" fillId="31" borderId="40" xfId="0" applyFill="1" applyBorder="1" applyAlignment="1">
      <alignment horizontal="left" vertical="center" wrapText="1"/>
    </xf>
    <xf numFmtId="0" fontId="0" fillId="31" borderId="39" xfId="0" applyFill="1" applyBorder="1" applyAlignment="1">
      <alignment horizontal="left" vertical="center" wrapText="1"/>
    </xf>
    <xf numFmtId="0" fontId="12" fillId="2" borderId="9" xfId="0" applyFont="1" applyFill="1" applyBorder="1" applyAlignment="1">
      <alignment horizontal="left" vertical="center"/>
    </xf>
    <xf numFmtId="0" fontId="12" fillId="2" borderId="10" xfId="0" applyFont="1" applyFill="1" applyBorder="1" applyAlignment="1">
      <alignment horizontal="left" vertical="center"/>
    </xf>
    <xf numFmtId="0" fontId="16" fillId="0" borderId="43" xfId="0" applyFont="1" applyBorder="1" applyAlignment="1">
      <alignment horizontal="center" vertical="center"/>
    </xf>
    <xf numFmtId="0" fontId="16" fillId="0" borderId="44" xfId="0" applyFont="1" applyBorder="1" applyAlignment="1">
      <alignment horizontal="center" vertical="center"/>
    </xf>
    <xf numFmtId="0" fontId="16" fillId="0" borderId="30" xfId="0" applyFont="1" applyBorder="1" applyAlignment="1">
      <alignment horizontal="center" wrapText="1"/>
    </xf>
    <xf numFmtId="0" fontId="16" fillId="0" borderId="15" xfId="0" applyFont="1" applyBorder="1" applyAlignment="1">
      <alignment horizontal="center" wrapText="1"/>
    </xf>
    <xf numFmtId="0" fontId="16" fillId="0" borderId="31" xfId="0" applyFont="1" applyBorder="1" applyAlignment="1">
      <alignment horizontal="center" wrapText="1"/>
    </xf>
    <xf numFmtId="0" fontId="10" fillId="0" borderId="20" xfId="5" applyFont="1" applyBorder="1" applyAlignment="1" applyProtection="1">
      <alignment horizontal="center" vertical="center" wrapText="1"/>
      <protection locked="0"/>
    </xf>
    <xf numFmtId="0" fontId="16" fillId="0" borderId="45" xfId="0" applyFont="1" applyBorder="1" applyAlignment="1">
      <alignment horizontal="center" vertical="center" wrapText="1"/>
    </xf>
    <xf numFmtId="0" fontId="16" fillId="0" borderId="35"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15" xfId="0" applyFont="1" applyBorder="1" applyAlignment="1">
      <alignment horizontal="center"/>
    </xf>
    <xf numFmtId="0" fontId="16" fillId="0" borderId="40" xfId="0" applyFont="1" applyBorder="1" applyAlignment="1">
      <alignment horizontal="center"/>
    </xf>
  </cellXfs>
  <cellStyles count="36">
    <cellStyle name="Comma [0] 2" xfId="12" xr:uid="{00000000-0005-0000-0000-000000000000}"/>
    <cellStyle name="Comma [0] 2 2" xfId="28" xr:uid="{569310DE-5C7F-4A7D-B658-8D52578FA235}"/>
    <cellStyle name="Comma 2" xfId="11" xr:uid="{00000000-0005-0000-0000-000001000000}"/>
    <cellStyle name="Comma 2 2" xfId="27" xr:uid="{8FFA83C4-ABF7-43AB-BEEF-CF7B8B17321E}"/>
    <cellStyle name="Comma 3" xfId="14" xr:uid="{00000000-0005-0000-0000-000002000000}"/>
    <cellStyle name="Comma 3 2" xfId="30" xr:uid="{AEAD100D-3B44-49F2-9D4E-C2DCE2C64733}"/>
    <cellStyle name="Comma 4" xfId="16" xr:uid="{00000000-0005-0000-0000-000003000000}"/>
    <cellStyle name="Comma 4 2" xfId="32" xr:uid="{FA5D63D8-D8F7-401B-A46E-0BD41A00DB5F}"/>
    <cellStyle name="Currency" xfId="3" builtinId="4"/>
    <cellStyle name="Currency [0] 2" xfId="10" xr:uid="{00000000-0005-0000-0000-000005000000}"/>
    <cellStyle name="Currency [0] 2 2" xfId="26" xr:uid="{D6E8D284-9E3E-4B69-B268-6926CCD12BF6}"/>
    <cellStyle name="Currency 2" xfId="9" xr:uid="{00000000-0005-0000-0000-000006000000}"/>
    <cellStyle name="Currency 2 2" xfId="25" xr:uid="{B6E7B959-E1DC-4E90-BAE7-42C668A0197E}"/>
    <cellStyle name="Currency 3" xfId="13" xr:uid="{00000000-0005-0000-0000-000007000000}"/>
    <cellStyle name="Currency 3 2" xfId="29" xr:uid="{1C6783C7-849C-4003-B0ED-61E6F7836808}"/>
    <cellStyle name="Currency 4" xfId="15" xr:uid="{00000000-0005-0000-0000-000008000000}"/>
    <cellStyle name="Currency 4 2" xfId="31" xr:uid="{C95C0E01-7A77-4FF9-8543-61A78127D9DE}"/>
    <cellStyle name="Currency 5" xfId="24" xr:uid="{90B17E39-4041-4104-8CAD-FFA51AA469F8}"/>
    <cellStyle name="Hyperlink" xfId="22" builtinId="8"/>
    <cellStyle name="Hyperlink 2" xfId="35" xr:uid="{BDD5DBE0-BFB3-4D5A-9172-1796B08973EF}"/>
    <cellStyle name="Normal" xfId="0" builtinId="0"/>
    <cellStyle name="Normal 2" xfId="1" xr:uid="{00000000-0005-0000-0000-00000B000000}"/>
    <cellStyle name="Normal 2 2" xfId="7" xr:uid="{00000000-0005-0000-0000-00000C000000}"/>
    <cellStyle name="Normal 2 3" xfId="23" xr:uid="{F5FD13F1-B191-4845-BB76-42FACAE898E5}"/>
    <cellStyle name="Normal 2 3 2" xfId="34" xr:uid="{9A8BD436-62FC-4004-9144-5319CCE2BEFA}"/>
    <cellStyle name="Normal 2 4" xfId="18" xr:uid="{00000000-0005-0000-0000-00000D000000}"/>
    <cellStyle name="Normal 3" xfId="2" xr:uid="{00000000-0005-0000-0000-00000E000000}"/>
    <cellStyle name="Normal 3 2" xfId="5" xr:uid="{00000000-0005-0000-0000-00000F000000}"/>
    <cellStyle name="Normal 3 3" xfId="20" xr:uid="{00000000-0005-0000-0000-000010000000}"/>
    <cellStyle name="Normal 3 4" xfId="19" xr:uid="{00000000-0005-0000-0000-000011000000}"/>
    <cellStyle name="Normal 4" xfId="17" xr:uid="{00000000-0005-0000-0000-000012000000}"/>
    <cellStyle name="Normal 5" xfId="33" xr:uid="{CDC8131B-FCC0-4367-80BF-730E8F358E70}"/>
    <cellStyle name="Normal 6" xfId="4" xr:uid="{00000000-0005-0000-0000-000013000000}"/>
    <cellStyle name="Normal 8" xfId="21" xr:uid="{00000000-0005-0000-0000-000014000000}"/>
    <cellStyle name="Normal_Sheet1 2" xfId="6" xr:uid="{00000000-0005-0000-0000-000015000000}"/>
    <cellStyle name="Percent 2" xfId="8" xr:uid="{00000000-0005-0000-0000-000016000000}"/>
  </cellStyles>
  <dxfs count="24682">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66C033"/>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66C033"/>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bgColor rgb="FFCCC0DA"/>
        </patternFill>
      </fill>
    </dxf>
    <dxf>
      <fill>
        <patternFill patternType="lightDown">
          <fgColor rgb="FFFF0000"/>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patternType="lightDown">
          <fgColor rgb="FFFF0000"/>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66C033"/>
        </patternFill>
      </fill>
    </dxf>
    <dxf>
      <fill>
        <patternFill patternType="lightDown">
          <fgColor rgb="FFFF0000"/>
        </patternFill>
      </fill>
    </dxf>
    <dxf>
      <fill>
        <patternFill>
          <bgColor rgb="FFC4D79B"/>
        </patternFill>
      </fill>
    </dxf>
    <dxf>
      <fill>
        <patternFill>
          <bgColor rgb="FFCCC0DA"/>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3399"/>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CC0DA"/>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patternType="lightDown">
          <fgColor rgb="FFFF0000"/>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CCC0DA"/>
        </patternFill>
      </fill>
    </dxf>
    <dxf>
      <font>
        <color theme="0"/>
      </font>
      <fill>
        <patternFill>
          <bgColor rgb="FF0215CA"/>
        </patternFill>
      </fill>
    </dxf>
    <dxf>
      <fill>
        <patternFill>
          <bgColor rgb="FF5E7DD4"/>
        </patternFill>
      </fill>
    </dxf>
    <dxf>
      <fill>
        <patternFill>
          <bgColor rgb="FF5E7DD4"/>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CCC0DA"/>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CCC0DA"/>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CCC0DA"/>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CCC0DA"/>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CCC0DA"/>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CCC0DA"/>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CC0DA"/>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CCC0DA"/>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CC0DA"/>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5E7DD4"/>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CCC0DA"/>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5E7DD4"/>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5E7DD4"/>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CCC0DA"/>
        </patternFill>
      </fill>
    </dxf>
    <dxf>
      <font>
        <color theme="0"/>
      </font>
      <fill>
        <patternFill>
          <bgColor rgb="FF0215CA"/>
        </patternFill>
      </fill>
    </dxf>
    <dxf>
      <fill>
        <patternFill>
          <bgColor rgb="FF5E7DD4"/>
        </patternFill>
      </fill>
    </dxf>
    <dxf>
      <fill>
        <patternFill>
          <bgColor rgb="FF5E7DD4"/>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5E7DD4"/>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5E7DD4"/>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patternType="lightDown">
          <fgColor rgb="FFFF0000"/>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CCC0DA"/>
        </patternFill>
      </fill>
    </dxf>
    <dxf>
      <fill>
        <patternFill>
          <bgColor rgb="FF5E7DD4"/>
        </patternFill>
      </fill>
    </dxf>
    <dxf>
      <font>
        <color theme="0"/>
      </font>
      <fill>
        <patternFill>
          <bgColor rgb="FF0215C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ont>
        <color theme="0"/>
      </font>
      <fill>
        <patternFill>
          <bgColor rgb="FF0215CA"/>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FFFF00"/>
        </patternFill>
      </fill>
    </dxf>
    <dxf>
      <fill>
        <patternFill patternType="lightDown">
          <fgColor rgb="FFFF0000"/>
        </patternFill>
      </fill>
    </dxf>
    <dxf>
      <fill>
        <patternFill>
          <bgColor rgb="FFCCC0DA"/>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00FFCC"/>
        </patternFill>
      </fill>
    </dxf>
    <dxf>
      <font>
        <color theme="0"/>
      </font>
      <fill>
        <patternFill>
          <bgColor rgb="FF0215CA"/>
        </patternFill>
      </fill>
    </dxf>
    <dxf>
      <fill>
        <patternFill>
          <bgColor rgb="FFB8CCE4"/>
        </patternFill>
      </fill>
    </dxf>
    <dxf>
      <fill>
        <patternFill>
          <bgColor rgb="FFB8CCE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5E7DD4"/>
        </patternFill>
      </fill>
    </dxf>
    <dxf>
      <fill>
        <patternFill>
          <bgColor rgb="FF00FFCC"/>
        </patternFill>
      </fill>
    </dxf>
    <dxf>
      <font>
        <color theme="0"/>
      </font>
      <fill>
        <patternFill>
          <bgColor rgb="FF0215CA"/>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ont>
        <color theme="0"/>
      </font>
      <fill>
        <patternFill>
          <bgColor rgb="FF0215CA"/>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ont>
        <color theme="0"/>
      </font>
      <fill>
        <patternFill>
          <bgColor rgb="FF0215CA"/>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ont>
        <color theme="0"/>
      </font>
      <fill>
        <patternFill>
          <bgColor rgb="FF0215CA"/>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ont>
        <color theme="0"/>
      </font>
      <fill>
        <patternFill>
          <bgColor rgb="FF0215CA"/>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ont>
        <color theme="0"/>
      </font>
      <fill>
        <patternFill>
          <bgColor rgb="FF0215CA"/>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ont>
        <color theme="0"/>
      </font>
      <fill>
        <patternFill>
          <bgColor rgb="FF0215CA"/>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ont>
        <color theme="0"/>
      </font>
      <fill>
        <patternFill>
          <bgColor rgb="FF0215CA"/>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ont>
        <color theme="0"/>
      </font>
      <fill>
        <patternFill>
          <bgColor rgb="FF0215CA"/>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ont>
        <color theme="0"/>
      </font>
      <fill>
        <patternFill>
          <bgColor rgb="FF0215CA"/>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patternType="lightDown">
          <fgColor rgb="FFFF0000"/>
        </patternFill>
      </fill>
    </dxf>
    <dxf>
      <font>
        <color theme="0"/>
      </font>
      <fill>
        <patternFill>
          <bgColor rgb="FF0215CA"/>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patternType="lightDown">
          <fgColor rgb="FFFF0000"/>
        </patternFill>
      </fill>
    </dxf>
    <dxf>
      <fill>
        <patternFill>
          <bgColor rgb="FFCCC0DA"/>
        </patternFill>
      </fill>
    </dxf>
    <dxf>
      <fill>
        <patternFill patternType="lightDown">
          <fgColor rgb="FFFF0000"/>
        </patternFill>
      </fill>
    </dxf>
    <dxf>
      <font>
        <color theme="0"/>
      </font>
      <fill>
        <patternFill>
          <bgColor rgb="FF0215CA"/>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CCC0DA"/>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ont>
        <color theme="0"/>
      </font>
      <fill>
        <patternFill>
          <bgColor rgb="FF0215CA"/>
        </patternFill>
      </fill>
    </dxf>
    <dxf>
      <fill>
        <patternFill>
          <bgColor rgb="FF5E7DD4"/>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ont>
        <color theme="0"/>
      </font>
      <fill>
        <patternFill>
          <bgColor rgb="FF0215CA"/>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B8CCE4"/>
        </patternFill>
      </fill>
    </dxf>
    <dxf>
      <fill>
        <patternFill>
          <bgColor rgb="FFB8CCE4"/>
        </patternFill>
      </fill>
    </dxf>
    <dxf>
      <fill>
        <patternFill>
          <bgColor rgb="FFFABF8F"/>
        </patternFill>
      </fill>
    </dxf>
    <dxf>
      <fill>
        <patternFill>
          <bgColor rgb="FF9DCFC5"/>
        </patternFill>
      </fill>
    </dxf>
    <dxf>
      <fill>
        <patternFill>
          <bgColor rgb="FFDFCFC3"/>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CC3399"/>
        </patternFill>
      </fill>
    </dxf>
    <dxf>
      <fill>
        <patternFill>
          <bgColor rgb="FF66C033"/>
        </patternFill>
      </fill>
    </dxf>
    <dxf>
      <fill>
        <patternFill>
          <bgColor rgb="FF00B0F0"/>
        </patternFill>
      </fill>
    </dxf>
    <dxf>
      <fill>
        <patternFill>
          <bgColor rgb="FF00FFCC"/>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5E7DD4"/>
        </patternFill>
      </fill>
    </dxf>
    <dxf>
      <font>
        <color theme="0"/>
      </font>
      <fill>
        <patternFill>
          <bgColor rgb="FF0215CA"/>
        </patternFill>
      </fill>
    </dxf>
    <dxf>
      <fill>
        <patternFill patternType="lightDown">
          <fgColor rgb="FFFF0000"/>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5E7DD4"/>
        </patternFill>
      </fill>
    </dxf>
    <dxf>
      <fill>
        <patternFill>
          <bgColor rgb="FF76933C"/>
        </patternFill>
      </fill>
    </dxf>
    <dxf>
      <font>
        <color rgb="FFFFFFFF"/>
      </font>
      <fill>
        <patternFill>
          <bgColor rgb="FF9966FF"/>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patternType="lightDown">
          <fgColor rgb="FFFF0000"/>
        </patternFill>
      </fill>
    </dxf>
    <dxf>
      <fill>
        <patternFill>
          <bgColor rgb="FFCCC0DA"/>
        </patternFill>
      </fill>
    </dxf>
    <dxf>
      <fill>
        <patternFill>
          <bgColor rgb="FF00FFCC"/>
        </patternFill>
      </fill>
    </dxf>
    <dxf>
      <font>
        <color theme="0"/>
      </font>
      <fill>
        <patternFill>
          <bgColor rgb="FF0215CA"/>
        </patternFill>
      </fill>
    </dxf>
    <dxf>
      <fill>
        <patternFill>
          <bgColor rgb="FF5E7DD4"/>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5E7DD4"/>
        </patternFill>
      </fill>
    </dxf>
    <dxf>
      <fill>
        <patternFill patternType="lightDown">
          <fgColor rgb="FFFF0000"/>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patternType="lightDown">
          <fgColor rgb="FFFF0000"/>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66C033"/>
        </patternFill>
      </fill>
    </dxf>
    <dxf>
      <fill>
        <patternFill>
          <bgColor rgb="FFCC3399"/>
        </patternFill>
      </fill>
    </dxf>
    <dxf>
      <fill>
        <patternFill>
          <bgColor rgb="FF66C033"/>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DFCFC3"/>
        </patternFill>
      </fill>
    </dxf>
    <dxf>
      <fill>
        <patternFill>
          <bgColor rgb="FFB8CCE4"/>
        </patternFill>
      </fill>
    </dxf>
    <dxf>
      <fill>
        <patternFill>
          <bgColor rgb="FFB8CCE4"/>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patternType="lightDown">
          <fgColor rgb="FFFF0000"/>
        </patternFill>
      </fill>
    </dxf>
    <dxf>
      <fill>
        <patternFill>
          <bgColor rgb="FF00FFCC"/>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DFCFC3"/>
        </patternFill>
      </fill>
    </dxf>
    <dxf>
      <fill>
        <patternFill>
          <bgColor rgb="FFB8CCE4"/>
        </patternFill>
      </fill>
    </dxf>
    <dxf>
      <fill>
        <patternFill>
          <bgColor rgb="FFB8CCE4"/>
        </patternFill>
      </fill>
    </dxf>
    <dxf>
      <fill>
        <patternFill>
          <bgColor rgb="FF00B0F0"/>
        </patternFill>
      </fill>
    </dxf>
    <dxf>
      <fill>
        <patternFill>
          <bgColor rgb="FFFABF8F"/>
        </patternFill>
      </fill>
    </dxf>
    <dxf>
      <fill>
        <patternFill>
          <bgColor rgb="FF9DCFC5"/>
        </patternFill>
      </fill>
    </dxf>
    <dxf>
      <fill>
        <patternFill patternType="lightDown">
          <fgColor rgb="FFFF0000"/>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patternType="lightDown">
          <fgColor rgb="FFFF0000"/>
        </patternFill>
      </fill>
    </dxf>
    <dxf>
      <fill>
        <patternFill>
          <bgColor rgb="FF00FFCC"/>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00B0F0"/>
        </patternFill>
      </fill>
    </dxf>
    <dxf>
      <fill>
        <patternFill>
          <bgColor rgb="FFFABF8F"/>
        </patternFill>
      </fill>
    </dxf>
    <dxf>
      <fill>
        <patternFill>
          <bgColor rgb="FFB8CCE4"/>
        </patternFill>
      </fill>
    </dxf>
    <dxf>
      <fill>
        <patternFill>
          <bgColor rgb="FFB8CCE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CCC0DA"/>
        </patternFill>
      </fill>
    </dxf>
    <dxf>
      <fill>
        <patternFill patternType="lightDown">
          <fgColor rgb="FFFF0000"/>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66C033"/>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3399"/>
        </patternFill>
      </fill>
    </dxf>
    <dxf>
      <fill>
        <patternFill patternType="lightDown">
          <fgColor rgb="FFFF0000"/>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FF00"/>
        </patternFill>
      </fill>
    </dxf>
    <dxf>
      <fill>
        <patternFill>
          <bgColor rgb="FFFFFF00"/>
        </patternFill>
      </fill>
    </dxf>
    <dxf>
      <fill>
        <patternFill>
          <bgColor rgb="FFCC3399"/>
        </patternFill>
      </fill>
    </dxf>
    <dxf>
      <fill>
        <patternFill>
          <bgColor rgb="FFCC3399"/>
        </patternFill>
      </fill>
    </dxf>
    <dxf>
      <fill>
        <patternFill>
          <bgColor rgb="FFCCC0DA"/>
        </patternFill>
      </fill>
    </dxf>
    <dxf>
      <fill>
        <patternFill>
          <bgColor rgb="FFFFFF00"/>
        </patternFill>
      </fill>
    </dxf>
    <dxf>
      <fill>
        <patternFill>
          <bgColor rgb="FFCC3399"/>
        </patternFill>
      </fill>
    </dxf>
    <dxf>
      <fill>
        <patternFill>
          <bgColor rgb="FFCCC0DA"/>
        </patternFill>
      </fill>
    </dxf>
    <dxf>
      <fill>
        <patternFill>
          <bgColor rgb="FFFFFF00"/>
        </patternFill>
      </fill>
    </dxf>
    <dxf>
      <fill>
        <patternFill>
          <bgColor rgb="FFCC3399"/>
        </patternFill>
      </fill>
    </dxf>
    <dxf>
      <fill>
        <patternFill>
          <bgColor rgb="FFCCC0DA"/>
        </patternFill>
      </fill>
    </dxf>
    <dxf>
      <fill>
        <patternFill>
          <bgColor rgb="FFFFFF00"/>
        </patternFill>
      </fill>
    </dxf>
    <dxf>
      <fill>
        <patternFill>
          <bgColor rgb="FFCC3399"/>
        </patternFill>
      </fill>
    </dxf>
    <dxf>
      <fill>
        <patternFill>
          <bgColor rgb="FFFFFF00"/>
        </patternFill>
      </fill>
    </dxf>
    <dxf>
      <fill>
        <patternFill>
          <bgColor rgb="FFFFFF00"/>
        </patternFill>
      </fill>
    </dxf>
    <dxf>
      <fill>
        <patternFill>
          <bgColor rgb="FFCC3399"/>
        </patternFill>
      </fill>
    </dxf>
    <dxf>
      <fill>
        <patternFill>
          <bgColor rgb="FFCC3399"/>
        </patternFill>
      </fill>
    </dxf>
    <dxf>
      <fill>
        <patternFill>
          <bgColor rgb="FFCCC0DA"/>
        </patternFill>
      </fill>
    </dxf>
    <dxf>
      <fill>
        <patternFill>
          <bgColor rgb="FFFFFF00"/>
        </patternFill>
      </fill>
    </dxf>
    <dxf>
      <fill>
        <patternFill>
          <bgColor rgb="FFCC3399"/>
        </patternFill>
      </fill>
    </dxf>
    <dxf>
      <fill>
        <patternFill>
          <bgColor rgb="FFCCC0DA"/>
        </patternFill>
      </fill>
    </dxf>
    <dxf>
      <fill>
        <patternFill>
          <bgColor rgb="FFFFFF00"/>
        </patternFill>
      </fill>
    </dxf>
    <dxf>
      <fill>
        <patternFill>
          <bgColor rgb="FFCC3399"/>
        </patternFill>
      </fill>
    </dxf>
    <dxf>
      <fill>
        <patternFill>
          <bgColor rgb="FFCCC0DA"/>
        </patternFill>
      </fill>
    </dxf>
    <dxf>
      <fill>
        <patternFill>
          <bgColor rgb="FFFFFF00"/>
        </patternFill>
      </fill>
    </dxf>
    <dxf>
      <fill>
        <patternFill>
          <bgColor rgb="FFCC3399"/>
        </patternFill>
      </fill>
    </dxf>
    <dxf>
      <fill>
        <patternFill>
          <bgColor rgb="FFCCC0DA"/>
        </patternFill>
      </fill>
    </dxf>
    <dxf>
      <fill>
        <patternFill>
          <bgColor rgb="FFFFFF00"/>
        </patternFill>
      </fill>
    </dxf>
    <dxf>
      <fill>
        <patternFill>
          <bgColor rgb="FFCC3399"/>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3399"/>
        </patternFill>
      </fill>
    </dxf>
    <dxf>
      <fill>
        <patternFill>
          <bgColor rgb="FFCC3399"/>
        </patternFill>
      </fill>
    </dxf>
    <dxf>
      <fill>
        <patternFill>
          <bgColor rgb="FFFFFF00"/>
        </patternFill>
      </fill>
    </dxf>
    <dxf>
      <fill>
        <patternFill>
          <bgColor rgb="FFCCC0DA"/>
        </patternFill>
      </fill>
    </dxf>
    <dxf>
      <fill>
        <patternFill>
          <bgColor rgb="FFFFFF00"/>
        </patternFill>
      </fill>
    </dxf>
    <dxf>
      <fill>
        <patternFill>
          <bgColor rgb="FFCC3399"/>
        </patternFill>
      </fill>
    </dxf>
    <dxf>
      <fill>
        <patternFill>
          <bgColor rgb="FFCCC0DA"/>
        </patternFill>
      </fill>
    </dxf>
    <dxf>
      <fill>
        <patternFill>
          <bgColor rgb="FF66C033"/>
        </patternFill>
      </fill>
    </dxf>
    <dxf>
      <fill>
        <patternFill>
          <bgColor rgb="FFCC3399"/>
        </patternFill>
      </fill>
    </dxf>
    <dxf>
      <fill>
        <patternFill>
          <bgColor rgb="FF66C033"/>
        </patternFill>
      </fill>
    </dxf>
    <dxf>
      <fill>
        <patternFill>
          <bgColor rgb="FFFFFF00"/>
        </patternFill>
      </fill>
    </dxf>
    <dxf>
      <fill>
        <patternFill>
          <bgColor rgb="FFCC3399"/>
        </patternFill>
      </fill>
    </dxf>
    <dxf>
      <fill>
        <patternFill>
          <bgColor rgb="FFCCC0DA"/>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3399"/>
        </patternFill>
      </fill>
    </dxf>
    <dxf>
      <fill>
        <patternFill>
          <bgColor rgb="FF66C033"/>
        </patternFill>
      </fill>
    </dxf>
    <dxf>
      <fill>
        <patternFill>
          <bgColor rgb="FFCCC0DA"/>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CC3399"/>
        </patternFill>
      </fill>
    </dxf>
    <dxf>
      <fill>
        <patternFill>
          <bgColor rgb="FF66C033"/>
        </patternFill>
      </fill>
    </dxf>
    <dxf>
      <fill>
        <patternFill>
          <bgColor rgb="FFCCC0DA"/>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patternType="lightDown">
          <fgColor rgb="FFFF0000"/>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CC0DA"/>
        </patternFill>
      </fill>
    </dxf>
    <dxf>
      <fill>
        <patternFill>
          <bgColor rgb="FFCCC0DA"/>
        </patternFill>
      </fill>
    </dxf>
    <dxf>
      <fill>
        <patternFill patternType="lightDown">
          <fgColor rgb="FFFF00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CCC0DA"/>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C0DA"/>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CCC0DA"/>
        </patternFill>
      </fill>
    </dxf>
    <dxf>
      <fill>
        <patternFill>
          <bgColor rgb="FF00FFCC"/>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CC0DA"/>
        </patternFill>
      </fill>
    </dxf>
    <dxf>
      <fill>
        <patternFill>
          <bgColor rgb="FF00FFCC"/>
        </patternFill>
      </fill>
    </dxf>
    <dxf>
      <fill>
        <patternFill>
          <bgColor rgb="FFCCC0DA"/>
        </patternFill>
      </fill>
    </dxf>
    <dxf>
      <fill>
        <patternFill>
          <bgColor rgb="FFCC3399"/>
        </patternFill>
      </fill>
    </dxf>
    <dxf>
      <fill>
        <patternFill>
          <bgColor rgb="FFFFFF00"/>
        </patternFill>
      </fill>
    </dxf>
    <dxf>
      <fill>
        <patternFill>
          <bgColor rgb="FFFFFF00"/>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FFFF00"/>
        </patternFill>
      </fill>
    </dxf>
    <dxf>
      <fill>
        <patternFill>
          <bgColor theme="5"/>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CC0DA"/>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patternType="lightDown">
          <fgColor rgb="FFFF0000"/>
        </patternFill>
      </fill>
    </dxf>
    <dxf>
      <fill>
        <patternFill patternType="lightDown">
          <fgColor rgb="FFFF0000"/>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C0DA"/>
        </patternFill>
      </fill>
    </dxf>
    <dxf>
      <fill>
        <patternFill>
          <bgColor rgb="FF66C033"/>
        </patternFill>
      </fill>
    </dxf>
    <dxf>
      <fill>
        <patternFill>
          <bgColor rgb="FF66C033"/>
        </patternFill>
      </fill>
    </dxf>
    <dxf>
      <fill>
        <patternFill>
          <bgColor rgb="FFCCC0DA"/>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FF0000"/>
        </patternFill>
      </fill>
    </dxf>
    <dxf>
      <fill>
        <patternFill>
          <bgColor rgb="FF00B0F0"/>
        </patternFill>
      </fill>
    </dxf>
    <dxf>
      <fill>
        <patternFill>
          <bgColor theme="9" tint="0.39994506668294322"/>
        </patternFill>
      </fill>
    </dxf>
    <dxf>
      <fill>
        <patternFill>
          <bgColor rgb="FFFFC000"/>
        </patternFill>
      </fill>
    </dxf>
    <dxf>
      <fill>
        <patternFill>
          <bgColor rgb="FFFF00FF"/>
        </patternFill>
      </fill>
    </dxf>
    <dxf>
      <fill>
        <patternFill>
          <bgColor theme="6" tint="0.39994506668294322"/>
        </patternFill>
      </fill>
    </dxf>
    <dxf>
      <font>
        <color theme="0"/>
      </font>
      <fill>
        <patternFill>
          <bgColor rgb="FF00B050"/>
        </patternFill>
      </fill>
    </dxf>
    <dxf>
      <font>
        <color theme="0"/>
      </font>
      <fill>
        <patternFill>
          <bgColor theme="7"/>
        </patternFill>
      </fill>
    </dxf>
    <dxf>
      <font>
        <color theme="1"/>
      </font>
      <fill>
        <patternFill patternType="gray125">
          <fgColor rgb="FFFF0000"/>
        </patternFill>
      </fill>
      <border>
        <left style="dashed">
          <color rgb="FFFF0000"/>
        </left>
        <right style="dashed">
          <color rgb="FFFF0000"/>
        </right>
        <top style="dashed">
          <color rgb="FFFF0000"/>
        </top>
        <bottom style="dashed">
          <color rgb="FFFF0000"/>
        </bottom>
        <vertical/>
        <horizontal/>
      </border>
    </dxf>
    <dxf>
      <fill>
        <patternFill>
          <bgColor rgb="FFFF0000"/>
        </patternFill>
      </fill>
    </dxf>
    <dxf>
      <fill>
        <patternFill>
          <bgColor rgb="FF00B0F0"/>
        </patternFill>
      </fill>
    </dxf>
    <dxf>
      <fill>
        <patternFill>
          <bgColor theme="9" tint="0.39994506668294322"/>
        </patternFill>
      </fill>
    </dxf>
    <dxf>
      <fill>
        <patternFill>
          <bgColor rgb="FFFFC000"/>
        </patternFill>
      </fill>
    </dxf>
    <dxf>
      <fill>
        <patternFill>
          <bgColor rgb="FFFF00FF"/>
        </patternFill>
      </fill>
    </dxf>
    <dxf>
      <fill>
        <patternFill>
          <bgColor theme="6" tint="0.39994506668294322"/>
        </patternFill>
      </fill>
    </dxf>
    <dxf>
      <font>
        <color theme="0"/>
      </font>
      <fill>
        <patternFill>
          <bgColor rgb="FF00B050"/>
        </patternFill>
      </fill>
    </dxf>
    <dxf>
      <font>
        <color theme="0"/>
      </font>
      <fill>
        <patternFill>
          <bgColor theme="7"/>
        </patternFill>
      </fill>
    </dxf>
    <dxf>
      <font>
        <color theme="1"/>
      </font>
      <fill>
        <patternFill patternType="gray125">
          <fgColor rgb="FFFF0000"/>
        </patternFill>
      </fill>
      <border>
        <left style="dashed">
          <color rgb="FFFF0000"/>
        </left>
        <right style="dashed">
          <color rgb="FFFF0000"/>
        </right>
        <top style="dashed">
          <color rgb="FFFF0000"/>
        </top>
        <bottom style="dashed">
          <color rgb="FFFF0000"/>
        </bottom>
        <vertical/>
        <horizontal/>
      </border>
    </dxf>
    <dxf>
      <fill>
        <patternFill>
          <bgColor rgb="FFFF0000"/>
        </patternFill>
      </fill>
    </dxf>
    <dxf>
      <fill>
        <patternFill>
          <bgColor rgb="FF00B0F0"/>
        </patternFill>
      </fill>
    </dxf>
    <dxf>
      <fill>
        <patternFill>
          <bgColor theme="9" tint="0.39994506668294322"/>
        </patternFill>
      </fill>
    </dxf>
    <dxf>
      <fill>
        <patternFill>
          <bgColor rgb="FFFFC000"/>
        </patternFill>
      </fill>
    </dxf>
    <dxf>
      <fill>
        <patternFill>
          <bgColor rgb="FFFF00FF"/>
        </patternFill>
      </fill>
    </dxf>
    <dxf>
      <fill>
        <patternFill>
          <bgColor theme="6" tint="0.39994506668294322"/>
        </patternFill>
      </fill>
    </dxf>
    <dxf>
      <font>
        <color theme="0"/>
      </font>
      <fill>
        <patternFill>
          <bgColor rgb="FF00B050"/>
        </patternFill>
      </fill>
    </dxf>
    <dxf>
      <font>
        <color theme="0"/>
      </font>
      <fill>
        <patternFill>
          <bgColor theme="7"/>
        </patternFill>
      </fill>
    </dxf>
    <dxf>
      <font>
        <color theme="1"/>
      </font>
      <fill>
        <patternFill patternType="gray125">
          <fgColor rgb="FFFF0000"/>
        </patternFill>
      </fill>
      <border>
        <left style="dashed">
          <color rgb="FFFF0000"/>
        </left>
        <right style="dashed">
          <color rgb="FFFF0000"/>
        </right>
        <top style="dashed">
          <color rgb="FFFF0000"/>
        </top>
        <bottom style="dashed">
          <color rgb="FFFF0000"/>
        </bottom>
        <vertical/>
        <horizontal/>
      </border>
    </dxf>
    <dxf>
      <fill>
        <patternFill>
          <bgColor rgb="FFFFFFCC"/>
        </patternFill>
      </fill>
    </dxf>
    <dxf>
      <fill>
        <patternFill>
          <bgColor rgb="FFFFFF99"/>
        </patternFill>
      </fill>
    </dxf>
    <dxf>
      <fill>
        <patternFill>
          <bgColor rgb="FFFFFF66"/>
        </patternFill>
      </fill>
    </dxf>
    <dxf>
      <fill>
        <patternFill>
          <bgColor rgb="FFFFFF00"/>
        </patternFill>
      </fill>
    </dxf>
    <dxf>
      <fill>
        <patternFill>
          <bgColor rgb="FF99FF33"/>
        </patternFill>
      </fill>
    </dxf>
    <dxf>
      <fill>
        <patternFill>
          <bgColor rgb="FFFF0000"/>
        </patternFill>
      </fill>
    </dxf>
    <dxf>
      <fill>
        <patternFill>
          <bgColor rgb="FF00B0F0"/>
        </patternFill>
      </fill>
    </dxf>
    <dxf>
      <fill>
        <patternFill>
          <bgColor theme="9" tint="0.39994506668294322"/>
        </patternFill>
      </fill>
    </dxf>
    <dxf>
      <fill>
        <patternFill>
          <bgColor rgb="FFFFC000"/>
        </patternFill>
      </fill>
    </dxf>
    <dxf>
      <fill>
        <patternFill>
          <bgColor rgb="FFFF00FF"/>
        </patternFill>
      </fill>
    </dxf>
    <dxf>
      <fill>
        <patternFill>
          <bgColor theme="6" tint="0.39994506668294322"/>
        </patternFill>
      </fill>
    </dxf>
    <dxf>
      <font>
        <color theme="0"/>
      </font>
      <fill>
        <patternFill>
          <bgColor rgb="FF00B050"/>
        </patternFill>
      </fill>
    </dxf>
    <dxf>
      <font>
        <color theme="0"/>
      </font>
      <fill>
        <patternFill>
          <bgColor theme="7"/>
        </patternFill>
      </fill>
    </dxf>
    <dxf>
      <font>
        <color theme="1"/>
      </font>
      <fill>
        <patternFill patternType="gray125">
          <fgColor rgb="FFFF0000"/>
        </patternFill>
      </fill>
      <border>
        <left style="dashed">
          <color rgb="FFFF0000"/>
        </left>
        <right style="dashed">
          <color rgb="FFFF0000"/>
        </right>
        <top style="dashed">
          <color rgb="FFFF0000"/>
        </top>
        <bottom style="dashed">
          <color rgb="FFFF0000"/>
        </bottom>
        <vertical/>
        <horizontal/>
      </border>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3399"/>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3399"/>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3399"/>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patternType="lightDown">
          <fgColor rgb="FFFF0000"/>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FF99FF"/>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00FFCC"/>
        </patternFill>
      </fill>
    </dxf>
    <dxf>
      <fill>
        <patternFill>
          <bgColor rgb="FFCC3399"/>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CC0DA"/>
        </patternFill>
      </fill>
    </dxf>
    <dxf>
      <fill>
        <patternFill patternType="lightDown">
          <fgColor rgb="FFFF0000"/>
        </patternFill>
      </fill>
    </dxf>
    <dxf>
      <fill>
        <patternFill>
          <bgColor rgb="FFFFFF00"/>
        </patternFill>
      </fill>
    </dxf>
    <dxf>
      <fill>
        <patternFill>
          <bgColor rgb="FFFFFF00"/>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99FF"/>
        </patternFill>
      </fill>
    </dxf>
    <dxf>
      <fill>
        <patternFill>
          <bgColor theme="5"/>
        </patternFill>
      </fill>
    </dxf>
    <dxf>
      <fill>
        <patternFill>
          <bgColor rgb="FFFFFF00"/>
        </patternFill>
      </fill>
    </dxf>
    <dxf>
      <fill>
        <patternFill>
          <bgColor rgb="FFFFFF00"/>
        </patternFill>
      </fill>
    </dxf>
    <dxf>
      <fill>
        <patternFill>
          <bgColor rgb="FF66C033"/>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patternType="lightDown">
          <fgColor rgb="FFFF000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CCC0DA"/>
        </patternFill>
      </fill>
    </dxf>
    <dxf>
      <fill>
        <patternFill>
          <bgColor rgb="FF66C033"/>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76933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FFCC"/>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bgColor rgb="FF66C033"/>
        </patternFill>
      </fill>
    </dxf>
    <dxf>
      <fill>
        <patternFill>
          <bgColor rgb="FFCC3399"/>
        </patternFill>
      </fill>
    </dxf>
    <dxf>
      <fill>
        <patternFill>
          <bgColor rgb="FF00FFCC"/>
        </patternFill>
      </fill>
    </dxf>
    <dxf>
      <fill>
        <patternFill>
          <bgColor rgb="FFB8CCE4"/>
        </patternFill>
      </fill>
    </dxf>
    <dxf>
      <fill>
        <patternFill>
          <bgColor rgb="FFFFFF00"/>
        </patternFill>
      </fill>
    </dxf>
    <dxf>
      <fill>
        <patternFill>
          <bgColor rgb="FFFFFF00"/>
        </patternFill>
      </fill>
    </dxf>
    <dxf>
      <fill>
        <patternFill>
          <bgColor rgb="FF00FFCC"/>
        </patternFill>
      </fill>
    </dxf>
    <dxf>
      <fill>
        <patternFill>
          <bgColor rgb="FF9DCFC5"/>
        </patternFill>
      </fill>
    </dxf>
    <dxf>
      <fill>
        <patternFill>
          <bgColor rgb="FFFABF8F"/>
        </patternFill>
      </fill>
    </dxf>
    <dxf>
      <fill>
        <patternFill>
          <bgColor rgb="FFB8CCE4"/>
        </patternFill>
      </fill>
    </dxf>
    <dxf>
      <fill>
        <patternFill>
          <bgColor rgb="FFDFCFC3"/>
        </patternFill>
      </fill>
    </dxf>
    <dxf>
      <fill>
        <patternFill>
          <bgColor rgb="FFFFFF00"/>
        </patternFill>
      </fill>
    </dxf>
    <dxf>
      <font>
        <color rgb="FFFFFFFF"/>
      </font>
      <fill>
        <patternFill>
          <bgColor rgb="FF9966FF"/>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4D79B"/>
        </patternFill>
      </fill>
    </dxf>
    <dxf>
      <fill>
        <patternFill>
          <bgColor rgb="FFFF99FF"/>
        </patternFill>
      </fill>
    </dxf>
    <dxf>
      <fill>
        <patternFill>
          <bgColor rgb="FF76933C"/>
        </patternFill>
      </fill>
    </dxf>
    <dxf>
      <font>
        <color theme="0"/>
      </font>
      <fill>
        <patternFill>
          <bgColor rgb="FF0215CA"/>
        </patternFill>
      </fill>
    </dxf>
    <dxf>
      <fill>
        <patternFill>
          <bgColor rgb="FF5E7DD4"/>
        </patternFill>
      </fill>
    </dxf>
    <dxf>
      <fill>
        <patternFill>
          <bgColor rgb="FFE6B8B7"/>
        </patternFill>
      </fill>
    </dxf>
    <dxf>
      <fill>
        <patternFill>
          <bgColor rgb="FFFFC000"/>
        </patternFill>
      </fill>
    </dxf>
    <dxf>
      <fill>
        <patternFill>
          <bgColor rgb="FF00B0F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CC0DA"/>
        </patternFill>
      </fill>
    </dxf>
    <dxf>
      <fill>
        <patternFill>
          <bgColor rgb="FF66C033"/>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CCC0DA"/>
        </patternFill>
      </fill>
    </dxf>
    <dxf>
      <fill>
        <patternFill>
          <bgColor rgb="FF66C033"/>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66C033"/>
        </patternFill>
      </fill>
    </dxf>
    <dxf>
      <fill>
        <patternFill>
          <bgColor rgb="FFCC3399"/>
        </patternFill>
      </fill>
    </dxf>
    <dxf>
      <fill>
        <patternFill patternType="lightDown">
          <fgColor rgb="FFFF0000"/>
        </patternFill>
      </fill>
    </dxf>
    <dxf>
      <fill>
        <patternFill>
          <bgColor rgb="FFCCC0DA"/>
        </patternFill>
      </fill>
    </dxf>
    <dxf>
      <fill>
        <patternFill patternType="lightDown">
          <fgColor rgb="FFFF0000"/>
        </patternFill>
      </fill>
    </dxf>
    <dxf>
      <fill>
        <patternFill>
          <bgColor rgb="FFCCC0DA"/>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bgColor rgb="FFCCC0DA"/>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FFFF00"/>
        </patternFill>
      </fill>
    </dxf>
    <dxf>
      <fill>
        <patternFill>
          <bgColor rgb="FF76933C"/>
        </patternFill>
      </fill>
    </dxf>
    <dxf>
      <fill>
        <patternFill patternType="lightDown">
          <fgColor rgb="FFFF0000"/>
        </patternFill>
      </fill>
    </dxf>
    <dxf>
      <fill>
        <patternFill patternType="lightDown">
          <fgColor rgb="FFFF0000"/>
        </patternFill>
      </fill>
    </dxf>
    <dxf>
      <fill>
        <patternFill>
          <bgColor rgb="FF00FFCC"/>
        </patternFill>
      </fill>
    </dxf>
    <dxf>
      <fill>
        <patternFill>
          <bgColor rgb="FFCC3399"/>
        </patternFill>
      </fill>
    </dxf>
    <dxf>
      <fill>
        <patternFill patternType="lightDown">
          <fgColor rgb="FFFF0000"/>
        </patternFill>
      </fill>
    </dxf>
    <dxf>
      <fill>
        <patternFill>
          <bgColor rgb="FF66C033"/>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FFFF00"/>
        </patternFill>
      </fill>
    </dxf>
    <dxf>
      <fill>
        <patternFill patternType="lightDown">
          <fgColor rgb="FFFF0000"/>
        </patternFill>
      </fill>
    </dxf>
    <dxf>
      <fill>
        <patternFill>
          <bgColor rgb="FFE6B8B7"/>
        </patternFill>
      </fill>
    </dxf>
    <dxf>
      <fill>
        <patternFill>
          <bgColor rgb="FF76933C"/>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76933C"/>
        </patternFill>
      </fill>
    </dxf>
    <dxf>
      <fill>
        <patternFill>
          <bgColor rgb="FFFFC000"/>
        </patternFill>
      </fill>
    </dxf>
    <dxf>
      <fill>
        <patternFill>
          <bgColor rgb="FFE6B8B7"/>
        </patternFill>
      </fill>
    </dxf>
    <dxf>
      <fill>
        <patternFill>
          <bgColor rgb="FFFF99FF"/>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76933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ont>
        <color theme="0"/>
      </font>
      <fill>
        <patternFill>
          <bgColor rgb="FF0215CA"/>
        </patternFill>
      </fill>
    </dxf>
    <dxf>
      <fill>
        <patternFill>
          <bgColor rgb="FF5E7DD4"/>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E6B8B7"/>
        </patternFill>
      </fill>
    </dxf>
    <dxf>
      <fill>
        <patternFill>
          <bgColor rgb="FFFFC000"/>
        </patternFill>
      </fill>
    </dxf>
    <dxf>
      <fill>
        <patternFill>
          <bgColor rgb="FF00FFCC"/>
        </patternFill>
      </fill>
    </dxf>
    <dxf>
      <fill>
        <patternFill>
          <bgColor rgb="FFFABF8F"/>
        </patternFill>
      </fill>
    </dxf>
    <dxf>
      <fill>
        <patternFill>
          <bgColor rgb="FFFF99FF"/>
        </patternFill>
      </fill>
    </dxf>
    <dxf>
      <fill>
        <patternFill>
          <bgColor rgb="FF00B0F0"/>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B8CCE4"/>
        </patternFill>
      </fill>
    </dxf>
    <dxf>
      <fill>
        <patternFill>
          <bgColor rgb="FF9DCFC5"/>
        </patternFill>
      </fill>
    </dxf>
    <dxf>
      <fill>
        <patternFill>
          <bgColor rgb="FFDFCFC3"/>
        </patternFill>
      </fill>
    </dxf>
    <dxf>
      <fill>
        <patternFill>
          <bgColor rgb="FFCC3399"/>
        </patternFill>
      </fill>
    </dxf>
    <dxf>
      <fill>
        <patternFill>
          <bgColor rgb="FF00FFCC"/>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66C033"/>
        </patternFill>
      </fill>
    </dxf>
    <dxf>
      <fill>
        <patternFill>
          <bgColor rgb="FFC4D79B"/>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C0DA"/>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C0DA"/>
        </patternFill>
      </fill>
    </dxf>
    <dxf>
      <fill>
        <patternFill>
          <bgColor rgb="FFCC3399"/>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ont>
        <color theme="0"/>
      </font>
      <fill>
        <patternFill>
          <bgColor rgb="FF0215CA"/>
        </patternFill>
      </fill>
    </dxf>
    <dxf>
      <fill>
        <patternFill>
          <bgColor rgb="FF5E7DD4"/>
        </patternFill>
      </fill>
    </dxf>
    <dxf>
      <fill>
        <patternFill>
          <bgColor rgb="FFFFC000"/>
        </patternFill>
      </fill>
    </dxf>
    <dxf>
      <fill>
        <patternFill>
          <bgColor rgb="FFFF99FF"/>
        </patternFill>
      </fill>
    </dxf>
    <dxf>
      <fill>
        <patternFill>
          <bgColor rgb="FFC4D79B"/>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9DCFC5"/>
        </patternFill>
      </fill>
    </dxf>
    <dxf>
      <fill>
        <patternFill>
          <bgColor rgb="FF00B0F0"/>
        </patternFill>
      </fill>
    </dxf>
    <dxf>
      <fill>
        <patternFill>
          <bgColor rgb="FFFABF8F"/>
        </patternFill>
      </fill>
    </dxf>
    <dxf>
      <fill>
        <patternFill>
          <bgColor rgb="FFCCC0DA"/>
        </patternFill>
      </fill>
    </dxf>
    <dxf>
      <fill>
        <patternFill patternType="lightDown">
          <fgColor rgb="FFFF0000"/>
        </patternFill>
      </fill>
    </dxf>
    <dxf>
      <fill>
        <patternFill>
          <bgColor rgb="FF66C033"/>
        </patternFill>
      </fill>
    </dxf>
    <dxf>
      <fill>
        <patternFill>
          <bgColor rgb="FFFFFF00"/>
        </patternFill>
      </fill>
    </dxf>
    <dxf>
      <fill>
        <patternFill>
          <bgColor theme="5"/>
        </patternFill>
      </fill>
    </dxf>
    <dxf>
      <fill>
        <patternFill>
          <bgColor rgb="FFFFFF00"/>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9DCFC5"/>
        </patternFill>
      </fill>
    </dxf>
    <dxf>
      <fill>
        <patternFill>
          <bgColor rgb="FFFABF8F"/>
        </patternFill>
      </fill>
    </dxf>
    <dxf>
      <fill>
        <patternFill>
          <bgColor rgb="FF00B0F0"/>
        </patternFill>
      </fill>
    </dxf>
    <dxf>
      <fill>
        <patternFill>
          <bgColor rgb="FFC4D79B"/>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ont>
        <color theme="0"/>
      </font>
      <fill>
        <patternFill>
          <bgColor rgb="FF0215CA"/>
        </patternFill>
      </fill>
    </dxf>
    <dxf>
      <fill>
        <patternFill>
          <bgColor rgb="FF00FFCC"/>
        </patternFill>
      </fill>
    </dxf>
    <dxf>
      <fill>
        <patternFill>
          <bgColor rgb="FF5E7DD4"/>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3399"/>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CCC0DA"/>
        </patternFill>
      </fill>
    </dxf>
    <dxf>
      <fill>
        <patternFill>
          <bgColor rgb="FFC4D79B"/>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patternType="lightDown">
          <fgColor rgb="FFFF00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66C033"/>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patternType="lightDown">
          <fgColor rgb="FFFF0000"/>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patternType="lightDown">
          <fgColor rgb="FFFF0000"/>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ill>
        <patternFill>
          <bgColor rgb="FF00B0F0"/>
        </patternFill>
      </fill>
    </dxf>
    <dxf>
      <fill>
        <patternFill>
          <bgColor rgb="FFFABF8F"/>
        </patternFill>
      </fill>
    </dxf>
    <dxf>
      <fill>
        <patternFill>
          <bgColor rgb="FF9DCFC5"/>
        </patternFill>
      </fill>
    </dxf>
    <dxf>
      <fill>
        <patternFill>
          <bgColor rgb="FFDFCFC3"/>
        </patternFill>
      </fill>
    </dxf>
    <dxf>
      <fill>
        <patternFill>
          <bgColor rgb="FFB8CCE4"/>
        </patternFill>
      </fill>
    </dxf>
    <dxf>
      <fill>
        <patternFill>
          <bgColor rgb="FFB8CCE4"/>
        </patternFill>
      </fill>
    </dxf>
    <dxf>
      <fill>
        <patternFill>
          <bgColor rgb="FF00FFCC"/>
        </patternFill>
      </fill>
    </dxf>
    <dxf>
      <font>
        <color theme="0"/>
      </font>
      <fill>
        <patternFill>
          <bgColor rgb="FF0215CA"/>
        </patternFill>
      </fill>
    </dxf>
    <dxf>
      <fill>
        <patternFill>
          <bgColor rgb="FF5E7DD4"/>
        </patternFill>
      </fill>
    </dxf>
    <dxf>
      <fill>
        <patternFill>
          <bgColor rgb="FFFFC000"/>
        </patternFill>
      </fill>
    </dxf>
    <dxf>
      <fill>
        <patternFill>
          <bgColor rgb="FFE6B8B7"/>
        </patternFill>
      </fill>
    </dxf>
    <dxf>
      <fill>
        <patternFill>
          <bgColor rgb="FFFF99FF"/>
        </patternFill>
      </fill>
    </dxf>
    <dxf>
      <fill>
        <patternFill>
          <bgColor rgb="FFC4D79B"/>
        </patternFill>
      </fill>
    </dxf>
    <dxf>
      <fill>
        <patternFill>
          <bgColor rgb="FF76933C"/>
        </patternFill>
      </fill>
    </dxf>
    <dxf>
      <font>
        <color rgb="FFFFFFFF"/>
      </font>
      <fill>
        <patternFill>
          <bgColor rgb="FF9966FF"/>
        </patternFill>
      </fill>
    </dxf>
    <dxf>
      <fill>
        <patternFill>
          <bgColor rgb="FFFFFF00"/>
        </patternFill>
      </fill>
    </dxf>
    <dxf>
      <fill>
        <patternFill>
          <bgColor rgb="FFFFFF00"/>
        </patternFill>
      </fill>
    </dxf>
    <dxf>
      <fill>
        <patternFill>
          <bgColor rgb="FFFFFF00"/>
        </patternFill>
      </fill>
    </dxf>
    <dxf>
      <fill>
        <patternFill>
          <bgColor theme="5"/>
        </patternFill>
      </fill>
    </dxf>
    <dxf>
      <fill>
        <patternFill>
          <bgColor rgb="FFFFFF00"/>
        </patternFill>
      </fill>
    </dxf>
    <dxf>
      <fill>
        <patternFill>
          <bgColor rgb="FFFFFF00"/>
        </patternFill>
      </fill>
    </dxf>
    <dxf>
      <fill>
        <patternFill>
          <bgColor rgb="FFFFFF00"/>
        </patternFill>
      </fill>
    </dxf>
    <dxf>
      <fill>
        <patternFill>
          <bgColor rgb="FF00FFCC"/>
        </patternFill>
      </fill>
    </dxf>
    <dxf>
      <fill>
        <patternFill>
          <bgColor rgb="FFCC3399"/>
        </patternFill>
      </fill>
    </dxf>
    <dxf>
      <fill>
        <patternFill>
          <bgColor rgb="FF66C033"/>
        </patternFill>
      </fill>
    </dxf>
    <dxf>
      <fill>
        <patternFill>
          <bgColor rgb="FFCCC0DA"/>
        </patternFill>
      </fill>
    </dxf>
    <dxf>
      <fill>
        <patternFill patternType="lightDown">
          <fgColor rgb="FFFF0000"/>
        </patternFill>
      </fill>
    </dxf>
    <dxf>
      <font>
        <color theme="1"/>
      </font>
      <fill>
        <patternFill>
          <bgColor rgb="FF3399FF"/>
        </patternFill>
      </fill>
    </dxf>
    <dxf>
      <font>
        <color theme="1"/>
      </font>
      <fill>
        <patternFill>
          <bgColor rgb="FF99FFCC"/>
        </patternFill>
      </fill>
    </dxf>
    <dxf>
      <font>
        <color theme="1"/>
      </font>
      <fill>
        <patternFill>
          <bgColor rgb="FF9933FF"/>
        </patternFill>
      </fill>
    </dxf>
    <dxf>
      <fill>
        <patternFill>
          <bgColor rgb="FF7030A0"/>
        </patternFill>
      </fill>
    </dxf>
    <dxf>
      <font>
        <color theme="0"/>
      </font>
      <fill>
        <patternFill>
          <bgColor rgb="FF7030A0"/>
        </patternFill>
      </fill>
    </dxf>
    <dxf>
      <font>
        <color theme="0"/>
      </font>
      <fill>
        <patternFill>
          <bgColor theme="0"/>
        </patternFill>
      </fill>
    </dxf>
    <dxf>
      <font>
        <color theme="0"/>
      </font>
      <fill>
        <patternFill>
          <bgColor rgb="FF00B050"/>
        </patternFill>
      </fill>
    </dxf>
    <dxf>
      <font>
        <color theme="0"/>
      </font>
      <fill>
        <patternFill>
          <bgColor theme="6" tint="-0.499984740745262"/>
        </patternFill>
      </fill>
    </dxf>
    <dxf>
      <font>
        <color theme="0"/>
      </font>
      <fill>
        <patternFill>
          <bgColor rgb="FF7030A0"/>
        </patternFill>
      </fill>
    </dxf>
    <dxf>
      <fill>
        <patternFill>
          <bgColor theme="0"/>
        </patternFill>
      </fill>
    </dxf>
    <dxf>
      <font>
        <color theme="0"/>
      </font>
      <fill>
        <patternFill>
          <bgColor rgb="FF7030A0"/>
        </patternFill>
      </fill>
    </dxf>
    <dxf>
      <font>
        <color theme="0"/>
      </font>
      <fill>
        <patternFill>
          <bgColor rgb="FF7030A0"/>
        </patternFill>
      </fill>
    </dxf>
    <dxf>
      <font>
        <color theme="0"/>
      </font>
      <fill>
        <patternFill>
          <bgColor rgb="FF7030A0"/>
        </patternFill>
      </fill>
    </dxf>
    <dxf>
      <fill>
        <patternFill>
          <bgColor rgb="FF7030A0"/>
        </patternFill>
      </fill>
    </dxf>
    <dxf>
      <fill>
        <patternFill>
          <bgColor rgb="FF7030A0"/>
        </patternFill>
      </fill>
    </dxf>
  </dxfs>
  <tableStyles count="0" defaultTableStyle="TableStyleMedium2" defaultPivotStyle="PivotStyleLight16"/>
  <colors>
    <mruColors>
      <color rgb="FFEF81EA"/>
      <color rgb="FFF57BE6"/>
      <color rgb="FFF779DC"/>
      <color rgb="FFEA86EA"/>
      <color rgb="FFCCFFFF"/>
      <color rgb="FFFAACE9"/>
      <color rgb="FFF781DE"/>
      <color rgb="FFE58BDF"/>
      <color rgb="FFFFFFCC"/>
      <color rgb="FFD49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590550</xdr:colOff>
          <xdr:row>13</xdr:row>
          <xdr:rowOff>95250</xdr:rowOff>
        </xdr:from>
        <xdr:to>
          <xdr:col>8</xdr:col>
          <xdr:colOff>2238375</xdr:colOff>
          <xdr:row>15</xdr:row>
          <xdr:rowOff>19050</xdr:rowOff>
        </xdr:to>
        <xdr:sp macro="" textlink="">
          <xdr:nvSpPr>
            <xdr:cNvPr id="5349" name="RepairButton" hidden="1">
              <a:extLst>
                <a:ext uri="{63B3BB69-23CF-44E3-9099-C40C66FF867C}">
                  <a14:compatExt spid="_x0000_s5349"/>
                </a:ext>
                <a:ext uri="{FF2B5EF4-FFF2-40B4-BE49-F238E27FC236}">
                  <a16:creationId xmlns:a16="http://schemas.microsoft.com/office/drawing/2014/main" id="{00000000-0008-0000-0C00-0000E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ACE4ADDA-F934-4070-A80C-5C90384EC25D}">
    <nsvFilter filterId="{00000000-0001-0000-0000-000000000000}" ref="A3:CD2022" tableId="0">
      <columnFilter colId="4">
        <filter colId="4">
          <x:filters blank="1">
            <x:filter val="BOOKED TO FIT"/>
            <x:filter val="CALLED OFF"/>
            <x:filter val="CANCELLED"/>
            <x:filter val="COMMENCEMENT PENDING"/>
            <x:filter val="DELIVERED TO DEPOT/CONTAINER"/>
            <x:filter val="FITTED"/>
            <x:filter val="PART FITTED"/>
          </x:filters>
        </filter>
      </columnFilter>
      <columnFilter colId="7">
        <filter colId="7">
          <x:filters>
            <x:filter val="Kentons Lane"/>
          </x:filters>
        </filter>
      </columnFilter>
    </nsvFilter>
  </namedSheetView>
  <namedSheetView name="View2" id="{D46C4E2A-1481-495F-8A66-2BF49B6DDF30}"/>
  <namedSheetView name="View3" id="{14450394-B90E-45AC-B3F7-0A97B12E55B0}">
    <nsvFilter filterId="{00000000-0001-0000-0000-000000000000}" ref="A3:CD2022" tableId="0">
      <columnFilter colId="4">
        <filter colId="4">
          <x:filters>
            <x:filter val="FITTED"/>
            <x:filter val="PART FITTED"/>
          </x:filters>
        </filter>
      </columnFilter>
    </nsvFilter>
  </namedSheetView>
  <namedSheetView name="View4" id="{521E88CE-02E8-431D-B5F6-A1E3DB99B9B7}">
    <nsvFilter filterId="{00000000-0001-0000-0000-000000000000}" ref="A3:CD2022" tableId="0">
      <columnFilter colId="7">
        <filter colId="7">
          <x:filters>
            <x:filter val="Perrycrof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F604156B-FC3D-4992-BD88-BBEE172B84C7}"/>
</namedSheetView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vmlDrawing" Target="../drawings/vmlDrawing2.v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3" Type="http://schemas.openxmlformats.org/officeDocument/2006/relationships/hyperlink" Target="mailto:Davienelson68@gmail.com" TargetMode="External"/><Relationship Id="rId18" Type="http://schemas.openxmlformats.org/officeDocument/2006/relationships/hyperlink" Target="mailto:hayco79@hotmail.co.uk" TargetMode="External"/><Relationship Id="rId26" Type="http://schemas.openxmlformats.org/officeDocument/2006/relationships/hyperlink" Target="mailto:jamesdonnelly179@gmail.com" TargetMode="External"/><Relationship Id="rId39" Type="http://schemas.openxmlformats.org/officeDocument/2006/relationships/hyperlink" Target="mailto:DBroderick@live.co.uk" TargetMode="External"/><Relationship Id="rId21" Type="http://schemas.openxmlformats.org/officeDocument/2006/relationships/hyperlink" Target="mailto:Louisejet@hotmail.co.uk" TargetMode="External"/><Relationship Id="rId34" Type="http://schemas.openxmlformats.org/officeDocument/2006/relationships/hyperlink" Target="mailto:Jd2ippy@hotmail.com" TargetMode="External"/><Relationship Id="rId42" Type="http://schemas.openxmlformats.org/officeDocument/2006/relationships/hyperlink" Target="mailto:KarlyKimble@msn.com" TargetMode="External"/><Relationship Id="rId47" Type="http://schemas.openxmlformats.org/officeDocument/2006/relationships/hyperlink" Target="mailto:adelemere@hotmail.co.uk" TargetMode="External"/><Relationship Id="rId50" Type="http://schemas.openxmlformats.org/officeDocument/2006/relationships/hyperlink" Target="mailto:jadelouisebassett@outlook.com" TargetMode="External"/><Relationship Id="rId55" Type="http://schemas.openxmlformats.org/officeDocument/2006/relationships/printerSettings" Target="../printerSettings/printerSettings12.bin"/><Relationship Id="rId7" Type="http://schemas.openxmlformats.org/officeDocument/2006/relationships/hyperlink" Target="mailto:terhagray@live.co.uk" TargetMode="External"/><Relationship Id="rId12" Type="http://schemas.openxmlformats.org/officeDocument/2006/relationships/hyperlink" Target="mailto:mooney.90wg@hotmail.com" TargetMode="External"/><Relationship Id="rId17" Type="http://schemas.openxmlformats.org/officeDocument/2006/relationships/hyperlink" Target="mailto:davidmilson2018@gmail.com" TargetMode="External"/><Relationship Id="rId25" Type="http://schemas.openxmlformats.org/officeDocument/2006/relationships/hyperlink" Target="mailto:suehenry145@hotmail.com" TargetMode="External"/><Relationship Id="rId33" Type="http://schemas.openxmlformats.org/officeDocument/2006/relationships/hyperlink" Target="mailto:Fatoubah@hotmail.co.uk" TargetMode="External"/><Relationship Id="rId38" Type="http://schemas.openxmlformats.org/officeDocument/2006/relationships/hyperlink" Target="mailto:paulinepatricia@hotmail.co.uk" TargetMode="External"/><Relationship Id="rId46" Type="http://schemas.openxmlformats.org/officeDocument/2006/relationships/hyperlink" Target="mailto:clarecoope73@gmail.com" TargetMode="External"/><Relationship Id="rId2" Type="http://schemas.openxmlformats.org/officeDocument/2006/relationships/printerSettings" Target="../printerSettings/printerSettings11.bin"/><Relationship Id="rId16" Type="http://schemas.openxmlformats.org/officeDocument/2006/relationships/hyperlink" Target="mailto:sarahoregan1@sky.com" TargetMode="External"/><Relationship Id="rId20" Type="http://schemas.openxmlformats.org/officeDocument/2006/relationships/hyperlink" Target="mailto:SamanthaBills755@gmail.com" TargetMode="External"/><Relationship Id="rId29" Type="http://schemas.openxmlformats.org/officeDocument/2006/relationships/hyperlink" Target="mailto:pumpuytom@hotmail.com" TargetMode="External"/><Relationship Id="rId41" Type="http://schemas.openxmlformats.org/officeDocument/2006/relationships/hyperlink" Target="mailto:Sarah190580@live.co.uk" TargetMode="External"/><Relationship Id="rId54" Type="http://schemas.openxmlformats.org/officeDocument/2006/relationships/hyperlink" Target="mailto:Jennyrudd@gmail.com" TargetMode="External"/><Relationship Id="rId1" Type="http://schemas.openxmlformats.org/officeDocument/2006/relationships/printerSettings" Target="../printerSettings/printerSettings10.bin"/><Relationship Id="rId6" Type="http://schemas.openxmlformats.org/officeDocument/2006/relationships/hyperlink" Target="mailto:emma21james@yahoo.co.uk" TargetMode="External"/><Relationship Id="rId11" Type="http://schemas.openxmlformats.org/officeDocument/2006/relationships/hyperlink" Target="mailto:angelamaglie@hotmail.co.uk" TargetMode="External"/><Relationship Id="rId24" Type="http://schemas.openxmlformats.org/officeDocument/2006/relationships/hyperlink" Target="mailto:brickanne7@gmail.com" TargetMode="External"/><Relationship Id="rId32" Type="http://schemas.openxmlformats.org/officeDocument/2006/relationships/hyperlink" Target="mailto:Nafizah9@gmail.com" TargetMode="External"/><Relationship Id="rId37" Type="http://schemas.openxmlformats.org/officeDocument/2006/relationships/hyperlink" Target="mailto:Jaystorm74@hotmail.com" TargetMode="External"/><Relationship Id="rId40" Type="http://schemas.openxmlformats.org/officeDocument/2006/relationships/hyperlink" Target="mailto:Zenanewall73@gmail.com" TargetMode="External"/><Relationship Id="rId45" Type="http://schemas.openxmlformats.org/officeDocument/2006/relationships/hyperlink" Target="mailto:Lisa-blues@live.co.uk" TargetMode="External"/><Relationship Id="rId53" Type="http://schemas.openxmlformats.org/officeDocument/2006/relationships/hyperlink" Target="mailto:GenevieveHewston@Yahoo.com" TargetMode="External"/><Relationship Id="rId58" Type="http://schemas.microsoft.com/office/2019/04/relationships/namedSheetView" Target="../namedSheetViews/namedSheetView1.xml"/><Relationship Id="rId5" Type="http://schemas.openxmlformats.org/officeDocument/2006/relationships/hyperlink" Target="mailto:lindsaybar@icloud.com" TargetMode="External"/><Relationship Id="rId15" Type="http://schemas.openxmlformats.org/officeDocument/2006/relationships/hyperlink" Target="mailto:cobyjanehatton@yahoo.com" TargetMode="External"/><Relationship Id="rId23" Type="http://schemas.openxmlformats.org/officeDocument/2006/relationships/hyperlink" Target="mailto:hinestony@AOI.com" TargetMode="External"/><Relationship Id="rId28" Type="http://schemas.openxmlformats.org/officeDocument/2006/relationships/hyperlink" Target="mailto:garytucker4321@gmail.co.uk" TargetMode="External"/><Relationship Id="rId36" Type="http://schemas.openxmlformats.org/officeDocument/2006/relationships/hyperlink" Target="mailto:Tamaya.forrester@yahoo.co.uk" TargetMode="External"/><Relationship Id="rId49" Type="http://schemas.openxmlformats.org/officeDocument/2006/relationships/hyperlink" Target="mailto:Lrmorley49@gmail.com" TargetMode="External"/><Relationship Id="rId57" Type="http://schemas.openxmlformats.org/officeDocument/2006/relationships/comments" Target="../comments2.xml"/><Relationship Id="rId10" Type="http://schemas.openxmlformats.org/officeDocument/2006/relationships/hyperlink" Target="mailto:lainey-01@hotmail.co.uk" TargetMode="External"/><Relationship Id="rId19" Type="http://schemas.openxmlformats.org/officeDocument/2006/relationships/hyperlink" Target="mailto:allytaylor2020@icloud.com" TargetMode="External"/><Relationship Id="rId31" Type="http://schemas.openxmlformats.org/officeDocument/2006/relationships/hyperlink" Target="mailto:kevin.woolley3@gmail.com" TargetMode="External"/><Relationship Id="rId44" Type="http://schemas.openxmlformats.org/officeDocument/2006/relationships/hyperlink" Target="mailto:adia3@hotmail.co.uk" TargetMode="External"/><Relationship Id="rId52" Type="http://schemas.openxmlformats.org/officeDocument/2006/relationships/hyperlink" Target="mailto:AnitaCattell@icloud.com" TargetMode="External"/><Relationship Id="rId4" Type="http://schemas.openxmlformats.org/officeDocument/2006/relationships/hyperlink" Target="mailto:maccaboo@live.com" TargetMode="External"/><Relationship Id="rId9" Type="http://schemas.openxmlformats.org/officeDocument/2006/relationships/hyperlink" Target="mailto:Kelly.Sinclair1@btinternet.com%20%20INCORRECT%20EMAIL" TargetMode="External"/><Relationship Id="rId14" Type="http://schemas.openxmlformats.org/officeDocument/2006/relationships/hyperlink" Target="mailto:Kimmywinna66@icloud.com" TargetMode="External"/><Relationship Id="rId22" Type="http://schemas.openxmlformats.org/officeDocument/2006/relationships/hyperlink" Target="mailto:kiranshabir@hotmail.co.uk" TargetMode="External"/><Relationship Id="rId27" Type="http://schemas.openxmlformats.org/officeDocument/2006/relationships/hyperlink" Target="mailto:adrianholloway311@outlook.com" TargetMode="External"/><Relationship Id="rId30" Type="http://schemas.openxmlformats.org/officeDocument/2006/relationships/hyperlink" Target="mailto:ewici@outlook.com" TargetMode="External"/><Relationship Id="rId35" Type="http://schemas.openxmlformats.org/officeDocument/2006/relationships/hyperlink" Target="mailto:dcjacques@hotmail.com" TargetMode="External"/><Relationship Id="rId43" Type="http://schemas.openxmlformats.org/officeDocument/2006/relationships/hyperlink" Target="mailto:RitaShakespeare@yahoo.co.uk" TargetMode="External"/><Relationship Id="rId48" Type="http://schemas.openxmlformats.org/officeDocument/2006/relationships/hyperlink" Target="mailto:Ilovemyjob@hotmail.co.uk" TargetMode="External"/><Relationship Id="rId56" Type="http://schemas.openxmlformats.org/officeDocument/2006/relationships/vmlDrawing" Target="../drawings/vmlDrawing4.vml"/><Relationship Id="rId8" Type="http://schemas.openxmlformats.org/officeDocument/2006/relationships/hyperlink" Target="mailto:jacquibelgrove70@icould.com%20%20INCORRECT%20EMAIL." TargetMode="External"/><Relationship Id="rId51" Type="http://schemas.openxmlformats.org/officeDocument/2006/relationships/hyperlink" Target="mailto:ritamponzo@yahoo.com" TargetMode="External"/><Relationship Id="rId3" Type="http://schemas.openxmlformats.org/officeDocument/2006/relationships/hyperlink" Target="mailto:mandyjdean@hotmail.co.uk"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jackiekilday@yahoo.co.uk" TargetMode="Externa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5.bin"/><Relationship Id="rId4" Type="http://schemas.openxmlformats.org/officeDocument/2006/relationships/hyperlink" Target="mailto:jackiekilday@yahoo.co.uk"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mailto:suzannewestbury@hotmail.com" TargetMode="External"/><Relationship Id="rId13" Type="http://schemas.openxmlformats.org/officeDocument/2006/relationships/hyperlink" Target="mailto:Georginahumphries@icloud.com" TargetMode="External"/><Relationship Id="rId18" Type="http://schemas.openxmlformats.org/officeDocument/2006/relationships/hyperlink" Target="mailto:Kelly.Sinclair1@btinternet.com%20%20INCORRECT%20EMAIL." TargetMode="External"/><Relationship Id="rId3" Type="http://schemas.openxmlformats.org/officeDocument/2006/relationships/hyperlink" Target="mailto:m.duffy100@icloud.com" TargetMode="External"/><Relationship Id="rId21" Type="http://schemas.openxmlformats.org/officeDocument/2006/relationships/hyperlink" Target="mailto:nigel_smith2007@yahoo.co.uk" TargetMode="External"/><Relationship Id="rId7" Type="http://schemas.openxmlformats.org/officeDocument/2006/relationships/hyperlink" Target="mailto:sinclair580@btinternet.com" TargetMode="External"/><Relationship Id="rId12" Type="http://schemas.openxmlformats.org/officeDocument/2006/relationships/hyperlink" Target="mailto:katemacken@hotmail.co.uk" TargetMode="External"/><Relationship Id="rId17" Type="http://schemas.openxmlformats.org/officeDocument/2006/relationships/hyperlink" Target="mailto:LENHATTON@TALKTALK.NET%20%20INCORRECT%20EMAIL." TargetMode="External"/><Relationship Id="rId2" Type="http://schemas.openxmlformats.org/officeDocument/2006/relationships/printerSettings" Target="../printerSettings/printerSettings17.bin"/><Relationship Id="rId16" Type="http://schemas.openxmlformats.org/officeDocument/2006/relationships/hyperlink" Target="mailto:jacquibelgrove70@icould.com%20%20INCORRECT%20EMAIL." TargetMode="External"/><Relationship Id="rId20" Type="http://schemas.openxmlformats.org/officeDocument/2006/relationships/hyperlink" Target="mailto:Georginahumphries@icloud.com" TargetMode="External"/><Relationship Id="rId1" Type="http://schemas.openxmlformats.org/officeDocument/2006/relationships/printerSettings" Target="../printerSettings/printerSettings16.bin"/><Relationship Id="rId6" Type="http://schemas.openxmlformats.org/officeDocument/2006/relationships/hyperlink" Target="mailto:sophiedadon14@gmail.com" TargetMode="External"/><Relationship Id="rId11" Type="http://schemas.openxmlformats.org/officeDocument/2006/relationships/hyperlink" Target="mailto:darrengayle@ymail.com%20%20INCORRECT%20EMAIL%20ADDRESS." TargetMode="External"/><Relationship Id="rId5" Type="http://schemas.openxmlformats.org/officeDocument/2006/relationships/hyperlink" Target="mailto:michael.fitzgerald3@sky.com" TargetMode="External"/><Relationship Id="rId15" Type="http://schemas.openxmlformats.org/officeDocument/2006/relationships/hyperlink" Target="mailto:morrisfiona020@gmail.com" TargetMode="External"/><Relationship Id="rId23" Type="http://schemas.microsoft.com/office/2019/04/relationships/namedSheetView" Target="../namedSheetViews/namedSheetView2.xml"/><Relationship Id="rId10" Type="http://schemas.openxmlformats.org/officeDocument/2006/relationships/hyperlink" Target="mailto:harry_troman@yahoo.co.uk" TargetMode="External"/><Relationship Id="rId19" Type="http://schemas.openxmlformats.org/officeDocument/2006/relationships/hyperlink" Target="mailto:paulinepritchard@hotmail.co.uk" TargetMode="External"/><Relationship Id="rId4" Type="http://schemas.openxmlformats.org/officeDocument/2006/relationships/hyperlink" Target="mailto:samanthasmall86@yahoo.co.uk" TargetMode="External"/><Relationship Id="rId9" Type="http://schemas.openxmlformats.org/officeDocument/2006/relationships/hyperlink" Target="mailto:D.Milson@TalkTalk.NET" TargetMode="External"/><Relationship Id="rId14" Type="http://schemas.openxmlformats.org/officeDocument/2006/relationships/hyperlink" Target="mailto:joannedonovan00@outlook.com" TargetMode="External"/><Relationship Id="rId22" Type="http://schemas.openxmlformats.org/officeDocument/2006/relationships/printerSettings" Target="../printerSettings/printerSettings1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13.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printerSettings" Target="../printerSettings/printerSettings31.bin"/><Relationship Id="rId7" Type="http://schemas.openxmlformats.org/officeDocument/2006/relationships/image" Target="../media/image2.emf"/><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6" Type="http://schemas.openxmlformats.org/officeDocument/2006/relationships/control" Target="../activeX/activeX1.xml"/><Relationship Id="rId5" Type="http://schemas.openxmlformats.org/officeDocument/2006/relationships/vmlDrawing" Target="../drawings/vmlDrawing5.vml"/><Relationship Id="rId4"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 Id="rId5" Type="http://schemas.openxmlformats.org/officeDocument/2006/relationships/comments" Target="../comments4.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5528D-3A61-4D7C-82CB-70CD6E6C70C4}">
  <dimension ref="A1:BZ1039"/>
  <sheetViews>
    <sheetView showRuler="0" topLeftCell="A10" zoomScale="86" zoomScaleNormal="86" workbookViewId="0">
      <selection activeCell="Y21" sqref="Y21:BT27"/>
    </sheetView>
  </sheetViews>
  <sheetFormatPr defaultColWidth="8.7109375" defaultRowHeight="15" x14ac:dyDescent="0.25"/>
  <cols>
    <col min="1" max="1" width="5.42578125" bestFit="1" customWidth="1"/>
    <col min="2" max="2" width="6.28515625" bestFit="1" customWidth="1"/>
    <col min="3" max="3" width="7.28515625" bestFit="1" customWidth="1"/>
    <col min="4" max="4" width="6" bestFit="1" customWidth="1"/>
    <col min="5" max="5" width="12.28515625" bestFit="1" customWidth="1"/>
    <col min="6" max="6" width="14.42578125" customWidth="1"/>
    <col min="7" max="7" width="7.7109375" hidden="1" customWidth="1"/>
    <col min="8" max="20" width="3.28515625" customWidth="1"/>
    <col min="21" max="72" width="3.28515625" style="1" customWidth="1"/>
    <col min="73" max="73" width="6.28515625" customWidth="1"/>
    <col min="74" max="76" width="8.7109375" style="2" hidden="1" customWidth="1"/>
    <col min="77" max="77" width="16.5703125" style="1" hidden="1" customWidth="1"/>
    <col min="78" max="78" width="71.7109375" style="350" hidden="1" customWidth="1"/>
  </cols>
  <sheetData>
    <row r="1" spans="1:78" ht="34.15" customHeight="1" thickBot="1" x14ac:dyDescent="0.3">
      <c r="A1" s="974" t="s">
        <v>7976</v>
      </c>
      <c r="B1" s="974"/>
      <c r="C1" s="974"/>
      <c r="D1" s="974"/>
      <c r="E1" s="974"/>
      <c r="F1" s="974"/>
      <c r="G1" s="974"/>
      <c r="H1" s="974"/>
      <c r="I1" s="974"/>
      <c r="J1" s="974"/>
      <c r="K1" s="974"/>
      <c r="L1" s="974"/>
      <c r="M1" s="974"/>
      <c r="N1" s="974"/>
      <c r="O1" s="974"/>
      <c r="P1" s="974"/>
      <c r="Q1" s="974"/>
      <c r="R1" s="974"/>
      <c r="S1" s="974"/>
      <c r="T1" s="974"/>
      <c r="U1" s="974"/>
      <c r="V1" s="974"/>
      <c r="W1" s="974"/>
      <c r="X1" s="974"/>
      <c r="Y1" s="974"/>
      <c r="Z1" s="974"/>
      <c r="AA1" s="974"/>
      <c r="AB1" s="312"/>
      <c r="AC1" s="312"/>
      <c r="AD1" s="312"/>
      <c r="AE1" s="975" t="s">
        <v>1</v>
      </c>
      <c r="AF1" s="975"/>
      <c r="AG1" s="975"/>
      <c r="AH1" s="975"/>
      <c r="AI1" s="975"/>
      <c r="AJ1" s="975"/>
      <c r="AK1" s="975"/>
      <c r="AL1" s="975"/>
      <c r="AM1" s="975"/>
      <c r="AN1" s="975"/>
      <c r="AO1" s="975"/>
      <c r="AP1" s="975"/>
      <c r="AQ1" s="975"/>
      <c r="AR1" s="975"/>
      <c r="AS1" s="975"/>
      <c r="AT1" s="975"/>
      <c r="AU1" s="975"/>
      <c r="AV1" s="975"/>
      <c r="AW1" s="975"/>
      <c r="AX1" s="975"/>
      <c r="AY1" s="975"/>
      <c r="AZ1" s="975"/>
      <c r="BA1" s="975"/>
      <c r="BB1" s="975"/>
      <c r="BC1" s="975"/>
      <c r="BD1" s="975"/>
      <c r="BE1" s="975"/>
      <c r="BF1" s="975"/>
      <c r="BG1" s="975"/>
      <c r="BH1" s="975"/>
      <c r="BI1" s="975"/>
      <c r="BJ1" s="975"/>
      <c r="BK1" s="975"/>
      <c r="BL1" s="975"/>
      <c r="BM1" s="975"/>
      <c r="BN1" s="975"/>
      <c r="BO1" s="975"/>
      <c r="BP1" s="975"/>
      <c r="BQ1" s="975"/>
      <c r="BR1" s="975"/>
      <c r="BS1" s="975"/>
      <c r="BT1" s="975"/>
      <c r="BU1" s="385"/>
      <c r="BV1" s="386"/>
    </row>
    <row r="2" spans="1:78" s="278" customFormat="1" ht="14.65" customHeight="1" thickBot="1" x14ac:dyDescent="0.3">
      <c r="H2" s="936" t="s">
        <v>2</v>
      </c>
      <c r="I2" s="934"/>
      <c r="J2" s="934"/>
      <c r="K2" s="934"/>
      <c r="L2" s="934"/>
      <c r="M2" s="934"/>
      <c r="N2" s="934"/>
      <c r="O2" s="934"/>
      <c r="P2" s="934"/>
      <c r="Q2" s="934"/>
      <c r="R2" s="934"/>
      <c r="S2" s="934"/>
      <c r="T2" s="938"/>
      <c r="U2" s="936" t="s">
        <v>3</v>
      </c>
      <c r="V2" s="935"/>
      <c r="W2" s="935"/>
      <c r="X2" s="935"/>
      <c r="Y2" s="935"/>
      <c r="Z2" s="935"/>
      <c r="AA2" s="935"/>
      <c r="AB2" s="935"/>
      <c r="AC2" s="935"/>
      <c r="AD2" s="935"/>
      <c r="AE2" s="935"/>
      <c r="AF2" s="935"/>
      <c r="AG2" s="937"/>
      <c r="AH2" s="936" t="s">
        <v>4</v>
      </c>
      <c r="AI2" s="935"/>
      <c r="AJ2" s="935"/>
      <c r="AK2" s="935"/>
      <c r="AL2" s="935"/>
      <c r="AM2" s="935"/>
      <c r="AN2" s="935"/>
      <c r="AO2" s="935"/>
      <c r="AP2" s="935"/>
      <c r="AQ2" s="935"/>
      <c r="AR2" s="935"/>
      <c r="AS2" s="935"/>
      <c r="AT2" s="937"/>
      <c r="AU2" s="936" t="s">
        <v>5</v>
      </c>
      <c r="AV2" s="935"/>
      <c r="AW2" s="935"/>
      <c r="AX2" s="935"/>
      <c r="AY2" s="935"/>
      <c r="AZ2" s="935"/>
      <c r="BA2" s="935"/>
      <c r="BB2" s="935"/>
      <c r="BC2" s="935"/>
      <c r="BD2" s="935"/>
      <c r="BE2" s="935"/>
      <c r="BF2" s="935"/>
      <c r="BG2" s="937"/>
      <c r="BH2" s="936" t="s">
        <v>2</v>
      </c>
      <c r="BI2" s="935"/>
      <c r="BJ2" s="935"/>
      <c r="BK2" s="935"/>
      <c r="BL2" s="935"/>
      <c r="BM2" s="935"/>
      <c r="BN2" s="935"/>
      <c r="BO2" s="935"/>
      <c r="BP2" s="935"/>
      <c r="BQ2" s="935"/>
      <c r="BR2" s="935"/>
      <c r="BS2" s="935"/>
      <c r="BT2" s="937"/>
      <c r="BV2" s="2"/>
      <c r="BW2" s="2"/>
      <c r="BX2" s="283"/>
      <c r="BY2" s="124"/>
      <c r="BZ2" s="350"/>
    </row>
    <row r="3" spans="1:78" s="217" customFormat="1" ht="15" customHeight="1" thickBot="1" x14ac:dyDescent="0.25">
      <c r="A3" s="983">
        <f ca="1">TODAY()</f>
        <v>45491</v>
      </c>
      <c r="B3" s="983"/>
      <c r="C3" s="983"/>
      <c r="D3" s="983"/>
      <c r="E3" s="983"/>
      <c r="H3" s="963" t="s">
        <v>6</v>
      </c>
      <c r="I3" s="964"/>
      <c r="J3" s="964"/>
      <c r="K3" s="965"/>
      <c r="L3" s="966" t="s">
        <v>7</v>
      </c>
      <c r="M3" s="964"/>
      <c r="N3" s="964"/>
      <c r="O3" s="967"/>
      <c r="P3" s="963" t="s">
        <v>8</v>
      </c>
      <c r="Q3" s="964"/>
      <c r="R3" s="964"/>
      <c r="S3" s="964"/>
      <c r="T3" s="965"/>
      <c r="U3" s="956" t="s">
        <v>9</v>
      </c>
      <c r="V3" s="956"/>
      <c r="W3" s="956"/>
      <c r="X3" s="956"/>
      <c r="Y3" s="961" t="s">
        <v>10</v>
      </c>
      <c r="Z3" s="956"/>
      <c r="AA3" s="956"/>
      <c r="AB3" s="956"/>
      <c r="AC3" s="962"/>
      <c r="AD3" s="956" t="s">
        <v>11</v>
      </c>
      <c r="AE3" s="956"/>
      <c r="AF3" s="956"/>
      <c r="AG3" s="956"/>
      <c r="AH3" s="961" t="s">
        <v>12</v>
      </c>
      <c r="AI3" s="956"/>
      <c r="AJ3" s="956"/>
      <c r="AK3" s="962"/>
      <c r="AL3" s="956" t="s">
        <v>13</v>
      </c>
      <c r="AM3" s="956"/>
      <c r="AN3" s="956"/>
      <c r="AO3" s="956"/>
      <c r="AP3" s="956"/>
      <c r="AQ3" s="961" t="s">
        <v>14</v>
      </c>
      <c r="AR3" s="956"/>
      <c r="AS3" s="956"/>
      <c r="AT3" s="962"/>
      <c r="AU3" s="956" t="s">
        <v>15</v>
      </c>
      <c r="AV3" s="956"/>
      <c r="AW3" s="956"/>
      <c r="AX3" s="956"/>
      <c r="AY3" s="961" t="s">
        <v>16</v>
      </c>
      <c r="AZ3" s="956"/>
      <c r="BA3" s="956"/>
      <c r="BB3" s="962"/>
      <c r="BC3" s="956" t="s">
        <v>17</v>
      </c>
      <c r="BD3" s="956"/>
      <c r="BE3" s="956"/>
      <c r="BF3" s="956"/>
      <c r="BG3" s="956"/>
      <c r="BH3" s="961" t="s">
        <v>18</v>
      </c>
      <c r="BI3" s="956"/>
      <c r="BJ3" s="956"/>
      <c r="BK3" s="962"/>
      <c r="BL3" s="956" t="s">
        <v>19</v>
      </c>
      <c r="BM3" s="956"/>
      <c r="BN3" s="956"/>
      <c r="BO3" s="956"/>
      <c r="BP3" s="961" t="s">
        <v>20</v>
      </c>
      <c r="BQ3" s="956"/>
      <c r="BR3" s="956"/>
      <c r="BS3" s="956"/>
      <c r="BT3" s="962"/>
      <c r="BV3" s="283"/>
      <c r="BW3" s="283"/>
      <c r="BX3" s="283"/>
      <c r="BY3" s="124"/>
      <c r="BZ3" s="350"/>
    </row>
    <row r="4" spans="1:78" s="217" customFormat="1" ht="76.900000000000006" customHeight="1" thickBot="1" x14ac:dyDescent="0.3">
      <c r="A4" s="370"/>
      <c r="B4" s="942" t="s">
        <v>21</v>
      </c>
      <c r="C4" s="943"/>
      <c r="D4" s="943"/>
      <c r="E4" s="944"/>
      <c r="F4" s="439" t="s">
        <v>22</v>
      </c>
      <c r="G4" s="371" t="s">
        <v>23</v>
      </c>
      <c r="H4" s="427">
        <v>45297</v>
      </c>
      <c r="I4" s="428">
        <f>H4+7</f>
        <v>45304</v>
      </c>
      <c r="J4" s="428">
        <f t="shared" ref="J4:BT4" si="0">I4+7</f>
        <v>45311</v>
      </c>
      <c r="K4" s="429">
        <f t="shared" si="0"/>
        <v>45318</v>
      </c>
      <c r="L4" s="431">
        <f t="shared" si="0"/>
        <v>45325</v>
      </c>
      <c r="M4" s="428">
        <f t="shared" si="0"/>
        <v>45332</v>
      </c>
      <c r="N4" s="428">
        <f t="shared" si="0"/>
        <v>45339</v>
      </c>
      <c r="O4" s="430">
        <f t="shared" si="0"/>
        <v>45346</v>
      </c>
      <c r="P4" s="427">
        <f t="shared" si="0"/>
        <v>45353</v>
      </c>
      <c r="Q4" s="428">
        <f t="shared" si="0"/>
        <v>45360</v>
      </c>
      <c r="R4" s="428">
        <f t="shared" si="0"/>
        <v>45367</v>
      </c>
      <c r="S4" s="428">
        <f t="shared" si="0"/>
        <v>45374</v>
      </c>
      <c r="T4" s="429">
        <f t="shared" si="0"/>
        <v>45381</v>
      </c>
      <c r="U4" s="431">
        <f t="shared" si="0"/>
        <v>45388</v>
      </c>
      <c r="V4" s="428">
        <f t="shared" si="0"/>
        <v>45395</v>
      </c>
      <c r="W4" s="428">
        <f t="shared" si="0"/>
        <v>45402</v>
      </c>
      <c r="X4" s="430">
        <f t="shared" si="0"/>
        <v>45409</v>
      </c>
      <c r="Y4" s="427">
        <f t="shared" si="0"/>
        <v>45416</v>
      </c>
      <c r="Z4" s="428">
        <f t="shared" si="0"/>
        <v>45423</v>
      </c>
      <c r="AA4" s="428">
        <f t="shared" si="0"/>
        <v>45430</v>
      </c>
      <c r="AB4" s="428">
        <f t="shared" si="0"/>
        <v>45437</v>
      </c>
      <c r="AC4" s="429">
        <f t="shared" si="0"/>
        <v>45444</v>
      </c>
      <c r="AD4" s="431">
        <f t="shared" si="0"/>
        <v>45451</v>
      </c>
      <c r="AE4" s="428">
        <f t="shared" si="0"/>
        <v>45458</v>
      </c>
      <c r="AF4" s="428">
        <f t="shared" si="0"/>
        <v>45465</v>
      </c>
      <c r="AG4" s="430">
        <f t="shared" si="0"/>
        <v>45472</v>
      </c>
      <c r="AH4" s="427">
        <f t="shared" si="0"/>
        <v>45479</v>
      </c>
      <c r="AI4" s="428">
        <f t="shared" si="0"/>
        <v>45486</v>
      </c>
      <c r="AJ4" s="428">
        <f t="shared" si="0"/>
        <v>45493</v>
      </c>
      <c r="AK4" s="429">
        <f t="shared" si="0"/>
        <v>45500</v>
      </c>
      <c r="AL4" s="431">
        <f t="shared" si="0"/>
        <v>45507</v>
      </c>
      <c r="AM4" s="428">
        <f t="shared" si="0"/>
        <v>45514</v>
      </c>
      <c r="AN4" s="428">
        <f t="shared" si="0"/>
        <v>45521</v>
      </c>
      <c r="AO4" s="428">
        <f t="shared" si="0"/>
        <v>45528</v>
      </c>
      <c r="AP4" s="430">
        <f t="shared" si="0"/>
        <v>45535</v>
      </c>
      <c r="AQ4" s="427">
        <f t="shared" si="0"/>
        <v>45542</v>
      </c>
      <c r="AR4" s="428">
        <f t="shared" si="0"/>
        <v>45549</v>
      </c>
      <c r="AS4" s="428">
        <f t="shared" si="0"/>
        <v>45556</v>
      </c>
      <c r="AT4" s="429">
        <f t="shared" si="0"/>
        <v>45563</v>
      </c>
      <c r="AU4" s="431">
        <f t="shared" si="0"/>
        <v>45570</v>
      </c>
      <c r="AV4" s="428">
        <f t="shared" si="0"/>
        <v>45577</v>
      </c>
      <c r="AW4" s="428">
        <f t="shared" si="0"/>
        <v>45584</v>
      </c>
      <c r="AX4" s="430">
        <f t="shared" si="0"/>
        <v>45591</v>
      </c>
      <c r="AY4" s="427">
        <f t="shared" si="0"/>
        <v>45598</v>
      </c>
      <c r="AZ4" s="428">
        <f t="shared" si="0"/>
        <v>45605</v>
      </c>
      <c r="BA4" s="428">
        <f t="shared" si="0"/>
        <v>45612</v>
      </c>
      <c r="BB4" s="429">
        <f t="shared" si="0"/>
        <v>45619</v>
      </c>
      <c r="BC4" s="431">
        <f t="shared" si="0"/>
        <v>45626</v>
      </c>
      <c r="BD4" s="428">
        <f t="shared" si="0"/>
        <v>45633</v>
      </c>
      <c r="BE4" s="428">
        <f t="shared" si="0"/>
        <v>45640</v>
      </c>
      <c r="BF4" s="428">
        <f t="shared" si="0"/>
        <v>45647</v>
      </c>
      <c r="BG4" s="430">
        <f t="shared" si="0"/>
        <v>45654</v>
      </c>
      <c r="BH4" s="427">
        <f t="shared" si="0"/>
        <v>45661</v>
      </c>
      <c r="BI4" s="428">
        <f t="shared" si="0"/>
        <v>45668</v>
      </c>
      <c r="BJ4" s="428">
        <f t="shared" si="0"/>
        <v>45675</v>
      </c>
      <c r="BK4" s="429">
        <f t="shared" si="0"/>
        <v>45682</v>
      </c>
      <c r="BL4" s="431">
        <f t="shared" si="0"/>
        <v>45689</v>
      </c>
      <c r="BM4" s="428">
        <f t="shared" si="0"/>
        <v>45696</v>
      </c>
      <c r="BN4" s="428">
        <f t="shared" si="0"/>
        <v>45703</v>
      </c>
      <c r="BO4" s="430">
        <f t="shared" si="0"/>
        <v>45710</v>
      </c>
      <c r="BP4" s="427">
        <f t="shared" si="0"/>
        <v>45717</v>
      </c>
      <c r="BQ4" s="428">
        <f t="shared" si="0"/>
        <v>45724</v>
      </c>
      <c r="BR4" s="428">
        <f t="shared" si="0"/>
        <v>45731</v>
      </c>
      <c r="BS4" s="428">
        <f t="shared" si="0"/>
        <v>45738</v>
      </c>
      <c r="BT4" s="429">
        <f t="shared" si="0"/>
        <v>45745</v>
      </c>
      <c r="BV4" s="941" t="s">
        <v>24</v>
      </c>
      <c r="BW4" s="941"/>
      <c r="BX4" s="941"/>
      <c r="BY4" s="941"/>
      <c r="BZ4" s="350"/>
    </row>
    <row r="5" spans="1:78" s="217" customFormat="1" ht="12.75" x14ac:dyDescent="0.2">
      <c r="A5" s="958" t="s">
        <v>25</v>
      </c>
      <c r="B5" s="945" t="s">
        <v>26</v>
      </c>
      <c r="C5" s="946"/>
      <c r="D5" s="946"/>
      <c r="E5" s="947"/>
      <c r="F5" s="369" t="s">
        <v>27</v>
      </c>
      <c r="G5" s="360"/>
      <c r="H5" s="308"/>
      <c r="I5" s="277"/>
      <c r="J5" s="277"/>
      <c r="K5" s="307"/>
      <c r="L5" s="432"/>
      <c r="M5" s="277"/>
      <c r="N5" s="277"/>
      <c r="O5" s="362"/>
      <c r="P5" s="308"/>
      <c r="Q5" s="277"/>
      <c r="R5" s="277"/>
      <c r="S5" s="277"/>
      <c r="T5" s="783"/>
      <c r="U5" s="432"/>
      <c r="V5" s="277"/>
      <c r="W5" s="549"/>
      <c r="X5" s="550"/>
      <c r="Y5" s="551"/>
      <c r="Z5" s="549"/>
      <c r="AA5" s="549"/>
      <c r="AB5" s="549"/>
      <c r="AC5" s="552"/>
      <c r="AD5" s="553"/>
      <c r="AE5" s="549"/>
      <c r="AF5" s="549"/>
      <c r="AG5" s="550"/>
      <c r="AH5" s="551"/>
      <c r="AI5" s="549"/>
      <c r="AJ5" s="549"/>
      <c r="AK5" s="552"/>
      <c r="AL5" s="553"/>
      <c r="AM5" s="549"/>
      <c r="AN5" s="549"/>
      <c r="AO5" s="549"/>
      <c r="AP5" s="550"/>
      <c r="AQ5" s="551"/>
      <c r="AR5" s="549"/>
      <c r="AS5" s="549"/>
      <c r="AT5" s="552"/>
      <c r="AU5" s="553"/>
      <c r="AV5" s="549"/>
      <c r="AW5" s="549"/>
      <c r="AX5" s="550"/>
      <c r="AY5" s="551"/>
      <c r="AZ5" s="549"/>
      <c r="BA5" s="549"/>
      <c r="BB5" s="552"/>
      <c r="BC5" s="553"/>
      <c r="BD5" s="549"/>
      <c r="BE5" s="549"/>
      <c r="BF5" s="549"/>
      <c r="BG5" s="550"/>
      <c r="BH5" s="551"/>
      <c r="BI5" s="277"/>
      <c r="BJ5" s="277"/>
      <c r="BK5" s="307"/>
      <c r="BL5" s="432"/>
      <c r="BM5" s="277"/>
      <c r="BN5" s="277"/>
      <c r="BO5" s="362"/>
      <c r="BP5" s="308"/>
      <c r="BQ5" s="277"/>
      <c r="BR5" s="277"/>
      <c r="BS5" s="277"/>
      <c r="BT5" s="307"/>
      <c r="BV5" s="940" t="s">
        <v>28</v>
      </c>
      <c r="BW5" s="940"/>
      <c r="BX5" s="940"/>
      <c r="BY5" s="359">
        <f>'data collection'!B30</f>
        <v>2017</v>
      </c>
      <c r="BZ5" s="351" t="s">
        <v>29</v>
      </c>
    </row>
    <row r="6" spans="1:78" s="217" customFormat="1" ht="14.65" customHeight="1" x14ac:dyDescent="0.2">
      <c r="A6" s="958"/>
      <c r="B6" s="945" t="s">
        <v>30</v>
      </c>
      <c r="C6" s="946"/>
      <c r="D6" s="946"/>
      <c r="E6" s="947"/>
      <c r="F6" s="306" t="s">
        <v>31</v>
      </c>
      <c r="G6" s="305"/>
      <c r="H6" s="308"/>
      <c r="I6" s="277"/>
      <c r="J6" s="277"/>
      <c r="K6" s="307"/>
      <c r="L6" s="432"/>
      <c r="M6" s="277"/>
      <c r="N6" s="277"/>
      <c r="O6" s="362"/>
      <c r="P6" s="308"/>
      <c r="Q6" s="277"/>
      <c r="R6" s="277"/>
      <c r="S6" s="277"/>
      <c r="T6" s="307"/>
      <c r="U6" s="782"/>
      <c r="V6" s="277"/>
      <c r="W6" s="549"/>
      <c r="X6" s="550"/>
      <c r="Y6" s="551"/>
      <c r="Z6" s="549"/>
      <c r="AA6" s="549"/>
      <c r="AB6" s="549"/>
      <c r="AC6" s="552"/>
      <c r="AD6" s="553"/>
      <c r="AE6" s="549"/>
      <c r="AF6" s="549"/>
      <c r="AG6" s="550"/>
      <c r="AH6" s="551"/>
      <c r="AI6" s="549"/>
      <c r="AJ6" s="549"/>
      <c r="AK6" s="552"/>
      <c r="AL6" s="553"/>
      <c r="AM6" s="549"/>
      <c r="AN6" s="549"/>
      <c r="AO6" s="549"/>
      <c r="AP6" s="550"/>
      <c r="AQ6" s="551"/>
      <c r="AR6" s="549"/>
      <c r="AS6" s="549"/>
      <c r="AT6" s="552"/>
      <c r="AU6" s="553"/>
      <c r="AV6" s="549"/>
      <c r="AW6" s="549"/>
      <c r="AX6" s="550"/>
      <c r="AY6" s="551"/>
      <c r="AZ6" s="549"/>
      <c r="BA6" s="549"/>
      <c r="BB6" s="552"/>
      <c r="BC6" s="553"/>
      <c r="BD6" s="549"/>
      <c r="BE6" s="549"/>
      <c r="BF6" s="549"/>
      <c r="BG6" s="550"/>
      <c r="BH6" s="551"/>
      <c r="BI6" s="277"/>
      <c r="BJ6" s="277"/>
      <c r="BK6" s="307"/>
      <c r="BL6" s="432"/>
      <c r="BM6" s="277"/>
      <c r="BN6" s="277"/>
      <c r="BO6" s="362"/>
      <c r="BP6" s="308"/>
      <c r="BQ6" s="277"/>
      <c r="BR6" s="277"/>
      <c r="BS6" s="277"/>
      <c r="BT6" s="307"/>
      <c r="BV6" s="939" t="str">
        <f>'Mile Stones'!D24</f>
        <v>Targeted Start on Site</v>
      </c>
      <c r="BW6" s="939"/>
      <c r="BX6" s="939"/>
      <c r="BY6" s="344">
        <f>'Mile Stones'!H24</f>
        <v>45456</v>
      </c>
      <c r="BZ6" s="351" t="s">
        <v>32</v>
      </c>
    </row>
    <row r="7" spans="1:78" s="217" customFormat="1" ht="13.9" customHeight="1" x14ac:dyDescent="0.2">
      <c r="A7" s="958"/>
      <c r="B7" s="945" t="s">
        <v>33</v>
      </c>
      <c r="C7" s="946"/>
      <c r="D7" s="946"/>
      <c r="E7" s="947"/>
      <c r="F7" s="306" t="s">
        <v>31</v>
      </c>
      <c r="G7" s="305"/>
      <c r="H7" s="308"/>
      <c r="I7" s="277"/>
      <c r="J7" s="277"/>
      <c r="K7" s="307"/>
      <c r="L7" s="432"/>
      <c r="M7" s="277"/>
      <c r="N7" s="277"/>
      <c r="O7" s="362"/>
      <c r="P7" s="308"/>
      <c r="Q7" s="277"/>
      <c r="R7" s="277"/>
      <c r="S7" s="277"/>
      <c r="T7" s="307"/>
      <c r="U7" s="782"/>
      <c r="V7" s="277"/>
      <c r="W7" s="549"/>
      <c r="X7" s="550"/>
      <c r="Y7" s="551"/>
      <c r="Z7" s="549"/>
      <c r="AA7" s="549"/>
      <c r="AB7" s="549"/>
      <c r="AC7" s="552"/>
      <c r="AD7" s="553"/>
      <c r="AE7" s="549"/>
      <c r="AF7" s="549"/>
      <c r="AG7" s="550"/>
      <c r="AH7" s="551"/>
      <c r="AI7" s="549"/>
      <c r="AJ7" s="549"/>
      <c r="AK7" s="552"/>
      <c r="AL7" s="553"/>
      <c r="AM7" s="549"/>
      <c r="AN7" s="549"/>
      <c r="AO7" s="549"/>
      <c r="AP7" s="550"/>
      <c r="AQ7" s="551"/>
      <c r="AR7" s="549"/>
      <c r="AS7" s="549"/>
      <c r="AT7" s="552"/>
      <c r="AU7" s="553"/>
      <c r="AV7" s="549"/>
      <c r="AW7" s="549"/>
      <c r="AX7" s="550"/>
      <c r="AY7" s="551"/>
      <c r="AZ7" s="549"/>
      <c r="BA7" s="549"/>
      <c r="BB7" s="552"/>
      <c r="BC7" s="553"/>
      <c r="BD7" s="549"/>
      <c r="BE7" s="549"/>
      <c r="BF7" s="549"/>
      <c r="BG7" s="550"/>
      <c r="BH7" s="551"/>
      <c r="BI7" s="277"/>
      <c r="BJ7" s="277"/>
      <c r="BK7" s="307"/>
      <c r="BL7" s="432"/>
      <c r="BM7" s="277"/>
      <c r="BN7" s="277"/>
      <c r="BO7" s="362"/>
      <c r="BP7" s="308"/>
      <c r="BQ7" s="277"/>
      <c r="BR7" s="277"/>
      <c r="BS7" s="277"/>
      <c r="BT7" s="307"/>
      <c r="BV7" s="939" t="str">
        <f>'Mile Stones'!D25</f>
        <v xml:space="preserve">Targeted completion </v>
      </c>
      <c r="BW7" s="939"/>
      <c r="BX7" s="939"/>
      <c r="BY7" s="344">
        <f>'Mile Stones'!H25</f>
        <v>45869</v>
      </c>
      <c r="BZ7" s="351" t="s">
        <v>32</v>
      </c>
    </row>
    <row r="8" spans="1:78" s="217" customFormat="1" ht="15" customHeight="1" thickBot="1" x14ac:dyDescent="0.25">
      <c r="A8" s="958"/>
      <c r="B8" s="945" t="s">
        <v>34</v>
      </c>
      <c r="C8" s="946"/>
      <c r="D8" s="946"/>
      <c r="E8" s="947"/>
      <c r="F8" s="306" t="s">
        <v>35</v>
      </c>
      <c r="G8" s="305"/>
      <c r="H8" s="308"/>
      <c r="I8" s="277"/>
      <c r="J8" s="277"/>
      <c r="K8" s="307"/>
      <c r="L8" s="432"/>
      <c r="M8" s="277"/>
      <c r="N8" s="277"/>
      <c r="O8" s="362"/>
      <c r="P8" s="308"/>
      <c r="Q8" s="277"/>
      <c r="R8" s="277"/>
      <c r="S8" s="277"/>
      <c r="T8" s="307"/>
      <c r="U8" s="782"/>
      <c r="V8" s="277"/>
      <c r="W8" s="549"/>
      <c r="X8" s="550"/>
      <c r="Y8" s="551"/>
      <c r="Z8" s="549"/>
      <c r="AA8" s="549"/>
      <c r="AB8" s="549"/>
      <c r="AC8" s="552"/>
      <c r="AD8" s="553"/>
      <c r="AE8" s="549"/>
      <c r="AF8" s="549"/>
      <c r="AG8" s="550"/>
      <c r="AH8" s="551"/>
      <c r="AI8" s="549"/>
      <c r="AJ8" s="549"/>
      <c r="AK8" s="552"/>
      <c r="AL8" s="553"/>
      <c r="AM8" s="549"/>
      <c r="AN8" s="549"/>
      <c r="AO8" s="549"/>
      <c r="AP8" s="550"/>
      <c r="AQ8" s="551"/>
      <c r="AR8" s="549"/>
      <c r="AS8" s="549"/>
      <c r="AT8" s="552"/>
      <c r="AU8" s="553"/>
      <c r="AV8" s="549"/>
      <c r="AW8" s="549"/>
      <c r="AX8" s="550"/>
      <c r="AY8" s="551"/>
      <c r="AZ8" s="549"/>
      <c r="BA8" s="549"/>
      <c r="BB8" s="552"/>
      <c r="BC8" s="553"/>
      <c r="BD8" s="549"/>
      <c r="BE8" s="549"/>
      <c r="BF8" s="549"/>
      <c r="BG8" s="550"/>
      <c r="BH8" s="551"/>
      <c r="BI8" s="277"/>
      <c r="BJ8" s="277"/>
      <c r="BK8" s="307"/>
      <c r="BL8" s="432"/>
      <c r="BM8" s="277"/>
      <c r="BN8" s="277"/>
      <c r="BO8" s="362"/>
      <c r="BP8" s="308"/>
      <c r="BQ8" s="277"/>
      <c r="BR8" s="277"/>
      <c r="BS8" s="277"/>
      <c r="BT8" s="307"/>
      <c r="BV8" s="939" t="s">
        <v>36</v>
      </c>
      <c r="BW8" s="939"/>
      <c r="BX8" s="939"/>
      <c r="BY8" s="345">
        <f>(DATEDIF(BY6,BY7,"D")/7)</f>
        <v>59</v>
      </c>
      <c r="BZ8" s="351" t="s">
        <v>37</v>
      </c>
    </row>
    <row r="9" spans="1:78" s="217" customFormat="1" ht="15" customHeight="1" thickBot="1" x14ac:dyDescent="0.25">
      <c r="A9" s="958"/>
      <c r="B9" s="945" t="s">
        <v>38</v>
      </c>
      <c r="C9" s="946"/>
      <c r="D9" s="946"/>
      <c r="E9" s="947"/>
      <c r="F9" s="306" t="s">
        <v>39</v>
      </c>
      <c r="G9" s="305"/>
      <c r="H9" s="308"/>
      <c r="I9" s="277"/>
      <c r="J9" s="277"/>
      <c r="K9" s="307"/>
      <c r="L9" s="432"/>
      <c r="M9" s="277"/>
      <c r="N9" s="277"/>
      <c r="O9" s="362"/>
      <c r="P9" s="308"/>
      <c r="Q9" s="277"/>
      <c r="R9" s="277"/>
      <c r="S9" s="277"/>
      <c r="T9" s="307"/>
      <c r="U9" s="782"/>
      <c r="V9" s="277"/>
      <c r="W9" s="549"/>
      <c r="X9" s="550"/>
      <c r="Y9" s="551"/>
      <c r="Z9" s="549"/>
      <c r="AA9" s="549"/>
      <c r="AB9" s="549"/>
      <c r="AC9" s="552"/>
      <c r="AD9" s="553"/>
      <c r="AE9" s="549"/>
      <c r="AF9" s="549"/>
      <c r="AG9" s="550"/>
      <c r="AH9" s="551"/>
      <c r="AI9" s="549"/>
      <c r="AJ9" s="549"/>
      <c r="AK9" s="552"/>
      <c r="AL9" s="553"/>
      <c r="AM9" s="549"/>
      <c r="AN9" s="549"/>
      <c r="AO9" s="549"/>
      <c r="AP9" s="550"/>
      <c r="AQ9" s="551"/>
      <c r="AR9" s="549"/>
      <c r="AS9" s="549"/>
      <c r="AT9" s="552"/>
      <c r="AU9" s="553"/>
      <c r="AV9" s="549"/>
      <c r="AW9" s="549"/>
      <c r="AX9" s="550"/>
      <c r="AY9" s="551"/>
      <c r="AZ9" s="549"/>
      <c r="BA9" s="549"/>
      <c r="BB9" s="552"/>
      <c r="BC9" s="553"/>
      <c r="BD9" s="549"/>
      <c r="BE9" s="549"/>
      <c r="BF9" s="549"/>
      <c r="BG9" s="550"/>
      <c r="BH9" s="551"/>
      <c r="BI9" s="277"/>
      <c r="BJ9" s="277"/>
      <c r="BK9" s="307"/>
      <c r="BL9" s="432"/>
      <c r="BM9" s="277"/>
      <c r="BN9" s="277"/>
      <c r="BO9" s="362"/>
      <c r="BP9" s="308"/>
      <c r="BQ9" s="277"/>
      <c r="BR9" s="277"/>
      <c r="BS9" s="277"/>
      <c r="BT9" s="307"/>
      <c r="BV9" s="939" t="s">
        <v>40</v>
      </c>
      <c r="BW9" s="939"/>
      <c r="BX9" s="960"/>
      <c r="BY9" s="402">
        <f>'Mile Stones'!H27</f>
        <v>3</v>
      </c>
      <c r="BZ9" s="351" t="s">
        <v>41</v>
      </c>
    </row>
    <row r="10" spans="1:78" s="217" customFormat="1" ht="14.65" customHeight="1" x14ac:dyDescent="0.2">
      <c r="A10" s="958"/>
      <c r="B10" s="945" t="s">
        <v>42</v>
      </c>
      <c r="C10" s="946"/>
      <c r="D10" s="946"/>
      <c r="E10" s="947"/>
      <c r="F10" s="306" t="s">
        <v>39</v>
      </c>
      <c r="G10" s="305"/>
      <c r="H10" s="308"/>
      <c r="I10" s="277"/>
      <c r="J10" s="277"/>
      <c r="K10" s="307"/>
      <c r="L10" s="432"/>
      <c r="M10" s="277"/>
      <c r="N10" s="277"/>
      <c r="O10" s="362"/>
      <c r="P10" s="308"/>
      <c r="Q10" s="277"/>
      <c r="R10" s="277"/>
      <c r="S10" s="277"/>
      <c r="T10" s="307"/>
      <c r="U10" s="432"/>
      <c r="V10" s="781"/>
      <c r="W10" s="549"/>
      <c r="X10" s="550"/>
      <c r="Y10" s="551"/>
      <c r="Z10" s="549"/>
      <c r="AA10" s="549"/>
      <c r="AB10" s="549"/>
      <c r="AC10" s="552"/>
      <c r="AD10" s="553"/>
      <c r="AE10" s="549"/>
      <c r="AF10" s="549"/>
      <c r="AG10" s="550"/>
      <c r="AH10" s="551"/>
      <c r="AI10" s="549"/>
      <c r="AJ10" s="549"/>
      <c r="AK10" s="552"/>
      <c r="AL10" s="553"/>
      <c r="AM10" s="549"/>
      <c r="AN10" s="549"/>
      <c r="AO10" s="549"/>
      <c r="AP10" s="550"/>
      <c r="AQ10" s="551"/>
      <c r="AR10" s="549"/>
      <c r="AS10" s="549"/>
      <c r="AT10" s="552"/>
      <c r="AU10" s="553"/>
      <c r="AV10" s="549"/>
      <c r="AW10" s="549"/>
      <c r="AX10" s="550"/>
      <c r="AY10" s="551"/>
      <c r="AZ10" s="549"/>
      <c r="BA10" s="549"/>
      <c r="BB10" s="552"/>
      <c r="BC10" s="553"/>
      <c r="BD10" s="549"/>
      <c r="BE10" s="549"/>
      <c r="BF10" s="549"/>
      <c r="BG10" s="550"/>
      <c r="BH10" s="551"/>
      <c r="BI10" s="277"/>
      <c r="BJ10" s="277"/>
      <c r="BK10" s="307"/>
      <c r="BL10" s="432"/>
      <c r="BM10" s="277"/>
      <c r="BN10" s="277"/>
      <c r="BO10" s="362"/>
      <c r="BP10" s="308"/>
      <c r="BQ10" s="277"/>
      <c r="BR10" s="277"/>
      <c r="BS10" s="277"/>
      <c r="BT10" s="307"/>
      <c r="BV10" s="939" t="s">
        <v>43</v>
      </c>
      <c r="BW10" s="939"/>
      <c r="BX10" s="939"/>
      <c r="BY10" s="345">
        <f>BY8-BY9</f>
        <v>56</v>
      </c>
      <c r="BZ10" s="351" t="s">
        <v>44</v>
      </c>
    </row>
    <row r="11" spans="1:78" s="217" customFormat="1" ht="14.65" customHeight="1" x14ac:dyDescent="0.2">
      <c r="A11" s="958"/>
      <c r="B11" s="945" t="s">
        <v>45</v>
      </c>
      <c r="C11" s="946"/>
      <c r="D11" s="946"/>
      <c r="E11" s="947"/>
      <c r="F11" s="306" t="s">
        <v>46</v>
      </c>
      <c r="G11" s="305"/>
      <c r="H11" s="308"/>
      <c r="I11" s="277"/>
      <c r="J11" s="277"/>
      <c r="K11" s="307"/>
      <c r="L11" s="432"/>
      <c r="M11" s="277"/>
      <c r="N11" s="277"/>
      <c r="O11" s="362"/>
      <c r="P11" s="308"/>
      <c r="Q11" s="277"/>
      <c r="R11" s="277"/>
      <c r="S11" s="277"/>
      <c r="T11" s="307"/>
      <c r="U11" s="432"/>
      <c r="V11" s="781"/>
      <c r="W11" s="549"/>
      <c r="X11" s="550"/>
      <c r="Y11" s="551"/>
      <c r="Z11" s="549"/>
      <c r="AA11" s="549"/>
      <c r="AB11" s="549"/>
      <c r="AC11" s="552"/>
      <c r="AD11" s="553"/>
      <c r="AE11" s="549"/>
      <c r="AF11" s="549"/>
      <c r="AG11" s="550"/>
      <c r="AH11" s="551"/>
      <c r="AI11" s="549"/>
      <c r="AJ11" s="549"/>
      <c r="AK11" s="552"/>
      <c r="AL11" s="553"/>
      <c r="AM11" s="549"/>
      <c r="AN11" s="549"/>
      <c r="AO11" s="549"/>
      <c r="AP11" s="550"/>
      <c r="AQ11" s="551"/>
      <c r="AR11" s="549"/>
      <c r="AS11" s="549"/>
      <c r="AT11" s="552"/>
      <c r="AU11" s="553"/>
      <c r="AV11" s="549"/>
      <c r="AW11" s="549"/>
      <c r="AX11" s="550"/>
      <c r="AY11" s="551"/>
      <c r="AZ11" s="549"/>
      <c r="BA11" s="549"/>
      <c r="BB11" s="552"/>
      <c r="BC11" s="553"/>
      <c r="BD11" s="549"/>
      <c r="BE11" s="549"/>
      <c r="BF11" s="549"/>
      <c r="BG11" s="550"/>
      <c r="BH11" s="551"/>
      <c r="BI11" s="277"/>
      <c r="BJ11" s="277"/>
      <c r="BK11" s="307"/>
      <c r="BL11" s="432"/>
      <c r="BM11" s="277"/>
      <c r="BN11" s="277"/>
      <c r="BO11" s="362"/>
      <c r="BP11" s="308"/>
      <c r="BQ11" s="277"/>
      <c r="BR11" s="277"/>
      <c r="BS11" s="277"/>
      <c r="BT11" s="307"/>
      <c r="BV11" s="939" t="s">
        <v>47</v>
      </c>
      <c r="BW11" s="939"/>
      <c r="BX11" s="939"/>
      <c r="BY11" s="357">
        <f>(BY5/BY10)</f>
        <v>36.017857142857146</v>
      </c>
      <c r="BZ11" s="351" t="s">
        <v>48</v>
      </c>
    </row>
    <row r="12" spans="1:78" s="217" customFormat="1" ht="14.65" customHeight="1" x14ac:dyDescent="0.2">
      <c r="A12" s="958"/>
      <c r="B12" s="945" t="s">
        <v>49</v>
      </c>
      <c r="C12" s="946"/>
      <c r="D12" s="946"/>
      <c r="E12" s="947"/>
      <c r="F12" s="306" t="s">
        <v>39</v>
      </c>
      <c r="G12" s="305"/>
      <c r="H12" s="308"/>
      <c r="I12" s="277"/>
      <c r="J12" s="277"/>
      <c r="K12" s="307"/>
      <c r="L12" s="432"/>
      <c r="M12" s="277"/>
      <c r="N12" s="277"/>
      <c r="O12" s="362"/>
      <c r="P12" s="308"/>
      <c r="Q12" s="277"/>
      <c r="R12" s="277"/>
      <c r="S12" s="277"/>
      <c r="T12" s="307"/>
      <c r="U12" s="432"/>
      <c r="V12" s="277"/>
      <c r="W12" s="781"/>
      <c r="X12" s="550"/>
      <c r="Y12" s="551"/>
      <c r="Z12" s="549"/>
      <c r="AA12" s="549"/>
      <c r="AB12" s="549"/>
      <c r="AC12" s="552"/>
      <c r="AD12" s="553"/>
      <c r="AE12" s="549"/>
      <c r="AF12" s="549"/>
      <c r="AG12" s="550"/>
      <c r="AH12" s="551"/>
      <c r="AI12" s="549"/>
      <c r="AJ12" s="549"/>
      <c r="AK12" s="552"/>
      <c r="AL12" s="553"/>
      <c r="AM12" s="549"/>
      <c r="AN12" s="549"/>
      <c r="AO12" s="549"/>
      <c r="AP12" s="550"/>
      <c r="AQ12" s="551"/>
      <c r="AR12" s="549"/>
      <c r="AS12" s="549"/>
      <c r="AT12" s="552"/>
      <c r="AU12" s="553"/>
      <c r="AV12" s="549"/>
      <c r="AW12" s="549"/>
      <c r="AX12" s="550"/>
      <c r="AY12" s="551"/>
      <c r="AZ12" s="549"/>
      <c r="BA12" s="549"/>
      <c r="BB12" s="552"/>
      <c r="BC12" s="553"/>
      <c r="BD12" s="549"/>
      <c r="BE12" s="549"/>
      <c r="BF12" s="549"/>
      <c r="BG12" s="550"/>
      <c r="BH12" s="551"/>
      <c r="BI12" s="277"/>
      <c r="BJ12" s="277"/>
      <c r="BK12" s="307"/>
      <c r="BL12" s="432"/>
      <c r="BM12" s="277"/>
      <c r="BN12" s="277"/>
      <c r="BO12" s="362"/>
      <c r="BP12" s="308"/>
      <c r="BQ12" s="277"/>
      <c r="BR12" s="277"/>
      <c r="BS12" s="277"/>
      <c r="BT12" s="307"/>
      <c r="BZ12" s="350"/>
    </row>
    <row r="13" spans="1:78" s="217" customFormat="1" ht="14.65" customHeight="1" x14ac:dyDescent="0.2">
      <c r="A13" s="958"/>
      <c r="B13" s="945" t="s">
        <v>50</v>
      </c>
      <c r="C13" s="946"/>
      <c r="D13" s="946"/>
      <c r="E13" s="947"/>
      <c r="F13" s="306" t="s">
        <v>27</v>
      </c>
      <c r="G13" s="305"/>
      <c r="H13" s="308"/>
      <c r="I13" s="277"/>
      <c r="J13" s="277"/>
      <c r="K13" s="307"/>
      <c r="L13" s="432"/>
      <c r="M13" s="277"/>
      <c r="N13" s="277"/>
      <c r="O13" s="362"/>
      <c r="P13" s="308"/>
      <c r="Q13" s="277"/>
      <c r="R13" s="277"/>
      <c r="S13" s="277"/>
      <c r="T13" s="307"/>
      <c r="U13" s="432"/>
      <c r="V13" s="781"/>
      <c r="W13" s="549"/>
      <c r="X13" s="550"/>
      <c r="Y13" s="551"/>
      <c r="Z13" s="549"/>
      <c r="AA13" s="549"/>
      <c r="AB13" s="549"/>
      <c r="AC13" s="552"/>
      <c r="AD13" s="553"/>
      <c r="AE13" s="549"/>
      <c r="AF13" s="549"/>
      <c r="AG13" s="550"/>
      <c r="AH13" s="551"/>
      <c r="AI13" s="549"/>
      <c r="AJ13" s="549"/>
      <c r="AK13" s="552"/>
      <c r="AL13" s="553"/>
      <c r="AM13" s="549"/>
      <c r="AN13" s="549"/>
      <c r="AO13" s="549"/>
      <c r="AP13" s="550"/>
      <c r="AQ13" s="551"/>
      <c r="AR13" s="549"/>
      <c r="AS13" s="549"/>
      <c r="AT13" s="552"/>
      <c r="AU13" s="553"/>
      <c r="AV13" s="549"/>
      <c r="AW13" s="549"/>
      <c r="AX13" s="550"/>
      <c r="AY13" s="551"/>
      <c r="AZ13" s="549"/>
      <c r="BA13" s="549"/>
      <c r="BB13" s="552"/>
      <c r="BC13" s="553"/>
      <c r="BD13" s="549"/>
      <c r="BE13" s="549"/>
      <c r="BF13" s="549"/>
      <c r="BG13" s="550"/>
      <c r="BH13" s="551"/>
      <c r="BI13" s="277"/>
      <c r="BJ13" s="277"/>
      <c r="BK13" s="307"/>
      <c r="BL13" s="432"/>
      <c r="BM13" s="277"/>
      <c r="BN13" s="277"/>
      <c r="BO13" s="362"/>
      <c r="BP13" s="308"/>
      <c r="BQ13" s="277"/>
      <c r="BR13" s="277"/>
      <c r="BS13" s="277"/>
      <c r="BT13" s="307"/>
      <c r="BY13" s="217">
        <f ca="1">IF(TODAY()&gt;=BY3,TODAY(), BY3)</f>
        <v>45491</v>
      </c>
      <c r="BZ13" s="350"/>
    </row>
    <row r="14" spans="1:78" s="217" customFormat="1" ht="14.65" customHeight="1" x14ac:dyDescent="0.2">
      <c r="A14" s="958"/>
      <c r="B14" s="945" t="s">
        <v>51</v>
      </c>
      <c r="C14" s="946"/>
      <c r="D14" s="946"/>
      <c r="E14" s="947"/>
      <c r="F14" s="306" t="s">
        <v>39</v>
      </c>
      <c r="G14" s="305"/>
      <c r="H14" s="308"/>
      <c r="I14" s="277"/>
      <c r="J14" s="277"/>
      <c r="K14" s="307"/>
      <c r="L14" s="432"/>
      <c r="M14" s="277"/>
      <c r="N14" s="277"/>
      <c r="O14" s="362"/>
      <c r="P14" s="308"/>
      <c r="Q14" s="277"/>
      <c r="R14" s="277"/>
      <c r="S14" s="277"/>
      <c r="T14" s="307"/>
      <c r="U14" s="432"/>
      <c r="V14" s="277"/>
      <c r="W14" s="781"/>
      <c r="X14" s="550"/>
      <c r="Y14" s="551"/>
      <c r="Z14" s="549"/>
      <c r="AA14" s="549"/>
      <c r="AB14" s="549"/>
      <c r="AC14" s="552"/>
      <c r="AD14" s="553"/>
      <c r="AE14" s="549"/>
      <c r="AF14" s="549"/>
      <c r="AG14" s="550"/>
      <c r="AH14" s="551"/>
      <c r="AI14" s="549"/>
      <c r="AJ14" s="549"/>
      <c r="AK14" s="552"/>
      <c r="AL14" s="553"/>
      <c r="AM14" s="549"/>
      <c r="AN14" s="549"/>
      <c r="AO14" s="549"/>
      <c r="AP14" s="550"/>
      <c r="AQ14" s="551"/>
      <c r="AR14" s="549"/>
      <c r="AS14" s="549"/>
      <c r="AT14" s="552"/>
      <c r="AU14" s="553"/>
      <c r="AV14" s="549"/>
      <c r="AW14" s="549"/>
      <c r="AX14" s="550"/>
      <c r="AY14" s="551"/>
      <c r="AZ14" s="549"/>
      <c r="BA14" s="549"/>
      <c r="BB14" s="552"/>
      <c r="BC14" s="553"/>
      <c r="BD14" s="549"/>
      <c r="BE14" s="549"/>
      <c r="BF14" s="549"/>
      <c r="BG14" s="550"/>
      <c r="BH14" s="551"/>
      <c r="BI14" s="277"/>
      <c r="BJ14" s="277"/>
      <c r="BK14" s="307"/>
      <c r="BL14" s="432"/>
      <c r="BM14" s="277"/>
      <c r="BN14" s="277"/>
      <c r="BO14" s="362"/>
      <c r="BP14" s="308"/>
      <c r="BQ14" s="277"/>
      <c r="BR14" s="277"/>
      <c r="BS14" s="277"/>
      <c r="BT14" s="307"/>
      <c r="BZ14" s="350"/>
    </row>
    <row r="15" spans="1:78" s="217" customFormat="1" ht="14.65" customHeight="1" x14ac:dyDescent="0.2">
      <c r="A15" s="958"/>
      <c r="B15" s="945" t="s">
        <v>52</v>
      </c>
      <c r="C15" s="946"/>
      <c r="D15" s="946"/>
      <c r="E15" s="947"/>
      <c r="F15" s="306" t="s">
        <v>39</v>
      </c>
      <c r="G15" s="305"/>
      <c r="H15" s="308"/>
      <c r="I15" s="277"/>
      <c r="J15" s="277"/>
      <c r="K15" s="307"/>
      <c r="L15" s="432"/>
      <c r="M15" s="277"/>
      <c r="N15" s="277"/>
      <c r="O15" s="362"/>
      <c r="P15" s="308"/>
      <c r="Q15" s="277"/>
      <c r="R15" s="277"/>
      <c r="S15" s="277"/>
      <c r="T15" s="307"/>
      <c r="U15" s="432"/>
      <c r="V15" s="277"/>
      <c r="W15" s="781"/>
      <c r="X15" s="550"/>
      <c r="Y15" s="551"/>
      <c r="Z15" s="549"/>
      <c r="AA15" s="549"/>
      <c r="AB15" s="549"/>
      <c r="AC15" s="552"/>
      <c r="AD15" s="553"/>
      <c r="AE15" s="549"/>
      <c r="AF15" s="549"/>
      <c r="AG15" s="550"/>
      <c r="AH15" s="551"/>
      <c r="AI15" s="549"/>
      <c r="AJ15" s="549"/>
      <c r="AK15" s="552"/>
      <c r="AL15" s="553"/>
      <c r="AM15" s="549"/>
      <c r="AN15" s="549"/>
      <c r="AO15" s="549"/>
      <c r="AP15" s="550"/>
      <c r="AQ15" s="551"/>
      <c r="AR15" s="549"/>
      <c r="AS15" s="549"/>
      <c r="AT15" s="552"/>
      <c r="AU15" s="553"/>
      <c r="AV15" s="549"/>
      <c r="AW15" s="549"/>
      <c r="AX15" s="550"/>
      <c r="AY15" s="551"/>
      <c r="AZ15" s="549"/>
      <c r="BA15" s="549"/>
      <c r="BB15" s="552"/>
      <c r="BC15" s="553"/>
      <c r="BD15" s="549"/>
      <c r="BE15" s="549"/>
      <c r="BF15" s="549"/>
      <c r="BG15" s="550"/>
      <c r="BH15" s="551"/>
      <c r="BI15" s="277"/>
      <c r="BJ15" s="277"/>
      <c r="BK15" s="307"/>
      <c r="BL15" s="432"/>
      <c r="BM15" s="277"/>
      <c r="BN15" s="277"/>
      <c r="BO15" s="362"/>
      <c r="BP15" s="308"/>
      <c r="BQ15" s="277"/>
      <c r="BR15" s="277"/>
      <c r="BS15" s="277"/>
      <c r="BT15" s="307"/>
      <c r="BV15" s="941" t="s">
        <v>53</v>
      </c>
      <c r="BW15" s="941"/>
      <c r="BX15" s="941"/>
      <c r="BY15" s="941"/>
      <c r="BZ15" s="418"/>
    </row>
    <row r="16" spans="1:78" s="217" customFormat="1" ht="15" customHeight="1" x14ac:dyDescent="0.2">
      <c r="A16" s="958"/>
      <c r="B16" s="945" t="s">
        <v>54</v>
      </c>
      <c r="C16" s="946"/>
      <c r="D16" s="946"/>
      <c r="E16" s="947"/>
      <c r="F16" s="306" t="s">
        <v>39</v>
      </c>
      <c r="G16" s="305"/>
      <c r="H16" s="308"/>
      <c r="I16" s="277"/>
      <c r="J16" s="277"/>
      <c r="K16" s="307"/>
      <c r="L16" s="432"/>
      <c r="M16" s="277"/>
      <c r="N16" s="277"/>
      <c r="O16" s="362"/>
      <c r="P16" s="308"/>
      <c r="Q16" s="277"/>
      <c r="R16" s="277"/>
      <c r="S16" s="277"/>
      <c r="T16" s="307"/>
      <c r="U16" s="432"/>
      <c r="V16" s="277"/>
      <c r="W16" s="781"/>
      <c r="X16" s="550"/>
      <c r="Y16" s="551"/>
      <c r="Z16" s="549"/>
      <c r="AA16" s="549"/>
      <c r="AB16" s="549"/>
      <c r="AC16" s="552"/>
      <c r="AD16" s="553"/>
      <c r="AE16" s="549"/>
      <c r="AF16" s="549"/>
      <c r="AG16" s="550"/>
      <c r="AH16" s="551"/>
      <c r="AI16" s="549"/>
      <c r="AJ16" s="549"/>
      <c r="AK16" s="552"/>
      <c r="AL16" s="553"/>
      <c r="AM16" s="549"/>
      <c r="AN16" s="549"/>
      <c r="AO16" s="549"/>
      <c r="AP16" s="550"/>
      <c r="AQ16" s="551"/>
      <c r="AR16" s="549"/>
      <c r="AS16" s="549"/>
      <c r="AT16" s="552"/>
      <c r="AU16" s="553"/>
      <c r="AV16" s="549"/>
      <c r="AW16" s="549"/>
      <c r="AX16" s="550"/>
      <c r="AY16" s="551"/>
      <c r="AZ16" s="549"/>
      <c r="BA16" s="549"/>
      <c r="BB16" s="552"/>
      <c r="BC16" s="553"/>
      <c r="BD16" s="549"/>
      <c r="BE16" s="549"/>
      <c r="BF16" s="549"/>
      <c r="BG16" s="550"/>
      <c r="BH16" s="551"/>
      <c r="BI16" s="277"/>
      <c r="BJ16" s="277"/>
      <c r="BK16" s="307"/>
      <c r="BL16" s="432"/>
      <c r="BM16" s="277"/>
      <c r="BN16" s="277"/>
      <c r="BO16" s="362"/>
      <c r="BP16" s="308"/>
      <c r="BQ16" s="277"/>
      <c r="BR16" s="277"/>
      <c r="BS16" s="277"/>
      <c r="BT16" s="307"/>
      <c r="BV16" s="951" t="s">
        <v>55</v>
      </c>
      <c r="BW16" s="951"/>
      <c r="BX16" s="951"/>
      <c r="BY16" s="401">
        <f ca="1">IF(TODAY()&gt;=BY6,TODAY(), BY6)</f>
        <v>45491</v>
      </c>
      <c r="BZ16" s="350" t="s">
        <v>56</v>
      </c>
    </row>
    <row r="17" spans="1:78" s="217" customFormat="1" ht="14.65" customHeight="1" x14ac:dyDescent="0.2">
      <c r="A17" s="958"/>
      <c r="B17" s="945" t="s">
        <v>57</v>
      </c>
      <c r="C17" s="946"/>
      <c r="D17" s="946"/>
      <c r="E17" s="947"/>
      <c r="F17" s="306" t="s">
        <v>58</v>
      </c>
      <c r="G17" s="305"/>
      <c r="H17" s="308"/>
      <c r="I17" s="277"/>
      <c r="J17" s="277"/>
      <c r="K17" s="307"/>
      <c r="L17" s="432"/>
      <c r="M17" s="277"/>
      <c r="N17" s="277"/>
      <c r="O17" s="362"/>
      <c r="P17" s="308"/>
      <c r="Q17" s="277"/>
      <c r="R17" s="277"/>
      <c r="S17" s="277"/>
      <c r="T17" s="307"/>
      <c r="U17" s="432"/>
      <c r="V17" s="277"/>
      <c r="W17" s="781"/>
      <c r="X17" s="550"/>
      <c r="Y17" s="551"/>
      <c r="Z17" s="549"/>
      <c r="AA17" s="549"/>
      <c r="AB17" s="549"/>
      <c r="AC17" s="552"/>
      <c r="AD17" s="553"/>
      <c r="AE17" s="549"/>
      <c r="AF17" s="549"/>
      <c r="AG17" s="550"/>
      <c r="AH17" s="551"/>
      <c r="AI17" s="549"/>
      <c r="AJ17" s="549"/>
      <c r="AK17" s="552"/>
      <c r="AL17" s="553"/>
      <c r="AM17" s="549"/>
      <c r="AN17" s="549"/>
      <c r="AO17" s="549"/>
      <c r="AP17" s="550"/>
      <c r="AQ17" s="551"/>
      <c r="AR17" s="549"/>
      <c r="AS17" s="549"/>
      <c r="AT17" s="552"/>
      <c r="AU17" s="553"/>
      <c r="AV17" s="549"/>
      <c r="AW17" s="549"/>
      <c r="AX17" s="550"/>
      <c r="AY17" s="551"/>
      <c r="AZ17" s="549"/>
      <c r="BA17" s="549"/>
      <c r="BB17" s="552"/>
      <c r="BC17" s="553"/>
      <c r="BD17" s="549"/>
      <c r="BE17" s="549"/>
      <c r="BF17" s="549"/>
      <c r="BG17" s="550"/>
      <c r="BH17" s="551"/>
      <c r="BI17" s="277"/>
      <c r="BJ17" s="277"/>
      <c r="BK17" s="307"/>
      <c r="BL17" s="432"/>
      <c r="BM17" s="277"/>
      <c r="BN17" s="277"/>
      <c r="BO17" s="362"/>
      <c r="BP17" s="308"/>
      <c r="BQ17" s="277"/>
      <c r="BR17" s="277"/>
      <c r="BS17" s="277"/>
      <c r="BT17" s="307"/>
      <c r="BV17" s="421"/>
      <c r="BW17" s="421"/>
      <c r="BX17" s="421"/>
      <c r="BY17" s="426">
        <f ca="1">BY7-BY16</f>
        <v>378</v>
      </c>
      <c r="BZ17" s="350"/>
    </row>
    <row r="18" spans="1:78" s="217" customFormat="1" ht="14.65" customHeight="1" x14ac:dyDescent="0.2">
      <c r="A18" s="958"/>
      <c r="B18" s="945" t="s">
        <v>59</v>
      </c>
      <c r="C18" s="946"/>
      <c r="D18" s="946"/>
      <c r="E18" s="947"/>
      <c r="F18" s="306" t="s">
        <v>39</v>
      </c>
      <c r="G18" s="305"/>
      <c r="H18" s="308"/>
      <c r="I18" s="277"/>
      <c r="J18" s="277"/>
      <c r="K18" s="307"/>
      <c r="L18" s="432"/>
      <c r="M18" s="277"/>
      <c r="N18" s="277"/>
      <c r="O18" s="362"/>
      <c r="P18" s="308"/>
      <c r="Q18" s="277"/>
      <c r="R18" s="277"/>
      <c r="S18" s="277"/>
      <c r="T18" s="307"/>
      <c r="U18" s="432"/>
      <c r="V18" s="277"/>
      <c r="W18" s="549"/>
      <c r="X18" s="779"/>
      <c r="Y18" s="551"/>
      <c r="Z18" s="549"/>
      <c r="AA18" s="549"/>
      <c r="AB18" s="549"/>
      <c r="AC18" s="552"/>
      <c r="AD18" s="553"/>
      <c r="AE18" s="549"/>
      <c r="AF18" s="549"/>
      <c r="AG18" s="550"/>
      <c r="AH18" s="551"/>
      <c r="AI18" s="549"/>
      <c r="AJ18" s="549"/>
      <c r="AK18" s="552"/>
      <c r="AL18" s="553"/>
      <c r="AM18" s="549"/>
      <c r="AN18" s="549"/>
      <c r="AO18" s="549"/>
      <c r="AP18" s="550"/>
      <c r="AQ18" s="551"/>
      <c r="AR18" s="549"/>
      <c r="AS18" s="549"/>
      <c r="AT18" s="552"/>
      <c r="AU18" s="553"/>
      <c r="AV18" s="549"/>
      <c r="AW18" s="549"/>
      <c r="AX18" s="550"/>
      <c r="AY18" s="551"/>
      <c r="AZ18" s="549"/>
      <c r="BA18" s="549"/>
      <c r="BB18" s="552"/>
      <c r="BC18" s="553"/>
      <c r="BD18" s="549"/>
      <c r="BE18" s="549"/>
      <c r="BF18" s="549"/>
      <c r="BG18" s="550"/>
      <c r="BH18" s="551"/>
      <c r="BI18" s="277"/>
      <c r="BJ18" s="277"/>
      <c r="BK18" s="307"/>
      <c r="BL18" s="432"/>
      <c r="BM18" s="277"/>
      <c r="BN18" s="277"/>
      <c r="BO18" s="362"/>
      <c r="BP18" s="308"/>
      <c r="BQ18" s="277"/>
      <c r="BR18" s="277"/>
      <c r="BS18" s="277"/>
      <c r="BT18" s="307"/>
      <c r="BV18" s="951" t="s">
        <v>60</v>
      </c>
      <c r="BW18" s="951"/>
      <c r="BX18" s="951"/>
      <c r="BY18" s="345">
        <f ca="1">(DATEDIF(BY16,BY7,"D")/7)</f>
        <v>54</v>
      </c>
      <c r="BZ18" s="350" t="s">
        <v>61</v>
      </c>
    </row>
    <row r="19" spans="1:78" s="217" customFormat="1" ht="15" customHeight="1" x14ac:dyDescent="0.2">
      <c r="A19" s="958"/>
      <c r="B19" s="945" t="s">
        <v>62</v>
      </c>
      <c r="C19" s="946"/>
      <c r="D19" s="946"/>
      <c r="E19" s="947"/>
      <c r="F19" s="306" t="s">
        <v>46</v>
      </c>
      <c r="G19" s="305"/>
      <c r="H19" s="308"/>
      <c r="I19" s="277"/>
      <c r="J19" s="277"/>
      <c r="K19" s="307"/>
      <c r="L19" s="432"/>
      <c r="M19" s="277"/>
      <c r="N19" s="277"/>
      <c r="O19" s="362"/>
      <c r="P19" s="308"/>
      <c r="Q19" s="277"/>
      <c r="R19" s="277"/>
      <c r="S19" s="277"/>
      <c r="T19" s="307"/>
      <c r="U19" s="432"/>
      <c r="V19" s="277"/>
      <c r="W19" s="549"/>
      <c r="X19" s="779"/>
      <c r="Y19" s="551"/>
      <c r="Z19" s="549"/>
      <c r="AA19" s="549"/>
      <c r="AB19" s="549"/>
      <c r="AC19" s="552"/>
      <c r="AD19" s="553"/>
      <c r="AE19" s="549"/>
      <c r="AF19" s="549"/>
      <c r="AG19" s="550"/>
      <c r="AH19" s="551"/>
      <c r="AI19" s="549"/>
      <c r="AJ19" s="549"/>
      <c r="AK19" s="552"/>
      <c r="AL19" s="553"/>
      <c r="AM19" s="549"/>
      <c r="AN19" s="549"/>
      <c r="AO19" s="549"/>
      <c r="AP19" s="550"/>
      <c r="AQ19" s="551"/>
      <c r="AR19" s="549"/>
      <c r="AS19" s="549"/>
      <c r="AT19" s="552"/>
      <c r="AU19" s="553"/>
      <c r="AV19" s="549"/>
      <c r="AW19" s="549"/>
      <c r="AX19" s="550"/>
      <c r="AY19" s="551"/>
      <c r="AZ19" s="549"/>
      <c r="BA19" s="549"/>
      <c r="BB19" s="552"/>
      <c r="BC19" s="553"/>
      <c r="BD19" s="549"/>
      <c r="BE19" s="549"/>
      <c r="BF19" s="549"/>
      <c r="BG19" s="550"/>
      <c r="BH19" s="551"/>
      <c r="BI19" s="277"/>
      <c r="BJ19" s="277"/>
      <c r="BK19" s="307"/>
      <c r="BL19" s="432"/>
      <c r="BM19" s="277"/>
      <c r="BN19" s="277"/>
      <c r="BO19" s="362"/>
      <c r="BP19" s="308"/>
      <c r="BQ19" s="277"/>
      <c r="BR19" s="277"/>
      <c r="BS19" s="277"/>
      <c r="BT19" s="307"/>
      <c r="BV19" s="951" t="s">
        <v>63</v>
      </c>
      <c r="BW19" s="951"/>
      <c r="BX19" s="951"/>
      <c r="BY19" s="342">
        <f>BY9</f>
        <v>3</v>
      </c>
      <c r="BZ19" s="350" t="s">
        <v>64</v>
      </c>
    </row>
    <row r="20" spans="1:78" s="217" customFormat="1" ht="14.65" customHeight="1" thickBot="1" x14ac:dyDescent="0.25">
      <c r="A20" s="958"/>
      <c r="B20" s="945" t="s">
        <v>65</v>
      </c>
      <c r="C20" s="946"/>
      <c r="D20" s="946"/>
      <c r="E20" s="947"/>
      <c r="F20" s="387" t="s">
        <v>66</v>
      </c>
      <c r="G20" s="361"/>
      <c r="H20" s="388"/>
      <c r="I20" s="389"/>
      <c r="J20" s="389"/>
      <c r="K20" s="390"/>
      <c r="L20" s="433"/>
      <c r="M20" s="389"/>
      <c r="N20" s="389"/>
      <c r="O20" s="391"/>
      <c r="P20" s="388"/>
      <c r="Q20" s="389"/>
      <c r="R20" s="389"/>
      <c r="S20" s="389"/>
      <c r="T20" s="390"/>
      <c r="U20" s="433"/>
      <c r="V20" s="389"/>
      <c r="W20" s="554"/>
      <c r="X20" s="780"/>
      <c r="Y20" s="556"/>
      <c r="Z20" s="554"/>
      <c r="AA20" s="554"/>
      <c r="AB20" s="554"/>
      <c r="AC20" s="557"/>
      <c r="AD20" s="558"/>
      <c r="AE20" s="554"/>
      <c r="AF20" s="554"/>
      <c r="AG20" s="555"/>
      <c r="AH20" s="556"/>
      <c r="AI20" s="554"/>
      <c r="AJ20" s="554"/>
      <c r="AK20" s="557"/>
      <c r="AL20" s="558"/>
      <c r="AM20" s="554"/>
      <c r="AN20" s="554"/>
      <c r="AO20" s="554"/>
      <c r="AP20" s="555"/>
      <c r="AQ20" s="556"/>
      <c r="AR20" s="554"/>
      <c r="AS20" s="554"/>
      <c r="AT20" s="557"/>
      <c r="AU20" s="558"/>
      <c r="AV20" s="554"/>
      <c r="AW20" s="554"/>
      <c r="AX20" s="555"/>
      <c r="AY20" s="556"/>
      <c r="AZ20" s="554"/>
      <c r="BA20" s="554"/>
      <c r="BB20" s="557"/>
      <c r="BC20" s="558"/>
      <c r="BD20" s="554"/>
      <c r="BE20" s="554"/>
      <c r="BF20" s="554"/>
      <c r="BG20" s="555"/>
      <c r="BH20" s="551"/>
      <c r="BI20" s="389"/>
      <c r="BJ20" s="389"/>
      <c r="BK20" s="390"/>
      <c r="BL20" s="433"/>
      <c r="BM20" s="389"/>
      <c r="BN20" s="389"/>
      <c r="BO20" s="391"/>
      <c r="BP20" s="388"/>
      <c r="BQ20" s="389"/>
      <c r="BR20" s="389"/>
      <c r="BS20" s="389"/>
      <c r="BT20" s="390"/>
      <c r="BV20" s="951" t="s">
        <v>43</v>
      </c>
      <c r="BW20" s="951"/>
      <c r="BX20" s="951"/>
      <c r="BY20" s="342">
        <f ca="1">BY18-BY19</f>
        <v>51</v>
      </c>
      <c r="BZ20" s="350" t="s">
        <v>61</v>
      </c>
    </row>
    <row r="21" spans="1:78" s="217" customFormat="1" ht="13.9" customHeight="1" x14ac:dyDescent="0.2">
      <c r="A21" s="957" t="s">
        <v>67</v>
      </c>
      <c r="B21" s="953" t="s">
        <v>68</v>
      </c>
      <c r="C21" s="954"/>
      <c r="D21" s="954"/>
      <c r="E21" s="955"/>
      <c r="F21" s="310" t="s">
        <v>46</v>
      </c>
      <c r="G21" s="309"/>
      <c r="H21" s="392"/>
      <c r="I21" s="393"/>
      <c r="J21" s="393"/>
      <c r="K21" s="394"/>
      <c r="L21" s="434"/>
      <c r="M21" s="393"/>
      <c r="N21" s="393"/>
      <c r="O21" s="395"/>
      <c r="P21" s="392"/>
      <c r="Q21" s="393"/>
      <c r="R21" s="393"/>
      <c r="S21" s="393"/>
      <c r="T21" s="394"/>
      <c r="U21" s="434"/>
      <c r="V21" s="393"/>
      <c r="W21" s="559"/>
      <c r="X21" s="560"/>
      <c r="Y21" s="561"/>
      <c r="Z21" s="559"/>
      <c r="AA21" s="559"/>
      <c r="AB21" s="559"/>
      <c r="AC21" s="562"/>
      <c r="AD21" s="563"/>
      <c r="AE21" s="559"/>
      <c r="AF21" s="559"/>
      <c r="AG21" s="560"/>
      <c r="AH21" s="561"/>
      <c r="AI21" s="559"/>
      <c r="AJ21" s="559"/>
      <c r="AK21" s="562"/>
      <c r="AL21" s="563"/>
      <c r="AM21" s="559"/>
      <c r="AN21" s="559"/>
      <c r="AO21" s="559"/>
      <c r="AP21" s="560"/>
      <c r="AQ21" s="561"/>
      <c r="AR21" s="559"/>
      <c r="AS21" s="559"/>
      <c r="AT21" s="562"/>
      <c r="AU21" s="563"/>
      <c r="AV21" s="559"/>
      <c r="AW21" s="559"/>
      <c r="AX21" s="560"/>
      <c r="AY21" s="561"/>
      <c r="AZ21" s="559"/>
      <c r="BA21" s="559"/>
      <c r="BB21" s="562"/>
      <c r="BC21" s="561"/>
      <c r="BD21" s="559"/>
      <c r="BE21" s="559"/>
      <c r="BF21" s="564"/>
      <c r="BG21" s="565"/>
      <c r="BH21" s="551"/>
      <c r="BI21" s="393"/>
      <c r="BJ21" s="393"/>
      <c r="BK21" s="394"/>
      <c r="BL21" s="434"/>
      <c r="BM21" s="393"/>
      <c r="BN21" s="393"/>
      <c r="BO21" s="395"/>
      <c r="BP21" s="392"/>
      <c r="BQ21" s="393"/>
      <c r="BR21" s="393"/>
      <c r="BS21" s="393"/>
      <c r="BT21" s="394"/>
      <c r="BV21" s="951" t="s">
        <v>69</v>
      </c>
      <c r="BW21" s="951"/>
      <c r="BX21" s="951"/>
      <c r="BY21" s="341">
        <f>BU26</f>
        <v>0</v>
      </c>
      <c r="BZ21" s="350" t="s">
        <v>70</v>
      </c>
    </row>
    <row r="22" spans="1:78" s="217" customFormat="1" ht="14.65" customHeight="1" x14ac:dyDescent="0.2">
      <c r="A22" s="958"/>
      <c r="B22" s="945" t="s">
        <v>71</v>
      </c>
      <c r="C22" s="946"/>
      <c r="D22" s="946"/>
      <c r="E22" s="947"/>
      <c r="F22" s="306" t="s">
        <v>46</v>
      </c>
      <c r="G22" s="305"/>
      <c r="H22" s="308"/>
      <c r="I22" s="277"/>
      <c r="J22" s="277"/>
      <c r="K22" s="307"/>
      <c r="L22" s="432"/>
      <c r="M22" s="277"/>
      <c r="N22" s="277"/>
      <c r="O22" s="362"/>
      <c r="P22" s="308"/>
      <c r="Q22" s="277"/>
      <c r="R22" s="277"/>
      <c r="S22" s="277"/>
      <c r="T22" s="307"/>
      <c r="U22" s="432"/>
      <c r="V22" s="277"/>
      <c r="W22" s="549"/>
      <c r="X22" s="550"/>
      <c r="Y22" s="551"/>
      <c r="Z22" s="549"/>
      <c r="AA22" s="549"/>
      <c r="AB22" s="549"/>
      <c r="AC22" s="552"/>
      <c r="AD22" s="553"/>
      <c r="AE22" s="549"/>
      <c r="AF22" s="549"/>
      <c r="AG22" s="550"/>
      <c r="AH22" s="551"/>
      <c r="AI22" s="549"/>
      <c r="AJ22" s="549"/>
      <c r="AK22" s="552"/>
      <c r="AL22" s="553"/>
      <c r="AM22" s="549"/>
      <c r="AN22" s="549"/>
      <c r="AO22" s="549"/>
      <c r="AP22" s="550"/>
      <c r="AQ22" s="551"/>
      <c r="AR22" s="549"/>
      <c r="AS22" s="549"/>
      <c r="AT22" s="552"/>
      <c r="AU22" s="553"/>
      <c r="AV22" s="549"/>
      <c r="AW22" s="549"/>
      <c r="AX22" s="550"/>
      <c r="AY22" s="551"/>
      <c r="AZ22" s="549"/>
      <c r="BA22" s="549"/>
      <c r="BB22" s="552"/>
      <c r="BC22" s="551"/>
      <c r="BD22" s="549"/>
      <c r="BE22" s="549"/>
      <c r="BF22" s="549"/>
      <c r="BG22" s="552"/>
      <c r="BH22" s="551"/>
      <c r="BI22" s="277"/>
      <c r="BJ22" s="277"/>
      <c r="BK22" s="307"/>
      <c r="BL22" s="432"/>
      <c r="BM22" s="277"/>
      <c r="BN22" s="277"/>
      <c r="BO22" s="362"/>
      <c r="BP22" s="308"/>
      <c r="BQ22" s="277"/>
      <c r="BR22" s="277"/>
      <c r="BS22" s="277"/>
      <c r="BT22" s="307"/>
      <c r="BV22" s="951" t="s">
        <v>72</v>
      </c>
      <c r="BW22" s="951"/>
      <c r="BX22" s="951"/>
      <c r="BY22" s="341">
        <f>'data collection'!B27+'data collection'!B26+'data collection'!B25+'data collection'!B24+'data collection'!B20+'data collection'!B21</f>
        <v>5</v>
      </c>
      <c r="BZ22" s="350" t="s">
        <v>73</v>
      </c>
    </row>
    <row r="23" spans="1:78" s="217" customFormat="1" ht="14.65" customHeight="1" x14ac:dyDescent="0.2">
      <c r="A23" s="958"/>
      <c r="B23" s="945" t="s">
        <v>74</v>
      </c>
      <c r="C23" s="946"/>
      <c r="D23" s="946"/>
      <c r="E23" s="947"/>
      <c r="F23" s="306" t="s">
        <v>46</v>
      </c>
      <c r="G23" s="305"/>
      <c r="H23" s="308"/>
      <c r="I23" s="277"/>
      <c r="J23" s="277"/>
      <c r="K23" s="307"/>
      <c r="L23" s="432"/>
      <c r="M23" s="277"/>
      <c r="N23" s="277"/>
      <c r="O23" s="362"/>
      <c r="P23" s="308"/>
      <c r="Q23" s="277"/>
      <c r="R23" s="277"/>
      <c r="S23" s="277"/>
      <c r="T23" s="307"/>
      <c r="U23" s="432"/>
      <c r="V23" s="277"/>
      <c r="W23" s="549"/>
      <c r="X23" s="550"/>
      <c r="Y23" s="551"/>
      <c r="Z23" s="549"/>
      <c r="AA23" s="549"/>
      <c r="AB23" s="549"/>
      <c r="AC23" s="552"/>
      <c r="AD23" s="553"/>
      <c r="AE23" s="549"/>
      <c r="AF23" s="549"/>
      <c r="AG23" s="550"/>
      <c r="AH23" s="551"/>
      <c r="AI23" s="549"/>
      <c r="AJ23" s="549"/>
      <c r="AK23" s="552"/>
      <c r="AL23" s="553"/>
      <c r="AM23" s="549"/>
      <c r="AN23" s="549"/>
      <c r="AO23" s="549"/>
      <c r="AP23" s="550"/>
      <c r="AQ23" s="551"/>
      <c r="AR23" s="549"/>
      <c r="AS23" s="549"/>
      <c r="AT23" s="552"/>
      <c r="AU23" s="553"/>
      <c r="AV23" s="549"/>
      <c r="AW23" s="549"/>
      <c r="AX23" s="550"/>
      <c r="AY23" s="551"/>
      <c r="AZ23" s="549"/>
      <c r="BA23" s="549"/>
      <c r="BB23" s="552"/>
      <c r="BC23" s="551"/>
      <c r="BD23" s="549"/>
      <c r="BE23" s="549"/>
      <c r="BF23" s="549"/>
      <c r="BG23" s="552"/>
      <c r="BH23" s="551"/>
      <c r="BI23" s="277"/>
      <c r="BJ23" s="277"/>
      <c r="BK23" s="307"/>
      <c r="BL23" s="432"/>
      <c r="BM23" s="277"/>
      <c r="BN23" s="277"/>
      <c r="BO23" s="362"/>
      <c r="BP23" s="308"/>
      <c r="BQ23" s="277"/>
      <c r="BR23" s="277"/>
      <c r="BS23" s="277"/>
      <c r="BT23" s="307"/>
      <c r="BV23" s="421"/>
      <c r="BW23" s="421"/>
      <c r="BX23" s="421"/>
      <c r="BY23" s="341">
        <f>BU28</f>
        <v>0</v>
      </c>
      <c r="BZ23" s="350"/>
    </row>
    <row r="24" spans="1:78" s="217" customFormat="1" ht="14.65" customHeight="1" x14ac:dyDescent="0.2">
      <c r="A24" s="958"/>
      <c r="B24" s="945" t="s">
        <v>75</v>
      </c>
      <c r="C24" s="946"/>
      <c r="D24" s="946"/>
      <c r="E24" s="947"/>
      <c r="F24" s="306" t="s">
        <v>46</v>
      </c>
      <c r="G24" s="305"/>
      <c r="H24" s="308"/>
      <c r="I24" s="277"/>
      <c r="J24" s="277"/>
      <c r="K24" s="307"/>
      <c r="L24" s="432"/>
      <c r="M24" s="277"/>
      <c r="N24" s="277"/>
      <c r="O24" s="362"/>
      <c r="P24" s="308"/>
      <c r="Q24" s="277"/>
      <c r="R24" s="277"/>
      <c r="S24" s="277"/>
      <c r="T24" s="307"/>
      <c r="U24" s="432"/>
      <c r="V24" s="277"/>
      <c r="W24" s="549"/>
      <c r="X24" s="550"/>
      <c r="Y24" s="551"/>
      <c r="Z24" s="549"/>
      <c r="AA24" s="549"/>
      <c r="AB24" s="549"/>
      <c r="AC24" s="552"/>
      <c r="AD24" s="553"/>
      <c r="AE24" s="549"/>
      <c r="AF24" s="549"/>
      <c r="AG24" s="550"/>
      <c r="AH24" s="551"/>
      <c r="AI24" s="549"/>
      <c r="AJ24" s="549"/>
      <c r="AK24" s="552"/>
      <c r="AL24" s="553"/>
      <c r="AM24" s="549"/>
      <c r="AN24" s="549"/>
      <c r="AO24" s="549"/>
      <c r="AP24" s="550"/>
      <c r="AQ24" s="551"/>
      <c r="AR24" s="549"/>
      <c r="AS24" s="549"/>
      <c r="AT24" s="552"/>
      <c r="AU24" s="553"/>
      <c r="AV24" s="549"/>
      <c r="AW24" s="549"/>
      <c r="AX24" s="550"/>
      <c r="AY24" s="551"/>
      <c r="AZ24" s="549"/>
      <c r="BA24" s="549"/>
      <c r="BB24" s="552"/>
      <c r="BC24" s="551"/>
      <c r="BD24" s="549"/>
      <c r="BE24" s="549"/>
      <c r="BF24" s="549"/>
      <c r="BG24" s="552"/>
      <c r="BH24" s="551"/>
      <c r="BI24" s="277"/>
      <c r="BJ24" s="277"/>
      <c r="BK24" s="307"/>
      <c r="BL24" s="432"/>
      <c r="BM24" s="277"/>
      <c r="BN24" s="277"/>
      <c r="BO24" s="362"/>
      <c r="BP24" s="308"/>
      <c r="BQ24" s="277"/>
      <c r="BR24" s="277"/>
      <c r="BS24" s="277"/>
      <c r="BT24" s="307"/>
      <c r="BV24" s="951" t="s">
        <v>76</v>
      </c>
      <c r="BW24" s="951"/>
      <c r="BX24" s="951"/>
      <c r="BY24" s="343">
        <f>BY5-BY21-BY22</f>
        <v>2012</v>
      </c>
      <c r="BZ24" s="350" t="s">
        <v>61</v>
      </c>
    </row>
    <row r="25" spans="1:78" s="217" customFormat="1" ht="14.65" customHeight="1" x14ac:dyDescent="0.2">
      <c r="A25" s="958"/>
      <c r="B25" s="945" t="s">
        <v>77</v>
      </c>
      <c r="C25" s="946"/>
      <c r="D25" s="946"/>
      <c r="E25" s="947"/>
      <c r="F25" s="306" t="s">
        <v>46</v>
      </c>
      <c r="G25" s="305"/>
      <c r="H25" s="412">
        <f t="shared" ref="H25:BS25" si="1">IF(AND(H$4&gt;=$BY$6,H$4&lt;$BY$7),$BY$11,0)</f>
        <v>0</v>
      </c>
      <c r="I25" s="413">
        <f t="shared" si="1"/>
        <v>0</v>
      </c>
      <c r="J25" s="413">
        <f t="shared" si="1"/>
        <v>0</v>
      </c>
      <c r="K25" s="414">
        <f t="shared" si="1"/>
        <v>0</v>
      </c>
      <c r="L25" s="422">
        <f t="shared" si="1"/>
        <v>0</v>
      </c>
      <c r="M25" s="413">
        <f t="shared" si="1"/>
        <v>0</v>
      </c>
      <c r="N25" s="413">
        <f t="shared" si="1"/>
        <v>0</v>
      </c>
      <c r="O25" s="415">
        <f t="shared" si="1"/>
        <v>0</v>
      </c>
      <c r="P25" s="412">
        <f t="shared" si="1"/>
        <v>0</v>
      </c>
      <c r="Q25" s="413">
        <f t="shared" si="1"/>
        <v>0</v>
      </c>
      <c r="R25" s="413">
        <f t="shared" si="1"/>
        <v>0</v>
      </c>
      <c r="S25" s="413">
        <f t="shared" si="1"/>
        <v>0</v>
      </c>
      <c r="T25" s="414">
        <f t="shared" si="1"/>
        <v>0</v>
      </c>
      <c r="U25" s="422">
        <f t="shared" si="1"/>
        <v>0</v>
      </c>
      <c r="V25" s="413">
        <f t="shared" si="1"/>
        <v>0</v>
      </c>
      <c r="W25" s="566">
        <f t="shared" si="1"/>
        <v>0</v>
      </c>
      <c r="X25" s="567">
        <f t="shared" si="1"/>
        <v>0</v>
      </c>
      <c r="Y25" s="568">
        <f t="shared" si="1"/>
        <v>0</v>
      </c>
      <c r="Z25" s="566">
        <f t="shared" si="1"/>
        <v>0</v>
      </c>
      <c r="AA25" s="566">
        <f t="shared" si="1"/>
        <v>0</v>
      </c>
      <c r="AB25" s="566">
        <f t="shared" si="1"/>
        <v>0</v>
      </c>
      <c r="AC25" s="569">
        <f t="shared" si="1"/>
        <v>0</v>
      </c>
      <c r="AD25" s="570">
        <f t="shared" si="1"/>
        <v>0</v>
      </c>
      <c r="AE25" s="566">
        <f t="shared" si="1"/>
        <v>36.017857142857146</v>
      </c>
      <c r="AF25" s="566">
        <f t="shared" si="1"/>
        <v>36.017857142857146</v>
      </c>
      <c r="AG25" s="567">
        <f t="shared" si="1"/>
        <v>36.017857142857146</v>
      </c>
      <c r="AH25" s="568">
        <f t="shared" si="1"/>
        <v>36.017857142857146</v>
      </c>
      <c r="AI25" s="566">
        <f t="shared" si="1"/>
        <v>36.017857142857146</v>
      </c>
      <c r="AJ25" s="566">
        <f t="shared" si="1"/>
        <v>36.017857142857146</v>
      </c>
      <c r="AK25" s="569">
        <f t="shared" si="1"/>
        <v>36.017857142857146</v>
      </c>
      <c r="AL25" s="570">
        <f t="shared" si="1"/>
        <v>36.017857142857146</v>
      </c>
      <c r="AM25" s="566">
        <f t="shared" si="1"/>
        <v>36.017857142857146</v>
      </c>
      <c r="AN25" s="566">
        <f t="shared" si="1"/>
        <v>36.017857142857146</v>
      </c>
      <c r="AO25" s="566">
        <f t="shared" si="1"/>
        <v>36.017857142857146</v>
      </c>
      <c r="AP25" s="567">
        <f t="shared" si="1"/>
        <v>36.017857142857146</v>
      </c>
      <c r="AQ25" s="568">
        <f t="shared" si="1"/>
        <v>36.017857142857146</v>
      </c>
      <c r="AR25" s="566">
        <f t="shared" si="1"/>
        <v>36.017857142857146</v>
      </c>
      <c r="AS25" s="566">
        <f t="shared" si="1"/>
        <v>36.017857142857146</v>
      </c>
      <c r="AT25" s="569">
        <f t="shared" si="1"/>
        <v>36.017857142857146</v>
      </c>
      <c r="AU25" s="570">
        <f t="shared" si="1"/>
        <v>36.017857142857146</v>
      </c>
      <c r="AV25" s="566">
        <f t="shared" si="1"/>
        <v>36.017857142857146</v>
      </c>
      <c r="AW25" s="566">
        <f t="shared" si="1"/>
        <v>36.017857142857146</v>
      </c>
      <c r="AX25" s="567">
        <f t="shared" si="1"/>
        <v>36.017857142857146</v>
      </c>
      <c r="AY25" s="568">
        <f t="shared" si="1"/>
        <v>36.017857142857146</v>
      </c>
      <c r="AZ25" s="566">
        <f t="shared" si="1"/>
        <v>36.017857142857146</v>
      </c>
      <c r="BA25" s="566">
        <f t="shared" si="1"/>
        <v>36.017857142857146</v>
      </c>
      <c r="BB25" s="569">
        <f t="shared" si="1"/>
        <v>36.017857142857146</v>
      </c>
      <c r="BC25" s="568">
        <f t="shared" si="1"/>
        <v>36.017857142857146</v>
      </c>
      <c r="BD25" s="566">
        <f t="shared" si="1"/>
        <v>36.017857142857146</v>
      </c>
      <c r="BE25" s="566">
        <f t="shared" si="1"/>
        <v>36.017857142857146</v>
      </c>
      <c r="BF25" s="549"/>
      <c r="BG25" s="552"/>
      <c r="BH25" s="551"/>
      <c r="BI25" s="413">
        <f t="shared" si="1"/>
        <v>36.017857142857146</v>
      </c>
      <c r="BJ25" s="413">
        <f t="shared" si="1"/>
        <v>36.017857142857146</v>
      </c>
      <c r="BK25" s="414">
        <f t="shared" si="1"/>
        <v>36.017857142857146</v>
      </c>
      <c r="BL25" s="422">
        <f t="shared" si="1"/>
        <v>36.017857142857146</v>
      </c>
      <c r="BM25" s="413">
        <f t="shared" si="1"/>
        <v>36.017857142857146</v>
      </c>
      <c r="BN25" s="413">
        <f t="shared" si="1"/>
        <v>36.017857142857146</v>
      </c>
      <c r="BO25" s="415">
        <f t="shared" si="1"/>
        <v>36.017857142857146</v>
      </c>
      <c r="BP25" s="412">
        <f t="shared" si="1"/>
        <v>36.017857142857146</v>
      </c>
      <c r="BQ25" s="413">
        <f t="shared" si="1"/>
        <v>36.017857142857146</v>
      </c>
      <c r="BR25" s="413">
        <f t="shared" si="1"/>
        <v>36.017857142857146</v>
      </c>
      <c r="BS25" s="413">
        <f t="shared" si="1"/>
        <v>36.017857142857146</v>
      </c>
      <c r="BT25" s="414">
        <f>IF(AND(BT$4&gt;=$BY$6,BT$4&lt;$BY$7),$BY$11,0)</f>
        <v>36.017857142857146</v>
      </c>
      <c r="BU25" s="400">
        <f>SUM(H25:BT25)</f>
        <v>1404.696428571428</v>
      </c>
      <c r="BV25" s="951" t="s">
        <v>78</v>
      </c>
      <c r="BW25" s="951"/>
      <c r="BX25" s="951"/>
      <c r="BY25" s="358">
        <f ca="1">(BY24/BY20)</f>
        <v>39.450980392156865</v>
      </c>
      <c r="BZ25" s="350" t="s">
        <v>79</v>
      </c>
    </row>
    <row r="26" spans="1:78" s="217" customFormat="1" ht="14.65" customHeight="1" x14ac:dyDescent="0.2">
      <c r="A26" s="958"/>
      <c r="B26" s="945" t="s">
        <v>80</v>
      </c>
      <c r="C26" s="946"/>
      <c r="D26" s="946"/>
      <c r="E26" s="947"/>
      <c r="F26" s="306" t="s">
        <v>46</v>
      </c>
      <c r="G26" s="305"/>
      <c r="H26" s="412" cm="1">
        <f t="array" ref="H26">SUMPRODUCT(--(Tracker!$BH$4:$BH$4986&gt;Program!G$4), --(Tracker!$BH$4:$BH$4986&lt;=Program!H$4), --(Tracker!$E$4:$E$4986=List!$B$20))</f>
        <v>0</v>
      </c>
      <c r="I26" s="413" cm="1">
        <f t="array" ref="I26">SUMPRODUCT(--(Tracker!$BH$4:$BH$4986&gt;Program!H$4), --(Tracker!$BH$4:$BH$4986&lt;=Program!I$4), --(Tracker!$E$4:$E$4986=List!$B$20))</f>
        <v>0</v>
      </c>
      <c r="J26" s="413" cm="1">
        <f t="array" ref="J26">SUMPRODUCT(--(Tracker!$BH$4:$BH$4986&gt;Program!I$4), --(Tracker!$BH$4:$BH$4986&lt;=Program!J$4), --(Tracker!$E$4:$E$4986=List!$B$20))</f>
        <v>0</v>
      </c>
      <c r="K26" s="414" cm="1">
        <f t="array" ref="K26">SUMPRODUCT(--(Tracker!$BH$4:$BH$4986&gt;Program!J$4), --(Tracker!$BH$4:$BH$4986&lt;=Program!K$4), --(Tracker!$E$4:$E$4986=List!$B$20))</f>
        <v>0</v>
      </c>
      <c r="L26" s="422" cm="1">
        <f t="array" ref="L26">SUMPRODUCT(--(Tracker!$BH$4:$BH$4986&gt;Program!K$4), --(Tracker!$BH$4:$BH$4986&lt;=Program!L$4), --(Tracker!$E$4:$E$4986=List!$B$20))</f>
        <v>0</v>
      </c>
      <c r="M26" s="413" cm="1">
        <f t="array" ref="M26">SUMPRODUCT(--(Tracker!$BH$4:$BH$4986&gt;Program!L$4), --(Tracker!$BH$4:$BH$4986&lt;=Program!M$4), --(Tracker!$E$4:$E$4986=List!$B$20))</f>
        <v>0</v>
      </c>
      <c r="N26" s="413" cm="1">
        <f t="array" ref="N26">SUMPRODUCT(--(Tracker!$BH$4:$BH$4986&gt;Program!M$4), --(Tracker!$BH$4:$BH$4986&lt;=Program!N$4), --(Tracker!$E$4:$E$4986=List!$B$20))</f>
        <v>0</v>
      </c>
      <c r="O26" s="415" cm="1">
        <f t="array" ref="O26">SUMPRODUCT(--(Tracker!$BH$4:$BH$4986&gt;Program!N$4), --(Tracker!$BH$4:$BH$4986&lt;=Program!O$4), --(Tracker!$E$4:$E$4986=List!$B$20))</f>
        <v>0</v>
      </c>
      <c r="P26" s="412" cm="1">
        <f t="array" ref="P26">SUMPRODUCT(--(Tracker!$BH$4:$BH$4986&gt;Program!O$4), --(Tracker!$BH$4:$BH$4986&lt;=Program!P$4), --(Tracker!$E$4:$E$4986=List!$B$20))</f>
        <v>0</v>
      </c>
      <c r="Q26" s="413" cm="1">
        <f t="array" ref="Q26">SUMPRODUCT(--(Tracker!$BH$4:$BH$4986&gt;Program!P$4), --(Tracker!$BH$4:$BH$4986&lt;=Program!Q$4), --(Tracker!$E$4:$E$4986=List!$B$20))</f>
        <v>0</v>
      </c>
      <c r="R26" s="413" cm="1">
        <f t="array" ref="R26">SUMPRODUCT(--(Tracker!$BH$4:$BH$4986&gt;Program!Q$4), --(Tracker!$BH$4:$BH$4986&lt;=Program!R$4), --(Tracker!$E$4:$E$4986=List!$B$20))</f>
        <v>0</v>
      </c>
      <c r="S26" s="413" cm="1">
        <f t="array" ref="S26">SUMPRODUCT(--(Tracker!$BH$4:$BH$4986&gt;Program!R$4), --(Tracker!$BH$4:$BH$4986&lt;=Program!S$4), --(Tracker!$E$4:$E$4986=List!$B$20))</f>
        <v>0</v>
      </c>
      <c r="T26" s="414" cm="1">
        <f t="array" ref="T26">SUMPRODUCT(--(Tracker!$BH$4:$BH$4986&gt;Program!S$4), --(Tracker!$BH$4:$BH$4986&lt;=Program!T$4), --(Tracker!$E$4:$E$4986=List!$B$20))</f>
        <v>0</v>
      </c>
      <c r="U26" s="422" cm="1">
        <f t="array" ref="U26">SUMPRODUCT(--(Tracker!$BH$4:$BH$4986&gt;Program!T$4), --(Tracker!$BH$4:$BH$4986&lt;=Program!U$4), --(Tracker!$E$4:$E$4986=List!$B$20))</f>
        <v>0</v>
      </c>
      <c r="V26" s="413" cm="1">
        <f t="array" ref="V26">SUMPRODUCT(--(Tracker!$BH$4:$BH$4986&gt;Program!U$4), --(Tracker!$BH$4:$BH$4986&lt;=Program!V$4), --(Tracker!$E$4:$E$4986=List!$B$20))</f>
        <v>0</v>
      </c>
      <c r="W26" s="566" cm="1">
        <f t="array" ref="W26">SUMPRODUCT(--(Tracker!$BH$4:$BH$4986&gt;Program!V$4), --(Tracker!$BH$4:$BH$4986&lt;=Program!W$4), --(Tracker!$E$4:$E$4986=List!$B$20))</f>
        <v>0</v>
      </c>
      <c r="X26" s="567" cm="1">
        <f t="array" ref="X26">SUMPRODUCT(--(Tracker!$BH$4:$BH$4986&gt;Program!W$4), --(Tracker!$BH$4:$BH$4986&lt;=Program!X$4), --(Tracker!$E$4:$E$4986=List!$B$20))</f>
        <v>0</v>
      </c>
      <c r="Y26" s="568" cm="1">
        <f t="array" ref="Y26">SUMPRODUCT(--(Tracker!$BH$4:$BH$4986&gt;Program!X$4), --(Tracker!$BH$4:$BH$4986&lt;=Program!Y$4), --(Tracker!$E$4:$E$4986=List!$B$20))</f>
        <v>0</v>
      </c>
      <c r="Z26" s="566" cm="1">
        <f t="array" ref="Z26">SUMPRODUCT(--(Tracker!$BH$4:$BH$4986&gt;Program!Y$4), --(Tracker!$BH$4:$BH$4986&lt;=Program!Z$4), --(Tracker!$E$4:$E$4986=List!$B$20))</f>
        <v>0</v>
      </c>
      <c r="AA26" s="566" cm="1">
        <f t="array" ref="AA26">SUMPRODUCT(--(Tracker!$BH$4:$BH$4986&gt;Program!Z$4), --(Tracker!$BH$4:$BH$4986&lt;=Program!AA$4), --(Tracker!$E$4:$E$4986=List!$B$20))</f>
        <v>0</v>
      </c>
      <c r="AB26" s="566" cm="1">
        <f t="array" ref="AB26">SUMPRODUCT(--(Tracker!$BH$4:$BH$4986&gt;Program!AA$4), --(Tracker!$BH$4:$BH$4986&lt;=Program!AB$4), --(Tracker!$E$4:$E$4986=List!$B$20))</f>
        <v>0</v>
      </c>
      <c r="AC26" s="569" cm="1">
        <f t="array" ref="AC26">SUMPRODUCT(--(Tracker!$BH$4:$BH$4986&gt;Program!AB$4), --(Tracker!$BH$4:$BH$4986&lt;=Program!AC$4), --(Tracker!$E$4:$E$4986=List!$B$20))</f>
        <v>0</v>
      </c>
      <c r="AD26" s="570" cm="1">
        <f t="array" ref="AD26">SUMPRODUCT(--(Tracker!$BH$4:$BH$4986&gt;Program!AC$4), --(Tracker!$BH$4:$BH$4986&lt;=Program!AD$4), --(Tracker!$E$4:$E$4986=List!$B$20))</f>
        <v>0</v>
      </c>
      <c r="AE26" s="566" cm="1">
        <f t="array" ref="AE26">SUMPRODUCT(--(Tracker!$BH$4:$BH$4986&gt;Program!AD$4), --(Tracker!$BH$4:$BH$4986&lt;=Program!AE$4), --(Tracker!$E$4:$E$4986=List!$B$20))</f>
        <v>0</v>
      </c>
      <c r="AF26" s="566" cm="1">
        <f t="array" ref="AF26">SUMPRODUCT(--(Tracker!$BH$4:$BH$4986&gt;Program!AE$4), --(Tracker!$BH$4:$BH$4986&lt;=Program!AF$4), --(Tracker!$E$4:$E$4986=List!$B$20))</f>
        <v>0</v>
      </c>
      <c r="AG26" s="567" cm="1">
        <f t="array" ref="AG26">SUMPRODUCT(--(Tracker!$BH$4:$BH$4986&gt;Program!AF$4), --(Tracker!$BH$4:$BH$4986&lt;=Program!AG$4), --(Tracker!$E$4:$E$4986=List!$B$20))</f>
        <v>0</v>
      </c>
      <c r="AH26" s="568" cm="1">
        <f t="array" ref="AH26">SUMPRODUCT(--(Tracker!$BH$4:$BH$4986&gt;Program!AG$4), --(Tracker!$BH$4:$BH$4986&lt;=Program!AH$4), --(Tracker!$E$4:$E$4986=List!$B$20))</f>
        <v>0</v>
      </c>
      <c r="AI26" s="566" cm="1">
        <f t="array" ref="AI26">SUMPRODUCT(--(Tracker!$BH$4:$BH$4986&gt;Program!AH$4), --(Tracker!$BH$4:$BH$4986&lt;=Program!AI$4), --(Tracker!$E$4:$E$4986=List!$B$20))</f>
        <v>0</v>
      </c>
      <c r="AJ26" s="566" cm="1">
        <f t="array" ref="AJ26">SUMPRODUCT(--(Tracker!$BH$4:$BH$4986&gt;Program!AI$4), --(Tracker!$BH$4:$BH$4986&lt;=Program!AJ$4), --(Tracker!$E$4:$E$4986=List!$B$20))</f>
        <v>0</v>
      </c>
      <c r="AK26" s="569" cm="1">
        <f t="array" ref="AK26">SUMPRODUCT(--(Tracker!$BH$4:$BH$4986&gt;Program!AJ$4), --(Tracker!$BH$4:$BH$4986&lt;=Program!AK$4), --(Tracker!$E$4:$E$4986=List!$B$20))</f>
        <v>0</v>
      </c>
      <c r="AL26" s="570" cm="1">
        <f t="array" ref="AL26">SUMPRODUCT(--(Tracker!$BH$4:$BH$4986&gt;Program!AK$4), --(Tracker!$BH$4:$BH$4986&lt;=Program!AL$4), --(Tracker!$E$4:$E$4986=List!$B$20))</f>
        <v>0</v>
      </c>
      <c r="AM26" s="566" cm="1">
        <f t="array" ref="AM26">SUMPRODUCT(--(Tracker!$BH$4:$BH$4986&gt;Program!AL$4), --(Tracker!$BH$4:$BH$4986&lt;=Program!AM$4), --(Tracker!$E$4:$E$4986=List!$B$20))</f>
        <v>0</v>
      </c>
      <c r="AN26" s="566" cm="1">
        <f t="array" ref="AN26">SUMPRODUCT(--(Tracker!$BH$4:$BH$4986&gt;Program!AM$4), --(Tracker!$BH$4:$BH$4986&lt;=Program!AN$4), --(Tracker!$E$4:$E$4986=List!$B$20))</f>
        <v>0</v>
      </c>
      <c r="AO26" s="566" cm="1">
        <f t="array" ref="AO26">SUMPRODUCT(--(Tracker!$BH$4:$BH$4986&gt;Program!AN$4), --(Tracker!$BH$4:$BH$4986&lt;=Program!AO$4), --(Tracker!$E$4:$E$4986=List!$B$20))</f>
        <v>0</v>
      </c>
      <c r="AP26" s="567" cm="1">
        <f t="array" ref="AP26">SUMPRODUCT(--(Tracker!$BH$4:$BH$4986&gt;Program!AO$4), --(Tracker!$BH$4:$BH$4986&lt;=Program!AP$4), --(Tracker!$E$4:$E$4986=List!$B$20))</f>
        <v>0</v>
      </c>
      <c r="AQ26" s="568" cm="1">
        <f t="array" ref="AQ26">SUMPRODUCT(--(Tracker!$BH$4:$BH$4986&gt;Program!AP$4), --(Tracker!$BH$4:$BH$4986&lt;=Program!AQ$4), --(Tracker!$E$4:$E$4986=List!$B$20))</f>
        <v>0</v>
      </c>
      <c r="AR26" s="566" cm="1">
        <f t="array" ref="AR26">SUMPRODUCT(--(Tracker!$BH$4:$BH$4986&gt;Program!AQ$4), --(Tracker!$BH$4:$BH$4986&lt;=Program!AR$4), --(Tracker!$E$4:$E$4986=List!$B$20))</f>
        <v>0</v>
      </c>
      <c r="AS26" s="566" cm="1">
        <f t="array" ref="AS26">SUMPRODUCT(--(Tracker!$BH$4:$BH$4986&gt;Program!AR$4), --(Tracker!$BH$4:$BH$4986&lt;=Program!AS$4), --(Tracker!$E$4:$E$4986=List!$B$20))</f>
        <v>0</v>
      </c>
      <c r="AT26" s="569" cm="1">
        <f t="array" ref="AT26">SUMPRODUCT(--(Tracker!$BH$4:$BH$4986&gt;Program!AS$4), --(Tracker!$BH$4:$BH$4986&lt;=Program!AT$4), --(Tracker!$E$4:$E$4986=List!$B$20))</f>
        <v>0</v>
      </c>
      <c r="AU26" s="570" cm="1">
        <f t="array" ref="AU26">SUMPRODUCT(--(Tracker!$BH$4:$BH$4986&gt;Program!AT$4), --(Tracker!$BH$4:$BH$4986&lt;=Program!AU$4), --(Tracker!$E$4:$E$4986=List!$B$20))</f>
        <v>0</v>
      </c>
      <c r="AV26" s="566" cm="1">
        <f t="array" ref="AV26">SUMPRODUCT(--(Tracker!$BH$4:$BH$4986&gt;Program!AU$4), --(Tracker!$BH$4:$BH$4986&lt;=Program!AV$4), --(Tracker!$E$4:$E$4986=List!$B$20))</f>
        <v>0</v>
      </c>
      <c r="AW26" s="566" cm="1">
        <f t="array" ref="AW26">SUMPRODUCT(--(Tracker!$BH$4:$BH$4986&gt;Program!AV$4), --(Tracker!$BH$4:$BH$4986&lt;=Program!AW$4), --(Tracker!$E$4:$E$4986=List!$B$20))</f>
        <v>0</v>
      </c>
      <c r="AX26" s="567" cm="1">
        <f t="array" ref="AX26">SUMPRODUCT(--(Tracker!$BH$4:$BH$4986&gt;Program!AW$4), --(Tracker!$BH$4:$BH$4986&lt;=Program!AX$4), --(Tracker!$E$4:$E$4986=List!$B$20))</f>
        <v>0</v>
      </c>
      <c r="AY26" s="568" cm="1">
        <f t="array" ref="AY26">SUMPRODUCT(--(Tracker!$BH$4:$BH$4986&gt;Program!AX$4), --(Tracker!$BH$4:$BH$4986&lt;=Program!AY$4), --(Tracker!$E$4:$E$4986=List!$B$20))</f>
        <v>0</v>
      </c>
      <c r="AZ26" s="566" cm="1">
        <f t="array" ref="AZ26">SUMPRODUCT(--(Tracker!$BH$4:$BH$4986&gt;Program!AY$4), --(Tracker!$BH$4:$BH$4986&lt;=Program!AZ$4), --(Tracker!$E$4:$E$4986=List!$B$20))</f>
        <v>0</v>
      </c>
      <c r="BA26" s="566" cm="1">
        <f t="array" ref="BA26">SUMPRODUCT(--(Tracker!$BH$4:$BH$4986&gt;Program!AZ$4), --(Tracker!$BH$4:$BH$4986&lt;=Program!BA$4), --(Tracker!$E$4:$E$4986=List!$B$20))</f>
        <v>0</v>
      </c>
      <c r="BB26" s="569" cm="1">
        <f t="array" ref="BB26">SUMPRODUCT(--(Tracker!$BH$4:$BH$4986&gt;Program!BA$4), --(Tracker!$BH$4:$BH$4986&lt;=Program!BB$4), --(Tracker!$E$4:$E$4986=List!$B$20))</f>
        <v>0</v>
      </c>
      <c r="BC26" s="568" cm="1">
        <f t="array" ref="BC26">SUMPRODUCT(--(Tracker!$BH$4:$BH$4986&gt;Program!BB$4), --(Tracker!$BH$4:$BH$4986&lt;=Program!BC$4), --(Tracker!$E$4:$E$4986=List!$B$20))</f>
        <v>0</v>
      </c>
      <c r="BD26" s="566" cm="1">
        <f t="array" ref="BD26">SUMPRODUCT(--(Tracker!$BH$4:$BH$4986&gt;Program!BC$4), --(Tracker!$BH$4:$BH$4986&lt;=Program!BD$4), --(Tracker!$E$4:$E$4986=List!$B$20))</f>
        <v>0</v>
      </c>
      <c r="BE26" s="566" cm="1">
        <f t="array" ref="BE26">SUMPRODUCT(--(Tracker!$BH$4:$BH$4986&gt;Program!BD$4), --(Tracker!$BH$4:$BH$4986&lt;=Program!BE$4), --(Tracker!$E$4:$E$4986=List!$B$20))</f>
        <v>0</v>
      </c>
      <c r="BF26" s="549"/>
      <c r="BG26" s="552"/>
      <c r="BH26" s="551"/>
      <c r="BI26" s="413" cm="1">
        <f t="array" ref="BI26">SUMPRODUCT(--(Tracker!$BH$4:$BH$4986&gt;Program!BH$4), --(Tracker!$BH$4:$BH$4986&lt;=Program!BI$4), --(Tracker!$E$4:$E$4986=List!$B$20))</f>
        <v>0</v>
      </c>
      <c r="BJ26" s="413" cm="1">
        <f t="array" ref="BJ26">SUMPRODUCT(--(Tracker!$BH$4:$BH$4986&gt;Program!BI$4), --(Tracker!$BH$4:$BH$4986&lt;=Program!BJ$4), --(Tracker!$E$4:$E$4986=List!$B$20))</f>
        <v>0</v>
      </c>
      <c r="BK26" s="414" cm="1">
        <f t="array" ref="BK26">SUMPRODUCT(--(Tracker!$BH$4:$BH$4986&gt;Program!BJ$4), --(Tracker!$BH$4:$BH$4986&lt;=Program!BK$4), --(Tracker!$E$4:$E$4986=List!$B$20))</f>
        <v>0</v>
      </c>
      <c r="BL26" s="422" cm="1">
        <f t="array" ref="BL26">SUMPRODUCT(--(Tracker!$BH$4:$BH$4986&gt;Program!BK$4), --(Tracker!$BH$4:$BH$4986&lt;=Program!BL$4), --(Tracker!$E$4:$E$4986=List!$B$20))</f>
        <v>0</v>
      </c>
      <c r="BM26" s="413" cm="1">
        <f t="array" ref="BM26">SUMPRODUCT(--(Tracker!$BH$4:$BH$4986&gt;Program!BL$4), --(Tracker!$BH$4:$BH$4986&lt;=Program!BM$4), --(Tracker!$E$4:$E$4986=List!$B$20))</f>
        <v>0</v>
      </c>
      <c r="BN26" s="413" cm="1">
        <f t="array" ref="BN26">SUMPRODUCT(--(Tracker!$BH$4:$BH$4986&gt;Program!BM$4), --(Tracker!$BH$4:$BH$4986&lt;=Program!BN$4), --(Tracker!$E$4:$E$4986=List!$B$20))</f>
        <v>0</v>
      </c>
      <c r="BO26" s="415" cm="1">
        <f t="array" ref="BO26">SUMPRODUCT(--(Tracker!$BH$4:$BH$4986&gt;Program!BN$4), --(Tracker!$BH$4:$BH$4986&lt;=Program!BO$4), --(Tracker!$E$4:$E$4986=List!$B$20))</f>
        <v>0</v>
      </c>
      <c r="BP26" s="412" cm="1">
        <f t="array" ref="BP26">SUMPRODUCT(--(Tracker!$BH$4:$BH$4986&gt;Program!BO$4), --(Tracker!$BH$4:$BH$4986&lt;=Program!BP$4), --(Tracker!$E$4:$E$4986=List!$B$20))</f>
        <v>0</v>
      </c>
      <c r="BQ26" s="413" cm="1">
        <f t="array" ref="BQ26">SUMPRODUCT(--(Tracker!$BH$4:$BH$4986&gt;Program!BP$4), --(Tracker!$BH$4:$BH$4986&lt;=Program!BQ$4), --(Tracker!$E$4:$E$4986=List!$B$20))</f>
        <v>0</v>
      </c>
      <c r="BR26" s="413" cm="1">
        <f t="array" ref="BR26">SUMPRODUCT(--(Tracker!$BH$4:$BH$4986&gt;Program!BQ$4), --(Tracker!$BH$4:$BH$4986&lt;=Program!BR$4), --(Tracker!$E$4:$E$4986=List!$B$20))</f>
        <v>0</v>
      </c>
      <c r="BS26" s="413" cm="1">
        <f t="array" ref="BS26">SUMPRODUCT(--(Tracker!$BH$4:$BH$4986&gt;Program!BR$4), --(Tracker!$BH$4:$BH$4986&lt;=Program!BS$4), --(Tracker!$E$4:$E$4986=List!$B$20))</f>
        <v>0</v>
      </c>
      <c r="BT26" s="414" cm="1">
        <f t="array" ref="BT26">SUMPRODUCT(--(Tracker!$BH$4:$BH$4986&gt;Program!BS$4), --(Tracker!$BH$4:$BH$4986&lt;=Program!BT$4), --(Tracker!$E$4:$E$4986=List!$B$20))</f>
        <v>0</v>
      </c>
      <c r="BU26" s="400">
        <f t="shared" ref="BU26" si="2">SUM(H26:BT26)</f>
        <v>0</v>
      </c>
      <c r="BW26" s="311"/>
      <c r="BX26" s="311"/>
      <c r="BY26" s="423"/>
      <c r="BZ26" s="419"/>
    </row>
    <row r="27" spans="1:78" s="217" customFormat="1" ht="14.65" customHeight="1" x14ac:dyDescent="0.2">
      <c r="A27" s="958"/>
      <c r="B27" s="945" t="s">
        <v>81</v>
      </c>
      <c r="C27" s="946"/>
      <c r="D27" s="946"/>
      <c r="E27" s="947"/>
      <c r="F27" s="306" t="s">
        <v>46</v>
      </c>
      <c r="G27" s="305"/>
      <c r="H27" s="412">
        <f t="shared" ref="H27:S27" ca="1" si="3">IF(AND(H$26=0,H$4&gt;=$BY$16,H$4&lt;=$BY$7),$BY$25,H26)</f>
        <v>0</v>
      </c>
      <c r="I27" s="413">
        <f t="shared" ca="1" si="3"/>
        <v>0</v>
      </c>
      <c r="J27" s="413">
        <f t="shared" ca="1" si="3"/>
        <v>0</v>
      </c>
      <c r="K27" s="414">
        <f t="shared" ca="1" si="3"/>
        <v>0</v>
      </c>
      <c r="L27" s="422">
        <f t="shared" ca="1" si="3"/>
        <v>0</v>
      </c>
      <c r="M27" s="413">
        <f t="shared" ca="1" si="3"/>
        <v>0</v>
      </c>
      <c r="N27" s="413">
        <f t="shared" ca="1" si="3"/>
        <v>0</v>
      </c>
      <c r="O27" s="415">
        <f t="shared" ca="1" si="3"/>
        <v>0</v>
      </c>
      <c r="P27" s="412">
        <f t="shared" ca="1" si="3"/>
        <v>0</v>
      </c>
      <c r="Q27" s="413">
        <f t="shared" ca="1" si="3"/>
        <v>0</v>
      </c>
      <c r="R27" s="413">
        <f t="shared" ca="1" si="3"/>
        <v>0</v>
      </c>
      <c r="S27" s="413">
        <f t="shared" ca="1" si="3"/>
        <v>0</v>
      </c>
      <c r="T27" s="414">
        <f ca="1">IF(AND(T$26=0,T$4&gt;=$BY$16,T$4&lt;=$BY$7),$BY$25,T26)</f>
        <v>0</v>
      </c>
      <c r="U27" s="422">
        <f ca="1">IF(AND(U$26=0,U$4&gt;=$BY$16,U$4&lt;=$BY$7),$BY$25,U26)</f>
        <v>0</v>
      </c>
      <c r="V27" s="413">
        <f ca="1">IF(AND(V$26=0,V$4&gt;=$BY$16,V$4&lt;=$BY$7),$BY$25,V26)</f>
        <v>0</v>
      </c>
      <c r="W27" s="566">
        <f ca="1">IF(AND(W$26=0,W$4&gt;=$BY$16,W$4&lt;=$BY$7),$BY$25,W26)</f>
        <v>0</v>
      </c>
      <c r="X27" s="567">
        <f t="shared" ref="X27:BE27" ca="1" si="4">IF(AND(X$26=0,X$4&gt;=$BY$16,X$4&lt;$BY$7),$BY$25,X26)</f>
        <v>0</v>
      </c>
      <c r="Y27" s="568">
        <f t="shared" ca="1" si="4"/>
        <v>0</v>
      </c>
      <c r="Z27" s="566">
        <f t="shared" ca="1" si="4"/>
        <v>0</v>
      </c>
      <c r="AA27" s="566">
        <f t="shared" ca="1" si="4"/>
        <v>0</v>
      </c>
      <c r="AB27" s="566">
        <f t="shared" ca="1" si="4"/>
        <v>0</v>
      </c>
      <c r="AC27" s="569">
        <f t="shared" ca="1" si="4"/>
        <v>0</v>
      </c>
      <c r="AD27" s="570">
        <f t="shared" ca="1" si="4"/>
        <v>0</v>
      </c>
      <c r="AE27" s="566">
        <f t="shared" ca="1" si="4"/>
        <v>0</v>
      </c>
      <c r="AF27" s="566">
        <f t="shared" ca="1" si="4"/>
        <v>0</v>
      </c>
      <c r="AG27" s="567">
        <f t="shared" ca="1" si="4"/>
        <v>0</v>
      </c>
      <c r="AH27" s="568">
        <f t="shared" ca="1" si="4"/>
        <v>0</v>
      </c>
      <c r="AI27" s="566">
        <f t="shared" ca="1" si="4"/>
        <v>0</v>
      </c>
      <c r="AJ27" s="566">
        <f t="shared" ca="1" si="4"/>
        <v>39.450980392156865</v>
      </c>
      <c r="AK27" s="569">
        <f t="shared" ca="1" si="4"/>
        <v>39.450980392156865</v>
      </c>
      <c r="AL27" s="570">
        <f t="shared" ca="1" si="4"/>
        <v>39.450980392156865</v>
      </c>
      <c r="AM27" s="566">
        <f t="shared" ca="1" si="4"/>
        <v>39.450980392156865</v>
      </c>
      <c r="AN27" s="566">
        <f t="shared" ca="1" si="4"/>
        <v>39.450980392156865</v>
      </c>
      <c r="AO27" s="566">
        <f t="shared" ca="1" si="4"/>
        <v>39.450980392156865</v>
      </c>
      <c r="AP27" s="567">
        <f t="shared" ca="1" si="4"/>
        <v>39.450980392156865</v>
      </c>
      <c r="AQ27" s="568">
        <f t="shared" ca="1" si="4"/>
        <v>39.450980392156865</v>
      </c>
      <c r="AR27" s="566">
        <f t="shared" ca="1" si="4"/>
        <v>39.450980392156865</v>
      </c>
      <c r="AS27" s="566">
        <f t="shared" ca="1" si="4"/>
        <v>39.450980392156865</v>
      </c>
      <c r="AT27" s="569">
        <f t="shared" ca="1" si="4"/>
        <v>39.450980392156865</v>
      </c>
      <c r="AU27" s="570">
        <f t="shared" ca="1" si="4"/>
        <v>39.450980392156865</v>
      </c>
      <c r="AV27" s="566">
        <f t="shared" ca="1" si="4"/>
        <v>39.450980392156865</v>
      </c>
      <c r="AW27" s="566">
        <f t="shared" ca="1" si="4"/>
        <v>39.450980392156865</v>
      </c>
      <c r="AX27" s="567">
        <f t="shared" ca="1" si="4"/>
        <v>39.450980392156865</v>
      </c>
      <c r="AY27" s="568">
        <f t="shared" ca="1" si="4"/>
        <v>39.450980392156865</v>
      </c>
      <c r="AZ27" s="566">
        <f t="shared" ca="1" si="4"/>
        <v>39.450980392156865</v>
      </c>
      <c r="BA27" s="566">
        <f t="shared" ca="1" si="4"/>
        <v>39.450980392156865</v>
      </c>
      <c r="BB27" s="569">
        <f t="shared" ca="1" si="4"/>
        <v>39.450980392156865</v>
      </c>
      <c r="BC27" s="568">
        <f t="shared" ca="1" si="4"/>
        <v>39.450980392156865</v>
      </c>
      <c r="BD27" s="566">
        <f t="shared" ca="1" si="4"/>
        <v>39.450980392156865</v>
      </c>
      <c r="BE27" s="566">
        <f t="shared" ca="1" si="4"/>
        <v>39.450980392156865</v>
      </c>
      <c r="BF27" s="549"/>
      <c r="BG27" s="552"/>
      <c r="BH27" s="551"/>
      <c r="BI27" s="413">
        <f t="shared" ref="BI27:BT27" ca="1" si="5">IF(AND(BI$26=0,BI$4&gt;=$BY$16,BI$4&lt;$BY$7),$BY$25,BI26)</f>
        <v>39.450980392156865</v>
      </c>
      <c r="BJ27" s="413">
        <f t="shared" ca="1" si="5"/>
        <v>39.450980392156865</v>
      </c>
      <c r="BK27" s="414">
        <f t="shared" ca="1" si="5"/>
        <v>39.450980392156865</v>
      </c>
      <c r="BL27" s="422">
        <f t="shared" ca="1" si="5"/>
        <v>39.450980392156865</v>
      </c>
      <c r="BM27" s="413">
        <f t="shared" ca="1" si="5"/>
        <v>39.450980392156865</v>
      </c>
      <c r="BN27" s="413">
        <f t="shared" ca="1" si="5"/>
        <v>39.450980392156865</v>
      </c>
      <c r="BO27" s="415">
        <f t="shared" ca="1" si="5"/>
        <v>39.450980392156865</v>
      </c>
      <c r="BP27" s="412">
        <f t="shared" ca="1" si="5"/>
        <v>39.450980392156865</v>
      </c>
      <c r="BQ27" s="413">
        <f t="shared" ca="1" si="5"/>
        <v>39.450980392156865</v>
      </c>
      <c r="BR27" s="413">
        <f t="shared" ca="1" si="5"/>
        <v>39.450980392156865</v>
      </c>
      <c r="BS27" s="413">
        <f t="shared" ca="1" si="5"/>
        <v>39.450980392156865</v>
      </c>
      <c r="BT27" s="414">
        <f t="shared" ca="1" si="5"/>
        <v>39.450980392156865</v>
      </c>
      <c r="BU27" s="400">
        <f ca="1">SUM(H27:BT27)</f>
        <v>1341.3333333333342</v>
      </c>
      <c r="BV27" s="424">
        <f ca="1">BU27-BU26</f>
        <v>1341.3333333333342</v>
      </c>
      <c r="BW27" s="283"/>
      <c r="BX27" s="283"/>
      <c r="BY27" s="425"/>
      <c r="BZ27" s="350"/>
    </row>
    <row r="28" spans="1:78" s="217" customFormat="1" ht="14.65" customHeight="1" thickBot="1" x14ac:dyDescent="0.25">
      <c r="A28" s="959"/>
      <c r="B28" s="948" t="str">
        <f>'Mile Stones'!D25</f>
        <v xml:space="preserve">Targeted completion </v>
      </c>
      <c r="C28" s="949"/>
      <c r="D28" s="949"/>
      <c r="E28" s="950"/>
      <c r="F28" s="304" t="s">
        <v>46</v>
      </c>
      <c r="G28" s="303"/>
      <c r="H28" s="302"/>
      <c r="I28" s="301"/>
      <c r="J28" s="301"/>
      <c r="K28" s="300"/>
      <c r="L28" s="435"/>
      <c r="M28" s="301"/>
      <c r="N28" s="301"/>
      <c r="O28" s="363"/>
      <c r="P28" s="302"/>
      <c r="Q28" s="301"/>
      <c r="R28" s="301"/>
      <c r="S28" s="301"/>
      <c r="T28" s="300"/>
      <c r="U28" s="435"/>
      <c r="V28" s="301"/>
      <c r="W28" s="571"/>
      <c r="X28" s="572"/>
      <c r="Y28" s="573"/>
      <c r="Z28" s="571"/>
      <c r="AA28" s="571"/>
      <c r="AB28" s="571"/>
      <c r="AC28" s="574"/>
      <c r="AD28" s="575"/>
      <c r="AE28" s="571"/>
      <c r="AF28" s="571"/>
      <c r="AG28" s="572"/>
      <c r="AH28" s="573"/>
      <c r="AI28" s="571"/>
      <c r="AJ28" s="571"/>
      <c r="AK28" s="574"/>
      <c r="AL28" s="575"/>
      <c r="AM28" s="571"/>
      <c r="AN28" s="571"/>
      <c r="AO28" s="571"/>
      <c r="AP28" s="572"/>
      <c r="AQ28" s="573"/>
      <c r="AR28" s="571"/>
      <c r="AS28" s="571"/>
      <c r="AT28" s="574"/>
      <c r="AU28" s="575"/>
      <c r="AV28" s="571"/>
      <c r="AW28" s="571"/>
      <c r="AX28" s="572"/>
      <c r="AY28" s="573"/>
      <c r="AZ28" s="571"/>
      <c r="BA28" s="571"/>
      <c r="BB28" s="574"/>
      <c r="BC28" s="573"/>
      <c r="BD28" s="571"/>
      <c r="BE28" s="571"/>
      <c r="BF28" s="571"/>
      <c r="BG28" s="574"/>
      <c r="BH28" s="573"/>
      <c r="BI28" s="301"/>
      <c r="BJ28" s="301"/>
      <c r="BK28" s="300"/>
      <c r="BL28" s="435"/>
      <c r="BM28" s="301"/>
      <c r="BN28" s="301"/>
      <c r="BO28" s="363"/>
      <c r="BP28" s="302"/>
      <c r="BQ28" s="301"/>
      <c r="BR28" s="301"/>
      <c r="BS28" s="301"/>
      <c r="BT28" s="300"/>
      <c r="BU28" s="400"/>
      <c r="BV28" s="283"/>
      <c r="BW28" s="283"/>
      <c r="BX28" s="283"/>
      <c r="BY28" s="124"/>
      <c r="BZ28" s="420"/>
    </row>
    <row r="29" spans="1:78" s="217" customFormat="1" ht="15.6" customHeight="1" x14ac:dyDescent="0.2">
      <c r="A29" s="299"/>
      <c r="B29" s="298"/>
      <c r="C29" s="298"/>
      <c r="D29" s="298"/>
      <c r="E29" s="298"/>
      <c r="F29" s="298"/>
      <c r="G29" s="298"/>
      <c r="H29" s="298"/>
      <c r="I29" s="298"/>
      <c r="J29" s="298"/>
      <c r="K29" s="298"/>
      <c r="L29" s="298"/>
      <c r="M29" s="298"/>
      <c r="N29" s="298"/>
      <c r="O29" s="298"/>
      <c r="P29" s="298"/>
      <c r="Q29" s="298"/>
      <c r="R29" s="298"/>
      <c r="S29" s="298"/>
      <c r="T29" s="298"/>
      <c r="U29" s="298"/>
      <c r="V29" s="298"/>
      <c r="W29" s="298"/>
      <c r="X29" s="298"/>
      <c r="Y29" s="298"/>
      <c r="Z29" s="298"/>
      <c r="AA29" s="298"/>
      <c r="AB29" s="298"/>
      <c r="AC29" s="298"/>
      <c r="AD29" s="298"/>
      <c r="AE29" s="298"/>
      <c r="AF29" s="298"/>
      <c r="AG29" s="298"/>
      <c r="AH29" s="298"/>
      <c r="AI29" s="298"/>
      <c r="AJ29" s="298"/>
      <c r="AK29" s="298"/>
      <c r="AL29" s="298"/>
      <c r="AM29" s="298"/>
      <c r="AN29" s="298"/>
      <c r="AO29" s="298"/>
      <c r="AP29" s="298"/>
      <c r="AQ29" s="298"/>
      <c r="AR29" s="298"/>
      <c r="AS29" s="298"/>
      <c r="AT29" s="298"/>
      <c r="AU29" s="298"/>
      <c r="AV29" s="298"/>
      <c r="AW29" s="298"/>
      <c r="AX29" s="298"/>
      <c r="AY29" s="298"/>
      <c r="AZ29" s="298"/>
      <c r="BA29" s="298"/>
      <c r="BB29" s="298"/>
      <c r="BC29" s="298"/>
      <c r="BD29" s="298"/>
      <c r="BE29" s="298"/>
      <c r="BF29" s="298"/>
      <c r="BG29" s="298"/>
      <c r="BH29" s="298"/>
      <c r="BI29" s="298"/>
      <c r="BJ29" s="298"/>
      <c r="BK29" s="298"/>
      <c r="BL29" s="298"/>
      <c r="BM29" s="298"/>
      <c r="BN29" s="298"/>
      <c r="BO29" s="298"/>
      <c r="BP29" s="298"/>
      <c r="BQ29" s="298"/>
      <c r="BR29" s="298"/>
      <c r="BS29" s="298"/>
      <c r="BT29" s="298"/>
      <c r="BU29" s="298"/>
      <c r="BV29" s="952"/>
      <c r="BW29" s="952"/>
      <c r="BX29" s="952"/>
      <c r="BY29" s="952"/>
      <c r="BZ29" s="350"/>
    </row>
    <row r="30" spans="1:78" s="217" customFormat="1" ht="11.65" customHeight="1" thickBot="1" x14ac:dyDescent="0.25">
      <c r="A30" s="195"/>
      <c r="B30" s="195"/>
      <c r="C30" s="195"/>
      <c r="D30" s="195"/>
      <c r="E30" s="297"/>
      <c r="F30" s="279"/>
      <c r="G30" s="195"/>
      <c r="H30" s="195"/>
      <c r="I30" s="195"/>
      <c r="J30" s="195"/>
      <c r="K30" s="195"/>
      <c r="L30" s="195"/>
      <c r="M30" s="195"/>
      <c r="N30" s="195"/>
      <c r="O30" s="195"/>
      <c r="P30" s="195"/>
      <c r="Q30" s="195"/>
      <c r="R30" s="195"/>
      <c r="S30" s="195"/>
      <c r="T30" s="195"/>
      <c r="U30" s="296"/>
      <c r="V30" s="296"/>
      <c r="W30" s="296"/>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c r="AV30" s="296"/>
      <c r="AW30" s="296"/>
      <c r="AX30" s="296"/>
      <c r="AY30" s="296"/>
      <c r="AZ30" s="296"/>
      <c r="BA30" s="296"/>
      <c r="BB30" s="296"/>
      <c r="BC30" s="296"/>
      <c r="BD30" s="296"/>
      <c r="BE30" s="296"/>
      <c r="BF30" s="296"/>
      <c r="BG30" s="296"/>
      <c r="BH30" s="296"/>
      <c r="BI30" s="296"/>
      <c r="BJ30" s="296"/>
      <c r="BK30" s="296"/>
      <c r="BL30" s="296"/>
      <c r="BM30" s="296"/>
      <c r="BN30" s="296"/>
      <c r="BO30" s="296"/>
      <c r="BP30" s="296"/>
      <c r="BQ30" s="296"/>
      <c r="BR30" s="296"/>
      <c r="BS30" s="296"/>
      <c r="BT30" s="296"/>
      <c r="BV30" s="952"/>
      <c r="BW30" s="952"/>
      <c r="BX30" s="952"/>
      <c r="BY30" s="952"/>
      <c r="BZ30" s="350"/>
    </row>
    <row r="31" spans="1:78" ht="34.15" customHeight="1" thickBot="1" x14ac:dyDescent="0.3">
      <c r="A31" s="976" t="str">
        <f>A1</f>
        <v>Pioneer Group Windows &amp; doors 24/25</v>
      </c>
      <c r="B31" s="977"/>
      <c r="C31" s="977"/>
      <c r="D31" s="977"/>
      <c r="E31" s="977"/>
      <c r="F31" s="977"/>
      <c r="G31" s="977"/>
      <c r="H31" s="977"/>
      <c r="I31" s="977"/>
      <c r="J31" s="977"/>
      <c r="K31" s="977"/>
      <c r="L31" s="977"/>
      <c r="M31" s="977"/>
      <c r="N31" s="977"/>
      <c r="O31" s="977"/>
      <c r="P31" s="977"/>
      <c r="Q31" s="977"/>
      <c r="R31" s="977"/>
      <c r="S31" s="977"/>
      <c r="T31" s="977"/>
      <c r="U31" s="977"/>
      <c r="V31" s="977"/>
      <c r="W31" s="977"/>
      <c r="X31" s="977"/>
      <c r="Y31" s="977"/>
      <c r="Z31" s="977"/>
      <c r="AA31" s="977"/>
      <c r="AB31" s="295"/>
      <c r="AC31" s="295"/>
      <c r="AD31" s="295"/>
      <c r="AE31" s="977" t="s">
        <v>82</v>
      </c>
      <c r="AF31" s="977"/>
      <c r="AG31" s="977"/>
      <c r="AH31" s="977"/>
      <c r="AI31" s="977"/>
      <c r="AJ31" s="977"/>
      <c r="AK31" s="977"/>
      <c r="AL31" s="977"/>
      <c r="AM31" s="977"/>
      <c r="AN31" s="977"/>
      <c r="AO31" s="977"/>
      <c r="AP31" s="977"/>
      <c r="AQ31" s="977"/>
      <c r="AR31" s="977"/>
      <c r="AS31" s="977"/>
      <c r="AT31" s="977"/>
      <c r="AU31" s="977"/>
      <c r="AV31" s="977"/>
      <c r="AW31" s="977"/>
      <c r="AX31" s="977"/>
      <c r="AY31" s="977"/>
      <c r="AZ31" s="977"/>
      <c r="BA31" s="977"/>
      <c r="BB31" s="977"/>
      <c r="BC31" s="977"/>
      <c r="BD31" s="977"/>
      <c r="BE31" s="977"/>
      <c r="BF31" s="977"/>
      <c r="BG31" s="977"/>
      <c r="BH31" s="977"/>
      <c r="BI31" s="977"/>
      <c r="BJ31" s="977"/>
      <c r="BK31" s="977"/>
      <c r="BL31" s="977"/>
      <c r="BM31" s="977"/>
      <c r="BN31" s="977"/>
      <c r="BO31" s="977"/>
      <c r="BP31" s="977"/>
      <c r="BQ31" s="977"/>
      <c r="BR31" s="977"/>
      <c r="BS31" s="977"/>
      <c r="BT31" s="978"/>
      <c r="BV31" s="283"/>
      <c r="BW31" s="283"/>
      <c r="BX31" s="283"/>
      <c r="BY31" s="124"/>
    </row>
    <row r="32" spans="1:78" s="374" customFormat="1" ht="34.15" hidden="1" customHeight="1" x14ac:dyDescent="0.2">
      <c r="A32" s="372"/>
      <c r="B32" s="373"/>
      <c r="C32" s="373"/>
      <c r="D32" s="373"/>
      <c r="E32" s="373"/>
      <c r="F32" s="293" t="s">
        <v>83</v>
      </c>
      <c r="G32" s="373"/>
      <c r="H32" s="384">
        <f ca="1">L34</f>
        <v>0</v>
      </c>
      <c r="I32" s="384">
        <f t="shared" ref="I32" ca="1" si="6">M34</f>
        <v>0</v>
      </c>
      <c r="J32" s="384">
        <f t="shared" ref="J32" ca="1" si="7">N34</f>
        <v>0</v>
      </c>
      <c r="K32" s="384">
        <f t="shared" ref="K32" ca="1" si="8">O34</f>
        <v>0</v>
      </c>
      <c r="L32" s="384">
        <f t="shared" ref="L32" ca="1" si="9">P34</f>
        <v>0</v>
      </c>
      <c r="M32" s="384">
        <f t="shared" ref="M32" ca="1" si="10">Q34</f>
        <v>0</v>
      </c>
      <c r="N32" s="384">
        <f t="shared" ref="N32" ca="1" si="11">R34</f>
        <v>0</v>
      </c>
      <c r="O32" s="384">
        <f t="shared" ref="O32" ca="1" si="12">S34</f>
        <v>0</v>
      </c>
      <c r="P32" s="384">
        <f t="shared" ref="P32" ca="1" si="13">T34</f>
        <v>0</v>
      </c>
      <c r="Q32" s="384">
        <f t="shared" ref="Q32" ca="1" si="14">U34</f>
        <v>0</v>
      </c>
      <c r="R32" s="384">
        <f t="shared" ref="R32" ca="1" si="15">V34</f>
        <v>0</v>
      </c>
      <c r="S32" s="384">
        <f t="shared" ref="S32" ca="1" si="16">W34</f>
        <v>0</v>
      </c>
      <c r="T32" s="384">
        <f t="shared" ref="T32" ca="1" si="17">X34</f>
        <v>0</v>
      </c>
      <c r="U32" s="384">
        <f t="shared" ref="U32" ca="1" si="18">Y34</f>
        <v>0</v>
      </c>
      <c r="V32" s="384">
        <f t="shared" ref="V32" ca="1" si="19">Z34</f>
        <v>0</v>
      </c>
      <c r="W32" s="384">
        <f t="shared" ref="W32" ca="1" si="20">AA34</f>
        <v>0</v>
      </c>
      <c r="X32" s="384">
        <f t="shared" ref="X32" ca="1" si="21">AB34</f>
        <v>0</v>
      </c>
      <c r="Y32" s="384">
        <f t="shared" ref="Y32" ca="1" si="22">AC34</f>
        <v>0</v>
      </c>
      <c r="Z32" s="384">
        <f t="shared" ref="Z32" ca="1" si="23">AD34</f>
        <v>0</v>
      </c>
      <c r="AA32" s="384">
        <f t="shared" ref="AA32" ca="1" si="24">AE34</f>
        <v>0</v>
      </c>
      <c r="AB32" s="384">
        <f t="shared" ref="AB32" ca="1" si="25">AF34</f>
        <v>0</v>
      </c>
      <c r="AC32" s="384">
        <f t="shared" ref="AC32" ca="1" si="26">AG34</f>
        <v>0</v>
      </c>
      <c r="AD32" s="384">
        <f t="shared" ref="AD32" ca="1" si="27">AH34</f>
        <v>0</v>
      </c>
      <c r="AE32" s="384">
        <f t="shared" ref="AE32" ca="1" si="28">AI34</f>
        <v>0</v>
      </c>
      <c r="AF32" s="384">
        <f t="shared" ref="AF32" ca="1" si="29">AJ34</f>
        <v>39.450980392156865</v>
      </c>
      <c r="AG32" s="384">
        <f t="shared" ref="AG32" ca="1" si="30">AK34</f>
        <v>78.901960784313729</v>
      </c>
      <c r="AH32" s="384">
        <f t="shared" ref="AH32" ca="1" si="31">AL34</f>
        <v>118.35294117647059</v>
      </c>
      <c r="AI32" s="384">
        <f t="shared" ref="AI32" ca="1" si="32">AM34</f>
        <v>157.80392156862746</v>
      </c>
      <c r="AJ32" s="384">
        <f t="shared" ref="AJ32" ca="1" si="33">AN34</f>
        <v>197.25490196078431</v>
      </c>
      <c r="AK32" s="384">
        <f t="shared" ref="AK32" ca="1" si="34">AO34</f>
        <v>236.70588235294116</v>
      </c>
      <c r="AL32" s="384">
        <f t="shared" ref="AL32" ca="1" si="35">AP34</f>
        <v>276.15686274509801</v>
      </c>
      <c r="AM32" s="384">
        <f t="shared" ref="AM32" ca="1" si="36">AQ34</f>
        <v>315.60784313725486</v>
      </c>
      <c r="AN32" s="384">
        <f t="shared" ref="AN32" ca="1" si="37">AR34</f>
        <v>355.05882352941171</v>
      </c>
      <c r="AO32" s="384">
        <f t="shared" ref="AO32" ca="1" si="38">AS34</f>
        <v>394.50980392156856</v>
      </c>
      <c r="AP32" s="384">
        <f t="shared" ref="AP32" ca="1" si="39">AT34</f>
        <v>433.96078431372541</v>
      </c>
      <c r="AQ32" s="384">
        <f t="shared" ref="AQ32" ca="1" si="40">AU34</f>
        <v>473.41176470588226</v>
      </c>
      <c r="AR32" s="384">
        <f t="shared" ref="AR32" ca="1" si="41">AV34</f>
        <v>512.86274509803911</v>
      </c>
      <c r="AS32" s="384">
        <f t="shared" ref="AS32" ca="1" si="42">AW34</f>
        <v>552.31372549019602</v>
      </c>
      <c r="AT32" s="384">
        <f t="shared" ref="AT32" ca="1" si="43">AX34</f>
        <v>591.76470588235293</v>
      </c>
      <c r="AU32" s="384">
        <f t="shared" ref="AU32" ca="1" si="44">AY34</f>
        <v>631.21568627450984</v>
      </c>
      <c r="AV32" s="384">
        <f t="shared" ref="AV32" ca="1" si="45">AZ34</f>
        <v>670.66666666666674</v>
      </c>
      <c r="AW32" s="384">
        <f t="shared" ref="AW32" ca="1" si="46">BA34</f>
        <v>710.11764705882365</v>
      </c>
      <c r="AX32" s="384">
        <f t="shared" ref="AX32" ca="1" si="47">BB34</f>
        <v>749.56862745098056</v>
      </c>
      <c r="AY32" s="384">
        <f t="shared" ref="AY32" ca="1" si="48">BC34</f>
        <v>789.01960784313746</v>
      </c>
      <c r="AZ32" s="384">
        <f t="shared" ref="AZ32" ca="1" si="49">BD34</f>
        <v>828.47058823529437</v>
      </c>
      <c r="BA32" s="384">
        <f t="shared" ref="BA32" ca="1" si="50">BE34</f>
        <v>867.92156862745128</v>
      </c>
      <c r="BB32" s="384">
        <f t="shared" ref="BB32" ca="1" si="51">BF34</f>
        <v>867.92156862745128</v>
      </c>
      <c r="BC32" s="384">
        <f t="shared" ref="BC32" ca="1" si="52">BG34</f>
        <v>867.92156862745128</v>
      </c>
      <c r="BD32" s="384">
        <f t="shared" ref="BD32" ca="1" si="53">BH34</f>
        <v>867.92156862745128</v>
      </c>
      <c r="BE32" s="384">
        <f t="shared" ref="BE32" ca="1" si="54">BI34</f>
        <v>907.37254901960819</v>
      </c>
      <c r="BF32" s="384">
        <f t="shared" ref="BF32" ca="1" si="55">BJ34</f>
        <v>946.82352941176509</v>
      </c>
      <c r="BG32" s="384">
        <f t="shared" ref="BG32" ca="1" si="56">BK34</f>
        <v>986.274509803922</v>
      </c>
      <c r="BH32" s="384">
        <f t="shared" ref="BH32" ca="1" si="57">BL34</f>
        <v>1025.7254901960789</v>
      </c>
      <c r="BI32" s="384">
        <f t="shared" ref="BI32" ca="1" si="58">BM34</f>
        <v>1065.1764705882358</v>
      </c>
      <c r="BJ32" s="384">
        <f t="shared" ref="BJ32" ca="1" si="59">BN34</f>
        <v>1104.6274509803927</v>
      </c>
      <c r="BK32" s="384">
        <f t="shared" ref="BK32" ca="1" si="60">BO34</f>
        <v>1144.0784313725496</v>
      </c>
      <c r="BL32" s="384">
        <f t="shared" ref="BL32" ca="1" si="61">BP34</f>
        <v>1183.5294117647065</v>
      </c>
      <c r="BM32" s="384">
        <f t="shared" ref="BM32" ca="1" si="62">BQ34</f>
        <v>1222.9803921568634</v>
      </c>
      <c r="BN32" s="384">
        <f t="shared" ref="BN32" ca="1" si="63">BR34</f>
        <v>1262.4313725490204</v>
      </c>
      <c r="BO32" s="384">
        <f t="shared" ref="BO32" ca="1" si="64">BS34</f>
        <v>1301.8823529411773</v>
      </c>
      <c r="BP32" s="384">
        <f t="shared" ref="BP32" ca="1" si="65">BT34</f>
        <v>1341.3333333333342</v>
      </c>
      <c r="BQ32" s="384">
        <f t="shared" ref="BQ32" si="66">BU34</f>
        <v>0</v>
      </c>
      <c r="BR32" s="384">
        <f t="shared" ref="BR32" si="67">BV34</f>
        <v>0</v>
      </c>
      <c r="BS32" s="384">
        <f t="shared" ref="BS32" si="68">BW34</f>
        <v>0</v>
      </c>
      <c r="BT32" s="384">
        <f t="shared" ref="BT32" si="69">BX34</f>
        <v>0</v>
      </c>
      <c r="BV32" s="375"/>
      <c r="BW32" s="375"/>
      <c r="BX32" s="375"/>
      <c r="BY32" s="376"/>
      <c r="BZ32" s="350"/>
    </row>
    <row r="33" spans="1:72" s="374" customFormat="1" ht="34.15" hidden="1" customHeight="1" x14ac:dyDescent="0.2">
      <c r="A33" s="377"/>
      <c r="B33" s="378"/>
      <c r="C33" s="378"/>
      <c r="D33" s="378"/>
      <c r="E33" s="378"/>
      <c r="F33" s="292" t="s">
        <v>84</v>
      </c>
      <c r="G33" s="378"/>
      <c r="H33" s="379">
        <f t="shared" ref="H33" ca="1" si="70">I34</f>
        <v>0</v>
      </c>
      <c r="I33" s="379">
        <f t="shared" ref="I33" ca="1" si="71">J34</f>
        <v>0</v>
      </c>
      <c r="J33" s="379">
        <f t="shared" ref="J33" ca="1" si="72">K34</f>
        <v>0</v>
      </c>
      <c r="K33" s="379">
        <f t="shared" ref="K33" ca="1" si="73">L34</f>
        <v>0</v>
      </c>
      <c r="L33" s="379">
        <f t="shared" ref="L33" ca="1" si="74">M34</f>
        <v>0</v>
      </c>
      <c r="M33" s="379">
        <f t="shared" ref="M33" ca="1" si="75">N34</f>
        <v>0</v>
      </c>
      <c r="N33" s="379">
        <f t="shared" ref="N33" ca="1" si="76">O34</f>
        <v>0</v>
      </c>
      <c r="O33" s="379">
        <f t="shared" ref="O33" ca="1" si="77">P34</f>
        <v>0</v>
      </c>
      <c r="P33" s="379">
        <f t="shared" ref="P33" ca="1" si="78">Q34</f>
        <v>0</v>
      </c>
      <c r="Q33" s="379">
        <f t="shared" ref="Q33" ca="1" si="79">R34</f>
        <v>0</v>
      </c>
      <c r="R33" s="379">
        <f t="shared" ref="R33" ca="1" si="80">S34</f>
        <v>0</v>
      </c>
      <c r="S33" s="379">
        <f t="shared" ref="S33" ca="1" si="81">T34</f>
        <v>0</v>
      </c>
      <c r="T33" s="379">
        <f t="shared" ref="T33" ca="1" si="82">U34</f>
        <v>0</v>
      </c>
      <c r="U33" s="379">
        <f t="shared" ref="U33" ca="1" si="83">V34</f>
        <v>0</v>
      </c>
      <c r="V33" s="379">
        <f t="shared" ref="V33" ca="1" si="84">W34</f>
        <v>0</v>
      </c>
      <c r="W33" s="380">
        <f t="shared" ref="W33:AZ33" ca="1" si="85">X34</f>
        <v>0</v>
      </c>
      <c r="X33" s="380">
        <f t="shared" ca="1" si="85"/>
        <v>0</v>
      </c>
      <c r="Y33" s="380">
        <f t="shared" ca="1" si="85"/>
        <v>0</v>
      </c>
      <c r="Z33" s="380">
        <f t="shared" ca="1" si="85"/>
        <v>0</v>
      </c>
      <c r="AA33" s="380">
        <f t="shared" ca="1" si="85"/>
        <v>0</v>
      </c>
      <c r="AB33" s="380">
        <f t="shared" ca="1" si="85"/>
        <v>0</v>
      </c>
      <c r="AC33" s="380">
        <f t="shared" ca="1" si="85"/>
        <v>0</v>
      </c>
      <c r="AD33" s="380">
        <f t="shared" ca="1" si="85"/>
        <v>0</v>
      </c>
      <c r="AE33" s="380">
        <f t="shared" ca="1" si="85"/>
        <v>0</v>
      </c>
      <c r="AF33" s="380">
        <f t="shared" ca="1" si="85"/>
        <v>0</v>
      </c>
      <c r="AG33" s="380">
        <f t="shared" ca="1" si="85"/>
        <v>0</v>
      </c>
      <c r="AH33" s="380">
        <f t="shared" ca="1" si="85"/>
        <v>0</v>
      </c>
      <c r="AI33" s="380">
        <f t="shared" ca="1" si="85"/>
        <v>39.450980392156865</v>
      </c>
      <c r="AJ33" s="380">
        <f t="shared" ca="1" si="85"/>
        <v>78.901960784313729</v>
      </c>
      <c r="AK33" s="380">
        <f t="shared" ca="1" si="85"/>
        <v>118.35294117647059</v>
      </c>
      <c r="AL33" s="380">
        <f t="shared" ca="1" si="85"/>
        <v>157.80392156862746</v>
      </c>
      <c r="AM33" s="380">
        <f t="shared" ca="1" si="85"/>
        <v>197.25490196078431</v>
      </c>
      <c r="AN33" s="380">
        <f t="shared" ca="1" si="85"/>
        <v>236.70588235294116</v>
      </c>
      <c r="AO33" s="380">
        <f t="shared" ca="1" si="85"/>
        <v>276.15686274509801</v>
      </c>
      <c r="AP33" s="380">
        <f t="shared" ca="1" si="85"/>
        <v>315.60784313725486</v>
      </c>
      <c r="AQ33" s="380">
        <f t="shared" ca="1" si="85"/>
        <v>355.05882352941171</v>
      </c>
      <c r="AR33" s="380">
        <f t="shared" ca="1" si="85"/>
        <v>394.50980392156856</v>
      </c>
      <c r="AS33" s="380">
        <f t="shared" ca="1" si="85"/>
        <v>433.96078431372541</v>
      </c>
      <c r="AT33" s="380">
        <f t="shared" ca="1" si="85"/>
        <v>473.41176470588226</v>
      </c>
      <c r="AU33" s="380">
        <f t="shared" ca="1" si="85"/>
        <v>512.86274509803911</v>
      </c>
      <c r="AV33" s="380">
        <f t="shared" ca="1" si="85"/>
        <v>552.31372549019602</v>
      </c>
      <c r="AW33" s="380">
        <f t="shared" ca="1" si="85"/>
        <v>591.76470588235293</v>
      </c>
      <c r="AX33" s="380">
        <f t="shared" ca="1" si="85"/>
        <v>631.21568627450984</v>
      </c>
      <c r="AY33" s="380">
        <f t="shared" ca="1" si="85"/>
        <v>670.66666666666674</v>
      </c>
      <c r="AZ33" s="380">
        <f t="shared" ca="1" si="85"/>
        <v>710.11764705882365</v>
      </c>
      <c r="BA33" s="380">
        <f t="shared" ref="BA33:BT33" ca="1" si="86">BB34</f>
        <v>749.56862745098056</v>
      </c>
      <c r="BB33" s="380">
        <f t="shared" ca="1" si="86"/>
        <v>789.01960784313746</v>
      </c>
      <c r="BC33" s="380">
        <f t="shared" ca="1" si="86"/>
        <v>828.47058823529437</v>
      </c>
      <c r="BD33" s="380">
        <f t="shared" ca="1" si="86"/>
        <v>867.92156862745128</v>
      </c>
      <c r="BE33" s="380">
        <f t="shared" ca="1" si="86"/>
        <v>867.92156862745128</v>
      </c>
      <c r="BF33" s="380">
        <f t="shared" ca="1" si="86"/>
        <v>867.92156862745128</v>
      </c>
      <c r="BG33" s="380">
        <f t="shared" ca="1" si="86"/>
        <v>867.92156862745128</v>
      </c>
      <c r="BH33" s="380">
        <f t="shared" ca="1" si="86"/>
        <v>907.37254901960819</v>
      </c>
      <c r="BI33" s="380">
        <f t="shared" ca="1" si="86"/>
        <v>946.82352941176509</v>
      </c>
      <c r="BJ33" s="380">
        <f t="shared" ca="1" si="86"/>
        <v>986.274509803922</v>
      </c>
      <c r="BK33" s="380">
        <f t="shared" ca="1" si="86"/>
        <v>1025.7254901960789</v>
      </c>
      <c r="BL33" s="380">
        <f t="shared" ca="1" si="86"/>
        <v>1065.1764705882358</v>
      </c>
      <c r="BM33" s="380">
        <f t="shared" ca="1" si="86"/>
        <v>1104.6274509803927</v>
      </c>
      <c r="BN33" s="380">
        <f t="shared" ca="1" si="86"/>
        <v>1144.0784313725496</v>
      </c>
      <c r="BO33" s="380">
        <f t="shared" ca="1" si="86"/>
        <v>1183.5294117647065</v>
      </c>
      <c r="BP33" s="380">
        <f t="shared" ca="1" si="86"/>
        <v>1222.9803921568634</v>
      </c>
      <c r="BQ33" s="380">
        <f t="shared" ca="1" si="86"/>
        <v>1262.4313725490204</v>
      </c>
      <c r="BR33" s="380">
        <f t="shared" ca="1" si="86"/>
        <v>1301.8823529411773</v>
      </c>
      <c r="BS33" s="380">
        <f t="shared" ca="1" si="86"/>
        <v>1341.3333333333342</v>
      </c>
      <c r="BT33" s="381">
        <f t="shared" si="86"/>
        <v>0</v>
      </c>
    </row>
    <row r="34" spans="1:72" s="374" customFormat="1" ht="14.65" hidden="1" customHeight="1" thickBot="1" x14ac:dyDescent="0.25">
      <c r="A34" s="382"/>
      <c r="F34" s="291" t="s">
        <v>85</v>
      </c>
      <c r="H34" s="383">
        <f t="shared" ref="H34:AM34" ca="1" si="87">H27+G34</f>
        <v>0</v>
      </c>
      <c r="I34" s="383">
        <f t="shared" ca="1" si="87"/>
        <v>0</v>
      </c>
      <c r="J34" s="383">
        <f t="shared" ca="1" si="87"/>
        <v>0</v>
      </c>
      <c r="K34" s="383">
        <f t="shared" ca="1" si="87"/>
        <v>0</v>
      </c>
      <c r="L34" s="383">
        <f t="shared" ca="1" si="87"/>
        <v>0</v>
      </c>
      <c r="M34" s="383">
        <f t="shared" ca="1" si="87"/>
        <v>0</v>
      </c>
      <c r="N34" s="383">
        <f t="shared" ca="1" si="87"/>
        <v>0</v>
      </c>
      <c r="O34" s="383">
        <f t="shared" ca="1" si="87"/>
        <v>0</v>
      </c>
      <c r="P34" s="383">
        <f t="shared" ca="1" si="87"/>
        <v>0</v>
      </c>
      <c r="Q34" s="383">
        <f t="shared" ca="1" si="87"/>
        <v>0</v>
      </c>
      <c r="R34" s="383">
        <f t="shared" ca="1" si="87"/>
        <v>0</v>
      </c>
      <c r="S34" s="383">
        <f t="shared" ca="1" si="87"/>
        <v>0</v>
      </c>
      <c r="T34" s="383">
        <f t="shared" ca="1" si="87"/>
        <v>0</v>
      </c>
      <c r="U34" s="383">
        <f t="shared" ca="1" si="87"/>
        <v>0</v>
      </c>
      <c r="V34" s="383">
        <f t="shared" ca="1" si="87"/>
        <v>0</v>
      </c>
      <c r="W34" s="383">
        <f t="shared" ca="1" si="87"/>
        <v>0</v>
      </c>
      <c r="X34" s="383">
        <f t="shared" ca="1" si="87"/>
        <v>0</v>
      </c>
      <c r="Y34" s="383">
        <f t="shared" ca="1" si="87"/>
        <v>0</v>
      </c>
      <c r="Z34" s="383">
        <f t="shared" ca="1" si="87"/>
        <v>0</v>
      </c>
      <c r="AA34" s="383">
        <f t="shared" ca="1" si="87"/>
        <v>0</v>
      </c>
      <c r="AB34" s="383">
        <f t="shared" ca="1" si="87"/>
        <v>0</v>
      </c>
      <c r="AC34" s="383">
        <f t="shared" ca="1" si="87"/>
        <v>0</v>
      </c>
      <c r="AD34" s="383">
        <f t="shared" ca="1" si="87"/>
        <v>0</v>
      </c>
      <c r="AE34" s="383">
        <f t="shared" ca="1" si="87"/>
        <v>0</v>
      </c>
      <c r="AF34" s="383">
        <f t="shared" ca="1" si="87"/>
        <v>0</v>
      </c>
      <c r="AG34" s="383">
        <f t="shared" ca="1" si="87"/>
        <v>0</v>
      </c>
      <c r="AH34" s="383">
        <f t="shared" ca="1" si="87"/>
        <v>0</v>
      </c>
      <c r="AI34" s="383">
        <f t="shared" ca="1" si="87"/>
        <v>0</v>
      </c>
      <c r="AJ34" s="383">
        <f t="shared" ca="1" si="87"/>
        <v>39.450980392156865</v>
      </c>
      <c r="AK34" s="383">
        <f t="shared" ca="1" si="87"/>
        <v>78.901960784313729</v>
      </c>
      <c r="AL34" s="383">
        <f t="shared" ca="1" si="87"/>
        <v>118.35294117647059</v>
      </c>
      <c r="AM34" s="383">
        <f t="shared" ca="1" si="87"/>
        <v>157.80392156862746</v>
      </c>
      <c r="AN34" s="383">
        <f t="shared" ref="AN34:BT34" ca="1" si="88">AN27+AM34</f>
        <v>197.25490196078431</v>
      </c>
      <c r="AO34" s="383">
        <f t="shared" ca="1" si="88"/>
        <v>236.70588235294116</v>
      </c>
      <c r="AP34" s="383">
        <f t="shared" ca="1" si="88"/>
        <v>276.15686274509801</v>
      </c>
      <c r="AQ34" s="383">
        <f t="shared" ca="1" si="88"/>
        <v>315.60784313725486</v>
      </c>
      <c r="AR34" s="383">
        <f t="shared" ca="1" si="88"/>
        <v>355.05882352941171</v>
      </c>
      <c r="AS34" s="383">
        <f t="shared" ca="1" si="88"/>
        <v>394.50980392156856</v>
      </c>
      <c r="AT34" s="383">
        <f t="shared" ca="1" si="88"/>
        <v>433.96078431372541</v>
      </c>
      <c r="AU34" s="383">
        <f t="shared" ca="1" si="88"/>
        <v>473.41176470588226</v>
      </c>
      <c r="AV34" s="383">
        <f t="shared" ca="1" si="88"/>
        <v>512.86274509803911</v>
      </c>
      <c r="AW34" s="383">
        <f t="shared" ca="1" si="88"/>
        <v>552.31372549019602</v>
      </c>
      <c r="AX34" s="383">
        <f t="shared" ca="1" si="88"/>
        <v>591.76470588235293</v>
      </c>
      <c r="AY34" s="383">
        <f t="shared" ca="1" si="88"/>
        <v>631.21568627450984</v>
      </c>
      <c r="AZ34" s="383">
        <f t="shared" ca="1" si="88"/>
        <v>670.66666666666674</v>
      </c>
      <c r="BA34" s="383">
        <f t="shared" ca="1" si="88"/>
        <v>710.11764705882365</v>
      </c>
      <c r="BB34" s="383">
        <f t="shared" ca="1" si="88"/>
        <v>749.56862745098056</v>
      </c>
      <c r="BC34" s="383">
        <f t="shared" ca="1" si="88"/>
        <v>789.01960784313746</v>
      </c>
      <c r="BD34" s="383">
        <f t="shared" ca="1" si="88"/>
        <v>828.47058823529437</v>
      </c>
      <c r="BE34" s="383">
        <f t="shared" ca="1" si="88"/>
        <v>867.92156862745128</v>
      </c>
      <c r="BF34" s="383">
        <f t="shared" ca="1" si="88"/>
        <v>867.92156862745128</v>
      </c>
      <c r="BG34" s="383">
        <f t="shared" ca="1" si="88"/>
        <v>867.92156862745128</v>
      </c>
      <c r="BH34" s="383">
        <f t="shared" ca="1" si="88"/>
        <v>867.92156862745128</v>
      </c>
      <c r="BI34" s="383">
        <f t="shared" ca="1" si="88"/>
        <v>907.37254901960819</v>
      </c>
      <c r="BJ34" s="383">
        <f t="shared" ca="1" si="88"/>
        <v>946.82352941176509</v>
      </c>
      <c r="BK34" s="383">
        <f t="shared" ca="1" si="88"/>
        <v>986.274509803922</v>
      </c>
      <c r="BL34" s="383">
        <f t="shared" ca="1" si="88"/>
        <v>1025.7254901960789</v>
      </c>
      <c r="BM34" s="383">
        <f t="shared" ca="1" si="88"/>
        <v>1065.1764705882358</v>
      </c>
      <c r="BN34" s="383">
        <f t="shared" ca="1" si="88"/>
        <v>1104.6274509803927</v>
      </c>
      <c r="BO34" s="383">
        <f t="shared" ca="1" si="88"/>
        <v>1144.0784313725496</v>
      </c>
      <c r="BP34" s="383">
        <f t="shared" ca="1" si="88"/>
        <v>1183.5294117647065</v>
      </c>
      <c r="BQ34" s="383">
        <f t="shared" ca="1" si="88"/>
        <v>1222.9803921568634</v>
      </c>
      <c r="BR34" s="383">
        <f t="shared" ca="1" si="88"/>
        <v>1262.4313725490204</v>
      </c>
      <c r="BS34" s="383">
        <f t="shared" ca="1" si="88"/>
        <v>1301.8823529411773</v>
      </c>
      <c r="BT34" s="383">
        <f t="shared" ca="1" si="88"/>
        <v>1341.3333333333342</v>
      </c>
    </row>
    <row r="35" spans="1:72" ht="15.75" thickBot="1" x14ac:dyDescent="0.3"/>
    <row r="36" spans="1:72" s="278" customFormat="1" ht="14.65" customHeight="1" thickBot="1" x14ac:dyDescent="0.3">
      <c r="A36" s="294" t="s">
        <v>86</v>
      </c>
      <c r="B36" s="293" t="s">
        <v>83</v>
      </c>
      <c r="C36" s="292" t="s">
        <v>84</v>
      </c>
      <c r="D36" s="291" t="s">
        <v>85</v>
      </c>
      <c r="E36" s="217"/>
      <c r="F36" s="217"/>
      <c r="H36" s="936" t="s">
        <v>2</v>
      </c>
      <c r="I36" s="934"/>
      <c r="J36" s="934"/>
      <c r="K36" s="934"/>
      <c r="L36" s="934"/>
      <c r="M36" s="934"/>
      <c r="N36" s="934"/>
      <c r="O36" s="934"/>
      <c r="P36" s="934"/>
      <c r="Q36" s="934"/>
      <c r="R36" s="934"/>
      <c r="S36" s="934"/>
      <c r="T36" s="938"/>
      <c r="U36" s="934" t="s">
        <v>3</v>
      </c>
      <c r="V36" s="935"/>
      <c r="W36" s="935"/>
      <c r="X36" s="935"/>
      <c r="Y36" s="935"/>
      <c r="Z36" s="935"/>
      <c r="AA36" s="935"/>
      <c r="AB36" s="935"/>
      <c r="AC36" s="935"/>
      <c r="AD36" s="935"/>
      <c r="AE36" s="935"/>
      <c r="AF36" s="935"/>
      <c r="AG36" s="935"/>
      <c r="AH36" s="936" t="s">
        <v>4</v>
      </c>
      <c r="AI36" s="935"/>
      <c r="AJ36" s="935"/>
      <c r="AK36" s="935"/>
      <c r="AL36" s="935"/>
      <c r="AM36" s="935"/>
      <c r="AN36" s="935"/>
      <c r="AO36" s="935"/>
      <c r="AP36" s="935"/>
      <c r="AQ36" s="935"/>
      <c r="AR36" s="935"/>
      <c r="AS36" s="935"/>
      <c r="AT36" s="937"/>
      <c r="AU36" s="934" t="s">
        <v>5</v>
      </c>
      <c r="AV36" s="935"/>
      <c r="AW36" s="935"/>
      <c r="AX36" s="935"/>
      <c r="AY36" s="935"/>
      <c r="AZ36" s="935"/>
      <c r="BA36" s="935"/>
      <c r="BB36" s="935"/>
      <c r="BC36" s="935"/>
      <c r="BD36" s="935"/>
      <c r="BE36" s="935"/>
      <c r="BF36" s="935"/>
      <c r="BG36" s="935"/>
      <c r="BH36" s="936" t="s">
        <v>2</v>
      </c>
      <c r="BI36" s="935"/>
      <c r="BJ36" s="935"/>
      <c r="BK36" s="935"/>
      <c r="BL36" s="935"/>
      <c r="BM36" s="935"/>
      <c r="BN36" s="935"/>
      <c r="BO36" s="935"/>
      <c r="BP36" s="935"/>
      <c r="BQ36" s="935"/>
      <c r="BR36" s="935"/>
      <c r="BS36" s="935"/>
      <c r="BT36" s="937"/>
    </row>
    <row r="37" spans="1:72" s="217" customFormat="1" ht="13.5" thickBot="1" x14ac:dyDescent="0.25">
      <c r="A37" s="981" t="s">
        <v>87</v>
      </c>
      <c r="B37" s="981" t="s">
        <v>88</v>
      </c>
      <c r="C37" s="981"/>
      <c r="D37" s="981"/>
      <c r="E37" s="981"/>
      <c r="F37" s="979" t="s">
        <v>89</v>
      </c>
      <c r="H37" s="968" t="str">
        <f>H3</f>
        <v>January</v>
      </c>
      <c r="I37" s="969"/>
      <c r="J37" s="969"/>
      <c r="K37" s="970"/>
      <c r="L37" s="968" t="str">
        <f>L3</f>
        <v>February</v>
      </c>
      <c r="M37" s="969"/>
      <c r="N37" s="969"/>
      <c r="O37" s="970"/>
      <c r="P37" s="968" t="str">
        <f>P3</f>
        <v>March</v>
      </c>
      <c r="Q37" s="969"/>
      <c r="R37" s="969"/>
      <c r="S37" s="969"/>
      <c r="T37" s="970"/>
      <c r="U37" s="969" t="s">
        <v>9</v>
      </c>
      <c r="V37" s="969"/>
      <c r="W37" s="969"/>
      <c r="X37" s="970"/>
      <c r="Y37" s="968" t="s">
        <v>10</v>
      </c>
      <c r="Z37" s="969"/>
      <c r="AA37" s="969"/>
      <c r="AB37" s="969"/>
      <c r="AC37" s="970"/>
      <c r="AD37" s="968" t="s">
        <v>11</v>
      </c>
      <c r="AE37" s="969"/>
      <c r="AF37" s="969"/>
      <c r="AG37" s="969"/>
      <c r="AH37" s="968" t="s">
        <v>12</v>
      </c>
      <c r="AI37" s="969"/>
      <c r="AJ37" s="969"/>
      <c r="AK37" s="970"/>
      <c r="AL37" s="968" t="s">
        <v>13</v>
      </c>
      <c r="AM37" s="969"/>
      <c r="AN37" s="969"/>
      <c r="AO37" s="969"/>
      <c r="AP37" s="970"/>
      <c r="AQ37" s="968" t="s">
        <v>14</v>
      </c>
      <c r="AR37" s="969"/>
      <c r="AS37" s="969"/>
      <c r="AT37" s="970"/>
      <c r="AU37" s="969" t="s">
        <v>15</v>
      </c>
      <c r="AV37" s="969"/>
      <c r="AW37" s="969"/>
      <c r="AX37" s="970"/>
      <c r="AY37" s="968" t="s">
        <v>16</v>
      </c>
      <c r="AZ37" s="969"/>
      <c r="BA37" s="969"/>
      <c r="BB37" s="970"/>
      <c r="BC37" s="968" t="s">
        <v>17</v>
      </c>
      <c r="BD37" s="969"/>
      <c r="BE37" s="969"/>
      <c r="BF37" s="969"/>
      <c r="BG37" s="969"/>
      <c r="BH37" s="968" t="s">
        <v>18</v>
      </c>
      <c r="BI37" s="969"/>
      <c r="BJ37" s="969"/>
      <c r="BK37" s="970"/>
      <c r="BL37" s="968" t="s">
        <v>19</v>
      </c>
      <c r="BM37" s="969"/>
      <c r="BN37" s="969"/>
      <c r="BO37" s="970"/>
      <c r="BP37" s="968" t="s">
        <v>20</v>
      </c>
      <c r="BQ37" s="969"/>
      <c r="BR37" s="969"/>
      <c r="BS37" s="969"/>
      <c r="BT37" s="970"/>
    </row>
    <row r="38" spans="1:72" s="217" customFormat="1" ht="36.75" thickBot="1" x14ac:dyDescent="0.25">
      <c r="A38" s="982"/>
      <c r="B38" s="982"/>
      <c r="C38" s="982"/>
      <c r="D38" s="982"/>
      <c r="E38" s="982"/>
      <c r="F38" s="980"/>
      <c r="G38" s="290"/>
      <c r="H38" s="406">
        <f>H4</f>
        <v>45297</v>
      </c>
      <c r="I38" s="406">
        <f>I4</f>
        <v>45304</v>
      </c>
      <c r="J38" s="406">
        <f>J4</f>
        <v>45311</v>
      </c>
      <c r="K38" s="406">
        <f>K4</f>
        <v>45318</v>
      </c>
      <c r="L38" s="406">
        <f>L4</f>
        <v>45325</v>
      </c>
      <c r="M38" s="406">
        <f>M4</f>
        <v>45332</v>
      </c>
      <c r="N38" s="406">
        <f>N4</f>
        <v>45339</v>
      </c>
      <c r="O38" s="406">
        <f>O4</f>
        <v>45346</v>
      </c>
      <c r="P38" s="406">
        <f>P4</f>
        <v>45353</v>
      </c>
      <c r="Q38" s="406">
        <f>Q4</f>
        <v>45360</v>
      </c>
      <c r="R38" s="406">
        <f>R4</f>
        <v>45367</v>
      </c>
      <c r="S38" s="406">
        <f>S4</f>
        <v>45374</v>
      </c>
      <c r="T38" s="407">
        <f>T4</f>
        <v>45381</v>
      </c>
      <c r="U38" s="408">
        <f>U4</f>
        <v>45388</v>
      </c>
      <c r="V38" s="409">
        <f t="shared" ref="V38:BA38" si="89">U38+7</f>
        <v>45395</v>
      </c>
      <c r="W38" s="409">
        <f t="shared" si="89"/>
        <v>45402</v>
      </c>
      <c r="X38" s="410">
        <f t="shared" si="89"/>
        <v>45409</v>
      </c>
      <c r="Y38" s="406">
        <f t="shared" si="89"/>
        <v>45416</v>
      </c>
      <c r="Z38" s="409">
        <f t="shared" si="89"/>
        <v>45423</v>
      </c>
      <c r="AA38" s="409">
        <f t="shared" si="89"/>
        <v>45430</v>
      </c>
      <c r="AB38" s="409">
        <f t="shared" si="89"/>
        <v>45437</v>
      </c>
      <c r="AC38" s="410">
        <f t="shared" si="89"/>
        <v>45444</v>
      </c>
      <c r="AD38" s="406">
        <f t="shared" si="89"/>
        <v>45451</v>
      </c>
      <c r="AE38" s="409">
        <f t="shared" si="89"/>
        <v>45458</v>
      </c>
      <c r="AF38" s="409">
        <f t="shared" si="89"/>
        <v>45465</v>
      </c>
      <c r="AG38" s="411">
        <f t="shared" si="89"/>
        <v>45472</v>
      </c>
      <c r="AH38" s="406">
        <f t="shared" si="89"/>
        <v>45479</v>
      </c>
      <c r="AI38" s="409">
        <f t="shared" si="89"/>
        <v>45486</v>
      </c>
      <c r="AJ38" s="409">
        <f t="shared" si="89"/>
        <v>45493</v>
      </c>
      <c r="AK38" s="410">
        <f t="shared" si="89"/>
        <v>45500</v>
      </c>
      <c r="AL38" s="406">
        <f t="shared" si="89"/>
        <v>45507</v>
      </c>
      <c r="AM38" s="409">
        <f t="shared" si="89"/>
        <v>45514</v>
      </c>
      <c r="AN38" s="409">
        <f t="shared" si="89"/>
        <v>45521</v>
      </c>
      <c r="AO38" s="409">
        <f t="shared" si="89"/>
        <v>45528</v>
      </c>
      <c r="AP38" s="410">
        <f t="shared" si="89"/>
        <v>45535</v>
      </c>
      <c r="AQ38" s="406">
        <f t="shared" si="89"/>
        <v>45542</v>
      </c>
      <c r="AR38" s="409">
        <f t="shared" si="89"/>
        <v>45549</v>
      </c>
      <c r="AS38" s="409">
        <f t="shared" si="89"/>
        <v>45556</v>
      </c>
      <c r="AT38" s="410">
        <f t="shared" si="89"/>
        <v>45563</v>
      </c>
      <c r="AU38" s="408">
        <f t="shared" si="89"/>
        <v>45570</v>
      </c>
      <c r="AV38" s="409">
        <f t="shared" si="89"/>
        <v>45577</v>
      </c>
      <c r="AW38" s="409">
        <f t="shared" si="89"/>
        <v>45584</v>
      </c>
      <c r="AX38" s="410">
        <f t="shared" si="89"/>
        <v>45591</v>
      </c>
      <c r="AY38" s="406">
        <f t="shared" si="89"/>
        <v>45598</v>
      </c>
      <c r="AZ38" s="409">
        <f t="shared" si="89"/>
        <v>45605</v>
      </c>
      <c r="BA38" s="409">
        <f t="shared" si="89"/>
        <v>45612</v>
      </c>
      <c r="BB38" s="410">
        <f t="shared" ref="BB38:BT38" si="90">BA38+7</f>
        <v>45619</v>
      </c>
      <c r="BC38" s="406">
        <f t="shared" si="90"/>
        <v>45626</v>
      </c>
      <c r="BD38" s="409">
        <f t="shared" si="90"/>
        <v>45633</v>
      </c>
      <c r="BE38" s="409">
        <f t="shared" si="90"/>
        <v>45640</v>
      </c>
      <c r="BF38" s="409">
        <f t="shared" si="90"/>
        <v>45647</v>
      </c>
      <c r="BG38" s="411">
        <f t="shared" si="90"/>
        <v>45654</v>
      </c>
      <c r="BH38" s="406">
        <f t="shared" si="90"/>
        <v>45661</v>
      </c>
      <c r="BI38" s="409">
        <f t="shared" si="90"/>
        <v>45668</v>
      </c>
      <c r="BJ38" s="409">
        <f t="shared" si="90"/>
        <v>45675</v>
      </c>
      <c r="BK38" s="410">
        <f t="shared" si="90"/>
        <v>45682</v>
      </c>
      <c r="BL38" s="406">
        <f t="shared" si="90"/>
        <v>45689</v>
      </c>
      <c r="BM38" s="409">
        <f t="shared" si="90"/>
        <v>45696</v>
      </c>
      <c r="BN38" s="409">
        <f t="shared" si="90"/>
        <v>45703</v>
      </c>
      <c r="BO38" s="410">
        <f t="shared" si="90"/>
        <v>45710</v>
      </c>
      <c r="BP38" s="406">
        <f t="shared" si="90"/>
        <v>45717</v>
      </c>
      <c r="BQ38" s="409">
        <f t="shared" si="90"/>
        <v>45724</v>
      </c>
      <c r="BR38" s="409">
        <f t="shared" si="90"/>
        <v>45731</v>
      </c>
      <c r="BS38" s="409">
        <f t="shared" si="90"/>
        <v>45738</v>
      </c>
      <c r="BT38" s="410">
        <f t="shared" si="90"/>
        <v>45745</v>
      </c>
    </row>
    <row r="39" spans="1:72" s="217" customFormat="1" ht="12.75" x14ac:dyDescent="0.2">
      <c r="A39" s="448">
        <f>IF(ISBLANK(Tracker!G4),"",Tracker!G4)</f>
        <v>14</v>
      </c>
      <c r="B39" s="971" t="str">
        <f>IF(ISBLANK(Tracker!H4),"",Tracker!H4)</f>
        <v>Javelin Avenue</v>
      </c>
      <c r="C39" s="972"/>
      <c r="D39" s="972"/>
      <c r="E39" s="973"/>
      <c r="F39" s="96" t="str">
        <f>IF(ISBLANK(Tracker!L4),"",Tracker!L4)</f>
        <v>B35 7LW</v>
      </c>
      <c r="G39" s="217">
        <f t="shared" ref="G39:G102" si="91">IF(B39&lt;&gt;"",G38+1,"")</f>
        <v>1</v>
      </c>
      <c r="H39" s="338"/>
      <c r="I39" s="339"/>
      <c r="J39" s="339"/>
      <c r="K39" s="339"/>
      <c r="L39" s="339"/>
      <c r="M39" s="339"/>
      <c r="N39" s="339"/>
      <c r="O39" s="339"/>
      <c r="P39" s="339"/>
      <c r="Q39" s="339"/>
      <c r="R39" s="339"/>
      <c r="S39" s="339"/>
      <c r="T39" s="340"/>
      <c r="U39" s="366"/>
      <c r="V39" s="339"/>
      <c r="W39" s="339"/>
      <c r="X39" s="339"/>
      <c r="Y39" s="339"/>
      <c r="Z39" s="339"/>
      <c r="AA39" s="339"/>
      <c r="AB39" s="339"/>
      <c r="AC39" s="339"/>
      <c r="AD39" s="339"/>
      <c r="AE39" s="339"/>
      <c r="AF39" s="339"/>
      <c r="AG39" s="364"/>
      <c r="AH39" s="338"/>
      <c r="AI39" s="339"/>
      <c r="AJ39" s="339"/>
      <c r="AK39" s="339"/>
      <c r="AL39" s="339"/>
      <c r="AM39" s="339"/>
      <c r="AN39" s="339"/>
      <c r="AO39" s="339"/>
      <c r="AP39" s="339"/>
      <c r="AQ39" s="339"/>
      <c r="AR39" s="339"/>
      <c r="AS39" s="339"/>
      <c r="AT39" s="340"/>
      <c r="AU39" s="366"/>
      <c r="AV39" s="339"/>
      <c r="AW39" s="339"/>
      <c r="AX39" s="339"/>
      <c r="AY39" s="339"/>
      <c r="AZ39" s="339"/>
      <c r="BA39" s="339"/>
      <c r="BB39" s="339"/>
      <c r="BC39" s="339"/>
      <c r="BD39" s="339"/>
      <c r="BE39" s="339"/>
      <c r="BF39" s="403"/>
      <c r="BG39" s="404"/>
      <c r="BH39" s="405"/>
      <c r="BI39" s="339"/>
      <c r="BJ39" s="339"/>
      <c r="BK39" s="339"/>
      <c r="BL39" s="339"/>
      <c r="BM39" s="339"/>
      <c r="BN39" s="339"/>
      <c r="BO39" s="339"/>
      <c r="BP39" s="339"/>
      <c r="BQ39" s="339"/>
      <c r="BR39" s="339"/>
      <c r="BS39" s="339"/>
      <c r="BT39" s="340"/>
    </row>
    <row r="40" spans="1:72" s="217" customFormat="1" ht="11.65" customHeight="1" x14ac:dyDescent="0.2">
      <c r="A40" s="448">
        <f>IF(ISBLANK(Tracker!G5),"",Tracker!G5)</f>
        <v>50</v>
      </c>
      <c r="B40" s="971" t="str">
        <f>IF(ISBLANK(Tracker!H5),"",Tracker!H5)</f>
        <v>Heyford Way</v>
      </c>
      <c r="C40" s="972"/>
      <c r="D40" s="972"/>
      <c r="E40" s="973"/>
      <c r="F40" s="96" t="str">
        <f>IF(ISBLANK(Tracker!L5),"",Tracker!L5)</f>
        <v>B35 6HU</v>
      </c>
      <c r="G40" s="217">
        <f t="shared" si="91"/>
        <v>2</v>
      </c>
      <c r="H40" s="368"/>
      <c r="I40" s="287"/>
      <c r="J40" s="287"/>
      <c r="K40" s="287"/>
      <c r="L40" s="287"/>
      <c r="M40" s="287"/>
      <c r="N40" s="287"/>
      <c r="O40" s="287"/>
      <c r="P40" s="287"/>
      <c r="Q40" s="287"/>
      <c r="R40" s="287"/>
      <c r="S40" s="287"/>
      <c r="T40" s="286"/>
      <c r="U40" s="367"/>
      <c r="V40" s="287"/>
      <c r="W40" s="287"/>
      <c r="X40" s="287"/>
      <c r="Y40" s="287"/>
      <c r="Z40" s="287"/>
      <c r="AA40" s="287"/>
      <c r="AB40" s="287"/>
      <c r="AC40" s="287"/>
      <c r="AD40" s="287"/>
      <c r="AE40" s="287"/>
      <c r="AF40" s="287"/>
      <c r="AG40" s="365"/>
      <c r="AH40" s="368"/>
      <c r="AI40" s="287"/>
      <c r="AJ40" s="287"/>
      <c r="AK40" s="287"/>
      <c r="AL40" s="287"/>
      <c r="AM40" s="287"/>
      <c r="AN40" s="287"/>
      <c r="AO40" s="287"/>
      <c r="AP40" s="287"/>
      <c r="AQ40" s="287"/>
      <c r="AR40" s="287"/>
      <c r="AS40" s="287"/>
      <c r="AT40" s="286"/>
      <c r="AU40" s="367"/>
      <c r="AV40" s="287"/>
      <c r="AW40" s="287"/>
      <c r="AX40" s="287"/>
      <c r="AY40" s="287"/>
      <c r="AZ40" s="287"/>
      <c r="BA40" s="287"/>
      <c r="BB40" s="287"/>
      <c r="BC40" s="287"/>
      <c r="BD40" s="287"/>
      <c r="BE40" s="287"/>
      <c r="BF40" s="288"/>
      <c r="BG40" s="396"/>
      <c r="BH40" s="397"/>
      <c r="BI40" s="287"/>
      <c r="BJ40" s="287"/>
      <c r="BK40" s="287"/>
      <c r="BL40" s="287"/>
      <c r="BM40" s="287"/>
      <c r="BN40" s="287"/>
      <c r="BO40" s="287"/>
      <c r="BP40" s="287"/>
      <c r="BQ40" s="287"/>
      <c r="BR40" s="287"/>
      <c r="BS40" s="287"/>
      <c r="BT40" s="286"/>
    </row>
    <row r="41" spans="1:72" s="217" customFormat="1" ht="11.65" customHeight="1" x14ac:dyDescent="0.2">
      <c r="A41" s="448">
        <f>IF(ISBLANK(Tracker!G6),"",Tracker!G6)</f>
        <v>19</v>
      </c>
      <c r="B41" s="971" t="str">
        <f>IF(ISBLANK(Tracker!H6),"",Tracker!H6)</f>
        <v>Heyford Way</v>
      </c>
      <c r="C41" s="972"/>
      <c r="D41" s="972"/>
      <c r="E41" s="973"/>
      <c r="F41" s="96" t="str">
        <f>IF(ISBLANK(Tracker!L6),"",Tracker!L6)</f>
        <v>B35 6HY</v>
      </c>
      <c r="G41" s="217">
        <f t="shared" si="91"/>
        <v>3</v>
      </c>
      <c r="H41" s="368"/>
      <c r="I41" s="287"/>
      <c r="J41" s="287"/>
      <c r="K41" s="287"/>
      <c r="L41" s="287"/>
      <c r="M41" s="287"/>
      <c r="N41" s="287"/>
      <c r="O41" s="287"/>
      <c r="P41" s="287"/>
      <c r="Q41" s="287"/>
      <c r="R41" s="287"/>
      <c r="S41" s="287"/>
      <c r="T41" s="286"/>
      <c r="U41" s="367"/>
      <c r="V41" s="287"/>
      <c r="W41" s="287"/>
      <c r="X41" s="287"/>
      <c r="Y41" s="287"/>
      <c r="Z41" s="287"/>
      <c r="AA41" s="287"/>
      <c r="AB41" s="287"/>
      <c r="AC41" s="287"/>
      <c r="AD41" s="287"/>
      <c r="AE41" s="287"/>
      <c r="AF41" s="287"/>
      <c r="AG41" s="365"/>
      <c r="AH41" s="368"/>
      <c r="AI41" s="287"/>
      <c r="AJ41" s="287"/>
      <c r="AK41" s="287"/>
      <c r="AL41" s="287"/>
      <c r="AM41" s="287"/>
      <c r="AN41" s="287"/>
      <c r="AO41" s="287"/>
      <c r="AP41" s="287"/>
      <c r="AQ41" s="287"/>
      <c r="AR41" s="287"/>
      <c r="AS41" s="287"/>
      <c r="AT41" s="286"/>
      <c r="AU41" s="367"/>
      <c r="AV41" s="287"/>
      <c r="AW41" s="287"/>
      <c r="AX41" s="287"/>
      <c r="AY41" s="287"/>
      <c r="AZ41" s="287"/>
      <c r="BA41" s="287"/>
      <c r="BB41" s="287"/>
      <c r="BC41" s="287"/>
      <c r="BD41" s="287"/>
      <c r="BE41" s="287"/>
      <c r="BF41" s="288"/>
      <c r="BG41" s="396"/>
      <c r="BH41" s="397"/>
      <c r="BI41" s="287"/>
      <c r="BJ41" s="287"/>
      <c r="BK41" s="287"/>
      <c r="BL41" s="287"/>
      <c r="BM41" s="287"/>
      <c r="BN41" s="287"/>
      <c r="BO41" s="287"/>
      <c r="BP41" s="287"/>
      <c r="BQ41" s="287"/>
      <c r="BR41" s="287"/>
      <c r="BS41" s="287"/>
      <c r="BT41" s="286"/>
    </row>
    <row r="42" spans="1:72" s="217" customFormat="1" ht="11.65" customHeight="1" x14ac:dyDescent="0.2">
      <c r="A42" s="448">
        <f>IF(ISBLANK(Tracker!G7),"",Tracker!G7)</f>
        <v>25</v>
      </c>
      <c r="B42" s="971" t="str">
        <f>IF(ISBLANK(Tracker!H7),"",Tracker!H7)</f>
        <v>Heyford Way</v>
      </c>
      <c r="C42" s="972"/>
      <c r="D42" s="972"/>
      <c r="E42" s="973"/>
      <c r="F42" s="96" t="str">
        <f>IF(ISBLANK(Tracker!L7),"",Tracker!L7)</f>
        <v>B35 6HY</v>
      </c>
      <c r="G42" s="217">
        <f t="shared" si="91"/>
        <v>4</v>
      </c>
      <c r="H42" s="368"/>
      <c r="I42" s="287"/>
      <c r="J42" s="287"/>
      <c r="K42" s="287"/>
      <c r="L42" s="287"/>
      <c r="M42" s="287"/>
      <c r="N42" s="287"/>
      <c r="O42" s="287"/>
      <c r="P42" s="287"/>
      <c r="Q42" s="287"/>
      <c r="R42" s="287"/>
      <c r="S42" s="287"/>
      <c r="T42" s="286"/>
      <c r="U42" s="367"/>
      <c r="V42" s="287"/>
      <c r="W42" s="287"/>
      <c r="X42" s="287"/>
      <c r="Y42" s="287"/>
      <c r="Z42" s="287"/>
      <c r="AA42" s="287"/>
      <c r="AB42" s="287"/>
      <c r="AC42" s="287"/>
      <c r="AD42" s="287"/>
      <c r="AE42" s="287"/>
      <c r="AF42" s="287"/>
      <c r="AG42" s="365"/>
      <c r="AH42" s="368"/>
      <c r="AI42" s="287"/>
      <c r="AJ42" s="287"/>
      <c r="AK42" s="287"/>
      <c r="AL42" s="287"/>
      <c r="AM42" s="287"/>
      <c r="AN42" s="287"/>
      <c r="AO42" s="287"/>
      <c r="AP42" s="287"/>
      <c r="AQ42" s="287"/>
      <c r="AR42" s="287"/>
      <c r="AS42" s="287"/>
      <c r="AT42" s="286"/>
      <c r="AU42" s="367"/>
      <c r="AV42" s="287"/>
      <c r="AW42" s="287"/>
      <c r="AX42" s="287"/>
      <c r="AY42" s="287"/>
      <c r="AZ42" s="287"/>
      <c r="BA42" s="287"/>
      <c r="BB42" s="287"/>
      <c r="BC42" s="287"/>
      <c r="BD42" s="287"/>
      <c r="BE42" s="287"/>
      <c r="BF42" s="288"/>
      <c r="BG42" s="396"/>
      <c r="BH42" s="397"/>
      <c r="BI42" s="287"/>
      <c r="BJ42" s="287"/>
      <c r="BK42" s="287"/>
      <c r="BL42" s="287"/>
      <c r="BM42" s="287"/>
      <c r="BN42" s="287"/>
      <c r="BO42" s="287"/>
      <c r="BP42" s="287"/>
      <c r="BQ42" s="287"/>
      <c r="BR42" s="287"/>
      <c r="BS42" s="287"/>
      <c r="BT42" s="286"/>
    </row>
    <row r="43" spans="1:72" s="217" customFormat="1" ht="11.65" customHeight="1" x14ac:dyDescent="0.2">
      <c r="A43" s="448">
        <f>IF(ISBLANK(Tracker!G8),"",Tracker!G8)</f>
        <v>40</v>
      </c>
      <c r="B43" s="971" t="str">
        <f>IF(ISBLANK(Tracker!H8),"",Tracker!H8)</f>
        <v>Heyford Way</v>
      </c>
      <c r="C43" s="972"/>
      <c r="D43" s="972"/>
      <c r="E43" s="973"/>
      <c r="F43" s="96" t="str">
        <f>IF(ISBLANK(Tracker!L8),"",Tracker!L8)</f>
        <v>B35 6HU</v>
      </c>
      <c r="G43" s="217">
        <f t="shared" si="91"/>
        <v>5</v>
      </c>
      <c r="H43" s="368"/>
      <c r="I43" s="287"/>
      <c r="J43" s="287"/>
      <c r="K43" s="287"/>
      <c r="L43" s="287"/>
      <c r="M43" s="287"/>
      <c r="N43" s="287"/>
      <c r="O43" s="287"/>
      <c r="P43" s="287"/>
      <c r="Q43" s="287"/>
      <c r="R43" s="287"/>
      <c r="S43" s="287"/>
      <c r="T43" s="286"/>
      <c r="U43" s="367"/>
      <c r="V43" s="287"/>
      <c r="W43" s="287"/>
      <c r="X43" s="287"/>
      <c r="Y43" s="287"/>
      <c r="Z43" s="287"/>
      <c r="AA43" s="287"/>
      <c r="AB43" s="287"/>
      <c r="AC43" s="287"/>
      <c r="AD43" s="287"/>
      <c r="AE43" s="287"/>
      <c r="AF43" s="287"/>
      <c r="AG43" s="365"/>
      <c r="AH43" s="368"/>
      <c r="AI43" s="287"/>
      <c r="AJ43" s="287"/>
      <c r="AK43" s="287"/>
      <c r="AL43" s="287"/>
      <c r="AM43" s="287"/>
      <c r="AN43" s="287"/>
      <c r="AO43" s="287"/>
      <c r="AP43" s="287"/>
      <c r="AQ43" s="287"/>
      <c r="AR43" s="287"/>
      <c r="AS43" s="287"/>
      <c r="AT43" s="286"/>
      <c r="AU43" s="367"/>
      <c r="AV43" s="287"/>
      <c r="AW43" s="287"/>
      <c r="AX43" s="287"/>
      <c r="AY43" s="287"/>
      <c r="AZ43" s="287"/>
      <c r="BA43" s="287"/>
      <c r="BB43" s="287"/>
      <c r="BC43" s="287"/>
      <c r="BD43" s="287"/>
      <c r="BE43" s="287"/>
      <c r="BF43" s="288"/>
      <c r="BG43" s="396"/>
      <c r="BH43" s="397"/>
      <c r="BI43" s="287"/>
      <c r="BJ43" s="287"/>
      <c r="BK43" s="287"/>
      <c r="BL43" s="287"/>
      <c r="BM43" s="287"/>
      <c r="BN43" s="287"/>
      <c r="BO43" s="287"/>
      <c r="BP43" s="287"/>
      <c r="BQ43" s="287"/>
      <c r="BR43" s="287"/>
      <c r="BS43" s="287"/>
      <c r="BT43" s="286"/>
    </row>
    <row r="44" spans="1:72" s="217" customFormat="1" ht="11.65" customHeight="1" x14ac:dyDescent="0.2">
      <c r="A44" s="448">
        <f>IF(ISBLANK(Tracker!G9),"",Tracker!G9)</f>
        <v>78</v>
      </c>
      <c r="B44" s="971" t="str">
        <f>IF(ISBLANK(Tracker!H9),"",Tracker!H9)</f>
        <v>Heyford Way</v>
      </c>
      <c r="C44" s="972"/>
      <c r="D44" s="972"/>
      <c r="E44" s="973"/>
      <c r="F44" s="96" t="str">
        <f>IF(ISBLANK(Tracker!L9),"",Tracker!L9)</f>
        <v>B35 6HU</v>
      </c>
      <c r="G44" s="217">
        <f t="shared" si="91"/>
        <v>6</v>
      </c>
      <c r="H44" s="368"/>
      <c r="I44" s="287"/>
      <c r="J44" s="287"/>
      <c r="K44" s="287"/>
      <c r="L44" s="287"/>
      <c r="M44" s="287"/>
      <c r="N44" s="287"/>
      <c r="O44" s="287"/>
      <c r="P44" s="287"/>
      <c r="Q44" s="287"/>
      <c r="R44" s="287"/>
      <c r="S44" s="287"/>
      <c r="T44" s="286"/>
      <c r="U44" s="367"/>
      <c r="V44" s="287"/>
      <c r="W44" s="287"/>
      <c r="X44" s="287"/>
      <c r="Y44" s="287"/>
      <c r="Z44" s="287"/>
      <c r="AA44" s="287"/>
      <c r="AB44" s="287"/>
      <c r="AC44" s="287"/>
      <c r="AD44" s="287"/>
      <c r="AE44" s="287"/>
      <c r="AF44" s="287"/>
      <c r="AG44" s="365"/>
      <c r="AH44" s="368"/>
      <c r="AI44" s="287"/>
      <c r="AJ44" s="287"/>
      <c r="AK44" s="287"/>
      <c r="AL44" s="287"/>
      <c r="AM44" s="287"/>
      <c r="AN44" s="287"/>
      <c r="AO44" s="287"/>
      <c r="AP44" s="287"/>
      <c r="AQ44" s="287"/>
      <c r="AR44" s="287"/>
      <c r="AS44" s="287"/>
      <c r="AT44" s="286"/>
      <c r="AU44" s="367"/>
      <c r="AV44" s="287"/>
      <c r="AW44" s="287"/>
      <c r="AX44" s="287"/>
      <c r="AY44" s="287"/>
      <c r="AZ44" s="287"/>
      <c r="BA44" s="287"/>
      <c r="BB44" s="287"/>
      <c r="BC44" s="287"/>
      <c r="BD44" s="287"/>
      <c r="BE44" s="287"/>
      <c r="BF44" s="288"/>
      <c r="BG44" s="396"/>
      <c r="BH44" s="397"/>
      <c r="BI44" s="287"/>
      <c r="BJ44" s="287"/>
      <c r="BK44" s="287"/>
      <c r="BL44" s="287"/>
      <c r="BM44" s="287"/>
      <c r="BN44" s="287"/>
      <c r="BO44" s="287"/>
      <c r="BP44" s="287"/>
      <c r="BQ44" s="287"/>
      <c r="BR44" s="287"/>
      <c r="BS44" s="287"/>
      <c r="BT44" s="286"/>
    </row>
    <row r="45" spans="1:72" s="217" customFormat="1" ht="11.65" customHeight="1" x14ac:dyDescent="0.2">
      <c r="A45" s="448">
        <f>IF(ISBLANK(Tracker!G10),"",Tracker!G10)</f>
        <v>9</v>
      </c>
      <c r="B45" s="971" t="str">
        <f>IF(ISBLANK(Tracker!H10),"",Tracker!H10)</f>
        <v>Heyford Way</v>
      </c>
      <c r="C45" s="972"/>
      <c r="D45" s="972"/>
      <c r="E45" s="973"/>
      <c r="F45" s="96" t="str">
        <f>IF(ISBLANK(Tracker!L10),"",Tracker!L10)</f>
        <v>B35 6HY</v>
      </c>
      <c r="G45" s="217">
        <f t="shared" si="91"/>
        <v>7</v>
      </c>
      <c r="H45" s="368"/>
      <c r="I45" s="287"/>
      <c r="J45" s="287"/>
      <c r="K45" s="287"/>
      <c r="L45" s="287"/>
      <c r="M45" s="287"/>
      <c r="N45" s="287"/>
      <c r="O45" s="287"/>
      <c r="P45" s="287"/>
      <c r="Q45" s="287"/>
      <c r="R45" s="287"/>
      <c r="S45" s="287"/>
      <c r="T45" s="286"/>
      <c r="U45" s="367"/>
      <c r="V45" s="287"/>
      <c r="W45" s="287"/>
      <c r="X45" s="287"/>
      <c r="Y45" s="287"/>
      <c r="Z45" s="287"/>
      <c r="AA45" s="287"/>
      <c r="AB45" s="287"/>
      <c r="AC45" s="287"/>
      <c r="AD45" s="287"/>
      <c r="AE45" s="287"/>
      <c r="AF45" s="287"/>
      <c r="AG45" s="365"/>
      <c r="AH45" s="368"/>
      <c r="AI45" s="287"/>
      <c r="AJ45" s="287"/>
      <c r="AK45" s="287"/>
      <c r="AL45" s="287"/>
      <c r="AM45" s="287"/>
      <c r="AN45" s="287"/>
      <c r="AO45" s="287"/>
      <c r="AP45" s="287"/>
      <c r="AQ45" s="287"/>
      <c r="AR45" s="287"/>
      <c r="AS45" s="287"/>
      <c r="AT45" s="286"/>
      <c r="AU45" s="367"/>
      <c r="AV45" s="287"/>
      <c r="AW45" s="287"/>
      <c r="AX45" s="287"/>
      <c r="AY45" s="287"/>
      <c r="AZ45" s="287"/>
      <c r="BA45" s="287"/>
      <c r="BB45" s="287"/>
      <c r="BC45" s="287"/>
      <c r="BD45" s="287"/>
      <c r="BE45" s="287"/>
      <c r="BF45" s="288"/>
      <c r="BG45" s="396"/>
      <c r="BH45" s="397"/>
      <c r="BI45" s="287"/>
      <c r="BJ45" s="287"/>
      <c r="BK45" s="287"/>
      <c r="BL45" s="287"/>
      <c r="BM45" s="287"/>
      <c r="BN45" s="287"/>
      <c r="BO45" s="287"/>
      <c r="BP45" s="287"/>
      <c r="BQ45" s="287"/>
      <c r="BR45" s="287"/>
      <c r="BS45" s="287"/>
      <c r="BT45" s="286"/>
    </row>
    <row r="46" spans="1:72" s="217" customFormat="1" ht="11.65" customHeight="1" x14ac:dyDescent="0.2">
      <c r="A46" s="448">
        <f>IF(ISBLANK(Tracker!G11),"",Tracker!G11)</f>
        <v>89</v>
      </c>
      <c r="B46" s="971" t="str">
        <f>IF(ISBLANK(Tracker!H11),"",Tracker!H11)</f>
        <v>Heyford Way</v>
      </c>
      <c r="C46" s="972"/>
      <c r="D46" s="972"/>
      <c r="E46" s="973"/>
      <c r="F46" s="96" t="str">
        <f>IF(ISBLANK(Tracker!L11),"",Tracker!L11)</f>
        <v>B35 6JB</v>
      </c>
      <c r="G46" s="217">
        <f t="shared" si="91"/>
        <v>8</v>
      </c>
      <c r="H46" s="368"/>
      <c r="I46" s="287"/>
      <c r="J46" s="287"/>
      <c r="K46" s="287"/>
      <c r="L46" s="287"/>
      <c r="M46" s="287"/>
      <c r="N46" s="287"/>
      <c r="O46" s="287"/>
      <c r="P46" s="287"/>
      <c r="Q46" s="287"/>
      <c r="R46" s="287"/>
      <c r="S46" s="287"/>
      <c r="T46" s="286"/>
      <c r="U46" s="367"/>
      <c r="V46" s="287"/>
      <c r="W46" s="287"/>
      <c r="X46" s="287"/>
      <c r="Y46" s="287"/>
      <c r="Z46" s="287"/>
      <c r="AA46" s="287"/>
      <c r="AB46" s="287"/>
      <c r="AC46" s="287"/>
      <c r="AD46" s="287"/>
      <c r="AE46" s="287"/>
      <c r="AF46" s="287"/>
      <c r="AG46" s="365"/>
      <c r="AH46" s="368"/>
      <c r="AI46" s="287"/>
      <c r="AJ46" s="287"/>
      <c r="AK46" s="287"/>
      <c r="AL46" s="287"/>
      <c r="AM46" s="287"/>
      <c r="AN46" s="287"/>
      <c r="AO46" s="287"/>
      <c r="AP46" s="287"/>
      <c r="AQ46" s="287"/>
      <c r="AR46" s="287"/>
      <c r="AS46" s="287"/>
      <c r="AT46" s="286"/>
      <c r="AU46" s="367"/>
      <c r="AV46" s="287"/>
      <c r="AW46" s="287"/>
      <c r="AX46" s="287"/>
      <c r="AY46" s="287"/>
      <c r="AZ46" s="287"/>
      <c r="BA46" s="287"/>
      <c r="BB46" s="287"/>
      <c r="BC46" s="287"/>
      <c r="BD46" s="287"/>
      <c r="BE46" s="287"/>
      <c r="BF46" s="288"/>
      <c r="BG46" s="396"/>
      <c r="BH46" s="397"/>
      <c r="BI46" s="287"/>
      <c r="BJ46" s="287"/>
      <c r="BK46" s="287"/>
      <c r="BL46" s="287"/>
      <c r="BM46" s="287"/>
      <c r="BN46" s="287"/>
      <c r="BO46" s="287"/>
      <c r="BP46" s="287"/>
      <c r="BQ46" s="287"/>
      <c r="BR46" s="287"/>
      <c r="BS46" s="287"/>
      <c r="BT46" s="286"/>
    </row>
    <row r="47" spans="1:72" s="217" customFormat="1" ht="11.65" customHeight="1" x14ac:dyDescent="0.2">
      <c r="A47" s="448">
        <f>IF(ISBLANK(Tracker!G12),"",Tracker!G12)</f>
        <v>18</v>
      </c>
      <c r="B47" s="971" t="str">
        <f>IF(ISBLANK(Tracker!H12),"",Tracker!H12)</f>
        <v>Heyford Way</v>
      </c>
      <c r="C47" s="972"/>
      <c r="D47" s="972"/>
      <c r="E47" s="973"/>
      <c r="F47" s="96" t="str">
        <f>IF(ISBLANK(Tracker!L12),"",Tracker!L12)</f>
        <v>B35 6JH</v>
      </c>
      <c r="G47" s="217">
        <f t="shared" si="91"/>
        <v>9</v>
      </c>
      <c r="H47" s="368"/>
      <c r="I47" s="287"/>
      <c r="J47" s="287"/>
      <c r="K47" s="287"/>
      <c r="L47" s="287"/>
      <c r="M47" s="287"/>
      <c r="N47" s="287"/>
      <c r="O47" s="287"/>
      <c r="P47" s="287"/>
      <c r="Q47" s="287"/>
      <c r="R47" s="287"/>
      <c r="S47" s="287"/>
      <c r="T47" s="286"/>
      <c r="U47" s="367"/>
      <c r="V47" s="287"/>
      <c r="W47" s="287"/>
      <c r="X47" s="287"/>
      <c r="Y47" s="287"/>
      <c r="Z47" s="287"/>
      <c r="AA47" s="287"/>
      <c r="AB47" s="287"/>
      <c r="AC47" s="287"/>
      <c r="AD47" s="287"/>
      <c r="AE47" s="287"/>
      <c r="AF47" s="287"/>
      <c r="AG47" s="365"/>
      <c r="AH47" s="368"/>
      <c r="AI47" s="287"/>
      <c r="AJ47" s="287"/>
      <c r="AK47" s="287"/>
      <c r="AL47" s="287"/>
      <c r="AM47" s="287"/>
      <c r="AN47" s="287"/>
      <c r="AO47" s="287"/>
      <c r="AP47" s="287"/>
      <c r="AQ47" s="287"/>
      <c r="AR47" s="287"/>
      <c r="AS47" s="287"/>
      <c r="AT47" s="286"/>
      <c r="AU47" s="367"/>
      <c r="AV47" s="287"/>
      <c r="AW47" s="287"/>
      <c r="AX47" s="287"/>
      <c r="AY47" s="287"/>
      <c r="AZ47" s="287"/>
      <c r="BA47" s="287"/>
      <c r="BB47" s="287"/>
      <c r="BC47" s="287"/>
      <c r="BD47" s="287"/>
      <c r="BE47" s="287"/>
      <c r="BF47" s="288"/>
      <c r="BG47" s="396"/>
      <c r="BH47" s="397"/>
      <c r="BI47" s="287"/>
      <c r="BJ47" s="287"/>
      <c r="BK47" s="287"/>
      <c r="BL47" s="287"/>
      <c r="BM47" s="287"/>
      <c r="BN47" s="287"/>
      <c r="BO47" s="287"/>
      <c r="BP47" s="287"/>
      <c r="BQ47" s="287"/>
      <c r="BR47" s="287"/>
      <c r="BS47" s="287"/>
      <c r="BT47" s="286"/>
    </row>
    <row r="48" spans="1:72" s="217" customFormat="1" ht="11.65" customHeight="1" x14ac:dyDescent="0.2">
      <c r="A48" s="448">
        <f>IF(ISBLANK(Tracker!G13),"",Tracker!G13)</f>
        <v>80</v>
      </c>
      <c r="B48" s="971" t="str">
        <f>IF(ISBLANK(Tracker!H13),"",Tracker!H13)</f>
        <v>Javelin Avenue</v>
      </c>
      <c r="C48" s="972"/>
      <c r="D48" s="972"/>
      <c r="E48" s="973"/>
      <c r="F48" s="96" t="str">
        <f>IF(ISBLANK(Tracker!L13),"",Tracker!L13)</f>
        <v>B35 7LW</v>
      </c>
      <c r="G48" s="217">
        <f t="shared" si="91"/>
        <v>10</v>
      </c>
      <c r="H48" s="368"/>
      <c r="I48" s="287"/>
      <c r="J48" s="287"/>
      <c r="K48" s="287"/>
      <c r="L48" s="287"/>
      <c r="M48" s="287"/>
      <c r="N48" s="287"/>
      <c r="O48" s="287"/>
      <c r="P48" s="287"/>
      <c r="Q48" s="287"/>
      <c r="R48" s="287"/>
      <c r="S48" s="287"/>
      <c r="T48" s="286"/>
      <c r="U48" s="367"/>
      <c r="V48" s="287"/>
      <c r="W48" s="287"/>
      <c r="X48" s="287"/>
      <c r="Y48" s="287"/>
      <c r="Z48" s="287"/>
      <c r="AA48" s="287"/>
      <c r="AB48" s="287"/>
      <c r="AC48" s="287"/>
      <c r="AD48" s="287"/>
      <c r="AE48" s="287"/>
      <c r="AF48" s="287"/>
      <c r="AG48" s="365"/>
      <c r="AH48" s="368"/>
      <c r="AI48" s="287"/>
      <c r="AJ48" s="287"/>
      <c r="AK48" s="287"/>
      <c r="AL48" s="287"/>
      <c r="AM48" s="287"/>
      <c r="AN48" s="287"/>
      <c r="AO48" s="287"/>
      <c r="AP48" s="287"/>
      <c r="AQ48" s="287"/>
      <c r="AR48" s="287"/>
      <c r="AS48" s="287"/>
      <c r="AT48" s="286"/>
      <c r="AU48" s="367"/>
      <c r="AV48" s="287"/>
      <c r="AW48" s="287"/>
      <c r="AX48" s="287"/>
      <c r="AY48" s="287"/>
      <c r="AZ48" s="287"/>
      <c r="BA48" s="287"/>
      <c r="BB48" s="287"/>
      <c r="BC48" s="287"/>
      <c r="BD48" s="287"/>
      <c r="BE48" s="287"/>
      <c r="BF48" s="288"/>
      <c r="BG48" s="396"/>
      <c r="BH48" s="397"/>
      <c r="BI48" s="287"/>
      <c r="BJ48" s="287"/>
      <c r="BK48" s="287"/>
      <c r="BL48" s="287"/>
      <c r="BM48" s="287"/>
      <c r="BN48" s="287"/>
      <c r="BO48" s="287"/>
      <c r="BP48" s="287"/>
      <c r="BQ48" s="287"/>
      <c r="BR48" s="287"/>
      <c r="BS48" s="287"/>
      <c r="BT48" s="286"/>
    </row>
    <row r="49" spans="1:72" s="217" customFormat="1" ht="11.65" customHeight="1" x14ac:dyDescent="0.2">
      <c r="A49" s="448">
        <f>IF(ISBLANK(Tracker!G14),"",Tracker!G14)</f>
        <v>9</v>
      </c>
      <c r="B49" s="971" t="str">
        <f>IF(ISBLANK(Tracker!H14),"",Tracker!H14)</f>
        <v>Northolt Drive</v>
      </c>
      <c r="C49" s="972"/>
      <c r="D49" s="972"/>
      <c r="E49" s="973"/>
      <c r="F49" s="96" t="str">
        <f>IF(ISBLANK(Tracker!L14),"",Tracker!L14)</f>
        <v>B35 6QX</v>
      </c>
      <c r="G49" s="217">
        <f t="shared" si="91"/>
        <v>11</v>
      </c>
      <c r="H49" s="368"/>
      <c r="I49" s="287"/>
      <c r="J49" s="287"/>
      <c r="K49" s="287"/>
      <c r="L49" s="287"/>
      <c r="M49" s="287"/>
      <c r="N49" s="287"/>
      <c r="O49" s="287"/>
      <c r="P49" s="287"/>
      <c r="Q49" s="287"/>
      <c r="R49" s="287"/>
      <c r="S49" s="287"/>
      <c r="T49" s="286"/>
      <c r="U49" s="367"/>
      <c r="V49" s="287"/>
      <c r="W49" s="287"/>
      <c r="X49" s="287"/>
      <c r="Y49" s="287"/>
      <c r="Z49" s="287"/>
      <c r="AA49" s="287"/>
      <c r="AB49" s="287"/>
      <c r="AC49" s="287"/>
      <c r="AD49" s="287"/>
      <c r="AE49" s="287"/>
      <c r="AF49" s="287"/>
      <c r="AG49" s="365"/>
      <c r="AH49" s="368"/>
      <c r="AI49" s="287"/>
      <c r="AJ49" s="287"/>
      <c r="AK49" s="287"/>
      <c r="AL49" s="287"/>
      <c r="AM49" s="287"/>
      <c r="AN49" s="287"/>
      <c r="AO49" s="287"/>
      <c r="AP49" s="287"/>
      <c r="AQ49" s="287"/>
      <c r="AR49" s="287"/>
      <c r="AS49" s="287"/>
      <c r="AT49" s="286"/>
      <c r="AU49" s="367"/>
      <c r="AV49" s="287"/>
      <c r="AW49" s="287"/>
      <c r="AX49" s="287"/>
      <c r="AY49" s="287"/>
      <c r="AZ49" s="287"/>
      <c r="BA49" s="287"/>
      <c r="BB49" s="287"/>
      <c r="BC49" s="287"/>
      <c r="BD49" s="287"/>
      <c r="BE49" s="287"/>
      <c r="BF49" s="288"/>
      <c r="BG49" s="396"/>
      <c r="BH49" s="397"/>
      <c r="BI49" s="287"/>
      <c r="BJ49" s="287"/>
      <c r="BK49" s="287"/>
      <c r="BL49" s="287"/>
      <c r="BM49" s="287"/>
      <c r="BN49" s="287"/>
      <c r="BO49" s="287"/>
      <c r="BP49" s="287"/>
      <c r="BQ49" s="287"/>
      <c r="BR49" s="287"/>
      <c r="BS49" s="287"/>
      <c r="BT49" s="286"/>
    </row>
    <row r="50" spans="1:72" s="217" customFormat="1" ht="11.65" customHeight="1" x14ac:dyDescent="0.2">
      <c r="A50" s="448">
        <f>IF(ISBLANK(Tracker!G15),"",Tracker!G15)</f>
        <v>74</v>
      </c>
      <c r="B50" s="971" t="str">
        <f>IF(ISBLANK(Tracker!H15),"",Tracker!H15)</f>
        <v>Heyford Way</v>
      </c>
      <c r="C50" s="972"/>
      <c r="D50" s="972"/>
      <c r="E50" s="973"/>
      <c r="F50" s="96" t="str">
        <f>IF(ISBLANK(Tracker!L15),"",Tracker!L15)</f>
        <v>B35 6HU</v>
      </c>
      <c r="G50" s="217">
        <f t="shared" si="91"/>
        <v>12</v>
      </c>
      <c r="H50" s="368"/>
      <c r="I50" s="287"/>
      <c r="J50" s="287"/>
      <c r="K50" s="287"/>
      <c r="L50" s="287"/>
      <c r="M50" s="287"/>
      <c r="N50" s="287"/>
      <c r="O50" s="287"/>
      <c r="P50" s="287"/>
      <c r="Q50" s="287"/>
      <c r="R50" s="287"/>
      <c r="S50" s="287"/>
      <c r="T50" s="286"/>
      <c r="U50" s="367"/>
      <c r="V50" s="287"/>
      <c r="W50" s="287"/>
      <c r="X50" s="287"/>
      <c r="Y50" s="287"/>
      <c r="Z50" s="287"/>
      <c r="AA50" s="287"/>
      <c r="AB50" s="287"/>
      <c r="AC50" s="287"/>
      <c r="AD50" s="287"/>
      <c r="AE50" s="287"/>
      <c r="AF50" s="287"/>
      <c r="AG50" s="365"/>
      <c r="AH50" s="368"/>
      <c r="AI50" s="287"/>
      <c r="AJ50" s="287"/>
      <c r="AK50" s="287"/>
      <c r="AL50" s="287"/>
      <c r="AM50" s="287"/>
      <c r="AN50" s="287"/>
      <c r="AO50" s="287"/>
      <c r="AP50" s="287"/>
      <c r="AQ50" s="287"/>
      <c r="AR50" s="287"/>
      <c r="AS50" s="287"/>
      <c r="AT50" s="286"/>
      <c r="AU50" s="367"/>
      <c r="AV50" s="287"/>
      <c r="AW50" s="287"/>
      <c r="AX50" s="287"/>
      <c r="AY50" s="287"/>
      <c r="AZ50" s="287"/>
      <c r="BA50" s="287"/>
      <c r="BB50" s="287"/>
      <c r="BC50" s="287"/>
      <c r="BD50" s="287"/>
      <c r="BE50" s="287"/>
      <c r="BF50" s="288"/>
      <c r="BG50" s="396"/>
      <c r="BH50" s="397"/>
      <c r="BI50" s="287"/>
      <c r="BJ50" s="287"/>
      <c r="BK50" s="287"/>
      <c r="BL50" s="287"/>
      <c r="BM50" s="287"/>
      <c r="BN50" s="287"/>
      <c r="BO50" s="287"/>
      <c r="BP50" s="287"/>
      <c r="BQ50" s="287"/>
      <c r="BR50" s="287"/>
      <c r="BS50" s="287"/>
      <c r="BT50" s="286"/>
    </row>
    <row r="51" spans="1:72" s="217" customFormat="1" ht="11.65" customHeight="1" x14ac:dyDescent="0.2">
      <c r="A51" s="448" t="str">
        <f>IF(ISBLANK(Tracker!G16),"",Tracker!G16)</f>
        <v xml:space="preserve">FLAT 10 </v>
      </c>
      <c r="B51" s="971" t="str">
        <f>IF(ISBLANK(Tracker!H16),"",Tracker!H16)</f>
        <v>Northolt Drive</v>
      </c>
      <c r="C51" s="972"/>
      <c r="D51" s="972"/>
      <c r="E51" s="973"/>
      <c r="F51" s="96" t="str">
        <f>IF(ISBLANK(Tracker!L16),"",Tracker!L16)</f>
        <v>B35 6QX</v>
      </c>
      <c r="G51" s="217">
        <f t="shared" si="91"/>
        <v>13</v>
      </c>
      <c r="H51" s="368"/>
      <c r="I51" s="287"/>
      <c r="J51" s="287"/>
      <c r="K51" s="287"/>
      <c r="L51" s="287"/>
      <c r="M51" s="287"/>
      <c r="N51" s="287"/>
      <c r="O51" s="287"/>
      <c r="P51" s="287"/>
      <c r="Q51" s="287"/>
      <c r="R51" s="287"/>
      <c r="S51" s="287"/>
      <c r="T51" s="286"/>
      <c r="U51" s="367"/>
      <c r="V51" s="287"/>
      <c r="W51" s="287"/>
      <c r="X51" s="287"/>
      <c r="Y51" s="287"/>
      <c r="Z51" s="287"/>
      <c r="AA51" s="287"/>
      <c r="AB51" s="287"/>
      <c r="AC51" s="287"/>
      <c r="AD51" s="287"/>
      <c r="AE51" s="287"/>
      <c r="AF51" s="287"/>
      <c r="AG51" s="365"/>
      <c r="AH51" s="368"/>
      <c r="AI51" s="287"/>
      <c r="AJ51" s="287"/>
      <c r="AK51" s="287"/>
      <c r="AL51" s="287"/>
      <c r="AM51" s="287"/>
      <c r="AN51" s="287"/>
      <c r="AO51" s="287"/>
      <c r="AP51" s="287"/>
      <c r="AQ51" s="287"/>
      <c r="AR51" s="287"/>
      <c r="AS51" s="287"/>
      <c r="AT51" s="286"/>
      <c r="AU51" s="367"/>
      <c r="AV51" s="287"/>
      <c r="AW51" s="287"/>
      <c r="AX51" s="287"/>
      <c r="AY51" s="287"/>
      <c r="AZ51" s="287"/>
      <c r="BA51" s="287"/>
      <c r="BB51" s="287"/>
      <c r="BC51" s="287"/>
      <c r="BD51" s="287"/>
      <c r="BE51" s="287"/>
      <c r="BF51" s="288"/>
      <c r="BG51" s="396"/>
      <c r="BH51" s="397"/>
      <c r="BI51" s="287"/>
      <c r="BJ51" s="287"/>
      <c r="BK51" s="287"/>
      <c r="BL51" s="287"/>
      <c r="BM51" s="287"/>
      <c r="BN51" s="287"/>
      <c r="BO51" s="287"/>
      <c r="BP51" s="287"/>
      <c r="BQ51" s="287"/>
      <c r="BR51" s="287"/>
      <c r="BS51" s="287"/>
      <c r="BT51" s="286"/>
    </row>
    <row r="52" spans="1:72" s="217" customFormat="1" ht="11.65" customHeight="1" x14ac:dyDescent="0.2">
      <c r="A52" s="448">
        <f>IF(ISBLANK(Tracker!G17),"",Tracker!G17)</f>
        <v>39</v>
      </c>
      <c r="B52" s="971" t="str">
        <f>IF(ISBLANK(Tracker!H17),"",Tracker!H17)</f>
        <v>Heyford Way</v>
      </c>
      <c r="C52" s="972"/>
      <c r="D52" s="972"/>
      <c r="E52" s="973"/>
      <c r="F52" s="96" t="str">
        <f>IF(ISBLANK(Tracker!L17),"",Tracker!L17)</f>
        <v>B35 6HY</v>
      </c>
      <c r="G52" s="217">
        <f t="shared" si="91"/>
        <v>14</v>
      </c>
      <c r="H52" s="368"/>
      <c r="I52" s="287"/>
      <c r="J52" s="287"/>
      <c r="K52" s="287"/>
      <c r="L52" s="287"/>
      <c r="M52" s="287"/>
      <c r="N52" s="287"/>
      <c r="O52" s="287"/>
      <c r="P52" s="287"/>
      <c r="Q52" s="287"/>
      <c r="R52" s="287"/>
      <c r="S52" s="287"/>
      <c r="T52" s="286"/>
      <c r="U52" s="367"/>
      <c r="V52" s="287"/>
      <c r="W52" s="287"/>
      <c r="X52" s="287"/>
      <c r="Y52" s="287"/>
      <c r="Z52" s="287"/>
      <c r="AA52" s="287"/>
      <c r="AB52" s="287"/>
      <c r="AC52" s="287"/>
      <c r="AD52" s="287"/>
      <c r="AE52" s="287"/>
      <c r="AF52" s="287"/>
      <c r="AG52" s="365"/>
      <c r="AH52" s="368"/>
      <c r="AI52" s="287"/>
      <c r="AJ52" s="287"/>
      <c r="AK52" s="287"/>
      <c r="AL52" s="287"/>
      <c r="AM52" s="287"/>
      <c r="AN52" s="287"/>
      <c r="AO52" s="287"/>
      <c r="AP52" s="287"/>
      <c r="AQ52" s="287"/>
      <c r="AR52" s="287"/>
      <c r="AS52" s="287"/>
      <c r="AT52" s="286"/>
      <c r="AU52" s="367"/>
      <c r="AV52" s="287"/>
      <c r="AW52" s="287"/>
      <c r="AX52" s="287"/>
      <c r="AY52" s="287"/>
      <c r="AZ52" s="287"/>
      <c r="BA52" s="287"/>
      <c r="BB52" s="287"/>
      <c r="BC52" s="287"/>
      <c r="BD52" s="287"/>
      <c r="BE52" s="287"/>
      <c r="BF52" s="288"/>
      <c r="BG52" s="396"/>
      <c r="BH52" s="397"/>
      <c r="BI52" s="287"/>
      <c r="BJ52" s="287"/>
      <c r="BK52" s="287"/>
      <c r="BL52" s="287"/>
      <c r="BM52" s="287"/>
      <c r="BN52" s="287"/>
      <c r="BO52" s="287"/>
      <c r="BP52" s="287"/>
      <c r="BQ52" s="287"/>
      <c r="BR52" s="287"/>
      <c r="BS52" s="287"/>
      <c r="BT52" s="286"/>
    </row>
    <row r="53" spans="1:72" s="217" customFormat="1" ht="11.65" customHeight="1" x14ac:dyDescent="0.2">
      <c r="A53" s="448">
        <f>IF(ISBLANK(Tracker!G18),"",Tracker!G18)</f>
        <v>45</v>
      </c>
      <c r="B53" s="971" t="str">
        <f>IF(ISBLANK(Tracker!H18),"",Tracker!H18)</f>
        <v>Heyford Way</v>
      </c>
      <c r="C53" s="972"/>
      <c r="D53" s="972"/>
      <c r="E53" s="973"/>
      <c r="F53" s="96" t="str">
        <f>IF(ISBLANK(Tracker!L18),"",Tracker!L18)</f>
        <v>B35 6HZ</v>
      </c>
      <c r="G53" s="217">
        <f t="shared" si="91"/>
        <v>15</v>
      </c>
      <c r="H53" s="368"/>
      <c r="I53" s="287"/>
      <c r="J53" s="287"/>
      <c r="K53" s="287"/>
      <c r="L53" s="287"/>
      <c r="M53" s="287"/>
      <c r="N53" s="287"/>
      <c r="O53" s="287"/>
      <c r="P53" s="287"/>
      <c r="Q53" s="287"/>
      <c r="R53" s="287"/>
      <c r="S53" s="287"/>
      <c r="T53" s="286"/>
      <c r="U53" s="367"/>
      <c r="V53" s="287"/>
      <c r="W53" s="287"/>
      <c r="X53" s="287"/>
      <c r="Y53" s="287"/>
      <c r="Z53" s="287"/>
      <c r="AA53" s="287"/>
      <c r="AB53" s="287"/>
      <c r="AC53" s="287"/>
      <c r="AD53" s="287"/>
      <c r="AE53" s="287"/>
      <c r="AF53" s="287"/>
      <c r="AG53" s="365"/>
      <c r="AH53" s="368"/>
      <c r="AI53" s="287"/>
      <c r="AJ53" s="287"/>
      <c r="AK53" s="287"/>
      <c r="AL53" s="287"/>
      <c r="AM53" s="287"/>
      <c r="AN53" s="287"/>
      <c r="AO53" s="287"/>
      <c r="AP53" s="287"/>
      <c r="AQ53" s="287"/>
      <c r="AR53" s="287"/>
      <c r="AS53" s="287"/>
      <c r="AT53" s="286"/>
      <c r="AU53" s="367"/>
      <c r="AV53" s="287"/>
      <c r="AW53" s="287"/>
      <c r="AX53" s="287"/>
      <c r="AY53" s="287"/>
      <c r="AZ53" s="287"/>
      <c r="BA53" s="287"/>
      <c r="BB53" s="287"/>
      <c r="BC53" s="287"/>
      <c r="BD53" s="287"/>
      <c r="BE53" s="287"/>
      <c r="BF53" s="288"/>
      <c r="BG53" s="396"/>
      <c r="BH53" s="397"/>
      <c r="BI53" s="287"/>
      <c r="BJ53" s="287"/>
      <c r="BK53" s="287"/>
      <c r="BL53" s="287"/>
      <c r="BM53" s="287"/>
      <c r="BN53" s="287"/>
      <c r="BO53" s="287"/>
      <c r="BP53" s="287"/>
      <c r="BQ53" s="287"/>
      <c r="BR53" s="287"/>
      <c r="BS53" s="287"/>
      <c r="BT53" s="286"/>
    </row>
    <row r="54" spans="1:72" s="217" customFormat="1" ht="11.65" customHeight="1" x14ac:dyDescent="0.2">
      <c r="A54" s="448">
        <f>IF(ISBLANK(Tracker!G19),"",Tracker!G19)</f>
        <v>47</v>
      </c>
      <c r="B54" s="971" t="str">
        <f>IF(ISBLANK(Tracker!H19),"",Tracker!H19)</f>
        <v>Heyford Way</v>
      </c>
      <c r="C54" s="972"/>
      <c r="D54" s="972"/>
      <c r="E54" s="973"/>
      <c r="F54" s="96" t="str">
        <f>IF(ISBLANK(Tracker!L19),"",Tracker!L19)</f>
        <v>B35 6HZ</v>
      </c>
      <c r="G54" s="217">
        <f t="shared" si="91"/>
        <v>16</v>
      </c>
      <c r="H54" s="368"/>
      <c r="I54" s="287"/>
      <c r="J54" s="287"/>
      <c r="K54" s="287"/>
      <c r="L54" s="287"/>
      <c r="M54" s="287"/>
      <c r="N54" s="287"/>
      <c r="O54" s="287"/>
      <c r="P54" s="287"/>
      <c r="Q54" s="287"/>
      <c r="R54" s="287"/>
      <c r="S54" s="287"/>
      <c r="T54" s="286"/>
      <c r="U54" s="367"/>
      <c r="V54" s="287"/>
      <c r="W54" s="287"/>
      <c r="X54" s="287"/>
      <c r="Y54" s="287"/>
      <c r="Z54" s="287"/>
      <c r="AA54" s="287"/>
      <c r="AB54" s="287"/>
      <c r="AC54" s="287"/>
      <c r="AD54" s="287"/>
      <c r="AE54" s="287"/>
      <c r="AF54" s="287"/>
      <c r="AG54" s="365"/>
      <c r="AH54" s="368"/>
      <c r="AI54" s="287"/>
      <c r="AJ54" s="287"/>
      <c r="AK54" s="287"/>
      <c r="AL54" s="287"/>
      <c r="AM54" s="287"/>
      <c r="AN54" s="287"/>
      <c r="AO54" s="287"/>
      <c r="AP54" s="287"/>
      <c r="AQ54" s="287"/>
      <c r="AR54" s="287"/>
      <c r="AS54" s="287"/>
      <c r="AT54" s="286"/>
      <c r="AU54" s="367"/>
      <c r="AV54" s="287"/>
      <c r="AW54" s="287"/>
      <c r="AX54" s="287"/>
      <c r="AY54" s="287"/>
      <c r="AZ54" s="287"/>
      <c r="BA54" s="287"/>
      <c r="BB54" s="287"/>
      <c r="BC54" s="287"/>
      <c r="BD54" s="287"/>
      <c r="BE54" s="287"/>
      <c r="BF54" s="288"/>
      <c r="BG54" s="396"/>
      <c r="BH54" s="397"/>
      <c r="BI54" s="287"/>
      <c r="BJ54" s="287"/>
      <c r="BK54" s="287"/>
      <c r="BL54" s="287"/>
      <c r="BM54" s="287"/>
      <c r="BN54" s="287"/>
      <c r="BO54" s="287"/>
      <c r="BP54" s="287"/>
      <c r="BQ54" s="287"/>
      <c r="BR54" s="287"/>
      <c r="BS54" s="287"/>
      <c r="BT54" s="286"/>
    </row>
    <row r="55" spans="1:72" s="217" customFormat="1" ht="11.65" customHeight="1" x14ac:dyDescent="0.2">
      <c r="A55" s="448">
        <f>IF(ISBLANK(Tracker!G20),"",Tracker!G20)</f>
        <v>93</v>
      </c>
      <c r="B55" s="971" t="str">
        <f>IF(ISBLANK(Tracker!H20),"",Tracker!H20)</f>
        <v>Heyford Way</v>
      </c>
      <c r="C55" s="972"/>
      <c r="D55" s="972"/>
      <c r="E55" s="973"/>
      <c r="F55" s="96" t="str">
        <f>IF(ISBLANK(Tracker!L20),"",Tracker!L20)</f>
        <v>B35 6JB</v>
      </c>
      <c r="G55" s="217">
        <f t="shared" si="91"/>
        <v>17</v>
      </c>
      <c r="H55" s="368"/>
      <c r="I55" s="287"/>
      <c r="J55" s="287"/>
      <c r="K55" s="287"/>
      <c r="L55" s="287"/>
      <c r="M55" s="287"/>
      <c r="N55" s="287"/>
      <c r="O55" s="287"/>
      <c r="P55" s="287"/>
      <c r="Q55" s="287"/>
      <c r="R55" s="287"/>
      <c r="S55" s="287"/>
      <c r="T55" s="286"/>
      <c r="U55" s="367"/>
      <c r="V55" s="287"/>
      <c r="W55" s="287"/>
      <c r="X55" s="287"/>
      <c r="Y55" s="287"/>
      <c r="Z55" s="287"/>
      <c r="AA55" s="287"/>
      <c r="AB55" s="287"/>
      <c r="AC55" s="287"/>
      <c r="AD55" s="287"/>
      <c r="AE55" s="287"/>
      <c r="AF55" s="287"/>
      <c r="AG55" s="365"/>
      <c r="AH55" s="368"/>
      <c r="AI55" s="287"/>
      <c r="AJ55" s="287"/>
      <c r="AK55" s="287"/>
      <c r="AL55" s="287"/>
      <c r="AM55" s="287"/>
      <c r="AN55" s="287"/>
      <c r="AO55" s="287"/>
      <c r="AP55" s="287"/>
      <c r="AQ55" s="287"/>
      <c r="AR55" s="287"/>
      <c r="AS55" s="287"/>
      <c r="AT55" s="286"/>
      <c r="AU55" s="367"/>
      <c r="AV55" s="287"/>
      <c r="AW55" s="287"/>
      <c r="AX55" s="287"/>
      <c r="AY55" s="287"/>
      <c r="AZ55" s="287"/>
      <c r="BA55" s="287"/>
      <c r="BB55" s="287"/>
      <c r="BC55" s="287"/>
      <c r="BD55" s="287"/>
      <c r="BE55" s="287"/>
      <c r="BF55" s="288"/>
      <c r="BG55" s="396"/>
      <c r="BH55" s="397"/>
      <c r="BI55" s="287"/>
      <c r="BJ55" s="287"/>
      <c r="BK55" s="287"/>
      <c r="BL55" s="287"/>
      <c r="BM55" s="287"/>
      <c r="BN55" s="287"/>
      <c r="BO55" s="287"/>
      <c r="BP55" s="287"/>
      <c r="BQ55" s="287"/>
      <c r="BR55" s="287"/>
      <c r="BS55" s="287"/>
      <c r="BT55" s="286"/>
    </row>
    <row r="56" spans="1:72" s="217" customFormat="1" ht="11.65" customHeight="1" x14ac:dyDescent="0.2">
      <c r="A56" s="448" t="str">
        <f>IF(ISBLANK(Tracker!G21),"",Tracker!G21)</f>
        <v xml:space="preserve">101 </v>
      </c>
      <c r="B56" s="971" t="str">
        <f>IF(ISBLANK(Tracker!H21),"",Tracker!H21)</f>
        <v>Heyford Way</v>
      </c>
      <c r="C56" s="972"/>
      <c r="D56" s="972"/>
      <c r="E56" s="973"/>
      <c r="F56" s="96" t="str">
        <f>IF(ISBLANK(Tracker!L21),"",Tracker!L21)</f>
        <v>B35 6JB</v>
      </c>
      <c r="G56" s="217">
        <f t="shared" si="91"/>
        <v>18</v>
      </c>
      <c r="H56" s="368"/>
      <c r="I56" s="287"/>
      <c r="J56" s="287"/>
      <c r="K56" s="287"/>
      <c r="L56" s="287"/>
      <c r="M56" s="287"/>
      <c r="N56" s="287"/>
      <c r="O56" s="287"/>
      <c r="P56" s="287"/>
      <c r="Q56" s="287"/>
      <c r="R56" s="287"/>
      <c r="S56" s="287"/>
      <c r="T56" s="286"/>
      <c r="U56" s="367"/>
      <c r="V56" s="287"/>
      <c r="W56" s="287"/>
      <c r="X56" s="287"/>
      <c r="Y56" s="287"/>
      <c r="Z56" s="287"/>
      <c r="AA56" s="287"/>
      <c r="AB56" s="287"/>
      <c r="AC56" s="287"/>
      <c r="AD56" s="287"/>
      <c r="AE56" s="287"/>
      <c r="AF56" s="287"/>
      <c r="AG56" s="365"/>
      <c r="AH56" s="368"/>
      <c r="AI56" s="287"/>
      <c r="AJ56" s="287"/>
      <c r="AK56" s="287"/>
      <c r="AL56" s="287"/>
      <c r="AM56" s="287"/>
      <c r="AN56" s="287"/>
      <c r="AO56" s="287"/>
      <c r="AP56" s="287"/>
      <c r="AQ56" s="287"/>
      <c r="AR56" s="287"/>
      <c r="AS56" s="287"/>
      <c r="AT56" s="286"/>
      <c r="AU56" s="367"/>
      <c r="AV56" s="287"/>
      <c r="AW56" s="287"/>
      <c r="AX56" s="287"/>
      <c r="AY56" s="287"/>
      <c r="AZ56" s="287"/>
      <c r="BA56" s="287"/>
      <c r="BB56" s="287"/>
      <c r="BC56" s="287"/>
      <c r="BD56" s="287"/>
      <c r="BE56" s="287"/>
      <c r="BF56" s="288"/>
      <c r="BG56" s="396"/>
      <c r="BH56" s="397"/>
      <c r="BI56" s="287"/>
      <c r="BJ56" s="287"/>
      <c r="BK56" s="287"/>
      <c r="BL56" s="287"/>
      <c r="BM56" s="287"/>
      <c r="BN56" s="287"/>
      <c r="BO56" s="287"/>
      <c r="BP56" s="287"/>
      <c r="BQ56" s="287"/>
      <c r="BR56" s="287"/>
      <c r="BS56" s="287"/>
      <c r="BT56" s="286"/>
    </row>
    <row r="57" spans="1:72" s="217" customFormat="1" ht="11.65" customHeight="1" x14ac:dyDescent="0.2">
      <c r="A57" s="448">
        <f>IF(ISBLANK(Tracker!G22),"",Tracker!G22)</f>
        <v>14</v>
      </c>
      <c r="B57" s="971" t="str">
        <f>IF(ISBLANK(Tracker!H22),"",Tracker!H22)</f>
        <v>Northolt Drive</v>
      </c>
      <c r="C57" s="972"/>
      <c r="D57" s="972"/>
      <c r="E57" s="973"/>
      <c r="F57" s="96" t="str">
        <f>IF(ISBLANK(Tracker!L22),"",Tracker!L22)</f>
        <v>B35 6QX</v>
      </c>
      <c r="G57" s="217">
        <f t="shared" si="91"/>
        <v>19</v>
      </c>
      <c r="H57" s="368"/>
      <c r="I57" s="287"/>
      <c r="J57" s="287"/>
      <c r="K57" s="287"/>
      <c r="L57" s="287"/>
      <c r="M57" s="287"/>
      <c r="N57" s="287"/>
      <c r="O57" s="287"/>
      <c r="P57" s="287"/>
      <c r="Q57" s="287"/>
      <c r="R57" s="287"/>
      <c r="S57" s="287"/>
      <c r="T57" s="286"/>
      <c r="U57" s="367"/>
      <c r="V57" s="287"/>
      <c r="W57" s="287"/>
      <c r="X57" s="287"/>
      <c r="Y57" s="287"/>
      <c r="Z57" s="287"/>
      <c r="AA57" s="287"/>
      <c r="AB57" s="287"/>
      <c r="AC57" s="287"/>
      <c r="AD57" s="287"/>
      <c r="AE57" s="287"/>
      <c r="AF57" s="287"/>
      <c r="AG57" s="365"/>
      <c r="AH57" s="368"/>
      <c r="AI57" s="287"/>
      <c r="AJ57" s="287"/>
      <c r="AK57" s="287"/>
      <c r="AL57" s="287"/>
      <c r="AM57" s="287"/>
      <c r="AN57" s="287"/>
      <c r="AO57" s="287"/>
      <c r="AP57" s="287"/>
      <c r="AQ57" s="287"/>
      <c r="AR57" s="287"/>
      <c r="AS57" s="287"/>
      <c r="AT57" s="286"/>
      <c r="AU57" s="367"/>
      <c r="AV57" s="287"/>
      <c r="AW57" s="287"/>
      <c r="AX57" s="287"/>
      <c r="AY57" s="287"/>
      <c r="AZ57" s="287"/>
      <c r="BA57" s="287"/>
      <c r="BB57" s="287"/>
      <c r="BC57" s="287"/>
      <c r="BD57" s="287"/>
      <c r="BE57" s="287"/>
      <c r="BF57" s="288"/>
      <c r="BG57" s="396"/>
      <c r="BH57" s="397"/>
      <c r="BI57" s="287"/>
      <c r="BJ57" s="287"/>
      <c r="BK57" s="287"/>
      <c r="BL57" s="287"/>
      <c r="BM57" s="287"/>
      <c r="BN57" s="287"/>
      <c r="BO57" s="287"/>
      <c r="BP57" s="287"/>
      <c r="BQ57" s="287"/>
      <c r="BR57" s="287"/>
      <c r="BS57" s="287"/>
      <c r="BT57" s="286"/>
    </row>
    <row r="58" spans="1:72" s="217" customFormat="1" ht="11.65" customHeight="1" x14ac:dyDescent="0.2">
      <c r="A58" s="448">
        <f>IF(ISBLANK(Tracker!G23),"",Tracker!G23)</f>
        <v>16</v>
      </c>
      <c r="B58" s="971" t="str">
        <f>IF(ISBLANK(Tracker!H23),"",Tracker!H23)</f>
        <v>Northolt Drive</v>
      </c>
      <c r="C58" s="972"/>
      <c r="D58" s="972"/>
      <c r="E58" s="973"/>
      <c r="F58" s="96" t="str">
        <f>IF(ISBLANK(Tracker!L23),"",Tracker!L23)</f>
        <v>B35 6QX</v>
      </c>
      <c r="G58" s="217">
        <f t="shared" si="91"/>
        <v>20</v>
      </c>
      <c r="H58" s="368"/>
      <c r="I58" s="287"/>
      <c r="J58" s="287"/>
      <c r="K58" s="287"/>
      <c r="L58" s="287"/>
      <c r="M58" s="287"/>
      <c r="N58" s="287"/>
      <c r="O58" s="287"/>
      <c r="P58" s="287"/>
      <c r="Q58" s="287"/>
      <c r="R58" s="287"/>
      <c r="S58" s="287"/>
      <c r="T58" s="286"/>
      <c r="U58" s="367"/>
      <c r="V58" s="287"/>
      <c r="W58" s="287"/>
      <c r="X58" s="287"/>
      <c r="Y58" s="287"/>
      <c r="Z58" s="287"/>
      <c r="AA58" s="287"/>
      <c r="AB58" s="287"/>
      <c r="AC58" s="287"/>
      <c r="AD58" s="287"/>
      <c r="AE58" s="287"/>
      <c r="AF58" s="287"/>
      <c r="AG58" s="365"/>
      <c r="AH58" s="368"/>
      <c r="AI58" s="287"/>
      <c r="AJ58" s="287"/>
      <c r="AK58" s="287"/>
      <c r="AL58" s="287"/>
      <c r="AM58" s="287"/>
      <c r="AN58" s="287"/>
      <c r="AO58" s="287"/>
      <c r="AP58" s="287"/>
      <c r="AQ58" s="287"/>
      <c r="AR58" s="287"/>
      <c r="AS58" s="287"/>
      <c r="AT58" s="286"/>
      <c r="AU58" s="367"/>
      <c r="AV58" s="287"/>
      <c r="AW58" s="287"/>
      <c r="AX58" s="287"/>
      <c r="AY58" s="287"/>
      <c r="AZ58" s="287"/>
      <c r="BA58" s="287"/>
      <c r="BB58" s="287"/>
      <c r="BC58" s="287"/>
      <c r="BD58" s="287"/>
      <c r="BE58" s="287"/>
      <c r="BF58" s="288"/>
      <c r="BG58" s="396"/>
      <c r="BH58" s="397"/>
      <c r="BI58" s="287"/>
      <c r="BJ58" s="287"/>
      <c r="BK58" s="287"/>
      <c r="BL58" s="287"/>
      <c r="BM58" s="287"/>
      <c r="BN58" s="287"/>
      <c r="BO58" s="287"/>
      <c r="BP58" s="287"/>
      <c r="BQ58" s="287"/>
      <c r="BR58" s="287"/>
      <c r="BS58" s="287"/>
      <c r="BT58" s="286"/>
    </row>
    <row r="59" spans="1:72" s="217" customFormat="1" ht="11.65" customHeight="1" x14ac:dyDescent="0.2">
      <c r="A59" s="448">
        <f>IF(ISBLANK(Tracker!G24),"",Tracker!G24)</f>
        <v>17</v>
      </c>
      <c r="B59" s="971" t="str">
        <f>IF(ISBLANK(Tracker!H24),"",Tracker!H24)</f>
        <v>Northolt Drive</v>
      </c>
      <c r="C59" s="972"/>
      <c r="D59" s="972"/>
      <c r="E59" s="973"/>
      <c r="F59" s="96" t="str">
        <f>IF(ISBLANK(Tracker!L24),"",Tracker!L24)</f>
        <v>B35 6QX</v>
      </c>
      <c r="G59" s="217">
        <f t="shared" si="91"/>
        <v>21</v>
      </c>
      <c r="H59" s="368"/>
      <c r="I59" s="287"/>
      <c r="J59" s="287"/>
      <c r="K59" s="287"/>
      <c r="L59" s="287"/>
      <c r="M59" s="287"/>
      <c r="N59" s="287"/>
      <c r="O59" s="287"/>
      <c r="P59" s="287"/>
      <c r="Q59" s="287"/>
      <c r="R59" s="287"/>
      <c r="S59" s="287"/>
      <c r="T59" s="286"/>
      <c r="U59" s="367"/>
      <c r="V59" s="287"/>
      <c r="W59" s="287"/>
      <c r="X59" s="287"/>
      <c r="Y59" s="287"/>
      <c r="Z59" s="287"/>
      <c r="AA59" s="287"/>
      <c r="AB59" s="287"/>
      <c r="AC59" s="287"/>
      <c r="AD59" s="287"/>
      <c r="AE59" s="287"/>
      <c r="AF59" s="287"/>
      <c r="AG59" s="365"/>
      <c r="AH59" s="368"/>
      <c r="AI59" s="287"/>
      <c r="AJ59" s="287"/>
      <c r="AK59" s="287"/>
      <c r="AL59" s="287"/>
      <c r="AM59" s="287"/>
      <c r="AN59" s="287"/>
      <c r="AO59" s="287"/>
      <c r="AP59" s="287"/>
      <c r="AQ59" s="287"/>
      <c r="AR59" s="287"/>
      <c r="AS59" s="287"/>
      <c r="AT59" s="286"/>
      <c r="AU59" s="367"/>
      <c r="AV59" s="287"/>
      <c r="AW59" s="287"/>
      <c r="AX59" s="287"/>
      <c r="AY59" s="287"/>
      <c r="AZ59" s="287"/>
      <c r="BA59" s="287"/>
      <c r="BB59" s="287"/>
      <c r="BC59" s="287"/>
      <c r="BD59" s="287"/>
      <c r="BE59" s="287"/>
      <c r="BF59" s="288"/>
      <c r="BG59" s="396"/>
      <c r="BH59" s="397"/>
      <c r="BI59" s="287"/>
      <c r="BJ59" s="287"/>
      <c r="BK59" s="287"/>
      <c r="BL59" s="287"/>
      <c r="BM59" s="287"/>
      <c r="BN59" s="287"/>
      <c r="BO59" s="287"/>
      <c r="BP59" s="287"/>
      <c r="BQ59" s="287"/>
      <c r="BR59" s="287"/>
      <c r="BS59" s="287"/>
      <c r="BT59" s="286"/>
    </row>
    <row r="60" spans="1:72" s="217" customFormat="1" ht="11.65" customHeight="1" x14ac:dyDescent="0.2">
      <c r="A60" s="448">
        <f>IF(ISBLANK(Tracker!G25),"",Tracker!G25)</f>
        <v>21</v>
      </c>
      <c r="B60" s="971" t="str">
        <f>IF(ISBLANK(Tracker!H25),"",Tracker!H25)</f>
        <v>Northolt Drive</v>
      </c>
      <c r="C60" s="972"/>
      <c r="D60" s="972"/>
      <c r="E60" s="973"/>
      <c r="F60" s="96" t="str">
        <f>IF(ISBLANK(Tracker!L25),"",Tracker!L25)</f>
        <v>B35 6QX</v>
      </c>
      <c r="G60" s="217">
        <f t="shared" si="91"/>
        <v>22</v>
      </c>
      <c r="H60" s="368"/>
      <c r="I60" s="287"/>
      <c r="J60" s="287"/>
      <c r="K60" s="287"/>
      <c r="L60" s="287"/>
      <c r="M60" s="287"/>
      <c r="N60" s="287"/>
      <c r="O60" s="287"/>
      <c r="P60" s="287"/>
      <c r="Q60" s="287"/>
      <c r="R60" s="287"/>
      <c r="S60" s="287"/>
      <c r="T60" s="286"/>
      <c r="U60" s="367"/>
      <c r="V60" s="287"/>
      <c r="W60" s="287"/>
      <c r="X60" s="287"/>
      <c r="Y60" s="287"/>
      <c r="Z60" s="287"/>
      <c r="AA60" s="287"/>
      <c r="AB60" s="287"/>
      <c r="AC60" s="287"/>
      <c r="AD60" s="287"/>
      <c r="AE60" s="287"/>
      <c r="AF60" s="287"/>
      <c r="AG60" s="365"/>
      <c r="AH60" s="368"/>
      <c r="AI60" s="287"/>
      <c r="AJ60" s="287"/>
      <c r="AK60" s="287"/>
      <c r="AL60" s="287"/>
      <c r="AM60" s="287"/>
      <c r="AN60" s="287"/>
      <c r="AO60" s="287"/>
      <c r="AP60" s="287"/>
      <c r="AQ60" s="287"/>
      <c r="AR60" s="287"/>
      <c r="AS60" s="287"/>
      <c r="AT60" s="286"/>
      <c r="AU60" s="367"/>
      <c r="AV60" s="287"/>
      <c r="AW60" s="287"/>
      <c r="AX60" s="287"/>
      <c r="AY60" s="287"/>
      <c r="AZ60" s="287"/>
      <c r="BA60" s="287"/>
      <c r="BB60" s="287"/>
      <c r="BC60" s="287"/>
      <c r="BD60" s="287"/>
      <c r="BE60" s="287"/>
      <c r="BF60" s="288"/>
      <c r="BG60" s="396"/>
      <c r="BH60" s="397"/>
      <c r="BI60" s="287"/>
      <c r="BJ60" s="287"/>
      <c r="BK60" s="287"/>
      <c r="BL60" s="287"/>
      <c r="BM60" s="287"/>
      <c r="BN60" s="287"/>
      <c r="BO60" s="287"/>
      <c r="BP60" s="287"/>
      <c r="BQ60" s="287"/>
      <c r="BR60" s="287"/>
      <c r="BS60" s="287"/>
      <c r="BT60" s="286"/>
    </row>
    <row r="61" spans="1:72" s="217" customFormat="1" ht="11.65" customHeight="1" x14ac:dyDescent="0.2">
      <c r="A61" s="448">
        <f>IF(ISBLANK(Tracker!G26),"",Tracker!G26)</f>
        <v>26</v>
      </c>
      <c r="B61" s="971" t="str">
        <f>IF(ISBLANK(Tracker!H26),"",Tracker!H26)</f>
        <v>Northolt Drive</v>
      </c>
      <c r="C61" s="972"/>
      <c r="D61" s="972"/>
      <c r="E61" s="973"/>
      <c r="F61" s="96" t="str">
        <f>IF(ISBLANK(Tracker!L26),"",Tracker!L26)</f>
        <v>B35 6QX</v>
      </c>
      <c r="G61" s="217">
        <f t="shared" si="91"/>
        <v>23</v>
      </c>
      <c r="H61" s="368"/>
      <c r="I61" s="287"/>
      <c r="J61" s="287"/>
      <c r="K61" s="287"/>
      <c r="L61" s="287"/>
      <c r="M61" s="287"/>
      <c r="N61" s="287"/>
      <c r="O61" s="287"/>
      <c r="P61" s="287"/>
      <c r="Q61" s="287"/>
      <c r="R61" s="287"/>
      <c r="S61" s="287"/>
      <c r="T61" s="286"/>
      <c r="U61" s="367"/>
      <c r="V61" s="287"/>
      <c r="W61" s="287"/>
      <c r="X61" s="287"/>
      <c r="Y61" s="287"/>
      <c r="Z61" s="287"/>
      <c r="AA61" s="287"/>
      <c r="AB61" s="287"/>
      <c r="AC61" s="287"/>
      <c r="AD61" s="287"/>
      <c r="AE61" s="287"/>
      <c r="AF61" s="287"/>
      <c r="AG61" s="365"/>
      <c r="AH61" s="368"/>
      <c r="AI61" s="287"/>
      <c r="AJ61" s="287"/>
      <c r="AK61" s="287"/>
      <c r="AL61" s="287"/>
      <c r="AM61" s="287"/>
      <c r="AN61" s="287"/>
      <c r="AO61" s="287"/>
      <c r="AP61" s="287"/>
      <c r="AQ61" s="287"/>
      <c r="AR61" s="287"/>
      <c r="AS61" s="287"/>
      <c r="AT61" s="286"/>
      <c r="AU61" s="367"/>
      <c r="AV61" s="287"/>
      <c r="AW61" s="287"/>
      <c r="AX61" s="287"/>
      <c r="AY61" s="287"/>
      <c r="AZ61" s="287"/>
      <c r="BA61" s="287"/>
      <c r="BB61" s="287"/>
      <c r="BC61" s="287"/>
      <c r="BD61" s="287"/>
      <c r="BE61" s="287"/>
      <c r="BF61" s="288"/>
      <c r="BG61" s="396"/>
      <c r="BH61" s="397"/>
      <c r="BI61" s="287"/>
      <c r="BJ61" s="287"/>
      <c r="BK61" s="287"/>
      <c r="BL61" s="287"/>
      <c r="BM61" s="287"/>
      <c r="BN61" s="287"/>
      <c r="BO61" s="287"/>
      <c r="BP61" s="287"/>
      <c r="BQ61" s="287"/>
      <c r="BR61" s="287"/>
      <c r="BS61" s="287"/>
      <c r="BT61" s="286"/>
    </row>
    <row r="62" spans="1:72" s="217" customFormat="1" ht="11.65" customHeight="1" x14ac:dyDescent="0.2">
      <c r="A62" s="448">
        <f>IF(ISBLANK(Tracker!G27),"",Tracker!G27)</f>
        <v>77</v>
      </c>
      <c r="B62" s="971" t="str">
        <f>IF(ISBLANK(Tracker!H27),"",Tracker!H27)</f>
        <v>Blenheim Way</v>
      </c>
      <c r="C62" s="972"/>
      <c r="D62" s="972"/>
      <c r="E62" s="973"/>
      <c r="F62" s="96" t="str">
        <f>IF(ISBLANK(Tracker!L27),"",Tracker!L27)</f>
        <v>B35 7JF</v>
      </c>
      <c r="G62" s="217">
        <f t="shared" si="91"/>
        <v>24</v>
      </c>
      <c r="H62" s="368"/>
      <c r="I62" s="287"/>
      <c r="J62" s="287"/>
      <c r="K62" s="287"/>
      <c r="L62" s="287"/>
      <c r="M62" s="287"/>
      <c r="N62" s="287"/>
      <c r="O62" s="287"/>
      <c r="P62" s="287"/>
      <c r="Q62" s="287"/>
      <c r="R62" s="287"/>
      <c r="S62" s="287"/>
      <c r="T62" s="286"/>
      <c r="U62" s="367"/>
      <c r="V62" s="287"/>
      <c r="W62" s="287"/>
      <c r="X62" s="287"/>
      <c r="Y62" s="287"/>
      <c r="Z62" s="287"/>
      <c r="AA62" s="287"/>
      <c r="AB62" s="287"/>
      <c r="AC62" s="287"/>
      <c r="AD62" s="287"/>
      <c r="AE62" s="287"/>
      <c r="AF62" s="287"/>
      <c r="AG62" s="365"/>
      <c r="AH62" s="368"/>
      <c r="AI62" s="287"/>
      <c r="AJ62" s="287"/>
      <c r="AK62" s="287"/>
      <c r="AL62" s="287"/>
      <c r="AM62" s="287"/>
      <c r="AN62" s="287"/>
      <c r="AO62" s="287"/>
      <c r="AP62" s="287"/>
      <c r="AQ62" s="287"/>
      <c r="AR62" s="287"/>
      <c r="AS62" s="287"/>
      <c r="AT62" s="286"/>
      <c r="AU62" s="367"/>
      <c r="AV62" s="287"/>
      <c r="AW62" s="287"/>
      <c r="AX62" s="287"/>
      <c r="AY62" s="287"/>
      <c r="AZ62" s="287"/>
      <c r="BA62" s="287"/>
      <c r="BB62" s="287"/>
      <c r="BC62" s="287"/>
      <c r="BD62" s="287"/>
      <c r="BE62" s="287"/>
      <c r="BF62" s="288"/>
      <c r="BG62" s="396"/>
      <c r="BH62" s="397"/>
      <c r="BI62" s="287"/>
      <c r="BJ62" s="287"/>
      <c r="BK62" s="287"/>
      <c r="BL62" s="287"/>
      <c r="BM62" s="287"/>
      <c r="BN62" s="287"/>
      <c r="BO62" s="287"/>
      <c r="BP62" s="287"/>
      <c r="BQ62" s="287"/>
      <c r="BR62" s="287"/>
      <c r="BS62" s="287"/>
      <c r="BT62" s="286"/>
    </row>
    <row r="63" spans="1:72" s="217" customFormat="1" ht="11.65" customHeight="1" x14ac:dyDescent="0.2">
      <c r="A63" s="448">
        <f>IF(ISBLANK(Tracker!G28),"",Tracker!G28)</f>
        <v>11</v>
      </c>
      <c r="B63" s="971" t="str">
        <f>IF(ISBLANK(Tracker!H28),"",Tracker!H28)</f>
        <v>Northolt Drive</v>
      </c>
      <c r="C63" s="972"/>
      <c r="D63" s="972"/>
      <c r="E63" s="973"/>
      <c r="F63" s="96" t="str">
        <f>IF(ISBLANK(Tracker!L28),"",Tracker!L28)</f>
        <v>B35 6QX</v>
      </c>
      <c r="G63" s="217">
        <f t="shared" si="91"/>
        <v>25</v>
      </c>
      <c r="H63" s="368"/>
      <c r="I63" s="287"/>
      <c r="J63" s="287"/>
      <c r="K63" s="287"/>
      <c r="L63" s="287"/>
      <c r="M63" s="287"/>
      <c r="N63" s="287"/>
      <c r="O63" s="287"/>
      <c r="P63" s="287"/>
      <c r="Q63" s="287"/>
      <c r="R63" s="287"/>
      <c r="S63" s="287"/>
      <c r="T63" s="286"/>
      <c r="U63" s="367"/>
      <c r="V63" s="287"/>
      <c r="W63" s="287"/>
      <c r="X63" s="287"/>
      <c r="Y63" s="287"/>
      <c r="Z63" s="287"/>
      <c r="AA63" s="287"/>
      <c r="AB63" s="287"/>
      <c r="AC63" s="287"/>
      <c r="AD63" s="287"/>
      <c r="AE63" s="287"/>
      <c r="AF63" s="287"/>
      <c r="AG63" s="365"/>
      <c r="AH63" s="368"/>
      <c r="AI63" s="287"/>
      <c r="AJ63" s="287"/>
      <c r="AK63" s="287"/>
      <c r="AL63" s="287"/>
      <c r="AM63" s="287"/>
      <c r="AN63" s="287"/>
      <c r="AO63" s="287"/>
      <c r="AP63" s="287"/>
      <c r="AQ63" s="287"/>
      <c r="AR63" s="287"/>
      <c r="AS63" s="287"/>
      <c r="AT63" s="286"/>
      <c r="AU63" s="367"/>
      <c r="AV63" s="287"/>
      <c r="AW63" s="287"/>
      <c r="AX63" s="287"/>
      <c r="AY63" s="287"/>
      <c r="AZ63" s="287"/>
      <c r="BA63" s="287"/>
      <c r="BB63" s="287"/>
      <c r="BC63" s="287"/>
      <c r="BD63" s="287"/>
      <c r="BE63" s="287"/>
      <c r="BF63" s="288"/>
      <c r="BG63" s="396"/>
      <c r="BH63" s="397"/>
      <c r="BI63" s="287"/>
      <c r="BJ63" s="287"/>
      <c r="BK63" s="287"/>
      <c r="BL63" s="287"/>
      <c r="BM63" s="287"/>
      <c r="BN63" s="287"/>
      <c r="BO63" s="287"/>
      <c r="BP63" s="287"/>
      <c r="BQ63" s="287"/>
      <c r="BR63" s="287"/>
      <c r="BS63" s="287"/>
      <c r="BT63" s="286"/>
    </row>
    <row r="64" spans="1:72" s="217" customFormat="1" ht="11.65" customHeight="1" x14ac:dyDescent="0.2">
      <c r="A64" s="448">
        <f>IF(ISBLANK(Tracker!G29),"",Tracker!G29)</f>
        <v>18</v>
      </c>
      <c r="B64" s="971" t="str">
        <f>IF(ISBLANK(Tracker!H29),"",Tracker!H29)</f>
        <v>Northolt Drive</v>
      </c>
      <c r="C64" s="972"/>
      <c r="D64" s="972"/>
      <c r="E64" s="973"/>
      <c r="F64" s="96" t="str">
        <f>IF(ISBLANK(Tracker!L29),"",Tracker!L29)</f>
        <v>B35 6QX</v>
      </c>
      <c r="G64" s="217">
        <f t="shared" si="91"/>
        <v>26</v>
      </c>
      <c r="H64" s="368"/>
      <c r="I64" s="287"/>
      <c r="J64" s="287"/>
      <c r="K64" s="287"/>
      <c r="L64" s="287"/>
      <c r="M64" s="287"/>
      <c r="N64" s="287"/>
      <c r="O64" s="287"/>
      <c r="P64" s="287"/>
      <c r="Q64" s="287"/>
      <c r="R64" s="287"/>
      <c r="S64" s="287"/>
      <c r="T64" s="286"/>
      <c r="U64" s="367"/>
      <c r="V64" s="287"/>
      <c r="W64" s="287"/>
      <c r="X64" s="287"/>
      <c r="Y64" s="287"/>
      <c r="Z64" s="287"/>
      <c r="AA64" s="287"/>
      <c r="AB64" s="287"/>
      <c r="AC64" s="287"/>
      <c r="AD64" s="287"/>
      <c r="AE64" s="287"/>
      <c r="AF64" s="287"/>
      <c r="AG64" s="365"/>
      <c r="AH64" s="368"/>
      <c r="AI64" s="287"/>
      <c r="AJ64" s="287"/>
      <c r="AK64" s="287"/>
      <c r="AL64" s="287"/>
      <c r="AM64" s="287"/>
      <c r="AN64" s="287"/>
      <c r="AO64" s="287"/>
      <c r="AP64" s="287"/>
      <c r="AQ64" s="287"/>
      <c r="AR64" s="287"/>
      <c r="AS64" s="287"/>
      <c r="AT64" s="286"/>
      <c r="AU64" s="367"/>
      <c r="AV64" s="287"/>
      <c r="AW64" s="287"/>
      <c r="AX64" s="287"/>
      <c r="AY64" s="287"/>
      <c r="AZ64" s="287"/>
      <c r="BA64" s="287"/>
      <c r="BB64" s="287"/>
      <c r="BC64" s="287"/>
      <c r="BD64" s="287"/>
      <c r="BE64" s="287"/>
      <c r="BF64" s="288"/>
      <c r="BG64" s="396"/>
      <c r="BH64" s="397"/>
      <c r="BI64" s="287"/>
      <c r="BJ64" s="287"/>
      <c r="BK64" s="287"/>
      <c r="BL64" s="287"/>
      <c r="BM64" s="287"/>
      <c r="BN64" s="287"/>
      <c r="BO64" s="287"/>
      <c r="BP64" s="287"/>
      <c r="BQ64" s="287"/>
      <c r="BR64" s="287"/>
      <c r="BS64" s="287"/>
      <c r="BT64" s="286"/>
    </row>
    <row r="65" spans="1:72" s="217" customFormat="1" ht="11.65" customHeight="1" x14ac:dyDescent="0.2">
      <c r="A65" s="448">
        <f>IF(ISBLANK(Tracker!G30),"",Tracker!G30)</f>
        <v>22</v>
      </c>
      <c r="B65" s="971" t="str">
        <f>IF(ISBLANK(Tracker!H30),"",Tracker!H30)</f>
        <v>Northolt Drive</v>
      </c>
      <c r="C65" s="972"/>
      <c r="D65" s="972"/>
      <c r="E65" s="973"/>
      <c r="F65" s="96" t="str">
        <f>IF(ISBLANK(Tracker!L30),"",Tracker!L30)</f>
        <v>B35 6QX</v>
      </c>
      <c r="G65" s="217">
        <f t="shared" si="91"/>
        <v>27</v>
      </c>
      <c r="H65" s="368"/>
      <c r="I65" s="287"/>
      <c r="J65" s="287"/>
      <c r="K65" s="287"/>
      <c r="L65" s="287"/>
      <c r="M65" s="287"/>
      <c r="N65" s="287"/>
      <c r="O65" s="287"/>
      <c r="P65" s="287"/>
      <c r="Q65" s="287"/>
      <c r="R65" s="287"/>
      <c r="S65" s="287"/>
      <c r="T65" s="286"/>
      <c r="U65" s="367"/>
      <c r="V65" s="287"/>
      <c r="W65" s="287"/>
      <c r="X65" s="287"/>
      <c r="Y65" s="287"/>
      <c r="Z65" s="287"/>
      <c r="AA65" s="287"/>
      <c r="AB65" s="287"/>
      <c r="AC65" s="287"/>
      <c r="AD65" s="287"/>
      <c r="AE65" s="287"/>
      <c r="AF65" s="287"/>
      <c r="AG65" s="365"/>
      <c r="AH65" s="368"/>
      <c r="AI65" s="287"/>
      <c r="AJ65" s="287"/>
      <c r="AK65" s="287"/>
      <c r="AL65" s="287"/>
      <c r="AM65" s="287"/>
      <c r="AN65" s="287"/>
      <c r="AO65" s="287"/>
      <c r="AP65" s="287"/>
      <c r="AQ65" s="287"/>
      <c r="AR65" s="287"/>
      <c r="AS65" s="287"/>
      <c r="AT65" s="286"/>
      <c r="AU65" s="367"/>
      <c r="AV65" s="287"/>
      <c r="AW65" s="287"/>
      <c r="AX65" s="287"/>
      <c r="AY65" s="287"/>
      <c r="AZ65" s="287"/>
      <c r="BA65" s="287"/>
      <c r="BB65" s="287"/>
      <c r="BC65" s="287"/>
      <c r="BD65" s="287"/>
      <c r="BE65" s="287"/>
      <c r="BF65" s="288"/>
      <c r="BG65" s="396"/>
      <c r="BH65" s="397"/>
      <c r="BI65" s="287"/>
      <c r="BJ65" s="287"/>
      <c r="BK65" s="287"/>
      <c r="BL65" s="287"/>
      <c r="BM65" s="287"/>
      <c r="BN65" s="287"/>
      <c r="BO65" s="287"/>
      <c r="BP65" s="287"/>
      <c r="BQ65" s="287"/>
      <c r="BR65" s="287"/>
      <c r="BS65" s="287"/>
      <c r="BT65" s="286"/>
    </row>
    <row r="66" spans="1:72" s="217" customFormat="1" ht="11.65" customHeight="1" x14ac:dyDescent="0.2">
      <c r="A66" s="448">
        <f>IF(ISBLANK(Tracker!G31),"",Tracker!G31)</f>
        <v>25</v>
      </c>
      <c r="B66" s="971" t="str">
        <f>IF(ISBLANK(Tracker!H31),"",Tracker!H31)</f>
        <v>Northolt Drive</v>
      </c>
      <c r="C66" s="972"/>
      <c r="D66" s="972"/>
      <c r="E66" s="973"/>
      <c r="F66" s="96" t="str">
        <f>IF(ISBLANK(Tracker!L31),"",Tracker!L31)</f>
        <v>B35 6QX</v>
      </c>
      <c r="G66" s="217">
        <f t="shared" si="91"/>
        <v>28</v>
      </c>
      <c r="H66" s="368"/>
      <c r="I66" s="287"/>
      <c r="J66" s="287"/>
      <c r="K66" s="287"/>
      <c r="L66" s="287"/>
      <c r="M66" s="287"/>
      <c r="N66" s="287"/>
      <c r="O66" s="287"/>
      <c r="P66" s="287"/>
      <c r="Q66" s="287"/>
      <c r="R66" s="287"/>
      <c r="S66" s="287"/>
      <c r="T66" s="286"/>
      <c r="U66" s="367"/>
      <c r="V66" s="287"/>
      <c r="W66" s="287"/>
      <c r="X66" s="287"/>
      <c r="Y66" s="287"/>
      <c r="Z66" s="287"/>
      <c r="AA66" s="287"/>
      <c r="AB66" s="287"/>
      <c r="AC66" s="287"/>
      <c r="AD66" s="287"/>
      <c r="AE66" s="287"/>
      <c r="AF66" s="287"/>
      <c r="AG66" s="365"/>
      <c r="AH66" s="368"/>
      <c r="AI66" s="287"/>
      <c r="AJ66" s="287"/>
      <c r="AK66" s="287"/>
      <c r="AL66" s="287"/>
      <c r="AM66" s="287"/>
      <c r="AN66" s="287"/>
      <c r="AO66" s="287"/>
      <c r="AP66" s="287"/>
      <c r="AQ66" s="287"/>
      <c r="AR66" s="287"/>
      <c r="AS66" s="287"/>
      <c r="AT66" s="286"/>
      <c r="AU66" s="367"/>
      <c r="AV66" s="287"/>
      <c r="AW66" s="287"/>
      <c r="AX66" s="287"/>
      <c r="AY66" s="287"/>
      <c r="AZ66" s="287"/>
      <c r="BA66" s="287"/>
      <c r="BB66" s="287"/>
      <c r="BC66" s="287"/>
      <c r="BD66" s="287"/>
      <c r="BE66" s="287"/>
      <c r="BF66" s="288"/>
      <c r="BG66" s="396"/>
      <c r="BH66" s="397"/>
      <c r="BI66" s="287"/>
      <c r="BJ66" s="287"/>
      <c r="BK66" s="287"/>
      <c r="BL66" s="287"/>
      <c r="BM66" s="287"/>
      <c r="BN66" s="287"/>
      <c r="BO66" s="287"/>
      <c r="BP66" s="287"/>
      <c r="BQ66" s="287"/>
      <c r="BR66" s="287"/>
      <c r="BS66" s="287"/>
      <c r="BT66" s="286"/>
    </row>
    <row r="67" spans="1:72" s="217" customFormat="1" ht="11.65" customHeight="1" x14ac:dyDescent="0.2">
      <c r="A67" s="448" t="str">
        <f>IF(ISBLANK(Tracker!G32),"",Tracker!G32)</f>
        <v xml:space="preserve">FLAT 5 </v>
      </c>
      <c r="B67" s="971" t="str">
        <f>IF(ISBLANK(Tracker!H32),"",Tracker!H32)</f>
        <v>Northolt Drive</v>
      </c>
      <c r="C67" s="972"/>
      <c r="D67" s="972"/>
      <c r="E67" s="973"/>
      <c r="F67" s="96" t="str">
        <f>IF(ISBLANK(Tracker!L32),"",Tracker!L32)</f>
        <v>B35 6QX</v>
      </c>
      <c r="G67" s="217">
        <f t="shared" si="91"/>
        <v>29</v>
      </c>
      <c r="H67" s="368"/>
      <c r="I67" s="287"/>
      <c r="J67" s="287"/>
      <c r="K67" s="287"/>
      <c r="L67" s="287"/>
      <c r="M67" s="287"/>
      <c r="N67" s="287"/>
      <c r="O67" s="287"/>
      <c r="P67" s="287"/>
      <c r="Q67" s="287"/>
      <c r="R67" s="287"/>
      <c r="S67" s="287"/>
      <c r="T67" s="286"/>
      <c r="U67" s="367"/>
      <c r="V67" s="287"/>
      <c r="W67" s="287"/>
      <c r="X67" s="287"/>
      <c r="Y67" s="287"/>
      <c r="Z67" s="287"/>
      <c r="AA67" s="287"/>
      <c r="AB67" s="287"/>
      <c r="AC67" s="287"/>
      <c r="AD67" s="287"/>
      <c r="AE67" s="287"/>
      <c r="AF67" s="287"/>
      <c r="AG67" s="365"/>
      <c r="AH67" s="368"/>
      <c r="AI67" s="287"/>
      <c r="AJ67" s="287"/>
      <c r="AK67" s="287"/>
      <c r="AL67" s="287"/>
      <c r="AM67" s="287"/>
      <c r="AN67" s="287"/>
      <c r="AO67" s="287"/>
      <c r="AP67" s="287"/>
      <c r="AQ67" s="287"/>
      <c r="AR67" s="287"/>
      <c r="AS67" s="287"/>
      <c r="AT67" s="286"/>
      <c r="AU67" s="367"/>
      <c r="AV67" s="287"/>
      <c r="AW67" s="287"/>
      <c r="AX67" s="287"/>
      <c r="AY67" s="287"/>
      <c r="AZ67" s="287"/>
      <c r="BA67" s="287"/>
      <c r="BB67" s="287"/>
      <c r="BC67" s="287"/>
      <c r="BD67" s="287"/>
      <c r="BE67" s="287"/>
      <c r="BF67" s="288"/>
      <c r="BG67" s="396"/>
      <c r="BH67" s="397"/>
      <c r="BI67" s="287"/>
      <c r="BJ67" s="287"/>
      <c r="BK67" s="287"/>
      <c r="BL67" s="287"/>
      <c r="BM67" s="287"/>
      <c r="BN67" s="287"/>
      <c r="BO67" s="287"/>
      <c r="BP67" s="287"/>
      <c r="BQ67" s="287"/>
      <c r="BR67" s="287"/>
      <c r="BS67" s="287"/>
      <c r="BT67" s="286"/>
    </row>
    <row r="68" spans="1:72" s="217" customFormat="1" ht="11.65" customHeight="1" x14ac:dyDescent="0.2">
      <c r="A68" s="448" t="str">
        <f>IF(ISBLANK(Tracker!G33),"",Tracker!G33)</f>
        <v xml:space="preserve">FLAT 7 </v>
      </c>
      <c r="B68" s="971" t="str">
        <f>IF(ISBLANK(Tracker!H33),"",Tracker!H33)</f>
        <v>Northolt Drive</v>
      </c>
      <c r="C68" s="972"/>
      <c r="D68" s="972"/>
      <c r="E68" s="973"/>
      <c r="F68" s="96" t="str">
        <f>IF(ISBLANK(Tracker!L33),"",Tracker!L33)</f>
        <v>B35 6QX</v>
      </c>
      <c r="G68" s="217">
        <f t="shared" si="91"/>
        <v>30</v>
      </c>
      <c r="H68" s="368"/>
      <c r="I68" s="287"/>
      <c r="J68" s="287"/>
      <c r="K68" s="287"/>
      <c r="L68" s="287"/>
      <c r="M68" s="287"/>
      <c r="N68" s="287"/>
      <c r="O68" s="287"/>
      <c r="P68" s="287"/>
      <c r="Q68" s="287"/>
      <c r="R68" s="287"/>
      <c r="S68" s="287"/>
      <c r="T68" s="286"/>
      <c r="U68" s="367"/>
      <c r="V68" s="287"/>
      <c r="W68" s="287"/>
      <c r="X68" s="287"/>
      <c r="Y68" s="287"/>
      <c r="Z68" s="287"/>
      <c r="AA68" s="287"/>
      <c r="AB68" s="287"/>
      <c r="AC68" s="287"/>
      <c r="AD68" s="287"/>
      <c r="AE68" s="287"/>
      <c r="AF68" s="287"/>
      <c r="AG68" s="365"/>
      <c r="AH68" s="368"/>
      <c r="AI68" s="287"/>
      <c r="AJ68" s="287"/>
      <c r="AK68" s="287"/>
      <c r="AL68" s="287"/>
      <c r="AM68" s="287"/>
      <c r="AN68" s="287"/>
      <c r="AO68" s="287"/>
      <c r="AP68" s="287"/>
      <c r="AQ68" s="287"/>
      <c r="AR68" s="287"/>
      <c r="AS68" s="287"/>
      <c r="AT68" s="286"/>
      <c r="AU68" s="367"/>
      <c r="AV68" s="287"/>
      <c r="AW68" s="287"/>
      <c r="AX68" s="287"/>
      <c r="AY68" s="287"/>
      <c r="AZ68" s="287"/>
      <c r="BA68" s="287"/>
      <c r="BB68" s="287"/>
      <c r="BC68" s="287"/>
      <c r="BD68" s="287"/>
      <c r="BE68" s="287"/>
      <c r="BF68" s="288"/>
      <c r="BG68" s="396"/>
      <c r="BH68" s="397"/>
      <c r="BI68" s="287"/>
      <c r="BJ68" s="287"/>
      <c r="BK68" s="287"/>
      <c r="BL68" s="287"/>
      <c r="BM68" s="287"/>
      <c r="BN68" s="287"/>
      <c r="BO68" s="287"/>
      <c r="BP68" s="287"/>
      <c r="BQ68" s="287"/>
      <c r="BR68" s="287"/>
      <c r="BS68" s="287"/>
      <c r="BT68" s="286"/>
    </row>
    <row r="69" spans="1:72" s="217" customFormat="1" ht="11.65" customHeight="1" x14ac:dyDescent="0.2">
      <c r="A69" s="448">
        <f>IF(ISBLANK(Tracker!G34),"",Tracker!G34)</f>
        <v>12</v>
      </c>
      <c r="B69" s="971" t="str">
        <f>IF(ISBLANK(Tracker!H34),"",Tracker!H34)</f>
        <v>Northolt Drive</v>
      </c>
      <c r="C69" s="972"/>
      <c r="D69" s="972"/>
      <c r="E69" s="973"/>
      <c r="F69" s="96" t="str">
        <f>IF(ISBLANK(Tracker!L34),"",Tracker!L34)</f>
        <v>B35 6QX</v>
      </c>
      <c r="G69" s="217">
        <f t="shared" si="91"/>
        <v>31</v>
      </c>
      <c r="H69" s="368"/>
      <c r="I69" s="287"/>
      <c r="J69" s="287"/>
      <c r="K69" s="287"/>
      <c r="L69" s="287"/>
      <c r="M69" s="287"/>
      <c r="N69" s="287"/>
      <c r="O69" s="287"/>
      <c r="P69" s="287"/>
      <c r="Q69" s="287"/>
      <c r="R69" s="287"/>
      <c r="S69" s="287"/>
      <c r="T69" s="286"/>
      <c r="U69" s="367"/>
      <c r="V69" s="287"/>
      <c r="W69" s="287"/>
      <c r="X69" s="287"/>
      <c r="Y69" s="287"/>
      <c r="Z69" s="287"/>
      <c r="AA69" s="287"/>
      <c r="AB69" s="287"/>
      <c r="AC69" s="287"/>
      <c r="AD69" s="287"/>
      <c r="AE69" s="287"/>
      <c r="AF69" s="287"/>
      <c r="AG69" s="365"/>
      <c r="AH69" s="368"/>
      <c r="AI69" s="287"/>
      <c r="AJ69" s="287"/>
      <c r="AK69" s="287"/>
      <c r="AL69" s="287"/>
      <c r="AM69" s="287"/>
      <c r="AN69" s="287"/>
      <c r="AO69" s="287"/>
      <c r="AP69" s="287"/>
      <c r="AQ69" s="287"/>
      <c r="AR69" s="287"/>
      <c r="AS69" s="287"/>
      <c r="AT69" s="286"/>
      <c r="AU69" s="367"/>
      <c r="AV69" s="287"/>
      <c r="AW69" s="287"/>
      <c r="AX69" s="287"/>
      <c r="AY69" s="287"/>
      <c r="AZ69" s="287"/>
      <c r="BA69" s="287"/>
      <c r="BB69" s="287"/>
      <c r="BC69" s="287"/>
      <c r="BD69" s="287"/>
      <c r="BE69" s="287"/>
      <c r="BF69" s="288"/>
      <c r="BG69" s="396"/>
      <c r="BH69" s="397"/>
      <c r="BI69" s="287"/>
      <c r="BJ69" s="287"/>
      <c r="BK69" s="287"/>
      <c r="BL69" s="287"/>
      <c r="BM69" s="287"/>
      <c r="BN69" s="287"/>
      <c r="BO69" s="287"/>
      <c r="BP69" s="287"/>
      <c r="BQ69" s="287"/>
      <c r="BR69" s="287"/>
      <c r="BS69" s="287"/>
      <c r="BT69" s="286"/>
    </row>
    <row r="70" spans="1:72" s="217" customFormat="1" ht="11.65" customHeight="1" x14ac:dyDescent="0.2">
      <c r="A70" s="448">
        <f>IF(ISBLANK(Tracker!G35),"",Tracker!G35)</f>
        <v>15</v>
      </c>
      <c r="B70" s="971" t="str">
        <f>IF(ISBLANK(Tracker!H35),"",Tracker!H35)</f>
        <v>Northolt Drive</v>
      </c>
      <c r="C70" s="972"/>
      <c r="D70" s="972"/>
      <c r="E70" s="973"/>
      <c r="F70" s="96" t="str">
        <f>IF(ISBLANK(Tracker!L35),"",Tracker!L35)</f>
        <v>B35 6QX</v>
      </c>
      <c r="G70" s="217">
        <f t="shared" si="91"/>
        <v>32</v>
      </c>
      <c r="H70" s="368"/>
      <c r="I70" s="287"/>
      <c r="J70" s="287"/>
      <c r="K70" s="287"/>
      <c r="L70" s="287"/>
      <c r="M70" s="287"/>
      <c r="N70" s="287"/>
      <c r="O70" s="287"/>
      <c r="P70" s="287"/>
      <c r="Q70" s="287"/>
      <c r="R70" s="287"/>
      <c r="S70" s="287"/>
      <c r="T70" s="286"/>
      <c r="U70" s="367"/>
      <c r="V70" s="287"/>
      <c r="W70" s="287"/>
      <c r="X70" s="287"/>
      <c r="Y70" s="287"/>
      <c r="Z70" s="287"/>
      <c r="AA70" s="287"/>
      <c r="AB70" s="287"/>
      <c r="AC70" s="287"/>
      <c r="AD70" s="287"/>
      <c r="AE70" s="287"/>
      <c r="AF70" s="287"/>
      <c r="AG70" s="365"/>
      <c r="AH70" s="368"/>
      <c r="AI70" s="287"/>
      <c r="AJ70" s="287"/>
      <c r="AK70" s="287"/>
      <c r="AL70" s="287"/>
      <c r="AM70" s="287"/>
      <c r="AN70" s="287"/>
      <c r="AO70" s="287"/>
      <c r="AP70" s="287"/>
      <c r="AQ70" s="287"/>
      <c r="AR70" s="287"/>
      <c r="AS70" s="287"/>
      <c r="AT70" s="286"/>
      <c r="AU70" s="367"/>
      <c r="AV70" s="287"/>
      <c r="AW70" s="287"/>
      <c r="AX70" s="287"/>
      <c r="AY70" s="287"/>
      <c r="AZ70" s="287"/>
      <c r="BA70" s="287"/>
      <c r="BB70" s="287"/>
      <c r="BC70" s="287"/>
      <c r="BD70" s="287"/>
      <c r="BE70" s="287"/>
      <c r="BF70" s="288"/>
      <c r="BG70" s="396"/>
      <c r="BH70" s="397"/>
      <c r="BI70" s="287"/>
      <c r="BJ70" s="287"/>
      <c r="BK70" s="287"/>
      <c r="BL70" s="287"/>
      <c r="BM70" s="287"/>
      <c r="BN70" s="287"/>
      <c r="BO70" s="287"/>
      <c r="BP70" s="287"/>
      <c r="BQ70" s="287"/>
      <c r="BR70" s="287"/>
      <c r="BS70" s="287"/>
      <c r="BT70" s="286"/>
    </row>
    <row r="71" spans="1:72" s="217" customFormat="1" ht="11.65" customHeight="1" x14ac:dyDescent="0.2">
      <c r="A71" s="448">
        <f>IF(ISBLANK(Tracker!G36),"",Tracker!G36)</f>
        <v>23</v>
      </c>
      <c r="B71" s="971" t="str">
        <f>IF(ISBLANK(Tracker!H36),"",Tracker!H36)</f>
        <v>Northolt Drive</v>
      </c>
      <c r="C71" s="972"/>
      <c r="D71" s="972"/>
      <c r="E71" s="973"/>
      <c r="F71" s="96" t="str">
        <f>IF(ISBLANK(Tracker!L36),"",Tracker!L36)</f>
        <v>B35 6QX</v>
      </c>
      <c r="G71" s="217">
        <f t="shared" si="91"/>
        <v>33</v>
      </c>
      <c r="H71" s="368"/>
      <c r="I71" s="287"/>
      <c r="J71" s="287"/>
      <c r="K71" s="287"/>
      <c r="L71" s="287"/>
      <c r="M71" s="287"/>
      <c r="N71" s="287"/>
      <c r="O71" s="287"/>
      <c r="P71" s="287"/>
      <c r="Q71" s="287"/>
      <c r="R71" s="287"/>
      <c r="S71" s="287"/>
      <c r="T71" s="286"/>
      <c r="U71" s="367"/>
      <c r="V71" s="287"/>
      <c r="W71" s="287"/>
      <c r="X71" s="287"/>
      <c r="Y71" s="287"/>
      <c r="Z71" s="287"/>
      <c r="AA71" s="287"/>
      <c r="AB71" s="287"/>
      <c r="AC71" s="287"/>
      <c r="AD71" s="287"/>
      <c r="AE71" s="287"/>
      <c r="AF71" s="287"/>
      <c r="AG71" s="365"/>
      <c r="AH71" s="368"/>
      <c r="AI71" s="287"/>
      <c r="AJ71" s="287"/>
      <c r="AK71" s="287"/>
      <c r="AL71" s="287"/>
      <c r="AM71" s="287"/>
      <c r="AN71" s="287"/>
      <c r="AO71" s="287"/>
      <c r="AP71" s="287"/>
      <c r="AQ71" s="287"/>
      <c r="AR71" s="287"/>
      <c r="AS71" s="287"/>
      <c r="AT71" s="286"/>
      <c r="AU71" s="367"/>
      <c r="AV71" s="287"/>
      <c r="AW71" s="287"/>
      <c r="AX71" s="287"/>
      <c r="AY71" s="287"/>
      <c r="AZ71" s="287"/>
      <c r="BA71" s="287"/>
      <c r="BB71" s="287"/>
      <c r="BC71" s="287"/>
      <c r="BD71" s="287"/>
      <c r="BE71" s="287"/>
      <c r="BF71" s="288"/>
      <c r="BG71" s="396"/>
      <c r="BH71" s="397"/>
      <c r="BI71" s="287"/>
      <c r="BJ71" s="287"/>
      <c r="BK71" s="287"/>
      <c r="BL71" s="287"/>
      <c r="BM71" s="287"/>
      <c r="BN71" s="287"/>
      <c r="BO71" s="287"/>
      <c r="BP71" s="287"/>
      <c r="BQ71" s="287"/>
      <c r="BR71" s="287"/>
      <c r="BS71" s="287"/>
      <c r="BT71" s="286"/>
    </row>
    <row r="72" spans="1:72" s="217" customFormat="1" ht="11.65" customHeight="1" x14ac:dyDescent="0.2">
      <c r="A72" s="448">
        <f>IF(ISBLANK(Tracker!G37),"",Tracker!G37)</f>
        <v>24</v>
      </c>
      <c r="B72" s="971" t="str">
        <f>IF(ISBLANK(Tracker!H37),"",Tracker!H37)</f>
        <v>Northolt Drive</v>
      </c>
      <c r="C72" s="972"/>
      <c r="D72" s="972"/>
      <c r="E72" s="973"/>
      <c r="F72" s="96" t="str">
        <f>IF(ISBLANK(Tracker!L37),"",Tracker!L37)</f>
        <v>B35 6QX</v>
      </c>
      <c r="G72" s="217">
        <f t="shared" si="91"/>
        <v>34</v>
      </c>
      <c r="H72" s="368"/>
      <c r="I72" s="287"/>
      <c r="J72" s="287"/>
      <c r="K72" s="287"/>
      <c r="L72" s="287"/>
      <c r="M72" s="287"/>
      <c r="N72" s="287"/>
      <c r="O72" s="287"/>
      <c r="P72" s="287"/>
      <c r="Q72" s="287"/>
      <c r="R72" s="287"/>
      <c r="S72" s="287"/>
      <c r="T72" s="286"/>
      <c r="U72" s="367"/>
      <c r="V72" s="287"/>
      <c r="W72" s="287"/>
      <c r="X72" s="287"/>
      <c r="Y72" s="287"/>
      <c r="Z72" s="287"/>
      <c r="AA72" s="287"/>
      <c r="AB72" s="287"/>
      <c r="AC72" s="287"/>
      <c r="AD72" s="287"/>
      <c r="AE72" s="287"/>
      <c r="AF72" s="287"/>
      <c r="AG72" s="365"/>
      <c r="AH72" s="368"/>
      <c r="AI72" s="287"/>
      <c r="AJ72" s="287"/>
      <c r="AK72" s="287"/>
      <c r="AL72" s="287"/>
      <c r="AM72" s="287"/>
      <c r="AN72" s="287"/>
      <c r="AO72" s="287"/>
      <c r="AP72" s="287"/>
      <c r="AQ72" s="287"/>
      <c r="AR72" s="287"/>
      <c r="AS72" s="287"/>
      <c r="AT72" s="286"/>
      <c r="AU72" s="367"/>
      <c r="AV72" s="287"/>
      <c r="AW72" s="287"/>
      <c r="AX72" s="287"/>
      <c r="AY72" s="287"/>
      <c r="AZ72" s="287"/>
      <c r="BA72" s="287"/>
      <c r="BB72" s="287"/>
      <c r="BC72" s="287"/>
      <c r="BD72" s="287"/>
      <c r="BE72" s="287"/>
      <c r="BF72" s="288"/>
      <c r="BG72" s="396"/>
      <c r="BH72" s="397"/>
      <c r="BI72" s="287"/>
      <c r="BJ72" s="287"/>
      <c r="BK72" s="287"/>
      <c r="BL72" s="287"/>
      <c r="BM72" s="287"/>
      <c r="BN72" s="287"/>
      <c r="BO72" s="287"/>
      <c r="BP72" s="287"/>
      <c r="BQ72" s="287"/>
      <c r="BR72" s="287"/>
      <c r="BS72" s="287"/>
      <c r="BT72" s="286"/>
    </row>
    <row r="73" spans="1:72" s="217" customFormat="1" ht="11.65" customHeight="1" x14ac:dyDescent="0.2">
      <c r="A73" s="448">
        <f>IF(ISBLANK(Tracker!G38),"",Tracker!G38)</f>
        <v>28</v>
      </c>
      <c r="B73" s="971" t="str">
        <f>IF(ISBLANK(Tracker!H38),"",Tracker!H38)</f>
        <v>Northolt Drive</v>
      </c>
      <c r="C73" s="972"/>
      <c r="D73" s="972"/>
      <c r="E73" s="973"/>
      <c r="F73" s="96" t="str">
        <f>IF(ISBLANK(Tracker!L38),"",Tracker!L38)</f>
        <v>B35 6QX</v>
      </c>
      <c r="G73" s="217">
        <f t="shared" si="91"/>
        <v>35</v>
      </c>
      <c r="H73" s="368"/>
      <c r="I73" s="287"/>
      <c r="J73" s="287"/>
      <c r="K73" s="287"/>
      <c r="L73" s="287"/>
      <c r="M73" s="287"/>
      <c r="N73" s="287"/>
      <c r="O73" s="287"/>
      <c r="P73" s="287"/>
      <c r="Q73" s="287"/>
      <c r="R73" s="287"/>
      <c r="S73" s="287"/>
      <c r="T73" s="286"/>
      <c r="U73" s="367"/>
      <c r="V73" s="287"/>
      <c r="W73" s="287"/>
      <c r="X73" s="287"/>
      <c r="Y73" s="287"/>
      <c r="Z73" s="287"/>
      <c r="AA73" s="287"/>
      <c r="AB73" s="287"/>
      <c r="AC73" s="287"/>
      <c r="AD73" s="287"/>
      <c r="AE73" s="287"/>
      <c r="AF73" s="287"/>
      <c r="AG73" s="365"/>
      <c r="AH73" s="368"/>
      <c r="AI73" s="287"/>
      <c r="AJ73" s="287"/>
      <c r="AK73" s="287"/>
      <c r="AL73" s="287"/>
      <c r="AM73" s="287"/>
      <c r="AN73" s="287"/>
      <c r="AO73" s="287"/>
      <c r="AP73" s="287"/>
      <c r="AQ73" s="287"/>
      <c r="AR73" s="287"/>
      <c r="AS73" s="287"/>
      <c r="AT73" s="286"/>
      <c r="AU73" s="367"/>
      <c r="AV73" s="287"/>
      <c r="AW73" s="287"/>
      <c r="AX73" s="287"/>
      <c r="AY73" s="287"/>
      <c r="AZ73" s="287"/>
      <c r="BA73" s="287"/>
      <c r="BB73" s="287"/>
      <c r="BC73" s="287"/>
      <c r="BD73" s="287"/>
      <c r="BE73" s="287"/>
      <c r="BF73" s="288"/>
      <c r="BG73" s="396"/>
      <c r="BH73" s="397"/>
      <c r="BI73" s="287"/>
      <c r="BJ73" s="287"/>
      <c r="BK73" s="287"/>
      <c r="BL73" s="287"/>
      <c r="BM73" s="287"/>
      <c r="BN73" s="287"/>
      <c r="BO73" s="287"/>
      <c r="BP73" s="287"/>
      <c r="BQ73" s="287"/>
      <c r="BR73" s="287"/>
      <c r="BS73" s="287"/>
      <c r="BT73" s="286"/>
    </row>
    <row r="74" spans="1:72" s="217" customFormat="1" ht="11.65" customHeight="1" x14ac:dyDescent="0.2">
      <c r="A74" s="448">
        <f>IF(ISBLANK(Tracker!G39),"",Tracker!G39)</f>
        <v>19</v>
      </c>
      <c r="B74" s="971" t="str">
        <f>IF(ISBLANK(Tracker!H39),"",Tracker!H39)</f>
        <v>Northolt Drive</v>
      </c>
      <c r="C74" s="972"/>
      <c r="D74" s="972"/>
      <c r="E74" s="973"/>
      <c r="F74" s="96" t="str">
        <f>IF(ISBLANK(Tracker!L39),"",Tracker!L39)</f>
        <v>B35 6QX</v>
      </c>
      <c r="G74" s="217">
        <f t="shared" si="91"/>
        <v>36</v>
      </c>
      <c r="H74" s="368"/>
      <c r="I74" s="287"/>
      <c r="J74" s="287"/>
      <c r="K74" s="287"/>
      <c r="L74" s="287"/>
      <c r="M74" s="287"/>
      <c r="N74" s="287"/>
      <c r="O74" s="287"/>
      <c r="P74" s="287"/>
      <c r="Q74" s="287"/>
      <c r="R74" s="287"/>
      <c r="S74" s="287"/>
      <c r="T74" s="286"/>
      <c r="U74" s="367"/>
      <c r="V74" s="287"/>
      <c r="W74" s="287"/>
      <c r="X74" s="287"/>
      <c r="Y74" s="287"/>
      <c r="Z74" s="287"/>
      <c r="AA74" s="287"/>
      <c r="AB74" s="287"/>
      <c r="AC74" s="287"/>
      <c r="AD74" s="287"/>
      <c r="AE74" s="287"/>
      <c r="AF74" s="287"/>
      <c r="AG74" s="365"/>
      <c r="AH74" s="368"/>
      <c r="AI74" s="287"/>
      <c r="AJ74" s="287"/>
      <c r="AK74" s="287"/>
      <c r="AL74" s="287"/>
      <c r="AM74" s="287"/>
      <c r="AN74" s="287"/>
      <c r="AO74" s="287"/>
      <c r="AP74" s="287"/>
      <c r="AQ74" s="287"/>
      <c r="AR74" s="287"/>
      <c r="AS74" s="287"/>
      <c r="AT74" s="286"/>
      <c r="AU74" s="367"/>
      <c r="AV74" s="287"/>
      <c r="AW74" s="287"/>
      <c r="AX74" s="287"/>
      <c r="AY74" s="287"/>
      <c r="AZ74" s="287"/>
      <c r="BA74" s="287"/>
      <c r="BB74" s="287"/>
      <c r="BC74" s="287"/>
      <c r="BD74" s="287"/>
      <c r="BE74" s="287"/>
      <c r="BF74" s="288"/>
      <c r="BG74" s="396"/>
      <c r="BH74" s="397"/>
      <c r="BI74" s="287"/>
      <c r="BJ74" s="287"/>
      <c r="BK74" s="287"/>
      <c r="BL74" s="287"/>
      <c r="BM74" s="287"/>
      <c r="BN74" s="287"/>
      <c r="BO74" s="287"/>
      <c r="BP74" s="287"/>
      <c r="BQ74" s="287"/>
      <c r="BR74" s="287"/>
      <c r="BS74" s="287"/>
      <c r="BT74" s="286"/>
    </row>
    <row r="75" spans="1:72" s="217" customFormat="1" ht="11.65" customHeight="1" x14ac:dyDescent="0.2">
      <c r="A75" s="448">
        <f>IF(ISBLANK(Tracker!G40),"",Tracker!G40)</f>
        <v>82</v>
      </c>
      <c r="B75" s="971" t="str">
        <f>IF(ISBLANK(Tracker!H40),"",Tracker!H40)</f>
        <v>Heyford Way</v>
      </c>
      <c r="C75" s="972"/>
      <c r="D75" s="972"/>
      <c r="E75" s="973"/>
      <c r="F75" s="96" t="str">
        <f>IF(ISBLANK(Tracker!L40),"",Tracker!L40)</f>
        <v>B35 6HU</v>
      </c>
      <c r="G75" s="217">
        <f t="shared" si="91"/>
        <v>37</v>
      </c>
      <c r="H75" s="368"/>
      <c r="I75" s="287"/>
      <c r="J75" s="287"/>
      <c r="K75" s="287"/>
      <c r="L75" s="287"/>
      <c r="M75" s="287"/>
      <c r="N75" s="287"/>
      <c r="O75" s="287"/>
      <c r="P75" s="287"/>
      <c r="Q75" s="287"/>
      <c r="R75" s="287"/>
      <c r="S75" s="287"/>
      <c r="T75" s="286"/>
      <c r="U75" s="367"/>
      <c r="V75" s="287"/>
      <c r="W75" s="287"/>
      <c r="X75" s="287"/>
      <c r="Y75" s="287"/>
      <c r="Z75" s="287"/>
      <c r="AA75" s="287"/>
      <c r="AB75" s="287"/>
      <c r="AC75" s="287"/>
      <c r="AD75" s="287"/>
      <c r="AE75" s="287"/>
      <c r="AF75" s="287"/>
      <c r="AG75" s="365"/>
      <c r="AH75" s="368"/>
      <c r="AI75" s="287"/>
      <c r="AJ75" s="287"/>
      <c r="AK75" s="287"/>
      <c r="AL75" s="287"/>
      <c r="AM75" s="287"/>
      <c r="AN75" s="287"/>
      <c r="AO75" s="287"/>
      <c r="AP75" s="287"/>
      <c r="AQ75" s="287"/>
      <c r="AR75" s="287"/>
      <c r="AS75" s="287"/>
      <c r="AT75" s="286"/>
      <c r="AU75" s="367"/>
      <c r="AV75" s="287"/>
      <c r="AW75" s="287"/>
      <c r="AX75" s="287"/>
      <c r="AY75" s="287"/>
      <c r="AZ75" s="287"/>
      <c r="BA75" s="287"/>
      <c r="BB75" s="287"/>
      <c r="BC75" s="287"/>
      <c r="BD75" s="287"/>
      <c r="BE75" s="287"/>
      <c r="BF75" s="288"/>
      <c r="BG75" s="396"/>
      <c r="BH75" s="397"/>
      <c r="BI75" s="287"/>
      <c r="BJ75" s="287"/>
      <c r="BK75" s="287"/>
      <c r="BL75" s="287"/>
      <c r="BM75" s="287"/>
      <c r="BN75" s="287"/>
      <c r="BO75" s="287"/>
      <c r="BP75" s="287"/>
      <c r="BQ75" s="287"/>
      <c r="BR75" s="287"/>
      <c r="BS75" s="287"/>
      <c r="BT75" s="286"/>
    </row>
    <row r="76" spans="1:72" s="217" customFormat="1" ht="11.65" customHeight="1" x14ac:dyDescent="0.2">
      <c r="A76" s="448">
        <f>IF(ISBLANK(Tracker!G41),"",Tracker!G41)</f>
        <v>66</v>
      </c>
      <c r="B76" s="971" t="str">
        <f>IF(ISBLANK(Tracker!H41),"",Tracker!H41)</f>
        <v>Javelin Avenue</v>
      </c>
      <c r="C76" s="972"/>
      <c r="D76" s="972"/>
      <c r="E76" s="973"/>
      <c r="F76" s="96" t="str">
        <f>IF(ISBLANK(Tracker!L41),"",Tracker!L41)</f>
        <v>B35 7LW</v>
      </c>
      <c r="G76" s="217">
        <f t="shared" si="91"/>
        <v>38</v>
      </c>
      <c r="H76" s="368"/>
      <c r="I76" s="287"/>
      <c r="J76" s="287"/>
      <c r="K76" s="287"/>
      <c r="L76" s="287"/>
      <c r="M76" s="287"/>
      <c r="N76" s="287"/>
      <c r="O76" s="287"/>
      <c r="P76" s="287"/>
      <c r="Q76" s="287"/>
      <c r="R76" s="287"/>
      <c r="S76" s="287"/>
      <c r="T76" s="286"/>
      <c r="U76" s="367"/>
      <c r="V76" s="287"/>
      <c r="W76" s="287"/>
      <c r="X76" s="287"/>
      <c r="Y76" s="287"/>
      <c r="Z76" s="287"/>
      <c r="AA76" s="287"/>
      <c r="AB76" s="287"/>
      <c r="AC76" s="287"/>
      <c r="AD76" s="287"/>
      <c r="AE76" s="287"/>
      <c r="AF76" s="287"/>
      <c r="AG76" s="365"/>
      <c r="AH76" s="368"/>
      <c r="AI76" s="287"/>
      <c r="AJ76" s="287"/>
      <c r="AK76" s="287"/>
      <c r="AL76" s="287"/>
      <c r="AM76" s="287"/>
      <c r="AN76" s="287"/>
      <c r="AO76" s="287"/>
      <c r="AP76" s="287"/>
      <c r="AQ76" s="287"/>
      <c r="AR76" s="287"/>
      <c r="AS76" s="287"/>
      <c r="AT76" s="286"/>
      <c r="AU76" s="367"/>
      <c r="AV76" s="287"/>
      <c r="AW76" s="287"/>
      <c r="AX76" s="287"/>
      <c r="AY76" s="287"/>
      <c r="AZ76" s="287"/>
      <c r="BA76" s="287"/>
      <c r="BB76" s="287"/>
      <c r="BC76" s="287"/>
      <c r="BD76" s="287"/>
      <c r="BE76" s="287"/>
      <c r="BF76" s="288"/>
      <c r="BG76" s="396"/>
      <c r="BH76" s="397"/>
      <c r="BI76" s="287"/>
      <c r="BJ76" s="287"/>
      <c r="BK76" s="287"/>
      <c r="BL76" s="287"/>
      <c r="BM76" s="287"/>
      <c r="BN76" s="287"/>
      <c r="BO76" s="287"/>
      <c r="BP76" s="287"/>
      <c r="BQ76" s="287"/>
      <c r="BR76" s="287"/>
      <c r="BS76" s="287"/>
      <c r="BT76" s="286"/>
    </row>
    <row r="77" spans="1:72" s="217" customFormat="1" ht="11.65" customHeight="1" x14ac:dyDescent="0.2">
      <c r="A77" s="448" t="str">
        <f>IF(ISBLANK(Tracker!G42),"",Tracker!G42)</f>
        <v xml:space="preserve">FLAT 1 </v>
      </c>
      <c r="B77" s="971" t="str">
        <f>IF(ISBLANK(Tracker!H42),"",Tracker!H42)</f>
        <v>Northolt Drive</v>
      </c>
      <c r="C77" s="972"/>
      <c r="D77" s="972"/>
      <c r="E77" s="973"/>
      <c r="F77" s="96" t="str">
        <f>IF(ISBLANK(Tracker!L42),"",Tracker!L42)</f>
        <v>B35 6QX</v>
      </c>
      <c r="G77" s="217">
        <f t="shared" si="91"/>
        <v>39</v>
      </c>
      <c r="H77" s="368"/>
      <c r="I77" s="287"/>
      <c r="J77" s="287"/>
      <c r="K77" s="287"/>
      <c r="L77" s="287"/>
      <c r="M77" s="287"/>
      <c r="N77" s="287"/>
      <c r="O77" s="287"/>
      <c r="P77" s="287"/>
      <c r="Q77" s="287"/>
      <c r="R77" s="287"/>
      <c r="S77" s="287"/>
      <c r="T77" s="286"/>
      <c r="U77" s="367"/>
      <c r="V77" s="287"/>
      <c r="W77" s="287"/>
      <c r="X77" s="287"/>
      <c r="Y77" s="287"/>
      <c r="Z77" s="287"/>
      <c r="AA77" s="287"/>
      <c r="AB77" s="287"/>
      <c r="AC77" s="287"/>
      <c r="AD77" s="287"/>
      <c r="AE77" s="287"/>
      <c r="AF77" s="287"/>
      <c r="AG77" s="365"/>
      <c r="AH77" s="368"/>
      <c r="AI77" s="287"/>
      <c r="AJ77" s="287"/>
      <c r="AK77" s="287"/>
      <c r="AL77" s="287"/>
      <c r="AM77" s="287"/>
      <c r="AN77" s="287"/>
      <c r="AO77" s="287"/>
      <c r="AP77" s="287"/>
      <c r="AQ77" s="287"/>
      <c r="AR77" s="287"/>
      <c r="AS77" s="287"/>
      <c r="AT77" s="286"/>
      <c r="AU77" s="367"/>
      <c r="AV77" s="287"/>
      <c r="AW77" s="287"/>
      <c r="AX77" s="287"/>
      <c r="AY77" s="287"/>
      <c r="AZ77" s="287"/>
      <c r="BA77" s="287"/>
      <c r="BB77" s="287"/>
      <c r="BC77" s="287"/>
      <c r="BD77" s="287"/>
      <c r="BE77" s="287"/>
      <c r="BF77" s="288"/>
      <c r="BG77" s="396"/>
      <c r="BH77" s="397"/>
      <c r="BI77" s="287"/>
      <c r="BJ77" s="287"/>
      <c r="BK77" s="287"/>
      <c r="BL77" s="287"/>
      <c r="BM77" s="287"/>
      <c r="BN77" s="287"/>
      <c r="BO77" s="287"/>
      <c r="BP77" s="287"/>
      <c r="BQ77" s="287"/>
      <c r="BR77" s="287"/>
      <c r="BS77" s="287"/>
      <c r="BT77" s="286"/>
    </row>
    <row r="78" spans="1:72" s="217" customFormat="1" ht="11.65" customHeight="1" x14ac:dyDescent="0.2">
      <c r="A78" s="448" t="str">
        <f>IF(ISBLANK(Tracker!G43),"",Tracker!G43)</f>
        <v xml:space="preserve">FLAT 27 </v>
      </c>
      <c r="B78" s="971" t="str">
        <f>IF(ISBLANK(Tracker!H43),"",Tracker!H43)</f>
        <v>Northolt Drive</v>
      </c>
      <c r="C78" s="972"/>
      <c r="D78" s="972"/>
      <c r="E78" s="973"/>
      <c r="F78" s="96" t="str">
        <f>IF(ISBLANK(Tracker!L43),"",Tracker!L43)</f>
        <v>B35 6QX</v>
      </c>
      <c r="G78" s="217">
        <f t="shared" si="91"/>
        <v>40</v>
      </c>
      <c r="H78" s="368"/>
      <c r="I78" s="287"/>
      <c r="J78" s="287"/>
      <c r="K78" s="287"/>
      <c r="L78" s="287"/>
      <c r="M78" s="287"/>
      <c r="N78" s="287"/>
      <c r="O78" s="287"/>
      <c r="P78" s="287"/>
      <c r="Q78" s="287"/>
      <c r="R78" s="287"/>
      <c r="S78" s="287"/>
      <c r="T78" s="286"/>
      <c r="U78" s="367"/>
      <c r="V78" s="287"/>
      <c r="W78" s="287"/>
      <c r="X78" s="287"/>
      <c r="Y78" s="287"/>
      <c r="Z78" s="287"/>
      <c r="AA78" s="287"/>
      <c r="AB78" s="287"/>
      <c r="AC78" s="287"/>
      <c r="AD78" s="287"/>
      <c r="AE78" s="287"/>
      <c r="AF78" s="287"/>
      <c r="AG78" s="365"/>
      <c r="AH78" s="368"/>
      <c r="AI78" s="287"/>
      <c r="AJ78" s="287"/>
      <c r="AK78" s="287"/>
      <c r="AL78" s="287"/>
      <c r="AM78" s="287"/>
      <c r="AN78" s="287"/>
      <c r="AO78" s="287"/>
      <c r="AP78" s="287"/>
      <c r="AQ78" s="287"/>
      <c r="AR78" s="287"/>
      <c r="AS78" s="287"/>
      <c r="AT78" s="286"/>
      <c r="AU78" s="367"/>
      <c r="AV78" s="287"/>
      <c r="AW78" s="287"/>
      <c r="AX78" s="287"/>
      <c r="AY78" s="287"/>
      <c r="AZ78" s="287"/>
      <c r="BA78" s="287"/>
      <c r="BB78" s="287"/>
      <c r="BC78" s="287"/>
      <c r="BD78" s="287"/>
      <c r="BE78" s="287"/>
      <c r="BF78" s="288"/>
      <c r="BG78" s="396"/>
      <c r="BH78" s="397"/>
      <c r="BI78" s="287"/>
      <c r="BJ78" s="287"/>
      <c r="BK78" s="287"/>
      <c r="BL78" s="287"/>
      <c r="BM78" s="287"/>
      <c r="BN78" s="287"/>
      <c r="BO78" s="287"/>
      <c r="BP78" s="287"/>
      <c r="BQ78" s="287"/>
      <c r="BR78" s="287"/>
      <c r="BS78" s="287"/>
      <c r="BT78" s="286"/>
    </row>
    <row r="79" spans="1:72" s="217" customFormat="1" ht="11.65" customHeight="1" x14ac:dyDescent="0.2">
      <c r="A79" s="448" t="str">
        <f>IF(ISBLANK(Tracker!G44),"",Tracker!G44)</f>
        <v xml:space="preserve">FLAT 29 </v>
      </c>
      <c r="B79" s="971" t="str">
        <f>IF(ISBLANK(Tracker!H44),"",Tracker!H44)</f>
        <v>Northolt Drive</v>
      </c>
      <c r="C79" s="972"/>
      <c r="D79" s="972"/>
      <c r="E79" s="973"/>
      <c r="F79" s="96" t="str">
        <f>IF(ISBLANK(Tracker!L44),"",Tracker!L44)</f>
        <v>B35 6QX</v>
      </c>
      <c r="G79" s="217">
        <f t="shared" si="91"/>
        <v>41</v>
      </c>
      <c r="H79" s="368"/>
      <c r="I79" s="287"/>
      <c r="J79" s="287"/>
      <c r="K79" s="287"/>
      <c r="L79" s="287"/>
      <c r="M79" s="287"/>
      <c r="N79" s="287"/>
      <c r="O79" s="287"/>
      <c r="P79" s="287"/>
      <c r="Q79" s="287"/>
      <c r="R79" s="287"/>
      <c r="S79" s="287"/>
      <c r="T79" s="286"/>
      <c r="U79" s="367"/>
      <c r="V79" s="287"/>
      <c r="W79" s="287"/>
      <c r="X79" s="287"/>
      <c r="Y79" s="287"/>
      <c r="Z79" s="287"/>
      <c r="AA79" s="287"/>
      <c r="AB79" s="287"/>
      <c r="AC79" s="287"/>
      <c r="AD79" s="287"/>
      <c r="AE79" s="287"/>
      <c r="AF79" s="287"/>
      <c r="AG79" s="365"/>
      <c r="AH79" s="368"/>
      <c r="AI79" s="287"/>
      <c r="AJ79" s="287"/>
      <c r="AK79" s="287"/>
      <c r="AL79" s="287"/>
      <c r="AM79" s="287"/>
      <c r="AN79" s="287"/>
      <c r="AO79" s="287"/>
      <c r="AP79" s="287"/>
      <c r="AQ79" s="287"/>
      <c r="AR79" s="287"/>
      <c r="AS79" s="287"/>
      <c r="AT79" s="286"/>
      <c r="AU79" s="367"/>
      <c r="AV79" s="287"/>
      <c r="AW79" s="287"/>
      <c r="AX79" s="287"/>
      <c r="AY79" s="287"/>
      <c r="AZ79" s="287"/>
      <c r="BA79" s="287"/>
      <c r="BB79" s="287"/>
      <c r="BC79" s="287"/>
      <c r="BD79" s="287"/>
      <c r="BE79" s="287"/>
      <c r="BF79" s="288"/>
      <c r="BG79" s="396"/>
      <c r="BH79" s="397"/>
      <c r="BI79" s="287"/>
      <c r="BJ79" s="287"/>
      <c r="BK79" s="287"/>
      <c r="BL79" s="287"/>
      <c r="BM79" s="287"/>
      <c r="BN79" s="287"/>
      <c r="BO79" s="287"/>
      <c r="BP79" s="287"/>
      <c r="BQ79" s="287"/>
      <c r="BR79" s="287"/>
      <c r="BS79" s="287"/>
      <c r="BT79" s="286"/>
    </row>
    <row r="80" spans="1:72" s="217" customFormat="1" ht="11.65" customHeight="1" x14ac:dyDescent="0.2">
      <c r="A80" s="448" t="str">
        <f>IF(ISBLANK(Tracker!G45),"",Tracker!G45)</f>
        <v>FLAT 3</v>
      </c>
      <c r="B80" s="971" t="str">
        <f>IF(ISBLANK(Tracker!H45),"",Tracker!H45)</f>
        <v>Northolt Drive</v>
      </c>
      <c r="C80" s="972"/>
      <c r="D80" s="972"/>
      <c r="E80" s="973"/>
      <c r="F80" s="96" t="str">
        <f>IF(ISBLANK(Tracker!L45),"",Tracker!L45)</f>
        <v>B35 6QX</v>
      </c>
      <c r="G80" s="217">
        <f t="shared" si="91"/>
        <v>42</v>
      </c>
      <c r="H80" s="368"/>
      <c r="I80" s="287"/>
      <c r="J80" s="287"/>
      <c r="K80" s="287"/>
      <c r="L80" s="287"/>
      <c r="M80" s="287"/>
      <c r="N80" s="287"/>
      <c r="O80" s="287"/>
      <c r="P80" s="287"/>
      <c r="Q80" s="287"/>
      <c r="R80" s="287"/>
      <c r="S80" s="287"/>
      <c r="T80" s="286"/>
      <c r="U80" s="367"/>
      <c r="V80" s="287"/>
      <c r="W80" s="287"/>
      <c r="X80" s="287"/>
      <c r="Y80" s="287"/>
      <c r="Z80" s="287"/>
      <c r="AA80" s="287"/>
      <c r="AB80" s="287"/>
      <c r="AC80" s="287"/>
      <c r="AD80" s="287"/>
      <c r="AE80" s="287"/>
      <c r="AF80" s="287"/>
      <c r="AG80" s="365"/>
      <c r="AH80" s="368"/>
      <c r="AI80" s="287"/>
      <c r="AJ80" s="287"/>
      <c r="AK80" s="287"/>
      <c r="AL80" s="287"/>
      <c r="AM80" s="287"/>
      <c r="AN80" s="287"/>
      <c r="AO80" s="287"/>
      <c r="AP80" s="287"/>
      <c r="AQ80" s="287"/>
      <c r="AR80" s="287"/>
      <c r="AS80" s="287"/>
      <c r="AT80" s="286"/>
      <c r="AU80" s="367"/>
      <c r="AV80" s="287"/>
      <c r="AW80" s="287"/>
      <c r="AX80" s="287"/>
      <c r="AY80" s="287"/>
      <c r="AZ80" s="287"/>
      <c r="BA80" s="287"/>
      <c r="BB80" s="287"/>
      <c r="BC80" s="287"/>
      <c r="BD80" s="287"/>
      <c r="BE80" s="287"/>
      <c r="BF80" s="288"/>
      <c r="BG80" s="396"/>
      <c r="BH80" s="397"/>
      <c r="BI80" s="287"/>
      <c r="BJ80" s="287"/>
      <c r="BK80" s="287"/>
      <c r="BL80" s="287"/>
      <c r="BM80" s="287"/>
      <c r="BN80" s="287"/>
      <c r="BO80" s="287"/>
      <c r="BP80" s="287"/>
      <c r="BQ80" s="287"/>
      <c r="BR80" s="287"/>
      <c r="BS80" s="287"/>
      <c r="BT80" s="286"/>
    </row>
    <row r="81" spans="1:72" s="217" customFormat="1" ht="11.65" customHeight="1" x14ac:dyDescent="0.2">
      <c r="A81" s="448" t="str">
        <f>IF(ISBLANK(Tracker!G46),"",Tracker!G46)</f>
        <v xml:space="preserve">FLAT 34 </v>
      </c>
      <c r="B81" s="971" t="str">
        <f>IF(ISBLANK(Tracker!H46),"",Tracker!H46)</f>
        <v>Northolt Drive</v>
      </c>
      <c r="C81" s="972"/>
      <c r="D81" s="972"/>
      <c r="E81" s="973"/>
      <c r="F81" s="96" t="str">
        <f>IF(ISBLANK(Tracker!L46),"",Tracker!L46)</f>
        <v>B35 6QX</v>
      </c>
      <c r="G81" s="217">
        <f t="shared" si="91"/>
        <v>43</v>
      </c>
      <c r="H81" s="368"/>
      <c r="I81" s="287"/>
      <c r="J81" s="287"/>
      <c r="K81" s="287"/>
      <c r="L81" s="287"/>
      <c r="M81" s="287"/>
      <c r="N81" s="287"/>
      <c r="O81" s="287"/>
      <c r="P81" s="287"/>
      <c r="Q81" s="287"/>
      <c r="R81" s="287"/>
      <c r="S81" s="287"/>
      <c r="T81" s="286"/>
      <c r="U81" s="367"/>
      <c r="V81" s="287"/>
      <c r="W81" s="287"/>
      <c r="X81" s="287"/>
      <c r="Y81" s="287"/>
      <c r="Z81" s="287"/>
      <c r="AA81" s="287"/>
      <c r="AB81" s="287"/>
      <c r="AC81" s="287"/>
      <c r="AD81" s="287"/>
      <c r="AE81" s="287"/>
      <c r="AF81" s="287"/>
      <c r="AG81" s="365"/>
      <c r="AH81" s="368"/>
      <c r="AI81" s="287"/>
      <c r="AJ81" s="287"/>
      <c r="AK81" s="287"/>
      <c r="AL81" s="287"/>
      <c r="AM81" s="287"/>
      <c r="AN81" s="287"/>
      <c r="AO81" s="287"/>
      <c r="AP81" s="287"/>
      <c r="AQ81" s="287"/>
      <c r="AR81" s="287"/>
      <c r="AS81" s="287"/>
      <c r="AT81" s="286"/>
      <c r="AU81" s="367"/>
      <c r="AV81" s="287"/>
      <c r="AW81" s="287"/>
      <c r="AX81" s="287"/>
      <c r="AY81" s="287"/>
      <c r="AZ81" s="287"/>
      <c r="BA81" s="287"/>
      <c r="BB81" s="287"/>
      <c r="BC81" s="287"/>
      <c r="BD81" s="287"/>
      <c r="BE81" s="287"/>
      <c r="BF81" s="288"/>
      <c r="BG81" s="396"/>
      <c r="BH81" s="397"/>
      <c r="BI81" s="287"/>
      <c r="BJ81" s="287"/>
      <c r="BK81" s="287"/>
      <c r="BL81" s="287"/>
      <c r="BM81" s="287"/>
      <c r="BN81" s="287"/>
      <c r="BO81" s="287"/>
      <c r="BP81" s="287"/>
      <c r="BQ81" s="287"/>
      <c r="BR81" s="287"/>
      <c r="BS81" s="287"/>
      <c r="BT81" s="286"/>
    </row>
    <row r="82" spans="1:72" s="217" customFormat="1" ht="11.65" customHeight="1" x14ac:dyDescent="0.2">
      <c r="A82" s="448" t="str">
        <f>IF(ISBLANK(Tracker!G47),"",Tracker!G47)</f>
        <v xml:space="preserve">FLAT 38 </v>
      </c>
      <c r="B82" s="971" t="str">
        <f>IF(ISBLANK(Tracker!H47),"",Tracker!H47)</f>
        <v>Northolt Drive</v>
      </c>
      <c r="C82" s="972"/>
      <c r="D82" s="972"/>
      <c r="E82" s="973"/>
      <c r="F82" s="96" t="str">
        <f>IF(ISBLANK(Tracker!L47),"",Tracker!L47)</f>
        <v>B35 6QX</v>
      </c>
      <c r="G82" s="217">
        <f t="shared" si="91"/>
        <v>44</v>
      </c>
      <c r="H82" s="368"/>
      <c r="I82" s="287"/>
      <c r="J82" s="287"/>
      <c r="K82" s="287"/>
      <c r="L82" s="287"/>
      <c r="M82" s="287"/>
      <c r="N82" s="287"/>
      <c r="O82" s="287"/>
      <c r="P82" s="287"/>
      <c r="Q82" s="287"/>
      <c r="R82" s="287"/>
      <c r="S82" s="287"/>
      <c r="T82" s="286"/>
      <c r="U82" s="367"/>
      <c r="V82" s="287"/>
      <c r="W82" s="287"/>
      <c r="X82" s="287"/>
      <c r="Y82" s="287"/>
      <c r="Z82" s="287"/>
      <c r="AA82" s="287"/>
      <c r="AB82" s="287"/>
      <c r="AC82" s="287"/>
      <c r="AD82" s="287"/>
      <c r="AE82" s="287"/>
      <c r="AF82" s="287"/>
      <c r="AG82" s="365"/>
      <c r="AH82" s="368"/>
      <c r="AI82" s="287"/>
      <c r="AJ82" s="287"/>
      <c r="AK82" s="287"/>
      <c r="AL82" s="287"/>
      <c r="AM82" s="287"/>
      <c r="AN82" s="287"/>
      <c r="AO82" s="287"/>
      <c r="AP82" s="287"/>
      <c r="AQ82" s="287"/>
      <c r="AR82" s="287"/>
      <c r="AS82" s="287"/>
      <c r="AT82" s="286"/>
      <c r="AU82" s="367"/>
      <c r="AV82" s="287"/>
      <c r="AW82" s="287"/>
      <c r="AX82" s="287"/>
      <c r="AY82" s="287"/>
      <c r="AZ82" s="287"/>
      <c r="BA82" s="287"/>
      <c r="BB82" s="287"/>
      <c r="BC82" s="287"/>
      <c r="BD82" s="287"/>
      <c r="BE82" s="287"/>
      <c r="BF82" s="288"/>
      <c r="BG82" s="396"/>
      <c r="BH82" s="397"/>
      <c r="BI82" s="287"/>
      <c r="BJ82" s="287"/>
      <c r="BK82" s="287"/>
      <c r="BL82" s="287"/>
      <c r="BM82" s="287"/>
      <c r="BN82" s="287"/>
      <c r="BO82" s="287"/>
      <c r="BP82" s="287"/>
      <c r="BQ82" s="287"/>
      <c r="BR82" s="287"/>
      <c r="BS82" s="287"/>
      <c r="BT82" s="286"/>
    </row>
    <row r="83" spans="1:72" s="217" customFormat="1" ht="11.65" customHeight="1" x14ac:dyDescent="0.2">
      <c r="A83" s="448" t="str">
        <f>IF(ISBLANK(Tracker!G48),"",Tracker!G48)</f>
        <v xml:space="preserve">FLAT 4 </v>
      </c>
      <c r="B83" s="971" t="str">
        <f>IF(ISBLANK(Tracker!H48),"",Tracker!H48)</f>
        <v>Northolt Drive</v>
      </c>
      <c r="C83" s="972"/>
      <c r="D83" s="972"/>
      <c r="E83" s="973"/>
      <c r="F83" s="96" t="str">
        <f>IF(ISBLANK(Tracker!L48),"",Tracker!L48)</f>
        <v>B35 6QX</v>
      </c>
      <c r="G83" s="217">
        <f t="shared" si="91"/>
        <v>45</v>
      </c>
      <c r="H83" s="368"/>
      <c r="I83" s="287"/>
      <c r="J83" s="287"/>
      <c r="K83" s="287"/>
      <c r="L83" s="287"/>
      <c r="M83" s="287"/>
      <c r="N83" s="287"/>
      <c r="O83" s="287"/>
      <c r="P83" s="287"/>
      <c r="Q83" s="287"/>
      <c r="R83" s="287"/>
      <c r="S83" s="287"/>
      <c r="T83" s="286"/>
      <c r="U83" s="367"/>
      <c r="V83" s="287"/>
      <c r="W83" s="287"/>
      <c r="X83" s="287"/>
      <c r="Y83" s="287"/>
      <c r="Z83" s="287"/>
      <c r="AA83" s="287"/>
      <c r="AB83" s="287"/>
      <c r="AC83" s="287"/>
      <c r="AD83" s="287"/>
      <c r="AE83" s="287"/>
      <c r="AF83" s="287"/>
      <c r="AG83" s="365"/>
      <c r="AH83" s="368"/>
      <c r="AI83" s="287"/>
      <c r="AJ83" s="287"/>
      <c r="AK83" s="287"/>
      <c r="AL83" s="287"/>
      <c r="AM83" s="287"/>
      <c r="AN83" s="287"/>
      <c r="AO83" s="287"/>
      <c r="AP83" s="287"/>
      <c r="AQ83" s="287"/>
      <c r="AR83" s="287"/>
      <c r="AS83" s="287"/>
      <c r="AT83" s="286"/>
      <c r="AU83" s="367"/>
      <c r="AV83" s="287"/>
      <c r="AW83" s="287"/>
      <c r="AX83" s="287"/>
      <c r="AY83" s="287"/>
      <c r="AZ83" s="287"/>
      <c r="BA83" s="287"/>
      <c r="BB83" s="287"/>
      <c r="BC83" s="287"/>
      <c r="BD83" s="287"/>
      <c r="BE83" s="287"/>
      <c r="BF83" s="288"/>
      <c r="BG83" s="396"/>
      <c r="BH83" s="397"/>
      <c r="BI83" s="287"/>
      <c r="BJ83" s="287"/>
      <c r="BK83" s="287"/>
      <c r="BL83" s="287"/>
      <c r="BM83" s="287"/>
      <c r="BN83" s="287"/>
      <c r="BO83" s="287"/>
      <c r="BP83" s="287"/>
      <c r="BQ83" s="287"/>
      <c r="BR83" s="287"/>
      <c r="BS83" s="287"/>
      <c r="BT83" s="286"/>
    </row>
    <row r="84" spans="1:72" s="217" customFormat="1" ht="11.65" customHeight="1" x14ac:dyDescent="0.2">
      <c r="A84" s="448" t="str">
        <f>IF(ISBLANK(Tracker!G49),"",Tracker!G49)</f>
        <v xml:space="preserve">FLAT 6 </v>
      </c>
      <c r="B84" s="971" t="str">
        <f>IF(ISBLANK(Tracker!H49),"",Tracker!H49)</f>
        <v>Northolt Drive</v>
      </c>
      <c r="C84" s="972"/>
      <c r="D84" s="972"/>
      <c r="E84" s="973"/>
      <c r="F84" s="96" t="str">
        <f>IF(ISBLANK(Tracker!L49),"",Tracker!L49)</f>
        <v>B35 6QX</v>
      </c>
      <c r="G84" s="217">
        <f t="shared" si="91"/>
        <v>46</v>
      </c>
      <c r="H84" s="368"/>
      <c r="I84" s="287"/>
      <c r="J84" s="287"/>
      <c r="K84" s="287"/>
      <c r="L84" s="287"/>
      <c r="M84" s="287"/>
      <c r="N84" s="287"/>
      <c r="O84" s="287"/>
      <c r="P84" s="287"/>
      <c r="Q84" s="287"/>
      <c r="R84" s="287"/>
      <c r="S84" s="287"/>
      <c r="T84" s="286"/>
      <c r="U84" s="367"/>
      <c r="V84" s="287"/>
      <c r="W84" s="287"/>
      <c r="X84" s="287"/>
      <c r="Y84" s="287"/>
      <c r="Z84" s="287"/>
      <c r="AA84" s="287"/>
      <c r="AB84" s="287"/>
      <c r="AC84" s="287"/>
      <c r="AD84" s="287"/>
      <c r="AE84" s="287"/>
      <c r="AF84" s="287"/>
      <c r="AG84" s="365"/>
      <c r="AH84" s="368"/>
      <c r="AI84" s="287"/>
      <c r="AJ84" s="287"/>
      <c r="AK84" s="287"/>
      <c r="AL84" s="287"/>
      <c r="AM84" s="287"/>
      <c r="AN84" s="287"/>
      <c r="AO84" s="287"/>
      <c r="AP84" s="287"/>
      <c r="AQ84" s="287"/>
      <c r="AR84" s="287"/>
      <c r="AS84" s="287"/>
      <c r="AT84" s="286"/>
      <c r="AU84" s="367"/>
      <c r="AV84" s="287"/>
      <c r="AW84" s="287"/>
      <c r="AX84" s="287"/>
      <c r="AY84" s="287"/>
      <c r="AZ84" s="287"/>
      <c r="BA84" s="287"/>
      <c r="BB84" s="287"/>
      <c r="BC84" s="287"/>
      <c r="BD84" s="287"/>
      <c r="BE84" s="287"/>
      <c r="BF84" s="288"/>
      <c r="BG84" s="396"/>
      <c r="BH84" s="397"/>
      <c r="BI84" s="287"/>
      <c r="BJ84" s="287"/>
      <c r="BK84" s="287"/>
      <c r="BL84" s="287"/>
      <c r="BM84" s="287"/>
      <c r="BN84" s="287"/>
      <c r="BO84" s="287"/>
      <c r="BP84" s="287"/>
      <c r="BQ84" s="287"/>
      <c r="BR84" s="287"/>
      <c r="BS84" s="287"/>
      <c r="BT84" s="286"/>
    </row>
    <row r="85" spans="1:72" s="217" customFormat="1" ht="11.65" customHeight="1" x14ac:dyDescent="0.2">
      <c r="A85" s="448">
        <f>IF(ISBLANK(Tracker!G50),"",Tracker!G50)</f>
        <v>130</v>
      </c>
      <c r="B85" s="971" t="str">
        <f>IF(ISBLANK(Tracker!H50),"",Tracker!H50)</f>
        <v>Watton Green</v>
      </c>
      <c r="C85" s="972"/>
      <c r="D85" s="972"/>
      <c r="E85" s="973"/>
      <c r="F85" s="96" t="str">
        <f>IF(ISBLANK(Tracker!L50),"",Tracker!L50)</f>
        <v>B35 7JT</v>
      </c>
      <c r="G85" s="217">
        <f t="shared" si="91"/>
        <v>47</v>
      </c>
      <c r="H85" s="368"/>
      <c r="I85" s="287"/>
      <c r="J85" s="287"/>
      <c r="K85" s="287"/>
      <c r="L85" s="287"/>
      <c r="M85" s="287"/>
      <c r="N85" s="287"/>
      <c r="O85" s="287"/>
      <c r="P85" s="287"/>
      <c r="Q85" s="287"/>
      <c r="R85" s="287"/>
      <c r="S85" s="287"/>
      <c r="T85" s="286"/>
      <c r="U85" s="367"/>
      <c r="V85" s="287"/>
      <c r="W85" s="287"/>
      <c r="X85" s="287"/>
      <c r="Y85" s="287"/>
      <c r="Z85" s="287"/>
      <c r="AA85" s="287"/>
      <c r="AB85" s="287"/>
      <c r="AC85" s="287"/>
      <c r="AD85" s="287"/>
      <c r="AE85" s="287"/>
      <c r="AF85" s="287"/>
      <c r="AG85" s="365"/>
      <c r="AH85" s="368"/>
      <c r="AI85" s="287"/>
      <c r="AJ85" s="287"/>
      <c r="AK85" s="287"/>
      <c r="AL85" s="287"/>
      <c r="AM85" s="287"/>
      <c r="AN85" s="287"/>
      <c r="AO85" s="287"/>
      <c r="AP85" s="287"/>
      <c r="AQ85" s="287"/>
      <c r="AR85" s="287"/>
      <c r="AS85" s="287"/>
      <c r="AT85" s="286"/>
      <c r="AU85" s="367"/>
      <c r="AV85" s="287"/>
      <c r="AW85" s="287"/>
      <c r="AX85" s="287"/>
      <c r="AY85" s="287"/>
      <c r="AZ85" s="287"/>
      <c r="BA85" s="287"/>
      <c r="BB85" s="287"/>
      <c r="BC85" s="287"/>
      <c r="BD85" s="287"/>
      <c r="BE85" s="287"/>
      <c r="BF85" s="288"/>
      <c r="BG85" s="396"/>
      <c r="BH85" s="397"/>
      <c r="BI85" s="287"/>
      <c r="BJ85" s="287"/>
      <c r="BK85" s="287"/>
      <c r="BL85" s="287"/>
      <c r="BM85" s="287"/>
      <c r="BN85" s="287"/>
      <c r="BO85" s="287"/>
      <c r="BP85" s="287"/>
      <c r="BQ85" s="287"/>
      <c r="BR85" s="287"/>
      <c r="BS85" s="287"/>
      <c r="BT85" s="286"/>
    </row>
    <row r="86" spans="1:72" s="217" customFormat="1" ht="11.65" customHeight="1" x14ac:dyDescent="0.2">
      <c r="A86" s="448" t="str">
        <f>IF(ISBLANK(Tracker!G51),"",Tracker!G51)</f>
        <v xml:space="preserve">140 </v>
      </c>
      <c r="B86" s="971" t="str">
        <f>IF(ISBLANK(Tracker!H51),"",Tracker!H51)</f>
        <v>Watton Green</v>
      </c>
      <c r="C86" s="972"/>
      <c r="D86" s="972"/>
      <c r="E86" s="973"/>
      <c r="F86" s="96" t="str">
        <f>IF(ISBLANK(Tracker!L51),"",Tracker!L51)</f>
        <v>B35 7JT</v>
      </c>
      <c r="G86" s="217">
        <f t="shared" si="91"/>
        <v>48</v>
      </c>
      <c r="H86" s="368"/>
      <c r="I86" s="287"/>
      <c r="J86" s="287"/>
      <c r="K86" s="287"/>
      <c r="L86" s="287"/>
      <c r="M86" s="287"/>
      <c r="N86" s="287"/>
      <c r="O86" s="287"/>
      <c r="P86" s="287"/>
      <c r="Q86" s="287"/>
      <c r="R86" s="287"/>
      <c r="S86" s="287"/>
      <c r="T86" s="286"/>
      <c r="U86" s="367"/>
      <c r="V86" s="287"/>
      <c r="W86" s="287"/>
      <c r="X86" s="287"/>
      <c r="Y86" s="287"/>
      <c r="Z86" s="287"/>
      <c r="AA86" s="287"/>
      <c r="AB86" s="287"/>
      <c r="AC86" s="287"/>
      <c r="AD86" s="287"/>
      <c r="AE86" s="287"/>
      <c r="AF86" s="287"/>
      <c r="AG86" s="365"/>
      <c r="AH86" s="368"/>
      <c r="AI86" s="287"/>
      <c r="AJ86" s="287"/>
      <c r="AK86" s="287"/>
      <c r="AL86" s="287"/>
      <c r="AM86" s="287"/>
      <c r="AN86" s="287"/>
      <c r="AO86" s="287"/>
      <c r="AP86" s="287"/>
      <c r="AQ86" s="287"/>
      <c r="AR86" s="287"/>
      <c r="AS86" s="287"/>
      <c r="AT86" s="286"/>
      <c r="AU86" s="367"/>
      <c r="AV86" s="287"/>
      <c r="AW86" s="287"/>
      <c r="AX86" s="287"/>
      <c r="AY86" s="287"/>
      <c r="AZ86" s="287"/>
      <c r="BA86" s="287"/>
      <c r="BB86" s="287"/>
      <c r="BC86" s="287"/>
      <c r="BD86" s="287"/>
      <c r="BE86" s="287"/>
      <c r="BF86" s="288"/>
      <c r="BG86" s="396"/>
      <c r="BH86" s="397"/>
      <c r="BI86" s="287"/>
      <c r="BJ86" s="287"/>
      <c r="BK86" s="287"/>
      <c r="BL86" s="287"/>
      <c r="BM86" s="287"/>
      <c r="BN86" s="287"/>
      <c r="BO86" s="287"/>
      <c r="BP86" s="287"/>
      <c r="BQ86" s="287"/>
      <c r="BR86" s="287"/>
      <c r="BS86" s="287"/>
      <c r="BT86" s="286"/>
    </row>
    <row r="87" spans="1:72" s="217" customFormat="1" ht="11.65" customHeight="1" x14ac:dyDescent="0.2">
      <c r="A87" s="448" t="str">
        <f>IF(ISBLANK(Tracker!G52),"",Tracker!G52)</f>
        <v xml:space="preserve">142 </v>
      </c>
      <c r="B87" s="971" t="str">
        <f>IF(ISBLANK(Tracker!H52),"",Tracker!H52)</f>
        <v>Watton Green</v>
      </c>
      <c r="C87" s="972"/>
      <c r="D87" s="972"/>
      <c r="E87" s="973"/>
      <c r="F87" s="96" t="str">
        <f>IF(ISBLANK(Tracker!L52),"",Tracker!L52)</f>
        <v>B35 7JT</v>
      </c>
      <c r="G87" s="217">
        <f t="shared" si="91"/>
        <v>49</v>
      </c>
      <c r="H87" s="368"/>
      <c r="I87" s="287"/>
      <c r="J87" s="287"/>
      <c r="K87" s="287"/>
      <c r="L87" s="287"/>
      <c r="M87" s="287"/>
      <c r="N87" s="287"/>
      <c r="O87" s="287"/>
      <c r="P87" s="287"/>
      <c r="Q87" s="287"/>
      <c r="R87" s="287"/>
      <c r="S87" s="287"/>
      <c r="T87" s="286"/>
      <c r="U87" s="367"/>
      <c r="V87" s="287"/>
      <c r="W87" s="287"/>
      <c r="X87" s="287"/>
      <c r="Y87" s="287"/>
      <c r="Z87" s="287"/>
      <c r="AA87" s="287"/>
      <c r="AB87" s="287"/>
      <c r="AC87" s="287"/>
      <c r="AD87" s="287"/>
      <c r="AE87" s="287"/>
      <c r="AF87" s="287"/>
      <c r="AG87" s="365"/>
      <c r="AH87" s="368"/>
      <c r="AI87" s="287"/>
      <c r="AJ87" s="287"/>
      <c r="AK87" s="287"/>
      <c r="AL87" s="287"/>
      <c r="AM87" s="287"/>
      <c r="AN87" s="287"/>
      <c r="AO87" s="287"/>
      <c r="AP87" s="287"/>
      <c r="AQ87" s="287"/>
      <c r="AR87" s="287"/>
      <c r="AS87" s="287"/>
      <c r="AT87" s="286"/>
      <c r="AU87" s="367"/>
      <c r="AV87" s="287"/>
      <c r="AW87" s="287"/>
      <c r="AX87" s="287"/>
      <c r="AY87" s="287"/>
      <c r="AZ87" s="287"/>
      <c r="BA87" s="287"/>
      <c r="BB87" s="287"/>
      <c r="BC87" s="287"/>
      <c r="BD87" s="287"/>
      <c r="BE87" s="287"/>
      <c r="BF87" s="288"/>
      <c r="BG87" s="396"/>
      <c r="BH87" s="397"/>
      <c r="BI87" s="287"/>
      <c r="BJ87" s="287"/>
      <c r="BK87" s="287"/>
      <c r="BL87" s="287"/>
      <c r="BM87" s="287"/>
      <c r="BN87" s="287"/>
      <c r="BO87" s="287"/>
      <c r="BP87" s="287"/>
      <c r="BQ87" s="287"/>
      <c r="BR87" s="287"/>
      <c r="BS87" s="287"/>
      <c r="BT87" s="286"/>
    </row>
    <row r="88" spans="1:72" s="217" customFormat="1" ht="11.65" customHeight="1" x14ac:dyDescent="0.2">
      <c r="A88" s="448">
        <f>IF(ISBLANK(Tracker!G53),"",Tracker!G53)</f>
        <v>10</v>
      </c>
      <c r="B88" s="971" t="str">
        <f>IF(ISBLANK(Tracker!H53),"",Tracker!H53)</f>
        <v>Baginton Road</v>
      </c>
      <c r="C88" s="972"/>
      <c r="D88" s="972"/>
      <c r="E88" s="973"/>
      <c r="F88" s="96" t="str">
        <f>IF(ISBLANK(Tracker!L53),"",Tracker!L53)</f>
        <v>B35 6HN</v>
      </c>
      <c r="G88" s="217">
        <f t="shared" si="91"/>
        <v>50</v>
      </c>
      <c r="H88" s="368"/>
      <c r="I88" s="287"/>
      <c r="J88" s="287"/>
      <c r="K88" s="287"/>
      <c r="L88" s="287"/>
      <c r="M88" s="287"/>
      <c r="N88" s="287"/>
      <c r="O88" s="287"/>
      <c r="P88" s="287"/>
      <c r="Q88" s="287"/>
      <c r="R88" s="287"/>
      <c r="S88" s="287"/>
      <c r="T88" s="286"/>
      <c r="U88" s="367"/>
      <c r="V88" s="287"/>
      <c r="W88" s="287"/>
      <c r="X88" s="287"/>
      <c r="Y88" s="287"/>
      <c r="Z88" s="287"/>
      <c r="AA88" s="287"/>
      <c r="AB88" s="287"/>
      <c r="AC88" s="287"/>
      <c r="AD88" s="287"/>
      <c r="AE88" s="287"/>
      <c r="AF88" s="287"/>
      <c r="AG88" s="365"/>
      <c r="AH88" s="368"/>
      <c r="AI88" s="287"/>
      <c r="AJ88" s="287"/>
      <c r="AK88" s="287"/>
      <c r="AL88" s="287"/>
      <c r="AM88" s="287"/>
      <c r="AN88" s="287"/>
      <c r="AO88" s="287"/>
      <c r="AP88" s="287"/>
      <c r="AQ88" s="287"/>
      <c r="AR88" s="287"/>
      <c r="AS88" s="287"/>
      <c r="AT88" s="286"/>
      <c r="AU88" s="367"/>
      <c r="AV88" s="287"/>
      <c r="AW88" s="287"/>
      <c r="AX88" s="287"/>
      <c r="AY88" s="287"/>
      <c r="AZ88" s="287"/>
      <c r="BA88" s="287"/>
      <c r="BB88" s="287"/>
      <c r="BC88" s="287"/>
      <c r="BD88" s="287"/>
      <c r="BE88" s="287"/>
      <c r="BF88" s="288"/>
      <c r="BG88" s="396"/>
      <c r="BH88" s="397"/>
      <c r="BI88" s="287"/>
      <c r="BJ88" s="287"/>
      <c r="BK88" s="287"/>
      <c r="BL88" s="287"/>
      <c r="BM88" s="287"/>
      <c r="BN88" s="287"/>
      <c r="BO88" s="287"/>
      <c r="BP88" s="287"/>
      <c r="BQ88" s="287"/>
      <c r="BR88" s="287"/>
      <c r="BS88" s="287"/>
      <c r="BT88" s="286"/>
    </row>
    <row r="89" spans="1:72" s="217" customFormat="1" ht="11.65" customHeight="1" x14ac:dyDescent="0.2">
      <c r="A89" s="448">
        <f>IF(ISBLANK(Tracker!G54),"",Tracker!G54)</f>
        <v>38</v>
      </c>
      <c r="B89" s="971" t="str">
        <f>IF(ISBLANK(Tracker!H54),"",Tracker!H54)</f>
        <v>Baginton Road</v>
      </c>
      <c r="C89" s="972"/>
      <c r="D89" s="972"/>
      <c r="E89" s="973"/>
      <c r="F89" s="96" t="str">
        <f>IF(ISBLANK(Tracker!L54),"",Tracker!L54)</f>
        <v>B35 6JE</v>
      </c>
      <c r="G89" s="217">
        <f t="shared" si="91"/>
        <v>51</v>
      </c>
      <c r="H89" s="368"/>
      <c r="I89" s="287"/>
      <c r="J89" s="287"/>
      <c r="K89" s="287"/>
      <c r="L89" s="287"/>
      <c r="M89" s="287"/>
      <c r="N89" s="287"/>
      <c r="O89" s="287"/>
      <c r="P89" s="287"/>
      <c r="Q89" s="287"/>
      <c r="R89" s="287"/>
      <c r="S89" s="287"/>
      <c r="T89" s="286"/>
      <c r="U89" s="367"/>
      <c r="V89" s="287"/>
      <c r="W89" s="287"/>
      <c r="X89" s="287"/>
      <c r="Y89" s="287"/>
      <c r="Z89" s="287"/>
      <c r="AA89" s="287"/>
      <c r="AB89" s="287"/>
      <c r="AC89" s="287"/>
      <c r="AD89" s="287"/>
      <c r="AE89" s="287"/>
      <c r="AF89" s="287"/>
      <c r="AG89" s="365"/>
      <c r="AH89" s="368"/>
      <c r="AI89" s="287"/>
      <c r="AJ89" s="287"/>
      <c r="AK89" s="287"/>
      <c r="AL89" s="287"/>
      <c r="AM89" s="287"/>
      <c r="AN89" s="287"/>
      <c r="AO89" s="287"/>
      <c r="AP89" s="287"/>
      <c r="AQ89" s="287"/>
      <c r="AR89" s="287"/>
      <c r="AS89" s="287"/>
      <c r="AT89" s="286"/>
      <c r="AU89" s="367"/>
      <c r="AV89" s="287"/>
      <c r="AW89" s="287"/>
      <c r="AX89" s="287"/>
      <c r="AY89" s="287"/>
      <c r="AZ89" s="287"/>
      <c r="BA89" s="287"/>
      <c r="BB89" s="287"/>
      <c r="BC89" s="287"/>
      <c r="BD89" s="287"/>
      <c r="BE89" s="287"/>
      <c r="BF89" s="288"/>
      <c r="BG89" s="396"/>
      <c r="BH89" s="397"/>
      <c r="BI89" s="287"/>
      <c r="BJ89" s="287"/>
      <c r="BK89" s="287"/>
      <c r="BL89" s="287"/>
      <c r="BM89" s="287"/>
      <c r="BN89" s="287"/>
      <c r="BO89" s="287"/>
      <c r="BP89" s="287"/>
      <c r="BQ89" s="287"/>
      <c r="BR89" s="287"/>
      <c r="BS89" s="287"/>
      <c r="BT89" s="286"/>
    </row>
    <row r="90" spans="1:72" s="217" customFormat="1" ht="11.65" customHeight="1" x14ac:dyDescent="0.2">
      <c r="A90" s="448">
        <f>IF(ISBLANK(Tracker!G55),"",Tracker!G55)</f>
        <v>40</v>
      </c>
      <c r="B90" s="971" t="str">
        <f>IF(ISBLANK(Tracker!H55),"",Tracker!H55)</f>
        <v>Baginton Road</v>
      </c>
      <c r="C90" s="972"/>
      <c r="D90" s="972"/>
      <c r="E90" s="973"/>
      <c r="F90" s="96" t="str">
        <f>IF(ISBLANK(Tracker!L55),"",Tracker!L55)</f>
        <v>B35 6JE</v>
      </c>
      <c r="G90" s="217">
        <f t="shared" si="91"/>
        <v>52</v>
      </c>
      <c r="H90" s="368"/>
      <c r="I90" s="287"/>
      <c r="J90" s="287"/>
      <c r="K90" s="287"/>
      <c r="L90" s="287"/>
      <c r="M90" s="287"/>
      <c r="N90" s="287"/>
      <c r="O90" s="287"/>
      <c r="P90" s="287"/>
      <c r="Q90" s="287"/>
      <c r="R90" s="287"/>
      <c r="S90" s="287"/>
      <c r="T90" s="286"/>
      <c r="U90" s="367"/>
      <c r="V90" s="287"/>
      <c r="W90" s="287"/>
      <c r="X90" s="287"/>
      <c r="Y90" s="287"/>
      <c r="Z90" s="287"/>
      <c r="AA90" s="287"/>
      <c r="AB90" s="287"/>
      <c r="AC90" s="287"/>
      <c r="AD90" s="287"/>
      <c r="AE90" s="287"/>
      <c r="AF90" s="287"/>
      <c r="AG90" s="365"/>
      <c r="AH90" s="368"/>
      <c r="AI90" s="287"/>
      <c r="AJ90" s="287"/>
      <c r="AK90" s="287"/>
      <c r="AL90" s="287"/>
      <c r="AM90" s="287"/>
      <c r="AN90" s="287"/>
      <c r="AO90" s="287"/>
      <c r="AP90" s="287"/>
      <c r="AQ90" s="287"/>
      <c r="AR90" s="287"/>
      <c r="AS90" s="287"/>
      <c r="AT90" s="286"/>
      <c r="AU90" s="367"/>
      <c r="AV90" s="287"/>
      <c r="AW90" s="287"/>
      <c r="AX90" s="287"/>
      <c r="AY90" s="287"/>
      <c r="AZ90" s="287"/>
      <c r="BA90" s="287"/>
      <c r="BB90" s="287"/>
      <c r="BC90" s="287"/>
      <c r="BD90" s="287"/>
      <c r="BE90" s="287"/>
      <c r="BF90" s="288"/>
      <c r="BG90" s="396"/>
      <c r="BH90" s="397"/>
      <c r="BI90" s="287"/>
      <c r="BJ90" s="287"/>
      <c r="BK90" s="287"/>
      <c r="BL90" s="287"/>
      <c r="BM90" s="287"/>
      <c r="BN90" s="287"/>
      <c r="BO90" s="287"/>
      <c r="BP90" s="287"/>
      <c r="BQ90" s="287"/>
      <c r="BR90" s="287"/>
      <c r="BS90" s="287"/>
      <c r="BT90" s="286"/>
    </row>
    <row r="91" spans="1:72" s="217" customFormat="1" ht="11.65" customHeight="1" x14ac:dyDescent="0.2">
      <c r="A91" s="448">
        <f>IF(ISBLANK(Tracker!G56),"",Tracker!G56)</f>
        <v>31</v>
      </c>
      <c r="B91" s="971" t="str">
        <f>IF(ISBLANK(Tracker!H56),"",Tracker!H56)</f>
        <v>Baginton Road</v>
      </c>
      <c r="C91" s="972"/>
      <c r="D91" s="972"/>
      <c r="E91" s="973"/>
      <c r="F91" s="96" t="str">
        <f>IF(ISBLANK(Tracker!L56),"",Tracker!L56)</f>
        <v>B35 6JS</v>
      </c>
      <c r="G91" s="217">
        <f t="shared" si="91"/>
        <v>53</v>
      </c>
      <c r="H91" s="368"/>
      <c r="I91" s="287"/>
      <c r="J91" s="287"/>
      <c r="K91" s="287"/>
      <c r="L91" s="287"/>
      <c r="M91" s="287"/>
      <c r="N91" s="287"/>
      <c r="O91" s="287"/>
      <c r="P91" s="287"/>
      <c r="Q91" s="287"/>
      <c r="R91" s="287"/>
      <c r="S91" s="287"/>
      <c r="T91" s="286"/>
      <c r="U91" s="367"/>
      <c r="V91" s="287"/>
      <c r="W91" s="287"/>
      <c r="X91" s="287"/>
      <c r="Y91" s="287"/>
      <c r="Z91" s="287"/>
      <c r="AA91" s="287"/>
      <c r="AB91" s="287"/>
      <c r="AC91" s="287"/>
      <c r="AD91" s="287"/>
      <c r="AE91" s="287"/>
      <c r="AF91" s="287"/>
      <c r="AG91" s="365"/>
      <c r="AH91" s="368"/>
      <c r="AI91" s="287"/>
      <c r="AJ91" s="287"/>
      <c r="AK91" s="287"/>
      <c r="AL91" s="287"/>
      <c r="AM91" s="287"/>
      <c r="AN91" s="287"/>
      <c r="AO91" s="287"/>
      <c r="AP91" s="287"/>
      <c r="AQ91" s="287"/>
      <c r="AR91" s="287"/>
      <c r="AS91" s="287"/>
      <c r="AT91" s="286"/>
      <c r="AU91" s="367"/>
      <c r="AV91" s="287"/>
      <c r="AW91" s="287"/>
      <c r="AX91" s="287"/>
      <c r="AY91" s="287"/>
      <c r="AZ91" s="287"/>
      <c r="BA91" s="287"/>
      <c r="BB91" s="287"/>
      <c r="BC91" s="287"/>
      <c r="BD91" s="287"/>
      <c r="BE91" s="287"/>
      <c r="BF91" s="288"/>
      <c r="BG91" s="396"/>
      <c r="BH91" s="397"/>
      <c r="BI91" s="287"/>
      <c r="BJ91" s="287"/>
      <c r="BK91" s="287"/>
      <c r="BL91" s="287"/>
      <c r="BM91" s="287"/>
      <c r="BN91" s="287"/>
      <c r="BO91" s="287"/>
      <c r="BP91" s="287"/>
      <c r="BQ91" s="287"/>
      <c r="BR91" s="287"/>
      <c r="BS91" s="287"/>
      <c r="BT91" s="286"/>
    </row>
    <row r="92" spans="1:72" s="217" customFormat="1" ht="11.65" customHeight="1" x14ac:dyDescent="0.2">
      <c r="A92" s="448">
        <f>IF(ISBLANK(Tracker!G57),"",Tracker!G57)</f>
        <v>35</v>
      </c>
      <c r="B92" s="971" t="str">
        <f>IF(ISBLANK(Tracker!H57),"",Tracker!H57)</f>
        <v>Baginton Road</v>
      </c>
      <c r="C92" s="972"/>
      <c r="D92" s="972"/>
      <c r="E92" s="973"/>
      <c r="F92" s="96" t="str">
        <f>IF(ISBLANK(Tracker!L57),"",Tracker!L57)</f>
        <v>B35 6JS</v>
      </c>
      <c r="G92" s="217">
        <f t="shared" si="91"/>
        <v>54</v>
      </c>
      <c r="H92" s="368"/>
      <c r="I92" s="287"/>
      <c r="J92" s="287"/>
      <c r="K92" s="287"/>
      <c r="L92" s="287"/>
      <c r="M92" s="287"/>
      <c r="N92" s="287"/>
      <c r="O92" s="287"/>
      <c r="P92" s="287"/>
      <c r="Q92" s="287"/>
      <c r="R92" s="287"/>
      <c r="S92" s="287"/>
      <c r="T92" s="286"/>
      <c r="U92" s="367"/>
      <c r="V92" s="287"/>
      <c r="W92" s="287"/>
      <c r="X92" s="287"/>
      <c r="Y92" s="287"/>
      <c r="Z92" s="287"/>
      <c r="AA92" s="287"/>
      <c r="AB92" s="287"/>
      <c r="AC92" s="287"/>
      <c r="AD92" s="287"/>
      <c r="AE92" s="287"/>
      <c r="AF92" s="287"/>
      <c r="AG92" s="365"/>
      <c r="AH92" s="368"/>
      <c r="AI92" s="287"/>
      <c r="AJ92" s="287"/>
      <c r="AK92" s="287"/>
      <c r="AL92" s="287"/>
      <c r="AM92" s="287"/>
      <c r="AN92" s="287"/>
      <c r="AO92" s="287"/>
      <c r="AP92" s="287"/>
      <c r="AQ92" s="287"/>
      <c r="AR92" s="287"/>
      <c r="AS92" s="287"/>
      <c r="AT92" s="286"/>
      <c r="AU92" s="367"/>
      <c r="AV92" s="287"/>
      <c r="AW92" s="287"/>
      <c r="AX92" s="287"/>
      <c r="AY92" s="287"/>
      <c r="AZ92" s="287"/>
      <c r="BA92" s="287"/>
      <c r="BB92" s="287"/>
      <c r="BC92" s="287"/>
      <c r="BD92" s="287"/>
      <c r="BE92" s="287"/>
      <c r="BF92" s="288"/>
      <c r="BG92" s="396"/>
      <c r="BH92" s="397"/>
      <c r="BI92" s="287"/>
      <c r="BJ92" s="287"/>
      <c r="BK92" s="287"/>
      <c r="BL92" s="287"/>
      <c r="BM92" s="287"/>
      <c r="BN92" s="287"/>
      <c r="BO92" s="287"/>
      <c r="BP92" s="287"/>
      <c r="BQ92" s="287"/>
      <c r="BR92" s="287"/>
      <c r="BS92" s="287"/>
      <c r="BT92" s="286"/>
    </row>
    <row r="93" spans="1:72" s="217" customFormat="1" ht="11.65" customHeight="1" x14ac:dyDescent="0.2">
      <c r="A93" s="448">
        <f>IF(ISBLANK(Tracker!G58),"",Tracker!G58)</f>
        <v>37</v>
      </c>
      <c r="B93" s="971" t="str">
        <f>IF(ISBLANK(Tracker!H58),"",Tracker!H58)</f>
        <v>Baginton Road</v>
      </c>
      <c r="C93" s="972"/>
      <c r="D93" s="972"/>
      <c r="E93" s="973"/>
      <c r="F93" s="96" t="str">
        <f>IF(ISBLANK(Tracker!L58),"",Tracker!L58)</f>
        <v>B35 6JS</v>
      </c>
      <c r="G93" s="217">
        <f t="shared" si="91"/>
        <v>55</v>
      </c>
      <c r="H93" s="368"/>
      <c r="I93" s="287"/>
      <c r="J93" s="287"/>
      <c r="K93" s="287"/>
      <c r="L93" s="287"/>
      <c r="M93" s="287"/>
      <c r="N93" s="287"/>
      <c r="O93" s="287"/>
      <c r="P93" s="287"/>
      <c r="Q93" s="287"/>
      <c r="R93" s="287"/>
      <c r="S93" s="287"/>
      <c r="T93" s="286"/>
      <c r="U93" s="367"/>
      <c r="V93" s="287"/>
      <c r="W93" s="287"/>
      <c r="X93" s="287"/>
      <c r="Y93" s="287"/>
      <c r="Z93" s="287"/>
      <c r="AA93" s="287"/>
      <c r="AB93" s="287"/>
      <c r="AC93" s="287"/>
      <c r="AD93" s="287"/>
      <c r="AE93" s="287"/>
      <c r="AF93" s="287"/>
      <c r="AG93" s="365"/>
      <c r="AH93" s="368"/>
      <c r="AI93" s="287"/>
      <c r="AJ93" s="287"/>
      <c r="AK93" s="287"/>
      <c r="AL93" s="287"/>
      <c r="AM93" s="287"/>
      <c r="AN93" s="287"/>
      <c r="AO93" s="287"/>
      <c r="AP93" s="287"/>
      <c r="AQ93" s="287"/>
      <c r="AR93" s="287"/>
      <c r="AS93" s="287"/>
      <c r="AT93" s="286"/>
      <c r="AU93" s="367"/>
      <c r="AV93" s="287"/>
      <c r="AW93" s="287"/>
      <c r="AX93" s="287"/>
      <c r="AY93" s="287"/>
      <c r="AZ93" s="287"/>
      <c r="BA93" s="287"/>
      <c r="BB93" s="287"/>
      <c r="BC93" s="287"/>
      <c r="BD93" s="287"/>
      <c r="BE93" s="287"/>
      <c r="BF93" s="288"/>
      <c r="BG93" s="396"/>
      <c r="BH93" s="397"/>
      <c r="BI93" s="287"/>
      <c r="BJ93" s="287"/>
      <c r="BK93" s="287"/>
      <c r="BL93" s="287"/>
      <c r="BM93" s="287"/>
      <c r="BN93" s="287"/>
      <c r="BO93" s="287"/>
      <c r="BP93" s="287"/>
      <c r="BQ93" s="287"/>
      <c r="BR93" s="287"/>
      <c r="BS93" s="287"/>
      <c r="BT93" s="286"/>
    </row>
    <row r="94" spans="1:72" s="217" customFormat="1" ht="11.65" customHeight="1" x14ac:dyDescent="0.2">
      <c r="A94" s="448" t="str">
        <f>IF(ISBLANK(Tracker!G59),"",Tracker!G59)</f>
        <v xml:space="preserve">2 </v>
      </c>
      <c r="B94" s="971" t="str">
        <f>IF(ISBLANK(Tracker!H59),"",Tracker!H59)</f>
        <v>Baginton Road</v>
      </c>
      <c r="C94" s="972"/>
      <c r="D94" s="972"/>
      <c r="E94" s="973"/>
      <c r="F94" s="96" t="str">
        <f>IF(ISBLANK(Tracker!L59),"",Tracker!L59)</f>
        <v>B35 6HN</v>
      </c>
      <c r="G94" s="217">
        <f t="shared" si="91"/>
        <v>56</v>
      </c>
      <c r="H94" s="368"/>
      <c r="I94" s="287"/>
      <c r="J94" s="287"/>
      <c r="K94" s="287"/>
      <c r="L94" s="287"/>
      <c r="M94" s="287"/>
      <c r="N94" s="287"/>
      <c r="O94" s="287"/>
      <c r="P94" s="287"/>
      <c r="Q94" s="287"/>
      <c r="R94" s="287"/>
      <c r="S94" s="287"/>
      <c r="T94" s="286"/>
      <c r="U94" s="367"/>
      <c r="V94" s="287"/>
      <c r="W94" s="287"/>
      <c r="X94" s="287"/>
      <c r="Y94" s="287"/>
      <c r="Z94" s="287"/>
      <c r="AA94" s="287"/>
      <c r="AB94" s="287"/>
      <c r="AC94" s="287"/>
      <c r="AD94" s="287"/>
      <c r="AE94" s="287"/>
      <c r="AF94" s="287"/>
      <c r="AG94" s="365"/>
      <c r="AH94" s="368"/>
      <c r="AI94" s="287"/>
      <c r="AJ94" s="287"/>
      <c r="AK94" s="287"/>
      <c r="AL94" s="287"/>
      <c r="AM94" s="287"/>
      <c r="AN94" s="287"/>
      <c r="AO94" s="287"/>
      <c r="AP94" s="287"/>
      <c r="AQ94" s="287"/>
      <c r="AR94" s="287"/>
      <c r="AS94" s="287"/>
      <c r="AT94" s="286"/>
      <c r="AU94" s="367"/>
      <c r="AV94" s="287"/>
      <c r="AW94" s="287"/>
      <c r="AX94" s="287"/>
      <c r="AY94" s="287"/>
      <c r="AZ94" s="287"/>
      <c r="BA94" s="287"/>
      <c r="BB94" s="287"/>
      <c r="BC94" s="287"/>
      <c r="BD94" s="287"/>
      <c r="BE94" s="287"/>
      <c r="BF94" s="288"/>
      <c r="BG94" s="396"/>
      <c r="BH94" s="397"/>
      <c r="BI94" s="287"/>
      <c r="BJ94" s="287"/>
      <c r="BK94" s="287"/>
      <c r="BL94" s="287"/>
      <c r="BM94" s="287"/>
      <c r="BN94" s="287"/>
      <c r="BO94" s="287"/>
      <c r="BP94" s="287"/>
      <c r="BQ94" s="287"/>
      <c r="BR94" s="287"/>
      <c r="BS94" s="287"/>
      <c r="BT94" s="286"/>
    </row>
    <row r="95" spans="1:72" s="217" customFormat="1" ht="11.65" customHeight="1" x14ac:dyDescent="0.2">
      <c r="A95" s="448">
        <f>IF(ISBLANK(Tracker!G60),"",Tracker!G60)</f>
        <v>60</v>
      </c>
      <c r="B95" s="971" t="str">
        <f>IF(ISBLANK(Tracker!H60),"",Tracker!H60)</f>
        <v>Watton Green</v>
      </c>
      <c r="C95" s="972"/>
      <c r="D95" s="972"/>
      <c r="E95" s="973"/>
      <c r="F95" s="96" t="str">
        <f>IF(ISBLANK(Tracker!L60),"",Tracker!L60)</f>
        <v>B35 7JP</v>
      </c>
      <c r="G95" s="217">
        <f t="shared" si="91"/>
        <v>57</v>
      </c>
      <c r="H95" s="368"/>
      <c r="I95" s="287"/>
      <c r="J95" s="287"/>
      <c r="K95" s="287"/>
      <c r="L95" s="287"/>
      <c r="M95" s="287"/>
      <c r="N95" s="287"/>
      <c r="O95" s="287"/>
      <c r="P95" s="287"/>
      <c r="Q95" s="287"/>
      <c r="R95" s="287"/>
      <c r="S95" s="287"/>
      <c r="T95" s="286"/>
      <c r="U95" s="367"/>
      <c r="V95" s="287"/>
      <c r="W95" s="287"/>
      <c r="X95" s="287"/>
      <c r="Y95" s="287"/>
      <c r="Z95" s="287"/>
      <c r="AA95" s="287"/>
      <c r="AB95" s="287"/>
      <c r="AC95" s="287"/>
      <c r="AD95" s="287"/>
      <c r="AE95" s="287"/>
      <c r="AF95" s="287"/>
      <c r="AG95" s="365"/>
      <c r="AH95" s="368"/>
      <c r="AI95" s="287"/>
      <c r="AJ95" s="287"/>
      <c r="AK95" s="287"/>
      <c r="AL95" s="287"/>
      <c r="AM95" s="287"/>
      <c r="AN95" s="287"/>
      <c r="AO95" s="287"/>
      <c r="AP95" s="287"/>
      <c r="AQ95" s="287"/>
      <c r="AR95" s="287"/>
      <c r="AS95" s="287"/>
      <c r="AT95" s="286"/>
      <c r="AU95" s="367"/>
      <c r="AV95" s="287"/>
      <c r="AW95" s="287"/>
      <c r="AX95" s="287"/>
      <c r="AY95" s="287"/>
      <c r="AZ95" s="287"/>
      <c r="BA95" s="287"/>
      <c r="BB95" s="287"/>
      <c r="BC95" s="287"/>
      <c r="BD95" s="287"/>
      <c r="BE95" s="287"/>
      <c r="BF95" s="288"/>
      <c r="BG95" s="396"/>
      <c r="BH95" s="397"/>
      <c r="BI95" s="287"/>
      <c r="BJ95" s="287"/>
      <c r="BK95" s="287"/>
      <c r="BL95" s="287"/>
      <c r="BM95" s="287"/>
      <c r="BN95" s="287"/>
      <c r="BO95" s="287"/>
      <c r="BP95" s="287"/>
      <c r="BQ95" s="287"/>
      <c r="BR95" s="287"/>
      <c r="BS95" s="287"/>
      <c r="BT95" s="286"/>
    </row>
    <row r="96" spans="1:72" s="217" customFormat="1" ht="11.65" customHeight="1" x14ac:dyDescent="0.2">
      <c r="A96" s="448">
        <f>IF(ISBLANK(Tracker!G61),"",Tracker!G61)</f>
        <v>12</v>
      </c>
      <c r="B96" s="971" t="str">
        <f>IF(ISBLANK(Tracker!H61),"",Tracker!H61)</f>
        <v>Coltishall Close</v>
      </c>
      <c r="C96" s="972"/>
      <c r="D96" s="972"/>
      <c r="E96" s="973"/>
      <c r="F96" s="96" t="str">
        <f>IF(ISBLANK(Tracker!L61),"",Tracker!L61)</f>
        <v>B35 7EF</v>
      </c>
      <c r="G96" s="217">
        <f t="shared" si="91"/>
        <v>58</v>
      </c>
      <c r="H96" s="368"/>
      <c r="I96" s="287"/>
      <c r="J96" s="287"/>
      <c r="K96" s="287"/>
      <c r="L96" s="287"/>
      <c r="M96" s="287"/>
      <c r="N96" s="287"/>
      <c r="O96" s="287"/>
      <c r="P96" s="287"/>
      <c r="Q96" s="287"/>
      <c r="R96" s="287"/>
      <c r="S96" s="287"/>
      <c r="T96" s="286"/>
      <c r="U96" s="367"/>
      <c r="V96" s="287"/>
      <c r="W96" s="287"/>
      <c r="X96" s="287"/>
      <c r="Y96" s="287"/>
      <c r="Z96" s="287"/>
      <c r="AA96" s="287"/>
      <c r="AB96" s="287"/>
      <c r="AC96" s="287"/>
      <c r="AD96" s="287"/>
      <c r="AE96" s="287"/>
      <c r="AF96" s="287"/>
      <c r="AG96" s="365"/>
      <c r="AH96" s="368"/>
      <c r="AI96" s="287"/>
      <c r="AJ96" s="287"/>
      <c r="AK96" s="287"/>
      <c r="AL96" s="287"/>
      <c r="AM96" s="287"/>
      <c r="AN96" s="287"/>
      <c r="AO96" s="287"/>
      <c r="AP96" s="287"/>
      <c r="AQ96" s="287"/>
      <c r="AR96" s="287"/>
      <c r="AS96" s="287"/>
      <c r="AT96" s="286"/>
      <c r="AU96" s="367"/>
      <c r="AV96" s="287"/>
      <c r="AW96" s="287"/>
      <c r="AX96" s="287"/>
      <c r="AY96" s="287"/>
      <c r="AZ96" s="287"/>
      <c r="BA96" s="287"/>
      <c r="BB96" s="287"/>
      <c r="BC96" s="287"/>
      <c r="BD96" s="287"/>
      <c r="BE96" s="287"/>
      <c r="BF96" s="288"/>
      <c r="BG96" s="396"/>
      <c r="BH96" s="397"/>
      <c r="BI96" s="287"/>
      <c r="BJ96" s="287"/>
      <c r="BK96" s="287"/>
      <c r="BL96" s="287"/>
      <c r="BM96" s="287"/>
      <c r="BN96" s="287"/>
      <c r="BO96" s="287"/>
      <c r="BP96" s="287"/>
      <c r="BQ96" s="287"/>
      <c r="BR96" s="287"/>
      <c r="BS96" s="287"/>
      <c r="BT96" s="286"/>
    </row>
    <row r="97" spans="1:72" s="217" customFormat="1" ht="11.65" customHeight="1" x14ac:dyDescent="0.2">
      <c r="A97" s="448" t="str">
        <f>IF(ISBLANK(Tracker!G62),"",Tracker!G62)</f>
        <v xml:space="preserve">31 </v>
      </c>
      <c r="B97" s="971" t="str">
        <f>IF(ISBLANK(Tracker!H62),"",Tracker!H62)</f>
        <v>Concorde Drive</v>
      </c>
      <c r="C97" s="972"/>
      <c r="D97" s="972"/>
      <c r="E97" s="973"/>
      <c r="F97" s="96" t="str">
        <f>IF(ISBLANK(Tracker!L62),"",Tracker!L62)</f>
        <v>B35 7EE</v>
      </c>
      <c r="G97" s="217">
        <f t="shared" si="91"/>
        <v>59</v>
      </c>
      <c r="H97" s="368"/>
      <c r="I97" s="287"/>
      <c r="J97" s="287"/>
      <c r="K97" s="287"/>
      <c r="L97" s="287"/>
      <c r="M97" s="287"/>
      <c r="N97" s="287"/>
      <c r="O97" s="287"/>
      <c r="P97" s="287"/>
      <c r="Q97" s="287"/>
      <c r="R97" s="287"/>
      <c r="S97" s="287"/>
      <c r="T97" s="286"/>
      <c r="U97" s="367"/>
      <c r="V97" s="287"/>
      <c r="W97" s="287"/>
      <c r="X97" s="287"/>
      <c r="Y97" s="287"/>
      <c r="Z97" s="287"/>
      <c r="AA97" s="287"/>
      <c r="AB97" s="287"/>
      <c r="AC97" s="287"/>
      <c r="AD97" s="287"/>
      <c r="AE97" s="287"/>
      <c r="AF97" s="287"/>
      <c r="AG97" s="365"/>
      <c r="AH97" s="368"/>
      <c r="AI97" s="287"/>
      <c r="AJ97" s="287"/>
      <c r="AK97" s="287"/>
      <c r="AL97" s="287"/>
      <c r="AM97" s="287"/>
      <c r="AN97" s="287"/>
      <c r="AO97" s="287"/>
      <c r="AP97" s="287"/>
      <c r="AQ97" s="287"/>
      <c r="AR97" s="287"/>
      <c r="AS97" s="287"/>
      <c r="AT97" s="286"/>
      <c r="AU97" s="367"/>
      <c r="AV97" s="287"/>
      <c r="AW97" s="287"/>
      <c r="AX97" s="287"/>
      <c r="AY97" s="287"/>
      <c r="AZ97" s="287"/>
      <c r="BA97" s="287"/>
      <c r="BB97" s="287"/>
      <c r="BC97" s="287"/>
      <c r="BD97" s="287"/>
      <c r="BE97" s="287"/>
      <c r="BF97" s="288"/>
      <c r="BG97" s="396"/>
      <c r="BH97" s="397"/>
      <c r="BI97" s="287"/>
      <c r="BJ97" s="287"/>
      <c r="BK97" s="287"/>
      <c r="BL97" s="287"/>
      <c r="BM97" s="287"/>
      <c r="BN97" s="287"/>
      <c r="BO97" s="287"/>
      <c r="BP97" s="287"/>
      <c r="BQ97" s="287"/>
      <c r="BR97" s="287"/>
      <c r="BS97" s="287"/>
      <c r="BT97" s="286"/>
    </row>
    <row r="98" spans="1:72" s="217" customFormat="1" ht="11.65" customHeight="1" x14ac:dyDescent="0.2">
      <c r="A98" s="448">
        <f>IF(ISBLANK(Tracker!G63),"",Tracker!G63)</f>
        <v>9</v>
      </c>
      <c r="B98" s="971" t="str">
        <f>IF(ISBLANK(Tracker!H63),"",Tracker!H63)</f>
        <v>Concorde Drive</v>
      </c>
      <c r="C98" s="972"/>
      <c r="D98" s="972"/>
      <c r="E98" s="973"/>
      <c r="F98" s="96" t="str">
        <f>IF(ISBLANK(Tracker!L63),"",Tracker!L63)</f>
        <v>B35 7EE</v>
      </c>
      <c r="G98" s="217">
        <f t="shared" si="91"/>
        <v>60</v>
      </c>
      <c r="H98" s="368"/>
      <c r="I98" s="287"/>
      <c r="J98" s="287"/>
      <c r="K98" s="287"/>
      <c r="L98" s="287"/>
      <c r="M98" s="287"/>
      <c r="N98" s="287"/>
      <c r="O98" s="287"/>
      <c r="P98" s="287"/>
      <c r="Q98" s="287"/>
      <c r="R98" s="287"/>
      <c r="S98" s="287"/>
      <c r="T98" s="286"/>
      <c r="U98" s="367"/>
      <c r="V98" s="287"/>
      <c r="W98" s="287"/>
      <c r="X98" s="287"/>
      <c r="Y98" s="287"/>
      <c r="Z98" s="287"/>
      <c r="AA98" s="287"/>
      <c r="AB98" s="287"/>
      <c r="AC98" s="287"/>
      <c r="AD98" s="287"/>
      <c r="AE98" s="287"/>
      <c r="AF98" s="287"/>
      <c r="AG98" s="365"/>
      <c r="AH98" s="368"/>
      <c r="AI98" s="287"/>
      <c r="AJ98" s="287"/>
      <c r="AK98" s="287"/>
      <c r="AL98" s="287"/>
      <c r="AM98" s="287"/>
      <c r="AN98" s="287"/>
      <c r="AO98" s="287"/>
      <c r="AP98" s="287"/>
      <c r="AQ98" s="287"/>
      <c r="AR98" s="287"/>
      <c r="AS98" s="287"/>
      <c r="AT98" s="286"/>
      <c r="AU98" s="367"/>
      <c r="AV98" s="287"/>
      <c r="AW98" s="287"/>
      <c r="AX98" s="287"/>
      <c r="AY98" s="287"/>
      <c r="AZ98" s="287"/>
      <c r="BA98" s="287"/>
      <c r="BB98" s="287"/>
      <c r="BC98" s="287"/>
      <c r="BD98" s="287"/>
      <c r="BE98" s="287"/>
      <c r="BF98" s="288"/>
      <c r="BG98" s="396"/>
      <c r="BH98" s="397"/>
      <c r="BI98" s="287"/>
      <c r="BJ98" s="287"/>
      <c r="BK98" s="287"/>
      <c r="BL98" s="287"/>
      <c r="BM98" s="287"/>
      <c r="BN98" s="287"/>
      <c r="BO98" s="287"/>
      <c r="BP98" s="287"/>
      <c r="BQ98" s="287"/>
      <c r="BR98" s="287"/>
      <c r="BS98" s="287"/>
      <c r="BT98" s="286"/>
    </row>
    <row r="99" spans="1:72" s="217" customFormat="1" ht="11.65" customHeight="1" x14ac:dyDescent="0.2">
      <c r="A99" s="448">
        <f>IF(ISBLANK(Tracker!G64),"",Tracker!G64)</f>
        <v>17</v>
      </c>
      <c r="B99" s="971" t="str">
        <f>IF(ISBLANK(Tracker!H64),"",Tracker!H64)</f>
        <v>Concorde Drive</v>
      </c>
      <c r="C99" s="972"/>
      <c r="D99" s="972"/>
      <c r="E99" s="973"/>
      <c r="F99" s="96" t="str">
        <f>IF(ISBLANK(Tracker!L64),"",Tracker!L64)</f>
        <v>B35 7EE</v>
      </c>
      <c r="G99" s="217">
        <f t="shared" si="91"/>
        <v>61</v>
      </c>
      <c r="H99" s="368"/>
      <c r="I99" s="287"/>
      <c r="J99" s="287"/>
      <c r="K99" s="287"/>
      <c r="L99" s="287"/>
      <c r="M99" s="287"/>
      <c r="N99" s="287"/>
      <c r="O99" s="287"/>
      <c r="P99" s="287"/>
      <c r="Q99" s="287"/>
      <c r="R99" s="287"/>
      <c r="S99" s="287"/>
      <c r="T99" s="286"/>
      <c r="U99" s="367"/>
      <c r="V99" s="287"/>
      <c r="W99" s="287"/>
      <c r="X99" s="287"/>
      <c r="Y99" s="287"/>
      <c r="Z99" s="287"/>
      <c r="AA99" s="287"/>
      <c r="AB99" s="287"/>
      <c r="AC99" s="287"/>
      <c r="AD99" s="287"/>
      <c r="AE99" s="287"/>
      <c r="AF99" s="287"/>
      <c r="AG99" s="365"/>
      <c r="AH99" s="368"/>
      <c r="AI99" s="287"/>
      <c r="AJ99" s="287"/>
      <c r="AK99" s="287"/>
      <c r="AL99" s="287"/>
      <c r="AM99" s="287"/>
      <c r="AN99" s="287"/>
      <c r="AO99" s="287"/>
      <c r="AP99" s="287"/>
      <c r="AQ99" s="287"/>
      <c r="AR99" s="287"/>
      <c r="AS99" s="287"/>
      <c r="AT99" s="286"/>
      <c r="AU99" s="367"/>
      <c r="AV99" s="287"/>
      <c r="AW99" s="287"/>
      <c r="AX99" s="287"/>
      <c r="AY99" s="287"/>
      <c r="AZ99" s="287"/>
      <c r="BA99" s="287"/>
      <c r="BB99" s="287"/>
      <c r="BC99" s="287"/>
      <c r="BD99" s="287"/>
      <c r="BE99" s="287"/>
      <c r="BF99" s="288"/>
      <c r="BG99" s="396"/>
      <c r="BH99" s="397"/>
      <c r="BI99" s="287"/>
      <c r="BJ99" s="287"/>
      <c r="BK99" s="287"/>
      <c r="BL99" s="287"/>
      <c r="BM99" s="287"/>
      <c r="BN99" s="287"/>
      <c r="BO99" s="287"/>
      <c r="BP99" s="287"/>
      <c r="BQ99" s="287"/>
      <c r="BR99" s="287"/>
      <c r="BS99" s="287"/>
      <c r="BT99" s="286"/>
    </row>
    <row r="100" spans="1:72" s="217" customFormat="1" ht="11.65" customHeight="1" x14ac:dyDescent="0.2">
      <c r="A100" s="448">
        <f>IF(ISBLANK(Tracker!G65),"",Tracker!G65)</f>
        <v>19</v>
      </c>
      <c r="B100" s="971" t="str">
        <f>IF(ISBLANK(Tracker!H65),"",Tracker!H65)</f>
        <v>Concorde Drive</v>
      </c>
      <c r="C100" s="972"/>
      <c r="D100" s="972"/>
      <c r="E100" s="973"/>
      <c r="F100" s="96" t="str">
        <f>IF(ISBLANK(Tracker!L65),"",Tracker!L65)</f>
        <v>B35 7EE</v>
      </c>
      <c r="G100" s="217">
        <f t="shared" si="91"/>
        <v>62</v>
      </c>
      <c r="H100" s="368"/>
      <c r="I100" s="287"/>
      <c r="J100" s="287"/>
      <c r="K100" s="287"/>
      <c r="L100" s="287"/>
      <c r="M100" s="287"/>
      <c r="N100" s="287"/>
      <c r="O100" s="287"/>
      <c r="P100" s="287"/>
      <c r="Q100" s="287"/>
      <c r="R100" s="287"/>
      <c r="S100" s="287"/>
      <c r="T100" s="286"/>
      <c r="U100" s="367"/>
      <c r="V100" s="287"/>
      <c r="W100" s="287"/>
      <c r="X100" s="287"/>
      <c r="Y100" s="287"/>
      <c r="Z100" s="287"/>
      <c r="AA100" s="287"/>
      <c r="AB100" s="287"/>
      <c r="AC100" s="287"/>
      <c r="AD100" s="287"/>
      <c r="AE100" s="287"/>
      <c r="AF100" s="287"/>
      <c r="AG100" s="365"/>
      <c r="AH100" s="368"/>
      <c r="AI100" s="287"/>
      <c r="AJ100" s="287"/>
      <c r="AK100" s="287"/>
      <c r="AL100" s="287"/>
      <c r="AM100" s="287"/>
      <c r="AN100" s="287"/>
      <c r="AO100" s="287"/>
      <c r="AP100" s="287"/>
      <c r="AQ100" s="287"/>
      <c r="AR100" s="287"/>
      <c r="AS100" s="287"/>
      <c r="AT100" s="286"/>
      <c r="AU100" s="367"/>
      <c r="AV100" s="287"/>
      <c r="AW100" s="287"/>
      <c r="AX100" s="287"/>
      <c r="AY100" s="287"/>
      <c r="AZ100" s="287"/>
      <c r="BA100" s="287"/>
      <c r="BB100" s="287"/>
      <c r="BC100" s="287"/>
      <c r="BD100" s="287"/>
      <c r="BE100" s="287"/>
      <c r="BF100" s="288"/>
      <c r="BG100" s="396"/>
      <c r="BH100" s="397"/>
      <c r="BI100" s="287"/>
      <c r="BJ100" s="287"/>
      <c r="BK100" s="287"/>
      <c r="BL100" s="287"/>
      <c r="BM100" s="287"/>
      <c r="BN100" s="287"/>
      <c r="BO100" s="287"/>
      <c r="BP100" s="287"/>
      <c r="BQ100" s="287"/>
      <c r="BR100" s="287"/>
      <c r="BS100" s="287"/>
      <c r="BT100" s="286"/>
    </row>
    <row r="101" spans="1:72" s="217" customFormat="1" ht="11.65" customHeight="1" x14ac:dyDescent="0.2">
      <c r="A101" s="448">
        <f>IF(ISBLANK(Tracker!G66),"",Tracker!G66)</f>
        <v>27</v>
      </c>
      <c r="B101" s="971" t="str">
        <f>IF(ISBLANK(Tracker!H66),"",Tracker!H66)</f>
        <v>Concorde Drive</v>
      </c>
      <c r="C101" s="972"/>
      <c r="D101" s="972"/>
      <c r="E101" s="973"/>
      <c r="F101" s="96" t="str">
        <f>IF(ISBLANK(Tracker!L66),"",Tracker!L66)</f>
        <v>B35 7EE</v>
      </c>
      <c r="G101" s="217">
        <f t="shared" si="91"/>
        <v>63</v>
      </c>
      <c r="H101" s="368"/>
      <c r="I101" s="287"/>
      <c r="J101" s="287"/>
      <c r="K101" s="287"/>
      <c r="L101" s="287"/>
      <c r="M101" s="287"/>
      <c r="N101" s="287"/>
      <c r="O101" s="287"/>
      <c r="P101" s="287"/>
      <c r="Q101" s="287"/>
      <c r="R101" s="287"/>
      <c r="S101" s="287"/>
      <c r="T101" s="286"/>
      <c r="U101" s="367"/>
      <c r="V101" s="287"/>
      <c r="W101" s="287"/>
      <c r="X101" s="287"/>
      <c r="Y101" s="287"/>
      <c r="Z101" s="287"/>
      <c r="AA101" s="287"/>
      <c r="AB101" s="287"/>
      <c r="AC101" s="287"/>
      <c r="AD101" s="287"/>
      <c r="AE101" s="287"/>
      <c r="AF101" s="287"/>
      <c r="AG101" s="365"/>
      <c r="AH101" s="368"/>
      <c r="AI101" s="287"/>
      <c r="AJ101" s="287"/>
      <c r="AK101" s="287"/>
      <c r="AL101" s="287"/>
      <c r="AM101" s="287"/>
      <c r="AN101" s="287"/>
      <c r="AO101" s="287"/>
      <c r="AP101" s="287"/>
      <c r="AQ101" s="287"/>
      <c r="AR101" s="287"/>
      <c r="AS101" s="287"/>
      <c r="AT101" s="286"/>
      <c r="AU101" s="367"/>
      <c r="AV101" s="287"/>
      <c r="AW101" s="287"/>
      <c r="AX101" s="287"/>
      <c r="AY101" s="287"/>
      <c r="AZ101" s="287"/>
      <c r="BA101" s="287"/>
      <c r="BB101" s="287"/>
      <c r="BC101" s="287"/>
      <c r="BD101" s="287"/>
      <c r="BE101" s="287"/>
      <c r="BF101" s="288"/>
      <c r="BG101" s="396"/>
      <c r="BH101" s="397"/>
      <c r="BI101" s="287"/>
      <c r="BJ101" s="287"/>
      <c r="BK101" s="287"/>
      <c r="BL101" s="287"/>
      <c r="BM101" s="287"/>
      <c r="BN101" s="287"/>
      <c r="BO101" s="287"/>
      <c r="BP101" s="287"/>
      <c r="BQ101" s="287"/>
      <c r="BR101" s="287"/>
      <c r="BS101" s="287"/>
      <c r="BT101" s="286"/>
    </row>
    <row r="102" spans="1:72" s="217" customFormat="1" ht="11.65" customHeight="1" x14ac:dyDescent="0.2">
      <c r="A102" s="448">
        <f>IF(ISBLANK(Tracker!G67),"",Tracker!G67)</f>
        <v>14</v>
      </c>
      <c r="B102" s="971" t="str">
        <f>IF(ISBLANK(Tracker!H67),"",Tracker!H67)</f>
        <v>Coltishall Close</v>
      </c>
      <c r="C102" s="972"/>
      <c r="D102" s="972"/>
      <c r="E102" s="973"/>
      <c r="F102" s="96" t="str">
        <f>IF(ISBLANK(Tracker!L67),"",Tracker!L67)</f>
        <v>B35 7EF</v>
      </c>
      <c r="G102" s="217">
        <f t="shared" si="91"/>
        <v>64</v>
      </c>
      <c r="H102" s="368"/>
      <c r="I102" s="287"/>
      <c r="J102" s="287"/>
      <c r="K102" s="287"/>
      <c r="L102" s="287"/>
      <c r="M102" s="287"/>
      <c r="N102" s="287"/>
      <c r="O102" s="287"/>
      <c r="P102" s="287"/>
      <c r="Q102" s="287"/>
      <c r="R102" s="287"/>
      <c r="S102" s="287"/>
      <c r="T102" s="286"/>
      <c r="U102" s="367"/>
      <c r="V102" s="287"/>
      <c r="W102" s="287"/>
      <c r="X102" s="287"/>
      <c r="Y102" s="287"/>
      <c r="Z102" s="287"/>
      <c r="AA102" s="287"/>
      <c r="AB102" s="287"/>
      <c r="AC102" s="287"/>
      <c r="AD102" s="287"/>
      <c r="AE102" s="287"/>
      <c r="AF102" s="287"/>
      <c r="AG102" s="365"/>
      <c r="AH102" s="368"/>
      <c r="AI102" s="287"/>
      <c r="AJ102" s="287"/>
      <c r="AK102" s="287"/>
      <c r="AL102" s="287"/>
      <c r="AM102" s="287"/>
      <c r="AN102" s="287"/>
      <c r="AO102" s="287"/>
      <c r="AP102" s="287"/>
      <c r="AQ102" s="287"/>
      <c r="AR102" s="287"/>
      <c r="AS102" s="287"/>
      <c r="AT102" s="286"/>
      <c r="AU102" s="367"/>
      <c r="AV102" s="287"/>
      <c r="AW102" s="287"/>
      <c r="AX102" s="287"/>
      <c r="AY102" s="287"/>
      <c r="AZ102" s="287"/>
      <c r="BA102" s="287"/>
      <c r="BB102" s="287"/>
      <c r="BC102" s="287"/>
      <c r="BD102" s="287"/>
      <c r="BE102" s="287"/>
      <c r="BF102" s="288"/>
      <c r="BG102" s="396"/>
      <c r="BH102" s="397"/>
      <c r="BI102" s="287"/>
      <c r="BJ102" s="287"/>
      <c r="BK102" s="287"/>
      <c r="BL102" s="287"/>
      <c r="BM102" s="287"/>
      <c r="BN102" s="287"/>
      <c r="BO102" s="287"/>
      <c r="BP102" s="287"/>
      <c r="BQ102" s="287"/>
      <c r="BR102" s="287"/>
      <c r="BS102" s="287"/>
      <c r="BT102" s="286"/>
    </row>
    <row r="103" spans="1:72" s="217" customFormat="1" ht="11.65" customHeight="1" x14ac:dyDescent="0.2">
      <c r="A103" s="448">
        <f>IF(ISBLANK(Tracker!G68),"",Tracker!G68)</f>
        <v>4</v>
      </c>
      <c r="B103" s="971" t="str">
        <f>IF(ISBLANK(Tracker!H68),"",Tracker!H68)</f>
        <v>De Havilland Drive</v>
      </c>
      <c r="C103" s="972"/>
      <c r="D103" s="972"/>
      <c r="E103" s="973"/>
      <c r="F103" s="96" t="str">
        <f>IF(ISBLANK(Tracker!L68),"",Tracker!L68)</f>
        <v>B35 7FP</v>
      </c>
      <c r="G103" s="217">
        <f t="shared" ref="G103:G166" si="92">IF(B103&lt;&gt;"",G102+1,"")</f>
        <v>65</v>
      </c>
      <c r="H103" s="368"/>
      <c r="I103" s="287"/>
      <c r="J103" s="287"/>
      <c r="K103" s="287"/>
      <c r="L103" s="287"/>
      <c r="M103" s="287"/>
      <c r="N103" s="287"/>
      <c r="O103" s="287"/>
      <c r="P103" s="287"/>
      <c r="Q103" s="287"/>
      <c r="R103" s="287"/>
      <c r="S103" s="287"/>
      <c r="T103" s="286"/>
      <c r="U103" s="367"/>
      <c r="V103" s="287"/>
      <c r="W103" s="287"/>
      <c r="X103" s="287"/>
      <c r="Y103" s="287"/>
      <c r="Z103" s="287"/>
      <c r="AA103" s="287"/>
      <c r="AB103" s="287"/>
      <c r="AC103" s="287"/>
      <c r="AD103" s="287"/>
      <c r="AE103" s="287"/>
      <c r="AF103" s="287"/>
      <c r="AG103" s="365"/>
      <c r="AH103" s="368"/>
      <c r="AI103" s="287"/>
      <c r="AJ103" s="287"/>
      <c r="AK103" s="287"/>
      <c r="AL103" s="287"/>
      <c r="AM103" s="287"/>
      <c r="AN103" s="287"/>
      <c r="AO103" s="287"/>
      <c r="AP103" s="287"/>
      <c r="AQ103" s="287"/>
      <c r="AR103" s="287"/>
      <c r="AS103" s="287"/>
      <c r="AT103" s="286"/>
      <c r="AU103" s="367"/>
      <c r="AV103" s="287"/>
      <c r="AW103" s="287"/>
      <c r="AX103" s="287"/>
      <c r="AY103" s="287"/>
      <c r="AZ103" s="287"/>
      <c r="BA103" s="287"/>
      <c r="BB103" s="287"/>
      <c r="BC103" s="287"/>
      <c r="BD103" s="287"/>
      <c r="BE103" s="287"/>
      <c r="BF103" s="288"/>
      <c r="BG103" s="396"/>
      <c r="BH103" s="397"/>
      <c r="BI103" s="287"/>
      <c r="BJ103" s="287"/>
      <c r="BK103" s="287"/>
      <c r="BL103" s="287"/>
      <c r="BM103" s="287"/>
      <c r="BN103" s="287"/>
      <c r="BO103" s="287"/>
      <c r="BP103" s="287"/>
      <c r="BQ103" s="287"/>
      <c r="BR103" s="287"/>
      <c r="BS103" s="287"/>
      <c r="BT103" s="286"/>
    </row>
    <row r="104" spans="1:72" s="217" customFormat="1" ht="11.65" customHeight="1" x14ac:dyDescent="0.2">
      <c r="A104" s="448">
        <f>IF(ISBLANK(Tracker!G69),"",Tracker!G69)</f>
        <v>10</v>
      </c>
      <c r="B104" s="971" t="str">
        <f>IF(ISBLANK(Tracker!H69),"",Tracker!H69)</f>
        <v>De Havilland Drive</v>
      </c>
      <c r="C104" s="972"/>
      <c r="D104" s="972"/>
      <c r="E104" s="973"/>
      <c r="F104" s="96" t="str">
        <f>IF(ISBLANK(Tracker!L69),"",Tracker!L69)</f>
        <v>B35 7FP</v>
      </c>
      <c r="G104" s="217">
        <f t="shared" si="92"/>
        <v>66</v>
      </c>
      <c r="H104" s="368"/>
      <c r="I104" s="287"/>
      <c r="J104" s="287"/>
      <c r="K104" s="287"/>
      <c r="L104" s="287"/>
      <c r="M104" s="287"/>
      <c r="N104" s="287"/>
      <c r="O104" s="287"/>
      <c r="P104" s="287"/>
      <c r="Q104" s="287"/>
      <c r="R104" s="287"/>
      <c r="S104" s="287"/>
      <c r="T104" s="286"/>
      <c r="U104" s="367"/>
      <c r="V104" s="287"/>
      <c r="W104" s="287"/>
      <c r="X104" s="287"/>
      <c r="Y104" s="287"/>
      <c r="Z104" s="287"/>
      <c r="AA104" s="287"/>
      <c r="AB104" s="287"/>
      <c r="AC104" s="287"/>
      <c r="AD104" s="287"/>
      <c r="AE104" s="287"/>
      <c r="AF104" s="287"/>
      <c r="AG104" s="365"/>
      <c r="AH104" s="368"/>
      <c r="AI104" s="287"/>
      <c r="AJ104" s="287"/>
      <c r="AK104" s="287"/>
      <c r="AL104" s="287"/>
      <c r="AM104" s="287"/>
      <c r="AN104" s="287"/>
      <c r="AO104" s="287"/>
      <c r="AP104" s="287"/>
      <c r="AQ104" s="287"/>
      <c r="AR104" s="287"/>
      <c r="AS104" s="287"/>
      <c r="AT104" s="286"/>
      <c r="AU104" s="367"/>
      <c r="AV104" s="287"/>
      <c r="AW104" s="287"/>
      <c r="AX104" s="287"/>
      <c r="AY104" s="287"/>
      <c r="AZ104" s="287"/>
      <c r="BA104" s="287"/>
      <c r="BB104" s="287"/>
      <c r="BC104" s="287"/>
      <c r="BD104" s="287"/>
      <c r="BE104" s="287"/>
      <c r="BF104" s="288"/>
      <c r="BG104" s="396"/>
      <c r="BH104" s="397"/>
      <c r="BI104" s="287"/>
      <c r="BJ104" s="287"/>
      <c r="BK104" s="287"/>
      <c r="BL104" s="287"/>
      <c r="BM104" s="287"/>
      <c r="BN104" s="287"/>
      <c r="BO104" s="287"/>
      <c r="BP104" s="287"/>
      <c r="BQ104" s="287"/>
      <c r="BR104" s="287"/>
      <c r="BS104" s="287"/>
      <c r="BT104" s="286"/>
    </row>
    <row r="105" spans="1:72" s="217" customFormat="1" ht="11.65" customHeight="1" x14ac:dyDescent="0.2">
      <c r="A105" s="448" t="str">
        <f>IF(ISBLANK(Tracker!G70),"",Tracker!G70)</f>
        <v xml:space="preserve">57E </v>
      </c>
      <c r="B105" s="971" t="str">
        <f>IF(ISBLANK(Tracker!H70),"",Tracker!H70)</f>
        <v>Heyford Way</v>
      </c>
      <c r="C105" s="972"/>
      <c r="D105" s="972"/>
      <c r="E105" s="973"/>
      <c r="F105" s="96" t="str">
        <f>IF(ISBLANK(Tracker!L70),"",Tracker!L70)</f>
        <v>B35 6HZ</v>
      </c>
      <c r="G105" s="217">
        <f t="shared" si="92"/>
        <v>67</v>
      </c>
      <c r="H105" s="368"/>
      <c r="I105" s="287"/>
      <c r="J105" s="287"/>
      <c r="K105" s="287"/>
      <c r="L105" s="287"/>
      <c r="M105" s="287"/>
      <c r="N105" s="287"/>
      <c r="O105" s="287"/>
      <c r="P105" s="287"/>
      <c r="Q105" s="287"/>
      <c r="R105" s="287"/>
      <c r="S105" s="287"/>
      <c r="T105" s="286"/>
      <c r="U105" s="367"/>
      <c r="V105" s="287"/>
      <c r="W105" s="287"/>
      <c r="X105" s="287"/>
      <c r="Y105" s="287"/>
      <c r="Z105" s="287"/>
      <c r="AA105" s="287"/>
      <c r="AB105" s="287"/>
      <c r="AC105" s="287"/>
      <c r="AD105" s="287"/>
      <c r="AE105" s="287"/>
      <c r="AF105" s="287"/>
      <c r="AG105" s="365"/>
      <c r="AH105" s="368"/>
      <c r="AI105" s="287"/>
      <c r="AJ105" s="287"/>
      <c r="AK105" s="287"/>
      <c r="AL105" s="287"/>
      <c r="AM105" s="287"/>
      <c r="AN105" s="287"/>
      <c r="AO105" s="287"/>
      <c r="AP105" s="287"/>
      <c r="AQ105" s="287"/>
      <c r="AR105" s="287"/>
      <c r="AS105" s="287"/>
      <c r="AT105" s="286"/>
      <c r="AU105" s="367"/>
      <c r="AV105" s="287"/>
      <c r="AW105" s="287"/>
      <c r="AX105" s="287"/>
      <c r="AY105" s="287"/>
      <c r="AZ105" s="287"/>
      <c r="BA105" s="287"/>
      <c r="BB105" s="287"/>
      <c r="BC105" s="287"/>
      <c r="BD105" s="287"/>
      <c r="BE105" s="287"/>
      <c r="BF105" s="288"/>
      <c r="BG105" s="396"/>
      <c r="BH105" s="397"/>
      <c r="BI105" s="287"/>
      <c r="BJ105" s="287"/>
      <c r="BK105" s="287"/>
      <c r="BL105" s="287"/>
      <c r="BM105" s="287"/>
      <c r="BN105" s="287"/>
      <c r="BO105" s="287"/>
      <c r="BP105" s="287"/>
      <c r="BQ105" s="287"/>
      <c r="BR105" s="287"/>
      <c r="BS105" s="287"/>
      <c r="BT105" s="286"/>
    </row>
    <row r="106" spans="1:72" s="217" customFormat="1" ht="11.65" customHeight="1" x14ac:dyDescent="0.2">
      <c r="A106" s="448">
        <f>IF(ISBLANK(Tracker!G71),"",Tracker!G71)</f>
        <v>28</v>
      </c>
      <c r="B106" s="971" t="str">
        <f>IF(ISBLANK(Tracker!H71),"",Tracker!H71)</f>
        <v>Montrose Drive</v>
      </c>
      <c r="C106" s="972"/>
      <c r="D106" s="972"/>
      <c r="E106" s="973"/>
      <c r="F106" s="96" t="str">
        <f>IF(ISBLANK(Tracker!L71),"",Tracker!L71)</f>
        <v>B35 6DH</v>
      </c>
      <c r="G106" s="217">
        <f t="shared" si="92"/>
        <v>68</v>
      </c>
      <c r="H106" s="368"/>
      <c r="I106" s="287"/>
      <c r="J106" s="287"/>
      <c r="K106" s="287"/>
      <c r="L106" s="287"/>
      <c r="M106" s="287"/>
      <c r="N106" s="287"/>
      <c r="O106" s="287"/>
      <c r="P106" s="287"/>
      <c r="Q106" s="287"/>
      <c r="R106" s="287"/>
      <c r="S106" s="287"/>
      <c r="T106" s="286"/>
      <c r="U106" s="367"/>
      <c r="V106" s="287"/>
      <c r="W106" s="287"/>
      <c r="X106" s="287"/>
      <c r="Y106" s="287"/>
      <c r="Z106" s="287"/>
      <c r="AA106" s="287"/>
      <c r="AB106" s="287"/>
      <c r="AC106" s="287"/>
      <c r="AD106" s="287"/>
      <c r="AE106" s="287"/>
      <c r="AF106" s="287"/>
      <c r="AG106" s="365"/>
      <c r="AH106" s="368"/>
      <c r="AI106" s="287"/>
      <c r="AJ106" s="287"/>
      <c r="AK106" s="287"/>
      <c r="AL106" s="287"/>
      <c r="AM106" s="287"/>
      <c r="AN106" s="287"/>
      <c r="AO106" s="287"/>
      <c r="AP106" s="287"/>
      <c r="AQ106" s="287"/>
      <c r="AR106" s="287"/>
      <c r="AS106" s="287"/>
      <c r="AT106" s="286"/>
      <c r="AU106" s="367"/>
      <c r="AV106" s="287"/>
      <c r="AW106" s="287"/>
      <c r="AX106" s="287"/>
      <c r="AY106" s="287"/>
      <c r="AZ106" s="287"/>
      <c r="BA106" s="287"/>
      <c r="BB106" s="287"/>
      <c r="BC106" s="287"/>
      <c r="BD106" s="287"/>
      <c r="BE106" s="287"/>
      <c r="BF106" s="288"/>
      <c r="BG106" s="396"/>
      <c r="BH106" s="397"/>
      <c r="BI106" s="287"/>
      <c r="BJ106" s="287"/>
      <c r="BK106" s="287"/>
      <c r="BL106" s="287"/>
      <c r="BM106" s="287"/>
      <c r="BN106" s="287"/>
      <c r="BO106" s="287"/>
      <c r="BP106" s="287"/>
      <c r="BQ106" s="287"/>
      <c r="BR106" s="287"/>
      <c r="BS106" s="287"/>
      <c r="BT106" s="286"/>
    </row>
    <row r="107" spans="1:72" s="217" customFormat="1" ht="11.65" customHeight="1" x14ac:dyDescent="0.2">
      <c r="A107" s="448">
        <f>IF(ISBLANK(Tracker!G72),"",Tracker!G72)</f>
        <v>30</v>
      </c>
      <c r="B107" s="971" t="str">
        <f>IF(ISBLANK(Tracker!H72),"",Tracker!H72)</f>
        <v>Montrose Drive</v>
      </c>
      <c r="C107" s="972"/>
      <c r="D107" s="972"/>
      <c r="E107" s="973"/>
      <c r="F107" s="96" t="str">
        <f>IF(ISBLANK(Tracker!L72),"",Tracker!L72)</f>
        <v>B35 6DH</v>
      </c>
      <c r="G107" s="217">
        <f t="shared" si="92"/>
        <v>69</v>
      </c>
      <c r="H107" s="368"/>
      <c r="I107" s="287"/>
      <c r="J107" s="287"/>
      <c r="K107" s="287"/>
      <c r="L107" s="287"/>
      <c r="M107" s="287"/>
      <c r="N107" s="287"/>
      <c r="O107" s="287"/>
      <c r="P107" s="287"/>
      <c r="Q107" s="287"/>
      <c r="R107" s="287"/>
      <c r="S107" s="287"/>
      <c r="T107" s="286"/>
      <c r="U107" s="367"/>
      <c r="V107" s="287"/>
      <c r="W107" s="287"/>
      <c r="X107" s="287"/>
      <c r="Y107" s="287"/>
      <c r="Z107" s="287"/>
      <c r="AA107" s="287"/>
      <c r="AB107" s="287"/>
      <c r="AC107" s="287"/>
      <c r="AD107" s="287"/>
      <c r="AE107" s="287"/>
      <c r="AF107" s="287"/>
      <c r="AG107" s="365"/>
      <c r="AH107" s="368"/>
      <c r="AI107" s="287"/>
      <c r="AJ107" s="287"/>
      <c r="AK107" s="287"/>
      <c r="AL107" s="287"/>
      <c r="AM107" s="287"/>
      <c r="AN107" s="287"/>
      <c r="AO107" s="287"/>
      <c r="AP107" s="287"/>
      <c r="AQ107" s="287"/>
      <c r="AR107" s="287"/>
      <c r="AS107" s="287"/>
      <c r="AT107" s="286"/>
      <c r="AU107" s="367"/>
      <c r="AV107" s="287"/>
      <c r="AW107" s="287"/>
      <c r="AX107" s="287"/>
      <c r="AY107" s="287"/>
      <c r="AZ107" s="287"/>
      <c r="BA107" s="287"/>
      <c r="BB107" s="287"/>
      <c r="BC107" s="287"/>
      <c r="BD107" s="287"/>
      <c r="BE107" s="287"/>
      <c r="BF107" s="288"/>
      <c r="BG107" s="396"/>
      <c r="BH107" s="397"/>
      <c r="BI107" s="287"/>
      <c r="BJ107" s="287"/>
      <c r="BK107" s="287"/>
      <c r="BL107" s="287"/>
      <c r="BM107" s="287"/>
      <c r="BN107" s="287"/>
      <c r="BO107" s="287"/>
      <c r="BP107" s="287"/>
      <c r="BQ107" s="287"/>
      <c r="BR107" s="287"/>
      <c r="BS107" s="287"/>
      <c r="BT107" s="286"/>
    </row>
    <row r="108" spans="1:72" s="217" customFormat="1" ht="11.65" customHeight="1" x14ac:dyDescent="0.2">
      <c r="A108" s="448">
        <f>IF(ISBLANK(Tracker!G73),"",Tracker!G73)</f>
        <v>32</v>
      </c>
      <c r="B108" s="971" t="str">
        <f>IF(ISBLANK(Tracker!H73),"",Tracker!H73)</f>
        <v>Montrose Drive</v>
      </c>
      <c r="C108" s="972"/>
      <c r="D108" s="972"/>
      <c r="E108" s="973"/>
      <c r="F108" s="96" t="str">
        <f>IF(ISBLANK(Tracker!L73),"",Tracker!L73)</f>
        <v>B35 6DH</v>
      </c>
      <c r="G108" s="217">
        <f t="shared" si="92"/>
        <v>70</v>
      </c>
      <c r="H108" s="368"/>
      <c r="I108" s="287"/>
      <c r="J108" s="287"/>
      <c r="K108" s="287"/>
      <c r="L108" s="287"/>
      <c r="M108" s="287"/>
      <c r="N108" s="287"/>
      <c r="O108" s="287"/>
      <c r="P108" s="287"/>
      <c r="Q108" s="287"/>
      <c r="R108" s="287"/>
      <c r="S108" s="287"/>
      <c r="T108" s="286"/>
      <c r="U108" s="367"/>
      <c r="V108" s="287"/>
      <c r="W108" s="287"/>
      <c r="X108" s="287"/>
      <c r="Y108" s="287"/>
      <c r="Z108" s="287"/>
      <c r="AA108" s="287"/>
      <c r="AB108" s="287"/>
      <c r="AC108" s="287"/>
      <c r="AD108" s="287"/>
      <c r="AE108" s="287"/>
      <c r="AF108" s="287"/>
      <c r="AG108" s="365"/>
      <c r="AH108" s="368"/>
      <c r="AI108" s="287"/>
      <c r="AJ108" s="287"/>
      <c r="AK108" s="287"/>
      <c r="AL108" s="287"/>
      <c r="AM108" s="287"/>
      <c r="AN108" s="287"/>
      <c r="AO108" s="287"/>
      <c r="AP108" s="287"/>
      <c r="AQ108" s="287"/>
      <c r="AR108" s="287"/>
      <c r="AS108" s="287"/>
      <c r="AT108" s="286"/>
      <c r="AU108" s="367"/>
      <c r="AV108" s="287"/>
      <c r="AW108" s="287"/>
      <c r="AX108" s="287"/>
      <c r="AY108" s="287"/>
      <c r="AZ108" s="287"/>
      <c r="BA108" s="287"/>
      <c r="BB108" s="287"/>
      <c r="BC108" s="287"/>
      <c r="BD108" s="287"/>
      <c r="BE108" s="287"/>
      <c r="BF108" s="288"/>
      <c r="BG108" s="396"/>
      <c r="BH108" s="397"/>
      <c r="BI108" s="287"/>
      <c r="BJ108" s="287"/>
      <c r="BK108" s="287"/>
      <c r="BL108" s="287"/>
      <c r="BM108" s="287"/>
      <c r="BN108" s="287"/>
      <c r="BO108" s="287"/>
      <c r="BP108" s="287"/>
      <c r="BQ108" s="287"/>
      <c r="BR108" s="287"/>
      <c r="BS108" s="287"/>
      <c r="BT108" s="286"/>
    </row>
    <row r="109" spans="1:72" s="217" customFormat="1" ht="11.65" customHeight="1" x14ac:dyDescent="0.2">
      <c r="A109" s="448">
        <f>IF(ISBLANK(Tracker!G74),"",Tracker!G74)</f>
        <v>8</v>
      </c>
      <c r="B109" s="971" t="str">
        <f>IF(ISBLANK(Tracker!H74),"",Tracker!H74)</f>
        <v>School Close</v>
      </c>
      <c r="C109" s="972"/>
      <c r="D109" s="972"/>
      <c r="E109" s="973"/>
      <c r="F109" s="96" t="str">
        <f>IF(ISBLANK(Tracker!L74),"",Tracker!L74)</f>
        <v>B35 7NU</v>
      </c>
      <c r="G109" s="217">
        <f t="shared" si="92"/>
        <v>71</v>
      </c>
      <c r="H109" s="368"/>
      <c r="I109" s="287"/>
      <c r="J109" s="287"/>
      <c r="K109" s="287"/>
      <c r="L109" s="287"/>
      <c r="M109" s="287"/>
      <c r="N109" s="287"/>
      <c r="O109" s="287"/>
      <c r="P109" s="287"/>
      <c r="Q109" s="287"/>
      <c r="R109" s="287"/>
      <c r="S109" s="287"/>
      <c r="T109" s="286"/>
      <c r="U109" s="367"/>
      <c r="V109" s="287"/>
      <c r="W109" s="287"/>
      <c r="X109" s="287"/>
      <c r="Y109" s="287"/>
      <c r="Z109" s="287"/>
      <c r="AA109" s="287"/>
      <c r="AB109" s="287"/>
      <c r="AC109" s="287"/>
      <c r="AD109" s="287"/>
      <c r="AE109" s="287"/>
      <c r="AF109" s="287"/>
      <c r="AG109" s="365"/>
      <c r="AH109" s="368"/>
      <c r="AI109" s="287"/>
      <c r="AJ109" s="287"/>
      <c r="AK109" s="287"/>
      <c r="AL109" s="287"/>
      <c r="AM109" s="287"/>
      <c r="AN109" s="287"/>
      <c r="AO109" s="287"/>
      <c r="AP109" s="287"/>
      <c r="AQ109" s="287"/>
      <c r="AR109" s="287"/>
      <c r="AS109" s="287"/>
      <c r="AT109" s="286"/>
      <c r="AU109" s="367"/>
      <c r="AV109" s="287"/>
      <c r="AW109" s="287"/>
      <c r="AX109" s="287"/>
      <c r="AY109" s="287"/>
      <c r="AZ109" s="287"/>
      <c r="BA109" s="287"/>
      <c r="BB109" s="287"/>
      <c r="BC109" s="287"/>
      <c r="BD109" s="287"/>
      <c r="BE109" s="287"/>
      <c r="BF109" s="288"/>
      <c r="BG109" s="396"/>
      <c r="BH109" s="397"/>
      <c r="BI109" s="287"/>
      <c r="BJ109" s="287"/>
      <c r="BK109" s="287"/>
      <c r="BL109" s="287"/>
      <c r="BM109" s="287"/>
      <c r="BN109" s="287"/>
      <c r="BO109" s="287"/>
      <c r="BP109" s="287"/>
      <c r="BQ109" s="287"/>
      <c r="BR109" s="287"/>
      <c r="BS109" s="287"/>
      <c r="BT109" s="286"/>
    </row>
    <row r="110" spans="1:72" s="217" customFormat="1" ht="11.65" customHeight="1" x14ac:dyDescent="0.2">
      <c r="A110" s="448">
        <f>IF(ISBLANK(Tracker!G75),"",Tracker!G75)</f>
        <v>1</v>
      </c>
      <c r="B110" s="971" t="str">
        <f>IF(ISBLANK(Tracker!H75),"",Tracker!H75)</f>
        <v>Bicester Square</v>
      </c>
      <c r="C110" s="972"/>
      <c r="D110" s="972"/>
      <c r="E110" s="973"/>
      <c r="F110" s="96" t="str">
        <f>IF(ISBLANK(Tracker!L75),"",Tracker!L75)</f>
        <v>B35 6HR</v>
      </c>
      <c r="G110" s="217">
        <f t="shared" si="92"/>
        <v>72</v>
      </c>
      <c r="H110" s="368"/>
      <c r="I110" s="287"/>
      <c r="J110" s="287"/>
      <c r="K110" s="287"/>
      <c r="L110" s="287"/>
      <c r="M110" s="287"/>
      <c r="N110" s="287"/>
      <c r="O110" s="287"/>
      <c r="P110" s="287"/>
      <c r="Q110" s="287"/>
      <c r="R110" s="287"/>
      <c r="S110" s="287"/>
      <c r="T110" s="286"/>
      <c r="U110" s="367"/>
      <c r="V110" s="287"/>
      <c r="W110" s="287"/>
      <c r="X110" s="287"/>
      <c r="Y110" s="287"/>
      <c r="Z110" s="287"/>
      <c r="AA110" s="287"/>
      <c r="AB110" s="287"/>
      <c r="AC110" s="287"/>
      <c r="AD110" s="287"/>
      <c r="AE110" s="287"/>
      <c r="AF110" s="287"/>
      <c r="AG110" s="365"/>
      <c r="AH110" s="368"/>
      <c r="AI110" s="287"/>
      <c r="AJ110" s="287"/>
      <c r="AK110" s="287"/>
      <c r="AL110" s="287"/>
      <c r="AM110" s="287"/>
      <c r="AN110" s="287"/>
      <c r="AO110" s="287"/>
      <c r="AP110" s="287"/>
      <c r="AQ110" s="287"/>
      <c r="AR110" s="287"/>
      <c r="AS110" s="287"/>
      <c r="AT110" s="286"/>
      <c r="AU110" s="367"/>
      <c r="AV110" s="287"/>
      <c r="AW110" s="287"/>
      <c r="AX110" s="287"/>
      <c r="AY110" s="287"/>
      <c r="AZ110" s="287"/>
      <c r="BA110" s="287"/>
      <c r="BB110" s="287"/>
      <c r="BC110" s="287"/>
      <c r="BD110" s="287"/>
      <c r="BE110" s="287"/>
      <c r="BF110" s="288"/>
      <c r="BG110" s="396"/>
      <c r="BH110" s="397"/>
      <c r="BI110" s="287"/>
      <c r="BJ110" s="287"/>
      <c r="BK110" s="287"/>
      <c r="BL110" s="287"/>
      <c r="BM110" s="287"/>
      <c r="BN110" s="287"/>
      <c r="BO110" s="287"/>
      <c r="BP110" s="287"/>
      <c r="BQ110" s="287"/>
      <c r="BR110" s="287"/>
      <c r="BS110" s="287"/>
      <c r="BT110" s="286"/>
    </row>
    <row r="111" spans="1:72" s="217" customFormat="1" ht="11.65" customHeight="1" x14ac:dyDescent="0.2">
      <c r="A111" s="448">
        <f>IF(ISBLANK(Tracker!G76),"",Tracker!G76)</f>
        <v>3</v>
      </c>
      <c r="B111" s="971" t="str">
        <f>IF(ISBLANK(Tracker!H76),"",Tracker!H76)</f>
        <v>Bicester Square</v>
      </c>
      <c r="C111" s="972"/>
      <c r="D111" s="972"/>
      <c r="E111" s="973"/>
      <c r="F111" s="96" t="str">
        <f>IF(ISBLANK(Tracker!L76),"",Tracker!L76)</f>
        <v>B35 6HR</v>
      </c>
      <c r="G111" s="217">
        <f t="shared" si="92"/>
        <v>73</v>
      </c>
      <c r="H111" s="368"/>
      <c r="I111" s="287"/>
      <c r="J111" s="287"/>
      <c r="K111" s="287"/>
      <c r="L111" s="287"/>
      <c r="M111" s="287"/>
      <c r="N111" s="287"/>
      <c r="O111" s="287"/>
      <c r="P111" s="287"/>
      <c r="Q111" s="287"/>
      <c r="R111" s="287"/>
      <c r="S111" s="287"/>
      <c r="T111" s="286"/>
      <c r="U111" s="367"/>
      <c r="V111" s="287"/>
      <c r="W111" s="287"/>
      <c r="X111" s="287"/>
      <c r="Y111" s="287"/>
      <c r="Z111" s="287"/>
      <c r="AA111" s="287"/>
      <c r="AB111" s="287"/>
      <c r="AC111" s="287"/>
      <c r="AD111" s="287"/>
      <c r="AE111" s="287"/>
      <c r="AF111" s="287"/>
      <c r="AG111" s="365"/>
      <c r="AH111" s="368"/>
      <c r="AI111" s="287"/>
      <c r="AJ111" s="287"/>
      <c r="AK111" s="287"/>
      <c r="AL111" s="287"/>
      <c r="AM111" s="287"/>
      <c r="AN111" s="287"/>
      <c r="AO111" s="287"/>
      <c r="AP111" s="287"/>
      <c r="AQ111" s="287"/>
      <c r="AR111" s="287"/>
      <c r="AS111" s="287"/>
      <c r="AT111" s="286"/>
      <c r="AU111" s="367"/>
      <c r="AV111" s="287"/>
      <c r="AW111" s="287"/>
      <c r="AX111" s="287"/>
      <c r="AY111" s="287"/>
      <c r="AZ111" s="287"/>
      <c r="BA111" s="287"/>
      <c r="BB111" s="287"/>
      <c r="BC111" s="287"/>
      <c r="BD111" s="287"/>
      <c r="BE111" s="287"/>
      <c r="BF111" s="288"/>
      <c r="BG111" s="396"/>
      <c r="BH111" s="397"/>
      <c r="BI111" s="287"/>
      <c r="BJ111" s="287"/>
      <c r="BK111" s="287"/>
      <c r="BL111" s="287"/>
      <c r="BM111" s="287"/>
      <c r="BN111" s="287"/>
      <c r="BO111" s="287"/>
      <c r="BP111" s="287"/>
      <c r="BQ111" s="287"/>
      <c r="BR111" s="287"/>
      <c r="BS111" s="287"/>
      <c r="BT111" s="286"/>
    </row>
    <row r="112" spans="1:72" s="217" customFormat="1" ht="11.65" customHeight="1" x14ac:dyDescent="0.2">
      <c r="A112" s="448">
        <f>IF(ISBLANK(Tracker!G77),"",Tracker!G77)</f>
        <v>5</v>
      </c>
      <c r="B112" s="971" t="str">
        <f>IF(ISBLANK(Tracker!H77),"",Tracker!H77)</f>
        <v>Bicester Square</v>
      </c>
      <c r="C112" s="972"/>
      <c r="D112" s="972"/>
      <c r="E112" s="973"/>
      <c r="F112" s="96" t="str">
        <f>IF(ISBLANK(Tracker!L77),"",Tracker!L77)</f>
        <v>B35 6HR</v>
      </c>
      <c r="G112" s="217">
        <f t="shared" si="92"/>
        <v>74</v>
      </c>
      <c r="H112" s="368"/>
      <c r="I112" s="287"/>
      <c r="J112" s="287"/>
      <c r="K112" s="287"/>
      <c r="L112" s="287"/>
      <c r="M112" s="287"/>
      <c r="N112" s="287"/>
      <c r="O112" s="287"/>
      <c r="P112" s="287"/>
      <c r="Q112" s="287"/>
      <c r="R112" s="287"/>
      <c r="S112" s="287"/>
      <c r="T112" s="286"/>
      <c r="U112" s="367"/>
      <c r="V112" s="287"/>
      <c r="W112" s="287"/>
      <c r="X112" s="287"/>
      <c r="Y112" s="287"/>
      <c r="Z112" s="287"/>
      <c r="AA112" s="287"/>
      <c r="AB112" s="287"/>
      <c r="AC112" s="287"/>
      <c r="AD112" s="287"/>
      <c r="AE112" s="287"/>
      <c r="AF112" s="287"/>
      <c r="AG112" s="365"/>
      <c r="AH112" s="368"/>
      <c r="AI112" s="287"/>
      <c r="AJ112" s="287"/>
      <c r="AK112" s="287"/>
      <c r="AL112" s="287"/>
      <c r="AM112" s="287"/>
      <c r="AN112" s="287"/>
      <c r="AO112" s="287"/>
      <c r="AP112" s="287"/>
      <c r="AQ112" s="287"/>
      <c r="AR112" s="287"/>
      <c r="AS112" s="287"/>
      <c r="AT112" s="286"/>
      <c r="AU112" s="367"/>
      <c r="AV112" s="287"/>
      <c r="AW112" s="287"/>
      <c r="AX112" s="287"/>
      <c r="AY112" s="287"/>
      <c r="AZ112" s="287"/>
      <c r="BA112" s="287"/>
      <c r="BB112" s="287"/>
      <c r="BC112" s="287"/>
      <c r="BD112" s="287"/>
      <c r="BE112" s="287"/>
      <c r="BF112" s="288"/>
      <c r="BG112" s="396"/>
      <c r="BH112" s="397"/>
      <c r="BI112" s="287"/>
      <c r="BJ112" s="287"/>
      <c r="BK112" s="287"/>
      <c r="BL112" s="287"/>
      <c r="BM112" s="287"/>
      <c r="BN112" s="287"/>
      <c r="BO112" s="287"/>
      <c r="BP112" s="287"/>
      <c r="BQ112" s="287"/>
      <c r="BR112" s="287"/>
      <c r="BS112" s="287"/>
      <c r="BT112" s="286"/>
    </row>
    <row r="113" spans="1:72" s="217" customFormat="1" ht="11.65" customHeight="1" x14ac:dyDescent="0.2">
      <c r="A113" s="448">
        <f>IF(ISBLANK(Tracker!G78),"",Tracker!G78)</f>
        <v>20</v>
      </c>
      <c r="B113" s="971" t="str">
        <f>IF(ISBLANK(Tracker!H78),"",Tracker!H78)</f>
        <v>Bicester Square</v>
      </c>
      <c r="C113" s="972"/>
      <c r="D113" s="972"/>
      <c r="E113" s="973"/>
      <c r="F113" s="96" t="str">
        <f>IF(ISBLANK(Tracker!L78),"",Tracker!L78)</f>
        <v>B35 6HR</v>
      </c>
      <c r="G113" s="217">
        <f t="shared" si="92"/>
        <v>75</v>
      </c>
      <c r="H113" s="368"/>
      <c r="I113" s="287"/>
      <c r="J113" s="287"/>
      <c r="K113" s="287"/>
      <c r="L113" s="287"/>
      <c r="M113" s="287"/>
      <c r="N113" s="287"/>
      <c r="O113" s="287"/>
      <c r="P113" s="287"/>
      <c r="Q113" s="287"/>
      <c r="R113" s="287"/>
      <c r="S113" s="287"/>
      <c r="T113" s="286"/>
      <c r="U113" s="367"/>
      <c r="V113" s="287"/>
      <c r="W113" s="287"/>
      <c r="X113" s="287"/>
      <c r="Y113" s="287"/>
      <c r="Z113" s="287"/>
      <c r="AA113" s="287"/>
      <c r="AB113" s="287"/>
      <c r="AC113" s="287"/>
      <c r="AD113" s="287"/>
      <c r="AE113" s="287"/>
      <c r="AF113" s="287"/>
      <c r="AG113" s="365"/>
      <c r="AH113" s="368"/>
      <c r="AI113" s="287"/>
      <c r="AJ113" s="287"/>
      <c r="AK113" s="287"/>
      <c r="AL113" s="287"/>
      <c r="AM113" s="287"/>
      <c r="AN113" s="287"/>
      <c r="AO113" s="287"/>
      <c r="AP113" s="287"/>
      <c r="AQ113" s="287"/>
      <c r="AR113" s="287"/>
      <c r="AS113" s="287"/>
      <c r="AT113" s="286"/>
      <c r="AU113" s="367"/>
      <c r="AV113" s="287"/>
      <c r="AW113" s="287"/>
      <c r="AX113" s="287"/>
      <c r="AY113" s="287"/>
      <c r="AZ113" s="287"/>
      <c r="BA113" s="287"/>
      <c r="BB113" s="287"/>
      <c r="BC113" s="287"/>
      <c r="BD113" s="287"/>
      <c r="BE113" s="287"/>
      <c r="BF113" s="288"/>
      <c r="BG113" s="396"/>
      <c r="BH113" s="397"/>
      <c r="BI113" s="287"/>
      <c r="BJ113" s="287"/>
      <c r="BK113" s="287"/>
      <c r="BL113" s="287"/>
      <c r="BM113" s="287"/>
      <c r="BN113" s="287"/>
      <c r="BO113" s="287"/>
      <c r="BP113" s="287"/>
      <c r="BQ113" s="287"/>
      <c r="BR113" s="287"/>
      <c r="BS113" s="287"/>
      <c r="BT113" s="286"/>
    </row>
    <row r="114" spans="1:72" s="217" customFormat="1" ht="11.65" customHeight="1" x14ac:dyDescent="0.2">
      <c r="A114" s="448">
        <f>IF(ISBLANK(Tracker!G79),"",Tracker!G79)</f>
        <v>24</v>
      </c>
      <c r="B114" s="971" t="str">
        <f>IF(ISBLANK(Tracker!H79),"",Tracker!H79)</f>
        <v>Bicester Square</v>
      </c>
      <c r="C114" s="972"/>
      <c r="D114" s="972"/>
      <c r="E114" s="973"/>
      <c r="F114" s="96" t="str">
        <f>IF(ISBLANK(Tracker!L79),"",Tracker!L79)</f>
        <v>B35 6HR</v>
      </c>
      <c r="G114" s="217">
        <f t="shared" si="92"/>
        <v>76</v>
      </c>
      <c r="H114" s="368"/>
      <c r="I114" s="287"/>
      <c r="J114" s="287"/>
      <c r="K114" s="287"/>
      <c r="L114" s="287"/>
      <c r="M114" s="287"/>
      <c r="N114" s="287"/>
      <c r="O114" s="287"/>
      <c r="P114" s="287"/>
      <c r="Q114" s="287"/>
      <c r="R114" s="287"/>
      <c r="S114" s="287"/>
      <c r="T114" s="286"/>
      <c r="U114" s="367"/>
      <c r="V114" s="287"/>
      <c r="W114" s="287"/>
      <c r="X114" s="287"/>
      <c r="Y114" s="287"/>
      <c r="Z114" s="287"/>
      <c r="AA114" s="287"/>
      <c r="AB114" s="287"/>
      <c r="AC114" s="287"/>
      <c r="AD114" s="287"/>
      <c r="AE114" s="287"/>
      <c r="AF114" s="287"/>
      <c r="AG114" s="365"/>
      <c r="AH114" s="368"/>
      <c r="AI114" s="287"/>
      <c r="AJ114" s="287"/>
      <c r="AK114" s="287"/>
      <c r="AL114" s="287"/>
      <c r="AM114" s="287"/>
      <c r="AN114" s="287"/>
      <c r="AO114" s="287"/>
      <c r="AP114" s="287"/>
      <c r="AQ114" s="287"/>
      <c r="AR114" s="287"/>
      <c r="AS114" s="287"/>
      <c r="AT114" s="286"/>
      <c r="AU114" s="367"/>
      <c r="AV114" s="287"/>
      <c r="AW114" s="287"/>
      <c r="AX114" s="287"/>
      <c r="AY114" s="287"/>
      <c r="AZ114" s="287"/>
      <c r="BA114" s="287"/>
      <c r="BB114" s="287"/>
      <c r="BC114" s="287"/>
      <c r="BD114" s="287"/>
      <c r="BE114" s="287"/>
      <c r="BF114" s="288"/>
      <c r="BG114" s="396"/>
      <c r="BH114" s="397"/>
      <c r="BI114" s="287"/>
      <c r="BJ114" s="287"/>
      <c r="BK114" s="287"/>
      <c r="BL114" s="287"/>
      <c r="BM114" s="287"/>
      <c r="BN114" s="287"/>
      <c r="BO114" s="287"/>
      <c r="BP114" s="287"/>
      <c r="BQ114" s="287"/>
      <c r="BR114" s="287"/>
      <c r="BS114" s="287"/>
      <c r="BT114" s="286"/>
    </row>
    <row r="115" spans="1:72" s="217" customFormat="1" ht="11.65" customHeight="1" x14ac:dyDescent="0.2">
      <c r="A115" s="448">
        <f>IF(ISBLANK(Tracker!G80),"",Tracker!G80)</f>
        <v>26</v>
      </c>
      <c r="B115" s="971" t="str">
        <f>IF(ISBLANK(Tracker!H80),"",Tracker!H80)</f>
        <v>Bicester Square</v>
      </c>
      <c r="C115" s="972"/>
      <c r="D115" s="972"/>
      <c r="E115" s="973"/>
      <c r="F115" s="96" t="str">
        <f>IF(ISBLANK(Tracker!L80),"",Tracker!L80)</f>
        <v>B35 6HR</v>
      </c>
      <c r="G115" s="217">
        <f t="shared" si="92"/>
        <v>77</v>
      </c>
      <c r="H115" s="368"/>
      <c r="I115" s="287"/>
      <c r="J115" s="287"/>
      <c r="K115" s="287"/>
      <c r="L115" s="287"/>
      <c r="M115" s="287"/>
      <c r="N115" s="287"/>
      <c r="O115" s="287"/>
      <c r="P115" s="287"/>
      <c r="Q115" s="287"/>
      <c r="R115" s="287"/>
      <c r="S115" s="287"/>
      <c r="T115" s="286"/>
      <c r="U115" s="367"/>
      <c r="V115" s="287"/>
      <c r="W115" s="287"/>
      <c r="X115" s="287"/>
      <c r="Y115" s="287"/>
      <c r="Z115" s="287"/>
      <c r="AA115" s="287"/>
      <c r="AB115" s="287"/>
      <c r="AC115" s="287"/>
      <c r="AD115" s="287"/>
      <c r="AE115" s="287"/>
      <c r="AF115" s="287"/>
      <c r="AG115" s="365"/>
      <c r="AH115" s="368"/>
      <c r="AI115" s="287"/>
      <c r="AJ115" s="287"/>
      <c r="AK115" s="287"/>
      <c r="AL115" s="287"/>
      <c r="AM115" s="287"/>
      <c r="AN115" s="287"/>
      <c r="AO115" s="287"/>
      <c r="AP115" s="287"/>
      <c r="AQ115" s="287"/>
      <c r="AR115" s="287"/>
      <c r="AS115" s="287"/>
      <c r="AT115" s="286"/>
      <c r="AU115" s="367"/>
      <c r="AV115" s="287"/>
      <c r="AW115" s="287"/>
      <c r="AX115" s="287"/>
      <c r="AY115" s="287"/>
      <c r="AZ115" s="287"/>
      <c r="BA115" s="287"/>
      <c r="BB115" s="287"/>
      <c r="BC115" s="287"/>
      <c r="BD115" s="287"/>
      <c r="BE115" s="287"/>
      <c r="BF115" s="288"/>
      <c r="BG115" s="396"/>
      <c r="BH115" s="397"/>
      <c r="BI115" s="287"/>
      <c r="BJ115" s="287"/>
      <c r="BK115" s="287"/>
      <c r="BL115" s="287"/>
      <c r="BM115" s="287"/>
      <c r="BN115" s="287"/>
      <c r="BO115" s="287"/>
      <c r="BP115" s="287"/>
      <c r="BQ115" s="287"/>
      <c r="BR115" s="287"/>
      <c r="BS115" s="287"/>
      <c r="BT115" s="286"/>
    </row>
    <row r="116" spans="1:72" s="217" customFormat="1" ht="11.65" customHeight="1" x14ac:dyDescent="0.2">
      <c r="A116" s="448" t="str">
        <f>IF(ISBLANK(Tracker!G81),"",Tracker!G81)</f>
        <v>FLAT 2 Block 14</v>
      </c>
      <c r="B116" s="971" t="str">
        <f>IF(ISBLANK(Tracker!H81),"",Tracker!H81)</f>
        <v>Bicester Square</v>
      </c>
      <c r="C116" s="972"/>
      <c r="D116" s="972"/>
      <c r="E116" s="973"/>
      <c r="F116" s="96" t="str">
        <f>IF(ISBLANK(Tracker!L81),"",Tracker!L81)</f>
        <v>B35 6HR</v>
      </c>
      <c r="G116" s="217">
        <f t="shared" si="92"/>
        <v>78</v>
      </c>
      <c r="H116" s="368"/>
      <c r="I116" s="287"/>
      <c r="J116" s="287"/>
      <c r="K116" s="287"/>
      <c r="L116" s="287"/>
      <c r="M116" s="287"/>
      <c r="N116" s="287"/>
      <c r="O116" s="287"/>
      <c r="P116" s="287"/>
      <c r="Q116" s="287"/>
      <c r="R116" s="287"/>
      <c r="S116" s="287"/>
      <c r="T116" s="286"/>
      <c r="U116" s="367"/>
      <c r="V116" s="287"/>
      <c r="W116" s="287"/>
      <c r="X116" s="287"/>
      <c r="Y116" s="287"/>
      <c r="Z116" s="287"/>
      <c r="AA116" s="287"/>
      <c r="AB116" s="287"/>
      <c r="AC116" s="287"/>
      <c r="AD116" s="287"/>
      <c r="AE116" s="287"/>
      <c r="AF116" s="287"/>
      <c r="AG116" s="365"/>
      <c r="AH116" s="368"/>
      <c r="AI116" s="287"/>
      <c r="AJ116" s="287"/>
      <c r="AK116" s="287"/>
      <c r="AL116" s="287"/>
      <c r="AM116" s="287"/>
      <c r="AN116" s="287"/>
      <c r="AO116" s="287"/>
      <c r="AP116" s="287"/>
      <c r="AQ116" s="287"/>
      <c r="AR116" s="287"/>
      <c r="AS116" s="287"/>
      <c r="AT116" s="286"/>
      <c r="AU116" s="367"/>
      <c r="AV116" s="287"/>
      <c r="AW116" s="287"/>
      <c r="AX116" s="287"/>
      <c r="AY116" s="287"/>
      <c r="AZ116" s="287"/>
      <c r="BA116" s="287"/>
      <c r="BB116" s="287"/>
      <c r="BC116" s="287"/>
      <c r="BD116" s="287"/>
      <c r="BE116" s="287"/>
      <c r="BF116" s="288"/>
      <c r="BG116" s="396"/>
      <c r="BH116" s="397"/>
      <c r="BI116" s="287"/>
      <c r="BJ116" s="287"/>
      <c r="BK116" s="287"/>
      <c r="BL116" s="287"/>
      <c r="BM116" s="287"/>
      <c r="BN116" s="287"/>
      <c r="BO116" s="287"/>
      <c r="BP116" s="287"/>
      <c r="BQ116" s="287"/>
      <c r="BR116" s="287"/>
      <c r="BS116" s="287"/>
      <c r="BT116" s="286"/>
    </row>
    <row r="117" spans="1:72" s="217" customFormat="1" ht="11.65" customHeight="1" x14ac:dyDescent="0.2">
      <c r="A117" s="448" t="str">
        <f>IF(ISBLANK(Tracker!G82),"",Tracker!G82)</f>
        <v>FLAT 3 Block 14</v>
      </c>
      <c r="B117" s="971" t="str">
        <f>IF(ISBLANK(Tracker!H82),"",Tracker!H82)</f>
        <v>Bicester Square</v>
      </c>
      <c r="C117" s="972"/>
      <c r="D117" s="972"/>
      <c r="E117" s="973"/>
      <c r="F117" s="96" t="str">
        <f>IF(ISBLANK(Tracker!L82),"",Tracker!L82)</f>
        <v>B35 6HR</v>
      </c>
      <c r="G117" s="217">
        <f t="shared" si="92"/>
        <v>79</v>
      </c>
      <c r="H117" s="368"/>
      <c r="I117" s="287"/>
      <c r="J117" s="287"/>
      <c r="K117" s="287"/>
      <c r="L117" s="287"/>
      <c r="M117" s="287"/>
      <c r="N117" s="287"/>
      <c r="O117" s="287"/>
      <c r="P117" s="287"/>
      <c r="Q117" s="287"/>
      <c r="R117" s="287"/>
      <c r="S117" s="287"/>
      <c r="T117" s="286"/>
      <c r="U117" s="367"/>
      <c r="V117" s="287"/>
      <c r="W117" s="287"/>
      <c r="X117" s="287"/>
      <c r="Y117" s="287"/>
      <c r="Z117" s="287"/>
      <c r="AA117" s="287"/>
      <c r="AB117" s="287"/>
      <c r="AC117" s="287"/>
      <c r="AD117" s="287"/>
      <c r="AE117" s="287"/>
      <c r="AF117" s="287"/>
      <c r="AG117" s="365"/>
      <c r="AH117" s="368"/>
      <c r="AI117" s="287"/>
      <c r="AJ117" s="287"/>
      <c r="AK117" s="287"/>
      <c r="AL117" s="287"/>
      <c r="AM117" s="287"/>
      <c r="AN117" s="287"/>
      <c r="AO117" s="287"/>
      <c r="AP117" s="287"/>
      <c r="AQ117" s="287"/>
      <c r="AR117" s="287"/>
      <c r="AS117" s="287"/>
      <c r="AT117" s="286"/>
      <c r="AU117" s="367"/>
      <c r="AV117" s="287"/>
      <c r="AW117" s="287"/>
      <c r="AX117" s="287"/>
      <c r="AY117" s="287"/>
      <c r="AZ117" s="287"/>
      <c r="BA117" s="287"/>
      <c r="BB117" s="287"/>
      <c r="BC117" s="287"/>
      <c r="BD117" s="287"/>
      <c r="BE117" s="287"/>
      <c r="BF117" s="288"/>
      <c r="BG117" s="396"/>
      <c r="BH117" s="397"/>
      <c r="BI117" s="287"/>
      <c r="BJ117" s="287"/>
      <c r="BK117" s="287"/>
      <c r="BL117" s="287"/>
      <c r="BM117" s="287"/>
      <c r="BN117" s="287"/>
      <c r="BO117" s="287"/>
      <c r="BP117" s="287"/>
      <c r="BQ117" s="287"/>
      <c r="BR117" s="287"/>
      <c r="BS117" s="287"/>
      <c r="BT117" s="286"/>
    </row>
    <row r="118" spans="1:72" s="217" customFormat="1" ht="11.65" customHeight="1" x14ac:dyDescent="0.2">
      <c r="A118" s="448" t="str">
        <f>IF(ISBLANK(Tracker!G83),"",Tracker!G83)</f>
        <v>FLAT 4 Block 14</v>
      </c>
      <c r="B118" s="971" t="str">
        <f>IF(ISBLANK(Tracker!H83),"",Tracker!H83)</f>
        <v>Bicester Square</v>
      </c>
      <c r="C118" s="972"/>
      <c r="D118" s="972"/>
      <c r="E118" s="973"/>
      <c r="F118" s="96" t="str">
        <f>IF(ISBLANK(Tracker!L83),"",Tracker!L83)</f>
        <v>B35 6HR</v>
      </c>
      <c r="G118" s="217">
        <f t="shared" si="92"/>
        <v>80</v>
      </c>
      <c r="H118" s="368"/>
      <c r="I118" s="287"/>
      <c r="J118" s="287"/>
      <c r="K118" s="287"/>
      <c r="L118" s="287"/>
      <c r="M118" s="287"/>
      <c r="N118" s="287"/>
      <c r="O118" s="287"/>
      <c r="P118" s="287"/>
      <c r="Q118" s="287"/>
      <c r="R118" s="287"/>
      <c r="S118" s="287"/>
      <c r="T118" s="286"/>
      <c r="U118" s="367"/>
      <c r="V118" s="287"/>
      <c r="W118" s="287"/>
      <c r="X118" s="287"/>
      <c r="Y118" s="287"/>
      <c r="Z118" s="287"/>
      <c r="AA118" s="287"/>
      <c r="AB118" s="287"/>
      <c r="AC118" s="287"/>
      <c r="AD118" s="287"/>
      <c r="AE118" s="287"/>
      <c r="AF118" s="287"/>
      <c r="AG118" s="365"/>
      <c r="AH118" s="368"/>
      <c r="AI118" s="287"/>
      <c r="AJ118" s="287"/>
      <c r="AK118" s="287"/>
      <c r="AL118" s="287"/>
      <c r="AM118" s="287"/>
      <c r="AN118" s="287"/>
      <c r="AO118" s="287"/>
      <c r="AP118" s="287"/>
      <c r="AQ118" s="287"/>
      <c r="AR118" s="287"/>
      <c r="AS118" s="287"/>
      <c r="AT118" s="286"/>
      <c r="AU118" s="367"/>
      <c r="AV118" s="287"/>
      <c r="AW118" s="287"/>
      <c r="AX118" s="287"/>
      <c r="AY118" s="287"/>
      <c r="AZ118" s="287"/>
      <c r="BA118" s="287"/>
      <c r="BB118" s="287"/>
      <c r="BC118" s="287"/>
      <c r="BD118" s="287"/>
      <c r="BE118" s="287"/>
      <c r="BF118" s="288"/>
      <c r="BG118" s="396"/>
      <c r="BH118" s="397"/>
      <c r="BI118" s="287"/>
      <c r="BJ118" s="287"/>
      <c r="BK118" s="287"/>
      <c r="BL118" s="287"/>
      <c r="BM118" s="287"/>
      <c r="BN118" s="287"/>
      <c r="BO118" s="287"/>
      <c r="BP118" s="287"/>
      <c r="BQ118" s="287"/>
      <c r="BR118" s="287"/>
      <c r="BS118" s="287"/>
      <c r="BT118" s="286"/>
    </row>
    <row r="119" spans="1:72" s="217" customFormat="1" ht="11.65" customHeight="1" x14ac:dyDescent="0.2">
      <c r="A119" s="448" t="str">
        <f>IF(ISBLANK(Tracker!G84),"",Tracker!G84)</f>
        <v>FLAT 5 Block 14</v>
      </c>
      <c r="B119" s="971" t="str">
        <f>IF(ISBLANK(Tracker!H84),"",Tracker!H84)</f>
        <v>Bicester Square</v>
      </c>
      <c r="C119" s="972"/>
      <c r="D119" s="972"/>
      <c r="E119" s="973"/>
      <c r="F119" s="96" t="str">
        <f>IF(ISBLANK(Tracker!L84),"",Tracker!L84)</f>
        <v>B35 6HR</v>
      </c>
      <c r="G119" s="217">
        <f t="shared" si="92"/>
        <v>81</v>
      </c>
      <c r="H119" s="368"/>
      <c r="I119" s="287"/>
      <c r="J119" s="287"/>
      <c r="K119" s="287"/>
      <c r="L119" s="287"/>
      <c r="M119" s="287"/>
      <c r="N119" s="287"/>
      <c r="O119" s="287"/>
      <c r="P119" s="287"/>
      <c r="Q119" s="287"/>
      <c r="R119" s="287"/>
      <c r="S119" s="287"/>
      <c r="T119" s="286"/>
      <c r="U119" s="367"/>
      <c r="V119" s="287"/>
      <c r="W119" s="287"/>
      <c r="X119" s="287"/>
      <c r="Y119" s="287"/>
      <c r="Z119" s="287"/>
      <c r="AA119" s="287"/>
      <c r="AB119" s="287"/>
      <c r="AC119" s="287"/>
      <c r="AD119" s="287"/>
      <c r="AE119" s="287"/>
      <c r="AF119" s="287"/>
      <c r="AG119" s="365"/>
      <c r="AH119" s="368"/>
      <c r="AI119" s="287"/>
      <c r="AJ119" s="287"/>
      <c r="AK119" s="287"/>
      <c r="AL119" s="287"/>
      <c r="AM119" s="287"/>
      <c r="AN119" s="287"/>
      <c r="AO119" s="287"/>
      <c r="AP119" s="287"/>
      <c r="AQ119" s="287"/>
      <c r="AR119" s="287"/>
      <c r="AS119" s="287"/>
      <c r="AT119" s="286"/>
      <c r="AU119" s="367"/>
      <c r="AV119" s="287"/>
      <c r="AW119" s="287"/>
      <c r="AX119" s="287"/>
      <c r="AY119" s="287"/>
      <c r="AZ119" s="287"/>
      <c r="BA119" s="287"/>
      <c r="BB119" s="287"/>
      <c r="BC119" s="287"/>
      <c r="BD119" s="287"/>
      <c r="BE119" s="287"/>
      <c r="BF119" s="288"/>
      <c r="BG119" s="396"/>
      <c r="BH119" s="397"/>
      <c r="BI119" s="287"/>
      <c r="BJ119" s="287"/>
      <c r="BK119" s="287"/>
      <c r="BL119" s="287"/>
      <c r="BM119" s="287"/>
      <c r="BN119" s="287"/>
      <c r="BO119" s="287"/>
      <c r="BP119" s="287"/>
      <c r="BQ119" s="287"/>
      <c r="BR119" s="287"/>
      <c r="BS119" s="287"/>
      <c r="BT119" s="286"/>
    </row>
    <row r="120" spans="1:72" s="217" customFormat="1" ht="11.65" customHeight="1" x14ac:dyDescent="0.2">
      <c r="A120" s="448" t="str">
        <f>IF(ISBLANK(Tracker!G85),"",Tracker!G85)</f>
        <v>FLAT 6 Block 14</v>
      </c>
      <c r="B120" s="971" t="str">
        <f>IF(ISBLANK(Tracker!H85),"",Tracker!H85)</f>
        <v>Bicester Square</v>
      </c>
      <c r="C120" s="972"/>
      <c r="D120" s="972"/>
      <c r="E120" s="973"/>
      <c r="F120" s="96" t="str">
        <f>IF(ISBLANK(Tracker!L85),"",Tracker!L85)</f>
        <v>B35 6HR</v>
      </c>
      <c r="G120" s="217">
        <f t="shared" si="92"/>
        <v>82</v>
      </c>
      <c r="H120" s="368"/>
      <c r="I120" s="287"/>
      <c r="J120" s="287"/>
      <c r="K120" s="287"/>
      <c r="L120" s="287"/>
      <c r="M120" s="287"/>
      <c r="N120" s="287"/>
      <c r="O120" s="287"/>
      <c r="P120" s="287"/>
      <c r="Q120" s="287"/>
      <c r="R120" s="287"/>
      <c r="S120" s="287"/>
      <c r="T120" s="286"/>
      <c r="U120" s="367"/>
      <c r="V120" s="287"/>
      <c r="W120" s="287"/>
      <c r="X120" s="287"/>
      <c r="Y120" s="287"/>
      <c r="Z120" s="287"/>
      <c r="AA120" s="287"/>
      <c r="AB120" s="287"/>
      <c r="AC120" s="287"/>
      <c r="AD120" s="287"/>
      <c r="AE120" s="287"/>
      <c r="AF120" s="287"/>
      <c r="AG120" s="365"/>
      <c r="AH120" s="368"/>
      <c r="AI120" s="287"/>
      <c r="AJ120" s="287"/>
      <c r="AK120" s="287"/>
      <c r="AL120" s="287"/>
      <c r="AM120" s="287"/>
      <c r="AN120" s="287"/>
      <c r="AO120" s="287"/>
      <c r="AP120" s="287"/>
      <c r="AQ120" s="287"/>
      <c r="AR120" s="287"/>
      <c r="AS120" s="287"/>
      <c r="AT120" s="286"/>
      <c r="AU120" s="367"/>
      <c r="AV120" s="287"/>
      <c r="AW120" s="287"/>
      <c r="AX120" s="287"/>
      <c r="AY120" s="287"/>
      <c r="AZ120" s="287"/>
      <c r="BA120" s="287"/>
      <c r="BB120" s="287"/>
      <c r="BC120" s="287"/>
      <c r="BD120" s="287"/>
      <c r="BE120" s="287"/>
      <c r="BF120" s="288"/>
      <c r="BG120" s="396"/>
      <c r="BH120" s="397"/>
      <c r="BI120" s="287"/>
      <c r="BJ120" s="287"/>
      <c r="BK120" s="287"/>
      <c r="BL120" s="287"/>
      <c r="BM120" s="287"/>
      <c r="BN120" s="287"/>
      <c r="BO120" s="287"/>
      <c r="BP120" s="287"/>
      <c r="BQ120" s="287"/>
      <c r="BR120" s="287"/>
      <c r="BS120" s="287"/>
      <c r="BT120" s="286"/>
    </row>
    <row r="121" spans="1:72" s="217" customFormat="1" ht="11.65" customHeight="1" x14ac:dyDescent="0.2">
      <c r="A121" s="448" t="str">
        <f>IF(ISBLANK(Tracker!G86),"",Tracker!G86)</f>
        <v>FLAT 1 Block 14</v>
      </c>
      <c r="B121" s="971" t="str">
        <f>IF(ISBLANK(Tracker!H86),"",Tracker!H86)</f>
        <v>Bicester Square</v>
      </c>
      <c r="C121" s="972"/>
      <c r="D121" s="972"/>
      <c r="E121" s="973"/>
      <c r="F121" s="96" t="str">
        <f>IF(ISBLANK(Tracker!L86),"",Tracker!L86)</f>
        <v>B35 6HR</v>
      </c>
      <c r="G121" s="217">
        <f t="shared" si="92"/>
        <v>83</v>
      </c>
      <c r="H121" s="368"/>
      <c r="I121" s="287"/>
      <c r="J121" s="287"/>
      <c r="K121" s="287"/>
      <c r="L121" s="287"/>
      <c r="M121" s="287"/>
      <c r="N121" s="287"/>
      <c r="O121" s="287"/>
      <c r="P121" s="287"/>
      <c r="Q121" s="287"/>
      <c r="R121" s="287"/>
      <c r="S121" s="287"/>
      <c r="T121" s="286"/>
      <c r="U121" s="367"/>
      <c r="V121" s="287"/>
      <c r="W121" s="287"/>
      <c r="X121" s="287"/>
      <c r="Y121" s="287"/>
      <c r="Z121" s="287"/>
      <c r="AA121" s="287"/>
      <c r="AB121" s="287"/>
      <c r="AC121" s="287"/>
      <c r="AD121" s="287"/>
      <c r="AE121" s="287"/>
      <c r="AF121" s="287"/>
      <c r="AG121" s="365"/>
      <c r="AH121" s="368"/>
      <c r="AI121" s="287"/>
      <c r="AJ121" s="287"/>
      <c r="AK121" s="287"/>
      <c r="AL121" s="287"/>
      <c r="AM121" s="287"/>
      <c r="AN121" s="287"/>
      <c r="AO121" s="287"/>
      <c r="AP121" s="287"/>
      <c r="AQ121" s="287"/>
      <c r="AR121" s="287"/>
      <c r="AS121" s="287"/>
      <c r="AT121" s="286"/>
      <c r="AU121" s="367"/>
      <c r="AV121" s="287"/>
      <c r="AW121" s="287"/>
      <c r="AX121" s="287"/>
      <c r="AY121" s="287"/>
      <c r="AZ121" s="287"/>
      <c r="BA121" s="287"/>
      <c r="BB121" s="287"/>
      <c r="BC121" s="287"/>
      <c r="BD121" s="287"/>
      <c r="BE121" s="287"/>
      <c r="BF121" s="288"/>
      <c r="BG121" s="396"/>
      <c r="BH121" s="397"/>
      <c r="BI121" s="287"/>
      <c r="BJ121" s="287"/>
      <c r="BK121" s="287"/>
      <c r="BL121" s="287"/>
      <c r="BM121" s="287"/>
      <c r="BN121" s="287"/>
      <c r="BO121" s="287"/>
      <c r="BP121" s="287"/>
      <c r="BQ121" s="287"/>
      <c r="BR121" s="287"/>
      <c r="BS121" s="287"/>
      <c r="BT121" s="286"/>
    </row>
    <row r="122" spans="1:72" s="217" customFormat="1" ht="11.65" customHeight="1" x14ac:dyDescent="0.2">
      <c r="A122" s="448">
        <f>IF(ISBLANK(Tracker!G87),"",Tracker!G87)</f>
        <v>3</v>
      </c>
      <c r="B122" s="971" t="str">
        <f>IF(ISBLANK(Tracker!H87),"",Tracker!H87)</f>
        <v>Biggin Close</v>
      </c>
      <c r="C122" s="972"/>
      <c r="D122" s="972"/>
      <c r="E122" s="973"/>
      <c r="F122" s="96" t="str">
        <f>IF(ISBLANK(Tracker!L87),"",Tracker!L87)</f>
        <v>B35 6BU</v>
      </c>
      <c r="G122" s="217">
        <f t="shared" si="92"/>
        <v>84</v>
      </c>
      <c r="H122" s="368"/>
      <c r="I122" s="287"/>
      <c r="J122" s="287"/>
      <c r="K122" s="287"/>
      <c r="L122" s="287"/>
      <c r="M122" s="287"/>
      <c r="N122" s="287"/>
      <c r="O122" s="287"/>
      <c r="P122" s="287"/>
      <c r="Q122" s="287"/>
      <c r="R122" s="287"/>
      <c r="S122" s="287"/>
      <c r="T122" s="286"/>
      <c r="U122" s="367"/>
      <c r="V122" s="287"/>
      <c r="W122" s="287"/>
      <c r="X122" s="287"/>
      <c r="Y122" s="287"/>
      <c r="Z122" s="287"/>
      <c r="AA122" s="287"/>
      <c r="AB122" s="287"/>
      <c r="AC122" s="287"/>
      <c r="AD122" s="287"/>
      <c r="AE122" s="287"/>
      <c r="AF122" s="287"/>
      <c r="AG122" s="365"/>
      <c r="AH122" s="368"/>
      <c r="AI122" s="287"/>
      <c r="AJ122" s="287"/>
      <c r="AK122" s="287"/>
      <c r="AL122" s="287"/>
      <c r="AM122" s="287"/>
      <c r="AN122" s="287"/>
      <c r="AO122" s="287"/>
      <c r="AP122" s="287"/>
      <c r="AQ122" s="287"/>
      <c r="AR122" s="287"/>
      <c r="AS122" s="287"/>
      <c r="AT122" s="286"/>
      <c r="AU122" s="367"/>
      <c r="AV122" s="287"/>
      <c r="AW122" s="287"/>
      <c r="AX122" s="287"/>
      <c r="AY122" s="287"/>
      <c r="AZ122" s="287"/>
      <c r="BA122" s="287"/>
      <c r="BB122" s="287"/>
      <c r="BC122" s="287"/>
      <c r="BD122" s="287"/>
      <c r="BE122" s="287"/>
      <c r="BF122" s="288"/>
      <c r="BG122" s="396"/>
      <c r="BH122" s="397"/>
      <c r="BI122" s="287"/>
      <c r="BJ122" s="287"/>
      <c r="BK122" s="287"/>
      <c r="BL122" s="287"/>
      <c r="BM122" s="287"/>
      <c r="BN122" s="287"/>
      <c r="BO122" s="287"/>
      <c r="BP122" s="287"/>
      <c r="BQ122" s="287"/>
      <c r="BR122" s="287"/>
      <c r="BS122" s="287"/>
      <c r="BT122" s="286"/>
    </row>
    <row r="123" spans="1:72" s="217" customFormat="1" ht="11.65" customHeight="1" x14ac:dyDescent="0.2">
      <c r="A123" s="448">
        <f>IF(ISBLANK(Tracker!G88),"",Tracker!G88)</f>
        <v>4</v>
      </c>
      <c r="B123" s="971" t="str">
        <f>IF(ISBLANK(Tracker!H88),"",Tracker!H88)</f>
        <v>Biggin Close</v>
      </c>
      <c r="C123" s="972"/>
      <c r="D123" s="972"/>
      <c r="E123" s="973"/>
      <c r="F123" s="96" t="str">
        <f>IF(ISBLANK(Tracker!L88),"",Tracker!L88)</f>
        <v>B35 6BU</v>
      </c>
      <c r="G123" s="217">
        <f t="shared" si="92"/>
        <v>85</v>
      </c>
      <c r="H123" s="368"/>
      <c r="I123" s="287"/>
      <c r="J123" s="287"/>
      <c r="K123" s="287"/>
      <c r="L123" s="287"/>
      <c r="M123" s="287"/>
      <c r="N123" s="287"/>
      <c r="O123" s="287"/>
      <c r="P123" s="287"/>
      <c r="Q123" s="287"/>
      <c r="R123" s="287"/>
      <c r="S123" s="287"/>
      <c r="T123" s="286"/>
      <c r="U123" s="367"/>
      <c r="V123" s="287"/>
      <c r="W123" s="287"/>
      <c r="X123" s="287"/>
      <c r="Y123" s="287"/>
      <c r="Z123" s="287"/>
      <c r="AA123" s="287"/>
      <c r="AB123" s="287"/>
      <c r="AC123" s="287"/>
      <c r="AD123" s="287"/>
      <c r="AE123" s="287"/>
      <c r="AF123" s="287"/>
      <c r="AG123" s="365"/>
      <c r="AH123" s="368"/>
      <c r="AI123" s="287"/>
      <c r="AJ123" s="287"/>
      <c r="AK123" s="287"/>
      <c r="AL123" s="287"/>
      <c r="AM123" s="287"/>
      <c r="AN123" s="287"/>
      <c r="AO123" s="287"/>
      <c r="AP123" s="287"/>
      <c r="AQ123" s="287"/>
      <c r="AR123" s="287"/>
      <c r="AS123" s="287"/>
      <c r="AT123" s="286"/>
      <c r="AU123" s="367"/>
      <c r="AV123" s="287"/>
      <c r="AW123" s="287"/>
      <c r="AX123" s="287"/>
      <c r="AY123" s="287"/>
      <c r="AZ123" s="287"/>
      <c r="BA123" s="287"/>
      <c r="BB123" s="287"/>
      <c r="BC123" s="287"/>
      <c r="BD123" s="287"/>
      <c r="BE123" s="287"/>
      <c r="BF123" s="288"/>
      <c r="BG123" s="396"/>
      <c r="BH123" s="397"/>
      <c r="BI123" s="287"/>
      <c r="BJ123" s="287"/>
      <c r="BK123" s="287"/>
      <c r="BL123" s="287"/>
      <c r="BM123" s="287"/>
      <c r="BN123" s="287"/>
      <c r="BO123" s="287"/>
      <c r="BP123" s="287"/>
      <c r="BQ123" s="287"/>
      <c r="BR123" s="287"/>
      <c r="BS123" s="287"/>
      <c r="BT123" s="286"/>
    </row>
    <row r="124" spans="1:72" s="217" customFormat="1" ht="11.65" customHeight="1" x14ac:dyDescent="0.2">
      <c r="A124" s="448">
        <f>IF(ISBLANK(Tracker!G89),"",Tracker!G89)</f>
        <v>6</v>
      </c>
      <c r="B124" s="971" t="str">
        <f>IF(ISBLANK(Tracker!H89),"",Tracker!H89)</f>
        <v>Biggin Close</v>
      </c>
      <c r="C124" s="972"/>
      <c r="D124" s="972"/>
      <c r="E124" s="973"/>
      <c r="F124" s="96" t="str">
        <f>IF(ISBLANK(Tracker!L89),"",Tracker!L89)</f>
        <v>B35 6BU</v>
      </c>
      <c r="G124" s="217">
        <f t="shared" si="92"/>
        <v>86</v>
      </c>
      <c r="H124" s="368"/>
      <c r="I124" s="287"/>
      <c r="J124" s="287"/>
      <c r="K124" s="287"/>
      <c r="L124" s="287"/>
      <c r="M124" s="287"/>
      <c r="N124" s="287"/>
      <c r="O124" s="287"/>
      <c r="P124" s="287"/>
      <c r="Q124" s="287"/>
      <c r="R124" s="287"/>
      <c r="S124" s="287"/>
      <c r="T124" s="286"/>
      <c r="U124" s="367"/>
      <c r="V124" s="287"/>
      <c r="W124" s="287"/>
      <c r="X124" s="287"/>
      <c r="Y124" s="287"/>
      <c r="Z124" s="287"/>
      <c r="AA124" s="287"/>
      <c r="AB124" s="287"/>
      <c r="AC124" s="287"/>
      <c r="AD124" s="287"/>
      <c r="AE124" s="287"/>
      <c r="AF124" s="287"/>
      <c r="AG124" s="365"/>
      <c r="AH124" s="368"/>
      <c r="AI124" s="287"/>
      <c r="AJ124" s="287"/>
      <c r="AK124" s="287"/>
      <c r="AL124" s="287"/>
      <c r="AM124" s="287"/>
      <c r="AN124" s="287"/>
      <c r="AO124" s="287"/>
      <c r="AP124" s="287"/>
      <c r="AQ124" s="287"/>
      <c r="AR124" s="287"/>
      <c r="AS124" s="287"/>
      <c r="AT124" s="286"/>
      <c r="AU124" s="367"/>
      <c r="AV124" s="287"/>
      <c r="AW124" s="287"/>
      <c r="AX124" s="287"/>
      <c r="AY124" s="287"/>
      <c r="AZ124" s="287"/>
      <c r="BA124" s="287"/>
      <c r="BB124" s="287"/>
      <c r="BC124" s="287"/>
      <c r="BD124" s="287"/>
      <c r="BE124" s="287"/>
      <c r="BF124" s="288"/>
      <c r="BG124" s="396"/>
      <c r="BH124" s="397"/>
      <c r="BI124" s="287"/>
      <c r="BJ124" s="287"/>
      <c r="BK124" s="287"/>
      <c r="BL124" s="287"/>
      <c r="BM124" s="287"/>
      <c r="BN124" s="287"/>
      <c r="BO124" s="287"/>
      <c r="BP124" s="287"/>
      <c r="BQ124" s="287"/>
      <c r="BR124" s="287"/>
      <c r="BS124" s="287"/>
      <c r="BT124" s="286"/>
    </row>
    <row r="125" spans="1:72" s="217" customFormat="1" ht="11.65" customHeight="1" x14ac:dyDescent="0.2">
      <c r="A125" s="448">
        <f>IF(ISBLANK(Tracker!G90),"",Tracker!G90)</f>
        <v>7</v>
      </c>
      <c r="B125" s="971" t="str">
        <f>IF(ISBLANK(Tracker!H90),"",Tracker!H90)</f>
        <v>Biggin Close</v>
      </c>
      <c r="C125" s="972"/>
      <c r="D125" s="972"/>
      <c r="E125" s="973"/>
      <c r="F125" s="96" t="str">
        <f>IF(ISBLANK(Tracker!L90),"",Tracker!L90)</f>
        <v>B35 6BU</v>
      </c>
      <c r="G125" s="217">
        <f t="shared" si="92"/>
        <v>87</v>
      </c>
      <c r="H125" s="368"/>
      <c r="I125" s="287"/>
      <c r="J125" s="287"/>
      <c r="K125" s="287"/>
      <c r="L125" s="287"/>
      <c r="M125" s="287"/>
      <c r="N125" s="287"/>
      <c r="O125" s="287"/>
      <c r="P125" s="287"/>
      <c r="Q125" s="287"/>
      <c r="R125" s="287"/>
      <c r="S125" s="287"/>
      <c r="T125" s="286"/>
      <c r="U125" s="367"/>
      <c r="V125" s="287"/>
      <c r="W125" s="287"/>
      <c r="X125" s="287"/>
      <c r="Y125" s="287"/>
      <c r="Z125" s="287"/>
      <c r="AA125" s="287"/>
      <c r="AB125" s="287"/>
      <c r="AC125" s="287"/>
      <c r="AD125" s="287"/>
      <c r="AE125" s="287"/>
      <c r="AF125" s="287"/>
      <c r="AG125" s="365"/>
      <c r="AH125" s="368"/>
      <c r="AI125" s="287"/>
      <c r="AJ125" s="287"/>
      <c r="AK125" s="287"/>
      <c r="AL125" s="287"/>
      <c r="AM125" s="287"/>
      <c r="AN125" s="287"/>
      <c r="AO125" s="287"/>
      <c r="AP125" s="287"/>
      <c r="AQ125" s="287"/>
      <c r="AR125" s="287"/>
      <c r="AS125" s="287"/>
      <c r="AT125" s="286"/>
      <c r="AU125" s="367"/>
      <c r="AV125" s="287"/>
      <c r="AW125" s="287"/>
      <c r="AX125" s="287"/>
      <c r="AY125" s="287"/>
      <c r="AZ125" s="287"/>
      <c r="BA125" s="287"/>
      <c r="BB125" s="287"/>
      <c r="BC125" s="287"/>
      <c r="BD125" s="287"/>
      <c r="BE125" s="287"/>
      <c r="BF125" s="288"/>
      <c r="BG125" s="396"/>
      <c r="BH125" s="397"/>
      <c r="BI125" s="287"/>
      <c r="BJ125" s="287"/>
      <c r="BK125" s="287"/>
      <c r="BL125" s="287"/>
      <c r="BM125" s="287"/>
      <c r="BN125" s="287"/>
      <c r="BO125" s="287"/>
      <c r="BP125" s="287"/>
      <c r="BQ125" s="287"/>
      <c r="BR125" s="287"/>
      <c r="BS125" s="287"/>
      <c r="BT125" s="286"/>
    </row>
    <row r="126" spans="1:72" s="217" customFormat="1" ht="11.65" customHeight="1" x14ac:dyDescent="0.2">
      <c r="A126" s="448">
        <f>IF(ISBLANK(Tracker!G91),"",Tracker!G91)</f>
        <v>8</v>
      </c>
      <c r="B126" s="971" t="str">
        <f>IF(ISBLANK(Tracker!H91),"",Tracker!H91)</f>
        <v>Biggin Close</v>
      </c>
      <c r="C126" s="972"/>
      <c r="D126" s="972"/>
      <c r="E126" s="973"/>
      <c r="F126" s="96" t="str">
        <f>IF(ISBLANK(Tracker!L91),"",Tracker!L91)</f>
        <v>B35 6BU</v>
      </c>
      <c r="G126" s="217">
        <f t="shared" si="92"/>
        <v>88</v>
      </c>
      <c r="H126" s="368"/>
      <c r="I126" s="287"/>
      <c r="J126" s="287"/>
      <c r="K126" s="287"/>
      <c r="L126" s="287"/>
      <c r="M126" s="287"/>
      <c r="N126" s="287"/>
      <c r="O126" s="287"/>
      <c r="P126" s="287"/>
      <c r="Q126" s="287"/>
      <c r="R126" s="287"/>
      <c r="S126" s="287"/>
      <c r="T126" s="286"/>
      <c r="U126" s="367"/>
      <c r="V126" s="287"/>
      <c r="W126" s="287"/>
      <c r="X126" s="287"/>
      <c r="Y126" s="287"/>
      <c r="Z126" s="287"/>
      <c r="AA126" s="287"/>
      <c r="AB126" s="287"/>
      <c r="AC126" s="287"/>
      <c r="AD126" s="287"/>
      <c r="AE126" s="287"/>
      <c r="AF126" s="287"/>
      <c r="AG126" s="365"/>
      <c r="AH126" s="368"/>
      <c r="AI126" s="287"/>
      <c r="AJ126" s="287"/>
      <c r="AK126" s="287"/>
      <c r="AL126" s="287"/>
      <c r="AM126" s="287"/>
      <c r="AN126" s="287"/>
      <c r="AO126" s="287"/>
      <c r="AP126" s="287"/>
      <c r="AQ126" s="287"/>
      <c r="AR126" s="287"/>
      <c r="AS126" s="287"/>
      <c r="AT126" s="286"/>
      <c r="AU126" s="367"/>
      <c r="AV126" s="287"/>
      <c r="AW126" s="287"/>
      <c r="AX126" s="287"/>
      <c r="AY126" s="287"/>
      <c r="AZ126" s="287"/>
      <c r="BA126" s="287"/>
      <c r="BB126" s="287"/>
      <c r="BC126" s="287"/>
      <c r="BD126" s="287"/>
      <c r="BE126" s="287"/>
      <c r="BF126" s="288"/>
      <c r="BG126" s="396"/>
      <c r="BH126" s="397"/>
      <c r="BI126" s="287"/>
      <c r="BJ126" s="287"/>
      <c r="BK126" s="287"/>
      <c r="BL126" s="287"/>
      <c r="BM126" s="287"/>
      <c r="BN126" s="287"/>
      <c r="BO126" s="287"/>
      <c r="BP126" s="287"/>
      <c r="BQ126" s="287"/>
      <c r="BR126" s="287"/>
      <c r="BS126" s="287"/>
      <c r="BT126" s="286"/>
    </row>
    <row r="127" spans="1:72" s="217" customFormat="1" ht="11.65" customHeight="1" x14ac:dyDescent="0.2">
      <c r="A127" s="448">
        <f>IF(ISBLANK(Tracker!G92),"",Tracker!G92)</f>
        <v>9</v>
      </c>
      <c r="B127" s="971" t="str">
        <f>IF(ISBLANK(Tracker!H92),"",Tracker!H92)</f>
        <v>Biggin Close</v>
      </c>
      <c r="C127" s="972"/>
      <c r="D127" s="972"/>
      <c r="E127" s="973"/>
      <c r="F127" s="96" t="str">
        <f>IF(ISBLANK(Tracker!L92),"",Tracker!L92)</f>
        <v>B35 6BU</v>
      </c>
      <c r="G127" s="217">
        <f t="shared" si="92"/>
        <v>89</v>
      </c>
      <c r="H127" s="368"/>
      <c r="I127" s="287"/>
      <c r="J127" s="287"/>
      <c r="K127" s="287"/>
      <c r="L127" s="287"/>
      <c r="M127" s="287"/>
      <c r="N127" s="287"/>
      <c r="O127" s="287"/>
      <c r="P127" s="287"/>
      <c r="Q127" s="287"/>
      <c r="R127" s="287"/>
      <c r="S127" s="287"/>
      <c r="T127" s="286"/>
      <c r="U127" s="367"/>
      <c r="V127" s="287"/>
      <c r="W127" s="287"/>
      <c r="X127" s="287"/>
      <c r="Y127" s="287"/>
      <c r="Z127" s="287"/>
      <c r="AA127" s="287"/>
      <c r="AB127" s="287"/>
      <c r="AC127" s="287"/>
      <c r="AD127" s="287"/>
      <c r="AE127" s="287"/>
      <c r="AF127" s="287"/>
      <c r="AG127" s="365"/>
      <c r="AH127" s="368"/>
      <c r="AI127" s="287"/>
      <c r="AJ127" s="287"/>
      <c r="AK127" s="287"/>
      <c r="AL127" s="287"/>
      <c r="AM127" s="287"/>
      <c r="AN127" s="287"/>
      <c r="AO127" s="287"/>
      <c r="AP127" s="287"/>
      <c r="AQ127" s="287"/>
      <c r="AR127" s="287"/>
      <c r="AS127" s="287"/>
      <c r="AT127" s="286"/>
      <c r="AU127" s="367"/>
      <c r="AV127" s="287"/>
      <c r="AW127" s="287"/>
      <c r="AX127" s="287"/>
      <c r="AY127" s="287"/>
      <c r="AZ127" s="287"/>
      <c r="BA127" s="287"/>
      <c r="BB127" s="287"/>
      <c r="BC127" s="287"/>
      <c r="BD127" s="287"/>
      <c r="BE127" s="287"/>
      <c r="BF127" s="288"/>
      <c r="BG127" s="396"/>
      <c r="BH127" s="397"/>
      <c r="BI127" s="287"/>
      <c r="BJ127" s="287"/>
      <c r="BK127" s="287"/>
      <c r="BL127" s="287"/>
      <c r="BM127" s="287"/>
      <c r="BN127" s="287"/>
      <c r="BO127" s="287"/>
      <c r="BP127" s="287"/>
      <c r="BQ127" s="287"/>
      <c r="BR127" s="287"/>
      <c r="BS127" s="287"/>
      <c r="BT127" s="286"/>
    </row>
    <row r="128" spans="1:72" s="217" customFormat="1" ht="11.65" customHeight="1" x14ac:dyDescent="0.2">
      <c r="A128" s="448">
        <f>IF(ISBLANK(Tracker!G93),"",Tracker!G93)</f>
        <v>10</v>
      </c>
      <c r="B128" s="971" t="str">
        <f>IF(ISBLANK(Tracker!H93),"",Tracker!H93)</f>
        <v>Biggin Close</v>
      </c>
      <c r="C128" s="972"/>
      <c r="D128" s="972"/>
      <c r="E128" s="973"/>
      <c r="F128" s="96" t="str">
        <f>IF(ISBLANK(Tracker!L93),"",Tracker!L93)</f>
        <v>B35 6BU</v>
      </c>
      <c r="G128" s="217">
        <f t="shared" si="92"/>
        <v>90</v>
      </c>
      <c r="H128" s="368"/>
      <c r="I128" s="287"/>
      <c r="J128" s="287"/>
      <c r="K128" s="287"/>
      <c r="L128" s="287"/>
      <c r="M128" s="287"/>
      <c r="N128" s="287"/>
      <c r="O128" s="287"/>
      <c r="P128" s="287"/>
      <c r="Q128" s="287"/>
      <c r="R128" s="287"/>
      <c r="S128" s="287"/>
      <c r="T128" s="286"/>
      <c r="U128" s="367"/>
      <c r="V128" s="287"/>
      <c r="W128" s="287"/>
      <c r="X128" s="287"/>
      <c r="Y128" s="287"/>
      <c r="Z128" s="287"/>
      <c r="AA128" s="287"/>
      <c r="AB128" s="287"/>
      <c r="AC128" s="287"/>
      <c r="AD128" s="287"/>
      <c r="AE128" s="287"/>
      <c r="AF128" s="287"/>
      <c r="AG128" s="365"/>
      <c r="AH128" s="368"/>
      <c r="AI128" s="287"/>
      <c r="AJ128" s="287"/>
      <c r="AK128" s="287"/>
      <c r="AL128" s="287"/>
      <c r="AM128" s="287"/>
      <c r="AN128" s="287"/>
      <c r="AO128" s="287"/>
      <c r="AP128" s="287"/>
      <c r="AQ128" s="287"/>
      <c r="AR128" s="287"/>
      <c r="AS128" s="287"/>
      <c r="AT128" s="286"/>
      <c r="AU128" s="367"/>
      <c r="AV128" s="287"/>
      <c r="AW128" s="287"/>
      <c r="AX128" s="287"/>
      <c r="AY128" s="287"/>
      <c r="AZ128" s="287"/>
      <c r="BA128" s="287"/>
      <c r="BB128" s="287"/>
      <c r="BC128" s="287"/>
      <c r="BD128" s="287"/>
      <c r="BE128" s="287"/>
      <c r="BF128" s="288"/>
      <c r="BG128" s="396"/>
      <c r="BH128" s="397"/>
      <c r="BI128" s="287"/>
      <c r="BJ128" s="287"/>
      <c r="BK128" s="287"/>
      <c r="BL128" s="287"/>
      <c r="BM128" s="287"/>
      <c r="BN128" s="287"/>
      <c r="BO128" s="287"/>
      <c r="BP128" s="287"/>
      <c r="BQ128" s="287"/>
      <c r="BR128" s="287"/>
      <c r="BS128" s="287"/>
      <c r="BT128" s="286"/>
    </row>
    <row r="129" spans="1:72" s="217" customFormat="1" ht="11.65" customHeight="1" x14ac:dyDescent="0.2">
      <c r="A129" s="448">
        <f>IF(ISBLANK(Tracker!G94),"",Tracker!G94)</f>
        <v>17</v>
      </c>
      <c r="B129" s="971" t="str">
        <f>IF(ISBLANK(Tracker!H94),"",Tracker!H94)</f>
        <v>Biggin Close</v>
      </c>
      <c r="C129" s="972"/>
      <c r="D129" s="972"/>
      <c r="E129" s="973"/>
      <c r="F129" s="96" t="str">
        <f>IF(ISBLANK(Tracker!L94),"",Tracker!L94)</f>
        <v>B35 6BU</v>
      </c>
      <c r="G129" s="217">
        <f t="shared" si="92"/>
        <v>91</v>
      </c>
      <c r="H129" s="368"/>
      <c r="I129" s="287"/>
      <c r="J129" s="287"/>
      <c r="K129" s="287"/>
      <c r="L129" s="287"/>
      <c r="M129" s="287"/>
      <c r="N129" s="287"/>
      <c r="O129" s="287"/>
      <c r="P129" s="287"/>
      <c r="Q129" s="287"/>
      <c r="R129" s="287"/>
      <c r="S129" s="287"/>
      <c r="T129" s="286"/>
      <c r="U129" s="367"/>
      <c r="V129" s="287"/>
      <c r="W129" s="287"/>
      <c r="X129" s="287"/>
      <c r="Y129" s="287"/>
      <c r="Z129" s="287"/>
      <c r="AA129" s="287"/>
      <c r="AB129" s="287"/>
      <c r="AC129" s="287"/>
      <c r="AD129" s="287"/>
      <c r="AE129" s="287"/>
      <c r="AF129" s="287"/>
      <c r="AG129" s="365"/>
      <c r="AH129" s="368"/>
      <c r="AI129" s="287"/>
      <c r="AJ129" s="287"/>
      <c r="AK129" s="287"/>
      <c r="AL129" s="287"/>
      <c r="AM129" s="287"/>
      <c r="AN129" s="287"/>
      <c r="AO129" s="287"/>
      <c r="AP129" s="287"/>
      <c r="AQ129" s="287"/>
      <c r="AR129" s="287"/>
      <c r="AS129" s="287"/>
      <c r="AT129" s="286"/>
      <c r="AU129" s="367"/>
      <c r="AV129" s="287"/>
      <c r="AW129" s="287"/>
      <c r="AX129" s="287"/>
      <c r="AY129" s="287"/>
      <c r="AZ129" s="287"/>
      <c r="BA129" s="287"/>
      <c r="BB129" s="287"/>
      <c r="BC129" s="287"/>
      <c r="BD129" s="287"/>
      <c r="BE129" s="287"/>
      <c r="BF129" s="288"/>
      <c r="BG129" s="396"/>
      <c r="BH129" s="397"/>
      <c r="BI129" s="287"/>
      <c r="BJ129" s="287"/>
      <c r="BK129" s="287"/>
      <c r="BL129" s="287"/>
      <c r="BM129" s="287"/>
      <c r="BN129" s="287"/>
      <c r="BO129" s="287"/>
      <c r="BP129" s="287"/>
      <c r="BQ129" s="287"/>
      <c r="BR129" s="287"/>
      <c r="BS129" s="287"/>
      <c r="BT129" s="286"/>
    </row>
    <row r="130" spans="1:72" s="217" customFormat="1" ht="11.65" customHeight="1" x14ac:dyDescent="0.2">
      <c r="A130" s="448">
        <f>IF(ISBLANK(Tracker!G95),"",Tracker!G95)</f>
        <v>1</v>
      </c>
      <c r="B130" s="971" t="str">
        <f>IF(ISBLANK(Tracker!H95),"",Tracker!H95)</f>
        <v>Biggin Close</v>
      </c>
      <c r="C130" s="972"/>
      <c r="D130" s="972"/>
      <c r="E130" s="973"/>
      <c r="F130" s="96" t="str">
        <f>IF(ISBLANK(Tracker!L95),"",Tracker!L95)</f>
        <v>B35 6BU</v>
      </c>
      <c r="G130" s="217">
        <f t="shared" si="92"/>
        <v>92</v>
      </c>
      <c r="H130" s="368"/>
      <c r="I130" s="287"/>
      <c r="J130" s="287"/>
      <c r="K130" s="287"/>
      <c r="L130" s="287"/>
      <c r="M130" s="287"/>
      <c r="N130" s="287"/>
      <c r="O130" s="287"/>
      <c r="P130" s="287"/>
      <c r="Q130" s="287"/>
      <c r="R130" s="287"/>
      <c r="S130" s="287"/>
      <c r="T130" s="286"/>
      <c r="U130" s="367"/>
      <c r="V130" s="287"/>
      <c r="W130" s="287"/>
      <c r="X130" s="287"/>
      <c r="Y130" s="287"/>
      <c r="Z130" s="287"/>
      <c r="AA130" s="287"/>
      <c r="AB130" s="287"/>
      <c r="AC130" s="287"/>
      <c r="AD130" s="287"/>
      <c r="AE130" s="287"/>
      <c r="AF130" s="287"/>
      <c r="AG130" s="365"/>
      <c r="AH130" s="368"/>
      <c r="AI130" s="287"/>
      <c r="AJ130" s="287"/>
      <c r="AK130" s="287"/>
      <c r="AL130" s="287"/>
      <c r="AM130" s="287"/>
      <c r="AN130" s="287"/>
      <c r="AO130" s="287"/>
      <c r="AP130" s="287"/>
      <c r="AQ130" s="287"/>
      <c r="AR130" s="287"/>
      <c r="AS130" s="287"/>
      <c r="AT130" s="286"/>
      <c r="AU130" s="367"/>
      <c r="AV130" s="287"/>
      <c r="AW130" s="287"/>
      <c r="AX130" s="287"/>
      <c r="AY130" s="287"/>
      <c r="AZ130" s="287"/>
      <c r="BA130" s="287"/>
      <c r="BB130" s="287"/>
      <c r="BC130" s="287"/>
      <c r="BD130" s="287"/>
      <c r="BE130" s="287"/>
      <c r="BF130" s="288"/>
      <c r="BG130" s="396"/>
      <c r="BH130" s="397"/>
      <c r="BI130" s="287"/>
      <c r="BJ130" s="287"/>
      <c r="BK130" s="287"/>
      <c r="BL130" s="287"/>
      <c r="BM130" s="287"/>
      <c r="BN130" s="287"/>
      <c r="BO130" s="287"/>
      <c r="BP130" s="287"/>
      <c r="BQ130" s="287"/>
      <c r="BR130" s="287"/>
      <c r="BS130" s="287"/>
      <c r="BT130" s="286"/>
    </row>
    <row r="131" spans="1:72" s="217" customFormat="1" ht="11.65" customHeight="1" x14ac:dyDescent="0.2">
      <c r="A131" s="448">
        <f>IF(ISBLANK(Tracker!G96),"",Tracker!G96)</f>
        <v>12</v>
      </c>
      <c r="B131" s="971" t="str">
        <f>IF(ISBLANK(Tracker!H96),"",Tracker!H96)</f>
        <v>Biggin Close</v>
      </c>
      <c r="C131" s="972"/>
      <c r="D131" s="972"/>
      <c r="E131" s="973"/>
      <c r="F131" s="96" t="str">
        <f>IF(ISBLANK(Tracker!L96),"",Tracker!L96)</f>
        <v>B35 6BU</v>
      </c>
      <c r="G131" s="217">
        <f t="shared" si="92"/>
        <v>93</v>
      </c>
      <c r="H131" s="368"/>
      <c r="I131" s="287"/>
      <c r="J131" s="287"/>
      <c r="K131" s="287"/>
      <c r="L131" s="287"/>
      <c r="M131" s="287"/>
      <c r="N131" s="287"/>
      <c r="O131" s="287"/>
      <c r="P131" s="287"/>
      <c r="Q131" s="287"/>
      <c r="R131" s="287"/>
      <c r="S131" s="287"/>
      <c r="T131" s="286"/>
      <c r="U131" s="367"/>
      <c r="V131" s="287"/>
      <c r="W131" s="287"/>
      <c r="X131" s="287"/>
      <c r="Y131" s="287"/>
      <c r="Z131" s="287"/>
      <c r="AA131" s="287"/>
      <c r="AB131" s="287"/>
      <c r="AC131" s="287"/>
      <c r="AD131" s="287"/>
      <c r="AE131" s="287"/>
      <c r="AF131" s="287"/>
      <c r="AG131" s="365"/>
      <c r="AH131" s="368"/>
      <c r="AI131" s="287"/>
      <c r="AJ131" s="287"/>
      <c r="AK131" s="287"/>
      <c r="AL131" s="287"/>
      <c r="AM131" s="287"/>
      <c r="AN131" s="287"/>
      <c r="AO131" s="287"/>
      <c r="AP131" s="287"/>
      <c r="AQ131" s="287"/>
      <c r="AR131" s="287"/>
      <c r="AS131" s="287"/>
      <c r="AT131" s="286"/>
      <c r="AU131" s="367"/>
      <c r="AV131" s="287"/>
      <c r="AW131" s="287"/>
      <c r="AX131" s="287"/>
      <c r="AY131" s="287"/>
      <c r="AZ131" s="287"/>
      <c r="BA131" s="287"/>
      <c r="BB131" s="287"/>
      <c r="BC131" s="287"/>
      <c r="BD131" s="287"/>
      <c r="BE131" s="287"/>
      <c r="BF131" s="288"/>
      <c r="BG131" s="396"/>
      <c r="BH131" s="397"/>
      <c r="BI131" s="287"/>
      <c r="BJ131" s="287"/>
      <c r="BK131" s="287"/>
      <c r="BL131" s="287"/>
      <c r="BM131" s="287"/>
      <c r="BN131" s="287"/>
      <c r="BO131" s="287"/>
      <c r="BP131" s="287"/>
      <c r="BQ131" s="287"/>
      <c r="BR131" s="287"/>
      <c r="BS131" s="287"/>
      <c r="BT131" s="286"/>
    </row>
    <row r="132" spans="1:72" s="217" customFormat="1" ht="11.65" customHeight="1" x14ac:dyDescent="0.2">
      <c r="A132" s="448">
        <f>IF(ISBLANK(Tracker!G97),"",Tracker!G97)</f>
        <v>68</v>
      </c>
      <c r="B132" s="971" t="str">
        <f>IF(ISBLANK(Tracker!H97),"",Tracker!H97)</f>
        <v>Brabazon Grove</v>
      </c>
      <c r="C132" s="972"/>
      <c r="D132" s="972"/>
      <c r="E132" s="973"/>
      <c r="F132" s="96" t="str">
        <f>IF(ISBLANK(Tracker!L97),"",Tracker!L97)</f>
        <v>B35 6DT</v>
      </c>
      <c r="G132" s="217">
        <f t="shared" si="92"/>
        <v>94</v>
      </c>
      <c r="H132" s="368"/>
      <c r="I132" s="287"/>
      <c r="J132" s="287"/>
      <c r="K132" s="287"/>
      <c r="L132" s="287"/>
      <c r="M132" s="287"/>
      <c r="N132" s="287"/>
      <c r="O132" s="287"/>
      <c r="P132" s="287"/>
      <c r="Q132" s="287"/>
      <c r="R132" s="287"/>
      <c r="S132" s="287"/>
      <c r="T132" s="286"/>
      <c r="U132" s="367"/>
      <c r="V132" s="287"/>
      <c r="W132" s="287"/>
      <c r="X132" s="287"/>
      <c r="Y132" s="287"/>
      <c r="Z132" s="287"/>
      <c r="AA132" s="287"/>
      <c r="AB132" s="287"/>
      <c r="AC132" s="287"/>
      <c r="AD132" s="287"/>
      <c r="AE132" s="287"/>
      <c r="AF132" s="287"/>
      <c r="AG132" s="365"/>
      <c r="AH132" s="368"/>
      <c r="AI132" s="287"/>
      <c r="AJ132" s="287"/>
      <c r="AK132" s="287"/>
      <c r="AL132" s="287"/>
      <c r="AM132" s="287"/>
      <c r="AN132" s="287"/>
      <c r="AO132" s="287"/>
      <c r="AP132" s="287"/>
      <c r="AQ132" s="287"/>
      <c r="AR132" s="287"/>
      <c r="AS132" s="287"/>
      <c r="AT132" s="286"/>
      <c r="AU132" s="367"/>
      <c r="AV132" s="287"/>
      <c r="AW132" s="287"/>
      <c r="AX132" s="287"/>
      <c r="AY132" s="287"/>
      <c r="AZ132" s="287"/>
      <c r="BA132" s="287"/>
      <c r="BB132" s="287"/>
      <c r="BC132" s="287"/>
      <c r="BD132" s="287"/>
      <c r="BE132" s="287"/>
      <c r="BF132" s="288"/>
      <c r="BG132" s="396"/>
      <c r="BH132" s="397"/>
      <c r="BI132" s="287"/>
      <c r="BJ132" s="287"/>
      <c r="BK132" s="287"/>
      <c r="BL132" s="287"/>
      <c r="BM132" s="287"/>
      <c r="BN132" s="287"/>
      <c r="BO132" s="287"/>
      <c r="BP132" s="287"/>
      <c r="BQ132" s="287"/>
      <c r="BR132" s="287"/>
      <c r="BS132" s="287"/>
      <c r="BT132" s="286"/>
    </row>
    <row r="133" spans="1:72" s="217" customFormat="1" ht="11.65" customHeight="1" x14ac:dyDescent="0.2">
      <c r="A133" s="448">
        <f>IF(ISBLANK(Tracker!G98),"",Tracker!G98)</f>
        <v>27</v>
      </c>
      <c r="B133" s="971" t="str">
        <f>IF(ISBLANK(Tracker!H98),"",Tracker!H98)</f>
        <v>Brabazon Grove</v>
      </c>
      <c r="C133" s="972"/>
      <c r="D133" s="972"/>
      <c r="E133" s="973"/>
      <c r="F133" s="96" t="str">
        <f>IF(ISBLANK(Tracker!L98),"",Tracker!L98)</f>
        <v>B35 6DT</v>
      </c>
      <c r="G133" s="217">
        <f t="shared" si="92"/>
        <v>95</v>
      </c>
      <c r="H133" s="368"/>
      <c r="I133" s="287"/>
      <c r="J133" s="287"/>
      <c r="K133" s="287"/>
      <c r="L133" s="287"/>
      <c r="M133" s="287"/>
      <c r="N133" s="287"/>
      <c r="O133" s="287"/>
      <c r="P133" s="287"/>
      <c r="Q133" s="287"/>
      <c r="R133" s="287"/>
      <c r="S133" s="287"/>
      <c r="T133" s="286"/>
      <c r="U133" s="367"/>
      <c r="V133" s="287"/>
      <c r="W133" s="287"/>
      <c r="X133" s="287"/>
      <c r="Y133" s="287"/>
      <c r="Z133" s="287"/>
      <c r="AA133" s="287"/>
      <c r="AB133" s="287"/>
      <c r="AC133" s="287"/>
      <c r="AD133" s="287"/>
      <c r="AE133" s="287"/>
      <c r="AF133" s="287"/>
      <c r="AG133" s="365"/>
      <c r="AH133" s="368"/>
      <c r="AI133" s="287"/>
      <c r="AJ133" s="287"/>
      <c r="AK133" s="287"/>
      <c r="AL133" s="287"/>
      <c r="AM133" s="287"/>
      <c r="AN133" s="287"/>
      <c r="AO133" s="287"/>
      <c r="AP133" s="287"/>
      <c r="AQ133" s="287"/>
      <c r="AR133" s="287"/>
      <c r="AS133" s="287"/>
      <c r="AT133" s="286"/>
      <c r="AU133" s="367"/>
      <c r="AV133" s="287"/>
      <c r="AW133" s="287"/>
      <c r="AX133" s="287"/>
      <c r="AY133" s="287"/>
      <c r="AZ133" s="287"/>
      <c r="BA133" s="287"/>
      <c r="BB133" s="287"/>
      <c r="BC133" s="287"/>
      <c r="BD133" s="287"/>
      <c r="BE133" s="287"/>
      <c r="BF133" s="288"/>
      <c r="BG133" s="396"/>
      <c r="BH133" s="397"/>
      <c r="BI133" s="287"/>
      <c r="BJ133" s="287"/>
      <c r="BK133" s="287"/>
      <c r="BL133" s="287"/>
      <c r="BM133" s="287"/>
      <c r="BN133" s="287"/>
      <c r="BO133" s="287"/>
      <c r="BP133" s="287"/>
      <c r="BQ133" s="287"/>
      <c r="BR133" s="287"/>
      <c r="BS133" s="287"/>
      <c r="BT133" s="286"/>
    </row>
    <row r="134" spans="1:72" s="217" customFormat="1" ht="11.65" customHeight="1" x14ac:dyDescent="0.2">
      <c r="A134" s="448">
        <f>IF(ISBLANK(Tracker!G99),"",Tracker!G99)</f>
        <v>31</v>
      </c>
      <c r="B134" s="971" t="str">
        <f>IF(ISBLANK(Tracker!H99),"",Tracker!H99)</f>
        <v>Brabazon Grove</v>
      </c>
      <c r="C134" s="972"/>
      <c r="D134" s="972"/>
      <c r="E134" s="973"/>
      <c r="F134" s="96" t="str">
        <f>IF(ISBLANK(Tracker!L99),"",Tracker!L99)</f>
        <v>B35 6DT</v>
      </c>
      <c r="G134" s="217">
        <f t="shared" si="92"/>
        <v>96</v>
      </c>
      <c r="H134" s="368"/>
      <c r="I134" s="287"/>
      <c r="J134" s="287"/>
      <c r="K134" s="287"/>
      <c r="L134" s="287"/>
      <c r="M134" s="287"/>
      <c r="N134" s="287"/>
      <c r="O134" s="287"/>
      <c r="P134" s="287"/>
      <c r="Q134" s="287"/>
      <c r="R134" s="287"/>
      <c r="S134" s="287"/>
      <c r="T134" s="286"/>
      <c r="U134" s="367"/>
      <c r="V134" s="287"/>
      <c r="W134" s="287"/>
      <c r="X134" s="287"/>
      <c r="Y134" s="287"/>
      <c r="Z134" s="287"/>
      <c r="AA134" s="287"/>
      <c r="AB134" s="287"/>
      <c r="AC134" s="287"/>
      <c r="AD134" s="287"/>
      <c r="AE134" s="287"/>
      <c r="AF134" s="287"/>
      <c r="AG134" s="365"/>
      <c r="AH134" s="368"/>
      <c r="AI134" s="287"/>
      <c r="AJ134" s="287"/>
      <c r="AK134" s="287"/>
      <c r="AL134" s="287"/>
      <c r="AM134" s="287"/>
      <c r="AN134" s="287"/>
      <c r="AO134" s="287"/>
      <c r="AP134" s="287"/>
      <c r="AQ134" s="287"/>
      <c r="AR134" s="287"/>
      <c r="AS134" s="287"/>
      <c r="AT134" s="286"/>
      <c r="AU134" s="367"/>
      <c r="AV134" s="287"/>
      <c r="AW134" s="287"/>
      <c r="AX134" s="287"/>
      <c r="AY134" s="287"/>
      <c r="AZ134" s="287"/>
      <c r="BA134" s="287"/>
      <c r="BB134" s="287"/>
      <c r="BC134" s="287"/>
      <c r="BD134" s="287"/>
      <c r="BE134" s="287"/>
      <c r="BF134" s="288"/>
      <c r="BG134" s="396"/>
      <c r="BH134" s="397"/>
      <c r="BI134" s="287"/>
      <c r="BJ134" s="287"/>
      <c r="BK134" s="287"/>
      <c r="BL134" s="287"/>
      <c r="BM134" s="287"/>
      <c r="BN134" s="287"/>
      <c r="BO134" s="287"/>
      <c r="BP134" s="287"/>
      <c r="BQ134" s="287"/>
      <c r="BR134" s="287"/>
      <c r="BS134" s="287"/>
      <c r="BT134" s="286"/>
    </row>
    <row r="135" spans="1:72" s="217" customFormat="1" ht="11.65" customHeight="1" x14ac:dyDescent="0.2">
      <c r="A135" s="448">
        <f>IF(ISBLANK(Tracker!G100),"",Tracker!G100)</f>
        <v>34</v>
      </c>
      <c r="B135" s="971" t="str">
        <f>IF(ISBLANK(Tracker!H100),"",Tracker!H100)</f>
        <v>Brabazon Grove</v>
      </c>
      <c r="C135" s="972"/>
      <c r="D135" s="972"/>
      <c r="E135" s="973"/>
      <c r="F135" s="96" t="str">
        <f>IF(ISBLANK(Tracker!L100),"",Tracker!L100)</f>
        <v>B35 6DT</v>
      </c>
      <c r="G135" s="217">
        <f t="shared" si="92"/>
        <v>97</v>
      </c>
      <c r="H135" s="368"/>
      <c r="I135" s="287"/>
      <c r="J135" s="287"/>
      <c r="K135" s="287"/>
      <c r="L135" s="287"/>
      <c r="M135" s="287"/>
      <c r="N135" s="287"/>
      <c r="O135" s="287"/>
      <c r="P135" s="287"/>
      <c r="Q135" s="287"/>
      <c r="R135" s="287"/>
      <c r="S135" s="287"/>
      <c r="T135" s="286"/>
      <c r="U135" s="367"/>
      <c r="V135" s="287"/>
      <c r="W135" s="287"/>
      <c r="X135" s="287"/>
      <c r="Y135" s="287"/>
      <c r="Z135" s="287"/>
      <c r="AA135" s="287"/>
      <c r="AB135" s="287"/>
      <c r="AC135" s="287"/>
      <c r="AD135" s="287"/>
      <c r="AE135" s="287"/>
      <c r="AF135" s="287"/>
      <c r="AG135" s="365"/>
      <c r="AH135" s="368"/>
      <c r="AI135" s="287"/>
      <c r="AJ135" s="287"/>
      <c r="AK135" s="287"/>
      <c r="AL135" s="287"/>
      <c r="AM135" s="287"/>
      <c r="AN135" s="287"/>
      <c r="AO135" s="287"/>
      <c r="AP135" s="287"/>
      <c r="AQ135" s="287"/>
      <c r="AR135" s="287"/>
      <c r="AS135" s="287"/>
      <c r="AT135" s="286"/>
      <c r="AU135" s="367"/>
      <c r="AV135" s="287"/>
      <c r="AW135" s="287"/>
      <c r="AX135" s="287"/>
      <c r="AY135" s="287"/>
      <c r="AZ135" s="287"/>
      <c r="BA135" s="287"/>
      <c r="BB135" s="287"/>
      <c r="BC135" s="287"/>
      <c r="BD135" s="287"/>
      <c r="BE135" s="287"/>
      <c r="BF135" s="288"/>
      <c r="BG135" s="396"/>
      <c r="BH135" s="397"/>
      <c r="BI135" s="287"/>
      <c r="BJ135" s="287"/>
      <c r="BK135" s="287"/>
      <c r="BL135" s="287"/>
      <c r="BM135" s="287"/>
      <c r="BN135" s="287"/>
      <c r="BO135" s="287"/>
      <c r="BP135" s="287"/>
      <c r="BQ135" s="287"/>
      <c r="BR135" s="287"/>
      <c r="BS135" s="287"/>
      <c r="BT135" s="286"/>
    </row>
    <row r="136" spans="1:72" s="217" customFormat="1" ht="11.65" customHeight="1" x14ac:dyDescent="0.2">
      <c r="A136" s="448">
        <f>IF(ISBLANK(Tracker!G101),"",Tracker!G101)</f>
        <v>36</v>
      </c>
      <c r="B136" s="971" t="str">
        <f>IF(ISBLANK(Tracker!H101),"",Tracker!H101)</f>
        <v>Brabazon Grove</v>
      </c>
      <c r="C136" s="972"/>
      <c r="D136" s="972"/>
      <c r="E136" s="973"/>
      <c r="F136" s="96" t="str">
        <f>IF(ISBLANK(Tracker!L101),"",Tracker!L101)</f>
        <v>B35 6DT</v>
      </c>
      <c r="G136" s="217">
        <f t="shared" si="92"/>
        <v>98</v>
      </c>
      <c r="H136" s="368"/>
      <c r="I136" s="287"/>
      <c r="J136" s="287"/>
      <c r="K136" s="287"/>
      <c r="L136" s="287"/>
      <c r="M136" s="287"/>
      <c r="N136" s="287"/>
      <c r="O136" s="287"/>
      <c r="P136" s="287"/>
      <c r="Q136" s="287"/>
      <c r="R136" s="287"/>
      <c r="S136" s="287"/>
      <c r="T136" s="286"/>
      <c r="U136" s="367"/>
      <c r="V136" s="287"/>
      <c r="W136" s="287"/>
      <c r="X136" s="287"/>
      <c r="Y136" s="287"/>
      <c r="Z136" s="287"/>
      <c r="AA136" s="287"/>
      <c r="AB136" s="287"/>
      <c r="AC136" s="287"/>
      <c r="AD136" s="287"/>
      <c r="AE136" s="287"/>
      <c r="AF136" s="287"/>
      <c r="AG136" s="365"/>
      <c r="AH136" s="368"/>
      <c r="AI136" s="287"/>
      <c r="AJ136" s="287"/>
      <c r="AK136" s="287"/>
      <c r="AL136" s="287"/>
      <c r="AM136" s="287"/>
      <c r="AN136" s="287"/>
      <c r="AO136" s="287"/>
      <c r="AP136" s="287"/>
      <c r="AQ136" s="287"/>
      <c r="AR136" s="287"/>
      <c r="AS136" s="287"/>
      <c r="AT136" s="286"/>
      <c r="AU136" s="367"/>
      <c r="AV136" s="287"/>
      <c r="AW136" s="287"/>
      <c r="AX136" s="287"/>
      <c r="AY136" s="287"/>
      <c r="AZ136" s="287"/>
      <c r="BA136" s="287"/>
      <c r="BB136" s="287"/>
      <c r="BC136" s="287"/>
      <c r="BD136" s="287"/>
      <c r="BE136" s="287"/>
      <c r="BF136" s="288"/>
      <c r="BG136" s="396"/>
      <c r="BH136" s="397"/>
      <c r="BI136" s="287"/>
      <c r="BJ136" s="287"/>
      <c r="BK136" s="287"/>
      <c r="BL136" s="287"/>
      <c r="BM136" s="287"/>
      <c r="BN136" s="287"/>
      <c r="BO136" s="287"/>
      <c r="BP136" s="287"/>
      <c r="BQ136" s="287"/>
      <c r="BR136" s="287"/>
      <c r="BS136" s="287"/>
      <c r="BT136" s="286"/>
    </row>
    <row r="137" spans="1:72" s="217" customFormat="1" ht="11.65" customHeight="1" x14ac:dyDescent="0.2">
      <c r="A137" s="448">
        <f>IF(ISBLANK(Tracker!G102),"",Tracker!G102)</f>
        <v>37</v>
      </c>
      <c r="B137" s="971" t="str">
        <f>IF(ISBLANK(Tracker!H102),"",Tracker!H102)</f>
        <v>Brabazon Grove</v>
      </c>
      <c r="C137" s="972"/>
      <c r="D137" s="972"/>
      <c r="E137" s="973"/>
      <c r="F137" s="96" t="str">
        <f>IF(ISBLANK(Tracker!L102),"",Tracker!L102)</f>
        <v>B35 6DT</v>
      </c>
      <c r="G137" s="217">
        <f t="shared" si="92"/>
        <v>99</v>
      </c>
      <c r="H137" s="368"/>
      <c r="I137" s="287"/>
      <c r="J137" s="287"/>
      <c r="K137" s="287"/>
      <c r="L137" s="287"/>
      <c r="M137" s="287"/>
      <c r="N137" s="287"/>
      <c r="O137" s="287"/>
      <c r="P137" s="287"/>
      <c r="Q137" s="287"/>
      <c r="R137" s="287"/>
      <c r="S137" s="287"/>
      <c r="T137" s="286"/>
      <c r="U137" s="367"/>
      <c r="V137" s="287"/>
      <c r="W137" s="287"/>
      <c r="X137" s="287"/>
      <c r="Y137" s="287"/>
      <c r="Z137" s="287"/>
      <c r="AA137" s="287"/>
      <c r="AB137" s="287"/>
      <c r="AC137" s="287"/>
      <c r="AD137" s="287"/>
      <c r="AE137" s="287"/>
      <c r="AF137" s="287"/>
      <c r="AG137" s="365"/>
      <c r="AH137" s="368"/>
      <c r="AI137" s="287"/>
      <c r="AJ137" s="287"/>
      <c r="AK137" s="287"/>
      <c r="AL137" s="287"/>
      <c r="AM137" s="287"/>
      <c r="AN137" s="287"/>
      <c r="AO137" s="287"/>
      <c r="AP137" s="287"/>
      <c r="AQ137" s="287"/>
      <c r="AR137" s="287"/>
      <c r="AS137" s="287"/>
      <c r="AT137" s="286"/>
      <c r="AU137" s="367"/>
      <c r="AV137" s="287"/>
      <c r="AW137" s="287"/>
      <c r="AX137" s="287"/>
      <c r="AY137" s="287"/>
      <c r="AZ137" s="287"/>
      <c r="BA137" s="287"/>
      <c r="BB137" s="287"/>
      <c r="BC137" s="287"/>
      <c r="BD137" s="287"/>
      <c r="BE137" s="287"/>
      <c r="BF137" s="288"/>
      <c r="BG137" s="396"/>
      <c r="BH137" s="397"/>
      <c r="BI137" s="287"/>
      <c r="BJ137" s="287"/>
      <c r="BK137" s="287"/>
      <c r="BL137" s="287"/>
      <c r="BM137" s="287"/>
      <c r="BN137" s="287"/>
      <c r="BO137" s="287"/>
      <c r="BP137" s="287"/>
      <c r="BQ137" s="287"/>
      <c r="BR137" s="287"/>
      <c r="BS137" s="287"/>
      <c r="BT137" s="286"/>
    </row>
    <row r="138" spans="1:72" s="217" customFormat="1" ht="11.65" customHeight="1" x14ac:dyDescent="0.2">
      <c r="A138" s="448">
        <f>IF(ISBLANK(Tracker!G103),"",Tracker!G103)</f>
        <v>38</v>
      </c>
      <c r="B138" s="971" t="str">
        <f>IF(ISBLANK(Tracker!H103),"",Tracker!H103)</f>
        <v>Brabazon Grove</v>
      </c>
      <c r="C138" s="972"/>
      <c r="D138" s="972"/>
      <c r="E138" s="973"/>
      <c r="F138" s="96" t="str">
        <f>IF(ISBLANK(Tracker!L103),"",Tracker!L103)</f>
        <v>B35 6DT</v>
      </c>
      <c r="G138" s="217">
        <f t="shared" si="92"/>
        <v>100</v>
      </c>
      <c r="H138" s="368"/>
      <c r="I138" s="287"/>
      <c r="J138" s="287"/>
      <c r="K138" s="287"/>
      <c r="L138" s="287"/>
      <c r="M138" s="287"/>
      <c r="N138" s="287"/>
      <c r="O138" s="287"/>
      <c r="P138" s="287"/>
      <c r="Q138" s="287"/>
      <c r="R138" s="287"/>
      <c r="S138" s="287"/>
      <c r="T138" s="286"/>
      <c r="U138" s="367"/>
      <c r="V138" s="287"/>
      <c r="W138" s="287"/>
      <c r="X138" s="287"/>
      <c r="Y138" s="287"/>
      <c r="Z138" s="287"/>
      <c r="AA138" s="287"/>
      <c r="AB138" s="287"/>
      <c r="AC138" s="287"/>
      <c r="AD138" s="287"/>
      <c r="AE138" s="287"/>
      <c r="AF138" s="287"/>
      <c r="AG138" s="365"/>
      <c r="AH138" s="368"/>
      <c r="AI138" s="287"/>
      <c r="AJ138" s="287"/>
      <c r="AK138" s="287"/>
      <c r="AL138" s="287"/>
      <c r="AM138" s="287"/>
      <c r="AN138" s="287"/>
      <c r="AO138" s="287"/>
      <c r="AP138" s="287"/>
      <c r="AQ138" s="287"/>
      <c r="AR138" s="287"/>
      <c r="AS138" s="287"/>
      <c r="AT138" s="286"/>
      <c r="AU138" s="367"/>
      <c r="AV138" s="287"/>
      <c r="AW138" s="287"/>
      <c r="AX138" s="287"/>
      <c r="AY138" s="287"/>
      <c r="AZ138" s="287"/>
      <c r="BA138" s="287"/>
      <c r="BB138" s="287"/>
      <c r="BC138" s="287"/>
      <c r="BD138" s="287"/>
      <c r="BE138" s="287"/>
      <c r="BF138" s="288"/>
      <c r="BG138" s="396"/>
      <c r="BH138" s="397"/>
      <c r="BI138" s="287"/>
      <c r="BJ138" s="287"/>
      <c r="BK138" s="287"/>
      <c r="BL138" s="287"/>
      <c r="BM138" s="287"/>
      <c r="BN138" s="287"/>
      <c r="BO138" s="287"/>
      <c r="BP138" s="287"/>
      <c r="BQ138" s="287"/>
      <c r="BR138" s="287"/>
      <c r="BS138" s="287"/>
      <c r="BT138" s="286"/>
    </row>
    <row r="139" spans="1:72" s="217" customFormat="1" ht="11.65" customHeight="1" x14ac:dyDescent="0.2">
      <c r="A139" s="448" t="str">
        <f>IF(ISBLANK(Tracker!G104),"",Tracker!G104)</f>
        <v>61</v>
      </c>
      <c r="B139" s="971" t="str">
        <f>IF(ISBLANK(Tracker!H104),"",Tracker!H104)</f>
        <v>Brabazon Grove</v>
      </c>
      <c r="C139" s="972"/>
      <c r="D139" s="972"/>
      <c r="E139" s="973"/>
      <c r="F139" s="96" t="str">
        <f>IF(ISBLANK(Tracker!L104),"",Tracker!L104)</f>
        <v>B35 6DT</v>
      </c>
      <c r="G139" s="217">
        <f t="shared" si="92"/>
        <v>101</v>
      </c>
      <c r="H139" s="368"/>
      <c r="I139" s="287"/>
      <c r="J139" s="287"/>
      <c r="K139" s="287"/>
      <c r="L139" s="287"/>
      <c r="M139" s="287"/>
      <c r="N139" s="287"/>
      <c r="O139" s="287"/>
      <c r="P139" s="287"/>
      <c r="Q139" s="287"/>
      <c r="R139" s="287"/>
      <c r="S139" s="287"/>
      <c r="T139" s="286"/>
      <c r="U139" s="367"/>
      <c r="V139" s="287"/>
      <c r="W139" s="287"/>
      <c r="X139" s="287"/>
      <c r="Y139" s="287"/>
      <c r="Z139" s="287"/>
      <c r="AA139" s="287"/>
      <c r="AB139" s="287"/>
      <c r="AC139" s="287"/>
      <c r="AD139" s="287"/>
      <c r="AE139" s="287"/>
      <c r="AF139" s="287"/>
      <c r="AG139" s="365"/>
      <c r="AH139" s="368"/>
      <c r="AI139" s="287"/>
      <c r="AJ139" s="287"/>
      <c r="AK139" s="287"/>
      <c r="AL139" s="287"/>
      <c r="AM139" s="287"/>
      <c r="AN139" s="287"/>
      <c r="AO139" s="287"/>
      <c r="AP139" s="287"/>
      <c r="AQ139" s="287"/>
      <c r="AR139" s="287"/>
      <c r="AS139" s="287"/>
      <c r="AT139" s="286"/>
      <c r="AU139" s="367"/>
      <c r="AV139" s="287"/>
      <c r="AW139" s="287"/>
      <c r="AX139" s="287"/>
      <c r="AY139" s="287"/>
      <c r="AZ139" s="287"/>
      <c r="BA139" s="287"/>
      <c r="BB139" s="287"/>
      <c r="BC139" s="287"/>
      <c r="BD139" s="287"/>
      <c r="BE139" s="287"/>
      <c r="BF139" s="288"/>
      <c r="BG139" s="396"/>
      <c r="BH139" s="397"/>
      <c r="BI139" s="287"/>
      <c r="BJ139" s="287"/>
      <c r="BK139" s="287"/>
      <c r="BL139" s="287"/>
      <c r="BM139" s="287"/>
      <c r="BN139" s="287"/>
      <c r="BO139" s="287"/>
      <c r="BP139" s="287"/>
      <c r="BQ139" s="287"/>
      <c r="BR139" s="287"/>
      <c r="BS139" s="287"/>
      <c r="BT139" s="286"/>
    </row>
    <row r="140" spans="1:72" s="217" customFormat="1" ht="11.65" customHeight="1" x14ac:dyDescent="0.2">
      <c r="A140" s="448" t="str">
        <f>IF(ISBLANK(Tracker!G105),"",Tracker!G105)</f>
        <v>FLAT 54</v>
      </c>
      <c r="B140" s="971" t="str">
        <f>IF(ISBLANK(Tracker!H105),"",Tracker!H105)</f>
        <v>Brabazon Grove</v>
      </c>
      <c r="C140" s="972"/>
      <c r="D140" s="972"/>
      <c r="E140" s="973"/>
      <c r="F140" s="96" t="str">
        <f>IF(ISBLANK(Tracker!L105),"",Tracker!L105)</f>
        <v>B35 6DT</v>
      </c>
      <c r="G140" s="217">
        <f t="shared" si="92"/>
        <v>102</v>
      </c>
      <c r="H140" s="368"/>
      <c r="I140" s="287"/>
      <c r="J140" s="287"/>
      <c r="K140" s="287"/>
      <c r="L140" s="287"/>
      <c r="M140" s="287"/>
      <c r="N140" s="287"/>
      <c r="O140" s="287"/>
      <c r="P140" s="287"/>
      <c r="Q140" s="287"/>
      <c r="R140" s="287"/>
      <c r="S140" s="287"/>
      <c r="T140" s="286"/>
      <c r="U140" s="367"/>
      <c r="V140" s="287"/>
      <c r="W140" s="287"/>
      <c r="X140" s="287"/>
      <c r="Y140" s="287"/>
      <c r="Z140" s="287"/>
      <c r="AA140" s="287"/>
      <c r="AB140" s="287"/>
      <c r="AC140" s="287"/>
      <c r="AD140" s="287"/>
      <c r="AE140" s="287"/>
      <c r="AF140" s="287"/>
      <c r="AG140" s="365"/>
      <c r="AH140" s="368"/>
      <c r="AI140" s="287"/>
      <c r="AJ140" s="287"/>
      <c r="AK140" s="287"/>
      <c r="AL140" s="287"/>
      <c r="AM140" s="287"/>
      <c r="AN140" s="287"/>
      <c r="AO140" s="287"/>
      <c r="AP140" s="287"/>
      <c r="AQ140" s="287"/>
      <c r="AR140" s="287"/>
      <c r="AS140" s="287"/>
      <c r="AT140" s="286"/>
      <c r="AU140" s="367"/>
      <c r="AV140" s="287"/>
      <c r="AW140" s="287"/>
      <c r="AX140" s="287"/>
      <c r="AY140" s="287"/>
      <c r="AZ140" s="287"/>
      <c r="BA140" s="287"/>
      <c r="BB140" s="287"/>
      <c r="BC140" s="287"/>
      <c r="BD140" s="287"/>
      <c r="BE140" s="287"/>
      <c r="BF140" s="288"/>
      <c r="BG140" s="396"/>
      <c r="BH140" s="397"/>
      <c r="BI140" s="287"/>
      <c r="BJ140" s="287"/>
      <c r="BK140" s="287"/>
      <c r="BL140" s="287"/>
      <c r="BM140" s="287"/>
      <c r="BN140" s="287"/>
      <c r="BO140" s="287"/>
      <c r="BP140" s="287"/>
      <c r="BQ140" s="287"/>
      <c r="BR140" s="287"/>
      <c r="BS140" s="287"/>
      <c r="BT140" s="286"/>
    </row>
    <row r="141" spans="1:72" s="217" customFormat="1" ht="11.65" customHeight="1" x14ac:dyDescent="0.2">
      <c r="A141" s="448" t="str">
        <f>IF(ISBLANK(Tracker!G106),"",Tracker!G106)</f>
        <v>FLAT 56</v>
      </c>
      <c r="B141" s="971" t="str">
        <f>IF(ISBLANK(Tracker!H106),"",Tracker!H106)</f>
        <v>Brabazon Grove</v>
      </c>
      <c r="C141" s="972"/>
      <c r="D141" s="972"/>
      <c r="E141" s="973"/>
      <c r="F141" s="96" t="str">
        <f>IF(ISBLANK(Tracker!L106),"",Tracker!L106)</f>
        <v>B35 6DT</v>
      </c>
      <c r="G141" s="217">
        <f t="shared" si="92"/>
        <v>103</v>
      </c>
      <c r="H141" s="368"/>
      <c r="I141" s="287"/>
      <c r="J141" s="287"/>
      <c r="K141" s="287"/>
      <c r="L141" s="287"/>
      <c r="M141" s="287"/>
      <c r="N141" s="287"/>
      <c r="O141" s="287"/>
      <c r="P141" s="287"/>
      <c r="Q141" s="287"/>
      <c r="R141" s="287"/>
      <c r="S141" s="287"/>
      <c r="T141" s="286"/>
      <c r="U141" s="367"/>
      <c r="V141" s="287"/>
      <c r="W141" s="287"/>
      <c r="X141" s="287"/>
      <c r="Y141" s="287"/>
      <c r="Z141" s="287"/>
      <c r="AA141" s="287"/>
      <c r="AB141" s="287"/>
      <c r="AC141" s="287"/>
      <c r="AD141" s="287"/>
      <c r="AE141" s="287"/>
      <c r="AF141" s="287"/>
      <c r="AG141" s="365"/>
      <c r="AH141" s="368"/>
      <c r="AI141" s="287"/>
      <c r="AJ141" s="287"/>
      <c r="AK141" s="287"/>
      <c r="AL141" s="287"/>
      <c r="AM141" s="287"/>
      <c r="AN141" s="287"/>
      <c r="AO141" s="287"/>
      <c r="AP141" s="287"/>
      <c r="AQ141" s="287"/>
      <c r="AR141" s="287"/>
      <c r="AS141" s="287"/>
      <c r="AT141" s="286"/>
      <c r="AU141" s="367"/>
      <c r="AV141" s="287"/>
      <c r="AW141" s="287"/>
      <c r="AX141" s="287"/>
      <c r="AY141" s="287"/>
      <c r="AZ141" s="287"/>
      <c r="BA141" s="287"/>
      <c r="BB141" s="287"/>
      <c r="BC141" s="287"/>
      <c r="BD141" s="287"/>
      <c r="BE141" s="287"/>
      <c r="BF141" s="288"/>
      <c r="BG141" s="396"/>
      <c r="BH141" s="397"/>
      <c r="BI141" s="287"/>
      <c r="BJ141" s="287"/>
      <c r="BK141" s="287"/>
      <c r="BL141" s="287"/>
      <c r="BM141" s="287"/>
      <c r="BN141" s="287"/>
      <c r="BO141" s="287"/>
      <c r="BP141" s="287"/>
      <c r="BQ141" s="287"/>
      <c r="BR141" s="287"/>
      <c r="BS141" s="287"/>
      <c r="BT141" s="286"/>
    </row>
    <row r="142" spans="1:72" s="217" customFormat="1" ht="11.65" customHeight="1" x14ac:dyDescent="0.2">
      <c r="A142" s="448" t="str">
        <f>IF(ISBLANK(Tracker!G107),"",Tracker!G107)</f>
        <v>FLAT 60</v>
      </c>
      <c r="B142" s="971" t="str">
        <f>IF(ISBLANK(Tracker!H107),"",Tracker!H107)</f>
        <v>Brabazon Grove</v>
      </c>
      <c r="C142" s="972"/>
      <c r="D142" s="972"/>
      <c r="E142" s="973"/>
      <c r="F142" s="96" t="str">
        <f>IF(ISBLANK(Tracker!L107),"",Tracker!L107)</f>
        <v>B35 6DT</v>
      </c>
      <c r="G142" s="217">
        <f t="shared" si="92"/>
        <v>104</v>
      </c>
      <c r="H142" s="368"/>
      <c r="I142" s="287"/>
      <c r="J142" s="287"/>
      <c r="K142" s="287"/>
      <c r="L142" s="287"/>
      <c r="M142" s="287"/>
      <c r="N142" s="287"/>
      <c r="O142" s="287"/>
      <c r="P142" s="287"/>
      <c r="Q142" s="287"/>
      <c r="R142" s="287"/>
      <c r="S142" s="287"/>
      <c r="T142" s="286"/>
      <c r="U142" s="367"/>
      <c r="V142" s="287"/>
      <c r="W142" s="287"/>
      <c r="X142" s="287"/>
      <c r="Y142" s="287"/>
      <c r="Z142" s="287"/>
      <c r="AA142" s="287"/>
      <c r="AB142" s="287"/>
      <c r="AC142" s="287"/>
      <c r="AD142" s="287"/>
      <c r="AE142" s="287"/>
      <c r="AF142" s="287"/>
      <c r="AG142" s="365"/>
      <c r="AH142" s="368"/>
      <c r="AI142" s="287"/>
      <c r="AJ142" s="287"/>
      <c r="AK142" s="287"/>
      <c r="AL142" s="287"/>
      <c r="AM142" s="287"/>
      <c r="AN142" s="287"/>
      <c r="AO142" s="287"/>
      <c r="AP142" s="287"/>
      <c r="AQ142" s="287"/>
      <c r="AR142" s="287"/>
      <c r="AS142" s="287"/>
      <c r="AT142" s="286"/>
      <c r="AU142" s="367"/>
      <c r="AV142" s="287"/>
      <c r="AW142" s="287"/>
      <c r="AX142" s="287"/>
      <c r="AY142" s="287"/>
      <c r="AZ142" s="287"/>
      <c r="BA142" s="287"/>
      <c r="BB142" s="287"/>
      <c r="BC142" s="287"/>
      <c r="BD142" s="287"/>
      <c r="BE142" s="287"/>
      <c r="BF142" s="288"/>
      <c r="BG142" s="396"/>
      <c r="BH142" s="397"/>
      <c r="BI142" s="287"/>
      <c r="BJ142" s="287"/>
      <c r="BK142" s="287"/>
      <c r="BL142" s="287"/>
      <c r="BM142" s="287"/>
      <c r="BN142" s="287"/>
      <c r="BO142" s="287"/>
      <c r="BP142" s="287"/>
      <c r="BQ142" s="287"/>
      <c r="BR142" s="287"/>
      <c r="BS142" s="287"/>
      <c r="BT142" s="286"/>
    </row>
    <row r="143" spans="1:72" s="217" customFormat="1" ht="11.65" customHeight="1" x14ac:dyDescent="0.2">
      <c r="A143" s="448" t="str">
        <f>IF(ISBLANK(Tracker!G108),"",Tracker!G108)</f>
        <v>FLAT 64</v>
      </c>
      <c r="B143" s="971" t="str">
        <f>IF(ISBLANK(Tracker!H108),"",Tracker!H108)</f>
        <v>Brabazon Grove</v>
      </c>
      <c r="C143" s="972"/>
      <c r="D143" s="972"/>
      <c r="E143" s="973"/>
      <c r="F143" s="96" t="str">
        <f>IF(ISBLANK(Tracker!L108),"",Tracker!L108)</f>
        <v>B35 6DT</v>
      </c>
      <c r="G143" s="217">
        <f t="shared" si="92"/>
        <v>105</v>
      </c>
      <c r="H143" s="368"/>
      <c r="I143" s="287"/>
      <c r="J143" s="287"/>
      <c r="K143" s="287"/>
      <c r="L143" s="287"/>
      <c r="M143" s="287"/>
      <c r="N143" s="287"/>
      <c r="O143" s="287"/>
      <c r="P143" s="287"/>
      <c r="Q143" s="287"/>
      <c r="R143" s="287"/>
      <c r="S143" s="287"/>
      <c r="T143" s="286"/>
      <c r="U143" s="367"/>
      <c r="V143" s="287"/>
      <c r="W143" s="287"/>
      <c r="X143" s="287"/>
      <c r="Y143" s="287"/>
      <c r="Z143" s="287"/>
      <c r="AA143" s="287"/>
      <c r="AB143" s="287"/>
      <c r="AC143" s="287"/>
      <c r="AD143" s="287"/>
      <c r="AE143" s="287"/>
      <c r="AF143" s="287"/>
      <c r="AG143" s="365"/>
      <c r="AH143" s="368"/>
      <c r="AI143" s="287"/>
      <c r="AJ143" s="287"/>
      <c r="AK143" s="287"/>
      <c r="AL143" s="287"/>
      <c r="AM143" s="287"/>
      <c r="AN143" s="287"/>
      <c r="AO143" s="287"/>
      <c r="AP143" s="287"/>
      <c r="AQ143" s="287"/>
      <c r="AR143" s="287"/>
      <c r="AS143" s="287"/>
      <c r="AT143" s="286"/>
      <c r="AU143" s="367"/>
      <c r="AV143" s="287"/>
      <c r="AW143" s="287"/>
      <c r="AX143" s="287"/>
      <c r="AY143" s="287"/>
      <c r="AZ143" s="287"/>
      <c r="BA143" s="287"/>
      <c r="BB143" s="287"/>
      <c r="BC143" s="287"/>
      <c r="BD143" s="287"/>
      <c r="BE143" s="287"/>
      <c r="BF143" s="288"/>
      <c r="BG143" s="396"/>
      <c r="BH143" s="397"/>
      <c r="BI143" s="287"/>
      <c r="BJ143" s="287"/>
      <c r="BK143" s="287"/>
      <c r="BL143" s="287"/>
      <c r="BM143" s="287"/>
      <c r="BN143" s="287"/>
      <c r="BO143" s="287"/>
      <c r="BP143" s="287"/>
      <c r="BQ143" s="287"/>
      <c r="BR143" s="287"/>
      <c r="BS143" s="287"/>
      <c r="BT143" s="286"/>
    </row>
    <row r="144" spans="1:72" s="217" customFormat="1" ht="11.65" customHeight="1" x14ac:dyDescent="0.2">
      <c r="A144" s="448">
        <f>IF(ISBLANK(Tracker!G109),"",Tracker!G109)</f>
        <v>72</v>
      </c>
      <c r="B144" s="971" t="str">
        <f>IF(ISBLANK(Tracker!H109),"",Tracker!H109)</f>
        <v>Brabazon Grove</v>
      </c>
      <c r="C144" s="972"/>
      <c r="D144" s="972"/>
      <c r="E144" s="973"/>
      <c r="F144" s="96" t="str">
        <f>IF(ISBLANK(Tracker!L109),"",Tracker!L109)</f>
        <v>B35 6DT</v>
      </c>
      <c r="G144" s="217">
        <f t="shared" si="92"/>
        <v>106</v>
      </c>
      <c r="H144" s="368"/>
      <c r="I144" s="287"/>
      <c r="J144" s="287"/>
      <c r="K144" s="287"/>
      <c r="L144" s="287"/>
      <c r="M144" s="287"/>
      <c r="N144" s="287"/>
      <c r="O144" s="287"/>
      <c r="P144" s="287"/>
      <c r="Q144" s="287"/>
      <c r="R144" s="287"/>
      <c r="S144" s="287"/>
      <c r="T144" s="286"/>
      <c r="U144" s="367"/>
      <c r="V144" s="287"/>
      <c r="W144" s="287"/>
      <c r="X144" s="287"/>
      <c r="Y144" s="287"/>
      <c r="Z144" s="287"/>
      <c r="AA144" s="287"/>
      <c r="AB144" s="287"/>
      <c r="AC144" s="287"/>
      <c r="AD144" s="287"/>
      <c r="AE144" s="287"/>
      <c r="AF144" s="287"/>
      <c r="AG144" s="365"/>
      <c r="AH144" s="368"/>
      <c r="AI144" s="287"/>
      <c r="AJ144" s="287"/>
      <c r="AK144" s="287"/>
      <c r="AL144" s="287"/>
      <c r="AM144" s="287"/>
      <c r="AN144" s="287"/>
      <c r="AO144" s="287"/>
      <c r="AP144" s="287"/>
      <c r="AQ144" s="287"/>
      <c r="AR144" s="287"/>
      <c r="AS144" s="287"/>
      <c r="AT144" s="286"/>
      <c r="AU144" s="367"/>
      <c r="AV144" s="287"/>
      <c r="AW144" s="287"/>
      <c r="AX144" s="287"/>
      <c r="AY144" s="287"/>
      <c r="AZ144" s="287"/>
      <c r="BA144" s="287"/>
      <c r="BB144" s="287"/>
      <c r="BC144" s="287"/>
      <c r="BD144" s="287"/>
      <c r="BE144" s="287"/>
      <c r="BF144" s="288"/>
      <c r="BG144" s="396"/>
      <c r="BH144" s="397"/>
      <c r="BI144" s="287"/>
      <c r="BJ144" s="287"/>
      <c r="BK144" s="287"/>
      <c r="BL144" s="287"/>
      <c r="BM144" s="287"/>
      <c r="BN144" s="287"/>
      <c r="BO144" s="287"/>
      <c r="BP144" s="287"/>
      <c r="BQ144" s="287"/>
      <c r="BR144" s="287"/>
      <c r="BS144" s="287"/>
      <c r="BT144" s="286"/>
    </row>
    <row r="145" spans="1:72" s="217" customFormat="1" ht="11.65" customHeight="1" x14ac:dyDescent="0.2">
      <c r="A145" s="448">
        <f>IF(ISBLANK(Tracker!G110),"",Tracker!G110)</f>
        <v>74</v>
      </c>
      <c r="B145" s="971" t="str">
        <f>IF(ISBLANK(Tracker!H110),"",Tracker!H110)</f>
        <v>Brabazon Grove</v>
      </c>
      <c r="C145" s="972"/>
      <c r="D145" s="972"/>
      <c r="E145" s="973"/>
      <c r="F145" s="96" t="str">
        <f>IF(ISBLANK(Tracker!L110),"",Tracker!L110)</f>
        <v>B35 6DT</v>
      </c>
      <c r="G145" s="217">
        <f t="shared" si="92"/>
        <v>107</v>
      </c>
      <c r="H145" s="368"/>
      <c r="I145" s="287"/>
      <c r="J145" s="287"/>
      <c r="K145" s="287"/>
      <c r="L145" s="287"/>
      <c r="M145" s="287"/>
      <c r="N145" s="287"/>
      <c r="O145" s="287"/>
      <c r="P145" s="287"/>
      <c r="Q145" s="287"/>
      <c r="R145" s="287"/>
      <c r="S145" s="287"/>
      <c r="T145" s="286"/>
      <c r="U145" s="367"/>
      <c r="V145" s="287"/>
      <c r="W145" s="287"/>
      <c r="X145" s="287"/>
      <c r="Y145" s="287"/>
      <c r="Z145" s="287"/>
      <c r="AA145" s="287"/>
      <c r="AB145" s="287"/>
      <c r="AC145" s="287"/>
      <c r="AD145" s="287"/>
      <c r="AE145" s="287"/>
      <c r="AF145" s="287"/>
      <c r="AG145" s="365"/>
      <c r="AH145" s="368"/>
      <c r="AI145" s="287"/>
      <c r="AJ145" s="287"/>
      <c r="AK145" s="287"/>
      <c r="AL145" s="287"/>
      <c r="AM145" s="287"/>
      <c r="AN145" s="287"/>
      <c r="AO145" s="287"/>
      <c r="AP145" s="287"/>
      <c r="AQ145" s="287"/>
      <c r="AR145" s="287"/>
      <c r="AS145" s="287"/>
      <c r="AT145" s="286"/>
      <c r="AU145" s="367"/>
      <c r="AV145" s="287"/>
      <c r="AW145" s="287"/>
      <c r="AX145" s="287"/>
      <c r="AY145" s="287"/>
      <c r="AZ145" s="287"/>
      <c r="BA145" s="287"/>
      <c r="BB145" s="287"/>
      <c r="BC145" s="287"/>
      <c r="BD145" s="287"/>
      <c r="BE145" s="287"/>
      <c r="BF145" s="288"/>
      <c r="BG145" s="396"/>
      <c r="BH145" s="397"/>
      <c r="BI145" s="287"/>
      <c r="BJ145" s="287"/>
      <c r="BK145" s="287"/>
      <c r="BL145" s="287"/>
      <c r="BM145" s="287"/>
      <c r="BN145" s="287"/>
      <c r="BO145" s="287"/>
      <c r="BP145" s="287"/>
      <c r="BQ145" s="287"/>
      <c r="BR145" s="287"/>
      <c r="BS145" s="287"/>
      <c r="BT145" s="286"/>
    </row>
    <row r="146" spans="1:72" s="217" customFormat="1" ht="11.65" customHeight="1" x14ac:dyDescent="0.2">
      <c r="A146" s="448">
        <f>IF(ISBLANK(Tracker!G111),"",Tracker!G111)</f>
        <v>76</v>
      </c>
      <c r="B146" s="971" t="str">
        <f>IF(ISBLANK(Tracker!H111),"",Tracker!H111)</f>
        <v>Brabazon Grove</v>
      </c>
      <c r="C146" s="972"/>
      <c r="D146" s="972"/>
      <c r="E146" s="973"/>
      <c r="F146" s="96" t="str">
        <f>IF(ISBLANK(Tracker!L111),"",Tracker!L111)</f>
        <v>B35 6DT</v>
      </c>
      <c r="G146" s="217">
        <f t="shared" si="92"/>
        <v>108</v>
      </c>
      <c r="H146" s="368"/>
      <c r="I146" s="287"/>
      <c r="J146" s="287"/>
      <c r="K146" s="287"/>
      <c r="L146" s="287"/>
      <c r="M146" s="287"/>
      <c r="N146" s="287"/>
      <c r="O146" s="287"/>
      <c r="P146" s="287"/>
      <c r="Q146" s="287"/>
      <c r="R146" s="287"/>
      <c r="S146" s="287"/>
      <c r="T146" s="286"/>
      <c r="U146" s="367"/>
      <c r="V146" s="287"/>
      <c r="W146" s="287"/>
      <c r="X146" s="287"/>
      <c r="Y146" s="287"/>
      <c r="Z146" s="287"/>
      <c r="AA146" s="287"/>
      <c r="AB146" s="287"/>
      <c r="AC146" s="287"/>
      <c r="AD146" s="287"/>
      <c r="AE146" s="287"/>
      <c r="AF146" s="287"/>
      <c r="AG146" s="365"/>
      <c r="AH146" s="368"/>
      <c r="AI146" s="287"/>
      <c r="AJ146" s="287"/>
      <c r="AK146" s="287"/>
      <c r="AL146" s="287"/>
      <c r="AM146" s="287"/>
      <c r="AN146" s="287"/>
      <c r="AO146" s="287"/>
      <c r="AP146" s="287"/>
      <c r="AQ146" s="287"/>
      <c r="AR146" s="287"/>
      <c r="AS146" s="287"/>
      <c r="AT146" s="286"/>
      <c r="AU146" s="367"/>
      <c r="AV146" s="287"/>
      <c r="AW146" s="287"/>
      <c r="AX146" s="287"/>
      <c r="AY146" s="287"/>
      <c r="AZ146" s="287"/>
      <c r="BA146" s="287"/>
      <c r="BB146" s="287"/>
      <c r="BC146" s="287"/>
      <c r="BD146" s="287"/>
      <c r="BE146" s="287"/>
      <c r="BF146" s="288"/>
      <c r="BG146" s="396"/>
      <c r="BH146" s="397"/>
      <c r="BI146" s="287"/>
      <c r="BJ146" s="287"/>
      <c r="BK146" s="287"/>
      <c r="BL146" s="287"/>
      <c r="BM146" s="287"/>
      <c r="BN146" s="287"/>
      <c r="BO146" s="287"/>
      <c r="BP146" s="287"/>
      <c r="BQ146" s="287"/>
      <c r="BR146" s="287"/>
      <c r="BS146" s="287"/>
      <c r="BT146" s="286"/>
    </row>
    <row r="147" spans="1:72" s="217" customFormat="1" ht="11.65" customHeight="1" x14ac:dyDescent="0.2">
      <c r="A147" s="448" t="str">
        <f>IF(ISBLANK(Tracker!G112),"",Tracker!G112)</f>
        <v>FLAT 62</v>
      </c>
      <c r="B147" s="971" t="str">
        <f>IF(ISBLANK(Tracker!H112),"",Tracker!H112)</f>
        <v>Brabazon Grove</v>
      </c>
      <c r="C147" s="972"/>
      <c r="D147" s="972"/>
      <c r="E147" s="973"/>
      <c r="F147" s="96" t="str">
        <f>IF(ISBLANK(Tracker!L112),"",Tracker!L112)</f>
        <v>B35 6DT</v>
      </c>
      <c r="G147" s="217">
        <f t="shared" si="92"/>
        <v>109</v>
      </c>
      <c r="H147" s="368"/>
      <c r="I147" s="287"/>
      <c r="J147" s="287"/>
      <c r="K147" s="287"/>
      <c r="L147" s="287"/>
      <c r="M147" s="287"/>
      <c r="N147" s="287"/>
      <c r="O147" s="287"/>
      <c r="P147" s="287"/>
      <c r="Q147" s="287"/>
      <c r="R147" s="287"/>
      <c r="S147" s="287"/>
      <c r="T147" s="286"/>
      <c r="U147" s="367"/>
      <c r="V147" s="287"/>
      <c r="W147" s="287"/>
      <c r="X147" s="287"/>
      <c r="Y147" s="287"/>
      <c r="Z147" s="287"/>
      <c r="AA147" s="287"/>
      <c r="AB147" s="287"/>
      <c r="AC147" s="287"/>
      <c r="AD147" s="287"/>
      <c r="AE147" s="287"/>
      <c r="AF147" s="287"/>
      <c r="AG147" s="365"/>
      <c r="AH147" s="368"/>
      <c r="AI147" s="287"/>
      <c r="AJ147" s="287"/>
      <c r="AK147" s="287"/>
      <c r="AL147" s="287"/>
      <c r="AM147" s="287"/>
      <c r="AN147" s="287"/>
      <c r="AO147" s="287"/>
      <c r="AP147" s="287"/>
      <c r="AQ147" s="287"/>
      <c r="AR147" s="287"/>
      <c r="AS147" s="287"/>
      <c r="AT147" s="286"/>
      <c r="AU147" s="367"/>
      <c r="AV147" s="287"/>
      <c r="AW147" s="287"/>
      <c r="AX147" s="287"/>
      <c r="AY147" s="287"/>
      <c r="AZ147" s="287"/>
      <c r="BA147" s="287"/>
      <c r="BB147" s="287"/>
      <c r="BC147" s="287"/>
      <c r="BD147" s="287"/>
      <c r="BE147" s="287"/>
      <c r="BF147" s="288"/>
      <c r="BG147" s="396"/>
      <c r="BH147" s="397"/>
      <c r="BI147" s="287"/>
      <c r="BJ147" s="287"/>
      <c r="BK147" s="287"/>
      <c r="BL147" s="287"/>
      <c r="BM147" s="287"/>
      <c r="BN147" s="287"/>
      <c r="BO147" s="287"/>
      <c r="BP147" s="287"/>
      <c r="BQ147" s="287"/>
      <c r="BR147" s="287"/>
      <c r="BS147" s="287"/>
      <c r="BT147" s="286"/>
    </row>
    <row r="148" spans="1:72" s="217" customFormat="1" ht="11.65" customHeight="1" x14ac:dyDescent="0.2">
      <c r="A148" s="448" t="str">
        <f>IF(ISBLANK(Tracker!G113),"",Tracker!G113)</f>
        <v xml:space="preserve">57A </v>
      </c>
      <c r="B148" s="971" t="str">
        <f>IF(ISBLANK(Tracker!H113),"",Tracker!H113)</f>
        <v>Heyford Way</v>
      </c>
      <c r="C148" s="972"/>
      <c r="D148" s="972"/>
      <c r="E148" s="973"/>
      <c r="F148" s="96" t="str">
        <f>IF(ISBLANK(Tracker!L113),"",Tracker!L113)</f>
        <v>B35 6HZ</v>
      </c>
      <c r="G148" s="217">
        <f t="shared" si="92"/>
        <v>110</v>
      </c>
      <c r="H148" s="368"/>
      <c r="I148" s="287"/>
      <c r="J148" s="287"/>
      <c r="K148" s="287"/>
      <c r="L148" s="287"/>
      <c r="M148" s="287"/>
      <c r="N148" s="287"/>
      <c r="O148" s="287"/>
      <c r="P148" s="287"/>
      <c r="Q148" s="287"/>
      <c r="R148" s="287"/>
      <c r="S148" s="287"/>
      <c r="T148" s="286"/>
      <c r="U148" s="367"/>
      <c r="V148" s="287"/>
      <c r="W148" s="287"/>
      <c r="X148" s="287"/>
      <c r="Y148" s="287"/>
      <c r="Z148" s="287"/>
      <c r="AA148" s="287"/>
      <c r="AB148" s="287"/>
      <c r="AC148" s="287"/>
      <c r="AD148" s="287"/>
      <c r="AE148" s="287"/>
      <c r="AF148" s="287"/>
      <c r="AG148" s="365"/>
      <c r="AH148" s="368"/>
      <c r="AI148" s="287"/>
      <c r="AJ148" s="287"/>
      <c r="AK148" s="287"/>
      <c r="AL148" s="287"/>
      <c r="AM148" s="287"/>
      <c r="AN148" s="287"/>
      <c r="AO148" s="287"/>
      <c r="AP148" s="287"/>
      <c r="AQ148" s="287"/>
      <c r="AR148" s="287"/>
      <c r="AS148" s="287"/>
      <c r="AT148" s="286"/>
      <c r="AU148" s="367"/>
      <c r="AV148" s="287"/>
      <c r="AW148" s="287"/>
      <c r="AX148" s="287"/>
      <c r="AY148" s="287"/>
      <c r="AZ148" s="287"/>
      <c r="BA148" s="287"/>
      <c r="BB148" s="287"/>
      <c r="BC148" s="287"/>
      <c r="BD148" s="287"/>
      <c r="BE148" s="287"/>
      <c r="BF148" s="288"/>
      <c r="BG148" s="396"/>
      <c r="BH148" s="397"/>
      <c r="BI148" s="287"/>
      <c r="BJ148" s="287"/>
      <c r="BK148" s="287"/>
      <c r="BL148" s="287"/>
      <c r="BM148" s="287"/>
      <c r="BN148" s="287"/>
      <c r="BO148" s="287"/>
      <c r="BP148" s="287"/>
      <c r="BQ148" s="287"/>
      <c r="BR148" s="287"/>
      <c r="BS148" s="287"/>
      <c r="BT148" s="286"/>
    </row>
    <row r="149" spans="1:72" s="217" customFormat="1" ht="11.65" customHeight="1" x14ac:dyDescent="0.2">
      <c r="A149" s="448" t="str">
        <f>IF(ISBLANK(Tracker!G114),"",Tracker!G114)</f>
        <v>57B</v>
      </c>
      <c r="B149" s="971" t="str">
        <f>IF(ISBLANK(Tracker!H114),"",Tracker!H114)</f>
        <v>Heyford Way</v>
      </c>
      <c r="C149" s="972"/>
      <c r="D149" s="972"/>
      <c r="E149" s="973"/>
      <c r="F149" s="96" t="str">
        <f>IF(ISBLANK(Tracker!L114),"",Tracker!L114)</f>
        <v>B35 6HZ</v>
      </c>
      <c r="G149" s="217">
        <f t="shared" si="92"/>
        <v>111</v>
      </c>
      <c r="H149" s="368"/>
      <c r="I149" s="287"/>
      <c r="J149" s="287"/>
      <c r="K149" s="287"/>
      <c r="L149" s="287"/>
      <c r="M149" s="287"/>
      <c r="N149" s="287"/>
      <c r="O149" s="287"/>
      <c r="P149" s="287"/>
      <c r="Q149" s="287"/>
      <c r="R149" s="287"/>
      <c r="S149" s="287"/>
      <c r="T149" s="286"/>
      <c r="U149" s="367"/>
      <c r="V149" s="287"/>
      <c r="W149" s="287"/>
      <c r="X149" s="287"/>
      <c r="Y149" s="287"/>
      <c r="Z149" s="287"/>
      <c r="AA149" s="287"/>
      <c r="AB149" s="287"/>
      <c r="AC149" s="287"/>
      <c r="AD149" s="287"/>
      <c r="AE149" s="287"/>
      <c r="AF149" s="287"/>
      <c r="AG149" s="365"/>
      <c r="AH149" s="368"/>
      <c r="AI149" s="287"/>
      <c r="AJ149" s="287"/>
      <c r="AK149" s="287"/>
      <c r="AL149" s="287"/>
      <c r="AM149" s="287"/>
      <c r="AN149" s="287"/>
      <c r="AO149" s="287"/>
      <c r="AP149" s="287"/>
      <c r="AQ149" s="287"/>
      <c r="AR149" s="287"/>
      <c r="AS149" s="287"/>
      <c r="AT149" s="286"/>
      <c r="AU149" s="367"/>
      <c r="AV149" s="287"/>
      <c r="AW149" s="287"/>
      <c r="AX149" s="287"/>
      <c r="AY149" s="287"/>
      <c r="AZ149" s="287"/>
      <c r="BA149" s="287"/>
      <c r="BB149" s="287"/>
      <c r="BC149" s="287"/>
      <c r="BD149" s="287"/>
      <c r="BE149" s="287"/>
      <c r="BF149" s="288"/>
      <c r="BG149" s="396"/>
      <c r="BH149" s="397"/>
      <c r="BI149" s="287"/>
      <c r="BJ149" s="287"/>
      <c r="BK149" s="287"/>
      <c r="BL149" s="287"/>
      <c r="BM149" s="287"/>
      <c r="BN149" s="287"/>
      <c r="BO149" s="287"/>
      <c r="BP149" s="287"/>
      <c r="BQ149" s="287"/>
      <c r="BR149" s="287"/>
      <c r="BS149" s="287"/>
      <c r="BT149" s="286"/>
    </row>
    <row r="150" spans="1:72" s="217" customFormat="1" ht="11.65" customHeight="1" x14ac:dyDescent="0.2">
      <c r="A150" s="448" t="str">
        <f>IF(ISBLANK(Tracker!G115),"",Tracker!G115)</f>
        <v xml:space="preserve">57F </v>
      </c>
      <c r="B150" s="971" t="str">
        <f>IF(ISBLANK(Tracker!H115),"",Tracker!H115)</f>
        <v>Heyford Way</v>
      </c>
      <c r="C150" s="972"/>
      <c r="D150" s="972"/>
      <c r="E150" s="973"/>
      <c r="F150" s="96" t="str">
        <f>IF(ISBLANK(Tracker!L115),"",Tracker!L115)</f>
        <v>B35 6HZ</v>
      </c>
      <c r="G150" s="217">
        <f t="shared" si="92"/>
        <v>112</v>
      </c>
      <c r="H150" s="368"/>
      <c r="I150" s="287"/>
      <c r="J150" s="287"/>
      <c r="K150" s="287"/>
      <c r="L150" s="287"/>
      <c r="M150" s="287"/>
      <c r="N150" s="287"/>
      <c r="O150" s="287"/>
      <c r="P150" s="287"/>
      <c r="Q150" s="287"/>
      <c r="R150" s="287"/>
      <c r="S150" s="287"/>
      <c r="T150" s="286"/>
      <c r="U150" s="367"/>
      <c r="V150" s="287"/>
      <c r="W150" s="287"/>
      <c r="X150" s="287"/>
      <c r="Y150" s="287"/>
      <c r="Z150" s="287"/>
      <c r="AA150" s="287"/>
      <c r="AB150" s="287"/>
      <c r="AC150" s="287"/>
      <c r="AD150" s="287"/>
      <c r="AE150" s="287"/>
      <c r="AF150" s="287"/>
      <c r="AG150" s="365"/>
      <c r="AH150" s="368"/>
      <c r="AI150" s="287"/>
      <c r="AJ150" s="287"/>
      <c r="AK150" s="287"/>
      <c r="AL150" s="287"/>
      <c r="AM150" s="287"/>
      <c r="AN150" s="287"/>
      <c r="AO150" s="287"/>
      <c r="AP150" s="287"/>
      <c r="AQ150" s="287"/>
      <c r="AR150" s="287"/>
      <c r="AS150" s="287"/>
      <c r="AT150" s="286"/>
      <c r="AU150" s="367"/>
      <c r="AV150" s="287"/>
      <c r="AW150" s="287"/>
      <c r="AX150" s="287"/>
      <c r="AY150" s="287"/>
      <c r="AZ150" s="287"/>
      <c r="BA150" s="287"/>
      <c r="BB150" s="287"/>
      <c r="BC150" s="287"/>
      <c r="BD150" s="287"/>
      <c r="BE150" s="287"/>
      <c r="BF150" s="288"/>
      <c r="BG150" s="396"/>
      <c r="BH150" s="397"/>
      <c r="BI150" s="287"/>
      <c r="BJ150" s="287"/>
      <c r="BK150" s="287"/>
      <c r="BL150" s="287"/>
      <c r="BM150" s="287"/>
      <c r="BN150" s="287"/>
      <c r="BO150" s="287"/>
      <c r="BP150" s="287"/>
      <c r="BQ150" s="287"/>
      <c r="BR150" s="287"/>
      <c r="BS150" s="287"/>
      <c r="BT150" s="286"/>
    </row>
    <row r="151" spans="1:72" s="217" customFormat="1" ht="11.65" customHeight="1" x14ac:dyDescent="0.2">
      <c r="A151" s="448">
        <f>IF(ISBLANK(Tracker!G116),"",Tracker!G116)</f>
        <v>97</v>
      </c>
      <c r="B151" s="971" t="str">
        <f>IF(ISBLANK(Tracker!H116),"",Tracker!H116)</f>
        <v>Watton Green</v>
      </c>
      <c r="C151" s="972"/>
      <c r="D151" s="972"/>
      <c r="E151" s="973"/>
      <c r="F151" s="96" t="str">
        <f>IF(ISBLANK(Tracker!L116),"",Tracker!L116)</f>
        <v>B35 7GA</v>
      </c>
      <c r="G151" s="217">
        <f t="shared" si="92"/>
        <v>113</v>
      </c>
      <c r="H151" s="368"/>
      <c r="I151" s="287"/>
      <c r="J151" s="287"/>
      <c r="K151" s="287"/>
      <c r="L151" s="287"/>
      <c r="M151" s="287"/>
      <c r="N151" s="287"/>
      <c r="O151" s="287"/>
      <c r="P151" s="287"/>
      <c r="Q151" s="287"/>
      <c r="R151" s="287"/>
      <c r="S151" s="287"/>
      <c r="T151" s="286"/>
      <c r="U151" s="367"/>
      <c r="V151" s="287"/>
      <c r="W151" s="287"/>
      <c r="X151" s="287"/>
      <c r="Y151" s="287"/>
      <c r="Z151" s="287"/>
      <c r="AA151" s="287"/>
      <c r="AB151" s="287"/>
      <c r="AC151" s="287"/>
      <c r="AD151" s="287"/>
      <c r="AE151" s="287"/>
      <c r="AF151" s="287"/>
      <c r="AG151" s="365"/>
      <c r="AH151" s="368"/>
      <c r="AI151" s="287"/>
      <c r="AJ151" s="287"/>
      <c r="AK151" s="287"/>
      <c r="AL151" s="287"/>
      <c r="AM151" s="287"/>
      <c r="AN151" s="287"/>
      <c r="AO151" s="287"/>
      <c r="AP151" s="287"/>
      <c r="AQ151" s="287"/>
      <c r="AR151" s="287"/>
      <c r="AS151" s="287"/>
      <c r="AT151" s="286"/>
      <c r="AU151" s="367"/>
      <c r="AV151" s="287"/>
      <c r="AW151" s="287"/>
      <c r="AX151" s="287"/>
      <c r="AY151" s="287"/>
      <c r="AZ151" s="287"/>
      <c r="BA151" s="287"/>
      <c r="BB151" s="287"/>
      <c r="BC151" s="287"/>
      <c r="BD151" s="287"/>
      <c r="BE151" s="287"/>
      <c r="BF151" s="288"/>
      <c r="BG151" s="396"/>
      <c r="BH151" s="397"/>
      <c r="BI151" s="287"/>
      <c r="BJ151" s="287"/>
      <c r="BK151" s="287"/>
      <c r="BL151" s="287"/>
      <c r="BM151" s="287"/>
      <c r="BN151" s="287"/>
      <c r="BO151" s="287"/>
      <c r="BP151" s="287"/>
      <c r="BQ151" s="287"/>
      <c r="BR151" s="287"/>
      <c r="BS151" s="287"/>
      <c r="BT151" s="286"/>
    </row>
    <row r="152" spans="1:72" s="217" customFormat="1" ht="11.65" customHeight="1" x14ac:dyDescent="0.2">
      <c r="A152" s="448">
        <f>IF(ISBLANK(Tracker!G117),"",Tracker!G117)</f>
        <v>90</v>
      </c>
      <c r="B152" s="971" t="str">
        <f>IF(ISBLANK(Tracker!H117),"",Tracker!H117)</f>
        <v>Watton Green</v>
      </c>
      <c r="C152" s="972"/>
      <c r="D152" s="972"/>
      <c r="E152" s="973"/>
      <c r="F152" s="96" t="str">
        <f>IF(ISBLANK(Tracker!L117),"",Tracker!L117)</f>
        <v>B35 7JR</v>
      </c>
      <c r="G152" s="217">
        <f t="shared" si="92"/>
        <v>114</v>
      </c>
      <c r="H152" s="368"/>
      <c r="I152" s="287"/>
      <c r="J152" s="287"/>
      <c r="K152" s="287"/>
      <c r="L152" s="287"/>
      <c r="M152" s="287"/>
      <c r="N152" s="287"/>
      <c r="O152" s="287"/>
      <c r="P152" s="287"/>
      <c r="Q152" s="287"/>
      <c r="R152" s="287"/>
      <c r="S152" s="287"/>
      <c r="T152" s="286"/>
      <c r="U152" s="367"/>
      <c r="V152" s="287"/>
      <c r="W152" s="287"/>
      <c r="X152" s="287"/>
      <c r="Y152" s="287"/>
      <c r="Z152" s="287"/>
      <c r="AA152" s="287"/>
      <c r="AB152" s="287"/>
      <c r="AC152" s="287"/>
      <c r="AD152" s="287"/>
      <c r="AE152" s="287"/>
      <c r="AF152" s="287"/>
      <c r="AG152" s="365"/>
      <c r="AH152" s="368"/>
      <c r="AI152" s="287"/>
      <c r="AJ152" s="287"/>
      <c r="AK152" s="287"/>
      <c r="AL152" s="287"/>
      <c r="AM152" s="287"/>
      <c r="AN152" s="287"/>
      <c r="AO152" s="287"/>
      <c r="AP152" s="287"/>
      <c r="AQ152" s="287"/>
      <c r="AR152" s="287"/>
      <c r="AS152" s="287"/>
      <c r="AT152" s="286"/>
      <c r="AU152" s="367"/>
      <c r="AV152" s="287"/>
      <c r="AW152" s="287"/>
      <c r="AX152" s="287"/>
      <c r="AY152" s="287"/>
      <c r="AZ152" s="287"/>
      <c r="BA152" s="287"/>
      <c r="BB152" s="287"/>
      <c r="BC152" s="287"/>
      <c r="BD152" s="287"/>
      <c r="BE152" s="287"/>
      <c r="BF152" s="288"/>
      <c r="BG152" s="396"/>
      <c r="BH152" s="397"/>
      <c r="BI152" s="287"/>
      <c r="BJ152" s="287"/>
      <c r="BK152" s="287"/>
      <c r="BL152" s="287"/>
      <c r="BM152" s="287"/>
      <c r="BN152" s="287"/>
      <c r="BO152" s="287"/>
      <c r="BP152" s="287"/>
      <c r="BQ152" s="287"/>
      <c r="BR152" s="287"/>
      <c r="BS152" s="287"/>
      <c r="BT152" s="286"/>
    </row>
    <row r="153" spans="1:72" s="217" customFormat="1" ht="11.65" customHeight="1" x14ac:dyDescent="0.2">
      <c r="A153" s="448">
        <f>IF(ISBLANK(Tracker!G118),"",Tracker!G118)</f>
        <v>33</v>
      </c>
      <c r="B153" s="971" t="str">
        <f>IF(ISBLANK(Tracker!H118),"",Tracker!H118)</f>
        <v>Watton Green</v>
      </c>
      <c r="C153" s="972"/>
      <c r="D153" s="972"/>
      <c r="E153" s="973"/>
      <c r="F153" s="96" t="str">
        <f>IF(ISBLANK(Tracker!L118),"",Tracker!L118)</f>
        <v>B35 7JS</v>
      </c>
      <c r="G153" s="217">
        <f t="shared" si="92"/>
        <v>115</v>
      </c>
      <c r="H153" s="368"/>
      <c r="I153" s="287"/>
      <c r="J153" s="287"/>
      <c r="K153" s="287"/>
      <c r="L153" s="287"/>
      <c r="M153" s="287"/>
      <c r="N153" s="287"/>
      <c r="O153" s="287"/>
      <c r="P153" s="287"/>
      <c r="Q153" s="287"/>
      <c r="R153" s="287"/>
      <c r="S153" s="287"/>
      <c r="T153" s="286"/>
      <c r="U153" s="367"/>
      <c r="V153" s="287"/>
      <c r="W153" s="287"/>
      <c r="X153" s="287"/>
      <c r="Y153" s="287"/>
      <c r="Z153" s="287"/>
      <c r="AA153" s="287"/>
      <c r="AB153" s="287"/>
      <c r="AC153" s="287"/>
      <c r="AD153" s="287"/>
      <c r="AE153" s="287"/>
      <c r="AF153" s="287"/>
      <c r="AG153" s="365"/>
      <c r="AH153" s="368"/>
      <c r="AI153" s="287"/>
      <c r="AJ153" s="287"/>
      <c r="AK153" s="287"/>
      <c r="AL153" s="287"/>
      <c r="AM153" s="287"/>
      <c r="AN153" s="287"/>
      <c r="AO153" s="287"/>
      <c r="AP153" s="287"/>
      <c r="AQ153" s="287"/>
      <c r="AR153" s="287"/>
      <c r="AS153" s="287"/>
      <c r="AT153" s="286"/>
      <c r="AU153" s="367"/>
      <c r="AV153" s="287"/>
      <c r="AW153" s="287"/>
      <c r="AX153" s="287"/>
      <c r="AY153" s="287"/>
      <c r="AZ153" s="287"/>
      <c r="BA153" s="287"/>
      <c r="BB153" s="287"/>
      <c r="BC153" s="287"/>
      <c r="BD153" s="287"/>
      <c r="BE153" s="287"/>
      <c r="BF153" s="288"/>
      <c r="BG153" s="396"/>
      <c r="BH153" s="397"/>
      <c r="BI153" s="287"/>
      <c r="BJ153" s="287"/>
      <c r="BK153" s="287"/>
      <c r="BL153" s="287"/>
      <c r="BM153" s="287"/>
      <c r="BN153" s="287"/>
      <c r="BO153" s="287"/>
      <c r="BP153" s="287"/>
      <c r="BQ153" s="287"/>
      <c r="BR153" s="287"/>
      <c r="BS153" s="287"/>
      <c r="BT153" s="286"/>
    </row>
    <row r="154" spans="1:72" s="217" customFormat="1" ht="11.65" customHeight="1" x14ac:dyDescent="0.2">
      <c r="A154" s="448">
        <f>IF(ISBLANK(Tracker!G119),"",Tracker!G119)</f>
        <v>21</v>
      </c>
      <c r="B154" s="971" t="str">
        <f>IF(ISBLANK(Tracker!H119),"",Tracker!H119)</f>
        <v>Cranwell Way</v>
      </c>
      <c r="C154" s="972"/>
      <c r="D154" s="972"/>
      <c r="E154" s="973"/>
      <c r="F154" s="96" t="str">
        <f>IF(ISBLANK(Tracker!L119),"",Tracker!L119)</f>
        <v>B35 6QH</v>
      </c>
      <c r="G154" s="217">
        <f t="shared" si="92"/>
        <v>116</v>
      </c>
      <c r="H154" s="368"/>
      <c r="I154" s="287"/>
      <c r="J154" s="287"/>
      <c r="K154" s="287"/>
      <c r="L154" s="287"/>
      <c r="M154" s="287"/>
      <c r="N154" s="287"/>
      <c r="O154" s="287"/>
      <c r="P154" s="287"/>
      <c r="Q154" s="287"/>
      <c r="R154" s="287"/>
      <c r="S154" s="287"/>
      <c r="T154" s="286"/>
      <c r="U154" s="367"/>
      <c r="V154" s="287"/>
      <c r="W154" s="287"/>
      <c r="X154" s="287"/>
      <c r="Y154" s="287"/>
      <c r="Z154" s="287"/>
      <c r="AA154" s="287"/>
      <c r="AB154" s="287"/>
      <c r="AC154" s="287"/>
      <c r="AD154" s="287"/>
      <c r="AE154" s="287"/>
      <c r="AF154" s="287"/>
      <c r="AG154" s="365"/>
      <c r="AH154" s="368"/>
      <c r="AI154" s="287"/>
      <c r="AJ154" s="287"/>
      <c r="AK154" s="287"/>
      <c r="AL154" s="287"/>
      <c r="AM154" s="287"/>
      <c r="AN154" s="287"/>
      <c r="AO154" s="287"/>
      <c r="AP154" s="287"/>
      <c r="AQ154" s="287"/>
      <c r="AR154" s="287"/>
      <c r="AS154" s="287"/>
      <c r="AT154" s="286"/>
      <c r="AU154" s="367"/>
      <c r="AV154" s="287"/>
      <c r="AW154" s="287"/>
      <c r="AX154" s="287"/>
      <c r="AY154" s="287"/>
      <c r="AZ154" s="287"/>
      <c r="BA154" s="287"/>
      <c r="BB154" s="287"/>
      <c r="BC154" s="287"/>
      <c r="BD154" s="287"/>
      <c r="BE154" s="287"/>
      <c r="BF154" s="288"/>
      <c r="BG154" s="396"/>
      <c r="BH154" s="397"/>
      <c r="BI154" s="287"/>
      <c r="BJ154" s="287"/>
      <c r="BK154" s="287"/>
      <c r="BL154" s="287"/>
      <c r="BM154" s="287"/>
      <c r="BN154" s="287"/>
      <c r="BO154" s="287"/>
      <c r="BP154" s="287"/>
      <c r="BQ154" s="287"/>
      <c r="BR154" s="287"/>
      <c r="BS154" s="287"/>
      <c r="BT154" s="286"/>
    </row>
    <row r="155" spans="1:72" s="217" customFormat="1" ht="11.65" customHeight="1" x14ac:dyDescent="0.2">
      <c r="A155" s="448">
        <f>IF(ISBLANK(Tracker!G120),"",Tracker!G120)</f>
        <v>4</v>
      </c>
      <c r="B155" s="971" t="str">
        <f>IF(ISBLANK(Tracker!H120),"",Tracker!H120)</f>
        <v>Cranwell Way</v>
      </c>
      <c r="C155" s="972"/>
      <c r="D155" s="972"/>
      <c r="E155" s="973"/>
      <c r="F155" s="96" t="str">
        <f>IF(ISBLANK(Tracker!L120),"",Tracker!L120)</f>
        <v>B35 6QH</v>
      </c>
      <c r="G155" s="217">
        <f t="shared" si="92"/>
        <v>117</v>
      </c>
      <c r="H155" s="368"/>
      <c r="I155" s="287"/>
      <c r="J155" s="287"/>
      <c r="K155" s="287"/>
      <c r="L155" s="287"/>
      <c r="M155" s="287"/>
      <c r="N155" s="287"/>
      <c r="O155" s="287"/>
      <c r="P155" s="287"/>
      <c r="Q155" s="287"/>
      <c r="R155" s="287"/>
      <c r="S155" s="287"/>
      <c r="T155" s="286"/>
      <c r="U155" s="367"/>
      <c r="V155" s="287"/>
      <c r="W155" s="287"/>
      <c r="X155" s="287"/>
      <c r="Y155" s="287"/>
      <c r="Z155" s="287"/>
      <c r="AA155" s="287"/>
      <c r="AB155" s="287"/>
      <c r="AC155" s="287"/>
      <c r="AD155" s="287"/>
      <c r="AE155" s="287"/>
      <c r="AF155" s="287"/>
      <c r="AG155" s="365"/>
      <c r="AH155" s="368"/>
      <c r="AI155" s="287"/>
      <c r="AJ155" s="287"/>
      <c r="AK155" s="287"/>
      <c r="AL155" s="287"/>
      <c r="AM155" s="287"/>
      <c r="AN155" s="287"/>
      <c r="AO155" s="287"/>
      <c r="AP155" s="287"/>
      <c r="AQ155" s="287"/>
      <c r="AR155" s="287"/>
      <c r="AS155" s="287"/>
      <c r="AT155" s="286"/>
      <c r="AU155" s="367"/>
      <c r="AV155" s="287"/>
      <c r="AW155" s="287"/>
      <c r="AX155" s="287"/>
      <c r="AY155" s="287"/>
      <c r="AZ155" s="287"/>
      <c r="BA155" s="287"/>
      <c r="BB155" s="287"/>
      <c r="BC155" s="287"/>
      <c r="BD155" s="287"/>
      <c r="BE155" s="287"/>
      <c r="BF155" s="288"/>
      <c r="BG155" s="396"/>
      <c r="BH155" s="397"/>
      <c r="BI155" s="287"/>
      <c r="BJ155" s="287"/>
      <c r="BK155" s="287"/>
      <c r="BL155" s="287"/>
      <c r="BM155" s="287"/>
      <c r="BN155" s="287"/>
      <c r="BO155" s="287"/>
      <c r="BP155" s="287"/>
      <c r="BQ155" s="287"/>
      <c r="BR155" s="287"/>
      <c r="BS155" s="287"/>
      <c r="BT155" s="286"/>
    </row>
    <row r="156" spans="1:72" s="217" customFormat="1" ht="11.65" customHeight="1" x14ac:dyDescent="0.2">
      <c r="A156" s="448">
        <f>IF(ISBLANK(Tracker!G121),"",Tracker!G121)</f>
        <v>30</v>
      </c>
      <c r="B156" s="971" t="str">
        <f>IF(ISBLANK(Tracker!H121),"",Tracker!H121)</f>
        <v>Cosford Crescent</v>
      </c>
      <c r="C156" s="972"/>
      <c r="D156" s="972"/>
      <c r="E156" s="973"/>
      <c r="F156" s="96" t="str">
        <f>IF(ISBLANK(Tracker!L121),"",Tracker!L121)</f>
        <v>B35 6QE</v>
      </c>
      <c r="G156" s="217">
        <f t="shared" si="92"/>
        <v>118</v>
      </c>
      <c r="H156" s="368"/>
      <c r="I156" s="287"/>
      <c r="J156" s="287"/>
      <c r="K156" s="287"/>
      <c r="L156" s="287"/>
      <c r="M156" s="287"/>
      <c r="N156" s="287"/>
      <c r="O156" s="287"/>
      <c r="P156" s="287"/>
      <c r="Q156" s="287"/>
      <c r="R156" s="287"/>
      <c r="S156" s="287"/>
      <c r="T156" s="286"/>
      <c r="U156" s="367"/>
      <c r="V156" s="287"/>
      <c r="W156" s="287"/>
      <c r="X156" s="287"/>
      <c r="Y156" s="287"/>
      <c r="Z156" s="287"/>
      <c r="AA156" s="287"/>
      <c r="AB156" s="287"/>
      <c r="AC156" s="287"/>
      <c r="AD156" s="287"/>
      <c r="AE156" s="287"/>
      <c r="AF156" s="287"/>
      <c r="AG156" s="365"/>
      <c r="AH156" s="368"/>
      <c r="AI156" s="287"/>
      <c r="AJ156" s="287"/>
      <c r="AK156" s="287"/>
      <c r="AL156" s="287"/>
      <c r="AM156" s="287"/>
      <c r="AN156" s="287"/>
      <c r="AO156" s="287"/>
      <c r="AP156" s="287"/>
      <c r="AQ156" s="287"/>
      <c r="AR156" s="287"/>
      <c r="AS156" s="287"/>
      <c r="AT156" s="286"/>
      <c r="AU156" s="367"/>
      <c r="AV156" s="287"/>
      <c r="AW156" s="287"/>
      <c r="AX156" s="287"/>
      <c r="AY156" s="287"/>
      <c r="AZ156" s="287"/>
      <c r="BA156" s="287"/>
      <c r="BB156" s="287"/>
      <c r="BC156" s="287"/>
      <c r="BD156" s="287"/>
      <c r="BE156" s="287"/>
      <c r="BF156" s="288"/>
      <c r="BG156" s="396"/>
      <c r="BH156" s="397"/>
      <c r="BI156" s="287"/>
      <c r="BJ156" s="287"/>
      <c r="BK156" s="287"/>
      <c r="BL156" s="287"/>
      <c r="BM156" s="287"/>
      <c r="BN156" s="287"/>
      <c r="BO156" s="287"/>
      <c r="BP156" s="287"/>
      <c r="BQ156" s="287"/>
      <c r="BR156" s="287"/>
      <c r="BS156" s="287"/>
      <c r="BT156" s="286"/>
    </row>
    <row r="157" spans="1:72" s="217" customFormat="1" ht="11.65" customHeight="1" x14ac:dyDescent="0.2">
      <c r="A157" s="448">
        <f>IF(ISBLANK(Tracker!G122),"",Tracker!G122)</f>
        <v>46</v>
      </c>
      <c r="B157" s="971" t="str">
        <f>IF(ISBLANK(Tracker!H122),"",Tracker!H122)</f>
        <v>Cosford Crescent</v>
      </c>
      <c r="C157" s="972"/>
      <c r="D157" s="972"/>
      <c r="E157" s="973"/>
      <c r="F157" s="96" t="str">
        <f>IF(ISBLANK(Tracker!L122),"",Tracker!L122)</f>
        <v>B35 6QE</v>
      </c>
      <c r="G157" s="217">
        <f t="shared" si="92"/>
        <v>119</v>
      </c>
      <c r="H157" s="368"/>
      <c r="I157" s="287"/>
      <c r="J157" s="287"/>
      <c r="K157" s="287"/>
      <c r="L157" s="287"/>
      <c r="M157" s="287"/>
      <c r="N157" s="287"/>
      <c r="O157" s="287"/>
      <c r="P157" s="287"/>
      <c r="Q157" s="287"/>
      <c r="R157" s="287"/>
      <c r="S157" s="287"/>
      <c r="T157" s="286"/>
      <c r="U157" s="367"/>
      <c r="V157" s="287"/>
      <c r="W157" s="287"/>
      <c r="X157" s="287"/>
      <c r="Y157" s="287"/>
      <c r="Z157" s="287"/>
      <c r="AA157" s="287"/>
      <c r="AB157" s="287"/>
      <c r="AC157" s="287"/>
      <c r="AD157" s="287"/>
      <c r="AE157" s="287"/>
      <c r="AF157" s="287"/>
      <c r="AG157" s="365"/>
      <c r="AH157" s="368"/>
      <c r="AI157" s="287"/>
      <c r="AJ157" s="287"/>
      <c r="AK157" s="287"/>
      <c r="AL157" s="287"/>
      <c r="AM157" s="287"/>
      <c r="AN157" s="287"/>
      <c r="AO157" s="287"/>
      <c r="AP157" s="287"/>
      <c r="AQ157" s="287"/>
      <c r="AR157" s="287"/>
      <c r="AS157" s="287"/>
      <c r="AT157" s="286"/>
      <c r="AU157" s="367"/>
      <c r="AV157" s="287"/>
      <c r="AW157" s="287"/>
      <c r="AX157" s="287"/>
      <c r="AY157" s="287"/>
      <c r="AZ157" s="287"/>
      <c r="BA157" s="287"/>
      <c r="BB157" s="287"/>
      <c r="BC157" s="287"/>
      <c r="BD157" s="287"/>
      <c r="BE157" s="287"/>
      <c r="BF157" s="288"/>
      <c r="BG157" s="396"/>
      <c r="BH157" s="397"/>
      <c r="BI157" s="287"/>
      <c r="BJ157" s="287"/>
      <c r="BK157" s="287"/>
      <c r="BL157" s="287"/>
      <c r="BM157" s="287"/>
      <c r="BN157" s="287"/>
      <c r="BO157" s="287"/>
      <c r="BP157" s="287"/>
      <c r="BQ157" s="287"/>
      <c r="BR157" s="287"/>
      <c r="BS157" s="287"/>
      <c r="BT157" s="286"/>
    </row>
    <row r="158" spans="1:72" s="217" customFormat="1" ht="11.65" customHeight="1" x14ac:dyDescent="0.2">
      <c r="A158" s="448" t="str">
        <f>IF(ISBLANK(Tracker!G123),"",Tracker!G123)</f>
        <v xml:space="preserve">FLAT 32 </v>
      </c>
      <c r="B158" s="971" t="str">
        <f>IF(ISBLANK(Tracker!H123),"",Tracker!H123)</f>
        <v>Cosford Crescent</v>
      </c>
      <c r="C158" s="972"/>
      <c r="D158" s="972"/>
      <c r="E158" s="973"/>
      <c r="F158" s="96" t="str">
        <f>IF(ISBLANK(Tracker!L123),"",Tracker!L123)</f>
        <v>B35 6QE</v>
      </c>
      <c r="G158" s="217">
        <f t="shared" si="92"/>
        <v>120</v>
      </c>
      <c r="H158" s="368"/>
      <c r="I158" s="287"/>
      <c r="J158" s="287"/>
      <c r="K158" s="287"/>
      <c r="L158" s="287"/>
      <c r="M158" s="287"/>
      <c r="N158" s="287"/>
      <c r="O158" s="287"/>
      <c r="P158" s="287"/>
      <c r="Q158" s="287"/>
      <c r="R158" s="287"/>
      <c r="S158" s="287"/>
      <c r="T158" s="286"/>
      <c r="U158" s="367"/>
      <c r="V158" s="287"/>
      <c r="W158" s="287"/>
      <c r="X158" s="287"/>
      <c r="Y158" s="287"/>
      <c r="Z158" s="287"/>
      <c r="AA158" s="287"/>
      <c r="AB158" s="287"/>
      <c r="AC158" s="287"/>
      <c r="AD158" s="287"/>
      <c r="AE158" s="287"/>
      <c r="AF158" s="287"/>
      <c r="AG158" s="365"/>
      <c r="AH158" s="368"/>
      <c r="AI158" s="287"/>
      <c r="AJ158" s="287"/>
      <c r="AK158" s="287"/>
      <c r="AL158" s="287"/>
      <c r="AM158" s="287"/>
      <c r="AN158" s="287"/>
      <c r="AO158" s="287"/>
      <c r="AP158" s="287"/>
      <c r="AQ158" s="287"/>
      <c r="AR158" s="287"/>
      <c r="AS158" s="287"/>
      <c r="AT158" s="286"/>
      <c r="AU158" s="367"/>
      <c r="AV158" s="287"/>
      <c r="AW158" s="287"/>
      <c r="AX158" s="287"/>
      <c r="AY158" s="287"/>
      <c r="AZ158" s="287"/>
      <c r="BA158" s="287"/>
      <c r="BB158" s="287"/>
      <c r="BC158" s="287"/>
      <c r="BD158" s="287"/>
      <c r="BE158" s="287"/>
      <c r="BF158" s="288"/>
      <c r="BG158" s="396"/>
      <c r="BH158" s="397"/>
      <c r="BI158" s="287"/>
      <c r="BJ158" s="287"/>
      <c r="BK158" s="287"/>
      <c r="BL158" s="287"/>
      <c r="BM158" s="287"/>
      <c r="BN158" s="287"/>
      <c r="BO158" s="287"/>
      <c r="BP158" s="287"/>
      <c r="BQ158" s="287"/>
      <c r="BR158" s="287"/>
      <c r="BS158" s="287"/>
      <c r="BT158" s="286"/>
    </row>
    <row r="159" spans="1:72" s="217" customFormat="1" ht="11.65" customHeight="1" x14ac:dyDescent="0.2">
      <c r="A159" s="448" t="str">
        <f>IF(ISBLANK(Tracker!G124),"",Tracker!G124)</f>
        <v xml:space="preserve">FLAT 34 </v>
      </c>
      <c r="B159" s="971" t="str">
        <f>IF(ISBLANK(Tracker!H124),"",Tracker!H124)</f>
        <v>Cosford Crescent</v>
      </c>
      <c r="C159" s="972"/>
      <c r="D159" s="972"/>
      <c r="E159" s="973"/>
      <c r="F159" s="96" t="str">
        <f>IF(ISBLANK(Tracker!L124),"",Tracker!L124)</f>
        <v>B35 6QE</v>
      </c>
      <c r="G159" s="217">
        <f t="shared" si="92"/>
        <v>121</v>
      </c>
      <c r="H159" s="368"/>
      <c r="I159" s="287"/>
      <c r="J159" s="287"/>
      <c r="K159" s="287"/>
      <c r="L159" s="287"/>
      <c r="M159" s="287"/>
      <c r="N159" s="287"/>
      <c r="O159" s="287"/>
      <c r="P159" s="287"/>
      <c r="Q159" s="287"/>
      <c r="R159" s="287"/>
      <c r="S159" s="287"/>
      <c r="T159" s="286"/>
      <c r="U159" s="367"/>
      <c r="V159" s="287"/>
      <c r="W159" s="287"/>
      <c r="X159" s="287"/>
      <c r="Y159" s="287"/>
      <c r="Z159" s="287"/>
      <c r="AA159" s="287"/>
      <c r="AB159" s="287"/>
      <c r="AC159" s="287"/>
      <c r="AD159" s="287"/>
      <c r="AE159" s="287"/>
      <c r="AF159" s="287"/>
      <c r="AG159" s="365"/>
      <c r="AH159" s="368"/>
      <c r="AI159" s="287"/>
      <c r="AJ159" s="287"/>
      <c r="AK159" s="287"/>
      <c r="AL159" s="287"/>
      <c r="AM159" s="287"/>
      <c r="AN159" s="287"/>
      <c r="AO159" s="287"/>
      <c r="AP159" s="287"/>
      <c r="AQ159" s="287"/>
      <c r="AR159" s="287"/>
      <c r="AS159" s="287"/>
      <c r="AT159" s="286"/>
      <c r="AU159" s="367"/>
      <c r="AV159" s="287"/>
      <c r="AW159" s="287"/>
      <c r="AX159" s="287"/>
      <c r="AY159" s="287"/>
      <c r="AZ159" s="287"/>
      <c r="BA159" s="287"/>
      <c r="BB159" s="287"/>
      <c r="BC159" s="287"/>
      <c r="BD159" s="287"/>
      <c r="BE159" s="287"/>
      <c r="BF159" s="288"/>
      <c r="BG159" s="396"/>
      <c r="BH159" s="397"/>
      <c r="BI159" s="287"/>
      <c r="BJ159" s="287"/>
      <c r="BK159" s="287"/>
      <c r="BL159" s="287"/>
      <c r="BM159" s="287"/>
      <c r="BN159" s="287"/>
      <c r="BO159" s="287"/>
      <c r="BP159" s="287"/>
      <c r="BQ159" s="287"/>
      <c r="BR159" s="287"/>
      <c r="BS159" s="287"/>
      <c r="BT159" s="286"/>
    </row>
    <row r="160" spans="1:72" s="217" customFormat="1" ht="11.65" customHeight="1" x14ac:dyDescent="0.2">
      <c r="A160" s="448" t="str">
        <f>IF(ISBLANK(Tracker!G125),"",Tracker!G125)</f>
        <v xml:space="preserve">FLAT 36 </v>
      </c>
      <c r="B160" s="971" t="str">
        <f>IF(ISBLANK(Tracker!H125),"",Tracker!H125)</f>
        <v>Cosford Crescent</v>
      </c>
      <c r="C160" s="972"/>
      <c r="D160" s="972"/>
      <c r="E160" s="973"/>
      <c r="F160" s="96" t="str">
        <f>IF(ISBLANK(Tracker!L125),"",Tracker!L125)</f>
        <v>B35 6QE</v>
      </c>
      <c r="G160" s="217">
        <f t="shared" si="92"/>
        <v>122</v>
      </c>
      <c r="H160" s="368"/>
      <c r="I160" s="287"/>
      <c r="J160" s="287"/>
      <c r="K160" s="287"/>
      <c r="L160" s="287"/>
      <c r="M160" s="287"/>
      <c r="N160" s="287"/>
      <c r="O160" s="287"/>
      <c r="P160" s="287"/>
      <c r="Q160" s="287"/>
      <c r="R160" s="287"/>
      <c r="S160" s="287"/>
      <c r="T160" s="286"/>
      <c r="U160" s="367"/>
      <c r="V160" s="287"/>
      <c r="W160" s="287"/>
      <c r="X160" s="287"/>
      <c r="Y160" s="287"/>
      <c r="Z160" s="287"/>
      <c r="AA160" s="287"/>
      <c r="AB160" s="287"/>
      <c r="AC160" s="287"/>
      <c r="AD160" s="287"/>
      <c r="AE160" s="287"/>
      <c r="AF160" s="287"/>
      <c r="AG160" s="365"/>
      <c r="AH160" s="368"/>
      <c r="AI160" s="287"/>
      <c r="AJ160" s="287"/>
      <c r="AK160" s="287"/>
      <c r="AL160" s="287"/>
      <c r="AM160" s="287"/>
      <c r="AN160" s="287"/>
      <c r="AO160" s="287"/>
      <c r="AP160" s="287"/>
      <c r="AQ160" s="287"/>
      <c r="AR160" s="287"/>
      <c r="AS160" s="287"/>
      <c r="AT160" s="286"/>
      <c r="AU160" s="367"/>
      <c r="AV160" s="287"/>
      <c r="AW160" s="287"/>
      <c r="AX160" s="287"/>
      <c r="AY160" s="287"/>
      <c r="AZ160" s="287"/>
      <c r="BA160" s="287"/>
      <c r="BB160" s="287"/>
      <c r="BC160" s="287"/>
      <c r="BD160" s="287"/>
      <c r="BE160" s="287"/>
      <c r="BF160" s="288"/>
      <c r="BG160" s="396"/>
      <c r="BH160" s="397"/>
      <c r="BI160" s="287"/>
      <c r="BJ160" s="287"/>
      <c r="BK160" s="287"/>
      <c r="BL160" s="287"/>
      <c r="BM160" s="287"/>
      <c r="BN160" s="287"/>
      <c r="BO160" s="287"/>
      <c r="BP160" s="287"/>
      <c r="BQ160" s="287"/>
      <c r="BR160" s="287"/>
      <c r="BS160" s="287"/>
      <c r="BT160" s="286"/>
    </row>
    <row r="161" spans="1:72" s="217" customFormat="1" ht="11.65" customHeight="1" x14ac:dyDescent="0.2">
      <c r="A161" s="448">
        <f>IF(ISBLANK(Tracker!G126),"",Tracker!G126)</f>
        <v>6</v>
      </c>
      <c r="B161" s="971" t="str">
        <f>IF(ISBLANK(Tracker!H126),"",Tracker!H126)</f>
        <v>Drem Croft</v>
      </c>
      <c r="C161" s="972"/>
      <c r="D161" s="972"/>
      <c r="E161" s="973"/>
      <c r="F161" s="96" t="str">
        <f>IF(ISBLANK(Tracker!L126),"",Tracker!L126)</f>
        <v>B35 7HW</v>
      </c>
      <c r="G161" s="217">
        <f t="shared" si="92"/>
        <v>123</v>
      </c>
      <c r="H161" s="368"/>
      <c r="I161" s="287"/>
      <c r="J161" s="287"/>
      <c r="K161" s="287"/>
      <c r="L161" s="287"/>
      <c r="M161" s="287"/>
      <c r="N161" s="287"/>
      <c r="O161" s="287"/>
      <c r="P161" s="287"/>
      <c r="Q161" s="287"/>
      <c r="R161" s="287"/>
      <c r="S161" s="287"/>
      <c r="T161" s="286"/>
      <c r="U161" s="367"/>
      <c r="V161" s="287"/>
      <c r="W161" s="287"/>
      <c r="X161" s="287"/>
      <c r="Y161" s="287"/>
      <c r="Z161" s="287"/>
      <c r="AA161" s="287"/>
      <c r="AB161" s="287"/>
      <c r="AC161" s="287"/>
      <c r="AD161" s="287"/>
      <c r="AE161" s="287"/>
      <c r="AF161" s="287"/>
      <c r="AG161" s="365"/>
      <c r="AH161" s="368"/>
      <c r="AI161" s="287"/>
      <c r="AJ161" s="287"/>
      <c r="AK161" s="287"/>
      <c r="AL161" s="287"/>
      <c r="AM161" s="287"/>
      <c r="AN161" s="287"/>
      <c r="AO161" s="287"/>
      <c r="AP161" s="287"/>
      <c r="AQ161" s="287"/>
      <c r="AR161" s="287"/>
      <c r="AS161" s="287"/>
      <c r="AT161" s="286"/>
      <c r="AU161" s="367"/>
      <c r="AV161" s="287"/>
      <c r="AW161" s="287"/>
      <c r="AX161" s="287"/>
      <c r="AY161" s="287"/>
      <c r="AZ161" s="287"/>
      <c r="BA161" s="287"/>
      <c r="BB161" s="287"/>
      <c r="BC161" s="287"/>
      <c r="BD161" s="287"/>
      <c r="BE161" s="287"/>
      <c r="BF161" s="288"/>
      <c r="BG161" s="396"/>
      <c r="BH161" s="397"/>
      <c r="BI161" s="287"/>
      <c r="BJ161" s="287"/>
      <c r="BK161" s="287"/>
      <c r="BL161" s="287"/>
      <c r="BM161" s="287"/>
      <c r="BN161" s="287"/>
      <c r="BO161" s="287"/>
      <c r="BP161" s="287"/>
      <c r="BQ161" s="287"/>
      <c r="BR161" s="287"/>
      <c r="BS161" s="287"/>
      <c r="BT161" s="286"/>
    </row>
    <row r="162" spans="1:72" s="217" customFormat="1" ht="11.65" customHeight="1" x14ac:dyDescent="0.2">
      <c r="A162" s="448">
        <f>IF(ISBLANK(Tracker!G127),"",Tracker!G127)</f>
        <v>8</v>
      </c>
      <c r="B162" s="971" t="str">
        <f>IF(ISBLANK(Tracker!H127),"",Tracker!H127)</f>
        <v>Drem Croft</v>
      </c>
      <c r="C162" s="972"/>
      <c r="D162" s="972"/>
      <c r="E162" s="973"/>
      <c r="F162" s="96" t="str">
        <f>IF(ISBLANK(Tracker!L127),"",Tracker!L127)</f>
        <v>B35 7HW</v>
      </c>
      <c r="G162" s="217">
        <f t="shared" si="92"/>
        <v>124</v>
      </c>
      <c r="H162" s="368"/>
      <c r="I162" s="287"/>
      <c r="J162" s="287"/>
      <c r="K162" s="287"/>
      <c r="L162" s="287"/>
      <c r="M162" s="287"/>
      <c r="N162" s="287"/>
      <c r="O162" s="287"/>
      <c r="P162" s="287"/>
      <c r="Q162" s="287"/>
      <c r="R162" s="287"/>
      <c r="S162" s="287"/>
      <c r="T162" s="286"/>
      <c r="U162" s="367"/>
      <c r="V162" s="287"/>
      <c r="W162" s="287"/>
      <c r="X162" s="287"/>
      <c r="Y162" s="287"/>
      <c r="Z162" s="287"/>
      <c r="AA162" s="287"/>
      <c r="AB162" s="287"/>
      <c r="AC162" s="287"/>
      <c r="AD162" s="287"/>
      <c r="AE162" s="287"/>
      <c r="AF162" s="287"/>
      <c r="AG162" s="365"/>
      <c r="AH162" s="368"/>
      <c r="AI162" s="287"/>
      <c r="AJ162" s="287"/>
      <c r="AK162" s="287"/>
      <c r="AL162" s="287"/>
      <c r="AM162" s="287"/>
      <c r="AN162" s="287"/>
      <c r="AO162" s="287"/>
      <c r="AP162" s="287"/>
      <c r="AQ162" s="287"/>
      <c r="AR162" s="287"/>
      <c r="AS162" s="287"/>
      <c r="AT162" s="286"/>
      <c r="AU162" s="367"/>
      <c r="AV162" s="287"/>
      <c r="AW162" s="287"/>
      <c r="AX162" s="287"/>
      <c r="AY162" s="287"/>
      <c r="AZ162" s="287"/>
      <c r="BA162" s="287"/>
      <c r="BB162" s="287"/>
      <c r="BC162" s="287"/>
      <c r="BD162" s="287"/>
      <c r="BE162" s="287"/>
      <c r="BF162" s="288"/>
      <c r="BG162" s="396"/>
      <c r="BH162" s="397"/>
      <c r="BI162" s="287"/>
      <c r="BJ162" s="287"/>
      <c r="BK162" s="287"/>
      <c r="BL162" s="287"/>
      <c r="BM162" s="287"/>
      <c r="BN162" s="287"/>
      <c r="BO162" s="287"/>
      <c r="BP162" s="287"/>
      <c r="BQ162" s="287"/>
      <c r="BR162" s="287"/>
      <c r="BS162" s="287"/>
      <c r="BT162" s="286"/>
    </row>
    <row r="163" spans="1:72" s="217" customFormat="1" ht="11.65" customHeight="1" x14ac:dyDescent="0.2">
      <c r="A163" s="448" t="str">
        <f>IF(ISBLANK(Tracker!G128),"",Tracker!G128)</f>
        <v xml:space="preserve">FLAT 2 </v>
      </c>
      <c r="B163" s="971" t="str">
        <f>IF(ISBLANK(Tracker!H128),"",Tracker!H128)</f>
        <v>Kemble Drive</v>
      </c>
      <c r="C163" s="972"/>
      <c r="D163" s="972"/>
      <c r="E163" s="973"/>
      <c r="F163" s="96" t="str">
        <f>IF(ISBLANK(Tracker!L128),"",Tracker!L128)</f>
        <v>B35 6QS</v>
      </c>
      <c r="G163" s="217">
        <f t="shared" si="92"/>
        <v>125</v>
      </c>
      <c r="H163" s="368"/>
      <c r="I163" s="287"/>
      <c r="J163" s="287"/>
      <c r="K163" s="287"/>
      <c r="L163" s="287"/>
      <c r="M163" s="287"/>
      <c r="N163" s="287"/>
      <c r="O163" s="287"/>
      <c r="P163" s="287"/>
      <c r="Q163" s="287"/>
      <c r="R163" s="287"/>
      <c r="S163" s="287"/>
      <c r="T163" s="286"/>
      <c r="U163" s="367"/>
      <c r="V163" s="287"/>
      <c r="W163" s="287"/>
      <c r="X163" s="287"/>
      <c r="Y163" s="287"/>
      <c r="Z163" s="287"/>
      <c r="AA163" s="287"/>
      <c r="AB163" s="287"/>
      <c r="AC163" s="287"/>
      <c r="AD163" s="287"/>
      <c r="AE163" s="287"/>
      <c r="AF163" s="287"/>
      <c r="AG163" s="365"/>
      <c r="AH163" s="368"/>
      <c r="AI163" s="287"/>
      <c r="AJ163" s="287"/>
      <c r="AK163" s="287"/>
      <c r="AL163" s="287"/>
      <c r="AM163" s="287"/>
      <c r="AN163" s="287"/>
      <c r="AO163" s="287"/>
      <c r="AP163" s="287"/>
      <c r="AQ163" s="287"/>
      <c r="AR163" s="287"/>
      <c r="AS163" s="287"/>
      <c r="AT163" s="286"/>
      <c r="AU163" s="367"/>
      <c r="AV163" s="287"/>
      <c r="AW163" s="287"/>
      <c r="AX163" s="287"/>
      <c r="AY163" s="287"/>
      <c r="AZ163" s="287"/>
      <c r="BA163" s="287"/>
      <c r="BB163" s="287"/>
      <c r="BC163" s="287"/>
      <c r="BD163" s="287"/>
      <c r="BE163" s="287"/>
      <c r="BF163" s="288"/>
      <c r="BG163" s="396"/>
      <c r="BH163" s="397"/>
      <c r="BI163" s="287"/>
      <c r="BJ163" s="287"/>
      <c r="BK163" s="287"/>
      <c r="BL163" s="287"/>
      <c r="BM163" s="287"/>
      <c r="BN163" s="287"/>
      <c r="BO163" s="287"/>
      <c r="BP163" s="287"/>
      <c r="BQ163" s="287"/>
      <c r="BR163" s="287"/>
      <c r="BS163" s="287"/>
      <c r="BT163" s="286"/>
    </row>
    <row r="164" spans="1:72" s="217" customFormat="1" ht="11.65" customHeight="1" x14ac:dyDescent="0.2">
      <c r="A164" s="448" t="str">
        <f>IF(ISBLANK(Tracker!G129),"",Tracker!G129)</f>
        <v xml:space="preserve">FLAT 4 </v>
      </c>
      <c r="B164" s="971" t="str">
        <f>IF(ISBLANK(Tracker!H129),"",Tracker!H129)</f>
        <v>Kemble Drive</v>
      </c>
      <c r="C164" s="972"/>
      <c r="D164" s="972"/>
      <c r="E164" s="973"/>
      <c r="F164" s="96" t="str">
        <f>IF(ISBLANK(Tracker!L129),"",Tracker!L129)</f>
        <v>B35 6QS</v>
      </c>
      <c r="G164" s="217">
        <f t="shared" si="92"/>
        <v>126</v>
      </c>
      <c r="H164" s="368"/>
      <c r="I164" s="287"/>
      <c r="J164" s="287"/>
      <c r="K164" s="287"/>
      <c r="L164" s="287"/>
      <c r="M164" s="287"/>
      <c r="N164" s="287"/>
      <c r="O164" s="287"/>
      <c r="P164" s="287"/>
      <c r="Q164" s="287"/>
      <c r="R164" s="287"/>
      <c r="S164" s="287"/>
      <c r="T164" s="286"/>
      <c r="U164" s="367"/>
      <c r="V164" s="287"/>
      <c r="W164" s="287"/>
      <c r="X164" s="287"/>
      <c r="Y164" s="287"/>
      <c r="Z164" s="287"/>
      <c r="AA164" s="287"/>
      <c r="AB164" s="287"/>
      <c r="AC164" s="287"/>
      <c r="AD164" s="287"/>
      <c r="AE164" s="287"/>
      <c r="AF164" s="287"/>
      <c r="AG164" s="365"/>
      <c r="AH164" s="368"/>
      <c r="AI164" s="287"/>
      <c r="AJ164" s="287"/>
      <c r="AK164" s="287"/>
      <c r="AL164" s="287"/>
      <c r="AM164" s="287"/>
      <c r="AN164" s="287"/>
      <c r="AO164" s="287"/>
      <c r="AP164" s="287"/>
      <c r="AQ164" s="287"/>
      <c r="AR164" s="287"/>
      <c r="AS164" s="287"/>
      <c r="AT164" s="286"/>
      <c r="AU164" s="367"/>
      <c r="AV164" s="287"/>
      <c r="AW164" s="287"/>
      <c r="AX164" s="287"/>
      <c r="AY164" s="287"/>
      <c r="AZ164" s="287"/>
      <c r="BA164" s="287"/>
      <c r="BB164" s="287"/>
      <c r="BC164" s="287"/>
      <c r="BD164" s="287"/>
      <c r="BE164" s="287"/>
      <c r="BF164" s="288"/>
      <c r="BG164" s="396"/>
      <c r="BH164" s="397"/>
      <c r="BI164" s="287"/>
      <c r="BJ164" s="287"/>
      <c r="BK164" s="287"/>
      <c r="BL164" s="287"/>
      <c r="BM164" s="287"/>
      <c r="BN164" s="287"/>
      <c r="BO164" s="287"/>
      <c r="BP164" s="287"/>
      <c r="BQ164" s="287"/>
      <c r="BR164" s="287"/>
      <c r="BS164" s="287"/>
      <c r="BT164" s="286"/>
    </row>
    <row r="165" spans="1:72" s="217" customFormat="1" ht="11.65" customHeight="1" x14ac:dyDescent="0.2">
      <c r="A165" s="448" t="str">
        <f>IF(ISBLANK(Tracker!G130),"",Tracker!G130)</f>
        <v xml:space="preserve">FLAT 6 </v>
      </c>
      <c r="B165" s="971" t="str">
        <f>IF(ISBLANK(Tracker!H130),"",Tracker!H130)</f>
        <v>Kemble Drive</v>
      </c>
      <c r="C165" s="972"/>
      <c r="D165" s="972"/>
      <c r="E165" s="973"/>
      <c r="F165" s="96" t="str">
        <f>IF(ISBLANK(Tracker!L130),"",Tracker!L130)</f>
        <v>B35 6QS</v>
      </c>
      <c r="G165" s="217">
        <f t="shared" si="92"/>
        <v>127</v>
      </c>
      <c r="H165" s="368"/>
      <c r="I165" s="287"/>
      <c r="J165" s="287"/>
      <c r="K165" s="287"/>
      <c r="L165" s="287"/>
      <c r="M165" s="287"/>
      <c r="N165" s="287"/>
      <c r="O165" s="287"/>
      <c r="P165" s="287"/>
      <c r="Q165" s="287"/>
      <c r="R165" s="287"/>
      <c r="S165" s="287"/>
      <c r="T165" s="286"/>
      <c r="U165" s="367"/>
      <c r="V165" s="287"/>
      <c r="W165" s="287"/>
      <c r="X165" s="287"/>
      <c r="Y165" s="287"/>
      <c r="Z165" s="287"/>
      <c r="AA165" s="287"/>
      <c r="AB165" s="287"/>
      <c r="AC165" s="287"/>
      <c r="AD165" s="287"/>
      <c r="AE165" s="287"/>
      <c r="AF165" s="287"/>
      <c r="AG165" s="365"/>
      <c r="AH165" s="368"/>
      <c r="AI165" s="287"/>
      <c r="AJ165" s="287"/>
      <c r="AK165" s="287"/>
      <c r="AL165" s="287"/>
      <c r="AM165" s="287"/>
      <c r="AN165" s="287"/>
      <c r="AO165" s="287"/>
      <c r="AP165" s="287"/>
      <c r="AQ165" s="287"/>
      <c r="AR165" s="287"/>
      <c r="AS165" s="287"/>
      <c r="AT165" s="286"/>
      <c r="AU165" s="367"/>
      <c r="AV165" s="287"/>
      <c r="AW165" s="287"/>
      <c r="AX165" s="287"/>
      <c r="AY165" s="287"/>
      <c r="AZ165" s="287"/>
      <c r="BA165" s="287"/>
      <c r="BB165" s="287"/>
      <c r="BC165" s="287"/>
      <c r="BD165" s="287"/>
      <c r="BE165" s="287"/>
      <c r="BF165" s="288"/>
      <c r="BG165" s="396"/>
      <c r="BH165" s="397"/>
      <c r="BI165" s="287"/>
      <c r="BJ165" s="287"/>
      <c r="BK165" s="287"/>
      <c r="BL165" s="287"/>
      <c r="BM165" s="287"/>
      <c r="BN165" s="287"/>
      <c r="BO165" s="287"/>
      <c r="BP165" s="287"/>
      <c r="BQ165" s="287"/>
      <c r="BR165" s="287"/>
      <c r="BS165" s="287"/>
      <c r="BT165" s="286"/>
    </row>
    <row r="166" spans="1:72" s="217" customFormat="1" ht="11.65" customHeight="1" x14ac:dyDescent="0.2">
      <c r="A166" s="448">
        <f>IF(ISBLANK(Tracker!G131),"",Tracker!G131)</f>
        <v>21</v>
      </c>
      <c r="B166" s="971" t="str">
        <f>IF(ISBLANK(Tracker!H131),"",Tracker!H131)</f>
        <v>Watton Green</v>
      </c>
      <c r="C166" s="972"/>
      <c r="D166" s="972"/>
      <c r="E166" s="973"/>
      <c r="F166" s="96" t="str">
        <f>IF(ISBLANK(Tracker!L131),"",Tracker!L131)</f>
        <v>B35 7JS</v>
      </c>
      <c r="G166" s="217">
        <f t="shared" si="92"/>
        <v>128</v>
      </c>
      <c r="H166" s="368"/>
      <c r="I166" s="287"/>
      <c r="J166" s="287"/>
      <c r="K166" s="287"/>
      <c r="L166" s="287"/>
      <c r="M166" s="287"/>
      <c r="N166" s="287"/>
      <c r="O166" s="287"/>
      <c r="P166" s="287"/>
      <c r="Q166" s="287"/>
      <c r="R166" s="287"/>
      <c r="S166" s="287"/>
      <c r="T166" s="286"/>
      <c r="U166" s="367"/>
      <c r="V166" s="287"/>
      <c r="W166" s="287"/>
      <c r="X166" s="287"/>
      <c r="Y166" s="287"/>
      <c r="Z166" s="287"/>
      <c r="AA166" s="287"/>
      <c r="AB166" s="287"/>
      <c r="AC166" s="287"/>
      <c r="AD166" s="287"/>
      <c r="AE166" s="287"/>
      <c r="AF166" s="287"/>
      <c r="AG166" s="365"/>
      <c r="AH166" s="368"/>
      <c r="AI166" s="287"/>
      <c r="AJ166" s="287"/>
      <c r="AK166" s="287"/>
      <c r="AL166" s="287"/>
      <c r="AM166" s="287"/>
      <c r="AN166" s="287"/>
      <c r="AO166" s="287"/>
      <c r="AP166" s="287"/>
      <c r="AQ166" s="287"/>
      <c r="AR166" s="287"/>
      <c r="AS166" s="287"/>
      <c r="AT166" s="286"/>
      <c r="AU166" s="367"/>
      <c r="AV166" s="287"/>
      <c r="AW166" s="287"/>
      <c r="AX166" s="287"/>
      <c r="AY166" s="287"/>
      <c r="AZ166" s="287"/>
      <c r="BA166" s="287"/>
      <c r="BB166" s="287"/>
      <c r="BC166" s="287"/>
      <c r="BD166" s="287"/>
      <c r="BE166" s="287"/>
      <c r="BF166" s="288"/>
      <c r="BG166" s="396"/>
      <c r="BH166" s="397"/>
      <c r="BI166" s="287"/>
      <c r="BJ166" s="287"/>
      <c r="BK166" s="287"/>
      <c r="BL166" s="287"/>
      <c r="BM166" s="287"/>
      <c r="BN166" s="287"/>
      <c r="BO166" s="287"/>
      <c r="BP166" s="287"/>
      <c r="BQ166" s="287"/>
      <c r="BR166" s="287"/>
      <c r="BS166" s="287"/>
      <c r="BT166" s="286"/>
    </row>
    <row r="167" spans="1:72" s="217" customFormat="1" ht="11.65" customHeight="1" x14ac:dyDescent="0.2">
      <c r="A167" s="448">
        <f>IF(ISBLANK(Tracker!G132),"",Tracker!G132)</f>
        <v>25</v>
      </c>
      <c r="B167" s="971" t="str">
        <f>IF(ISBLANK(Tracker!H132),"",Tracker!H132)</f>
        <v>Watton Green</v>
      </c>
      <c r="C167" s="972"/>
      <c r="D167" s="972"/>
      <c r="E167" s="973"/>
      <c r="F167" s="96" t="str">
        <f>IF(ISBLANK(Tracker!L132),"",Tracker!L132)</f>
        <v>B35 7JS</v>
      </c>
      <c r="G167" s="217">
        <f t="shared" ref="G167:G230" si="93">IF(B167&lt;&gt;"",G166+1,"")</f>
        <v>129</v>
      </c>
      <c r="H167" s="368"/>
      <c r="I167" s="287"/>
      <c r="J167" s="287"/>
      <c r="K167" s="287"/>
      <c r="L167" s="287"/>
      <c r="M167" s="287"/>
      <c r="N167" s="287"/>
      <c r="O167" s="287"/>
      <c r="P167" s="287"/>
      <c r="Q167" s="287"/>
      <c r="R167" s="287"/>
      <c r="S167" s="287"/>
      <c r="T167" s="286"/>
      <c r="U167" s="367"/>
      <c r="V167" s="287"/>
      <c r="W167" s="287"/>
      <c r="X167" s="287"/>
      <c r="Y167" s="287"/>
      <c r="Z167" s="287"/>
      <c r="AA167" s="287"/>
      <c r="AB167" s="287"/>
      <c r="AC167" s="287"/>
      <c r="AD167" s="287"/>
      <c r="AE167" s="287"/>
      <c r="AF167" s="287"/>
      <c r="AG167" s="365"/>
      <c r="AH167" s="368"/>
      <c r="AI167" s="287"/>
      <c r="AJ167" s="287"/>
      <c r="AK167" s="287"/>
      <c r="AL167" s="287"/>
      <c r="AM167" s="287"/>
      <c r="AN167" s="287"/>
      <c r="AO167" s="287"/>
      <c r="AP167" s="287"/>
      <c r="AQ167" s="287"/>
      <c r="AR167" s="287"/>
      <c r="AS167" s="287"/>
      <c r="AT167" s="286"/>
      <c r="AU167" s="367"/>
      <c r="AV167" s="287"/>
      <c r="AW167" s="287"/>
      <c r="AX167" s="287"/>
      <c r="AY167" s="287"/>
      <c r="AZ167" s="287"/>
      <c r="BA167" s="287"/>
      <c r="BB167" s="287"/>
      <c r="BC167" s="287"/>
      <c r="BD167" s="287"/>
      <c r="BE167" s="287"/>
      <c r="BF167" s="288"/>
      <c r="BG167" s="396"/>
      <c r="BH167" s="397"/>
      <c r="BI167" s="287"/>
      <c r="BJ167" s="287"/>
      <c r="BK167" s="287"/>
      <c r="BL167" s="287"/>
      <c r="BM167" s="287"/>
      <c r="BN167" s="287"/>
      <c r="BO167" s="287"/>
      <c r="BP167" s="287"/>
      <c r="BQ167" s="287"/>
      <c r="BR167" s="287"/>
      <c r="BS167" s="287"/>
      <c r="BT167" s="286"/>
    </row>
    <row r="168" spans="1:72" s="217" customFormat="1" ht="11.65" customHeight="1" x14ac:dyDescent="0.2">
      <c r="A168" s="448">
        <f>IF(ISBLANK(Tracker!G133),"",Tracker!G133)</f>
        <v>33</v>
      </c>
      <c r="B168" s="971" t="str">
        <f>IF(ISBLANK(Tracker!H133),"",Tracker!H133)</f>
        <v>Baginton Road</v>
      </c>
      <c r="C168" s="972"/>
      <c r="D168" s="972"/>
      <c r="E168" s="973"/>
      <c r="F168" s="96" t="str">
        <f>IF(ISBLANK(Tracker!L133),"",Tracker!L133)</f>
        <v>B35 6JS</v>
      </c>
      <c r="G168" s="217">
        <f t="shared" si="93"/>
        <v>130</v>
      </c>
      <c r="H168" s="368"/>
      <c r="I168" s="287"/>
      <c r="J168" s="287"/>
      <c r="K168" s="287"/>
      <c r="L168" s="287"/>
      <c r="M168" s="287"/>
      <c r="N168" s="287"/>
      <c r="O168" s="287"/>
      <c r="P168" s="287"/>
      <c r="Q168" s="287"/>
      <c r="R168" s="287"/>
      <c r="S168" s="287"/>
      <c r="T168" s="286"/>
      <c r="U168" s="367"/>
      <c r="V168" s="287"/>
      <c r="W168" s="287"/>
      <c r="X168" s="287"/>
      <c r="Y168" s="287"/>
      <c r="Z168" s="287"/>
      <c r="AA168" s="287"/>
      <c r="AB168" s="287"/>
      <c r="AC168" s="287"/>
      <c r="AD168" s="287"/>
      <c r="AE168" s="287"/>
      <c r="AF168" s="287"/>
      <c r="AG168" s="365"/>
      <c r="AH168" s="368"/>
      <c r="AI168" s="287"/>
      <c r="AJ168" s="287"/>
      <c r="AK168" s="287"/>
      <c r="AL168" s="287"/>
      <c r="AM168" s="287"/>
      <c r="AN168" s="287"/>
      <c r="AO168" s="287"/>
      <c r="AP168" s="287"/>
      <c r="AQ168" s="287"/>
      <c r="AR168" s="287"/>
      <c r="AS168" s="287"/>
      <c r="AT168" s="286"/>
      <c r="AU168" s="367"/>
      <c r="AV168" s="287"/>
      <c r="AW168" s="287"/>
      <c r="AX168" s="287"/>
      <c r="AY168" s="287"/>
      <c r="AZ168" s="287"/>
      <c r="BA168" s="287"/>
      <c r="BB168" s="287"/>
      <c r="BC168" s="287"/>
      <c r="BD168" s="287"/>
      <c r="BE168" s="287"/>
      <c r="BF168" s="288"/>
      <c r="BG168" s="396"/>
      <c r="BH168" s="397"/>
      <c r="BI168" s="287"/>
      <c r="BJ168" s="287"/>
      <c r="BK168" s="287"/>
      <c r="BL168" s="287"/>
      <c r="BM168" s="287"/>
      <c r="BN168" s="287"/>
      <c r="BO168" s="287"/>
      <c r="BP168" s="287"/>
      <c r="BQ168" s="287"/>
      <c r="BR168" s="287"/>
      <c r="BS168" s="287"/>
      <c r="BT168" s="286"/>
    </row>
    <row r="169" spans="1:72" s="217" customFormat="1" ht="11.65" customHeight="1" x14ac:dyDescent="0.2">
      <c r="A169" s="448" t="str">
        <f>IF(ISBLANK(Tracker!G134),"",Tracker!G134)</f>
        <v>FLAT 3 Block 16</v>
      </c>
      <c r="B169" s="971" t="str">
        <f>IF(ISBLANK(Tracker!H134),"",Tracker!H134)</f>
        <v>Bicester Square</v>
      </c>
      <c r="C169" s="972"/>
      <c r="D169" s="972"/>
      <c r="E169" s="973"/>
      <c r="F169" s="96" t="str">
        <f>IF(ISBLANK(Tracker!L134),"",Tracker!L134)</f>
        <v>B35 6HR</v>
      </c>
      <c r="G169" s="217">
        <f t="shared" si="93"/>
        <v>131</v>
      </c>
      <c r="H169" s="368"/>
      <c r="I169" s="287"/>
      <c r="J169" s="287"/>
      <c r="K169" s="287"/>
      <c r="L169" s="287"/>
      <c r="M169" s="287"/>
      <c r="N169" s="287"/>
      <c r="O169" s="287"/>
      <c r="P169" s="287"/>
      <c r="Q169" s="287"/>
      <c r="R169" s="287"/>
      <c r="S169" s="287"/>
      <c r="T169" s="286"/>
      <c r="U169" s="367"/>
      <c r="V169" s="287"/>
      <c r="W169" s="287"/>
      <c r="X169" s="287"/>
      <c r="Y169" s="287"/>
      <c r="Z169" s="287"/>
      <c r="AA169" s="287"/>
      <c r="AB169" s="287"/>
      <c r="AC169" s="287"/>
      <c r="AD169" s="287"/>
      <c r="AE169" s="287"/>
      <c r="AF169" s="287"/>
      <c r="AG169" s="365"/>
      <c r="AH169" s="368"/>
      <c r="AI169" s="287"/>
      <c r="AJ169" s="287"/>
      <c r="AK169" s="287"/>
      <c r="AL169" s="287"/>
      <c r="AM169" s="287"/>
      <c r="AN169" s="287"/>
      <c r="AO169" s="287"/>
      <c r="AP169" s="287"/>
      <c r="AQ169" s="287"/>
      <c r="AR169" s="287"/>
      <c r="AS169" s="287"/>
      <c r="AT169" s="286"/>
      <c r="AU169" s="367"/>
      <c r="AV169" s="287"/>
      <c r="AW169" s="287"/>
      <c r="AX169" s="287"/>
      <c r="AY169" s="287"/>
      <c r="AZ169" s="287"/>
      <c r="BA169" s="287"/>
      <c r="BB169" s="287"/>
      <c r="BC169" s="287"/>
      <c r="BD169" s="287"/>
      <c r="BE169" s="287"/>
      <c r="BF169" s="288"/>
      <c r="BG169" s="396"/>
      <c r="BH169" s="397"/>
      <c r="BI169" s="287"/>
      <c r="BJ169" s="287"/>
      <c r="BK169" s="287"/>
      <c r="BL169" s="287"/>
      <c r="BM169" s="287"/>
      <c r="BN169" s="287"/>
      <c r="BO169" s="287"/>
      <c r="BP169" s="287"/>
      <c r="BQ169" s="287"/>
      <c r="BR169" s="287"/>
      <c r="BS169" s="287"/>
      <c r="BT169" s="286"/>
    </row>
    <row r="170" spans="1:72" s="217" customFormat="1" ht="11.65" customHeight="1" x14ac:dyDescent="0.2">
      <c r="A170" s="448" t="str">
        <f>IF(ISBLANK(Tracker!G135),"",Tracker!G135)</f>
        <v>FLAT 58</v>
      </c>
      <c r="B170" s="971" t="str">
        <f>IF(ISBLANK(Tracker!H135),"",Tracker!H135)</f>
        <v>Brabazon Grove</v>
      </c>
      <c r="C170" s="972"/>
      <c r="D170" s="972"/>
      <c r="E170" s="973"/>
      <c r="F170" s="96" t="str">
        <f>IF(ISBLANK(Tracker!L135),"",Tracker!L135)</f>
        <v>B35 6DT</v>
      </c>
      <c r="G170" s="217">
        <f t="shared" si="93"/>
        <v>132</v>
      </c>
      <c r="H170" s="368"/>
      <c r="I170" s="287"/>
      <c r="J170" s="287"/>
      <c r="K170" s="287"/>
      <c r="L170" s="287"/>
      <c r="M170" s="287"/>
      <c r="N170" s="287"/>
      <c r="O170" s="287"/>
      <c r="P170" s="287"/>
      <c r="Q170" s="287"/>
      <c r="R170" s="287"/>
      <c r="S170" s="287"/>
      <c r="T170" s="286"/>
      <c r="U170" s="367"/>
      <c r="V170" s="287"/>
      <c r="W170" s="287"/>
      <c r="X170" s="287"/>
      <c r="Y170" s="287"/>
      <c r="Z170" s="287"/>
      <c r="AA170" s="287"/>
      <c r="AB170" s="287"/>
      <c r="AC170" s="287"/>
      <c r="AD170" s="287"/>
      <c r="AE170" s="287"/>
      <c r="AF170" s="287"/>
      <c r="AG170" s="365"/>
      <c r="AH170" s="368"/>
      <c r="AI170" s="287"/>
      <c r="AJ170" s="287"/>
      <c r="AK170" s="287"/>
      <c r="AL170" s="287"/>
      <c r="AM170" s="287"/>
      <c r="AN170" s="287"/>
      <c r="AO170" s="287"/>
      <c r="AP170" s="287"/>
      <c r="AQ170" s="287"/>
      <c r="AR170" s="287"/>
      <c r="AS170" s="287"/>
      <c r="AT170" s="286"/>
      <c r="AU170" s="367"/>
      <c r="AV170" s="287"/>
      <c r="AW170" s="287"/>
      <c r="AX170" s="287"/>
      <c r="AY170" s="287"/>
      <c r="AZ170" s="287"/>
      <c r="BA170" s="287"/>
      <c r="BB170" s="287"/>
      <c r="BC170" s="287"/>
      <c r="BD170" s="287"/>
      <c r="BE170" s="287"/>
      <c r="BF170" s="288"/>
      <c r="BG170" s="396"/>
      <c r="BH170" s="397"/>
      <c r="BI170" s="287"/>
      <c r="BJ170" s="287"/>
      <c r="BK170" s="287"/>
      <c r="BL170" s="287"/>
      <c r="BM170" s="287"/>
      <c r="BN170" s="287"/>
      <c r="BO170" s="287"/>
      <c r="BP170" s="287"/>
      <c r="BQ170" s="287"/>
      <c r="BR170" s="287"/>
      <c r="BS170" s="287"/>
      <c r="BT170" s="286"/>
    </row>
    <row r="171" spans="1:72" s="217" customFormat="1" ht="11.65" customHeight="1" x14ac:dyDescent="0.2">
      <c r="A171" s="448">
        <f>IF(ISBLANK(Tracker!G136),"",Tracker!G136)</f>
        <v>23</v>
      </c>
      <c r="B171" s="971" t="str">
        <f>IF(ISBLANK(Tracker!H136),"",Tracker!H136)</f>
        <v>Concorde Drive</v>
      </c>
      <c r="C171" s="972"/>
      <c r="D171" s="972"/>
      <c r="E171" s="973"/>
      <c r="F171" s="96" t="str">
        <f>IF(ISBLANK(Tracker!L136),"",Tracker!L136)</f>
        <v>B35 7EE</v>
      </c>
      <c r="G171" s="217">
        <f t="shared" si="93"/>
        <v>133</v>
      </c>
      <c r="H171" s="368"/>
      <c r="I171" s="287"/>
      <c r="J171" s="287"/>
      <c r="K171" s="287"/>
      <c r="L171" s="287"/>
      <c r="M171" s="287"/>
      <c r="N171" s="287"/>
      <c r="O171" s="287"/>
      <c r="P171" s="287"/>
      <c r="Q171" s="287"/>
      <c r="R171" s="287"/>
      <c r="S171" s="287"/>
      <c r="T171" s="286"/>
      <c r="U171" s="367"/>
      <c r="V171" s="287"/>
      <c r="W171" s="287"/>
      <c r="X171" s="287"/>
      <c r="Y171" s="287"/>
      <c r="Z171" s="287"/>
      <c r="AA171" s="287"/>
      <c r="AB171" s="287"/>
      <c r="AC171" s="287"/>
      <c r="AD171" s="287"/>
      <c r="AE171" s="287"/>
      <c r="AF171" s="287"/>
      <c r="AG171" s="365"/>
      <c r="AH171" s="368"/>
      <c r="AI171" s="287"/>
      <c r="AJ171" s="287"/>
      <c r="AK171" s="287"/>
      <c r="AL171" s="287"/>
      <c r="AM171" s="287"/>
      <c r="AN171" s="287"/>
      <c r="AO171" s="287"/>
      <c r="AP171" s="287"/>
      <c r="AQ171" s="287"/>
      <c r="AR171" s="287"/>
      <c r="AS171" s="287"/>
      <c r="AT171" s="286"/>
      <c r="AU171" s="367"/>
      <c r="AV171" s="287"/>
      <c r="AW171" s="287"/>
      <c r="AX171" s="287"/>
      <c r="AY171" s="287"/>
      <c r="AZ171" s="287"/>
      <c r="BA171" s="287"/>
      <c r="BB171" s="287"/>
      <c r="BC171" s="287"/>
      <c r="BD171" s="287"/>
      <c r="BE171" s="287"/>
      <c r="BF171" s="288"/>
      <c r="BG171" s="396"/>
      <c r="BH171" s="397"/>
      <c r="BI171" s="287"/>
      <c r="BJ171" s="287"/>
      <c r="BK171" s="287"/>
      <c r="BL171" s="287"/>
      <c r="BM171" s="287"/>
      <c r="BN171" s="287"/>
      <c r="BO171" s="287"/>
      <c r="BP171" s="287"/>
      <c r="BQ171" s="287"/>
      <c r="BR171" s="287"/>
      <c r="BS171" s="287"/>
      <c r="BT171" s="286"/>
    </row>
    <row r="172" spans="1:72" s="217" customFormat="1" ht="11.65" customHeight="1" x14ac:dyDescent="0.2">
      <c r="A172" s="448">
        <f>IF(ISBLANK(Tracker!G137),"",Tracker!G137)</f>
        <v>2</v>
      </c>
      <c r="B172" s="971" t="str">
        <f>IF(ISBLANK(Tracker!H137),"",Tracker!H137)</f>
        <v>Cosford Crescent</v>
      </c>
      <c r="C172" s="972"/>
      <c r="D172" s="972"/>
      <c r="E172" s="973"/>
      <c r="F172" s="96" t="str">
        <f>IF(ISBLANK(Tracker!L137),"",Tracker!L137)</f>
        <v>B35 6QE</v>
      </c>
      <c r="G172" s="217">
        <f t="shared" si="93"/>
        <v>134</v>
      </c>
      <c r="H172" s="368"/>
      <c r="I172" s="287"/>
      <c r="J172" s="287"/>
      <c r="K172" s="287"/>
      <c r="L172" s="287"/>
      <c r="M172" s="287"/>
      <c r="N172" s="287"/>
      <c r="O172" s="287"/>
      <c r="P172" s="287"/>
      <c r="Q172" s="287"/>
      <c r="R172" s="287"/>
      <c r="S172" s="287"/>
      <c r="T172" s="286"/>
      <c r="U172" s="367"/>
      <c r="V172" s="287"/>
      <c r="W172" s="287"/>
      <c r="X172" s="287"/>
      <c r="Y172" s="287"/>
      <c r="Z172" s="287"/>
      <c r="AA172" s="287"/>
      <c r="AB172" s="287"/>
      <c r="AC172" s="287"/>
      <c r="AD172" s="287"/>
      <c r="AE172" s="287"/>
      <c r="AF172" s="287"/>
      <c r="AG172" s="365"/>
      <c r="AH172" s="368"/>
      <c r="AI172" s="287"/>
      <c r="AJ172" s="287"/>
      <c r="AK172" s="287"/>
      <c r="AL172" s="287"/>
      <c r="AM172" s="287"/>
      <c r="AN172" s="287"/>
      <c r="AO172" s="287"/>
      <c r="AP172" s="287"/>
      <c r="AQ172" s="287"/>
      <c r="AR172" s="287"/>
      <c r="AS172" s="287"/>
      <c r="AT172" s="286"/>
      <c r="AU172" s="367"/>
      <c r="AV172" s="287"/>
      <c r="AW172" s="287"/>
      <c r="AX172" s="287"/>
      <c r="AY172" s="287"/>
      <c r="AZ172" s="287"/>
      <c r="BA172" s="287"/>
      <c r="BB172" s="287"/>
      <c r="BC172" s="287"/>
      <c r="BD172" s="287"/>
      <c r="BE172" s="287"/>
      <c r="BF172" s="288"/>
      <c r="BG172" s="396"/>
      <c r="BH172" s="397"/>
      <c r="BI172" s="287"/>
      <c r="BJ172" s="287"/>
      <c r="BK172" s="287"/>
      <c r="BL172" s="287"/>
      <c r="BM172" s="287"/>
      <c r="BN172" s="287"/>
      <c r="BO172" s="287"/>
      <c r="BP172" s="287"/>
      <c r="BQ172" s="287"/>
      <c r="BR172" s="287"/>
      <c r="BS172" s="287"/>
      <c r="BT172" s="286"/>
    </row>
    <row r="173" spans="1:72" s="217" customFormat="1" ht="11.65" customHeight="1" x14ac:dyDescent="0.2">
      <c r="A173" s="448" t="str">
        <f>IF(ISBLANK(Tracker!G138),"",Tracker!G138)</f>
        <v>FLAT 12</v>
      </c>
      <c r="B173" s="971" t="str">
        <f>IF(ISBLANK(Tracker!H138),"",Tracker!H138)</f>
        <v>Cosford Crescent</v>
      </c>
      <c r="C173" s="972"/>
      <c r="D173" s="972"/>
      <c r="E173" s="973"/>
      <c r="F173" s="96" t="str">
        <f>IF(ISBLANK(Tracker!L138),"",Tracker!L138)</f>
        <v>B35 6QE</v>
      </c>
      <c r="G173" s="217">
        <f t="shared" si="93"/>
        <v>135</v>
      </c>
      <c r="H173" s="368"/>
      <c r="I173" s="287"/>
      <c r="J173" s="287"/>
      <c r="K173" s="287"/>
      <c r="L173" s="287"/>
      <c r="M173" s="287"/>
      <c r="N173" s="287"/>
      <c r="O173" s="287"/>
      <c r="P173" s="287"/>
      <c r="Q173" s="287"/>
      <c r="R173" s="287"/>
      <c r="S173" s="287"/>
      <c r="T173" s="286"/>
      <c r="U173" s="367"/>
      <c r="V173" s="287"/>
      <c r="W173" s="287"/>
      <c r="X173" s="287"/>
      <c r="Y173" s="287"/>
      <c r="Z173" s="287"/>
      <c r="AA173" s="287"/>
      <c r="AB173" s="287"/>
      <c r="AC173" s="287"/>
      <c r="AD173" s="287"/>
      <c r="AE173" s="287"/>
      <c r="AF173" s="287"/>
      <c r="AG173" s="365"/>
      <c r="AH173" s="368"/>
      <c r="AI173" s="287"/>
      <c r="AJ173" s="287"/>
      <c r="AK173" s="287"/>
      <c r="AL173" s="287"/>
      <c r="AM173" s="287"/>
      <c r="AN173" s="287"/>
      <c r="AO173" s="287"/>
      <c r="AP173" s="287"/>
      <c r="AQ173" s="287"/>
      <c r="AR173" s="287"/>
      <c r="AS173" s="287"/>
      <c r="AT173" s="286"/>
      <c r="AU173" s="367"/>
      <c r="AV173" s="287"/>
      <c r="AW173" s="287"/>
      <c r="AX173" s="287"/>
      <c r="AY173" s="287"/>
      <c r="AZ173" s="287"/>
      <c r="BA173" s="287"/>
      <c r="BB173" s="287"/>
      <c r="BC173" s="287"/>
      <c r="BD173" s="287"/>
      <c r="BE173" s="287"/>
      <c r="BF173" s="288"/>
      <c r="BG173" s="396"/>
      <c r="BH173" s="397"/>
      <c r="BI173" s="287"/>
      <c r="BJ173" s="287"/>
      <c r="BK173" s="287"/>
      <c r="BL173" s="287"/>
      <c r="BM173" s="287"/>
      <c r="BN173" s="287"/>
      <c r="BO173" s="287"/>
      <c r="BP173" s="287"/>
      <c r="BQ173" s="287"/>
      <c r="BR173" s="287"/>
      <c r="BS173" s="287"/>
      <c r="BT173" s="286"/>
    </row>
    <row r="174" spans="1:72" s="217" customFormat="1" ht="11.65" customHeight="1" x14ac:dyDescent="0.2">
      <c r="A174" s="448">
        <f>IF(ISBLANK(Tracker!G139),"",Tracker!G139)</f>
        <v>1</v>
      </c>
      <c r="B174" s="971" t="str">
        <f>IF(ISBLANK(Tracker!H139),"",Tracker!H139)</f>
        <v>Donibristle Croft</v>
      </c>
      <c r="C174" s="972"/>
      <c r="D174" s="972"/>
      <c r="E174" s="973"/>
      <c r="F174" s="96" t="str">
        <f>IF(ISBLANK(Tracker!L139),"",Tracker!L139)</f>
        <v>B35 6BL</v>
      </c>
      <c r="G174" s="217">
        <f t="shared" si="93"/>
        <v>136</v>
      </c>
      <c r="H174" s="368"/>
      <c r="I174" s="287"/>
      <c r="J174" s="287"/>
      <c r="K174" s="287"/>
      <c r="L174" s="287"/>
      <c r="M174" s="287"/>
      <c r="N174" s="287"/>
      <c r="O174" s="287"/>
      <c r="P174" s="287"/>
      <c r="Q174" s="287"/>
      <c r="R174" s="287"/>
      <c r="S174" s="287"/>
      <c r="T174" s="286"/>
      <c r="U174" s="367"/>
      <c r="V174" s="287"/>
      <c r="W174" s="287"/>
      <c r="X174" s="287"/>
      <c r="Y174" s="287"/>
      <c r="Z174" s="287"/>
      <c r="AA174" s="287"/>
      <c r="AB174" s="287"/>
      <c r="AC174" s="287"/>
      <c r="AD174" s="287"/>
      <c r="AE174" s="287"/>
      <c r="AF174" s="287"/>
      <c r="AG174" s="365"/>
      <c r="AH174" s="368"/>
      <c r="AI174" s="287"/>
      <c r="AJ174" s="287"/>
      <c r="AK174" s="287"/>
      <c r="AL174" s="287"/>
      <c r="AM174" s="287"/>
      <c r="AN174" s="287"/>
      <c r="AO174" s="287"/>
      <c r="AP174" s="287"/>
      <c r="AQ174" s="287"/>
      <c r="AR174" s="287"/>
      <c r="AS174" s="287"/>
      <c r="AT174" s="286"/>
      <c r="AU174" s="367"/>
      <c r="AV174" s="287"/>
      <c r="AW174" s="287"/>
      <c r="AX174" s="287"/>
      <c r="AY174" s="287"/>
      <c r="AZ174" s="287"/>
      <c r="BA174" s="287"/>
      <c r="BB174" s="287"/>
      <c r="BC174" s="287"/>
      <c r="BD174" s="287"/>
      <c r="BE174" s="287"/>
      <c r="BF174" s="288"/>
      <c r="BG174" s="396"/>
      <c r="BH174" s="397"/>
      <c r="BI174" s="287"/>
      <c r="BJ174" s="287"/>
      <c r="BK174" s="287"/>
      <c r="BL174" s="287"/>
      <c r="BM174" s="287"/>
      <c r="BN174" s="287"/>
      <c r="BO174" s="287"/>
      <c r="BP174" s="287"/>
      <c r="BQ174" s="287"/>
      <c r="BR174" s="287"/>
      <c r="BS174" s="287"/>
      <c r="BT174" s="286"/>
    </row>
    <row r="175" spans="1:72" s="217" customFormat="1" ht="11.65" customHeight="1" x14ac:dyDescent="0.2">
      <c r="A175" s="448">
        <f>IF(ISBLANK(Tracker!G140),"",Tracker!G140)</f>
        <v>5</v>
      </c>
      <c r="B175" s="971" t="str">
        <f>IF(ISBLANK(Tracker!H140),"",Tracker!H140)</f>
        <v>Donibristle Croft</v>
      </c>
      <c r="C175" s="972"/>
      <c r="D175" s="972"/>
      <c r="E175" s="973"/>
      <c r="F175" s="96" t="str">
        <f>IF(ISBLANK(Tracker!L140),"",Tracker!L140)</f>
        <v>B35 6BL</v>
      </c>
      <c r="G175" s="217">
        <f t="shared" si="93"/>
        <v>137</v>
      </c>
      <c r="H175" s="368"/>
      <c r="I175" s="287"/>
      <c r="J175" s="287"/>
      <c r="K175" s="287"/>
      <c r="L175" s="287"/>
      <c r="M175" s="287"/>
      <c r="N175" s="287"/>
      <c r="O175" s="287"/>
      <c r="P175" s="287"/>
      <c r="Q175" s="287"/>
      <c r="R175" s="287"/>
      <c r="S175" s="287"/>
      <c r="T175" s="286"/>
      <c r="U175" s="367"/>
      <c r="V175" s="287"/>
      <c r="W175" s="287"/>
      <c r="X175" s="287"/>
      <c r="Y175" s="287"/>
      <c r="Z175" s="287"/>
      <c r="AA175" s="287"/>
      <c r="AB175" s="287"/>
      <c r="AC175" s="287"/>
      <c r="AD175" s="287"/>
      <c r="AE175" s="287"/>
      <c r="AF175" s="287"/>
      <c r="AG175" s="365"/>
      <c r="AH175" s="368"/>
      <c r="AI175" s="287"/>
      <c r="AJ175" s="287"/>
      <c r="AK175" s="287"/>
      <c r="AL175" s="287"/>
      <c r="AM175" s="287"/>
      <c r="AN175" s="287"/>
      <c r="AO175" s="287"/>
      <c r="AP175" s="287"/>
      <c r="AQ175" s="287"/>
      <c r="AR175" s="287"/>
      <c r="AS175" s="287"/>
      <c r="AT175" s="286"/>
      <c r="AU175" s="367"/>
      <c r="AV175" s="287"/>
      <c r="AW175" s="287"/>
      <c r="AX175" s="287"/>
      <c r="AY175" s="287"/>
      <c r="AZ175" s="287"/>
      <c r="BA175" s="287"/>
      <c r="BB175" s="287"/>
      <c r="BC175" s="287"/>
      <c r="BD175" s="287"/>
      <c r="BE175" s="287"/>
      <c r="BF175" s="288"/>
      <c r="BG175" s="396"/>
      <c r="BH175" s="397"/>
      <c r="BI175" s="287"/>
      <c r="BJ175" s="287"/>
      <c r="BK175" s="287"/>
      <c r="BL175" s="287"/>
      <c r="BM175" s="287"/>
      <c r="BN175" s="287"/>
      <c r="BO175" s="287"/>
      <c r="BP175" s="287"/>
      <c r="BQ175" s="287"/>
      <c r="BR175" s="287"/>
      <c r="BS175" s="287"/>
      <c r="BT175" s="286"/>
    </row>
    <row r="176" spans="1:72" s="217" customFormat="1" ht="11.65" customHeight="1" x14ac:dyDescent="0.2">
      <c r="A176" s="448">
        <f>IF(ISBLANK(Tracker!G141),"",Tracker!G141)</f>
        <v>6</v>
      </c>
      <c r="B176" s="971" t="str">
        <f>IF(ISBLANK(Tracker!H141),"",Tracker!H141)</f>
        <v>Donibristle Croft</v>
      </c>
      <c r="C176" s="972"/>
      <c r="D176" s="972"/>
      <c r="E176" s="973"/>
      <c r="F176" s="96" t="str">
        <f>IF(ISBLANK(Tracker!L141),"",Tracker!L141)</f>
        <v>B35 6BL</v>
      </c>
      <c r="G176" s="217">
        <f t="shared" si="93"/>
        <v>138</v>
      </c>
      <c r="H176" s="368"/>
      <c r="I176" s="287"/>
      <c r="J176" s="287"/>
      <c r="K176" s="287"/>
      <c r="L176" s="287"/>
      <c r="M176" s="287"/>
      <c r="N176" s="287"/>
      <c r="O176" s="287"/>
      <c r="P176" s="287"/>
      <c r="Q176" s="287"/>
      <c r="R176" s="287"/>
      <c r="S176" s="287"/>
      <c r="T176" s="286"/>
      <c r="U176" s="367"/>
      <c r="V176" s="287"/>
      <c r="W176" s="287"/>
      <c r="X176" s="287"/>
      <c r="Y176" s="287"/>
      <c r="Z176" s="287"/>
      <c r="AA176" s="287"/>
      <c r="AB176" s="287"/>
      <c r="AC176" s="287"/>
      <c r="AD176" s="287"/>
      <c r="AE176" s="287"/>
      <c r="AF176" s="287"/>
      <c r="AG176" s="365"/>
      <c r="AH176" s="368"/>
      <c r="AI176" s="287"/>
      <c r="AJ176" s="287"/>
      <c r="AK176" s="287"/>
      <c r="AL176" s="287"/>
      <c r="AM176" s="287"/>
      <c r="AN176" s="287"/>
      <c r="AO176" s="287"/>
      <c r="AP176" s="287"/>
      <c r="AQ176" s="287"/>
      <c r="AR176" s="287"/>
      <c r="AS176" s="287"/>
      <c r="AT176" s="286"/>
      <c r="AU176" s="367"/>
      <c r="AV176" s="287"/>
      <c r="AW176" s="287"/>
      <c r="AX176" s="287"/>
      <c r="AY176" s="287"/>
      <c r="AZ176" s="287"/>
      <c r="BA176" s="287"/>
      <c r="BB176" s="287"/>
      <c r="BC176" s="287"/>
      <c r="BD176" s="287"/>
      <c r="BE176" s="287"/>
      <c r="BF176" s="288"/>
      <c r="BG176" s="396"/>
      <c r="BH176" s="397"/>
      <c r="BI176" s="287"/>
      <c r="BJ176" s="287"/>
      <c r="BK176" s="287"/>
      <c r="BL176" s="287"/>
      <c r="BM176" s="287"/>
      <c r="BN176" s="287"/>
      <c r="BO176" s="287"/>
      <c r="BP176" s="287"/>
      <c r="BQ176" s="287"/>
      <c r="BR176" s="287"/>
      <c r="BS176" s="287"/>
      <c r="BT176" s="286"/>
    </row>
    <row r="177" spans="1:72" s="217" customFormat="1" ht="11.65" customHeight="1" x14ac:dyDescent="0.2">
      <c r="A177" s="448">
        <f>IF(ISBLANK(Tracker!G142),"",Tracker!G142)</f>
        <v>8</v>
      </c>
      <c r="B177" s="971" t="str">
        <f>IF(ISBLANK(Tracker!H142),"",Tracker!H142)</f>
        <v>Donibristle Croft</v>
      </c>
      <c r="C177" s="972"/>
      <c r="D177" s="972"/>
      <c r="E177" s="973"/>
      <c r="F177" s="96" t="str">
        <f>IF(ISBLANK(Tracker!L142),"",Tracker!L142)</f>
        <v>B35 6BL</v>
      </c>
      <c r="G177" s="217">
        <f t="shared" si="93"/>
        <v>139</v>
      </c>
      <c r="H177" s="368"/>
      <c r="I177" s="287"/>
      <c r="J177" s="287"/>
      <c r="K177" s="287"/>
      <c r="L177" s="287"/>
      <c r="M177" s="287"/>
      <c r="N177" s="287"/>
      <c r="O177" s="287"/>
      <c r="P177" s="287"/>
      <c r="Q177" s="287"/>
      <c r="R177" s="287"/>
      <c r="S177" s="287"/>
      <c r="T177" s="286"/>
      <c r="U177" s="367"/>
      <c r="V177" s="287"/>
      <c r="W177" s="287"/>
      <c r="X177" s="287"/>
      <c r="Y177" s="287"/>
      <c r="Z177" s="287"/>
      <c r="AA177" s="287"/>
      <c r="AB177" s="287"/>
      <c r="AC177" s="287"/>
      <c r="AD177" s="287"/>
      <c r="AE177" s="287"/>
      <c r="AF177" s="287"/>
      <c r="AG177" s="365"/>
      <c r="AH177" s="368"/>
      <c r="AI177" s="287"/>
      <c r="AJ177" s="287"/>
      <c r="AK177" s="287"/>
      <c r="AL177" s="287"/>
      <c r="AM177" s="287"/>
      <c r="AN177" s="287"/>
      <c r="AO177" s="287"/>
      <c r="AP177" s="287"/>
      <c r="AQ177" s="287"/>
      <c r="AR177" s="287"/>
      <c r="AS177" s="287"/>
      <c r="AT177" s="286"/>
      <c r="AU177" s="367"/>
      <c r="AV177" s="287"/>
      <c r="AW177" s="287"/>
      <c r="AX177" s="287"/>
      <c r="AY177" s="287"/>
      <c r="AZ177" s="287"/>
      <c r="BA177" s="287"/>
      <c r="BB177" s="287"/>
      <c r="BC177" s="287"/>
      <c r="BD177" s="287"/>
      <c r="BE177" s="287"/>
      <c r="BF177" s="288"/>
      <c r="BG177" s="396"/>
      <c r="BH177" s="397"/>
      <c r="BI177" s="287"/>
      <c r="BJ177" s="287"/>
      <c r="BK177" s="287"/>
      <c r="BL177" s="287"/>
      <c r="BM177" s="287"/>
      <c r="BN177" s="287"/>
      <c r="BO177" s="287"/>
      <c r="BP177" s="287"/>
      <c r="BQ177" s="287"/>
      <c r="BR177" s="287"/>
      <c r="BS177" s="287"/>
      <c r="BT177" s="286"/>
    </row>
    <row r="178" spans="1:72" s="217" customFormat="1" ht="11.65" customHeight="1" x14ac:dyDescent="0.2">
      <c r="A178" s="448">
        <f>IF(ISBLANK(Tracker!G143),"",Tracker!G143)</f>
        <v>12</v>
      </c>
      <c r="B178" s="971" t="str">
        <f>IF(ISBLANK(Tracker!H143),"",Tracker!H143)</f>
        <v>Donibristle Croft</v>
      </c>
      <c r="C178" s="972"/>
      <c r="D178" s="972"/>
      <c r="E178" s="973"/>
      <c r="F178" s="96" t="str">
        <f>IF(ISBLANK(Tracker!L143),"",Tracker!L143)</f>
        <v>B35 6BL</v>
      </c>
      <c r="G178" s="217">
        <f t="shared" si="93"/>
        <v>140</v>
      </c>
      <c r="H178" s="368"/>
      <c r="I178" s="287"/>
      <c r="J178" s="287"/>
      <c r="K178" s="287"/>
      <c r="L178" s="287"/>
      <c r="M178" s="287"/>
      <c r="N178" s="287"/>
      <c r="O178" s="287"/>
      <c r="P178" s="287"/>
      <c r="Q178" s="287"/>
      <c r="R178" s="287"/>
      <c r="S178" s="287"/>
      <c r="T178" s="286"/>
      <c r="U178" s="367"/>
      <c r="V178" s="287"/>
      <c r="W178" s="287"/>
      <c r="X178" s="287"/>
      <c r="Y178" s="287"/>
      <c r="Z178" s="287"/>
      <c r="AA178" s="287"/>
      <c r="AB178" s="287"/>
      <c r="AC178" s="287"/>
      <c r="AD178" s="287"/>
      <c r="AE178" s="287"/>
      <c r="AF178" s="287"/>
      <c r="AG178" s="365"/>
      <c r="AH178" s="368"/>
      <c r="AI178" s="287"/>
      <c r="AJ178" s="287"/>
      <c r="AK178" s="287"/>
      <c r="AL178" s="287"/>
      <c r="AM178" s="287"/>
      <c r="AN178" s="287"/>
      <c r="AO178" s="287"/>
      <c r="AP178" s="287"/>
      <c r="AQ178" s="287"/>
      <c r="AR178" s="287"/>
      <c r="AS178" s="287"/>
      <c r="AT178" s="286"/>
      <c r="AU178" s="367"/>
      <c r="AV178" s="287"/>
      <c r="AW178" s="287"/>
      <c r="AX178" s="287"/>
      <c r="AY178" s="287"/>
      <c r="AZ178" s="287"/>
      <c r="BA178" s="287"/>
      <c r="BB178" s="287"/>
      <c r="BC178" s="287"/>
      <c r="BD178" s="287"/>
      <c r="BE178" s="287"/>
      <c r="BF178" s="288"/>
      <c r="BG178" s="396"/>
      <c r="BH178" s="397"/>
      <c r="BI178" s="287"/>
      <c r="BJ178" s="287"/>
      <c r="BK178" s="287"/>
      <c r="BL178" s="287"/>
      <c r="BM178" s="287"/>
      <c r="BN178" s="287"/>
      <c r="BO178" s="287"/>
      <c r="BP178" s="287"/>
      <c r="BQ178" s="287"/>
      <c r="BR178" s="287"/>
      <c r="BS178" s="287"/>
      <c r="BT178" s="286"/>
    </row>
    <row r="179" spans="1:72" s="217" customFormat="1" ht="11.65" customHeight="1" x14ac:dyDescent="0.2">
      <c r="A179" s="448">
        <f>IF(ISBLANK(Tracker!G144),"",Tracker!G144)</f>
        <v>18</v>
      </c>
      <c r="B179" s="971" t="str">
        <f>IF(ISBLANK(Tracker!H144),"",Tracker!H144)</f>
        <v>Donibristle Croft</v>
      </c>
      <c r="C179" s="972"/>
      <c r="D179" s="972"/>
      <c r="E179" s="973"/>
      <c r="F179" s="96" t="str">
        <f>IF(ISBLANK(Tracker!L144),"",Tracker!L144)</f>
        <v>B35 6BL</v>
      </c>
      <c r="G179" s="217">
        <f t="shared" si="93"/>
        <v>141</v>
      </c>
      <c r="H179" s="368"/>
      <c r="I179" s="287"/>
      <c r="J179" s="287"/>
      <c r="K179" s="287"/>
      <c r="L179" s="287"/>
      <c r="M179" s="287"/>
      <c r="N179" s="287"/>
      <c r="O179" s="287"/>
      <c r="P179" s="287"/>
      <c r="Q179" s="287"/>
      <c r="R179" s="287"/>
      <c r="S179" s="287"/>
      <c r="T179" s="286"/>
      <c r="U179" s="367"/>
      <c r="V179" s="287"/>
      <c r="W179" s="287"/>
      <c r="X179" s="287"/>
      <c r="Y179" s="287"/>
      <c r="Z179" s="287"/>
      <c r="AA179" s="287"/>
      <c r="AB179" s="287"/>
      <c r="AC179" s="287"/>
      <c r="AD179" s="287"/>
      <c r="AE179" s="287"/>
      <c r="AF179" s="287"/>
      <c r="AG179" s="365"/>
      <c r="AH179" s="368"/>
      <c r="AI179" s="287"/>
      <c r="AJ179" s="287"/>
      <c r="AK179" s="287"/>
      <c r="AL179" s="287"/>
      <c r="AM179" s="287"/>
      <c r="AN179" s="287"/>
      <c r="AO179" s="287"/>
      <c r="AP179" s="287"/>
      <c r="AQ179" s="287"/>
      <c r="AR179" s="287"/>
      <c r="AS179" s="287"/>
      <c r="AT179" s="286"/>
      <c r="AU179" s="367"/>
      <c r="AV179" s="287"/>
      <c r="AW179" s="287"/>
      <c r="AX179" s="287"/>
      <c r="AY179" s="287"/>
      <c r="AZ179" s="287"/>
      <c r="BA179" s="287"/>
      <c r="BB179" s="287"/>
      <c r="BC179" s="287"/>
      <c r="BD179" s="287"/>
      <c r="BE179" s="287"/>
      <c r="BF179" s="288"/>
      <c r="BG179" s="396"/>
      <c r="BH179" s="397"/>
      <c r="BI179" s="287"/>
      <c r="BJ179" s="287"/>
      <c r="BK179" s="287"/>
      <c r="BL179" s="287"/>
      <c r="BM179" s="287"/>
      <c r="BN179" s="287"/>
      <c r="BO179" s="287"/>
      <c r="BP179" s="287"/>
      <c r="BQ179" s="287"/>
      <c r="BR179" s="287"/>
      <c r="BS179" s="287"/>
      <c r="BT179" s="286"/>
    </row>
    <row r="180" spans="1:72" s="217" customFormat="1" ht="11.65" customHeight="1" x14ac:dyDescent="0.2">
      <c r="A180" s="448">
        <f>IF(ISBLANK(Tracker!G145),"",Tracker!G145)</f>
        <v>23</v>
      </c>
      <c r="B180" s="971" t="str">
        <f>IF(ISBLANK(Tracker!H145),"",Tracker!H145)</f>
        <v>Donibristle Croft</v>
      </c>
      <c r="C180" s="972"/>
      <c r="D180" s="972"/>
      <c r="E180" s="973"/>
      <c r="F180" s="96" t="str">
        <f>IF(ISBLANK(Tracker!L145),"",Tracker!L145)</f>
        <v>B35 6BL</v>
      </c>
      <c r="G180" s="217">
        <f t="shared" si="93"/>
        <v>142</v>
      </c>
      <c r="H180" s="368"/>
      <c r="I180" s="287"/>
      <c r="J180" s="287"/>
      <c r="K180" s="287"/>
      <c r="L180" s="287"/>
      <c r="M180" s="287"/>
      <c r="N180" s="287"/>
      <c r="O180" s="287"/>
      <c r="P180" s="287"/>
      <c r="Q180" s="287"/>
      <c r="R180" s="287"/>
      <c r="S180" s="287"/>
      <c r="T180" s="286"/>
      <c r="U180" s="367"/>
      <c r="V180" s="287"/>
      <c r="W180" s="287"/>
      <c r="X180" s="287"/>
      <c r="Y180" s="287"/>
      <c r="Z180" s="287"/>
      <c r="AA180" s="287"/>
      <c r="AB180" s="287"/>
      <c r="AC180" s="287"/>
      <c r="AD180" s="287"/>
      <c r="AE180" s="287"/>
      <c r="AF180" s="287"/>
      <c r="AG180" s="365"/>
      <c r="AH180" s="368"/>
      <c r="AI180" s="287"/>
      <c r="AJ180" s="287"/>
      <c r="AK180" s="287"/>
      <c r="AL180" s="287"/>
      <c r="AM180" s="287"/>
      <c r="AN180" s="287"/>
      <c r="AO180" s="287"/>
      <c r="AP180" s="287"/>
      <c r="AQ180" s="287"/>
      <c r="AR180" s="287"/>
      <c r="AS180" s="287"/>
      <c r="AT180" s="286"/>
      <c r="AU180" s="367"/>
      <c r="AV180" s="287"/>
      <c r="AW180" s="287"/>
      <c r="AX180" s="287"/>
      <c r="AY180" s="287"/>
      <c r="AZ180" s="287"/>
      <c r="BA180" s="287"/>
      <c r="BB180" s="287"/>
      <c r="BC180" s="287"/>
      <c r="BD180" s="287"/>
      <c r="BE180" s="287"/>
      <c r="BF180" s="288"/>
      <c r="BG180" s="396"/>
      <c r="BH180" s="397"/>
      <c r="BI180" s="287"/>
      <c r="BJ180" s="287"/>
      <c r="BK180" s="287"/>
      <c r="BL180" s="287"/>
      <c r="BM180" s="287"/>
      <c r="BN180" s="287"/>
      <c r="BO180" s="287"/>
      <c r="BP180" s="287"/>
      <c r="BQ180" s="287"/>
      <c r="BR180" s="287"/>
      <c r="BS180" s="287"/>
      <c r="BT180" s="286"/>
    </row>
    <row r="181" spans="1:72" s="217" customFormat="1" ht="11.65" customHeight="1" x14ac:dyDescent="0.2">
      <c r="A181" s="448">
        <f>IF(ISBLANK(Tracker!G146),"",Tracker!G146)</f>
        <v>26</v>
      </c>
      <c r="B181" s="971" t="str">
        <f>IF(ISBLANK(Tracker!H146),"",Tracker!H146)</f>
        <v>Donibristle Croft</v>
      </c>
      <c r="C181" s="972"/>
      <c r="D181" s="972"/>
      <c r="E181" s="973"/>
      <c r="F181" s="96" t="str">
        <f>IF(ISBLANK(Tracker!L146),"",Tracker!L146)</f>
        <v>B35 6BL</v>
      </c>
      <c r="G181" s="217">
        <f t="shared" si="93"/>
        <v>143</v>
      </c>
      <c r="H181" s="368"/>
      <c r="I181" s="287"/>
      <c r="J181" s="287"/>
      <c r="K181" s="287"/>
      <c r="L181" s="287"/>
      <c r="M181" s="287"/>
      <c r="N181" s="287"/>
      <c r="O181" s="287"/>
      <c r="P181" s="287"/>
      <c r="Q181" s="287"/>
      <c r="R181" s="287"/>
      <c r="S181" s="287"/>
      <c r="T181" s="286"/>
      <c r="U181" s="367"/>
      <c r="V181" s="287"/>
      <c r="W181" s="287"/>
      <c r="X181" s="287"/>
      <c r="Y181" s="287"/>
      <c r="Z181" s="287"/>
      <c r="AA181" s="287"/>
      <c r="AB181" s="287"/>
      <c r="AC181" s="287"/>
      <c r="AD181" s="287"/>
      <c r="AE181" s="287"/>
      <c r="AF181" s="287"/>
      <c r="AG181" s="365"/>
      <c r="AH181" s="368"/>
      <c r="AI181" s="287"/>
      <c r="AJ181" s="287"/>
      <c r="AK181" s="287"/>
      <c r="AL181" s="287"/>
      <c r="AM181" s="287"/>
      <c r="AN181" s="287"/>
      <c r="AO181" s="287"/>
      <c r="AP181" s="287"/>
      <c r="AQ181" s="287"/>
      <c r="AR181" s="287"/>
      <c r="AS181" s="287"/>
      <c r="AT181" s="286"/>
      <c r="AU181" s="367"/>
      <c r="AV181" s="287"/>
      <c r="AW181" s="287"/>
      <c r="AX181" s="287"/>
      <c r="AY181" s="287"/>
      <c r="AZ181" s="287"/>
      <c r="BA181" s="287"/>
      <c r="BB181" s="287"/>
      <c r="BC181" s="287"/>
      <c r="BD181" s="287"/>
      <c r="BE181" s="287"/>
      <c r="BF181" s="288"/>
      <c r="BG181" s="396"/>
      <c r="BH181" s="397"/>
      <c r="BI181" s="287"/>
      <c r="BJ181" s="287"/>
      <c r="BK181" s="287"/>
      <c r="BL181" s="287"/>
      <c r="BM181" s="287"/>
      <c r="BN181" s="287"/>
      <c r="BO181" s="287"/>
      <c r="BP181" s="287"/>
      <c r="BQ181" s="287"/>
      <c r="BR181" s="287"/>
      <c r="BS181" s="287"/>
      <c r="BT181" s="286"/>
    </row>
    <row r="182" spans="1:72" s="217" customFormat="1" ht="11.65" customHeight="1" x14ac:dyDescent="0.2">
      <c r="A182" s="448">
        <f>IF(ISBLANK(Tracker!G147),"",Tracker!G147)</f>
        <v>28</v>
      </c>
      <c r="B182" s="971" t="str">
        <f>IF(ISBLANK(Tracker!H147),"",Tracker!H147)</f>
        <v>Donibristle Croft</v>
      </c>
      <c r="C182" s="972"/>
      <c r="D182" s="972"/>
      <c r="E182" s="973"/>
      <c r="F182" s="96" t="str">
        <f>IF(ISBLANK(Tracker!L147),"",Tracker!L147)</f>
        <v>B35 6BL</v>
      </c>
      <c r="G182" s="217">
        <f t="shared" si="93"/>
        <v>144</v>
      </c>
      <c r="H182" s="368"/>
      <c r="I182" s="287"/>
      <c r="J182" s="287"/>
      <c r="K182" s="287"/>
      <c r="L182" s="287"/>
      <c r="M182" s="287"/>
      <c r="N182" s="287"/>
      <c r="O182" s="287"/>
      <c r="P182" s="287"/>
      <c r="Q182" s="287"/>
      <c r="R182" s="287"/>
      <c r="S182" s="287"/>
      <c r="T182" s="286"/>
      <c r="U182" s="367"/>
      <c r="V182" s="287"/>
      <c r="W182" s="287"/>
      <c r="X182" s="287"/>
      <c r="Y182" s="287"/>
      <c r="Z182" s="287"/>
      <c r="AA182" s="287"/>
      <c r="AB182" s="287"/>
      <c r="AC182" s="287"/>
      <c r="AD182" s="287"/>
      <c r="AE182" s="287"/>
      <c r="AF182" s="287"/>
      <c r="AG182" s="365"/>
      <c r="AH182" s="368"/>
      <c r="AI182" s="287"/>
      <c r="AJ182" s="287"/>
      <c r="AK182" s="287"/>
      <c r="AL182" s="287"/>
      <c r="AM182" s="287"/>
      <c r="AN182" s="287"/>
      <c r="AO182" s="287"/>
      <c r="AP182" s="287"/>
      <c r="AQ182" s="287"/>
      <c r="AR182" s="287"/>
      <c r="AS182" s="287"/>
      <c r="AT182" s="286"/>
      <c r="AU182" s="367"/>
      <c r="AV182" s="287"/>
      <c r="AW182" s="287"/>
      <c r="AX182" s="287"/>
      <c r="AY182" s="287"/>
      <c r="AZ182" s="287"/>
      <c r="BA182" s="287"/>
      <c r="BB182" s="287"/>
      <c r="BC182" s="287"/>
      <c r="BD182" s="287"/>
      <c r="BE182" s="287"/>
      <c r="BF182" s="288"/>
      <c r="BG182" s="396"/>
      <c r="BH182" s="397"/>
      <c r="BI182" s="287"/>
      <c r="BJ182" s="287"/>
      <c r="BK182" s="287"/>
      <c r="BL182" s="287"/>
      <c r="BM182" s="287"/>
      <c r="BN182" s="287"/>
      <c r="BO182" s="287"/>
      <c r="BP182" s="287"/>
      <c r="BQ182" s="287"/>
      <c r="BR182" s="287"/>
      <c r="BS182" s="287"/>
      <c r="BT182" s="286"/>
    </row>
    <row r="183" spans="1:72" s="217" customFormat="1" ht="11.65" customHeight="1" x14ac:dyDescent="0.2">
      <c r="A183" s="448">
        <f>IF(ISBLANK(Tracker!G148),"",Tracker!G148)</f>
        <v>29</v>
      </c>
      <c r="B183" s="971" t="str">
        <f>IF(ISBLANK(Tracker!H148),"",Tracker!H148)</f>
        <v>Donibristle Croft</v>
      </c>
      <c r="C183" s="972"/>
      <c r="D183" s="972"/>
      <c r="E183" s="973"/>
      <c r="F183" s="96" t="str">
        <f>IF(ISBLANK(Tracker!L148),"",Tracker!L148)</f>
        <v>B35 6BL</v>
      </c>
      <c r="G183" s="217">
        <f t="shared" si="93"/>
        <v>145</v>
      </c>
      <c r="H183" s="368"/>
      <c r="I183" s="287"/>
      <c r="J183" s="287"/>
      <c r="K183" s="287"/>
      <c r="L183" s="287"/>
      <c r="M183" s="287"/>
      <c r="N183" s="287"/>
      <c r="O183" s="287"/>
      <c r="P183" s="287"/>
      <c r="Q183" s="287"/>
      <c r="R183" s="287"/>
      <c r="S183" s="287"/>
      <c r="T183" s="286"/>
      <c r="U183" s="367"/>
      <c r="V183" s="287"/>
      <c r="W183" s="287"/>
      <c r="X183" s="287"/>
      <c r="Y183" s="287"/>
      <c r="Z183" s="287"/>
      <c r="AA183" s="287"/>
      <c r="AB183" s="287"/>
      <c r="AC183" s="287"/>
      <c r="AD183" s="287"/>
      <c r="AE183" s="287"/>
      <c r="AF183" s="287"/>
      <c r="AG183" s="365"/>
      <c r="AH183" s="368"/>
      <c r="AI183" s="287"/>
      <c r="AJ183" s="287"/>
      <c r="AK183" s="287"/>
      <c r="AL183" s="287"/>
      <c r="AM183" s="287"/>
      <c r="AN183" s="287"/>
      <c r="AO183" s="287"/>
      <c r="AP183" s="287"/>
      <c r="AQ183" s="287"/>
      <c r="AR183" s="287"/>
      <c r="AS183" s="287"/>
      <c r="AT183" s="286"/>
      <c r="AU183" s="367"/>
      <c r="AV183" s="287"/>
      <c r="AW183" s="287"/>
      <c r="AX183" s="287"/>
      <c r="AY183" s="287"/>
      <c r="AZ183" s="287"/>
      <c r="BA183" s="287"/>
      <c r="BB183" s="287"/>
      <c r="BC183" s="287"/>
      <c r="BD183" s="287"/>
      <c r="BE183" s="287"/>
      <c r="BF183" s="288"/>
      <c r="BG183" s="396"/>
      <c r="BH183" s="397"/>
      <c r="BI183" s="287"/>
      <c r="BJ183" s="287"/>
      <c r="BK183" s="287"/>
      <c r="BL183" s="287"/>
      <c r="BM183" s="287"/>
      <c r="BN183" s="287"/>
      <c r="BO183" s="287"/>
      <c r="BP183" s="287"/>
      <c r="BQ183" s="287"/>
      <c r="BR183" s="287"/>
      <c r="BS183" s="287"/>
      <c r="BT183" s="286"/>
    </row>
    <row r="184" spans="1:72" s="217" customFormat="1" ht="11.65" customHeight="1" x14ac:dyDescent="0.2">
      <c r="A184" s="448">
        <f>IF(ISBLANK(Tracker!G149),"",Tracker!G149)</f>
        <v>31</v>
      </c>
      <c r="B184" s="971" t="str">
        <f>IF(ISBLANK(Tracker!H149),"",Tracker!H149)</f>
        <v>Donibristle Croft</v>
      </c>
      <c r="C184" s="972"/>
      <c r="D184" s="972"/>
      <c r="E184" s="973"/>
      <c r="F184" s="96" t="str">
        <f>IF(ISBLANK(Tracker!L149),"",Tracker!L149)</f>
        <v>B35 6BL</v>
      </c>
      <c r="G184" s="217">
        <f t="shared" si="93"/>
        <v>146</v>
      </c>
      <c r="H184" s="368"/>
      <c r="I184" s="287"/>
      <c r="J184" s="287"/>
      <c r="K184" s="287"/>
      <c r="L184" s="287"/>
      <c r="M184" s="287"/>
      <c r="N184" s="287"/>
      <c r="O184" s="287"/>
      <c r="P184" s="287"/>
      <c r="Q184" s="287"/>
      <c r="R184" s="287"/>
      <c r="S184" s="287"/>
      <c r="T184" s="286"/>
      <c r="U184" s="367"/>
      <c r="V184" s="287"/>
      <c r="W184" s="287"/>
      <c r="X184" s="287"/>
      <c r="Y184" s="287"/>
      <c r="Z184" s="287"/>
      <c r="AA184" s="287"/>
      <c r="AB184" s="287"/>
      <c r="AC184" s="287"/>
      <c r="AD184" s="287"/>
      <c r="AE184" s="287"/>
      <c r="AF184" s="287"/>
      <c r="AG184" s="365"/>
      <c r="AH184" s="368"/>
      <c r="AI184" s="287"/>
      <c r="AJ184" s="287"/>
      <c r="AK184" s="287"/>
      <c r="AL184" s="287"/>
      <c r="AM184" s="287"/>
      <c r="AN184" s="287"/>
      <c r="AO184" s="287"/>
      <c r="AP184" s="287"/>
      <c r="AQ184" s="287"/>
      <c r="AR184" s="287"/>
      <c r="AS184" s="287"/>
      <c r="AT184" s="286"/>
      <c r="AU184" s="367"/>
      <c r="AV184" s="287"/>
      <c r="AW184" s="287"/>
      <c r="AX184" s="287"/>
      <c r="AY184" s="287"/>
      <c r="AZ184" s="287"/>
      <c r="BA184" s="287"/>
      <c r="BB184" s="287"/>
      <c r="BC184" s="287"/>
      <c r="BD184" s="287"/>
      <c r="BE184" s="287"/>
      <c r="BF184" s="288"/>
      <c r="BG184" s="396"/>
      <c r="BH184" s="397"/>
      <c r="BI184" s="287"/>
      <c r="BJ184" s="287"/>
      <c r="BK184" s="287"/>
      <c r="BL184" s="287"/>
      <c r="BM184" s="287"/>
      <c r="BN184" s="287"/>
      <c r="BO184" s="287"/>
      <c r="BP184" s="287"/>
      <c r="BQ184" s="287"/>
      <c r="BR184" s="287"/>
      <c r="BS184" s="287"/>
      <c r="BT184" s="286"/>
    </row>
    <row r="185" spans="1:72" s="217" customFormat="1" ht="11.65" customHeight="1" x14ac:dyDescent="0.2">
      <c r="A185" s="448">
        <f>IF(ISBLANK(Tracker!G150),"",Tracker!G150)</f>
        <v>33</v>
      </c>
      <c r="B185" s="971" t="str">
        <f>IF(ISBLANK(Tracker!H150),"",Tracker!H150)</f>
        <v>Donibristle Croft</v>
      </c>
      <c r="C185" s="972"/>
      <c r="D185" s="972"/>
      <c r="E185" s="973"/>
      <c r="F185" s="96" t="str">
        <f>IF(ISBLANK(Tracker!L150),"",Tracker!L150)</f>
        <v>B35 6BL</v>
      </c>
      <c r="G185" s="217">
        <f t="shared" si="93"/>
        <v>147</v>
      </c>
      <c r="H185" s="368"/>
      <c r="I185" s="287"/>
      <c r="J185" s="287"/>
      <c r="K185" s="287"/>
      <c r="L185" s="287"/>
      <c r="M185" s="287"/>
      <c r="N185" s="287"/>
      <c r="O185" s="287"/>
      <c r="P185" s="287"/>
      <c r="Q185" s="287"/>
      <c r="R185" s="287"/>
      <c r="S185" s="287"/>
      <c r="T185" s="286"/>
      <c r="U185" s="367"/>
      <c r="V185" s="287"/>
      <c r="W185" s="287"/>
      <c r="X185" s="287"/>
      <c r="Y185" s="287"/>
      <c r="Z185" s="287"/>
      <c r="AA185" s="287"/>
      <c r="AB185" s="287"/>
      <c r="AC185" s="287"/>
      <c r="AD185" s="287"/>
      <c r="AE185" s="287"/>
      <c r="AF185" s="287"/>
      <c r="AG185" s="365"/>
      <c r="AH185" s="368"/>
      <c r="AI185" s="287"/>
      <c r="AJ185" s="287"/>
      <c r="AK185" s="287"/>
      <c r="AL185" s="287"/>
      <c r="AM185" s="287"/>
      <c r="AN185" s="287"/>
      <c r="AO185" s="287"/>
      <c r="AP185" s="287"/>
      <c r="AQ185" s="287"/>
      <c r="AR185" s="287"/>
      <c r="AS185" s="287"/>
      <c r="AT185" s="286"/>
      <c r="AU185" s="367"/>
      <c r="AV185" s="287"/>
      <c r="AW185" s="287"/>
      <c r="AX185" s="287"/>
      <c r="AY185" s="287"/>
      <c r="AZ185" s="287"/>
      <c r="BA185" s="287"/>
      <c r="BB185" s="287"/>
      <c r="BC185" s="287"/>
      <c r="BD185" s="287"/>
      <c r="BE185" s="287"/>
      <c r="BF185" s="288"/>
      <c r="BG185" s="396"/>
      <c r="BH185" s="397"/>
      <c r="BI185" s="287"/>
      <c r="BJ185" s="287"/>
      <c r="BK185" s="287"/>
      <c r="BL185" s="287"/>
      <c r="BM185" s="287"/>
      <c r="BN185" s="287"/>
      <c r="BO185" s="287"/>
      <c r="BP185" s="287"/>
      <c r="BQ185" s="287"/>
      <c r="BR185" s="287"/>
      <c r="BS185" s="287"/>
      <c r="BT185" s="286"/>
    </row>
    <row r="186" spans="1:72" s="217" customFormat="1" ht="11.65" customHeight="1" x14ac:dyDescent="0.2">
      <c r="A186" s="448" t="str">
        <f>IF(ISBLANK(Tracker!G151),"",Tracker!G151)</f>
        <v xml:space="preserve">22 </v>
      </c>
      <c r="B186" s="971" t="str">
        <f>IF(ISBLANK(Tracker!H151),"",Tracker!H151)</f>
        <v>Donibristle Croft</v>
      </c>
      <c r="C186" s="972"/>
      <c r="D186" s="972"/>
      <c r="E186" s="973"/>
      <c r="F186" s="96" t="str">
        <f>IF(ISBLANK(Tracker!L151),"",Tracker!L151)</f>
        <v>B35 6BL</v>
      </c>
      <c r="G186" s="217">
        <f t="shared" si="93"/>
        <v>148</v>
      </c>
      <c r="H186" s="368"/>
      <c r="I186" s="287"/>
      <c r="J186" s="287"/>
      <c r="K186" s="287"/>
      <c r="L186" s="287"/>
      <c r="M186" s="287"/>
      <c r="N186" s="287"/>
      <c r="O186" s="287"/>
      <c r="P186" s="287"/>
      <c r="Q186" s="287"/>
      <c r="R186" s="287"/>
      <c r="S186" s="287"/>
      <c r="T186" s="286"/>
      <c r="U186" s="367"/>
      <c r="V186" s="287"/>
      <c r="W186" s="287"/>
      <c r="X186" s="287"/>
      <c r="Y186" s="287"/>
      <c r="Z186" s="287"/>
      <c r="AA186" s="287"/>
      <c r="AB186" s="287"/>
      <c r="AC186" s="287"/>
      <c r="AD186" s="287"/>
      <c r="AE186" s="287"/>
      <c r="AF186" s="287"/>
      <c r="AG186" s="365"/>
      <c r="AH186" s="368"/>
      <c r="AI186" s="287"/>
      <c r="AJ186" s="287"/>
      <c r="AK186" s="287"/>
      <c r="AL186" s="287"/>
      <c r="AM186" s="287"/>
      <c r="AN186" s="287"/>
      <c r="AO186" s="287"/>
      <c r="AP186" s="287"/>
      <c r="AQ186" s="287"/>
      <c r="AR186" s="287"/>
      <c r="AS186" s="287"/>
      <c r="AT186" s="286"/>
      <c r="AU186" s="367"/>
      <c r="AV186" s="287"/>
      <c r="AW186" s="287"/>
      <c r="AX186" s="287"/>
      <c r="AY186" s="287"/>
      <c r="AZ186" s="287"/>
      <c r="BA186" s="287"/>
      <c r="BB186" s="287"/>
      <c r="BC186" s="287"/>
      <c r="BD186" s="287"/>
      <c r="BE186" s="287"/>
      <c r="BF186" s="288"/>
      <c r="BG186" s="396"/>
      <c r="BH186" s="397"/>
      <c r="BI186" s="287"/>
      <c r="BJ186" s="287"/>
      <c r="BK186" s="287"/>
      <c r="BL186" s="287"/>
      <c r="BM186" s="287"/>
      <c r="BN186" s="287"/>
      <c r="BO186" s="287"/>
      <c r="BP186" s="287"/>
      <c r="BQ186" s="287"/>
      <c r="BR186" s="287"/>
      <c r="BS186" s="287"/>
      <c r="BT186" s="286"/>
    </row>
    <row r="187" spans="1:72" s="217" customFormat="1" ht="11.65" customHeight="1" x14ac:dyDescent="0.2">
      <c r="A187" s="448">
        <f>IF(ISBLANK(Tracker!G152),"",Tracker!G152)</f>
        <v>19</v>
      </c>
      <c r="B187" s="971" t="str">
        <f>IF(ISBLANK(Tracker!H152),"",Tracker!H152)</f>
        <v>Donibristle Croft</v>
      </c>
      <c r="C187" s="972"/>
      <c r="D187" s="972"/>
      <c r="E187" s="973"/>
      <c r="F187" s="96" t="str">
        <f>IF(ISBLANK(Tracker!L152),"",Tracker!L152)</f>
        <v>B35 6BL</v>
      </c>
      <c r="G187" s="217">
        <f t="shared" si="93"/>
        <v>149</v>
      </c>
      <c r="H187" s="368"/>
      <c r="I187" s="287"/>
      <c r="J187" s="287"/>
      <c r="K187" s="287"/>
      <c r="L187" s="287"/>
      <c r="M187" s="287"/>
      <c r="N187" s="287"/>
      <c r="O187" s="287"/>
      <c r="P187" s="287"/>
      <c r="Q187" s="287"/>
      <c r="R187" s="287"/>
      <c r="S187" s="287"/>
      <c r="T187" s="286"/>
      <c r="U187" s="367"/>
      <c r="V187" s="287"/>
      <c r="W187" s="287"/>
      <c r="X187" s="287"/>
      <c r="Y187" s="287"/>
      <c r="Z187" s="287"/>
      <c r="AA187" s="287"/>
      <c r="AB187" s="287"/>
      <c r="AC187" s="287"/>
      <c r="AD187" s="287"/>
      <c r="AE187" s="287"/>
      <c r="AF187" s="287"/>
      <c r="AG187" s="365"/>
      <c r="AH187" s="368"/>
      <c r="AI187" s="287"/>
      <c r="AJ187" s="287"/>
      <c r="AK187" s="287"/>
      <c r="AL187" s="287"/>
      <c r="AM187" s="287"/>
      <c r="AN187" s="287"/>
      <c r="AO187" s="287"/>
      <c r="AP187" s="287"/>
      <c r="AQ187" s="287"/>
      <c r="AR187" s="287"/>
      <c r="AS187" s="287"/>
      <c r="AT187" s="286"/>
      <c r="AU187" s="367"/>
      <c r="AV187" s="287"/>
      <c r="AW187" s="287"/>
      <c r="AX187" s="287"/>
      <c r="AY187" s="287"/>
      <c r="AZ187" s="287"/>
      <c r="BA187" s="287"/>
      <c r="BB187" s="287"/>
      <c r="BC187" s="287"/>
      <c r="BD187" s="287"/>
      <c r="BE187" s="287"/>
      <c r="BF187" s="288"/>
      <c r="BG187" s="396"/>
      <c r="BH187" s="397"/>
      <c r="BI187" s="287"/>
      <c r="BJ187" s="287"/>
      <c r="BK187" s="287"/>
      <c r="BL187" s="287"/>
      <c r="BM187" s="287"/>
      <c r="BN187" s="287"/>
      <c r="BO187" s="287"/>
      <c r="BP187" s="287"/>
      <c r="BQ187" s="287"/>
      <c r="BR187" s="287"/>
      <c r="BS187" s="287"/>
      <c r="BT187" s="286"/>
    </row>
    <row r="188" spans="1:72" s="217" customFormat="1" ht="11.65" customHeight="1" x14ac:dyDescent="0.2">
      <c r="A188" s="448">
        <f>IF(ISBLANK(Tracker!G153),"",Tracker!G153)</f>
        <v>107</v>
      </c>
      <c r="B188" s="971" t="str">
        <f>IF(ISBLANK(Tracker!H153),"",Tracker!H153)</f>
        <v>Hawker Drive</v>
      </c>
      <c r="C188" s="972"/>
      <c r="D188" s="972"/>
      <c r="E188" s="973"/>
      <c r="F188" s="96" t="str">
        <f>IF(ISBLANK(Tracker!L153),"",Tracker!L153)</f>
        <v>B35 7EA</v>
      </c>
      <c r="G188" s="217">
        <f t="shared" si="93"/>
        <v>150</v>
      </c>
      <c r="H188" s="368"/>
      <c r="I188" s="287"/>
      <c r="J188" s="287"/>
      <c r="K188" s="287"/>
      <c r="L188" s="287"/>
      <c r="M188" s="287"/>
      <c r="N188" s="287"/>
      <c r="O188" s="287"/>
      <c r="P188" s="287"/>
      <c r="Q188" s="287"/>
      <c r="R188" s="287"/>
      <c r="S188" s="287"/>
      <c r="T188" s="286"/>
      <c r="U188" s="367"/>
      <c r="V188" s="287"/>
      <c r="W188" s="287"/>
      <c r="X188" s="287"/>
      <c r="Y188" s="287"/>
      <c r="Z188" s="287"/>
      <c r="AA188" s="287"/>
      <c r="AB188" s="287"/>
      <c r="AC188" s="287"/>
      <c r="AD188" s="287"/>
      <c r="AE188" s="287"/>
      <c r="AF188" s="287"/>
      <c r="AG188" s="365"/>
      <c r="AH188" s="368"/>
      <c r="AI188" s="287"/>
      <c r="AJ188" s="287"/>
      <c r="AK188" s="287"/>
      <c r="AL188" s="287"/>
      <c r="AM188" s="287"/>
      <c r="AN188" s="287"/>
      <c r="AO188" s="287"/>
      <c r="AP188" s="287"/>
      <c r="AQ188" s="287"/>
      <c r="AR188" s="287"/>
      <c r="AS188" s="287"/>
      <c r="AT188" s="286"/>
      <c r="AU188" s="367"/>
      <c r="AV188" s="287"/>
      <c r="AW188" s="287"/>
      <c r="AX188" s="287"/>
      <c r="AY188" s="287"/>
      <c r="AZ188" s="287"/>
      <c r="BA188" s="287"/>
      <c r="BB188" s="287"/>
      <c r="BC188" s="287"/>
      <c r="BD188" s="287"/>
      <c r="BE188" s="287"/>
      <c r="BF188" s="288"/>
      <c r="BG188" s="396"/>
      <c r="BH188" s="397"/>
      <c r="BI188" s="287"/>
      <c r="BJ188" s="287"/>
      <c r="BK188" s="287"/>
      <c r="BL188" s="287"/>
      <c r="BM188" s="287"/>
      <c r="BN188" s="287"/>
      <c r="BO188" s="287"/>
      <c r="BP188" s="287"/>
      <c r="BQ188" s="287"/>
      <c r="BR188" s="287"/>
      <c r="BS188" s="287"/>
      <c r="BT188" s="286"/>
    </row>
    <row r="189" spans="1:72" s="217" customFormat="1" ht="11.65" customHeight="1" x14ac:dyDescent="0.2">
      <c r="A189" s="448">
        <f>IF(ISBLANK(Tracker!G154),"",Tracker!G154)</f>
        <v>1</v>
      </c>
      <c r="B189" s="971" t="str">
        <f>IF(ISBLANK(Tracker!H154),"",Tracker!H154)</f>
        <v>Merlin Close</v>
      </c>
      <c r="C189" s="972"/>
      <c r="D189" s="972"/>
      <c r="E189" s="973"/>
      <c r="F189" s="96" t="str">
        <f>IF(ISBLANK(Tracker!L154),"",Tracker!L154)</f>
        <v>B35 7JW</v>
      </c>
      <c r="G189" s="217">
        <f t="shared" si="93"/>
        <v>151</v>
      </c>
      <c r="H189" s="368"/>
      <c r="I189" s="287"/>
      <c r="J189" s="287"/>
      <c r="K189" s="287"/>
      <c r="L189" s="287"/>
      <c r="M189" s="287"/>
      <c r="N189" s="287"/>
      <c r="O189" s="287"/>
      <c r="P189" s="287"/>
      <c r="Q189" s="287"/>
      <c r="R189" s="287"/>
      <c r="S189" s="287"/>
      <c r="T189" s="286"/>
      <c r="U189" s="367"/>
      <c r="V189" s="287"/>
      <c r="W189" s="287"/>
      <c r="X189" s="287"/>
      <c r="Y189" s="287"/>
      <c r="Z189" s="287"/>
      <c r="AA189" s="287"/>
      <c r="AB189" s="287"/>
      <c r="AC189" s="287"/>
      <c r="AD189" s="287"/>
      <c r="AE189" s="287"/>
      <c r="AF189" s="287"/>
      <c r="AG189" s="365"/>
      <c r="AH189" s="368"/>
      <c r="AI189" s="287"/>
      <c r="AJ189" s="287"/>
      <c r="AK189" s="287"/>
      <c r="AL189" s="287"/>
      <c r="AM189" s="287"/>
      <c r="AN189" s="287"/>
      <c r="AO189" s="287"/>
      <c r="AP189" s="287"/>
      <c r="AQ189" s="287"/>
      <c r="AR189" s="287"/>
      <c r="AS189" s="287"/>
      <c r="AT189" s="286"/>
      <c r="AU189" s="367"/>
      <c r="AV189" s="287"/>
      <c r="AW189" s="287"/>
      <c r="AX189" s="287"/>
      <c r="AY189" s="287"/>
      <c r="AZ189" s="287"/>
      <c r="BA189" s="287"/>
      <c r="BB189" s="287"/>
      <c r="BC189" s="287"/>
      <c r="BD189" s="287"/>
      <c r="BE189" s="287"/>
      <c r="BF189" s="288"/>
      <c r="BG189" s="396"/>
      <c r="BH189" s="397"/>
      <c r="BI189" s="287"/>
      <c r="BJ189" s="287"/>
      <c r="BK189" s="287"/>
      <c r="BL189" s="287"/>
      <c r="BM189" s="287"/>
      <c r="BN189" s="287"/>
      <c r="BO189" s="287"/>
      <c r="BP189" s="287"/>
      <c r="BQ189" s="287"/>
      <c r="BR189" s="287"/>
      <c r="BS189" s="287"/>
      <c r="BT189" s="286"/>
    </row>
    <row r="190" spans="1:72" s="217" customFormat="1" ht="11.65" customHeight="1" x14ac:dyDescent="0.2">
      <c r="A190" s="448">
        <f>IF(ISBLANK(Tracker!G155),"",Tracker!G155)</f>
        <v>3</v>
      </c>
      <c r="B190" s="971" t="str">
        <f>IF(ISBLANK(Tracker!H155),"",Tracker!H155)</f>
        <v>Merlin Close</v>
      </c>
      <c r="C190" s="972"/>
      <c r="D190" s="972"/>
      <c r="E190" s="973"/>
      <c r="F190" s="96" t="str">
        <f>IF(ISBLANK(Tracker!L155),"",Tracker!L155)</f>
        <v>B35 7JW</v>
      </c>
      <c r="G190" s="217">
        <f t="shared" si="93"/>
        <v>152</v>
      </c>
      <c r="H190" s="368"/>
      <c r="I190" s="287"/>
      <c r="J190" s="287"/>
      <c r="K190" s="287"/>
      <c r="L190" s="287"/>
      <c r="M190" s="287"/>
      <c r="N190" s="287"/>
      <c r="O190" s="287"/>
      <c r="P190" s="287"/>
      <c r="Q190" s="287"/>
      <c r="R190" s="287"/>
      <c r="S190" s="287"/>
      <c r="T190" s="286"/>
      <c r="U190" s="367"/>
      <c r="V190" s="287"/>
      <c r="W190" s="287"/>
      <c r="X190" s="287"/>
      <c r="Y190" s="287"/>
      <c r="Z190" s="287"/>
      <c r="AA190" s="287"/>
      <c r="AB190" s="287"/>
      <c r="AC190" s="287"/>
      <c r="AD190" s="287"/>
      <c r="AE190" s="287"/>
      <c r="AF190" s="287"/>
      <c r="AG190" s="365"/>
      <c r="AH190" s="368"/>
      <c r="AI190" s="287"/>
      <c r="AJ190" s="287"/>
      <c r="AK190" s="287"/>
      <c r="AL190" s="287"/>
      <c r="AM190" s="287"/>
      <c r="AN190" s="287"/>
      <c r="AO190" s="287"/>
      <c r="AP190" s="287"/>
      <c r="AQ190" s="287"/>
      <c r="AR190" s="287"/>
      <c r="AS190" s="287"/>
      <c r="AT190" s="286"/>
      <c r="AU190" s="367"/>
      <c r="AV190" s="287"/>
      <c r="AW190" s="287"/>
      <c r="AX190" s="287"/>
      <c r="AY190" s="287"/>
      <c r="AZ190" s="287"/>
      <c r="BA190" s="287"/>
      <c r="BB190" s="287"/>
      <c r="BC190" s="287"/>
      <c r="BD190" s="287"/>
      <c r="BE190" s="287"/>
      <c r="BF190" s="288"/>
      <c r="BG190" s="396"/>
      <c r="BH190" s="397"/>
      <c r="BI190" s="287"/>
      <c r="BJ190" s="287"/>
      <c r="BK190" s="287"/>
      <c r="BL190" s="287"/>
      <c r="BM190" s="287"/>
      <c r="BN190" s="287"/>
      <c r="BO190" s="287"/>
      <c r="BP190" s="287"/>
      <c r="BQ190" s="287"/>
      <c r="BR190" s="287"/>
      <c r="BS190" s="287"/>
      <c r="BT190" s="286"/>
    </row>
    <row r="191" spans="1:72" s="217" customFormat="1" ht="11.65" customHeight="1" x14ac:dyDescent="0.2">
      <c r="A191" s="448">
        <f>IF(ISBLANK(Tracker!G156),"",Tracker!G156)</f>
        <v>5</v>
      </c>
      <c r="B191" s="971" t="str">
        <f>IF(ISBLANK(Tracker!H156),"",Tracker!H156)</f>
        <v>Merlin Close</v>
      </c>
      <c r="C191" s="972"/>
      <c r="D191" s="972"/>
      <c r="E191" s="973"/>
      <c r="F191" s="96" t="str">
        <f>IF(ISBLANK(Tracker!L156),"",Tracker!L156)</f>
        <v>B35 7JW</v>
      </c>
      <c r="G191" s="217">
        <f t="shared" si="93"/>
        <v>153</v>
      </c>
      <c r="H191" s="368"/>
      <c r="I191" s="287"/>
      <c r="J191" s="287"/>
      <c r="K191" s="287"/>
      <c r="L191" s="287"/>
      <c r="M191" s="287"/>
      <c r="N191" s="287"/>
      <c r="O191" s="287"/>
      <c r="P191" s="287"/>
      <c r="Q191" s="287"/>
      <c r="R191" s="287"/>
      <c r="S191" s="287"/>
      <c r="T191" s="286"/>
      <c r="U191" s="367"/>
      <c r="V191" s="287"/>
      <c r="W191" s="287"/>
      <c r="X191" s="287"/>
      <c r="Y191" s="287"/>
      <c r="Z191" s="287"/>
      <c r="AA191" s="287"/>
      <c r="AB191" s="287"/>
      <c r="AC191" s="287"/>
      <c r="AD191" s="287"/>
      <c r="AE191" s="287"/>
      <c r="AF191" s="287"/>
      <c r="AG191" s="365"/>
      <c r="AH191" s="368"/>
      <c r="AI191" s="287"/>
      <c r="AJ191" s="287"/>
      <c r="AK191" s="287"/>
      <c r="AL191" s="287"/>
      <c r="AM191" s="287"/>
      <c r="AN191" s="287"/>
      <c r="AO191" s="287"/>
      <c r="AP191" s="287"/>
      <c r="AQ191" s="287"/>
      <c r="AR191" s="287"/>
      <c r="AS191" s="287"/>
      <c r="AT191" s="286"/>
      <c r="AU191" s="367"/>
      <c r="AV191" s="287"/>
      <c r="AW191" s="287"/>
      <c r="AX191" s="287"/>
      <c r="AY191" s="287"/>
      <c r="AZ191" s="287"/>
      <c r="BA191" s="287"/>
      <c r="BB191" s="287"/>
      <c r="BC191" s="287"/>
      <c r="BD191" s="287"/>
      <c r="BE191" s="287"/>
      <c r="BF191" s="288"/>
      <c r="BG191" s="396"/>
      <c r="BH191" s="397"/>
      <c r="BI191" s="287"/>
      <c r="BJ191" s="287"/>
      <c r="BK191" s="287"/>
      <c r="BL191" s="287"/>
      <c r="BM191" s="287"/>
      <c r="BN191" s="287"/>
      <c r="BO191" s="287"/>
      <c r="BP191" s="287"/>
      <c r="BQ191" s="287"/>
      <c r="BR191" s="287"/>
      <c r="BS191" s="287"/>
      <c r="BT191" s="286"/>
    </row>
    <row r="192" spans="1:72" s="217" customFormat="1" ht="11.65" customHeight="1" x14ac:dyDescent="0.2">
      <c r="A192" s="448">
        <f>IF(ISBLANK(Tracker!G157),"",Tracker!G157)</f>
        <v>7</v>
      </c>
      <c r="B192" s="971" t="str">
        <f>IF(ISBLANK(Tracker!H157),"",Tracker!H157)</f>
        <v>Merlin Close</v>
      </c>
      <c r="C192" s="972"/>
      <c r="D192" s="972"/>
      <c r="E192" s="973"/>
      <c r="F192" s="96"/>
      <c r="G192" s="217">
        <f t="shared" si="93"/>
        <v>154</v>
      </c>
      <c r="H192" s="368"/>
      <c r="I192" s="287"/>
      <c r="J192" s="287"/>
      <c r="K192" s="287"/>
      <c r="L192" s="287"/>
      <c r="M192" s="287"/>
      <c r="N192" s="287"/>
      <c r="O192" s="287"/>
      <c r="P192" s="287"/>
      <c r="Q192" s="287"/>
      <c r="R192" s="287"/>
      <c r="S192" s="287"/>
      <c r="T192" s="286"/>
      <c r="U192" s="367"/>
      <c r="V192" s="287"/>
      <c r="W192" s="287"/>
      <c r="X192" s="287"/>
      <c r="Y192" s="287"/>
      <c r="Z192" s="287"/>
      <c r="AA192" s="287"/>
      <c r="AB192" s="287"/>
      <c r="AC192" s="287"/>
      <c r="AD192" s="287"/>
      <c r="AE192" s="287"/>
      <c r="AF192" s="287"/>
      <c r="AG192" s="365"/>
      <c r="AH192" s="368"/>
      <c r="AI192" s="287"/>
      <c r="AJ192" s="287"/>
      <c r="AK192" s="287"/>
      <c r="AL192" s="287"/>
      <c r="AM192" s="287"/>
      <c r="AN192" s="287"/>
      <c r="AO192" s="287"/>
      <c r="AP192" s="287"/>
      <c r="AQ192" s="287"/>
      <c r="AR192" s="287"/>
      <c r="AS192" s="287"/>
      <c r="AT192" s="286"/>
      <c r="AU192" s="367"/>
      <c r="AV192" s="287"/>
      <c r="AW192" s="287"/>
      <c r="AX192" s="287"/>
      <c r="AY192" s="287"/>
      <c r="AZ192" s="287"/>
      <c r="BA192" s="287"/>
      <c r="BB192" s="287"/>
      <c r="BC192" s="287"/>
      <c r="BD192" s="287"/>
      <c r="BE192" s="287"/>
      <c r="BF192" s="288"/>
      <c r="BG192" s="396"/>
      <c r="BH192" s="397"/>
      <c r="BI192" s="287"/>
      <c r="BJ192" s="287"/>
      <c r="BK192" s="287"/>
      <c r="BL192" s="287"/>
      <c r="BM192" s="287"/>
      <c r="BN192" s="287"/>
      <c r="BO192" s="287"/>
      <c r="BP192" s="287"/>
      <c r="BQ192" s="287"/>
      <c r="BR192" s="287"/>
      <c r="BS192" s="287"/>
      <c r="BT192" s="286"/>
    </row>
    <row r="193" spans="1:72" s="217" customFormat="1" ht="11.65" customHeight="1" x14ac:dyDescent="0.2">
      <c r="A193" s="448">
        <f>IF(ISBLANK(Tracker!G158),"",Tracker!G158)</f>
        <v>9</v>
      </c>
      <c r="B193" s="971" t="str">
        <f>IF(ISBLANK(Tracker!H158),"",Tracker!H158)</f>
        <v>Merlin Close</v>
      </c>
      <c r="C193" s="972"/>
      <c r="D193" s="972"/>
      <c r="E193" s="973"/>
      <c r="F193" s="96" t="str">
        <f>IF(ISBLANK(Tracker!L157),"",Tracker!L157)</f>
        <v>B35 7JW</v>
      </c>
      <c r="G193" s="217">
        <f t="shared" si="93"/>
        <v>155</v>
      </c>
      <c r="H193" s="368"/>
      <c r="I193" s="287"/>
      <c r="J193" s="287"/>
      <c r="K193" s="287"/>
      <c r="L193" s="287"/>
      <c r="M193" s="287"/>
      <c r="N193" s="287"/>
      <c r="O193" s="287"/>
      <c r="P193" s="287"/>
      <c r="Q193" s="287"/>
      <c r="R193" s="287"/>
      <c r="S193" s="287"/>
      <c r="T193" s="286"/>
      <c r="U193" s="367"/>
      <c r="V193" s="287"/>
      <c r="W193" s="287"/>
      <c r="X193" s="287"/>
      <c r="Y193" s="287"/>
      <c r="Z193" s="287"/>
      <c r="AA193" s="287"/>
      <c r="AB193" s="287"/>
      <c r="AC193" s="287"/>
      <c r="AD193" s="287"/>
      <c r="AE193" s="287"/>
      <c r="AF193" s="287"/>
      <c r="AG193" s="365"/>
      <c r="AH193" s="368"/>
      <c r="AI193" s="287"/>
      <c r="AJ193" s="287"/>
      <c r="AK193" s="287"/>
      <c r="AL193" s="287"/>
      <c r="AM193" s="287"/>
      <c r="AN193" s="287"/>
      <c r="AO193" s="287"/>
      <c r="AP193" s="287"/>
      <c r="AQ193" s="287"/>
      <c r="AR193" s="287"/>
      <c r="AS193" s="287"/>
      <c r="AT193" s="286"/>
      <c r="AU193" s="367"/>
      <c r="AV193" s="287"/>
      <c r="AW193" s="287"/>
      <c r="AX193" s="287"/>
      <c r="AY193" s="287"/>
      <c r="AZ193" s="287"/>
      <c r="BA193" s="287"/>
      <c r="BB193" s="287"/>
      <c r="BC193" s="287"/>
      <c r="BD193" s="287"/>
      <c r="BE193" s="287"/>
      <c r="BF193" s="288"/>
      <c r="BG193" s="396"/>
      <c r="BH193" s="397"/>
      <c r="BI193" s="287"/>
      <c r="BJ193" s="287"/>
      <c r="BK193" s="287"/>
      <c r="BL193" s="287"/>
      <c r="BM193" s="287"/>
      <c r="BN193" s="287"/>
      <c r="BO193" s="287"/>
      <c r="BP193" s="287"/>
      <c r="BQ193" s="287"/>
      <c r="BR193" s="287"/>
      <c r="BS193" s="287"/>
      <c r="BT193" s="286"/>
    </row>
    <row r="194" spans="1:72" s="217" customFormat="1" ht="11.65" customHeight="1" x14ac:dyDescent="0.2">
      <c r="A194" s="448">
        <f>IF(ISBLANK(Tracker!G159),"",Tracker!G159)</f>
        <v>10</v>
      </c>
      <c r="B194" s="971" t="str">
        <f>IF(ISBLANK(Tracker!H159),"",Tracker!H159)</f>
        <v>Merlin Close</v>
      </c>
      <c r="C194" s="972"/>
      <c r="D194" s="972"/>
      <c r="E194" s="973"/>
      <c r="F194" s="96" t="str">
        <f>IF(ISBLANK(Tracker!L158),"",Tracker!L158)</f>
        <v>B35 7JW</v>
      </c>
      <c r="G194" s="217">
        <f t="shared" si="93"/>
        <v>156</v>
      </c>
      <c r="H194" s="368"/>
      <c r="I194" s="287"/>
      <c r="J194" s="287"/>
      <c r="K194" s="287"/>
      <c r="L194" s="287"/>
      <c r="M194" s="287"/>
      <c r="N194" s="287"/>
      <c r="O194" s="287"/>
      <c r="P194" s="287"/>
      <c r="Q194" s="287"/>
      <c r="R194" s="287"/>
      <c r="S194" s="287"/>
      <c r="T194" s="286"/>
      <c r="U194" s="367"/>
      <c r="V194" s="287"/>
      <c r="W194" s="287"/>
      <c r="X194" s="287"/>
      <c r="Y194" s="287"/>
      <c r="Z194" s="287"/>
      <c r="AA194" s="287"/>
      <c r="AB194" s="287"/>
      <c r="AC194" s="287"/>
      <c r="AD194" s="287"/>
      <c r="AE194" s="287"/>
      <c r="AF194" s="287"/>
      <c r="AG194" s="365"/>
      <c r="AH194" s="368"/>
      <c r="AI194" s="287"/>
      <c r="AJ194" s="287"/>
      <c r="AK194" s="287"/>
      <c r="AL194" s="287"/>
      <c r="AM194" s="287"/>
      <c r="AN194" s="287"/>
      <c r="AO194" s="287"/>
      <c r="AP194" s="287"/>
      <c r="AQ194" s="287"/>
      <c r="AR194" s="287"/>
      <c r="AS194" s="287"/>
      <c r="AT194" s="286"/>
      <c r="AU194" s="367"/>
      <c r="AV194" s="287"/>
      <c r="AW194" s="287"/>
      <c r="AX194" s="287"/>
      <c r="AY194" s="287"/>
      <c r="AZ194" s="287"/>
      <c r="BA194" s="287"/>
      <c r="BB194" s="287"/>
      <c r="BC194" s="287"/>
      <c r="BD194" s="287"/>
      <c r="BE194" s="287"/>
      <c r="BF194" s="288"/>
      <c r="BG194" s="396"/>
      <c r="BH194" s="397"/>
      <c r="BI194" s="287"/>
      <c r="BJ194" s="287"/>
      <c r="BK194" s="287"/>
      <c r="BL194" s="287"/>
      <c r="BM194" s="287"/>
      <c r="BN194" s="287"/>
      <c r="BO194" s="287"/>
      <c r="BP194" s="287"/>
      <c r="BQ194" s="287"/>
      <c r="BR194" s="287"/>
      <c r="BS194" s="287"/>
      <c r="BT194" s="286"/>
    </row>
    <row r="195" spans="1:72" s="217" customFormat="1" ht="11.65" customHeight="1" x14ac:dyDescent="0.2">
      <c r="A195" s="448">
        <f>IF(ISBLANK(Tracker!G160),"",Tracker!G160)</f>
        <v>11</v>
      </c>
      <c r="B195" s="971" t="str">
        <f>IF(ISBLANK(Tracker!H160),"",Tracker!H160)</f>
        <v>Merlin Close</v>
      </c>
      <c r="C195" s="972"/>
      <c r="D195" s="972"/>
      <c r="E195" s="973"/>
      <c r="F195" s="96" t="str">
        <f>IF(ISBLANK(Tracker!L159),"",Tracker!L159)</f>
        <v>B35 7JW</v>
      </c>
      <c r="G195" s="217">
        <f t="shared" si="93"/>
        <v>157</v>
      </c>
      <c r="H195" s="368"/>
      <c r="I195" s="287"/>
      <c r="J195" s="287"/>
      <c r="K195" s="287"/>
      <c r="L195" s="287"/>
      <c r="M195" s="287"/>
      <c r="N195" s="287"/>
      <c r="O195" s="287"/>
      <c r="P195" s="287"/>
      <c r="Q195" s="287"/>
      <c r="R195" s="287"/>
      <c r="S195" s="287"/>
      <c r="T195" s="286"/>
      <c r="U195" s="367"/>
      <c r="V195" s="287"/>
      <c r="W195" s="287"/>
      <c r="X195" s="287"/>
      <c r="Y195" s="287"/>
      <c r="Z195" s="287"/>
      <c r="AA195" s="287"/>
      <c r="AB195" s="287"/>
      <c r="AC195" s="287"/>
      <c r="AD195" s="287"/>
      <c r="AE195" s="287"/>
      <c r="AF195" s="287"/>
      <c r="AG195" s="365"/>
      <c r="AH195" s="368"/>
      <c r="AI195" s="287"/>
      <c r="AJ195" s="287"/>
      <c r="AK195" s="287"/>
      <c r="AL195" s="287"/>
      <c r="AM195" s="287"/>
      <c r="AN195" s="287"/>
      <c r="AO195" s="287"/>
      <c r="AP195" s="287"/>
      <c r="AQ195" s="287"/>
      <c r="AR195" s="287"/>
      <c r="AS195" s="287"/>
      <c r="AT195" s="286"/>
      <c r="AU195" s="367"/>
      <c r="AV195" s="287"/>
      <c r="AW195" s="287"/>
      <c r="AX195" s="287"/>
      <c r="AY195" s="287"/>
      <c r="AZ195" s="287"/>
      <c r="BA195" s="287"/>
      <c r="BB195" s="287"/>
      <c r="BC195" s="287"/>
      <c r="BD195" s="287"/>
      <c r="BE195" s="287"/>
      <c r="BF195" s="288"/>
      <c r="BG195" s="396"/>
      <c r="BH195" s="397"/>
      <c r="BI195" s="287"/>
      <c r="BJ195" s="287"/>
      <c r="BK195" s="287"/>
      <c r="BL195" s="287"/>
      <c r="BM195" s="287"/>
      <c r="BN195" s="287"/>
      <c r="BO195" s="287"/>
      <c r="BP195" s="287"/>
      <c r="BQ195" s="287"/>
      <c r="BR195" s="287"/>
      <c r="BS195" s="287"/>
      <c r="BT195" s="286"/>
    </row>
    <row r="196" spans="1:72" s="217" customFormat="1" ht="11.65" customHeight="1" x14ac:dyDescent="0.2">
      <c r="A196" s="448">
        <f>IF(ISBLANK(Tracker!G161),"",Tracker!G161)</f>
        <v>3</v>
      </c>
      <c r="B196" s="971" t="str">
        <f>IF(ISBLANK(Tracker!H161),"",Tracker!H161)</f>
        <v>Montrose Drive</v>
      </c>
      <c r="C196" s="972"/>
      <c r="D196" s="972"/>
      <c r="E196" s="973"/>
      <c r="F196" s="96" t="str">
        <f>IF(ISBLANK(Tracker!L160),"",Tracker!L160)</f>
        <v>B35 7JW</v>
      </c>
      <c r="G196" s="217">
        <f t="shared" si="93"/>
        <v>158</v>
      </c>
      <c r="H196" s="368"/>
      <c r="I196" s="287"/>
      <c r="J196" s="287"/>
      <c r="K196" s="287"/>
      <c r="L196" s="287"/>
      <c r="M196" s="287"/>
      <c r="N196" s="287"/>
      <c r="O196" s="287"/>
      <c r="P196" s="287"/>
      <c r="Q196" s="287"/>
      <c r="R196" s="287"/>
      <c r="S196" s="287"/>
      <c r="T196" s="286"/>
      <c r="U196" s="367"/>
      <c r="V196" s="287"/>
      <c r="W196" s="287"/>
      <c r="X196" s="287"/>
      <c r="Y196" s="287"/>
      <c r="Z196" s="287"/>
      <c r="AA196" s="287"/>
      <c r="AB196" s="287"/>
      <c r="AC196" s="287"/>
      <c r="AD196" s="287"/>
      <c r="AE196" s="287"/>
      <c r="AF196" s="287"/>
      <c r="AG196" s="365"/>
      <c r="AH196" s="368"/>
      <c r="AI196" s="287"/>
      <c r="AJ196" s="287"/>
      <c r="AK196" s="287"/>
      <c r="AL196" s="287"/>
      <c r="AM196" s="287"/>
      <c r="AN196" s="287"/>
      <c r="AO196" s="287"/>
      <c r="AP196" s="287"/>
      <c r="AQ196" s="287"/>
      <c r="AR196" s="287"/>
      <c r="AS196" s="287"/>
      <c r="AT196" s="286"/>
      <c r="AU196" s="367"/>
      <c r="AV196" s="287"/>
      <c r="AW196" s="287"/>
      <c r="AX196" s="287"/>
      <c r="AY196" s="287"/>
      <c r="AZ196" s="287"/>
      <c r="BA196" s="287"/>
      <c r="BB196" s="287"/>
      <c r="BC196" s="287"/>
      <c r="BD196" s="287"/>
      <c r="BE196" s="287"/>
      <c r="BF196" s="288"/>
      <c r="BG196" s="396"/>
      <c r="BH196" s="397"/>
      <c r="BI196" s="287"/>
      <c r="BJ196" s="287"/>
      <c r="BK196" s="287"/>
      <c r="BL196" s="287"/>
      <c r="BM196" s="287"/>
      <c r="BN196" s="287"/>
      <c r="BO196" s="287"/>
      <c r="BP196" s="287"/>
      <c r="BQ196" s="287"/>
      <c r="BR196" s="287"/>
      <c r="BS196" s="287"/>
      <c r="BT196" s="286"/>
    </row>
    <row r="197" spans="1:72" s="217" customFormat="1" ht="11.65" customHeight="1" x14ac:dyDescent="0.2">
      <c r="A197" s="448">
        <f>IF(ISBLANK(Tracker!G162),"",Tracker!G162)</f>
        <v>5</v>
      </c>
      <c r="B197" s="971" t="str">
        <f>IF(ISBLANK(Tracker!H162),"",Tracker!H162)</f>
        <v>Montrose Drive</v>
      </c>
      <c r="C197" s="972"/>
      <c r="D197" s="972"/>
      <c r="E197" s="973"/>
      <c r="F197" s="96" t="str">
        <f>IF(ISBLANK(Tracker!L161),"",Tracker!L161)</f>
        <v>B35 6DH</v>
      </c>
      <c r="G197" s="217">
        <f t="shared" si="93"/>
        <v>159</v>
      </c>
      <c r="H197" s="368"/>
      <c r="I197" s="287"/>
      <c r="J197" s="287"/>
      <c r="K197" s="287"/>
      <c r="L197" s="287"/>
      <c r="M197" s="287"/>
      <c r="N197" s="287"/>
      <c r="O197" s="287"/>
      <c r="P197" s="287"/>
      <c r="Q197" s="287"/>
      <c r="R197" s="287"/>
      <c r="S197" s="287"/>
      <c r="T197" s="286"/>
      <c r="U197" s="367"/>
      <c r="V197" s="287"/>
      <c r="W197" s="287"/>
      <c r="X197" s="287"/>
      <c r="Y197" s="287"/>
      <c r="Z197" s="287"/>
      <c r="AA197" s="287"/>
      <c r="AB197" s="287"/>
      <c r="AC197" s="287"/>
      <c r="AD197" s="287"/>
      <c r="AE197" s="287"/>
      <c r="AF197" s="287"/>
      <c r="AG197" s="365"/>
      <c r="AH197" s="368"/>
      <c r="AI197" s="287"/>
      <c r="AJ197" s="287"/>
      <c r="AK197" s="287"/>
      <c r="AL197" s="287"/>
      <c r="AM197" s="287"/>
      <c r="AN197" s="287"/>
      <c r="AO197" s="287"/>
      <c r="AP197" s="287"/>
      <c r="AQ197" s="287"/>
      <c r="AR197" s="287"/>
      <c r="AS197" s="287"/>
      <c r="AT197" s="286"/>
      <c r="AU197" s="367"/>
      <c r="AV197" s="287"/>
      <c r="AW197" s="287"/>
      <c r="AX197" s="287"/>
      <c r="AY197" s="287"/>
      <c r="AZ197" s="287"/>
      <c r="BA197" s="287"/>
      <c r="BB197" s="287"/>
      <c r="BC197" s="287"/>
      <c r="BD197" s="287"/>
      <c r="BE197" s="287"/>
      <c r="BF197" s="288"/>
      <c r="BG197" s="396"/>
      <c r="BH197" s="397"/>
      <c r="BI197" s="287"/>
      <c r="BJ197" s="287"/>
      <c r="BK197" s="287"/>
      <c r="BL197" s="287"/>
      <c r="BM197" s="287"/>
      <c r="BN197" s="287"/>
      <c r="BO197" s="287"/>
      <c r="BP197" s="287"/>
      <c r="BQ197" s="287"/>
      <c r="BR197" s="287"/>
      <c r="BS197" s="287"/>
      <c r="BT197" s="286"/>
    </row>
    <row r="198" spans="1:72" s="217" customFormat="1" ht="11.65" customHeight="1" x14ac:dyDescent="0.2">
      <c r="A198" s="448">
        <f>IF(ISBLANK(Tracker!G163),"",Tracker!G163)</f>
        <v>12</v>
      </c>
      <c r="B198" s="971" t="str">
        <f>IF(ISBLANK(Tracker!H163),"",Tracker!H163)</f>
        <v>Montrose Drive</v>
      </c>
      <c r="C198" s="972"/>
      <c r="D198" s="972"/>
      <c r="E198" s="973"/>
      <c r="F198" s="96" t="str">
        <f>IF(ISBLANK(Tracker!L162),"",Tracker!L162)</f>
        <v>B35 6DH</v>
      </c>
      <c r="G198" s="217">
        <f t="shared" si="93"/>
        <v>160</v>
      </c>
      <c r="H198" s="368"/>
      <c r="I198" s="287"/>
      <c r="J198" s="287"/>
      <c r="K198" s="287"/>
      <c r="L198" s="287"/>
      <c r="M198" s="287"/>
      <c r="N198" s="287"/>
      <c r="O198" s="287"/>
      <c r="P198" s="287"/>
      <c r="Q198" s="287"/>
      <c r="R198" s="287"/>
      <c r="S198" s="287"/>
      <c r="T198" s="286"/>
      <c r="U198" s="367"/>
      <c r="V198" s="287"/>
      <c r="W198" s="287"/>
      <c r="X198" s="287"/>
      <c r="Y198" s="287"/>
      <c r="Z198" s="287"/>
      <c r="AA198" s="287"/>
      <c r="AB198" s="287"/>
      <c r="AC198" s="287"/>
      <c r="AD198" s="287"/>
      <c r="AE198" s="287"/>
      <c r="AF198" s="287"/>
      <c r="AG198" s="365"/>
      <c r="AH198" s="368"/>
      <c r="AI198" s="287"/>
      <c r="AJ198" s="287"/>
      <c r="AK198" s="287"/>
      <c r="AL198" s="287"/>
      <c r="AM198" s="287"/>
      <c r="AN198" s="287"/>
      <c r="AO198" s="287"/>
      <c r="AP198" s="287"/>
      <c r="AQ198" s="287"/>
      <c r="AR198" s="287"/>
      <c r="AS198" s="287"/>
      <c r="AT198" s="286"/>
      <c r="AU198" s="367"/>
      <c r="AV198" s="287"/>
      <c r="AW198" s="287"/>
      <c r="AX198" s="287"/>
      <c r="AY198" s="287"/>
      <c r="AZ198" s="287"/>
      <c r="BA198" s="287"/>
      <c r="BB198" s="287"/>
      <c r="BC198" s="287"/>
      <c r="BD198" s="287"/>
      <c r="BE198" s="287"/>
      <c r="BF198" s="288"/>
      <c r="BG198" s="396"/>
      <c r="BH198" s="397"/>
      <c r="BI198" s="287"/>
      <c r="BJ198" s="287"/>
      <c r="BK198" s="287"/>
      <c r="BL198" s="287"/>
      <c r="BM198" s="287"/>
      <c r="BN198" s="287"/>
      <c r="BO198" s="287"/>
      <c r="BP198" s="287"/>
      <c r="BQ198" s="287"/>
      <c r="BR198" s="287"/>
      <c r="BS198" s="287"/>
      <c r="BT198" s="286"/>
    </row>
    <row r="199" spans="1:72" s="217" customFormat="1" ht="11.65" customHeight="1" x14ac:dyDescent="0.2">
      <c r="A199" s="448">
        <f>IF(ISBLANK(Tracker!G164),"",Tracker!G164)</f>
        <v>15</v>
      </c>
      <c r="B199" s="971" t="str">
        <f>IF(ISBLANK(Tracker!H164),"",Tracker!H164)</f>
        <v>Montrose Drive</v>
      </c>
      <c r="C199" s="972"/>
      <c r="D199" s="972"/>
      <c r="E199" s="973"/>
      <c r="F199" s="96" t="str">
        <f>IF(ISBLANK(Tracker!L163),"",Tracker!L163)</f>
        <v>B35 6DH</v>
      </c>
      <c r="G199" s="217">
        <f t="shared" si="93"/>
        <v>161</v>
      </c>
      <c r="H199" s="368"/>
      <c r="I199" s="287"/>
      <c r="J199" s="287"/>
      <c r="K199" s="287"/>
      <c r="L199" s="287"/>
      <c r="M199" s="287"/>
      <c r="N199" s="287"/>
      <c r="O199" s="287"/>
      <c r="P199" s="287"/>
      <c r="Q199" s="287"/>
      <c r="R199" s="287"/>
      <c r="S199" s="287"/>
      <c r="T199" s="286"/>
      <c r="U199" s="367"/>
      <c r="V199" s="287"/>
      <c r="W199" s="287"/>
      <c r="X199" s="287"/>
      <c r="Y199" s="287"/>
      <c r="Z199" s="287"/>
      <c r="AA199" s="287"/>
      <c r="AB199" s="287"/>
      <c r="AC199" s="287"/>
      <c r="AD199" s="287"/>
      <c r="AE199" s="287"/>
      <c r="AF199" s="287"/>
      <c r="AG199" s="365"/>
      <c r="AH199" s="368"/>
      <c r="AI199" s="287"/>
      <c r="AJ199" s="287"/>
      <c r="AK199" s="287"/>
      <c r="AL199" s="287"/>
      <c r="AM199" s="287"/>
      <c r="AN199" s="287"/>
      <c r="AO199" s="287"/>
      <c r="AP199" s="287"/>
      <c r="AQ199" s="287"/>
      <c r="AR199" s="287"/>
      <c r="AS199" s="287"/>
      <c r="AT199" s="286"/>
      <c r="AU199" s="367"/>
      <c r="AV199" s="287"/>
      <c r="AW199" s="287"/>
      <c r="AX199" s="287"/>
      <c r="AY199" s="287"/>
      <c r="AZ199" s="287"/>
      <c r="BA199" s="287"/>
      <c r="BB199" s="287"/>
      <c r="BC199" s="287"/>
      <c r="BD199" s="287"/>
      <c r="BE199" s="287"/>
      <c r="BF199" s="288"/>
      <c r="BG199" s="396"/>
      <c r="BH199" s="397"/>
      <c r="BI199" s="287"/>
      <c r="BJ199" s="287"/>
      <c r="BK199" s="287"/>
      <c r="BL199" s="287"/>
      <c r="BM199" s="287"/>
      <c r="BN199" s="287"/>
      <c r="BO199" s="287"/>
      <c r="BP199" s="287"/>
      <c r="BQ199" s="287"/>
      <c r="BR199" s="287"/>
      <c r="BS199" s="287"/>
      <c r="BT199" s="286"/>
    </row>
    <row r="200" spans="1:72" s="217" customFormat="1" ht="11.65" customHeight="1" x14ac:dyDescent="0.2">
      <c r="A200" s="448" t="str">
        <f>IF(ISBLANK(Tracker!G165),"",Tracker!G165)</f>
        <v>FLAT 2 Block 1</v>
      </c>
      <c r="B200" s="971" t="str">
        <f>IF(ISBLANK(Tracker!H165),"",Tracker!H165)</f>
        <v>Montrose Drive</v>
      </c>
      <c r="C200" s="972"/>
      <c r="D200" s="972"/>
      <c r="E200" s="973"/>
      <c r="F200" s="96" t="str">
        <f>IF(ISBLANK(Tracker!L164),"",Tracker!L164)</f>
        <v>B35 6DH</v>
      </c>
      <c r="G200" s="217">
        <f t="shared" si="93"/>
        <v>162</v>
      </c>
      <c r="H200" s="368"/>
      <c r="I200" s="287"/>
      <c r="J200" s="287"/>
      <c r="K200" s="287"/>
      <c r="L200" s="287"/>
      <c r="M200" s="287"/>
      <c r="N200" s="287"/>
      <c r="O200" s="287"/>
      <c r="P200" s="287"/>
      <c r="Q200" s="287"/>
      <c r="R200" s="287"/>
      <c r="S200" s="287"/>
      <c r="T200" s="286"/>
      <c r="U200" s="367"/>
      <c r="V200" s="287"/>
      <c r="W200" s="287"/>
      <c r="X200" s="287"/>
      <c r="Y200" s="287"/>
      <c r="Z200" s="287"/>
      <c r="AA200" s="287"/>
      <c r="AB200" s="287"/>
      <c r="AC200" s="287"/>
      <c r="AD200" s="287"/>
      <c r="AE200" s="287"/>
      <c r="AF200" s="287"/>
      <c r="AG200" s="365"/>
      <c r="AH200" s="368"/>
      <c r="AI200" s="287"/>
      <c r="AJ200" s="287"/>
      <c r="AK200" s="287"/>
      <c r="AL200" s="287"/>
      <c r="AM200" s="287"/>
      <c r="AN200" s="287"/>
      <c r="AO200" s="287"/>
      <c r="AP200" s="287"/>
      <c r="AQ200" s="287"/>
      <c r="AR200" s="287"/>
      <c r="AS200" s="287"/>
      <c r="AT200" s="286"/>
      <c r="AU200" s="367"/>
      <c r="AV200" s="287"/>
      <c r="AW200" s="287"/>
      <c r="AX200" s="287"/>
      <c r="AY200" s="287"/>
      <c r="AZ200" s="287"/>
      <c r="BA200" s="287"/>
      <c r="BB200" s="287"/>
      <c r="BC200" s="287"/>
      <c r="BD200" s="287"/>
      <c r="BE200" s="287"/>
      <c r="BF200" s="288"/>
      <c r="BG200" s="396"/>
      <c r="BH200" s="397"/>
      <c r="BI200" s="287"/>
      <c r="BJ200" s="287"/>
      <c r="BK200" s="287"/>
      <c r="BL200" s="287"/>
      <c r="BM200" s="287"/>
      <c r="BN200" s="287"/>
      <c r="BO200" s="287"/>
      <c r="BP200" s="287"/>
      <c r="BQ200" s="287"/>
      <c r="BR200" s="287"/>
      <c r="BS200" s="287"/>
      <c r="BT200" s="286"/>
    </row>
    <row r="201" spans="1:72" s="217" customFormat="1" ht="11.65" customHeight="1" x14ac:dyDescent="0.2">
      <c r="A201" s="448" t="str">
        <f>IF(ISBLANK(Tracker!G166),"",Tracker!G166)</f>
        <v>FLAT 6 Block 1</v>
      </c>
      <c r="B201" s="971" t="str">
        <f>IF(ISBLANK(Tracker!H166),"",Tracker!H166)</f>
        <v>Montrose Drive</v>
      </c>
      <c r="C201" s="972"/>
      <c r="D201" s="972"/>
      <c r="E201" s="973"/>
      <c r="F201" s="96" t="str">
        <f>IF(ISBLANK(Tracker!L165),"",Tracker!L165)</f>
        <v>B35 6DH</v>
      </c>
      <c r="G201" s="217">
        <f t="shared" si="93"/>
        <v>163</v>
      </c>
      <c r="H201" s="368"/>
      <c r="I201" s="287"/>
      <c r="J201" s="287"/>
      <c r="K201" s="287"/>
      <c r="L201" s="287"/>
      <c r="M201" s="287"/>
      <c r="N201" s="287"/>
      <c r="O201" s="287"/>
      <c r="P201" s="287"/>
      <c r="Q201" s="287"/>
      <c r="R201" s="287"/>
      <c r="S201" s="287"/>
      <c r="T201" s="286"/>
      <c r="U201" s="367"/>
      <c r="V201" s="287"/>
      <c r="W201" s="287"/>
      <c r="X201" s="287"/>
      <c r="Y201" s="287"/>
      <c r="Z201" s="287"/>
      <c r="AA201" s="287"/>
      <c r="AB201" s="287"/>
      <c r="AC201" s="287"/>
      <c r="AD201" s="287"/>
      <c r="AE201" s="287"/>
      <c r="AF201" s="287"/>
      <c r="AG201" s="365"/>
      <c r="AH201" s="368"/>
      <c r="AI201" s="287"/>
      <c r="AJ201" s="287"/>
      <c r="AK201" s="287"/>
      <c r="AL201" s="287"/>
      <c r="AM201" s="287"/>
      <c r="AN201" s="287"/>
      <c r="AO201" s="287"/>
      <c r="AP201" s="287"/>
      <c r="AQ201" s="287"/>
      <c r="AR201" s="287"/>
      <c r="AS201" s="287"/>
      <c r="AT201" s="286"/>
      <c r="AU201" s="367"/>
      <c r="AV201" s="287"/>
      <c r="AW201" s="287"/>
      <c r="AX201" s="287"/>
      <c r="AY201" s="287"/>
      <c r="AZ201" s="287"/>
      <c r="BA201" s="287"/>
      <c r="BB201" s="287"/>
      <c r="BC201" s="287"/>
      <c r="BD201" s="287"/>
      <c r="BE201" s="287"/>
      <c r="BF201" s="288"/>
      <c r="BG201" s="396"/>
      <c r="BH201" s="397"/>
      <c r="BI201" s="287"/>
      <c r="BJ201" s="287"/>
      <c r="BK201" s="287"/>
      <c r="BL201" s="287"/>
      <c r="BM201" s="287"/>
      <c r="BN201" s="287"/>
      <c r="BO201" s="287"/>
      <c r="BP201" s="287"/>
      <c r="BQ201" s="287"/>
      <c r="BR201" s="287"/>
      <c r="BS201" s="287"/>
      <c r="BT201" s="286"/>
    </row>
    <row r="202" spans="1:72" s="217" customFormat="1" ht="11.65" customHeight="1" x14ac:dyDescent="0.2">
      <c r="A202" s="448" t="str">
        <f>IF(ISBLANK(Tracker!G167),"",Tracker!G167)</f>
        <v>Communals 1 - 7</v>
      </c>
      <c r="B202" s="971" t="str">
        <f>IF(ISBLANK(Tracker!H167),"",Tracker!H167)</f>
        <v>Northolt Drive</v>
      </c>
      <c r="C202" s="972"/>
      <c r="D202" s="972"/>
      <c r="E202" s="973"/>
      <c r="F202" s="96" t="str">
        <f>IF(ISBLANK(Tracker!L166),"",Tracker!L166)</f>
        <v>B35 6DH</v>
      </c>
      <c r="G202" s="217">
        <f t="shared" si="93"/>
        <v>164</v>
      </c>
      <c r="H202" s="368"/>
      <c r="I202" s="287"/>
      <c r="J202" s="287"/>
      <c r="K202" s="287"/>
      <c r="L202" s="287"/>
      <c r="M202" s="287"/>
      <c r="N202" s="287"/>
      <c r="O202" s="287"/>
      <c r="P202" s="287"/>
      <c r="Q202" s="287"/>
      <c r="R202" s="287"/>
      <c r="S202" s="287"/>
      <c r="T202" s="286"/>
      <c r="U202" s="367"/>
      <c r="V202" s="287"/>
      <c r="W202" s="287"/>
      <c r="X202" s="287"/>
      <c r="Y202" s="287"/>
      <c r="Z202" s="287"/>
      <c r="AA202" s="287"/>
      <c r="AB202" s="287"/>
      <c r="AC202" s="287"/>
      <c r="AD202" s="287"/>
      <c r="AE202" s="287"/>
      <c r="AF202" s="287"/>
      <c r="AG202" s="365"/>
      <c r="AH202" s="368"/>
      <c r="AI202" s="287"/>
      <c r="AJ202" s="287"/>
      <c r="AK202" s="287"/>
      <c r="AL202" s="287"/>
      <c r="AM202" s="287"/>
      <c r="AN202" s="287"/>
      <c r="AO202" s="287"/>
      <c r="AP202" s="287"/>
      <c r="AQ202" s="287"/>
      <c r="AR202" s="287"/>
      <c r="AS202" s="287"/>
      <c r="AT202" s="286"/>
      <c r="AU202" s="367"/>
      <c r="AV202" s="287"/>
      <c r="AW202" s="287"/>
      <c r="AX202" s="287"/>
      <c r="AY202" s="287"/>
      <c r="AZ202" s="287"/>
      <c r="BA202" s="287"/>
      <c r="BB202" s="287"/>
      <c r="BC202" s="287"/>
      <c r="BD202" s="287"/>
      <c r="BE202" s="287"/>
      <c r="BF202" s="288"/>
      <c r="BG202" s="396"/>
      <c r="BH202" s="397"/>
      <c r="BI202" s="287"/>
      <c r="BJ202" s="287"/>
      <c r="BK202" s="287"/>
      <c r="BL202" s="287"/>
      <c r="BM202" s="287"/>
      <c r="BN202" s="287"/>
      <c r="BO202" s="287"/>
      <c r="BP202" s="287"/>
      <c r="BQ202" s="287"/>
      <c r="BR202" s="287"/>
      <c r="BS202" s="287"/>
      <c r="BT202" s="286"/>
    </row>
    <row r="203" spans="1:72" s="217" customFormat="1" ht="11.65" customHeight="1" x14ac:dyDescent="0.2">
      <c r="A203" s="448" t="str">
        <f>IF(ISBLANK(Tracker!G168),"",Tracker!G168)</f>
        <v>Communals 2 - 8</v>
      </c>
      <c r="B203" s="971" t="str">
        <f>IF(ISBLANK(Tracker!H168),"",Tracker!H168)</f>
        <v>Northolt Drive</v>
      </c>
      <c r="C203" s="972"/>
      <c r="D203" s="972"/>
      <c r="E203" s="973"/>
      <c r="F203" s="96" t="str">
        <f>IF(ISBLANK(Tracker!L167),"",Tracker!L167)</f>
        <v>B35 6QX</v>
      </c>
      <c r="G203" s="217">
        <f t="shared" si="93"/>
        <v>165</v>
      </c>
      <c r="H203" s="368"/>
      <c r="I203" s="287"/>
      <c r="J203" s="287"/>
      <c r="K203" s="287"/>
      <c r="L203" s="287"/>
      <c r="M203" s="287"/>
      <c r="N203" s="287"/>
      <c r="O203" s="287"/>
      <c r="P203" s="287"/>
      <c r="Q203" s="287"/>
      <c r="R203" s="287"/>
      <c r="S203" s="287"/>
      <c r="T203" s="286"/>
      <c r="U203" s="367"/>
      <c r="V203" s="287"/>
      <c r="W203" s="287"/>
      <c r="X203" s="287"/>
      <c r="Y203" s="287"/>
      <c r="Z203" s="287"/>
      <c r="AA203" s="287"/>
      <c r="AB203" s="287"/>
      <c r="AC203" s="287"/>
      <c r="AD203" s="287"/>
      <c r="AE203" s="287"/>
      <c r="AF203" s="287"/>
      <c r="AG203" s="365"/>
      <c r="AH203" s="368"/>
      <c r="AI203" s="287"/>
      <c r="AJ203" s="287"/>
      <c r="AK203" s="287"/>
      <c r="AL203" s="287"/>
      <c r="AM203" s="287"/>
      <c r="AN203" s="287"/>
      <c r="AO203" s="287"/>
      <c r="AP203" s="287"/>
      <c r="AQ203" s="287"/>
      <c r="AR203" s="287"/>
      <c r="AS203" s="287"/>
      <c r="AT203" s="286"/>
      <c r="AU203" s="367"/>
      <c r="AV203" s="287"/>
      <c r="AW203" s="287"/>
      <c r="AX203" s="287"/>
      <c r="AY203" s="287"/>
      <c r="AZ203" s="287"/>
      <c r="BA203" s="287"/>
      <c r="BB203" s="287"/>
      <c r="BC203" s="287"/>
      <c r="BD203" s="287"/>
      <c r="BE203" s="287"/>
      <c r="BF203" s="288"/>
      <c r="BG203" s="396"/>
      <c r="BH203" s="397"/>
      <c r="BI203" s="287"/>
      <c r="BJ203" s="287"/>
      <c r="BK203" s="287"/>
      <c r="BL203" s="287"/>
      <c r="BM203" s="287"/>
      <c r="BN203" s="287"/>
      <c r="BO203" s="287"/>
      <c r="BP203" s="287"/>
      <c r="BQ203" s="287"/>
      <c r="BR203" s="287"/>
      <c r="BS203" s="287"/>
      <c r="BT203" s="286"/>
    </row>
    <row r="204" spans="1:72" s="217" customFormat="1" ht="11.65" customHeight="1" x14ac:dyDescent="0.2">
      <c r="A204" s="448" t="str">
        <f>IF(ISBLANK(Tracker!G169),"",Tracker!G169)</f>
        <v>Communal 34 - 40</v>
      </c>
      <c r="B204" s="971" t="str">
        <f>IF(ISBLANK(Tracker!H169),"",Tracker!H169)</f>
        <v>Northolt Drive</v>
      </c>
      <c r="C204" s="972"/>
      <c r="D204" s="972"/>
      <c r="E204" s="973"/>
      <c r="F204" s="96" t="str">
        <f>IF(ISBLANK(Tracker!L168),"",Tracker!L168)</f>
        <v>B35 6QX</v>
      </c>
      <c r="G204" s="217">
        <f t="shared" si="93"/>
        <v>166</v>
      </c>
      <c r="H204" s="368"/>
      <c r="I204" s="287"/>
      <c r="J204" s="287"/>
      <c r="K204" s="287"/>
      <c r="L204" s="287"/>
      <c r="M204" s="287"/>
      <c r="N204" s="287"/>
      <c r="O204" s="287"/>
      <c r="P204" s="287"/>
      <c r="Q204" s="287"/>
      <c r="R204" s="287"/>
      <c r="S204" s="287"/>
      <c r="T204" s="286"/>
      <c r="U204" s="367"/>
      <c r="V204" s="287"/>
      <c r="W204" s="287"/>
      <c r="X204" s="287"/>
      <c r="Y204" s="287"/>
      <c r="Z204" s="287"/>
      <c r="AA204" s="287"/>
      <c r="AB204" s="287"/>
      <c r="AC204" s="287"/>
      <c r="AD204" s="287"/>
      <c r="AE204" s="287"/>
      <c r="AF204" s="287"/>
      <c r="AG204" s="365"/>
      <c r="AH204" s="368"/>
      <c r="AI204" s="287"/>
      <c r="AJ204" s="287"/>
      <c r="AK204" s="287"/>
      <c r="AL204" s="287"/>
      <c r="AM204" s="287"/>
      <c r="AN204" s="287"/>
      <c r="AO204" s="287"/>
      <c r="AP204" s="287"/>
      <c r="AQ204" s="287"/>
      <c r="AR204" s="287"/>
      <c r="AS204" s="287"/>
      <c r="AT204" s="286"/>
      <c r="AU204" s="367"/>
      <c r="AV204" s="287"/>
      <c r="AW204" s="287"/>
      <c r="AX204" s="287"/>
      <c r="AY204" s="287"/>
      <c r="AZ204" s="287"/>
      <c r="BA204" s="287"/>
      <c r="BB204" s="287"/>
      <c r="BC204" s="287"/>
      <c r="BD204" s="287"/>
      <c r="BE204" s="287"/>
      <c r="BF204" s="288"/>
      <c r="BG204" s="396"/>
      <c r="BH204" s="397"/>
      <c r="BI204" s="287"/>
      <c r="BJ204" s="287"/>
      <c r="BK204" s="287"/>
      <c r="BL204" s="287"/>
      <c r="BM204" s="287"/>
      <c r="BN204" s="287"/>
      <c r="BO204" s="287"/>
      <c r="BP204" s="287"/>
      <c r="BQ204" s="287"/>
      <c r="BR204" s="287"/>
      <c r="BS204" s="287"/>
      <c r="BT204" s="286"/>
    </row>
    <row r="205" spans="1:72" s="217" customFormat="1" ht="11.65" customHeight="1" x14ac:dyDescent="0.2">
      <c r="A205" s="448" t="str">
        <f>IF(ISBLANK(Tracker!G170),"",Tracker!G170)</f>
        <v>Communals 27 - 33</v>
      </c>
      <c r="B205" s="971" t="str">
        <f>IF(ISBLANK(Tracker!H170),"",Tracker!H170)</f>
        <v>Northolt Drive</v>
      </c>
      <c r="C205" s="972"/>
      <c r="D205" s="972"/>
      <c r="E205" s="973"/>
      <c r="F205" s="96" t="str">
        <f>IF(ISBLANK(Tracker!L169),"",Tracker!L169)</f>
        <v>B35 6QX</v>
      </c>
      <c r="G205" s="217">
        <f t="shared" si="93"/>
        <v>167</v>
      </c>
      <c r="H205" s="368"/>
      <c r="I205" s="287"/>
      <c r="J205" s="287"/>
      <c r="K205" s="287"/>
      <c r="L205" s="287"/>
      <c r="M205" s="287"/>
      <c r="N205" s="287"/>
      <c r="O205" s="287"/>
      <c r="P205" s="287"/>
      <c r="Q205" s="287"/>
      <c r="R205" s="287"/>
      <c r="S205" s="287"/>
      <c r="T205" s="286"/>
      <c r="U205" s="367"/>
      <c r="V205" s="287"/>
      <c r="W205" s="287"/>
      <c r="X205" s="287"/>
      <c r="Y205" s="287"/>
      <c r="Z205" s="287"/>
      <c r="AA205" s="287"/>
      <c r="AB205" s="287"/>
      <c r="AC205" s="287"/>
      <c r="AD205" s="287"/>
      <c r="AE205" s="287"/>
      <c r="AF205" s="287"/>
      <c r="AG205" s="365"/>
      <c r="AH205" s="368"/>
      <c r="AI205" s="287"/>
      <c r="AJ205" s="287"/>
      <c r="AK205" s="287"/>
      <c r="AL205" s="287"/>
      <c r="AM205" s="287"/>
      <c r="AN205" s="287"/>
      <c r="AO205" s="287"/>
      <c r="AP205" s="287"/>
      <c r="AQ205" s="287"/>
      <c r="AR205" s="287"/>
      <c r="AS205" s="287"/>
      <c r="AT205" s="286"/>
      <c r="AU205" s="367"/>
      <c r="AV205" s="287"/>
      <c r="AW205" s="287"/>
      <c r="AX205" s="287"/>
      <c r="AY205" s="287"/>
      <c r="AZ205" s="287"/>
      <c r="BA205" s="287"/>
      <c r="BB205" s="287"/>
      <c r="BC205" s="287"/>
      <c r="BD205" s="287"/>
      <c r="BE205" s="287"/>
      <c r="BF205" s="288"/>
      <c r="BG205" s="396"/>
      <c r="BH205" s="397"/>
      <c r="BI205" s="287"/>
      <c r="BJ205" s="287"/>
      <c r="BK205" s="287"/>
      <c r="BL205" s="287"/>
      <c r="BM205" s="287"/>
      <c r="BN205" s="287"/>
      <c r="BO205" s="287"/>
      <c r="BP205" s="287"/>
      <c r="BQ205" s="287"/>
      <c r="BR205" s="287"/>
      <c r="BS205" s="287"/>
      <c r="BT205" s="286"/>
    </row>
    <row r="206" spans="1:72" s="217" customFormat="1" ht="11.65" customHeight="1" x14ac:dyDescent="0.2">
      <c r="A206" s="448" t="str">
        <f>IF(ISBLANK(Tracker!G171),"",Tracker!G171)</f>
        <v xml:space="preserve">FLAT 33 </v>
      </c>
      <c r="B206" s="971" t="str">
        <f>IF(ISBLANK(Tracker!H171),"",Tracker!H171)</f>
        <v>Northolt Drive</v>
      </c>
      <c r="C206" s="972"/>
      <c r="D206" s="972"/>
      <c r="E206" s="973"/>
      <c r="F206" s="96" t="str">
        <f>IF(ISBLANK(Tracker!L170),"",Tracker!L170)</f>
        <v>B35 6QX</v>
      </c>
      <c r="G206" s="217">
        <f t="shared" si="93"/>
        <v>168</v>
      </c>
      <c r="H206" s="368"/>
      <c r="I206" s="287"/>
      <c r="J206" s="287"/>
      <c r="K206" s="287"/>
      <c r="L206" s="287"/>
      <c r="M206" s="287"/>
      <c r="N206" s="287"/>
      <c r="O206" s="287"/>
      <c r="P206" s="287"/>
      <c r="Q206" s="287"/>
      <c r="R206" s="287"/>
      <c r="S206" s="287"/>
      <c r="T206" s="286"/>
      <c r="U206" s="367"/>
      <c r="V206" s="287"/>
      <c r="W206" s="287"/>
      <c r="X206" s="287"/>
      <c r="Y206" s="287"/>
      <c r="Z206" s="287"/>
      <c r="AA206" s="287"/>
      <c r="AB206" s="287"/>
      <c r="AC206" s="287"/>
      <c r="AD206" s="287"/>
      <c r="AE206" s="287"/>
      <c r="AF206" s="287"/>
      <c r="AG206" s="365"/>
      <c r="AH206" s="368"/>
      <c r="AI206" s="287"/>
      <c r="AJ206" s="287"/>
      <c r="AK206" s="287"/>
      <c r="AL206" s="287"/>
      <c r="AM206" s="287"/>
      <c r="AN206" s="287"/>
      <c r="AO206" s="287"/>
      <c r="AP206" s="287"/>
      <c r="AQ206" s="287"/>
      <c r="AR206" s="287"/>
      <c r="AS206" s="287"/>
      <c r="AT206" s="286"/>
      <c r="AU206" s="367"/>
      <c r="AV206" s="287"/>
      <c r="AW206" s="287"/>
      <c r="AX206" s="287"/>
      <c r="AY206" s="287"/>
      <c r="AZ206" s="287"/>
      <c r="BA206" s="287"/>
      <c r="BB206" s="287"/>
      <c r="BC206" s="287"/>
      <c r="BD206" s="287"/>
      <c r="BE206" s="287"/>
      <c r="BF206" s="288"/>
      <c r="BG206" s="396"/>
      <c r="BH206" s="397"/>
      <c r="BI206" s="287"/>
      <c r="BJ206" s="287"/>
      <c r="BK206" s="287"/>
      <c r="BL206" s="287"/>
      <c r="BM206" s="287"/>
      <c r="BN206" s="287"/>
      <c r="BO206" s="287"/>
      <c r="BP206" s="287"/>
      <c r="BQ206" s="287"/>
      <c r="BR206" s="287"/>
      <c r="BS206" s="287"/>
      <c r="BT206" s="286"/>
    </row>
    <row r="207" spans="1:72" s="217" customFormat="1" ht="11.65" customHeight="1" x14ac:dyDescent="0.2">
      <c r="A207" s="448" t="str">
        <f>IF(ISBLANK(Tracker!G172),"",Tracker!G172)</f>
        <v xml:space="preserve">FLAT 31 </v>
      </c>
      <c r="B207" s="971" t="str">
        <f>IF(ISBLANK(Tracker!H172),"",Tracker!H172)</f>
        <v>Northolt Drive</v>
      </c>
      <c r="C207" s="972"/>
      <c r="D207" s="972"/>
      <c r="E207" s="973"/>
      <c r="F207" s="96" t="str">
        <f>IF(ISBLANK(Tracker!L171),"",Tracker!L171)</f>
        <v>B35 6QX</v>
      </c>
      <c r="G207" s="217">
        <f t="shared" si="93"/>
        <v>169</v>
      </c>
      <c r="H207" s="368"/>
      <c r="I207" s="287"/>
      <c r="J207" s="287"/>
      <c r="K207" s="287"/>
      <c r="L207" s="287"/>
      <c r="M207" s="287"/>
      <c r="N207" s="287"/>
      <c r="O207" s="287"/>
      <c r="P207" s="287"/>
      <c r="Q207" s="287"/>
      <c r="R207" s="287"/>
      <c r="S207" s="287"/>
      <c r="T207" s="286"/>
      <c r="U207" s="367"/>
      <c r="V207" s="287"/>
      <c r="W207" s="287"/>
      <c r="X207" s="287"/>
      <c r="Y207" s="287"/>
      <c r="Z207" s="287"/>
      <c r="AA207" s="287"/>
      <c r="AB207" s="287"/>
      <c r="AC207" s="287"/>
      <c r="AD207" s="287"/>
      <c r="AE207" s="287"/>
      <c r="AF207" s="287"/>
      <c r="AG207" s="365"/>
      <c r="AH207" s="368"/>
      <c r="AI207" s="287"/>
      <c r="AJ207" s="287"/>
      <c r="AK207" s="287"/>
      <c r="AL207" s="287"/>
      <c r="AM207" s="287"/>
      <c r="AN207" s="287"/>
      <c r="AO207" s="287"/>
      <c r="AP207" s="287"/>
      <c r="AQ207" s="287"/>
      <c r="AR207" s="287"/>
      <c r="AS207" s="287"/>
      <c r="AT207" s="286"/>
      <c r="AU207" s="367"/>
      <c r="AV207" s="287"/>
      <c r="AW207" s="287"/>
      <c r="AX207" s="287"/>
      <c r="AY207" s="287"/>
      <c r="AZ207" s="287"/>
      <c r="BA207" s="287"/>
      <c r="BB207" s="287"/>
      <c r="BC207" s="287"/>
      <c r="BD207" s="287"/>
      <c r="BE207" s="287"/>
      <c r="BF207" s="288"/>
      <c r="BG207" s="396"/>
      <c r="BH207" s="397"/>
      <c r="BI207" s="287"/>
      <c r="BJ207" s="287"/>
      <c r="BK207" s="287"/>
      <c r="BL207" s="287"/>
      <c r="BM207" s="287"/>
      <c r="BN207" s="287"/>
      <c r="BO207" s="287"/>
      <c r="BP207" s="287"/>
      <c r="BQ207" s="287"/>
      <c r="BR207" s="287"/>
      <c r="BS207" s="287"/>
      <c r="BT207" s="286"/>
    </row>
    <row r="208" spans="1:72" s="217" customFormat="1" ht="11.65" customHeight="1" x14ac:dyDescent="0.2">
      <c r="A208" s="448">
        <f>IF(ISBLANK(Tracker!G173),"",Tracker!G173)</f>
        <v>20</v>
      </c>
      <c r="B208" s="971" t="str">
        <f>IF(ISBLANK(Tracker!H173),"",Tracker!H173)</f>
        <v>Northolt Drive</v>
      </c>
      <c r="C208" s="972"/>
      <c r="D208" s="972"/>
      <c r="E208" s="973"/>
      <c r="F208" s="96" t="str">
        <f>IF(ISBLANK(Tracker!L172),"",Tracker!L172)</f>
        <v>B35 6QX</v>
      </c>
      <c r="G208" s="217">
        <f t="shared" si="93"/>
        <v>170</v>
      </c>
      <c r="H208" s="368"/>
      <c r="I208" s="287"/>
      <c r="J208" s="287"/>
      <c r="K208" s="287"/>
      <c r="L208" s="287"/>
      <c r="M208" s="287"/>
      <c r="N208" s="287"/>
      <c r="O208" s="287"/>
      <c r="P208" s="287"/>
      <c r="Q208" s="287"/>
      <c r="R208" s="287"/>
      <c r="S208" s="287"/>
      <c r="T208" s="286"/>
      <c r="U208" s="367"/>
      <c r="V208" s="287"/>
      <c r="W208" s="287"/>
      <c r="X208" s="287"/>
      <c r="Y208" s="287"/>
      <c r="Z208" s="287"/>
      <c r="AA208" s="287"/>
      <c r="AB208" s="287"/>
      <c r="AC208" s="287"/>
      <c r="AD208" s="287"/>
      <c r="AE208" s="287"/>
      <c r="AF208" s="287"/>
      <c r="AG208" s="365"/>
      <c r="AH208" s="368"/>
      <c r="AI208" s="287"/>
      <c r="AJ208" s="287"/>
      <c r="AK208" s="287"/>
      <c r="AL208" s="287"/>
      <c r="AM208" s="287"/>
      <c r="AN208" s="287"/>
      <c r="AO208" s="287"/>
      <c r="AP208" s="287"/>
      <c r="AQ208" s="287"/>
      <c r="AR208" s="287"/>
      <c r="AS208" s="287"/>
      <c r="AT208" s="286"/>
      <c r="AU208" s="367"/>
      <c r="AV208" s="287"/>
      <c r="AW208" s="287"/>
      <c r="AX208" s="287"/>
      <c r="AY208" s="287"/>
      <c r="AZ208" s="287"/>
      <c r="BA208" s="287"/>
      <c r="BB208" s="287"/>
      <c r="BC208" s="287"/>
      <c r="BD208" s="287"/>
      <c r="BE208" s="287"/>
      <c r="BF208" s="288"/>
      <c r="BG208" s="396"/>
      <c r="BH208" s="397"/>
      <c r="BI208" s="287"/>
      <c r="BJ208" s="287"/>
      <c r="BK208" s="287"/>
      <c r="BL208" s="287"/>
      <c r="BM208" s="287"/>
      <c r="BN208" s="287"/>
      <c r="BO208" s="287"/>
      <c r="BP208" s="287"/>
      <c r="BQ208" s="287"/>
      <c r="BR208" s="287"/>
      <c r="BS208" s="287"/>
      <c r="BT208" s="286"/>
    </row>
    <row r="209" spans="1:72" s="217" customFormat="1" ht="11.65" customHeight="1" x14ac:dyDescent="0.2">
      <c r="A209" s="448" t="str">
        <f>IF(ISBLANK(Tracker!G174),"",Tracker!G174)</f>
        <v>FLAT 36</v>
      </c>
      <c r="B209" s="971" t="str">
        <f>IF(ISBLANK(Tracker!H174),"",Tracker!H174)</f>
        <v>Northolt Drive</v>
      </c>
      <c r="C209" s="972"/>
      <c r="D209" s="972"/>
      <c r="E209" s="973"/>
      <c r="F209" s="96" t="str">
        <f>IF(ISBLANK(Tracker!L173),"",Tracker!L173)</f>
        <v>B35 6QX</v>
      </c>
      <c r="G209" s="217">
        <f t="shared" si="93"/>
        <v>171</v>
      </c>
      <c r="H209" s="368"/>
      <c r="I209" s="287"/>
      <c r="J209" s="287"/>
      <c r="K209" s="287"/>
      <c r="L209" s="287"/>
      <c r="M209" s="287"/>
      <c r="N209" s="287"/>
      <c r="O209" s="287"/>
      <c r="P209" s="287"/>
      <c r="Q209" s="287"/>
      <c r="R209" s="287"/>
      <c r="S209" s="287"/>
      <c r="T209" s="286"/>
      <c r="U209" s="367"/>
      <c r="V209" s="287"/>
      <c r="W209" s="287"/>
      <c r="X209" s="287"/>
      <c r="Y209" s="287"/>
      <c r="Z209" s="287"/>
      <c r="AA209" s="287"/>
      <c r="AB209" s="287"/>
      <c r="AC209" s="287"/>
      <c r="AD209" s="287"/>
      <c r="AE209" s="287"/>
      <c r="AF209" s="287"/>
      <c r="AG209" s="365"/>
      <c r="AH209" s="368"/>
      <c r="AI209" s="287"/>
      <c r="AJ209" s="287"/>
      <c r="AK209" s="287"/>
      <c r="AL209" s="287"/>
      <c r="AM209" s="287"/>
      <c r="AN209" s="287"/>
      <c r="AO209" s="287"/>
      <c r="AP209" s="287"/>
      <c r="AQ209" s="287"/>
      <c r="AR209" s="287"/>
      <c r="AS209" s="287"/>
      <c r="AT209" s="286"/>
      <c r="AU209" s="367"/>
      <c r="AV209" s="287"/>
      <c r="AW209" s="287"/>
      <c r="AX209" s="287"/>
      <c r="AY209" s="287"/>
      <c r="AZ209" s="287"/>
      <c r="BA209" s="287"/>
      <c r="BB209" s="287"/>
      <c r="BC209" s="287"/>
      <c r="BD209" s="287"/>
      <c r="BE209" s="287"/>
      <c r="BF209" s="288"/>
      <c r="BG209" s="396"/>
      <c r="BH209" s="397"/>
      <c r="BI209" s="287"/>
      <c r="BJ209" s="287"/>
      <c r="BK209" s="287"/>
      <c r="BL209" s="287"/>
      <c r="BM209" s="287"/>
      <c r="BN209" s="287"/>
      <c r="BO209" s="287"/>
      <c r="BP209" s="287"/>
      <c r="BQ209" s="287"/>
      <c r="BR209" s="287"/>
      <c r="BS209" s="287"/>
      <c r="BT209" s="286"/>
    </row>
    <row r="210" spans="1:72" s="217" customFormat="1" ht="11.65" customHeight="1" x14ac:dyDescent="0.2">
      <c r="A210" s="448">
        <f>IF(ISBLANK(Tracker!G175),"",Tracker!G175)</f>
        <v>6</v>
      </c>
      <c r="B210" s="971" t="str">
        <f>IF(ISBLANK(Tracker!H175),"",Tracker!H175)</f>
        <v>School Close</v>
      </c>
      <c r="C210" s="972"/>
      <c r="D210" s="972"/>
      <c r="E210" s="973"/>
      <c r="F210" s="96" t="str">
        <f>IF(ISBLANK(Tracker!L174),"",Tracker!L174)</f>
        <v>B35 6QX</v>
      </c>
      <c r="G210" s="217">
        <f t="shared" si="93"/>
        <v>172</v>
      </c>
      <c r="H210" s="368"/>
      <c r="I210" s="287"/>
      <c r="J210" s="287"/>
      <c r="K210" s="287"/>
      <c r="L210" s="287"/>
      <c r="M210" s="287"/>
      <c r="N210" s="287"/>
      <c r="O210" s="287"/>
      <c r="P210" s="287"/>
      <c r="Q210" s="287"/>
      <c r="R210" s="287"/>
      <c r="S210" s="287"/>
      <c r="T210" s="286"/>
      <c r="U210" s="367"/>
      <c r="V210" s="287"/>
      <c r="W210" s="287"/>
      <c r="X210" s="287"/>
      <c r="Y210" s="287"/>
      <c r="Z210" s="287"/>
      <c r="AA210" s="287"/>
      <c r="AB210" s="287"/>
      <c r="AC210" s="287"/>
      <c r="AD210" s="287"/>
      <c r="AE210" s="287"/>
      <c r="AF210" s="287"/>
      <c r="AG210" s="365"/>
      <c r="AH210" s="368"/>
      <c r="AI210" s="287"/>
      <c r="AJ210" s="287"/>
      <c r="AK210" s="287"/>
      <c r="AL210" s="287"/>
      <c r="AM210" s="287"/>
      <c r="AN210" s="287"/>
      <c r="AO210" s="287"/>
      <c r="AP210" s="287"/>
      <c r="AQ210" s="287"/>
      <c r="AR210" s="287"/>
      <c r="AS210" s="287"/>
      <c r="AT210" s="286"/>
      <c r="AU210" s="367"/>
      <c r="AV210" s="287"/>
      <c r="AW210" s="287"/>
      <c r="AX210" s="287"/>
      <c r="AY210" s="287"/>
      <c r="AZ210" s="287"/>
      <c r="BA210" s="287"/>
      <c r="BB210" s="287"/>
      <c r="BC210" s="287"/>
      <c r="BD210" s="287"/>
      <c r="BE210" s="287"/>
      <c r="BF210" s="288"/>
      <c r="BG210" s="396"/>
      <c r="BH210" s="397"/>
      <c r="BI210" s="287"/>
      <c r="BJ210" s="287"/>
      <c r="BK210" s="287"/>
      <c r="BL210" s="287"/>
      <c r="BM210" s="287"/>
      <c r="BN210" s="287"/>
      <c r="BO210" s="287"/>
      <c r="BP210" s="287"/>
      <c r="BQ210" s="287"/>
      <c r="BR210" s="287"/>
      <c r="BS210" s="287"/>
      <c r="BT210" s="286"/>
    </row>
    <row r="211" spans="1:72" s="217" customFormat="1" ht="11.65" customHeight="1" x14ac:dyDescent="0.2">
      <c r="A211" s="448">
        <f>IF(ISBLANK(Tracker!G176),"",Tracker!G176)</f>
        <v>12</v>
      </c>
      <c r="B211" s="971" t="str">
        <f>IF(ISBLANK(Tracker!H176),"",Tracker!H176)</f>
        <v>School Close</v>
      </c>
      <c r="C211" s="972"/>
      <c r="D211" s="972"/>
      <c r="E211" s="973"/>
      <c r="F211" s="96" t="str">
        <f>IF(ISBLANK(Tracker!L175),"",Tracker!L175)</f>
        <v>B35 7NU</v>
      </c>
      <c r="G211" s="217">
        <f t="shared" si="93"/>
        <v>173</v>
      </c>
      <c r="H211" s="368"/>
      <c r="I211" s="287"/>
      <c r="J211" s="287"/>
      <c r="K211" s="287"/>
      <c r="L211" s="287"/>
      <c r="M211" s="287"/>
      <c r="N211" s="287"/>
      <c r="O211" s="287"/>
      <c r="P211" s="287"/>
      <c r="Q211" s="287"/>
      <c r="R211" s="287"/>
      <c r="S211" s="287"/>
      <c r="T211" s="286"/>
      <c r="U211" s="367"/>
      <c r="V211" s="287"/>
      <c r="W211" s="287"/>
      <c r="X211" s="287"/>
      <c r="Y211" s="287"/>
      <c r="Z211" s="287"/>
      <c r="AA211" s="287"/>
      <c r="AB211" s="287"/>
      <c r="AC211" s="287"/>
      <c r="AD211" s="287"/>
      <c r="AE211" s="287"/>
      <c r="AF211" s="287"/>
      <c r="AG211" s="365"/>
      <c r="AH211" s="368"/>
      <c r="AI211" s="287"/>
      <c r="AJ211" s="287"/>
      <c r="AK211" s="287"/>
      <c r="AL211" s="287"/>
      <c r="AM211" s="287"/>
      <c r="AN211" s="287"/>
      <c r="AO211" s="287"/>
      <c r="AP211" s="287"/>
      <c r="AQ211" s="287"/>
      <c r="AR211" s="287"/>
      <c r="AS211" s="287"/>
      <c r="AT211" s="286"/>
      <c r="AU211" s="367"/>
      <c r="AV211" s="287"/>
      <c r="AW211" s="287"/>
      <c r="AX211" s="287"/>
      <c r="AY211" s="287"/>
      <c r="AZ211" s="287"/>
      <c r="BA211" s="287"/>
      <c r="BB211" s="287"/>
      <c r="BC211" s="287"/>
      <c r="BD211" s="287"/>
      <c r="BE211" s="287"/>
      <c r="BF211" s="288"/>
      <c r="BG211" s="396"/>
      <c r="BH211" s="397"/>
      <c r="BI211" s="287"/>
      <c r="BJ211" s="287"/>
      <c r="BK211" s="287"/>
      <c r="BL211" s="287"/>
      <c r="BM211" s="287"/>
      <c r="BN211" s="287"/>
      <c r="BO211" s="287"/>
      <c r="BP211" s="287"/>
      <c r="BQ211" s="287"/>
      <c r="BR211" s="287"/>
      <c r="BS211" s="287"/>
      <c r="BT211" s="286"/>
    </row>
    <row r="212" spans="1:72" s="217" customFormat="1" ht="11.65" customHeight="1" x14ac:dyDescent="0.2">
      <c r="A212" s="448">
        <f>IF(ISBLANK(Tracker!G177),"",Tracker!G177)</f>
        <v>14</v>
      </c>
      <c r="B212" s="971" t="str">
        <f>IF(ISBLANK(Tracker!H177),"",Tracker!H177)</f>
        <v>School Close</v>
      </c>
      <c r="C212" s="972"/>
      <c r="D212" s="972"/>
      <c r="E212" s="973"/>
      <c r="F212" s="96" t="str">
        <f>IF(ISBLANK(Tracker!L176),"",Tracker!L176)</f>
        <v>B35 7NU</v>
      </c>
      <c r="G212" s="217">
        <f t="shared" si="93"/>
        <v>174</v>
      </c>
      <c r="H212" s="368"/>
      <c r="I212" s="287"/>
      <c r="J212" s="287"/>
      <c r="K212" s="287"/>
      <c r="L212" s="287"/>
      <c r="M212" s="287"/>
      <c r="N212" s="287"/>
      <c r="O212" s="287"/>
      <c r="P212" s="287"/>
      <c r="Q212" s="287"/>
      <c r="R212" s="287"/>
      <c r="S212" s="287"/>
      <c r="T212" s="286"/>
      <c r="U212" s="367"/>
      <c r="V212" s="287"/>
      <c r="W212" s="287"/>
      <c r="X212" s="287"/>
      <c r="Y212" s="287"/>
      <c r="Z212" s="287"/>
      <c r="AA212" s="287"/>
      <c r="AB212" s="287"/>
      <c r="AC212" s="287"/>
      <c r="AD212" s="287"/>
      <c r="AE212" s="287"/>
      <c r="AF212" s="287"/>
      <c r="AG212" s="365"/>
      <c r="AH212" s="368"/>
      <c r="AI212" s="287"/>
      <c r="AJ212" s="287"/>
      <c r="AK212" s="287"/>
      <c r="AL212" s="287"/>
      <c r="AM212" s="287"/>
      <c r="AN212" s="287"/>
      <c r="AO212" s="287"/>
      <c r="AP212" s="287"/>
      <c r="AQ212" s="287"/>
      <c r="AR212" s="287"/>
      <c r="AS212" s="287"/>
      <c r="AT212" s="286"/>
      <c r="AU212" s="367"/>
      <c r="AV212" s="287"/>
      <c r="AW212" s="287"/>
      <c r="AX212" s="287"/>
      <c r="AY212" s="287"/>
      <c r="AZ212" s="287"/>
      <c r="BA212" s="287"/>
      <c r="BB212" s="287"/>
      <c r="BC212" s="287"/>
      <c r="BD212" s="287"/>
      <c r="BE212" s="287"/>
      <c r="BF212" s="288"/>
      <c r="BG212" s="396"/>
      <c r="BH212" s="397"/>
      <c r="BI212" s="287"/>
      <c r="BJ212" s="287"/>
      <c r="BK212" s="287"/>
      <c r="BL212" s="287"/>
      <c r="BM212" s="287"/>
      <c r="BN212" s="287"/>
      <c r="BO212" s="287"/>
      <c r="BP212" s="287"/>
      <c r="BQ212" s="287"/>
      <c r="BR212" s="287"/>
      <c r="BS212" s="287"/>
      <c r="BT212" s="286"/>
    </row>
    <row r="213" spans="1:72" s="217" customFormat="1" ht="11.65" customHeight="1" x14ac:dyDescent="0.2">
      <c r="A213" s="448" t="str">
        <f>IF(ISBLANK(Tracker!G178),"",Tracker!G178)</f>
        <v xml:space="preserve">2 </v>
      </c>
      <c r="B213" s="971" t="str">
        <f>IF(ISBLANK(Tracker!H178),"",Tracker!H178)</f>
        <v>St Athan Croft</v>
      </c>
      <c r="C213" s="972"/>
      <c r="D213" s="972"/>
      <c r="E213" s="973"/>
      <c r="F213" s="96" t="str">
        <f>IF(ISBLANK(Tracker!L177),"",Tracker!L177)</f>
        <v>B35 7NU</v>
      </c>
      <c r="G213" s="217">
        <f t="shared" si="93"/>
        <v>175</v>
      </c>
      <c r="H213" s="368"/>
      <c r="I213" s="287"/>
      <c r="J213" s="287"/>
      <c r="K213" s="287"/>
      <c r="L213" s="287"/>
      <c r="M213" s="287"/>
      <c r="N213" s="287"/>
      <c r="O213" s="287"/>
      <c r="P213" s="287"/>
      <c r="Q213" s="287"/>
      <c r="R213" s="287"/>
      <c r="S213" s="287"/>
      <c r="T213" s="286"/>
      <c r="U213" s="367"/>
      <c r="V213" s="287"/>
      <c r="W213" s="287"/>
      <c r="X213" s="287"/>
      <c r="Y213" s="287"/>
      <c r="Z213" s="287"/>
      <c r="AA213" s="287"/>
      <c r="AB213" s="287"/>
      <c r="AC213" s="287"/>
      <c r="AD213" s="287"/>
      <c r="AE213" s="287"/>
      <c r="AF213" s="287"/>
      <c r="AG213" s="365"/>
      <c r="AH213" s="368"/>
      <c r="AI213" s="287"/>
      <c r="AJ213" s="287"/>
      <c r="AK213" s="287"/>
      <c r="AL213" s="287"/>
      <c r="AM213" s="287"/>
      <c r="AN213" s="287"/>
      <c r="AO213" s="287"/>
      <c r="AP213" s="287"/>
      <c r="AQ213" s="287"/>
      <c r="AR213" s="287"/>
      <c r="AS213" s="287"/>
      <c r="AT213" s="286"/>
      <c r="AU213" s="367"/>
      <c r="AV213" s="287"/>
      <c r="AW213" s="287"/>
      <c r="AX213" s="287"/>
      <c r="AY213" s="287"/>
      <c r="AZ213" s="287"/>
      <c r="BA213" s="287"/>
      <c r="BB213" s="287"/>
      <c r="BC213" s="287"/>
      <c r="BD213" s="287"/>
      <c r="BE213" s="287"/>
      <c r="BF213" s="288"/>
      <c r="BG213" s="396"/>
      <c r="BH213" s="397"/>
      <c r="BI213" s="287"/>
      <c r="BJ213" s="287"/>
      <c r="BK213" s="287"/>
      <c r="BL213" s="287"/>
      <c r="BM213" s="287"/>
      <c r="BN213" s="287"/>
      <c r="BO213" s="287"/>
      <c r="BP213" s="287"/>
      <c r="BQ213" s="287"/>
      <c r="BR213" s="287"/>
      <c r="BS213" s="287"/>
      <c r="BT213" s="286"/>
    </row>
    <row r="214" spans="1:72" s="217" customFormat="1" ht="11.65" customHeight="1" x14ac:dyDescent="0.2">
      <c r="A214" s="448">
        <f>IF(ISBLANK(Tracker!G179),"",Tracker!G179)</f>
        <v>86</v>
      </c>
      <c r="B214" s="971" t="str">
        <f>IF(ISBLANK(Tracker!H179),"",Tracker!H179)</f>
        <v>Watton Green</v>
      </c>
      <c r="C214" s="972"/>
      <c r="D214" s="972"/>
      <c r="E214" s="973"/>
      <c r="F214" s="96" t="str">
        <f>IF(ISBLANK(Tracker!L178),"",Tracker!L178)</f>
        <v>B35 7LS</v>
      </c>
      <c r="G214" s="217">
        <f t="shared" si="93"/>
        <v>176</v>
      </c>
      <c r="H214" s="368"/>
      <c r="I214" s="287"/>
      <c r="J214" s="287"/>
      <c r="K214" s="287"/>
      <c r="L214" s="287"/>
      <c r="M214" s="287"/>
      <c r="N214" s="287"/>
      <c r="O214" s="287"/>
      <c r="P214" s="287"/>
      <c r="Q214" s="287"/>
      <c r="R214" s="287"/>
      <c r="S214" s="287"/>
      <c r="T214" s="286"/>
      <c r="U214" s="367"/>
      <c r="V214" s="287"/>
      <c r="W214" s="287"/>
      <c r="X214" s="287"/>
      <c r="Y214" s="287"/>
      <c r="Z214" s="287"/>
      <c r="AA214" s="287"/>
      <c r="AB214" s="287"/>
      <c r="AC214" s="287"/>
      <c r="AD214" s="287"/>
      <c r="AE214" s="287"/>
      <c r="AF214" s="287"/>
      <c r="AG214" s="365"/>
      <c r="AH214" s="368"/>
      <c r="AI214" s="287"/>
      <c r="AJ214" s="287"/>
      <c r="AK214" s="287"/>
      <c r="AL214" s="287"/>
      <c r="AM214" s="287"/>
      <c r="AN214" s="287"/>
      <c r="AO214" s="287"/>
      <c r="AP214" s="287"/>
      <c r="AQ214" s="287"/>
      <c r="AR214" s="287"/>
      <c r="AS214" s="287"/>
      <c r="AT214" s="286"/>
      <c r="AU214" s="367"/>
      <c r="AV214" s="287"/>
      <c r="AW214" s="287"/>
      <c r="AX214" s="287"/>
      <c r="AY214" s="287"/>
      <c r="AZ214" s="287"/>
      <c r="BA214" s="287"/>
      <c r="BB214" s="287"/>
      <c r="BC214" s="287"/>
      <c r="BD214" s="287"/>
      <c r="BE214" s="287"/>
      <c r="BF214" s="288"/>
      <c r="BG214" s="396"/>
      <c r="BH214" s="397"/>
      <c r="BI214" s="287"/>
      <c r="BJ214" s="287"/>
      <c r="BK214" s="287"/>
      <c r="BL214" s="287"/>
      <c r="BM214" s="287"/>
      <c r="BN214" s="287"/>
      <c r="BO214" s="287"/>
      <c r="BP214" s="287"/>
      <c r="BQ214" s="287"/>
      <c r="BR214" s="287"/>
      <c r="BS214" s="287"/>
      <c r="BT214" s="286"/>
    </row>
    <row r="215" spans="1:72" s="217" customFormat="1" ht="11.65" customHeight="1" x14ac:dyDescent="0.2">
      <c r="A215" s="448">
        <f>IF(ISBLANK(Tracker!G180),"",Tracker!G180)</f>
        <v>88</v>
      </c>
      <c r="B215" s="971" t="str">
        <f>IF(ISBLANK(Tracker!H180),"",Tracker!H180)</f>
        <v>Watton Green</v>
      </c>
      <c r="C215" s="972"/>
      <c r="D215" s="972"/>
      <c r="E215" s="973"/>
      <c r="F215" s="96" t="str">
        <f>IF(ISBLANK(Tracker!L179),"",Tracker!L179)</f>
        <v>B35 7JR</v>
      </c>
      <c r="G215" s="217">
        <f t="shared" si="93"/>
        <v>177</v>
      </c>
      <c r="H215" s="368"/>
      <c r="I215" s="287"/>
      <c r="J215" s="287"/>
      <c r="K215" s="287"/>
      <c r="L215" s="287"/>
      <c r="M215" s="287"/>
      <c r="N215" s="287"/>
      <c r="O215" s="287"/>
      <c r="P215" s="287"/>
      <c r="Q215" s="287"/>
      <c r="R215" s="287"/>
      <c r="S215" s="287"/>
      <c r="T215" s="286"/>
      <c r="U215" s="367"/>
      <c r="V215" s="287"/>
      <c r="W215" s="287"/>
      <c r="X215" s="287"/>
      <c r="Y215" s="287"/>
      <c r="Z215" s="287"/>
      <c r="AA215" s="287"/>
      <c r="AB215" s="287"/>
      <c r="AC215" s="287"/>
      <c r="AD215" s="287"/>
      <c r="AE215" s="287"/>
      <c r="AF215" s="287"/>
      <c r="AG215" s="365"/>
      <c r="AH215" s="368"/>
      <c r="AI215" s="287"/>
      <c r="AJ215" s="287"/>
      <c r="AK215" s="287"/>
      <c r="AL215" s="287"/>
      <c r="AM215" s="287"/>
      <c r="AN215" s="287"/>
      <c r="AO215" s="287"/>
      <c r="AP215" s="287"/>
      <c r="AQ215" s="287"/>
      <c r="AR215" s="287"/>
      <c r="AS215" s="287"/>
      <c r="AT215" s="286"/>
      <c r="AU215" s="367"/>
      <c r="AV215" s="287"/>
      <c r="AW215" s="287"/>
      <c r="AX215" s="287"/>
      <c r="AY215" s="287"/>
      <c r="AZ215" s="287"/>
      <c r="BA215" s="287"/>
      <c r="BB215" s="287"/>
      <c r="BC215" s="287"/>
      <c r="BD215" s="287"/>
      <c r="BE215" s="287"/>
      <c r="BF215" s="288"/>
      <c r="BG215" s="396"/>
      <c r="BH215" s="397"/>
      <c r="BI215" s="287"/>
      <c r="BJ215" s="287"/>
      <c r="BK215" s="287"/>
      <c r="BL215" s="287"/>
      <c r="BM215" s="287"/>
      <c r="BN215" s="287"/>
      <c r="BO215" s="287"/>
      <c r="BP215" s="287"/>
      <c r="BQ215" s="287"/>
      <c r="BR215" s="287"/>
      <c r="BS215" s="287"/>
      <c r="BT215" s="286"/>
    </row>
    <row r="216" spans="1:72" s="217" customFormat="1" ht="11.65" customHeight="1" x14ac:dyDescent="0.2">
      <c r="A216" s="448">
        <f>IF(ISBLANK(Tracker!G181),"",Tracker!G181)</f>
        <v>92</v>
      </c>
      <c r="B216" s="971" t="str">
        <f>IF(ISBLANK(Tracker!H181),"",Tracker!H181)</f>
        <v>Watton Green</v>
      </c>
      <c r="C216" s="972"/>
      <c r="D216" s="972"/>
      <c r="E216" s="973"/>
      <c r="F216" s="96" t="str">
        <f>IF(ISBLANK(Tracker!L180),"",Tracker!L180)</f>
        <v>B35 7JR</v>
      </c>
      <c r="G216" s="217">
        <f t="shared" si="93"/>
        <v>178</v>
      </c>
      <c r="H216" s="368"/>
      <c r="I216" s="287"/>
      <c r="J216" s="287"/>
      <c r="K216" s="287"/>
      <c r="L216" s="287"/>
      <c r="M216" s="287"/>
      <c r="N216" s="287"/>
      <c r="O216" s="287"/>
      <c r="P216" s="287"/>
      <c r="Q216" s="287"/>
      <c r="R216" s="287"/>
      <c r="S216" s="287"/>
      <c r="T216" s="286"/>
      <c r="U216" s="367"/>
      <c r="V216" s="287"/>
      <c r="W216" s="287"/>
      <c r="X216" s="287"/>
      <c r="Y216" s="287"/>
      <c r="Z216" s="287"/>
      <c r="AA216" s="287"/>
      <c r="AB216" s="287"/>
      <c r="AC216" s="287"/>
      <c r="AD216" s="287"/>
      <c r="AE216" s="287"/>
      <c r="AF216" s="287"/>
      <c r="AG216" s="365"/>
      <c r="AH216" s="368"/>
      <c r="AI216" s="287"/>
      <c r="AJ216" s="287"/>
      <c r="AK216" s="287"/>
      <c r="AL216" s="287"/>
      <c r="AM216" s="287"/>
      <c r="AN216" s="287"/>
      <c r="AO216" s="287"/>
      <c r="AP216" s="287"/>
      <c r="AQ216" s="287"/>
      <c r="AR216" s="287"/>
      <c r="AS216" s="287"/>
      <c r="AT216" s="286"/>
      <c r="AU216" s="367"/>
      <c r="AV216" s="287"/>
      <c r="AW216" s="287"/>
      <c r="AX216" s="287"/>
      <c r="AY216" s="287"/>
      <c r="AZ216" s="287"/>
      <c r="BA216" s="287"/>
      <c r="BB216" s="287"/>
      <c r="BC216" s="287"/>
      <c r="BD216" s="287"/>
      <c r="BE216" s="287"/>
      <c r="BF216" s="288"/>
      <c r="BG216" s="396"/>
      <c r="BH216" s="397"/>
      <c r="BI216" s="287"/>
      <c r="BJ216" s="287"/>
      <c r="BK216" s="287"/>
      <c r="BL216" s="287"/>
      <c r="BM216" s="287"/>
      <c r="BN216" s="287"/>
      <c r="BO216" s="287"/>
      <c r="BP216" s="287"/>
      <c r="BQ216" s="287"/>
      <c r="BR216" s="287"/>
      <c r="BS216" s="287"/>
      <c r="BT216" s="286"/>
    </row>
    <row r="217" spans="1:72" s="217" customFormat="1" ht="11.65" customHeight="1" x14ac:dyDescent="0.2">
      <c r="A217" s="448">
        <f>IF(ISBLANK(Tracker!G182),"",Tracker!G182)</f>
        <v>132</v>
      </c>
      <c r="B217" s="971" t="str">
        <f>IF(ISBLANK(Tracker!H182),"",Tracker!H182)</f>
        <v>Watton Green</v>
      </c>
      <c r="C217" s="972"/>
      <c r="D217" s="972"/>
      <c r="E217" s="973"/>
      <c r="F217" s="96" t="str">
        <f>IF(ISBLANK(Tracker!L181),"",Tracker!L181)</f>
        <v>B35 7JR</v>
      </c>
      <c r="G217" s="217">
        <f t="shared" si="93"/>
        <v>179</v>
      </c>
      <c r="H217" s="368"/>
      <c r="I217" s="287"/>
      <c r="J217" s="287"/>
      <c r="K217" s="287"/>
      <c r="L217" s="287"/>
      <c r="M217" s="287"/>
      <c r="N217" s="287"/>
      <c r="O217" s="287"/>
      <c r="P217" s="287"/>
      <c r="Q217" s="287"/>
      <c r="R217" s="287"/>
      <c r="S217" s="287"/>
      <c r="T217" s="286"/>
      <c r="U217" s="367"/>
      <c r="V217" s="287"/>
      <c r="W217" s="287"/>
      <c r="X217" s="287"/>
      <c r="Y217" s="287"/>
      <c r="Z217" s="287"/>
      <c r="AA217" s="287"/>
      <c r="AB217" s="287"/>
      <c r="AC217" s="287"/>
      <c r="AD217" s="287"/>
      <c r="AE217" s="287"/>
      <c r="AF217" s="287"/>
      <c r="AG217" s="365"/>
      <c r="AH217" s="368"/>
      <c r="AI217" s="287"/>
      <c r="AJ217" s="287"/>
      <c r="AK217" s="287"/>
      <c r="AL217" s="287"/>
      <c r="AM217" s="287"/>
      <c r="AN217" s="287"/>
      <c r="AO217" s="287"/>
      <c r="AP217" s="287"/>
      <c r="AQ217" s="287"/>
      <c r="AR217" s="287"/>
      <c r="AS217" s="287"/>
      <c r="AT217" s="286"/>
      <c r="AU217" s="367"/>
      <c r="AV217" s="287"/>
      <c r="AW217" s="287"/>
      <c r="AX217" s="287"/>
      <c r="AY217" s="287"/>
      <c r="AZ217" s="287"/>
      <c r="BA217" s="287"/>
      <c r="BB217" s="287"/>
      <c r="BC217" s="287"/>
      <c r="BD217" s="287"/>
      <c r="BE217" s="287"/>
      <c r="BF217" s="288"/>
      <c r="BG217" s="396"/>
      <c r="BH217" s="397"/>
      <c r="BI217" s="287"/>
      <c r="BJ217" s="287"/>
      <c r="BK217" s="287"/>
      <c r="BL217" s="287"/>
      <c r="BM217" s="287"/>
      <c r="BN217" s="287"/>
      <c r="BO217" s="287"/>
      <c r="BP217" s="287"/>
      <c r="BQ217" s="287"/>
      <c r="BR217" s="287"/>
      <c r="BS217" s="287"/>
      <c r="BT217" s="286"/>
    </row>
    <row r="218" spans="1:72" s="217" customFormat="1" ht="11.65" customHeight="1" x14ac:dyDescent="0.2">
      <c r="A218" s="448">
        <f>IF(ISBLANK(Tracker!G183),"",Tracker!G183)</f>
        <v>134</v>
      </c>
      <c r="B218" s="971" t="str">
        <f>IF(ISBLANK(Tracker!H183),"",Tracker!H183)</f>
        <v>Watton Green</v>
      </c>
      <c r="C218" s="972"/>
      <c r="D218" s="972"/>
      <c r="E218" s="973"/>
      <c r="F218" s="96" t="str">
        <f>IF(ISBLANK(Tracker!L182),"",Tracker!L182)</f>
        <v>B35 7JT</v>
      </c>
      <c r="G218" s="217">
        <f t="shared" si="93"/>
        <v>180</v>
      </c>
      <c r="H218" s="368"/>
      <c r="I218" s="287"/>
      <c r="J218" s="287"/>
      <c r="K218" s="287"/>
      <c r="L218" s="287"/>
      <c r="M218" s="287"/>
      <c r="N218" s="287"/>
      <c r="O218" s="287"/>
      <c r="P218" s="287"/>
      <c r="Q218" s="287"/>
      <c r="R218" s="287"/>
      <c r="S218" s="287"/>
      <c r="T218" s="286"/>
      <c r="U218" s="367"/>
      <c r="V218" s="287"/>
      <c r="W218" s="287"/>
      <c r="X218" s="287"/>
      <c r="Y218" s="287"/>
      <c r="Z218" s="287"/>
      <c r="AA218" s="287"/>
      <c r="AB218" s="287"/>
      <c r="AC218" s="287"/>
      <c r="AD218" s="287"/>
      <c r="AE218" s="287"/>
      <c r="AF218" s="287"/>
      <c r="AG218" s="365"/>
      <c r="AH218" s="368"/>
      <c r="AI218" s="287"/>
      <c r="AJ218" s="287"/>
      <c r="AK218" s="287"/>
      <c r="AL218" s="287"/>
      <c r="AM218" s="287"/>
      <c r="AN218" s="287"/>
      <c r="AO218" s="287"/>
      <c r="AP218" s="287"/>
      <c r="AQ218" s="287"/>
      <c r="AR218" s="287"/>
      <c r="AS218" s="287"/>
      <c r="AT218" s="286"/>
      <c r="AU218" s="367"/>
      <c r="AV218" s="287"/>
      <c r="AW218" s="287"/>
      <c r="AX218" s="287"/>
      <c r="AY218" s="287"/>
      <c r="AZ218" s="287"/>
      <c r="BA218" s="287"/>
      <c r="BB218" s="287"/>
      <c r="BC218" s="287"/>
      <c r="BD218" s="287"/>
      <c r="BE218" s="287"/>
      <c r="BF218" s="288"/>
      <c r="BG218" s="396"/>
      <c r="BH218" s="397"/>
      <c r="BI218" s="287"/>
      <c r="BJ218" s="287"/>
      <c r="BK218" s="287"/>
      <c r="BL218" s="287"/>
      <c r="BM218" s="287"/>
      <c r="BN218" s="287"/>
      <c r="BO218" s="287"/>
      <c r="BP218" s="287"/>
      <c r="BQ218" s="287"/>
      <c r="BR218" s="287"/>
      <c r="BS218" s="287"/>
      <c r="BT218" s="286"/>
    </row>
    <row r="219" spans="1:72" s="217" customFormat="1" ht="11.65" customHeight="1" x14ac:dyDescent="0.2">
      <c r="A219" s="448">
        <f>IF(ISBLANK(Tracker!G184),"",Tracker!G184)</f>
        <v>27</v>
      </c>
      <c r="B219" s="971" t="str">
        <f>IF(ISBLANK(Tracker!H184),"",Tracker!H184)</f>
        <v>Watton Green</v>
      </c>
      <c r="C219" s="972"/>
      <c r="D219" s="972"/>
      <c r="E219" s="973"/>
      <c r="F219" s="96" t="str">
        <f>IF(ISBLANK(Tracker!L183),"",Tracker!L183)</f>
        <v>B35 7JT</v>
      </c>
      <c r="G219" s="217">
        <f t="shared" si="93"/>
        <v>181</v>
      </c>
      <c r="H219" s="368"/>
      <c r="I219" s="287"/>
      <c r="J219" s="287"/>
      <c r="K219" s="287"/>
      <c r="L219" s="287"/>
      <c r="M219" s="287"/>
      <c r="N219" s="287"/>
      <c r="O219" s="287"/>
      <c r="P219" s="287"/>
      <c r="Q219" s="287"/>
      <c r="R219" s="287"/>
      <c r="S219" s="287"/>
      <c r="T219" s="286"/>
      <c r="U219" s="367"/>
      <c r="V219" s="287"/>
      <c r="W219" s="287"/>
      <c r="X219" s="287"/>
      <c r="Y219" s="287"/>
      <c r="Z219" s="287"/>
      <c r="AA219" s="287"/>
      <c r="AB219" s="287"/>
      <c r="AC219" s="287"/>
      <c r="AD219" s="287"/>
      <c r="AE219" s="287"/>
      <c r="AF219" s="287"/>
      <c r="AG219" s="365"/>
      <c r="AH219" s="368"/>
      <c r="AI219" s="287"/>
      <c r="AJ219" s="287"/>
      <c r="AK219" s="287"/>
      <c r="AL219" s="287"/>
      <c r="AM219" s="287"/>
      <c r="AN219" s="287"/>
      <c r="AO219" s="287"/>
      <c r="AP219" s="287"/>
      <c r="AQ219" s="287"/>
      <c r="AR219" s="287"/>
      <c r="AS219" s="287"/>
      <c r="AT219" s="286"/>
      <c r="AU219" s="367"/>
      <c r="AV219" s="287"/>
      <c r="AW219" s="287"/>
      <c r="AX219" s="287"/>
      <c r="AY219" s="287"/>
      <c r="AZ219" s="287"/>
      <c r="BA219" s="287"/>
      <c r="BB219" s="287"/>
      <c r="BC219" s="287"/>
      <c r="BD219" s="287"/>
      <c r="BE219" s="287"/>
      <c r="BF219" s="288"/>
      <c r="BG219" s="396"/>
      <c r="BH219" s="397"/>
      <c r="BI219" s="287"/>
      <c r="BJ219" s="287"/>
      <c r="BK219" s="287"/>
      <c r="BL219" s="287"/>
      <c r="BM219" s="287"/>
      <c r="BN219" s="287"/>
      <c r="BO219" s="287"/>
      <c r="BP219" s="287"/>
      <c r="BQ219" s="287"/>
      <c r="BR219" s="287"/>
      <c r="BS219" s="287"/>
      <c r="BT219" s="286"/>
    </row>
    <row r="220" spans="1:72" s="217" customFormat="1" ht="11.65" customHeight="1" x14ac:dyDescent="0.2">
      <c r="A220" s="448">
        <f>IF(ISBLANK(Tracker!G185),"",Tracker!G185)</f>
        <v>42</v>
      </c>
      <c r="B220" s="971" t="str">
        <f>IF(ISBLANK(Tracker!H185),"",Tracker!H185)</f>
        <v>Watton Green</v>
      </c>
      <c r="C220" s="972"/>
      <c r="D220" s="972"/>
      <c r="E220" s="973"/>
      <c r="F220" s="96" t="str">
        <f>IF(ISBLANK(Tracker!L184),"",Tracker!L184)</f>
        <v>B35 7JS</v>
      </c>
      <c r="G220" s="217">
        <f t="shared" si="93"/>
        <v>182</v>
      </c>
      <c r="H220" s="368"/>
      <c r="I220" s="287"/>
      <c r="J220" s="287"/>
      <c r="K220" s="287"/>
      <c r="L220" s="287"/>
      <c r="M220" s="287"/>
      <c r="N220" s="287"/>
      <c r="O220" s="287"/>
      <c r="P220" s="287"/>
      <c r="Q220" s="287"/>
      <c r="R220" s="287"/>
      <c r="S220" s="287"/>
      <c r="T220" s="286"/>
      <c r="U220" s="367"/>
      <c r="V220" s="287"/>
      <c r="W220" s="287"/>
      <c r="X220" s="287"/>
      <c r="Y220" s="287"/>
      <c r="Z220" s="287"/>
      <c r="AA220" s="287"/>
      <c r="AB220" s="287"/>
      <c r="AC220" s="287"/>
      <c r="AD220" s="287"/>
      <c r="AE220" s="287"/>
      <c r="AF220" s="287"/>
      <c r="AG220" s="365"/>
      <c r="AH220" s="368"/>
      <c r="AI220" s="287"/>
      <c r="AJ220" s="287"/>
      <c r="AK220" s="287"/>
      <c r="AL220" s="287"/>
      <c r="AM220" s="287"/>
      <c r="AN220" s="287"/>
      <c r="AO220" s="287"/>
      <c r="AP220" s="287"/>
      <c r="AQ220" s="287"/>
      <c r="AR220" s="287"/>
      <c r="AS220" s="287"/>
      <c r="AT220" s="286"/>
      <c r="AU220" s="367"/>
      <c r="AV220" s="287"/>
      <c r="AW220" s="287"/>
      <c r="AX220" s="287"/>
      <c r="AY220" s="287"/>
      <c r="AZ220" s="287"/>
      <c r="BA220" s="287"/>
      <c r="BB220" s="287"/>
      <c r="BC220" s="287"/>
      <c r="BD220" s="287"/>
      <c r="BE220" s="287"/>
      <c r="BF220" s="288"/>
      <c r="BG220" s="396"/>
      <c r="BH220" s="397"/>
      <c r="BI220" s="287"/>
      <c r="BJ220" s="287"/>
      <c r="BK220" s="287"/>
      <c r="BL220" s="287"/>
      <c r="BM220" s="287"/>
      <c r="BN220" s="287"/>
      <c r="BO220" s="287"/>
      <c r="BP220" s="287"/>
      <c r="BQ220" s="287"/>
      <c r="BR220" s="287"/>
      <c r="BS220" s="287"/>
      <c r="BT220" s="286"/>
    </row>
    <row r="221" spans="1:72" s="217" customFormat="1" ht="11.65" customHeight="1" x14ac:dyDescent="0.2">
      <c r="A221" s="448">
        <f>IF(ISBLANK(Tracker!G186),"",Tracker!G186)</f>
        <v>44</v>
      </c>
      <c r="B221" s="971" t="str">
        <f>IF(ISBLANK(Tracker!H186),"",Tracker!H186)</f>
        <v>Watton Green</v>
      </c>
      <c r="C221" s="972"/>
      <c r="D221" s="972"/>
      <c r="E221" s="973"/>
      <c r="F221" s="96" t="str">
        <f>IF(ISBLANK(Tracker!L185),"",Tracker!L185)</f>
        <v>B35 7JP</v>
      </c>
      <c r="G221" s="217">
        <f t="shared" si="93"/>
        <v>183</v>
      </c>
      <c r="H221" s="368"/>
      <c r="I221" s="287"/>
      <c r="J221" s="287"/>
      <c r="K221" s="287"/>
      <c r="L221" s="287"/>
      <c r="M221" s="287"/>
      <c r="N221" s="287"/>
      <c r="O221" s="287"/>
      <c r="P221" s="287"/>
      <c r="Q221" s="287"/>
      <c r="R221" s="287"/>
      <c r="S221" s="287"/>
      <c r="T221" s="286"/>
      <c r="U221" s="367"/>
      <c r="V221" s="287"/>
      <c r="W221" s="287"/>
      <c r="X221" s="287"/>
      <c r="Y221" s="287"/>
      <c r="Z221" s="287"/>
      <c r="AA221" s="287"/>
      <c r="AB221" s="287"/>
      <c r="AC221" s="287"/>
      <c r="AD221" s="287"/>
      <c r="AE221" s="287"/>
      <c r="AF221" s="287"/>
      <c r="AG221" s="365"/>
      <c r="AH221" s="368"/>
      <c r="AI221" s="287"/>
      <c r="AJ221" s="287"/>
      <c r="AK221" s="287"/>
      <c r="AL221" s="287"/>
      <c r="AM221" s="287"/>
      <c r="AN221" s="287"/>
      <c r="AO221" s="287"/>
      <c r="AP221" s="287"/>
      <c r="AQ221" s="287"/>
      <c r="AR221" s="287"/>
      <c r="AS221" s="287"/>
      <c r="AT221" s="286"/>
      <c r="AU221" s="367"/>
      <c r="AV221" s="287"/>
      <c r="AW221" s="287"/>
      <c r="AX221" s="287"/>
      <c r="AY221" s="287"/>
      <c r="AZ221" s="287"/>
      <c r="BA221" s="287"/>
      <c r="BB221" s="287"/>
      <c r="BC221" s="287"/>
      <c r="BD221" s="287"/>
      <c r="BE221" s="287"/>
      <c r="BF221" s="288"/>
      <c r="BG221" s="396"/>
      <c r="BH221" s="397"/>
      <c r="BI221" s="287"/>
      <c r="BJ221" s="287"/>
      <c r="BK221" s="287"/>
      <c r="BL221" s="287"/>
      <c r="BM221" s="287"/>
      <c r="BN221" s="287"/>
      <c r="BO221" s="287"/>
      <c r="BP221" s="287"/>
      <c r="BQ221" s="287"/>
      <c r="BR221" s="287"/>
      <c r="BS221" s="287"/>
      <c r="BT221" s="286"/>
    </row>
    <row r="222" spans="1:72" s="217" customFormat="1" ht="11.65" customHeight="1" x14ac:dyDescent="0.2">
      <c r="A222" s="448">
        <f>IF(ISBLANK(Tracker!G187),"",Tracker!G187)</f>
        <v>68</v>
      </c>
      <c r="B222" s="971" t="str">
        <f>IF(ISBLANK(Tracker!H187),"",Tracker!H187)</f>
        <v>Watton Green</v>
      </c>
      <c r="C222" s="972"/>
      <c r="D222" s="972"/>
      <c r="E222" s="973"/>
      <c r="F222" s="96" t="str">
        <f>IF(ISBLANK(Tracker!L186),"",Tracker!L186)</f>
        <v>B35 7JP</v>
      </c>
      <c r="G222" s="217">
        <f t="shared" si="93"/>
        <v>184</v>
      </c>
      <c r="H222" s="368"/>
      <c r="I222" s="287"/>
      <c r="J222" s="287"/>
      <c r="K222" s="287"/>
      <c r="L222" s="287"/>
      <c r="M222" s="287"/>
      <c r="N222" s="287"/>
      <c r="O222" s="287"/>
      <c r="P222" s="287"/>
      <c r="Q222" s="287"/>
      <c r="R222" s="287"/>
      <c r="S222" s="287"/>
      <c r="T222" s="286"/>
      <c r="U222" s="367"/>
      <c r="V222" s="287"/>
      <c r="W222" s="287"/>
      <c r="X222" s="287"/>
      <c r="Y222" s="287"/>
      <c r="Z222" s="287"/>
      <c r="AA222" s="287"/>
      <c r="AB222" s="287"/>
      <c r="AC222" s="287"/>
      <c r="AD222" s="287"/>
      <c r="AE222" s="287"/>
      <c r="AF222" s="287"/>
      <c r="AG222" s="365"/>
      <c r="AH222" s="368"/>
      <c r="AI222" s="287"/>
      <c r="AJ222" s="287"/>
      <c r="AK222" s="287"/>
      <c r="AL222" s="287"/>
      <c r="AM222" s="287"/>
      <c r="AN222" s="287"/>
      <c r="AO222" s="287"/>
      <c r="AP222" s="287"/>
      <c r="AQ222" s="287"/>
      <c r="AR222" s="287"/>
      <c r="AS222" s="287"/>
      <c r="AT222" s="286"/>
      <c r="AU222" s="367"/>
      <c r="AV222" s="287"/>
      <c r="AW222" s="287"/>
      <c r="AX222" s="287"/>
      <c r="AY222" s="287"/>
      <c r="AZ222" s="287"/>
      <c r="BA222" s="287"/>
      <c r="BB222" s="287"/>
      <c r="BC222" s="287"/>
      <c r="BD222" s="287"/>
      <c r="BE222" s="287"/>
      <c r="BF222" s="288"/>
      <c r="BG222" s="396"/>
      <c r="BH222" s="397"/>
      <c r="BI222" s="287"/>
      <c r="BJ222" s="287"/>
      <c r="BK222" s="287"/>
      <c r="BL222" s="287"/>
      <c r="BM222" s="287"/>
      <c r="BN222" s="287"/>
      <c r="BO222" s="287"/>
      <c r="BP222" s="287"/>
      <c r="BQ222" s="287"/>
      <c r="BR222" s="287"/>
      <c r="BS222" s="287"/>
      <c r="BT222" s="286"/>
    </row>
    <row r="223" spans="1:72" s="217" customFormat="1" ht="11.65" customHeight="1" x14ac:dyDescent="0.2">
      <c r="A223" s="448">
        <f>IF(ISBLANK(Tracker!G188),"",Tracker!G188)</f>
        <v>80</v>
      </c>
      <c r="B223" s="971" t="str">
        <f>IF(ISBLANK(Tracker!H188),"",Tracker!H188)</f>
        <v>Watton Green</v>
      </c>
      <c r="C223" s="972"/>
      <c r="D223" s="972"/>
      <c r="E223" s="973"/>
      <c r="F223" s="96" t="str">
        <f>IF(ISBLANK(Tracker!L187),"",Tracker!L187)</f>
        <v>B35 7JP</v>
      </c>
      <c r="G223" s="217">
        <f t="shared" si="93"/>
        <v>185</v>
      </c>
      <c r="H223" s="368"/>
      <c r="I223" s="287"/>
      <c r="J223" s="287"/>
      <c r="K223" s="287"/>
      <c r="L223" s="287"/>
      <c r="M223" s="287"/>
      <c r="N223" s="287"/>
      <c r="O223" s="287"/>
      <c r="P223" s="287"/>
      <c r="Q223" s="287"/>
      <c r="R223" s="287"/>
      <c r="S223" s="287"/>
      <c r="T223" s="286"/>
      <c r="U223" s="367"/>
      <c r="V223" s="287"/>
      <c r="W223" s="287"/>
      <c r="X223" s="287"/>
      <c r="Y223" s="287"/>
      <c r="Z223" s="287"/>
      <c r="AA223" s="287"/>
      <c r="AB223" s="287"/>
      <c r="AC223" s="287"/>
      <c r="AD223" s="287"/>
      <c r="AE223" s="287"/>
      <c r="AF223" s="287"/>
      <c r="AG223" s="365"/>
      <c r="AH223" s="368"/>
      <c r="AI223" s="287"/>
      <c r="AJ223" s="287"/>
      <c r="AK223" s="287"/>
      <c r="AL223" s="287"/>
      <c r="AM223" s="287"/>
      <c r="AN223" s="287"/>
      <c r="AO223" s="287"/>
      <c r="AP223" s="287"/>
      <c r="AQ223" s="287"/>
      <c r="AR223" s="287"/>
      <c r="AS223" s="287"/>
      <c r="AT223" s="286"/>
      <c r="AU223" s="367"/>
      <c r="AV223" s="287"/>
      <c r="AW223" s="287"/>
      <c r="AX223" s="287"/>
      <c r="AY223" s="287"/>
      <c r="AZ223" s="287"/>
      <c r="BA223" s="287"/>
      <c r="BB223" s="287"/>
      <c r="BC223" s="287"/>
      <c r="BD223" s="287"/>
      <c r="BE223" s="287"/>
      <c r="BF223" s="288"/>
      <c r="BG223" s="396"/>
      <c r="BH223" s="397"/>
      <c r="BI223" s="287"/>
      <c r="BJ223" s="287"/>
      <c r="BK223" s="287"/>
      <c r="BL223" s="287"/>
      <c r="BM223" s="287"/>
      <c r="BN223" s="287"/>
      <c r="BO223" s="287"/>
      <c r="BP223" s="287"/>
      <c r="BQ223" s="287"/>
      <c r="BR223" s="287"/>
      <c r="BS223" s="287"/>
      <c r="BT223" s="286"/>
    </row>
    <row r="224" spans="1:72" s="217" customFormat="1" ht="11.65" customHeight="1" x14ac:dyDescent="0.2">
      <c r="A224" s="448">
        <f>IF(ISBLANK(Tracker!G189),"",Tracker!G189)</f>
        <v>35</v>
      </c>
      <c r="B224" s="971" t="str">
        <f>IF(ISBLANK(Tracker!H189),"",Tracker!H189)</f>
        <v>Watton Green</v>
      </c>
      <c r="C224" s="972"/>
      <c r="D224" s="972"/>
      <c r="E224" s="973"/>
      <c r="F224" s="96" t="str">
        <f>IF(ISBLANK(Tracker!L188),"",Tracker!L188)</f>
        <v>B35 7JR</v>
      </c>
      <c r="G224" s="217">
        <f t="shared" si="93"/>
        <v>186</v>
      </c>
      <c r="H224" s="368"/>
      <c r="I224" s="287"/>
      <c r="J224" s="287"/>
      <c r="K224" s="287"/>
      <c r="L224" s="287"/>
      <c r="M224" s="287"/>
      <c r="N224" s="287"/>
      <c r="O224" s="287"/>
      <c r="P224" s="287"/>
      <c r="Q224" s="287"/>
      <c r="R224" s="287"/>
      <c r="S224" s="287"/>
      <c r="T224" s="286"/>
      <c r="U224" s="367"/>
      <c r="V224" s="287"/>
      <c r="W224" s="287"/>
      <c r="X224" s="287"/>
      <c r="Y224" s="287"/>
      <c r="Z224" s="287"/>
      <c r="AA224" s="287"/>
      <c r="AB224" s="287"/>
      <c r="AC224" s="287"/>
      <c r="AD224" s="287"/>
      <c r="AE224" s="287"/>
      <c r="AF224" s="287"/>
      <c r="AG224" s="365"/>
      <c r="AH224" s="368"/>
      <c r="AI224" s="287"/>
      <c r="AJ224" s="287"/>
      <c r="AK224" s="287"/>
      <c r="AL224" s="287"/>
      <c r="AM224" s="287"/>
      <c r="AN224" s="287"/>
      <c r="AO224" s="287"/>
      <c r="AP224" s="287"/>
      <c r="AQ224" s="287"/>
      <c r="AR224" s="287"/>
      <c r="AS224" s="287"/>
      <c r="AT224" s="286"/>
      <c r="AU224" s="367"/>
      <c r="AV224" s="287"/>
      <c r="AW224" s="287"/>
      <c r="AX224" s="287"/>
      <c r="AY224" s="287"/>
      <c r="AZ224" s="287"/>
      <c r="BA224" s="287"/>
      <c r="BB224" s="287"/>
      <c r="BC224" s="287"/>
      <c r="BD224" s="287"/>
      <c r="BE224" s="287"/>
      <c r="BF224" s="288"/>
      <c r="BG224" s="396"/>
      <c r="BH224" s="397"/>
      <c r="BI224" s="287"/>
      <c r="BJ224" s="287"/>
      <c r="BK224" s="287"/>
      <c r="BL224" s="287"/>
      <c r="BM224" s="287"/>
      <c r="BN224" s="287"/>
      <c r="BO224" s="287"/>
      <c r="BP224" s="287"/>
      <c r="BQ224" s="287"/>
      <c r="BR224" s="287"/>
      <c r="BS224" s="287"/>
      <c r="BT224" s="286"/>
    </row>
    <row r="225" spans="1:72" s="217" customFormat="1" ht="11.65" customHeight="1" x14ac:dyDescent="0.2">
      <c r="A225" s="448" t="str">
        <f>IF(ISBLANK(Tracker!G190),"",Tracker!G190)</f>
        <v xml:space="preserve">136 </v>
      </c>
      <c r="B225" s="971" t="str">
        <f>IF(ISBLANK(Tracker!H190),"",Tracker!H190)</f>
        <v>Watton Green</v>
      </c>
      <c r="C225" s="972"/>
      <c r="D225" s="972"/>
      <c r="E225" s="973"/>
      <c r="F225" s="96" t="str">
        <f>IF(ISBLANK(Tracker!L189),"",Tracker!L189)</f>
        <v>B35 7JS</v>
      </c>
      <c r="G225" s="217">
        <f t="shared" si="93"/>
        <v>187</v>
      </c>
      <c r="H225" s="368"/>
      <c r="I225" s="287"/>
      <c r="J225" s="287"/>
      <c r="K225" s="287"/>
      <c r="L225" s="287"/>
      <c r="M225" s="287"/>
      <c r="N225" s="287"/>
      <c r="O225" s="287"/>
      <c r="P225" s="287"/>
      <c r="Q225" s="287"/>
      <c r="R225" s="287"/>
      <c r="S225" s="287"/>
      <c r="T225" s="286"/>
      <c r="U225" s="367"/>
      <c r="V225" s="287"/>
      <c r="W225" s="287"/>
      <c r="X225" s="287"/>
      <c r="Y225" s="287"/>
      <c r="Z225" s="287"/>
      <c r="AA225" s="287"/>
      <c r="AB225" s="287"/>
      <c r="AC225" s="287"/>
      <c r="AD225" s="287"/>
      <c r="AE225" s="287"/>
      <c r="AF225" s="287"/>
      <c r="AG225" s="365"/>
      <c r="AH225" s="368"/>
      <c r="AI225" s="287"/>
      <c r="AJ225" s="287"/>
      <c r="AK225" s="287"/>
      <c r="AL225" s="287"/>
      <c r="AM225" s="287"/>
      <c r="AN225" s="287"/>
      <c r="AO225" s="287"/>
      <c r="AP225" s="287"/>
      <c r="AQ225" s="287"/>
      <c r="AR225" s="287"/>
      <c r="AS225" s="287"/>
      <c r="AT225" s="286"/>
      <c r="AU225" s="367"/>
      <c r="AV225" s="287"/>
      <c r="AW225" s="287"/>
      <c r="AX225" s="287"/>
      <c r="AY225" s="287"/>
      <c r="AZ225" s="287"/>
      <c r="BA225" s="287"/>
      <c r="BB225" s="287"/>
      <c r="BC225" s="287"/>
      <c r="BD225" s="287"/>
      <c r="BE225" s="287"/>
      <c r="BF225" s="288"/>
      <c r="BG225" s="396"/>
      <c r="BH225" s="397"/>
      <c r="BI225" s="287"/>
      <c r="BJ225" s="287"/>
      <c r="BK225" s="287"/>
      <c r="BL225" s="287"/>
      <c r="BM225" s="287"/>
      <c r="BN225" s="287"/>
      <c r="BO225" s="287"/>
      <c r="BP225" s="287"/>
      <c r="BQ225" s="287"/>
      <c r="BR225" s="287"/>
      <c r="BS225" s="287"/>
      <c r="BT225" s="286"/>
    </row>
    <row r="226" spans="1:72" s="217" customFormat="1" ht="11.65" customHeight="1" x14ac:dyDescent="0.2">
      <c r="A226" s="448">
        <f>IF(ISBLANK(Tracker!G191),"",Tracker!G191)</f>
        <v>349</v>
      </c>
      <c r="B226" s="971" t="str">
        <f>IF(ISBLANK(Tracker!H191),"",Tracker!H191)</f>
        <v>Yatesbury Avenue</v>
      </c>
      <c r="C226" s="972"/>
      <c r="D226" s="972"/>
      <c r="E226" s="973"/>
      <c r="F226" s="96" t="str">
        <f>IF(ISBLANK(Tracker!L190),"",Tracker!L190)</f>
        <v>B35 7JT</v>
      </c>
      <c r="G226" s="217">
        <f t="shared" si="93"/>
        <v>188</v>
      </c>
      <c r="H226" s="368"/>
      <c r="I226" s="287"/>
      <c r="J226" s="287"/>
      <c r="K226" s="287"/>
      <c r="L226" s="287"/>
      <c r="M226" s="287"/>
      <c r="N226" s="287"/>
      <c r="O226" s="287"/>
      <c r="P226" s="287"/>
      <c r="Q226" s="287"/>
      <c r="R226" s="287"/>
      <c r="S226" s="287"/>
      <c r="T226" s="286"/>
      <c r="U226" s="367"/>
      <c r="V226" s="287"/>
      <c r="W226" s="287"/>
      <c r="X226" s="287"/>
      <c r="Y226" s="287"/>
      <c r="Z226" s="287"/>
      <c r="AA226" s="287"/>
      <c r="AB226" s="287"/>
      <c r="AC226" s="287"/>
      <c r="AD226" s="287"/>
      <c r="AE226" s="287"/>
      <c r="AF226" s="287"/>
      <c r="AG226" s="365"/>
      <c r="AH226" s="368"/>
      <c r="AI226" s="287"/>
      <c r="AJ226" s="287"/>
      <c r="AK226" s="287"/>
      <c r="AL226" s="287"/>
      <c r="AM226" s="287"/>
      <c r="AN226" s="287"/>
      <c r="AO226" s="287"/>
      <c r="AP226" s="287"/>
      <c r="AQ226" s="287"/>
      <c r="AR226" s="287"/>
      <c r="AS226" s="287"/>
      <c r="AT226" s="286"/>
      <c r="AU226" s="367"/>
      <c r="AV226" s="287"/>
      <c r="AW226" s="287"/>
      <c r="AX226" s="287"/>
      <c r="AY226" s="287"/>
      <c r="AZ226" s="287"/>
      <c r="BA226" s="287"/>
      <c r="BB226" s="287"/>
      <c r="BC226" s="287"/>
      <c r="BD226" s="287"/>
      <c r="BE226" s="287"/>
      <c r="BF226" s="288"/>
      <c r="BG226" s="396"/>
      <c r="BH226" s="397"/>
      <c r="BI226" s="287"/>
      <c r="BJ226" s="287"/>
      <c r="BK226" s="287"/>
      <c r="BL226" s="287"/>
      <c r="BM226" s="287"/>
      <c r="BN226" s="287"/>
      <c r="BO226" s="287"/>
      <c r="BP226" s="287"/>
      <c r="BQ226" s="287"/>
      <c r="BR226" s="287"/>
      <c r="BS226" s="287"/>
      <c r="BT226" s="286"/>
    </row>
    <row r="227" spans="1:72" s="217" customFormat="1" ht="11.65" customHeight="1" x14ac:dyDescent="0.2">
      <c r="A227" s="448" t="str">
        <f>IF(ISBLANK(Tracker!G192),"",Tracker!G192)</f>
        <v>FLAT 339</v>
      </c>
      <c r="B227" s="971" t="str">
        <f>IF(ISBLANK(Tracker!H192),"",Tracker!H192)</f>
        <v>Yatesbury Avenue</v>
      </c>
      <c r="C227" s="972"/>
      <c r="D227" s="972"/>
      <c r="E227" s="973"/>
      <c r="F227" s="96" t="str">
        <f>IF(ISBLANK(Tracker!L191),"",Tracker!L191)</f>
        <v>B35 6QP</v>
      </c>
      <c r="G227" s="217">
        <f t="shared" si="93"/>
        <v>189</v>
      </c>
      <c r="H227" s="368"/>
      <c r="I227" s="287"/>
      <c r="J227" s="287"/>
      <c r="K227" s="287"/>
      <c r="L227" s="287"/>
      <c r="M227" s="287"/>
      <c r="N227" s="287"/>
      <c r="O227" s="287"/>
      <c r="P227" s="287"/>
      <c r="Q227" s="287"/>
      <c r="R227" s="287"/>
      <c r="S227" s="287"/>
      <c r="T227" s="286"/>
      <c r="U227" s="367"/>
      <c r="V227" s="287"/>
      <c r="W227" s="287"/>
      <c r="X227" s="287"/>
      <c r="Y227" s="287"/>
      <c r="Z227" s="287"/>
      <c r="AA227" s="287"/>
      <c r="AB227" s="287"/>
      <c r="AC227" s="287"/>
      <c r="AD227" s="287"/>
      <c r="AE227" s="287"/>
      <c r="AF227" s="287"/>
      <c r="AG227" s="365"/>
      <c r="AH227" s="368"/>
      <c r="AI227" s="287"/>
      <c r="AJ227" s="287"/>
      <c r="AK227" s="287"/>
      <c r="AL227" s="287"/>
      <c r="AM227" s="287"/>
      <c r="AN227" s="287"/>
      <c r="AO227" s="287"/>
      <c r="AP227" s="287"/>
      <c r="AQ227" s="287"/>
      <c r="AR227" s="287"/>
      <c r="AS227" s="287"/>
      <c r="AT227" s="286"/>
      <c r="AU227" s="367"/>
      <c r="AV227" s="287"/>
      <c r="AW227" s="287"/>
      <c r="AX227" s="287"/>
      <c r="AY227" s="287"/>
      <c r="AZ227" s="287"/>
      <c r="BA227" s="287"/>
      <c r="BB227" s="287"/>
      <c r="BC227" s="287"/>
      <c r="BD227" s="287"/>
      <c r="BE227" s="287"/>
      <c r="BF227" s="288"/>
      <c r="BG227" s="396"/>
      <c r="BH227" s="397"/>
      <c r="BI227" s="287"/>
      <c r="BJ227" s="287"/>
      <c r="BK227" s="287"/>
      <c r="BL227" s="287"/>
      <c r="BM227" s="287"/>
      <c r="BN227" s="287"/>
      <c r="BO227" s="287"/>
      <c r="BP227" s="287"/>
      <c r="BQ227" s="287"/>
      <c r="BR227" s="287"/>
      <c r="BS227" s="287"/>
      <c r="BT227" s="286"/>
    </row>
    <row r="228" spans="1:72" s="217" customFormat="1" ht="11.65" customHeight="1" x14ac:dyDescent="0.2">
      <c r="A228" s="448" t="str">
        <f>IF(ISBLANK(Tracker!G193),"",Tracker!G193)</f>
        <v>FLAT 341</v>
      </c>
      <c r="B228" s="971" t="str">
        <f>IF(ISBLANK(Tracker!H193),"",Tracker!H193)</f>
        <v>Yatesbury Avenue</v>
      </c>
      <c r="C228" s="972"/>
      <c r="D228" s="972"/>
      <c r="E228" s="973"/>
      <c r="F228" s="96" t="str">
        <f>IF(ISBLANK(Tracker!L192),"",Tracker!L192)</f>
        <v>B35 6QP</v>
      </c>
      <c r="G228" s="217">
        <f t="shared" si="93"/>
        <v>190</v>
      </c>
      <c r="H228" s="368"/>
      <c r="I228" s="287"/>
      <c r="J228" s="287"/>
      <c r="K228" s="287"/>
      <c r="L228" s="287"/>
      <c r="M228" s="287"/>
      <c r="N228" s="287"/>
      <c r="O228" s="287"/>
      <c r="P228" s="287"/>
      <c r="Q228" s="287"/>
      <c r="R228" s="287"/>
      <c r="S228" s="287"/>
      <c r="T228" s="286"/>
      <c r="U228" s="367"/>
      <c r="V228" s="287"/>
      <c r="W228" s="287"/>
      <c r="X228" s="287"/>
      <c r="Y228" s="287"/>
      <c r="Z228" s="287"/>
      <c r="AA228" s="287"/>
      <c r="AB228" s="287"/>
      <c r="AC228" s="287"/>
      <c r="AD228" s="287"/>
      <c r="AE228" s="287"/>
      <c r="AF228" s="287"/>
      <c r="AG228" s="365"/>
      <c r="AH228" s="368"/>
      <c r="AI228" s="287"/>
      <c r="AJ228" s="287"/>
      <c r="AK228" s="287"/>
      <c r="AL228" s="287"/>
      <c r="AM228" s="287"/>
      <c r="AN228" s="287"/>
      <c r="AO228" s="287"/>
      <c r="AP228" s="287"/>
      <c r="AQ228" s="287"/>
      <c r="AR228" s="287"/>
      <c r="AS228" s="287"/>
      <c r="AT228" s="286"/>
      <c r="AU228" s="367"/>
      <c r="AV228" s="287"/>
      <c r="AW228" s="287"/>
      <c r="AX228" s="287"/>
      <c r="AY228" s="287"/>
      <c r="AZ228" s="287"/>
      <c r="BA228" s="287"/>
      <c r="BB228" s="287"/>
      <c r="BC228" s="287"/>
      <c r="BD228" s="287"/>
      <c r="BE228" s="287"/>
      <c r="BF228" s="288"/>
      <c r="BG228" s="396"/>
      <c r="BH228" s="397"/>
      <c r="BI228" s="287"/>
      <c r="BJ228" s="287"/>
      <c r="BK228" s="287"/>
      <c r="BL228" s="287"/>
      <c r="BM228" s="287"/>
      <c r="BN228" s="287"/>
      <c r="BO228" s="287"/>
      <c r="BP228" s="287"/>
      <c r="BQ228" s="287"/>
      <c r="BR228" s="287"/>
      <c r="BS228" s="287"/>
      <c r="BT228" s="286"/>
    </row>
    <row r="229" spans="1:72" s="217" customFormat="1" ht="11.65" customHeight="1" x14ac:dyDescent="0.2">
      <c r="A229" s="448">
        <f>IF(ISBLANK(Tracker!G194),"",Tracker!G194)</f>
        <v>327</v>
      </c>
      <c r="B229" s="971" t="str">
        <f>IF(ISBLANK(Tracker!H194),"",Tracker!H194)</f>
        <v>Yatesbury Avenue</v>
      </c>
      <c r="C229" s="972"/>
      <c r="D229" s="972"/>
      <c r="E229" s="973"/>
      <c r="F229" s="96" t="str">
        <f>IF(ISBLANK(Tracker!L193),"",Tracker!L193)</f>
        <v>B35 6QP</v>
      </c>
      <c r="G229" s="217">
        <f t="shared" si="93"/>
        <v>191</v>
      </c>
      <c r="H229" s="368"/>
      <c r="I229" s="287"/>
      <c r="J229" s="287"/>
      <c r="K229" s="287"/>
      <c r="L229" s="287"/>
      <c r="M229" s="287"/>
      <c r="N229" s="287"/>
      <c r="O229" s="287"/>
      <c r="P229" s="287"/>
      <c r="Q229" s="287"/>
      <c r="R229" s="287"/>
      <c r="S229" s="287"/>
      <c r="T229" s="286"/>
      <c r="U229" s="367"/>
      <c r="V229" s="287"/>
      <c r="W229" s="287"/>
      <c r="X229" s="287"/>
      <c r="Y229" s="287"/>
      <c r="Z229" s="287"/>
      <c r="AA229" s="287"/>
      <c r="AB229" s="287"/>
      <c r="AC229" s="287"/>
      <c r="AD229" s="287"/>
      <c r="AE229" s="287"/>
      <c r="AF229" s="287"/>
      <c r="AG229" s="365"/>
      <c r="AH229" s="368"/>
      <c r="AI229" s="287"/>
      <c r="AJ229" s="287"/>
      <c r="AK229" s="287"/>
      <c r="AL229" s="287"/>
      <c r="AM229" s="287"/>
      <c r="AN229" s="287"/>
      <c r="AO229" s="287"/>
      <c r="AP229" s="287"/>
      <c r="AQ229" s="287"/>
      <c r="AR229" s="287"/>
      <c r="AS229" s="287"/>
      <c r="AT229" s="286"/>
      <c r="AU229" s="367"/>
      <c r="AV229" s="287"/>
      <c r="AW229" s="287"/>
      <c r="AX229" s="287"/>
      <c r="AY229" s="287"/>
      <c r="AZ229" s="287"/>
      <c r="BA229" s="287"/>
      <c r="BB229" s="287"/>
      <c r="BC229" s="287"/>
      <c r="BD229" s="287"/>
      <c r="BE229" s="287"/>
      <c r="BF229" s="288"/>
      <c r="BG229" s="396"/>
      <c r="BH229" s="397"/>
      <c r="BI229" s="287"/>
      <c r="BJ229" s="287"/>
      <c r="BK229" s="287"/>
      <c r="BL229" s="287"/>
      <c r="BM229" s="287"/>
      <c r="BN229" s="287"/>
      <c r="BO229" s="287"/>
      <c r="BP229" s="287"/>
      <c r="BQ229" s="287"/>
      <c r="BR229" s="287"/>
      <c r="BS229" s="287"/>
      <c r="BT229" s="286"/>
    </row>
    <row r="230" spans="1:72" s="217" customFormat="1" ht="11.65" customHeight="1" x14ac:dyDescent="0.2">
      <c r="A230" s="448" t="str">
        <f>IF(ISBLANK(Tracker!G195),"",Tracker!G195)</f>
        <v xml:space="preserve">FLAT 329 </v>
      </c>
      <c r="B230" s="971" t="str">
        <f>IF(ISBLANK(Tracker!H195),"",Tracker!H195)</f>
        <v>Yatesbury Avenue</v>
      </c>
      <c r="C230" s="972"/>
      <c r="D230" s="972"/>
      <c r="E230" s="973"/>
      <c r="F230" s="96" t="str">
        <f>IF(ISBLANK(Tracker!L194),"",Tracker!L194)</f>
        <v>B35 6QP</v>
      </c>
      <c r="G230" s="217">
        <f t="shared" si="93"/>
        <v>192</v>
      </c>
      <c r="H230" s="368"/>
      <c r="I230" s="287"/>
      <c r="J230" s="287"/>
      <c r="K230" s="287"/>
      <c r="L230" s="287"/>
      <c r="M230" s="287"/>
      <c r="N230" s="287"/>
      <c r="O230" s="287"/>
      <c r="P230" s="287"/>
      <c r="Q230" s="287"/>
      <c r="R230" s="287"/>
      <c r="S230" s="287"/>
      <c r="T230" s="286"/>
      <c r="U230" s="367"/>
      <c r="V230" s="287"/>
      <c r="W230" s="287"/>
      <c r="X230" s="287"/>
      <c r="Y230" s="287"/>
      <c r="Z230" s="287"/>
      <c r="AA230" s="287"/>
      <c r="AB230" s="287"/>
      <c r="AC230" s="287"/>
      <c r="AD230" s="287"/>
      <c r="AE230" s="287"/>
      <c r="AF230" s="287"/>
      <c r="AG230" s="365"/>
      <c r="AH230" s="368"/>
      <c r="AI230" s="287"/>
      <c r="AJ230" s="287"/>
      <c r="AK230" s="287"/>
      <c r="AL230" s="287"/>
      <c r="AM230" s="287"/>
      <c r="AN230" s="287"/>
      <c r="AO230" s="287"/>
      <c r="AP230" s="287"/>
      <c r="AQ230" s="287"/>
      <c r="AR230" s="287"/>
      <c r="AS230" s="287"/>
      <c r="AT230" s="286"/>
      <c r="AU230" s="367"/>
      <c r="AV230" s="287"/>
      <c r="AW230" s="287"/>
      <c r="AX230" s="287"/>
      <c r="AY230" s="287"/>
      <c r="AZ230" s="287"/>
      <c r="BA230" s="287"/>
      <c r="BB230" s="287"/>
      <c r="BC230" s="287"/>
      <c r="BD230" s="287"/>
      <c r="BE230" s="287"/>
      <c r="BF230" s="288"/>
      <c r="BG230" s="396"/>
      <c r="BH230" s="397"/>
      <c r="BI230" s="287"/>
      <c r="BJ230" s="287"/>
      <c r="BK230" s="287"/>
      <c r="BL230" s="287"/>
      <c r="BM230" s="287"/>
      <c r="BN230" s="287"/>
      <c r="BO230" s="287"/>
      <c r="BP230" s="287"/>
      <c r="BQ230" s="287"/>
      <c r="BR230" s="287"/>
      <c r="BS230" s="287"/>
      <c r="BT230" s="286"/>
    </row>
    <row r="231" spans="1:72" s="217" customFormat="1" ht="11.65" customHeight="1" x14ac:dyDescent="0.2">
      <c r="A231" s="448" t="str">
        <f>IF(ISBLANK(Tracker!G196),"",Tracker!G196)</f>
        <v>FLAT 333</v>
      </c>
      <c r="B231" s="971" t="str">
        <f>IF(ISBLANK(Tracker!H196),"",Tracker!H196)</f>
        <v>Yatesbury Avenue</v>
      </c>
      <c r="C231" s="972"/>
      <c r="D231" s="972"/>
      <c r="E231" s="973"/>
      <c r="F231" s="96" t="str">
        <f>IF(ISBLANK(Tracker!L195),"",Tracker!L195)</f>
        <v>B35 6QP</v>
      </c>
      <c r="G231" s="217">
        <f t="shared" ref="G231:G294" si="94">IF(B231&lt;&gt;"",G230+1,"")</f>
        <v>193</v>
      </c>
      <c r="H231" s="368"/>
      <c r="I231" s="287"/>
      <c r="J231" s="287"/>
      <c r="K231" s="287"/>
      <c r="L231" s="287"/>
      <c r="M231" s="287"/>
      <c r="N231" s="287"/>
      <c r="O231" s="287"/>
      <c r="P231" s="287"/>
      <c r="Q231" s="287"/>
      <c r="R231" s="287"/>
      <c r="S231" s="287"/>
      <c r="T231" s="286"/>
      <c r="U231" s="367"/>
      <c r="V231" s="287"/>
      <c r="W231" s="287"/>
      <c r="X231" s="287"/>
      <c r="Y231" s="287"/>
      <c r="Z231" s="287"/>
      <c r="AA231" s="287"/>
      <c r="AB231" s="287"/>
      <c r="AC231" s="287"/>
      <c r="AD231" s="287"/>
      <c r="AE231" s="287"/>
      <c r="AF231" s="287"/>
      <c r="AG231" s="365"/>
      <c r="AH231" s="368"/>
      <c r="AI231" s="287"/>
      <c r="AJ231" s="287"/>
      <c r="AK231" s="287"/>
      <c r="AL231" s="287"/>
      <c r="AM231" s="287"/>
      <c r="AN231" s="287"/>
      <c r="AO231" s="287"/>
      <c r="AP231" s="287"/>
      <c r="AQ231" s="287"/>
      <c r="AR231" s="287"/>
      <c r="AS231" s="287"/>
      <c r="AT231" s="286"/>
      <c r="AU231" s="367"/>
      <c r="AV231" s="287"/>
      <c r="AW231" s="287"/>
      <c r="AX231" s="287"/>
      <c r="AY231" s="287"/>
      <c r="AZ231" s="287"/>
      <c r="BA231" s="287"/>
      <c r="BB231" s="287"/>
      <c r="BC231" s="287"/>
      <c r="BD231" s="287"/>
      <c r="BE231" s="287"/>
      <c r="BF231" s="288"/>
      <c r="BG231" s="396"/>
      <c r="BH231" s="397"/>
      <c r="BI231" s="287"/>
      <c r="BJ231" s="287"/>
      <c r="BK231" s="287"/>
      <c r="BL231" s="287"/>
      <c r="BM231" s="287"/>
      <c r="BN231" s="287"/>
      <c r="BO231" s="287"/>
      <c r="BP231" s="287"/>
      <c r="BQ231" s="287"/>
      <c r="BR231" s="287"/>
      <c r="BS231" s="287"/>
      <c r="BT231" s="286"/>
    </row>
    <row r="232" spans="1:72" s="217" customFormat="1" ht="11.65" customHeight="1" x14ac:dyDescent="0.2">
      <c r="A232" s="448">
        <f>IF(ISBLANK(Tracker!G197),"",Tracker!G197)</f>
        <v>64</v>
      </c>
      <c r="B232" s="971" t="str">
        <f>IF(ISBLANK(Tracker!H197),"",Tracker!H197)</f>
        <v>Cosford Crescent</v>
      </c>
      <c r="C232" s="972"/>
      <c r="D232" s="972"/>
      <c r="E232" s="973"/>
      <c r="F232" s="96" t="str">
        <f>IF(ISBLANK(Tracker!L196),"",Tracker!L196)</f>
        <v>B35 6QP</v>
      </c>
      <c r="G232" s="217">
        <f t="shared" si="94"/>
        <v>194</v>
      </c>
      <c r="H232" s="368"/>
      <c r="I232" s="287"/>
      <c r="J232" s="287"/>
      <c r="K232" s="287"/>
      <c r="L232" s="287"/>
      <c r="M232" s="287"/>
      <c r="N232" s="287"/>
      <c r="O232" s="287"/>
      <c r="P232" s="287"/>
      <c r="Q232" s="287"/>
      <c r="R232" s="287"/>
      <c r="S232" s="287"/>
      <c r="T232" s="286"/>
      <c r="U232" s="367"/>
      <c r="V232" s="287"/>
      <c r="W232" s="287"/>
      <c r="X232" s="287"/>
      <c r="Y232" s="287"/>
      <c r="Z232" s="287"/>
      <c r="AA232" s="287"/>
      <c r="AB232" s="287"/>
      <c r="AC232" s="287"/>
      <c r="AD232" s="287"/>
      <c r="AE232" s="287"/>
      <c r="AF232" s="287"/>
      <c r="AG232" s="365"/>
      <c r="AH232" s="368"/>
      <c r="AI232" s="287"/>
      <c r="AJ232" s="287"/>
      <c r="AK232" s="287"/>
      <c r="AL232" s="287"/>
      <c r="AM232" s="287"/>
      <c r="AN232" s="287"/>
      <c r="AO232" s="287"/>
      <c r="AP232" s="287"/>
      <c r="AQ232" s="287"/>
      <c r="AR232" s="287"/>
      <c r="AS232" s="287"/>
      <c r="AT232" s="286"/>
      <c r="AU232" s="367"/>
      <c r="AV232" s="287"/>
      <c r="AW232" s="287"/>
      <c r="AX232" s="287"/>
      <c r="AY232" s="287"/>
      <c r="AZ232" s="287"/>
      <c r="BA232" s="287"/>
      <c r="BB232" s="287"/>
      <c r="BC232" s="287"/>
      <c r="BD232" s="287"/>
      <c r="BE232" s="287"/>
      <c r="BF232" s="288"/>
      <c r="BG232" s="396"/>
      <c r="BH232" s="397"/>
      <c r="BI232" s="287"/>
      <c r="BJ232" s="287"/>
      <c r="BK232" s="287"/>
      <c r="BL232" s="287"/>
      <c r="BM232" s="287"/>
      <c r="BN232" s="287"/>
      <c r="BO232" s="287"/>
      <c r="BP232" s="287"/>
      <c r="BQ232" s="287"/>
      <c r="BR232" s="287"/>
      <c r="BS232" s="287"/>
      <c r="BT232" s="286"/>
    </row>
    <row r="233" spans="1:72" s="217" customFormat="1" ht="11.65" customHeight="1" x14ac:dyDescent="0.2">
      <c r="A233" s="448" t="str">
        <f>IF(ISBLANK(Tracker!G198),"",Tracker!G198)</f>
        <v xml:space="preserve">FLAT 44 </v>
      </c>
      <c r="B233" s="971" t="str">
        <f>IF(ISBLANK(Tracker!H198),"",Tracker!H198)</f>
        <v>Cosford Crescent</v>
      </c>
      <c r="C233" s="972"/>
      <c r="D233" s="972"/>
      <c r="E233" s="973"/>
      <c r="F233" s="96" t="str">
        <f>IF(ISBLANK(Tracker!L197),"",Tracker!L197)</f>
        <v>B35 6QE</v>
      </c>
      <c r="G233" s="217">
        <f t="shared" si="94"/>
        <v>195</v>
      </c>
      <c r="H233" s="368"/>
      <c r="I233" s="287"/>
      <c r="J233" s="287"/>
      <c r="K233" s="287"/>
      <c r="L233" s="287"/>
      <c r="M233" s="287"/>
      <c r="N233" s="287"/>
      <c r="O233" s="287"/>
      <c r="P233" s="287"/>
      <c r="Q233" s="287"/>
      <c r="R233" s="287"/>
      <c r="S233" s="287"/>
      <c r="T233" s="286"/>
      <c r="U233" s="367"/>
      <c r="V233" s="287"/>
      <c r="W233" s="287"/>
      <c r="X233" s="287"/>
      <c r="Y233" s="287"/>
      <c r="Z233" s="287"/>
      <c r="AA233" s="287"/>
      <c r="AB233" s="287"/>
      <c r="AC233" s="287"/>
      <c r="AD233" s="287"/>
      <c r="AE233" s="287"/>
      <c r="AF233" s="287"/>
      <c r="AG233" s="365"/>
      <c r="AH233" s="368"/>
      <c r="AI233" s="287"/>
      <c r="AJ233" s="287"/>
      <c r="AK233" s="287"/>
      <c r="AL233" s="287"/>
      <c r="AM233" s="287"/>
      <c r="AN233" s="287"/>
      <c r="AO233" s="287"/>
      <c r="AP233" s="287"/>
      <c r="AQ233" s="287"/>
      <c r="AR233" s="287"/>
      <c r="AS233" s="287"/>
      <c r="AT233" s="286"/>
      <c r="AU233" s="367"/>
      <c r="AV233" s="287"/>
      <c r="AW233" s="287"/>
      <c r="AX233" s="287"/>
      <c r="AY233" s="287"/>
      <c r="AZ233" s="287"/>
      <c r="BA233" s="287"/>
      <c r="BB233" s="287"/>
      <c r="BC233" s="287"/>
      <c r="BD233" s="287"/>
      <c r="BE233" s="287"/>
      <c r="BF233" s="288"/>
      <c r="BG233" s="396"/>
      <c r="BH233" s="397"/>
      <c r="BI233" s="287"/>
      <c r="BJ233" s="287"/>
      <c r="BK233" s="287"/>
      <c r="BL233" s="287"/>
      <c r="BM233" s="287"/>
      <c r="BN233" s="287"/>
      <c r="BO233" s="287"/>
      <c r="BP233" s="287"/>
      <c r="BQ233" s="287"/>
      <c r="BR233" s="287"/>
      <c r="BS233" s="287"/>
      <c r="BT233" s="286"/>
    </row>
    <row r="234" spans="1:72" s="217" customFormat="1" ht="11.65" customHeight="1" x14ac:dyDescent="0.2">
      <c r="A234" s="448" t="str">
        <f>IF(ISBLANK(Tracker!G199),"",Tracker!G199)</f>
        <v xml:space="preserve">FLAT 66 </v>
      </c>
      <c r="B234" s="971" t="str">
        <f>IF(ISBLANK(Tracker!H199),"",Tracker!H199)</f>
        <v>Cosford Crescent</v>
      </c>
      <c r="C234" s="972"/>
      <c r="D234" s="972"/>
      <c r="E234" s="973"/>
      <c r="F234" s="96" t="str">
        <f>IF(ISBLANK(Tracker!L198),"",Tracker!L198)</f>
        <v>B35 6QE</v>
      </c>
      <c r="G234" s="217">
        <f t="shared" si="94"/>
        <v>196</v>
      </c>
      <c r="H234" s="368"/>
      <c r="I234" s="287"/>
      <c r="J234" s="287"/>
      <c r="K234" s="287"/>
      <c r="L234" s="287"/>
      <c r="M234" s="287"/>
      <c r="N234" s="287"/>
      <c r="O234" s="287"/>
      <c r="P234" s="287"/>
      <c r="Q234" s="287"/>
      <c r="R234" s="287"/>
      <c r="S234" s="287"/>
      <c r="T234" s="286"/>
      <c r="U234" s="367"/>
      <c r="V234" s="287"/>
      <c r="W234" s="287"/>
      <c r="X234" s="287"/>
      <c r="Y234" s="287"/>
      <c r="Z234" s="287"/>
      <c r="AA234" s="287"/>
      <c r="AB234" s="287"/>
      <c r="AC234" s="287"/>
      <c r="AD234" s="287"/>
      <c r="AE234" s="287"/>
      <c r="AF234" s="287"/>
      <c r="AG234" s="365"/>
      <c r="AH234" s="368"/>
      <c r="AI234" s="287"/>
      <c r="AJ234" s="287"/>
      <c r="AK234" s="287"/>
      <c r="AL234" s="287"/>
      <c r="AM234" s="287"/>
      <c r="AN234" s="287"/>
      <c r="AO234" s="287"/>
      <c r="AP234" s="287"/>
      <c r="AQ234" s="287"/>
      <c r="AR234" s="287"/>
      <c r="AS234" s="287"/>
      <c r="AT234" s="286"/>
      <c r="AU234" s="367"/>
      <c r="AV234" s="287"/>
      <c r="AW234" s="287"/>
      <c r="AX234" s="287"/>
      <c r="AY234" s="287"/>
      <c r="AZ234" s="287"/>
      <c r="BA234" s="287"/>
      <c r="BB234" s="287"/>
      <c r="BC234" s="287"/>
      <c r="BD234" s="287"/>
      <c r="BE234" s="287"/>
      <c r="BF234" s="288"/>
      <c r="BG234" s="396"/>
      <c r="BH234" s="397"/>
      <c r="BI234" s="287"/>
      <c r="BJ234" s="287"/>
      <c r="BK234" s="287"/>
      <c r="BL234" s="287"/>
      <c r="BM234" s="287"/>
      <c r="BN234" s="287"/>
      <c r="BO234" s="287"/>
      <c r="BP234" s="287"/>
      <c r="BQ234" s="287"/>
      <c r="BR234" s="287"/>
      <c r="BS234" s="287"/>
      <c r="BT234" s="286"/>
    </row>
    <row r="235" spans="1:72" s="217" customFormat="1" ht="11.65" customHeight="1" x14ac:dyDescent="0.2">
      <c r="A235" s="448" t="str">
        <f>IF(ISBLANK(Tracker!G200),"",Tracker!G200)</f>
        <v xml:space="preserve">FLAT 76 </v>
      </c>
      <c r="B235" s="971" t="str">
        <f>IF(ISBLANK(Tracker!H200),"",Tracker!H200)</f>
        <v>Cosford Crescent</v>
      </c>
      <c r="C235" s="972"/>
      <c r="D235" s="972"/>
      <c r="E235" s="973"/>
      <c r="F235" s="96" t="str">
        <f>IF(ISBLANK(Tracker!L199),"",Tracker!L199)</f>
        <v>B35 6QE</v>
      </c>
      <c r="G235" s="217">
        <f t="shared" si="94"/>
        <v>197</v>
      </c>
      <c r="H235" s="368"/>
      <c r="I235" s="287"/>
      <c r="J235" s="287"/>
      <c r="K235" s="287"/>
      <c r="L235" s="287"/>
      <c r="M235" s="287"/>
      <c r="N235" s="287"/>
      <c r="O235" s="287"/>
      <c r="P235" s="287"/>
      <c r="Q235" s="287"/>
      <c r="R235" s="287"/>
      <c r="S235" s="287"/>
      <c r="T235" s="286"/>
      <c r="U235" s="367"/>
      <c r="V235" s="287"/>
      <c r="W235" s="287"/>
      <c r="X235" s="287"/>
      <c r="Y235" s="287"/>
      <c r="Z235" s="287"/>
      <c r="AA235" s="287"/>
      <c r="AB235" s="287"/>
      <c r="AC235" s="287"/>
      <c r="AD235" s="287"/>
      <c r="AE235" s="287"/>
      <c r="AF235" s="287"/>
      <c r="AG235" s="365"/>
      <c r="AH235" s="368"/>
      <c r="AI235" s="287"/>
      <c r="AJ235" s="287"/>
      <c r="AK235" s="287"/>
      <c r="AL235" s="287"/>
      <c r="AM235" s="287"/>
      <c r="AN235" s="287"/>
      <c r="AO235" s="287"/>
      <c r="AP235" s="287"/>
      <c r="AQ235" s="287"/>
      <c r="AR235" s="287"/>
      <c r="AS235" s="287"/>
      <c r="AT235" s="286"/>
      <c r="AU235" s="367"/>
      <c r="AV235" s="287"/>
      <c r="AW235" s="287"/>
      <c r="AX235" s="287"/>
      <c r="AY235" s="287"/>
      <c r="AZ235" s="287"/>
      <c r="BA235" s="287"/>
      <c r="BB235" s="287"/>
      <c r="BC235" s="287"/>
      <c r="BD235" s="287"/>
      <c r="BE235" s="287"/>
      <c r="BF235" s="288"/>
      <c r="BG235" s="396"/>
      <c r="BH235" s="397"/>
      <c r="BI235" s="287"/>
      <c r="BJ235" s="287"/>
      <c r="BK235" s="287"/>
      <c r="BL235" s="287"/>
      <c r="BM235" s="287"/>
      <c r="BN235" s="287"/>
      <c r="BO235" s="287"/>
      <c r="BP235" s="287"/>
      <c r="BQ235" s="287"/>
      <c r="BR235" s="287"/>
      <c r="BS235" s="287"/>
      <c r="BT235" s="286"/>
    </row>
    <row r="236" spans="1:72" s="217" customFormat="1" ht="11.65" customHeight="1" x14ac:dyDescent="0.2">
      <c r="A236" s="448">
        <f>IF(ISBLANK(Tracker!G201),"",Tracker!G201)</f>
        <v>2</v>
      </c>
      <c r="B236" s="971" t="str">
        <f>IF(ISBLANK(Tracker!H201),"",Tracker!H201)</f>
        <v>Cranwell Way</v>
      </c>
      <c r="C236" s="972"/>
      <c r="D236" s="972"/>
      <c r="E236" s="973"/>
      <c r="F236" s="96" t="str">
        <f>IF(ISBLANK(Tracker!L200),"",Tracker!L200)</f>
        <v>B35 6QE</v>
      </c>
      <c r="G236" s="217">
        <f t="shared" si="94"/>
        <v>198</v>
      </c>
      <c r="H236" s="368"/>
      <c r="I236" s="287"/>
      <c r="J236" s="287"/>
      <c r="K236" s="287"/>
      <c r="L236" s="287"/>
      <c r="M236" s="287"/>
      <c r="N236" s="287"/>
      <c r="O236" s="287"/>
      <c r="P236" s="287"/>
      <c r="Q236" s="287"/>
      <c r="R236" s="287"/>
      <c r="S236" s="287"/>
      <c r="T236" s="286"/>
      <c r="U236" s="367"/>
      <c r="V236" s="287"/>
      <c r="W236" s="287"/>
      <c r="X236" s="287"/>
      <c r="Y236" s="287"/>
      <c r="Z236" s="287"/>
      <c r="AA236" s="287"/>
      <c r="AB236" s="287"/>
      <c r="AC236" s="287"/>
      <c r="AD236" s="287"/>
      <c r="AE236" s="287"/>
      <c r="AF236" s="287"/>
      <c r="AG236" s="365"/>
      <c r="AH236" s="368"/>
      <c r="AI236" s="287"/>
      <c r="AJ236" s="287"/>
      <c r="AK236" s="287"/>
      <c r="AL236" s="287"/>
      <c r="AM236" s="287"/>
      <c r="AN236" s="287"/>
      <c r="AO236" s="287"/>
      <c r="AP236" s="287"/>
      <c r="AQ236" s="287"/>
      <c r="AR236" s="287"/>
      <c r="AS236" s="287"/>
      <c r="AT236" s="286"/>
      <c r="AU236" s="367"/>
      <c r="AV236" s="287"/>
      <c r="AW236" s="287"/>
      <c r="AX236" s="287"/>
      <c r="AY236" s="287"/>
      <c r="AZ236" s="287"/>
      <c r="BA236" s="287"/>
      <c r="BB236" s="287"/>
      <c r="BC236" s="287"/>
      <c r="BD236" s="287"/>
      <c r="BE236" s="287"/>
      <c r="BF236" s="288"/>
      <c r="BG236" s="396"/>
      <c r="BH236" s="397"/>
      <c r="BI236" s="287"/>
      <c r="BJ236" s="287"/>
      <c r="BK236" s="287"/>
      <c r="BL236" s="287"/>
      <c r="BM236" s="287"/>
      <c r="BN236" s="287"/>
      <c r="BO236" s="287"/>
      <c r="BP236" s="287"/>
      <c r="BQ236" s="287"/>
      <c r="BR236" s="287"/>
      <c r="BS236" s="287"/>
      <c r="BT236" s="286"/>
    </row>
    <row r="237" spans="1:72" s="217" customFormat="1" ht="11.65" customHeight="1" x14ac:dyDescent="0.2">
      <c r="A237" s="448">
        <f>IF(ISBLANK(Tracker!G202),"",Tracker!G202)</f>
        <v>2</v>
      </c>
      <c r="B237" s="971" t="str">
        <f>IF(ISBLANK(Tracker!H202),"",Tracker!H202)</f>
        <v>Drem Croft</v>
      </c>
      <c r="C237" s="972"/>
      <c r="D237" s="972"/>
      <c r="E237" s="973"/>
      <c r="F237" s="96" t="str">
        <f>IF(ISBLANK(Tracker!L201),"",Tracker!L201)</f>
        <v>B35 6QH</v>
      </c>
      <c r="G237" s="217">
        <f t="shared" si="94"/>
        <v>199</v>
      </c>
      <c r="H237" s="368"/>
      <c r="I237" s="287"/>
      <c r="J237" s="287"/>
      <c r="K237" s="287"/>
      <c r="L237" s="287"/>
      <c r="M237" s="287"/>
      <c r="N237" s="287"/>
      <c r="O237" s="287"/>
      <c r="P237" s="287"/>
      <c r="Q237" s="287"/>
      <c r="R237" s="287"/>
      <c r="S237" s="287"/>
      <c r="T237" s="286"/>
      <c r="U237" s="367"/>
      <c r="V237" s="287"/>
      <c r="W237" s="287"/>
      <c r="X237" s="287"/>
      <c r="Y237" s="287"/>
      <c r="Z237" s="287"/>
      <c r="AA237" s="287"/>
      <c r="AB237" s="287"/>
      <c r="AC237" s="287"/>
      <c r="AD237" s="287"/>
      <c r="AE237" s="287"/>
      <c r="AF237" s="287"/>
      <c r="AG237" s="365"/>
      <c r="AH237" s="368"/>
      <c r="AI237" s="287"/>
      <c r="AJ237" s="287"/>
      <c r="AK237" s="287"/>
      <c r="AL237" s="287"/>
      <c r="AM237" s="287"/>
      <c r="AN237" s="287"/>
      <c r="AO237" s="287"/>
      <c r="AP237" s="287"/>
      <c r="AQ237" s="287"/>
      <c r="AR237" s="287"/>
      <c r="AS237" s="287"/>
      <c r="AT237" s="286"/>
      <c r="AU237" s="367"/>
      <c r="AV237" s="287"/>
      <c r="AW237" s="287"/>
      <c r="AX237" s="287"/>
      <c r="AY237" s="287"/>
      <c r="AZ237" s="287"/>
      <c r="BA237" s="287"/>
      <c r="BB237" s="287"/>
      <c r="BC237" s="287"/>
      <c r="BD237" s="287"/>
      <c r="BE237" s="287"/>
      <c r="BF237" s="288"/>
      <c r="BG237" s="396"/>
      <c r="BH237" s="397"/>
      <c r="BI237" s="287"/>
      <c r="BJ237" s="287"/>
      <c r="BK237" s="287"/>
      <c r="BL237" s="287"/>
      <c r="BM237" s="287"/>
      <c r="BN237" s="287"/>
      <c r="BO237" s="287"/>
      <c r="BP237" s="287"/>
      <c r="BQ237" s="287"/>
      <c r="BR237" s="287"/>
      <c r="BS237" s="287"/>
      <c r="BT237" s="286"/>
    </row>
    <row r="238" spans="1:72" s="217" customFormat="1" ht="11.65" customHeight="1" x14ac:dyDescent="0.2">
      <c r="A238" s="448">
        <f>IF(ISBLANK(Tracker!G203),"",Tracker!G203)</f>
        <v>4</v>
      </c>
      <c r="B238" s="971" t="str">
        <f>IF(ISBLANK(Tracker!H203),"",Tracker!H203)</f>
        <v>Drem Croft</v>
      </c>
      <c r="C238" s="972"/>
      <c r="D238" s="972"/>
      <c r="E238" s="973"/>
      <c r="F238" s="96" t="str">
        <f>IF(ISBLANK(Tracker!L202),"",Tracker!L202)</f>
        <v>B35 7HW</v>
      </c>
      <c r="G238" s="217">
        <f t="shared" si="94"/>
        <v>200</v>
      </c>
      <c r="H238" s="368"/>
      <c r="I238" s="287"/>
      <c r="J238" s="287"/>
      <c r="K238" s="287"/>
      <c r="L238" s="287"/>
      <c r="M238" s="287"/>
      <c r="N238" s="287"/>
      <c r="O238" s="287"/>
      <c r="P238" s="287"/>
      <c r="Q238" s="287"/>
      <c r="R238" s="287"/>
      <c r="S238" s="287"/>
      <c r="T238" s="286"/>
      <c r="U238" s="367"/>
      <c r="V238" s="287"/>
      <c r="W238" s="287"/>
      <c r="X238" s="287"/>
      <c r="Y238" s="287"/>
      <c r="Z238" s="287"/>
      <c r="AA238" s="287"/>
      <c r="AB238" s="287"/>
      <c r="AC238" s="287"/>
      <c r="AD238" s="287"/>
      <c r="AE238" s="287"/>
      <c r="AF238" s="287"/>
      <c r="AG238" s="365"/>
      <c r="AH238" s="368"/>
      <c r="AI238" s="287"/>
      <c r="AJ238" s="287"/>
      <c r="AK238" s="287"/>
      <c r="AL238" s="287"/>
      <c r="AM238" s="287"/>
      <c r="AN238" s="287"/>
      <c r="AO238" s="287"/>
      <c r="AP238" s="287"/>
      <c r="AQ238" s="287"/>
      <c r="AR238" s="287"/>
      <c r="AS238" s="287"/>
      <c r="AT238" s="286"/>
      <c r="AU238" s="367"/>
      <c r="AV238" s="287"/>
      <c r="AW238" s="287"/>
      <c r="AX238" s="287"/>
      <c r="AY238" s="287"/>
      <c r="AZ238" s="287"/>
      <c r="BA238" s="287"/>
      <c r="BB238" s="287"/>
      <c r="BC238" s="287"/>
      <c r="BD238" s="287"/>
      <c r="BE238" s="287"/>
      <c r="BF238" s="288"/>
      <c r="BG238" s="396"/>
      <c r="BH238" s="397"/>
      <c r="BI238" s="287"/>
      <c r="BJ238" s="287"/>
      <c r="BK238" s="287"/>
      <c r="BL238" s="287"/>
      <c r="BM238" s="287"/>
      <c r="BN238" s="287"/>
      <c r="BO238" s="287"/>
      <c r="BP238" s="287"/>
      <c r="BQ238" s="287"/>
      <c r="BR238" s="287"/>
      <c r="BS238" s="287"/>
      <c r="BT238" s="286"/>
    </row>
    <row r="239" spans="1:72" s="217" customFormat="1" ht="11.65" customHeight="1" x14ac:dyDescent="0.2">
      <c r="A239" s="448">
        <f>IF(ISBLANK(Tracker!G204),"",Tracker!G204)</f>
        <v>381</v>
      </c>
      <c r="B239" s="971" t="str">
        <f>IF(ISBLANK(Tracker!H204),"",Tracker!H204)</f>
        <v>Yatesbury Avenue</v>
      </c>
      <c r="C239" s="972"/>
      <c r="D239" s="972"/>
      <c r="E239" s="973"/>
      <c r="F239" s="96" t="str">
        <f>IF(ISBLANK(Tracker!L203),"",Tracker!L203)</f>
        <v>B35 7HW</v>
      </c>
      <c r="G239" s="217">
        <f t="shared" si="94"/>
        <v>201</v>
      </c>
      <c r="H239" s="368"/>
      <c r="I239" s="287"/>
      <c r="J239" s="287"/>
      <c r="K239" s="287"/>
      <c r="L239" s="287"/>
      <c r="M239" s="287"/>
      <c r="N239" s="287"/>
      <c r="O239" s="287"/>
      <c r="P239" s="287"/>
      <c r="Q239" s="287"/>
      <c r="R239" s="287"/>
      <c r="S239" s="287"/>
      <c r="T239" s="286"/>
      <c r="U239" s="367"/>
      <c r="V239" s="287"/>
      <c r="W239" s="287"/>
      <c r="X239" s="287"/>
      <c r="Y239" s="287"/>
      <c r="Z239" s="287"/>
      <c r="AA239" s="287"/>
      <c r="AB239" s="287"/>
      <c r="AC239" s="287"/>
      <c r="AD239" s="287"/>
      <c r="AE239" s="287"/>
      <c r="AF239" s="287"/>
      <c r="AG239" s="365"/>
      <c r="AH239" s="368"/>
      <c r="AI239" s="287"/>
      <c r="AJ239" s="287"/>
      <c r="AK239" s="287"/>
      <c r="AL239" s="287"/>
      <c r="AM239" s="287"/>
      <c r="AN239" s="287"/>
      <c r="AO239" s="287"/>
      <c r="AP239" s="287"/>
      <c r="AQ239" s="287"/>
      <c r="AR239" s="287"/>
      <c r="AS239" s="287"/>
      <c r="AT239" s="286"/>
      <c r="AU239" s="367"/>
      <c r="AV239" s="287"/>
      <c r="AW239" s="287"/>
      <c r="AX239" s="287"/>
      <c r="AY239" s="287"/>
      <c r="AZ239" s="287"/>
      <c r="BA239" s="287"/>
      <c r="BB239" s="287"/>
      <c r="BC239" s="287"/>
      <c r="BD239" s="287"/>
      <c r="BE239" s="287"/>
      <c r="BF239" s="288"/>
      <c r="BG239" s="396"/>
      <c r="BH239" s="397"/>
      <c r="BI239" s="287"/>
      <c r="BJ239" s="287"/>
      <c r="BK239" s="287"/>
      <c r="BL239" s="287"/>
      <c r="BM239" s="287"/>
      <c r="BN239" s="287"/>
      <c r="BO239" s="287"/>
      <c r="BP239" s="287"/>
      <c r="BQ239" s="287"/>
      <c r="BR239" s="287"/>
      <c r="BS239" s="287"/>
      <c r="BT239" s="286"/>
    </row>
    <row r="240" spans="1:72" s="217" customFormat="1" ht="11.65" customHeight="1" x14ac:dyDescent="0.2">
      <c r="A240" s="448" t="str">
        <f>IF(ISBLANK(Tracker!G205),"",Tracker!G205)</f>
        <v xml:space="preserve">FLAT 365 </v>
      </c>
      <c r="B240" s="971" t="str">
        <f>IF(ISBLANK(Tracker!H205),"",Tracker!H205)</f>
        <v>Yatesbury Avenue</v>
      </c>
      <c r="C240" s="972"/>
      <c r="D240" s="972"/>
      <c r="E240" s="973"/>
      <c r="F240" s="96" t="str">
        <f>IF(ISBLANK(Tracker!L204),"",Tracker!L204)</f>
        <v>B35 6QP</v>
      </c>
      <c r="G240" s="217">
        <f t="shared" si="94"/>
        <v>202</v>
      </c>
      <c r="H240" s="368"/>
      <c r="I240" s="287"/>
      <c r="J240" s="287"/>
      <c r="K240" s="287"/>
      <c r="L240" s="287"/>
      <c r="M240" s="287"/>
      <c r="N240" s="287"/>
      <c r="O240" s="287"/>
      <c r="P240" s="287"/>
      <c r="Q240" s="287"/>
      <c r="R240" s="287"/>
      <c r="S240" s="287"/>
      <c r="T240" s="286"/>
      <c r="U240" s="367"/>
      <c r="V240" s="287"/>
      <c r="W240" s="287"/>
      <c r="X240" s="287"/>
      <c r="Y240" s="287"/>
      <c r="Z240" s="287"/>
      <c r="AA240" s="287"/>
      <c r="AB240" s="287"/>
      <c r="AC240" s="287"/>
      <c r="AD240" s="287"/>
      <c r="AE240" s="287"/>
      <c r="AF240" s="287"/>
      <c r="AG240" s="365"/>
      <c r="AH240" s="368"/>
      <c r="AI240" s="287"/>
      <c r="AJ240" s="287"/>
      <c r="AK240" s="287"/>
      <c r="AL240" s="287"/>
      <c r="AM240" s="287"/>
      <c r="AN240" s="287"/>
      <c r="AO240" s="287"/>
      <c r="AP240" s="287"/>
      <c r="AQ240" s="287"/>
      <c r="AR240" s="287"/>
      <c r="AS240" s="287"/>
      <c r="AT240" s="286"/>
      <c r="AU240" s="367"/>
      <c r="AV240" s="287"/>
      <c r="AW240" s="287"/>
      <c r="AX240" s="287"/>
      <c r="AY240" s="287"/>
      <c r="AZ240" s="287"/>
      <c r="BA240" s="287"/>
      <c r="BB240" s="287"/>
      <c r="BC240" s="287"/>
      <c r="BD240" s="287"/>
      <c r="BE240" s="287"/>
      <c r="BF240" s="288"/>
      <c r="BG240" s="396"/>
      <c r="BH240" s="397"/>
      <c r="BI240" s="287"/>
      <c r="BJ240" s="287"/>
      <c r="BK240" s="287"/>
      <c r="BL240" s="287"/>
      <c r="BM240" s="287"/>
      <c r="BN240" s="287"/>
      <c r="BO240" s="287"/>
      <c r="BP240" s="287"/>
      <c r="BQ240" s="287"/>
      <c r="BR240" s="287"/>
      <c r="BS240" s="287"/>
      <c r="BT240" s="286"/>
    </row>
    <row r="241" spans="1:72" s="217" customFormat="1" ht="11.65" customHeight="1" x14ac:dyDescent="0.2">
      <c r="A241" s="448" t="str">
        <f>IF(ISBLANK(Tracker!G206),"",Tracker!G206)</f>
        <v xml:space="preserve">FLAT 367 </v>
      </c>
      <c r="B241" s="971" t="str">
        <f>IF(ISBLANK(Tracker!H206),"",Tracker!H206)</f>
        <v>Yatesbury Avenue</v>
      </c>
      <c r="C241" s="972"/>
      <c r="D241" s="972"/>
      <c r="E241" s="973"/>
      <c r="F241" s="96" t="str">
        <f>IF(ISBLANK(Tracker!L205),"",Tracker!L205)</f>
        <v>B35 6QP</v>
      </c>
      <c r="G241" s="217">
        <f t="shared" si="94"/>
        <v>203</v>
      </c>
      <c r="H241" s="368"/>
      <c r="I241" s="287"/>
      <c r="J241" s="287"/>
      <c r="K241" s="287"/>
      <c r="L241" s="287"/>
      <c r="M241" s="287"/>
      <c r="N241" s="287"/>
      <c r="O241" s="287"/>
      <c r="P241" s="287"/>
      <c r="Q241" s="287"/>
      <c r="R241" s="287"/>
      <c r="S241" s="287"/>
      <c r="T241" s="286"/>
      <c r="U241" s="367"/>
      <c r="V241" s="287"/>
      <c r="W241" s="287"/>
      <c r="X241" s="287"/>
      <c r="Y241" s="287"/>
      <c r="Z241" s="287"/>
      <c r="AA241" s="287"/>
      <c r="AB241" s="287"/>
      <c r="AC241" s="287"/>
      <c r="AD241" s="287"/>
      <c r="AE241" s="287"/>
      <c r="AF241" s="287"/>
      <c r="AG241" s="365"/>
      <c r="AH241" s="368"/>
      <c r="AI241" s="287"/>
      <c r="AJ241" s="287"/>
      <c r="AK241" s="287"/>
      <c r="AL241" s="287"/>
      <c r="AM241" s="287"/>
      <c r="AN241" s="287"/>
      <c r="AO241" s="287"/>
      <c r="AP241" s="287"/>
      <c r="AQ241" s="287"/>
      <c r="AR241" s="287"/>
      <c r="AS241" s="287"/>
      <c r="AT241" s="286"/>
      <c r="AU241" s="367"/>
      <c r="AV241" s="287"/>
      <c r="AW241" s="287"/>
      <c r="AX241" s="287"/>
      <c r="AY241" s="287"/>
      <c r="AZ241" s="287"/>
      <c r="BA241" s="287"/>
      <c r="BB241" s="287"/>
      <c r="BC241" s="287"/>
      <c r="BD241" s="287"/>
      <c r="BE241" s="287"/>
      <c r="BF241" s="288"/>
      <c r="BG241" s="396"/>
      <c r="BH241" s="397"/>
      <c r="BI241" s="287"/>
      <c r="BJ241" s="287"/>
      <c r="BK241" s="287"/>
      <c r="BL241" s="287"/>
      <c r="BM241" s="287"/>
      <c r="BN241" s="287"/>
      <c r="BO241" s="287"/>
      <c r="BP241" s="287"/>
      <c r="BQ241" s="287"/>
      <c r="BR241" s="287"/>
      <c r="BS241" s="287"/>
      <c r="BT241" s="286"/>
    </row>
    <row r="242" spans="1:72" s="217" customFormat="1" ht="11.65" customHeight="1" x14ac:dyDescent="0.2">
      <c r="A242" s="448" t="str">
        <f>IF(ISBLANK(Tracker!G207),"",Tracker!G207)</f>
        <v xml:space="preserve">FLAT 369 </v>
      </c>
      <c r="B242" s="971" t="str">
        <f>IF(ISBLANK(Tracker!H207),"",Tracker!H207)</f>
        <v>Yatesbury Avenue</v>
      </c>
      <c r="C242" s="972"/>
      <c r="D242" s="972"/>
      <c r="E242" s="973"/>
      <c r="F242" s="96" t="str">
        <f>IF(ISBLANK(Tracker!L206),"",Tracker!L206)</f>
        <v>B35 6QP</v>
      </c>
      <c r="G242" s="217">
        <f t="shared" si="94"/>
        <v>204</v>
      </c>
      <c r="H242" s="368"/>
      <c r="I242" s="287"/>
      <c r="J242" s="287"/>
      <c r="K242" s="287"/>
      <c r="L242" s="287"/>
      <c r="M242" s="287"/>
      <c r="N242" s="287"/>
      <c r="O242" s="287"/>
      <c r="P242" s="287"/>
      <c r="Q242" s="287"/>
      <c r="R242" s="287"/>
      <c r="S242" s="287"/>
      <c r="T242" s="286"/>
      <c r="U242" s="367"/>
      <c r="V242" s="287"/>
      <c r="W242" s="287"/>
      <c r="X242" s="287"/>
      <c r="Y242" s="287"/>
      <c r="Z242" s="287"/>
      <c r="AA242" s="287"/>
      <c r="AB242" s="287"/>
      <c r="AC242" s="287"/>
      <c r="AD242" s="287"/>
      <c r="AE242" s="287"/>
      <c r="AF242" s="287"/>
      <c r="AG242" s="365"/>
      <c r="AH242" s="368"/>
      <c r="AI242" s="287"/>
      <c r="AJ242" s="287"/>
      <c r="AK242" s="287"/>
      <c r="AL242" s="287"/>
      <c r="AM242" s="287"/>
      <c r="AN242" s="287"/>
      <c r="AO242" s="287"/>
      <c r="AP242" s="287"/>
      <c r="AQ242" s="287"/>
      <c r="AR242" s="287"/>
      <c r="AS242" s="287"/>
      <c r="AT242" s="286"/>
      <c r="AU242" s="367"/>
      <c r="AV242" s="287"/>
      <c r="AW242" s="287"/>
      <c r="AX242" s="287"/>
      <c r="AY242" s="287"/>
      <c r="AZ242" s="287"/>
      <c r="BA242" s="287"/>
      <c r="BB242" s="287"/>
      <c r="BC242" s="287"/>
      <c r="BD242" s="287"/>
      <c r="BE242" s="287"/>
      <c r="BF242" s="288"/>
      <c r="BG242" s="396"/>
      <c r="BH242" s="397"/>
      <c r="BI242" s="287"/>
      <c r="BJ242" s="287"/>
      <c r="BK242" s="287"/>
      <c r="BL242" s="287"/>
      <c r="BM242" s="287"/>
      <c r="BN242" s="287"/>
      <c r="BO242" s="287"/>
      <c r="BP242" s="287"/>
      <c r="BQ242" s="287"/>
      <c r="BR242" s="287"/>
      <c r="BS242" s="287"/>
      <c r="BT242" s="286"/>
    </row>
    <row r="243" spans="1:72" s="217" customFormat="1" ht="11.65" customHeight="1" x14ac:dyDescent="0.2">
      <c r="A243" s="448" t="str">
        <f>IF(ISBLANK(Tracker!G208),"",Tracker!G208)</f>
        <v>FLAT 373</v>
      </c>
      <c r="B243" s="971" t="str">
        <f>IF(ISBLANK(Tracker!H208),"",Tracker!H208)</f>
        <v>Yatesbury Avenue</v>
      </c>
      <c r="C243" s="972"/>
      <c r="D243" s="972"/>
      <c r="E243" s="973"/>
      <c r="F243" s="96" t="str">
        <f>IF(ISBLANK(Tracker!L207),"",Tracker!L207)</f>
        <v>B35 6QP</v>
      </c>
      <c r="G243" s="217">
        <f t="shared" si="94"/>
        <v>205</v>
      </c>
      <c r="H243" s="368"/>
      <c r="I243" s="287"/>
      <c r="J243" s="287"/>
      <c r="K243" s="287"/>
      <c r="L243" s="287"/>
      <c r="M243" s="287"/>
      <c r="N243" s="287"/>
      <c r="O243" s="287"/>
      <c r="P243" s="287"/>
      <c r="Q243" s="287"/>
      <c r="R243" s="287"/>
      <c r="S243" s="287"/>
      <c r="T243" s="286"/>
      <c r="U243" s="367"/>
      <c r="V243" s="287"/>
      <c r="W243" s="287"/>
      <c r="X243" s="287"/>
      <c r="Y243" s="287"/>
      <c r="Z243" s="287"/>
      <c r="AA243" s="287"/>
      <c r="AB243" s="287"/>
      <c r="AC243" s="287"/>
      <c r="AD243" s="287"/>
      <c r="AE243" s="287"/>
      <c r="AF243" s="287"/>
      <c r="AG243" s="365"/>
      <c r="AH243" s="368"/>
      <c r="AI243" s="287"/>
      <c r="AJ243" s="287"/>
      <c r="AK243" s="287"/>
      <c r="AL243" s="287"/>
      <c r="AM243" s="287"/>
      <c r="AN243" s="287"/>
      <c r="AO243" s="287"/>
      <c r="AP243" s="287"/>
      <c r="AQ243" s="287"/>
      <c r="AR243" s="287"/>
      <c r="AS243" s="287"/>
      <c r="AT243" s="286"/>
      <c r="AU243" s="367"/>
      <c r="AV243" s="287"/>
      <c r="AW243" s="287"/>
      <c r="AX243" s="287"/>
      <c r="AY243" s="287"/>
      <c r="AZ243" s="287"/>
      <c r="BA243" s="287"/>
      <c r="BB243" s="287"/>
      <c r="BC243" s="287"/>
      <c r="BD243" s="287"/>
      <c r="BE243" s="287"/>
      <c r="BF243" s="288"/>
      <c r="BG243" s="396"/>
      <c r="BH243" s="397"/>
      <c r="BI243" s="287"/>
      <c r="BJ243" s="287"/>
      <c r="BK243" s="287"/>
      <c r="BL243" s="287"/>
      <c r="BM243" s="287"/>
      <c r="BN243" s="287"/>
      <c r="BO243" s="287"/>
      <c r="BP243" s="287"/>
      <c r="BQ243" s="287"/>
      <c r="BR243" s="287"/>
      <c r="BS243" s="287"/>
      <c r="BT243" s="286"/>
    </row>
    <row r="244" spans="1:72" s="217" customFormat="1" ht="11.65" customHeight="1" x14ac:dyDescent="0.2">
      <c r="A244" s="448" t="str">
        <f>IF(ISBLANK(Tracker!G209),"",Tracker!G209)</f>
        <v>FLAT 377</v>
      </c>
      <c r="B244" s="971" t="str">
        <f>IF(ISBLANK(Tracker!H209),"",Tracker!H209)</f>
        <v>Yatesbury Avenue</v>
      </c>
      <c r="C244" s="972"/>
      <c r="D244" s="972"/>
      <c r="E244" s="973"/>
      <c r="F244" s="96" t="str">
        <f>IF(ISBLANK(Tracker!L208),"",Tracker!L208)</f>
        <v>B35 6QP</v>
      </c>
      <c r="G244" s="217">
        <f t="shared" si="94"/>
        <v>206</v>
      </c>
      <c r="H244" s="368"/>
      <c r="I244" s="287"/>
      <c r="J244" s="287"/>
      <c r="K244" s="287"/>
      <c r="L244" s="287"/>
      <c r="M244" s="287"/>
      <c r="N244" s="287"/>
      <c r="O244" s="287"/>
      <c r="P244" s="287"/>
      <c r="Q244" s="287"/>
      <c r="R244" s="287"/>
      <c r="S244" s="287"/>
      <c r="T244" s="286"/>
      <c r="U244" s="367"/>
      <c r="V244" s="287"/>
      <c r="W244" s="287"/>
      <c r="X244" s="287"/>
      <c r="Y244" s="287"/>
      <c r="Z244" s="287"/>
      <c r="AA244" s="287"/>
      <c r="AB244" s="287"/>
      <c r="AC244" s="287"/>
      <c r="AD244" s="287"/>
      <c r="AE244" s="287"/>
      <c r="AF244" s="287"/>
      <c r="AG244" s="365"/>
      <c r="AH244" s="368"/>
      <c r="AI244" s="287"/>
      <c r="AJ244" s="287"/>
      <c r="AK244" s="287"/>
      <c r="AL244" s="287"/>
      <c r="AM244" s="287"/>
      <c r="AN244" s="287"/>
      <c r="AO244" s="287"/>
      <c r="AP244" s="287"/>
      <c r="AQ244" s="287"/>
      <c r="AR244" s="287"/>
      <c r="AS244" s="287"/>
      <c r="AT244" s="286"/>
      <c r="AU244" s="367"/>
      <c r="AV244" s="287"/>
      <c r="AW244" s="287"/>
      <c r="AX244" s="287"/>
      <c r="AY244" s="287"/>
      <c r="AZ244" s="287"/>
      <c r="BA244" s="287"/>
      <c r="BB244" s="287"/>
      <c r="BC244" s="287"/>
      <c r="BD244" s="287"/>
      <c r="BE244" s="287"/>
      <c r="BF244" s="288"/>
      <c r="BG244" s="396"/>
      <c r="BH244" s="397"/>
      <c r="BI244" s="287"/>
      <c r="BJ244" s="287"/>
      <c r="BK244" s="287"/>
      <c r="BL244" s="287"/>
      <c r="BM244" s="287"/>
      <c r="BN244" s="287"/>
      <c r="BO244" s="287"/>
      <c r="BP244" s="287"/>
      <c r="BQ244" s="287"/>
      <c r="BR244" s="287"/>
      <c r="BS244" s="287"/>
      <c r="BT244" s="286"/>
    </row>
    <row r="245" spans="1:72" s="217" customFormat="1" ht="11.65" customHeight="1" x14ac:dyDescent="0.2">
      <c r="A245" s="448" t="str">
        <f>IF(ISBLANK(Tracker!G210),"",Tracker!G210)</f>
        <v xml:space="preserve">FLAT 379 </v>
      </c>
      <c r="B245" s="971" t="str">
        <f>IF(ISBLANK(Tracker!H210),"",Tracker!H210)</f>
        <v>Yatesbury Avenue</v>
      </c>
      <c r="C245" s="972"/>
      <c r="D245" s="972"/>
      <c r="E245" s="973"/>
      <c r="F245" s="96" t="str">
        <f>IF(ISBLANK(Tracker!L209),"",Tracker!L209)</f>
        <v>B35 6QP</v>
      </c>
      <c r="G245" s="217">
        <f t="shared" si="94"/>
        <v>207</v>
      </c>
      <c r="H245" s="368"/>
      <c r="I245" s="287"/>
      <c r="J245" s="287"/>
      <c r="K245" s="287"/>
      <c r="L245" s="287"/>
      <c r="M245" s="287"/>
      <c r="N245" s="287"/>
      <c r="O245" s="287"/>
      <c r="P245" s="287"/>
      <c r="Q245" s="287"/>
      <c r="R245" s="287"/>
      <c r="S245" s="287"/>
      <c r="T245" s="286"/>
      <c r="U245" s="367"/>
      <c r="V245" s="287"/>
      <c r="W245" s="287"/>
      <c r="X245" s="287"/>
      <c r="Y245" s="287"/>
      <c r="Z245" s="287"/>
      <c r="AA245" s="287"/>
      <c r="AB245" s="287"/>
      <c r="AC245" s="287"/>
      <c r="AD245" s="287"/>
      <c r="AE245" s="287"/>
      <c r="AF245" s="287"/>
      <c r="AG245" s="365"/>
      <c r="AH245" s="368"/>
      <c r="AI245" s="287"/>
      <c r="AJ245" s="287"/>
      <c r="AK245" s="287"/>
      <c r="AL245" s="287"/>
      <c r="AM245" s="287"/>
      <c r="AN245" s="287"/>
      <c r="AO245" s="287"/>
      <c r="AP245" s="287"/>
      <c r="AQ245" s="287"/>
      <c r="AR245" s="287"/>
      <c r="AS245" s="287"/>
      <c r="AT245" s="286"/>
      <c r="AU245" s="367"/>
      <c r="AV245" s="287"/>
      <c r="AW245" s="287"/>
      <c r="AX245" s="287"/>
      <c r="AY245" s="287"/>
      <c r="AZ245" s="287"/>
      <c r="BA245" s="287"/>
      <c r="BB245" s="287"/>
      <c r="BC245" s="287"/>
      <c r="BD245" s="287"/>
      <c r="BE245" s="287"/>
      <c r="BF245" s="288"/>
      <c r="BG245" s="396"/>
      <c r="BH245" s="397"/>
      <c r="BI245" s="287"/>
      <c r="BJ245" s="287"/>
      <c r="BK245" s="287"/>
      <c r="BL245" s="287"/>
      <c r="BM245" s="287"/>
      <c r="BN245" s="287"/>
      <c r="BO245" s="287"/>
      <c r="BP245" s="287"/>
      <c r="BQ245" s="287"/>
      <c r="BR245" s="287"/>
      <c r="BS245" s="287"/>
      <c r="BT245" s="286"/>
    </row>
    <row r="246" spans="1:72" s="217" customFormat="1" ht="11.65" customHeight="1" x14ac:dyDescent="0.2">
      <c r="A246" s="448" t="str">
        <f>IF(ISBLANK(Tracker!G211),"",Tracker!G211)</f>
        <v>FLAT 2 Block 33</v>
      </c>
      <c r="B246" s="971" t="str">
        <f>IF(ISBLANK(Tracker!H211),"",Tracker!H211)</f>
        <v>Concorde Drive</v>
      </c>
      <c r="C246" s="972"/>
      <c r="D246" s="972"/>
      <c r="E246" s="973"/>
      <c r="F246" s="96" t="str">
        <f>IF(ISBLANK(Tracker!L210),"",Tracker!L210)</f>
        <v>B35 6QP</v>
      </c>
      <c r="G246" s="217">
        <f t="shared" si="94"/>
        <v>208</v>
      </c>
      <c r="H246" s="368"/>
      <c r="I246" s="287"/>
      <c r="J246" s="287"/>
      <c r="K246" s="287"/>
      <c r="L246" s="287"/>
      <c r="M246" s="287"/>
      <c r="N246" s="287"/>
      <c r="O246" s="287"/>
      <c r="P246" s="287"/>
      <c r="Q246" s="287"/>
      <c r="R246" s="287"/>
      <c r="S246" s="287"/>
      <c r="T246" s="286"/>
      <c r="U246" s="367"/>
      <c r="V246" s="287"/>
      <c r="W246" s="287"/>
      <c r="X246" s="287"/>
      <c r="Y246" s="287"/>
      <c r="Z246" s="287"/>
      <c r="AA246" s="287"/>
      <c r="AB246" s="287"/>
      <c r="AC246" s="287"/>
      <c r="AD246" s="287"/>
      <c r="AE246" s="287"/>
      <c r="AF246" s="287"/>
      <c r="AG246" s="365"/>
      <c r="AH246" s="368"/>
      <c r="AI246" s="287"/>
      <c r="AJ246" s="287"/>
      <c r="AK246" s="287"/>
      <c r="AL246" s="287"/>
      <c r="AM246" s="287"/>
      <c r="AN246" s="287"/>
      <c r="AO246" s="287"/>
      <c r="AP246" s="287"/>
      <c r="AQ246" s="287"/>
      <c r="AR246" s="287"/>
      <c r="AS246" s="287"/>
      <c r="AT246" s="286"/>
      <c r="AU246" s="367"/>
      <c r="AV246" s="287"/>
      <c r="AW246" s="287"/>
      <c r="AX246" s="287"/>
      <c r="AY246" s="287"/>
      <c r="AZ246" s="287"/>
      <c r="BA246" s="287"/>
      <c r="BB246" s="287"/>
      <c r="BC246" s="287"/>
      <c r="BD246" s="287"/>
      <c r="BE246" s="287"/>
      <c r="BF246" s="288"/>
      <c r="BG246" s="396"/>
      <c r="BH246" s="397"/>
      <c r="BI246" s="287"/>
      <c r="BJ246" s="287"/>
      <c r="BK246" s="287"/>
      <c r="BL246" s="287"/>
      <c r="BM246" s="287"/>
      <c r="BN246" s="287"/>
      <c r="BO246" s="287"/>
      <c r="BP246" s="287"/>
      <c r="BQ246" s="287"/>
      <c r="BR246" s="287"/>
      <c r="BS246" s="287"/>
      <c r="BT246" s="286"/>
    </row>
    <row r="247" spans="1:72" s="217" customFormat="1" ht="11.65" customHeight="1" x14ac:dyDescent="0.2">
      <c r="A247" s="448" t="str">
        <f>IF(ISBLANK(Tracker!G212),"",Tracker!G212)</f>
        <v>FLAT 4 Block 33</v>
      </c>
      <c r="B247" s="971" t="str">
        <f>IF(ISBLANK(Tracker!H212),"",Tracker!H212)</f>
        <v>Concorde Drive</v>
      </c>
      <c r="C247" s="972"/>
      <c r="D247" s="972"/>
      <c r="E247" s="973"/>
      <c r="F247" s="96" t="str">
        <f>IF(ISBLANK(Tracker!L211),"",Tracker!L211)</f>
        <v>B35 7EE</v>
      </c>
      <c r="G247" s="217">
        <f t="shared" si="94"/>
        <v>209</v>
      </c>
      <c r="H247" s="368"/>
      <c r="I247" s="287"/>
      <c r="J247" s="287"/>
      <c r="K247" s="287"/>
      <c r="L247" s="287"/>
      <c r="M247" s="287"/>
      <c r="N247" s="287"/>
      <c r="O247" s="287"/>
      <c r="P247" s="287"/>
      <c r="Q247" s="287"/>
      <c r="R247" s="287"/>
      <c r="S247" s="287"/>
      <c r="T247" s="286"/>
      <c r="U247" s="367"/>
      <c r="V247" s="287"/>
      <c r="W247" s="287"/>
      <c r="X247" s="287"/>
      <c r="Y247" s="287"/>
      <c r="Z247" s="287"/>
      <c r="AA247" s="287"/>
      <c r="AB247" s="287"/>
      <c r="AC247" s="287"/>
      <c r="AD247" s="287"/>
      <c r="AE247" s="287"/>
      <c r="AF247" s="287"/>
      <c r="AG247" s="365"/>
      <c r="AH247" s="368"/>
      <c r="AI247" s="287"/>
      <c r="AJ247" s="287"/>
      <c r="AK247" s="287"/>
      <c r="AL247" s="287"/>
      <c r="AM247" s="287"/>
      <c r="AN247" s="287"/>
      <c r="AO247" s="287"/>
      <c r="AP247" s="287"/>
      <c r="AQ247" s="287"/>
      <c r="AR247" s="287"/>
      <c r="AS247" s="287"/>
      <c r="AT247" s="286"/>
      <c r="AU247" s="367"/>
      <c r="AV247" s="287"/>
      <c r="AW247" s="287"/>
      <c r="AX247" s="287"/>
      <c r="AY247" s="287"/>
      <c r="AZ247" s="287"/>
      <c r="BA247" s="287"/>
      <c r="BB247" s="287"/>
      <c r="BC247" s="287"/>
      <c r="BD247" s="287"/>
      <c r="BE247" s="287"/>
      <c r="BF247" s="288"/>
      <c r="BG247" s="396"/>
      <c r="BH247" s="397"/>
      <c r="BI247" s="287"/>
      <c r="BJ247" s="287"/>
      <c r="BK247" s="287"/>
      <c r="BL247" s="287"/>
      <c r="BM247" s="287"/>
      <c r="BN247" s="287"/>
      <c r="BO247" s="287"/>
      <c r="BP247" s="287"/>
      <c r="BQ247" s="287"/>
      <c r="BR247" s="287"/>
      <c r="BS247" s="287"/>
      <c r="BT247" s="286"/>
    </row>
    <row r="248" spans="1:72" s="217" customFormat="1" ht="11.65" customHeight="1" x14ac:dyDescent="0.2">
      <c r="A248" s="448" t="str">
        <f>IF(ISBLANK(Tracker!G213),"",Tracker!G213)</f>
        <v>FLAT 5 Block 33</v>
      </c>
      <c r="B248" s="971" t="str">
        <f>IF(ISBLANK(Tracker!H213),"",Tracker!H213)</f>
        <v>Concorde Drive</v>
      </c>
      <c r="C248" s="972"/>
      <c r="D248" s="972"/>
      <c r="E248" s="973"/>
      <c r="F248" s="96" t="str">
        <f>IF(ISBLANK(Tracker!L212),"",Tracker!L212)</f>
        <v>B35 7EE</v>
      </c>
      <c r="G248" s="217">
        <f t="shared" si="94"/>
        <v>210</v>
      </c>
      <c r="H248" s="368"/>
      <c r="I248" s="287"/>
      <c r="J248" s="287"/>
      <c r="K248" s="287"/>
      <c r="L248" s="287"/>
      <c r="M248" s="287"/>
      <c r="N248" s="287"/>
      <c r="O248" s="287"/>
      <c r="P248" s="287"/>
      <c r="Q248" s="287"/>
      <c r="R248" s="287"/>
      <c r="S248" s="287"/>
      <c r="T248" s="286"/>
      <c r="U248" s="367"/>
      <c r="V248" s="287"/>
      <c r="W248" s="287"/>
      <c r="X248" s="287"/>
      <c r="Y248" s="287"/>
      <c r="Z248" s="287"/>
      <c r="AA248" s="287"/>
      <c r="AB248" s="287"/>
      <c r="AC248" s="287"/>
      <c r="AD248" s="287"/>
      <c r="AE248" s="287"/>
      <c r="AF248" s="287"/>
      <c r="AG248" s="365"/>
      <c r="AH248" s="368"/>
      <c r="AI248" s="287"/>
      <c r="AJ248" s="287"/>
      <c r="AK248" s="287"/>
      <c r="AL248" s="287"/>
      <c r="AM248" s="287"/>
      <c r="AN248" s="287"/>
      <c r="AO248" s="287"/>
      <c r="AP248" s="287"/>
      <c r="AQ248" s="287"/>
      <c r="AR248" s="287"/>
      <c r="AS248" s="287"/>
      <c r="AT248" s="286"/>
      <c r="AU248" s="367"/>
      <c r="AV248" s="287"/>
      <c r="AW248" s="287"/>
      <c r="AX248" s="287"/>
      <c r="AY248" s="287"/>
      <c r="AZ248" s="287"/>
      <c r="BA248" s="287"/>
      <c r="BB248" s="287"/>
      <c r="BC248" s="287"/>
      <c r="BD248" s="287"/>
      <c r="BE248" s="287"/>
      <c r="BF248" s="288"/>
      <c r="BG248" s="396"/>
      <c r="BH248" s="397"/>
      <c r="BI248" s="287"/>
      <c r="BJ248" s="287"/>
      <c r="BK248" s="287"/>
      <c r="BL248" s="287"/>
      <c r="BM248" s="287"/>
      <c r="BN248" s="287"/>
      <c r="BO248" s="287"/>
      <c r="BP248" s="287"/>
      <c r="BQ248" s="287"/>
      <c r="BR248" s="287"/>
      <c r="BS248" s="287"/>
      <c r="BT248" s="286"/>
    </row>
    <row r="249" spans="1:72" s="217" customFormat="1" ht="11.65" customHeight="1" x14ac:dyDescent="0.2">
      <c r="A249" s="448" t="str">
        <f>IF(ISBLANK(Tracker!G214),"",Tracker!G214)</f>
        <v>FLAT 6 Block 33</v>
      </c>
      <c r="B249" s="971" t="str">
        <f>IF(ISBLANK(Tracker!H214),"",Tracker!H214)</f>
        <v>Concorde Drive</v>
      </c>
      <c r="C249" s="972"/>
      <c r="D249" s="972"/>
      <c r="E249" s="973"/>
      <c r="F249" s="96" t="str">
        <f>IF(ISBLANK(Tracker!L213),"",Tracker!L213)</f>
        <v>B35 7EE</v>
      </c>
      <c r="G249" s="217">
        <f t="shared" si="94"/>
        <v>211</v>
      </c>
      <c r="H249" s="368"/>
      <c r="I249" s="287"/>
      <c r="J249" s="287"/>
      <c r="K249" s="287"/>
      <c r="L249" s="287"/>
      <c r="M249" s="287"/>
      <c r="N249" s="287"/>
      <c r="O249" s="287"/>
      <c r="P249" s="287"/>
      <c r="Q249" s="287"/>
      <c r="R249" s="287"/>
      <c r="S249" s="287"/>
      <c r="T249" s="286"/>
      <c r="U249" s="367"/>
      <c r="V249" s="287"/>
      <c r="W249" s="287"/>
      <c r="X249" s="287"/>
      <c r="Y249" s="287"/>
      <c r="Z249" s="287"/>
      <c r="AA249" s="287"/>
      <c r="AB249" s="287"/>
      <c r="AC249" s="287"/>
      <c r="AD249" s="287"/>
      <c r="AE249" s="287"/>
      <c r="AF249" s="287"/>
      <c r="AG249" s="365"/>
      <c r="AH249" s="368"/>
      <c r="AI249" s="287"/>
      <c r="AJ249" s="287"/>
      <c r="AK249" s="287"/>
      <c r="AL249" s="287"/>
      <c r="AM249" s="287"/>
      <c r="AN249" s="287"/>
      <c r="AO249" s="287"/>
      <c r="AP249" s="287"/>
      <c r="AQ249" s="287"/>
      <c r="AR249" s="287"/>
      <c r="AS249" s="287"/>
      <c r="AT249" s="286"/>
      <c r="AU249" s="367"/>
      <c r="AV249" s="287"/>
      <c r="AW249" s="287"/>
      <c r="AX249" s="287"/>
      <c r="AY249" s="287"/>
      <c r="AZ249" s="287"/>
      <c r="BA249" s="287"/>
      <c r="BB249" s="287"/>
      <c r="BC249" s="287"/>
      <c r="BD249" s="287"/>
      <c r="BE249" s="287"/>
      <c r="BF249" s="288"/>
      <c r="BG249" s="396"/>
      <c r="BH249" s="397"/>
      <c r="BI249" s="287"/>
      <c r="BJ249" s="287"/>
      <c r="BK249" s="287"/>
      <c r="BL249" s="287"/>
      <c r="BM249" s="287"/>
      <c r="BN249" s="287"/>
      <c r="BO249" s="287"/>
      <c r="BP249" s="287"/>
      <c r="BQ249" s="287"/>
      <c r="BR249" s="287"/>
      <c r="BS249" s="287"/>
      <c r="BT249" s="286"/>
    </row>
    <row r="250" spans="1:72" s="217" customFormat="1" ht="11.65" customHeight="1" x14ac:dyDescent="0.2">
      <c r="A250" s="448" t="str">
        <f>IF(ISBLANK(Tracker!G215),"",Tracker!G215)</f>
        <v xml:space="preserve">11 </v>
      </c>
      <c r="B250" s="971" t="str">
        <f>IF(ISBLANK(Tracker!H215),"",Tracker!H215)</f>
        <v>Concorde Drive</v>
      </c>
      <c r="C250" s="972"/>
      <c r="D250" s="972"/>
      <c r="E250" s="973"/>
      <c r="F250" s="96" t="str">
        <f>IF(ISBLANK(Tracker!L214),"",Tracker!L214)</f>
        <v>B35 7EE</v>
      </c>
      <c r="G250" s="217">
        <f t="shared" si="94"/>
        <v>212</v>
      </c>
      <c r="H250" s="368"/>
      <c r="I250" s="287"/>
      <c r="J250" s="287"/>
      <c r="K250" s="287"/>
      <c r="L250" s="287"/>
      <c r="M250" s="287"/>
      <c r="N250" s="287"/>
      <c r="O250" s="287"/>
      <c r="P250" s="287"/>
      <c r="Q250" s="287"/>
      <c r="R250" s="287"/>
      <c r="S250" s="287"/>
      <c r="T250" s="286"/>
      <c r="U250" s="367"/>
      <c r="V250" s="287"/>
      <c r="W250" s="287"/>
      <c r="X250" s="287"/>
      <c r="Y250" s="287"/>
      <c r="Z250" s="287"/>
      <c r="AA250" s="287"/>
      <c r="AB250" s="287"/>
      <c r="AC250" s="287"/>
      <c r="AD250" s="287"/>
      <c r="AE250" s="287"/>
      <c r="AF250" s="287"/>
      <c r="AG250" s="365"/>
      <c r="AH250" s="368"/>
      <c r="AI250" s="287"/>
      <c r="AJ250" s="287"/>
      <c r="AK250" s="287"/>
      <c r="AL250" s="287"/>
      <c r="AM250" s="287"/>
      <c r="AN250" s="287"/>
      <c r="AO250" s="287"/>
      <c r="AP250" s="287"/>
      <c r="AQ250" s="287"/>
      <c r="AR250" s="287"/>
      <c r="AS250" s="287"/>
      <c r="AT250" s="286"/>
      <c r="AU250" s="367"/>
      <c r="AV250" s="287"/>
      <c r="AW250" s="287"/>
      <c r="AX250" s="287"/>
      <c r="AY250" s="287"/>
      <c r="AZ250" s="287"/>
      <c r="BA250" s="287"/>
      <c r="BB250" s="287"/>
      <c r="BC250" s="287"/>
      <c r="BD250" s="287"/>
      <c r="BE250" s="287"/>
      <c r="BF250" s="288"/>
      <c r="BG250" s="396"/>
      <c r="BH250" s="397"/>
      <c r="BI250" s="287"/>
      <c r="BJ250" s="287"/>
      <c r="BK250" s="287"/>
      <c r="BL250" s="287"/>
      <c r="BM250" s="287"/>
      <c r="BN250" s="287"/>
      <c r="BO250" s="287"/>
      <c r="BP250" s="287"/>
      <c r="BQ250" s="287"/>
      <c r="BR250" s="287"/>
      <c r="BS250" s="287"/>
      <c r="BT250" s="286"/>
    </row>
    <row r="251" spans="1:72" s="217" customFormat="1" ht="11.65" customHeight="1" x14ac:dyDescent="0.2">
      <c r="A251" s="448" t="str">
        <f>IF(ISBLANK(Tracker!G216),"",Tracker!G216)</f>
        <v>FLAT 1 Block 64</v>
      </c>
      <c r="B251" s="971" t="str">
        <f>IF(ISBLANK(Tracker!H216),"",Tracker!H216)</f>
        <v>Heyford Way</v>
      </c>
      <c r="C251" s="972"/>
      <c r="D251" s="972"/>
      <c r="E251" s="973"/>
      <c r="F251" s="96" t="str">
        <f>IF(ISBLANK(Tracker!L215),"",Tracker!L215)</f>
        <v>B35 7EE</v>
      </c>
      <c r="G251" s="217">
        <f t="shared" si="94"/>
        <v>213</v>
      </c>
      <c r="H251" s="368"/>
      <c r="I251" s="287"/>
      <c r="J251" s="287"/>
      <c r="K251" s="287"/>
      <c r="L251" s="287"/>
      <c r="M251" s="287"/>
      <c r="N251" s="287"/>
      <c r="O251" s="287"/>
      <c r="P251" s="287"/>
      <c r="Q251" s="287"/>
      <c r="R251" s="287"/>
      <c r="S251" s="287"/>
      <c r="T251" s="286"/>
      <c r="U251" s="367"/>
      <c r="V251" s="287"/>
      <c r="W251" s="287"/>
      <c r="X251" s="287"/>
      <c r="Y251" s="287"/>
      <c r="Z251" s="287"/>
      <c r="AA251" s="287"/>
      <c r="AB251" s="287"/>
      <c r="AC251" s="287"/>
      <c r="AD251" s="287"/>
      <c r="AE251" s="287"/>
      <c r="AF251" s="287"/>
      <c r="AG251" s="365"/>
      <c r="AH251" s="368"/>
      <c r="AI251" s="287"/>
      <c r="AJ251" s="287"/>
      <c r="AK251" s="287"/>
      <c r="AL251" s="287"/>
      <c r="AM251" s="287"/>
      <c r="AN251" s="287"/>
      <c r="AO251" s="287"/>
      <c r="AP251" s="287"/>
      <c r="AQ251" s="287"/>
      <c r="AR251" s="287"/>
      <c r="AS251" s="287"/>
      <c r="AT251" s="286"/>
      <c r="AU251" s="367"/>
      <c r="AV251" s="287"/>
      <c r="AW251" s="287"/>
      <c r="AX251" s="287"/>
      <c r="AY251" s="287"/>
      <c r="AZ251" s="287"/>
      <c r="BA251" s="287"/>
      <c r="BB251" s="287"/>
      <c r="BC251" s="287"/>
      <c r="BD251" s="287"/>
      <c r="BE251" s="287"/>
      <c r="BF251" s="288"/>
      <c r="BG251" s="396"/>
      <c r="BH251" s="397"/>
      <c r="BI251" s="287"/>
      <c r="BJ251" s="287"/>
      <c r="BK251" s="287"/>
      <c r="BL251" s="287"/>
      <c r="BM251" s="287"/>
      <c r="BN251" s="287"/>
      <c r="BO251" s="287"/>
      <c r="BP251" s="287"/>
      <c r="BQ251" s="287"/>
      <c r="BR251" s="287"/>
      <c r="BS251" s="287"/>
      <c r="BT251" s="286"/>
    </row>
    <row r="252" spans="1:72" s="217" customFormat="1" ht="11.65" customHeight="1" x14ac:dyDescent="0.2">
      <c r="A252" s="448" t="str">
        <f>IF(ISBLANK(Tracker!G217),"",Tracker!G217)</f>
        <v>FLAT 2 Block 64</v>
      </c>
      <c r="B252" s="971" t="str">
        <f>IF(ISBLANK(Tracker!H217),"",Tracker!H217)</f>
        <v>Heyford Way</v>
      </c>
      <c r="C252" s="972"/>
      <c r="D252" s="972"/>
      <c r="E252" s="973"/>
      <c r="F252" s="96" t="str">
        <f>IF(ISBLANK(Tracker!L216),"",Tracker!L216)</f>
        <v>B35 6HU</v>
      </c>
      <c r="G252" s="217">
        <f t="shared" si="94"/>
        <v>214</v>
      </c>
      <c r="H252" s="368"/>
      <c r="I252" s="287"/>
      <c r="J252" s="287"/>
      <c r="K252" s="287"/>
      <c r="L252" s="287"/>
      <c r="M252" s="287"/>
      <c r="N252" s="287"/>
      <c r="O252" s="287"/>
      <c r="P252" s="287"/>
      <c r="Q252" s="287"/>
      <c r="R252" s="287"/>
      <c r="S252" s="287"/>
      <c r="T252" s="286"/>
      <c r="U252" s="367"/>
      <c r="V252" s="287"/>
      <c r="W252" s="287"/>
      <c r="X252" s="287"/>
      <c r="Y252" s="287"/>
      <c r="Z252" s="287"/>
      <c r="AA252" s="287"/>
      <c r="AB252" s="287"/>
      <c r="AC252" s="287"/>
      <c r="AD252" s="287"/>
      <c r="AE252" s="287"/>
      <c r="AF252" s="287"/>
      <c r="AG252" s="365"/>
      <c r="AH252" s="368"/>
      <c r="AI252" s="287"/>
      <c r="AJ252" s="287"/>
      <c r="AK252" s="287"/>
      <c r="AL252" s="287"/>
      <c r="AM252" s="287"/>
      <c r="AN252" s="287"/>
      <c r="AO252" s="287"/>
      <c r="AP252" s="287"/>
      <c r="AQ252" s="287"/>
      <c r="AR252" s="287"/>
      <c r="AS252" s="287"/>
      <c r="AT252" s="286"/>
      <c r="AU252" s="367"/>
      <c r="AV252" s="287"/>
      <c r="AW252" s="287"/>
      <c r="AX252" s="287"/>
      <c r="AY252" s="287"/>
      <c r="AZ252" s="287"/>
      <c r="BA252" s="287"/>
      <c r="BB252" s="287"/>
      <c r="BC252" s="287"/>
      <c r="BD252" s="287"/>
      <c r="BE252" s="287"/>
      <c r="BF252" s="288"/>
      <c r="BG252" s="396"/>
      <c r="BH252" s="397"/>
      <c r="BI252" s="287"/>
      <c r="BJ252" s="287"/>
      <c r="BK252" s="287"/>
      <c r="BL252" s="287"/>
      <c r="BM252" s="287"/>
      <c r="BN252" s="287"/>
      <c r="BO252" s="287"/>
      <c r="BP252" s="287"/>
      <c r="BQ252" s="287"/>
      <c r="BR252" s="287"/>
      <c r="BS252" s="287"/>
      <c r="BT252" s="286"/>
    </row>
    <row r="253" spans="1:72" s="217" customFormat="1" ht="11.65" customHeight="1" x14ac:dyDescent="0.2">
      <c r="A253" s="448" t="str">
        <f>IF(ISBLANK(Tracker!G218),"",Tracker!G218)</f>
        <v>FLAT 5 Block 64</v>
      </c>
      <c r="B253" s="971" t="str">
        <f>IF(ISBLANK(Tracker!H218),"",Tracker!H218)</f>
        <v>Heyford Way</v>
      </c>
      <c r="C253" s="972"/>
      <c r="D253" s="972"/>
      <c r="E253" s="973"/>
      <c r="F253" s="96" t="str">
        <f>IF(ISBLANK(Tracker!L217),"",Tracker!L217)</f>
        <v>B35 6HU</v>
      </c>
      <c r="G253" s="217">
        <f t="shared" si="94"/>
        <v>215</v>
      </c>
      <c r="H253" s="368"/>
      <c r="I253" s="287"/>
      <c r="J253" s="287"/>
      <c r="K253" s="287"/>
      <c r="L253" s="287"/>
      <c r="M253" s="287"/>
      <c r="N253" s="287"/>
      <c r="O253" s="287"/>
      <c r="P253" s="287"/>
      <c r="Q253" s="287"/>
      <c r="R253" s="287"/>
      <c r="S253" s="287"/>
      <c r="T253" s="286"/>
      <c r="U253" s="367"/>
      <c r="V253" s="287"/>
      <c r="W253" s="287"/>
      <c r="X253" s="287"/>
      <c r="Y253" s="287"/>
      <c r="Z253" s="287"/>
      <c r="AA253" s="287"/>
      <c r="AB253" s="287"/>
      <c r="AC253" s="287"/>
      <c r="AD253" s="287"/>
      <c r="AE253" s="287"/>
      <c r="AF253" s="287"/>
      <c r="AG253" s="365"/>
      <c r="AH253" s="368"/>
      <c r="AI253" s="287"/>
      <c r="AJ253" s="287"/>
      <c r="AK253" s="287"/>
      <c r="AL253" s="287"/>
      <c r="AM253" s="287"/>
      <c r="AN253" s="287"/>
      <c r="AO253" s="287"/>
      <c r="AP253" s="287"/>
      <c r="AQ253" s="287"/>
      <c r="AR253" s="287"/>
      <c r="AS253" s="287"/>
      <c r="AT253" s="286"/>
      <c r="AU253" s="367"/>
      <c r="AV253" s="287"/>
      <c r="AW253" s="287"/>
      <c r="AX253" s="287"/>
      <c r="AY253" s="287"/>
      <c r="AZ253" s="287"/>
      <c r="BA253" s="287"/>
      <c r="BB253" s="287"/>
      <c r="BC253" s="287"/>
      <c r="BD253" s="287"/>
      <c r="BE253" s="287"/>
      <c r="BF253" s="288"/>
      <c r="BG253" s="396"/>
      <c r="BH253" s="397"/>
      <c r="BI253" s="287"/>
      <c r="BJ253" s="287"/>
      <c r="BK253" s="287"/>
      <c r="BL253" s="287"/>
      <c r="BM253" s="287"/>
      <c r="BN253" s="287"/>
      <c r="BO253" s="287"/>
      <c r="BP253" s="287"/>
      <c r="BQ253" s="287"/>
      <c r="BR253" s="287"/>
      <c r="BS253" s="287"/>
      <c r="BT253" s="286"/>
    </row>
    <row r="254" spans="1:72" s="217" customFormat="1" ht="11.65" customHeight="1" x14ac:dyDescent="0.2">
      <c r="A254" s="448" t="str">
        <f>IF(ISBLANK(Tracker!G219),"",Tracker!G219)</f>
        <v>FLAT 6 Block 64</v>
      </c>
      <c r="B254" s="971" t="str">
        <f>IF(ISBLANK(Tracker!H218),"",Tracker!H218)</f>
        <v>Heyford Way</v>
      </c>
      <c r="C254" s="972"/>
      <c r="D254" s="972"/>
      <c r="E254" s="973"/>
      <c r="F254" s="96" t="str">
        <f>IF(ISBLANK(Tracker!L218),"",Tracker!L218)</f>
        <v>B35 6HU</v>
      </c>
      <c r="G254" s="217">
        <f t="shared" si="94"/>
        <v>216</v>
      </c>
      <c r="H254" s="368"/>
      <c r="I254" s="287"/>
      <c r="J254" s="287"/>
      <c r="K254" s="287"/>
      <c r="L254" s="287"/>
      <c r="M254" s="287"/>
      <c r="N254" s="287"/>
      <c r="O254" s="287"/>
      <c r="P254" s="287"/>
      <c r="Q254" s="287"/>
      <c r="R254" s="287"/>
      <c r="S254" s="287"/>
      <c r="T254" s="286"/>
      <c r="U254" s="367"/>
      <c r="V254" s="287"/>
      <c r="W254" s="287"/>
      <c r="X254" s="287"/>
      <c r="Y254" s="287"/>
      <c r="Z254" s="287"/>
      <c r="AA254" s="287"/>
      <c r="AB254" s="287"/>
      <c r="AC254" s="287"/>
      <c r="AD254" s="287"/>
      <c r="AE254" s="287"/>
      <c r="AF254" s="287"/>
      <c r="AG254" s="365"/>
      <c r="AH254" s="368"/>
      <c r="AI254" s="287"/>
      <c r="AJ254" s="287"/>
      <c r="AK254" s="287"/>
      <c r="AL254" s="287"/>
      <c r="AM254" s="287"/>
      <c r="AN254" s="287"/>
      <c r="AO254" s="287"/>
      <c r="AP254" s="287"/>
      <c r="AQ254" s="287"/>
      <c r="AR254" s="287"/>
      <c r="AS254" s="287"/>
      <c r="AT254" s="286"/>
      <c r="AU254" s="367"/>
      <c r="AV254" s="287"/>
      <c r="AW254" s="287"/>
      <c r="AX254" s="287"/>
      <c r="AY254" s="287"/>
      <c r="AZ254" s="287"/>
      <c r="BA254" s="287"/>
      <c r="BB254" s="287"/>
      <c r="BC254" s="287"/>
      <c r="BD254" s="287"/>
      <c r="BE254" s="287"/>
      <c r="BF254" s="288"/>
      <c r="BG254" s="396"/>
      <c r="BH254" s="397"/>
      <c r="BI254" s="287"/>
      <c r="BJ254" s="287"/>
      <c r="BK254" s="287"/>
      <c r="BL254" s="287"/>
      <c r="BM254" s="287"/>
      <c r="BN254" s="287"/>
      <c r="BO254" s="287"/>
      <c r="BP254" s="287"/>
      <c r="BQ254" s="287"/>
      <c r="BR254" s="287"/>
      <c r="BS254" s="287"/>
      <c r="BT254" s="286"/>
    </row>
    <row r="255" spans="1:72" s="217" customFormat="1" ht="11.65" customHeight="1" x14ac:dyDescent="0.2">
      <c r="A255" s="448" t="str">
        <f>IF(ISBLANK(Tracker!G220),"",Tracker!G220)</f>
        <v xml:space="preserve">FLAT 68 </v>
      </c>
      <c r="B255" s="971" t="str">
        <f>IF(ISBLANK(Tracker!H219),"",Tracker!H219)</f>
        <v>Heyford Way</v>
      </c>
      <c r="C255" s="972"/>
      <c r="D255" s="972"/>
      <c r="E255" s="973"/>
      <c r="F255" s="96" t="str">
        <f>IF(ISBLANK(Tracker!L219),"",Tracker!L219)</f>
        <v>B35 6HU</v>
      </c>
      <c r="G255" s="217">
        <f t="shared" si="94"/>
        <v>217</v>
      </c>
      <c r="H255" s="368"/>
      <c r="I255" s="287"/>
      <c r="J255" s="287"/>
      <c r="K255" s="287"/>
      <c r="L255" s="287"/>
      <c r="M255" s="287"/>
      <c r="N255" s="287"/>
      <c r="O255" s="287"/>
      <c r="P255" s="287"/>
      <c r="Q255" s="287"/>
      <c r="R255" s="287"/>
      <c r="S255" s="287"/>
      <c r="T255" s="286"/>
      <c r="U255" s="367"/>
      <c r="V255" s="287"/>
      <c r="W255" s="287"/>
      <c r="X255" s="287"/>
      <c r="Y255" s="287"/>
      <c r="Z255" s="287"/>
      <c r="AA255" s="287"/>
      <c r="AB255" s="287"/>
      <c r="AC255" s="287"/>
      <c r="AD255" s="287"/>
      <c r="AE255" s="287"/>
      <c r="AF255" s="287"/>
      <c r="AG255" s="365"/>
      <c r="AH255" s="368"/>
      <c r="AI255" s="287"/>
      <c r="AJ255" s="287"/>
      <c r="AK255" s="287"/>
      <c r="AL255" s="287"/>
      <c r="AM255" s="287"/>
      <c r="AN255" s="287"/>
      <c r="AO255" s="287"/>
      <c r="AP255" s="287"/>
      <c r="AQ255" s="287"/>
      <c r="AR255" s="287"/>
      <c r="AS255" s="287"/>
      <c r="AT255" s="286"/>
      <c r="AU255" s="367"/>
      <c r="AV255" s="287"/>
      <c r="AW255" s="287"/>
      <c r="AX255" s="287"/>
      <c r="AY255" s="287"/>
      <c r="AZ255" s="287"/>
      <c r="BA255" s="287"/>
      <c r="BB255" s="287"/>
      <c r="BC255" s="287"/>
      <c r="BD255" s="287"/>
      <c r="BE255" s="287"/>
      <c r="BF255" s="288"/>
      <c r="BG255" s="396"/>
      <c r="BH255" s="397"/>
      <c r="BI255" s="287"/>
      <c r="BJ255" s="287"/>
      <c r="BK255" s="287"/>
      <c r="BL255" s="287"/>
      <c r="BM255" s="287"/>
      <c r="BN255" s="287"/>
      <c r="BO255" s="287"/>
      <c r="BP255" s="287"/>
      <c r="BQ255" s="287"/>
      <c r="BR255" s="287"/>
      <c r="BS255" s="287"/>
      <c r="BT255" s="286"/>
    </row>
    <row r="256" spans="1:72" s="217" customFormat="1" ht="11.65" customHeight="1" x14ac:dyDescent="0.2">
      <c r="A256" s="448" t="str">
        <f>IF(ISBLANK(Tracker!G221),"",Tracker!G221)</f>
        <v>FLAT 70</v>
      </c>
      <c r="B256" s="971" t="str">
        <f>IF(ISBLANK(Tracker!H220),"",Tracker!H220)</f>
        <v>Cosford Crescent</v>
      </c>
      <c r="C256" s="972"/>
      <c r="D256" s="972"/>
      <c r="E256" s="973"/>
      <c r="F256" s="96" t="str">
        <f>IF(ISBLANK(Tracker!L220),"",Tracker!L220)</f>
        <v>B35 6QE</v>
      </c>
      <c r="G256" s="217">
        <f t="shared" si="94"/>
        <v>218</v>
      </c>
      <c r="H256" s="368"/>
      <c r="I256" s="287"/>
      <c r="J256" s="287"/>
      <c r="K256" s="287"/>
      <c r="L256" s="287"/>
      <c r="M256" s="287"/>
      <c r="N256" s="287"/>
      <c r="O256" s="287"/>
      <c r="P256" s="287"/>
      <c r="Q256" s="287"/>
      <c r="R256" s="287"/>
      <c r="S256" s="287"/>
      <c r="T256" s="286"/>
      <c r="U256" s="367"/>
      <c r="V256" s="287"/>
      <c r="W256" s="287"/>
      <c r="X256" s="287"/>
      <c r="Y256" s="287"/>
      <c r="Z256" s="287"/>
      <c r="AA256" s="287"/>
      <c r="AB256" s="287"/>
      <c r="AC256" s="287"/>
      <c r="AD256" s="287"/>
      <c r="AE256" s="287"/>
      <c r="AF256" s="287"/>
      <c r="AG256" s="365"/>
      <c r="AH256" s="368"/>
      <c r="AI256" s="287"/>
      <c r="AJ256" s="287"/>
      <c r="AK256" s="287"/>
      <c r="AL256" s="287"/>
      <c r="AM256" s="287"/>
      <c r="AN256" s="287"/>
      <c r="AO256" s="287"/>
      <c r="AP256" s="287"/>
      <c r="AQ256" s="287"/>
      <c r="AR256" s="287"/>
      <c r="AS256" s="287"/>
      <c r="AT256" s="286"/>
      <c r="AU256" s="367"/>
      <c r="AV256" s="287"/>
      <c r="AW256" s="287"/>
      <c r="AX256" s="287"/>
      <c r="AY256" s="287"/>
      <c r="AZ256" s="287"/>
      <c r="BA256" s="287"/>
      <c r="BB256" s="287"/>
      <c r="BC256" s="287"/>
      <c r="BD256" s="287"/>
      <c r="BE256" s="287"/>
      <c r="BF256" s="288"/>
      <c r="BG256" s="396"/>
      <c r="BH256" s="397"/>
      <c r="BI256" s="287"/>
      <c r="BJ256" s="287"/>
      <c r="BK256" s="287"/>
      <c r="BL256" s="287"/>
      <c r="BM256" s="287"/>
      <c r="BN256" s="287"/>
      <c r="BO256" s="287"/>
      <c r="BP256" s="287"/>
      <c r="BQ256" s="287"/>
      <c r="BR256" s="287"/>
      <c r="BS256" s="287"/>
      <c r="BT256" s="286"/>
    </row>
    <row r="257" spans="1:72" s="217" customFormat="1" ht="11.65" customHeight="1" x14ac:dyDescent="0.2">
      <c r="A257" s="448" t="str">
        <f>IF(ISBLANK(Tracker!G222),"",Tracker!G222)</f>
        <v xml:space="preserve">FLAT 74 </v>
      </c>
      <c r="B257" s="971" t="str">
        <f>IF(ISBLANK(Tracker!H221),"",Tracker!H221)</f>
        <v>Cosford Crescent</v>
      </c>
      <c r="C257" s="972"/>
      <c r="D257" s="972"/>
      <c r="E257" s="973"/>
      <c r="F257" s="96" t="str">
        <f>IF(ISBLANK(Tracker!L221),"",Tracker!L221)</f>
        <v>B35 6QE</v>
      </c>
      <c r="G257" s="217">
        <f t="shared" si="94"/>
        <v>219</v>
      </c>
      <c r="H257" s="368"/>
      <c r="I257" s="287"/>
      <c r="J257" s="287"/>
      <c r="K257" s="287"/>
      <c r="L257" s="287"/>
      <c r="M257" s="287"/>
      <c r="N257" s="287"/>
      <c r="O257" s="287"/>
      <c r="P257" s="287"/>
      <c r="Q257" s="287"/>
      <c r="R257" s="287"/>
      <c r="S257" s="287"/>
      <c r="T257" s="286"/>
      <c r="U257" s="367"/>
      <c r="V257" s="287"/>
      <c r="W257" s="287"/>
      <c r="X257" s="287"/>
      <c r="Y257" s="287"/>
      <c r="Z257" s="287"/>
      <c r="AA257" s="287"/>
      <c r="AB257" s="287"/>
      <c r="AC257" s="287"/>
      <c r="AD257" s="287"/>
      <c r="AE257" s="287"/>
      <c r="AF257" s="287"/>
      <c r="AG257" s="365"/>
      <c r="AH257" s="368"/>
      <c r="AI257" s="287"/>
      <c r="AJ257" s="287"/>
      <c r="AK257" s="287"/>
      <c r="AL257" s="287"/>
      <c r="AM257" s="287"/>
      <c r="AN257" s="287"/>
      <c r="AO257" s="287"/>
      <c r="AP257" s="287"/>
      <c r="AQ257" s="287"/>
      <c r="AR257" s="287"/>
      <c r="AS257" s="287"/>
      <c r="AT257" s="286"/>
      <c r="AU257" s="367"/>
      <c r="AV257" s="287"/>
      <c r="AW257" s="287"/>
      <c r="AX257" s="287"/>
      <c r="AY257" s="287"/>
      <c r="AZ257" s="287"/>
      <c r="BA257" s="287"/>
      <c r="BB257" s="287"/>
      <c r="BC257" s="287"/>
      <c r="BD257" s="287"/>
      <c r="BE257" s="287"/>
      <c r="BF257" s="288"/>
      <c r="BG257" s="396"/>
      <c r="BH257" s="397"/>
      <c r="BI257" s="287"/>
      <c r="BJ257" s="287"/>
      <c r="BK257" s="287"/>
      <c r="BL257" s="287"/>
      <c r="BM257" s="287"/>
      <c r="BN257" s="287"/>
      <c r="BO257" s="287"/>
      <c r="BP257" s="287"/>
      <c r="BQ257" s="287"/>
      <c r="BR257" s="287"/>
      <c r="BS257" s="287"/>
      <c r="BT257" s="286"/>
    </row>
    <row r="258" spans="1:72" s="217" customFormat="1" ht="11.65" customHeight="1" x14ac:dyDescent="0.2">
      <c r="A258" s="448">
        <f>IF(ISBLANK(Tracker!G223),"",Tracker!G223)</f>
        <v>1</v>
      </c>
      <c r="B258" s="971" t="str">
        <f>IF(ISBLANK(Tracker!H222),"",Tracker!H222)</f>
        <v>Cosford Crescent</v>
      </c>
      <c r="C258" s="972"/>
      <c r="D258" s="972"/>
      <c r="E258" s="973"/>
      <c r="F258" s="96" t="str">
        <f>IF(ISBLANK(Tracker!L222),"",Tracker!L222)</f>
        <v>B35 6QE</v>
      </c>
      <c r="G258" s="217">
        <f t="shared" si="94"/>
        <v>220</v>
      </c>
      <c r="H258" s="368"/>
      <c r="I258" s="287"/>
      <c r="J258" s="287"/>
      <c r="K258" s="287"/>
      <c r="L258" s="287"/>
      <c r="M258" s="287"/>
      <c r="N258" s="287"/>
      <c r="O258" s="287"/>
      <c r="P258" s="287"/>
      <c r="Q258" s="287"/>
      <c r="R258" s="287"/>
      <c r="S258" s="287"/>
      <c r="T258" s="286"/>
      <c r="U258" s="367"/>
      <c r="V258" s="287"/>
      <c r="W258" s="287"/>
      <c r="X258" s="287"/>
      <c r="Y258" s="287"/>
      <c r="Z258" s="287"/>
      <c r="AA258" s="287"/>
      <c r="AB258" s="287"/>
      <c r="AC258" s="287"/>
      <c r="AD258" s="287"/>
      <c r="AE258" s="287"/>
      <c r="AF258" s="287"/>
      <c r="AG258" s="365"/>
      <c r="AH258" s="368"/>
      <c r="AI258" s="287"/>
      <c r="AJ258" s="287"/>
      <c r="AK258" s="287"/>
      <c r="AL258" s="287"/>
      <c r="AM258" s="287"/>
      <c r="AN258" s="287"/>
      <c r="AO258" s="287"/>
      <c r="AP258" s="287"/>
      <c r="AQ258" s="287"/>
      <c r="AR258" s="287"/>
      <c r="AS258" s="287"/>
      <c r="AT258" s="286"/>
      <c r="AU258" s="367"/>
      <c r="AV258" s="287"/>
      <c r="AW258" s="287"/>
      <c r="AX258" s="287"/>
      <c r="AY258" s="287"/>
      <c r="AZ258" s="287"/>
      <c r="BA258" s="287"/>
      <c r="BB258" s="287"/>
      <c r="BC258" s="287"/>
      <c r="BD258" s="287"/>
      <c r="BE258" s="287"/>
      <c r="BF258" s="288"/>
      <c r="BG258" s="396"/>
      <c r="BH258" s="397"/>
      <c r="BI258" s="287"/>
      <c r="BJ258" s="287"/>
      <c r="BK258" s="287"/>
      <c r="BL258" s="287"/>
      <c r="BM258" s="287"/>
      <c r="BN258" s="287"/>
      <c r="BO258" s="287"/>
      <c r="BP258" s="287"/>
      <c r="BQ258" s="287"/>
      <c r="BR258" s="287"/>
      <c r="BS258" s="287"/>
      <c r="BT258" s="286"/>
    </row>
    <row r="259" spans="1:72" s="217" customFormat="1" ht="11.65" customHeight="1" x14ac:dyDescent="0.2">
      <c r="A259" s="448">
        <f>IF(ISBLANK(Tracker!G224),"",Tracker!G224)</f>
        <v>5</v>
      </c>
      <c r="B259" s="971" t="str">
        <f>IF(ISBLANK(Tracker!H223),"",Tracker!H223)</f>
        <v>Cranwell Way</v>
      </c>
      <c r="C259" s="972"/>
      <c r="D259" s="972"/>
      <c r="E259" s="973"/>
      <c r="F259" s="96" t="str">
        <f>IF(ISBLANK(Tracker!L223),"",Tracker!L223)</f>
        <v>B35 6QH</v>
      </c>
      <c r="G259" s="217">
        <f t="shared" si="94"/>
        <v>221</v>
      </c>
      <c r="H259" s="368"/>
      <c r="I259" s="287"/>
      <c r="J259" s="287"/>
      <c r="K259" s="287"/>
      <c r="L259" s="287"/>
      <c r="M259" s="287"/>
      <c r="N259" s="287"/>
      <c r="O259" s="287"/>
      <c r="P259" s="287"/>
      <c r="Q259" s="287"/>
      <c r="R259" s="287"/>
      <c r="S259" s="287"/>
      <c r="T259" s="286"/>
      <c r="U259" s="367"/>
      <c r="V259" s="287"/>
      <c r="W259" s="287"/>
      <c r="X259" s="287"/>
      <c r="Y259" s="287"/>
      <c r="Z259" s="287"/>
      <c r="AA259" s="287"/>
      <c r="AB259" s="287"/>
      <c r="AC259" s="287"/>
      <c r="AD259" s="287"/>
      <c r="AE259" s="287"/>
      <c r="AF259" s="287"/>
      <c r="AG259" s="365"/>
      <c r="AH259" s="368"/>
      <c r="AI259" s="287"/>
      <c r="AJ259" s="287"/>
      <c r="AK259" s="287"/>
      <c r="AL259" s="287"/>
      <c r="AM259" s="287"/>
      <c r="AN259" s="287"/>
      <c r="AO259" s="287"/>
      <c r="AP259" s="287"/>
      <c r="AQ259" s="287"/>
      <c r="AR259" s="287"/>
      <c r="AS259" s="287"/>
      <c r="AT259" s="286"/>
      <c r="AU259" s="367"/>
      <c r="AV259" s="287"/>
      <c r="AW259" s="287"/>
      <c r="AX259" s="287"/>
      <c r="AY259" s="287"/>
      <c r="AZ259" s="287"/>
      <c r="BA259" s="287"/>
      <c r="BB259" s="287"/>
      <c r="BC259" s="287"/>
      <c r="BD259" s="287"/>
      <c r="BE259" s="287"/>
      <c r="BF259" s="288"/>
      <c r="BG259" s="396"/>
      <c r="BH259" s="397"/>
      <c r="BI259" s="287"/>
      <c r="BJ259" s="287"/>
      <c r="BK259" s="287"/>
      <c r="BL259" s="287"/>
      <c r="BM259" s="287"/>
      <c r="BN259" s="287"/>
      <c r="BO259" s="287"/>
      <c r="BP259" s="287"/>
      <c r="BQ259" s="287"/>
      <c r="BR259" s="287"/>
      <c r="BS259" s="287"/>
      <c r="BT259" s="286"/>
    </row>
    <row r="260" spans="1:72" s="217" customFormat="1" ht="11.65" customHeight="1" x14ac:dyDescent="0.2">
      <c r="A260" s="448">
        <f>IF(ISBLANK(Tracker!G225),"",Tracker!G225)</f>
        <v>363</v>
      </c>
      <c r="B260" s="971" t="str">
        <f>IF(ISBLANK(Tracker!H224),"",Tracker!H224)</f>
        <v>Cranwell Way</v>
      </c>
      <c r="C260" s="972"/>
      <c r="D260" s="972"/>
      <c r="E260" s="973"/>
      <c r="F260" s="96" t="str">
        <f>IF(ISBLANK(Tracker!L224),"",Tracker!L224)</f>
        <v>B35 6QH</v>
      </c>
      <c r="G260" s="217">
        <f t="shared" si="94"/>
        <v>222</v>
      </c>
      <c r="H260" s="368"/>
      <c r="I260" s="287"/>
      <c r="J260" s="287"/>
      <c r="K260" s="287"/>
      <c r="L260" s="287"/>
      <c r="M260" s="287"/>
      <c r="N260" s="287"/>
      <c r="O260" s="287"/>
      <c r="P260" s="287"/>
      <c r="Q260" s="287"/>
      <c r="R260" s="287"/>
      <c r="S260" s="287"/>
      <c r="T260" s="286"/>
      <c r="U260" s="367"/>
      <c r="V260" s="287"/>
      <c r="W260" s="287"/>
      <c r="X260" s="287"/>
      <c r="Y260" s="287"/>
      <c r="Z260" s="287"/>
      <c r="AA260" s="287"/>
      <c r="AB260" s="287"/>
      <c r="AC260" s="287"/>
      <c r="AD260" s="287"/>
      <c r="AE260" s="287"/>
      <c r="AF260" s="287"/>
      <c r="AG260" s="365"/>
      <c r="AH260" s="368"/>
      <c r="AI260" s="287"/>
      <c r="AJ260" s="287"/>
      <c r="AK260" s="287"/>
      <c r="AL260" s="287"/>
      <c r="AM260" s="287"/>
      <c r="AN260" s="287"/>
      <c r="AO260" s="287"/>
      <c r="AP260" s="287"/>
      <c r="AQ260" s="287"/>
      <c r="AR260" s="287"/>
      <c r="AS260" s="287"/>
      <c r="AT260" s="286"/>
      <c r="AU260" s="367"/>
      <c r="AV260" s="287"/>
      <c r="AW260" s="287"/>
      <c r="AX260" s="287"/>
      <c r="AY260" s="287"/>
      <c r="AZ260" s="287"/>
      <c r="BA260" s="287"/>
      <c r="BB260" s="287"/>
      <c r="BC260" s="287"/>
      <c r="BD260" s="287"/>
      <c r="BE260" s="287"/>
      <c r="BF260" s="288"/>
      <c r="BG260" s="396"/>
      <c r="BH260" s="397"/>
      <c r="BI260" s="287"/>
      <c r="BJ260" s="287"/>
      <c r="BK260" s="287"/>
      <c r="BL260" s="287"/>
      <c r="BM260" s="287"/>
      <c r="BN260" s="287"/>
      <c r="BO260" s="287"/>
      <c r="BP260" s="287"/>
      <c r="BQ260" s="287"/>
      <c r="BR260" s="287"/>
      <c r="BS260" s="287"/>
      <c r="BT260" s="286"/>
    </row>
    <row r="261" spans="1:72" s="217" customFormat="1" ht="11.65" customHeight="1" x14ac:dyDescent="0.2">
      <c r="A261" s="448">
        <f>IF(ISBLANK(Tracker!G226),"",Tracker!G226)</f>
        <v>1</v>
      </c>
      <c r="B261" s="971" t="str">
        <f>IF(ISBLANK(Tracker!H225),"",Tracker!H225)</f>
        <v>Yatesbury Avenue</v>
      </c>
      <c r="C261" s="972"/>
      <c r="D261" s="972"/>
      <c r="E261" s="973"/>
      <c r="F261" s="96" t="str">
        <f>IF(ISBLANK(Tracker!L225),"",Tracker!L225)</f>
        <v>B35 6QP</v>
      </c>
      <c r="G261" s="217">
        <f t="shared" si="94"/>
        <v>223</v>
      </c>
      <c r="H261" s="368"/>
      <c r="I261" s="287"/>
      <c r="J261" s="287"/>
      <c r="K261" s="287"/>
      <c r="L261" s="287"/>
      <c r="M261" s="287"/>
      <c r="N261" s="287"/>
      <c r="O261" s="287"/>
      <c r="P261" s="287"/>
      <c r="Q261" s="287"/>
      <c r="R261" s="287"/>
      <c r="S261" s="287"/>
      <c r="T261" s="286"/>
      <c r="U261" s="367"/>
      <c r="V261" s="287"/>
      <c r="W261" s="287"/>
      <c r="X261" s="287"/>
      <c r="Y261" s="287"/>
      <c r="Z261" s="287"/>
      <c r="AA261" s="287"/>
      <c r="AB261" s="287"/>
      <c r="AC261" s="287"/>
      <c r="AD261" s="287"/>
      <c r="AE261" s="287"/>
      <c r="AF261" s="287"/>
      <c r="AG261" s="365"/>
      <c r="AH261" s="368"/>
      <c r="AI261" s="287"/>
      <c r="AJ261" s="287"/>
      <c r="AK261" s="287"/>
      <c r="AL261" s="287"/>
      <c r="AM261" s="287"/>
      <c r="AN261" s="287"/>
      <c r="AO261" s="287"/>
      <c r="AP261" s="287"/>
      <c r="AQ261" s="287"/>
      <c r="AR261" s="287"/>
      <c r="AS261" s="287"/>
      <c r="AT261" s="286"/>
      <c r="AU261" s="367"/>
      <c r="AV261" s="287"/>
      <c r="AW261" s="287"/>
      <c r="AX261" s="287"/>
      <c r="AY261" s="287"/>
      <c r="AZ261" s="287"/>
      <c r="BA261" s="287"/>
      <c r="BB261" s="287"/>
      <c r="BC261" s="287"/>
      <c r="BD261" s="287"/>
      <c r="BE261" s="287"/>
      <c r="BF261" s="288"/>
      <c r="BG261" s="396"/>
      <c r="BH261" s="397"/>
      <c r="BI261" s="287"/>
      <c r="BJ261" s="287"/>
      <c r="BK261" s="287"/>
      <c r="BL261" s="287"/>
      <c r="BM261" s="287"/>
      <c r="BN261" s="287"/>
      <c r="BO261" s="287"/>
      <c r="BP261" s="287"/>
      <c r="BQ261" s="287"/>
      <c r="BR261" s="287"/>
      <c r="BS261" s="287"/>
      <c r="BT261" s="286"/>
    </row>
    <row r="262" spans="1:72" s="217" customFormat="1" ht="11.65" customHeight="1" x14ac:dyDescent="0.2">
      <c r="A262" s="448">
        <f>IF(ISBLANK(Tracker!G227),"",Tracker!G227)</f>
        <v>3</v>
      </c>
      <c r="B262" s="971" t="str">
        <f>IF(ISBLANK(Tracker!H226),"",Tracker!H226)</f>
        <v>Coltishall Close</v>
      </c>
      <c r="C262" s="972"/>
      <c r="D262" s="972"/>
      <c r="E262" s="973"/>
      <c r="F262" s="96" t="str">
        <f>IF(ISBLANK(Tracker!L226),"",Tracker!L226)</f>
        <v>B35 7EF</v>
      </c>
      <c r="G262" s="217">
        <f t="shared" si="94"/>
        <v>224</v>
      </c>
      <c r="H262" s="368"/>
      <c r="I262" s="287"/>
      <c r="J262" s="287"/>
      <c r="K262" s="287"/>
      <c r="L262" s="287"/>
      <c r="M262" s="287"/>
      <c r="N262" s="287"/>
      <c r="O262" s="287"/>
      <c r="P262" s="287"/>
      <c r="Q262" s="287"/>
      <c r="R262" s="287"/>
      <c r="S262" s="287"/>
      <c r="T262" s="286"/>
      <c r="U262" s="367"/>
      <c r="V262" s="287"/>
      <c r="W262" s="287"/>
      <c r="X262" s="287"/>
      <c r="Y262" s="287"/>
      <c r="Z262" s="287"/>
      <c r="AA262" s="287"/>
      <c r="AB262" s="287"/>
      <c r="AC262" s="287"/>
      <c r="AD262" s="287"/>
      <c r="AE262" s="287"/>
      <c r="AF262" s="287"/>
      <c r="AG262" s="365"/>
      <c r="AH262" s="368"/>
      <c r="AI262" s="287"/>
      <c r="AJ262" s="287"/>
      <c r="AK262" s="287"/>
      <c r="AL262" s="287"/>
      <c r="AM262" s="287"/>
      <c r="AN262" s="287"/>
      <c r="AO262" s="287"/>
      <c r="AP262" s="287"/>
      <c r="AQ262" s="287"/>
      <c r="AR262" s="287"/>
      <c r="AS262" s="287"/>
      <c r="AT262" s="286"/>
      <c r="AU262" s="367"/>
      <c r="AV262" s="287"/>
      <c r="AW262" s="287"/>
      <c r="AX262" s="287"/>
      <c r="AY262" s="287"/>
      <c r="AZ262" s="287"/>
      <c r="BA262" s="287"/>
      <c r="BB262" s="287"/>
      <c r="BC262" s="287"/>
      <c r="BD262" s="287"/>
      <c r="BE262" s="287"/>
      <c r="BF262" s="288"/>
      <c r="BG262" s="396"/>
      <c r="BH262" s="397"/>
      <c r="BI262" s="287"/>
      <c r="BJ262" s="287"/>
      <c r="BK262" s="287"/>
      <c r="BL262" s="287"/>
      <c r="BM262" s="287"/>
      <c r="BN262" s="287"/>
      <c r="BO262" s="287"/>
      <c r="BP262" s="287"/>
      <c r="BQ262" s="287"/>
      <c r="BR262" s="287"/>
      <c r="BS262" s="287"/>
      <c r="BT262" s="286"/>
    </row>
    <row r="263" spans="1:72" s="217" customFormat="1" ht="11.65" customHeight="1" x14ac:dyDescent="0.2">
      <c r="A263" s="448">
        <f>IF(ISBLANK(Tracker!G228),"",Tracker!G228)</f>
        <v>5</v>
      </c>
      <c r="B263" s="971" t="str">
        <f>IF(ISBLANK(Tracker!H227),"",Tracker!H227)</f>
        <v>Coltishall Close</v>
      </c>
      <c r="C263" s="972"/>
      <c r="D263" s="972"/>
      <c r="E263" s="973"/>
      <c r="F263" s="96" t="str">
        <f>IF(ISBLANK(Tracker!L227),"",Tracker!L227)</f>
        <v>B35 7EF</v>
      </c>
      <c r="G263" s="217">
        <f t="shared" si="94"/>
        <v>225</v>
      </c>
      <c r="H263" s="368"/>
      <c r="I263" s="287"/>
      <c r="J263" s="287"/>
      <c r="K263" s="287"/>
      <c r="L263" s="287"/>
      <c r="M263" s="287"/>
      <c r="N263" s="287"/>
      <c r="O263" s="287"/>
      <c r="P263" s="287"/>
      <c r="Q263" s="287"/>
      <c r="R263" s="287"/>
      <c r="S263" s="287"/>
      <c r="T263" s="286"/>
      <c r="U263" s="367"/>
      <c r="V263" s="287"/>
      <c r="W263" s="287"/>
      <c r="X263" s="287"/>
      <c r="Y263" s="287"/>
      <c r="Z263" s="287"/>
      <c r="AA263" s="287"/>
      <c r="AB263" s="287"/>
      <c r="AC263" s="287"/>
      <c r="AD263" s="287"/>
      <c r="AE263" s="287"/>
      <c r="AF263" s="287"/>
      <c r="AG263" s="365"/>
      <c r="AH263" s="368"/>
      <c r="AI263" s="287"/>
      <c r="AJ263" s="287"/>
      <c r="AK263" s="287"/>
      <c r="AL263" s="287"/>
      <c r="AM263" s="287"/>
      <c r="AN263" s="287"/>
      <c r="AO263" s="287"/>
      <c r="AP263" s="287"/>
      <c r="AQ263" s="287"/>
      <c r="AR263" s="287"/>
      <c r="AS263" s="287"/>
      <c r="AT263" s="286"/>
      <c r="AU263" s="367"/>
      <c r="AV263" s="287"/>
      <c r="AW263" s="287"/>
      <c r="AX263" s="287"/>
      <c r="AY263" s="287"/>
      <c r="AZ263" s="287"/>
      <c r="BA263" s="287"/>
      <c r="BB263" s="287"/>
      <c r="BC263" s="287"/>
      <c r="BD263" s="287"/>
      <c r="BE263" s="287"/>
      <c r="BF263" s="288"/>
      <c r="BG263" s="396"/>
      <c r="BH263" s="397"/>
      <c r="BI263" s="287"/>
      <c r="BJ263" s="287"/>
      <c r="BK263" s="287"/>
      <c r="BL263" s="287"/>
      <c r="BM263" s="287"/>
      <c r="BN263" s="287"/>
      <c r="BO263" s="287"/>
      <c r="BP263" s="287"/>
      <c r="BQ263" s="287"/>
      <c r="BR263" s="287"/>
      <c r="BS263" s="287"/>
      <c r="BT263" s="286"/>
    </row>
    <row r="264" spans="1:72" s="217" customFormat="1" ht="11.65" customHeight="1" x14ac:dyDescent="0.2">
      <c r="A264" s="448">
        <f>IF(ISBLANK(Tracker!G229),"",Tracker!G229)</f>
        <v>7</v>
      </c>
      <c r="B264" s="971" t="str">
        <f>IF(ISBLANK(Tracker!H228),"",Tracker!H228)</f>
        <v>Coltishall Close</v>
      </c>
      <c r="C264" s="972"/>
      <c r="D264" s="972"/>
      <c r="E264" s="973"/>
      <c r="F264" s="96" t="str">
        <f>IF(ISBLANK(Tracker!L228),"",Tracker!L228)</f>
        <v>B35 7EF</v>
      </c>
      <c r="G264" s="217">
        <f t="shared" si="94"/>
        <v>226</v>
      </c>
      <c r="H264" s="368"/>
      <c r="I264" s="287"/>
      <c r="J264" s="287"/>
      <c r="K264" s="287"/>
      <c r="L264" s="287"/>
      <c r="M264" s="287"/>
      <c r="N264" s="287"/>
      <c r="O264" s="287"/>
      <c r="P264" s="287"/>
      <c r="Q264" s="287"/>
      <c r="R264" s="287"/>
      <c r="S264" s="287"/>
      <c r="T264" s="286"/>
      <c r="U264" s="367"/>
      <c r="V264" s="287"/>
      <c r="W264" s="287"/>
      <c r="X264" s="287"/>
      <c r="Y264" s="287"/>
      <c r="Z264" s="287"/>
      <c r="AA264" s="287"/>
      <c r="AB264" s="287"/>
      <c r="AC264" s="287"/>
      <c r="AD264" s="287"/>
      <c r="AE264" s="287"/>
      <c r="AF264" s="287"/>
      <c r="AG264" s="365"/>
      <c r="AH264" s="368"/>
      <c r="AI264" s="287"/>
      <c r="AJ264" s="287"/>
      <c r="AK264" s="287"/>
      <c r="AL264" s="287"/>
      <c r="AM264" s="287"/>
      <c r="AN264" s="287"/>
      <c r="AO264" s="287"/>
      <c r="AP264" s="287"/>
      <c r="AQ264" s="287"/>
      <c r="AR264" s="287"/>
      <c r="AS264" s="287"/>
      <c r="AT264" s="286"/>
      <c r="AU264" s="367"/>
      <c r="AV264" s="287"/>
      <c r="AW264" s="287"/>
      <c r="AX264" s="287"/>
      <c r="AY264" s="287"/>
      <c r="AZ264" s="287"/>
      <c r="BA264" s="287"/>
      <c r="BB264" s="287"/>
      <c r="BC264" s="287"/>
      <c r="BD264" s="287"/>
      <c r="BE264" s="287"/>
      <c r="BF264" s="288"/>
      <c r="BG264" s="396"/>
      <c r="BH264" s="397"/>
      <c r="BI264" s="287"/>
      <c r="BJ264" s="287"/>
      <c r="BK264" s="287"/>
      <c r="BL264" s="287"/>
      <c r="BM264" s="287"/>
      <c r="BN264" s="287"/>
      <c r="BO264" s="287"/>
      <c r="BP264" s="287"/>
      <c r="BQ264" s="287"/>
      <c r="BR264" s="287"/>
      <c r="BS264" s="287"/>
      <c r="BT264" s="286"/>
    </row>
    <row r="265" spans="1:72" s="217" customFormat="1" ht="11.65" customHeight="1" x14ac:dyDescent="0.2">
      <c r="A265" s="448">
        <f>IF(ISBLANK(Tracker!G230),"",Tracker!G230)</f>
        <v>9</v>
      </c>
      <c r="B265" s="971" t="str">
        <f>IF(ISBLANK(Tracker!H229),"",Tracker!H229)</f>
        <v>Coltishall Close</v>
      </c>
      <c r="C265" s="972"/>
      <c r="D265" s="972"/>
      <c r="E265" s="973"/>
      <c r="F265" s="96" t="str">
        <f>IF(ISBLANK(Tracker!L229),"",Tracker!L229)</f>
        <v>B35 7EF</v>
      </c>
      <c r="G265" s="217">
        <f t="shared" si="94"/>
        <v>227</v>
      </c>
      <c r="H265" s="368"/>
      <c r="I265" s="287"/>
      <c r="J265" s="287"/>
      <c r="K265" s="287"/>
      <c r="L265" s="287"/>
      <c r="M265" s="287"/>
      <c r="N265" s="287"/>
      <c r="O265" s="287"/>
      <c r="P265" s="287"/>
      <c r="Q265" s="287"/>
      <c r="R265" s="287"/>
      <c r="S265" s="287"/>
      <c r="T265" s="286"/>
      <c r="U265" s="367"/>
      <c r="V265" s="287"/>
      <c r="W265" s="287"/>
      <c r="X265" s="287"/>
      <c r="Y265" s="287"/>
      <c r="Z265" s="287"/>
      <c r="AA265" s="287"/>
      <c r="AB265" s="287"/>
      <c r="AC265" s="287"/>
      <c r="AD265" s="287"/>
      <c r="AE265" s="287"/>
      <c r="AF265" s="287"/>
      <c r="AG265" s="365"/>
      <c r="AH265" s="368"/>
      <c r="AI265" s="287"/>
      <c r="AJ265" s="287"/>
      <c r="AK265" s="287"/>
      <c r="AL265" s="287"/>
      <c r="AM265" s="287"/>
      <c r="AN265" s="287"/>
      <c r="AO265" s="287"/>
      <c r="AP265" s="287"/>
      <c r="AQ265" s="287"/>
      <c r="AR265" s="287"/>
      <c r="AS265" s="287"/>
      <c r="AT265" s="286"/>
      <c r="AU265" s="367"/>
      <c r="AV265" s="287"/>
      <c r="AW265" s="287"/>
      <c r="AX265" s="287"/>
      <c r="AY265" s="287"/>
      <c r="AZ265" s="287"/>
      <c r="BA265" s="287"/>
      <c r="BB265" s="287"/>
      <c r="BC265" s="287"/>
      <c r="BD265" s="287"/>
      <c r="BE265" s="287"/>
      <c r="BF265" s="288"/>
      <c r="BG265" s="396"/>
      <c r="BH265" s="397"/>
      <c r="BI265" s="287"/>
      <c r="BJ265" s="287"/>
      <c r="BK265" s="287"/>
      <c r="BL265" s="287"/>
      <c r="BM265" s="287"/>
      <c r="BN265" s="287"/>
      <c r="BO265" s="287"/>
      <c r="BP265" s="287"/>
      <c r="BQ265" s="287"/>
      <c r="BR265" s="287"/>
      <c r="BS265" s="287"/>
      <c r="BT265" s="286"/>
    </row>
    <row r="266" spans="1:72" s="217" customFormat="1" ht="11.65" customHeight="1" x14ac:dyDescent="0.2">
      <c r="A266" s="448">
        <f>IF(ISBLANK(Tracker!G231),"",Tracker!G231)</f>
        <v>11</v>
      </c>
      <c r="B266" s="971" t="str">
        <f>IF(ISBLANK(Tracker!H230),"",Tracker!H230)</f>
        <v>Coltishall Close</v>
      </c>
      <c r="C266" s="972"/>
      <c r="D266" s="972"/>
      <c r="E266" s="973"/>
      <c r="F266" s="96" t="str">
        <f>IF(ISBLANK(Tracker!L230),"",Tracker!L230)</f>
        <v>B35 7EF</v>
      </c>
      <c r="G266" s="217">
        <f t="shared" si="94"/>
        <v>228</v>
      </c>
      <c r="H266" s="368"/>
      <c r="I266" s="287"/>
      <c r="J266" s="287"/>
      <c r="K266" s="287"/>
      <c r="L266" s="287"/>
      <c r="M266" s="287"/>
      <c r="N266" s="287"/>
      <c r="O266" s="287"/>
      <c r="P266" s="287"/>
      <c r="Q266" s="287"/>
      <c r="R266" s="287"/>
      <c r="S266" s="287"/>
      <c r="T266" s="286"/>
      <c r="U266" s="367"/>
      <c r="V266" s="287"/>
      <c r="W266" s="287"/>
      <c r="X266" s="287"/>
      <c r="Y266" s="287"/>
      <c r="Z266" s="287"/>
      <c r="AA266" s="287"/>
      <c r="AB266" s="287"/>
      <c r="AC266" s="287"/>
      <c r="AD266" s="287"/>
      <c r="AE266" s="287"/>
      <c r="AF266" s="287"/>
      <c r="AG266" s="365"/>
      <c r="AH266" s="368"/>
      <c r="AI266" s="287"/>
      <c r="AJ266" s="287"/>
      <c r="AK266" s="287"/>
      <c r="AL266" s="287"/>
      <c r="AM266" s="287"/>
      <c r="AN266" s="287"/>
      <c r="AO266" s="287"/>
      <c r="AP266" s="287"/>
      <c r="AQ266" s="287"/>
      <c r="AR266" s="287"/>
      <c r="AS266" s="287"/>
      <c r="AT266" s="286"/>
      <c r="AU266" s="367"/>
      <c r="AV266" s="287"/>
      <c r="AW266" s="287"/>
      <c r="AX266" s="287"/>
      <c r="AY266" s="287"/>
      <c r="AZ266" s="287"/>
      <c r="BA266" s="287"/>
      <c r="BB266" s="287"/>
      <c r="BC266" s="287"/>
      <c r="BD266" s="287"/>
      <c r="BE266" s="287"/>
      <c r="BF266" s="288"/>
      <c r="BG266" s="396"/>
      <c r="BH266" s="397"/>
      <c r="BI266" s="287"/>
      <c r="BJ266" s="287"/>
      <c r="BK266" s="287"/>
      <c r="BL266" s="287"/>
      <c r="BM266" s="287"/>
      <c r="BN266" s="287"/>
      <c r="BO266" s="287"/>
      <c r="BP266" s="287"/>
      <c r="BQ266" s="287"/>
      <c r="BR266" s="287"/>
      <c r="BS266" s="287"/>
      <c r="BT266" s="286"/>
    </row>
    <row r="267" spans="1:72" s="217" customFormat="1" ht="11.65" customHeight="1" x14ac:dyDescent="0.2">
      <c r="A267" s="448">
        <f>IF(ISBLANK(Tracker!G232),"",Tracker!G232)</f>
        <v>15</v>
      </c>
      <c r="B267" s="971" t="str">
        <f>IF(ISBLANK(Tracker!H231),"",Tracker!H231)</f>
        <v>Coltishall Close</v>
      </c>
      <c r="C267" s="972"/>
      <c r="D267" s="972"/>
      <c r="E267" s="973"/>
      <c r="F267" s="96" t="str">
        <f>IF(ISBLANK(Tracker!L231),"",Tracker!L231)</f>
        <v>B35 7EF</v>
      </c>
      <c r="G267" s="217">
        <f t="shared" si="94"/>
        <v>229</v>
      </c>
      <c r="H267" s="368"/>
      <c r="I267" s="287"/>
      <c r="J267" s="287"/>
      <c r="K267" s="287"/>
      <c r="L267" s="287"/>
      <c r="M267" s="287"/>
      <c r="N267" s="287"/>
      <c r="O267" s="287"/>
      <c r="P267" s="287"/>
      <c r="Q267" s="287"/>
      <c r="R267" s="287"/>
      <c r="S267" s="287"/>
      <c r="T267" s="286"/>
      <c r="U267" s="367"/>
      <c r="V267" s="287"/>
      <c r="W267" s="287"/>
      <c r="X267" s="287"/>
      <c r="Y267" s="287"/>
      <c r="Z267" s="287"/>
      <c r="AA267" s="287"/>
      <c r="AB267" s="287"/>
      <c r="AC267" s="287"/>
      <c r="AD267" s="287"/>
      <c r="AE267" s="287"/>
      <c r="AF267" s="287"/>
      <c r="AG267" s="365"/>
      <c r="AH267" s="368"/>
      <c r="AI267" s="287"/>
      <c r="AJ267" s="287"/>
      <c r="AK267" s="287"/>
      <c r="AL267" s="287"/>
      <c r="AM267" s="287"/>
      <c r="AN267" s="287"/>
      <c r="AO267" s="287"/>
      <c r="AP267" s="287"/>
      <c r="AQ267" s="287"/>
      <c r="AR267" s="287"/>
      <c r="AS267" s="287"/>
      <c r="AT267" s="286"/>
      <c r="AU267" s="367"/>
      <c r="AV267" s="287"/>
      <c r="AW267" s="287"/>
      <c r="AX267" s="287"/>
      <c r="AY267" s="287"/>
      <c r="AZ267" s="287"/>
      <c r="BA267" s="287"/>
      <c r="BB267" s="287"/>
      <c r="BC267" s="287"/>
      <c r="BD267" s="287"/>
      <c r="BE267" s="287"/>
      <c r="BF267" s="288"/>
      <c r="BG267" s="396"/>
      <c r="BH267" s="397"/>
      <c r="BI267" s="287"/>
      <c r="BJ267" s="287"/>
      <c r="BK267" s="287"/>
      <c r="BL267" s="287"/>
      <c r="BM267" s="287"/>
      <c r="BN267" s="287"/>
      <c r="BO267" s="287"/>
      <c r="BP267" s="287"/>
      <c r="BQ267" s="287"/>
      <c r="BR267" s="287"/>
      <c r="BS267" s="287"/>
      <c r="BT267" s="286"/>
    </row>
    <row r="268" spans="1:72" s="217" customFormat="1" ht="11.65" customHeight="1" x14ac:dyDescent="0.2">
      <c r="A268" s="448">
        <f>IF(ISBLANK(Tracker!G233),"",Tracker!G233)</f>
        <v>6</v>
      </c>
      <c r="B268" s="971" t="str">
        <f>IF(ISBLANK(Tracker!H232),"",Tracker!H232)</f>
        <v>Coltishall Close</v>
      </c>
      <c r="C268" s="972"/>
      <c r="D268" s="972"/>
      <c r="E268" s="973"/>
      <c r="F268" s="96" t="str">
        <f>IF(ISBLANK(Tracker!L232),"",Tracker!L232)</f>
        <v>B35 7EF</v>
      </c>
      <c r="G268" s="217">
        <f t="shared" si="94"/>
        <v>230</v>
      </c>
      <c r="H268" s="368"/>
      <c r="I268" s="287"/>
      <c r="J268" s="287"/>
      <c r="K268" s="287"/>
      <c r="L268" s="287"/>
      <c r="M268" s="287"/>
      <c r="N268" s="287"/>
      <c r="O268" s="287"/>
      <c r="P268" s="287"/>
      <c r="Q268" s="287"/>
      <c r="R268" s="287"/>
      <c r="S268" s="287"/>
      <c r="T268" s="286"/>
      <c r="U268" s="367"/>
      <c r="V268" s="287"/>
      <c r="W268" s="287"/>
      <c r="X268" s="287"/>
      <c r="Y268" s="287"/>
      <c r="Z268" s="287"/>
      <c r="AA268" s="287"/>
      <c r="AB268" s="287"/>
      <c r="AC268" s="287"/>
      <c r="AD268" s="287"/>
      <c r="AE268" s="287"/>
      <c r="AF268" s="287"/>
      <c r="AG268" s="365"/>
      <c r="AH268" s="368"/>
      <c r="AI268" s="287"/>
      <c r="AJ268" s="287"/>
      <c r="AK268" s="287"/>
      <c r="AL268" s="287"/>
      <c r="AM268" s="287"/>
      <c r="AN268" s="287"/>
      <c r="AO268" s="287"/>
      <c r="AP268" s="287"/>
      <c r="AQ268" s="287"/>
      <c r="AR268" s="287"/>
      <c r="AS268" s="287"/>
      <c r="AT268" s="286"/>
      <c r="AU268" s="367"/>
      <c r="AV268" s="287"/>
      <c r="AW268" s="287"/>
      <c r="AX268" s="287"/>
      <c r="AY268" s="287"/>
      <c r="AZ268" s="287"/>
      <c r="BA268" s="287"/>
      <c r="BB268" s="287"/>
      <c r="BC268" s="287"/>
      <c r="BD268" s="287"/>
      <c r="BE268" s="287"/>
      <c r="BF268" s="288"/>
      <c r="BG268" s="396"/>
      <c r="BH268" s="397"/>
      <c r="BI268" s="287"/>
      <c r="BJ268" s="287"/>
      <c r="BK268" s="287"/>
      <c r="BL268" s="287"/>
      <c r="BM268" s="287"/>
      <c r="BN268" s="287"/>
      <c r="BO268" s="287"/>
      <c r="BP268" s="287"/>
      <c r="BQ268" s="287"/>
      <c r="BR268" s="287"/>
      <c r="BS268" s="287"/>
      <c r="BT268" s="286"/>
    </row>
    <row r="269" spans="1:72" s="217" customFormat="1" ht="11.65" customHeight="1" x14ac:dyDescent="0.2">
      <c r="A269" s="448">
        <f>IF(ISBLANK(Tracker!G234),"",Tracker!G234)</f>
        <v>8</v>
      </c>
      <c r="B269" s="971" t="str">
        <f>IF(ISBLANK(Tracker!H233),"",Tracker!H233)</f>
        <v>Mere Avenue</v>
      </c>
      <c r="C269" s="972"/>
      <c r="D269" s="972"/>
      <c r="E269" s="973"/>
      <c r="F269" s="96" t="str">
        <f>IF(ISBLANK(Tracker!L233),"",Tracker!L233)</f>
        <v>B35 6QT</v>
      </c>
      <c r="G269" s="217">
        <f t="shared" si="94"/>
        <v>231</v>
      </c>
      <c r="H269" s="368"/>
      <c r="I269" s="287"/>
      <c r="J269" s="287"/>
      <c r="K269" s="287"/>
      <c r="L269" s="287"/>
      <c r="M269" s="287"/>
      <c r="N269" s="287"/>
      <c r="O269" s="287"/>
      <c r="P269" s="287"/>
      <c r="Q269" s="287"/>
      <c r="R269" s="287"/>
      <c r="S269" s="287"/>
      <c r="T269" s="286"/>
      <c r="U269" s="367"/>
      <c r="V269" s="287"/>
      <c r="W269" s="287"/>
      <c r="X269" s="287"/>
      <c r="Y269" s="287"/>
      <c r="Z269" s="287"/>
      <c r="AA269" s="287"/>
      <c r="AB269" s="287"/>
      <c r="AC269" s="287"/>
      <c r="AD269" s="287"/>
      <c r="AE269" s="287"/>
      <c r="AF269" s="287"/>
      <c r="AG269" s="365"/>
      <c r="AH269" s="368"/>
      <c r="AI269" s="287"/>
      <c r="AJ269" s="287"/>
      <c r="AK269" s="287"/>
      <c r="AL269" s="287"/>
      <c r="AM269" s="287"/>
      <c r="AN269" s="287"/>
      <c r="AO269" s="287"/>
      <c r="AP269" s="287"/>
      <c r="AQ269" s="287"/>
      <c r="AR269" s="287"/>
      <c r="AS269" s="287"/>
      <c r="AT269" s="286"/>
      <c r="AU269" s="367"/>
      <c r="AV269" s="287"/>
      <c r="AW269" s="287"/>
      <c r="AX269" s="287"/>
      <c r="AY269" s="287"/>
      <c r="AZ269" s="287"/>
      <c r="BA269" s="287"/>
      <c r="BB269" s="287"/>
      <c r="BC269" s="287"/>
      <c r="BD269" s="287"/>
      <c r="BE269" s="287"/>
      <c r="BF269" s="288"/>
      <c r="BG269" s="396"/>
      <c r="BH269" s="397"/>
      <c r="BI269" s="287"/>
      <c r="BJ269" s="287"/>
      <c r="BK269" s="287"/>
      <c r="BL269" s="287"/>
      <c r="BM269" s="287"/>
      <c r="BN269" s="287"/>
      <c r="BO269" s="287"/>
      <c r="BP269" s="287"/>
      <c r="BQ269" s="287"/>
      <c r="BR269" s="287"/>
      <c r="BS269" s="287"/>
      <c r="BT269" s="286"/>
    </row>
    <row r="270" spans="1:72" s="217" customFormat="1" ht="11.65" customHeight="1" x14ac:dyDescent="0.2">
      <c r="A270" s="448">
        <f>IF(ISBLANK(Tracker!G235),"",Tracker!G235)</f>
        <v>12</v>
      </c>
      <c r="B270" s="971" t="str">
        <f>IF(ISBLANK(Tracker!H234),"",Tracker!H234)</f>
        <v>Mere Avenue</v>
      </c>
      <c r="C270" s="972"/>
      <c r="D270" s="972"/>
      <c r="E270" s="973"/>
      <c r="F270" s="96" t="str">
        <f>IF(ISBLANK(Tracker!L234),"",Tracker!L234)</f>
        <v>B35 6QT</v>
      </c>
      <c r="G270" s="217">
        <f t="shared" si="94"/>
        <v>232</v>
      </c>
      <c r="H270" s="368"/>
      <c r="I270" s="287"/>
      <c r="J270" s="287"/>
      <c r="K270" s="287"/>
      <c r="L270" s="287"/>
      <c r="M270" s="287"/>
      <c r="N270" s="287"/>
      <c r="O270" s="287"/>
      <c r="P270" s="287"/>
      <c r="Q270" s="287"/>
      <c r="R270" s="287"/>
      <c r="S270" s="287"/>
      <c r="T270" s="286"/>
      <c r="U270" s="367"/>
      <c r="V270" s="287"/>
      <c r="W270" s="287"/>
      <c r="X270" s="287"/>
      <c r="Y270" s="287"/>
      <c r="Z270" s="287"/>
      <c r="AA270" s="287"/>
      <c r="AB270" s="287"/>
      <c r="AC270" s="287"/>
      <c r="AD270" s="287"/>
      <c r="AE270" s="287"/>
      <c r="AF270" s="287"/>
      <c r="AG270" s="365"/>
      <c r="AH270" s="368"/>
      <c r="AI270" s="287"/>
      <c r="AJ270" s="287"/>
      <c r="AK270" s="287"/>
      <c r="AL270" s="287"/>
      <c r="AM270" s="287"/>
      <c r="AN270" s="287"/>
      <c r="AO270" s="287"/>
      <c r="AP270" s="287"/>
      <c r="AQ270" s="287"/>
      <c r="AR270" s="287"/>
      <c r="AS270" s="287"/>
      <c r="AT270" s="286"/>
      <c r="AU270" s="367"/>
      <c r="AV270" s="287"/>
      <c r="AW270" s="287"/>
      <c r="AX270" s="287"/>
      <c r="AY270" s="287"/>
      <c r="AZ270" s="287"/>
      <c r="BA270" s="287"/>
      <c r="BB270" s="287"/>
      <c r="BC270" s="287"/>
      <c r="BD270" s="287"/>
      <c r="BE270" s="287"/>
      <c r="BF270" s="288"/>
      <c r="BG270" s="396"/>
      <c r="BH270" s="397"/>
      <c r="BI270" s="287"/>
      <c r="BJ270" s="287"/>
      <c r="BK270" s="287"/>
      <c r="BL270" s="287"/>
      <c r="BM270" s="287"/>
      <c r="BN270" s="287"/>
      <c r="BO270" s="287"/>
      <c r="BP270" s="287"/>
      <c r="BQ270" s="287"/>
      <c r="BR270" s="287"/>
      <c r="BS270" s="287"/>
      <c r="BT270" s="286"/>
    </row>
    <row r="271" spans="1:72" s="217" customFormat="1" ht="11.65" customHeight="1" x14ac:dyDescent="0.2">
      <c r="A271" s="448">
        <f>IF(ISBLANK(Tracker!G236),"",Tracker!G236)</f>
        <v>14</v>
      </c>
      <c r="B271" s="971" t="str">
        <f>IF(ISBLANK(Tracker!H235),"",Tracker!H235)</f>
        <v>Mere Avenue</v>
      </c>
      <c r="C271" s="972"/>
      <c r="D271" s="972"/>
      <c r="E271" s="973"/>
      <c r="F271" s="96" t="str">
        <f>IF(ISBLANK(Tracker!L235),"",Tracker!L235)</f>
        <v>B35 6QT</v>
      </c>
      <c r="G271" s="217">
        <f t="shared" si="94"/>
        <v>233</v>
      </c>
      <c r="H271" s="368"/>
      <c r="I271" s="287"/>
      <c r="J271" s="287"/>
      <c r="K271" s="287"/>
      <c r="L271" s="287"/>
      <c r="M271" s="287"/>
      <c r="N271" s="287"/>
      <c r="O271" s="287"/>
      <c r="P271" s="287"/>
      <c r="Q271" s="287"/>
      <c r="R271" s="287"/>
      <c r="S271" s="287"/>
      <c r="T271" s="286"/>
      <c r="U271" s="367"/>
      <c r="V271" s="287"/>
      <c r="W271" s="287"/>
      <c r="X271" s="287"/>
      <c r="Y271" s="287"/>
      <c r="Z271" s="287"/>
      <c r="AA271" s="287"/>
      <c r="AB271" s="287"/>
      <c r="AC271" s="287"/>
      <c r="AD271" s="287"/>
      <c r="AE271" s="287"/>
      <c r="AF271" s="287"/>
      <c r="AG271" s="365"/>
      <c r="AH271" s="368"/>
      <c r="AI271" s="287"/>
      <c r="AJ271" s="287"/>
      <c r="AK271" s="287"/>
      <c r="AL271" s="287"/>
      <c r="AM271" s="287"/>
      <c r="AN271" s="287"/>
      <c r="AO271" s="287"/>
      <c r="AP271" s="287"/>
      <c r="AQ271" s="287"/>
      <c r="AR271" s="287"/>
      <c r="AS271" s="287"/>
      <c r="AT271" s="286"/>
      <c r="AU271" s="367"/>
      <c r="AV271" s="287"/>
      <c r="AW271" s="287"/>
      <c r="AX271" s="287"/>
      <c r="AY271" s="287"/>
      <c r="AZ271" s="287"/>
      <c r="BA271" s="287"/>
      <c r="BB271" s="287"/>
      <c r="BC271" s="287"/>
      <c r="BD271" s="287"/>
      <c r="BE271" s="287"/>
      <c r="BF271" s="288"/>
      <c r="BG271" s="396"/>
      <c r="BH271" s="397"/>
      <c r="BI271" s="287"/>
      <c r="BJ271" s="287"/>
      <c r="BK271" s="287"/>
      <c r="BL271" s="287"/>
      <c r="BM271" s="287"/>
      <c r="BN271" s="287"/>
      <c r="BO271" s="287"/>
      <c r="BP271" s="287"/>
      <c r="BQ271" s="287"/>
      <c r="BR271" s="287"/>
      <c r="BS271" s="287"/>
      <c r="BT271" s="286"/>
    </row>
    <row r="272" spans="1:72" s="217" customFormat="1" ht="11.65" customHeight="1" x14ac:dyDescent="0.2">
      <c r="A272" s="448">
        <f>IF(ISBLANK(Tracker!G237),"",Tracker!G237)</f>
        <v>16</v>
      </c>
      <c r="B272" s="971" t="str">
        <f>IF(ISBLANK(Tracker!H236),"",Tracker!H236)</f>
        <v>Mere Avenue</v>
      </c>
      <c r="C272" s="972"/>
      <c r="D272" s="972"/>
      <c r="E272" s="973"/>
      <c r="F272" s="96" t="str">
        <f>IF(ISBLANK(Tracker!L236),"",Tracker!L236)</f>
        <v>B35 6QT</v>
      </c>
      <c r="G272" s="217">
        <f t="shared" si="94"/>
        <v>234</v>
      </c>
      <c r="H272" s="368"/>
      <c r="I272" s="287"/>
      <c r="J272" s="287"/>
      <c r="K272" s="287"/>
      <c r="L272" s="287"/>
      <c r="M272" s="287"/>
      <c r="N272" s="287"/>
      <c r="O272" s="287"/>
      <c r="P272" s="287"/>
      <c r="Q272" s="287"/>
      <c r="R272" s="287"/>
      <c r="S272" s="287"/>
      <c r="T272" s="286"/>
      <c r="U272" s="367"/>
      <c r="V272" s="287"/>
      <c r="W272" s="287"/>
      <c r="X272" s="287"/>
      <c r="Y272" s="287"/>
      <c r="Z272" s="287"/>
      <c r="AA272" s="287"/>
      <c r="AB272" s="287"/>
      <c r="AC272" s="287"/>
      <c r="AD272" s="287"/>
      <c r="AE272" s="287"/>
      <c r="AF272" s="287"/>
      <c r="AG272" s="365"/>
      <c r="AH272" s="368"/>
      <c r="AI272" s="287"/>
      <c r="AJ272" s="287"/>
      <c r="AK272" s="287"/>
      <c r="AL272" s="287"/>
      <c r="AM272" s="287"/>
      <c r="AN272" s="287"/>
      <c r="AO272" s="287"/>
      <c r="AP272" s="287"/>
      <c r="AQ272" s="287"/>
      <c r="AR272" s="287"/>
      <c r="AS272" s="287"/>
      <c r="AT272" s="286"/>
      <c r="AU272" s="367"/>
      <c r="AV272" s="287"/>
      <c r="AW272" s="287"/>
      <c r="AX272" s="287"/>
      <c r="AY272" s="287"/>
      <c r="AZ272" s="287"/>
      <c r="BA272" s="287"/>
      <c r="BB272" s="287"/>
      <c r="BC272" s="287"/>
      <c r="BD272" s="287"/>
      <c r="BE272" s="287"/>
      <c r="BF272" s="288"/>
      <c r="BG272" s="396"/>
      <c r="BH272" s="397"/>
      <c r="BI272" s="287"/>
      <c r="BJ272" s="287"/>
      <c r="BK272" s="287"/>
      <c r="BL272" s="287"/>
      <c r="BM272" s="287"/>
      <c r="BN272" s="287"/>
      <c r="BO272" s="287"/>
      <c r="BP272" s="287"/>
      <c r="BQ272" s="287"/>
      <c r="BR272" s="287"/>
      <c r="BS272" s="287"/>
      <c r="BT272" s="286"/>
    </row>
    <row r="273" spans="1:72" s="217" customFormat="1" ht="11.65" customHeight="1" x14ac:dyDescent="0.2">
      <c r="A273" s="448">
        <f>IF(ISBLANK(Tracker!G238),"",Tracker!G238)</f>
        <v>24</v>
      </c>
      <c r="B273" s="971" t="str">
        <f>IF(ISBLANK(Tracker!H237),"",Tracker!H237)</f>
        <v>Mere Avenue</v>
      </c>
      <c r="C273" s="972"/>
      <c r="D273" s="972"/>
      <c r="E273" s="973"/>
      <c r="F273" s="96" t="str">
        <f>IF(ISBLANK(Tracker!L237),"",Tracker!L237)</f>
        <v>B35 6QT</v>
      </c>
      <c r="G273" s="217">
        <f t="shared" si="94"/>
        <v>235</v>
      </c>
      <c r="H273" s="368"/>
      <c r="I273" s="287"/>
      <c r="J273" s="287"/>
      <c r="K273" s="287"/>
      <c r="L273" s="287"/>
      <c r="M273" s="287"/>
      <c r="N273" s="287"/>
      <c r="O273" s="287"/>
      <c r="P273" s="287"/>
      <c r="Q273" s="287"/>
      <c r="R273" s="287"/>
      <c r="S273" s="287"/>
      <c r="T273" s="286"/>
      <c r="U273" s="367"/>
      <c r="V273" s="287"/>
      <c r="W273" s="287"/>
      <c r="X273" s="287"/>
      <c r="Y273" s="287"/>
      <c r="Z273" s="287"/>
      <c r="AA273" s="287"/>
      <c r="AB273" s="287"/>
      <c r="AC273" s="287"/>
      <c r="AD273" s="287"/>
      <c r="AE273" s="287"/>
      <c r="AF273" s="287"/>
      <c r="AG273" s="365"/>
      <c r="AH273" s="368"/>
      <c r="AI273" s="287"/>
      <c r="AJ273" s="287"/>
      <c r="AK273" s="287"/>
      <c r="AL273" s="287"/>
      <c r="AM273" s="287"/>
      <c r="AN273" s="287"/>
      <c r="AO273" s="287"/>
      <c r="AP273" s="287"/>
      <c r="AQ273" s="287"/>
      <c r="AR273" s="287"/>
      <c r="AS273" s="287"/>
      <c r="AT273" s="286"/>
      <c r="AU273" s="367"/>
      <c r="AV273" s="287"/>
      <c r="AW273" s="287"/>
      <c r="AX273" s="287"/>
      <c r="AY273" s="287"/>
      <c r="AZ273" s="287"/>
      <c r="BA273" s="287"/>
      <c r="BB273" s="287"/>
      <c r="BC273" s="287"/>
      <c r="BD273" s="287"/>
      <c r="BE273" s="287"/>
      <c r="BF273" s="288"/>
      <c r="BG273" s="396"/>
      <c r="BH273" s="397"/>
      <c r="BI273" s="287"/>
      <c r="BJ273" s="287"/>
      <c r="BK273" s="287"/>
      <c r="BL273" s="287"/>
      <c r="BM273" s="287"/>
      <c r="BN273" s="287"/>
      <c r="BO273" s="287"/>
      <c r="BP273" s="287"/>
      <c r="BQ273" s="287"/>
      <c r="BR273" s="287"/>
      <c r="BS273" s="287"/>
      <c r="BT273" s="286"/>
    </row>
    <row r="274" spans="1:72" s="217" customFormat="1" ht="11.65" customHeight="1" x14ac:dyDescent="0.2">
      <c r="A274" s="448">
        <f>IF(ISBLANK(Tracker!G239),"",Tracker!G239)</f>
        <v>28</v>
      </c>
      <c r="B274" s="971" t="str">
        <f>IF(ISBLANK(Tracker!H238),"",Tracker!H238)</f>
        <v>Mere Avenue</v>
      </c>
      <c r="C274" s="972"/>
      <c r="D274" s="972"/>
      <c r="E274" s="973"/>
      <c r="F274" s="96" t="str">
        <f>IF(ISBLANK(Tracker!L238),"",Tracker!L238)</f>
        <v>B35 6QT</v>
      </c>
      <c r="G274" s="217">
        <f t="shared" si="94"/>
        <v>236</v>
      </c>
      <c r="H274" s="368"/>
      <c r="I274" s="287"/>
      <c r="J274" s="287"/>
      <c r="K274" s="287"/>
      <c r="L274" s="287"/>
      <c r="M274" s="287"/>
      <c r="N274" s="287"/>
      <c r="O274" s="287"/>
      <c r="P274" s="287"/>
      <c r="Q274" s="287"/>
      <c r="R274" s="287"/>
      <c r="S274" s="287"/>
      <c r="T274" s="286"/>
      <c r="U274" s="367"/>
      <c r="V274" s="287"/>
      <c r="W274" s="287"/>
      <c r="X274" s="287"/>
      <c r="Y274" s="287"/>
      <c r="Z274" s="287"/>
      <c r="AA274" s="287"/>
      <c r="AB274" s="287"/>
      <c r="AC274" s="287"/>
      <c r="AD274" s="287"/>
      <c r="AE274" s="287"/>
      <c r="AF274" s="287"/>
      <c r="AG274" s="365"/>
      <c r="AH274" s="368"/>
      <c r="AI274" s="287"/>
      <c r="AJ274" s="287"/>
      <c r="AK274" s="287"/>
      <c r="AL274" s="287"/>
      <c r="AM274" s="287"/>
      <c r="AN274" s="287"/>
      <c r="AO274" s="287"/>
      <c r="AP274" s="287"/>
      <c r="AQ274" s="287"/>
      <c r="AR274" s="287"/>
      <c r="AS274" s="287"/>
      <c r="AT274" s="286"/>
      <c r="AU274" s="367"/>
      <c r="AV274" s="287"/>
      <c r="AW274" s="287"/>
      <c r="AX274" s="287"/>
      <c r="AY274" s="287"/>
      <c r="AZ274" s="287"/>
      <c r="BA274" s="287"/>
      <c r="BB274" s="287"/>
      <c r="BC274" s="287"/>
      <c r="BD274" s="287"/>
      <c r="BE274" s="287"/>
      <c r="BF274" s="288"/>
      <c r="BG274" s="396"/>
      <c r="BH274" s="397"/>
      <c r="BI274" s="287"/>
      <c r="BJ274" s="287"/>
      <c r="BK274" s="287"/>
      <c r="BL274" s="287"/>
      <c r="BM274" s="287"/>
      <c r="BN274" s="287"/>
      <c r="BO274" s="287"/>
      <c r="BP274" s="287"/>
      <c r="BQ274" s="287"/>
      <c r="BR274" s="287"/>
      <c r="BS274" s="287"/>
      <c r="BT274" s="286"/>
    </row>
    <row r="275" spans="1:72" s="217" customFormat="1" ht="11.65" customHeight="1" x14ac:dyDescent="0.2">
      <c r="A275" s="448">
        <f>IF(ISBLANK(Tracker!G240),"",Tracker!G240)</f>
        <v>30</v>
      </c>
      <c r="B275" s="971" t="str">
        <f>IF(ISBLANK(Tracker!H239),"",Tracker!H239)</f>
        <v>Mere Avenue</v>
      </c>
      <c r="C275" s="972"/>
      <c r="D275" s="972"/>
      <c r="E275" s="973"/>
      <c r="F275" s="96" t="str">
        <f>IF(ISBLANK(Tracker!L239),"",Tracker!L239)</f>
        <v>B35 6QT</v>
      </c>
      <c r="G275" s="217">
        <f t="shared" si="94"/>
        <v>237</v>
      </c>
      <c r="H275" s="368"/>
      <c r="I275" s="287"/>
      <c r="J275" s="287"/>
      <c r="K275" s="287"/>
      <c r="L275" s="287"/>
      <c r="M275" s="287"/>
      <c r="N275" s="287"/>
      <c r="O275" s="287"/>
      <c r="P275" s="287"/>
      <c r="Q275" s="287"/>
      <c r="R275" s="287"/>
      <c r="S275" s="287"/>
      <c r="T275" s="286"/>
      <c r="U275" s="367"/>
      <c r="V275" s="287"/>
      <c r="W275" s="287"/>
      <c r="X275" s="287"/>
      <c r="Y275" s="287"/>
      <c r="Z275" s="287"/>
      <c r="AA275" s="287"/>
      <c r="AB275" s="287"/>
      <c r="AC275" s="287"/>
      <c r="AD275" s="287"/>
      <c r="AE275" s="287"/>
      <c r="AF275" s="287"/>
      <c r="AG275" s="365"/>
      <c r="AH275" s="368"/>
      <c r="AI275" s="287"/>
      <c r="AJ275" s="287"/>
      <c r="AK275" s="287"/>
      <c r="AL275" s="287"/>
      <c r="AM275" s="287"/>
      <c r="AN275" s="287"/>
      <c r="AO275" s="287"/>
      <c r="AP275" s="287"/>
      <c r="AQ275" s="287"/>
      <c r="AR275" s="287"/>
      <c r="AS275" s="287"/>
      <c r="AT275" s="286"/>
      <c r="AU275" s="367"/>
      <c r="AV275" s="287"/>
      <c r="AW275" s="287"/>
      <c r="AX275" s="287"/>
      <c r="AY275" s="287"/>
      <c r="AZ275" s="287"/>
      <c r="BA275" s="287"/>
      <c r="BB275" s="287"/>
      <c r="BC275" s="287"/>
      <c r="BD275" s="287"/>
      <c r="BE275" s="287"/>
      <c r="BF275" s="288"/>
      <c r="BG275" s="396"/>
      <c r="BH275" s="397"/>
      <c r="BI275" s="287"/>
      <c r="BJ275" s="287"/>
      <c r="BK275" s="287"/>
      <c r="BL275" s="287"/>
      <c r="BM275" s="287"/>
      <c r="BN275" s="287"/>
      <c r="BO275" s="287"/>
      <c r="BP275" s="287"/>
      <c r="BQ275" s="287"/>
      <c r="BR275" s="287"/>
      <c r="BS275" s="287"/>
      <c r="BT275" s="286"/>
    </row>
    <row r="276" spans="1:72" s="217" customFormat="1" ht="11.65" customHeight="1" x14ac:dyDescent="0.2">
      <c r="A276" s="448">
        <f>IF(ISBLANK(Tracker!G241),"",Tracker!G241)</f>
        <v>32</v>
      </c>
      <c r="B276" s="971" t="str">
        <f>IF(ISBLANK(Tracker!H240),"",Tracker!H240)</f>
        <v>Mere Avenue</v>
      </c>
      <c r="C276" s="972"/>
      <c r="D276" s="972"/>
      <c r="E276" s="973"/>
      <c r="F276" s="96" t="str">
        <f>IF(ISBLANK(Tracker!L240),"",Tracker!L240)</f>
        <v>B35 6QT</v>
      </c>
      <c r="G276" s="217">
        <f t="shared" si="94"/>
        <v>238</v>
      </c>
      <c r="H276" s="368"/>
      <c r="I276" s="287"/>
      <c r="J276" s="287"/>
      <c r="K276" s="287"/>
      <c r="L276" s="287"/>
      <c r="M276" s="287"/>
      <c r="N276" s="287"/>
      <c r="O276" s="287"/>
      <c r="P276" s="287"/>
      <c r="Q276" s="287"/>
      <c r="R276" s="287"/>
      <c r="S276" s="287"/>
      <c r="T276" s="286"/>
      <c r="U276" s="367"/>
      <c r="V276" s="287"/>
      <c r="W276" s="287"/>
      <c r="X276" s="287"/>
      <c r="Y276" s="287"/>
      <c r="Z276" s="287"/>
      <c r="AA276" s="287"/>
      <c r="AB276" s="287"/>
      <c r="AC276" s="287"/>
      <c r="AD276" s="287"/>
      <c r="AE276" s="287"/>
      <c r="AF276" s="287"/>
      <c r="AG276" s="365"/>
      <c r="AH276" s="368"/>
      <c r="AI276" s="287"/>
      <c r="AJ276" s="287"/>
      <c r="AK276" s="287"/>
      <c r="AL276" s="287"/>
      <c r="AM276" s="287"/>
      <c r="AN276" s="287"/>
      <c r="AO276" s="287"/>
      <c r="AP276" s="287"/>
      <c r="AQ276" s="287"/>
      <c r="AR276" s="287"/>
      <c r="AS276" s="287"/>
      <c r="AT276" s="286"/>
      <c r="AU276" s="367"/>
      <c r="AV276" s="287"/>
      <c r="AW276" s="287"/>
      <c r="AX276" s="287"/>
      <c r="AY276" s="287"/>
      <c r="AZ276" s="287"/>
      <c r="BA276" s="287"/>
      <c r="BB276" s="287"/>
      <c r="BC276" s="287"/>
      <c r="BD276" s="287"/>
      <c r="BE276" s="287"/>
      <c r="BF276" s="288"/>
      <c r="BG276" s="396"/>
      <c r="BH276" s="397"/>
      <c r="BI276" s="287"/>
      <c r="BJ276" s="287"/>
      <c r="BK276" s="287"/>
      <c r="BL276" s="287"/>
      <c r="BM276" s="287"/>
      <c r="BN276" s="287"/>
      <c r="BO276" s="287"/>
      <c r="BP276" s="287"/>
      <c r="BQ276" s="287"/>
      <c r="BR276" s="287"/>
      <c r="BS276" s="287"/>
      <c r="BT276" s="286"/>
    </row>
    <row r="277" spans="1:72" s="217" customFormat="1" ht="11.65" customHeight="1" x14ac:dyDescent="0.2">
      <c r="A277" s="448">
        <f>IF(ISBLANK(Tracker!G242),"",Tracker!G242)</f>
        <v>38</v>
      </c>
      <c r="B277" s="971" t="str">
        <f>IF(ISBLANK(Tracker!H241),"",Tracker!H241)</f>
        <v>Mere Avenue</v>
      </c>
      <c r="C277" s="972"/>
      <c r="D277" s="972"/>
      <c r="E277" s="973"/>
      <c r="F277" s="96" t="str">
        <f>IF(ISBLANK(Tracker!L241),"",Tracker!L241)</f>
        <v>B35 6QT</v>
      </c>
      <c r="G277" s="217">
        <f t="shared" si="94"/>
        <v>239</v>
      </c>
      <c r="H277" s="368"/>
      <c r="I277" s="287"/>
      <c r="J277" s="287"/>
      <c r="K277" s="287"/>
      <c r="L277" s="287"/>
      <c r="M277" s="287"/>
      <c r="N277" s="287"/>
      <c r="O277" s="287"/>
      <c r="P277" s="287"/>
      <c r="Q277" s="287"/>
      <c r="R277" s="287"/>
      <c r="S277" s="287"/>
      <c r="T277" s="286"/>
      <c r="U277" s="367"/>
      <c r="V277" s="287"/>
      <c r="W277" s="287"/>
      <c r="X277" s="287"/>
      <c r="Y277" s="287"/>
      <c r="Z277" s="287"/>
      <c r="AA277" s="287"/>
      <c r="AB277" s="287"/>
      <c r="AC277" s="287"/>
      <c r="AD277" s="287"/>
      <c r="AE277" s="287"/>
      <c r="AF277" s="287"/>
      <c r="AG277" s="365"/>
      <c r="AH277" s="368"/>
      <c r="AI277" s="287"/>
      <c r="AJ277" s="287"/>
      <c r="AK277" s="287"/>
      <c r="AL277" s="287"/>
      <c r="AM277" s="287"/>
      <c r="AN277" s="287"/>
      <c r="AO277" s="287"/>
      <c r="AP277" s="287"/>
      <c r="AQ277" s="287"/>
      <c r="AR277" s="287"/>
      <c r="AS277" s="287"/>
      <c r="AT277" s="286"/>
      <c r="AU277" s="367"/>
      <c r="AV277" s="287"/>
      <c r="AW277" s="287"/>
      <c r="AX277" s="287"/>
      <c r="AY277" s="287"/>
      <c r="AZ277" s="287"/>
      <c r="BA277" s="287"/>
      <c r="BB277" s="287"/>
      <c r="BC277" s="287"/>
      <c r="BD277" s="287"/>
      <c r="BE277" s="287"/>
      <c r="BF277" s="288"/>
      <c r="BG277" s="396"/>
      <c r="BH277" s="397"/>
      <c r="BI277" s="287"/>
      <c r="BJ277" s="287"/>
      <c r="BK277" s="287"/>
      <c r="BL277" s="287"/>
      <c r="BM277" s="287"/>
      <c r="BN277" s="287"/>
      <c r="BO277" s="287"/>
      <c r="BP277" s="287"/>
      <c r="BQ277" s="287"/>
      <c r="BR277" s="287"/>
      <c r="BS277" s="287"/>
      <c r="BT277" s="286"/>
    </row>
    <row r="278" spans="1:72" s="217" customFormat="1" ht="11.65" customHeight="1" x14ac:dyDescent="0.2">
      <c r="A278" s="448">
        <f>IF(ISBLANK(Tracker!G243),"",Tracker!G243)</f>
        <v>40</v>
      </c>
      <c r="B278" s="971" t="str">
        <f>IF(ISBLANK(Tracker!H242),"",Tracker!H242)</f>
        <v>Mere Avenue</v>
      </c>
      <c r="C278" s="972"/>
      <c r="D278" s="972"/>
      <c r="E278" s="973"/>
      <c r="F278" s="96" t="str">
        <f>IF(ISBLANK(Tracker!L242),"",Tracker!L242)</f>
        <v>B35 6QT</v>
      </c>
      <c r="G278" s="217">
        <f t="shared" si="94"/>
        <v>240</v>
      </c>
      <c r="H278" s="368"/>
      <c r="I278" s="287"/>
      <c r="J278" s="287"/>
      <c r="K278" s="287"/>
      <c r="L278" s="287"/>
      <c r="M278" s="287"/>
      <c r="N278" s="287"/>
      <c r="O278" s="287"/>
      <c r="P278" s="287"/>
      <c r="Q278" s="287"/>
      <c r="R278" s="287"/>
      <c r="S278" s="287"/>
      <c r="T278" s="286"/>
      <c r="U278" s="367"/>
      <c r="V278" s="287"/>
      <c r="W278" s="287"/>
      <c r="X278" s="287"/>
      <c r="Y278" s="287"/>
      <c r="Z278" s="287"/>
      <c r="AA278" s="287"/>
      <c r="AB278" s="287"/>
      <c r="AC278" s="287"/>
      <c r="AD278" s="287"/>
      <c r="AE278" s="287"/>
      <c r="AF278" s="287"/>
      <c r="AG278" s="365"/>
      <c r="AH278" s="368"/>
      <c r="AI278" s="287"/>
      <c r="AJ278" s="287"/>
      <c r="AK278" s="287"/>
      <c r="AL278" s="287"/>
      <c r="AM278" s="287"/>
      <c r="AN278" s="287"/>
      <c r="AO278" s="287"/>
      <c r="AP278" s="287"/>
      <c r="AQ278" s="287"/>
      <c r="AR278" s="287"/>
      <c r="AS278" s="287"/>
      <c r="AT278" s="286"/>
      <c r="AU278" s="367"/>
      <c r="AV278" s="287"/>
      <c r="AW278" s="287"/>
      <c r="AX278" s="287"/>
      <c r="AY278" s="287"/>
      <c r="AZ278" s="287"/>
      <c r="BA278" s="287"/>
      <c r="BB278" s="287"/>
      <c r="BC278" s="287"/>
      <c r="BD278" s="287"/>
      <c r="BE278" s="287"/>
      <c r="BF278" s="288"/>
      <c r="BG278" s="396"/>
      <c r="BH278" s="397"/>
      <c r="BI278" s="287"/>
      <c r="BJ278" s="287"/>
      <c r="BK278" s="287"/>
      <c r="BL278" s="287"/>
      <c r="BM278" s="287"/>
      <c r="BN278" s="287"/>
      <c r="BO278" s="287"/>
      <c r="BP278" s="287"/>
      <c r="BQ278" s="287"/>
      <c r="BR278" s="287"/>
      <c r="BS278" s="287"/>
      <c r="BT278" s="286"/>
    </row>
    <row r="279" spans="1:72" s="217" customFormat="1" ht="11.65" customHeight="1" x14ac:dyDescent="0.2">
      <c r="A279" s="448" t="str">
        <f>IF(ISBLANK(Tracker!G244),"",Tracker!G244)</f>
        <v xml:space="preserve">34 </v>
      </c>
      <c r="B279" s="971" t="str">
        <f>IF(ISBLANK(Tracker!H243),"",Tracker!H243)</f>
        <v>Mere Avenue</v>
      </c>
      <c r="C279" s="972"/>
      <c r="D279" s="972"/>
      <c r="E279" s="973"/>
      <c r="F279" s="96" t="str">
        <f>IF(ISBLANK(Tracker!L243),"",Tracker!L243)</f>
        <v>B35 6QT</v>
      </c>
      <c r="G279" s="217">
        <f t="shared" si="94"/>
        <v>241</v>
      </c>
      <c r="H279" s="368"/>
      <c r="I279" s="287"/>
      <c r="J279" s="287"/>
      <c r="K279" s="287"/>
      <c r="L279" s="287"/>
      <c r="M279" s="287"/>
      <c r="N279" s="287"/>
      <c r="O279" s="287"/>
      <c r="P279" s="287"/>
      <c r="Q279" s="287"/>
      <c r="R279" s="287"/>
      <c r="S279" s="287"/>
      <c r="T279" s="286"/>
      <c r="U279" s="367"/>
      <c r="V279" s="287"/>
      <c r="W279" s="287"/>
      <c r="X279" s="287"/>
      <c r="Y279" s="287"/>
      <c r="Z279" s="287"/>
      <c r="AA279" s="287"/>
      <c r="AB279" s="287"/>
      <c r="AC279" s="287"/>
      <c r="AD279" s="287"/>
      <c r="AE279" s="287"/>
      <c r="AF279" s="287"/>
      <c r="AG279" s="365"/>
      <c r="AH279" s="368"/>
      <c r="AI279" s="287"/>
      <c r="AJ279" s="287"/>
      <c r="AK279" s="287"/>
      <c r="AL279" s="287"/>
      <c r="AM279" s="287"/>
      <c r="AN279" s="287"/>
      <c r="AO279" s="287"/>
      <c r="AP279" s="287"/>
      <c r="AQ279" s="287"/>
      <c r="AR279" s="287"/>
      <c r="AS279" s="287"/>
      <c r="AT279" s="286"/>
      <c r="AU279" s="367"/>
      <c r="AV279" s="287"/>
      <c r="AW279" s="287"/>
      <c r="AX279" s="287"/>
      <c r="AY279" s="287"/>
      <c r="AZ279" s="287"/>
      <c r="BA279" s="287"/>
      <c r="BB279" s="287"/>
      <c r="BC279" s="287"/>
      <c r="BD279" s="287"/>
      <c r="BE279" s="287"/>
      <c r="BF279" s="288"/>
      <c r="BG279" s="396"/>
      <c r="BH279" s="397"/>
      <c r="BI279" s="287"/>
      <c r="BJ279" s="287"/>
      <c r="BK279" s="287"/>
      <c r="BL279" s="287"/>
      <c r="BM279" s="287"/>
      <c r="BN279" s="287"/>
      <c r="BO279" s="287"/>
      <c r="BP279" s="287"/>
      <c r="BQ279" s="287"/>
      <c r="BR279" s="287"/>
      <c r="BS279" s="287"/>
      <c r="BT279" s="286"/>
    </row>
    <row r="280" spans="1:72" s="217" customFormat="1" ht="11.65" customHeight="1" x14ac:dyDescent="0.2">
      <c r="A280" s="448" t="str">
        <f>IF(ISBLANK(Tracker!G245),"",Tracker!G245)</f>
        <v xml:space="preserve">36 </v>
      </c>
      <c r="B280" s="971" t="str">
        <f>IF(ISBLANK(Tracker!H244),"",Tracker!H244)</f>
        <v>Mere Avenue</v>
      </c>
      <c r="C280" s="972"/>
      <c r="D280" s="972"/>
      <c r="E280" s="973"/>
      <c r="F280" s="96" t="str">
        <f>IF(ISBLANK(Tracker!L244),"",Tracker!L244)</f>
        <v>B35 6QT</v>
      </c>
      <c r="G280" s="217">
        <f t="shared" si="94"/>
        <v>242</v>
      </c>
      <c r="H280" s="368"/>
      <c r="I280" s="287"/>
      <c r="J280" s="287"/>
      <c r="K280" s="287"/>
      <c r="L280" s="287"/>
      <c r="M280" s="287"/>
      <c r="N280" s="287"/>
      <c r="O280" s="287"/>
      <c r="P280" s="287"/>
      <c r="Q280" s="287"/>
      <c r="R280" s="287"/>
      <c r="S280" s="287"/>
      <c r="T280" s="286"/>
      <c r="U280" s="367"/>
      <c r="V280" s="287"/>
      <c r="W280" s="287"/>
      <c r="X280" s="287"/>
      <c r="Y280" s="287"/>
      <c r="Z280" s="287"/>
      <c r="AA280" s="287"/>
      <c r="AB280" s="287"/>
      <c r="AC280" s="287"/>
      <c r="AD280" s="287"/>
      <c r="AE280" s="287"/>
      <c r="AF280" s="287"/>
      <c r="AG280" s="365"/>
      <c r="AH280" s="368"/>
      <c r="AI280" s="287"/>
      <c r="AJ280" s="287"/>
      <c r="AK280" s="287"/>
      <c r="AL280" s="287"/>
      <c r="AM280" s="287"/>
      <c r="AN280" s="287"/>
      <c r="AO280" s="287"/>
      <c r="AP280" s="287"/>
      <c r="AQ280" s="287"/>
      <c r="AR280" s="287"/>
      <c r="AS280" s="287"/>
      <c r="AT280" s="286"/>
      <c r="AU280" s="367"/>
      <c r="AV280" s="287"/>
      <c r="AW280" s="287"/>
      <c r="AX280" s="287"/>
      <c r="AY280" s="287"/>
      <c r="AZ280" s="287"/>
      <c r="BA280" s="287"/>
      <c r="BB280" s="287"/>
      <c r="BC280" s="287"/>
      <c r="BD280" s="287"/>
      <c r="BE280" s="287"/>
      <c r="BF280" s="288"/>
      <c r="BG280" s="396"/>
      <c r="BH280" s="397"/>
      <c r="BI280" s="287"/>
      <c r="BJ280" s="287"/>
      <c r="BK280" s="287"/>
      <c r="BL280" s="287"/>
      <c r="BM280" s="287"/>
      <c r="BN280" s="287"/>
      <c r="BO280" s="287"/>
      <c r="BP280" s="287"/>
      <c r="BQ280" s="287"/>
      <c r="BR280" s="287"/>
      <c r="BS280" s="287"/>
      <c r="BT280" s="286"/>
    </row>
    <row r="281" spans="1:72" s="217" customFormat="1" ht="11.65" customHeight="1" x14ac:dyDescent="0.2">
      <c r="A281" s="448" t="str">
        <f>IF(ISBLANK(Tracker!G246),"",Tracker!G246)</f>
        <v>FLAT 1 Block 16</v>
      </c>
      <c r="B281" s="971" t="str">
        <f>IF(ISBLANK(Tracker!H245),"",Tracker!H245)</f>
        <v>Mere Avenue</v>
      </c>
      <c r="C281" s="972"/>
      <c r="D281" s="972"/>
      <c r="E281" s="973"/>
      <c r="F281" s="96" t="str">
        <f>IF(ISBLANK(Tracker!L245),"",Tracker!L245)</f>
        <v>B35 6QT</v>
      </c>
      <c r="G281" s="217">
        <f t="shared" si="94"/>
        <v>243</v>
      </c>
      <c r="H281" s="368"/>
      <c r="I281" s="287"/>
      <c r="J281" s="287"/>
      <c r="K281" s="287"/>
      <c r="L281" s="287"/>
      <c r="M281" s="287"/>
      <c r="N281" s="287"/>
      <c r="O281" s="287"/>
      <c r="P281" s="287"/>
      <c r="Q281" s="287"/>
      <c r="R281" s="287"/>
      <c r="S281" s="287"/>
      <c r="T281" s="286"/>
      <c r="U281" s="367"/>
      <c r="V281" s="287"/>
      <c r="W281" s="287"/>
      <c r="X281" s="287"/>
      <c r="Y281" s="287"/>
      <c r="Z281" s="287"/>
      <c r="AA281" s="287"/>
      <c r="AB281" s="287"/>
      <c r="AC281" s="287"/>
      <c r="AD281" s="287"/>
      <c r="AE281" s="287"/>
      <c r="AF281" s="287"/>
      <c r="AG281" s="365"/>
      <c r="AH281" s="368"/>
      <c r="AI281" s="287"/>
      <c r="AJ281" s="287"/>
      <c r="AK281" s="287"/>
      <c r="AL281" s="287"/>
      <c r="AM281" s="287"/>
      <c r="AN281" s="287"/>
      <c r="AO281" s="287"/>
      <c r="AP281" s="287"/>
      <c r="AQ281" s="287"/>
      <c r="AR281" s="287"/>
      <c r="AS281" s="287"/>
      <c r="AT281" s="286"/>
      <c r="AU281" s="367"/>
      <c r="AV281" s="287"/>
      <c r="AW281" s="287"/>
      <c r="AX281" s="287"/>
      <c r="AY281" s="287"/>
      <c r="AZ281" s="287"/>
      <c r="BA281" s="287"/>
      <c r="BB281" s="287"/>
      <c r="BC281" s="287"/>
      <c r="BD281" s="287"/>
      <c r="BE281" s="287"/>
      <c r="BF281" s="288"/>
      <c r="BG281" s="396"/>
      <c r="BH281" s="397"/>
      <c r="BI281" s="287"/>
      <c r="BJ281" s="287"/>
      <c r="BK281" s="287"/>
      <c r="BL281" s="287"/>
      <c r="BM281" s="287"/>
      <c r="BN281" s="287"/>
      <c r="BO281" s="287"/>
      <c r="BP281" s="287"/>
      <c r="BQ281" s="287"/>
      <c r="BR281" s="287"/>
      <c r="BS281" s="287"/>
      <c r="BT281" s="286"/>
    </row>
    <row r="282" spans="1:72" s="217" customFormat="1" ht="11.65" customHeight="1" x14ac:dyDescent="0.2">
      <c r="A282" s="448" t="str">
        <f>IF(ISBLANK(Tracker!G247),"",Tracker!G247)</f>
        <v>FLAT 2 Block 16</v>
      </c>
      <c r="B282" s="971" t="str">
        <f>IF(ISBLANK(Tracker!H246),"",Tracker!H246)</f>
        <v>Bicester Square</v>
      </c>
      <c r="C282" s="972"/>
      <c r="D282" s="972"/>
      <c r="E282" s="973"/>
      <c r="F282" s="96" t="str">
        <f>IF(ISBLANK(Tracker!L246),"",Tracker!L246)</f>
        <v>B35 6HR</v>
      </c>
      <c r="G282" s="217">
        <f t="shared" si="94"/>
        <v>244</v>
      </c>
      <c r="H282" s="368"/>
      <c r="I282" s="287"/>
      <c r="J282" s="287"/>
      <c r="K282" s="287"/>
      <c r="L282" s="287"/>
      <c r="M282" s="287"/>
      <c r="N282" s="287"/>
      <c r="O282" s="287"/>
      <c r="P282" s="287"/>
      <c r="Q282" s="287"/>
      <c r="R282" s="287"/>
      <c r="S282" s="287"/>
      <c r="T282" s="286"/>
      <c r="U282" s="367"/>
      <c r="V282" s="287"/>
      <c r="W282" s="287"/>
      <c r="X282" s="287"/>
      <c r="Y282" s="287"/>
      <c r="Z282" s="287"/>
      <c r="AA282" s="287"/>
      <c r="AB282" s="287"/>
      <c r="AC282" s="287"/>
      <c r="AD282" s="287"/>
      <c r="AE282" s="287"/>
      <c r="AF282" s="287"/>
      <c r="AG282" s="365"/>
      <c r="AH282" s="368"/>
      <c r="AI282" s="287"/>
      <c r="AJ282" s="287"/>
      <c r="AK282" s="287"/>
      <c r="AL282" s="287"/>
      <c r="AM282" s="287"/>
      <c r="AN282" s="287"/>
      <c r="AO282" s="287"/>
      <c r="AP282" s="287"/>
      <c r="AQ282" s="287"/>
      <c r="AR282" s="287"/>
      <c r="AS282" s="287"/>
      <c r="AT282" s="286"/>
      <c r="AU282" s="367"/>
      <c r="AV282" s="287"/>
      <c r="AW282" s="287"/>
      <c r="AX282" s="287"/>
      <c r="AY282" s="287"/>
      <c r="AZ282" s="287"/>
      <c r="BA282" s="287"/>
      <c r="BB282" s="287"/>
      <c r="BC282" s="287"/>
      <c r="BD282" s="287"/>
      <c r="BE282" s="287"/>
      <c r="BF282" s="288"/>
      <c r="BG282" s="396"/>
      <c r="BH282" s="397"/>
      <c r="BI282" s="287"/>
      <c r="BJ282" s="287"/>
      <c r="BK282" s="287"/>
      <c r="BL282" s="287"/>
      <c r="BM282" s="287"/>
      <c r="BN282" s="287"/>
      <c r="BO282" s="287"/>
      <c r="BP282" s="287"/>
      <c r="BQ282" s="287"/>
      <c r="BR282" s="287"/>
      <c r="BS282" s="287"/>
      <c r="BT282" s="286"/>
    </row>
    <row r="283" spans="1:72" s="217" customFormat="1" ht="11.65" customHeight="1" x14ac:dyDescent="0.2">
      <c r="A283" s="448">
        <f>IF(ISBLANK(Tracker!G248),"",Tracker!G248)</f>
        <v>1</v>
      </c>
      <c r="B283" s="971" t="str">
        <f>IF(ISBLANK(Tracker!H247),"",Tracker!H247)</f>
        <v>Bicester Square</v>
      </c>
      <c r="C283" s="972"/>
      <c r="D283" s="972"/>
      <c r="E283" s="973"/>
      <c r="F283" s="96" t="str">
        <f>IF(ISBLANK(Tracker!L247),"",Tracker!L247)</f>
        <v>B35 6HR</v>
      </c>
      <c r="G283" s="217">
        <f t="shared" si="94"/>
        <v>245</v>
      </c>
      <c r="H283" s="368"/>
      <c r="I283" s="287"/>
      <c r="J283" s="287"/>
      <c r="K283" s="287"/>
      <c r="L283" s="287"/>
      <c r="M283" s="287"/>
      <c r="N283" s="287"/>
      <c r="O283" s="287"/>
      <c r="P283" s="287"/>
      <c r="Q283" s="287"/>
      <c r="R283" s="287"/>
      <c r="S283" s="287"/>
      <c r="T283" s="286"/>
      <c r="U283" s="367"/>
      <c r="V283" s="287"/>
      <c r="W283" s="287"/>
      <c r="X283" s="287"/>
      <c r="Y283" s="287"/>
      <c r="Z283" s="287"/>
      <c r="AA283" s="287"/>
      <c r="AB283" s="287"/>
      <c r="AC283" s="287"/>
      <c r="AD283" s="287"/>
      <c r="AE283" s="287"/>
      <c r="AF283" s="287"/>
      <c r="AG283" s="365"/>
      <c r="AH283" s="368"/>
      <c r="AI283" s="287"/>
      <c r="AJ283" s="287"/>
      <c r="AK283" s="287"/>
      <c r="AL283" s="287"/>
      <c r="AM283" s="287"/>
      <c r="AN283" s="287"/>
      <c r="AO283" s="287"/>
      <c r="AP283" s="287"/>
      <c r="AQ283" s="287"/>
      <c r="AR283" s="287"/>
      <c r="AS283" s="287"/>
      <c r="AT283" s="286"/>
      <c r="AU283" s="367"/>
      <c r="AV283" s="287"/>
      <c r="AW283" s="287"/>
      <c r="AX283" s="287"/>
      <c r="AY283" s="287"/>
      <c r="AZ283" s="287"/>
      <c r="BA283" s="287"/>
      <c r="BB283" s="287"/>
      <c r="BC283" s="287"/>
      <c r="BD283" s="287"/>
      <c r="BE283" s="287"/>
      <c r="BF283" s="288"/>
      <c r="BG283" s="396"/>
      <c r="BH283" s="397"/>
      <c r="BI283" s="287"/>
      <c r="BJ283" s="287"/>
      <c r="BK283" s="287"/>
      <c r="BL283" s="287"/>
      <c r="BM283" s="287"/>
      <c r="BN283" s="287"/>
      <c r="BO283" s="287"/>
      <c r="BP283" s="287"/>
      <c r="BQ283" s="287"/>
      <c r="BR283" s="287"/>
      <c r="BS283" s="287"/>
      <c r="BT283" s="286"/>
    </row>
    <row r="284" spans="1:72" s="217" customFormat="1" ht="11.65" customHeight="1" x14ac:dyDescent="0.2">
      <c r="A284" s="448">
        <f>IF(ISBLANK(Tracker!G249),"",Tracker!G249)</f>
        <v>2</v>
      </c>
      <c r="B284" s="971" t="str">
        <f>IF(ISBLANK(Tracker!H248),"",Tracker!H248)</f>
        <v>Bond Drive</v>
      </c>
      <c r="C284" s="972"/>
      <c r="D284" s="972"/>
      <c r="E284" s="973"/>
      <c r="F284" s="96" t="str">
        <f>IF(ISBLANK(Tracker!L248),"",Tracker!L248)</f>
        <v>B35 7QQ</v>
      </c>
      <c r="G284" s="217">
        <f t="shared" si="94"/>
        <v>246</v>
      </c>
      <c r="H284" s="368"/>
      <c r="I284" s="287"/>
      <c r="J284" s="287"/>
      <c r="K284" s="287"/>
      <c r="L284" s="287"/>
      <c r="M284" s="287"/>
      <c r="N284" s="287"/>
      <c r="O284" s="287"/>
      <c r="P284" s="287"/>
      <c r="Q284" s="287"/>
      <c r="R284" s="287"/>
      <c r="S284" s="287"/>
      <c r="T284" s="286"/>
      <c r="U284" s="367"/>
      <c r="V284" s="287"/>
      <c r="W284" s="287"/>
      <c r="X284" s="287"/>
      <c r="Y284" s="287"/>
      <c r="Z284" s="287"/>
      <c r="AA284" s="287"/>
      <c r="AB284" s="287"/>
      <c r="AC284" s="287"/>
      <c r="AD284" s="287"/>
      <c r="AE284" s="287"/>
      <c r="AF284" s="287"/>
      <c r="AG284" s="365"/>
      <c r="AH284" s="368"/>
      <c r="AI284" s="287"/>
      <c r="AJ284" s="287"/>
      <c r="AK284" s="287"/>
      <c r="AL284" s="287"/>
      <c r="AM284" s="287"/>
      <c r="AN284" s="287"/>
      <c r="AO284" s="287"/>
      <c r="AP284" s="287"/>
      <c r="AQ284" s="287"/>
      <c r="AR284" s="287"/>
      <c r="AS284" s="287"/>
      <c r="AT284" s="286"/>
      <c r="AU284" s="367"/>
      <c r="AV284" s="287"/>
      <c r="AW284" s="287"/>
      <c r="AX284" s="287"/>
      <c r="AY284" s="287"/>
      <c r="AZ284" s="287"/>
      <c r="BA284" s="287"/>
      <c r="BB284" s="287"/>
      <c r="BC284" s="287"/>
      <c r="BD284" s="287"/>
      <c r="BE284" s="287"/>
      <c r="BF284" s="288"/>
      <c r="BG284" s="396"/>
      <c r="BH284" s="397"/>
      <c r="BI284" s="287"/>
      <c r="BJ284" s="287"/>
      <c r="BK284" s="287"/>
      <c r="BL284" s="287"/>
      <c r="BM284" s="287"/>
      <c r="BN284" s="287"/>
      <c r="BO284" s="287"/>
      <c r="BP284" s="287"/>
      <c r="BQ284" s="287"/>
      <c r="BR284" s="287"/>
      <c r="BS284" s="287"/>
      <c r="BT284" s="286"/>
    </row>
    <row r="285" spans="1:72" s="217" customFormat="1" ht="11.65" customHeight="1" x14ac:dyDescent="0.2">
      <c r="A285" s="448">
        <f>IF(ISBLANK(Tracker!G250),"",Tracker!G250)</f>
        <v>3</v>
      </c>
      <c r="B285" s="971" t="str">
        <f>IF(ISBLANK(Tracker!H249),"",Tracker!H249)</f>
        <v>Bond Drive</v>
      </c>
      <c r="C285" s="972"/>
      <c r="D285" s="972"/>
      <c r="E285" s="973"/>
      <c r="F285" s="96" t="str">
        <f>IF(ISBLANK(Tracker!L249),"",Tracker!L249)</f>
        <v>B35 7QQ</v>
      </c>
      <c r="G285" s="217">
        <f t="shared" si="94"/>
        <v>247</v>
      </c>
      <c r="H285" s="368"/>
      <c r="I285" s="287"/>
      <c r="J285" s="287"/>
      <c r="K285" s="287"/>
      <c r="L285" s="287"/>
      <c r="M285" s="287"/>
      <c r="N285" s="287"/>
      <c r="O285" s="287"/>
      <c r="P285" s="287"/>
      <c r="Q285" s="287"/>
      <c r="R285" s="287"/>
      <c r="S285" s="287"/>
      <c r="T285" s="286"/>
      <c r="U285" s="367"/>
      <c r="V285" s="287"/>
      <c r="W285" s="287"/>
      <c r="X285" s="287"/>
      <c r="Y285" s="287"/>
      <c r="Z285" s="287"/>
      <c r="AA285" s="287"/>
      <c r="AB285" s="287"/>
      <c r="AC285" s="287"/>
      <c r="AD285" s="287"/>
      <c r="AE285" s="287"/>
      <c r="AF285" s="287"/>
      <c r="AG285" s="365"/>
      <c r="AH285" s="368"/>
      <c r="AI285" s="287"/>
      <c r="AJ285" s="287"/>
      <c r="AK285" s="287"/>
      <c r="AL285" s="287"/>
      <c r="AM285" s="287"/>
      <c r="AN285" s="287"/>
      <c r="AO285" s="287"/>
      <c r="AP285" s="287"/>
      <c r="AQ285" s="287"/>
      <c r="AR285" s="287"/>
      <c r="AS285" s="287"/>
      <c r="AT285" s="286"/>
      <c r="AU285" s="367"/>
      <c r="AV285" s="287"/>
      <c r="AW285" s="287"/>
      <c r="AX285" s="287"/>
      <c r="AY285" s="287"/>
      <c r="AZ285" s="287"/>
      <c r="BA285" s="287"/>
      <c r="BB285" s="287"/>
      <c r="BC285" s="287"/>
      <c r="BD285" s="287"/>
      <c r="BE285" s="287"/>
      <c r="BF285" s="288"/>
      <c r="BG285" s="396"/>
      <c r="BH285" s="397"/>
      <c r="BI285" s="287"/>
      <c r="BJ285" s="287"/>
      <c r="BK285" s="287"/>
      <c r="BL285" s="287"/>
      <c r="BM285" s="287"/>
      <c r="BN285" s="287"/>
      <c r="BO285" s="287"/>
      <c r="BP285" s="287"/>
      <c r="BQ285" s="287"/>
      <c r="BR285" s="287"/>
      <c r="BS285" s="287"/>
      <c r="BT285" s="286"/>
    </row>
    <row r="286" spans="1:72" s="217" customFormat="1" ht="11.65" customHeight="1" x14ac:dyDescent="0.2">
      <c r="A286" s="448">
        <f>IF(ISBLANK(Tracker!G251),"",Tracker!G251)</f>
        <v>6</v>
      </c>
      <c r="B286" s="971" t="str">
        <f>IF(ISBLANK(Tracker!H250),"",Tracker!H250)</f>
        <v>Bond Drive</v>
      </c>
      <c r="C286" s="972"/>
      <c r="D286" s="972"/>
      <c r="E286" s="973"/>
      <c r="F286" s="96" t="str">
        <f>IF(ISBLANK(Tracker!L250),"",Tracker!L250)</f>
        <v>B35 7QQ</v>
      </c>
      <c r="G286" s="217">
        <f t="shared" si="94"/>
        <v>248</v>
      </c>
      <c r="H286" s="368"/>
      <c r="I286" s="287"/>
      <c r="J286" s="287"/>
      <c r="K286" s="287"/>
      <c r="L286" s="287"/>
      <c r="M286" s="287"/>
      <c r="N286" s="287"/>
      <c r="O286" s="287"/>
      <c r="P286" s="287"/>
      <c r="Q286" s="287"/>
      <c r="R286" s="287"/>
      <c r="S286" s="287"/>
      <c r="T286" s="286"/>
      <c r="U286" s="367"/>
      <c r="V286" s="287"/>
      <c r="W286" s="287"/>
      <c r="X286" s="287"/>
      <c r="Y286" s="287"/>
      <c r="Z286" s="287"/>
      <c r="AA286" s="287"/>
      <c r="AB286" s="287"/>
      <c r="AC286" s="287"/>
      <c r="AD286" s="287"/>
      <c r="AE286" s="287"/>
      <c r="AF286" s="287"/>
      <c r="AG286" s="365"/>
      <c r="AH286" s="368"/>
      <c r="AI286" s="287"/>
      <c r="AJ286" s="287"/>
      <c r="AK286" s="287"/>
      <c r="AL286" s="287"/>
      <c r="AM286" s="287"/>
      <c r="AN286" s="287"/>
      <c r="AO286" s="287"/>
      <c r="AP286" s="287"/>
      <c r="AQ286" s="287"/>
      <c r="AR286" s="287"/>
      <c r="AS286" s="287"/>
      <c r="AT286" s="286"/>
      <c r="AU286" s="367"/>
      <c r="AV286" s="287"/>
      <c r="AW286" s="287"/>
      <c r="AX286" s="287"/>
      <c r="AY286" s="287"/>
      <c r="AZ286" s="287"/>
      <c r="BA286" s="287"/>
      <c r="BB286" s="287"/>
      <c r="BC286" s="287"/>
      <c r="BD286" s="287"/>
      <c r="BE286" s="287"/>
      <c r="BF286" s="288"/>
      <c r="BG286" s="396"/>
      <c r="BH286" s="397"/>
      <c r="BI286" s="287"/>
      <c r="BJ286" s="287"/>
      <c r="BK286" s="287"/>
      <c r="BL286" s="287"/>
      <c r="BM286" s="287"/>
      <c r="BN286" s="287"/>
      <c r="BO286" s="287"/>
      <c r="BP286" s="287"/>
      <c r="BQ286" s="287"/>
      <c r="BR286" s="287"/>
      <c r="BS286" s="287"/>
      <c r="BT286" s="286"/>
    </row>
    <row r="287" spans="1:72" s="217" customFormat="1" ht="11.65" customHeight="1" x14ac:dyDescent="0.2">
      <c r="A287" s="448">
        <f>IF(ISBLANK(Tracker!G252),"",Tracker!G252)</f>
        <v>8</v>
      </c>
      <c r="B287" s="971" t="str">
        <f>IF(ISBLANK(Tracker!H251),"",Tracker!H251)</f>
        <v>Bond Drive</v>
      </c>
      <c r="C287" s="972"/>
      <c r="D287" s="972"/>
      <c r="E287" s="973"/>
      <c r="F287" s="96" t="str">
        <f>IF(ISBLANK(Tracker!L251),"",Tracker!L251)</f>
        <v>B35 7QQ</v>
      </c>
      <c r="G287" s="217">
        <f t="shared" si="94"/>
        <v>249</v>
      </c>
      <c r="H287" s="368"/>
      <c r="I287" s="287"/>
      <c r="J287" s="287"/>
      <c r="K287" s="287"/>
      <c r="L287" s="287"/>
      <c r="M287" s="287"/>
      <c r="N287" s="287"/>
      <c r="O287" s="287"/>
      <c r="P287" s="287"/>
      <c r="Q287" s="287"/>
      <c r="R287" s="287"/>
      <c r="S287" s="287"/>
      <c r="T287" s="286"/>
      <c r="U287" s="367"/>
      <c r="V287" s="287"/>
      <c r="W287" s="287"/>
      <c r="X287" s="287"/>
      <c r="Y287" s="287"/>
      <c r="Z287" s="287"/>
      <c r="AA287" s="287"/>
      <c r="AB287" s="287"/>
      <c r="AC287" s="287"/>
      <c r="AD287" s="287"/>
      <c r="AE287" s="287"/>
      <c r="AF287" s="287"/>
      <c r="AG287" s="365"/>
      <c r="AH287" s="368"/>
      <c r="AI287" s="287"/>
      <c r="AJ287" s="287"/>
      <c r="AK287" s="287"/>
      <c r="AL287" s="287"/>
      <c r="AM287" s="287"/>
      <c r="AN287" s="287"/>
      <c r="AO287" s="287"/>
      <c r="AP287" s="287"/>
      <c r="AQ287" s="287"/>
      <c r="AR287" s="287"/>
      <c r="AS287" s="287"/>
      <c r="AT287" s="286"/>
      <c r="AU287" s="367"/>
      <c r="AV287" s="287"/>
      <c r="AW287" s="287"/>
      <c r="AX287" s="287"/>
      <c r="AY287" s="287"/>
      <c r="AZ287" s="287"/>
      <c r="BA287" s="287"/>
      <c r="BB287" s="287"/>
      <c r="BC287" s="287"/>
      <c r="BD287" s="287"/>
      <c r="BE287" s="287"/>
      <c r="BF287" s="288"/>
      <c r="BG287" s="396"/>
      <c r="BH287" s="397"/>
      <c r="BI287" s="287"/>
      <c r="BJ287" s="287"/>
      <c r="BK287" s="287"/>
      <c r="BL287" s="287"/>
      <c r="BM287" s="287"/>
      <c r="BN287" s="287"/>
      <c r="BO287" s="287"/>
      <c r="BP287" s="287"/>
      <c r="BQ287" s="287"/>
      <c r="BR287" s="287"/>
      <c r="BS287" s="287"/>
      <c r="BT287" s="286"/>
    </row>
    <row r="288" spans="1:72" s="217" customFormat="1" ht="11.65" customHeight="1" x14ac:dyDescent="0.2">
      <c r="A288" s="448">
        <f>IF(ISBLANK(Tracker!G253),"",Tracker!G253)</f>
        <v>10</v>
      </c>
      <c r="B288" s="971" t="str">
        <f>IF(ISBLANK(Tracker!H252),"",Tracker!H252)</f>
        <v>Bond Drive</v>
      </c>
      <c r="C288" s="972"/>
      <c r="D288" s="972"/>
      <c r="E288" s="973"/>
      <c r="F288" s="96" t="str">
        <f>IF(ISBLANK(Tracker!L252),"",Tracker!L252)</f>
        <v>B35 7QQ</v>
      </c>
      <c r="G288" s="217">
        <f t="shared" si="94"/>
        <v>250</v>
      </c>
      <c r="H288" s="368"/>
      <c r="I288" s="287"/>
      <c r="J288" s="287"/>
      <c r="K288" s="287"/>
      <c r="L288" s="287"/>
      <c r="M288" s="287"/>
      <c r="N288" s="287"/>
      <c r="O288" s="287"/>
      <c r="P288" s="287"/>
      <c r="Q288" s="287"/>
      <c r="R288" s="287"/>
      <c r="S288" s="287"/>
      <c r="T288" s="286"/>
      <c r="U288" s="367"/>
      <c r="V288" s="287"/>
      <c r="W288" s="287"/>
      <c r="X288" s="287"/>
      <c r="Y288" s="287"/>
      <c r="Z288" s="287"/>
      <c r="AA288" s="287"/>
      <c r="AB288" s="287"/>
      <c r="AC288" s="287"/>
      <c r="AD288" s="287"/>
      <c r="AE288" s="287"/>
      <c r="AF288" s="287"/>
      <c r="AG288" s="365"/>
      <c r="AH288" s="368"/>
      <c r="AI288" s="287"/>
      <c r="AJ288" s="287"/>
      <c r="AK288" s="287"/>
      <c r="AL288" s="287"/>
      <c r="AM288" s="287"/>
      <c r="AN288" s="287"/>
      <c r="AO288" s="287"/>
      <c r="AP288" s="287"/>
      <c r="AQ288" s="287"/>
      <c r="AR288" s="287"/>
      <c r="AS288" s="287"/>
      <c r="AT288" s="286"/>
      <c r="AU288" s="367"/>
      <c r="AV288" s="287"/>
      <c r="AW288" s="287"/>
      <c r="AX288" s="287"/>
      <c r="AY288" s="287"/>
      <c r="AZ288" s="287"/>
      <c r="BA288" s="287"/>
      <c r="BB288" s="287"/>
      <c r="BC288" s="287"/>
      <c r="BD288" s="287"/>
      <c r="BE288" s="287"/>
      <c r="BF288" s="288"/>
      <c r="BG288" s="396"/>
      <c r="BH288" s="397"/>
      <c r="BI288" s="287"/>
      <c r="BJ288" s="287"/>
      <c r="BK288" s="287"/>
      <c r="BL288" s="287"/>
      <c r="BM288" s="287"/>
      <c r="BN288" s="287"/>
      <c r="BO288" s="287"/>
      <c r="BP288" s="287"/>
      <c r="BQ288" s="287"/>
      <c r="BR288" s="287"/>
      <c r="BS288" s="287"/>
      <c r="BT288" s="286"/>
    </row>
    <row r="289" spans="1:72" s="217" customFormat="1" ht="11.65" customHeight="1" x14ac:dyDescent="0.2">
      <c r="A289" s="448">
        <f>IF(ISBLANK(Tracker!G254),"",Tracker!G254)</f>
        <v>12</v>
      </c>
      <c r="B289" s="971" t="str">
        <f>IF(ISBLANK(Tracker!H253),"",Tracker!H253)</f>
        <v>Bond Drive</v>
      </c>
      <c r="C289" s="972"/>
      <c r="D289" s="972"/>
      <c r="E289" s="973"/>
      <c r="F289" s="96" t="str">
        <f>IF(ISBLANK(Tracker!L253),"",Tracker!L253)</f>
        <v>B35 7QQ</v>
      </c>
      <c r="G289" s="217">
        <f t="shared" si="94"/>
        <v>251</v>
      </c>
      <c r="H289" s="368"/>
      <c r="I289" s="287"/>
      <c r="J289" s="287"/>
      <c r="K289" s="287"/>
      <c r="L289" s="287"/>
      <c r="M289" s="287"/>
      <c r="N289" s="287"/>
      <c r="O289" s="287"/>
      <c r="P289" s="287"/>
      <c r="Q289" s="287"/>
      <c r="R289" s="287"/>
      <c r="S289" s="287"/>
      <c r="T289" s="286"/>
      <c r="U289" s="367"/>
      <c r="V289" s="287"/>
      <c r="W289" s="287"/>
      <c r="X289" s="287"/>
      <c r="Y289" s="287"/>
      <c r="Z289" s="287"/>
      <c r="AA289" s="287"/>
      <c r="AB289" s="287"/>
      <c r="AC289" s="287"/>
      <c r="AD289" s="287"/>
      <c r="AE289" s="287"/>
      <c r="AF289" s="287"/>
      <c r="AG289" s="365"/>
      <c r="AH289" s="368"/>
      <c r="AI289" s="287"/>
      <c r="AJ289" s="287"/>
      <c r="AK289" s="287"/>
      <c r="AL289" s="287"/>
      <c r="AM289" s="287"/>
      <c r="AN289" s="287"/>
      <c r="AO289" s="287"/>
      <c r="AP289" s="287"/>
      <c r="AQ289" s="287"/>
      <c r="AR289" s="287"/>
      <c r="AS289" s="287"/>
      <c r="AT289" s="286"/>
      <c r="AU289" s="367"/>
      <c r="AV289" s="287"/>
      <c r="AW289" s="287"/>
      <c r="AX289" s="287"/>
      <c r="AY289" s="287"/>
      <c r="AZ289" s="287"/>
      <c r="BA289" s="287"/>
      <c r="BB289" s="287"/>
      <c r="BC289" s="287"/>
      <c r="BD289" s="287"/>
      <c r="BE289" s="287"/>
      <c r="BF289" s="288"/>
      <c r="BG289" s="396"/>
      <c r="BH289" s="397"/>
      <c r="BI289" s="287"/>
      <c r="BJ289" s="287"/>
      <c r="BK289" s="287"/>
      <c r="BL289" s="287"/>
      <c r="BM289" s="287"/>
      <c r="BN289" s="287"/>
      <c r="BO289" s="287"/>
      <c r="BP289" s="287"/>
      <c r="BQ289" s="287"/>
      <c r="BR289" s="287"/>
      <c r="BS289" s="287"/>
      <c r="BT289" s="286"/>
    </row>
    <row r="290" spans="1:72" s="217" customFormat="1" ht="11.65" customHeight="1" x14ac:dyDescent="0.2">
      <c r="A290" s="448">
        <f>IF(ISBLANK(Tracker!G255),"",Tracker!G255)</f>
        <v>16</v>
      </c>
      <c r="B290" s="971" t="str">
        <f>IF(ISBLANK(Tracker!H254),"",Tracker!H254)</f>
        <v>Bond Drive</v>
      </c>
      <c r="C290" s="972"/>
      <c r="D290" s="972"/>
      <c r="E290" s="973"/>
      <c r="F290" s="96" t="str">
        <f>IF(ISBLANK(Tracker!L254),"",Tracker!L254)</f>
        <v>B35 7QQ</v>
      </c>
      <c r="G290" s="217">
        <f t="shared" si="94"/>
        <v>252</v>
      </c>
      <c r="H290" s="368"/>
      <c r="I290" s="287"/>
      <c r="J290" s="287"/>
      <c r="K290" s="287"/>
      <c r="L290" s="287"/>
      <c r="M290" s="287"/>
      <c r="N290" s="287"/>
      <c r="O290" s="287"/>
      <c r="P290" s="287"/>
      <c r="Q290" s="287"/>
      <c r="R290" s="287"/>
      <c r="S290" s="287"/>
      <c r="T290" s="286"/>
      <c r="U290" s="367"/>
      <c r="V290" s="287"/>
      <c r="W290" s="287"/>
      <c r="X290" s="287"/>
      <c r="Y290" s="287"/>
      <c r="Z290" s="287"/>
      <c r="AA290" s="287"/>
      <c r="AB290" s="287"/>
      <c r="AC290" s="287"/>
      <c r="AD290" s="287"/>
      <c r="AE290" s="287"/>
      <c r="AF290" s="287"/>
      <c r="AG290" s="365"/>
      <c r="AH290" s="368"/>
      <c r="AI290" s="287"/>
      <c r="AJ290" s="287"/>
      <c r="AK290" s="287"/>
      <c r="AL290" s="287"/>
      <c r="AM290" s="287"/>
      <c r="AN290" s="287"/>
      <c r="AO290" s="287"/>
      <c r="AP290" s="287"/>
      <c r="AQ290" s="287"/>
      <c r="AR290" s="287"/>
      <c r="AS290" s="287"/>
      <c r="AT290" s="286"/>
      <c r="AU290" s="367"/>
      <c r="AV290" s="287"/>
      <c r="AW290" s="287"/>
      <c r="AX290" s="287"/>
      <c r="AY290" s="287"/>
      <c r="AZ290" s="287"/>
      <c r="BA290" s="287"/>
      <c r="BB290" s="287"/>
      <c r="BC290" s="287"/>
      <c r="BD290" s="287"/>
      <c r="BE290" s="287"/>
      <c r="BF290" s="288"/>
      <c r="BG290" s="396"/>
      <c r="BH290" s="397"/>
      <c r="BI290" s="287"/>
      <c r="BJ290" s="287"/>
      <c r="BK290" s="287"/>
      <c r="BL290" s="287"/>
      <c r="BM290" s="287"/>
      <c r="BN290" s="287"/>
      <c r="BO290" s="287"/>
      <c r="BP290" s="287"/>
      <c r="BQ290" s="287"/>
      <c r="BR290" s="287"/>
      <c r="BS290" s="287"/>
      <c r="BT290" s="286"/>
    </row>
    <row r="291" spans="1:72" s="217" customFormat="1" ht="11.65" customHeight="1" x14ac:dyDescent="0.2">
      <c r="A291" s="448" t="str">
        <f>IF(ISBLANK(Tracker!G256),"",Tracker!G256)</f>
        <v xml:space="preserve">14 </v>
      </c>
      <c r="B291" s="971" t="str">
        <f>IF(ISBLANK(Tracker!H255),"",Tracker!H255)</f>
        <v>Bond Drive</v>
      </c>
      <c r="C291" s="972"/>
      <c r="D291" s="972"/>
      <c r="E291" s="973"/>
      <c r="F291" s="96" t="str">
        <f>IF(ISBLANK(Tracker!L255),"",Tracker!L255)</f>
        <v>B35 7QQ</v>
      </c>
      <c r="G291" s="217">
        <f t="shared" si="94"/>
        <v>253</v>
      </c>
      <c r="H291" s="368"/>
      <c r="I291" s="287"/>
      <c r="J291" s="287"/>
      <c r="K291" s="287"/>
      <c r="L291" s="287"/>
      <c r="M291" s="287"/>
      <c r="N291" s="287"/>
      <c r="O291" s="287"/>
      <c r="P291" s="287"/>
      <c r="Q291" s="287"/>
      <c r="R291" s="287"/>
      <c r="S291" s="287"/>
      <c r="T291" s="286"/>
      <c r="U291" s="367"/>
      <c r="V291" s="287"/>
      <c r="W291" s="287"/>
      <c r="X291" s="287"/>
      <c r="Y291" s="287"/>
      <c r="Z291" s="287"/>
      <c r="AA291" s="287"/>
      <c r="AB291" s="287"/>
      <c r="AC291" s="287"/>
      <c r="AD291" s="287"/>
      <c r="AE291" s="287"/>
      <c r="AF291" s="287"/>
      <c r="AG291" s="365"/>
      <c r="AH291" s="368"/>
      <c r="AI291" s="287"/>
      <c r="AJ291" s="287"/>
      <c r="AK291" s="287"/>
      <c r="AL291" s="287"/>
      <c r="AM291" s="287"/>
      <c r="AN291" s="287"/>
      <c r="AO291" s="287"/>
      <c r="AP291" s="287"/>
      <c r="AQ291" s="287"/>
      <c r="AR291" s="287"/>
      <c r="AS291" s="287"/>
      <c r="AT291" s="286"/>
      <c r="AU291" s="367"/>
      <c r="AV291" s="287"/>
      <c r="AW291" s="287"/>
      <c r="AX291" s="287"/>
      <c r="AY291" s="287"/>
      <c r="AZ291" s="287"/>
      <c r="BA291" s="287"/>
      <c r="BB291" s="287"/>
      <c r="BC291" s="287"/>
      <c r="BD291" s="287"/>
      <c r="BE291" s="287"/>
      <c r="BF291" s="288"/>
      <c r="BG291" s="396"/>
      <c r="BH291" s="397"/>
      <c r="BI291" s="287"/>
      <c r="BJ291" s="287"/>
      <c r="BK291" s="287"/>
      <c r="BL291" s="287"/>
      <c r="BM291" s="287"/>
      <c r="BN291" s="287"/>
      <c r="BO291" s="287"/>
      <c r="BP291" s="287"/>
      <c r="BQ291" s="287"/>
      <c r="BR291" s="287"/>
      <c r="BS291" s="287"/>
      <c r="BT291" s="286"/>
    </row>
    <row r="292" spans="1:72" s="217" customFormat="1" ht="11.65" customHeight="1" x14ac:dyDescent="0.2">
      <c r="A292" s="448">
        <f>IF(ISBLANK(Tracker!G257),"",Tracker!G257)</f>
        <v>8</v>
      </c>
      <c r="B292" s="971" t="str">
        <f>IF(ISBLANK(Tracker!H256),"",Tracker!H256)</f>
        <v>Bond Drive</v>
      </c>
      <c r="C292" s="972"/>
      <c r="D292" s="972"/>
      <c r="E292" s="973"/>
      <c r="F292" s="96" t="str">
        <f>IF(ISBLANK(Tracker!L256),"",Tracker!L256)</f>
        <v>B35 7QQ</v>
      </c>
      <c r="G292" s="217">
        <f t="shared" si="94"/>
        <v>254</v>
      </c>
      <c r="H292" s="368"/>
      <c r="I292" s="287"/>
      <c r="J292" s="287"/>
      <c r="K292" s="287"/>
      <c r="L292" s="287"/>
      <c r="M292" s="287"/>
      <c r="N292" s="287"/>
      <c r="O292" s="287"/>
      <c r="P292" s="287"/>
      <c r="Q292" s="287"/>
      <c r="R292" s="287"/>
      <c r="S292" s="287"/>
      <c r="T292" s="286"/>
      <c r="U292" s="367"/>
      <c r="V292" s="287"/>
      <c r="W292" s="287"/>
      <c r="X292" s="287"/>
      <c r="Y292" s="287"/>
      <c r="Z292" s="287"/>
      <c r="AA292" s="287"/>
      <c r="AB292" s="287"/>
      <c r="AC292" s="287"/>
      <c r="AD292" s="287"/>
      <c r="AE292" s="287"/>
      <c r="AF292" s="287"/>
      <c r="AG292" s="365"/>
      <c r="AH292" s="368"/>
      <c r="AI292" s="287"/>
      <c r="AJ292" s="287"/>
      <c r="AK292" s="287"/>
      <c r="AL292" s="287"/>
      <c r="AM292" s="287"/>
      <c r="AN292" s="287"/>
      <c r="AO292" s="287"/>
      <c r="AP292" s="287"/>
      <c r="AQ292" s="287"/>
      <c r="AR292" s="287"/>
      <c r="AS292" s="287"/>
      <c r="AT292" s="286"/>
      <c r="AU292" s="367"/>
      <c r="AV292" s="287"/>
      <c r="AW292" s="287"/>
      <c r="AX292" s="287"/>
      <c r="AY292" s="287"/>
      <c r="AZ292" s="287"/>
      <c r="BA292" s="287"/>
      <c r="BB292" s="287"/>
      <c r="BC292" s="287"/>
      <c r="BD292" s="287"/>
      <c r="BE292" s="287"/>
      <c r="BF292" s="288"/>
      <c r="BG292" s="396"/>
      <c r="BH292" s="397"/>
      <c r="BI292" s="287"/>
      <c r="BJ292" s="287"/>
      <c r="BK292" s="287"/>
      <c r="BL292" s="287"/>
      <c r="BM292" s="287"/>
      <c r="BN292" s="287"/>
      <c r="BO292" s="287"/>
      <c r="BP292" s="287"/>
      <c r="BQ292" s="287"/>
      <c r="BR292" s="287"/>
      <c r="BS292" s="287"/>
      <c r="BT292" s="286"/>
    </row>
    <row r="293" spans="1:72" s="217" customFormat="1" ht="11.65" customHeight="1" x14ac:dyDescent="0.2">
      <c r="A293" s="448" t="str">
        <f>IF(ISBLANK(Tracker!G258),"",Tracker!G258)</f>
        <v xml:space="preserve">FLAT 14 </v>
      </c>
      <c r="B293" s="971" t="str">
        <f>IF(ISBLANK(Tracker!H257),"",Tracker!H257)</f>
        <v>Cosford Crescent</v>
      </c>
      <c r="C293" s="972"/>
      <c r="D293" s="972"/>
      <c r="E293" s="973"/>
      <c r="F293" s="96" t="str">
        <f>IF(ISBLANK(Tracker!L257),"",Tracker!L257)</f>
        <v>B35 6QE</v>
      </c>
      <c r="G293" s="217">
        <f t="shared" si="94"/>
        <v>255</v>
      </c>
      <c r="H293" s="368"/>
      <c r="I293" s="287"/>
      <c r="J293" s="287"/>
      <c r="K293" s="287"/>
      <c r="L293" s="287"/>
      <c r="M293" s="287"/>
      <c r="N293" s="287"/>
      <c r="O293" s="287"/>
      <c r="P293" s="287"/>
      <c r="Q293" s="287"/>
      <c r="R293" s="287"/>
      <c r="S293" s="287"/>
      <c r="T293" s="286"/>
      <c r="U293" s="367"/>
      <c r="V293" s="287"/>
      <c r="W293" s="287"/>
      <c r="X293" s="287"/>
      <c r="Y293" s="287"/>
      <c r="Z293" s="287"/>
      <c r="AA293" s="287"/>
      <c r="AB293" s="287"/>
      <c r="AC293" s="287"/>
      <c r="AD293" s="287"/>
      <c r="AE293" s="287"/>
      <c r="AF293" s="287"/>
      <c r="AG293" s="365"/>
      <c r="AH293" s="368"/>
      <c r="AI293" s="287"/>
      <c r="AJ293" s="287"/>
      <c r="AK293" s="287"/>
      <c r="AL293" s="287"/>
      <c r="AM293" s="287"/>
      <c r="AN293" s="287"/>
      <c r="AO293" s="287"/>
      <c r="AP293" s="287"/>
      <c r="AQ293" s="287"/>
      <c r="AR293" s="287"/>
      <c r="AS293" s="287"/>
      <c r="AT293" s="286"/>
      <c r="AU293" s="367"/>
      <c r="AV293" s="287"/>
      <c r="AW293" s="287"/>
      <c r="AX293" s="287"/>
      <c r="AY293" s="287"/>
      <c r="AZ293" s="287"/>
      <c r="BA293" s="287"/>
      <c r="BB293" s="287"/>
      <c r="BC293" s="287"/>
      <c r="BD293" s="287"/>
      <c r="BE293" s="287"/>
      <c r="BF293" s="288"/>
      <c r="BG293" s="396"/>
      <c r="BH293" s="397"/>
      <c r="BI293" s="287"/>
      <c r="BJ293" s="287"/>
      <c r="BK293" s="287"/>
      <c r="BL293" s="287"/>
      <c r="BM293" s="287"/>
      <c r="BN293" s="287"/>
      <c r="BO293" s="287"/>
      <c r="BP293" s="287"/>
      <c r="BQ293" s="287"/>
      <c r="BR293" s="287"/>
      <c r="BS293" s="287"/>
      <c r="BT293" s="286"/>
    </row>
    <row r="294" spans="1:72" s="217" customFormat="1" ht="11.65" customHeight="1" x14ac:dyDescent="0.2">
      <c r="A294" s="448" t="str">
        <f>IF(ISBLANK(Tracker!G258),"",Tracker!G258)</f>
        <v xml:space="preserve">FLAT 14 </v>
      </c>
      <c r="B294" s="971" t="str">
        <f>IF(ISBLANK(Tracker!H258),"",Tracker!H258)</f>
        <v>Cosford Crescent</v>
      </c>
      <c r="C294" s="972"/>
      <c r="D294" s="972"/>
      <c r="E294" s="973"/>
      <c r="F294" s="96" t="str">
        <f>IF(ISBLANK(Tracker!L258),"",Tracker!L258)</f>
        <v>B35 6QE</v>
      </c>
      <c r="G294" s="217">
        <f t="shared" si="94"/>
        <v>256</v>
      </c>
      <c r="H294" s="368"/>
      <c r="I294" s="287"/>
      <c r="J294" s="287"/>
      <c r="K294" s="287"/>
      <c r="L294" s="287"/>
      <c r="M294" s="287"/>
      <c r="N294" s="287"/>
      <c r="O294" s="287"/>
      <c r="P294" s="287"/>
      <c r="Q294" s="287"/>
      <c r="R294" s="287"/>
      <c r="S294" s="287"/>
      <c r="T294" s="286"/>
      <c r="U294" s="367"/>
      <c r="V294" s="287"/>
      <c r="W294" s="287"/>
      <c r="X294" s="287"/>
      <c r="Y294" s="287"/>
      <c r="Z294" s="287"/>
      <c r="AA294" s="287"/>
      <c r="AB294" s="287"/>
      <c r="AC294" s="287"/>
      <c r="AD294" s="287"/>
      <c r="AE294" s="287"/>
      <c r="AF294" s="287"/>
      <c r="AG294" s="365"/>
      <c r="AH294" s="368"/>
      <c r="AI294" s="287"/>
      <c r="AJ294" s="287"/>
      <c r="AK294" s="287"/>
      <c r="AL294" s="287"/>
      <c r="AM294" s="287"/>
      <c r="AN294" s="287"/>
      <c r="AO294" s="287"/>
      <c r="AP294" s="287"/>
      <c r="AQ294" s="287"/>
      <c r="AR294" s="287"/>
      <c r="AS294" s="287"/>
      <c r="AT294" s="286"/>
      <c r="AU294" s="367"/>
      <c r="AV294" s="287"/>
      <c r="AW294" s="287"/>
      <c r="AX294" s="287"/>
      <c r="AY294" s="287"/>
      <c r="AZ294" s="287"/>
      <c r="BA294" s="287"/>
      <c r="BB294" s="287"/>
      <c r="BC294" s="287"/>
      <c r="BD294" s="287"/>
      <c r="BE294" s="287"/>
      <c r="BF294" s="288"/>
      <c r="BG294" s="396"/>
      <c r="BH294" s="397"/>
      <c r="BI294" s="287"/>
      <c r="BJ294" s="287"/>
      <c r="BK294" s="287"/>
      <c r="BL294" s="287"/>
      <c r="BM294" s="287"/>
      <c r="BN294" s="287"/>
      <c r="BO294" s="287"/>
      <c r="BP294" s="287"/>
      <c r="BQ294" s="287"/>
      <c r="BR294" s="287"/>
      <c r="BS294" s="287"/>
      <c r="BT294" s="286"/>
    </row>
    <row r="295" spans="1:72" s="217" customFormat="1" ht="11.65" customHeight="1" x14ac:dyDescent="0.2">
      <c r="A295" s="448" t="str">
        <f>IF(ISBLANK(Tracker!G259),"",Tracker!G259)</f>
        <v>FLAT 16</v>
      </c>
      <c r="B295" s="971" t="str">
        <f>IF(ISBLANK(Tracker!H259),"",Tracker!H259)</f>
        <v>Cosford Crescent</v>
      </c>
      <c r="C295" s="972"/>
      <c r="D295" s="972"/>
      <c r="E295" s="973"/>
      <c r="F295" s="96" t="str">
        <f>IF(ISBLANK(Tracker!L259),"",Tracker!L259)</f>
        <v>B35 6QE</v>
      </c>
      <c r="G295" s="217">
        <f t="shared" ref="G295:G358" si="95">IF(B295&lt;&gt;"",G294+1,"")</f>
        <v>257</v>
      </c>
      <c r="H295" s="368"/>
      <c r="I295" s="287"/>
      <c r="J295" s="287"/>
      <c r="K295" s="287"/>
      <c r="L295" s="287"/>
      <c r="M295" s="287"/>
      <c r="N295" s="287"/>
      <c r="O295" s="287"/>
      <c r="P295" s="287"/>
      <c r="Q295" s="287"/>
      <c r="R295" s="287"/>
      <c r="S295" s="287"/>
      <c r="T295" s="286"/>
      <c r="U295" s="367"/>
      <c r="V295" s="287"/>
      <c r="W295" s="287"/>
      <c r="X295" s="287"/>
      <c r="Y295" s="287"/>
      <c r="Z295" s="287"/>
      <c r="AA295" s="287"/>
      <c r="AB295" s="287"/>
      <c r="AC295" s="287"/>
      <c r="AD295" s="287"/>
      <c r="AE295" s="287"/>
      <c r="AF295" s="287"/>
      <c r="AG295" s="365"/>
      <c r="AH295" s="368"/>
      <c r="AI295" s="287"/>
      <c r="AJ295" s="287"/>
      <c r="AK295" s="287"/>
      <c r="AL295" s="287"/>
      <c r="AM295" s="287"/>
      <c r="AN295" s="287"/>
      <c r="AO295" s="287"/>
      <c r="AP295" s="287"/>
      <c r="AQ295" s="287"/>
      <c r="AR295" s="287"/>
      <c r="AS295" s="287"/>
      <c r="AT295" s="286"/>
      <c r="AU295" s="367"/>
      <c r="AV295" s="287"/>
      <c r="AW295" s="287"/>
      <c r="AX295" s="287"/>
      <c r="AY295" s="287"/>
      <c r="AZ295" s="287"/>
      <c r="BA295" s="287"/>
      <c r="BB295" s="287"/>
      <c r="BC295" s="287"/>
      <c r="BD295" s="287"/>
      <c r="BE295" s="287"/>
      <c r="BF295" s="288"/>
      <c r="BG295" s="396"/>
      <c r="BH295" s="397"/>
      <c r="BI295" s="287"/>
      <c r="BJ295" s="287"/>
      <c r="BK295" s="287"/>
      <c r="BL295" s="287"/>
      <c r="BM295" s="287"/>
      <c r="BN295" s="287"/>
      <c r="BO295" s="287"/>
      <c r="BP295" s="287"/>
      <c r="BQ295" s="287"/>
      <c r="BR295" s="287"/>
      <c r="BS295" s="287"/>
      <c r="BT295" s="286"/>
    </row>
    <row r="296" spans="1:72" s="217" customFormat="1" ht="11.65" customHeight="1" x14ac:dyDescent="0.2">
      <c r="A296" s="448" t="str">
        <f>IF(ISBLANK(Tracker!G260),"",Tracker!G260)</f>
        <v xml:space="preserve">FLAT 18 </v>
      </c>
      <c r="B296" s="971" t="str">
        <f>IF(ISBLANK(Tracker!H260),"",Tracker!H260)</f>
        <v>Cosford Crescent</v>
      </c>
      <c r="C296" s="972"/>
      <c r="D296" s="972"/>
      <c r="E296" s="973"/>
      <c r="F296" s="96" t="str">
        <f>IF(ISBLANK(Tracker!L260),"",Tracker!L260)</f>
        <v>B35 6QE</v>
      </c>
      <c r="G296" s="217">
        <f t="shared" si="95"/>
        <v>258</v>
      </c>
      <c r="H296" s="368"/>
      <c r="I296" s="287"/>
      <c r="J296" s="287"/>
      <c r="K296" s="287"/>
      <c r="L296" s="287"/>
      <c r="M296" s="287"/>
      <c r="N296" s="287"/>
      <c r="O296" s="287"/>
      <c r="P296" s="287"/>
      <c r="Q296" s="287"/>
      <c r="R296" s="287"/>
      <c r="S296" s="287"/>
      <c r="T296" s="286"/>
      <c r="U296" s="367"/>
      <c r="V296" s="287"/>
      <c r="W296" s="287"/>
      <c r="X296" s="287"/>
      <c r="Y296" s="287"/>
      <c r="Z296" s="287"/>
      <c r="AA296" s="287"/>
      <c r="AB296" s="287"/>
      <c r="AC296" s="287"/>
      <c r="AD296" s="287"/>
      <c r="AE296" s="287"/>
      <c r="AF296" s="287"/>
      <c r="AG296" s="365"/>
      <c r="AH296" s="368"/>
      <c r="AI296" s="287"/>
      <c r="AJ296" s="287"/>
      <c r="AK296" s="287"/>
      <c r="AL296" s="287"/>
      <c r="AM296" s="287"/>
      <c r="AN296" s="287"/>
      <c r="AO296" s="287"/>
      <c r="AP296" s="287"/>
      <c r="AQ296" s="287"/>
      <c r="AR296" s="287"/>
      <c r="AS296" s="287"/>
      <c r="AT296" s="286"/>
      <c r="AU296" s="367"/>
      <c r="AV296" s="287"/>
      <c r="AW296" s="287"/>
      <c r="AX296" s="287"/>
      <c r="AY296" s="287"/>
      <c r="AZ296" s="287"/>
      <c r="BA296" s="287"/>
      <c r="BB296" s="287"/>
      <c r="BC296" s="287"/>
      <c r="BD296" s="287"/>
      <c r="BE296" s="287"/>
      <c r="BF296" s="288"/>
      <c r="BG296" s="396"/>
      <c r="BH296" s="397"/>
      <c r="BI296" s="287"/>
      <c r="BJ296" s="287"/>
      <c r="BK296" s="287"/>
      <c r="BL296" s="287"/>
      <c r="BM296" s="287"/>
      <c r="BN296" s="287"/>
      <c r="BO296" s="287"/>
      <c r="BP296" s="287"/>
      <c r="BQ296" s="287"/>
      <c r="BR296" s="287"/>
      <c r="BS296" s="287"/>
      <c r="BT296" s="286"/>
    </row>
    <row r="297" spans="1:72" s="217" customFormat="1" ht="11.65" customHeight="1" x14ac:dyDescent="0.2">
      <c r="A297" s="448">
        <f>IF(ISBLANK(Tracker!G261),"",Tracker!G261)</f>
        <v>24</v>
      </c>
      <c r="B297" s="971" t="str">
        <f>IF(ISBLANK(Tracker!H261),"",Tracker!H261)</f>
        <v>Donibristle Croft</v>
      </c>
      <c r="C297" s="972"/>
      <c r="D297" s="972"/>
      <c r="E297" s="973"/>
      <c r="F297" s="96" t="str">
        <f>IF(ISBLANK(Tracker!L261),"",Tracker!L261)</f>
        <v>B35 6BL</v>
      </c>
      <c r="G297" s="217">
        <f t="shared" si="95"/>
        <v>259</v>
      </c>
      <c r="H297" s="368"/>
      <c r="I297" s="287"/>
      <c r="J297" s="287"/>
      <c r="K297" s="287"/>
      <c r="L297" s="287"/>
      <c r="M297" s="287"/>
      <c r="N297" s="287"/>
      <c r="O297" s="287"/>
      <c r="P297" s="287"/>
      <c r="Q297" s="287"/>
      <c r="R297" s="287"/>
      <c r="S297" s="287"/>
      <c r="T297" s="286"/>
      <c r="U297" s="367"/>
      <c r="V297" s="287"/>
      <c r="W297" s="287"/>
      <c r="X297" s="287"/>
      <c r="Y297" s="287"/>
      <c r="Z297" s="287"/>
      <c r="AA297" s="287"/>
      <c r="AB297" s="287"/>
      <c r="AC297" s="287"/>
      <c r="AD297" s="287"/>
      <c r="AE297" s="287"/>
      <c r="AF297" s="287"/>
      <c r="AG297" s="365"/>
      <c r="AH297" s="368"/>
      <c r="AI297" s="287"/>
      <c r="AJ297" s="287"/>
      <c r="AK297" s="287"/>
      <c r="AL297" s="287"/>
      <c r="AM297" s="287"/>
      <c r="AN297" s="287"/>
      <c r="AO297" s="287"/>
      <c r="AP297" s="287"/>
      <c r="AQ297" s="287"/>
      <c r="AR297" s="287"/>
      <c r="AS297" s="287"/>
      <c r="AT297" s="286"/>
      <c r="AU297" s="367"/>
      <c r="AV297" s="287"/>
      <c r="AW297" s="287"/>
      <c r="AX297" s="287"/>
      <c r="AY297" s="287"/>
      <c r="AZ297" s="287"/>
      <c r="BA297" s="287"/>
      <c r="BB297" s="287"/>
      <c r="BC297" s="287"/>
      <c r="BD297" s="287"/>
      <c r="BE297" s="287"/>
      <c r="BF297" s="288"/>
      <c r="BG297" s="396"/>
      <c r="BH297" s="397"/>
      <c r="BI297" s="287"/>
      <c r="BJ297" s="287"/>
      <c r="BK297" s="287"/>
      <c r="BL297" s="287"/>
      <c r="BM297" s="287"/>
      <c r="BN297" s="287"/>
      <c r="BO297" s="287"/>
      <c r="BP297" s="287"/>
      <c r="BQ297" s="287"/>
      <c r="BR297" s="287"/>
      <c r="BS297" s="287"/>
      <c r="BT297" s="286"/>
    </row>
    <row r="298" spans="1:72" s="217" customFormat="1" ht="11.65" customHeight="1" x14ac:dyDescent="0.2">
      <c r="A298" s="448">
        <f>IF(ISBLANK(Tracker!G262),"",Tracker!G262)</f>
        <v>8</v>
      </c>
      <c r="B298" s="971" t="str">
        <f>IF(ISBLANK(Tracker!H262),"",Tracker!H262)</f>
        <v>Merlin Close</v>
      </c>
      <c r="C298" s="972"/>
      <c r="D298" s="972"/>
      <c r="E298" s="973"/>
      <c r="F298" s="96" t="str">
        <f>IF(ISBLANK(Tracker!L262),"",Tracker!L262)</f>
        <v>B35 7JW</v>
      </c>
      <c r="G298" s="217">
        <f t="shared" si="95"/>
        <v>260</v>
      </c>
      <c r="H298" s="368"/>
      <c r="I298" s="287"/>
      <c r="J298" s="287"/>
      <c r="K298" s="287"/>
      <c r="L298" s="287"/>
      <c r="M298" s="287"/>
      <c r="N298" s="287"/>
      <c r="O298" s="287"/>
      <c r="P298" s="287"/>
      <c r="Q298" s="287"/>
      <c r="R298" s="287"/>
      <c r="S298" s="287"/>
      <c r="T298" s="286"/>
      <c r="U298" s="367"/>
      <c r="V298" s="287"/>
      <c r="W298" s="287"/>
      <c r="X298" s="287"/>
      <c r="Y298" s="287"/>
      <c r="Z298" s="287"/>
      <c r="AA298" s="287"/>
      <c r="AB298" s="287"/>
      <c r="AC298" s="287"/>
      <c r="AD298" s="287"/>
      <c r="AE298" s="287"/>
      <c r="AF298" s="287"/>
      <c r="AG298" s="365"/>
      <c r="AH298" s="368"/>
      <c r="AI298" s="287"/>
      <c r="AJ298" s="287"/>
      <c r="AK298" s="287"/>
      <c r="AL298" s="287"/>
      <c r="AM298" s="287"/>
      <c r="AN298" s="287"/>
      <c r="AO298" s="287"/>
      <c r="AP298" s="287"/>
      <c r="AQ298" s="287"/>
      <c r="AR298" s="287"/>
      <c r="AS298" s="287"/>
      <c r="AT298" s="286"/>
      <c r="AU298" s="367"/>
      <c r="AV298" s="287"/>
      <c r="AW298" s="287"/>
      <c r="AX298" s="287"/>
      <c r="AY298" s="287"/>
      <c r="AZ298" s="287"/>
      <c r="BA298" s="287"/>
      <c r="BB298" s="287"/>
      <c r="BC298" s="287"/>
      <c r="BD298" s="287"/>
      <c r="BE298" s="287"/>
      <c r="BF298" s="288"/>
      <c r="BG298" s="396"/>
      <c r="BH298" s="397"/>
      <c r="BI298" s="287"/>
      <c r="BJ298" s="287"/>
      <c r="BK298" s="287"/>
      <c r="BL298" s="287"/>
      <c r="BM298" s="287"/>
      <c r="BN298" s="287"/>
      <c r="BO298" s="287"/>
      <c r="BP298" s="287"/>
      <c r="BQ298" s="287"/>
      <c r="BR298" s="287"/>
      <c r="BS298" s="287"/>
      <c r="BT298" s="286"/>
    </row>
    <row r="299" spans="1:72" s="217" customFormat="1" ht="11.65" customHeight="1" x14ac:dyDescent="0.2">
      <c r="A299" s="448">
        <f>IF(ISBLANK(Tracker!G263),"",Tracker!G263)</f>
        <v>32</v>
      </c>
      <c r="B299" s="971" t="str">
        <f>IF(ISBLANK(Tracker!H263),"",Tracker!H263)</f>
        <v>Northolt Drive</v>
      </c>
      <c r="C299" s="972"/>
      <c r="D299" s="972"/>
      <c r="E299" s="973"/>
      <c r="F299" s="96" t="str">
        <f>IF(ISBLANK(Tracker!L263),"",Tracker!L263)</f>
        <v>B35 6QX</v>
      </c>
      <c r="G299" s="217">
        <f t="shared" si="95"/>
        <v>261</v>
      </c>
      <c r="H299" s="368"/>
      <c r="I299" s="287"/>
      <c r="J299" s="287"/>
      <c r="K299" s="287"/>
      <c r="L299" s="287"/>
      <c r="M299" s="287"/>
      <c r="N299" s="287"/>
      <c r="O299" s="287"/>
      <c r="P299" s="287"/>
      <c r="Q299" s="287"/>
      <c r="R299" s="287"/>
      <c r="S299" s="287"/>
      <c r="T299" s="286"/>
      <c r="U299" s="367"/>
      <c r="V299" s="287"/>
      <c r="W299" s="287"/>
      <c r="X299" s="287"/>
      <c r="Y299" s="287"/>
      <c r="Z299" s="287"/>
      <c r="AA299" s="287"/>
      <c r="AB299" s="287"/>
      <c r="AC299" s="287"/>
      <c r="AD299" s="287"/>
      <c r="AE299" s="287"/>
      <c r="AF299" s="287"/>
      <c r="AG299" s="365"/>
      <c r="AH299" s="368"/>
      <c r="AI299" s="287"/>
      <c r="AJ299" s="287"/>
      <c r="AK299" s="287"/>
      <c r="AL299" s="287"/>
      <c r="AM299" s="287"/>
      <c r="AN299" s="287"/>
      <c r="AO299" s="287"/>
      <c r="AP299" s="287"/>
      <c r="AQ299" s="287"/>
      <c r="AR299" s="287"/>
      <c r="AS299" s="287"/>
      <c r="AT299" s="286"/>
      <c r="AU299" s="367"/>
      <c r="AV299" s="287"/>
      <c r="AW299" s="287"/>
      <c r="AX299" s="287"/>
      <c r="AY299" s="287"/>
      <c r="AZ299" s="287"/>
      <c r="BA299" s="287"/>
      <c r="BB299" s="287"/>
      <c r="BC299" s="287"/>
      <c r="BD299" s="287"/>
      <c r="BE299" s="287"/>
      <c r="BF299" s="288"/>
      <c r="BG299" s="396"/>
      <c r="BH299" s="397"/>
      <c r="BI299" s="287"/>
      <c r="BJ299" s="287"/>
      <c r="BK299" s="287"/>
      <c r="BL299" s="287"/>
      <c r="BM299" s="287"/>
      <c r="BN299" s="287"/>
      <c r="BO299" s="287"/>
      <c r="BP299" s="287"/>
      <c r="BQ299" s="287"/>
      <c r="BR299" s="287"/>
      <c r="BS299" s="287"/>
      <c r="BT299" s="286"/>
    </row>
    <row r="300" spans="1:72" s="217" customFormat="1" ht="11.65" customHeight="1" x14ac:dyDescent="0.2">
      <c r="A300" s="448" t="str">
        <f>IF(ISBLANK(Tracker!G264),"",Tracker!G264)</f>
        <v xml:space="preserve">FLAT 40 </v>
      </c>
      <c r="B300" s="971" t="str">
        <f>IF(ISBLANK(Tracker!H264),"",Tracker!H264)</f>
        <v>Northolt Drive</v>
      </c>
      <c r="C300" s="972"/>
      <c r="D300" s="972"/>
      <c r="E300" s="973"/>
      <c r="F300" s="96" t="str">
        <f>IF(ISBLANK(Tracker!L264),"",Tracker!L264)</f>
        <v>B35 6QX</v>
      </c>
      <c r="G300" s="217">
        <f t="shared" si="95"/>
        <v>262</v>
      </c>
      <c r="H300" s="368"/>
      <c r="I300" s="287"/>
      <c r="J300" s="287"/>
      <c r="K300" s="287"/>
      <c r="L300" s="287"/>
      <c r="M300" s="287"/>
      <c r="N300" s="287"/>
      <c r="O300" s="287"/>
      <c r="P300" s="287"/>
      <c r="Q300" s="287"/>
      <c r="R300" s="287"/>
      <c r="S300" s="287"/>
      <c r="T300" s="286"/>
      <c r="U300" s="367"/>
      <c r="V300" s="287"/>
      <c r="W300" s="287"/>
      <c r="X300" s="287"/>
      <c r="Y300" s="287"/>
      <c r="Z300" s="287"/>
      <c r="AA300" s="287"/>
      <c r="AB300" s="287"/>
      <c r="AC300" s="287"/>
      <c r="AD300" s="287"/>
      <c r="AE300" s="287"/>
      <c r="AF300" s="287"/>
      <c r="AG300" s="365"/>
      <c r="AH300" s="368"/>
      <c r="AI300" s="287"/>
      <c r="AJ300" s="287"/>
      <c r="AK300" s="287"/>
      <c r="AL300" s="287"/>
      <c r="AM300" s="287"/>
      <c r="AN300" s="287"/>
      <c r="AO300" s="287"/>
      <c r="AP300" s="287"/>
      <c r="AQ300" s="287"/>
      <c r="AR300" s="287"/>
      <c r="AS300" s="287"/>
      <c r="AT300" s="286"/>
      <c r="AU300" s="367"/>
      <c r="AV300" s="287"/>
      <c r="AW300" s="287"/>
      <c r="AX300" s="287"/>
      <c r="AY300" s="287"/>
      <c r="AZ300" s="287"/>
      <c r="BA300" s="287"/>
      <c r="BB300" s="287"/>
      <c r="BC300" s="287"/>
      <c r="BD300" s="287"/>
      <c r="BE300" s="287"/>
      <c r="BF300" s="288"/>
      <c r="BG300" s="396"/>
      <c r="BH300" s="397"/>
      <c r="BI300" s="287"/>
      <c r="BJ300" s="287"/>
      <c r="BK300" s="287"/>
      <c r="BL300" s="287"/>
      <c r="BM300" s="287"/>
      <c r="BN300" s="287"/>
      <c r="BO300" s="287"/>
      <c r="BP300" s="287"/>
      <c r="BQ300" s="287"/>
      <c r="BR300" s="287"/>
      <c r="BS300" s="287"/>
      <c r="BT300" s="286"/>
    </row>
    <row r="301" spans="1:72" s="217" customFormat="1" ht="11.65" customHeight="1" x14ac:dyDescent="0.2">
      <c r="A301" s="448">
        <f>IF(ISBLANK(Tracker!G265),"",Tracker!G265)</f>
        <v>10</v>
      </c>
      <c r="B301" s="971" t="str">
        <f>IF(ISBLANK(Tracker!H265),"",Tracker!H265)</f>
        <v>School Close</v>
      </c>
      <c r="C301" s="972"/>
      <c r="D301" s="972"/>
      <c r="E301" s="973"/>
      <c r="F301" s="96" t="str">
        <f>IF(ISBLANK(Tracker!L265),"",Tracker!L265)</f>
        <v>B35 7NU</v>
      </c>
      <c r="G301" s="217">
        <f t="shared" si="95"/>
        <v>263</v>
      </c>
      <c r="H301" s="368"/>
      <c r="I301" s="287"/>
      <c r="J301" s="287"/>
      <c r="K301" s="287"/>
      <c r="L301" s="287"/>
      <c r="M301" s="287"/>
      <c r="N301" s="287"/>
      <c r="O301" s="287"/>
      <c r="P301" s="287"/>
      <c r="Q301" s="287"/>
      <c r="R301" s="287"/>
      <c r="S301" s="287"/>
      <c r="T301" s="286"/>
      <c r="U301" s="367"/>
      <c r="V301" s="287"/>
      <c r="W301" s="287"/>
      <c r="X301" s="287"/>
      <c r="Y301" s="287"/>
      <c r="Z301" s="287"/>
      <c r="AA301" s="287"/>
      <c r="AB301" s="287"/>
      <c r="AC301" s="287"/>
      <c r="AD301" s="287"/>
      <c r="AE301" s="287"/>
      <c r="AF301" s="287"/>
      <c r="AG301" s="365"/>
      <c r="AH301" s="368"/>
      <c r="AI301" s="287"/>
      <c r="AJ301" s="287"/>
      <c r="AK301" s="287"/>
      <c r="AL301" s="287"/>
      <c r="AM301" s="287"/>
      <c r="AN301" s="287"/>
      <c r="AO301" s="287"/>
      <c r="AP301" s="287"/>
      <c r="AQ301" s="287"/>
      <c r="AR301" s="287"/>
      <c r="AS301" s="287"/>
      <c r="AT301" s="286"/>
      <c r="AU301" s="367"/>
      <c r="AV301" s="287"/>
      <c r="AW301" s="287"/>
      <c r="AX301" s="287"/>
      <c r="AY301" s="287"/>
      <c r="AZ301" s="287"/>
      <c r="BA301" s="287"/>
      <c r="BB301" s="287"/>
      <c r="BC301" s="287"/>
      <c r="BD301" s="287"/>
      <c r="BE301" s="287"/>
      <c r="BF301" s="288"/>
      <c r="BG301" s="396"/>
      <c r="BH301" s="397"/>
      <c r="BI301" s="287"/>
      <c r="BJ301" s="287"/>
      <c r="BK301" s="287"/>
      <c r="BL301" s="287"/>
      <c r="BM301" s="287"/>
      <c r="BN301" s="287"/>
      <c r="BO301" s="287"/>
      <c r="BP301" s="287"/>
      <c r="BQ301" s="287"/>
      <c r="BR301" s="287"/>
      <c r="BS301" s="287"/>
      <c r="BT301" s="286"/>
    </row>
    <row r="302" spans="1:72" s="217" customFormat="1" ht="11.65" customHeight="1" x14ac:dyDescent="0.2">
      <c r="A302" s="448">
        <f>IF(ISBLANK(Tracker!G266),"",Tracker!G266)</f>
        <v>138</v>
      </c>
      <c r="B302" s="971" t="str">
        <f>IF(ISBLANK(Tracker!H266),"",Tracker!H266)</f>
        <v>Watton Green</v>
      </c>
      <c r="C302" s="972"/>
      <c r="D302" s="972"/>
      <c r="E302" s="973"/>
      <c r="F302" s="96" t="str">
        <f>IF(ISBLANK(Tracker!L266),"",Tracker!L266)</f>
        <v>B35 7JT</v>
      </c>
      <c r="G302" s="217">
        <f t="shared" si="95"/>
        <v>264</v>
      </c>
      <c r="H302" s="368"/>
      <c r="I302" s="287"/>
      <c r="J302" s="287"/>
      <c r="K302" s="287"/>
      <c r="L302" s="287"/>
      <c r="M302" s="287"/>
      <c r="N302" s="287"/>
      <c r="O302" s="287"/>
      <c r="P302" s="287"/>
      <c r="Q302" s="287"/>
      <c r="R302" s="287"/>
      <c r="S302" s="287"/>
      <c r="T302" s="286"/>
      <c r="U302" s="367"/>
      <c r="V302" s="287"/>
      <c r="W302" s="287"/>
      <c r="X302" s="287"/>
      <c r="Y302" s="287"/>
      <c r="Z302" s="287"/>
      <c r="AA302" s="287"/>
      <c r="AB302" s="287"/>
      <c r="AC302" s="287"/>
      <c r="AD302" s="287"/>
      <c r="AE302" s="287"/>
      <c r="AF302" s="287"/>
      <c r="AG302" s="365"/>
      <c r="AH302" s="368"/>
      <c r="AI302" s="287"/>
      <c r="AJ302" s="287"/>
      <c r="AK302" s="287"/>
      <c r="AL302" s="287"/>
      <c r="AM302" s="287"/>
      <c r="AN302" s="287"/>
      <c r="AO302" s="287"/>
      <c r="AP302" s="287"/>
      <c r="AQ302" s="287"/>
      <c r="AR302" s="287"/>
      <c r="AS302" s="287"/>
      <c r="AT302" s="286"/>
      <c r="AU302" s="367"/>
      <c r="AV302" s="287"/>
      <c r="AW302" s="287"/>
      <c r="AX302" s="287"/>
      <c r="AY302" s="287"/>
      <c r="AZ302" s="287"/>
      <c r="BA302" s="287"/>
      <c r="BB302" s="287"/>
      <c r="BC302" s="287"/>
      <c r="BD302" s="287"/>
      <c r="BE302" s="287"/>
      <c r="BF302" s="288"/>
      <c r="BG302" s="396"/>
      <c r="BH302" s="397"/>
      <c r="BI302" s="287"/>
      <c r="BJ302" s="287"/>
      <c r="BK302" s="287"/>
      <c r="BL302" s="287"/>
      <c r="BM302" s="287"/>
      <c r="BN302" s="287"/>
      <c r="BO302" s="287"/>
      <c r="BP302" s="287"/>
      <c r="BQ302" s="287"/>
      <c r="BR302" s="287"/>
      <c r="BS302" s="287"/>
      <c r="BT302" s="286"/>
    </row>
    <row r="303" spans="1:72" s="217" customFormat="1" ht="11.65" customHeight="1" x14ac:dyDescent="0.2">
      <c r="A303" s="448" t="str">
        <f>IF(ISBLANK(Tracker!G267),"",Tracker!G267)</f>
        <v>FLAT 343</v>
      </c>
      <c r="B303" s="971" t="str">
        <f>IF(ISBLANK(Tracker!H267),"",Tracker!H267)</f>
        <v>Yatesbury Avenue</v>
      </c>
      <c r="C303" s="972"/>
      <c r="D303" s="972"/>
      <c r="E303" s="973"/>
      <c r="F303" s="96" t="str">
        <f>IF(ISBLANK(Tracker!L267),"",Tracker!L267)</f>
        <v>B35 6QP</v>
      </c>
      <c r="G303" s="217">
        <f t="shared" si="95"/>
        <v>265</v>
      </c>
      <c r="H303" s="368"/>
      <c r="I303" s="287"/>
      <c r="J303" s="287"/>
      <c r="K303" s="287"/>
      <c r="L303" s="287"/>
      <c r="M303" s="287"/>
      <c r="N303" s="287"/>
      <c r="O303" s="287"/>
      <c r="P303" s="287"/>
      <c r="Q303" s="287"/>
      <c r="R303" s="287"/>
      <c r="S303" s="287"/>
      <c r="T303" s="286"/>
      <c r="U303" s="367"/>
      <c r="V303" s="287"/>
      <c r="W303" s="287"/>
      <c r="X303" s="287"/>
      <c r="Y303" s="287"/>
      <c r="Z303" s="287"/>
      <c r="AA303" s="287"/>
      <c r="AB303" s="287"/>
      <c r="AC303" s="287"/>
      <c r="AD303" s="287"/>
      <c r="AE303" s="287"/>
      <c r="AF303" s="287"/>
      <c r="AG303" s="365"/>
      <c r="AH303" s="368"/>
      <c r="AI303" s="287"/>
      <c r="AJ303" s="287"/>
      <c r="AK303" s="287"/>
      <c r="AL303" s="287"/>
      <c r="AM303" s="287"/>
      <c r="AN303" s="287"/>
      <c r="AO303" s="287"/>
      <c r="AP303" s="287"/>
      <c r="AQ303" s="287"/>
      <c r="AR303" s="287"/>
      <c r="AS303" s="287"/>
      <c r="AT303" s="286"/>
      <c r="AU303" s="367"/>
      <c r="AV303" s="287"/>
      <c r="AW303" s="287"/>
      <c r="AX303" s="287"/>
      <c r="AY303" s="287"/>
      <c r="AZ303" s="287"/>
      <c r="BA303" s="287"/>
      <c r="BB303" s="287"/>
      <c r="BC303" s="287"/>
      <c r="BD303" s="287"/>
      <c r="BE303" s="287"/>
      <c r="BF303" s="288"/>
      <c r="BG303" s="396"/>
      <c r="BH303" s="397"/>
      <c r="BI303" s="287"/>
      <c r="BJ303" s="287"/>
      <c r="BK303" s="287"/>
      <c r="BL303" s="287"/>
      <c r="BM303" s="287"/>
      <c r="BN303" s="287"/>
      <c r="BO303" s="287"/>
      <c r="BP303" s="287"/>
      <c r="BQ303" s="287"/>
      <c r="BR303" s="287"/>
      <c r="BS303" s="287"/>
      <c r="BT303" s="286"/>
    </row>
    <row r="304" spans="1:72" s="217" customFormat="1" ht="11.65" customHeight="1" x14ac:dyDescent="0.2">
      <c r="A304" s="448" t="str">
        <f>IF(ISBLANK(Tracker!G268),"",Tracker!G268)</f>
        <v>FLAT 345</v>
      </c>
      <c r="B304" s="971" t="str">
        <f>IF(ISBLANK(Tracker!H268),"",Tracker!H268)</f>
        <v>Yatesbury Avenue</v>
      </c>
      <c r="C304" s="972"/>
      <c r="D304" s="972"/>
      <c r="E304" s="973"/>
      <c r="F304" s="96" t="str">
        <f>IF(ISBLANK(Tracker!L268),"",Tracker!L268)</f>
        <v>B35 6QP</v>
      </c>
      <c r="G304" s="217">
        <f t="shared" si="95"/>
        <v>266</v>
      </c>
      <c r="H304" s="368"/>
      <c r="I304" s="287"/>
      <c r="J304" s="287"/>
      <c r="K304" s="287"/>
      <c r="L304" s="287"/>
      <c r="M304" s="287"/>
      <c r="N304" s="287"/>
      <c r="O304" s="287"/>
      <c r="P304" s="287"/>
      <c r="Q304" s="287"/>
      <c r="R304" s="287"/>
      <c r="S304" s="287"/>
      <c r="T304" s="286"/>
      <c r="U304" s="367"/>
      <c r="V304" s="287"/>
      <c r="W304" s="287"/>
      <c r="X304" s="287"/>
      <c r="Y304" s="287"/>
      <c r="Z304" s="287"/>
      <c r="AA304" s="287"/>
      <c r="AB304" s="287"/>
      <c r="AC304" s="287"/>
      <c r="AD304" s="287"/>
      <c r="AE304" s="287"/>
      <c r="AF304" s="287"/>
      <c r="AG304" s="365"/>
      <c r="AH304" s="368"/>
      <c r="AI304" s="287"/>
      <c r="AJ304" s="287"/>
      <c r="AK304" s="287"/>
      <c r="AL304" s="287"/>
      <c r="AM304" s="287"/>
      <c r="AN304" s="287"/>
      <c r="AO304" s="287"/>
      <c r="AP304" s="287"/>
      <c r="AQ304" s="287"/>
      <c r="AR304" s="287"/>
      <c r="AS304" s="287"/>
      <c r="AT304" s="286"/>
      <c r="AU304" s="367"/>
      <c r="AV304" s="287"/>
      <c r="AW304" s="287"/>
      <c r="AX304" s="287"/>
      <c r="AY304" s="287"/>
      <c r="AZ304" s="287"/>
      <c r="BA304" s="287"/>
      <c r="BB304" s="287"/>
      <c r="BC304" s="287"/>
      <c r="BD304" s="287"/>
      <c r="BE304" s="287"/>
      <c r="BF304" s="288"/>
      <c r="BG304" s="396"/>
      <c r="BH304" s="397"/>
      <c r="BI304" s="287"/>
      <c r="BJ304" s="287"/>
      <c r="BK304" s="287"/>
      <c r="BL304" s="287"/>
      <c r="BM304" s="287"/>
      <c r="BN304" s="287"/>
      <c r="BO304" s="287"/>
      <c r="BP304" s="287"/>
      <c r="BQ304" s="287"/>
      <c r="BR304" s="287"/>
      <c r="BS304" s="287"/>
      <c r="BT304" s="286"/>
    </row>
    <row r="305" spans="1:72" s="217" customFormat="1" ht="11.65" customHeight="1" x14ac:dyDescent="0.2">
      <c r="A305" s="448">
        <f>IF(ISBLANK(Tracker!G269),"",Tracker!G269)</f>
        <v>10</v>
      </c>
      <c r="B305" s="971" t="str">
        <f>IF(ISBLANK(Tracker!H269),"",Tracker!H269)</f>
        <v>Kemble Drive</v>
      </c>
      <c r="C305" s="972"/>
      <c r="D305" s="972"/>
      <c r="E305" s="973"/>
      <c r="F305" s="96" t="str">
        <f>IF(ISBLANK(Tracker!L269),"",Tracker!L269)</f>
        <v>B35 6QS</v>
      </c>
      <c r="G305" s="217">
        <f t="shared" si="95"/>
        <v>267</v>
      </c>
      <c r="H305" s="368"/>
      <c r="I305" s="287"/>
      <c r="J305" s="287"/>
      <c r="K305" s="287"/>
      <c r="L305" s="287"/>
      <c r="M305" s="287"/>
      <c r="N305" s="287"/>
      <c r="O305" s="287"/>
      <c r="P305" s="287"/>
      <c r="Q305" s="287"/>
      <c r="R305" s="287"/>
      <c r="S305" s="287"/>
      <c r="T305" s="286"/>
      <c r="U305" s="367"/>
      <c r="V305" s="287"/>
      <c r="W305" s="287"/>
      <c r="X305" s="287"/>
      <c r="Y305" s="287"/>
      <c r="Z305" s="287"/>
      <c r="AA305" s="287"/>
      <c r="AB305" s="287"/>
      <c r="AC305" s="287"/>
      <c r="AD305" s="287"/>
      <c r="AE305" s="287"/>
      <c r="AF305" s="287"/>
      <c r="AG305" s="365"/>
      <c r="AH305" s="368"/>
      <c r="AI305" s="287"/>
      <c r="AJ305" s="287"/>
      <c r="AK305" s="287"/>
      <c r="AL305" s="287"/>
      <c r="AM305" s="287"/>
      <c r="AN305" s="287"/>
      <c r="AO305" s="287"/>
      <c r="AP305" s="287"/>
      <c r="AQ305" s="287"/>
      <c r="AR305" s="287"/>
      <c r="AS305" s="287"/>
      <c r="AT305" s="286"/>
      <c r="AU305" s="367"/>
      <c r="AV305" s="287"/>
      <c r="AW305" s="287"/>
      <c r="AX305" s="287"/>
      <c r="AY305" s="287"/>
      <c r="AZ305" s="287"/>
      <c r="BA305" s="287"/>
      <c r="BB305" s="287"/>
      <c r="BC305" s="287"/>
      <c r="BD305" s="287"/>
      <c r="BE305" s="287"/>
      <c r="BF305" s="288"/>
      <c r="BG305" s="396"/>
      <c r="BH305" s="397"/>
      <c r="BI305" s="287"/>
      <c r="BJ305" s="287"/>
      <c r="BK305" s="287"/>
      <c r="BL305" s="287"/>
      <c r="BM305" s="287"/>
      <c r="BN305" s="287"/>
      <c r="BO305" s="287"/>
      <c r="BP305" s="287"/>
      <c r="BQ305" s="287"/>
      <c r="BR305" s="287"/>
      <c r="BS305" s="287"/>
      <c r="BT305" s="286"/>
    </row>
    <row r="306" spans="1:72" s="217" customFormat="1" ht="11.65" customHeight="1" x14ac:dyDescent="0.2">
      <c r="A306" s="448">
        <f>IF(ISBLANK(Tracker!G270),"",Tracker!G270)</f>
        <v>12</v>
      </c>
      <c r="B306" s="971" t="str">
        <f>IF(ISBLANK(Tracker!H270),"",Tracker!H270)</f>
        <v>Kemble Drive</v>
      </c>
      <c r="C306" s="972"/>
      <c r="D306" s="972"/>
      <c r="E306" s="973"/>
      <c r="F306" s="96" t="str">
        <f>IF(ISBLANK(Tracker!L270),"",Tracker!L270)</f>
        <v>B35 6QS</v>
      </c>
      <c r="G306" s="217">
        <f t="shared" si="95"/>
        <v>268</v>
      </c>
      <c r="H306" s="368"/>
      <c r="I306" s="287"/>
      <c r="J306" s="287"/>
      <c r="K306" s="287"/>
      <c r="L306" s="287"/>
      <c r="M306" s="287"/>
      <c r="N306" s="287"/>
      <c r="O306" s="287"/>
      <c r="P306" s="287"/>
      <c r="Q306" s="287"/>
      <c r="R306" s="287"/>
      <c r="S306" s="287"/>
      <c r="T306" s="286"/>
      <c r="U306" s="367"/>
      <c r="V306" s="287"/>
      <c r="W306" s="287"/>
      <c r="X306" s="287"/>
      <c r="Y306" s="287"/>
      <c r="Z306" s="287"/>
      <c r="AA306" s="287"/>
      <c r="AB306" s="287"/>
      <c r="AC306" s="287"/>
      <c r="AD306" s="287"/>
      <c r="AE306" s="287"/>
      <c r="AF306" s="287"/>
      <c r="AG306" s="365"/>
      <c r="AH306" s="368"/>
      <c r="AI306" s="287"/>
      <c r="AJ306" s="287"/>
      <c r="AK306" s="287"/>
      <c r="AL306" s="287"/>
      <c r="AM306" s="287"/>
      <c r="AN306" s="287"/>
      <c r="AO306" s="287"/>
      <c r="AP306" s="287"/>
      <c r="AQ306" s="287"/>
      <c r="AR306" s="287"/>
      <c r="AS306" s="287"/>
      <c r="AT306" s="286"/>
      <c r="AU306" s="367"/>
      <c r="AV306" s="287"/>
      <c r="AW306" s="287"/>
      <c r="AX306" s="287"/>
      <c r="AY306" s="287"/>
      <c r="AZ306" s="287"/>
      <c r="BA306" s="287"/>
      <c r="BB306" s="287"/>
      <c r="BC306" s="287"/>
      <c r="BD306" s="287"/>
      <c r="BE306" s="287"/>
      <c r="BF306" s="288"/>
      <c r="BG306" s="396"/>
      <c r="BH306" s="397"/>
      <c r="BI306" s="287"/>
      <c r="BJ306" s="287"/>
      <c r="BK306" s="287"/>
      <c r="BL306" s="287"/>
      <c r="BM306" s="287"/>
      <c r="BN306" s="287"/>
      <c r="BO306" s="287"/>
      <c r="BP306" s="287"/>
      <c r="BQ306" s="287"/>
      <c r="BR306" s="287"/>
      <c r="BS306" s="287"/>
      <c r="BT306" s="286"/>
    </row>
    <row r="307" spans="1:72" s="217" customFormat="1" ht="11.65" customHeight="1" x14ac:dyDescent="0.2">
      <c r="A307" s="448">
        <f>IF(ISBLANK(Tracker!G271),"",Tracker!G271)</f>
        <v>18</v>
      </c>
      <c r="B307" s="971" t="str">
        <f>IF(ISBLANK(Tracker!H271),"",Tracker!H271)</f>
        <v>Kemble Drive</v>
      </c>
      <c r="C307" s="972"/>
      <c r="D307" s="972"/>
      <c r="E307" s="973"/>
      <c r="F307" s="96" t="str">
        <f>IF(ISBLANK(Tracker!L271),"",Tracker!L271)</f>
        <v>B35 6QS</v>
      </c>
      <c r="G307" s="217">
        <f t="shared" si="95"/>
        <v>269</v>
      </c>
      <c r="H307" s="368"/>
      <c r="I307" s="287"/>
      <c r="J307" s="287"/>
      <c r="K307" s="287"/>
      <c r="L307" s="287"/>
      <c r="M307" s="287"/>
      <c r="N307" s="287"/>
      <c r="O307" s="287"/>
      <c r="P307" s="287"/>
      <c r="Q307" s="287"/>
      <c r="R307" s="287"/>
      <c r="S307" s="287"/>
      <c r="T307" s="286"/>
      <c r="U307" s="367"/>
      <c r="V307" s="287"/>
      <c r="W307" s="287"/>
      <c r="X307" s="287"/>
      <c r="Y307" s="287"/>
      <c r="Z307" s="287"/>
      <c r="AA307" s="287"/>
      <c r="AB307" s="287"/>
      <c r="AC307" s="287"/>
      <c r="AD307" s="287"/>
      <c r="AE307" s="287"/>
      <c r="AF307" s="287"/>
      <c r="AG307" s="365"/>
      <c r="AH307" s="368"/>
      <c r="AI307" s="287"/>
      <c r="AJ307" s="287"/>
      <c r="AK307" s="287"/>
      <c r="AL307" s="287"/>
      <c r="AM307" s="287"/>
      <c r="AN307" s="287"/>
      <c r="AO307" s="287"/>
      <c r="AP307" s="287"/>
      <c r="AQ307" s="287"/>
      <c r="AR307" s="287"/>
      <c r="AS307" s="287"/>
      <c r="AT307" s="286"/>
      <c r="AU307" s="367"/>
      <c r="AV307" s="287"/>
      <c r="AW307" s="287"/>
      <c r="AX307" s="287"/>
      <c r="AY307" s="287"/>
      <c r="AZ307" s="287"/>
      <c r="BA307" s="287"/>
      <c r="BB307" s="287"/>
      <c r="BC307" s="287"/>
      <c r="BD307" s="287"/>
      <c r="BE307" s="287"/>
      <c r="BF307" s="288"/>
      <c r="BG307" s="396"/>
      <c r="BH307" s="397"/>
      <c r="BI307" s="287"/>
      <c r="BJ307" s="287"/>
      <c r="BK307" s="287"/>
      <c r="BL307" s="287"/>
      <c r="BM307" s="287"/>
      <c r="BN307" s="287"/>
      <c r="BO307" s="287"/>
      <c r="BP307" s="287"/>
      <c r="BQ307" s="287"/>
      <c r="BR307" s="287"/>
      <c r="BS307" s="287"/>
      <c r="BT307" s="286"/>
    </row>
    <row r="308" spans="1:72" s="217" customFormat="1" ht="11.65" customHeight="1" x14ac:dyDescent="0.2">
      <c r="A308" s="448">
        <f>IF(ISBLANK(Tracker!G272),"",Tracker!G272)</f>
        <v>20</v>
      </c>
      <c r="B308" s="971" t="str">
        <f>IF(ISBLANK(Tracker!H272),"",Tracker!H272)</f>
        <v>Kemble Drive</v>
      </c>
      <c r="C308" s="972"/>
      <c r="D308" s="972"/>
      <c r="E308" s="973"/>
      <c r="F308" s="96" t="str">
        <f>IF(ISBLANK(Tracker!L272),"",Tracker!L272)</f>
        <v>B35 6QS</v>
      </c>
      <c r="G308" s="217">
        <f t="shared" si="95"/>
        <v>270</v>
      </c>
      <c r="H308" s="368"/>
      <c r="I308" s="287"/>
      <c r="J308" s="287"/>
      <c r="K308" s="287"/>
      <c r="L308" s="287"/>
      <c r="M308" s="287"/>
      <c r="N308" s="287"/>
      <c r="O308" s="287"/>
      <c r="P308" s="287"/>
      <c r="Q308" s="287"/>
      <c r="R308" s="287"/>
      <c r="S308" s="287"/>
      <c r="T308" s="286"/>
      <c r="U308" s="367"/>
      <c r="V308" s="287"/>
      <c r="W308" s="287"/>
      <c r="X308" s="287"/>
      <c r="Y308" s="287"/>
      <c r="Z308" s="287"/>
      <c r="AA308" s="287"/>
      <c r="AB308" s="287"/>
      <c r="AC308" s="287"/>
      <c r="AD308" s="287"/>
      <c r="AE308" s="287"/>
      <c r="AF308" s="287"/>
      <c r="AG308" s="365"/>
      <c r="AH308" s="368"/>
      <c r="AI308" s="287"/>
      <c r="AJ308" s="287"/>
      <c r="AK308" s="287"/>
      <c r="AL308" s="287"/>
      <c r="AM308" s="287"/>
      <c r="AN308" s="287"/>
      <c r="AO308" s="287"/>
      <c r="AP308" s="287"/>
      <c r="AQ308" s="287"/>
      <c r="AR308" s="287"/>
      <c r="AS308" s="287"/>
      <c r="AT308" s="286"/>
      <c r="AU308" s="367"/>
      <c r="AV308" s="287"/>
      <c r="AW308" s="287"/>
      <c r="AX308" s="287"/>
      <c r="AY308" s="287"/>
      <c r="AZ308" s="287"/>
      <c r="BA308" s="287"/>
      <c r="BB308" s="287"/>
      <c r="BC308" s="287"/>
      <c r="BD308" s="287"/>
      <c r="BE308" s="287"/>
      <c r="BF308" s="288"/>
      <c r="BG308" s="396"/>
      <c r="BH308" s="397"/>
      <c r="BI308" s="287"/>
      <c r="BJ308" s="287"/>
      <c r="BK308" s="287"/>
      <c r="BL308" s="287"/>
      <c r="BM308" s="287"/>
      <c r="BN308" s="287"/>
      <c r="BO308" s="287"/>
      <c r="BP308" s="287"/>
      <c r="BQ308" s="287"/>
      <c r="BR308" s="287"/>
      <c r="BS308" s="287"/>
      <c r="BT308" s="286"/>
    </row>
    <row r="309" spans="1:72" s="217" customFormat="1" ht="11.65" customHeight="1" x14ac:dyDescent="0.2">
      <c r="A309" s="448">
        <f>IF(ISBLANK(Tracker!G273),"",Tracker!G273)</f>
        <v>24</v>
      </c>
      <c r="B309" s="971" t="str">
        <f>IF(ISBLANK(Tracker!H273),"",Tracker!H273)</f>
        <v>Kemble Drive</v>
      </c>
      <c r="C309" s="972"/>
      <c r="D309" s="972"/>
      <c r="E309" s="973"/>
      <c r="F309" s="96" t="str">
        <f>IF(ISBLANK(Tracker!L273),"",Tracker!L273)</f>
        <v>B35 6QS</v>
      </c>
      <c r="G309" s="217">
        <f t="shared" si="95"/>
        <v>271</v>
      </c>
      <c r="H309" s="368"/>
      <c r="I309" s="287"/>
      <c r="J309" s="287"/>
      <c r="K309" s="287"/>
      <c r="L309" s="287"/>
      <c r="M309" s="287"/>
      <c r="N309" s="287"/>
      <c r="O309" s="287"/>
      <c r="P309" s="287"/>
      <c r="Q309" s="287"/>
      <c r="R309" s="287"/>
      <c r="S309" s="287"/>
      <c r="T309" s="286"/>
      <c r="U309" s="367"/>
      <c r="V309" s="287"/>
      <c r="W309" s="287"/>
      <c r="X309" s="287"/>
      <c r="Y309" s="287"/>
      <c r="Z309" s="287"/>
      <c r="AA309" s="287"/>
      <c r="AB309" s="287"/>
      <c r="AC309" s="287"/>
      <c r="AD309" s="287"/>
      <c r="AE309" s="287"/>
      <c r="AF309" s="287"/>
      <c r="AG309" s="365"/>
      <c r="AH309" s="368"/>
      <c r="AI309" s="287"/>
      <c r="AJ309" s="287"/>
      <c r="AK309" s="287"/>
      <c r="AL309" s="287"/>
      <c r="AM309" s="287"/>
      <c r="AN309" s="287"/>
      <c r="AO309" s="287"/>
      <c r="AP309" s="287"/>
      <c r="AQ309" s="287"/>
      <c r="AR309" s="287"/>
      <c r="AS309" s="287"/>
      <c r="AT309" s="286"/>
      <c r="AU309" s="367"/>
      <c r="AV309" s="287"/>
      <c r="AW309" s="287"/>
      <c r="AX309" s="287"/>
      <c r="AY309" s="287"/>
      <c r="AZ309" s="287"/>
      <c r="BA309" s="287"/>
      <c r="BB309" s="287"/>
      <c r="BC309" s="287"/>
      <c r="BD309" s="287"/>
      <c r="BE309" s="287"/>
      <c r="BF309" s="288"/>
      <c r="BG309" s="396"/>
      <c r="BH309" s="397"/>
      <c r="BI309" s="287"/>
      <c r="BJ309" s="287"/>
      <c r="BK309" s="287"/>
      <c r="BL309" s="287"/>
      <c r="BM309" s="287"/>
      <c r="BN309" s="287"/>
      <c r="BO309" s="287"/>
      <c r="BP309" s="287"/>
      <c r="BQ309" s="287"/>
      <c r="BR309" s="287"/>
      <c r="BS309" s="287"/>
      <c r="BT309" s="286"/>
    </row>
    <row r="310" spans="1:72" s="217" customFormat="1" ht="11.65" customHeight="1" x14ac:dyDescent="0.2">
      <c r="A310" s="448" t="str">
        <f>IF(ISBLANK(Tracker!G274),"",Tracker!G274)</f>
        <v xml:space="preserve">FLAT 8 </v>
      </c>
      <c r="B310" s="971" t="str">
        <f>IF(ISBLANK(Tracker!H274),"",Tracker!H274)</f>
        <v>Kemble Drive</v>
      </c>
      <c r="C310" s="972"/>
      <c r="D310" s="972"/>
      <c r="E310" s="973"/>
      <c r="F310" s="96" t="str">
        <f>IF(ISBLANK(Tracker!L274),"",Tracker!L274)</f>
        <v>B35 6QS</v>
      </c>
      <c r="G310" s="217">
        <f t="shared" si="95"/>
        <v>272</v>
      </c>
      <c r="H310" s="368"/>
      <c r="I310" s="287"/>
      <c r="J310" s="287"/>
      <c r="K310" s="287"/>
      <c r="L310" s="287"/>
      <c r="M310" s="287"/>
      <c r="N310" s="287"/>
      <c r="O310" s="287"/>
      <c r="P310" s="287"/>
      <c r="Q310" s="287"/>
      <c r="R310" s="287"/>
      <c r="S310" s="287"/>
      <c r="T310" s="286"/>
      <c r="U310" s="367"/>
      <c r="V310" s="287"/>
      <c r="W310" s="287"/>
      <c r="X310" s="287"/>
      <c r="Y310" s="287"/>
      <c r="Z310" s="287"/>
      <c r="AA310" s="287"/>
      <c r="AB310" s="287"/>
      <c r="AC310" s="287"/>
      <c r="AD310" s="287"/>
      <c r="AE310" s="287"/>
      <c r="AF310" s="287"/>
      <c r="AG310" s="365"/>
      <c r="AH310" s="368"/>
      <c r="AI310" s="287"/>
      <c r="AJ310" s="287"/>
      <c r="AK310" s="287"/>
      <c r="AL310" s="287"/>
      <c r="AM310" s="287"/>
      <c r="AN310" s="287"/>
      <c r="AO310" s="287"/>
      <c r="AP310" s="287"/>
      <c r="AQ310" s="287"/>
      <c r="AR310" s="287"/>
      <c r="AS310" s="287"/>
      <c r="AT310" s="286"/>
      <c r="AU310" s="367"/>
      <c r="AV310" s="287"/>
      <c r="AW310" s="287"/>
      <c r="AX310" s="287"/>
      <c r="AY310" s="287"/>
      <c r="AZ310" s="287"/>
      <c r="BA310" s="287"/>
      <c r="BB310" s="287"/>
      <c r="BC310" s="287"/>
      <c r="BD310" s="287"/>
      <c r="BE310" s="287"/>
      <c r="BF310" s="288"/>
      <c r="BG310" s="396"/>
      <c r="BH310" s="397"/>
      <c r="BI310" s="287"/>
      <c r="BJ310" s="287"/>
      <c r="BK310" s="287"/>
      <c r="BL310" s="287"/>
      <c r="BM310" s="287"/>
      <c r="BN310" s="287"/>
      <c r="BO310" s="287"/>
      <c r="BP310" s="287"/>
      <c r="BQ310" s="287"/>
      <c r="BR310" s="287"/>
      <c r="BS310" s="287"/>
      <c r="BT310" s="286"/>
    </row>
    <row r="311" spans="1:72" s="217" customFormat="1" ht="11.65" customHeight="1" x14ac:dyDescent="0.2">
      <c r="A311" s="448">
        <f>IF(ISBLANK(Tracker!G275),"",Tracker!G275)</f>
        <v>26</v>
      </c>
      <c r="B311" s="971" t="str">
        <f>IF(ISBLANK(Tracker!H275),"",Tracker!H275)</f>
        <v>Mere Avenue</v>
      </c>
      <c r="C311" s="972"/>
      <c r="D311" s="972"/>
      <c r="E311" s="973"/>
      <c r="F311" s="96" t="str">
        <f>IF(ISBLANK(Tracker!L275),"",Tracker!L275)</f>
        <v>B35 6QT</v>
      </c>
      <c r="G311" s="217">
        <f t="shared" si="95"/>
        <v>273</v>
      </c>
      <c r="H311" s="368"/>
      <c r="I311" s="287"/>
      <c r="J311" s="287"/>
      <c r="K311" s="287"/>
      <c r="L311" s="287"/>
      <c r="M311" s="287"/>
      <c r="N311" s="287"/>
      <c r="O311" s="287"/>
      <c r="P311" s="287"/>
      <c r="Q311" s="287"/>
      <c r="R311" s="287"/>
      <c r="S311" s="287"/>
      <c r="T311" s="286"/>
      <c r="U311" s="367"/>
      <c r="V311" s="287"/>
      <c r="W311" s="287"/>
      <c r="X311" s="287"/>
      <c r="Y311" s="287"/>
      <c r="Z311" s="287"/>
      <c r="AA311" s="287"/>
      <c r="AB311" s="287"/>
      <c r="AC311" s="287"/>
      <c r="AD311" s="287"/>
      <c r="AE311" s="287"/>
      <c r="AF311" s="287"/>
      <c r="AG311" s="365"/>
      <c r="AH311" s="368"/>
      <c r="AI311" s="287"/>
      <c r="AJ311" s="287"/>
      <c r="AK311" s="287"/>
      <c r="AL311" s="287"/>
      <c r="AM311" s="287"/>
      <c r="AN311" s="287"/>
      <c r="AO311" s="287"/>
      <c r="AP311" s="287"/>
      <c r="AQ311" s="287"/>
      <c r="AR311" s="287"/>
      <c r="AS311" s="287"/>
      <c r="AT311" s="286"/>
      <c r="AU311" s="367"/>
      <c r="AV311" s="287"/>
      <c r="AW311" s="287"/>
      <c r="AX311" s="287"/>
      <c r="AY311" s="287"/>
      <c r="AZ311" s="287"/>
      <c r="BA311" s="287"/>
      <c r="BB311" s="287"/>
      <c r="BC311" s="287"/>
      <c r="BD311" s="287"/>
      <c r="BE311" s="287"/>
      <c r="BF311" s="288"/>
      <c r="BG311" s="396"/>
      <c r="BH311" s="397"/>
      <c r="BI311" s="287"/>
      <c r="BJ311" s="287"/>
      <c r="BK311" s="287"/>
      <c r="BL311" s="287"/>
      <c r="BM311" s="287"/>
      <c r="BN311" s="287"/>
      <c r="BO311" s="287"/>
      <c r="BP311" s="287"/>
      <c r="BQ311" s="287"/>
      <c r="BR311" s="287"/>
      <c r="BS311" s="287"/>
      <c r="BT311" s="286"/>
    </row>
    <row r="312" spans="1:72" s="217" customFormat="1" ht="11.65" customHeight="1" x14ac:dyDescent="0.2">
      <c r="A312" s="448">
        <f>IF(ISBLANK(Tracker!G276),"",Tracker!G276)</f>
        <v>8</v>
      </c>
      <c r="B312" s="971" t="str">
        <f>IF(ISBLANK(Tracker!H276),"",Tracker!H276)</f>
        <v>Watton Green</v>
      </c>
      <c r="C312" s="972"/>
      <c r="D312" s="972"/>
      <c r="E312" s="973"/>
      <c r="F312" s="96" t="str">
        <f>IF(ISBLANK(Tracker!L276),"",Tracker!L276)</f>
        <v>B35 7JS</v>
      </c>
      <c r="G312" s="217">
        <f t="shared" si="95"/>
        <v>274</v>
      </c>
      <c r="H312" s="368"/>
      <c r="I312" s="287"/>
      <c r="J312" s="287"/>
      <c r="K312" s="287"/>
      <c r="L312" s="287"/>
      <c r="M312" s="287"/>
      <c r="N312" s="287"/>
      <c r="O312" s="287"/>
      <c r="P312" s="287"/>
      <c r="Q312" s="287"/>
      <c r="R312" s="287"/>
      <c r="S312" s="287"/>
      <c r="T312" s="286"/>
      <c r="U312" s="367"/>
      <c r="V312" s="287"/>
      <c r="W312" s="287"/>
      <c r="X312" s="287"/>
      <c r="Y312" s="287"/>
      <c r="Z312" s="287"/>
      <c r="AA312" s="287"/>
      <c r="AB312" s="287"/>
      <c r="AC312" s="287"/>
      <c r="AD312" s="287"/>
      <c r="AE312" s="287"/>
      <c r="AF312" s="287"/>
      <c r="AG312" s="365"/>
      <c r="AH312" s="368"/>
      <c r="AI312" s="287"/>
      <c r="AJ312" s="287"/>
      <c r="AK312" s="287"/>
      <c r="AL312" s="287"/>
      <c r="AM312" s="287"/>
      <c r="AN312" s="287"/>
      <c r="AO312" s="287"/>
      <c r="AP312" s="287"/>
      <c r="AQ312" s="287"/>
      <c r="AR312" s="287"/>
      <c r="AS312" s="287"/>
      <c r="AT312" s="286"/>
      <c r="AU312" s="367"/>
      <c r="AV312" s="287"/>
      <c r="AW312" s="287"/>
      <c r="AX312" s="287"/>
      <c r="AY312" s="287"/>
      <c r="AZ312" s="287"/>
      <c r="BA312" s="287"/>
      <c r="BB312" s="287"/>
      <c r="BC312" s="287"/>
      <c r="BD312" s="287"/>
      <c r="BE312" s="287"/>
      <c r="BF312" s="288"/>
      <c r="BG312" s="396"/>
      <c r="BH312" s="397"/>
      <c r="BI312" s="287"/>
      <c r="BJ312" s="287"/>
      <c r="BK312" s="287"/>
      <c r="BL312" s="287"/>
      <c r="BM312" s="287"/>
      <c r="BN312" s="287"/>
      <c r="BO312" s="287"/>
      <c r="BP312" s="287"/>
      <c r="BQ312" s="287"/>
      <c r="BR312" s="287"/>
      <c r="BS312" s="287"/>
      <c r="BT312" s="286"/>
    </row>
    <row r="313" spans="1:72" s="217" customFormat="1" ht="11.65" customHeight="1" x14ac:dyDescent="0.2">
      <c r="A313" s="448">
        <f>IF(ISBLANK(Tracker!G277),"",Tracker!G277)</f>
        <v>12</v>
      </c>
      <c r="B313" s="971" t="str">
        <f>IF(ISBLANK(Tracker!H277),"",Tracker!H277)</f>
        <v>Watton Green</v>
      </c>
      <c r="C313" s="972"/>
      <c r="D313" s="972"/>
      <c r="E313" s="973"/>
      <c r="F313" s="96" t="str">
        <f>IF(ISBLANK(Tracker!L277),"",Tracker!L277)</f>
        <v>B35 7JS</v>
      </c>
      <c r="G313" s="217">
        <f t="shared" si="95"/>
        <v>275</v>
      </c>
      <c r="H313" s="368"/>
      <c r="I313" s="287"/>
      <c r="J313" s="287"/>
      <c r="K313" s="287"/>
      <c r="L313" s="287"/>
      <c r="M313" s="287"/>
      <c r="N313" s="287"/>
      <c r="O313" s="287"/>
      <c r="P313" s="287"/>
      <c r="Q313" s="287"/>
      <c r="R313" s="287"/>
      <c r="S313" s="287"/>
      <c r="T313" s="286"/>
      <c r="U313" s="367"/>
      <c r="V313" s="287"/>
      <c r="W313" s="287"/>
      <c r="X313" s="287"/>
      <c r="Y313" s="287"/>
      <c r="Z313" s="287"/>
      <c r="AA313" s="287"/>
      <c r="AB313" s="287"/>
      <c r="AC313" s="287"/>
      <c r="AD313" s="287"/>
      <c r="AE313" s="287"/>
      <c r="AF313" s="287"/>
      <c r="AG313" s="365"/>
      <c r="AH313" s="368"/>
      <c r="AI313" s="287"/>
      <c r="AJ313" s="287"/>
      <c r="AK313" s="287"/>
      <c r="AL313" s="287"/>
      <c r="AM313" s="287"/>
      <c r="AN313" s="287"/>
      <c r="AO313" s="287"/>
      <c r="AP313" s="287"/>
      <c r="AQ313" s="287"/>
      <c r="AR313" s="287"/>
      <c r="AS313" s="287"/>
      <c r="AT313" s="286"/>
      <c r="AU313" s="367"/>
      <c r="AV313" s="287"/>
      <c r="AW313" s="287"/>
      <c r="AX313" s="287"/>
      <c r="AY313" s="287"/>
      <c r="AZ313" s="287"/>
      <c r="BA313" s="287"/>
      <c r="BB313" s="287"/>
      <c r="BC313" s="287"/>
      <c r="BD313" s="287"/>
      <c r="BE313" s="287"/>
      <c r="BF313" s="288"/>
      <c r="BG313" s="396"/>
      <c r="BH313" s="397"/>
      <c r="BI313" s="287"/>
      <c r="BJ313" s="287"/>
      <c r="BK313" s="287"/>
      <c r="BL313" s="287"/>
      <c r="BM313" s="287"/>
      <c r="BN313" s="287"/>
      <c r="BO313" s="287"/>
      <c r="BP313" s="287"/>
      <c r="BQ313" s="287"/>
      <c r="BR313" s="287"/>
      <c r="BS313" s="287"/>
      <c r="BT313" s="286"/>
    </row>
    <row r="314" spans="1:72" s="217" customFormat="1" ht="11.65" customHeight="1" x14ac:dyDescent="0.2">
      <c r="A314" s="448">
        <f>IF(ISBLANK(Tracker!G278),"",Tracker!G278)</f>
        <v>14</v>
      </c>
      <c r="B314" s="971" t="str">
        <f>IF(ISBLANK(Tracker!H278),"",Tracker!H278)</f>
        <v>Watton Green</v>
      </c>
      <c r="C314" s="972"/>
      <c r="D314" s="972"/>
      <c r="E314" s="973"/>
      <c r="F314" s="96" t="str">
        <f>IF(ISBLANK(Tracker!L278),"",Tracker!L278)</f>
        <v>B35 7JS</v>
      </c>
      <c r="G314" s="217">
        <f t="shared" si="95"/>
        <v>276</v>
      </c>
      <c r="H314" s="368"/>
      <c r="I314" s="287"/>
      <c r="J314" s="287"/>
      <c r="K314" s="287"/>
      <c r="L314" s="287"/>
      <c r="M314" s="287"/>
      <c r="N314" s="287"/>
      <c r="O314" s="287"/>
      <c r="P314" s="287"/>
      <c r="Q314" s="287"/>
      <c r="R314" s="287"/>
      <c r="S314" s="287"/>
      <c r="T314" s="286"/>
      <c r="U314" s="367"/>
      <c r="V314" s="287"/>
      <c r="W314" s="287"/>
      <c r="X314" s="287"/>
      <c r="Y314" s="287"/>
      <c r="Z314" s="287"/>
      <c r="AA314" s="287"/>
      <c r="AB314" s="287"/>
      <c r="AC314" s="287"/>
      <c r="AD314" s="287"/>
      <c r="AE314" s="287"/>
      <c r="AF314" s="287"/>
      <c r="AG314" s="365"/>
      <c r="AH314" s="368"/>
      <c r="AI314" s="287"/>
      <c r="AJ314" s="287"/>
      <c r="AK314" s="287"/>
      <c r="AL314" s="287"/>
      <c r="AM314" s="287"/>
      <c r="AN314" s="287"/>
      <c r="AO314" s="287"/>
      <c r="AP314" s="287"/>
      <c r="AQ314" s="287"/>
      <c r="AR314" s="287"/>
      <c r="AS314" s="287"/>
      <c r="AT314" s="286"/>
      <c r="AU314" s="367"/>
      <c r="AV314" s="287"/>
      <c r="AW314" s="287"/>
      <c r="AX314" s="287"/>
      <c r="AY314" s="287"/>
      <c r="AZ314" s="287"/>
      <c r="BA314" s="287"/>
      <c r="BB314" s="287"/>
      <c r="BC314" s="287"/>
      <c r="BD314" s="287"/>
      <c r="BE314" s="287"/>
      <c r="BF314" s="288"/>
      <c r="BG314" s="396"/>
      <c r="BH314" s="397"/>
      <c r="BI314" s="287"/>
      <c r="BJ314" s="287"/>
      <c r="BK314" s="287"/>
      <c r="BL314" s="287"/>
      <c r="BM314" s="287"/>
      <c r="BN314" s="287"/>
      <c r="BO314" s="287"/>
      <c r="BP314" s="287"/>
      <c r="BQ314" s="287"/>
      <c r="BR314" s="287"/>
      <c r="BS314" s="287"/>
      <c r="BT314" s="286"/>
    </row>
    <row r="315" spans="1:72" s="217" customFormat="1" ht="11.65" customHeight="1" x14ac:dyDescent="0.2">
      <c r="A315" s="448">
        <f>IF(ISBLANK(Tracker!G279),"",Tracker!G279)</f>
        <v>16</v>
      </c>
      <c r="B315" s="971" t="str">
        <f>IF(ISBLANK(Tracker!H279),"",Tracker!H279)</f>
        <v>Watton Green</v>
      </c>
      <c r="C315" s="972"/>
      <c r="D315" s="972"/>
      <c r="E315" s="973"/>
      <c r="F315" s="96" t="str">
        <f>IF(ISBLANK(Tracker!L279),"",Tracker!L279)</f>
        <v>B35 7JS</v>
      </c>
      <c r="G315" s="217">
        <f t="shared" si="95"/>
        <v>277</v>
      </c>
      <c r="H315" s="368"/>
      <c r="I315" s="287"/>
      <c r="J315" s="287"/>
      <c r="K315" s="287"/>
      <c r="L315" s="287"/>
      <c r="M315" s="287"/>
      <c r="N315" s="287"/>
      <c r="O315" s="287"/>
      <c r="P315" s="287"/>
      <c r="Q315" s="287"/>
      <c r="R315" s="287"/>
      <c r="S315" s="287"/>
      <c r="T315" s="286"/>
      <c r="U315" s="367"/>
      <c r="V315" s="287"/>
      <c r="W315" s="287"/>
      <c r="X315" s="287"/>
      <c r="Y315" s="287"/>
      <c r="Z315" s="287"/>
      <c r="AA315" s="287"/>
      <c r="AB315" s="287"/>
      <c r="AC315" s="287"/>
      <c r="AD315" s="287"/>
      <c r="AE315" s="287"/>
      <c r="AF315" s="287"/>
      <c r="AG315" s="365"/>
      <c r="AH315" s="368"/>
      <c r="AI315" s="287"/>
      <c r="AJ315" s="287"/>
      <c r="AK315" s="287"/>
      <c r="AL315" s="287"/>
      <c r="AM315" s="287"/>
      <c r="AN315" s="287"/>
      <c r="AO315" s="287"/>
      <c r="AP315" s="287"/>
      <c r="AQ315" s="287"/>
      <c r="AR315" s="287"/>
      <c r="AS315" s="287"/>
      <c r="AT315" s="286"/>
      <c r="AU315" s="367"/>
      <c r="AV315" s="287"/>
      <c r="AW315" s="287"/>
      <c r="AX315" s="287"/>
      <c r="AY315" s="287"/>
      <c r="AZ315" s="287"/>
      <c r="BA315" s="287"/>
      <c r="BB315" s="287"/>
      <c r="BC315" s="287"/>
      <c r="BD315" s="287"/>
      <c r="BE315" s="287"/>
      <c r="BF315" s="288"/>
      <c r="BG315" s="396"/>
      <c r="BH315" s="397"/>
      <c r="BI315" s="287"/>
      <c r="BJ315" s="287"/>
      <c r="BK315" s="287"/>
      <c r="BL315" s="287"/>
      <c r="BM315" s="287"/>
      <c r="BN315" s="287"/>
      <c r="BO315" s="287"/>
      <c r="BP315" s="287"/>
      <c r="BQ315" s="287"/>
      <c r="BR315" s="287"/>
      <c r="BS315" s="287"/>
      <c r="BT315" s="286"/>
    </row>
    <row r="316" spans="1:72" s="217" customFormat="1" ht="11.65" customHeight="1" x14ac:dyDescent="0.2">
      <c r="A316" s="448">
        <f>IF(ISBLANK(Tracker!G280),"",Tracker!G280)</f>
        <v>10</v>
      </c>
      <c r="B316" s="971" t="str">
        <f>IF(ISBLANK(Tracker!H280),"",Tracker!H280)</f>
        <v>Watton Green</v>
      </c>
      <c r="C316" s="972"/>
      <c r="D316" s="972"/>
      <c r="E316" s="973"/>
      <c r="F316" s="96" t="str">
        <f>IF(ISBLANK(Tracker!L280),"",Tracker!L280)</f>
        <v>B35 7JS</v>
      </c>
      <c r="G316" s="217">
        <f t="shared" si="95"/>
        <v>278</v>
      </c>
      <c r="H316" s="368"/>
      <c r="I316" s="287"/>
      <c r="J316" s="287"/>
      <c r="K316" s="287"/>
      <c r="L316" s="287"/>
      <c r="M316" s="287"/>
      <c r="N316" s="287"/>
      <c r="O316" s="287"/>
      <c r="P316" s="287"/>
      <c r="Q316" s="287"/>
      <c r="R316" s="287"/>
      <c r="S316" s="287"/>
      <c r="T316" s="286"/>
      <c r="U316" s="367"/>
      <c r="V316" s="287"/>
      <c r="W316" s="287"/>
      <c r="X316" s="287"/>
      <c r="Y316" s="287"/>
      <c r="Z316" s="287"/>
      <c r="AA316" s="287"/>
      <c r="AB316" s="287"/>
      <c r="AC316" s="287"/>
      <c r="AD316" s="287"/>
      <c r="AE316" s="287"/>
      <c r="AF316" s="287"/>
      <c r="AG316" s="365"/>
      <c r="AH316" s="368"/>
      <c r="AI316" s="287"/>
      <c r="AJ316" s="287"/>
      <c r="AK316" s="287"/>
      <c r="AL316" s="287"/>
      <c r="AM316" s="287"/>
      <c r="AN316" s="287"/>
      <c r="AO316" s="287"/>
      <c r="AP316" s="287"/>
      <c r="AQ316" s="287"/>
      <c r="AR316" s="287"/>
      <c r="AS316" s="287"/>
      <c r="AT316" s="286"/>
      <c r="AU316" s="367"/>
      <c r="AV316" s="287"/>
      <c r="AW316" s="287"/>
      <c r="AX316" s="287"/>
      <c r="AY316" s="287"/>
      <c r="AZ316" s="287"/>
      <c r="BA316" s="287"/>
      <c r="BB316" s="287"/>
      <c r="BC316" s="287"/>
      <c r="BD316" s="287"/>
      <c r="BE316" s="287"/>
      <c r="BF316" s="288"/>
      <c r="BG316" s="396"/>
      <c r="BH316" s="397"/>
      <c r="BI316" s="287"/>
      <c r="BJ316" s="287"/>
      <c r="BK316" s="287"/>
      <c r="BL316" s="287"/>
      <c r="BM316" s="287"/>
      <c r="BN316" s="287"/>
      <c r="BO316" s="287"/>
      <c r="BP316" s="287"/>
      <c r="BQ316" s="287"/>
      <c r="BR316" s="287"/>
      <c r="BS316" s="287"/>
      <c r="BT316" s="286"/>
    </row>
    <row r="317" spans="1:72" s="217" customFormat="1" ht="11.65" customHeight="1" x14ac:dyDescent="0.2">
      <c r="A317" s="448">
        <f>IF(ISBLANK(Tracker!G281),"",Tracker!G281)</f>
        <v>18</v>
      </c>
      <c r="B317" s="971" t="str">
        <f>IF(ISBLANK(Tracker!H281),"",Tracker!H281)</f>
        <v>Watton Green</v>
      </c>
      <c r="C317" s="972"/>
      <c r="D317" s="972"/>
      <c r="E317" s="973"/>
      <c r="F317" s="96" t="str">
        <f>IF(ISBLANK(Tracker!L281),"",Tracker!L281)</f>
        <v>B35 7JS</v>
      </c>
      <c r="G317" s="217">
        <f t="shared" si="95"/>
        <v>279</v>
      </c>
      <c r="H317" s="368"/>
      <c r="I317" s="287"/>
      <c r="J317" s="287"/>
      <c r="K317" s="287"/>
      <c r="L317" s="287"/>
      <c r="M317" s="287"/>
      <c r="N317" s="287"/>
      <c r="O317" s="287"/>
      <c r="P317" s="287"/>
      <c r="Q317" s="287"/>
      <c r="R317" s="287"/>
      <c r="S317" s="287"/>
      <c r="T317" s="286"/>
      <c r="U317" s="367"/>
      <c r="V317" s="287"/>
      <c r="W317" s="287"/>
      <c r="X317" s="287"/>
      <c r="Y317" s="287"/>
      <c r="Z317" s="287"/>
      <c r="AA317" s="287"/>
      <c r="AB317" s="287"/>
      <c r="AC317" s="287"/>
      <c r="AD317" s="287"/>
      <c r="AE317" s="287"/>
      <c r="AF317" s="287"/>
      <c r="AG317" s="365"/>
      <c r="AH317" s="368"/>
      <c r="AI317" s="287"/>
      <c r="AJ317" s="287"/>
      <c r="AK317" s="287"/>
      <c r="AL317" s="287"/>
      <c r="AM317" s="287"/>
      <c r="AN317" s="287"/>
      <c r="AO317" s="287"/>
      <c r="AP317" s="287"/>
      <c r="AQ317" s="287"/>
      <c r="AR317" s="287"/>
      <c r="AS317" s="287"/>
      <c r="AT317" s="286"/>
      <c r="AU317" s="367"/>
      <c r="AV317" s="287"/>
      <c r="AW317" s="287"/>
      <c r="AX317" s="287"/>
      <c r="AY317" s="287"/>
      <c r="AZ317" s="287"/>
      <c r="BA317" s="287"/>
      <c r="BB317" s="287"/>
      <c r="BC317" s="287"/>
      <c r="BD317" s="287"/>
      <c r="BE317" s="287"/>
      <c r="BF317" s="288"/>
      <c r="BG317" s="396"/>
      <c r="BH317" s="397"/>
      <c r="BI317" s="287"/>
      <c r="BJ317" s="287"/>
      <c r="BK317" s="287"/>
      <c r="BL317" s="287"/>
      <c r="BM317" s="287"/>
      <c r="BN317" s="287"/>
      <c r="BO317" s="287"/>
      <c r="BP317" s="287"/>
      <c r="BQ317" s="287"/>
      <c r="BR317" s="287"/>
      <c r="BS317" s="287"/>
      <c r="BT317" s="286"/>
    </row>
    <row r="318" spans="1:72" s="217" customFormat="1" ht="11.65" customHeight="1" x14ac:dyDescent="0.2">
      <c r="A318" s="448">
        <f>IF(ISBLANK(Tracker!G282),"",Tracker!G282)</f>
        <v>20</v>
      </c>
      <c r="B318" s="971" t="str">
        <f>IF(ISBLANK(Tracker!H282),"",Tracker!H282)</f>
        <v>Watton Green</v>
      </c>
      <c r="C318" s="972"/>
      <c r="D318" s="972"/>
      <c r="E318" s="973"/>
      <c r="F318" s="96" t="str">
        <f>IF(ISBLANK(Tracker!L282),"",Tracker!L282)</f>
        <v>B35 7JS</v>
      </c>
      <c r="G318" s="217">
        <f t="shared" si="95"/>
        <v>280</v>
      </c>
      <c r="H318" s="368"/>
      <c r="I318" s="287"/>
      <c r="J318" s="287"/>
      <c r="K318" s="287"/>
      <c r="L318" s="287"/>
      <c r="M318" s="287"/>
      <c r="N318" s="287"/>
      <c r="O318" s="287"/>
      <c r="P318" s="287"/>
      <c r="Q318" s="287"/>
      <c r="R318" s="287"/>
      <c r="S318" s="287"/>
      <c r="T318" s="286"/>
      <c r="U318" s="367"/>
      <c r="V318" s="287"/>
      <c r="W318" s="287"/>
      <c r="X318" s="287"/>
      <c r="Y318" s="287"/>
      <c r="Z318" s="287"/>
      <c r="AA318" s="287"/>
      <c r="AB318" s="287"/>
      <c r="AC318" s="287"/>
      <c r="AD318" s="287"/>
      <c r="AE318" s="287"/>
      <c r="AF318" s="287"/>
      <c r="AG318" s="365"/>
      <c r="AH318" s="368"/>
      <c r="AI318" s="287"/>
      <c r="AJ318" s="287"/>
      <c r="AK318" s="287"/>
      <c r="AL318" s="287"/>
      <c r="AM318" s="287"/>
      <c r="AN318" s="287"/>
      <c r="AO318" s="287"/>
      <c r="AP318" s="287"/>
      <c r="AQ318" s="287"/>
      <c r="AR318" s="287"/>
      <c r="AS318" s="287"/>
      <c r="AT318" s="286"/>
      <c r="AU318" s="367"/>
      <c r="AV318" s="287"/>
      <c r="AW318" s="287"/>
      <c r="AX318" s="287"/>
      <c r="AY318" s="287"/>
      <c r="AZ318" s="287"/>
      <c r="BA318" s="287"/>
      <c r="BB318" s="287"/>
      <c r="BC318" s="287"/>
      <c r="BD318" s="287"/>
      <c r="BE318" s="287"/>
      <c r="BF318" s="288"/>
      <c r="BG318" s="396"/>
      <c r="BH318" s="397"/>
      <c r="BI318" s="287"/>
      <c r="BJ318" s="287"/>
      <c r="BK318" s="287"/>
      <c r="BL318" s="287"/>
      <c r="BM318" s="287"/>
      <c r="BN318" s="287"/>
      <c r="BO318" s="287"/>
      <c r="BP318" s="287"/>
      <c r="BQ318" s="287"/>
      <c r="BR318" s="287"/>
      <c r="BS318" s="287"/>
      <c r="BT318" s="286"/>
    </row>
    <row r="319" spans="1:72" s="217" customFormat="1" ht="11.65" customHeight="1" x14ac:dyDescent="0.2">
      <c r="A319" s="448">
        <f>IF(ISBLANK(Tracker!G283),"",Tracker!G283)</f>
        <v>24</v>
      </c>
      <c r="B319" s="971" t="str">
        <f>IF(ISBLANK(Tracker!H283),"",Tracker!H283)</f>
        <v>Watton Green</v>
      </c>
      <c r="C319" s="972"/>
      <c r="D319" s="972"/>
      <c r="E319" s="973"/>
      <c r="F319" s="96" t="str">
        <f>IF(ISBLANK(Tracker!L283),"",Tracker!L283)</f>
        <v>B35 7JS</v>
      </c>
      <c r="G319" s="217">
        <f t="shared" si="95"/>
        <v>281</v>
      </c>
      <c r="H319" s="368"/>
      <c r="I319" s="287"/>
      <c r="J319" s="287"/>
      <c r="K319" s="287"/>
      <c r="L319" s="287"/>
      <c r="M319" s="287"/>
      <c r="N319" s="287"/>
      <c r="O319" s="287"/>
      <c r="P319" s="287"/>
      <c r="Q319" s="287"/>
      <c r="R319" s="287"/>
      <c r="S319" s="287"/>
      <c r="T319" s="286"/>
      <c r="U319" s="367"/>
      <c r="V319" s="287"/>
      <c r="W319" s="287"/>
      <c r="X319" s="287"/>
      <c r="Y319" s="287"/>
      <c r="Z319" s="287"/>
      <c r="AA319" s="287"/>
      <c r="AB319" s="287"/>
      <c r="AC319" s="287"/>
      <c r="AD319" s="287"/>
      <c r="AE319" s="287"/>
      <c r="AF319" s="287"/>
      <c r="AG319" s="365"/>
      <c r="AH319" s="368"/>
      <c r="AI319" s="287"/>
      <c r="AJ319" s="287"/>
      <c r="AK319" s="287"/>
      <c r="AL319" s="287"/>
      <c r="AM319" s="287"/>
      <c r="AN319" s="287"/>
      <c r="AO319" s="287"/>
      <c r="AP319" s="287"/>
      <c r="AQ319" s="287"/>
      <c r="AR319" s="287"/>
      <c r="AS319" s="287"/>
      <c r="AT319" s="286"/>
      <c r="AU319" s="367"/>
      <c r="AV319" s="287"/>
      <c r="AW319" s="287"/>
      <c r="AX319" s="287"/>
      <c r="AY319" s="287"/>
      <c r="AZ319" s="287"/>
      <c r="BA319" s="287"/>
      <c r="BB319" s="287"/>
      <c r="BC319" s="287"/>
      <c r="BD319" s="287"/>
      <c r="BE319" s="287"/>
      <c r="BF319" s="288"/>
      <c r="BG319" s="396"/>
      <c r="BH319" s="397"/>
      <c r="BI319" s="287"/>
      <c r="BJ319" s="287"/>
      <c r="BK319" s="287"/>
      <c r="BL319" s="287"/>
      <c r="BM319" s="287"/>
      <c r="BN319" s="287"/>
      <c r="BO319" s="287"/>
      <c r="BP319" s="287"/>
      <c r="BQ319" s="287"/>
      <c r="BR319" s="287"/>
      <c r="BS319" s="287"/>
      <c r="BT319" s="286"/>
    </row>
    <row r="320" spans="1:72" s="217" customFormat="1" ht="11.65" customHeight="1" x14ac:dyDescent="0.2">
      <c r="A320" s="448">
        <f>IF(ISBLANK(Tracker!G284),"",Tracker!G284)</f>
        <v>28</v>
      </c>
      <c r="B320" s="971" t="str">
        <f>IF(ISBLANK(Tracker!H284),"",Tracker!H284)</f>
        <v>Watton Green</v>
      </c>
      <c r="C320" s="972"/>
      <c r="D320" s="972"/>
      <c r="E320" s="973"/>
      <c r="F320" s="96" t="str">
        <f>IF(ISBLANK(Tracker!L284),"",Tracker!L284)</f>
        <v>B35 7JS</v>
      </c>
      <c r="G320" s="217">
        <f t="shared" si="95"/>
        <v>282</v>
      </c>
      <c r="H320" s="368"/>
      <c r="I320" s="287"/>
      <c r="J320" s="287"/>
      <c r="K320" s="287"/>
      <c r="L320" s="287"/>
      <c r="M320" s="287"/>
      <c r="N320" s="287"/>
      <c r="O320" s="287"/>
      <c r="P320" s="287"/>
      <c r="Q320" s="287"/>
      <c r="R320" s="287"/>
      <c r="S320" s="287"/>
      <c r="T320" s="286"/>
      <c r="U320" s="367"/>
      <c r="V320" s="287"/>
      <c r="W320" s="287"/>
      <c r="X320" s="287"/>
      <c r="Y320" s="287"/>
      <c r="Z320" s="287"/>
      <c r="AA320" s="287"/>
      <c r="AB320" s="287"/>
      <c r="AC320" s="287"/>
      <c r="AD320" s="287"/>
      <c r="AE320" s="287"/>
      <c r="AF320" s="287"/>
      <c r="AG320" s="365"/>
      <c r="AH320" s="368"/>
      <c r="AI320" s="287"/>
      <c r="AJ320" s="287"/>
      <c r="AK320" s="287"/>
      <c r="AL320" s="287"/>
      <c r="AM320" s="287"/>
      <c r="AN320" s="287"/>
      <c r="AO320" s="287"/>
      <c r="AP320" s="287"/>
      <c r="AQ320" s="287"/>
      <c r="AR320" s="287"/>
      <c r="AS320" s="287"/>
      <c r="AT320" s="286"/>
      <c r="AU320" s="367"/>
      <c r="AV320" s="287"/>
      <c r="AW320" s="287"/>
      <c r="AX320" s="287"/>
      <c r="AY320" s="287"/>
      <c r="AZ320" s="287"/>
      <c r="BA320" s="287"/>
      <c r="BB320" s="287"/>
      <c r="BC320" s="287"/>
      <c r="BD320" s="287"/>
      <c r="BE320" s="287"/>
      <c r="BF320" s="288"/>
      <c r="BG320" s="396"/>
      <c r="BH320" s="397"/>
      <c r="BI320" s="287"/>
      <c r="BJ320" s="287"/>
      <c r="BK320" s="287"/>
      <c r="BL320" s="287"/>
      <c r="BM320" s="287"/>
      <c r="BN320" s="287"/>
      <c r="BO320" s="287"/>
      <c r="BP320" s="287"/>
      <c r="BQ320" s="287"/>
      <c r="BR320" s="287"/>
      <c r="BS320" s="287"/>
      <c r="BT320" s="286"/>
    </row>
    <row r="321" spans="1:72" s="217" customFormat="1" ht="11.65" customHeight="1" x14ac:dyDescent="0.2">
      <c r="A321" s="448">
        <f>IF(ISBLANK(Tracker!G285),"",Tracker!G285)</f>
        <v>15</v>
      </c>
      <c r="B321" s="971" t="str">
        <f>IF(ISBLANK(Tracker!H285),"",Tracker!H285)</f>
        <v>Javelin Avenue</v>
      </c>
      <c r="C321" s="972"/>
      <c r="D321" s="972"/>
      <c r="E321" s="973"/>
      <c r="F321" s="96" t="str">
        <f>IF(ISBLANK(Tracker!L285),"",Tracker!L285)</f>
        <v>B35 7LH</v>
      </c>
      <c r="G321" s="217">
        <f t="shared" si="95"/>
        <v>283</v>
      </c>
      <c r="H321" s="368"/>
      <c r="I321" s="287"/>
      <c r="J321" s="287"/>
      <c r="K321" s="287"/>
      <c r="L321" s="287"/>
      <c r="M321" s="287"/>
      <c r="N321" s="287"/>
      <c r="O321" s="287"/>
      <c r="P321" s="287"/>
      <c r="Q321" s="287"/>
      <c r="R321" s="287"/>
      <c r="S321" s="287"/>
      <c r="T321" s="286"/>
      <c r="U321" s="367"/>
      <c r="V321" s="287"/>
      <c r="W321" s="287"/>
      <c r="X321" s="287"/>
      <c r="Y321" s="287"/>
      <c r="Z321" s="287"/>
      <c r="AA321" s="287"/>
      <c r="AB321" s="287"/>
      <c r="AC321" s="287"/>
      <c r="AD321" s="287"/>
      <c r="AE321" s="287"/>
      <c r="AF321" s="287"/>
      <c r="AG321" s="365"/>
      <c r="AH321" s="368"/>
      <c r="AI321" s="287"/>
      <c r="AJ321" s="287"/>
      <c r="AK321" s="287"/>
      <c r="AL321" s="287"/>
      <c r="AM321" s="287"/>
      <c r="AN321" s="287"/>
      <c r="AO321" s="287"/>
      <c r="AP321" s="287"/>
      <c r="AQ321" s="287"/>
      <c r="AR321" s="287"/>
      <c r="AS321" s="287"/>
      <c r="AT321" s="286"/>
      <c r="AU321" s="367"/>
      <c r="AV321" s="287"/>
      <c r="AW321" s="287"/>
      <c r="AX321" s="287"/>
      <c r="AY321" s="287"/>
      <c r="AZ321" s="287"/>
      <c r="BA321" s="287"/>
      <c r="BB321" s="287"/>
      <c r="BC321" s="287"/>
      <c r="BD321" s="287"/>
      <c r="BE321" s="287"/>
      <c r="BF321" s="288"/>
      <c r="BG321" s="396"/>
      <c r="BH321" s="397"/>
      <c r="BI321" s="287"/>
      <c r="BJ321" s="287"/>
      <c r="BK321" s="287"/>
      <c r="BL321" s="287"/>
      <c r="BM321" s="287"/>
      <c r="BN321" s="287"/>
      <c r="BO321" s="287"/>
      <c r="BP321" s="287"/>
      <c r="BQ321" s="287"/>
      <c r="BR321" s="287"/>
      <c r="BS321" s="287"/>
      <c r="BT321" s="286"/>
    </row>
    <row r="322" spans="1:72" s="217" customFormat="1" ht="11.65" customHeight="1" x14ac:dyDescent="0.2">
      <c r="A322" s="448">
        <f>IF(ISBLANK(Tracker!G286),"",Tracker!G286)</f>
        <v>17</v>
      </c>
      <c r="B322" s="971" t="str">
        <f>IF(ISBLANK(Tracker!H286),"",Tracker!H286)</f>
        <v>Javelin Avenue</v>
      </c>
      <c r="C322" s="972"/>
      <c r="D322" s="972"/>
      <c r="E322" s="973"/>
      <c r="F322" s="96" t="str">
        <f>IF(ISBLANK(Tracker!L286),"",Tracker!L286)</f>
        <v>B35 7LH</v>
      </c>
      <c r="G322" s="217">
        <f t="shared" si="95"/>
        <v>284</v>
      </c>
      <c r="H322" s="368"/>
      <c r="I322" s="287"/>
      <c r="J322" s="287"/>
      <c r="K322" s="287"/>
      <c r="L322" s="287"/>
      <c r="M322" s="287"/>
      <c r="N322" s="287"/>
      <c r="O322" s="287"/>
      <c r="P322" s="287"/>
      <c r="Q322" s="287"/>
      <c r="R322" s="287"/>
      <c r="S322" s="287"/>
      <c r="T322" s="286"/>
      <c r="U322" s="367"/>
      <c r="V322" s="287"/>
      <c r="W322" s="287"/>
      <c r="X322" s="287"/>
      <c r="Y322" s="287"/>
      <c r="Z322" s="287"/>
      <c r="AA322" s="287"/>
      <c r="AB322" s="287"/>
      <c r="AC322" s="287"/>
      <c r="AD322" s="287"/>
      <c r="AE322" s="287"/>
      <c r="AF322" s="287"/>
      <c r="AG322" s="365"/>
      <c r="AH322" s="368"/>
      <c r="AI322" s="287"/>
      <c r="AJ322" s="287"/>
      <c r="AK322" s="287"/>
      <c r="AL322" s="287"/>
      <c r="AM322" s="287"/>
      <c r="AN322" s="287"/>
      <c r="AO322" s="287"/>
      <c r="AP322" s="287"/>
      <c r="AQ322" s="287"/>
      <c r="AR322" s="287"/>
      <c r="AS322" s="287"/>
      <c r="AT322" s="286"/>
      <c r="AU322" s="367"/>
      <c r="AV322" s="287"/>
      <c r="AW322" s="287"/>
      <c r="AX322" s="287"/>
      <c r="AY322" s="287"/>
      <c r="AZ322" s="287"/>
      <c r="BA322" s="287"/>
      <c r="BB322" s="287"/>
      <c r="BC322" s="287"/>
      <c r="BD322" s="287"/>
      <c r="BE322" s="287"/>
      <c r="BF322" s="288"/>
      <c r="BG322" s="396"/>
      <c r="BH322" s="397"/>
      <c r="BI322" s="287"/>
      <c r="BJ322" s="287"/>
      <c r="BK322" s="287"/>
      <c r="BL322" s="287"/>
      <c r="BM322" s="287"/>
      <c r="BN322" s="287"/>
      <c r="BO322" s="287"/>
      <c r="BP322" s="287"/>
      <c r="BQ322" s="287"/>
      <c r="BR322" s="287"/>
      <c r="BS322" s="287"/>
      <c r="BT322" s="286"/>
    </row>
    <row r="323" spans="1:72" s="217" customFormat="1" ht="11.65" customHeight="1" x14ac:dyDescent="0.2">
      <c r="A323" s="448">
        <f>IF(ISBLANK(Tracker!G287),"",Tracker!G287)</f>
        <v>19</v>
      </c>
      <c r="B323" s="971" t="str">
        <f>IF(ISBLANK(Tracker!H287),"",Tracker!H287)</f>
        <v>Javelin Avenue</v>
      </c>
      <c r="C323" s="972"/>
      <c r="D323" s="972"/>
      <c r="E323" s="973"/>
      <c r="F323" s="96" t="str">
        <f>IF(ISBLANK(Tracker!L287),"",Tracker!L287)</f>
        <v>B35 7LH</v>
      </c>
      <c r="G323" s="217">
        <f t="shared" si="95"/>
        <v>285</v>
      </c>
      <c r="H323" s="368"/>
      <c r="I323" s="287"/>
      <c r="J323" s="287"/>
      <c r="K323" s="287"/>
      <c r="L323" s="287"/>
      <c r="M323" s="287"/>
      <c r="N323" s="287"/>
      <c r="O323" s="287"/>
      <c r="P323" s="287"/>
      <c r="Q323" s="287"/>
      <c r="R323" s="287"/>
      <c r="S323" s="287"/>
      <c r="T323" s="286"/>
      <c r="U323" s="367"/>
      <c r="V323" s="287"/>
      <c r="W323" s="287"/>
      <c r="X323" s="287"/>
      <c r="Y323" s="287"/>
      <c r="Z323" s="287"/>
      <c r="AA323" s="287"/>
      <c r="AB323" s="287"/>
      <c r="AC323" s="287"/>
      <c r="AD323" s="287"/>
      <c r="AE323" s="287"/>
      <c r="AF323" s="287"/>
      <c r="AG323" s="365"/>
      <c r="AH323" s="368"/>
      <c r="AI323" s="287"/>
      <c r="AJ323" s="287"/>
      <c r="AK323" s="287"/>
      <c r="AL323" s="287"/>
      <c r="AM323" s="287"/>
      <c r="AN323" s="287"/>
      <c r="AO323" s="287"/>
      <c r="AP323" s="287"/>
      <c r="AQ323" s="287"/>
      <c r="AR323" s="287"/>
      <c r="AS323" s="287"/>
      <c r="AT323" s="286"/>
      <c r="AU323" s="367"/>
      <c r="AV323" s="287"/>
      <c r="AW323" s="287"/>
      <c r="AX323" s="287"/>
      <c r="AY323" s="287"/>
      <c r="AZ323" s="287"/>
      <c r="BA323" s="287"/>
      <c r="BB323" s="287"/>
      <c r="BC323" s="287"/>
      <c r="BD323" s="287"/>
      <c r="BE323" s="287"/>
      <c r="BF323" s="288"/>
      <c r="BG323" s="396"/>
      <c r="BH323" s="397"/>
      <c r="BI323" s="287"/>
      <c r="BJ323" s="287"/>
      <c r="BK323" s="287"/>
      <c r="BL323" s="287"/>
      <c r="BM323" s="287"/>
      <c r="BN323" s="287"/>
      <c r="BO323" s="287"/>
      <c r="BP323" s="287"/>
      <c r="BQ323" s="287"/>
      <c r="BR323" s="287"/>
      <c r="BS323" s="287"/>
      <c r="BT323" s="286"/>
    </row>
    <row r="324" spans="1:72" s="217" customFormat="1" ht="11.65" customHeight="1" x14ac:dyDescent="0.2">
      <c r="A324" s="448">
        <f>IF(ISBLANK(Tracker!G288),"",Tracker!G288)</f>
        <v>26</v>
      </c>
      <c r="B324" s="971" t="str">
        <f>IF(ISBLANK(Tracker!H288),"",Tracker!H288)</f>
        <v>Javelin Avenue</v>
      </c>
      <c r="C324" s="972"/>
      <c r="D324" s="972"/>
      <c r="E324" s="973"/>
      <c r="F324" s="96" t="str">
        <f>IF(ISBLANK(Tracker!L288),"",Tracker!L288)</f>
        <v>B35 7LW</v>
      </c>
      <c r="G324" s="217">
        <f t="shared" si="95"/>
        <v>286</v>
      </c>
      <c r="H324" s="368"/>
      <c r="I324" s="287"/>
      <c r="J324" s="287"/>
      <c r="K324" s="287"/>
      <c r="L324" s="287"/>
      <c r="M324" s="287"/>
      <c r="N324" s="287"/>
      <c r="O324" s="287"/>
      <c r="P324" s="287"/>
      <c r="Q324" s="287"/>
      <c r="R324" s="287"/>
      <c r="S324" s="287"/>
      <c r="T324" s="286"/>
      <c r="U324" s="367"/>
      <c r="V324" s="287"/>
      <c r="W324" s="287"/>
      <c r="X324" s="287"/>
      <c r="Y324" s="287"/>
      <c r="Z324" s="287"/>
      <c r="AA324" s="287"/>
      <c r="AB324" s="287"/>
      <c r="AC324" s="287"/>
      <c r="AD324" s="287"/>
      <c r="AE324" s="287"/>
      <c r="AF324" s="287"/>
      <c r="AG324" s="365"/>
      <c r="AH324" s="368"/>
      <c r="AI324" s="287"/>
      <c r="AJ324" s="287"/>
      <c r="AK324" s="287"/>
      <c r="AL324" s="287"/>
      <c r="AM324" s="287"/>
      <c r="AN324" s="287"/>
      <c r="AO324" s="287"/>
      <c r="AP324" s="287"/>
      <c r="AQ324" s="287"/>
      <c r="AR324" s="287"/>
      <c r="AS324" s="287"/>
      <c r="AT324" s="286"/>
      <c r="AU324" s="367"/>
      <c r="AV324" s="287"/>
      <c r="AW324" s="287"/>
      <c r="AX324" s="287"/>
      <c r="AY324" s="287"/>
      <c r="AZ324" s="287"/>
      <c r="BA324" s="287"/>
      <c r="BB324" s="287"/>
      <c r="BC324" s="287"/>
      <c r="BD324" s="287"/>
      <c r="BE324" s="287"/>
      <c r="BF324" s="288"/>
      <c r="BG324" s="396"/>
      <c r="BH324" s="397"/>
      <c r="BI324" s="287"/>
      <c r="BJ324" s="287"/>
      <c r="BK324" s="287"/>
      <c r="BL324" s="287"/>
      <c r="BM324" s="287"/>
      <c r="BN324" s="287"/>
      <c r="BO324" s="287"/>
      <c r="BP324" s="287"/>
      <c r="BQ324" s="287"/>
      <c r="BR324" s="287"/>
      <c r="BS324" s="287"/>
      <c r="BT324" s="286"/>
    </row>
    <row r="325" spans="1:72" s="217" customFormat="1" ht="11.65" customHeight="1" x14ac:dyDescent="0.2">
      <c r="A325" s="448">
        <f>IF(ISBLANK(Tracker!G289),"",Tracker!G289)</f>
        <v>28</v>
      </c>
      <c r="B325" s="971" t="str">
        <f>IF(ISBLANK(Tracker!H289),"",Tracker!H289)</f>
        <v>Javelin Avenue</v>
      </c>
      <c r="C325" s="972"/>
      <c r="D325" s="972"/>
      <c r="E325" s="973"/>
      <c r="F325" s="96" t="str">
        <f>IF(ISBLANK(Tracker!L289),"",Tracker!L289)</f>
        <v>B35 7LW</v>
      </c>
      <c r="G325" s="217">
        <f t="shared" si="95"/>
        <v>287</v>
      </c>
      <c r="H325" s="368"/>
      <c r="I325" s="287"/>
      <c r="J325" s="287"/>
      <c r="K325" s="287"/>
      <c r="L325" s="287"/>
      <c r="M325" s="287"/>
      <c r="N325" s="287"/>
      <c r="O325" s="287"/>
      <c r="P325" s="287"/>
      <c r="Q325" s="287"/>
      <c r="R325" s="287"/>
      <c r="S325" s="287"/>
      <c r="T325" s="286"/>
      <c r="U325" s="367"/>
      <c r="V325" s="287"/>
      <c r="W325" s="287"/>
      <c r="X325" s="287"/>
      <c r="Y325" s="287"/>
      <c r="Z325" s="287"/>
      <c r="AA325" s="287"/>
      <c r="AB325" s="287"/>
      <c r="AC325" s="287"/>
      <c r="AD325" s="287"/>
      <c r="AE325" s="287"/>
      <c r="AF325" s="287"/>
      <c r="AG325" s="365"/>
      <c r="AH325" s="368"/>
      <c r="AI325" s="287"/>
      <c r="AJ325" s="287"/>
      <c r="AK325" s="287"/>
      <c r="AL325" s="287"/>
      <c r="AM325" s="287"/>
      <c r="AN325" s="287"/>
      <c r="AO325" s="287"/>
      <c r="AP325" s="287"/>
      <c r="AQ325" s="287"/>
      <c r="AR325" s="287"/>
      <c r="AS325" s="287"/>
      <c r="AT325" s="286"/>
      <c r="AU325" s="367"/>
      <c r="AV325" s="287"/>
      <c r="AW325" s="287"/>
      <c r="AX325" s="287"/>
      <c r="AY325" s="287"/>
      <c r="AZ325" s="287"/>
      <c r="BA325" s="287"/>
      <c r="BB325" s="287"/>
      <c r="BC325" s="287"/>
      <c r="BD325" s="287"/>
      <c r="BE325" s="287"/>
      <c r="BF325" s="288"/>
      <c r="BG325" s="396"/>
      <c r="BH325" s="397"/>
      <c r="BI325" s="287"/>
      <c r="BJ325" s="287"/>
      <c r="BK325" s="287"/>
      <c r="BL325" s="287"/>
      <c r="BM325" s="287"/>
      <c r="BN325" s="287"/>
      <c r="BO325" s="287"/>
      <c r="BP325" s="287"/>
      <c r="BQ325" s="287"/>
      <c r="BR325" s="287"/>
      <c r="BS325" s="287"/>
      <c r="BT325" s="286"/>
    </row>
    <row r="326" spans="1:72" s="217" customFormat="1" ht="11.65" customHeight="1" x14ac:dyDescent="0.2">
      <c r="A326" s="448">
        <f>IF(ISBLANK(Tracker!G290),"",Tracker!G290)</f>
        <v>30</v>
      </c>
      <c r="B326" s="971" t="str">
        <f>IF(ISBLANK(Tracker!H290),"",Tracker!H290)</f>
        <v>Javelin Avenue</v>
      </c>
      <c r="C326" s="972"/>
      <c r="D326" s="972"/>
      <c r="E326" s="973"/>
      <c r="F326" s="96" t="str">
        <f>IF(ISBLANK(Tracker!L290),"",Tracker!L290)</f>
        <v>B35 7LW</v>
      </c>
      <c r="G326" s="217">
        <f t="shared" si="95"/>
        <v>288</v>
      </c>
      <c r="H326" s="368"/>
      <c r="I326" s="287"/>
      <c r="J326" s="287"/>
      <c r="K326" s="287"/>
      <c r="L326" s="287"/>
      <c r="M326" s="287"/>
      <c r="N326" s="287"/>
      <c r="O326" s="287"/>
      <c r="P326" s="287"/>
      <c r="Q326" s="287"/>
      <c r="R326" s="287"/>
      <c r="S326" s="287"/>
      <c r="T326" s="286"/>
      <c r="U326" s="367"/>
      <c r="V326" s="287"/>
      <c r="W326" s="287"/>
      <c r="X326" s="287"/>
      <c r="Y326" s="287"/>
      <c r="Z326" s="287"/>
      <c r="AA326" s="287"/>
      <c r="AB326" s="287"/>
      <c r="AC326" s="287"/>
      <c r="AD326" s="287"/>
      <c r="AE326" s="287"/>
      <c r="AF326" s="287"/>
      <c r="AG326" s="365"/>
      <c r="AH326" s="368"/>
      <c r="AI326" s="287"/>
      <c r="AJ326" s="287"/>
      <c r="AK326" s="287"/>
      <c r="AL326" s="287"/>
      <c r="AM326" s="287"/>
      <c r="AN326" s="287"/>
      <c r="AO326" s="287"/>
      <c r="AP326" s="287"/>
      <c r="AQ326" s="287"/>
      <c r="AR326" s="287"/>
      <c r="AS326" s="287"/>
      <c r="AT326" s="286"/>
      <c r="AU326" s="367"/>
      <c r="AV326" s="287"/>
      <c r="AW326" s="287"/>
      <c r="AX326" s="287"/>
      <c r="AY326" s="287"/>
      <c r="AZ326" s="287"/>
      <c r="BA326" s="287"/>
      <c r="BB326" s="287"/>
      <c r="BC326" s="287"/>
      <c r="BD326" s="287"/>
      <c r="BE326" s="287"/>
      <c r="BF326" s="288"/>
      <c r="BG326" s="396"/>
      <c r="BH326" s="397"/>
      <c r="BI326" s="287"/>
      <c r="BJ326" s="287"/>
      <c r="BK326" s="287"/>
      <c r="BL326" s="287"/>
      <c r="BM326" s="287"/>
      <c r="BN326" s="287"/>
      <c r="BO326" s="287"/>
      <c r="BP326" s="287"/>
      <c r="BQ326" s="287"/>
      <c r="BR326" s="287"/>
      <c r="BS326" s="287"/>
      <c r="BT326" s="286"/>
    </row>
    <row r="327" spans="1:72" s="217" customFormat="1" ht="11.65" customHeight="1" x14ac:dyDescent="0.2">
      <c r="A327" s="448">
        <f>IF(ISBLANK(Tracker!G291),"",Tracker!G291)</f>
        <v>38</v>
      </c>
      <c r="B327" s="971" t="str">
        <f>IF(ISBLANK(Tracker!H291),"",Tracker!H291)</f>
        <v>Javelin Avenue</v>
      </c>
      <c r="C327" s="972"/>
      <c r="D327" s="972"/>
      <c r="E327" s="973"/>
      <c r="F327" s="96" t="str">
        <f>IF(ISBLANK(Tracker!L291),"",Tracker!L291)</f>
        <v>B35 7LW</v>
      </c>
      <c r="G327" s="217">
        <f t="shared" si="95"/>
        <v>289</v>
      </c>
      <c r="H327" s="368"/>
      <c r="I327" s="287"/>
      <c r="J327" s="287"/>
      <c r="K327" s="287"/>
      <c r="L327" s="287"/>
      <c r="M327" s="287"/>
      <c r="N327" s="287"/>
      <c r="O327" s="287"/>
      <c r="P327" s="287"/>
      <c r="Q327" s="287"/>
      <c r="R327" s="287"/>
      <c r="S327" s="287"/>
      <c r="T327" s="286"/>
      <c r="U327" s="367"/>
      <c r="V327" s="287"/>
      <c r="W327" s="287"/>
      <c r="X327" s="287"/>
      <c r="Y327" s="287"/>
      <c r="Z327" s="287"/>
      <c r="AA327" s="287"/>
      <c r="AB327" s="287"/>
      <c r="AC327" s="287"/>
      <c r="AD327" s="287"/>
      <c r="AE327" s="287"/>
      <c r="AF327" s="287"/>
      <c r="AG327" s="365"/>
      <c r="AH327" s="368"/>
      <c r="AI327" s="287"/>
      <c r="AJ327" s="287"/>
      <c r="AK327" s="287"/>
      <c r="AL327" s="287"/>
      <c r="AM327" s="287"/>
      <c r="AN327" s="287"/>
      <c r="AO327" s="287"/>
      <c r="AP327" s="287"/>
      <c r="AQ327" s="287"/>
      <c r="AR327" s="287"/>
      <c r="AS327" s="287"/>
      <c r="AT327" s="286"/>
      <c r="AU327" s="367"/>
      <c r="AV327" s="287"/>
      <c r="AW327" s="287"/>
      <c r="AX327" s="287"/>
      <c r="AY327" s="287"/>
      <c r="AZ327" s="287"/>
      <c r="BA327" s="287"/>
      <c r="BB327" s="287"/>
      <c r="BC327" s="287"/>
      <c r="BD327" s="287"/>
      <c r="BE327" s="287"/>
      <c r="BF327" s="288"/>
      <c r="BG327" s="396"/>
      <c r="BH327" s="397"/>
      <c r="BI327" s="287"/>
      <c r="BJ327" s="287"/>
      <c r="BK327" s="287"/>
      <c r="BL327" s="287"/>
      <c r="BM327" s="287"/>
      <c r="BN327" s="287"/>
      <c r="BO327" s="287"/>
      <c r="BP327" s="287"/>
      <c r="BQ327" s="287"/>
      <c r="BR327" s="287"/>
      <c r="BS327" s="287"/>
      <c r="BT327" s="286"/>
    </row>
    <row r="328" spans="1:72" s="217" customFormat="1" ht="11.65" customHeight="1" x14ac:dyDescent="0.2">
      <c r="A328" s="448">
        <f>IF(ISBLANK(Tracker!G292),"",Tracker!G292)</f>
        <v>40</v>
      </c>
      <c r="B328" s="971" t="str">
        <f>IF(ISBLANK(Tracker!H292),"",Tracker!H292)</f>
        <v>Javelin Avenue</v>
      </c>
      <c r="C328" s="972"/>
      <c r="D328" s="972"/>
      <c r="E328" s="973"/>
      <c r="F328" s="96" t="str">
        <f>IF(ISBLANK(Tracker!L292),"",Tracker!L292)</f>
        <v>B35 7LW</v>
      </c>
      <c r="G328" s="217">
        <f t="shared" si="95"/>
        <v>290</v>
      </c>
      <c r="H328" s="368"/>
      <c r="I328" s="287"/>
      <c r="J328" s="287"/>
      <c r="K328" s="287"/>
      <c r="L328" s="287"/>
      <c r="M328" s="287"/>
      <c r="N328" s="287"/>
      <c r="O328" s="287"/>
      <c r="P328" s="287"/>
      <c r="Q328" s="287"/>
      <c r="R328" s="287"/>
      <c r="S328" s="287"/>
      <c r="T328" s="286"/>
      <c r="U328" s="367"/>
      <c r="V328" s="287"/>
      <c r="W328" s="287"/>
      <c r="X328" s="287"/>
      <c r="Y328" s="287"/>
      <c r="Z328" s="287"/>
      <c r="AA328" s="287"/>
      <c r="AB328" s="287"/>
      <c r="AC328" s="287"/>
      <c r="AD328" s="287"/>
      <c r="AE328" s="287"/>
      <c r="AF328" s="287"/>
      <c r="AG328" s="365"/>
      <c r="AH328" s="368"/>
      <c r="AI328" s="287"/>
      <c r="AJ328" s="287"/>
      <c r="AK328" s="287"/>
      <c r="AL328" s="287"/>
      <c r="AM328" s="287"/>
      <c r="AN328" s="287"/>
      <c r="AO328" s="287"/>
      <c r="AP328" s="287"/>
      <c r="AQ328" s="287"/>
      <c r="AR328" s="287"/>
      <c r="AS328" s="287"/>
      <c r="AT328" s="286"/>
      <c r="AU328" s="367"/>
      <c r="AV328" s="287"/>
      <c r="AW328" s="287"/>
      <c r="AX328" s="287"/>
      <c r="AY328" s="287"/>
      <c r="AZ328" s="287"/>
      <c r="BA328" s="287"/>
      <c r="BB328" s="287"/>
      <c r="BC328" s="287"/>
      <c r="BD328" s="287"/>
      <c r="BE328" s="287"/>
      <c r="BF328" s="288"/>
      <c r="BG328" s="396"/>
      <c r="BH328" s="397"/>
      <c r="BI328" s="287"/>
      <c r="BJ328" s="287"/>
      <c r="BK328" s="287"/>
      <c r="BL328" s="287"/>
      <c r="BM328" s="287"/>
      <c r="BN328" s="287"/>
      <c r="BO328" s="287"/>
      <c r="BP328" s="287"/>
      <c r="BQ328" s="287"/>
      <c r="BR328" s="287"/>
      <c r="BS328" s="287"/>
      <c r="BT328" s="286"/>
    </row>
    <row r="329" spans="1:72" s="217" customFormat="1" ht="11.65" customHeight="1" x14ac:dyDescent="0.2">
      <c r="A329" s="448">
        <f>IF(ISBLANK(Tracker!G293),"",Tracker!G293)</f>
        <v>42</v>
      </c>
      <c r="B329" s="971" t="str">
        <f>IF(ISBLANK(Tracker!H293),"",Tracker!H293)</f>
        <v>Javelin Avenue</v>
      </c>
      <c r="C329" s="972"/>
      <c r="D329" s="972"/>
      <c r="E329" s="973"/>
      <c r="F329" s="96" t="str">
        <f>IF(ISBLANK(Tracker!L293),"",Tracker!L293)</f>
        <v>B35 7LW</v>
      </c>
      <c r="G329" s="217">
        <f t="shared" si="95"/>
        <v>291</v>
      </c>
      <c r="H329" s="368"/>
      <c r="I329" s="287"/>
      <c r="J329" s="287"/>
      <c r="K329" s="287"/>
      <c r="L329" s="287"/>
      <c r="M329" s="287"/>
      <c r="N329" s="287"/>
      <c r="O329" s="287"/>
      <c r="P329" s="287"/>
      <c r="Q329" s="287"/>
      <c r="R329" s="287"/>
      <c r="S329" s="287"/>
      <c r="T329" s="286"/>
      <c r="U329" s="367"/>
      <c r="V329" s="287"/>
      <c r="W329" s="287"/>
      <c r="X329" s="287"/>
      <c r="Y329" s="287"/>
      <c r="Z329" s="287"/>
      <c r="AA329" s="287"/>
      <c r="AB329" s="287"/>
      <c r="AC329" s="287"/>
      <c r="AD329" s="287"/>
      <c r="AE329" s="287"/>
      <c r="AF329" s="287"/>
      <c r="AG329" s="365"/>
      <c r="AH329" s="368"/>
      <c r="AI329" s="287"/>
      <c r="AJ329" s="287"/>
      <c r="AK329" s="287"/>
      <c r="AL329" s="287"/>
      <c r="AM329" s="287"/>
      <c r="AN329" s="287"/>
      <c r="AO329" s="287"/>
      <c r="AP329" s="287"/>
      <c r="AQ329" s="287"/>
      <c r="AR329" s="287"/>
      <c r="AS329" s="287"/>
      <c r="AT329" s="286"/>
      <c r="AU329" s="367"/>
      <c r="AV329" s="287"/>
      <c r="AW329" s="287"/>
      <c r="AX329" s="287"/>
      <c r="AY329" s="287"/>
      <c r="AZ329" s="287"/>
      <c r="BA329" s="287"/>
      <c r="BB329" s="287"/>
      <c r="BC329" s="287"/>
      <c r="BD329" s="287"/>
      <c r="BE329" s="287"/>
      <c r="BF329" s="288"/>
      <c r="BG329" s="396"/>
      <c r="BH329" s="397"/>
      <c r="BI329" s="287"/>
      <c r="BJ329" s="287"/>
      <c r="BK329" s="287"/>
      <c r="BL329" s="287"/>
      <c r="BM329" s="287"/>
      <c r="BN329" s="287"/>
      <c r="BO329" s="287"/>
      <c r="BP329" s="287"/>
      <c r="BQ329" s="287"/>
      <c r="BR329" s="287"/>
      <c r="BS329" s="287"/>
      <c r="BT329" s="286"/>
    </row>
    <row r="330" spans="1:72" s="217" customFormat="1" ht="11.65" customHeight="1" x14ac:dyDescent="0.2">
      <c r="A330" s="448">
        <f>IF(ISBLANK(Tracker!G294),"",Tracker!G294)</f>
        <v>72</v>
      </c>
      <c r="B330" s="971" t="str">
        <f>IF(ISBLANK(Tracker!H294),"",Tracker!H294)</f>
        <v>Javelin Avenue</v>
      </c>
      <c r="C330" s="972"/>
      <c r="D330" s="972"/>
      <c r="E330" s="973"/>
      <c r="F330" s="96" t="str">
        <f>IF(ISBLANK(Tracker!L294),"",Tracker!L294)</f>
        <v>B35 7LW</v>
      </c>
      <c r="G330" s="217">
        <f t="shared" si="95"/>
        <v>292</v>
      </c>
      <c r="H330" s="368"/>
      <c r="I330" s="287"/>
      <c r="J330" s="287"/>
      <c r="K330" s="287"/>
      <c r="L330" s="287"/>
      <c r="M330" s="287"/>
      <c r="N330" s="287"/>
      <c r="O330" s="287"/>
      <c r="P330" s="287"/>
      <c r="Q330" s="287"/>
      <c r="R330" s="287"/>
      <c r="S330" s="287"/>
      <c r="T330" s="286"/>
      <c r="U330" s="367"/>
      <c r="V330" s="287"/>
      <c r="W330" s="287"/>
      <c r="X330" s="287"/>
      <c r="Y330" s="287"/>
      <c r="Z330" s="287"/>
      <c r="AA330" s="287"/>
      <c r="AB330" s="287"/>
      <c r="AC330" s="287"/>
      <c r="AD330" s="287"/>
      <c r="AE330" s="287"/>
      <c r="AF330" s="287"/>
      <c r="AG330" s="365"/>
      <c r="AH330" s="368"/>
      <c r="AI330" s="287"/>
      <c r="AJ330" s="287"/>
      <c r="AK330" s="287"/>
      <c r="AL330" s="287"/>
      <c r="AM330" s="287"/>
      <c r="AN330" s="287"/>
      <c r="AO330" s="287"/>
      <c r="AP330" s="287"/>
      <c r="AQ330" s="287"/>
      <c r="AR330" s="287"/>
      <c r="AS330" s="287"/>
      <c r="AT330" s="286"/>
      <c r="AU330" s="367"/>
      <c r="AV330" s="287"/>
      <c r="AW330" s="287"/>
      <c r="AX330" s="287"/>
      <c r="AY330" s="287"/>
      <c r="AZ330" s="287"/>
      <c r="BA330" s="287"/>
      <c r="BB330" s="287"/>
      <c r="BC330" s="287"/>
      <c r="BD330" s="287"/>
      <c r="BE330" s="287"/>
      <c r="BF330" s="288"/>
      <c r="BG330" s="396"/>
      <c r="BH330" s="397"/>
      <c r="BI330" s="287"/>
      <c r="BJ330" s="287"/>
      <c r="BK330" s="287"/>
      <c r="BL330" s="287"/>
      <c r="BM330" s="287"/>
      <c r="BN330" s="287"/>
      <c r="BO330" s="287"/>
      <c r="BP330" s="287"/>
      <c r="BQ330" s="287"/>
      <c r="BR330" s="287"/>
      <c r="BS330" s="287"/>
      <c r="BT330" s="286"/>
    </row>
    <row r="331" spans="1:72" s="217" customFormat="1" ht="11.65" customHeight="1" x14ac:dyDescent="0.2">
      <c r="A331" s="448">
        <f>IF(ISBLANK(Tracker!G295),"",Tracker!G295)</f>
        <v>74</v>
      </c>
      <c r="B331" s="971" t="str">
        <f>IF(ISBLANK(Tracker!H295),"",Tracker!H295)</f>
        <v>Javelin Avenue</v>
      </c>
      <c r="C331" s="972"/>
      <c r="D331" s="972"/>
      <c r="E331" s="973"/>
      <c r="F331" s="96" t="str">
        <f>IF(ISBLANK(Tracker!L295),"",Tracker!L295)</f>
        <v>B35 7LW</v>
      </c>
      <c r="G331" s="217">
        <f t="shared" si="95"/>
        <v>293</v>
      </c>
      <c r="H331" s="368"/>
      <c r="I331" s="287"/>
      <c r="J331" s="287"/>
      <c r="K331" s="287"/>
      <c r="L331" s="287"/>
      <c r="M331" s="287"/>
      <c r="N331" s="287"/>
      <c r="O331" s="287"/>
      <c r="P331" s="287"/>
      <c r="Q331" s="287"/>
      <c r="R331" s="287"/>
      <c r="S331" s="287"/>
      <c r="T331" s="286"/>
      <c r="U331" s="367"/>
      <c r="V331" s="287"/>
      <c r="W331" s="287"/>
      <c r="X331" s="287"/>
      <c r="Y331" s="287"/>
      <c r="Z331" s="287"/>
      <c r="AA331" s="287"/>
      <c r="AB331" s="287"/>
      <c r="AC331" s="287"/>
      <c r="AD331" s="287"/>
      <c r="AE331" s="287"/>
      <c r="AF331" s="287"/>
      <c r="AG331" s="365"/>
      <c r="AH331" s="368"/>
      <c r="AI331" s="287"/>
      <c r="AJ331" s="287"/>
      <c r="AK331" s="287"/>
      <c r="AL331" s="287"/>
      <c r="AM331" s="287"/>
      <c r="AN331" s="287"/>
      <c r="AO331" s="287"/>
      <c r="AP331" s="287"/>
      <c r="AQ331" s="287"/>
      <c r="AR331" s="287"/>
      <c r="AS331" s="287"/>
      <c r="AT331" s="286"/>
      <c r="AU331" s="367"/>
      <c r="AV331" s="287"/>
      <c r="AW331" s="287"/>
      <c r="AX331" s="287"/>
      <c r="AY331" s="287"/>
      <c r="AZ331" s="287"/>
      <c r="BA331" s="287"/>
      <c r="BB331" s="287"/>
      <c r="BC331" s="287"/>
      <c r="BD331" s="287"/>
      <c r="BE331" s="287"/>
      <c r="BF331" s="288"/>
      <c r="BG331" s="396"/>
      <c r="BH331" s="397"/>
      <c r="BI331" s="287"/>
      <c r="BJ331" s="287"/>
      <c r="BK331" s="287"/>
      <c r="BL331" s="287"/>
      <c r="BM331" s="287"/>
      <c r="BN331" s="287"/>
      <c r="BO331" s="287"/>
      <c r="BP331" s="287"/>
      <c r="BQ331" s="287"/>
      <c r="BR331" s="287"/>
      <c r="BS331" s="287"/>
      <c r="BT331" s="286"/>
    </row>
    <row r="332" spans="1:72" s="217" customFormat="1" ht="11.65" customHeight="1" x14ac:dyDescent="0.2">
      <c r="A332" s="448">
        <f>IF(ISBLANK(Tracker!G296),"",Tracker!G296)</f>
        <v>32</v>
      </c>
      <c r="B332" s="971" t="str">
        <f>IF(ISBLANK(Tracker!H296),"",Tracker!H296)</f>
        <v>Javelin Avenue</v>
      </c>
      <c r="C332" s="972"/>
      <c r="D332" s="972"/>
      <c r="E332" s="973"/>
      <c r="F332" s="96" t="str">
        <f>IF(ISBLANK(Tracker!L296),"",Tracker!L296)</f>
        <v>B35 7LW</v>
      </c>
      <c r="G332" s="217">
        <f t="shared" si="95"/>
        <v>294</v>
      </c>
      <c r="H332" s="368"/>
      <c r="I332" s="287"/>
      <c r="J332" s="287"/>
      <c r="K332" s="287"/>
      <c r="L332" s="287"/>
      <c r="M332" s="287"/>
      <c r="N332" s="287"/>
      <c r="O332" s="287"/>
      <c r="P332" s="287"/>
      <c r="Q332" s="287"/>
      <c r="R332" s="287"/>
      <c r="S332" s="287"/>
      <c r="T332" s="286"/>
      <c r="U332" s="367"/>
      <c r="V332" s="287"/>
      <c r="W332" s="287"/>
      <c r="X332" s="287"/>
      <c r="Y332" s="287"/>
      <c r="Z332" s="287"/>
      <c r="AA332" s="287"/>
      <c r="AB332" s="287"/>
      <c r="AC332" s="287"/>
      <c r="AD332" s="287"/>
      <c r="AE332" s="287"/>
      <c r="AF332" s="287"/>
      <c r="AG332" s="365"/>
      <c r="AH332" s="368"/>
      <c r="AI332" s="287"/>
      <c r="AJ332" s="287"/>
      <c r="AK332" s="287"/>
      <c r="AL332" s="287"/>
      <c r="AM332" s="287"/>
      <c r="AN332" s="287"/>
      <c r="AO332" s="287"/>
      <c r="AP332" s="287"/>
      <c r="AQ332" s="287"/>
      <c r="AR332" s="287"/>
      <c r="AS332" s="287"/>
      <c r="AT332" s="286"/>
      <c r="AU332" s="367"/>
      <c r="AV332" s="287"/>
      <c r="AW332" s="287"/>
      <c r="AX332" s="287"/>
      <c r="AY332" s="287"/>
      <c r="AZ332" s="287"/>
      <c r="BA332" s="287"/>
      <c r="BB332" s="287"/>
      <c r="BC332" s="287"/>
      <c r="BD332" s="287"/>
      <c r="BE332" s="287"/>
      <c r="BF332" s="288"/>
      <c r="BG332" s="396"/>
      <c r="BH332" s="397"/>
      <c r="BI332" s="287"/>
      <c r="BJ332" s="287"/>
      <c r="BK332" s="287"/>
      <c r="BL332" s="287"/>
      <c r="BM332" s="287"/>
      <c r="BN332" s="287"/>
      <c r="BO332" s="287"/>
      <c r="BP332" s="287"/>
      <c r="BQ332" s="287"/>
      <c r="BR332" s="287"/>
      <c r="BS332" s="287"/>
      <c r="BT332" s="286"/>
    </row>
    <row r="333" spans="1:72" s="217" customFormat="1" ht="11.65" customHeight="1" x14ac:dyDescent="0.2">
      <c r="A333" s="448" t="str">
        <f>IF(ISBLANK(Tracker!G297),"",Tracker!G297)</f>
        <v xml:space="preserve">36 </v>
      </c>
      <c r="B333" s="971" t="str">
        <f>IF(ISBLANK(Tracker!H297),"",Tracker!H297)</f>
        <v>Javelin Avenue</v>
      </c>
      <c r="C333" s="972"/>
      <c r="D333" s="972"/>
      <c r="E333" s="973"/>
      <c r="F333" s="96" t="str">
        <f>IF(ISBLANK(Tracker!L297),"",Tracker!L297)</f>
        <v>B35 7LW</v>
      </c>
      <c r="G333" s="217">
        <f t="shared" si="95"/>
        <v>295</v>
      </c>
      <c r="H333" s="368"/>
      <c r="I333" s="287"/>
      <c r="J333" s="287"/>
      <c r="K333" s="287"/>
      <c r="L333" s="287"/>
      <c r="M333" s="287"/>
      <c r="N333" s="287"/>
      <c r="O333" s="287"/>
      <c r="P333" s="287"/>
      <c r="Q333" s="287"/>
      <c r="R333" s="287"/>
      <c r="S333" s="287"/>
      <c r="T333" s="286"/>
      <c r="U333" s="367"/>
      <c r="V333" s="287"/>
      <c r="W333" s="287"/>
      <c r="X333" s="287"/>
      <c r="Y333" s="287"/>
      <c r="Z333" s="287"/>
      <c r="AA333" s="287"/>
      <c r="AB333" s="287"/>
      <c r="AC333" s="287"/>
      <c r="AD333" s="287"/>
      <c r="AE333" s="287"/>
      <c r="AF333" s="287"/>
      <c r="AG333" s="365"/>
      <c r="AH333" s="368"/>
      <c r="AI333" s="287"/>
      <c r="AJ333" s="287"/>
      <c r="AK333" s="287"/>
      <c r="AL333" s="287"/>
      <c r="AM333" s="287"/>
      <c r="AN333" s="287"/>
      <c r="AO333" s="287"/>
      <c r="AP333" s="287"/>
      <c r="AQ333" s="287"/>
      <c r="AR333" s="287"/>
      <c r="AS333" s="287"/>
      <c r="AT333" s="286"/>
      <c r="AU333" s="367"/>
      <c r="AV333" s="287"/>
      <c r="AW333" s="287"/>
      <c r="AX333" s="287"/>
      <c r="AY333" s="287"/>
      <c r="AZ333" s="287"/>
      <c r="BA333" s="287"/>
      <c r="BB333" s="287"/>
      <c r="BC333" s="287"/>
      <c r="BD333" s="287"/>
      <c r="BE333" s="287"/>
      <c r="BF333" s="288"/>
      <c r="BG333" s="396"/>
      <c r="BH333" s="397"/>
      <c r="BI333" s="287"/>
      <c r="BJ333" s="287"/>
      <c r="BK333" s="287"/>
      <c r="BL333" s="287"/>
      <c r="BM333" s="287"/>
      <c r="BN333" s="287"/>
      <c r="BO333" s="287"/>
      <c r="BP333" s="287"/>
      <c r="BQ333" s="287"/>
      <c r="BR333" s="287"/>
      <c r="BS333" s="287"/>
      <c r="BT333" s="286"/>
    </row>
    <row r="334" spans="1:72" s="217" customFormat="1" ht="11.65" customHeight="1" x14ac:dyDescent="0.2">
      <c r="A334" s="448" t="str">
        <f>IF(ISBLANK(Tracker!G298),"",Tracker!G298)</f>
        <v xml:space="preserve">44 </v>
      </c>
      <c r="B334" s="971" t="str">
        <f>IF(ISBLANK(Tracker!H298),"",Tracker!H298)</f>
        <v>Javelin Avenue</v>
      </c>
      <c r="C334" s="972"/>
      <c r="D334" s="972"/>
      <c r="E334" s="973"/>
      <c r="F334" s="96" t="str">
        <f>IF(ISBLANK(Tracker!L298),"",Tracker!L298)</f>
        <v>B35 7LW</v>
      </c>
      <c r="G334" s="217">
        <f t="shared" si="95"/>
        <v>296</v>
      </c>
      <c r="H334" s="368"/>
      <c r="I334" s="287"/>
      <c r="J334" s="287"/>
      <c r="K334" s="287"/>
      <c r="L334" s="287"/>
      <c r="M334" s="287"/>
      <c r="N334" s="287"/>
      <c r="O334" s="287"/>
      <c r="P334" s="287"/>
      <c r="Q334" s="287"/>
      <c r="R334" s="287"/>
      <c r="S334" s="287"/>
      <c r="T334" s="286"/>
      <c r="U334" s="367"/>
      <c r="V334" s="287"/>
      <c r="W334" s="287"/>
      <c r="X334" s="287"/>
      <c r="Y334" s="287"/>
      <c r="Z334" s="287"/>
      <c r="AA334" s="287"/>
      <c r="AB334" s="287"/>
      <c r="AC334" s="287"/>
      <c r="AD334" s="287"/>
      <c r="AE334" s="287"/>
      <c r="AF334" s="287"/>
      <c r="AG334" s="365"/>
      <c r="AH334" s="368"/>
      <c r="AI334" s="287"/>
      <c r="AJ334" s="287"/>
      <c r="AK334" s="287"/>
      <c r="AL334" s="287"/>
      <c r="AM334" s="287"/>
      <c r="AN334" s="287"/>
      <c r="AO334" s="287"/>
      <c r="AP334" s="287"/>
      <c r="AQ334" s="287"/>
      <c r="AR334" s="287"/>
      <c r="AS334" s="287"/>
      <c r="AT334" s="286"/>
      <c r="AU334" s="367"/>
      <c r="AV334" s="287"/>
      <c r="AW334" s="287"/>
      <c r="AX334" s="287"/>
      <c r="AY334" s="287"/>
      <c r="AZ334" s="287"/>
      <c r="BA334" s="287"/>
      <c r="BB334" s="287"/>
      <c r="BC334" s="287"/>
      <c r="BD334" s="287"/>
      <c r="BE334" s="287"/>
      <c r="BF334" s="288"/>
      <c r="BG334" s="396"/>
      <c r="BH334" s="397"/>
      <c r="BI334" s="287"/>
      <c r="BJ334" s="287"/>
      <c r="BK334" s="287"/>
      <c r="BL334" s="287"/>
      <c r="BM334" s="287"/>
      <c r="BN334" s="287"/>
      <c r="BO334" s="287"/>
      <c r="BP334" s="287"/>
      <c r="BQ334" s="287"/>
      <c r="BR334" s="287"/>
      <c r="BS334" s="287"/>
      <c r="BT334" s="286"/>
    </row>
    <row r="335" spans="1:72" s="217" customFormat="1" ht="11.65" customHeight="1" x14ac:dyDescent="0.2">
      <c r="A335" s="448">
        <f>IF(ISBLANK(Tracker!G299),"",Tracker!G299)</f>
        <v>14</v>
      </c>
      <c r="B335" s="971" t="str">
        <f>IF(ISBLANK(Tracker!H299),"",Tracker!H299)</f>
        <v>Trident Boulevard</v>
      </c>
      <c r="C335" s="972"/>
      <c r="D335" s="972"/>
      <c r="E335" s="973"/>
      <c r="F335" s="96" t="str">
        <f>IF(ISBLANK(Tracker!L299),"",Tracker!L299)</f>
        <v>B35 7LZ</v>
      </c>
      <c r="G335" s="217">
        <f t="shared" si="95"/>
        <v>297</v>
      </c>
      <c r="H335" s="368"/>
      <c r="I335" s="287"/>
      <c r="J335" s="287"/>
      <c r="K335" s="287"/>
      <c r="L335" s="287"/>
      <c r="M335" s="287"/>
      <c r="N335" s="287"/>
      <c r="O335" s="287"/>
      <c r="P335" s="287"/>
      <c r="Q335" s="287"/>
      <c r="R335" s="287"/>
      <c r="S335" s="287"/>
      <c r="T335" s="286"/>
      <c r="U335" s="367"/>
      <c r="V335" s="287"/>
      <c r="W335" s="287"/>
      <c r="X335" s="287"/>
      <c r="Y335" s="287"/>
      <c r="Z335" s="287"/>
      <c r="AA335" s="287"/>
      <c r="AB335" s="287"/>
      <c r="AC335" s="287"/>
      <c r="AD335" s="287"/>
      <c r="AE335" s="287"/>
      <c r="AF335" s="287"/>
      <c r="AG335" s="365"/>
      <c r="AH335" s="368"/>
      <c r="AI335" s="287"/>
      <c r="AJ335" s="287"/>
      <c r="AK335" s="287"/>
      <c r="AL335" s="287"/>
      <c r="AM335" s="287"/>
      <c r="AN335" s="287"/>
      <c r="AO335" s="287"/>
      <c r="AP335" s="287"/>
      <c r="AQ335" s="287"/>
      <c r="AR335" s="287"/>
      <c r="AS335" s="287"/>
      <c r="AT335" s="286"/>
      <c r="AU335" s="367"/>
      <c r="AV335" s="287"/>
      <c r="AW335" s="287"/>
      <c r="AX335" s="287"/>
      <c r="AY335" s="287"/>
      <c r="AZ335" s="287"/>
      <c r="BA335" s="287"/>
      <c r="BB335" s="287"/>
      <c r="BC335" s="287"/>
      <c r="BD335" s="287"/>
      <c r="BE335" s="287"/>
      <c r="BF335" s="288"/>
      <c r="BG335" s="396"/>
      <c r="BH335" s="397"/>
      <c r="BI335" s="287"/>
      <c r="BJ335" s="287"/>
      <c r="BK335" s="287"/>
      <c r="BL335" s="287"/>
      <c r="BM335" s="287"/>
      <c r="BN335" s="287"/>
      <c r="BO335" s="287"/>
      <c r="BP335" s="287"/>
      <c r="BQ335" s="287"/>
      <c r="BR335" s="287"/>
      <c r="BS335" s="287"/>
      <c r="BT335" s="286"/>
    </row>
    <row r="336" spans="1:72" s="217" customFormat="1" ht="11.65" customHeight="1" x14ac:dyDescent="0.2">
      <c r="A336" s="448">
        <f>IF(ISBLANK(Tracker!G300),"",Tracker!G300)</f>
        <v>19</v>
      </c>
      <c r="B336" s="971" t="str">
        <f>IF(ISBLANK(Tracker!H300),"",Tracker!H300)</f>
        <v>Trident Boulevard</v>
      </c>
      <c r="C336" s="972"/>
      <c r="D336" s="972"/>
      <c r="E336" s="973"/>
      <c r="F336" s="96" t="str">
        <f>IF(ISBLANK(Tracker!L300),"",Tracker!L300)</f>
        <v>B35 7LZ</v>
      </c>
      <c r="G336" s="217">
        <f t="shared" si="95"/>
        <v>298</v>
      </c>
      <c r="H336" s="368"/>
      <c r="I336" s="287"/>
      <c r="J336" s="287"/>
      <c r="K336" s="287"/>
      <c r="L336" s="287"/>
      <c r="M336" s="287"/>
      <c r="N336" s="287"/>
      <c r="O336" s="287"/>
      <c r="P336" s="287"/>
      <c r="Q336" s="287"/>
      <c r="R336" s="287"/>
      <c r="S336" s="287"/>
      <c r="T336" s="286"/>
      <c r="U336" s="367"/>
      <c r="V336" s="287"/>
      <c r="W336" s="287"/>
      <c r="X336" s="287"/>
      <c r="Y336" s="287"/>
      <c r="Z336" s="287"/>
      <c r="AA336" s="287"/>
      <c r="AB336" s="287"/>
      <c r="AC336" s="287"/>
      <c r="AD336" s="287"/>
      <c r="AE336" s="287"/>
      <c r="AF336" s="287"/>
      <c r="AG336" s="365"/>
      <c r="AH336" s="368"/>
      <c r="AI336" s="287"/>
      <c r="AJ336" s="287"/>
      <c r="AK336" s="287"/>
      <c r="AL336" s="287"/>
      <c r="AM336" s="287"/>
      <c r="AN336" s="287"/>
      <c r="AO336" s="287"/>
      <c r="AP336" s="287"/>
      <c r="AQ336" s="287"/>
      <c r="AR336" s="287"/>
      <c r="AS336" s="287"/>
      <c r="AT336" s="286"/>
      <c r="AU336" s="367"/>
      <c r="AV336" s="287"/>
      <c r="AW336" s="287"/>
      <c r="AX336" s="287"/>
      <c r="AY336" s="287"/>
      <c r="AZ336" s="287"/>
      <c r="BA336" s="287"/>
      <c r="BB336" s="287"/>
      <c r="BC336" s="287"/>
      <c r="BD336" s="287"/>
      <c r="BE336" s="287"/>
      <c r="BF336" s="288"/>
      <c r="BG336" s="396"/>
      <c r="BH336" s="397"/>
      <c r="BI336" s="287"/>
      <c r="BJ336" s="287"/>
      <c r="BK336" s="287"/>
      <c r="BL336" s="287"/>
      <c r="BM336" s="287"/>
      <c r="BN336" s="287"/>
      <c r="BO336" s="287"/>
      <c r="BP336" s="287"/>
      <c r="BQ336" s="287"/>
      <c r="BR336" s="287"/>
      <c r="BS336" s="287"/>
      <c r="BT336" s="286"/>
    </row>
    <row r="337" spans="1:72" s="217" customFormat="1" ht="11.65" customHeight="1" x14ac:dyDescent="0.2">
      <c r="A337" s="448">
        <f>IF(ISBLANK(Tracker!G301),"",Tracker!G301)</f>
        <v>22</v>
      </c>
      <c r="B337" s="971" t="str">
        <f>IF(ISBLANK(Tracker!H301),"",Tracker!H301)</f>
        <v>Trident Boulevard</v>
      </c>
      <c r="C337" s="972"/>
      <c r="D337" s="972"/>
      <c r="E337" s="973"/>
      <c r="F337" s="96" t="str">
        <f>IF(ISBLANK(Tracker!L301),"",Tracker!L301)</f>
        <v>B35 7LZ</v>
      </c>
      <c r="G337" s="217">
        <f t="shared" si="95"/>
        <v>299</v>
      </c>
      <c r="H337" s="368"/>
      <c r="I337" s="287"/>
      <c r="J337" s="287"/>
      <c r="K337" s="287"/>
      <c r="L337" s="287"/>
      <c r="M337" s="287"/>
      <c r="N337" s="287"/>
      <c r="O337" s="287"/>
      <c r="P337" s="287"/>
      <c r="Q337" s="287"/>
      <c r="R337" s="287"/>
      <c r="S337" s="287"/>
      <c r="T337" s="286"/>
      <c r="U337" s="367"/>
      <c r="V337" s="287"/>
      <c r="W337" s="287"/>
      <c r="X337" s="287"/>
      <c r="Y337" s="287"/>
      <c r="Z337" s="287"/>
      <c r="AA337" s="287"/>
      <c r="AB337" s="287"/>
      <c r="AC337" s="287"/>
      <c r="AD337" s="287"/>
      <c r="AE337" s="287"/>
      <c r="AF337" s="287"/>
      <c r="AG337" s="365"/>
      <c r="AH337" s="368"/>
      <c r="AI337" s="287"/>
      <c r="AJ337" s="287"/>
      <c r="AK337" s="287"/>
      <c r="AL337" s="287"/>
      <c r="AM337" s="287"/>
      <c r="AN337" s="287"/>
      <c r="AO337" s="287"/>
      <c r="AP337" s="287"/>
      <c r="AQ337" s="287"/>
      <c r="AR337" s="287"/>
      <c r="AS337" s="287"/>
      <c r="AT337" s="286"/>
      <c r="AU337" s="367"/>
      <c r="AV337" s="287"/>
      <c r="AW337" s="287"/>
      <c r="AX337" s="287"/>
      <c r="AY337" s="287"/>
      <c r="AZ337" s="287"/>
      <c r="BA337" s="287"/>
      <c r="BB337" s="287"/>
      <c r="BC337" s="287"/>
      <c r="BD337" s="287"/>
      <c r="BE337" s="287"/>
      <c r="BF337" s="288"/>
      <c r="BG337" s="396"/>
      <c r="BH337" s="397"/>
      <c r="BI337" s="287"/>
      <c r="BJ337" s="287"/>
      <c r="BK337" s="287"/>
      <c r="BL337" s="287"/>
      <c r="BM337" s="287"/>
      <c r="BN337" s="287"/>
      <c r="BO337" s="287"/>
      <c r="BP337" s="287"/>
      <c r="BQ337" s="287"/>
      <c r="BR337" s="287"/>
      <c r="BS337" s="287"/>
      <c r="BT337" s="286"/>
    </row>
    <row r="338" spans="1:72" s="217" customFormat="1" ht="11.65" customHeight="1" x14ac:dyDescent="0.2">
      <c r="A338" s="448">
        <f>IF(ISBLANK(Tracker!G302),"",Tracker!G302)</f>
        <v>22</v>
      </c>
      <c r="B338" s="971" t="str">
        <f>IF(ISBLANK(Tracker!H302),"",Tracker!H302)</f>
        <v>Watton Green</v>
      </c>
      <c r="C338" s="972"/>
      <c r="D338" s="972"/>
      <c r="E338" s="973"/>
      <c r="F338" s="96" t="str">
        <f>IF(ISBLANK(Tracker!L302),"",Tracker!L302)</f>
        <v>B35 7JS</v>
      </c>
      <c r="G338" s="217">
        <f t="shared" si="95"/>
        <v>300</v>
      </c>
      <c r="H338" s="368"/>
      <c r="I338" s="287"/>
      <c r="J338" s="287"/>
      <c r="K338" s="287"/>
      <c r="L338" s="287"/>
      <c r="M338" s="287"/>
      <c r="N338" s="287"/>
      <c r="O338" s="287"/>
      <c r="P338" s="287"/>
      <c r="Q338" s="287"/>
      <c r="R338" s="287"/>
      <c r="S338" s="287"/>
      <c r="T338" s="286"/>
      <c r="U338" s="367"/>
      <c r="V338" s="287"/>
      <c r="W338" s="287"/>
      <c r="X338" s="287"/>
      <c r="Y338" s="287"/>
      <c r="Z338" s="287"/>
      <c r="AA338" s="287"/>
      <c r="AB338" s="287"/>
      <c r="AC338" s="287"/>
      <c r="AD338" s="287"/>
      <c r="AE338" s="287"/>
      <c r="AF338" s="287"/>
      <c r="AG338" s="365"/>
      <c r="AH338" s="368"/>
      <c r="AI338" s="287"/>
      <c r="AJ338" s="287"/>
      <c r="AK338" s="287"/>
      <c r="AL338" s="287"/>
      <c r="AM338" s="287"/>
      <c r="AN338" s="287"/>
      <c r="AO338" s="287"/>
      <c r="AP338" s="287"/>
      <c r="AQ338" s="287"/>
      <c r="AR338" s="287"/>
      <c r="AS338" s="287"/>
      <c r="AT338" s="286"/>
      <c r="AU338" s="367"/>
      <c r="AV338" s="287"/>
      <c r="AW338" s="287"/>
      <c r="AX338" s="287"/>
      <c r="AY338" s="287"/>
      <c r="AZ338" s="287"/>
      <c r="BA338" s="287"/>
      <c r="BB338" s="287"/>
      <c r="BC338" s="287"/>
      <c r="BD338" s="287"/>
      <c r="BE338" s="287"/>
      <c r="BF338" s="288"/>
      <c r="BG338" s="396"/>
      <c r="BH338" s="397"/>
      <c r="BI338" s="287"/>
      <c r="BJ338" s="287"/>
      <c r="BK338" s="287"/>
      <c r="BL338" s="287"/>
      <c r="BM338" s="287"/>
      <c r="BN338" s="287"/>
      <c r="BO338" s="287"/>
      <c r="BP338" s="287"/>
      <c r="BQ338" s="287"/>
      <c r="BR338" s="287"/>
      <c r="BS338" s="287"/>
      <c r="BT338" s="286"/>
    </row>
    <row r="339" spans="1:72" s="217" customFormat="1" ht="11.65" customHeight="1" x14ac:dyDescent="0.2">
      <c r="A339" s="448">
        <f>IF(ISBLANK(Tracker!G303),"",Tracker!G303)</f>
        <v>14</v>
      </c>
      <c r="B339" s="971" t="str">
        <f>IF(ISBLANK(Tracker!H303),"",Tracker!H303)</f>
        <v>Drem Croft</v>
      </c>
      <c r="C339" s="972"/>
      <c r="D339" s="972"/>
      <c r="E339" s="973"/>
      <c r="F339" s="96" t="str">
        <f>IF(ISBLANK(Tracker!L303),"",Tracker!L303)</f>
        <v>B35 7HW</v>
      </c>
      <c r="G339" s="217">
        <f t="shared" si="95"/>
        <v>301</v>
      </c>
      <c r="H339" s="368"/>
      <c r="I339" s="287"/>
      <c r="J339" s="287"/>
      <c r="K339" s="287"/>
      <c r="L339" s="287"/>
      <c r="M339" s="287"/>
      <c r="N339" s="287"/>
      <c r="O339" s="287"/>
      <c r="P339" s="287"/>
      <c r="Q339" s="287"/>
      <c r="R339" s="287"/>
      <c r="S339" s="287"/>
      <c r="T339" s="286"/>
      <c r="U339" s="367"/>
      <c r="V339" s="287"/>
      <c r="W339" s="287"/>
      <c r="X339" s="287"/>
      <c r="Y339" s="287"/>
      <c r="Z339" s="287"/>
      <c r="AA339" s="287"/>
      <c r="AB339" s="287"/>
      <c r="AC339" s="287"/>
      <c r="AD339" s="287"/>
      <c r="AE339" s="287"/>
      <c r="AF339" s="287"/>
      <c r="AG339" s="365"/>
      <c r="AH339" s="368"/>
      <c r="AI339" s="287"/>
      <c r="AJ339" s="287"/>
      <c r="AK339" s="287"/>
      <c r="AL339" s="287"/>
      <c r="AM339" s="287"/>
      <c r="AN339" s="287"/>
      <c r="AO339" s="287"/>
      <c r="AP339" s="287"/>
      <c r="AQ339" s="287"/>
      <c r="AR339" s="287"/>
      <c r="AS339" s="287"/>
      <c r="AT339" s="286"/>
      <c r="AU339" s="367"/>
      <c r="AV339" s="287"/>
      <c r="AW339" s="287"/>
      <c r="AX339" s="287"/>
      <c r="AY339" s="287"/>
      <c r="AZ339" s="287"/>
      <c r="BA339" s="287"/>
      <c r="BB339" s="287"/>
      <c r="BC339" s="287"/>
      <c r="BD339" s="287"/>
      <c r="BE339" s="287"/>
      <c r="BF339" s="288"/>
      <c r="BG339" s="396"/>
      <c r="BH339" s="397"/>
      <c r="BI339" s="287"/>
      <c r="BJ339" s="287"/>
      <c r="BK339" s="287"/>
      <c r="BL339" s="287"/>
      <c r="BM339" s="287"/>
      <c r="BN339" s="287"/>
      <c r="BO339" s="287"/>
      <c r="BP339" s="287"/>
      <c r="BQ339" s="287"/>
      <c r="BR339" s="287"/>
      <c r="BS339" s="287"/>
      <c r="BT339" s="286"/>
    </row>
    <row r="340" spans="1:72" s="217" customFormat="1" ht="11.65" customHeight="1" x14ac:dyDescent="0.2">
      <c r="A340" s="448">
        <f>IF(ISBLANK(Tracker!G304),"",Tracker!G304)</f>
        <v>16</v>
      </c>
      <c r="B340" s="971" t="str">
        <f>IF(ISBLANK(Tracker!H304),"",Tracker!H304)</f>
        <v>Drem Croft</v>
      </c>
      <c r="C340" s="972"/>
      <c r="D340" s="972"/>
      <c r="E340" s="973"/>
      <c r="F340" s="96" t="str">
        <f>IF(ISBLANK(Tracker!L304),"",Tracker!L304)</f>
        <v>B35 7HW</v>
      </c>
      <c r="G340" s="217">
        <f t="shared" si="95"/>
        <v>302</v>
      </c>
      <c r="H340" s="368"/>
      <c r="I340" s="287"/>
      <c r="J340" s="287"/>
      <c r="K340" s="287"/>
      <c r="L340" s="287"/>
      <c r="M340" s="287"/>
      <c r="N340" s="287"/>
      <c r="O340" s="287"/>
      <c r="P340" s="287"/>
      <c r="Q340" s="287"/>
      <c r="R340" s="287"/>
      <c r="S340" s="287"/>
      <c r="T340" s="286"/>
      <c r="U340" s="367"/>
      <c r="V340" s="287"/>
      <c r="W340" s="287"/>
      <c r="X340" s="287"/>
      <c r="Y340" s="287"/>
      <c r="Z340" s="287"/>
      <c r="AA340" s="287"/>
      <c r="AB340" s="287"/>
      <c r="AC340" s="287"/>
      <c r="AD340" s="287"/>
      <c r="AE340" s="287"/>
      <c r="AF340" s="287"/>
      <c r="AG340" s="365"/>
      <c r="AH340" s="368"/>
      <c r="AI340" s="287"/>
      <c r="AJ340" s="287"/>
      <c r="AK340" s="287"/>
      <c r="AL340" s="287"/>
      <c r="AM340" s="287"/>
      <c r="AN340" s="287"/>
      <c r="AO340" s="287"/>
      <c r="AP340" s="287"/>
      <c r="AQ340" s="287"/>
      <c r="AR340" s="287"/>
      <c r="AS340" s="287"/>
      <c r="AT340" s="286"/>
      <c r="AU340" s="367"/>
      <c r="AV340" s="287"/>
      <c r="AW340" s="287"/>
      <c r="AX340" s="287"/>
      <c r="AY340" s="287"/>
      <c r="AZ340" s="287"/>
      <c r="BA340" s="287"/>
      <c r="BB340" s="287"/>
      <c r="BC340" s="287"/>
      <c r="BD340" s="287"/>
      <c r="BE340" s="287"/>
      <c r="BF340" s="288"/>
      <c r="BG340" s="396"/>
      <c r="BH340" s="397"/>
      <c r="BI340" s="287"/>
      <c r="BJ340" s="287"/>
      <c r="BK340" s="287"/>
      <c r="BL340" s="287"/>
      <c r="BM340" s="287"/>
      <c r="BN340" s="287"/>
      <c r="BO340" s="287"/>
      <c r="BP340" s="287"/>
      <c r="BQ340" s="287"/>
      <c r="BR340" s="287"/>
      <c r="BS340" s="287"/>
      <c r="BT340" s="286"/>
    </row>
    <row r="341" spans="1:72" s="217" customFormat="1" ht="11.65" customHeight="1" x14ac:dyDescent="0.2">
      <c r="A341" s="448" t="str">
        <f>IF(ISBLANK(Tracker!G305),"",Tracker!G305)</f>
        <v>FLAT 127A</v>
      </c>
      <c r="B341" s="971" t="str">
        <f>IF(ISBLANK(Tracker!H305),"",Tracker!H305)</f>
        <v>Farnborough Road</v>
      </c>
      <c r="C341" s="972"/>
      <c r="D341" s="972"/>
      <c r="E341" s="973"/>
      <c r="F341" s="96" t="str">
        <f>IF(ISBLANK(Tracker!L305),"",Tracker!L305)</f>
        <v>B35 7LQ</v>
      </c>
      <c r="G341" s="217">
        <f t="shared" si="95"/>
        <v>303</v>
      </c>
      <c r="H341" s="368"/>
      <c r="I341" s="287"/>
      <c r="J341" s="287"/>
      <c r="K341" s="287"/>
      <c r="L341" s="287"/>
      <c r="M341" s="287"/>
      <c r="N341" s="287"/>
      <c r="O341" s="287"/>
      <c r="P341" s="287"/>
      <c r="Q341" s="287"/>
      <c r="R341" s="287"/>
      <c r="S341" s="287"/>
      <c r="T341" s="286"/>
      <c r="U341" s="367"/>
      <c r="V341" s="287"/>
      <c r="W341" s="287"/>
      <c r="X341" s="287"/>
      <c r="Y341" s="287"/>
      <c r="Z341" s="287"/>
      <c r="AA341" s="287"/>
      <c r="AB341" s="287"/>
      <c r="AC341" s="287"/>
      <c r="AD341" s="287"/>
      <c r="AE341" s="287"/>
      <c r="AF341" s="287"/>
      <c r="AG341" s="365"/>
      <c r="AH341" s="368"/>
      <c r="AI341" s="287"/>
      <c r="AJ341" s="287"/>
      <c r="AK341" s="287"/>
      <c r="AL341" s="287"/>
      <c r="AM341" s="287"/>
      <c r="AN341" s="287"/>
      <c r="AO341" s="287"/>
      <c r="AP341" s="287"/>
      <c r="AQ341" s="287"/>
      <c r="AR341" s="287"/>
      <c r="AS341" s="287"/>
      <c r="AT341" s="286"/>
      <c r="AU341" s="367"/>
      <c r="AV341" s="287"/>
      <c r="AW341" s="287"/>
      <c r="AX341" s="287"/>
      <c r="AY341" s="287"/>
      <c r="AZ341" s="287"/>
      <c r="BA341" s="287"/>
      <c r="BB341" s="287"/>
      <c r="BC341" s="287"/>
      <c r="BD341" s="287"/>
      <c r="BE341" s="287"/>
      <c r="BF341" s="288"/>
      <c r="BG341" s="396"/>
      <c r="BH341" s="397"/>
      <c r="BI341" s="287"/>
      <c r="BJ341" s="287"/>
      <c r="BK341" s="287"/>
      <c r="BL341" s="287"/>
      <c r="BM341" s="287"/>
      <c r="BN341" s="287"/>
      <c r="BO341" s="287"/>
      <c r="BP341" s="287"/>
      <c r="BQ341" s="287"/>
      <c r="BR341" s="287"/>
      <c r="BS341" s="287"/>
      <c r="BT341" s="286"/>
    </row>
    <row r="342" spans="1:72" s="217" customFormat="1" ht="11.65" customHeight="1" x14ac:dyDescent="0.2">
      <c r="A342" s="448" t="str">
        <f>IF(ISBLANK(Tracker!G306),"",Tracker!G306)</f>
        <v>FLAT 127B</v>
      </c>
      <c r="B342" s="971" t="str">
        <f>IF(ISBLANK(Tracker!H306),"",Tracker!H306)</f>
        <v>Farnborough Road</v>
      </c>
      <c r="C342" s="972"/>
      <c r="D342" s="972"/>
      <c r="E342" s="973"/>
      <c r="F342" s="96" t="str">
        <f>IF(ISBLANK(Tracker!L306),"",Tracker!L306)</f>
        <v>B35 7LQ</v>
      </c>
      <c r="G342" s="217">
        <f t="shared" si="95"/>
        <v>304</v>
      </c>
      <c r="H342" s="368"/>
      <c r="I342" s="287"/>
      <c r="J342" s="287"/>
      <c r="K342" s="287"/>
      <c r="L342" s="287"/>
      <c r="M342" s="287"/>
      <c r="N342" s="287"/>
      <c r="O342" s="287"/>
      <c r="P342" s="287"/>
      <c r="Q342" s="287"/>
      <c r="R342" s="287"/>
      <c r="S342" s="287"/>
      <c r="T342" s="286"/>
      <c r="U342" s="367"/>
      <c r="V342" s="287"/>
      <c r="W342" s="287"/>
      <c r="X342" s="287"/>
      <c r="Y342" s="287"/>
      <c r="Z342" s="287"/>
      <c r="AA342" s="287"/>
      <c r="AB342" s="287"/>
      <c r="AC342" s="287"/>
      <c r="AD342" s="287"/>
      <c r="AE342" s="287"/>
      <c r="AF342" s="287"/>
      <c r="AG342" s="365"/>
      <c r="AH342" s="368"/>
      <c r="AI342" s="287"/>
      <c r="AJ342" s="287"/>
      <c r="AK342" s="287"/>
      <c r="AL342" s="287"/>
      <c r="AM342" s="287"/>
      <c r="AN342" s="287"/>
      <c r="AO342" s="287"/>
      <c r="AP342" s="287"/>
      <c r="AQ342" s="287"/>
      <c r="AR342" s="287"/>
      <c r="AS342" s="287"/>
      <c r="AT342" s="286"/>
      <c r="AU342" s="367"/>
      <c r="AV342" s="287"/>
      <c r="AW342" s="287"/>
      <c r="AX342" s="287"/>
      <c r="AY342" s="287"/>
      <c r="AZ342" s="287"/>
      <c r="BA342" s="287"/>
      <c r="BB342" s="287"/>
      <c r="BC342" s="287"/>
      <c r="BD342" s="287"/>
      <c r="BE342" s="287"/>
      <c r="BF342" s="288"/>
      <c r="BG342" s="396"/>
      <c r="BH342" s="397"/>
      <c r="BI342" s="287"/>
      <c r="BJ342" s="287"/>
      <c r="BK342" s="287"/>
      <c r="BL342" s="287"/>
      <c r="BM342" s="287"/>
      <c r="BN342" s="287"/>
      <c r="BO342" s="287"/>
      <c r="BP342" s="287"/>
      <c r="BQ342" s="287"/>
      <c r="BR342" s="287"/>
      <c r="BS342" s="287"/>
      <c r="BT342" s="286"/>
    </row>
    <row r="343" spans="1:72" s="217" customFormat="1" ht="11.65" customHeight="1" x14ac:dyDescent="0.2">
      <c r="A343" s="448" t="str">
        <f>IF(ISBLANK(Tracker!G307),"",Tracker!G307)</f>
        <v>FLAT 127D</v>
      </c>
      <c r="B343" s="971" t="str">
        <f>IF(ISBLANK(Tracker!H307),"",Tracker!H307)</f>
        <v>Farnborough Road</v>
      </c>
      <c r="C343" s="972"/>
      <c r="D343" s="972"/>
      <c r="E343" s="973"/>
      <c r="F343" s="96" t="str">
        <f>IF(ISBLANK(Tracker!L307),"",Tracker!L307)</f>
        <v>B35 7LQ</v>
      </c>
      <c r="G343" s="217">
        <f t="shared" si="95"/>
        <v>305</v>
      </c>
      <c r="H343" s="368"/>
      <c r="I343" s="287"/>
      <c r="J343" s="287"/>
      <c r="K343" s="287"/>
      <c r="L343" s="287"/>
      <c r="M343" s="287"/>
      <c r="N343" s="287"/>
      <c r="O343" s="287"/>
      <c r="P343" s="287"/>
      <c r="Q343" s="287"/>
      <c r="R343" s="287"/>
      <c r="S343" s="287"/>
      <c r="T343" s="286"/>
      <c r="U343" s="367"/>
      <c r="V343" s="287"/>
      <c r="W343" s="287"/>
      <c r="X343" s="287"/>
      <c r="Y343" s="287"/>
      <c r="Z343" s="287"/>
      <c r="AA343" s="287"/>
      <c r="AB343" s="287"/>
      <c r="AC343" s="287"/>
      <c r="AD343" s="287"/>
      <c r="AE343" s="287"/>
      <c r="AF343" s="287"/>
      <c r="AG343" s="365"/>
      <c r="AH343" s="368"/>
      <c r="AI343" s="287"/>
      <c r="AJ343" s="287"/>
      <c r="AK343" s="287"/>
      <c r="AL343" s="287"/>
      <c r="AM343" s="287"/>
      <c r="AN343" s="287"/>
      <c r="AO343" s="287"/>
      <c r="AP343" s="287"/>
      <c r="AQ343" s="287"/>
      <c r="AR343" s="287"/>
      <c r="AS343" s="287"/>
      <c r="AT343" s="286"/>
      <c r="AU343" s="367"/>
      <c r="AV343" s="287"/>
      <c r="AW343" s="287"/>
      <c r="AX343" s="287"/>
      <c r="AY343" s="287"/>
      <c r="AZ343" s="287"/>
      <c r="BA343" s="287"/>
      <c r="BB343" s="287"/>
      <c r="BC343" s="287"/>
      <c r="BD343" s="287"/>
      <c r="BE343" s="287"/>
      <c r="BF343" s="288"/>
      <c r="BG343" s="396"/>
      <c r="BH343" s="397"/>
      <c r="BI343" s="287"/>
      <c r="BJ343" s="287"/>
      <c r="BK343" s="287"/>
      <c r="BL343" s="287"/>
      <c r="BM343" s="287"/>
      <c r="BN343" s="287"/>
      <c r="BO343" s="287"/>
      <c r="BP343" s="287"/>
      <c r="BQ343" s="287"/>
      <c r="BR343" s="287"/>
      <c r="BS343" s="287"/>
      <c r="BT343" s="286"/>
    </row>
    <row r="344" spans="1:72" s="217" customFormat="1" ht="11.65" customHeight="1" x14ac:dyDescent="0.2">
      <c r="A344" s="448" t="str">
        <f>IF(ISBLANK(Tracker!G308),"",Tracker!G308)</f>
        <v>FLAT 127E</v>
      </c>
      <c r="B344" s="971" t="str">
        <f>IF(ISBLANK(Tracker!H308),"",Tracker!H308)</f>
        <v>Farnborough Road</v>
      </c>
      <c r="C344" s="972"/>
      <c r="D344" s="972"/>
      <c r="E344" s="973"/>
      <c r="F344" s="96" t="str">
        <f>IF(ISBLANK(Tracker!L308),"",Tracker!L308)</f>
        <v>B35 7LQ</v>
      </c>
      <c r="G344" s="217">
        <f t="shared" si="95"/>
        <v>306</v>
      </c>
      <c r="H344" s="368"/>
      <c r="I344" s="287"/>
      <c r="J344" s="287"/>
      <c r="K344" s="287"/>
      <c r="L344" s="287"/>
      <c r="M344" s="287"/>
      <c r="N344" s="287"/>
      <c r="O344" s="287"/>
      <c r="P344" s="287"/>
      <c r="Q344" s="287"/>
      <c r="R344" s="287"/>
      <c r="S344" s="287"/>
      <c r="T344" s="286"/>
      <c r="U344" s="367"/>
      <c r="V344" s="287"/>
      <c r="W344" s="287"/>
      <c r="X344" s="287"/>
      <c r="Y344" s="287"/>
      <c r="Z344" s="287"/>
      <c r="AA344" s="287"/>
      <c r="AB344" s="287"/>
      <c r="AC344" s="287"/>
      <c r="AD344" s="287"/>
      <c r="AE344" s="287"/>
      <c r="AF344" s="287"/>
      <c r="AG344" s="365"/>
      <c r="AH344" s="368"/>
      <c r="AI344" s="287"/>
      <c r="AJ344" s="287"/>
      <c r="AK344" s="287"/>
      <c r="AL344" s="287"/>
      <c r="AM344" s="287"/>
      <c r="AN344" s="287"/>
      <c r="AO344" s="287"/>
      <c r="AP344" s="287"/>
      <c r="AQ344" s="287"/>
      <c r="AR344" s="287"/>
      <c r="AS344" s="287"/>
      <c r="AT344" s="286"/>
      <c r="AU344" s="367"/>
      <c r="AV344" s="287"/>
      <c r="AW344" s="287"/>
      <c r="AX344" s="287"/>
      <c r="AY344" s="287"/>
      <c r="AZ344" s="287"/>
      <c r="BA344" s="287"/>
      <c r="BB344" s="287"/>
      <c r="BC344" s="287"/>
      <c r="BD344" s="287"/>
      <c r="BE344" s="287"/>
      <c r="BF344" s="288"/>
      <c r="BG344" s="396"/>
      <c r="BH344" s="397"/>
      <c r="BI344" s="287"/>
      <c r="BJ344" s="287"/>
      <c r="BK344" s="287"/>
      <c r="BL344" s="287"/>
      <c r="BM344" s="287"/>
      <c r="BN344" s="287"/>
      <c r="BO344" s="287"/>
      <c r="BP344" s="287"/>
      <c r="BQ344" s="287"/>
      <c r="BR344" s="287"/>
      <c r="BS344" s="287"/>
      <c r="BT344" s="286"/>
    </row>
    <row r="345" spans="1:72" s="217" customFormat="1" ht="11.65" customHeight="1" x14ac:dyDescent="0.2">
      <c r="A345" s="448" t="str">
        <f>IF(ISBLANK(Tracker!G309),"",Tracker!G309)</f>
        <v>FLAT 129A</v>
      </c>
      <c r="B345" s="971" t="str">
        <f>IF(ISBLANK(Tracker!H309),"",Tracker!H309)</f>
        <v>Farnborough Road</v>
      </c>
      <c r="C345" s="972"/>
      <c r="D345" s="972"/>
      <c r="E345" s="973"/>
      <c r="F345" s="96" t="str">
        <f>IF(ISBLANK(Tracker!L309),"",Tracker!L309)</f>
        <v>B35 7LQ</v>
      </c>
      <c r="G345" s="217">
        <f t="shared" si="95"/>
        <v>307</v>
      </c>
      <c r="H345" s="368"/>
      <c r="I345" s="287"/>
      <c r="J345" s="287"/>
      <c r="K345" s="287"/>
      <c r="L345" s="287"/>
      <c r="M345" s="287"/>
      <c r="N345" s="287"/>
      <c r="O345" s="287"/>
      <c r="P345" s="287"/>
      <c r="Q345" s="287"/>
      <c r="R345" s="287"/>
      <c r="S345" s="287"/>
      <c r="T345" s="286"/>
      <c r="U345" s="367"/>
      <c r="V345" s="287"/>
      <c r="W345" s="287"/>
      <c r="X345" s="287"/>
      <c r="Y345" s="287"/>
      <c r="Z345" s="287"/>
      <c r="AA345" s="287"/>
      <c r="AB345" s="287"/>
      <c r="AC345" s="287"/>
      <c r="AD345" s="287"/>
      <c r="AE345" s="287"/>
      <c r="AF345" s="287"/>
      <c r="AG345" s="365"/>
      <c r="AH345" s="368"/>
      <c r="AI345" s="287"/>
      <c r="AJ345" s="287"/>
      <c r="AK345" s="287"/>
      <c r="AL345" s="287"/>
      <c r="AM345" s="287"/>
      <c r="AN345" s="287"/>
      <c r="AO345" s="287"/>
      <c r="AP345" s="287"/>
      <c r="AQ345" s="287"/>
      <c r="AR345" s="287"/>
      <c r="AS345" s="287"/>
      <c r="AT345" s="286"/>
      <c r="AU345" s="367"/>
      <c r="AV345" s="287"/>
      <c r="AW345" s="287"/>
      <c r="AX345" s="287"/>
      <c r="AY345" s="287"/>
      <c r="AZ345" s="287"/>
      <c r="BA345" s="287"/>
      <c r="BB345" s="287"/>
      <c r="BC345" s="287"/>
      <c r="BD345" s="287"/>
      <c r="BE345" s="287"/>
      <c r="BF345" s="288"/>
      <c r="BG345" s="396"/>
      <c r="BH345" s="397"/>
      <c r="BI345" s="287"/>
      <c r="BJ345" s="287"/>
      <c r="BK345" s="287"/>
      <c r="BL345" s="287"/>
      <c r="BM345" s="287"/>
      <c r="BN345" s="287"/>
      <c r="BO345" s="287"/>
      <c r="BP345" s="287"/>
      <c r="BQ345" s="287"/>
      <c r="BR345" s="287"/>
      <c r="BS345" s="287"/>
      <c r="BT345" s="286"/>
    </row>
    <row r="346" spans="1:72" s="217" customFormat="1" ht="11.65" customHeight="1" x14ac:dyDescent="0.2">
      <c r="A346" s="448" t="str">
        <f>IF(ISBLANK(Tracker!G310),"",Tracker!G310)</f>
        <v>FLAT 129B</v>
      </c>
      <c r="B346" s="971" t="str">
        <f>IF(ISBLANK(Tracker!H310),"",Tracker!H310)</f>
        <v>Farnborough Road</v>
      </c>
      <c r="C346" s="972"/>
      <c r="D346" s="972"/>
      <c r="E346" s="973"/>
      <c r="F346" s="96" t="str">
        <f>IF(ISBLANK(Tracker!L310),"",Tracker!L310)</f>
        <v>B35 7LQ</v>
      </c>
      <c r="G346" s="217">
        <f t="shared" si="95"/>
        <v>308</v>
      </c>
      <c r="H346" s="368"/>
      <c r="I346" s="287"/>
      <c r="J346" s="287"/>
      <c r="K346" s="287"/>
      <c r="L346" s="287"/>
      <c r="M346" s="287"/>
      <c r="N346" s="287"/>
      <c r="O346" s="287"/>
      <c r="P346" s="287"/>
      <c r="Q346" s="287"/>
      <c r="R346" s="287"/>
      <c r="S346" s="287"/>
      <c r="T346" s="286"/>
      <c r="U346" s="367"/>
      <c r="V346" s="287"/>
      <c r="W346" s="287"/>
      <c r="X346" s="287"/>
      <c r="Y346" s="287"/>
      <c r="Z346" s="287"/>
      <c r="AA346" s="287"/>
      <c r="AB346" s="287"/>
      <c r="AC346" s="287"/>
      <c r="AD346" s="287"/>
      <c r="AE346" s="287"/>
      <c r="AF346" s="287"/>
      <c r="AG346" s="365"/>
      <c r="AH346" s="368"/>
      <c r="AI346" s="287"/>
      <c r="AJ346" s="287"/>
      <c r="AK346" s="287"/>
      <c r="AL346" s="287"/>
      <c r="AM346" s="287"/>
      <c r="AN346" s="287"/>
      <c r="AO346" s="287"/>
      <c r="AP346" s="287"/>
      <c r="AQ346" s="287"/>
      <c r="AR346" s="287"/>
      <c r="AS346" s="287"/>
      <c r="AT346" s="286"/>
      <c r="AU346" s="367"/>
      <c r="AV346" s="287"/>
      <c r="AW346" s="287"/>
      <c r="AX346" s="287"/>
      <c r="AY346" s="287"/>
      <c r="AZ346" s="287"/>
      <c r="BA346" s="287"/>
      <c r="BB346" s="287"/>
      <c r="BC346" s="287"/>
      <c r="BD346" s="287"/>
      <c r="BE346" s="287"/>
      <c r="BF346" s="288"/>
      <c r="BG346" s="396"/>
      <c r="BH346" s="397"/>
      <c r="BI346" s="287"/>
      <c r="BJ346" s="287"/>
      <c r="BK346" s="287"/>
      <c r="BL346" s="287"/>
      <c r="BM346" s="287"/>
      <c r="BN346" s="287"/>
      <c r="BO346" s="287"/>
      <c r="BP346" s="287"/>
      <c r="BQ346" s="287"/>
      <c r="BR346" s="287"/>
      <c r="BS346" s="287"/>
      <c r="BT346" s="286"/>
    </row>
    <row r="347" spans="1:72" s="217" customFormat="1" ht="11.65" customHeight="1" x14ac:dyDescent="0.2">
      <c r="A347" s="448" t="str">
        <f>IF(ISBLANK(Tracker!G311),"",Tracker!G311)</f>
        <v>FLAT 129F</v>
      </c>
      <c r="B347" s="971" t="str">
        <f>IF(ISBLANK(Tracker!H311),"",Tracker!H311)</f>
        <v>Farnborough Road</v>
      </c>
      <c r="C347" s="972"/>
      <c r="D347" s="972"/>
      <c r="E347" s="973"/>
      <c r="F347" s="96" t="str">
        <f>IF(ISBLANK(Tracker!L311),"",Tracker!L311)</f>
        <v>B35 7LQ</v>
      </c>
      <c r="G347" s="217">
        <f t="shared" si="95"/>
        <v>309</v>
      </c>
      <c r="H347" s="368"/>
      <c r="I347" s="287"/>
      <c r="J347" s="287"/>
      <c r="K347" s="287"/>
      <c r="L347" s="287"/>
      <c r="M347" s="287"/>
      <c r="N347" s="287"/>
      <c r="O347" s="287"/>
      <c r="P347" s="287"/>
      <c r="Q347" s="287"/>
      <c r="R347" s="287"/>
      <c r="S347" s="287"/>
      <c r="T347" s="286"/>
      <c r="U347" s="367"/>
      <c r="V347" s="287"/>
      <c r="W347" s="287"/>
      <c r="X347" s="287"/>
      <c r="Y347" s="287"/>
      <c r="Z347" s="287"/>
      <c r="AA347" s="287"/>
      <c r="AB347" s="287"/>
      <c r="AC347" s="287"/>
      <c r="AD347" s="287"/>
      <c r="AE347" s="287"/>
      <c r="AF347" s="287"/>
      <c r="AG347" s="365"/>
      <c r="AH347" s="368"/>
      <c r="AI347" s="287"/>
      <c r="AJ347" s="287"/>
      <c r="AK347" s="287"/>
      <c r="AL347" s="287"/>
      <c r="AM347" s="287"/>
      <c r="AN347" s="287"/>
      <c r="AO347" s="287"/>
      <c r="AP347" s="287"/>
      <c r="AQ347" s="287"/>
      <c r="AR347" s="287"/>
      <c r="AS347" s="287"/>
      <c r="AT347" s="286"/>
      <c r="AU347" s="367"/>
      <c r="AV347" s="287"/>
      <c r="AW347" s="287"/>
      <c r="AX347" s="287"/>
      <c r="AY347" s="287"/>
      <c r="AZ347" s="287"/>
      <c r="BA347" s="287"/>
      <c r="BB347" s="287"/>
      <c r="BC347" s="287"/>
      <c r="BD347" s="287"/>
      <c r="BE347" s="287"/>
      <c r="BF347" s="288"/>
      <c r="BG347" s="396"/>
      <c r="BH347" s="397"/>
      <c r="BI347" s="287"/>
      <c r="BJ347" s="287"/>
      <c r="BK347" s="287"/>
      <c r="BL347" s="287"/>
      <c r="BM347" s="287"/>
      <c r="BN347" s="287"/>
      <c r="BO347" s="287"/>
      <c r="BP347" s="287"/>
      <c r="BQ347" s="287"/>
      <c r="BR347" s="287"/>
      <c r="BS347" s="287"/>
      <c r="BT347" s="286"/>
    </row>
    <row r="348" spans="1:72" s="217" customFormat="1" ht="11.65" customHeight="1" x14ac:dyDescent="0.2">
      <c r="A348" s="448" t="str">
        <f>IF(ISBLANK(Tracker!G312),"",Tracker!G312)</f>
        <v>FLAT 131A</v>
      </c>
      <c r="B348" s="971" t="str">
        <f>IF(ISBLANK(Tracker!H312),"",Tracker!H312)</f>
        <v>Farnborough Road</v>
      </c>
      <c r="C348" s="972"/>
      <c r="D348" s="972"/>
      <c r="E348" s="973"/>
      <c r="F348" s="96" t="str">
        <f>IF(ISBLANK(Tracker!L312),"",Tracker!L312)</f>
        <v>B35 7LQ</v>
      </c>
      <c r="G348" s="217">
        <f t="shared" si="95"/>
        <v>310</v>
      </c>
      <c r="H348" s="368"/>
      <c r="I348" s="287"/>
      <c r="J348" s="287"/>
      <c r="K348" s="287"/>
      <c r="L348" s="287"/>
      <c r="M348" s="287"/>
      <c r="N348" s="287"/>
      <c r="O348" s="287"/>
      <c r="P348" s="287"/>
      <c r="Q348" s="287"/>
      <c r="R348" s="287"/>
      <c r="S348" s="287"/>
      <c r="T348" s="286"/>
      <c r="U348" s="367"/>
      <c r="V348" s="287"/>
      <c r="W348" s="287"/>
      <c r="X348" s="287"/>
      <c r="Y348" s="287"/>
      <c r="Z348" s="287"/>
      <c r="AA348" s="287"/>
      <c r="AB348" s="287"/>
      <c r="AC348" s="287"/>
      <c r="AD348" s="287"/>
      <c r="AE348" s="287"/>
      <c r="AF348" s="287"/>
      <c r="AG348" s="365"/>
      <c r="AH348" s="368"/>
      <c r="AI348" s="287"/>
      <c r="AJ348" s="287"/>
      <c r="AK348" s="287"/>
      <c r="AL348" s="287"/>
      <c r="AM348" s="287"/>
      <c r="AN348" s="287"/>
      <c r="AO348" s="287"/>
      <c r="AP348" s="287"/>
      <c r="AQ348" s="287"/>
      <c r="AR348" s="287"/>
      <c r="AS348" s="287"/>
      <c r="AT348" s="286"/>
      <c r="AU348" s="367"/>
      <c r="AV348" s="287"/>
      <c r="AW348" s="287"/>
      <c r="AX348" s="287"/>
      <c r="AY348" s="287"/>
      <c r="AZ348" s="287"/>
      <c r="BA348" s="287"/>
      <c r="BB348" s="287"/>
      <c r="BC348" s="287"/>
      <c r="BD348" s="287"/>
      <c r="BE348" s="287"/>
      <c r="BF348" s="288"/>
      <c r="BG348" s="396"/>
      <c r="BH348" s="397"/>
      <c r="BI348" s="287"/>
      <c r="BJ348" s="287"/>
      <c r="BK348" s="287"/>
      <c r="BL348" s="287"/>
      <c r="BM348" s="287"/>
      <c r="BN348" s="287"/>
      <c r="BO348" s="287"/>
      <c r="BP348" s="287"/>
      <c r="BQ348" s="287"/>
      <c r="BR348" s="287"/>
      <c r="BS348" s="287"/>
      <c r="BT348" s="286"/>
    </row>
    <row r="349" spans="1:72" s="217" customFormat="1" ht="11.65" customHeight="1" x14ac:dyDescent="0.2">
      <c r="A349" s="448">
        <f>IF(ISBLANK(Tracker!G313),"",Tracker!G313)</f>
        <v>5</v>
      </c>
      <c r="B349" s="971" t="str">
        <f>IF(ISBLANK(Tracker!H313),"",Tracker!H313)</f>
        <v>Javelin Avenue</v>
      </c>
      <c r="C349" s="972"/>
      <c r="D349" s="972"/>
      <c r="E349" s="973"/>
      <c r="F349" s="96" t="str">
        <f>IF(ISBLANK(Tracker!L313),"",Tracker!L313)</f>
        <v>B35 7LH</v>
      </c>
      <c r="G349" s="217">
        <f t="shared" si="95"/>
        <v>311</v>
      </c>
      <c r="H349" s="368"/>
      <c r="I349" s="287"/>
      <c r="J349" s="287"/>
      <c r="K349" s="287"/>
      <c r="L349" s="287"/>
      <c r="M349" s="287"/>
      <c r="N349" s="287"/>
      <c r="O349" s="287"/>
      <c r="P349" s="287"/>
      <c r="Q349" s="287"/>
      <c r="R349" s="287"/>
      <c r="S349" s="287"/>
      <c r="T349" s="286"/>
      <c r="U349" s="367"/>
      <c r="V349" s="287"/>
      <c r="W349" s="287"/>
      <c r="X349" s="287"/>
      <c r="Y349" s="287"/>
      <c r="Z349" s="287"/>
      <c r="AA349" s="287"/>
      <c r="AB349" s="287"/>
      <c r="AC349" s="287"/>
      <c r="AD349" s="287"/>
      <c r="AE349" s="287"/>
      <c r="AF349" s="287"/>
      <c r="AG349" s="365"/>
      <c r="AH349" s="368"/>
      <c r="AI349" s="287"/>
      <c r="AJ349" s="287"/>
      <c r="AK349" s="287"/>
      <c r="AL349" s="287"/>
      <c r="AM349" s="287"/>
      <c r="AN349" s="287"/>
      <c r="AO349" s="287"/>
      <c r="AP349" s="287"/>
      <c r="AQ349" s="287"/>
      <c r="AR349" s="287"/>
      <c r="AS349" s="287"/>
      <c r="AT349" s="286"/>
      <c r="AU349" s="367"/>
      <c r="AV349" s="287"/>
      <c r="AW349" s="287"/>
      <c r="AX349" s="287"/>
      <c r="AY349" s="287"/>
      <c r="AZ349" s="287"/>
      <c r="BA349" s="287"/>
      <c r="BB349" s="287"/>
      <c r="BC349" s="287"/>
      <c r="BD349" s="287"/>
      <c r="BE349" s="287"/>
      <c r="BF349" s="288"/>
      <c r="BG349" s="396"/>
      <c r="BH349" s="397"/>
      <c r="BI349" s="287"/>
      <c r="BJ349" s="287"/>
      <c r="BK349" s="287"/>
      <c r="BL349" s="287"/>
      <c r="BM349" s="287"/>
      <c r="BN349" s="287"/>
      <c r="BO349" s="287"/>
      <c r="BP349" s="287"/>
      <c r="BQ349" s="287"/>
      <c r="BR349" s="287"/>
      <c r="BS349" s="287"/>
      <c r="BT349" s="286"/>
    </row>
    <row r="350" spans="1:72" s="217" customFormat="1" ht="11.65" customHeight="1" x14ac:dyDescent="0.2">
      <c r="A350" s="448">
        <f>IF(ISBLANK(Tracker!G314),"",Tracker!G314)</f>
        <v>7</v>
      </c>
      <c r="B350" s="971" t="str">
        <f>IF(ISBLANK(Tracker!H314),"",Tracker!H314)</f>
        <v>Javelin Avenue</v>
      </c>
      <c r="C350" s="972"/>
      <c r="D350" s="972"/>
      <c r="E350" s="973"/>
      <c r="F350" s="96" t="str">
        <f>IF(ISBLANK(Tracker!L314),"",Tracker!L314)</f>
        <v>B35 7LH</v>
      </c>
      <c r="G350" s="217">
        <f t="shared" si="95"/>
        <v>312</v>
      </c>
      <c r="H350" s="368"/>
      <c r="I350" s="287"/>
      <c r="J350" s="287"/>
      <c r="K350" s="287"/>
      <c r="L350" s="287"/>
      <c r="M350" s="287"/>
      <c r="N350" s="287"/>
      <c r="O350" s="287"/>
      <c r="P350" s="287"/>
      <c r="Q350" s="287"/>
      <c r="R350" s="287"/>
      <c r="S350" s="287"/>
      <c r="T350" s="286"/>
      <c r="U350" s="367"/>
      <c r="V350" s="287"/>
      <c r="W350" s="287"/>
      <c r="X350" s="287"/>
      <c r="Y350" s="287"/>
      <c r="Z350" s="287"/>
      <c r="AA350" s="287"/>
      <c r="AB350" s="287"/>
      <c r="AC350" s="287"/>
      <c r="AD350" s="287"/>
      <c r="AE350" s="287"/>
      <c r="AF350" s="287"/>
      <c r="AG350" s="365"/>
      <c r="AH350" s="368"/>
      <c r="AI350" s="287"/>
      <c r="AJ350" s="287"/>
      <c r="AK350" s="287"/>
      <c r="AL350" s="287"/>
      <c r="AM350" s="287"/>
      <c r="AN350" s="287"/>
      <c r="AO350" s="287"/>
      <c r="AP350" s="287"/>
      <c r="AQ350" s="287"/>
      <c r="AR350" s="287"/>
      <c r="AS350" s="287"/>
      <c r="AT350" s="286"/>
      <c r="AU350" s="367"/>
      <c r="AV350" s="287"/>
      <c r="AW350" s="287"/>
      <c r="AX350" s="287"/>
      <c r="AY350" s="287"/>
      <c r="AZ350" s="287"/>
      <c r="BA350" s="287"/>
      <c r="BB350" s="287"/>
      <c r="BC350" s="287"/>
      <c r="BD350" s="287"/>
      <c r="BE350" s="287"/>
      <c r="BF350" s="288"/>
      <c r="BG350" s="396"/>
      <c r="BH350" s="397"/>
      <c r="BI350" s="287"/>
      <c r="BJ350" s="287"/>
      <c r="BK350" s="287"/>
      <c r="BL350" s="287"/>
      <c r="BM350" s="287"/>
      <c r="BN350" s="287"/>
      <c r="BO350" s="287"/>
      <c r="BP350" s="287"/>
      <c r="BQ350" s="287"/>
      <c r="BR350" s="287"/>
      <c r="BS350" s="287"/>
      <c r="BT350" s="286"/>
    </row>
    <row r="351" spans="1:72" s="217" customFormat="1" ht="11.65" customHeight="1" x14ac:dyDescent="0.2">
      <c r="A351" s="448">
        <f>IF(ISBLANK(Tracker!G315),"",Tracker!G315)</f>
        <v>9</v>
      </c>
      <c r="B351" s="971" t="str">
        <f>IF(ISBLANK(Tracker!H315),"",Tracker!H315)</f>
        <v>Javelin Avenue</v>
      </c>
      <c r="C351" s="972"/>
      <c r="D351" s="972"/>
      <c r="E351" s="973"/>
      <c r="F351" s="96" t="str">
        <f>IF(ISBLANK(Tracker!L315),"",Tracker!L315)</f>
        <v>B35 7LH</v>
      </c>
      <c r="G351" s="217">
        <f t="shared" si="95"/>
        <v>313</v>
      </c>
      <c r="H351" s="368"/>
      <c r="I351" s="287"/>
      <c r="J351" s="287"/>
      <c r="K351" s="287"/>
      <c r="L351" s="287"/>
      <c r="M351" s="287"/>
      <c r="N351" s="287"/>
      <c r="O351" s="287"/>
      <c r="P351" s="287"/>
      <c r="Q351" s="287"/>
      <c r="R351" s="287"/>
      <c r="S351" s="287"/>
      <c r="T351" s="286"/>
      <c r="U351" s="367"/>
      <c r="V351" s="287"/>
      <c r="W351" s="287"/>
      <c r="X351" s="287"/>
      <c r="Y351" s="287"/>
      <c r="Z351" s="287"/>
      <c r="AA351" s="287"/>
      <c r="AB351" s="287"/>
      <c r="AC351" s="287"/>
      <c r="AD351" s="287"/>
      <c r="AE351" s="287"/>
      <c r="AF351" s="287"/>
      <c r="AG351" s="365"/>
      <c r="AH351" s="368"/>
      <c r="AI351" s="287"/>
      <c r="AJ351" s="287"/>
      <c r="AK351" s="287"/>
      <c r="AL351" s="287"/>
      <c r="AM351" s="287"/>
      <c r="AN351" s="287"/>
      <c r="AO351" s="287"/>
      <c r="AP351" s="287"/>
      <c r="AQ351" s="287"/>
      <c r="AR351" s="287"/>
      <c r="AS351" s="287"/>
      <c r="AT351" s="286"/>
      <c r="AU351" s="367"/>
      <c r="AV351" s="287"/>
      <c r="AW351" s="287"/>
      <c r="AX351" s="287"/>
      <c r="AY351" s="287"/>
      <c r="AZ351" s="287"/>
      <c r="BA351" s="287"/>
      <c r="BB351" s="287"/>
      <c r="BC351" s="287"/>
      <c r="BD351" s="287"/>
      <c r="BE351" s="287"/>
      <c r="BF351" s="288"/>
      <c r="BG351" s="396"/>
      <c r="BH351" s="397"/>
      <c r="BI351" s="287"/>
      <c r="BJ351" s="287"/>
      <c r="BK351" s="287"/>
      <c r="BL351" s="287"/>
      <c r="BM351" s="287"/>
      <c r="BN351" s="287"/>
      <c r="BO351" s="287"/>
      <c r="BP351" s="287"/>
      <c r="BQ351" s="287"/>
      <c r="BR351" s="287"/>
      <c r="BS351" s="287"/>
      <c r="BT351" s="286"/>
    </row>
    <row r="352" spans="1:72" s="217" customFormat="1" ht="11.65" customHeight="1" x14ac:dyDescent="0.2">
      <c r="A352" s="448">
        <f>IF(ISBLANK(Tracker!G316),"",Tracker!G316)</f>
        <v>6</v>
      </c>
      <c r="B352" s="971" t="str">
        <f>IF(ISBLANK(Tracker!H316),"",Tracker!H316)</f>
        <v>Javelin Avenue</v>
      </c>
      <c r="C352" s="972"/>
      <c r="D352" s="972"/>
      <c r="E352" s="973"/>
      <c r="F352" s="96" t="str">
        <f>IF(ISBLANK(Tracker!L316),"",Tracker!L316)</f>
        <v>B35 7LW</v>
      </c>
      <c r="G352" s="217">
        <f t="shared" si="95"/>
        <v>314</v>
      </c>
      <c r="H352" s="368"/>
      <c r="I352" s="287"/>
      <c r="J352" s="287"/>
      <c r="K352" s="287"/>
      <c r="L352" s="287"/>
      <c r="M352" s="287"/>
      <c r="N352" s="287"/>
      <c r="O352" s="287"/>
      <c r="P352" s="287"/>
      <c r="Q352" s="287"/>
      <c r="R352" s="287"/>
      <c r="S352" s="287"/>
      <c r="T352" s="286"/>
      <c r="U352" s="367"/>
      <c r="V352" s="287"/>
      <c r="W352" s="287"/>
      <c r="X352" s="287"/>
      <c r="Y352" s="287"/>
      <c r="Z352" s="287"/>
      <c r="AA352" s="287"/>
      <c r="AB352" s="287"/>
      <c r="AC352" s="287"/>
      <c r="AD352" s="287"/>
      <c r="AE352" s="287"/>
      <c r="AF352" s="287"/>
      <c r="AG352" s="365"/>
      <c r="AH352" s="368"/>
      <c r="AI352" s="287"/>
      <c r="AJ352" s="287"/>
      <c r="AK352" s="287"/>
      <c r="AL352" s="287"/>
      <c r="AM352" s="287"/>
      <c r="AN352" s="287"/>
      <c r="AO352" s="287"/>
      <c r="AP352" s="287"/>
      <c r="AQ352" s="287"/>
      <c r="AR352" s="287"/>
      <c r="AS352" s="287"/>
      <c r="AT352" s="286"/>
      <c r="AU352" s="367"/>
      <c r="AV352" s="287"/>
      <c r="AW352" s="287"/>
      <c r="AX352" s="287"/>
      <c r="AY352" s="287"/>
      <c r="AZ352" s="287"/>
      <c r="BA352" s="287"/>
      <c r="BB352" s="287"/>
      <c r="BC352" s="287"/>
      <c r="BD352" s="287"/>
      <c r="BE352" s="287"/>
      <c r="BF352" s="288"/>
      <c r="BG352" s="396"/>
      <c r="BH352" s="397"/>
      <c r="BI352" s="287"/>
      <c r="BJ352" s="287"/>
      <c r="BK352" s="287"/>
      <c r="BL352" s="287"/>
      <c r="BM352" s="287"/>
      <c r="BN352" s="287"/>
      <c r="BO352" s="287"/>
      <c r="BP352" s="287"/>
      <c r="BQ352" s="287"/>
      <c r="BR352" s="287"/>
      <c r="BS352" s="287"/>
      <c r="BT352" s="286"/>
    </row>
    <row r="353" spans="1:72" s="217" customFormat="1" ht="11.65" customHeight="1" x14ac:dyDescent="0.2">
      <c r="A353" s="448">
        <f>IF(ISBLANK(Tracker!G317),"",Tracker!G317)</f>
        <v>8</v>
      </c>
      <c r="B353" s="971" t="str">
        <f>IF(ISBLANK(Tracker!H317),"",Tracker!H317)</f>
        <v>Javelin Avenue</v>
      </c>
      <c r="C353" s="972"/>
      <c r="D353" s="972"/>
      <c r="E353" s="973"/>
      <c r="F353" s="96" t="str">
        <f>IF(ISBLANK(Tracker!L317),"",Tracker!L317)</f>
        <v>B35 7LW</v>
      </c>
      <c r="G353" s="217">
        <f t="shared" si="95"/>
        <v>315</v>
      </c>
      <c r="H353" s="368"/>
      <c r="I353" s="287"/>
      <c r="J353" s="287"/>
      <c r="K353" s="287"/>
      <c r="L353" s="287"/>
      <c r="M353" s="287"/>
      <c r="N353" s="287"/>
      <c r="O353" s="287"/>
      <c r="P353" s="287"/>
      <c r="Q353" s="287"/>
      <c r="R353" s="287"/>
      <c r="S353" s="287"/>
      <c r="T353" s="286"/>
      <c r="U353" s="367"/>
      <c r="V353" s="287"/>
      <c r="W353" s="287"/>
      <c r="X353" s="287"/>
      <c r="Y353" s="287"/>
      <c r="Z353" s="287"/>
      <c r="AA353" s="287"/>
      <c r="AB353" s="287"/>
      <c r="AC353" s="287"/>
      <c r="AD353" s="287"/>
      <c r="AE353" s="287"/>
      <c r="AF353" s="287"/>
      <c r="AG353" s="365"/>
      <c r="AH353" s="368"/>
      <c r="AI353" s="287"/>
      <c r="AJ353" s="287"/>
      <c r="AK353" s="287"/>
      <c r="AL353" s="287"/>
      <c r="AM353" s="287"/>
      <c r="AN353" s="287"/>
      <c r="AO353" s="287"/>
      <c r="AP353" s="287"/>
      <c r="AQ353" s="287"/>
      <c r="AR353" s="287"/>
      <c r="AS353" s="287"/>
      <c r="AT353" s="286"/>
      <c r="AU353" s="367"/>
      <c r="AV353" s="287"/>
      <c r="AW353" s="287"/>
      <c r="AX353" s="287"/>
      <c r="AY353" s="287"/>
      <c r="AZ353" s="287"/>
      <c r="BA353" s="287"/>
      <c r="BB353" s="287"/>
      <c r="BC353" s="287"/>
      <c r="BD353" s="287"/>
      <c r="BE353" s="287"/>
      <c r="BF353" s="288"/>
      <c r="BG353" s="396"/>
      <c r="BH353" s="397"/>
      <c r="BI353" s="287"/>
      <c r="BJ353" s="287"/>
      <c r="BK353" s="287"/>
      <c r="BL353" s="287"/>
      <c r="BM353" s="287"/>
      <c r="BN353" s="287"/>
      <c r="BO353" s="287"/>
      <c r="BP353" s="287"/>
      <c r="BQ353" s="287"/>
      <c r="BR353" s="287"/>
      <c r="BS353" s="287"/>
      <c r="BT353" s="286"/>
    </row>
    <row r="354" spans="1:72" s="217" customFormat="1" ht="11.65" customHeight="1" x14ac:dyDescent="0.2">
      <c r="A354" s="448">
        <f>IF(ISBLANK(Tracker!G318),"",Tracker!G318)</f>
        <v>76</v>
      </c>
      <c r="B354" s="971" t="str">
        <f>IF(ISBLANK(Tracker!H318),"",Tracker!H318)</f>
        <v>Javelin Avenue</v>
      </c>
      <c r="C354" s="972"/>
      <c r="D354" s="972"/>
      <c r="E354" s="973"/>
      <c r="F354" s="96" t="str">
        <f>IF(ISBLANK(Tracker!L318),"",Tracker!L318)</f>
        <v>B35 7LW</v>
      </c>
      <c r="G354" s="217">
        <f t="shared" si="95"/>
        <v>316</v>
      </c>
      <c r="H354" s="368"/>
      <c r="I354" s="287"/>
      <c r="J354" s="287"/>
      <c r="K354" s="287"/>
      <c r="L354" s="287"/>
      <c r="M354" s="287"/>
      <c r="N354" s="287"/>
      <c r="O354" s="287"/>
      <c r="P354" s="287"/>
      <c r="Q354" s="287"/>
      <c r="R354" s="287"/>
      <c r="S354" s="287"/>
      <c r="T354" s="286"/>
      <c r="U354" s="367"/>
      <c r="V354" s="287"/>
      <c r="W354" s="287"/>
      <c r="X354" s="287"/>
      <c r="Y354" s="287"/>
      <c r="Z354" s="287"/>
      <c r="AA354" s="287"/>
      <c r="AB354" s="287"/>
      <c r="AC354" s="287"/>
      <c r="AD354" s="287"/>
      <c r="AE354" s="287"/>
      <c r="AF354" s="287"/>
      <c r="AG354" s="365"/>
      <c r="AH354" s="368"/>
      <c r="AI354" s="287"/>
      <c r="AJ354" s="287"/>
      <c r="AK354" s="287"/>
      <c r="AL354" s="287"/>
      <c r="AM354" s="287"/>
      <c r="AN354" s="287"/>
      <c r="AO354" s="287"/>
      <c r="AP354" s="287"/>
      <c r="AQ354" s="287"/>
      <c r="AR354" s="287"/>
      <c r="AS354" s="287"/>
      <c r="AT354" s="286"/>
      <c r="AU354" s="367"/>
      <c r="AV354" s="287"/>
      <c r="AW354" s="287"/>
      <c r="AX354" s="287"/>
      <c r="AY354" s="287"/>
      <c r="AZ354" s="287"/>
      <c r="BA354" s="287"/>
      <c r="BB354" s="287"/>
      <c r="BC354" s="287"/>
      <c r="BD354" s="287"/>
      <c r="BE354" s="287"/>
      <c r="BF354" s="288"/>
      <c r="BG354" s="396"/>
      <c r="BH354" s="397"/>
      <c r="BI354" s="287"/>
      <c r="BJ354" s="287"/>
      <c r="BK354" s="287"/>
      <c r="BL354" s="287"/>
      <c r="BM354" s="287"/>
      <c r="BN354" s="287"/>
      <c r="BO354" s="287"/>
      <c r="BP354" s="287"/>
      <c r="BQ354" s="287"/>
      <c r="BR354" s="287"/>
      <c r="BS354" s="287"/>
      <c r="BT354" s="286"/>
    </row>
    <row r="355" spans="1:72" s="217" customFormat="1" ht="11.65" customHeight="1" x14ac:dyDescent="0.2">
      <c r="A355" s="448">
        <f>IF(ISBLANK(Tracker!G319),"",Tracker!G319)</f>
        <v>84</v>
      </c>
      <c r="B355" s="971" t="str">
        <f>IF(ISBLANK(Tracker!H319),"",Tracker!H319)</f>
        <v>Javelin Avenue</v>
      </c>
      <c r="C355" s="972"/>
      <c r="D355" s="972"/>
      <c r="E355" s="973"/>
      <c r="F355" s="96" t="str">
        <f>IF(ISBLANK(Tracker!L319),"",Tracker!L319)</f>
        <v>B35 7LW</v>
      </c>
      <c r="G355" s="217">
        <f t="shared" si="95"/>
        <v>317</v>
      </c>
      <c r="H355" s="368"/>
      <c r="I355" s="287"/>
      <c r="J355" s="287"/>
      <c r="K355" s="287"/>
      <c r="L355" s="287"/>
      <c r="M355" s="287"/>
      <c r="N355" s="287"/>
      <c r="O355" s="287"/>
      <c r="P355" s="287"/>
      <c r="Q355" s="287"/>
      <c r="R355" s="287"/>
      <c r="S355" s="287"/>
      <c r="T355" s="286"/>
      <c r="U355" s="367"/>
      <c r="V355" s="287"/>
      <c r="W355" s="287"/>
      <c r="X355" s="287"/>
      <c r="Y355" s="287"/>
      <c r="Z355" s="287"/>
      <c r="AA355" s="287"/>
      <c r="AB355" s="287"/>
      <c r="AC355" s="287"/>
      <c r="AD355" s="287"/>
      <c r="AE355" s="287"/>
      <c r="AF355" s="287"/>
      <c r="AG355" s="365"/>
      <c r="AH355" s="368"/>
      <c r="AI355" s="287"/>
      <c r="AJ355" s="287"/>
      <c r="AK355" s="287"/>
      <c r="AL355" s="287"/>
      <c r="AM355" s="287"/>
      <c r="AN355" s="287"/>
      <c r="AO355" s="287"/>
      <c r="AP355" s="287"/>
      <c r="AQ355" s="287"/>
      <c r="AR355" s="287"/>
      <c r="AS355" s="287"/>
      <c r="AT355" s="286"/>
      <c r="AU355" s="367"/>
      <c r="AV355" s="287"/>
      <c r="AW355" s="287"/>
      <c r="AX355" s="287"/>
      <c r="AY355" s="287"/>
      <c r="AZ355" s="287"/>
      <c r="BA355" s="287"/>
      <c r="BB355" s="287"/>
      <c r="BC355" s="287"/>
      <c r="BD355" s="287"/>
      <c r="BE355" s="287"/>
      <c r="BF355" s="288"/>
      <c r="BG355" s="396"/>
      <c r="BH355" s="397"/>
      <c r="BI355" s="287"/>
      <c r="BJ355" s="287"/>
      <c r="BK355" s="287"/>
      <c r="BL355" s="287"/>
      <c r="BM355" s="287"/>
      <c r="BN355" s="287"/>
      <c r="BO355" s="287"/>
      <c r="BP355" s="287"/>
      <c r="BQ355" s="287"/>
      <c r="BR355" s="287"/>
      <c r="BS355" s="287"/>
      <c r="BT355" s="286"/>
    </row>
    <row r="356" spans="1:72" s="217" customFormat="1" ht="11.65" customHeight="1" x14ac:dyDescent="0.2">
      <c r="A356" s="448">
        <f>IF(ISBLANK(Tracker!G320),"",Tracker!G320)</f>
        <v>124</v>
      </c>
      <c r="B356" s="971" t="str">
        <f>IF(ISBLANK(Tracker!H320),"",Tracker!H320)</f>
        <v>Javelin Avenue</v>
      </c>
      <c r="C356" s="972"/>
      <c r="D356" s="972"/>
      <c r="E356" s="973"/>
      <c r="F356" s="96" t="str">
        <f>IF(ISBLANK(Tracker!L320),"",Tracker!L320)</f>
        <v>B35 7LW</v>
      </c>
      <c r="G356" s="217">
        <f t="shared" si="95"/>
        <v>318</v>
      </c>
      <c r="H356" s="368"/>
      <c r="I356" s="287"/>
      <c r="J356" s="287"/>
      <c r="K356" s="287"/>
      <c r="L356" s="287"/>
      <c r="M356" s="287"/>
      <c r="N356" s="287"/>
      <c r="O356" s="287"/>
      <c r="P356" s="287"/>
      <c r="Q356" s="287"/>
      <c r="R356" s="287"/>
      <c r="S356" s="287"/>
      <c r="T356" s="286"/>
      <c r="U356" s="367"/>
      <c r="V356" s="287"/>
      <c r="W356" s="287"/>
      <c r="X356" s="287"/>
      <c r="Y356" s="287"/>
      <c r="Z356" s="287"/>
      <c r="AA356" s="287"/>
      <c r="AB356" s="287"/>
      <c r="AC356" s="287"/>
      <c r="AD356" s="287"/>
      <c r="AE356" s="287"/>
      <c r="AF356" s="287"/>
      <c r="AG356" s="365"/>
      <c r="AH356" s="368"/>
      <c r="AI356" s="287"/>
      <c r="AJ356" s="287"/>
      <c r="AK356" s="287"/>
      <c r="AL356" s="287"/>
      <c r="AM356" s="287"/>
      <c r="AN356" s="287"/>
      <c r="AO356" s="287"/>
      <c r="AP356" s="287"/>
      <c r="AQ356" s="287"/>
      <c r="AR356" s="287"/>
      <c r="AS356" s="287"/>
      <c r="AT356" s="286"/>
      <c r="AU356" s="367"/>
      <c r="AV356" s="287"/>
      <c r="AW356" s="287"/>
      <c r="AX356" s="287"/>
      <c r="AY356" s="287"/>
      <c r="AZ356" s="287"/>
      <c r="BA356" s="287"/>
      <c r="BB356" s="287"/>
      <c r="BC356" s="287"/>
      <c r="BD356" s="287"/>
      <c r="BE356" s="287"/>
      <c r="BF356" s="288"/>
      <c r="BG356" s="396"/>
      <c r="BH356" s="397"/>
      <c r="BI356" s="287"/>
      <c r="BJ356" s="287"/>
      <c r="BK356" s="287"/>
      <c r="BL356" s="287"/>
      <c r="BM356" s="287"/>
      <c r="BN356" s="287"/>
      <c r="BO356" s="287"/>
      <c r="BP356" s="287"/>
      <c r="BQ356" s="287"/>
      <c r="BR356" s="287"/>
      <c r="BS356" s="287"/>
      <c r="BT356" s="286"/>
    </row>
    <row r="357" spans="1:72" s="217" customFormat="1" ht="11.65" customHeight="1" x14ac:dyDescent="0.2">
      <c r="A357" s="448">
        <f>IF(ISBLANK(Tracker!G321),"",Tracker!G321)</f>
        <v>126</v>
      </c>
      <c r="B357" s="971" t="str">
        <f>IF(ISBLANK(Tracker!H321),"",Tracker!H321)</f>
        <v>Javelin Avenue</v>
      </c>
      <c r="C357" s="972"/>
      <c r="D357" s="972"/>
      <c r="E357" s="973"/>
      <c r="F357" s="96" t="str">
        <f>IF(ISBLANK(Tracker!L321),"",Tracker!L321)</f>
        <v>B35 7LW</v>
      </c>
      <c r="G357" s="217">
        <f t="shared" si="95"/>
        <v>319</v>
      </c>
      <c r="H357" s="368"/>
      <c r="I357" s="287"/>
      <c r="J357" s="287"/>
      <c r="K357" s="287"/>
      <c r="L357" s="287"/>
      <c r="M357" s="287"/>
      <c r="N357" s="287"/>
      <c r="O357" s="287"/>
      <c r="P357" s="287"/>
      <c r="Q357" s="287"/>
      <c r="R357" s="287"/>
      <c r="S357" s="287"/>
      <c r="T357" s="286"/>
      <c r="U357" s="367"/>
      <c r="V357" s="287"/>
      <c r="W357" s="287"/>
      <c r="X357" s="287"/>
      <c r="Y357" s="287"/>
      <c r="Z357" s="287"/>
      <c r="AA357" s="287"/>
      <c r="AB357" s="287"/>
      <c r="AC357" s="287"/>
      <c r="AD357" s="287"/>
      <c r="AE357" s="287"/>
      <c r="AF357" s="287"/>
      <c r="AG357" s="365"/>
      <c r="AH357" s="368"/>
      <c r="AI357" s="287"/>
      <c r="AJ357" s="287"/>
      <c r="AK357" s="287"/>
      <c r="AL357" s="287"/>
      <c r="AM357" s="287"/>
      <c r="AN357" s="287"/>
      <c r="AO357" s="287"/>
      <c r="AP357" s="287"/>
      <c r="AQ357" s="287"/>
      <c r="AR357" s="287"/>
      <c r="AS357" s="287"/>
      <c r="AT357" s="286"/>
      <c r="AU357" s="367"/>
      <c r="AV357" s="287"/>
      <c r="AW357" s="287"/>
      <c r="AX357" s="287"/>
      <c r="AY357" s="287"/>
      <c r="AZ357" s="287"/>
      <c r="BA357" s="287"/>
      <c r="BB357" s="287"/>
      <c r="BC357" s="287"/>
      <c r="BD357" s="287"/>
      <c r="BE357" s="287"/>
      <c r="BF357" s="288"/>
      <c r="BG357" s="396"/>
      <c r="BH357" s="397"/>
      <c r="BI357" s="287"/>
      <c r="BJ357" s="287"/>
      <c r="BK357" s="287"/>
      <c r="BL357" s="287"/>
      <c r="BM357" s="287"/>
      <c r="BN357" s="287"/>
      <c r="BO357" s="287"/>
      <c r="BP357" s="287"/>
      <c r="BQ357" s="287"/>
      <c r="BR357" s="287"/>
      <c r="BS357" s="287"/>
      <c r="BT357" s="286"/>
    </row>
    <row r="358" spans="1:72" s="217" customFormat="1" ht="11.65" customHeight="1" x14ac:dyDescent="0.2">
      <c r="A358" s="448">
        <f>IF(ISBLANK(Tracker!G322),"",Tracker!G322)</f>
        <v>86</v>
      </c>
      <c r="B358" s="971" t="str">
        <f>IF(ISBLANK(Tracker!H322),"",Tracker!H322)</f>
        <v>Javelin Avenue</v>
      </c>
      <c r="C358" s="972"/>
      <c r="D358" s="972"/>
      <c r="E358" s="973"/>
      <c r="F358" s="96" t="str">
        <f>IF(ISBLANK(Tracker!L322),"",Tracker!L322)</f>
        <v>B35 7LW</v>
      </c>
      <c r="G358" s="217">
        <f t="shared" si="95"/>
        <v>320</v>
      </c>
      <c r="H358" s="368"/>
      <c r="I358" s="287"/>
      <c r="J358" s="287"/>
      <c r="K358" s="287"/>
      <c r="L358" s="287"/>
      <c r="M358" s="287"/>
      <c r="N358" s="287"/>
      <c r="O358" s="287"/>
      <c r="P358" s="287"/>
      <c r="Q358" s="287"/>
      <c r="R358" s="287"/>
      <c r="S358" s="287"/>
      <c r="T358" s="286"/>
      <c r="U358" s="367"/>
      <c r="V358" s="287"/>
      <c r="W358" s="287"/>
      <c r="X358" s="287"/>
      <c r="Y358" s="287"/>
      <c r="Z358" s="287"/>
      <c r="AA358" s="287"/>
      <c r="AB358" s="287"/>
      <c r="AC358" s="287"/>
      <c r="AD358" s="287"/>
      <c r="AE358" s="287"/>
      <c r="AF358" s="287"/>
      <c r="AG358" s="365"/>
      <c r="AH358" s="368"/>
      <c r="AI358" s="287"/>
      <c r="AJ358" s="287"/>
      <c r="AK358" s="287"/>
      <c r="AL358" s="287"/>
      <c r="AM358" s="287"/>
      <c r="AN358" s="287"/>
      <c r="AO358" s="287"/>
      <c r="AP358" s="287"/>
      <c r="AQ358" s="287"/>
      <c r="AR358" s="287"/>
      <c r="AS358" s="287"/>
      <c r="AT358" s="286"/>
      <c r="AU358" s="367"/>
      <c r="AV358" s="287"/>
      <c r="AW358" s="287"/>
      <c r="AX358" s="287"/>
      <c r="AY358" s="287"/>
      <c r="AZ358" s="287"/>
      <c r="BA358" s="287"/>
      <c r="BB358" s="287"/>
      <c r="BC358" s="287"/>
      <c r="BD358" s="287"/>
      <c r="BE358" s="287"/>
      <c r="BF358" s="288"/>
      <c r="BG358" s="396"/>
      <c r="BH358" s="397"/>
      <c r="BI358" s="287"/>
      <c r="BJ358" s="287"/>
      <c r="BK358" s="287"/>
      <c r="BL358" s="287"/>
      <c r="BM358" s="287"/>
      <c r="BN358" s="287"/>
      <c r="BO358" s="287"/>
      <c r="BP358" s="287"/>
      <c r="BQ358" s="287"/>
      <c r="BR358" s="287"/>
      <c r="BS358" s="287"/>
      <c r="BT358" s="286"/>
    </row>
    <row r="359" spans="1:72" s="217" customFormat="1" ht="11.65" customHeight="1" x14ac:dyDescent="0.2">
      <c r="A359" s="448">
        <f>IF(ISBLANK(Tracker!G323),"",Tracker!G323)</f>
        <v>6</v>
      </c>
      <c r="B359" s="971" t="str">
        <f>IF(ISBLANK(Tracker!H323),"",Tracker!H323)</f>
        <v>Lysander Way</v>
      </c>
      <c r="C359" s="972"/>
      <c r="D359" s="972"/>
      <c r="E359" s="973"/>
      <c r="F359" s="96" t="str">
        <f>IF(ISBLANK(Tracker!L323),"",Tracker!L323)</f>
        <v>B35 7JY</v>
      </c>
      <c r="G359" s="217">
        <f t="shared" ref="G359:G422" si="96">IF(B359&lt;&gt;"",G358+1,"")</f>
        <v>321</v>
      </c>
      <c r="H359" s="368"/>
      <c r="I359" s="287"/>
      <c r="J359" s="287"/>
      <c r="K359" s="287"/>
      <c r="L359" s="287"/>
      <c r="M359" s="287"/>
      <c r="N359" s="287"/>
      <c r="O359" s="287"/>
      <c r="P359" s="287"/>
      <c r="Q359" s="287"/>
      <c r="R359" s="287"/>
      <c r="S359" s="287"/>
      <c r="T359" s="286"/>
      <c r="U359" s="367"/>
      <c r="V359" s="287"/>
      <c r="W359" s="287"/>
      <c r="X359" s="287"/>
      <c r="Y359" s="287"/>
      <c r="Z359" s="287"/>
      <c r="AA359" s="287"/>
      <c r="AB359" s="287"/>
      <c r="AC359" s="287"/>
      <c r="AD359" s="287"/>
      <c r="AE359" s="287"/>
      <c r="AF359" s="287"/>
      <c r="AG359" s="365"/>
      <c r="AH359" s="368"/>
      <c r="AI359" s="287"/>
      <c r="AJ359" s="287"/>
      <c r="AK359" s="287"/>
      <c r="AL359" s="287"/>
      <c r="AM359" s="287"/>
      <c r="AN359" s="287"/>
      <c r="AO359" s="287"/>
      <c r="AP359" s="287"/>
      <c r="AQ359" s="287"/>
      <c r="AR359" s="287"/>
      <c r="AS359" s="287"/>
      <c r="AT359" s="286"/>
      <c r="AU359" s="367"/>
      <c r="AV359" s="287"/>
      <c r="AW359" s="287"/>
      <c r="AX359" s="287"/>
      <c r="AY359" s="287"/>
      <c r="AZ359" s="287"/>
      <c r="BA359" s="287"/>
      <c r="BB359" s="287"/>
      <c r="BC359" s="287"/>
      <c r="BD359" s="287"/>
      <c r="BE359" s="287"/>
      <c r="BF359" s="288"/>
      <c r="BG359" s="396"/>
      <c r="BH359" s="397"/>
      <c r="BI359" s="287"/>
      <c r="BJ359" s="287"/>
      <c r="BK359" s="287"/>
      <c r="BL359" s="287"/>
      <c r="BM359" s="287"/>
      <c r="BN359" s="287"/>
      <c r="BO359" s="287"/>
      <c r="BP359" s="287"/>
      <c r="BQ359" s="287"/>
      <c r="BR359" s="287"/>
      <c r="BS359" s="287"/>
      <c r="BT359" s="286"/>
    </row>
    <row r="360" spans="1:72" s="217" customFormat="1" ht="11.65" customHeight="1" x14ac:dyDescent="0.2">
      <c r="A360" s="448">
        <f>IF(ISBLANK(Tracker!G324),"",Tracker!G324)</f>
        <v>8</v>
      </c>
      <c r="B360" s="971" t="str">
        <f>IF(ISBLANK(Tracker!H324),"",Tracker!H324)</f>
        <v>Lysander Way</v>
      </c>
      <c r="C360" s="972"/>
      <c r="D360" s="972"/>
      <c r="E360" s="973"/>
      <c r="F360" s="96" t="str">
        <f>IF(ISBLANK(Tracker!L324),"",Tracker!L324)</f>
        <v>B35 7JY</v>
      </c>
      <c r="G360" s="217">
        <f t="shared" si="96"/>
        <v>322</v>
      </c>
      <c r="H360" s="368"/>
      <c r="I360" s="287"/>
      <c r="J360" s="287"/>
      <c r="K360" s="287"/>
      <c r="L360" s="287"/>
      <c r="M360" s="287"/>
      <c r="N360" s="287"/>
      <c r="O360" s="287"/>
      <c r="P360" s="287"/>
      <c r="Q360" s="287"/>
      <c r="R360" s="287"/>
      <c r="S360" s="287"/>
      <c r="T360" s="286"/>
      <c r="U360" s="367"/>
      <c r="V360" s="287"/>
      <c r="W360" s="287"/>
      <c r="X360" s="287"/>
      <c r="Y360" s="287"/>
      <c r="Z360" s="287"/>
      <c r="AA360" s="287"/>
      <c r="AB360" s="287"/>
      <c r="AC360" s="287"/>
      <c r="AD360" s="287"/>
      <c r="AE360" s="287"/>
      <c r="AF360" s="287"/>
      <c r="AG360" s="365"/>
      <c r="AH360" s="368"/>
      <c r="AI360" s="287"/>
      <c r="AJ360" s="287"/>
      <c r="AK360" s="287"/>
      <c r="AL360" s="287"/>
      <c r="AM360" s="287"/>
      <c r="AN360" s="287"/>
      <c r="AO360" s="287"/>
      <c r="AP360" s="287"/>
      <c r="AQ360" s="287"/>
      <c r="AR360" s="287"/>
      <c r="AS360" s="287"/>
      <c r="AT360" s="286"/>
      <c r="AU360" s="367"/>
      <c r="AV360" s="287"/>
      <c r="AW360" s="287"/>
      <c r="AX360" s="287"/>
      <c r="AY360" s="287"/>
      <c r="AZ360" s="287"/>
      <c r="BA360" s="287"/>
      <c r="BB360" s="287"/>
      <c r="BC360" s="287"/>
      <c r="BD360" s="287"/>
      <c r="BE360" s="287"/>
      <c r="BF360" s="288"/>
      <c r="BG360" s="396"/>
      <c r="BH360" s="397"/>
      <c r="BI360" s="287"/>
      <c r="BJ360" s="287"/>
      <c r="BK360" s="287"/>
      <c r="BL360" s="287"/>
      <c r="BM360" s="287"/>
      <c r="BN360" s="287"/>
      <c r="BO360" s="287"/>
      <c r="BP360" s="287"/>
      <c r="BQ360" s="287"/>
      <c r="BR360" s="287"/>
      <c r="BS360" s="287"/>
      <c r="BT360" s="286"/>
    </row>
    <row r="361" spans="1:72" s="217" customFormat="1" ht="11.65" customHeight="1" x14ac:dyDescent="0.2">
      <c r="A361" s="448">
        <f>IF(ISBLANK(Tracker!G325),"",Tracker!G325)</f>
        <v>10</v>
      </c>
      <c r="B361" s="971" t="str">
        <f>IF(ISBLANK(Tracker!H325),"",Tracker!H325)</f>
        <v>Lysander Way</v>
      </c>
      <c r="C361" s="972"/>
      <c r="D361" s="972"/>
      <c r="E361" s="973"/>
      <c r="F361" s="96" t="str">
        <f>IF(ISBLANK(Tracker!L325),"",Tracker!L325)</f>
        <v>B35 7JY</v>
      </c>
      <c r="G361" s="217">
        <f t="shared" si="96"/>
        <v>323</v>
      </c>
      <c r="H361" s="368"/>
      <c r="I361" s="287"/>
      <c r="J361" s="287"/>
      <c r="K361" s="287"/>
      <c r="L361" s="287"/>
      <c r="M361" s="287"/>
      <c r="N361" s="287"/>
      <c r="O361" s="287"/>
      <c r="P361" s="287"/>
      <c r="Q361" s="287"/>
      <c r="R361" s="287"/>
      <c r="S361" s="287"/>
      <c r="T361" s="286"/>
      <c r="U361" s="367"/>
      <c r="V361" s="287"/>
      <c r="W361" s="287"/>
      <c r="X361" s="287"/>
      <c r="Y361" s="287"/>
      <c r="Z361" s="287"/>
      <c r="AA361" s="287"/>
      <c r="AB361" s="287"/>
      <c r="AC361" s="287"/>
      <c r="AD361" s="287"/>
      <c r="AE361" s="287"/>
      <c r="AF361" s="287"/>
      <c r="AG361" s="365"/>
      <c r="AH361" s="368"/>
      <c r="AI361" s="287"/>
      <c r="AJ361" s="287"/>
      <c r="AK361" s="287"/>
      <c r="AL361" s="287"/>
      <c r="AM361" s="287"/>
      <c r="AN361" s="287"/>
      <c r="AO361" s="287"/>
      <c r="AP361" s="287"/>
      <c r="AQ361" s="287"/>
      <c r="AR361" s="287"/>
      <c r="AS361" s="287"/>
      <c r="AT361" s="286"/>
      <c r="AU361" s="367"/>
      <c r="AV361" s="287"/>
      <c r="AW361" s="287"/>
      <c r="AX361" s="287"/>
      <c r="AY361" s="287"/>
      <c r="AZ361" s="287"/>
      <c r="BA361" s="287"/>
      <c r="BB361" s="287"/>
      <c r="BC361" s="287"/>
      <c r="BD361" s="287"/>
      <c r="BE361" s="287"/>
      <c r="BF361" s="288"/>
      <c r="BG361" s="396"/>
      <c r="BH361" s="397"/>
      <c r="BI361" s="287"/>
      <c r="BJ361" s="287"/>
      <c r="BK361" s="287"/>
      <c r="BL361" s="287"/>
      <c r="BM361" s="287"/>
      <c r="BN361" s="287"/>
      <c r="BO361" s="287"/>
      <c r="BP361" s="287"/>
      <c r="BQ361" s="287"/>
      <c r="BR361" s="287"/>
      <c r="BS361" s="287"/>
      <c r="BT361" s="286"/>
    </row>
    <row r="362" spans="1:72" s="217" customFormat="1" ht="11.65" customHeight="1" x14ac:dyDescent="0.2">
      <c r="A362" s="448">
        <f>IF(ISBLANK(Tracker!G326),"",Tracker!G326)</f>
        <v>6</v>
      </c>
      <c r="B362" s="971" t="str">
        <f>IF(ISBLANK(Tracker!H326),"",Tracker!H326)</f>
        <v>Trident Boulevard</v>
      </c>
      <c r="C362" s="972"/>
      <c r="D362" s="972"/>
      <c r="E362" s="973"/>
      <c r="F362" s="96" t="str">
        <f>IF(ISBLANK(Tracker!L326),"",Tracker!L326)</f>
        <v>B35 7LZ</v>
      </c>
      <c r="G362" s="217">
        <f t="shared" si="96"/>
        <v>324</v>
      </c>
      <c r="H362" s="368"/>
      <c r="I362" s="287"/>
      <c r="J362" s="287"/>
      <c r="K362" s="287"/>
      <c r="L362" s="287"/>
      <c r="M362" s="287"/>
      <c r="N362" s="287"/>
      <c r="O362" s="287"/>
      <c r="P362" s="287"/>
      <c r="Q362" s="287"/>
      <c r="R362" s="287"/>
      <c r="S362" s="287"/>
      <c r="T362" s="286"/>
      <c r="U362" s="367"/>
      <c r="V362" s="287"/>
      <c r="W362" s="287"/>
      <c r="X362" s="287"/>
      <c r="Y362" s="287"/>
      <c r="Z362" s="287"/>
      <c r="AA362" s="287"/>
      <c r="AB362" s="287"/>
      <c r="AC362" s="287"/>
      <c r="AD362" s="287"/>
      <c r="AE362" s="287"/>
      <c r="AF362" s="287"/>
      <c r="AG362" s="365"/>
      <c r="AH362" s="368"/>
      <c r="AI362" s="287"/>
      <c r="AJ362" s="287"/>
      <c r="AK362" s="287"/>
      <c r="AL362" s="287"/>
      <c r="AM362" s="287"/>
      <c r="AN362" s="287"/>
      <c r="AO362" s="287"/>
      <c r="AP362" s="287"/>
      <c r="AQ362" s="287"/>
      <c r="AR362" s="287"/>
      <c r="AS362" s="287"/>
      <c r="AT362" s="286"/>
      <c r="AU362" s="367"/>
      <c r="AV362" s="287"/>
      <c r="AW362" s="287"/>
      <c r="AX362" s="287"/>
      <c r="AY362" s="287"/>
      <c r="AZ362" s="287"/>
      <c r="BA362" s="287"/>
      <c r="BB362" s="287"/>
      <c r="BC362" s="287"/>
      <c r="BD362" s="287"/>
      <c r="BE362" s="287"/>
      <c r="BF362" s="288"/>
      <c r="BG362" s="396"/>
      <c r="BH362" s="397"/>
      <c r="BI362" s="287"/>
      <c r="BJ362" s="287"/>
      <c r="BK362" s="287"/>
      <c r="BL362" s="287"/>
      <c r="BM362" s="287"/>
      <c r="BN362" s="287"/>
      <c r="BO362" s="287"/>
      <c r="BP362" s="287"/>
      <c r="BQ362" s="287"/>
      <c r="BR362" s="287"/>
      <c r="BS362" s="287"/>
      <c r="BT362" s="286"/>
    </row>
    <row r="363" spans="1:72" s="217" customFormat="1" ht="11.65" customHeight="1" x14ac:dyDescent="0.2">
      <c r="A363" s="448">
        <f>IF(ISBLANK(Tracker!G327),"",Tracker!G327)</f>
        <v>21</v>
      </c>
      <c r="B363" s="971" t="str">
        <f>IF(ISBLANK(Tracker!H327),"",Tracker!H327)</f>
        <v>Trident Boulevard</v>
      </c>
      <c r="C363" s="972"/>
      <c r="D363" s="972"/>
      <c r="E363" s="973"/>
      <c r="F363" s="96" t="str">
        <f>IF(ISBLANK(Tracker!L327),"",Tracker!L327)</f>
        <v>B35 7LZ</v>
      </c>
      <c r="G363" s="217">
        <f t="shared" si="96"/>
        <v>325</v>
      </c>
      <c r="H363" s="368"/>
      <c r="I363" s="287"/>
      <c r="J363" s="287"/>
      <c r="K363" s="287"/>
      <c r="L363" s="287"/>
      <c r="M363" s="287"/>
      <c r="N363" s="287"/>
      <c r="O363" s="287"/>
      <c r="P363" s="287"/>
      <c r="Q363" s="287"/>
      <c r="R363" s="287"/>
      <c r="S363" s="287"/>
      <c r="T363" s="286"/>
      <c r="U363" s="367"/>
      <c r="V363" s="287"/>
      <c r="W363" s="287"/>
      <c r="X363" s="287"/>
      <c r="Y363" s="287"/>
      <c r="Z363" s="287"/>
      <c r="AA363" s="287"/>
      <c r="AB363" s="287"/>
      <c r="AC363" s="287"/>
      <c r="AD363" s="287"/>
      <c r="AE363" s="287"/>
      <c r="AF363" s="287"/>
      <c r="AG363" s="365"/>
      <c r="AH363" s="368"/>
      <c r="AI363" s="287"/>
      <c r="AJ363" s="287"/>
      <c r="AK363" s="287"/>
      <c r="AL363" s="287"/>
      <c r="AM363" s="287"/>
      <c r="AN363" s="287"/>
      <c r="AO363" s="287"/>
      <c r="AP363" s="287"/>
      <c r="AQ363" s="287"/>
      <c r="AR363" s="287"/>
      <c r="AS363" s="287"/>
      <c r="AT363" s="286"/>
      <c r="AU363" s="367"/>
      <c r="AV363" s="287"/>
      <c r="AW363" s="287"/>
      <c r="AX363" s="287"/>
      <c r="AY363" s="287"/>
      <c r="AZ363" s="287"/>
      <c r="BA363" s="287"/>
      <c r="BB363" s="287"/>
      <c r="BC363" s="287"/>
      <c r="BD363" s="287"/>
      <c r="BE363" s="287"/>
      <c r="BF363" s="288"/>
      <c r="BG363" s="396"/>
      <c r="BH363" s="397"/>
      <c r="BI363" s="287"/>
      <c r="BJ363" s="287"/>
      <c r="BK363" s="287"/>
      <c r="BL363" s="287"/>
      <c r="BM363" s="287"/>
      <c r="BN363" s="287"/>
      <c r="BO363" s="287"/>
      <c r="BP363" s="287"/>
      <c r="BQ363" s="287"/>
      <c r="BR363" s="287"/>
      <c r="BS363" s="287"/>
      <c r="BT363" s="286"/>
    </row>
    <row r="364" spans="1:72" s="217" customFormat="1" ht="11.65" customHeight="1" x14ac:dyDescent="0.2">
      <c r="A364" s="448">
        <f>IF(ISBLANK(Tracker!G328),"",Tracker!G328)</f>
        <v>23</v>
      </c>
      <c r="B364" s="971" t="str">
        <f>IF(ISBLANK(Tracker!H328),"",Tracker!H328)</f>
        <v>Trident Boulevard</v>
      </c>
      <c r="C364" s="972"/>
      <c r="D364" s="972"/>
      <c r="E364" s="973"/>
      <c r="F364" s="96" t="str">
        <f>IF(ISBLANK(Tracker!L328),"",Tracker!L328)</f>
        <v>B35 7LZ</v>
      </c>
      <c r="G364" s="217">
        <f t="shared" si="96"/>
        <v>326</v>
      </c>
      <c r="H364" s="368"/>
      <c r="I364" s="287"/>
      <c r="J364" s="287"/>
      <c r="K364" s="287"/>
      <c r="L364" s="287"/>
      <c r="M364" s="287"/>
      <c r="N364" s="287"/>
      <c r="O364" s="287"/>
      <c r="P364" s="287"/>
      <c r="Q364" s="287"/>
      <c r="R364" s="287"/>
      <c r="S364" s="287"/>
      <c r="T364" s="286"/>
      <c r="U364" s="367"/>
      <c r="V364" s="287"/>
      <c r="W364" s="287"/>
      <c r="X364" s="287"/>
      <c r="Y364" s="287"/>
      <c r="Z364" s="287"/>
      <c r="AA364" s="287"/>
      <c r="AB364" s="287"/>
      <c r="AC364" s="287"/>
      <c r="AD364" s="287"/>
      <c r="AE364" s="287"/>
      <c r="AF364" s="287"/>
      <c r="AG364" s="365"/>
      <c r="AH364" s="368"/>
      <c r="AI364" s="287"/>
      <c r="AJ364" s="287"/>
      <c r="AK364" s="287"/>
      <c r="AL364" s="287"/>
      <c r="AM364" s="287"/>
      <c r="AN364" s="287"/>
      <c r="AO364" s="287"/>
      <c r="AP364" s="287"/>
      <c r="AQ364" s="287"/>
      <c r="AR364" s="287"/>
      <c r="AS364" s="287"/>
      <c r="AT364" s="286"/>
      <c r="AU364" s="367"/>
      <c r="AV364" s="287"/>
      <c r="AW364" s="287"/>
      <c r="AX364" s="287"/>
      <c r="AY364" s="287"/>
      <c r="AZ364" s="287"/>
      <c r="BA364" s="287"/>
      <c r="BB364" s="287"/>
      <c r="BC364" s="287"/>
      <c r="BD364" s="287"/>
      <c r="BE364" s="287"/>
      <c r="BF364" s="288"/>
      <c r="BG364" s="396"/>
      <c r="BH364" s="397"/>
      <c r="BI364" s="287"/>
      <c r="BJ364" s="287"/>
      <c r="BK364" s="287"/>
      <c r="BL364" s="287"/>
      <c r="BM364" s="287"/>
      <c r="BN364" s="287"/>
      <c r="BO364" s="287"/>
      <c r="BP364" s="287"/>
      <c r="BQ364" s="287"/>
      <c r="BR364" s="287"/>
      <c r="BS364" s="287"/>
      <c r="BT364" s="286"/>
    </row>
    <row r="365" spans="1:72" s="217" customFormat="1" ht="11.65" customHeight="1" x14ac:dyDescent="0.2">
      <c r="A365" s="448" t="str">
        <f>IF(ISBLANK(Tracker!G329),"",Tracker!G329)</f>
        <v>5</v>
      </c>
      <c r="B365" s="971" t="str">
        <f>IF(ISBLANK(Tracker!H329),"",Tracker!H329)</f>
        <v>Concorde Drive</v>
      </c>
      <c r="C365" s="972"/>
      <c r="D365" s="972"/>
      <c r="E365" s="973"/>
      <c r="F365" s="96" t="str">
        <f>IF(ISBLANK(Tracker!L329),"",Tracker!L329)</f>
        <v>B35 7EE</v>
      </c>
      <c r="G365" s="217">
        <f t="shared" si="96"/>
        <v>327</v>
      </c>
      <c r="H365" s="368"/>
      <c r="I365" s="287"/>
      <c r="J365" s="287"/>
      <c r="K365" s="287"/>
      <c r="L365" s="287"/>
      <c r="M365" s="287"/>
      <c r="N365" s="287"/>
      <c r="O365" s="287"/>
      <c r="P365" s="287"/>
      <c r="Q365" s="287"/>
      <c r="R365" s="287"/>
      <c r="S365" s="287"/>
      <c r="T365" s="286"/>
      <c r="U365" s="367"/>
      <c r="V365" s="287"/>
      <c r="W365" s="287"/>
      <c r="X365" s="287"/>
      <c r="Y365" s="287"/>
      <c r="Z365" s="287"/>
      <c r="AA365" s="287"/>
      <c r="AB365" s="287"/>
      <c r="AC365" s="287"/>
      <c r="AD365" s="287"/>
      <c r="AE365" s="287"/>
      <c r="AF365" s="287"/>
      <c r="AG365" s="365"/>
      <c r="AH365" s="368"/>
      <c r="AI365" s="287"/>
      <c r="AJ365" s="287"/>
      <c r="AK365" s="287"/>
      <c r="AL365" s="287"/>
      <c r="AM365" s="287"/>
      <c r="AN365" s="287"/>
      <c r="AO365" s="287"/>
      <c r="AP365" s="287"/>
      <c r="AQ365" s="287"/>
      <c r="AR365" s="287"/>
      <c r="AS365" s="287"/>
      <c r="AT365" s="286"/>
      <c r="AU365" s="367"/>
      <c r="AV365" s="287"/>
      <c r="AW365" s="287"/>
      <c r="AX365" s="287"/>
      <c r="AY365" s="287"/>
      <c r="AZ365" s="287"/>
      <c r="BA365" s="287"/>
      <c r="BB365" s="287"/>
      <c r="BC365" s="287"/>
      <c r="BD365" s="287"/>
      <c r="BE365" s="287"/>
      <c r="BF365" s="288"/>
      <c r="BG365" s="396"/>
      <c r="BH365" s="397"/>
      <c r="BI365" s="287"/>
      <c r="BJ365" s="287"/>
      <c r="BK365" s="287"/>
      <c r="BL365" s="287"/>
      <c r="BM365" s="287"/>
      <c r="BN365" s="287"/>
      <c r="BO365" s="287"/>
      <c r="BP365" s="287"/>
      <c r="BQ365" s="287"/>
      <c r="BR365" s="287"/>
      <c r="BS365" s="287"/>
      <c r="BT365" s="286"/>
    </row>
    <row r="366" spans="1:72" s="217" customFormat="1" ht="11.65" customHeight="1" x14ac:dyDescent="0.2">
      <c r="A366" s="448">
        <f>IF(ISBLANK(Tracker!G330),"",Tracker!G330)</f>
        <v>8</v>
      </c>
      <c r="B366" s="971" t="str">
        <f>IF(ISBLANK(Tracker!H330),"",Tracker!H330)</f>
        <v>De Havilland Drive</v>
      </c>
      <c r="C366" s="972"/>
      <c r="D366" s="972"/>
      <c r="E366" s="973"/>
      <c r="F366" s="96" t="str">
        <f>IF(ISBLANK(Tracker!L330),"",Tracker!L330)</f>
        <v>B35 7FP</v>
      </c>
      <c r="G366" s="217">
        <f t="shared" si="96"/>
        <v>328</v>
      </c>
      <c r="H366" s="368"/>
      <c r="I366" s="287"/>
      <c r="J366" s="287"/>
      <c r="K366" s="287"/>
      <c r="L366" s="287"/>
      <c r="M366" s="287"/>
      <c r="N366" s="287"/>
      <c r="O366" s="287"/>
      <c r="P366" s="287"/>
      <c r="Q366" s="287"/>
      <c r="R366" s="287"/>
      <c r="S366" s="287"/>
      <c r="T366" s="286"/>
      <c r="U366" s="367"/>
      <c r="V366" s="287"/>
      <c r="W366" s="287"/>
      <c r="X366" s="287"/>
      <c r="Y366" s="287"/>
      <c r="Z366" s="287"/>
      <c r="AA366" s="287"/>
      <c r="AB366" s="287"/>
      <c r="AC366" s="287"/>
      <c r="AD366" s="287"/>
      <c r="AE366" s="287"/>
      <c r="AF366" s="287"/>
      <c r="AG366" s="365"/>
      <c r="AH366" s="368"/>
      <c r="AI366" s="287"/>
      <c r="AJ366" s="287"/>
      <c r="AK366" s="287"/>
      <c r="AL366" s="287"/>
      <c r="AM366" s="287"/>
      <c r="AN366" s="287"/>
      <c r="AO366" s="287"/>
      <c r="AP366" s="287"/>
      <c r="AQ366" s="287"/>
      <c r="AR366" s="287"/>
      <c r="AS366" s="287"/>
      <c r="AT366" s="286"/>
      <c r="AU366" s="367"/>
      <c r="AV366" s="287"/>
      <c r="AW366" s="287"/>
      <c r="AX366" s="287"/>
      <c r="AY366" s="287"/>
      <c r="AZ366" s="287"/>
      <c r="BA366" s="287"/>
      <c r="BB366" s="287"/>
      <c r="BC366" s="287"/>
      <c r="BD366" s="287"/>
      <c r="BE366" s="287"/>
      <c r="BF366" s="288"/>
      <c r="BG366" s="396"/>
      <c r="BH366" s="397"/>
      <c r="BI366" s="287"/>
      <c r="BJ366" s="287"/>
      <c r="BK366" s="287"/>
      <c r="BL366" s="287"/>
      <c r="BM366" s="287"/>
      <c r="BN366" s="287"/>
      <c r="BO366" s="287"/>
      <c r="BP366" s="287"/>
      <c r="BQ366" s="287"/>
      <c r="BR366" s="287"/>
      <c r="BS366" s="287"/>
      <c r="BT366" s="286"/>
    </row>
    <row r="367" spans="1:72" s="217" customFormat="1" ht="11.65" customHeight="1" x14ac:dyDescent="0.2">
      <c r="A367" s="448">
        <f>IF(ISBLANK(Tracker!G331),"",Tracker!G331)</f>
        <v>10</v>
      </c>
      <c r="B367" s="971" t="str">
        <f>IF(ISBLANK(Tracker!H331),"",Tracker!H331)</f>
        <v>Drem Croft</v>
      </c>
      <c r="C367" s="972"/>
      <c r="D367" s="972"/>
      <c r="E367" s="973"/>
      <c r="F367" s="96" t="str">
        <f>IF(ISBLANK(Tracker!L331),"",Tracker!L331)</f>
        <v>B35 7HW</v>
      </c>
      <c r="G367" s="217">
        <f t="shared" si="96"/>
        <v>329</v>
      </c>
      <c r="H367" s="368"/>
      <c r="I367" s="287"/>
      <c r="J367" s="287"/>
      <c r="K367" s="287"/>
      <c r="L367" s="287"/>
      <c r="M367" s="287"/>
      <c r="N367" s="287"/>
      <c r="O367" s="287"/>
      <c r="P367" s="287"/>
      <c r="Q367" s="287"/>
      <c r="R367" s="287"/>
      <c r="S367" s="287"/>
      <c r="T367" s="286"/>
      <c r="U367" s="367"/>
      <c r="V367" s="287"/>
      <c r="W367" s="287"/>
      <c r="X367" s="287"/>
      <c r="Y367" s="287"/>
      <c r="Z367" s="287"/>
      <c r="AA367" s="287"/>
      <c r="AB367" s="287"/>
      <c r="AC367" s="287"/>
      <c r="AD367" s="287"/>
      <c r="AE367" s="287"/>
      <c r="AF367" s="287"/>
      <c r="AG367" s="365"/>
      <c r="AH367" s="368"/>
      <c r="AI367" s="287"/>
      <c r="AJ367" s="287"/>
      <c r="AK367" s="287"/>
      <c r="AL367" s="287"/>
      <c r="AM367" s="287"/>
      <c r="AN367" s="287"/>
      <c r="AO367" s="287"/>
      <c r="AP367" s="287"/>
      <c r="AQ367" s="287"/>
      <c r="AR367" s="287"/>
      <c r="AS367" s="287"/>
      <c r="AT367" s="286"/>
      <c r="AU367" s="367"/>
      <c r="AV367" s="287"/>
      <c r="AW367" s="287"/>
      <c r="AX367" s="287"/>
      <c r="AY367" s="287"/>
      <c r="AZ367" s="287"/>
      <c r="BA367" s="287"/>
      <c r="BB367" s="287"/>
      <c r="BC367" s="287"/>
      <c r="BD367" s="287"/>
      <c r="BE367" s="287"/>
      <c r="BF367" s="288"/>
      <c r="BG367" s="396"/>
      <c r="BH367" s="397"/>
      <c r="BI367" s="287"/>
      <c r="BJ367" s="287"/>
      <c r="BK367" s="287"/>
      <c r="BL367" s="287"/>
      <c r="BM367" s="287"/>
      <c r="BN367" s="287"/>
      <c r="BO367" s="287"/>
      <c r="BP367" s="287"/>
      <c r="BQ367" s="287"/>
      <c r="BR367" s="287"/>
      <c r="BS367" s="287"/>
      <c r="BT367" s="286"/>
    </row>
    <row r="368" spans="1:72" s="217" customFormat="1" ht="11.65" customHeight="1" x14ac:dyDescent="0.2">
      <c r="A368" s="448" t="str">
        <f>IF(ISBLANK(Tracker!G332),"",Tracker!G332)</f>
        <v>FLAT 131B</v>
      </c>
      <c r="B368" s="971" t="str">
        <f>IF(ISBLANK(Tracker!H332),"",Tracker!H332)</f>
        <v>Farnborough Road</v>
      </c>
      <c r="C368" s="972"/>
      <c r="D368" s="972"/>
      <c r="E368" s="973"/>
      <c r="F368" s="96" t="str">
        <f>IF(ISBLANK(Tracker!L332),"",Tracker!L332)</f>
        <v>B35 7LQ</v>
      </c>
      <c r="G368" s="217">
        <f t="shared" si="96"/>
        <v>330</v>
      </c>
      <c r="H368" s="368"/>
      <c r="I368" s="287"/>
      <c r="J368" s="287"/>
      <c r="K368" s="287"/>
      <c r="L368" s="287"/>
      <c r="M368" s="287"/>
      <c r="N368" s="287"/>
      <c r="O368" s="287"/>
      <c r="P368" s="287"/>
      <c r="Q368" s="287"/>
      <c r="R368" s="287"/>
      <c r="S368" s="287"/>
      <c r="T368" s="286"/>
      <c r="U368" s="367"/>
      <c r="V368" s="287"/>
      <c r="W368" s="287"/>
      <c r="X368" s="287"/>
      <c r="Y368" s="287"/>
      <c r="Z368" s="287"/>
      <c r="AA368" s="287"/>
      <c r="AB368" s="287"/>
      <c r="AC368" s="287"/>
      <c r="AD368" s="287"/>
      <c r="AE368" s="287"/>
      <c r="AF368" s="287"/>
      <c r="AG368" s="365"/>
      <c r="AH368" s="368"/>
      <c r="AI368" s="287"/>
      <c r="AJ368" s="287"/>
      <c r="AK368" s="287"/>
      <c r="AL368" s="287"/>
      <c r="AM368" s="287"/>
      <c r="AN368" s="287"/>
      <c r="AO368" s="287"/>
      <c r="AP368" s="287"/>
      <c r="AQ368" s="287"/>
      <c r="AR368" s="287"/>
      <c r="AS368" s="287"/>
      <c r="AT368" s="286"/>
      <c r="AU368" s="367"/>
      <c r="AV368" s="287"/>
      <c r="AW368" s="287"/>
      <c r="AX368" s="287"/>
      <c r="AY368" s="287"/>
      <c r="AZ368" s="287"/>
      <c r="BA368" s="287"/>
      <c r="BB368" s="287"/>
      <c r="BC368" s="287"/>
      <c r="BD368" s="287"/>
      <c r="BE368" s="287"/>
      <c r="BF368" s="288"/>
      <c r="BG368" s="396"/>
      <c r="BH368" s="397"/>
      <c r="BI368" s="287"/>
      <c r="BJ368" s="287"/>
      <c r="BK368" s="287"/>
      <c r="BL368" s="287"/>
      <c r="BM368" s="287"/>
      <c r="BN368" s="287"/>
      <c r="BO368" s="287"/>
      <c r="BP368" s="287"/>
      <c r="BQ368" s="287"/>
      <c r="BR368" s="287"/>
      <c r="BS368" s="287"/>
      <c r="BT368" s="286"/>
    </row>
    <row r="369" spans="1:72" s="217" customFormat="1" ht="11.65" customHeight="1" x14ac:dyDescent="0.2">
      <c r="A369" s="448" t="str">
        <f>IF(ISBLANK(Tracker!G333),"",Tracker!G333)</f>
        <v>FLAT 131C</v>
      </c>
      <c r="B369" s="971" t="str">
        <f>IF(ISBLANK(Tracker!H333),"",Tracker!H333)</f>
        <v>Farnborough Road</v>
      </c>
      <c r="C369" s="972"/>
      <c r="D369" s="972"/>
      <c r="E369" s="973"/>
      <c r="F369" s="96" t="str">
        <f>IF(ISBLANK(Tracker!L333),"",Tracker!L333)</f>
        <v>B35 7LQ</v>
      </c>
      <c r="G369" s="217">
        <f t="shared" si="96"/>
        <v>331</v>
      </c>
      <c r="H369" s="368"/>
      <c r="I369" s="287"/>
      <c r="J369" s="287"/>
      <c r="K369" s="287"/>
      <c r="L369" s="287"/>
      <c r="M369" s="287"/>
      <c r="N369" s="287"/>
      <c r="O369" s="287"/>
      <c r="P369" s="287"/>
      <c r="Q369" s="287"/>
      <c r="R369" s="287"/>
      <c r="S369" s="287"/>
      <c r="T369" s="286"/>
      <c r="U369" s="367"/>
      <c r="V369" s="287"/>
      <c r="W369" s="287"/>
      <c r="X369" s="287"/>
      <c r="Y369" s="287"/>
      <c r="Z369" s="287"/>
      <c r="AA369" s="287"/>
      <c r="AB369" s="287"/>
      <c r="AC369" s="287"/>
      <c r="AD369" s="287"/>
      <c r="AE369" s="287"/>
      <c r="AF369" s="287"/>
      <c r="AG369" s="365"/>
      <c r="AH369" s="368"/>
      <c r="AI369" s="287"/>
      <c r="AJ369" s="287"/>
      <c r="AK369" s="287"/>
      <c r="AL369" s="287"/>
      <c r="AM369" s="287"/>
      <c r="AN369" s="287"/>
      <c r="AO369" s="287"/>
      <c r="AP369" s="287"/>
      <c r="AQ369" s="287"/>
      <c r="AR369" s="287"/>
      <c r="AS369" s="287"/>
      <c r="AT369" s="286"/>
      <c r="AU369" s="367"/>
      <c r="AV369" s="287"/>
      <c r="AW369" s="287"/>
      <c r="AX369" s="287"/>
      <c r="AY369" s="287"/>
      <c r="AZ369" s="287"/>
      <c r="BA369" s="287"/>
      <c r="BB369" s="287"/>
      <c r="BC369" s="287"/>
      <c r="BD369" s="287"/>
      <c r="BE369" s="287"/>
      <c r="BF369" s="288"/>
      <c r="BG369" s="396"/>
      <c r="BH369" s="397"/>
      <c r="BI369" s="287"/>
      <c r="BJ369" s="287"/>
      <c r="BK369" s="287"/>
      <c r="BL369" s="287"/>
      <c r="BM369" s="287"/>
      <c r="BN369" s="287"/>
      <c r="BO369" s="287"/>
      <c r="BP369" s="287"/>
      <c r="BQ369" s="287"/>
      <c r="BR369" s="287"/>
      <c r="BS369" s="287"/>
      <c r="BT369" s="286"/>
    </row>
    <row r="370" spans="1:72" s="217" customFormat="1" ht="11.65" customHeight="1" x14ac:dyDescent="0.2">
      <c r="A370" s="448" t="str">
        <f>IF(ISBLANK(Tracker!G334),"",Tracker!G334)</f>
        <v>FLAT 131D</v>
      </c>
      <c r="B370" s="971" t="str">
        <f>IF(ISBLANK(Tracker!H334),"",Tracker!H334)</f>
        <v>Farnborough Road</v>
      </c>
      <c r="C370" s="972"/>
      <c r="D370" s="972"/>
      <c r="E370" s="973"/>
      <c r="F370" s="96" t="str">
        <f>IF(ISBLANK(Tracker!L334),"",Tracker!L334)</f>
        <v>B35 7LQ</v>
      </c>
      <c r="G370" s="217">
        <f t="shared" si="96"/>
        <v>332</v>
      </c>
      <c r="H370" s="368"/>
      <c r="I370" s="287"/>
      <c r="J370" s="287"/>
      <c r="K370" s="287"/>
      <c r="L370" s="287"/>
      <c r="M370" s="287"/>
      <c r="N370" s="287"/>
      <c r="O370" s="287"/>
      <c r="P370" s="287"/>
      <c r="Q370" s="287"/>
      <c r="R370" s="287"/>
      <c r="S370" s="287"/>
      <c r="T370" s="286"/>
      <c r="U370" s="367"/>
      <c r="V370" s="287"/>
      <c r="W370" s="287"/>
      <c r="X370" s="287"/>
      <c r="Y370" s="287"/>
      <c r="Z370" s="287"/>
      <c r="AA370" s="287"/>
      <c r="AB370" s="287"/>
      <c r="AC370" s="287"/>
      <c r="AD370" s="287"/>
      <c r="AE370" s="287"/>
      <c r="AF370" s="287"/>
      <c r="AG370" s="365"/>
      <c r="AH370" s="368"/>
      <c r="AI370" s="287"/>
      <c r="AJ370" s="287"/>
      <c r="AK370" s="287"/>
      <c r="AL370" s="287"/>
      <c r="AM370" s="287"/>
      <c r="AN370" s="287"/>
      <c r="AO370" s="287"/>
      <c r="AP370" s="287"/>
      <c r="AQ370" s="287"/>
      <c r="AR370" s="287"/>
      <c r="AS370" s="287"/>
      <c r="AT370" s="286"/>
      <c r="AU370" s="367"/>
      <c r="AV370" s="287"/>
      <c r="AW370" s="287"/>
      <c r="AX370" s="287"/>
      <c r="AY370" s="287"/>
      <c r="AZ370" s="287"/>
      <c r="BA370" s="287"/>
      <c r="BB370" s="287"/>
      <c r="BC370" s="287"/>
      <c r="BD370" s="287"/>
      <c r="BE370" s="287"/>
      <c r="BF370" s="288"/>
      <c r="BG370" s="396"/>
      <c r="BH370" s="397"/>
      <c r="BI370" s="287"/>
      <c r="BJ370" s="287"/>
      <c r="BK370" s="287"/>
      <c r="BL370" s="287"/>
      <c r="BM370" s="287"/>
      <c r="BN370" s="287"/>
      <c r="BO370" s="287"/>
      <c r="BP370" s="287"/>
      <c r="BQ370" s="287"/>
      <c r="BR370" s="287"/>
      <c r="BS370" s="287"/>
      <c r="BT370" s="286"/>
    </row>
    <row r="371" spans="1:72" s="217" customFormat="1" ht="11.65" customHeight="1" x14ac:dyDescent="0.2">
      <c r="A371" s="448" t="str">
        <f>IF(ISBLANK(Tracker!G335),"",Tracker!G335)</f>
        <v>FLAT 131E</v>
      </c>
      <c r="B371" s="971" t="str">
        <f>IF(ISBLANK(Tracker!H335),"",Tracker!H335)</f>
        <v>Farnborough Road</v>
      </c>
      <c r="C371" s="972"/>
      <c r="D371" s="972"/>
      <c r="E371" s="973"/>
      <c r="F371" s="96" t="str">
        <f>IF(ISBLANK(Tracker!L335),"",Tracker!L335)</f>
        <v>B35 7LQ</v>
      </c>
      <c r="G371" s="217">
        <f t="shared" si="96"/>
        <v>333</v>
      </c>
      <c r="H371" s="368"/>
      <c r="I371" s="287"/>
      <c r="J371" s="287"/>
      <c r="K371" s="287"/>
      <c r="L371" s="287"/>
      <c r="M371" s="287"/>
      <c r="N371" s="287"/>
      <c r="O371" s="287"/>
      <c r="P371" s="287"/>
      <c r="Q371" s="287"/>
      <c r="R371" s="287"/>
      <c r="S371" s="287"/>
      <c r="T371" s="286"/>
      <c r="U371" s="367"/>
      <c r="V371" s="287"/>
      <c r="W371" s="287"/>
      <c r="X371" s="287"/>
      <c r="Y371" s="287"/>
      <c r="Z371" s="287"/>
      <c r="AA371" s="287"/>
      <c r="AB371" s="287"/>
      <c r="AC371" s="287"/>
      <c r="AD371" s="287"/>
      <c r="AE371" s="287"/>
      <c r="AF371" s="287"/>
      <c r="AG371" s="365"/>
      <c r="AH371" s="368"/>
      <c r="AI371" s="287"/>
      <c r="AJ371" s="287"/>
      <c r="AK371" s="287"/>
      <c r="AL371" s="287"/>
      <c r="AM371" s="287"/>
      <c r="AN371" s="287"/>
      <c r="AO371" s="287"/>
      <c r="AP371" s="287"/>
      <c r="AQ371" s="287"/>
      <c r="AR371" s="287"/>
      <c r="AS371" s="287"/>
      <c r="AT371" s="286"/>
      <c r="AU371" s="367"/>
      <c r="AV371" s="287"/>
      <c r="AW371" s="287"/>
      <c r="AX371" s="287"/>
      <c r="AY371" s="287"/>
      <c r="AZ371" s="287"/>
      <c r="BA371" s="287"/>
      <c r="BB371" s="287"/>
      <c r="BC371" s="287"/>
      <c r="BD371" s="287"/>
      <c r="BE371" s="287"/>
      <c r="BF371" s="288"/>
      <c r="BG371" s="396"/>
      <c r="BH371" s="397"/>
      <c r="BI371" s="287"/>
      <c r="BJ371" s="287"/>
      <c r="BK371" s="287"/>
      <c r="BL371" s="287"/>
      <c r="BM371" s="287"/>
      <c r="BN371" s="287"/>
      <c r="BO371" s="287"/>
      <c r="BP371" s="287"/>
      <c r="BQ371" s="287"/>
      <c r="BR371" s="287"/>
      <c r="BS371" s="287"/>
      <c r="BT371" s="286"/>
    </row>
    <row r="372" spans="1:72" s="217" customFormat="1" ht="11.65" customHeight="1" x14ac:dyDescent="0.2">
      <c r="A372" s="448" t="str">
        <f>IF(ISBLANK(Tracker!G336),"",Tracker!G336)</f>
        <v>FLAT 131G</v>
      </c>
      <c r="B372" s="971" t="str">
        <f>IF(ISBLANK(Tracker!H336),"",Tracker!H336)</f>
        <v>Farnborough Road</v>
      </c>
      <c r="C372" s="972"/>
      <c r="D372" s="972"/>
      <c r="E372" s="973"/>
      <c r="F372" s="96" t="str">
        <f>IF(ISBLANK(Tracker!L336),"",Tracker!L336)</f>
        <v>B35 7LQ</v>
      </c>
      <c r="G372" s="217">
        <f t="shared" si="96"/>
        <v>334</v>
      </c>
      <c r="H372" s="368"/>
      <c r="I372" s="287"/>
      <c r="J372" s="287"/>
      <c r="K372" s="287"/>
      <c r="L372" s="287"/>
      <c r="M372" s="287"/>
      <c r="N372" s="287"/>
      <c r="O372" s="287"/>
      <c r="P372" s="287"/>
      <c r="Q372" s="287"/>
      <c r="R372" s="287"/>
      <c r="S372" s="287"/>
      <c r="T372" s="286"/>
      <c r="U372" s="367"/>
      <c r="V372" s="287"/>
      <c r="W372" s="287"/>
      <c r="X372" s="287"/>
      <c r="Y372" s="287"/>
      <c r="Z372" s="287"/>
      <c r="AA372" s="287"/>
      <c r="AB372" s="287"/>
      <c r="AC372" s="287"/>
      <c r="AD372" s="287"/>
      <c r="AE372" s="287"/>
      <c r="AF372" s="287"/>
      <c r="AG372" s="365"/>
      <c r="AH372" s="368"/>
      <c r="AI372" s="287"/>
      <c r="AJ372" s="287"/>
      <c r="AK372" s="287"/>
      <c r="AL372" s="287"/>
      <c r="AM372" s="287"/>
      <c r="AN372" s="287"/>
      <c r="AO372" s="287"/>
      <c r="AP372" s="287"/>
      <c r="AQ372" s="287"/>
      <c r="AR372" s="287"/>
      <c r="AS372" s="287"/>
      <c r="AT372" s="286"/>
      <c r="AU372" s="367"/>
      <c r="AV372" s="287"/>
      <c r="AW372" s="287"/>
      <c r="AX372" s="287"/>
      <c r="AY372" s="287"/>
      <c r="AZ372" s="287"/>
      <c r="BA372" s="287"/>
      <c r="BB372" s="287"/>
      <c r="BC372" s="287"/>
      <c r="BD372" s="287"/>
      <c r="BE372" s="287"/>
      <c r="BF372" s="288"/>
      <c r="BG372" s="396"/>
      <c r="BH372" s="397"/>
      <c r="BI372" s="287"/>
      <c r="BJ372" s="287"/>
      <c r="BK372" s="287"/>
      <c r="BL372" s="287"/>
      <c r="BM372" s="287"/>
      <c r="BN372" s="287"/>
      <c r="BO372" s="287"/>
      <c r="BP372" s="287"/>
      <c r="BQ372" s="287"/>
      <c r="BR372" s="287"/>
      <c r="BS372" s="287"/>
      <c r="BT372" s="286"/>
    </row>
    <row r="373" spans="1:72" s="217" customFormat="1" ht="11.65" customHeight="1" x14ac:dyDescent="0.2">
      <c r="A373" s="448" t="str">
        <f>IF(ISBLANK(Tracker!G337),"",Tracker!G337)</f>
        <v>FLAT 133B</v>
      </c>
      <c r="B373" s="971" t="str">
        <f>IF(ISBLANK(Tracker!H337),"",Tracker!H337)</f>
        <v>Farnborough Road</v>
      </c>
      <c r="C373" s="972"/>
      <c r="D373" s="972"/>
      <c r="E373" s="973"/>
      <c r="F373" s="96" t="str">
        <f>IF(ISBLANK(Tracker!L337),"",Tracker!L337)</f>
        <v>B35 7LQ</v>
      </c>
      <c r="G373" s="217">
        <f t="shared" si="96"/>
        <v>335</v>
      </c>
      <c r="H373" s="368"/>
      <c r="I373" s="287"/>
      <c r="J373" s="287"/>
      <c r="K373" s="287"/>
      <c r="L373" s="287"/>
      <c r="M373" s="287"/>
      <c r="N373" s="287"/>
      <c r="O373" s="287"/>
      <c r="P373" s="287"/>
      <c r="Q373" s="287"/>
      <c r="R373" s="287"/>
      <c r="S373" s="287"/>
      <c r="T373" s="286"/>
      <c r="U373" s="367"/>
      <c r="V373" s="287"/>
      <c r="W373" s="287"/>
      <c r="X373" s="287"/>
      <c r="Y373" s="287"/>
      <c r="Z373" s="287"/>
      <c r="AA373" s="287"/>
      <c r="AB373" s="287"/>
      <c r="AC373" s="287"/>
      <c r="AD373" s="287"/>
      <c r="AE373" s="287"/>
      <c r="AF373" s="287"/>
      <c r="AG373" s="365"/>
      <c r="AH373" s="368"/>
      <c r="AI373" s="287"/>
      <c r="AJ373" s="287"/>
      <c r="AK373" s="287"/>
      <c r="AL373" s="287"/>
      <c r="AM373" s="287"/>
      <c r="AN373" s="287"/>
      <c r="AO373" s="287"/>
      <c r="AP373" s="287"/>
      <c r="AQ373" s="287"/>
      <c r="AR373" s="287"/>
      <c r="AS373" s="287"/>
      <c r="AT373" s="286"/>
      <c r="AU373" s="367"/>
      <c r="AV373" s="287"/>
      <c r="AW373" s="287"/>
      <c r="AX373" s="287"/>
      <c r="AY373" s="287"/>
      <c r="AZ373" s="287"/>
      <c r="BA373" s="287"/>
      <c r="BB373" s="287"/>
      <c r="BC373" s="287"/>
      <c r="BD373" s="287"/>
      <c r="BE373" s="287"/>
      <c r="BF373" s="288"/>
      <c r="BG373" s="396"/>
      <c r="BH373" s="397"/>
      <c r="BI373" s="287"/>
      <c r="BJ373" s="287"/>
      <c r="BK373" s="287"/>
      <c r="BL373" s="287"/>
      <c r="BM373" s="287"/>
      <c r="BN373" s="287"/>
      <c r="BO373" s="287"/>
      <c r="BP373" s="287"/>
      <c r="BQ373" s="287"/>
      <c r="BR373" s="287"/>
      <c r="BS373" s="287"/>
      <c r="BT373" s="286"/>
    </row>
    <row r="374" spans="1:72" s="217" customFormat="1" ht="11.65" customHeight="1" x14ac:dyDescent="0.2">
      <c r="A374" s="448" t="str">
        <f>IF(ISBLANK(Tracker!G338),"",Tracker!G338)</f>
        <v>FLAT 133D</v>
      </c>
      <c r="B374" s="971" t="str">
        <f>IF(ISBLANK(Tracker!H338),"",Tracker!H338)</f>
        <v>Farnborough Road</v>
      </c>
      <c r="C374" s="972"/>
      <c r="D374" s="972"/>
      <c r="E374" s="973"/>
      <c r="F374" s="96" t="str">
        <f>IF(ISBLANK(Tracker!L338),"",Tracker!L338)</f>
        <v>B35 7LQ</v>
      </c>
      <c r="G374" s="217">
        <f t="shared" si="96"/>
        <v>336</v>
      </c>
      <c r="H374" s="368"/>
      <c r="I374" s="287"/>
      <c r="J374" s="287"/>
      <c r="K374" s="287"/>
      <c r="L374" s="287"/>
      <c r="M374" s="287"/>
      <c r="N374" s="287"/>
      <c r="O374" s="287"/>
      <c r="P374" s="287"/>
      <c r="Q374" s="287"/>
      <c r="R374" s="287"/>
      <c r="S374" s="287"/>
      <c r="T374" s="286"/>
      <c r="U374" s="367"/>
      <c r="V374" s="287"/>
      <c r="W374" s="287"/>
      <c r="X374" s="287"/>
      <c r="Y374" s="287"/>
      <c r="Z374" s="287"/>
      <c r="AA374" s="287"/>
      <c r="AB374" s="287"/>
      <c r="AC374" s="287"/>
      <c r="AD374" s="287"/>
      <c r="AE374" s="287"/>
      <c r="AF374" s="287"/>
      <c r="AG374" s="365"/>
      <c r="AH374" s="368"/>
      <c r="AI374" s="287"/>
      <c r="AJ374" s="287"/>
      <c r="AK374" s="287"/>
      <c r="AL374" s="287"/>
      <c r="AM374" s="287"/>
      <c r="AN374" s="287"/>
      <c r="AO374" s="287"/>
      <c r="AP374" s="287"/>
      <c r="AQ374" s="287"/>
      <c r="AR374" s="287"/>
      <c r="AS374" s="287"/>
      <c r="AT374" s="286"/>
      <c r="AU374" s="367"/>
      <c r="AV374" s="287"/>
      <c r="AW374" s="287"/>
      <c r="AX374" s="287"/>
      <c r="AY374" s="287"/>
      <c r="AZ374" s="287"/>
      <c r="BA374" s="287"/>
      <c r="BB374" s="287"/>
      <c r="BC374" s="287"/>
      <c r="BD374" s="287"/>
      <c r="BE374" s="287"/>
      <c r="BF374" s="288"/>
      <c r="BG374" s="396"/>
      <c r="BH374" s="397"/>
      <c r="BI374" s="287"/>
      <c r="BJ374" s="287"/>
      <c r="BK374" s="287"/>
      <c r="BL374" s="287"/>
      <c r="BM374" s="287"/>
      <c r="BN374" s="287"/>
      <c r="BO374" s="287"/>
      <c r="BP374" s="287"/>
      <c r="BQ374" s="287"/>
      <c r="BR374" s="287"/>
      <c r="BS374" s="287"/>
      <c r="BT374" s="286"/>
    </row>
    <row r="375" spans="1:72" s="217" customFormat="1" ht="11.65" customHeight="1" x14ac:dyDescent="0.2">
      <c r="A375" s="448">
        <f>IF(ISBLANK(Tracker!G339),"",Tracker!G339)</f>
        <v>12</v>
      </c>
      <c r="B375" s="971" t="str">
        <f>IF(ISBLANK(Tracker!H339),"",Tracker!H339)</f>
        <v>Merlin Close</v>
      </c>
      <c r="C375" s="972"/>
      <c r="D375" s="972"/>
      <c r="E375" s="973"/>
      <c r="F375" s="96" t="str">
        <f>IF(ISBLANK(Tracker!L339),"",Tracker!L339)</f>
        <v>B35 7JW</v>
      </c>
      <c r="G375" s="217">
        <f t="shared" si="96"/>
        <v>337</v>
      </c>
      <c r="H375" s="368"/>
      <c r="I375" s="287"/>
      <c r="J375" s="287"/>
      <c r="K375" s="287"/>
      <c r="L375" s="287"/>
      <c r="M375" s="287"/>
      <c r="N375" s="287"/>
      <c r="O375" s="287"/>
      <c r="P375" s="287"/>
      <c r="Q375" s="287"/>
      <c r="R375" s="287"/>
      <c r="S375" s="287"/>
      <c r="T375" s="286"/>
      <c r="U375" s="367"/>
      <c r="V375" s="287"/>
      <c r="W375" s="287"/>
      <c r="X375" s="287"/>
      <c r="Y375" s="287"/>
      <c r="Z375" s="287"/>
      <c r="AA375" s="287"/>
      <c r="AB375" s="287"/>
      <c r="AC375" s="287"/>
      <c r="AD375" s="287"/>
      <c r="AE375" s="287"/>
      <c r="AF375" s="287"/>
      <c r="AG375" s="365"/>
      <c r="AH375" s="368"/>
      <c r="AI375" s="287"/>
      <c r="AJ375" s="287"/>
      <c r="AK375" s="287"/>
      <c r="AL375" s="287"/>
      <c r="AM375" s="287"/>
      <c r="AN375" s="287"/>
      <c r="AO375" s="287"/>
      <c r="AP375" s="287"/>
      <c r="AQ375" s="287"/>
      <c r="AR375" s="287"/>
      <c r="AS375" s="287"/>
      <c r="AT375" s="286"/>
      <c r="AU375" s="367"/>
      <c r="AV375" s="287"/>
      <c r="AW375" s="287"/>
      <c r="AX375" s="287"/>
      <c r="AY375" s="287"/>
      <c r="AZ375" s="287"/>
      <c r="BA375" s="287"/>
      <c r="BB375" s="287"/>
      <c r="BC375" s="287"/>
      <c r="BD375" s="287"/>
      <c r="BE375" s="287"/>
      <c r="BF375" s="288"/>
      <c r="BG375" s="396"/>
      <c r="BH375" s="397"/>
      <c r="BI375" s="287"/>
      <c r="BJ375" s="287"/>
      <c r="BK375" s="287"/>
      <c r="BL375" s="287"/>
      <c r="BM375" s="287"/>
      <c r="BN375" s="287"/>
      <c r="BO375" s="287"/>
      <c r="BP375" s="287"/>
      <c r="BQ375" s="287"/>
      <c r="BR375" s="287"/>
      <c r="BS375" s="287"/>
      <c r="BT375" s="286"/>
    </row>
    <row r="376" spans="1:72" s="217" customFormat="1" ht="11.65" customHeight="1" x14ac:dyDescent="0.2">
      <c r="A376" s="448">
        <f>IF(ISBLANK(Tracker!G340),"",Tracker!G340)</f>
        <v>25</v>
      </c>
      <c r="B376" s="971" t="str">
        <f>IF(ISBLANK(Tracker!H340),"",Tracker!H340)</f>
        <v>Trident Boulevard</v>
      </c>
      <c r="C376" s="972"/>
      <c r="D376" s="972"/>
      <c r="E376" s="973"/>
      <c r="F376" s="96" t="str">
        <f>IF(ISBLANK(Tracker!L340),"",Tracker!L340)</f>
        <v>B35 7LZ</v>
      </c>
      <c r="G376" s="217">
        <f t="shared" si="96"/>
        <v>338</v>
      </c>
      <c r="H376" s="368"/>
      <c r="I376" s="287"/>
      <c r="J376" s="287"/>
      <c r="K376" s="287"/>
      <c r="L376" s="287"/>
      <c r="M376" s="287"/>
      <c r="N376" s="287"/>
      <c r="O376" s="287"/>
      <c r="P376" s="287"/>
      <c r="Q376" s="287"/>
      <c r="R376" s="287"/>
      <c r="S376" s="287"/>
      <c r="T376" s="286"/>
      <c r="U376" s="367"/>
      <c r="V376" s="287"/>
      <c r="W376" s="287"/>
      <c r="X376" s="287"/>
      <c r="Y376" s="287"/>
      <c r="Z376" s="287"/>
      <c r="AA376" s="287"/>
      <c r="AB376" s="287"/>
      <c r="AC376" s="287"/>
      <c r="AD376" s="287"/>
      <c r="AE376" s="287"/>
      <c r="AF376" s="287"/>
      <c r="AG376" s="365"/>
      <c r="AH376" s="368"/>
      <c r="AI376" s="287"/>
      <c r="AJ376" s="287"/>
      <c r="AK376" s="287"/>
      <c r="AL376" s="287"/>
      <c r="AM376" s="287"/>
      <c r="AN376" s="287"/>
      <c r="AO376" s="287"/>
      <c r="AP376" s="287"/>
      <c r="AQ376" s="287"/>
      <c r="AR376" s="287"/>
      <c r="AS376" s="287"/>
      <c r="AT376" s="286"/>
      <c r="AU376" s="367"/>
      <c r="AV376" s="287"/>
      <c r="AW376" s="287"/>
      <c r="AX376" s="287"/>
      <c r="AY376" s="287"/>
      <c r="AZ376" s="287"/>
      <c r="BA376" s="287"/>
      <c r="BB376" s="287"/>
      <c r="BC376" s="287"/>
      <c r="BD376" s="287"/>
      <c r="BE376" s="287"/>
      <c r="BF376" s="288"/>
      <c r="BG376" s="396"/>
      <c r="BH376" s="397"/>
      <c r="BI376" s="287"/>
      <c r="BJ376" s="287"/>
      <c r="BK376" s="287"/>
      <c r="BL376" s="287"/>
      <c r="BM376" s="287"/>
      <c r="BN376" s="287"/>
      <c r="BO376" s="287"/>
      <c r="BP376" s="287"/>
      <c r="BQ376" s="287"/>
      <c r="BR376" s="287"/>
      <c r="BS376" s="287"/>
      <c r="BT376" s="286"/>
    </row>
    <row r="377" spans="1:72" s="217" customFormat="1" ht="11.65" customHeight="1" x14ac:dyDescent="0.2">
      <c r="A377" s="448">
        <f>IF(ISBLANK(Tracker!G341),"",Tracker!G341)</f>
        <v>28</v>
      </c>
      <c r="B377" s="971" t="str">
        <f>IF(ISBLANK(Tracker!H341),"",Tracker!H341)</f>
        <v>Trident Boulevard</v>
      </c>
      <c r="C377" s="972"/>
      <c r="D377" s="972"/>
      <c r="E377" s="973"/>
      <c r="F377" s="96" t="str">
        <f>IF(ISBLANK(Tracker!L341),"",Tracker!L341)</f>
        <v>B35 7LZ</v>
      </c>
      <c r="G377" s="217">
        <f t="shared" si="96"/>
        <v>339</v>
      </c>
      <c r="H377" s="368"/>
      <c r="I377" s="287"/>
      <c r="J377" s="287"/>
      <c r="K377" s="287"/>
      <c r="L377" s="287"/>
      <c r="M377" s="287"/>
      <c r="N377" s="287"/>
      <c r="O377" s="287"/>
      <c r="P377" s="287"/>
      <c r="Q377" s="287"/>
      <c r="R377" s="287"/>
      <c r="S377" s="287"/>
      <c r="T377" s="286"/>
      <c r="U377" s="367"/>
      <c r="V377" s="287"/>
      <c r="W377" s="287"/>
      <c r="X377" s="287"/>
      <c r="Y377" s="287"/>
      <c r="Z377" s="287"/>
      <c r="AA377" s="287"/>
      <c r="AB377" s="287"/>
      <c r="AC377" s="287"/>
      <c r="AD377" s="287"/>
      <c r="AE377" s="287"/>
      <c r="AF377" s="287"/>
      <c r="AG377" s="365"/>
      <c r="AH377" s="368"/>
      <c r="AI377" s="287"/>
      <c r="AJ377" s="287"/>
      <c r="AK377" s="287"/>
      <c r="AL377" s="287"/>
      <c r="AM377" s="287"/>
      <c r="AN377" s="287"/>
      <c r="AO377" s="287"/>
      <c r="AP377" s="287"/>
      <c r="AQ377" s="287"/>
      <c r="AR377" s="287"/>
      <c r="AS377" s="287"/>
      <c r="AT377" s="286"/>
      <c r="AU377" s="367"/>
      <c r="AV377" s="287"/>
      <c r="AW377" s="287"/>
      <c r="AX377" s="287"/>
      <c r="AY377" s="287"/>
      <c r="AZ377" s="287"/>
      <c r="BA377" s="287"/>
      <c r="BB377" s="287"/>
      <c r="BC377" s="287"/>
      <c r="BD377" s="287"/>
      <c r="BE377" s="287"/>
      <c r="BF377" s="288"/>
      <c r="BG377" s="396"/>
      <c r="BH377" s="397"/>
      <c r="BI377" s="287"/>
      <c r="BJ377" s="287"/>
      <c r="BK377" s="287"/>
      <c r="BL377" s="287"/>
      <c r="BM377" s="287"/>
      <c r="BN377" s="287"/>
      <c r="BO377" s="287"/>
      <c r="BP377" s="287"/>
      <c r="BQ377" s="287"/>
      <c r="BR377" s="287"/>
      <c r="BS377" s="287"/>
      <c r="BT377" s="286"/>
    </row>
    <row r="378" spans="1:72" s="217" customFormat="1" ht="11.65" customHeight="1" x14ac:dyDescent="0.2">
      <c r="A378" s="448">
        <f>IF(ISBLANK(Tracker!G342),"",Tracker!G342)</f>
        <v>12</v>
      </c>
      <c r="B378" s="971" t="str">
        <f>IF(ISBLANK(Tracker!H342),"",Tracker!H342)</f>
        <v>Drem Croft</v>
      </c>
      <c r="C378" s="972"/>
      <c r="D378" s="972"/>
      <c r="E378" s="973"/>
      <c r="F378" s="96" t="str">
        <f>IF(ISBLANK(Tracker!L342),"",Tracker!L342)</f>
        <v>B35 7HW</v>
      </c>
      <c r="G378" s="217">
        <f t="shared" si="96"/>
        <v>340</v>
      </c>
      <c r="H378" s="368"/>
      <c r="I378" s="287"/>
      <c r="J378" s="287"/>
      <c r="K378" s="287"/>
      <c r="L378" s="287"/>
      <c r="M378" s="287"/>
      <c r="N378" s="287"/>
      <c r="O378" s="287"/>
      <c r="P378" s="287"/>
      <c r="Q378" s="287"/>
      <c r="R378" s="287"/>
      <c r="S378" s="287"/>
      <c r="T378" s="286"/>
      <c r="U378" s="367"/>
      <c r="V378" s="287"/>
      <c r="W378" s="287"/>
      <c r="X378" s="287"/>
      <c r="Y378" s="287"/>
      <c r="Z378" s="287"/>
      <c r="AA378" s="287"/>
      <c r="AB378" s="287"/>
      <c r="AC378" s="287"/>
      <c r="AD378" s="287"/>
      <c r="AE378" s="287"/>
      <c r="AF378" s="287"/>
      <c r="AG378" s="365"/>
      <c r="AH378" s="368"/>
      <c r="AI378" s="287"/>
      <c r="AJ378" s="287"/>
      <c r="AK378" s="287"/>
      <c r="AL378" s="287"/>
      <c r="AM378" s="287"/>
      <c r="AN378" s="287"/>
      <c r="AO378" s="287"/>
      <c r="AP378" s="287"/>
      <c r="AQ378" s="287"/>
      <c r="AR378" s="287"/>
      <c r="AS378" s="287"/>
      <c r="AT378" s="286"/>
      <c r="AU378" s="367"/>
      <c r="AV378" s="287"/>
      <c r="AW378" s="287"/>
      <c r="AX378" s="287"/>
      <c r="AY378" s="287"/>
      <c r="AZ378" s="287"/>
      <c r="BA378" s="287"/>
      <c r="BB378" s="287"/>
      <c r="BC378" s="287"/>
      <c r="BD378" s="287"/>
      <c r="BE378" s="287"/>
      <c r="BF378" s="288"/>
      <c r="BG378" s="396"/>
      <c r="BH378" s="397"/>
      <c r="BI378" s="287"/>
      <c r="BJ378" s="287"/>
      <c r="BK378" s="287"/>
      <c r="BL378" s="287"/>
      <c r="BM378" s="287"/>
      <c r="BN378" s="287"/>
      <c r="BO378" s="287"/>
      <c r="BP378" s="287"/>
      <c r="BQ378" s="287"/>
      <c r="BR378" s="287"/>
      <c r="BS378" s="287"/>
      <c r="BT378" s="286"/>
    </row>
    <row r="379" spans="1:72" s="217" customFormat="1" ht="11.65" customHeight="1" x14ac:dyDescent="0.2">
      <c r="A379" s="448">
        <f>IF(ISBLANK(Tracker!G343),"",Tracker!G343)</f>
        <v>4</v>
      </c>
      <c r="B379" s="971" t="str">
        <f>IF(ISBLANK(Tracker!H343),"",Tracker!H343)</f>
        <v>Abingdon Way</v>
      </c>
      <c r="C379" s="972"/>
      <c r="D379" s="972"/>
      <c r="E379" s="973"/>
      <c r="F379" s="96" t="str">
        <f>IF(ISBLANK(Tracker!L343),"",Tracker!L343)</f>
        <v>B35 6QF</v>
      </c>
      <c r="G379" s="217">
        <f t="shared" si="96"/>
        <v>341</v>
      </c>
      <c r="H379" s="368"/>
      <c r="I379" s="287"/>
      <c r="J379" s="287"/>
      <c r="K379" s="287"/>
      <c r="L379" s="287"/>
      <c r="M379" s="287"/>
      <c r="N379" s="287"/>
      <c r="O379" s="287"/>
      <c r="P379" s="287"/>
      <c r="Q379" s="287"/>
      <c r="R379" s="287"/>
      <c r="S379" s="287"/>
      <c r="T379" s="286"/>
      <c r="U379" s="367"/>
      <c r="V379" s="287"/>
      <c r="W379" s="287"/>
      <c r="X379" s="287"/>
      <c r="Y379" s="287"/>
      <c r="Z379" s="287"/>
      <c r="AA379" s="287"/>
      <c r="AB379" s="287"/>
      <c r="AC379" s="287"/>
      <c r="AD379" s="287"/>
      <c r="AE379" s="287"/>
      <c r="AF379" s="287"/>
      <c r="AG379" s="365"/>
      <c r="AH379" s="368"/>
      <c r="AI379" s="287"/>
      <c r="AJ379" s="287"/>
      <c r="AK379" s="287"/>
      <c r="AL379" s="287"/>
      <c r="AM379" s="287"/>
      <c r="AN379" s="287"/>
      <c r="AO379" s="287"/>
      <c r="AP379" s="287"/>
      <c r="AQ379" s="287"/>
      <c r="AR379" s="287"/>
      <c r="AS379" s="287"/>
      <c r="AT379" s="286"/>
      <c r="AU379" s="367"/>
      <c r="AV379" s="287"/>
      <c r="AW379" s="287"/>
      <c r="AX379" s="287"/>
      <c r="AY379" s="287"/>
      <c r="AZ379" s="287"/>
      <c r="BA379" s="287"/>
      <c r="BB379" s="287"/>
      <c r="BC379" s="287"/>
      <c r="BD379" s="287"/>
      <c r="BE379" s="287"/>
      <c r="BF379" s="288"/>
      <c r="BG379" s="396"/>
      <c r="BH379" s="397"/>
      <c r="BI379" s="287"/>
      <c r="BJ379" s="287"/>
      <c r="BK379" s="287"/>
      <c r="BL379" s="287"/>
      <c r="BM379" s="287"/>
      <c r="BN379" s="287"/>
      <c r="BO379" s="287"/>
      <c r="BP379" s="287"/>
      <c r="BQ379" s="287"/>
      <c r="BR379" s="287"/>
      <c r="BS379" s="287"/>
      <c r="BT379" s="286"/>
    </row>
    <row r="380" spans="1:72" s="217" customFormat="1" ht="11.65" customHeight="1" x14ac:dyDescent="0.2">
      <c r="A380" s="448">
        <f>IF(ISBLANK(Tracker!G344),"",Tracker!G344)</f>
        <v>6</v>
      </c>
      <c r="B380" s="971" t="str">
        <f>IF(ISBLANK(Tracker!H344),"",Tracker!H344)</f>
        <v>Abingdon Way</v>
      </c>
      <c r="C380" s="972"/>
      <c r="D380" s="972"/>
      <c r="E380" s="973"/>
      <c r="F380" s="96" t="str">
        <f>IF(ISBLANK(Tracker!L344),"",Tracker!L344)</f>
        <v>B35 6QF</v>
      </c>
      <c r="G380" s="217">
        <f t="shared" si="96"/>
        <v>342</v>
      </c>
      <c r="H380" s="368"/>
      <c r="I380" s="287"/>
      <c r="J380" s="287"/>
      <c r="K380" s="287"/>
      <c r="L380" s="287"/>
      <c r="M380" s="287"/>
      <c r="N380" s="287"/>
      <c r="O380" s="287"/>
      <c r="P380" s="287"/>
      <c r="Q380" s="287"/>
      <c r="R380" s="287"/>
      <c r="S380" s="287"/>
      <c r="T380" s="286"/>
      <c r="U380" s="367"/>
      <c r="V380" s="287"/>
      <c r="W380" s="287"/>
      <c r="X380" s="287"/>
      <c r="Y380" s="287"/>
      <c r="Z380" s="287"/>
      <c r="AA380" s="287"/>
      <c r="AB380" s="287"/>
      <c r="AC380" s="287"/>
      <c r="AD380" s="287"/>
      <c r="AE380" s="287"/>
      <c r="AF380" s="287"/>
      <c r="AG380" s="365"/>
      <c r="AH380" s="368"/>
      <c r="AI380" s="287"/>
      <c r="AJ380" s="287"/>
      <c r="AK380" s="287"/>
      <c r="AL380" s="287"/>
      <c r="AM380" s="287"/>
      <c r="AN380" s="287"/>
      <c r="AO380" s="287"/>
      <c r="AP380" s="287"/>
      <c r="AQ380" s="287"/>
      <c r="AR380" s="287"/>
      <c r="AS380" s="287"/>
      <c r="AT380" s="286"/>
      <c r="AU380" s="367"/>
      <c r="AV380" s="287"/>
      <c r="AW380" s="287"/>
      <c r="AX380" s="287"/>
      <c r="AY380" s="287"/>
      <c r="AZ380" s="287"/>
      <c r="BA380" s="287"/>
      <c r="BB380" s="287"/>
      <c r="BC380" s="287"/>
      <c r="BD380" s="287"/>
      <c r="BE380" s="287"/>
      <c r="BF380" s="288"/>
      <c r="BG380" s="396"/>
      <c r="BH380" s="397"/>
      <c r="BI380" s="287"/>
      <c r="BJ380" s="287"/>
      <c r="BK380" s="287"/>
      <c r="BL380" s="287"/>
      <c r="BM380" s="287"/>
      <c r="BN380" s="287"/>
      <c r="BO380" s="287"/>
      <c r="BP380" s="287"/>
      <c r="BQ380" s="287"/>
      <c r="BR380" s="287"/>
      <c r="BS380" s="287"/>
      <c r="BT380" s="286"/>
    </row>
    <row r="381" spans="1:72" s="217" customFormat="1" ht="11.65" customHeight="1" x14ac:dyDescent="0.2">
      <c r="A381" s="448">
        <f>IF(ISBLANK(Tracker!G345),"",Tracker!G345)</f>
        <v>8</v>
      </c>
      <c r="B381" s="971" t="str">
        <f>IF(ISBLANK(Tracker!H345),"",Tracker!H345)</f>
        <v>Abingdon Way</v>
      </c>
      <c r="C381" s="972"/>
      <c r="D381" s="972"/>
      <c r="E381" s="973"/>
      <c r="F381" s="96" t="str">
        <f>IF(ISBLANK(Tracker!L345),"",Tracker!L345)</f>
        <v>B35 6QF</v>
      </c>
      <c r="G381" s="217">
        <f t="shared" si="96"/>
        <v>343</v>
      </c>
      <c r="H381" s="368"/>
      <c r="I381" s="287"/>
      <c r="J381" s="287"/>
      <c r="K381" s="287"/>
      <c r="L381" s="287"/>
      <c r="M381" s="287"/>
      <c r="N381" s="287"/>
      <c r="O381" s="287"/>
      <c r="P381" s="287"/>
      <c r="Q381" s="287"/>
      <c r="R381" s="287"/>
      <c r="S381" s="287"/>
      <c r="T381" s="286"/>
      <c r="U381" s="367"/>
      <c r="V381" s="287"/>
      <c r="W381" s="287"/>
      <c r="X381" s="287"/>
      <c r="Y381" s="287"/>
      <c r="Z381" s="287"/>
      <c r="AA381" s="287"/>
      <c r="AB381" s="287"/>
      <c r="AC381" s="287"/>
      <c r="AD381" s="287"/>
      <c r="AE381" s="287"/>
      <c r="AF381" s="287"/>
      <c r="AG381" s="365"/>
      <c r="AH381" s="368"/>
      <c r="AI381" s="287"/>
      <c r="AJ381" s="287"/>
      <c r="AK381" s="287"/>
      <c r="AL381" s="287"/>
      <c r="AM381" s="287"/>
      <c r="AN381" s="287"/>
      <c r="AO381" s="287"/>
      <c r="AP381" s="287"/>
      <c r="AQ381" s="287"/>
      <c r="AR381" s="287"/>
      <c r="AS381" s="287"/>
      <c r="AT381" s="286"/>
      <c r="AU381" s="367"/>
      <c r="AV381" s="287"/>
      <c r="AW381" s="287"/>
      <c r="AX381" s="287"/>
      <c r="AY381" s="287"/>
      <c r="AZ381" s="287"/>
      <c r="BA381" s="287"/>
      <c r="BB381" s="287"/>
      <c r="BC381" s="287"/>
      <c r="BD381" s="287"/>
      <c r="BE381" s="287"/>
      <c r="BF381" s="288"/>
      <c r="BG381" s="396"/>
      <c r="BH381" s="397"/>
      <c r="BI381" s="287"/>
      <c r="BJ381" s="287"/>
      <c r="BK381" s="287"/>
      <c r="BL381" s="287"/>
      <c r="BM381" s="287"/>
      <c r="BN381" s="287"/>
      <c r="BO381" s="287"/>
      <c r="BP381" s="287"/>
      <c r="BQ381" s="287"/>
      <c r="BR381" s="287"/>
      <c r="BS381" s="287"/>
      <c r="BT381" s="286"/>
    </row>
    <row r="382" spans="1:72" s="217" customFormat="1" ht="11.65" customHeight="1" x14ac:dyDescent="0.2">
      <c r="A382" s="448" t="str">
        <f>IF(ISBLANK(Tracker!G346),"",Tracker!G346)</f>
        <v xml:space="preserve">FLAT 3 </v>
      </c>
      <c r="B382" s="971" t="str">
        <f>IF(ISBLANK(Tracker!H346),"",Tracker!H346)</f>
        <v>Abingdon Way</v>
      </c>
      <c r="C382" s="972"/>
      <c r="D382" s="972"/>
      <c r="E382" s="973"/>
      <c r="F382" s="96" t="str">
        <f>IF(ISBLANK(Tracker!L346),"",Tracker!L346)</f>
        <v>B35 6QF</v>
      </c>
      <c r="G382" s="217">
        <f t="shared" si="96"/>
        <v>344</v>
      </c>
      <c r="H382" s="368"/>
      <c r="I382" s="287"/>
      <c r="J382" s="287"/>
      <c r="K382" s="287"/>
      <c r="L382" s="287"/>
      <c r="M382" s="287"/>
      <c r="N382" s="287"/>
      <c r="O382" s="287"/>
      <c r="P382" s="287"/>
      <c r="Q382" s="287"/>
      <c r="R382" s="287"/>
      <c r="S382" s="287"/>
      <c r="T382" s="286"/>
      <c r="U382" s="367"/>
      <c r="V382" s="287"/>
      <c r="W382" s="287"/>
      <c r="X382" s="287"/>
      <c r="Y382" s="287"/>
      <c r="Z382" s="287"/>
      <c r="AA382" s="287"/>
      <c r="AB382" s="287"/>
      <c r="AC382" s="287"/>
      <c r="AD382" s="287"/>
      <c r="AE382" s="287"/>
      <c r="AF382" s="287"/>
      <c r="AG382" s="365"/>
      <c r="AH382" s="368"/>
      <c r="AI382" s="287"/>
      <c r="AJ382" s="287"/>
      <c r="AK382" s="287"/>
      <c r="AL382" s="287"/>
      <c r="AM382" s="287"/>
      <c r="AN382" s="287"/>
      <c r="AO382" s="287"/>
      <c r="AP382" s="287"/>
      <c r="AQ382" s="287"/>
      <c r="AR382" s="287"/>
      <c r="AS382" s="287"/>
      <c r="AT382" s="286"/>
      <c r="AU382" s="367"/>
      <c r="AV382" s="287"/>
      <c r="AW382" s="287"/>
      <c r="AX382" s="287"/>
      <c r="AY382" s="287"/>
      <c r="AZ382" s="287"/>
      <c r="BA382" s="287"/>
      <c r="BB382" s="287"/>
      <c r="BC382" s="287"/>
      <c r="BD382" s="287"/>
      <c r="BE382" s="287"/>
      <c r="BF382" s="288"/>
      <c r="BG382" s="396"/>
      <c r="BH382" s="397"/>
      <c r="BI382" s="287"/>
      <c r="BJ382" s="287"/>
      <c r="BK382" s="287"/>
      <c r="BL382" s="287"/>
      <c r="BM382" s="287"/>
      <c r="BN382" s="287"/>
      <c r="BO382" s="287"/>
      <c r="BP382" s="287"/>
      <c r="BQ382" s="287"/>
      <c r="BR382" s="287"/>
      <c r="BS382" s="287"/>
      <c r="BT382" s="286"/>
    </row>
    <row r="383" spans="1:72" s="217" customFormat="1" ht="11.65" customHeight="1" x14ac:dyDescent="0.2">
      <c r="A383" s="448" t="str">
        <f>IF(ISBLANK(Tracker!G347),"",Tracker!G347)</f>
        <v xml:space="preserve">FLAT 5 </v>
      </c>
      <c r="B383" s="971" t="str">
        <f>IF(ISBLANK(Tracker!H347),"",Tracker!H347)</f>
        <v>Abingdon Way</v>
      </c>
      <c r="C383" s="972"/>
      <c r="D383" s="972"/>
      <c r="E383" s="973"/>
      <c r="F383" s="96" t="str">
        <f>IF(ISBLANK(Tracker!L347),"",Tracker!L347)</f>
        <v>B35 6QF</v>
      </c>
      <c r="G383" s="217">
        <f t="shared" si="96"/>
        <v>345</v>
      </c>
      <c r="H383" s="368"/>
      <c r="I383" s="287"/>
      <c r="J383" s="287"/>
      <c r="K383" s="287"/>
      <c r="L383" s="287"/>
      <c r="M383" s="287"/>
      <c r="N383" s="287"/>
      <c r="O383" s="287"/>
      <c r="P383" s="287"/>
      <c r="Q383" s="287"/>
      <c r="R383" s="287"/>
      <c r="S383" s="287"/>
      <c r="T383" s="286"/>
      <c r="U383" s="367"/>
      <c r="V383" s="287"/>
      <c r="W383" s="287"/>
      <c r="X383" s="287"/>
      <c r="Y383" s="287"/>
      <c r="Z383" s="287"/>
      <c r="AA383" s="287"/>
      <c r="AB383" s="287"/>
      <c r="AC383" s="287"/>
      <c r="AD383" s="287"/>
      <c r="AE383" s="287"/>
      <c r="AF383" s="287"/>
      <c r="AG383" s="365"/>
      <c r="AH383" s="368"/>
      <c r="AI383" s="287"/>
      <c r="AJ383" s="287"/>
      <c r="AK383" s="287"/>
      <c r="AL383" s="287"/>
      <c r="AM383" s="287"/>
      <c r="AN383" s="287"/>
      <c r="AO383" s="287"/>
      <c r="AP383" s="287"/>
      <c r="AQ383" s="287"/>
      <c r="AR383" s="287"/>
      <c r="AS383" s="287"/>
      <c r="AT383" s="286"/>
      <c r="AU383" s="367"/>
      <c r="AV383" s="287"/>
      <c r="AW383" s="287"/>
      <c r="AX383" s="287"/>
      <c r="AY383" s="287"/>
      <c r="AZ383" s="287"/>
      <c r="BA383" s="287"/>
      <c r="BB383" s="287"/>
      <c r="BC383" s="287"/>
      <c r="BD383" s="287"/>
      <c r="BE383" s="287"/>
      <c r="BF383" s="288"/>
      <c r="BG383" s="396"/>
      <c r="BH383" s="397"/>
      <c r="BI383" s="287"/>
      <c r="BJ383" s="287"/>
      <c r="BK383" s="287"/>
      <c r="BL383" s="287"/>
      <c r="BM383" s="287"/>
      <c r="BN383" s="287"/>
      <c r="BO383" s="287"/>
      <c r="BP383" s="287"/>
      <c r="BQ383" s="287"/>
      <c r="BR383" s="287"/>
      <c r="BS383" s="287"/>
      <c r="BT383" s="286"/>
    </row>
    <row r="384" spans="1:72" s="217" customFormat="1" ht="11.65" customHeight="1" x14ac:dyDescent="0.2">
      <c r="A384" s="448" t="str">
        <f>IF(ISBLANK(Tracker!G348),"",Tracker!G348)</f>
        <v xml:space="preserve">FLAT 7 </v>
      </c>
      <c r="B384" s="971" t="str">
        <f>IF(ISBLANK(Tracker!H348),"",Tracker!H348)</f>
        <v>Abingdon Way</v>
      </c>
      <c r="C384" s="972"/>
      <c r="D384" s="972"/>
      <c r="E384" s="973"/>
      <c r="F384" s="96" t="str">
        <f>IF(ISBLANK(Tracker!L348),"",Tracker!L348)</f>
        <v>B35 6QF</v>
      </c>
      <c r="G384" s="217">
        <f t="shared" si="96"/>
        <v>346</v>
      </c>
      <c r="H384" s="368"/>
      <c r="I384" s="287"/>
      <c r="J384" s="287"/>
      <c r="K384" s="287"/>
      <c r="L384" s="287"/>
      <c r="M384" s="287"/>
      <c r="N384" s="287"/>
      <c r="O384" s="287"/>
      <c r="P384" s="287"/>
      <c r="Q384" s="287"/>
      <c r="R384" s="287"/>
      <c r="S384" s="287"/>
      <c r="T384" s="286"/>
      <c r="U384" s="367"/>
      <c r="V384" s="287"/>
      <c r="W384" s="287"/>
      <c r="X384" s="287"/>
      <c r="Y384" s="287"/>
      <c r="Z384" s="287"/>
      <c r="AA384" s="287"/>
      <c r="AB384" s="287"/>
      <c r="AC384" s="287"/>
      <c r="AD384" s="287"/>
      <c r="AE384" s="287"/>
      <c r="AF384" s="287"/>
      <c r="AG384" s="365"/>
      <c r="AH384" s="368"/>
      <c r="AI384" s="287"/>
      <c r="AJ384" s="287"/>
      <c r="AK384" s="287"/>
      <c r="AL384" s="287"/>
      <c r="AM384" s="287"/>
      <c r="AN384" s="287"/>
      <c r="AO384" s="287"/>
      <c r="AP384" s="287"/>
      <c r="AQ384" s="287"/>
      <c r="AR384" s="287"/>
      <c r="AS384" s="287"/>
      <c r="AT384" s="286"/>
      <c r="AU384" s="367"/>
      <c r="AV384" s="287"/>
      <c r="AW384" s="287"/>
      <c r="AX384" s="287"/>
      <c r="AY384" s="287"/>
      <c r="AZ384" s="287"/>
      <c r="BA384" s="287"/>
      <c r="BB384" s="287"/>
      <c r="BC384" s="287"/>
      <c r="BD384" s="287"/>
      <c r="BE384" s="287"/>
      <c r="BF384" s="288"/>
      <c r="BG384" s="396"/>
      <c r="BH384" s="397"/>
      <c r="BI384" s="287"/>
      <c r="BJ384" s="287"/>
      <c r="BK384" s="287"/>
      <c r="BL384" s="287"/>
      <c r="BM384" s="287"/>
      <c r="BN384" s="287"/>
      <c r="BO384" s="287"/>
      <c r="BP384" s="287"/>
      <c r="BQ384" s="287"/>
      <c r="BR384" s="287"/>
      <c r="BS384" s="287"/>
      <c r="BT384" s="286"/>
    </row>
    <row r="385" spans="1:72" s="217" customFormat="1" ht="11.65" customHeight="1" x14ac:dyDescent="0.2">
      <c r="A385" s="448">
        <f>IF(ISBLANK(Tracker!G349),"",Tracker!G349)</f>
        <v>49</v>
      </c>
      <c r="B385" s="971" t="str">
        <f>IF(ISBLANK(Tracker!H349),"",Tracker!H349)</f>
        <v>Abingdon Way</v>
      </c>
      <c r="C385" s="972"/>
      <c r="D385" s="972"/>
      <c r="E385" s="973"/>
      <c r="F385" s="96" t="str">
        <f>IF(ISBLANK(Tracker!L349),"",Tracker!L349)</f>
        <v>B35  6QF</v>
      </c>
      <c r="G385" s="217">
        <f t="shared" si="96"/>
        <v>347</v>
      </c>
      <c r="H385" s="368"/>
      <c r="I385" s="287"/>
      <c r="J385" s="287"/>
      <c r="K385" s="287"/>
      <c r="L385" s="287"/>
      <c r="M385" s="287"/>
      <c r="N385" s="287"/>
      <c r="O385" s="287"/>
      <c r="P385" s="287"/>
      <c r="Q385" s="287"/>
      <c r="R385" s="287"/>
      <c r="S385" s="287"/>
      <c r="T385" s="286"/>
      <c r="U385" s="367"/>
      <c r="V385" s="287"/>
      <c r="W385" s="287"/>
      <c r="X385" s="287"/>
      <c r="Y385" s="287"/>
      <c r="Z385" s="287"/>
      <c r="AA385" s="287"/>
      <c r="AB385" s="287"/>
      <c r="AC385" s="287"/>
      <c r="AD385" s="287"/>
      <c r="AE385" s="287"/>
      <c r="AF385" s="287"/>
      <c r="AG385" s="365"/>
      <c r="AH385" s="368"/>
      <c r="AI385" s="287"/>
      <c r="AJ385" s="287"/>
      <c r="AK385" s="287"/>
      <c r="AL385" s="287"/>
      <c r="AM385" s="287"/>
      <c r="AN385" s="287"/>
      <c r="AO385" s="287"/>
      <c r="AP385" s="287"/>
      <c r="AQ385" s="287"/>
      <c r="AR385" s="287"/>
      <c r="AS385" s="287"/>
      <c r="AT385" s="286"/>
      <c r="AU385" s="367"/>
      <c r="AV385" s="287"/>
      <c r="AW385" s="287"/>
      <c r="AX385" s="287"/>
      <c r="AY385" s="287"/>
      <c r="AZ385" s="287"/>
      <c r="BA385" s="287"/>
      <c r="BB385" s="287"/>
      <c r="BC385" s="287"/>
      <c r="BD385" s="287"/>
      <c r="BE385" s="287"/>
      <c r="BF385" s="288"/>
      <c r="BG385" s="396"/>
      <c r="BH385" s="397"/>
      <c r="BI385" s="287"/>
      <c r="BJ385" s="287"/>
      <c r="BK385" s="287"/>
      <c r="BL385" s="287"/>
      <c r="BM385" s="287"/>
      <c r="BN385" s="287"/>
      <c r="BO385" s="287"/>
      <c r="BP385" s="287"/>
      <c r="BQ385" s="287"/>
      <c r="BR385" s="287"/>
      <c r="BS385" s="287"/>
      <c r="BT385" s="286"/>
    </row>
    <row r="386" spans="1:72" s="217" customFormat="1" ht="11.65" customHeight="1" x14ac:dyDescent="0.2">
      <c r="A386" s="448">
        <f>IF(ISBLANK(Tracker!G350),"",Tracker!G350)</f>
        <v>10</v>
      </c>
      <c r="B386" s="971" t="str">
        <f>IF(ISBLANK(Tracker!H350),"",Tracker!H350)</f>
        <v>Abingdon Way</v>
      </c>
      <c r="C386" s="972"/>
      <c r="D386" s="972"/>
      <c r="E386" s="973"/>
      <c r="F386" s="96" t="str">
        <f>IF(ISBLANK(Tracker!L350),"",Tracker!L350)</f>
        <v>B35 6QF</v>
      </c>
      <c r="G386" s="217">
        <f t="shared" si="96"/>
        <v>348</v>
      </c>
      <c r="H386" s="368"/>
      <c r="I386" s="287"/>
      <c r="J386" s="287"/>
      <c r="K386" s="287"/>
      <c r="L386" s="287"/>
      <c r="M386" s="287"/>
      <c r="N386" s="287"/>
      <c r="O386" s="287"/>
      <c r="P386" s="287"/>
      <c r="Q386" s="287"/>
      <c r="R386" s="287"/>
      <c r="S386" s="287"/>
      <c r="T386" s="286"/>
      <c r="U386" s="367"/>
      <c r="V386" s="287"/>
      <c r="W386" s="287"/>
      <c r="X386" s="287"/>
      <c r="Y386" s="287"/>
      <c r="Z386" s="287"/>
      <c r="AA386" s="287"/>
      <c r="AB386" s="287"/>
      <c r="AC386" s="287"/>
      <c r="AD386" s="287"/>
      <c r="AE386" s="287"/>
      <c r="AF386" s="287"/>
      <c r="AG386" s="365"/>
      <c r="AH386" s="368"/>
      <c r="AI386" s="287"/>
      <c r="AJ386" s="287"/>
      <c r="AK386" s="287"/>
      <c r="AL386" s="287"/>
      <c r="AM386" s="287"/>
      <c r="AN386" s="287"/>
      <c r="AO386" s="287"/>
      <c r="AP386" s="287"/>
      <c r="AQ386" s="287"/>
      <c r="AR386" s="287"/>
      <c r="AS386" s="287"/>
      <c r="AT386" s="286"/>
      <c r="AU386" s="367"/>
      <c r="AV386" s="287"/>
      <c r="AW386" s="287"/>
      <c r="AX386" s="287"/>
      <c r="AY386" s="287"/>
      <c r="AZ386" s="287"/>
      <c r="BA386" s="287"/>
      <c r="BB386" s="287"/>
      <c r="BC386" s="287"/>
      <c r="BD386" s="287"/>
      <c r="BE386" s="287"/>
      <c r="BF386" s="288"/>
      <c r="BG386" s="396"/>
      <c r="BH386" s="397"/>
      <c r="BI386" s="287"/>
      <c r="BJ386" s="287"/>
      <c r="BK386" s="287"/>
      <c r="BL386" s="287"/>
      <c r="BM386" s="287"/>
      <c r="BN386" s="287"/>
      <c r="BO386" s="287"/>
      <c r="BP386" s="287"/>
      <c r="BQ386" s="287"/>
      <c r="BR386" s="287"/>
      <c r="BS386" s="287"/>
      <c r="BT386" s="286"/>
    </row>
    <row r="387" spans="1:72" s="217" customFormat="1" ht="11.65" customHeight="1" x14ac:dyDescent="0.2">
      <c r="A387" s="448">
        <f>IF(ISBLANK(Tracker!G351),"",Tracker!G351)</f>
        <v>12</v>
      </c>
      <c r="B387" s="971" t="str">
        <f>IF(ISBLANK(Tracker!H351),"",Tracker!H351)</f>
        <v>Abingdon Way</v>
      </c>
      <c r="C387" s="972"/>
      <c r="D387" s="972"/>
      <c r="E387" s="973"/>
      <c r="F387" s="96" t="str">
        <f>IF(ISBLANK(Tracker!L351),"",Tracker!L351)</f>
        <v>B35 6QF</v>
      </c>
      <c r="G387" s="217">
        <f t="shared" si="96"/>
        <v>349</v>
      </c>
      <c r="H387" s="368"/>
      <c r="I387" s="287"/>
      <c r="J387" s="287"/>
      <c r="K387" s="287"/>
      <c r="L387" s="287"/>
      <c r="M387" s="287"/>
      <c r="N387" s="287"/>
      <c r="O387" s="287"/>
      <c r="P387" s="287"/>
      <c r="Q387" s="287"/>
      <c r="R387" s="287"/>
      <c r="S387" s="287"/>
      <c r="T387" s="286"/>
      <c r="U387" s="367"/>
      <c r="V387" s="287"/>
      <c r="W387" s="287"/>
      <c r="X387" s="287"/>
      <c r="Y387" s="287"/>
      <c r="Z387" s="287"/>
      <c r="AA387" s="287"/>
      <c r="AB387" s="287"/>
      <c r="AC387" s="287"/>
      <c r="AD387" s="287"/>
      <c r="AE387" s="287"/>
      <c r="AF387" s="287"/>
      <c r="AG387" s="365"/>
      <c r="AH387" s="368"/>
      <c r="AI387" s="287"/>
      <c r="AJ387" s="287"/>
      <c r="AK387" s="287"/>
      <c r="AL387" s="287"/>
      <c r="AM387" s="287"/>
      <c r="AN387" s="287"/>
      <c r="AO387" s="287"/>
      <c r="AP387" s="287"/>
      <c r="AQ387" s="287"/>
      <c r="AR387" s="287"/>
      <c r="AS387" s="287"/>
      <c r="AT387" s="286"/>
      <c r="AU387" s="367"/>
      <c r="AV387" s="287"/>
      <c r="AW387" s="287"/>
      <c r="AX387" s="287"/>
      <c r="AY387" s="287"/>
      <c r="AZ387" s="287"/>
      <c r="BA387" s="287"/>
      <c r="BB387" s="287"/>
      <c r="BC387" s="287"/>
      <c r="BD387" s="287"/>
      <c r="BE387" s="287"/>
      <c r="BF387" s="288"/>
      <c r="BG387" s="396"/>
      <c r="BH387" s="397"/>
      <c r="BI387" s="287"/>
      <c r="BJ387" s="287"/>
      <c r="BK387" s="287"/>
      <c r="BL387" s="287"/>
      <c r="BM387" s="287"/>
      <c r="BN387" s="287"/>
      <c r="BO387" s="287"/>
      <c r="BP387" s="287"/>
      <c r="BQ387" s="287"/>
      <c r="BR387" s="287"/>
      <c r="BS387" s="287"/>
      <c r="BT387" s="286"/>
    </row>
    <row r="388" spans="1:72" s="217" customFormat="1" ht="11.65" customHeight="1" x14ac:dyDescent="0.2">
      <c r="A388" s="448">
        <f>IF(ISBLANK(Tracker!G352),"",Tracker!G352)</f>
        <v>14</v>
      </c>
      <c r="B388" s="971" t="str">
        <f>IF(ISBLANK(Tracker!H352),"",Tracker!H352)</f>
        <v>Abingdon Way</v>
      </c>
      <c r="C388" s="972"/>
      <c r="D388" s="972"/>
      <c r="E388" s="973"/>
      <c r="F388" s="96" t="str">
        <f>IF(ISBLANK(Tracker!L352),"",Tracker!L352)</f>
        <v>B35 6QF</v>
      </c>
      <c r="G388" s="217">
        <f t="shared" si="96"/>
        <v>350</v>
      </c>
      <c r="H388" s="368"/>
      <c r="I388" s="287"/>
      <c r="J388" s="287"/>
      <c r="K388" s="287"/>
      <c r="L388" s="287"/>
      <c r="M388" s="287"/>
      <c r="N388" s="287"/>
      <c r="O388" s="287"/>
      <c r="P388" s="287"/>
      <c r="Q388" s="287"/>
      <c r="R388" s="287"/>
      <c r="S388" s="287"/>
      <c r="T388" s="286"/>
      <c r="U388" s="367"/>
      <c r="V388" s="287"/>
      <c r="W388" s="287"/>
      <c r="X388" s="287"/>
      <c r="Y388" s="287"/>
      <c r="Z388" s="287"/>
      <c r="AA388" s="287"/>
      <c r="AB388" s="287"/>
      <c r="AC388" s="287"/>
      <c r="AD388" s="287"/>
      <c r="AE388" s="287"/>
      <c r="AF388" s="287"/>
      <c r="AG388" s="365"/>
      <c r="AH388" s="368"/>
      <c r="AI388" s="287"/>
      <c r="AJ388" s="287"/>
      <c r="AK388" s="287"/>
      <c r="AL388" s="287"/>
      <c r="AM388" s="287"/>
      <c r="AN388" s="287"/>
      <c r="AO388" s="287"/>
      <c r="AP388" s="287"/>
      <c r="AQ388" s="287"/>
      <c r="AR388" s="287"/>
      <c r="AS388" s="287"/>
      <c r="AT388" s="286"/>
      <c r="AU388" s="367"/>
      <c r="AV388" s="287"/>
      <c r="AW388" s="287"/>
      <c r="AX388" s="287"/>
      <c r="AY388" s="287"/>
      <c r="AZ388" s="287"/>
      <c r="BA388" s="287"/>
      <c r="BB388" s="287"/>
      <c r="BC388" s="287"/>
      <c r="BD388" s="287"/>
      <c r="BE388" s="287"/>
      <c r="BF388" s="288"/>
      <c r="BG388" s="396"/>
      <c r="BH388" s="397"/>
      <c r="BI388" s="287"/>
      <c r="BJ388" s="287"/>
      <c r="BK388" s="287"/>
      <c r="BL388" s="287"/>
      <c r="BM388" s="287"/>
      <c r="BN388" s="287"/>
      <c r="BO388" s="287"/>
      <c r="BP388" s="287"/>
      <c r="BQ388" s="287"/>
      <c r="BR388" s="287"/>
      <c r="BS388" s="287"/>
      <c r="BT388" s="286"/>
    </row>
    <row r="389" spans="1:72" s="217" customFormat="1" ht="11.65" customHeight="1" x14ac:dyDescent="0.2">
      <c r="A389" s="448">
        <f>IF(ISBLANK(Tracker!G353),"",Tracker!G353)</f>
        <v>16</v>
      </c>
      <c r="B389" s="971" t="str">
        <f>IF(ISBLANK(Tracker!H353),"",Tracker!H353)</f>
        <v>Abingdon Way</v>
      </c>
      <c r="C389" s="972"/>
      <c r="D389" s="972"/>
      <c r="E389" s="973"/>
      <c r="F389" s="96" t="str">
        <f>IF(ISBLANK(Tracker!L353),"",Tracker!L353)</f>
        <v>B35 6QF</v>
      </c>
      <c r="G389" s="217">
        <f t="shared" si="96"/>
        <v>351</v>
      </c>
      <c r="H389" s="368"/>
      <c r="I389" s="287"/>
      <c r="J389" s="287"/>
      <c r="K389" s="287"/>
      <c r="L389" s="287"/>
      <c r="M389" s="287"/>
      <c r="N389" s="287"/>
      <c r="O389" s="287"/>
      <c r="P389" s="287"/>
      <c r="Q389" s="287"/>
      <c r="R389" s="287"/>
      <c r="S389" s="287"/>
      <c r="T389" s="286"/>
      <c r="U389" s="367"/>
      <c r="V389" s="287"/>
      <c r="W389" s="287"/>
      <c r="X389" s="287"/>
      <c r="Y389" s="287"/>
      <c r="Z389" s="287"/>
      <c r="AA389" s="287"/>
      <c r="AB389" s="287"/>
      <c r="AC389" s="287"/>
      <c r="AD389" s="287"/>
      <c r="AE389" s="287"/>
      <c r="AF389" s="287"/>
      <c r="AG389" s="365"/>
      <c r="AH389" s="368"/>
      <c r="AI389" s="287"/>
      <c r="AJ389" s="287"/>
      <c r="AK389" s="287"/>
      <c r="AL389" s="287"/>
      <c r="AM389" s="287"/>
      <c r="AN389" s="287"/>
      <c r="AO389" s="287"/>
      <c r="AP389" s="287"/>
      <c r="AQ389" s="287"/>
      <c r="AR389" s="287"/>
      <c r="AS389" s="287"/>
      <c r="AT389" s="286"/>
      <c r="AU389" s="367"/>
      <c r="AV389" s="287"/>
      <c r="AW389" s="287"/>
      <c r="AX389" s="287"/>
      <c r="AY389" s="287"/>
      <c r="AZ389" s="287"/>
      <c r="BA389" s="287"/>
      <c r="BB389" s="287"/>
      <c r="BC389" s="287"/>
      <c r="BD389" s="287"/>
      <c r="BE389" s="287"/>
      <c r="BF389" s="288"/>
      <c r="BG389" s="396"/>
      <c r="BH389" s="397"/>
      <c r="BI389" s="287"/>
      <c r="BJ389" s="287"/>
      <c r="BK389" s="287"/>
      <c r="BL389" s="287"/>
      <c r="BM389" s="287"/>
      <c r="BN389" s="287"/>
      <c r="BO389" s="287"/>
      <c r="BP389" s="287"/>
      <c r="BQ389" s="287"/>
      <c r="BR389" s="287"/>
      <c r="BS389" s="287"/>
      <c r="BT389" s="286"/>
    </row>
    <row r="390" spans="1:72" s="217" customFormat="1" ht="11.65" customHeight="1" x14ac:dyDescent="0.2">
      <c r="A390" s="448">
        <f>IF(ISBLANK(Tracker!G354),"",Tracker!G354)</f>
        <v>17</v>
      </c>
      <c r="B390" s="971" t="str">
        <f>IF(ISBLANK(Tracker!H354),"",Tracker!H354)</f>
        <v>Abingdon Way</v>
      </c>
      <c r="C390" s="972"/>
      <c r="D390" s="972"/>
      <c r="E390" s="973"/>
      <c r="F390" s="96" t="str">
        <f>IF(ISBLANK(Tracker!L354),"",Tracker!L354)</f>
        <v>B35 6QF</v>
      </c>
      <c r="G390" s="217">
        <f t="shared" si="96"/>
        <v>352</v>
      </c>
      <c r="H390" s="368"/>
      <c r="I390" s="287"/>
      <c r="J390" s="287"/>
      <c r="K390" s="287"/>
      <c r="L390" s="287"/>
      <c r="M390" s="287"/>
      <c r="N390" s="287"/>
      <c r="O390" s="287"/>
      <c r="P390" s="287"/>
      <c r="Q390" s="287"/>
      <c r="R390" s="287"/>
      <c r="S390" s="287"/>
      <c r="T390" s="286"/>
      <c r="U390" s="367"/>
      <c r="V390" s="287"/>
      <c r="W390" s="287"/>
      <c r="X390" s="287"/>
      <c r="Y390" s="287"/>
      <c r="Z390" s="287"/>
      <c r="AA390" s="287"/>
      <c r="AB390" s="287"/>
      <c r="AC390" s="287"/>
      <c r="AD390" s="287"/>
      <c r="AE390" s="287"/>
      <c r="AF390" s="287"/>
      <c r="AG390" s="365"/>
      <c r="AH390" s="368"/>
      <c r="AI390" s="287"/>
      <c r="AJ390" s="287"/>
      <c r="AK390" s="287"/>
      <c r="AL390" s="287"/>
      <c r="AM390" s="287"/>
      <c r="AN390" s="287"/>
      <c r="AO390" s="287"/>
      <c r="AP390" s="287"/>
      <c r="AQ390" s="287"/>
      <c r="AR390" s="287"/>
      <c r="AS390" s="287"/>
      <c r="AT390" s="286"/>
      <c r="AU390" s="367"/>
      <c r="AV390" s="287"/>
      <c r="AW390" s="287"/>
      <c r="AX390" s="287"/>
      <c r="AY390" s="287"/>
      <c r="AZ390" s="287"/>
      <c r="BA390" s="287"/>
      <c r="BB390" s="287"/>
      <c r="BC390" s="287"/>
      <c r="BD390" s="287"/>
      <c r="BE390" s="287"/>
      <c r="BF390" s="288"/>
      <c r="BG390" s="396"/>
      <c r="BH390" s="397"/>
      <c r="BI390" s="287"/>
      <c r="BJ390" s="287"/>
      <c r="BK390" s="287"/>
      <c r="BL390" s="287"/>
      <c r="BM390" s="287"/>
      <c r="BN390" s="287"/>
      <c r="BO390" s="287"/>
      <c r="BP390" s="287"/>
      <c r="BQ390" s="287"/>
      <c r="BR390" s="287"/>
      <c r="BS390" s="287"/>
      <c r="BT390" s="286"/>
    </row>
    <row r="391" spans="1:72" s="217" customFormat="1" ht="11.65" customHeight="1" x14ac:dyDescent="0.2">
      <c r="A391" s="448">
        <f>IF(ISBLANK(Tracker!G355),"",Tracker!G355)</f>
        <v>18</v>
      </c>
      <c r="B391" s="971" t="str">
        <f>IF(ISBLANK(Tracker!H355),"",Tracker!H355)</f>
        <v>Abingdon Way</v>
      </c>
      <c r="C391" s="972"/>
      <c r="D391" s="972"/>
      <c r="E391" s="973"/>
      <c r="F391" s="96" t="str">
        <f>IF(ISBLANK(Tracker!L355),"",Tracker!L355)</f>
        <v>B35 6QF</v>
      </c>
      <c r="G391" s="217">
        <f t="shared" si="96"/>
        <v>353</v>
      </c>
      <c r="H391" s="368"/>
      <c r="I391" s="287"/>
      <c r="J391" s="287"/>
      <c r="K391" s="287"/>
      <c r="L391" s="287"/>
      <c r="M391" s="287"/>
      <c r="N391" s="287"/>
      <c r="O391" s="287"/>
      <c r="P391" s="287"/>
      <c r="Q391" s="287"/>
      <c r="R391" s="287"/>
      <c r="S391" s="287"/>
      <c r="T391" s="286"/>
      <c r="U391" s="367"/>
      <c r="V391" s="287"/>
      <c r="W391" s="287"/>
      <c r="X391" s="287"/>
      <c r="Y391" s="287"/>
      <c r="Z391" s="287"/>
      <c r="AA391" s="287"/>
      <c r="AB391" s="287"/>
      <c r="AC391" s="287"/>
      <c r="AD391" s="287"/>
      <c r="AE391" s="287"/>
      <c r="AF391" s="287"/>
      <c r="AG391" s="365"/>
      <c r="AH391" s="368"/>
      <c r="AI391" s="287"/>
      <c r="AJ391" s="287"/>
      <c r="AK391" s="287"/>
      <c r="AL391" s="287"/>
      <c r="AM391" s="287"/>
      <c r="AN391" s="287"/>
      <c r="AO391" s="287"/>
      <c r="AP391" s="287"/>
      <c r="AQ391" s="287"/>
      <c r="AR391" s="287"/>
      <c r="AS391" s="287"/>
      <c r="AT391" s="286"/>
      <c r="AU391" s="367"/>
      <c r="AV391" s="287"/>
      <c r="AW391" s="287"/>
      <c r="AX391" s="287"/>
      <c r="AY391" s="287"/>
      <c r="AZ391" s="287"/>
      <c r="BA391" s="287"/>
      <c r="BB391" s="287"/>
      <c r="BC391" s="287"/>
      <c r="BD391" s="287"/>
      <c r="BE391" s="287"/>
      <c r="BF391" s="288"/>
      <c r="BG391" s="396"/>
      <c r="BH391" s="397"/>
      <c r="BI391" s="287"/>
      <c r="BJ391" s="287"/>
      <c r="BK391" s="287"/>
      <c r="BL391" s="287"/>
      <c r="BM391" s="287"/>
      <c r="BN391" s="287"/>
      <c r="BO391" s="287"/>
      <c r="BP391" s="287"/>
      <c r="BQ391" s="287"/>
      <c r="BR391" s="287"/>
      <c r="BS391" s="287"/>
      <c r="BT391" s="286"/>
    </row>
    <row r="392" spans="1:72" s="217" customFormat="1" ht="11.65" customHeight="1" x14ac:dyDescent="0.2">
      <c r="A392" s="448">
        <f>IF(ISBLANK(Tracker!G356),"",Tracker!G356)</f>
        <v>19</v>
      </c>
      <c r="B392" s="971" t="str">
        <f>IF(ISBLANK(Tracker!H356),"",Tracker!H356)</f>
        <v>Abingdon Way</v>
      </c>
      <c r="C392" s="972"/>
      <c r="D392" s="972"/>
      <c r="E392" s="973"/>
      <c r="F392" s="96" t="str">
        <f>IF(ISBLANK(Tracker!L356),"",Tracker!L356)</f>
        <v>B35 6QF</v>
      </c>
      <c r="G392" s="217">
        <f t="shared" si="96"/>
        <v>354</v>
      </c>
      <c r="H392" s="368"/>
      <c r="I392" s="287"/>
      <c r="J392" s="287"/>
      <c r="K392" s="287"/>
      <c r="L392" s="287"/>
      <c r="M392" s="287"/>
      <c r="N392" s="287"/>
      <c r="O392" s="287"/>
      <c r="P392" s="287"/>
      <c r="Q392" s="287"/>
      <c r="R392" s="287"/>
      <c r="S392" s="287"/>
      <c r="T392" s="286"/>
      <c r="U392" s="367"/>
      <c r="V392" s="287"/>
      <c r="W392" s="287"/>
      <c r="X392" s="287"/>
      <c r="Y392" s="287"/>
      <c r="Z392" s="287"/>
      <c r="AA392" s="287"/>
      <c r="AB392" s="287"/>
      <c r="AC392" s="287"/>
      <c r="AD392" s="287"/>
      <c r="AE392" s="287"/>
      <c r="AF392" s="287"/>
      <c r="AG392" s="365"/>
      <c r="AH392" s="368"/>
      <c r="AI392" s="287"/>
      <c r="AJ392" s="287"/>
      <c r="AK392" s="287"/>
      <c r="AL392" s="287"/>
      <c r="AM392" s="287"/>
      <c r="AN392" s="287"/>
      <c r="AO392" s="287"/>
      <c r="AP392" s="287"/>
      <c r="AQ392" s="287"/>
      <c r="AR392" s="287"/>
      <c r="AS392" s="287"/>
      <c r="AT392" s="286"/>
      <c r="AU392" s="367"/>
      <c r="AV392" s="287"/>
      <c r="AW392" s="287"/>
      <c r="AX392" s="287"/>
      <c r="AY392" s="287"/>
      <c r="AZ392" s="287"/>
      <c r="BA392" s="287"/>
      <c r="BB392" s="287"/>
      <c r="BC392" s="287"/>
      <c r="BD392" s="287"/>
      <c r="BE392" s="287"/>
      <c r="BF392" s="288"/>
      <c r="BG392" s="396"/>
      <c r="BH392" s="397"/>
      <c r="BI392" s="287"/>
      <c r="BJ392" s="287"/>
      <c r="BK392" s="287"/>
      <c r="BL392" s="287"/>
      <c r="BM392" s="287"/>
      <c r="BN392" s="287"/>
      <c r="BO392" s="287"/>
      <c r="BP392" s="287"/>
      <c r="BQ392" s="287"/>
      <c r="BR392" s="287"/>
      <c r="BS392" s="287"/>
      <c r="BT392" s="286"/>
    </row>
    <row r="393" spans="1:72" s="217" customFormat="1" ht="11.65" customHeight="1" x14ac:dyDescent="0.2">
      <c r="A393" s="448">
        <f>IF(ISBLANK(Tracker!G357),"",Tracker!G357)</f>
        <v>20</v>
      </c>
      <c r="B393" s="971" t="str">
        <f>IF(ISBLANK(Tracker!H357),"",Tracker!H357)</f>
        <v>Abingdon Way</v>
      </c>
      <c r="C393" s="972"/>
      <c r="D393" s="972"/>
      <c r="E393" s="973"/>
      <c r="F393" s="96" t="str">
        <f>IF(ISBLANK(Tracker!L357),"",Tracker!L357)</f>
        <v>B35 6QF</v>
      </c>
      <c r="G393" s="217">
        <f t="shared" si="96"/>
        <v>355</v>
      </c>
      <c r="H393" s="368"/>
      <c r="I393" s="287"/>
      <c r="J393" s="287"/>
      <c r="K393" s="287"/>
      <c r="L393" s="287"/>
      <c r="M393" s="287"/>
      <c r="N393" s="287"/>
      <c r="O393" s="287"/>
      <c r="P393" s="287"/>
      <c r="Q393" s="287"/>
      <c r="R393" s="287"/>
      <c r="S393" s="287"/>
      <c r="T393" s="286"/>
      <c r="U393" s="367"/>
      <c r="V393" s="287"/>
      <c r="W393" s="287"/>
      <c r="X393" s="287"/>
      <c r="Y393" s="287"/>
      <c r="Z393" s="287"/>
      <c r="AA393" s="287"/>
      <c r="AB393" s="287"/>
      <c r="AC393" s="287"/>
      <c r="AD393" s="287"/>
      <c r="AE393" s="287"/>
      <c r="AF393" s="287"/>
      <c r="AG393" s="365"/>
      <c r="AH393" s="368"/>
      <c r="AI393" s="287"/>
      <c r="AJ393" s="287"/>
      <c r="AK393" s="287"/>
      <c r="AL393" s="287"/>
      <c r="AM393" s="287"/>
      <c r="AN393" s="287"/>
      <c r="AO393" s="287"/>
      <c r="AP393" s="287"/>
      <c r="AQ393" s="287"/>
      <c r="AR393" s="287"/>
      <c r="AS393" s="287"/>
      <c r="AT393" s="286"/>
      <c r="AU393" s="367"/>
      <c r="AV393" s="287"/>
      <c r="AW393" s="287"/>
      <c r="AX393" s="287"/>
      <c r="AY393" s="287"/>
      <c r="AZ393" s="287"/>
      <c r="BA393" s="287"/>
      <c r="BB393" s="287"/>
      <c r="BC393" s="287"/>
      <c r="BD393" s="287"/>
      <c r="BE393" s="287"/>
      <c r="BF393" s="288"/>
      <c r="BG393" s="396"/>
      <c r="BH393" s="397"/>
      <c r="BI393" s="287"/>
      <c r="BJ393" s="287"/>
      <c r="BK393" s="287"/>
      <c r="BL393" s="287"/>
      <c r="BM393" s="287"/>
      <c r="BN393" s="287"/>
      <c r="BO393" s="287"/>
      <c r="BP393" s="287"/>
      <c r="BQ393" s="287"/>
      <c r="BR393" s="287"/>
      <c r="BS393" s="287"/>
      <c r="BT393" s="286"/>
    </row>
    <row r="394" spans="1:72" s="217" customFormat="1" ht="11.65" customHeight="1" x14ac:dyDescent="0.2">
      <c r="A394" s="448">
        <f>IF(ISBLANK(Tracker!G358),"",Tracker!G358)</f>
        <v>21</v>
      </c>
      <c r="B394" s="971" t="str">
        <f>IF(ISBLANK(Tracker!H358),"",Tracker!H358)</f>
        <v>Abingdon Way</v>
      </c>
      <c r="C394" s="972"/>
      <c r="D394" s="972"/>
      <c r="E394" s="973"/>
      <c r="F394" s="96" t="str">
        <f>IF(ISBLANK(Tracker!L358),"",Tracker!L358)</f>
        <v>B35 6QF</v>
      </c>
      <c r="G394" s="217">
        <f t="shared" si="96"/>
        <v>356</v>
      </c>
      <c r="H394" s="368"/>
      <c r="I394" s="287"/>
      <c r="J394" s="287"/>
      <c r="K394" s="287"/>
      <c r="L394" s="287"/>
      <c r="M394" s="287"/>
      <c r="N394" s="287"/>
      <c r="O394" s="287"/>
      <c r="P394" s="287"/>
      <c r="Q394" s="287"/>
      <c r="R394" s="287"/>
      <c r="S394" s="287"/>
      <c r="T394" s="286"/>
      <c r="U394" s="367"/>
      <c r="V394" s="287"/>
      <c r="W394" s="287"/>
      <c r="X394" s="287"/>
      <c r="Y394" s="287"/>
      <c r="Z394" s="287"/>
      <c r="AA394" s="287"/>
      <c r="AB394" s="287"/>
      <c r="AC394" s="287"/>
      <c r="AD394" s="287"/>
      <c r="AE394" s="287"/>
      <c r="AF394" s="287"/>
      <c r="AG394" s="365"/>
      <c r="AH394" s="368"/>
      <c r="AI394" s="287"/>
      <c r="AJ394" s="287"/>
      <c r="AK394" s="287"/>
      <c r="AL394" s="287"/>
      <c r="AM394" s="287"/>
      <c r="AN394" s="287"/>
      <c r="AO394" s="287"/>
      <c r="AP394" s="287"/>
      <c r="AQ394" s="287"/>
      <c r="AR394" s="287"/>
      <c r="AS394" s="287"/>
      <c r="AT394" s="286"/>
      <c r="AU394" s="367"/>
      <c r="AV394" s="287"/>
      <c r="AW394" s="287"/>
      <c r="AX394" s="287"/>
      <c r="AY394" s="287"/>
      <c r="AZ394" s="287"/>
      <c r="BA394" s="287"/>
      <c r="BB394" s="287"/>
      <c r="BC394" s="287"/>
      <c r="BD394" s="287"/>
      <c r="BE394" s="287"/>
      <c r="BF394" s="288"/>
      <c r="BG394" s="396"/>
      <c r="BH394" s="397"/>
      <c r="BI394" s="287"/>
      <c r="BJ394" s="287"/>
      <c r="BK394" s="287"/>
      <c r="BL394" s="287"/>
      <c r="BM394" s="287"/>
      <c r="BN394" s="287"/>
      <c r="BO394" s="287"/>
      <c r="BP394" s="287"/>
      <c r="BQ394" s="287"/>
      <c r="BR394" s="287"/>
      <c r="BS394" s="287"/>
      <c r="BT394" s="286"/>
    </row>
    <row r="395" spans="1:72" s="217" customFormat="1" ht="11.65" customHeight="1" x14ac:dyDescent="0.2">
      <c r="A395" s="448">
        <f>IF(ISBLANK(Tracker!G359),"",Tracker!G359)</f>
        <v>23</v>
      </c>
      <c r="B395" s="971" t="str">
        <f>IF(ISBLANK(Tracker!H359),"",Tracker!H359)</f>
        <v>Abingdon Way</v>
      </c>
      <c r="C395" s="972"/>
      <c r="D395" s="972"/>
      <c r="E395" s="973"/>
      <c r="F395" s="96" t="str">
        <f>IF(ISBLANK(Tracker!L359),"",Tracker!L359)</f>
        <v>B35 6QF</v>
      </c>
      <c r="G395" s="217">
        <f t="shared" si="96"/>
        <v>357</v>
      </c>
      <c r="H395" s="368"/>
      <c r="I395" s="287"/>
      <c r="J395" s="287"/>
      <c r="K395" s="287"/>
      <c r="L395" s="287"/>
      <c r="M395" s="287"/>
      <c r="N395" s="287"/>
      <c r="O395" s="287"/>
      <c r="P395" s="287"/>
      <c r="Q395" s="287"/>
      <c r="R395" s="287"/>
      <c r="S395" s="287"/>
      <c r="T395" s="286"/>
      <c r="U395" s="367"/>
      <c r="V395" s="287"/>
      <c r="W395" s="287"/>
      <c r="X395" s="287"/>
      <c r="Y395" s="287"/>
      <c r="Z395" s="287"/>
      <c r="AA395" s="287"/>
      <c r="AB395" s="287"/>
      <c r="AC395" s="287"/>
      <c r="AD395" s="287"/>
      <c r="AE395" s="287"/>
      <c r="AF395" s="287"/>
      <c r="AG395" s="365"/>
      <c r="AH395" s="368"/>
      <c r="AI395" s="287"/>
      <c r="AJ395" s="287"/>
      <c r="AK395" s="287"/>
      <c r="AL395" s="287"/>
      <c r="AM395" s="287"/>
      <c r="AN395" s="287"/>
      <c r="AO395" s="287"/>
      <c r="AP395" s="287"/>
      <c r="AQ395" s="287"/>
      <c r="AR395" s="287"/>
      <c r="AS395" s="287"/>
      <c r="AT395" s="286"/>
      <c r="AU395" s="367"/>
      <c r="AV395" s="287"/>
      <c r="AW395" s="287"/>
      <c r="AX395" s="287"/>
      <c r="AY395" s="287"/>
      <c r="AZ395" s="287"/>
      <c r="BA395" s="287"/>
      <c r="BB395" s="287"/>
      <c r="BC395" s="287"/>
      <c r="BD395" s="287"/>
      <c r="BE395" s="287"/>
      <c r="BF395" s="288"/>
      <c r="BG395" s="396"/>
      <c r="BH395" s="397"/>
      <c r="BI395" s="287"/>
      <c r="BJ395" s="287"/>
      <c r="BK395" s="287"/>
      <c r="BL395" s="287"/>
      <c r="BM395" s="287"/>
      <c r="BN395" s="287"/>
      <c r="BO395" s="287"/>
      <c r="BP395" s="287"/>
      <c r="BQ395" s="287"/>
      <c r="BR395" s="287"/>
      <c r="BS395" s="287"/>
      <c r="BT395" s="286"/>
    </row>
    <row r="396" spans="1:72" s="217" customFormat="1" ht="11.65" customHeight="1" x14ac:dyDescent="0.2">
      <c r="A396" s="448">
        <f>IF(ISBLANK(Tracker!G360),"",Tracker!G360)</f>
        <v>24</v>
      </c>
      <c r="B396" s="971" t="str">
        <f>IF(ISBLANK(Tracker!H360),"",Tracker!H360)</f>
        <v>Abingdon Way</v>
      </c>
      <c r="C396" s="972"/>
      <c r="D396" s="972"/>
      <c r="E396" s="973"/>
      <c r="F396" s="96" t="str">
        <f>IF(ISBLANK(Tracker!L360),"",Tracker!L360)</f>
        <v>B35 6QF</v>
      </c>
      <c r="G396" s="217">
        <f t="shared" si="96"/>
        <v>358</v>
      </c>
      <c r="H396" s="368"/>
      <c r="I396" s="287"/>
      <c r="J396" s="287"/>
      <c r="K396" s="287"/>
      <c r="L396" s="287"/>
      <c r="M396" s="287"/>
      <c r="N396" s="287"/>
      <c r="O396" s="287"/>
      <c r="P396" s="287"/>
      <c r="Q396" s="287"/>
      <c r="R396" s="287"/>
      <c r="S396" s="287"/>
      <c r="T396" s="286"/>
      <c r="U396" s="367"/>
      <c r="V396" s="287"/>
      <c r="W396" s="287"/>
      <c r="X396" s="287"/>
      <c r="Y396" s="287"/>
      <c r="Z396" s="287"/>
      <c r="AA396" s="287"/>
      <c r="AB396" s="287"/>
      <c r="AC396" s="287"/>
      <c r="AD396" s="287"/>
      <c r="AE396" s="287"/>
      <c r="AF396" s="287"/>
      <c r="AG396" s="365"/>
      <c r="AH396" s="368"/>
      <c r="AI396" s="287"/>
      <c r="AJ396" s="287"/>
      <c r="AK396" s="287"/>
      <c r="AL396" s="287"/>
      <c r="AM396" s="287"/>
      <c r="AN396" s="287"/>
      <c r="AO396" s="287"/>
      <c r="AP396" s="287"/>
      <c r="AQ396" s="287"/>
      <c r="AR396" s="287"/>
      <c r="AS396" s="287"/>
      <c r="AT396" s="286"/>
      <c r="AU396" s="367"/>
      <c r="AV396" s="287"/>
      <c r="AW396" s="287"/>
      <c r="AX396" s="287"/>
      <c r="AY396" s="287"/>
      <c r="AZ396" s="287"/>
      <c r="BA396" s="287"/>
      <c r="BB396" s="287"/>
      <c r="BC396" s="287"/>
      <c r="BD396" s="287"/>
      <c r="BE396" s="287"/>
      <c r="BF396" s="288"/>
      <c r="BG396" s="396"/>
      <c r="BH396" s="397"/>
      <c r="BI396" s="287"/>
      <c r="BJ396" s="287"/>
      <c r="BK396" s="287"/>
      <c r="BL396" s="287"/>
      <c r="BM396" s="287"/>
      <c r="BN396" s="287"/>
      <c r="BO396" s="287"/>
      <c r="BP396" s="287"/>
      <c r="BQ396" s="287"/>
      <c r="BR396" s="287"/>
      <c r="BS396" s="287"/>
      <c r="BT396" s="286"/>
    </row>
    <row r="397" spans="1:72" s="217" customFormat="1" ht="11.65" customHeight="1" x14ac:dyDescent="0.2">
      <c r="A397" s="448">
        <f>IF(ISBLANK(Tracker!G361),"",Tracker!G361)</f>
        <v>25</v>
      </c>
      <c r="B397" s="971" t="str">
        <f>IF(ISBLANK(Tracker!H361),"",Tracker!H361)</f>
        <v>Abingdon Way</v>
      </c>
      <c r="C397" s="972"/>
      <c r="D397" s="972"/>
      <c r="E397" s="973"/>
      <c r="F397" s="96" t="str">
        <f>IF(ISBLANK(Tracker!L361),"",Tracker!L361)</f>
        <v>B35 6QF</v>
      </c>
      <c r="G397" s="217">
        <f t="shared" si="96"/>
        <v>359</v>
      </c>
      <c r="H397" s="368"/>
      <c r="I397" s="287"/>
      <c r="J397" s="287"/>
      <c r="K397" s="287"/>
      <c r="L397" s="287"/>
      <c r="M397" s="287"/>
      <c r="N397" s="287"/>
      <c r="O397" s="287"/>
      <c r="P397" s="287"/>
      <c r="Q397" s="287"/>
      <c r="R397" s="287"/>
      <c r="S397" s="287"/>
      <c r="T397" s="286"/>
      <c r="U397" s="367"/>
      <c r="V397" s="287"/>
      <c r="W397" s="287"/>
      <c r="X397" s="287"/>
      <c r="Y397" s="287"/>
      <c r="Z397" s="287"/>
      <c r="AA397" s="287"/>
      <c r="AB397" s="287"/>
      <c r="AC397" s="287"/>
      <c r="AD397" s="287"/>
      <c r="AE397" s="287"/>
      <c r="AF397" s="287"/>
      <c r="AG397" s="365"/>
      <c r="AH397" s="368"/>
      <c r="AI397" s="287"/>
      <c r="AJ397" s="287"/>
      <c r="AK397" s="287"/>
      <c r="AL397" s="287"/>
      <c r="AM397" s="287"/>
      <c r="AN397" s="287"/>
      <c r="AO397" s="287"/>
      <c r="AP397" s="287"/>
      <c r="AQ397" s="287"/>
      <c r="AR397" s="287"/>
      <c r="AS397" s="287"/>
      <c r="AT397" s="286"/>
      <c r="AU397" s="367"/>
      <c r="AV397" s="287"/>
      <c r="AW397" s="287"/>
      <c r="AX397" s="287"/>
      <c r="AY397" s="287"/>
      <c r="AZ397" s="287"/>
      <c r="BA397" s="287"/>
      <c r="BB397" s="287"/>
      <c r="BC397" s="287"/>
      <c r="BD397" s="287"/>
      <c r="BE397" s="287"/>
      <c r="BF397" s="288"/>
      <c r="BG397" s="396"/>
      <c r="BH397" s="397"/>
      <c r="BI397" s="287"/>
      <c r="BJ397" s="287"/>
      <c r="BK397" s="287"/>
      <c r="BL397" s="287"/>
      <c r="BM397" s="287"/>
      <c r="BN397" s="287"/>
      <c r="BO397" s="287"/>
      <c r="BP397" s="287"/>
      <c r="BQ397" s="287"/>
      <c r="BR397" s="287"/>
      <c r="BS397" s="287"/>
      <c r="BT397" s="286"/>
    </row>
    <row r="398" spans="1:72" s="217" customFormat="1" ht="11.65" customHeight="1" x14ac:dyDescent="0.2">
      <c r="A398" s="448">
        <f>IF(ISBLANK(Tracker!G362),"",Tracker!G362)</f>
        <v>27</v>
      </c>
      <c r="B398" s="971" t="str">
        <f>IF(ISBLANK(Tracker!H362),"",Tracker!H362)</f>
        <v>Abingdon Way</v>
      </c>
      <c r="C398" s="972"/>
      <c r="D398" s="972"/>
      <c r="E398" s="973"/>
      <c r="F398" s="96" t="str">
        <f>IF(ISBLANK(Tracker!L362),"",Tracker!L362)</f>
        <v>B35 6QF</v>
      </c>
      <c r="G398" s="217">
        <f t="shared" si="96"/>
        <v>360</v>
      </c>
      <c r="H398" s="368"/>
      <c r="I398" s="287"/>
      <c r="J398" s="287"/>
      <c r="K398" s="287"/>
      <c r="L398" s="287"/>
      <c r="M398" s="287"/>
      <c r="N398" s="287"/>
      <c r="O398" s="287"/>
      <c r="P398" s="287"/>
      <c r="Q398" s="287"/>
      <c r="R398" s="287"/>
      <c r="S398" s="287"/>
      <c r="T398" s="286"/>
      <c r="U398" s="367"/>
      <c r="V398" s="287"/>
      <c r="W398" s="287"/>
      <c r="X398" s="287"/>
      <c r="Y398" s="287"/>
      <c r="Z398" s="287"/>
      <c r="AA398" s="287"/>
      <c r="AB398" s="287"/>
      <c r="AC398" s="287"/>
      <c r="AD398" s="287"/>
      <c r="AE398" s="287"/>
      <c r="AF398" s="287"/>
      <c r="AG398" s="365"/>
      <c r="AH398" s="368"/>
      <c r="AI398" s="287"/>
      <c r="AJ398" s="287"/>
      <c r="AK398" s="287"/>
      <c r="AL398" s="287"/>
      <c r="AM398" s="287"/>
      <c r="AN398" s="287"/>
      <c r="AO398" s="287"/>
      <c r="AP398" s="287"/>
      <c r="AQ398" s="287"/>
      <c r="AR398" s="287"/>
      <c r="AS398" s="287"/>
      <c r="AT398" s="286"/>
      <c r="AU398" s="367"/>
      <c r="AV398" s="287"/>
      <c r="AW398" s="287"/>
      <c r="AX398" s="287"/>
      <c r="AY398" s="287"/>
      <c r="AZ398" s="287"/>
      <c r="BA398" s="287"/>
      <c r="BB398" s="287"/>
      <c r="BC398" s="287"/>
      <c r="BD398" s="287"/>
      <c r="BE398" s="287"/>
      <c r="BF398" s="288"/>
      <c r="BG398" s="396"/>
      <c r="BH398" s="397"/>
      <c r="BI398" s="287"/>
      <c r="BJ398" s="287"/>
      <c r="BK398" s="287"/>
      <c r="BL398" s="287"/>
      <c r="BM398" s="287"/>
      <c r="BN398" s="287"/>
      <c r="BO398" s="287"/>
      <c r="BP398" s="287"/>
      <c r="BQ398" s="287"/>
      <c r="BR398" s="287"/>
      <c r="BS398" s="287"/>
      <c r="BT398" s="286"/>
    </row>
    <row r="399" spans="1:72" s="217" customFormat="1" ht="11.65" customHeight="1" x14ac:dyDescent="0.2">
      <c r="A399" s="448">
        <f>IF(ISBLANK(Tracker!G363),"",Tracker!G363)</f>
        <v>29</v>
      </c>
      <c r="B399" s="971" t="str">
        <f>IF(ISBLANK(Tracker!H363),"",Tracker!H363)</f>
        <v>Abingdon Way</v>
      </c>
      <c r="C399" s="972"/>
      <c r="D399" s="972"/>
      <c r="E399" s="973"/>
      <c r="F399" s="96" t="str">
        <f>IF(ISBLANK(Tracker!L363),"",Tracker!L363)</f>
        <v>B35 6QF</v>
      </c>
      <c r="G399" s="217">
        <f t="shared" si="96"/>
        <v>361</v>
      </c>
      <c r="H399" s="368"/>
      <c r="I399" s="287"/>
      <c r="J399" s="287"/>
      <c r="K399" s="287"/>
      <c r="L399" s="287"/>
      <c r="M399" s="287"/>
      <c r="N399" s="287"/>
      <c r="O399" s="287"/>
      <c r="P399" s="287"/>
      <c r="Q399" s="287"/>
      <c r="R399" s="287"/>
      <c r="S399" s="287"/>
      <c r="T399" s="286"/>
      <c r="U399" s="367"/>
      <c r="V399" s="287"/>
      <c r="W399" s="287"/>
      <c r="X399" s="287"/>
      <c r="Y399" s="287"/>
      <c r="Z399" s="287"/>
      <c r="AA399" s="287"/>
      <c r="AB399" s="287"/>
      <c r="AC399" s="287"/>
      <c r="AD399" s="287"/>
      <c r="AE399" s="287"/>
      <c r="AF399" s="287"/>
      <c r="AG399" s="365"/>
      <c r="AH399" s="368"/>
      <c r="AI399" s="287"/>
      <c r="AJ399" s="287"/>
      <c r="AK399" s="287"/>
      <c r="AL399" s="287"/>
      <c r="AM399" s="287"/>
      <c r="AN399" s="287"/>
      <c r="AO399" s="287"/>
      <c r="AP399" s="287"/>
      <c r="AQ399" s="287"/>
      <c r="AR399" s="287"/>
      <c r="AS399" s="287"/>
      <c r="AT399" s="286"/>
      <c r="AU399" s="367"/>
      <c r="AV399" s="287"/>
      <c r="AW399" s="287"/>
      <c r="AX399" s="287"/>
      <c r="AY399" s="287"/>
      <c r="AZ399" s="287"/>
      <c r="BA399" s="287"/>
      <c r="BB399" s="287"/>
      <c r="BC399" s="287"/>
      <c r="BD399" s="287"/>
      <c r="BE399" s="287"/>
      <c r="BF399" s="288"/>
      <c r="BG399" s="396"/>
      <c r="BH399" s="397"/>
      <c r="BI399" s="287"/>
      <c r="BJ399" s="287"/>
      <c r="BK399" s="287"/>
      <c r="BL399" s="287"/>
      <c r="BM399" s="287"/>
      <c r="BN399" s="287"/>
      <c r="BO399" s="287"/>
      <c r="BP399" s="287"/>
      <c r="BQ399" s="287"/>
      <c r="BR399" s="287"/>
      <c r="BS399" s="287"/>
      <c r="BT399" s="286"/>
    </row>
    <row r="400" spans="1:72" s="217" customFormat="1" ht="11.65" customHeight="1" x14ac:dyDescent="0.2">
      <c r="A400" s="448">
        <f>IF(ISBLANK(Tracker!G364),"",Tracker!G364)</f>
        <v>30</v>
      </c>
      <c r="B400" s="971" t="str">
        <f>IF(ISBLANK(Tracker!H364),"",Tracker!H364)</f>
        <v>Abingdon Way</v>
      </c>
      <c r="C400" s="972"/>
      <c r="D400" s="972"/>
      <c r="E400" s="973"/>
      <c r="F400" s="96" t="str">
        <f>IF(ISBLANK(Tracker!L364),"",Tracker!L364)</f>
        <v>B35 6QF</v>
      </c>
      <c r="G400" s="217">
        <f t="shared" si="96"/>
        <v>362</v>
      </c>
      <c r="H400" s="368"/>
      <c r="I400" s="287"/>
      <c r="J400" s="287"/>
      <c r="K400" s="287"/>
      <c r="L400" s="287"/>
      <c r="M400" s="287"/>
      <c r="N400" s="287"/>
      <c r="O400" s="287"/>
      <c r="P400" s="287"/>
      <c r="Q400" s="287"/>
      <c r="R400" s="287"/>
      <c r="S400" s="287"/>
      <c r="T400" s="286"/>
      <c r="U400" s="367"/>
      <c r="V400" s="287"/>
      <c r="W400" s="287"/>
      <c r="X400" s="287"/>
      <c r="Y400" s="287"/>
      <c r="Z400" s="287"/>
      <c r="AA400" s="287"/>
      <c r="AB400" s="287"/>
      <c r="AC400" s="287"/>
      <c r="AD400" s="287"/>
      <c r="AE400" s="287"/>
      <c r="AF400" s="287"/>
      <c r="AG400" s="365"/>
      <c r="AH400" s="368"/>
      <c r="AI400" s="287"/>
      <c r="AJ400" s="287"/>
      <c r="AK400" s="287"/>
      <c r="AL400" s="287"/>
      <c r="AM400" s="287"/>
      <c r="AN400" s="287"/>
      <c r="AO400" s="287"/>
      <c r="AP400" s="287"/>
      <c r="AQ400" s="287"/>
      <c r="AR400" s="287"/>
      <c r="AS400" s="287"/>
      <c r="AT400" s="286"/>
      <c r="AU400" s="367"/>
      <c r="AV400" s="287"/>
      <c r="AW400" s="287"/>
      <c r="AX400" s="287"/>
      <c r="AY400" s="287"/>
      <c r="AZ400" s="287"/>
      <c r="BA400" s="287"/>
      <c r="BB400" s="287"/>
      <c r="BC400" s="287"/>
      <c r="BD400" s="287"/>
      <c r="BE400" s="287"/>
      <c r="BF400" s="288"/>
      <c r="BG400" s="396"/>
      <c r="BH400" s="397"/>
      <c r="BI400" s="287"/>
      <c r="BJ400" s="287"/>
      <c r="BK400" s="287"/>
      <c r="BL400" s="287"/>
      <c r="BM400" s="287"/>
      <c r="BN400" s="287"/>
      <c r="BO400" s="287"/>
      <c r="BP400" s="287"/>
      <c r="BQ400" s="287"/>
      <c r="BR400" s="287"/>
      <c r="BS400" s="287"/>
      <c r="BT400" s="286"/>
    </row>
    <row r="401" spans="1:72" s="217" customFormat="1" ht="11.65" customHeight="1" x14ac:dyDescent="0.2">
      <c r="A401" s="448">
        <f>IF(ISBLANK(Tracker!G365),"",Tracker!G365)</f>
        <v>31</v>
      </c>
      <c r="B401" s="971" t="str">
        <f>IF(ISBLANK(Tracker!H365),"",Tracker!H365)</f>
        <v>Abingdon Way</v>
      </c>
      <c r="C401" s="972"/>
      <c r="D401" s="972"/>
      <c r="E401" s="973"/>
      <c r="F401" s="96" t="str">
        <f>IF(ISBLANK(Tracker!L365),"",Tracker!L365)</f>
        <v>B35 6QF</v>
      </c>
      <c r="G401" s="217">
        <f t="shared" si="96"/>
        <v>363</v>
      </c>
      <c r="H401" s="368"/>
      <c r="I401" s="287"/>
      <c r="J401" s="287"/>
      <c r="K401" s="287"/>
      <c r="L401" s="287"/>
      <c r="M401" s="287"/>
      <c r="N401" s="287"/>
      <c r="O401" s="287"/>
      <c r="P401" s="287"/>
      <c r="Q401" s="287"/>
      <c r="R401" s="287"/>
      <c r="S401" s="287"/>
      <c r="T401" s="286"/>
      <c r="U401" s="367"/>
      <c r="V401" s="287"/>
      <c r="W401" s="287"/>
      <c r="X401" s="287"/>
      <c r="Y401" s="287"/>
      <c r="Z401" s="287"/>
      <c r="AA401" s="287"/>
      <c r="AB401" s="287"/>
      <c r="AC401" s="287"/>
      <c r="AD401" s="287"/>
      <c r="AE401" s="287"/>
      <c r="AF401" s="287"/>
      <c r="AG401" s="365"/>
      <c r="AH401" s="368"/>
      <c r="AI401" s="287"/>
      <c r="AJ401" s="287"/>
      <c r="AK401" s="287"/>
      <c r="AL401" s="287"/>
      <c r="AM401" s="287"/>
      <c r="AN401" s="287"/>
      <c r="AO401" s="287"/>
      <c r="AP401" s="287"/>
      <c r="AQ401" s="287"/>
      <c r="AR401" s="287"/>
      <c r="AS401" s="287"/>
      <c r="AT401" s="286"/>
      <c r="AU401" s="367"/>
      <c r="AV401" s="287"/>
      <c r="AW401" s="287"/>
      <c r="AX401" s="287"/>
      <c r="AY401" s="287"/>
      <c r="AZ401" s="287"/>
      <c r="BA401" s="287"/>
      <c r="BB401" s="287"/>
      <c r="BC401" s="287"/>
      <c r="BD401" s="287"/>
      <c r="BE401" s="287"/>
      <c r="BF401" s="288"/>
      <c r="BG401" s="396"/>
      <c r="BH401" s="397"/>
      <c r="BI401" s="287"/>
      <c r="BJ401" s="287"/>
      <c r="BK401" s="287"/>
      <c r="BL401" s="287"/>
      <c r="BM401" s="287"/>
      <c r="BN401" s="287"/>
      <c r="BO401" s="287"/>
      <c r="BP401" s="287"/>
      <c r="BQ401" s="287"/>
      <c r="BR401" s="287"/>
      <c r="BS401" s="287"/>
      <c r="BT401" s="286"/>
    </row>
    <row r="402" spans="1:72" s="217" customFormat="1" ht="11.65" customHeight="1" x14ac:dyDescent="0.2">
      <c r="A402" s="448">
        <f>IF(ISBLANK(Tracker!G366),"",Tracker!G366)</f>
        <v>32</v>
      </c>
      <c r="B402" s="971" t="str">
        <f>IF(ISBLANK(Tracker!H366),"",Tracker!H366)</f>
        <v>Abingdon Way</v>
      </c>
      <c r="C402" s="972"/>
      <c r="D402" s="972"/>
      <c r="E402" s="973"/>
      <c r="F402" s="96" t="str">
        <f>IF(ISBLANK(Tracker!L366),"",Tracker!L366)</f>
        <v>B35 6QF</v>
      </c>
      <c r="G402" s="217">
        <f t="shared" si="96"/>
        <v>364</v>
      </c>
      <c r="H402" s="368"/>
      <c r="I402" s="287"/>
      <c r="J402" s="287"/>
      <c r="K402" s="287"/>
      <c r="L402" s="287"/>
      <c r="M402" s="287"/>
      <c r="N402" s="287"/>
      <c r="O402" s="287"/>
      <c r="P402" s="287"/>
      <c r="Q402" s="287"/>
      <c r="R402" s="287"/>
      <c r="S402" s="287"/>
      <c r="T402" s="286"/>
      <c r="U402" s="367"/>
      <c r="V402" s="287"/>
      <c r="W402" s="287"/>
      <c r="X402" s="287"/>
      <c r="Y402" s="287"/>
      <c r="Z402" s="287"/>
      <c r="AA402" s="287"/>
      <c r="AB402" s="287"/>
      <c r="AC402" s="287"/>
      <c r="AD402" s="287"/>
      <c r="AE402" s="287"/>
      <c r="AF402" s="287"/>
      <c r="AG402" s="365"/>
      <c r="AH402" s="368"/>
      <c r="AI402" s="287"/>
      <c r="AJ402" s="287"/>
      <c r="AK402" s="287"/>
      <c r="AL402" s="287"/>
      <c r="AM402" s="287"/>
      <c r="AN402" s="287"/>
      <c r="AO402" s="287"/>
      <c r="AP402" s="287"/>
      <c r="AQ402" s="287"/>
      <c r="AR402" s="287"/>
      <c r="AS402" s="287"/>
      <c r="AT402" s="286"/>
      <c r="AU402" s="367"/>
      <c r="AV402" s="287"/>
      <c r="AW402" s="287"/>
      <c r="AX402" s="287"/>
      <c r="AY402" s="287"/>
      <c r="AZ402" s="287"/>
      <c r="BA402" s="287"/>
      <c r="BB402" s="287"/>
      <c r="BC402" s="287"/>
      <c r="BD402" s="287"/>
      <c r="BE402" s="287"/>
      <c r="BF402" s="288"/>
      <c r="BG402" s="396"/>
      <c r="BH402" s="397"/>
      <c r="BI402" s="287"/>
      <c r="BJ402" s="287"/>
      <c r="BK402" s="287"/>
      <c r="BL402" s="287"/>
      <c r="BM402" s="287"/>
      <c r="BN402" s="287"/>
      <c r="BO402" s="287"/>
      <c r="BP402" s="287"/>
      <c r="BQ402" s="287"/>
      <c r="BR402" s="287"/>
      <c r="BS402" s="287"/>
      <c r="BT402" s="286"/>
    </row>
    <row r="403" spans="1:72" s="217" customFormat="1" ht="11.65" customHeight="1" x14ac:dyDescent="0.2">
      <c r="A403" s="448">
        <f>IF(ISBLANK(Tracker!G367),"",Tracker!G367)</f>
        <v>33</v>
      </c>
      <c r="B403" s="971" t="str">
        <f>IF(ISBLANK(Tracker!H367),"",Tracker!H367)</f>
        <v>Abingdon Way</v>
      </c>
      <c r="C403" s="972"/>
      <c r="D403" s="972"/>
      <c r="E403" s="973"/>
      <c r="F403" s="96" t="str">
        <f>IF(ISBLANK(Tracker!L367),"",Tracker!L367)</f>
        <v>B35 6QF</v>
      </c>
      <c r="G403" s="217">
        <f t="shared" si="96"/>
        <v>365</v>
      </c>
      <c r="H403" s="368"/>
      <c r="I403" s="287"/>
      <c r="J403" s="287"/>
      <c r="K403" s="287"/>
      <c r="L403" s="287"/>
      <c r="M403" s="287"/>
      <c r="N403" s="287"/>
      <c r="O403" s="287"/>
      <c r="P403" s="287"/>
      <c r="Q403" s="287"/>
      <c r="R403" s="287"/>
      <c r="S403" s="287"/>
      <c r="T403" s="286"/>
      <c r="U403" s="367"/>
      <c r="V403" s="287"/>
      <c r="W403" s="287"/>
      <c r="X403" s="287"/>
      <c r="Y403" s="287"/>
      <c r="Z403" s="287"/>
      <c r="AA403" s="287"/>
      <c r="AB403" s="287"/>
      <c r="AC403" s="287"/>
      <c r="AD403" s="287"/>
      <c r="AE403" s="287"/>
      <c r="AF403" s="287"/>
      <c r="AG403" s="365"/>
      <c r="AH403" s="368"/>
      <c r="AI403" s="287"/>
      <c r="AJ403" s="287"/>
      <c r="AK403" s="287"/>
      <c r="AL403" s="287"/>
      <c r="AM403" s="287"/>
      <c r="AN403" s="287"/>
      <c r="AO403" s="287"/>
      <c r="AP403" s="287"/>
      <c r="AQ403" s="287"/>
      <c r="AR403" s="287"/>
      <c r="AS403" s="287"/>
      <c r="AT403" s="286"/>
      <c r="AU403" s="367"/>
      <c r="AV403" s="287"/>
      <c r="AW403" s="287"/>
      <c r="AX403" s="287"/>
      <c r="AY403" s="287"/>
      <c r="AZ403" s="287"/>
      <c r="BA403" s="287"/>
      <c r="BB403" s="287"/>
      <c r="BC403" s="287"/>
      <c r="BD403" s="287"/>
      <c r="BE403" s="287"/>
      <c r="BF403" s="288"/>
      <c r="BG403" s="396"/>
      <c r="BH403" s="397"/>
      <c r="BI403" s="287"/>
      <c r="BJ403" s="287"/>
      <c r="BK403" s="287"/>
      <c r="BL403" s="287"/>
      <c r="BM403" s="287"/>
      <c r="BN403" s="287"/>
      <c r="BO403" s="287"/>
      <c r="BP403" s="287"/>
      <c r="BQ403" s="287"/>
      <c r="BR403" s="287"/>
      <c r="BS403" s="287"/>
      <c r="BT403" s="286"/>
    </row>
    <row r="404" spans="1:72" s="217" customFormat="1" ht="11.65" customHeight="1" x14ac:dyDescent="0.2">
      <c r="A404" s="448">
        <f>IF(ISBLANK(Tracker!G368),"",Tracker!G368)</f>
        <v>34</v>
      </c>
      <c r="B404" s="971" t="str">
        <f>IF(ISBLANK(Tracker!H368),"",Tracker!H368)</f>
        <v>Abingdon Way</v>
      </c>
      <c r="C404" s="972"/>
      <c r="D404" s="972"/>
      <c r="E404" s="973"/>
      <c r="F404" s="96" t="str">
        <f>IF(ISBLANK(Tracker!L368),"",Tracker!L368)</f>
        <v>B35 6QF</v>
      </c>
      <c r="G404" s="217">
        <f t="shared" si="96"/>
        <v>366</v>
      </c>
      <c r="H404" s="368"/>
      <c r="I404" s="287"/>
      <c r="J404" s="287"/>
      <c r="K404" s="287"/>
      <c r="L404" s="287"/>
      <c r="M404" s="287"/>
      <c r="N404" s="287"/>
      <c r="O404" s="287"/>
      <c r="P404" s="287"/>
      <c r="Q404" s="287"/>
      <c r="R404" s="287"/>
      <c r="S404" s="287"/>
      <c r="T404" s="286"/>
      <c r="U404" s="367"/>
      <c r="V404" s="287"/>
      <c r="W404" s="287"/>
      <c r="X404" s="287"/>
      <c r="Y404" s="287"/>
      <c r="Z404" s="287"/>
      <c r="AA404" s="287"/>
      <c r="AB404" s="287"/>
      <c r="AC404" s="287"/>
      <c r="AD404" s="287"/>
      <c r="AE404" s="287"/>
      <c r="AF404" s="287"/>
      <c r="AG404" s="365"/>
      <c r="AH404" s="368"/>
      <c r="AI404" s="287"/>
      <c r="AJ404" s="287"/>
      <c r="AK404" s="287"/>
      <c r="AL404" s="287"/>
      <c r="AM404" s="287"/>
      <c r="AN404" s="287"/>
      <c r="AO404" s="287"/>
      <c r="AP404" s="287"/>
      <c r="AQ404" s="287"/>
      <c r="AR404" s="287"/>
      <c r="AS404" s="287"/>
      <c r="AT404" s="286"/>
      <c r="AU404" s="367"/>
      <c r="AV404" s="287"/>
      <c r="AW404" s="287"/>
      <c r="AX404" s="287"/>
      <c r="AY404" s="287"/>
      <c r="AZ404" s="287"/>
      <c r="BA404" s="287"/>
      <c r="BB404" s="287"/>
      <c r="BC404" s="287"/>
      <c r="BD404" s="287"/>
      <c r="BE404" s="287"/>
      <c r="BF404" s="288"/>
      <c r="BG404" s="396"/>
      <c r="BH404" s="397"/>
      <c r="BI404" s="287"/>
      <c r="BJ404" s="287"/>
      <c r="BK404" s="287"/>
      <c r="BL404" s="287"/>
      <c r="BM404" s="287"/>
      <c r="BN404" s="287"/>
      <c r="BO404" s="287"/>
      <c r="BP404" s="287"/>
      <c r="BQ404" s="287"/>
      <c r="BR404" s="287"/>
      <c r="BS404" s="287"/>
      <c r="BT404" s="286"/>
    </row>
    <row r="405" spans="1:72" s="217" customFormat="1" ht="11.65" customHeight="1" x14ac:dyDescent="0.2">
      <c r="A405" s="448">
        <f>IF(ISBLANK(Tracker!G369),"",Tracker!G369)</f>
        <v>37</v>
      </c>
      <c r="B405" s="971" t="str">
        <f>IF(ISBLANK(Tracker!H369),"",Tracker!H369)</f>
        <v>Abingdon Way</v>
      </c>
      <c r="C405" s="972"/>
      <c r="D405" s="972"/>
      <c r="E405" s="973"/>
      <c r="F405" s="96" t="str">
        <f>IF(ISBLANK(Tracker!L369),"",Tracker!L369)</f>
        <v>B35 6QF</v>
      </c>
      <c r="G405" s="217">
        <f t="shared" si="96"/>
        <v>367</v>
      </c>
      <c r="H405" s="368"/>
      <c r="I405" s="287"/>
      <c r="J405" s="287"/>
      <c r="K405" s="287"/>
      <c r="L405" s="287"/>
      <c r="M405" s="287"/>
      <c r="N405" s="287"/>
      <c r="O405" s="287"/>
      <c r="P405" s="287"/>
      <c r="Q405" s="287"/>
      <c r="R405" s="287"/>
      <c r="S405" s="287"/>
      <c r="T405" s="286"/>
      <c r="U405" s="367"/>
      <c r="V405" s="287"/>
      <c r="W405" s="287"/>
      <c r="X405" s="287"/>
      <c r="Y405" s="287"/>
      <c r="Z405" s="287"/>
      <c r="AA405" s="287"/>
      <c r="AB405" s="287"/>
      <c r="AC405" s="287"/>
      <c r="AD405" s="287"/>
      <c r="AE405" s="287"/>
      <c r="AF405" s="287"/>
      <c r="AG405" s="365"/>
      <c r="AH405" s="368"/>
      <c r="AI405" s="287"/>
      <c r="AJ405" s="287"/>
      <c r="AK405" s="287"/>
      <c r="AL405" s="287"/>
      <c r="AM405" s="287"/>
      <c r="AN405" s="287"/>
      <c r="AO405" s="287"/>
      <c r="AP405" s="287"/>
      <c r="AQ405" s="287"/>
      <c r="AR405" s="287"/>
      <c r="AS405" s="287"/>
      <c r="AT405" s="286"/>
      <c r="AU405" s="367"/>
      <c r="AV405" s="287"/>
      <c r="AW405" s="287"/>
      <c r="AX405" s="287"/>
      <c r="AY405" s="287"/>
      <c r="AZ405" s="287"/>
      <c r="BA405" s="287"/>
      <c r="BB405" s="287"/>
      <c r="BC405" s="287"/>
      <c r="BD405" s="287"/>
      <c r="BE405" s="287"/>
      <c r="BF405" s="288"/>
      <c r="BG405" s="396"/>
      <c r="BH405" s="397"/>
      <c r="BI405" s="287"/>
      <c r="BJ405" s="287"/>
      <c r="BK405" s="287"/>
      <c r="BL405" s="287"/>
      <c r="BM405" s="287"/>
      <c r="BN405" s="287"/>
      <c r="BO405" s="287"/>
      <c r="BP405" s="287"/>
      <c r="BQ405" s="287"/>
      <c r="BR405" s="287"/>
      <c r="BS405" s="287"/>
      <c r="BT405" s="286"/>
    </row>
    <row r="406" spans="1:72" s="217" customFormat="1" ht="11.65" customHeight="1" x14ac:dyDescent="0.2">
      <c r="A406" s="448">
        <f>IF(ISBLANK(Tracker!G370),"",Tracker!G370)</f>
        <v>41</v>
      </c>
      <c r="B406" s="971" t="str">
        <f>IF(ISBLANK(Tracker!H370),"",Tracker!H370)</f>
        <v>Abingdon Way</v>
      </c>
      <c r="C406" s="972"/>
      <c r="D406" s="972"/>
      <c r="E406" s="973"/>
      <c r="F406" s="96" t="str">
        <f>IF(ISBLANK(Tracker!L370),"",Tracker!L370)</f>
        <v>B35 6QF</v>
      </c>
      <c r="G406" s="217">
        <f t="shared" si="96"/>
        <v>368</v>
      </c>
      <c r="H406" s="368"/>
      <c r="I406" s="287"/>
      <c r="J406" s="287"/>
      <c r="K406" s="287"/>
      <c r="L406" s="287"/>
      <c r="M406" s="287"/>
      <c r="N406" s="287"/>
      <c r="O406" s="287"/>
      <c r="P406" s="287"/>
      <c r="Q406" s="287"/>
      <c r="R406" s="287"/>
      <c r="S406" s="287"/>
      <c r="T406" s="286"/>
      <c r="U406" s="367"/>
      <c r="V406" s="287"/>
      <c r="W406" s="287"/>
      <c r="X406" s="287"/>
      <c r="Y406" s="287"/>
      <c r="Z406" s="287"/>
      <c r="AA406" s="287"/>
      <c r="AB406" s="287"/>
      <c r="AC406" s="287"/>
      <c r="AD406" s="287"/>
      <c r="AE406" s="287"/>
      <c r="AF406" s="287"/>
      <c r="AG406" s="365"/>
      <c r="AH406" s="368"/>
      <c r="AI406" s="287"/>
      <c r="AJ406" s="287"/>
      <c r="AK406" s="287"/>
      <c r="AL406" s="287"/>
      <c r="AM406" s="287"/>
      <c r="AN406" s="287"/>
      <c r="AO406" s="287"/>
      <c r="AP406" s="287"/>
      <c r="AQ406" s="287"/>
      <c r="AR406" s="287"/>
      <c r="AS406" s="287"/>
      <c r="AT406" s="286"/>
      <c r="AU406" s="367"/>
      <c r="AV406" s="287"/>
      <c r="AW406" s="287"/>
      <c r="AX406" s="287"/>
      <c r="AY406" s="287"/>
      <c r="AZ406" s="287"/>
      <c r="BA406" s="287"/>
      <c r="BB406" s="287"/>
      <c r="BC406" s="287"/>
      <c r="BD406" s="287"/>
      <c r="BE406" s="287"/>
      <c r="BF406" s="288"/>
      <c r="BG406" s="396"/>
      <c r="BH406" s="397"/>
      <c r="BI406" s="287"/>
      <c r="BJ406" s="287"/>
      <c r="BK406" s="287"/>
      <c r="BL406" s="287"/>
      <c r="BM406" s="287"/>
      <c r="BN406" s="287"/>
      <c r="BO406" s="287"/>
      <c r="BP406" s="287"/>
      <c r="BQ406" s="287"/>
      <c r="BR406" s="287"/>
      <c r="BS406" s="287"/>
      <c r="BT406" s="286"/>
    </row>
    <row r="407" spans="1:72" s="217" customFormat="1" ht="11.65" customHeight="1" x14ac:dyDescent="0.2">
      <c r="A407" s="448">
        <f>IF(ISBLANK(Tracker!G371),"",Tracker!G371)</f>
        <v>45</v>
      </c>
      <c r="B407" s="971" t="str">
        <f>IF(ISBLANK(Tracker!H371),"",Tracker!H371)</f>
        <v>Abingdon Way</v>
      </c>
      <c r="C407" s="972"/>
      <c r="D407" s="972"/>
      <c r="E407" s="973"/>
      <c r="F407" s="96" t="str">
        <f>IF(ISBLANK(Tracker!L371),"",Tracker!L371)</f>
        <v>B35 6QF</v>
      </c>
      <c r="G407" s="217">
        <f t="shared" si="96"/>
        <v>369</v>
      </c>
      <c r="H407" s="368"/>
      <c r="I407" s="287"/>
      <c r="J407" s="287"/>
      <c r="K407" s="287"/>
      <c r="L407" s="287"/>
      <c r="M407" s="287"/>
      <c r="N407" s="287"/>
      <c r="O407" s="287"/>
      <c r="P407" s="287"/>
      <c r="Q407" s="287"/>
      <c r="R407" s="287"/>
      <c r="S407" s="287"/>
      <c r="T407" s="286"/>
      <c r="U407" s="367"/>
      <c r="V407" s="287"/>
      <c r="W407" s="287"/>
      <c r="X407" s="287"/>
      <c r="Y407" s="287"/>
      <c r="Z407" s="287"/>
      <c r="AA407" s="287"/>
      <c r="AB407" s="287"/>
      <c r="AC407" s="287"/>
      <c r="AD407" s="287"/>
      <c r="AE407" s="287"/>
      <c r="AF407" s="287"/>
      <c r="AG407" s="365"/>
      <c r="AH407" s="368"/>
      <c r="AI407" s="287"/>
      <c r="AJ407" s="287"/>
      <c r="AK407" s="287"/>
      <c r="AL407" s="287"/>
      <c r="AM407" s="287"/>
      <c r="AN407" s="287"/>
      <c r="AO407" s="287"/>
      <c r="AP407" s="287"/>
      <c r="AQ407" s="287"/>
      <c r="AR407" s="287"/>
      <c r="AS407" s="287"/>
      <c r="AT407" s="286"/>
      <c r="AU407" s="367"/>
      <c r="AV407" s="287"/>
      <c r="AW407" s="287"/>
      <c r="AX407" s="287"/>
      <c r="AY407" s="287"/>
      <c r="AZ407" s="287"/>
      <c r="BA407" s="287"/>
      <c r="BB407" s="287"/>
      <c r="BC407" s="287"/>
      <c r="BD407" s="287"/>
      <c r="BE407" s="287"/>
      <c r="BF407" s="288"/>
      <c r="BG407" s="396"/>
      <c r="BH407" s="397"/>
      <c r="BI407" s="287"/>
      <c r="BJ407" s="287"/>
      <c r="BK407" s="287"/>
      <c r="BL407" s="287"/>
      <c r="BM407" s="287"/>
      <c r="BN407" s="287"/>
      <c r="BO407" s="287"/>
      <c r="BP407" s="287"/>
      <c r="BQ407" s="287"/>
      <c r="BR407" s="287"/>
      <c r="BS407" s="287"/>
      <c r="BT407" s="286"/>
    </row>
    <row r="408" spans="1:72" s="217" customFormat="1" ht="11.65" customHeight="1" x14ac:dyDescent="0.2">
      <c r="A408" s="448">
        <f>IF(ISBLANK(Tracker!G372),"",Tracker!G372)</f>
        <v>47</v>
      </c>
      <c r="B408" s="971" t="str">
        <f>IF(ISBLANK(Tracker!H372),"",Tracker!H372)</f>
        <v>Abingdon Way</v>
      </c>
      <c r="C408" s="972"/>
      <c r="D408" s="972"/>
      <c r="E408" s="973"/>
      <c r="F408" s="96" t="str">
        <f>IF(ISBLANK(Tracker!L359),"",Tracker!L359)</f>
        <v>B35 6QF</v>
      </c>
      <c r="G408" s="217">
        <f t="shared" si="96"/>
        <v>370</v>
      </c>
      <c r="H408" s="368"/>
      <c r="I408" s="287"/>
      <c r="J408" s="287"/>
      <c r="K408" s="287"/>
      <c r="L408" s="287"/>
      <c r="M408" s="287"/>
      <c r="N408" s="287"/>
      <c r="O408" s="287"/>
      <c r="P408" s="287"/>
      <c r="Q408" s="287"/>
      <c r="R408" s="287"/>
      <c r="S408" s="287"/>
      <c r="T408" s="286"/>
      <c r="U408" s="367"/>
      <c r="V408" s="287"/>
      <c r="W408" s="287"/>
      <c r="X408" s="287"/>
      <c r="Y408" s="287"/>
      <c r="Z408" s="287"/>
      <c r="AA408" s="287"/>
      <c r="AB408" s="287"/>
      <c r="AC408" s="287"/>
      <c r="AD408" s="287"/>
      <c r="AE408" s="287"/>
      <c r="AF408" s="287"/>
      <c r="AG408" s="365"/>
      <c r="AH408" s="368"/>
      <c r="AI408" s="287"/>
      <c r="AJ408" s="287"/>
      <c r="AK408" s="287"/>
      <c r="AL408" s="287"/>
      <c r="AM408" s="287"/>
      <c r="AN408" s="287"/>
      <c r="AO408" s="287"/>
      <c r="AP408" s="287"/>
      <c r="AQ408" s="287"/>
      <c r="AR408" s="287"/>
      <c r="AS408" s="287"/>
      <c r="AT408" s="286"/>
      <c r="AU408" s="367"/>
      <c r="AV408" s="287"/>
      <c r="AW408" s="287"/>
      <c r="AX408" s="287"/>
      <c r="AY408" s="287"/>
      <c r="AZ408" s="287"/>
      <c r="BA408" s="287"/>
      <c r="BB408" s="287"/>
      <c r="BC408" s="287"/>
      <c r="BD408" s="287"/>
      <c r="BE408" s="287"/>
      <c r="BF408" s="288"/>
      <c r="BG408" s="396"/>
      <c r="BH408" s="397"/>
      <c r="BI408" s="287"/>
      <c r="BJ408" s="287"/>
      <c r="BK408" s="287"/>
      <c r="BL408" s="287"/>
      <c r="BM408" s="287"/>
      <c r="BN408" s="287"/>
      <c r="BO408" s="287"/>
      <c r="BP408" s="287"/>
      <c r="BQ408" s="287"/>
      <c r="BR408" s="287"/>
      <c r="BS408" s="287"/>
      <c r="BT408" s="286"/>
    </row>
    <row r="409" spans="1:72" s="217" customFormat="1" ht="11.65" customHeight="1" x14ac:dyDescent="0.2">
      <c r="A409" s="448" t="str">
        <f>IF(ISBLANK(Tracker!G373),"",Tracker!G373)</f>
        <v xml:space="preserve">FLAT 1 </v>
      </c>
      <c r="B409" s="971" t="str">
        <f>IF(ISBLANK(Tracker!H373),"",Tracker!H373)</f>
        <v>Abingdon Way</v>
      </c>
      <c r="C409" s="972"/>
      <c r="D409" s="972"/>
      <c r="E409" s="973"/>
      <c r="F409" s="96" t="str">
        <f>IF(ISBLANK(Tracker!L360),"",Tracker!L360)</f>
        <v>B35 6QF</v>
      </c>
      <c r="G409" s="217">
        <f t="shared" si="96"/>
        <v>371</v>
      </c>
      <c r="H409" s="368"/>
      <c r="I409" s="287"/>
      <c r="J409" s="287"/>
      <c r="K409" s="287"/>
      <c r="L409" s="287"/>
      <c r="M409" s="287"/>
      <c r="N409" s="287"/>
      <c r="O409" s="287"/>
      <c r="P409" s="287"/>
      <c r="Q409" s="287"/>
      <c r="R409" s="287"/>
      <c r="S409" s="287"/>
      <c r="T409" s="286"/>
      <c r="U409" s="367"/>
      <c r="V409" s="287"/>
      <c r="W409" s="287"/>
      <c r="X409" s="287"/>
      <c r="Y409" s="287"/>
      <c r="Z409" s="287"/>
      <c r="AA409" s="287"/>
      <c r="AB409" s="287"/>
      <c r="AC409" s="287"/>
      <c r="AD409" s="287"/>
      <c r="AE409" s="287"/>
      <c r="AF409" s="287"/>
      <c r="AG409" s="365"/>
      <c r="AH409" s="368"/>
      <c r="AI409" s="287"/>
      <c r="AJ409" s="287"/>
      <c r="AK409" s="287"/>
      <c r="AL409" s="287"/>
      <c r="AM409" s="287"/>
      <c r="AN409" s="287"/>
      <c r="AO409" s="287"/>
      <c r="AP409" s="287"/>
      <c r="AQ409" s="287"/>
      <c r="AR409" s="287"/>
      <c r="AS409" s="287"/>
      <c r="AT409" s="286"/>
      <c r="AU409" s="367"/>
      <c r="AV409" s="287"/>
      <c r="AW409" s="287"/>
      <c r="AX409" s="287"/>
      <c r="AY409" s="287"/>
      <c r="AZ409" s="287"/>
      <c r="BA409" s="287"/>
      <c r="BB409" s="287"/>
      <c r="BC409" s="287"/>
      <c r="BD409" s="287"/>
      <c r="BE409" s="287"/>
      <c r="BF409" s="288"/>
      <c r="BG409" s="396"/>
      <c r="BH409" s="397"/>
      <c r="BI409" s="287"/>
      <c r="BJ409" s="287"/>
      <c r="BK409" s="287"/>
      <c r="BL409" s="287"/>
      <c r="BM409" s="287"/>
      <c r="BN409" s="287"/>
      <c r="BO409" s="287"/>
      <c r="BP409" s="287"/>
      <c r="BQ409" s="287"/>
      <c r="BR409" s="287"/>
      <c r="BS409" s="287"/>
      <c r="BT409" s="286"/>
    </row>
    <row r="410" spans="1:72" s="217" customFormat="1" ht="11.65" customHeight="1" x14ac:dyDescent="0.2">
      <c r="A410" s="448" t="str">
        <f>IF(ISBLANK(Tracker!G374),"",Tracker!G374)</f>
        <v xml:space="preserve">FLAT 11 </v>
      </c>
      <c r="B410" s="971" t="str">
        <f>IF(ISBLANK(Tracker!H361),"",Tracker!H361)</f>
        <v>Abingdon Way</v>
      </c>
      <c r="C410" s="972"/>
      <c r="D410" s="972"/>
      <c r="E410" s="973"/>
      <c r="F410" s="96" t="str">
        <f>IF(ISBLANK(Tracker!L361),"",Tracker!L361)</f>
        <v>B35 6QF</v>
      </c>
      <c r="G410" s="217">
        <f t="shared" si="96"/>
        <v>372</v>
      </c>
      <c r="H410" s="368"/>
      <c r="I410" s="287"/>
      <c r="J410" s="287"/>
      <c r="K410" s="287"/>
      <c r="L410" s="287"/>
      <c r="M410" s="287"/>
      <c r="N410" s="287"/>
      <c r="O410" s="287"/>
      <c r="P410" s="287"/>
      <c r="Q410" s="287"/>
      <c r="R410" s="287"/>
      <c r="S410" s="287"/>
      <c r="T410" s="286"/>
      <c r="U410" s="367"/>
      <c r="V410" s="287"/>
      <c r="W410" s="287"/>
      <c r="X410" s="287"/>
      <c r="Y410" s="287"/>
      <c r="Z410" s="287"/>
      <c r="AA410" s="287"/>
      <c r="AB410" s="287"/>
      <c r="AC410" s="287"/>
      <c r="AD410" s="287"/>
      <c r="AE410" s="287"/>
      <c r="AF410" s="287"/>
      <c r="AG410" s="365"/>
      <c r="AH410" s="368"/>
      <c r="AI410" s="287"/>
      <c r="AJ410" s="287"/>
      <c r="AK410" s="287"/>
      <c r="AL410" s="287"/>
      <c r="AM410" s="287"/>
      <c r="AN410" s="287"/>
      <c r="AO410" s="287"/>
      <c r="AP410" s="287"/>
      <c r="AQ410" s="287"/>
      <c r="AR410" s="287"/>
      <c r="AS410" s="287"/>
      <c r="AT410" s="286"/>
      <c r="AU410" s="367"/>
      <c r="AV410" s="287"/>
      <c r="AW410" s="287"/>
      <c r="AX410" s="287"/>
      <c r="AY410" s="287"/>
      <c r="AZ410" s="287"/>
      <c r="BA410" s="287"/>
      <c r="BB410" s="287"/>
      <c r="BC410" s="287"/>
      <c r="BD410" s="287"/>
      <c r="BE410" s="287"/>
      <c r="BF410" s="288"/>
      <c r="BG410" s="396"/>
      <c r="BH410" s="397"/>
      <c r="BI410" s="287"/>
      <c r="BJ410" s="287"/>
      <c r="BK410" s="287"/>
      <c r="BL410" s="287"/>
      <c r="BM410" s="287"/>
      <c r="BN410" s="287"/>
      <c r="BO410" s="287"/>
      <c r="BP410" s="287"/>
      <c r="BQ410" s="287"/>
      <c r="BR410" s="287"/>
      <c r="BS410" s="287"/>
      <c r="BT410" s="286"/>
    </row>
    <row r="411" spans="1:72" s="217" customFormat="1" ht="11.65" customHeight="1" x14ac:dyDescent="0.2">
      <c r="A411" s="448" t="str">
        <f>IF(ISBLANK(Tracker!G375),"",Tracker!G375)</f>
        <v>FLAT 9</v>
      </c>
      <c r="B411" s="971" t="str">
        <f>IF(ISBLANK(Tracker!H362),"",Tracker!H362)</f>
        <v>Abingdon Way</v>
      </c>
      <c r="C411" s="972"/>
      <c r="D411" s="972"/>
      <c r="E411" s="973"/>
      <c r="F411" s="96" t="str">
        <f>IF(ISBLANK(Tracker!L362),"",Tracker!L362)</f>
        <v>B35 6QF</v>
      </c>
      <c r="G411" s="217">
        <f t="shared" si="96"/>
        <v>373</v>
      </c>
      <c r="H411" s="368"/>
      <c r="I411" s="287"/>
      <c r="J411" s="287"/>
      <c r="K411" s="287"/>
      <c r="L411" s="287"/>
      <c r="M411" s="287"/>
      <c r="N411" s="287"/>
      <c r="O411" s="287"/>
      <c r="P411" s="287"/>
      <c r="Q411" s="287"/>
      <c r="R411" s="287"/>
      <c r="S411" s="287"/>
      <c r="T411" s="286"/>
      <c r="U411" s="367"/>
      <c r="V411" s="287"/>
      <c r="W411" s="287"/>
      <c r="X411" s="287"/>
      <c r="Y411" s="287"/>
      <c r="Z411" s="287"/>
      <c r="AA411" s="287"/>
      <c r="AB411" s="287"/>
      <c r="AC411" s="287"/>
      <c r="AD411" s="287"/>
      <c r="AE411" s="287"/>
      <c r="AF411" s="287"/>
      <c r="AG411" s="365"/>
      <c r="AH411" s="368"/>
      <c r="AI411" s="287"/>
      <c r="AJ411" s="287"/>
      <c r="AK411" s="287"/>
      <c r="AL411" s="287"/>
      <c r="AM411" s="287"/>
      <c r="AN411" s="287"/>
      <c r="AO411" s="287"/>
      <c r="AP411" s="287"/>
      <c r="AQ411" s="287"/>
      <c r="AR411" s="287"/>
      <c r="AS411" s="287"/>
      <c r="AT411" s="286"/>
      <c r="AU411" s="367"/>
      <c r="AV411" s="287"/>
      <c r="AW411" s="287"/>
      <c r="AX411" s="287"/>
      <c r="AY411" s="287"/>
      <c r="AZ411" s="287"/>
      <c r="BA411" s="287"/>
      <c r="BB411" s="287"/>
      <c r="BC411" s="287"/>
      <c r="BD411" s="287"/>
      <c r="BE411" s="287"/>
      <c r="BF411" s="288"/>
      <c r="BG411" s="396"/>
      <c r="BH411" s="397"/>
      <c r="BI411" s="287"/>
      <c r="BJ411" s="287"/>
      <c r="BK411" s="287"/>
      <c r="BL411" s="287"/>
      <c r="BM411" s="287"/>
      <c r="BN411" s="287"/>
      <c r="BO411" s="287"/>
      <c r="BP411" s="287"/>
      <c r="BQ411" s="287"/>
      <c r="BR411" s="287"/>
      <c r="BS411" s="287"/>
      <c r="BT411" s="286"/>
    </row>
    <row r="412" spans="1:72" s="217" customFormat="1" ht="11.65" customHeight="1" x14ac:dyDescent="0.2">
      <c r="A412" s="289">
        <f>IF(ISBLANK(Tracker!G363),"",Tracker!G363)</f>
        <v>29</v>
      </c>
      <c r="B412" s="971" t="str">
        <f>IF(ISBLANK(Tracker!H363),"",Tracker!H363)</f>
        <v>Abingdon Way</v>
      </c>
      <c r="C412" s="972"/>
      <c r="D412" s="972"/>
      <c r="E412" s="973"/>
      <c r="F412" s="96" t="str">
        <f>IF(ISBLANK(Tracker!L363),"",Tracker!L363)</f>
        <v>B35 6QF</v>
      </c>
      <c r="G412" s="217">
        <f t="shared" si="96"/>
        <v>374</v>
      </c>
      <c r="H412" s="368"/>
      <c r="I412" s="287"/>
      <c r="J412" s="287"/>
      <c r="K412" s="287"/>
      <c r="L412" s="287"/>
      <c r="M412" s="287"/>
      <c r="N412" s="287"/>
      <c r="O412" s="287"/>
      <c r="P412" s="287"/>
      <c r="Q412" s="287"/>
      <c r="R412" s="287"/>
      <c r="S412" s="287"/>
      <c r="T412" s="286"/>
      <c r="U412" s="367"/>
      <c r="V412" s="287"/>
      <c r="W412" s="287"/>
      <c r="X412" s="287"/>
      <c r="Y412" s="287"/>
      <c r="Z412" s="287"/>
      <c r="AA412" s="287"/>
      <c r="AB412" s="287"/>
      <c r="AC412" s="287"/>
      <c r="AD412" s="287"/>
      <c r="AE412" s="287"/>
      <c r="AF412" s="287"/>
      <c r="AG412" s="365"/>
      <c r="AH412" s="368"/>
      <c r="AI412" s="287"/>
      <c r="AJ412" s="287"/>
      <c r="AK412" s="287"/>
      <c r="AL412" s="287"/>
      <c r="AM412" s="287"/>
      <c r="AN412" s="287"/>
      <c r="AO412" s="287"/>
      <c r="AP412" s="287"/>
      <c r="AQ412" s="287"/>
      <c r="AR412" s="287"/>
      <c r="AS412" s="287"/>
      <c r="AT412" s="286"/>
      <c r="AU412" s="367"/>
      <c r="AV412" s="287"/>
      <c r="AW412" s="287"/>
      <c r="AX412" s="287"/>
      <c r="AY412" s="287"/>
      <c r="AZ412" s="287"/>
      <c r="BA412" s="287"/>
      <c r="BB412" s="287"/>
      <c r="BC412" s="287"/>
      <c r="BD412" s="287"/>
      <c r="BE412" s="287"/>
      <c r="BF412" s="288"/>
      <c r="BG412" s="396"/>
      <c r="BH412" s="397"/>
      <c r="BI412" s="287"/>
      <c r="BJ412" s="287"/>
      <c r="BK412" s="287"/>
      <c r="BL412" s="287"/>
      <c r="BM412" s="287"/>
      <c r="BN412" s="287"/>
      <c r="BO412" s="287"/>
      <c r="BP412" s="287"/>
      <c r="BQ412" s="287"/>
      <c r="BR412" s="287"/>
      <c r="BS412" s="287"/>
      <c r="BT412" s="286"/>
    </row>
    <row r="413" spans="1:72" s="217" customFormat="1" ht="11.65" customHeight="1" x14ac:dyDescent="0.2">
      <c r="A413" s="289">
        <f>IF(ISBLANK(Tracker!G364),"",Tracker!G364)</f>
        <v>30</v>
      </c>
      <c r="B413" s="971" t="str">
        <f>IF(ISBLANK(Tracker!H364),"",Tracker!H364)</f>
        <v>Abingdon Way</v>
      </c>
      <c r="C413" s="972"/>
      <c r="D413" s="972"/>
      <c r="E413" s="973"/>
      <c r="F413" s="96" t="str">
        <f>IF(ISBLANK(Tracker!L364),"",Tracker!L364)</f>
        <v>B35 6QF</v>
      </c>
      <c r="G413" s="217">
        <f t="shared" si="96"/>
        <v>375</v>
      </c>
      <c r="H413" s="368"/>
      <c r="I413" s="287"/>
      <c r="J413" s="287"/>
      <c r="K413" s="287"/>
      <c r="L413" s="287"/>
      <c r="M413" s="287"/>
      <c r="N413" s="287"/>
      <c r="O413" s="287"/>
      <c r="P413" s="287"/>
      <c r="Q413" s="287"/>
      <c r="R413" s="287"/>
      <c r="S413" s="287"/>
      <c r="T413" s="286"/>
      <c r="U413" s="367"/>
      <c r="V413" s="287"/>
      <c r="W413" s="287"/>
      <c r="X413" s="287"/>
      <c r="Y413" s="287"/>
      <c r="Z413" s="287"/>
      <c r="AA413" s="287"/>
      <c r="AB413" s="287"/>
      <c r="AC413" s="287"/>
      <c r="AD413" s="287"/>
      <c r="AE413" s="287"/>
      <c r="AF413" s="287"/>
      <c r="AG413" s="365"/>
      <c r="AH413" s="368"/>
      <c r="AI413" s="287"/>
      <c r="AJ413" s="287"/>
      <c r="AK413" s="287"/>
      <c r="AL413" s="287"/>
      <c r="AM413" s="287"/>
      <c r="AN413" s="287"/>
      <c r="AO413" s="287"/>
      <c r="AP413" s="287"/>
      <c r="AQ413" s="287"/>
      <c r="AR413" s="287"/>
      <c r="AS413" s="287"/>
      <c r="AT413" s="286"/>
      <c r="AU413" s="367"/>
      <c r="AV413" s="287"/>
      <c r="AW413" s="287"/>
      <c r="AX413" s="287"/>
      <c r="AY413" s="287"/>
      <c r="AZ413" s="287"/>
      <c r="BA413" s="287"/>
      <c r="BB413" s="287"/>
      <c r="BC413" s="287"/>
      <c r="BD413" s="287"/>
      <c r="BE413" s="287"/>
      <c r="BF413" s="288"/>
      <c r="BG413" s="396"/>
      <c r="BH413" s="397"/>
      <c r="BI413" s="287"/>
      <c r="BJ413" s="287"/>
      <c r="BK413" s="287"/>
      <c r="BL413" s="287"/>
      <c r="BM413" s="287"/>
      <c r="BN413" s="287"/>
      <c r="BO413" s="287"/>
      <c r="BP413" s="287"/>
      <c r="BQ413" s="287"/>
      <c r="BR413" s="287"/>
      <c r="BS413" s="287"/>
      <c r="BT413" s="286"/>
    </row>
    <row r="414" spans="1:72" s="217" customFormat="1" ht="11.65" customHeight="1" x14ac:dyDescent="0.2">
      <c r="A414" s="289">
        <f>IF(ISBLANK(Tracker!G365),"",Tracker!G365)</f>
        <v>31</v>
      </c>
      <c r="B414" s="971" t="str">
        <f>IF(ISBLANK(Tracker!H365),"",Tracker!H365)</f>
        <v>Abingdon Way</v>
      </c>
      <c r="C414" s="972"/>
      <c r="D414" s="972"/>
      <c r="E414" s="973"/>
      <c r="F414" s="96" t="str">
        <f>IF(ISBLANK(Tracker!L365),"",Tracker!L365)</f>
        <v>B35 6QF</v>
      </c>
      <c r="G414" s="217">
        <f t="shared" si="96"/>
        <v>376</v>
      </c>
      <c r="H414" s="368"/>
      <c r="I414" s="287"/>
      <c r="J414" s="287"/>
      <c r="K414" s="287"/>
      <c r="L414" s="287"/>
      <c r="M414" s="287"/>
      <c r="N414" s="287"/>
      <c r="O414" s="287"/>
      <c r="P414" s="287"/>
      <c r="Q414" s="287"/>
      <c r="R414" s="287"/>
      <c r="S414" s="287"/>
      <c r="T414" s="286"/>
      <c r="U414" s="367"/>
      <c r="V414" s="287"/>
      <c r="W414" s="287"/>
      <c r="X414" s="287"/>
      <c r="Y414" s="287"/>
      <c r="Z414" s="287"/>
      <c r="AA414" s="287"/>
      <c r="AB414" s="287"/>
      <c r="AC414" s="287"/>
      <c r="AD414" s="287"/>
      <c r="AE414" s="287"/>
      <c r="AF414" s="287"/>
      <c r="AG414" s="365"/>
      <c r="AH414" s="368"/>
      <c r="AI414" s="287"/>
      <c r="AJ414" s="287"/>
      <c r="AK414" s="287"/>
      <c r="AL414" s="287"/>
      <c r="AM414" s="287"/>
      <c r="AN414" s="287"/>
      <c r="AO414" s="287"/>
      <c r="AP414" s="287"/>
      <c r="AQ414" s="287"/>
      <c r="AR414" s="287"/>
      <c r="AS414" s="287"/>
      <c r="AT414" s="286"/>
      <c r="AU414" s="367"/>
      <c r="AV414" s="287"/>
      <c r="AW414" s="287"/>
      <c r="AX414" s="287"/>
      <c r="AY414" s="287"/>
      <c r="AZ414" s="287"/>
      <c r="BA414" s="287"/>
      <c r="BB414" s="287"/>
      <c r="BC414" s="287"/>
      <c r="BD414" s="287"/>
      <c r="BE414" s="287"/>
      <c r="BF414" s="288"/>
      <c r="BG414" s="396"/>
      <c r="BH414" s="397"/>
      <c r="BI414" s="287"/>
      <c r="BJ414" s="287"/>
      <c r="BK414" s="287"/>
      <c r="BL414" s="287"/>
      <c r="BM414" s="287"/>
      <c r="BN414" s="287"/>
      <c r="BO414" s="287"/>
      <c r="BP414" s="287"/>
      <c r="BQ414" s="287"/>
      <c r="BR414" s="287"/>
      <c r="BS414" s="287"/>
      <c r="BT414" s="286"/>
    </row>
    <row r="415" spans="1:72" s="217" customFormat="1" ht="11.65" customHeight="1" x14ac:dyDescent="0.2">
      <c r="A415" s="289">
        <f>IF(ISBLANK(Tracker!G366),"",Tracker!G366)</f>
        <v>32</v>
      </c>
      <c r="B415" s="971" t="str">
        <f>IF(ISBLANK(Tracker!H366),"",Tracker!H366)</f>
        <v>Abingdon Way</v>
      </c>
      <c r="C415" s="972"/>
      <c r="D415" s="972"/>
      <c r="E415" s="973"/>
      <c r="F415" s="96" t="str">
        <f>IF(ISBLANK(Tracker!L366),"",Tracker!L366)</f>
        <v>B35 6QF</v>
      </c>
      <c r="G415" s="217">
        <f t="shared" si="96"/>
        <v>377</v>
      </c>
      <c r="H415" s="368"/>
      <c r="I415" s="287"/>
      <c r="J415" s="287"/>
      <c r="K415" s="287"/>
      <c r="L415" s="287"/>
      <c r="M415" s="287"/>
      <c r="N415" s="287"/>
      <c r="O415" s="287"/>
      <c r="P415" s="287"/>
      <c r="Q415" s="287"/>
      <c r="R415" s="287"/>
      <c r="S415" s="287"/>
      <c r="T415" s="286"/>
      <c r="U415" s="367"/>
      <c r="V415" s="287"/>
      <c r="W415" s="287"/>
      <c r="X415" s="287"/>
      <c r="Y415" s="287"/>
      <c r="Z415" s="287"/>
      <c r="AA415" s="287"/>
      <c r="AB415" s="287"/>
      <c r="AC415" s="287"/>
      <c r="AD415" s="287"/>
      <c r="AE415" s="287"/>
      <c r="AF415" s="287"/>
      <c r="AG415" s="365"/>
      <c r="AH415" s="368"/>
      <c r="AI415" s="287"/>
      <c r="AJ415" s="287"/>
      <c r="AK415" s="287"/>
      <c r="AL415" s="287"/>
      <c r="AM415" s="287"/>
      <c r="AN415" s="287"/>
      <c r="AO415" s="287"/>
      <c r="AP415" s="287"/>
      <c r="AQ415" s="287"/>
      <c r="AR415" s="287"/>
      <c r="AS415" s="287"/>
      <c r="AT415" s="286"/>
      <c r="AU415" s="367"/>
      <c r="AV415" s="287"/>
      <c r="AW415" s="287"/>
      <c r="AX415" s="287"/>
      <c r="AY415" s="287"/>
      <c r="AZ415" s="287"/>
      <c r="BA415" s="287"/>
      <c r="BB415" s="287"/>
      <c r="BC415" s="287"/>
      <c r="BD415" s="287"/>
      <c r="BE415" s="287"/>
      <c r="BF415" s="288"/>
      <c r="BG415" s="396"/>
      <c r="BH415" s="397"/>
      <c r="BI415" s="287"/>
      <c r="BJ415" s="287"/>
      <c r="BK415" s="287"/>
      <c r="BL415" s="287"/>
      <c r="BM415" s="287"/>
      <c r="BN415" s="287"/>
      <c r="BO415" s="287"/>
      <c r="BP415" s="287"/>
      <c r="BQ415" s="287"/>
      <c r="BR415" s="287"/>
      <c r="BS415" s="287"/>
      <c r="BT415" s="286"/>
    </row>
    <row r="416" spans="1:72" s="217" customFormat="1" ht="11.65" customHeight="1" x14ac:dyDescent="0.2">
      <c r="A416" s="289">
        <f>IF(ISBLANK(Tracker!G367),"",Tracker!G367)</f>
        <v>33</v>
      </c>
      <c r="B416" s="971" t="str">
        <f>IF(ISBLANK(Tracker!H367),"",Tracker!H367)</f>
        <v>Abingdon Way</v>
      </c>
      <c r="C416" s="972"/>
      <c r="D416" s="972"/>
      <c r="E416" s="973"/>
      <c r="F416" s="96" t="str">
        <f>IF(ISBLANK(Tracker!L367),"",Tracker!L367)</f>
        <v>B35 6QF</v>
      </c>
      <c r="G416" s="217">
        <f t="shared" si="96"/>
        <v>378</v>
      </c>
      <c r="H416" s="368"/>
      <c r="I416" s="287"/>
      <c r="J416" s="287"/>
      <c r="K416" s="287"/>
      <c r="L416" s="287"/>
      <c r="M416" s="287"/>
      <c r="N416" s="287"/>
      <c r="O416" s="287"/>
      <c r="P416" s="287"/>
      <c r="Q416" s="287"/>
      <c r="R416" s="287"/>
      <c r="S416" s="287"/>
      <c r="T416" s="286"/>
      <c r="U416" s="367"/>
      <c r="V416" s="287"/>
      <c r="W416" s="287"/>
      <c r="X416" s="287"/>
      <c r="Y416" s="287"/>
      <c r="Z416" s="287"/>
      <c r="AA416" s="287"/>
      <c r="AB416" s="287"/>
      <c r="AC416" s="287"/>
      <c r="AD416" s="287"/>
      <c r="AE416" s="287"/>
      <c r="AF416" s="287"/>
      <c r="AG416" s="365"/>
      <c r="AH416" s="368"/>
      <c r="AI416" s="287"/>
      <c r="AJ416" s="287"/>
      <c r="AK416" s="287"/>
      <c r="AL416" s="287"/>
      <c r="AM416" s="287"/>
      <c r="AN416" s="287"/>
      <c r="AO416" s="287"/>
      <c r="AP416" s="287"/>
      <c r="AQ416" s="287"/>
      <c r="AR416" s="287"/>
      <c r="AS416" s="287"/>
      <c r="AT416" s="286"/>
      <c r="AU416" s="367"/>
      <c r="AV416" s="287"/>
      <c r="AW416" s="287"/>
      <c r="AX416" s="287"/>
      <c r="AY416" s="287"/>
      <c r="AZ416" s="287"/>
      <c r="BA416" s="287"/>
      <c r="BB416" s="287"/>
      <c r="BC416" s="287"/>
      <c r="BD416" s="287"/>
      <c r="BE416" s="287"/>
      <c r="BF416" s="288"/>
      <c r="BG416" s="396"/>
      <c r="BH416" s="397"/>
      <c r="BI416" s="287"/>
      <c r="BJ416" s="287"/>
      <c r="BK416" s="287"/>
      <c r="BL416" s="287"/>
      <c r="BM416" s="287"/>
      <c r="BN416" s="287"/>
      <c r="BO416" s="287"/>
      <c r="BP416" s="287"/>
      <c r="BQ416" s="287"/>
      <c r="BR416" s="287"/>
      <c r="BS416" s="287"/>
      <c r="BT416" s="286"/>
    </row>
    <row r="417" spans="1:72" s="217" customFormat="1" ht="11.65" customHeight="1" x14ac:dyDescent="0.2">
      <c r="A417" s="289">
        <f>IF(ISBLANK(Tracker!G368),"",Tracker!G368)</f>
        <v>34</v>
      </c>
      <c r="B417" s="971" t="str">
        <f>IF(ISBLANK(Tracker!H368),"",Tracker!H368)</f>
        <v>Abingdon Way</v>
      </c>
      <c r="C417" s="972"/>
      <c r="D417" s="972"/>
      <c r="E417" s="973"/>
      <c r="F417" s="96" t="str">
        <f>IF(ISBLANK(Tracker!L368),"",Tracker!L368)</f>
        <v>B35 6QF</v>
      </c>
      <c r="G417" s="217">
        <f t="shared" si="96"/>
        <v>379</v>
      </c>
      <c r="H417" s="368"/>
      <c r="I417" s="287"/>
      <c r="J417" s="287"/>
      <c r="K417" s="287"/>
      <c r="L417" s="287"/>
      <c r="M417" s="287"/>
      <c r="N417" s="287"/>
      <c r="O417" s="287"/>
      <c r="P417" s="287"/>
      <c r="Q417" s="287"/>
      <c r="R417" s="287"/>
      <c r="S417" s="287"/>
      <c r="T417" s="286"/>
      <c r="U417" s="367"/>
      <c r="V417" s="287"/>
      <c r="W417" s="287"/>
      <c r="X417" s="287"/>
      <c r="Y417" s="287"/>
      <c r="Z417" s="287"/>
      <c r="AA417" s="287"/>
      <c r="AB417" s="287"/>
      <c r="AC417" s="287"/>
      <c r="AD417" s="287"/>
      <c r="AE417" s="287"/>
      <c r="AF417" s="287"/>
      <c r="AG417" s="365"/>
      <c r="AH417" s="368"/>
      <c r="AI417" s="287"/>
      <c r="AJ417" s="287"/>
      <c r="AK417" s="287"/>
      <c r="AL417" s="287"/>
      <c r="AM417" s="287"/>
      <c r="AN417" s="287"/>
      <c r="AO417" s="287"/>
      <c r="AP417" s="287"/>
      <c r="AQ417" s="287"/>
      <c r="AR417" s="287"/>
      <c r="AS417" s="287"/>
      <c r="AT417" s="286"/>
      <c r="AU417" s="367"/>
      <c r="AV417" s="287"/>
      <c r="AW417" s="287"/>
      <c r="AX417" s="287"/>
      <c r="AY417" s="287"/>
      <c r="AZ417" s="287"/>
      <c r="BA417" s="287"/>
      <c r="BB417" s="287"/>
      <c r="BC417" s="287"/>
      <c r="BD417" s="287"/>
      <c r="BE417" s="287"/>
      <c r="BF417" s="288"/>
      <c r="BG417" s="396"/>
      <c r="BH417" s="397"/>
      <c r="BI417" s="287"/>
      <c r="BJ417" s="287"/>
      <c r="BK417" s="287"/>
      <c r="BL417" s="287"/>
      <c r="BM417" s="287"/>
      <c r="BN417" s="287"/>
      <c r="BO417" s="287"/>
      <c r="BP417" s="287"/>
      <c r="BQ417" s="287"/>
      <c r="BR417" s="287"/>
      <c r="BS417" s="287"/>
      <c r="BT417" s="286"/>
    </row>
    <row r="418" spans="1:72" s="217" customFormat="1" ht="11.65" customHeight="1" x14ac:dyDescent="0.2">
      <c r="A418" s="289">
        <f>IF(ISBLANK(Tracker!G369),"",Tracker!G369)</f>
        <v>37</v>
      </c>
      <c r="B418" s="971" t="str">
        <f>IF(ISBLANK(Tracker!H369),"",Tracker!H369)</f>
        <v>Abingdon Way</v>
      </c>
      <c r="C418" s="972"/>
      <c r="D418" s="972"/>
      <c r="E418" s="973"/>
      <c r="F418" s="96" t="str">
        <f>IF(ISBLANK(Tracker!L369),"",Tracker!L369)</f>
        <v>B35 6QF</v>
      </c>
      <c r="G418" s="217">
        <f t="shared" si="96"/>
        <v>380</v>
      </c>
      <c r="H418" s="368"/>
      <c r="I418" s="287"/>
      <c r="J418" s="287"/>
      <c r="K418" s="287"/>
      <c r="L418" s="287"/>
      <c r="M418" s="287"/>
      <c r="N418" s="287"/>
      <c r="O418" s="287"/>
      <c r="P418" s="287"/>
      <c r="Q418" s="287"/>
      <c r="R418" s="287"/>
      <c r="S418" s="287"/>
      <c r="T418" s="286"/>
      <c r="U418" s="367"/>
      <c r="V418" s="287"/>
      <c r="W418" s="287"/>
      <c r="X418" s="287"/>
      <c r="Y418" s="287"/>
      <c r="Z418" s="287"/>
      <c r="AA418" s="287"/>
      <c r="AB418" s="287"/>
      <c r="AC418" s="287"/>
      <c r="AD418" s="287"/>
      <c r="AE418" s="287"/>
      <c r="AF418" s="287"/>
      <c r="AG418" s="365"/>
      <c r="AH418" s="368"/>
      <c r="AI418" s="287"/>
      <c r="AJ418" s="287"/>
      <c r="AK418" s="287"/>
      <c r="AL418" s="287"/>
      <c r="AM418" s="287"/>
      <c r="AN418" s="287"/>
      <c r="AO418" s="287"/>
      <c r="AP418" s="287"/>
      <c r="AQ418" s="287"/>
      <c r="AR418" s="287"/>
      <c r="AS418" s="287"/>
      <c r="AT418" s="286"/>
      <c r="AU418" s="367"/>
      <c r="AV418" s="287"/>
      <c r="AW418" s="287"/>
      <c r="AX418" s="287"/>
      <c r="AY418" s="287"/>
      <c r="AZ418" s="287"/>
      <c r="BA418" s="287"/>
      <c r="BB418" s="287"/>
      <c r="BC418" s="287"/>
      <c r="BD418" s="287"/>
      <c r="BE418" s="287"/>
      <c r="BF418" s="288"/>
      <c r="BG418" s="396"/>
      <c r="BH418" s="397"/>
      <c r="BI418" s="287"/>
      <c r="BJ418" s="287"/>
      <c r="BK418" s="287"/>
      <c r="BL418" s="287"/>
      <c r="BM418" s="287"/>
      <c r="BN418" s="287"/>
      <c r="BO418" s="287"/>
      <c r="BP418" s="287"/>
      <c r="BQ418" s="287"/>
      <c r="BR418" s="287"/>
      <c r="BS418" s="287"/>
      <c r="BT418" s="286"/>
    </row>
    <row r="419" spans="1:72" s="217" customFormat="1" ht="11.65" customHeight="1" x14ac:dyDescent="0.2">
      <c r="A419" s="289">
        <f>IF(ISBLANK(Tracker!G370),"",Tracker!G370)</f>
        <v>41</v>
      </c>
      <c r="B419" s="971" t="str">
        <f>IF(ISBLANK(Tracker!H370),"",Tracker!H370)</f>
        <v>Abingdon Way</v>
      </c>
      <c r="C419" s="972"/>
      <c r="D419" s="972"/>
      <c r="E419" s="973"/>
      <c r="F419" s="96" t="str">
        <f>IF(ISBLANK(Tracker!L370),"",Tracker!L370)</f>
        <v>B35 6QF</v>
      </c>
      <c r="G419" s="217">
        <f t="shared" si="96"/>
        <v>381</v>
      </c>
      <c r="H419" s="368"/>
      <c r="I419" s="287"/>
      <c r="J419" s="287"/>
      <c r="K419" s="287"/>
      <c r="L419" s="287"/>
      <c r="M419" s="287"/>
      <c r="N419" s="287"/>
      <c r="O419" s="287"/>
      <c r="P419" s="287"/>
      <c r="Q419" s="287"/>
      <c r="R419" s="287"/>
      <c r="S419" s="287"/>
      <c r="T419" s="286"/>
      <c r="U419" s="367"/>
      <c r="V419" s="287"/>
      <c r="W419" s="287"/>
      <c r="X419" s="287"/>
      <c r="Y419" s="287"/>
      <c r="Z419" s="287"/>
      <c r="AA419" s="287"/>
      <c r="AB419" s="287"/>
      <c r="AC419" s="287"/>
      <c r="AD419" s="287"/>
      <c r="AE419" s="287"/>
      <c r="AF419" s="287"/>
      <c r="AG419" s="365"/>
      <c r="AH419" s="368"/>
      <c r="AI419" s="287"/>
      <c r="AJ419" s="287"/>
      <c r="AK419" s="287"/>
      <c r="AL419" s="287"/>
      <c r="AM419" s="287"/>
      <c r="AN419" s="287"/>
      <c r="AO419" s="287"/>
      <c r="AP419" s="287"/>
      <c r="AQ419" s="287"/>
      <c r="AR419" s="287"/>
      <c r="AS419" s="287"/>
      <c r="AT419" s="286"/>
      <c r="AU419" s="367"/>
      <c r="AV419" s="287"/>
      <c r="AW419" s="287"/>
      <c r="AX419" s="287"/>
      <c r="AY419" s="287"/>
      <c r="AZ419" s="287"/>
      <c r="BA419" s="287"/>
      <c r="BB419" s="287"/>
      <c r="BC419" s="287"/>
      <c r="BD419" s="287"/>
      <c r="BE419" s="287"/>
      <c r="BF419" s="288"/>
      <c r="BG419" s="396"/>
      <c r="BH419" s="397"/>
      <c r="BI419" s="287"/>
      <c r="BJ419" s="287"/>
      <c r="BK419" s="287"/>
      <c r="BL419" s="287"/>
      <c r="BM419" s="287"/>
      <c r="BN419" s="287"/>
      <c r="BO419" s="287"/>
      <c r="BP419" s="287"/>
      <c r="BQ419" s="287"/>
      <c r="BR419" s="287"/>
      <c r="BS419" s="287"/>
      <c r="BT419" s="286"/>
    </row>
    <row r="420" spans="1:72" s="217" customFormat="1" ht="11.65" customHeight="1" x14ac:dyDescent="0.2">
      <c r="A420" s="289">
        <f>IF(ISBLANK(Tracker!G371),"",Tracker!G371)</f>
        <v>45</v>
      </c>
      <c r="B420" s="971" t="str">
        <f>IF(ISBLANK(Tracker!H371),"",Tracker!H371)</f>
        <v>Abingdon Way</v>
      </c>
      <c r="C420" s="972"/>
      <c r="D420" s="972"/>
      <c r="E420" s="973"/>
      <c r="F420" s="96" t="str">
        <f>IF(ISBLANK(Tracker!L371),"",Tracker!L371)</f>
        <v>B35 6QF</v>
      </c>
      <c r="G420" s="217">
        <f t="shared" si="96"/>
        <v>382</v>
      </c>
      <c r="H420" s="368"/>
      <c r="I420" s="287"/>
      <c r="J420" s="287"/>
      <c r="K420" s="287"/>
      <c r="L420" s="287"/>
      <c r="M420" s="287"/>
      <c r="N420" s="287"/>
      <c r="O420" s="287"/>
      <c r="P420" s="287"/>
      <c r="Q420" s="287"/>
      <c r="R420" s="287"/>
      <c r="S420" s="287"/>
      <c r="T420" s="286"/>
      <c r="U420" s="367"/>
      <c r="V420" s="287"/>
      <c r="W420" s="287"/>
      <c r="X420" s="287"/>
      <c r="Y420" s="287"/>
      <c r="Z420" s="287"/>
      <c r="AA420" s="287"/>
      <c r="AB420" s="287"/>
      <c r="AC420" s="287"/>
      <c r="AD420" s="287"/>
      <c r="AE420" s="287"/>
      <c r="AF420" s="287"/>
      <c r="AG420" s="365"/>
      <c r="AH420" s="368"/>
      <c r="AI420" s="287"/>
      <c r="AJ420" s="287"/>
      <c r="AK420" s="287"/>
      <c r="AL420" s="287"/>
      <c r="AM420" s="287"/>
      <c r="AN420" s="287"/>
      <c r="AO420" s="287"/>
      <c r="AP420" s="287"/>
      <c r="AQ420" s="287"/>
      <c r="AR420" s="287"/>
      <c r="AS420" s="287"/>
      <c r="AT420" s="286"/>
      <c r="AU420" s="367"/>
      <c r="AV420" s="287"/>
      <c r="AW420" s="287"/>
      <c r="AX420" s="287"/>
      <c r="AY420" s="287"/>
      <c r="AZ420" s="287"/>
      <c r="BA420" s="287"/>
      <c r="BB420" s="287"/>
      <c r="BC420" s="287"/>
      <c r="BD420" s="287"/>
      <c r="BE420" s="287"/>
      <c r="BF420" s="288"/>
      <c r="BG420" s="396"/>
      <c r="BH420" s="397"/>
      <c r="BI420" s="287"/>
      <c r="BJ420" s="287"/>
      <c r="BK420" s="287"/>
      <c r="BL420" s="287"/>
      <c r="BM420" s="287"/>
      <c r="BN420" s="287"/>
      <c r="BO420" s="287"/>
      <c r="BP420" s="287"/>
      <c r="BQ420" s="287"/>
      <c r="BR420" s="287"/>
      <c r="BS420" s="287"/>
      <c r="BT420" s="286"/>
    </row>
    <row r="421" spans="1:72" s="217" customFormat="1" ht="11.65" customHeight="1" x14ac:dyDescent="0.2">
      <c r="A421" s="289">
        <f>IF(ISBLANK(Tracker!G372),"",Tracker!G372)</f>
        <v>47</v>
      </c>
      <c r="B421" s="971" t="str">
        <f>IF(ISBLANK(Tracker!H372),"",Tracker!H372)</f>
        <v>Abingdon Way</v>
      </c>
      <c r="C421" s="972"/>
      <c r="D421" s="972"/>
      <c r="E421" s="973"/>
      <c r="F421" s="96" t="str">
        <f>IF(ISBLANK(Tracker!L372),"",Tracker!L372)</f>
        <v>B35 6QF</v>
      </c>
      <c r="G421" s="217">
        <f t="shared" si="96"/>
        <v>383</v>
      </c>
      <c r="H421" s="368"/>
      <c r="I421" s="287"/>
      <c r="J421" s="287"/>
      <c r="K421" s="287"/>
      <c r="L421" s="287"/>
      <c r="M421" s="287"/>
      <c r="N421" s="287"/>
      <c r="O421" s="287"/>
      <c r="P421" s="287"/>
      <c r="Q421" s="287"/>
      <c r="R421" s="287"/>
      <c r="S421" s="287"/>
      <c r="T421" s="286"/>
      <c r="U421" s="367"/>
      <c r="V421" s="287"/>
      <c r="W421" s="287"/>
      <c r="X421" s="287"/>
      <c r="Y421" s="287"/>
      <c r="Z421" s="287"/>
      <c r="AA421" s="287"/>
      <c r="AB421" s="287"/>
      <c r="AC421" s="287"/>
      <c r="AD421" s="287"/>
      <c r="AE421" s="287"/>
      <c r="AF421" s="287"/>
      <c r="AG421" s="365"/>
      <c r="AH421" s="368"/>
      <c r="AI421" s="287"/>
      <c r="AJ421" s="287"/>
      <c r="AK421" s="287"/>
      <c r="AL421" s="287"/>
      <c r="AM421" s="287"/>
      <c r="AN421" s="287"/>
      <c r="AO421" s="287"/>
      <c r="AP421" s="287"/>
      <c r="AQ421" s="287"/>
      <c r="AR421" s="287"/>
      <c r="AS421" s="287"/>
      <c r="AT421" s="286"/>
      <c r="AU421" s="367"/>
      <c r="AV421" s="287"/>
      <c r="AW421" s="287"/>
      <c r="AX421" s="287"/>
      <c r="AY421" s="287"/>
      <c r="AZ421" s="287"/>
      <c r="BA421" s="287"/>
      <c r="BB421" s="287"/>
      <c r="BC421" s="287"/>
      <c r="BD421" s="287"/>
      <c r="BE421" s="287"/>
      <c r="BF421" s="288"/>
      <c r="BG421" s="396"/>
      <c r="BH421" s="397"/>
      <c r="BI421" s="287"/>
      <c r="BJ421" s="287"/>
      <c r="BK421" s="287"/>
      <c r="BL421" s="287"/>
      <c r="BM421" s="287"/>
      <c r="BN421" s="287"/>
      <c r="BO421" s="287"/>
      <c r="BP421" s="287"/>
      <c r="BQ421" s="287"/>
      <c r="BR421" s="287"/>
      <c r="BS421" s="287"/>
      <c r="BT421" s="286"/>
    </row>
    <row r="422" spans="1:72" s="217" customFormat="1" ht="11.65" customHeight="1" x14ac:dyDescent="0.2">
      <c r="A422" s="289" t="str">
        <f>IF(ISBLANK(Tracker!G373),"",Tracker!G373)</f>
        <v xml:space="preserve">FLAT 1 </v>
      </c>
      <c r="B422" s="971" t="str">
        <f>IF(ISBLANK(Tracker!H373),"",Tracker!H373)</f>
        <v>Abingdon Way</v>
      </c>
      <c r="C422" s="972"/>
      <c r="D422" s="972"/>
      <c r="E422" s="973"/>
      <c r="F422" s="96" t="str">
        <f>IF(ISBLANK(Tracker!L373),"",Tracker!L373)</f>
        <v>B35 6QF</v>
      </c>
      <c r="G422" s="217">
        <f t="shared" si="96"/>
        <v>384</v>
      </c>
      <c r="H422" s="368"/>
      <c r="I422" s="287"/>
      <c r="J422" s="287"/>
      <c r="K422" s="287"/>
      <c r="L422" s="287"/>
      <c r="M422" s="287"/>
      <c r="N422" s="287"/>
      <c r="O422" s="287"/>
      <c r="P422" s="287"/>
      <c r="Q422" s="287"/>
      <c r="R422" s="287"/>
      <c r="S422" s="287"/>
      <c r="T422" s="286"/>
      <c r="U422" s="367"/>
      <c r="V422" s="287"/>
      <c r="W422" s="287"/>
      <c r="X422" s="287"/>
      <c r="Y422" s="287"/>
      <c r="Z422" s="287"/>
      <c r="AA422" s="287"/>
      <c r="AB422" s="287"/>
      <c r="AC422" s="287"/>
      <c r="AD422" s="287"/>
      <c r="AE422" s="287"/>
      <c r="AF422" s="287"/>
      <c r="AG422" s="365"/>
      <c r="AH422" s="368"/>
      <c r="AI422" s="287"/>
      <c r="AJ422" s="287"/>
      <c r="AK422" s="287"/>
      <c r="AL422" s="287"/>
      <c r="AM422" s="287"/>
      <c r="AN422" s="287"/>
      <c r="AO422" s="287"/>
      <c r="AP422" s="287"/>
      <c r="AQ422" s="287"/>
      <c r="AR422" s="287"/>
      <c r="AS422" s="287"/>
      <c r="AT422" s="286"/>
      <c r="AU422" s="367"/>
      <c r="AV422" s="287"/>
      <c r="AW422" s="287"/>
      <c r="AX422" s="287"/>
      <c r="AY422" s="287"/>
      <c r="AZ422" s="287"/>
      <c r="BA422" s="287"/>
      <c r="BB422" s="287"/>
      <c r="BC422" s="287"/>
      <c r="BD422" s="287"/>
      <c r="BE422" s="287"/>
      <c r="BF422" s="288"/>
      <c r="BG422" s="396"/>
      <c r="BH422" s="397"/>
      <c r="BI422" s="287"/>
      <c r="BJ422" s="287"/>
      <c r="BK422" s="287"/>
      <c r="BL422" s="287"/>
      <c r="BM422" s="287"/>
      <c r="BN422" s="287"/>
      <c r="BO422" s="287"/>
      <c r="BP422" s="287"/>
      <c r="BQ422" s="287"/>
      <c r="BR422" s="287"/>
      <c r="BS422" s="287"/>
      <c r="BT422" s="286"/>
    </row>
    <row r="423" spans="1:72" s="217" customFormat="1" ht="11.65" customHeight="1" x14ac:dyDescent="0.2">
      <c r="A423" s="289" t="str">
        <f>IF(ISBLANK(Tracker!G374),"",Tracker!G374)</f>
        <v xml:space="preserve">FLAT 11 </v>
      </c>
      <c r="B423" s="971" t="str">
        <f>IF(ISBLANK(Tracker!H374),"",Tracker!H374)</f>
        <v>Abingdon Way</v>
      </c>
      <c r="C423" s="972"/>
      <c r="D423" s="972"/>
      <c r="E423" s="973"/>
      <c r="F423" s="96" t="str">
        <f>IF(ISBLANK(Tracker!L374),"",Tracker!L374)</f>
        <v>B35 6QF</v>
      </c>
      <c r="G423" s="217">
        <f t="shared" ref="G423:G486" si="97">IF(B423&lt;&gt;"",G422+1,"")</f>
        <v>385</v>
      </c>
      <c r="H423" s="368"/>
      <c r="I423" s="287"/>
      <c r="J423" s="287"/>
      <c r="K423" s="287"/>
      <c r="L423" s="287"/>
      <c r="M423" s="287"/>
      <c r="N423" s="287"/>
      <c r="O423" s="287"/>
      <c r="P423" s="287"/>
      <c r="Q423" s="287"/>
      <c r="R423" s="287"/>
      <c r="S423" s="287"/>
      <c r="T423" s="286"/>
      <c r="U423" s="367"/>
      <c r="V423" s="287"/>
      <c r="W423" s="287"/>
      <c r="X423" s="287"/>
      <c r="Y423" s="287"/>
      <c r="Z423" s="287"/>
      <c r="AA423" s="287"/>
      <c r="AB423" s="287"/>
      <c r="AC423" s="287"/>
      <c r="AD423" s="287"/>
      <c r="AE423" s="287"/>
      <c r="AF423" s="287"/>
      <c r="AG423" s="365"/>
      <c r="AH423" s="368"/>
      <c r="AI423" s="287"/>
      <c r="AJ423" s="287"/>
      <c r="AK423" s="287"/>
      <c r="AL423" s="287"/>
      <c r="AM423" s="287"/>
      <c r="AN423" s="287"/>
      <c r="AO423" s="287"/>
      <c r="AP423" s="287"/>
      <c r="AQ423" s="287"/>
      <c r="AR423" s="287"/>
      <c r="AS423" s="287"/>
      <c r="AT423" s="286"/>
      <c r="AU423" s="367"/>
      <c r="AV423" s="287"/>
      <c r="AW423" s="287"/>
      <c r="AX423" s="287"/>
      <c r="AY423" s="287"/>
      <c r="AZ423" s="287"/>
      <c r="BA423" s="287"/>
      <c r="BB423" s="287"/>
      <c r="BC423" s="287"/>
      <c r="BD423" s="287"/>
      <c r="BE423" s="287"/>
      <c r="BF423" s="288"/>
      <c r="BG423" s="396"/>
      <c r="BH423" s="397"/>
      <c r="BI423" s="287"/>
      <c r="BJ423" s="287"/>
      <c r="BK423" s="287"/>
      <c r="BL423" s="287"/>
      <c r="BM423" s="287"/>
      <c r="BN423" s="287"/>
      <c r="BO423" s="287"/>
      <c r="BP423" s="287"/>
      <c r="BQ423" s="287"/>
      <c r="BR423" s="287"/>
      <c r="BS423" s="287"/>
      <c r="BT423" s="286"/>
    </row>
    <row r="424" spans="1:72" s="217" customFormat="1" ht="11.65" customHeight="1" x14ac:dyDescent="0.2">
      <c r="A424" s="289" t="str">
        <f>IF(ISBLANK(Tracker!G375),"",Tracker!G375)</f>
        <v>FLAT 9</v>
      </c>
      <c r="B424" s="971" t="str">
        <f>IF(ISBLANK(Tracker!H375),"",Tracker!H375)</f>
        <v>Abingdon Way</v>
      </c>
      <c r="C424" s="972"/>
      <c r="D424" s="972"/>
      <c r="E424" s="973"/>
      <c r="F424" s="96" t="str">
        <f>IF(ISBLANK(Tracker!L375),"",Tracker!L375)</f>
        <v>B35 6QF</v>
      </c>
      <c r="G424" s="217">
        <f t="shared" si="97"/>
        <v>386</v>
      </c>
      <c r="H424" s="368"/>
      <c r="I424" s="287"/>
      <c r="J424" s="287"/>
      <c r="K424" s="287"/>
      <c r="L424" s="287"/>
      <c r="M424" s="287"/>
      <c r="N424" s="287"/>
      <c r="O424" s="287"/>
      <c r="P424" s="287"/>
      <c r="Q424" s="287"/>
      <c r="R424" s="287"/>
      <c r="S424" s="287"/>
      <c r="T424" s="286"/>
      <c r="U424" s="367"/>
      <c r="V424" s="287"/>
      <c r="W424" s="287"/>
      <c r="X424" s="287"/>
      <c r="Y424" s="287"/>
      <c r="Z424" s="287"/>
      <c r="AA424" s="287"/>
      <c r="AB424" s="287"/>
      <c r="AC424" s="287"/>
      <c r="AD424" s="287"/>
      <c r="AE424" s="287"/>
      <c r="AF424" s="287"/>
      <c r="AG424" s="365"/>
      <c r="AH424" s="368"/>
      <c r="AI424" s="287"/>
      <c r="AJ424" s="287"/>
      <c r="AK424" s="287"/>
      <c r="AL424" s="287"/>
      <c r="AM424" s="287"/>
      <c r="AN424" s="287"/>
      <c r="AO424" s="287"/>
      <c r="AP424" s="287"/>
      <c r="AQ424" s="287"/>
      <c r="AR424" s="287"/>
      <c r="AS424" s="287"/>
      <c r="AT424" s="286"/>
      <c r="AU424" s="367"/>
      <c r="AV424" s="287"/>
      <c r="AW424" s="287"/>
      <c r="AX424" s="287"/>
      <c r="AY424" s="287"/>
      <c r="AZ424" s="287"/>
      <c r="BA424" s="287"/>
      <c r="BB424" s="287"/>
      <c r="BC424" s="287"/>
      <c r="BD424" s="287"/>
      <c r="BE424" s="287"/>
      <c r="BF424" s="288"/>
      <c r="BG424" s="396"/>
      <c r="BH424" s="397"/>
      <c r="BI424" s="287"/>
      <c r="BJ424" s="287"/>
      <c r="BK424" s="287"/>
      <c r="BL424" s="287"/>
      <c r="BM424" s="287"/>
      <c r="BN424" s="287"/>
      <c r="BO424" s="287"/>
      <c r="BP424" s="287"/>
      <c r="BQ424" s="287"/>
      <c r="BR424" s="287"/>
      <c r="BS424" s="287"/>
      <c r="BT424" s="286"/>
    </row>
    <row r="425" spans="1:72" s="217" customFormat="1" ht="11.65" customHeight="1" x14ac:dyDescent="0.2">
      <c r="A425" s="289">
        <f>IF(ISBLANK(Tracker!G376),"",Tracker!G376)</f>
        <v>5</v>
      </c>
      <c r="B425" s="971" t="str">
        <f>IF(ISBLANK(Tracker!H376),"",Tracker!H376)</f>
        <v>Avro Way</v>
      </c>
      <c r="C425" s="972"/>
      <c r="D425" s="972"/>
      <c r="E425" s="973"/>
      <c r="F425" s="96" t="str">
        <f>IF(ISBLANK(Tracker!L376),"",Tracker!L376)</f>
        <v>B35 7NW</v>
      </c>
      <c r="G425" s="217">
        <f t="shared" si="97"/>
        <v>387</v>
      </c>
      <c r="H425" s="368"/>
      <c r="I425" s="287"/>
      <c r="J425" s="287"/>
      <c r="K425" s="287"/>
      <c r="L425" s="287"/>
      <c r="M425" s="287"/>
      <c r="N425" s="287"/>
      <c r="O425" s="287"/>
      <c r="P425" s="287"/>
      <c r="Q425" s="287"/>
      <c r="R425" s="287"/>
      <c r="S425" s="287"/>
      <c r="T425" s="286"/>
      <c r="U425" s="367"/>
      <c r="V425" s="287"/>
      <c r="W425" s="287"/>
      <c r="X425" s="287"/>
      <c r="Y425" s="287"/>
      <c r="Z425" s="287"/>
      <c r="AA425" s="287"/>
      <c r="AB425" s="287"/>
      <c r="AC425" s="287"/>
      <c r="AD425" s="287"/>
      <c r="AE425" s="287"/>
      <c r="AF425" s="287"/>
      <c r="AG425" s="365"/>
      <c r="AH425" s="368"/>
      <c r="AI425" s="287"/>
      <c r="AJ425" s="287"/>
      <c r="AK425" s="287"/>
      <c r="AL425" s="287"/>
      <c r="AM425" s="287"/>
      <c r="AN425" s="287"/>
      <c r="AO425" s="287"/>
      <c r="AP425" s="287"/>
      <c r="AQ425" s="287"/>
      <c r="AR425" s="287"/>
      <c r="AS425" s="287"/>
      <c r="AT425" s="286"/>
      <c r="AU425" s="367"/>
      <c r="AV425" s="287"/>
      <c r="AW425" s="287"/>
      <c r="AX425" s="287"/>
      <c r="AY425" s="287"/>
      <c r="AZ425" s="287"/>
      <c r="BA425" s="287"/>
      <c r="BB425" s="287"/>
      <c r="BC425" s="287"/>
      <c r="BD425" s="287"/>
      <c r="BE425" s="287"/>
      <c r="BF425" s="288"/>
      <c r="BG425" s="396"/>
      <c r="BH425" s="397"/>
      <c r="BI425" s="287"/>
      <c r="BJ425" s="287"/>
      <c r="BK425" s="287"/>
      <c r="BL425" s="287"/>
      <c r="BM425" s="287"/>
      <c r="BN425" s="287"/>
      <c r="BO425" s="287"/>
      <c r="BP425" s="287"/>
      <c r="BQ425" s="287"/>
      <c r="BR425" s="287"/>
      <c r="BS425" s="287"/>
      <c r="BT425" s="286"/>
    </row>
    <row r="426" spans="1:72" s="217" customFormat="1" ht="11.65" customHeight="1" x14ac:dyDescent="0.2">
      <c r="A426" s="289">
        <f>IF(ISBLANK(Tracker!G377),"",Tracker!G377)</f>
        <v>6</v>
      </c>
      <c r="B426" s="971" t="str">
        <f>IF(ISBLANK(Tracker!H377),"",Tracker!H377)</f>
        <v>Avro Way</v>
      </c>
      <c r="C426" s="972"/>
      <c r="D426" s="972"/>
      <c r="E426" s="973"/>
      <c r="F426" s="96" t="str">
        <f>IF(ISBLANK(Tracker!L377),"",Tracker!L377)</f>
        <v>B35 7NW</v>
      </c>
      <c r="G426" s="217">
        <f t="shared" si="97"/>
        <v>388</v>
      </c>
      <c r="H426" s="368"/>
      <c r="I426" s="287"/>
      <c r="J426" s="287"/>
      <c r="K426" s="287"/>
      <c r="L426" s="287"/>
      <c r="M426" s="287"/>
      <c r="N426" s="287"/>
      <c r="O426" s="287"/>
      <c r="P426" s="287"/>
      <c r="Q426" s="287"/>
      <c r="R426" s="287"/>
      <c r="S426" s="287"/>
      <c r="T426" s="286"/>
      <c r="U426" s="367"/>
      <c r="V426" s="287"/>
      <c r="W426" s="287"/>
      <c r="X426" s="287"/>
      <c r="Y426" s="287"/>
      <c r="Z426" s="287"/>
      <c r="AA426" s="287"/>
      <c r="AB426" s="287"/>
      <c r="AC426" s="287"/>
      <c r="AD426" s="287"/>
      <c r="AE426" s="287"/>
      <c r="AF426" s="287"/>
      <c r="AG426" s="365"/>
      <c r="AH426" s="368"/>
      <c r="AI426" s="287"/>
      <c r="AJ426" s="287"/>
      <c r="AK426" s="287"/>
      <c r="AL426" s="287"/>
      <c r="AM426" s="287"/>
      <c r="AN426" s="287"/>
      <c r="AO426" s="287"/>
      <c r="AP426" s="287"/>
      <c r="AQ426" s="287"/>
      <c r="AR426" s="287"/>
      <c r="AS426" s="287"/>
      <c r="AT426" s="286"/>
      <c r="AU426" s="367"/>
      <c r="AV426" s="287"/>
      <c r="AW426" s="287"/>
      <c r="AX426" s="287"/>
      <c r="AY426" s="287"/>
      <c r="AZ426" s="287"/>
      <c r="BA426" s="287"/>
      <c r="BB426" s="287"/>
      <c r="BC426" s="287"/>
      <c r="BD426" s="287"/>
      <c r="BE426" s="287"/>
      <c r="BF426" s="288"/>
      <c r="BG426" s="396"/>
      <c r="BH426" s="397"/>
      <c r="BI426" s="287"/>
      <c r="BJ426" s="287"/>
      <c r="BK426" s="287"/>
      <c r="BL426" s="287"/>
      <c r="BM426" s="287"/>
      <c r="BN426" s="287"/>
      <c r="BO426" s="287"/>
      <c r="BP426" s="287"/>
      <c r="BQ426" s="287"/>
      <c r="BR426" s="287"/>
      <c r="BS426" s="287"/>
      <c r="BT426" s="286"/>
    </row>
    <row r="427" spans="1:72" s="217" customFormat="1" ht="11.65" customHeight="1" x14ac:dyDescent="0.2">
      <c r="A427" s="289">
        <f>IF(ISBLANK(Tracker!G378),"",Tracker!G378)</f>
        <v>7</v>
      </c>
      <c r="B427" s="971" t="str">
        <f>IF(ISBLANK(Tracker!H378),"",Tracker!H378)</f>
        <v>Avro Way</v>
      </c>
      <c r="C427" s="972"/>
      <c r="D427" s="972"/>
      <c r="E427" s="973"/>
      <c r="F427" s="96" t="str">
        <f>IF(ISBLANK(Tracker!L378),"",Tracker!L378)</f>
        <v>B35 7NW</v>
      </c>
      <c r="G427" s="217">
        <f t="shared" si="97"/>
        <v>389</v>
      </c>
      <c r="H427" s="368"/>
      <c r="I427" s="287"/>
      <c r="J427" s="287"/>
      <c r="K427" s="287"/>
      <c r="L427" s="287"/>
      <c r="M427" s="287"/>
      <c r="N427" s="287"/>
      <c r="O427" s="287"/>
      <c r="P427" s="287"/>
      <c r="Q427" s="287"/>
      <c r="R427" s="287"/>
      <c r="S427" s="287"/>
      <c r="T427" s="286"/>
      <c r="U427" s="367"/>
      <c r="V427" s="287"/>
      <c r="W427" s="287"/>
      <c r="X427" s="287"/>
      <c r="Y427" s="287"/>
      <c r="Z427" s="287"/>
      <c r="AA427" s="287"/>
      <c r="AB427" s="287"/>
      <c r="AC427" s="287"/>
      <c r="AD427" s="287"/>
      <c r="AE427" s="287"/>
      <c r="AF427" s="287"/>
      <c r="AG427" s="365"/>
      <c r="AH427" s="368"/>
      <c r="AI427" s="287"/>
      <c r="AJ427" s="287"/>
      <c r="AK427" s="287"/>
      <c r="AL427" s="287"/>
      <c r="AM427" s="287"/>
      <c r="AN427" s="287"/>
      <c r="AO427" s="287"/>
      <c r="AP427" s="287"/>
      <c r="AQ427" s="287"/>
      <c r="AR427" s="287"/>
      <c r="AS427" s="287"/>
      <c r="AT427" s="286"/>
      <c r="AU427" s="367"/>
      <c r="AV427" s="287"/>
      <c r="AW427" s="287"/>
      <c r="AX427" s="287"/>
      <c r="AY427" s="287"/>
      <c r="AZ427" s="287"/>
      <c r="BA427" s="287"/>
      <c r="BB427" s="287"/>
      <c r="BC427" s="287"/>
      <c r="BD427" s="287"/>
      <c r="BE427" s="287"/>
      <c r="BF427" s="288"/>
      <c r="BG427" s="396"/>
      <c r="BH427" s="397"/>
      <c r="BI427" s="287"/>
      <c r="BJ427" s="287"/>
      <c r="BK427" s="287"/>
      <c r="BL427" s="287"/>
      <c r="BM427" s="287"/>
      <c r="BN427" s="287"/>
      <c r="BO427" s="287"/>
      <c r="BP427" s="287"/>
      <c r="BQ427" s="287"/>
      <c r="BR427" s="287"/>
      <c r="BS427" s="287"/>
      <c r="BT427" s="286"/>
    </row>
    <row r="428" spans="1:72" s="217" customFormat="1" ht="11.65" customHeight="1" x14ac:dyDescent="0.2">
      <c r="A428" s="289">
        <f>IF(ISBLANK(Tracker!G379),"",Tracker!G379)</f>
        <v>8</v>
      </c>
      <c r="B428" s="971" t="str">
        <f>IF(ISBLANK(Tracker!H379),"",Tracker!H379)</f>
        <v>Avro Way</v>
      </c>
      <c r="C428" s="972"/>
      <c r="D428" s="972"/>
      <c r="E428" s="973"/>
      <c r="F428" s="96" t="str">
        <f>IF(ISBLANK(Tracker!L379),"",Tracker!L379)</f>
        <v>B35 7NW</v>
      </c>
      <c r="G428" s="217">
        <f t="shared" si="97"/>
        <v>390</v>
      </c>
      <c r="H428" s="368"/>
      <c r="I428" s="287"/>
      <c r="J428" s="287"/>
      <c r="K428" s="287"/>
      <c r="L428" s="287"/>
      <c r="M428" s="287"/>
      <c r="N428" s="287"/>
      <c r="O428" s="287"/>
      <c r="P428" s="287"/>
      <c r="Q428" s="287"/>
      <c r="R428" s="287"/>
      <c r="S428" s="287"/>
      <c r="T428" s="286"/>
      <c r="U428" s="367"/>
      <c r="V428" s="287"/>
      <c r="W428" s="287"/>
      <c r="X428" s="287"/>
      <c r="Y428" s="287"/>
      <c r="Z428" s="287"/>
      <c r="AA428" s="287"/>
      <c r="AB428" s="287"/>
      <c r="AC428" s="287"/>
      <c r="AD428" s="287"/>
      <c r="AE428" s="287"/>
      <c r="AF428" s="287"/>
      <c r="AG428" s="365"/>
      <c r="AH428" s="368"/>
      <c r="AI428" s="287"/>
      <c r="AJ428" s="287"/>
      <c r="AK428" s="287"/>
      <c r="AL428" s="287"/>
      <c r="AM428" s="287"/>
      <c r="AN428" s="287"/>
      <c r="AO428" s="287"/>
      <c r="AP428" s="287"/>
      <c r="AQ428" s="287"/>
      <c r="AR428" s="287"/>
      <c r="AS428" s="287"/>
      <c r="AT428" s="286"/>
      <c r="AU428" s="367"/>
      <c r="AV428" s="287"/>
      <c r="AW428" s="287"/>
      <c r="AX428" s="287"/>
      <c r="AY428" s="287"/>
      <c r="AZ428" s="287"/>
      <c r="BA428" s="287"/>
      <c r="BB428" s="287"/>
      <c r="BC428" s="287"/>
      <c r="BD428" s="287"/>
      <c r="BE428" s="287"/>
      <c r="BF428" s="288"/>
      <c r="BG428" s="396"/>
      <c r="BH428" s="397"/>
      <c r="BI428" s="287"/>
      <c r="BJ428" s="287"/>
      <c r="BK428" s="287"/>
      <c r="BL428" s="287"/>
      <c r="BM428" s="287"/>
      <c r="BN428" s="287"/>
      <c r="BO428" s="287"/>
      <c r="BP428" s="287"/>
      <c r="BQ428" s="287"/>
      <c r="BR428" s="287"/>
      <c r="BS428" s="287"/>
      <c r="BT428" s="286"/>
    </row>
    <row r="429" spans="1:72" s="217" customFormat="1" ht="11.65" customHeight="1" x14ac:dyDescent="0.2">
      <c r="A429" s="289">
        <f>IF(ISBLANK(Tracker!G380),"",Tracker!G380)</f>
        <v>2</v>
      </c>
      <c r="B429" s="971" t="str">
        <f>IF(ISBLANK(Tracker!H380),"",Tracker!H380)</f>
        <v>Bovingdon Road</v>
      </c>
      <c r="C429" s="972"/>
      <c r="D429" s="972"/>
      <c r="E429" s="973"/>
      <c r="F429" s="96" t="str">
        <f>IF(ISBLANK(Tracker!L380),"",Tracker!L380)</f>
        <v>B35 6QD</v>
      </c>
      <c r="G429" s="217">
        <f t="shared" si="97"/>
        <v>391</v>
      </c>
      <c r="H429" s="368"/>
      <c r="I429" s="287"/>
      <c r="J429" s="287"/>
      <c r="K429" s="287"/>
      <c r="L429" s="287"/>
      <c r="M429" s="287"/>
      <c r="N429" s="287"/>
      <c r="O429" s="287"/>
      <c r="P429" s="287"/>
      <c r="Q429" s="287"/>
      <c r="R429" s="287"/>
      <c r="S429" s="287"/>
      <c r="T429" s="286"/>
      <c r="U429" s="367"/>
      <c r="V429" s="287"/>
      <c r="W429" s="287"/>
      <c r="X429" s="287"/>
      <c r="Y429" s="287"/>
      <c r="Z429" s="287"/>
      <c r="AA429" s="287"/>
      <c r="AB429" s="287"/>
      <c r="AC429" s="287"/>
      <c r="AD429" s="287"/>
      <c r="AE429" s="287"/>
      <c r="AF429" s="287"/>
      <c r="AG429" s="365"/>
      <c r="AH429" s="368"/>
      <c r="AI429" s="287"/>
      <c r="AJ429" s="287"/>
      <c r="AK429" s="287"/>
      <c r="AL429" s="287"/>
      <c r="AM429" s="287"/>
      <c r="AN429" s="287"/>
      <c r="AO429" s="287"/>
      <c r="AP429" s="287"/>
      <c r="AQ429" s="287"/>
      <c r="AR429" s="287"/>
      <c r="AS429" s="287"/>
      <c r="AT429" s="286"/>
      <c r="AU429" s="367"/>
      <c r="AV429" s="287"/>
      <c r="AW429" s="287"/>
      <c r="AX429" s="287"/>
      <c r="AY429" s="287"/>
      <c r="AZ429" s="287"/>
      <c r="BA429" s="287"/>
      <c r="BB429" s="287"/>
      <c r="BC429" s="287"/>
      <c r="BD429" s="287"/>
      <c r="BE429" s="287"/>
      <c r="BF429" s="288"/>
      <c r="BG429" s="396"/>
      <c r="BH429" s="397"/>
      <c r="BI429" s="287"/>
      <c r="BJ429" s="287"/>
      <c r="BK429" s="287"/>
      <c r="BL429" s="287"/>
      <c r="BM429" s="287"/>
      <c r="BN429" s="287"/>
      <c r="BO429" s="287"/>
      <c r="BP429" s="287"/>
      <c r="BQ429" s="287"/>
      <c r="BR429" s="287"/>
      <c r="BS429" s="287"/>
      <c r="BT429" s="286"/>
    </row>
    <row r="430" spans="1:72" s="217" customFormat="1" ht="11.65" customHeight="1" x14ac:dyDescent="0.2">
      <c r="A430" s="289">
        <f>IF(ISBLANK(Tracker!G381),"",Tracker!G381)</f>
        <v>4</v>
      </c>
      <c r="B430" s="971" t="str">
        <f>IF(ISBLANK(Tracker!H381),"",Tracker!H381)</f>
        <v>Bovingdon Road</v>
      </c>
      <c r="C430" s="972"/>
      <c r="D430" s="972"/>
      <c r="E430" s="973"/>
      <c r="F430" s="96" t="str">
        <f>IF(ISBLANK(Tracker!L381),"",Tracker!L381)</f>
        <v>B35 6QD</v>
      </c>
      <c r="G430" s="217">
        <f t="shared" si="97"/>
        <v>392</v>
      </c>
      <c r="H430" s="368"/>
      <c r="I430" s="287"/>
      <c r="J430" s="287"/>
      <c r="K430" s="287"/>
      <c r="L430" s="287"/>
      <c r="M430" s="287"/>
      <c r="N430" s="287"/>
      <c r="O430" s="287"/>
      <c r="P430" s="287"/>
      <c r="Q430" s="287"/>
      <c r="R430" s="287"/>
      <c r="S430" s="287"/>
      <c r="T430" s="286"/>
      <c r="U430" s="367"/>
      <c r="V430" s="287"/>
      <c r="W430" s="287"/>
      <c r="X430" s="287"/>
      <c r="Y430" s="287"/>
      <c r="Z430" s="287"/>
      <c r="AA430" s="287"/>
      <c r="AB430" s="287"/>
      <c r="AC430" s="287"/>
      <c r="AD430" s="287"/>
      <c r="AE430" s="287"/>
      <c r="AF430" s="287"/>
      <c r="AG430" s="365"/>
      <c r="AH430" s="368"/>
      <c r="AI430" s="287"/>
      <c r="AJ430" s="287"/>
      <c r="AK430" s="287"/>
      <c r="AL430" s="287"/>
      <c r="AM430" s="287"/>
      <c r="AN430" s="287"/>
      <c r="AO430" s="287"/>
      <c r="AP430" s="287"/>
      <c r="AQ430" s="287"/>
      <c r="AR430" s="287"/>
      <c r="AS430" s="287"/>
      <c r="AT430" s="286"/>
      <c r="AU430" s="367"/>
      <c r="AV430" s="287"/>
      <c r="AW430" s="287"/>
      <c r="AX430" s="287"/>
      <c r="AY430" s="287"/>
      <c r="AZ430" s="287"/>
      <c r="BA430" s="287"/>
      <c r="BB430" s="287"/>
      <c r="BC430" s="287"/>
      <c r="BD430" s="287"/>
      <c r="BE430" s="287"/>
      <c r="BF430" s="288"/>
      <c r="BG430" s="396"/>
      <c r="BH430" s="397"/>
      <c r="BI430" s="287"/>
      <c r="BJ430" s="287"/>
      <c r="BK430" s="287"/>
      <c r="BL430" s="287"/>
      <c r="BM430" s="287"/>
      <c r="BN430" s="287"/>
      <c r="BO430" s="287"/>
      <c r="BP430" s="287"/>
      <c r="BQ430" s="287"/>
      <c r="BR430" s="287"/>
      <c r="BS430" s="287"/>
      <c r="BT430" s="286"/>
    </row>
    <row r="431" spans="1:72" s="217" customFormat="1" ht="11.65" customHeight="1" x14ac:dyDescent="0.2">
      <c r="A431" s="289">
        <f>IF(ISBLANK(Tracker!G382),"",Tracker!G382)</f>
        <v>6</v>
      </c>
      <c r="B431" s="971" t="str">
        <f>IF(ISBLANK(Tracker!H382),"",Tracker!H382)</f>
        <v>Bovingdon Road</v>
      </c>
      <c r="C431" s="972"/>
      <c r="D431" s="972"/>
      <c r="E431" s="973"/>
      <c r="F431" s="96" t="str">
        <f>IF(ISBLANK(Tracker!L382),"",Tracker!L382)</f>
        <v>B35 6QD</v>
      </c>
      <c r="G431" s="217">
        <f t="shared" si="97"/>
        <v>393</v>
      </c>
      <c r="H431" s="368"/>
      <c r="I431" s="287"/>
      <c r="J431" s="287"/>
      <c r="K431" s="287"/>
      <c r="L431" s="287"/>
      <c r="M431" s="287"/>
      <c r="N431" s="287"/>
      <c r="O431" s="287"/>
      <c r="P431" s="287"/>
      <c r="Q431" s="287"/>
      <c r="R431" s="287"/>
      <c r="S431" s="287"/>
      <c r="T431" s="286"/>
      <c r="U431" s="367"/>
      <c r="V431" s="287"/>
      <c r="W431" s="287"/>
      <c r="X431" s="287"/>
      <c r="Y431" s="287"/>
      <c r="Z431" s="287"/>
      <c r="AA431" s="287"/>
      <c r="AB431" s="287"/>
      <c r="AC431" s="287"/>
      <c r="AD431" s="287"/>
      <c r="AE431" s="287"/>
      <c r="AF431" s="287"/>
      <c r="AG431" s="365"/>
      <c r="AH431" s="368"/>
      <c r="AI431" s="287"/>
      <c r="AJ431" s="287"/>
      <c r="AK431" s="287"/>
      <c r="AL431" s="287"/>
      <c r="AM431" s="287"/>
      <c r="AN431" s="287"/>
      <c r="AO431" s="287"/>
      <c r="AP431" s="287"/>
      <c r="AQ431" s="287"/>
      <c r="AR431" s="287"/>
      <c r="AS431" s="287"/>
      <c r="AT431" s="286"/>
      <c r="AU431" s="367"/>
      <c r="AV431" s="287"/>
      <c r="AW431" s="287"/>
      <c r="AX431" s="287"/>
      <c r="AY431" s="287"/>
      <c r="AZ431" s="287"/>
      <c r="BA431" s="287"/>
      <c r="BB431" s="287"/>
      <c r="BC431" s="287"/>
      <c r="BD431" s="287"/>
      <c r="BE431" s="287"/>
      <c r="BF431" s="288"/>
      <c r="BG431" s="396"/>
      <c r="BH431" s="397"/>
      <c r="BI431" s="287"/>
      <c r="BJ431" s="287"/>
      <c r="BK431" s="287"/>
      <c r="BL431" s="287"/>
      <c r="BM431" s="287"/>
      <c r="BN431" s="287"/>
      <c r="BO431" s="287"/>
      <c r="BP431" s="287"/>
      <c r="BQ431" s="287"/>
      <c r="BR431" s="287"/>
      <c r="BS431" s="287"/>
      <c r="BT431" s="286"/>
    </row>
    <row r="432" spans="1:72" s="217" customFormat="1" ht="11.65" customHeight="1" x14ac:dyDescent="0.2">
      <c r="A432" s="289">
        <f>IF(ISBLANK(Tracker!G383),"",Tracker!G383)</f>
        <v>8</v>
      </c>
      <c r="B432" s="971" t="str">
        <f>IF(ISBLANK(Tracker!H383),"",Tracker!H383)</f>
        <v>Bovingdon Road</v>
      </c>
      <c r="C432" s="972"/>
      <c r="D432" s="972"/>
      <c r="E432" s="973"/>
      <c r="F432" s="96" t="str">
        <f>IF(ISBLANK(Tracker!L383),"",Tracker!L383)</f>
        <v>B35 6QD</v>
      </c>
      <c r="G432" s="217">
        <f t="shared" si="97"/>
        <v>394</v>
      </c>
      <c r="H432" s="368"/>
      <c r="I432" s="287"/>
      <c r="J432" s="287"/>
      <c r="K432" s="287"/>
      <c r="L432" s="287"/>
      <c r="M432" s="287"/>
      <c r="N432" s="287"/>
      <c r="O432" s="287"/>
      <c r="P432" s="287"/>
      <c r="Q432" s="287"/>
      <c r="R432" s="287"/>
      <c r="S432" s="287"/>
      <c r="T432" s="286"/>
      <c r="U432" s="367"/>
      <c r="V432" s="287"/>
      <c r="W432" s="287"/>
      <c r="X432" s="287"/>
      <c r="Y432" s="287"/>
      <c r="Z432" s="287"/>
      <c r="AA432" s="287"/>
      <c r="AB432" s="287"/>
      <c r="AC432" s="287"/>
      <c r="AD432" s="287"/>
      <c r="AE432" s="287"/>
      <c r="AF432" s="287"/>
      <c r="AG432" s="365"/>
      <c r="AH432" s="368"/>
      <c r="AI432" s="287"/>
      <c r="AJ432" s="287"/>
      <c r="AK432" s="287"/>
      <c r="AL432" s="287"/>
      <c r="AM432" s="287"/>
      <c r="AN432" s="287"/>
      <c r="AO432" s="287"/>
      <c r="AP432" s="287"/>
      <c r="AQ432" s="287"/>
      <c r="AR432" s="287"/>
      <c r="AS432" s="287"/>
      <c r="AT432" s="286"/>
      <c r="AU432" s="367"/>
      <c r="AV432" s="287"/>
      <c r="AW432" s="287"/>
      <c r="AX432" s="287"/>
      <c r="AY432" s="287"/>
      <c r="AZ432" s="287"/>
      <c r="BA432" s="287"/>
      <c r="BB432" s="287"/>
      <c r="BC432" s="287"/>
      <c r="BD432" s="287"/>
      <c r="BE432" s="287"/>
      <c r="BF432" s="288"/>
      <c r="BG432" s="396"/>
      <c r="BH432" s="397"/>
      <c r="BI432" s="287"/>
      <c r="BJ432" s="287"/>
      <c r="BK432" s="287"/>
      <c r="BL432" s="287"/>
      <c r="BM432" s="287"/>
      <c r="BN432" s="287"/>
      <c r="BO432" s="287"/>
      <c r="BP432" s="287"/>
      <c r="BQ432" s="287"/>
      <c r="BR432" s="287"/>
      <c r="BS432" s="287"/>
      <c r="BT432" s="286"/>
    </row>
    <row r="433" spans="1:72" s="217" customFormat="1" ht="11.65" customHeight="1" x14ac:dyDescent="0.2">
      <c r="A433" s="289">
        <f>IF(ISBLANK(Tracker!G384),"",Tracker!G384)</f>
        <v>10</v>
      </c>
      <c r="B433" s="971" t="str">
        <f>IF(ISBLANK(Tracker!H384),"",Tracker!H384)</f>
        <v>Bovingdon Road</v>
      </c>
      <c r="C433" s="972"/>
      <c r="D433" s="972"/>
      <c r="E433" s="973"/>
      <c r="F433" s="96" t="str">
        <f>IF(ISBLANK(Tracker!L384),"",Tracker!L384)</f>
        <v>B35 6QD</v>
      </c>
      <c r="G433" s="217">
        <f t="shared" si="97"/>
        <v>395</v>
      </c>
      <c r="H433" s="368"/>
      <c r="I433" s="287"/>
      <c r="J433" s="287"/>
      <c r="K433" s="287"/>
      <c r="L433" s="287"/>
      <c r="M433" s="287"/>
      <c r="N433" s="287"/>
      <c r="O433" s="287"/>
      <c r="P433" s="287"/>
      <c r="Q433" s="287"/>
      <c r="R433" s="287"/>
      <c r="S433" s="287"/>
      <c r="T433" s="286"/>
      <c r="U433" s="367"/>
      <c r="V433" s="287"/>
      <c r="W433" s="287"/>
      <c r="X433" s="287"/>
      <c r="Y433" s="287"/>
      <c r="Z433" s="287"/>
      <c r="AA433" s="287"/>
      <c r="AB433" s="287"/>
      <c r="AC433" s="287"/>
      <c r="AD433" s="287"/>
      <c r="AE433" s="287"/>
      <c r="AF433" s="287"/>
      <c r="AG433" s="365"/>
      <c r="AH433" s="368"/>
      <c r="AI433" s="287"/>
      <c r="AJ433" s="287"/>
      <c r="AK433" s="287"/>
      <c r="AL433" s="287"/>
      <c r="AM433" s="287"/>
      <c r="AN433" s="287"/>
      <c r="AO433" s="287"/>
      <c r="AP433" s="287"/>
      <c r="AQ433" s="287"/>
      <c r="AR433" s="287"/>
      <c r="AS433" s="287"/>
      <c r="AT433" s="286"/>
      <c r="AU433" s="367"/>
      <c r="AV433" s="287"/>
      <c r="AW433" s="287"/>
      <c r="AX433" s="287"/>
      <c r="AY433" s="287"/>
      <c r="AZ433" s="287"/>
      <c r="BA433" s="287"/>
      <c r="BB433" s="287"/>
      <c r="BC433" s="287"/>
      <c r="BD433" s="287"/>
      <c r="BE433" s="287"/>
      <c r="BF433" s="288"/>
      <c r="BG433" s="396"/>
      <c r="BH433" s="397"/>
      <c r="BI433" s="287"/>
      <c r="BJ433" s="287"/>
      <c r="BK433" s="287"/>
      <c r="BL433" s="287"/>
      <c r="BM433" s="287"/>
      <c r="BN433" s="287"/>
      <c r="BO433" s="287"/>
      <c r="BP433" s="287"/>
      <c r="BQ433" s="287"/>
      <c r="BR433" s="287"/>
      <c r="BS433" s="287"/>
      <c r="BT433" s="286"/>
    </row>
    <row r="434" spans="1:72" s="217" customFormat="1" ht="11.65" customHeight="1" x14ac:dyDescent="0.2">
      <c r="A434" s="289">
        <f>IF(ISBLANK(Tracker!G385),"",Tracker!G385)</f>
        <v>12</v>
      </c>
      <c r="B434" s="971" t="str">
        <f>IF(ISBLANK(Tracker!H385),"",Tracker!H385)</f>
        <v>Bovingdon Road</v>
      </c>
      <c r="C434" s="972"/>
      <c r="D434" s="972"/>
      <c r="E434" s="973"/>
      <c r="F434" s="96" t="str">
        <f>IF(ISBLANK(Tracker!L385),"",Tracker!L385)</f>
        <v>B35 6QD</v>
      </c>
      <c r="G434" s="217">
        <f t="shared" si="97"/>
        <v>396</v>
      </c>
      <c r="H434" s="368"/>
      <c r="I434" s="287"/>
      <c r="J434" s="287"/>
      <c r="K434" s="287"/>
      <c r="L434" s="287"/>
      <c r="M434" s="287"/>
      <c r="N434" s="287"/>
      <c r="O434" s="287"/>
      <c r="P434" s="287"/>
      <c r="Q434" s="287"/>
      <c r="R434" s="287"/>
      <c r="S434" s="287"/>
      <c r="T434" s="286"/>
      <c r="U434" s="367"/>
      <c r="V434" s="287"/>
      <c r="W434" s="287"/>
      <c r="X434" s="287"/>
      <c r="Y434" s="287"/>
      <c r="Z434" s="287"/>
      <c r="AA434" s="287"/>
      <c r="AB434" s="287"/>
      <c r="AC434" s="287"/>
      <c r="AD434" s="287"/>
      <c r="AE434" s="287"/>
      <c r="AF434" s="287"/>
      <c r="AG434" s="365"/>
      <c r="AH434" s="368"/>
      <c r="AI434" s="287"/>
      <c r="AJ434" s="287"/>
      <c r="AK434" s="287"/>
      <c r="AL434" s="287"/>
      <c r="AM434" s="287"/>
      <c r="AN434" s="287"/>
      <c r="AO434" s="287"/>
      <c r="AP434" s="287"/>
      <c r="AQ434" s="287"/>
      <c r="AR434" s="287"/>
      <c r="AS434" s="287"/>
      <c r="AT434" s="286"/>
      <c r="AU434" s="367"/>
      <c r="AV434" s="287"/>
      <c r="AW434" s="287"/>
      <c r="AX434" s="287"/>
      <c r="AY434" s="287"/>
      <c r="AZ434" s="287"/>
      <c r="BA434" s="287"/>
      <c r="BB434" s="287"/>
      <c r="BC434" s="287"/>
      <c r="BD434" s="287"/>
      <c r="BE434" s="287"/>
      <c r="BF434" s="288"/>
      <c r="BG434" s="396"/>
      <c r="BH434" s="397"/>
      <c r="BI434" s="287"/>
      <c r="BJ434" s="287"/>
      <c r="BK434" s="287"/>
      <c r="BL434" s="287"/>
      <c r="BM434" s="287"/>
      <c r="BN434" s="287"/>
      <c r="BO434" s="287"/>
      <c r="BP434" s="287"/>
      <c r="BQ434" s="287"/>
      <c r="BR434" s="287"/>
      <c r="BS434" s="287"/>
      <c r="BT434" s="286"/>
    </row>
    <row r="435" spans="1:72" s="217" customFormat="1" ht="11.65" customHeight="1" x14ac:dyDescent="0.2">
      <c r="A435" s="289">
        <f>IF(ISBLANK(Tracker!G386),"",Tracker!G386)</f>
        <v>34</v>
      </c>
      <c r="B435" s="971" t="str">
        <f>IF(ISBLANK(Tracker!H386),"",Tracker!H386)</f>
        <v>Bovingdon Road</v>
      </c>
      <c r="C435" s="972"/>
      <c r="D435" s="972"/>
      <c r="E435" s="973"/>
      <c r="F435" s="96" t="str">
        <f>IF(ISBLANK(Tracker!L386),"",Tracker!L386)</f>
        <v>B35 6QD</v>
      </c>
      <c r="G435" s="217">
        <f t="shared" si="97"/>
        <v>397</v>
      </c>
      <c r="H435" s="368"/>
      <c r="I435" s="287"/>
      <c r="J435" s="287"/>
      <c r="K435" s="287"/>
      <c r="L435" s="287"/>
      <c r="M435" s="287"/>
      <c r="N435" s="287"/>
      <c r="O435" s="287"/>
      <c r="P435" s="287"/>
      <c r="Q435" s="287"/>
      <c r="R435" s="287"/>
      <c r="S435" s="287"/>
      <c r="T435" s="286"/>
      <c r="U435" s="367"/>
      <c r="V435" s="287"/>
      <c r="W435" s="287"/>
      <c r="X435" s="287"/>
      <c r="Y435" s="287"/>
      <c r="Z435" s="287"/>
      <c r="AA435" s="287"/>
      <c r="AB435" s="287"/>
      <c r="AC435" s="287"/>
      <c r="AD435" s="287"/>
      <c r="AE435" s="287"/>
      <c r="AF435" s="287"/>
      <c r="AG435" s="365"/>
      <c r="AH435" s="368"/>
      <c r="AI435" s="287"/>
      <c r="AJ435" s="287"/>
      <c r="AK435" s="287"/>
      <c r="AL435" s="287"/>
      <c r="AM435" s="287"/>
      <c r="AN435" s="287"/>
      <c r="AO435" s="287"/>
      <c r="AP435" s="287"/>
      <c r="AQ435" s="287"/>
      <c r="AR435" s="287"/>
      <c r="AS435" s="287"/>
      <c r="AT435" s="286"/>
      <c r="AU435" s="367"/>
      <c r="AV435" s="287"/>
      <c r="AW435" s="287"/>
      <c r="AX435" s="287"/>
      <c r="AY435" s="287"/>
      <c r="AZ435" s="287"/>
      <c r="BA435" s="287"/>
      <c r="BB435" s="287"/>
      <c r="BC435" s="287"/>
      <c r="BD435" s="287"/>
      <c r="BE435" s="287"/>
      <c r="BF435" s="288"/>
      <c r="BG435" s="396"/>
      <c r="BH435" s="397"/>
      <c r="BI435" s="287"/>
      <c r="BJ435" s="287"/>
      <c r="BK435" s="287"/>
      <c r="BL435" s="287"/>
      <c r="BM435" s="287"/>
      <c r="BN435" s="287"/>
      <c r="BO435" s="287"/>
      <c r="BP435" s="287"/>
      <c r="BQ435" s="287"/>
      <c r="BR435" s="287"/>
      <c r="BS435" s="287"/>
      <c r="BT435" s="286"/>
    </row>
    <row r="436" spans="1:72" s="217" customFormat="1" ht="11.65" customHeight="1" x14ac:dyDescent="0.2">
      <c r="A436" s="289">
        <f>IF(ISBLANK(Tracker!G387),"",Tracker!G387)</f>
        <v>36</v>
      </c>
      <c r="B436" s="971" t="str">
        <f>IF(ISBLANK(Tracker!H387),"",Tracker!H387)</f>
        <v>Bovingdon Road</v>
      </c>
      <c r="C436" s="972"/>
      <c r="D436" s="972"/>
      <c r="E436" s="973"/>
      <c r="F436" s="96" t="str">
        <f>IF(ISBLANK(Tracker!L387),"",Tracker!L387)</f>
        <v>B35 6QD</v>
      </c>
      <c r="G436" s="217">
        <f t="shared" si="97"/>
        <v>398</v>
      </c>
      <c r="H436" s="368"/>
      <c r="I436" s="287"/>
      <c r="J436" s="287"/>
      <c r="K436" s="287"/>
      <c r="L436" s="287"/>
      <c r="M436" s="287"/>
      <c r="N436" s="287"/>
      <c r="O436" s="287"/>
      <c r="P436" s="287"/>
      <c r="Q436" s="287"/>
      <c r="R436" s="287"/>
      <c r="S436" s="287"/>
      <c r="T436" s="286"/>
      <c r="U436" s="367"/>
      <c r="V436" s="287"/>
      <c r="W436" s="287"/>
      <c r="X436" s="287"/>
      <c r="Y436" s="287"/>
      <c r="Z436" s="287"/>
      <c r="AA436" s="287"/>
      <c r="AB436" s="287"/>
      <c r="AC436" s="287"/>
      <c r="AD436" s="287"/>
      <c r="AE436" s="287"/>
      <c r="AF436" s="287"/>
      <c r="AG436" s="365"/>
      <c r="AH436" s="368"/>
      <c r="AI436" s="287"/>
      <c r="AJ436" s="287"/>
      <c r="AK436" s="287"/>
      <c r="AL436" s="287"/>
      <c r="AM436" s="287"/>
      <c r="AN436" s="287"/>
      <c r="AO436" s="287"/>
      <c r="AP436" s="287"/>
      <c r="AQ436" s="287"/>
      <c r="AR436" s="287"/>
      <c r="AS436" s="287"/>
      <c r="AT436" s="286"/>
      <c r="AU436" s="367"/>
      <c r="AV436" s="287"/>
      <c r="AW436" s="287"/>
      <c r="AX436" s="287"/>
      <c r="AY436" s="287"/>
      <c r="AZ436" s="287"/>
      <c r="BA436" s="287"/>
      <c r="BB436" s="287"/>
      <c r="BC436" s="287"/>
      <c r="BD436" s="287"/>
      <c r="BE436" s="287"/>
      <c r="BF436" s="288"/>
      <c r="BG436" s="396"/>
      <c r="BH436" s="397"/>
      <c r="BI436" s="287"/>
      <c r="BJ436" s="287"/>
      <c r="BK436" s="287"/>
      <c r="BL436" s="287"/>
      <c r="BM436" s="287"/>
      <c r="BN436" s="287"/>
      <c r="BO436" s="287"/>
      <c r="BP436" s="287"/>
      <c r="BQ436" s="287"/>
      <c r="BR436" s="287"/>
      <c r="BS436" s="287"/>
      <c r="BT436" s="286"/>
    </row>
    <row r="437" spans="1:72" s="217" customFormat="1" ht="11.65" customHeight="1" x14ac:dyDescent="0.2">
      <c r="A437" s="289">
        <f>IF(ISBLANK(Tracker!G388),"",Tracker!G388)</f>
        <v>38</v>
      </c>
      <c r="B437" s="971" t="str">
        <f>IF(ISBLANK(Tracker!H388),"",Tracker!H388)</f>
        <v>Bovingdon Road</v>
      </c>
      <c r="C437" s="972"/>
      <c r="D437" s="972"/>
      <c r="E437" s="973"/>
      <c r="F437" s="96" t="str">
        <f>IF(ISBLANK(Tracker!L388),"",Tracker!L388)</f>
        <v>B35 6QD</v>
      </c>
      <c r="G437" s="217">
        <f t="shared" si="97"/>
        <v>399</v>
      </c>
      <c r="H437" s="368"/>
      <c r="I437" s="287"/>
      <c r="J437" s="287"/>
      <c r="K437" s="287"/>
      <c r="L437" s="287"/>
      <c r="M437" s="287"/>
      <c r="N437" s="287"/>
      <c r="O437" s="287"/>
      <c r="P437" s="287"/>
      <c r="Q437" s="287"/>
      <c r="R437" s="287"/>
      <c r="S437" s="287"/>
      <c r="T437" s="286"/>
      <c r="U437" s="367"/>
      <c r="V437" s="287"/>
      <c r="W437" s="287"/>
      <c r="X437" s="287"/>
      <c r="Y437" s="287"/>
      <c r="Z437" s="287"/>
      <c r="AA437" s="287"/>
      <c r="AB437" s="287"/>
      <c r="AC437" s="287"/>
      <c r="AD437" s="287"/>
      <c r="AE437" s="287"/>
      <c r="AF437" s="287"/>
      <c r="AG437" s="365"/>
      <c r="AH437" s="368"/>
      <c r="AI437" s="287"/>
      <c r="AJ437" s="287"/>
      <c r="AK437" s="287"/>
      <c r="AL437" s="287"/>
      <c r="AM437" s="287"/>
      <c r="AN437" s="287"/>
      <c r="AO437" s="287"/>
      <c r="AP437" s="287"/>
      <c r="AQ437" s="287"/>
      <c r="AR437" s="287"/>
      <c r="AS437" s="287"/>
      <c r="AT437" s="286"/>
      <c r="AU437" s="367"/>
      <c r="AV437" s="287"/>
      <c r="AW437" s="287"/>
      <c r="AX437" s="287"/>
      <c r="AY437" s="287"/>
      <c r="AZ437" s="287"/>
      <c r="BA437" s="287"/>
      <c r="BB437" s="287"/>
      <c r="BC437" s="287"/>
      <c r="BD437" s="287"/>
      <c r="BE437" s="287"/>
      <c r="BF437" s="288"/>
      <c r="BG437" s="396"/>
      <c r="BH437" s="397"/>
      <c r="BI437" s="287"/>
      <c r="BJ437" s="287"/>
      <c r="BK437" s="287"/>
      <c r="BL437" s="287"/>
      <c r="BM437" s="287"/>
      <c r="BN437" s="287"/>
      <c r="BO437" s="287"/>
      <c r="BP437" s="287"/>
      <c r="BQ437" s="287"/>
      <c r="BR437" s="287"/>
      <c r="BS437" s="287"/>
      <c r="BT437" s="286"/>
    </row>
    <row r="438" spans="1:72" s="217" customFormat="1" ht="11.65" customHeight="1" x14ac:dyDescent="0.2">
      <c r="A438" s="289">
        <f>IF(ISBLANK(Tracker!G389),"",Tracker!G389)</f>
        <v>40</v>
      </c>
      <c r="B438" s="971" t="str">
        <f>IF(ISBLANK(Tracker!H389),"",Tracker!H389)</f>
        <v>Bovingdon Road</v>
      </c>
      <c r="C438" s="972"/>
      <c r="D438" s="972"/>
      <c r="E438" s="973"/>
      <c r="F438" s="96" t="str">
        <f>IF(ISBLANK(Tracker!L389),"",Tracker!L389)</f>
        <v>B35 6QD</v>
      </c>
      <c r="G438" s="217">
        <f t="shared" si="97"/>
        <v>400</v>
      </c>
      <c r="H438" s="368"/>
      <c r="I438" s="287"/>
      <c r="J438" s="287"/>
      <c r="K438" s="287"/>
      <c r="L438" s="287"/>
      <c r="M438" s="287"/>
      <c r="N438" s="287"/>
      <c r="O438" s="287"/>
      <c r="P438" s="287"/>
      <c r="Q438" s="287"/>
      <c r="R438" s="287"/>
      <c r="S438" s="287"/>
      <c r="T438" s="286"/>
      <c r="U438" s="367"/>
      <c r="V438" s="287"/>
      <c r="W438" s="287"/>
      <c r="X438" s="287"/>
      <c r="Y438" s="287"/>
      <c r="Z438" s="287"/>
      <c r="AA438" s="287"/>
      <c r="AB438" s="287"/>
      <c r="AC438" s="287"/>
      <c r="AD438" s="287"/>
      <c r="AE438" s="287"/>
      <c r="AF438" s="287"/>
      <c r="AG438" s="365"/>
      <c r="AH438" s="368"/>
      <c r="AI438" s="287"/>
      <c r="AJ438" s="287"/>
      <c r="AK438" s="287"/>
      <c r="AL438" s="287"/>
      <c r="AM438" s="287"/>
      <c r="AN438" s="287"/>
      <c r="AO438" s="287"/>
      <c r="AP438" s="287"/>
      <c r="AQ438" s="287"/>
      <c r="AR438" s="287"/>
      <c r="AS438" s="287"/>
      <c r="AT438" s="286"/>
      <c r="AU438" s="367"/>
      <c r="AV438" s="287"/>
      <c r="AW438" s="287"/>
      <c r="AX438" s="287"/>
      <c r="AY438" s="287"/>
      <c r="AZ438" s="287"/>
      <c r="BA438" s="287"/>
      <c r="BB438" s="287"/>
      <c r="BC438" s="287"/>
      <c r="BD438" s="287"/>
      <c r="BE438" s="287"/>
      <c r="BF438" s="288"/>
      <c r="BG438" s="396"/>
      <c r="BH438" s="397"/>
      <c r="BI438" s="287"/>
      <c r="BJ438" s="287"/>
      <c r="BK438" s="287"/>
      <c r="BL438" s="287"/>
      <c r="BM438" s="287"/>
      <c r="BN438" s="287"/>
      <c r="BO438" s="287"/>
      <c r="BP438" s="287"/>
      <c r="BQ438" s="287"/>
      <c r="BR438" s="287"/>
      <c r="BS438" s="287"/>
      <c r="BT438" s="286"/>
    </row>
    <row r="439" spans="1:72" s="217" customFormat="1" ht="11.65" customHeight="1" x14ac:dyDescent="0.2">
      <c r="A439" s="289" t="str">
        <f>IF(ISBLANK(Tracker!G390),"",Tracker!G390)</f>
        <v xml:space="preserve">FLAT 20 </v>
      </c>
      <c r="B439" s="971" t="str">
        <f>IF(ISBLANK(Tracker!H390),"",Tracker!H390)</f>
        <v>Bovingdon Road</v>
      </c>
      <c r="C439" s="972"/>
      <c r="D439" s="972"/>
      <c r="E439" s="973"/>
      <c r="F439" s="96" t="str">
        <f>IF(ISBLANK(Tracker!L390),"",Tracker!L390)</f>
        <v>B35 6QD</v>
      </c>
      <c r="G439" s="217">
        <f t="shared" si="97"/>
        <v>401</v>
      </c>
      <c r="H439" s="368"/>
      <c r="I439" s="287"/>
      <c r="J439" s="287"/>
      <c r="K439" s="287"/>
      <c r="L439" s="287"/>
      <c r="M439" s="287"/>
      <c r="N439" s="287"/>
      <c r="O439" s="287"/>
      <c r="P439" s="287"/>
      <c r="Q439" s="287"/>
      <c r="R439" s="287"/>
      <c r="S439" s="287"/>
      <c r="T439" s="286"/>
      <c r="U439" s="367"/>
      <c r="V439" s="287"/>
      <c r="W439" s="287"/>
      <c r="X439" s="287"/>
      <c r="Y439" s="287"/>
      <c r="Z439" s="287"/>
      <c r="AA439" s="287"/>
      <c r="AB439" s="287"/>
      <c r="AC439" s="287"/>
      <c r="AD439" s="287"/>
      <c r="AE439" s="287"/>
      <c r="AF439" s="287"/>
      <c r="AG439" s="365"/>
      <c r="AH439" s="368"/>
      <c r="AI439" s="287"/>
      <c r="AJ439" s="287"/>
      <c r="AK439" s="287"/>
      <c r="AL439" s="287"/>
      <c r="AM439" s="287"/>
      <c r="AN439" s="287"/>
      <c r="AO439" s="287"/>
      <c r="AP439" s="287"/>
      <c r="AQ439" s="287"/>
      <c r="AR439" s="287"/>
      <c r="AS439" s="287"/>
      <c r="AT439" s="286"/>
      <c r="AU439" s="367"/>
      <c r="AV439" s="287"/>
      <c r="AW439" s="287"/>
      <c r="AX439" s="287"/>
      <c r="AY439" s="287"/>
      <c r="AZ439" s="287"/>
      <c r="BA439" s="287"/>
      <c r="BB439" s="287"/>
      <c r="BC439" s="287"/>
      <c r="BD439" s="287"/>
      <c r="BE439" s="287"/>
      <c r="BF439" s="288"/>
      <c r="BG439" s="396"/>
      <c r="BH439" s="397"/>
      <c r="BI439" s="287"/>
      <c r="BJ439" s="287"/>
      <c r="BK439" s="287"/>
      <c r="BL439" s="287"/>
      <c r="BM439" s="287"/>
      <c r="BN439" s="287"/>
      <c r="BO439" s="287"/>
      <c r="BP439" s="287"/>
      <c r="BQ439" s="287"/>
      <c r="BR439" s="287"/>
      <c r="BS439" s="287"/>
      <c r="BT439" s="286"/>
    </row>
    <row r="440" spans="1:72" s="217" customFormat="1" ht="11.65" customHeight="1" x14ac:dyDescent="0.2">
      <c r="A440" s="289" t="str">
        <f>IF(ISBLANK(Tracker!G391),"",Tracker!G391)</f>
        <v xml:space="preserve">FLAT 22 </v>
      </c>
      <c r="B440" s="971" t="str">
        <f>IF(ISBLANK(Tracker!H391),"",Tracker!H391)</f>
        <v>Bovingdon Road</v>
      </c>
      <c r="C440" s="972"/>
      <c r="D440" s="972"/>
      <c r="E440" s="973"/>
      <c r="F440" s="96" t="str">
        <f>IF(ISBLANK(Tracker!L391),"",Tracker!L391)</f>
        <v>B35 6QD</v>
      </c>
      <c r="G440" s="217">
        <f t="shared" si="97"/>
        <v>402</v>
      </c>
      <c r="H440" s="368"/>
      <c r="I440" s="287"/>
      <c r="J440" s="287"/>
      <c r="K440" s="287"/>
      <c r="L440" s="287"/>
      <c r="M440" s="287"/>
      <c r="N440" s="287"/>
      <c r="O440" s="287"/>
      <c r="P440" s="287"/>
      <c r="Q440" s="287"/>
      <c r="R440" s="287"/>
      <c r="S440" s="287"/>
      <c r="T440" s="286"/>
      <c r="U440" s="367"/>
      <c r="V440" s="287"/>
      <c r="W440" s="287"/>
      <c r="X440" s="287"/>
      <c r="Y440" s="287"/>
      <c r="Z440" s="287"/>
      <c r="AA440" s="287"/>
      <c r="AB440" s="287"/>
      <c r="AC440" s="287"/>
      <c r="AD440" s="287"/>
      <c r="AE440" s="287"/>
      <c r="AF440" s="287"/>
      <c r="AG440" s="365"/>
      <c r="AH440" s="368"/>
      <c r="AI440" s="287"/>
      <c r="AJ440" s="287"/>
      <c r="AK440" s="287"/>
      <c r="AL440" s="287"/>
      <c r="AM440" s="287"/>
      <c r="AN440" s="287"/>
      <c r="AO440" s="287"/>
      <c r="AP440" s="287"/>
      <c r="AQ440" s="287"/>
      <c r="AR440" s="287"/>
      <c r="AS440" s="287"/>
      <c r="AT440" s="286"/>
      <c r="AU440" s="367"/>
      <c r="AV440" s="287"/>
      <c r="AW440" s="287"/>
      <c r="AX440" s="287"/>
      <c r="AY440" s="287"/>
      <c r="AZ440" s="287"/>
      <c r="BA440" s="287"/>
      <c r="BB440" s="287"/>
      <c r="BC440" s="287"/>
      <c r="BD440" s="287"/>
      <c r="BE440" s="287"/>
      <c r="BF440" s="288"/>
      <c r="BG440" s="396"/>
      <c r="BH440" s="397"/>
      <c r="BI440" s="287"/>
      <c r="BJ440" s="287"/>
      <c r="BK440" s="287"/>
      <c r="BL440" s="287"/>
      <c r="BM440" s="287"/>
      <c r="BN440" s="287"/>
      <c r="BO440" s="287"/>
      <c r="BP440" s="287"/>
      <c r="BQ440" s="287"/>
      <c r="BR440" s="287"/>
      <c r="BS440" s="287"/>
      <c r="BT440" s="286"/>
    </row>
    <row r="441" spans="1:72" s="217" customFormat="1" ht="11.65" customHeight="1" x14ac:dyDescent="0.2">
      <c r="A441" s="289" t="str">
        <f>IF(ISBLANK(Tracker!G392),"",Tracker!G392)</f>
        <v>FLAT 26</v>
      </c>
      <c r="B441" s="971" t="str">
        <f>IF(ISBLANK(Tracker!H392),"",Tracker!H392)</f>
        <v>Bovingdon Road</v>
      </c>
      <c r="C441" s="972"/>
      <c r="D441" s="972"/>
      <c r="E441" s="973"/>
      <c r="F441" s="96" t="str">
        <f>IF(ISBLANK(Tracker!L392),"",Tracker!L392)</f>
        <v>B35 6QD</v>
      </c>
      <c r="G441" s="217">
        <f t="shared" si="97"/>
        <v>403</v>
      </c>
      <c r="H441" s="368"/>
      <c r="I441" s="287"/>
      <c r="J441" s="287"/>
      <c r="K441" s="287"/>
      <c r="L441" s="287"/>
      <c r="M441" s="287"/>
      <c r="N441" s="287"/>
      <c r="O441" s="287"/>
      <c r="P441" s="287"/>
      <c r="Q441" s="287"/>
      <c r="R441" s="287"/>
      <c r="S441" s="287"/>
      <c r="T441" s="286"/>
      <c r="U441" s="367"/>
      <c r="V441" s="287"/>
      <c r="W441" s="287"/>
      <c r="X441" s="287"/>
      <c r="Y441" s="287"/>
      <c r="Z441" s="287"/>
      <c r="AA441" s="287"/>
      <c r="AB441" s="287"/>
      <c r="AC441" s="287"/>
      <c r="AD441" s="287"/>
      <c r="AE441" s="287"/>
      <c r="AF441" s="287"/>
      <c r="AG441" s="365"/>
      <c r="AH441" s="368"/>
      <c r="AI441" s="287"/>
      <c r="AJ441" s="287"/>
      <c r="AK441" s="287"/>
      <c r="AL441" s="287"/>
      <c r="AM441" s="287"/>
      <c r="AN441" s="287"/>
      <c r="AO441" s="287"/>
      <c r="AP441" s="287"/>
      <c r="AQ441" s="287"/>
      <c r="AR441" s="287"/>
      <c r="AS441" s="287"/>
      <c r="AT441" s="286"/>
      <c r="AU441" s="367"/>
      <c r="AV441" s="287"/>
      <c r="AW441" s="287"/>
      <c r="AX441" s="287"/>
      <c r="AY441" s="287"/>
      <c r="AZ441" s="287"/>
      <c r="BA441" s="287"/>
      <c r="BB441" s="287"/>
      <c r="BC441" s="287"/>
      <c r="BD441" s="287"/>
      <c r="BE441" s="287"/>
      <c r="BF441" s="288"/>
      <c r="BG441" s="396"/>
      <c r="BH441" s="397"/>
      <c r="BI441" s="287"/>
      <c r="BJ441" s="287"/>
      <c r="BK441" s="287"/>
      <c r="BL441" s="287"/>
      <c r="BM441" s="287"/>
      <c r="BN441" s="287"/>
      <c r="BO441" s="287"/>
      <c r="BP441" s="287"/>
      <c r="BQ441" s="287"/>
      <c r="BR441" s="287"/>
      <c r="BS441" s="287"/>
      <c r="BT441" s="286"/>
    </row>
    <row r="442" spans="1:72" s="217" customFormat="1" ht="11.65" customHeight="1" x14ac:dyDescent="0.2">
      <c r="A442" s="289" t="str">
        <f>IF(ISBLANK(Tracker!G393),"",Tracker!G393)</f>
        <v xml:space="preserve">FLAT 28 </v>
      </c>
      <c r="B442" s="971" t="str">
        <f>IF(ISBLANK(Tracker!H393),"",Tracker!H393)</f>
        <v>Bovingdon Road</v>
      </c>
      <c r="C442" s="972"/>
      <c r="D442" s="972"/>
      <c r="E442" s="973"/>
      <c r="F442" s="96" t="str">
        <f>IF(ISBLANK(Tracker!L393),"",Tracker!L393)</f>
        <v>B35 6QD</v>
      </c>
      <c r="G442" s="217">
        <f t="shared" si="97"/>
        <v>404</v>
      </c>
      <c r="H442" s="368"/>
      <c r="I442" s="287"/>
      <c r="J442" s="287"/>
      <c r="K442" s="287"/>
      <c r="L442" s="287"/>
      <c r="M442" s="287"/>
      <c r="N442" s="287"/>
      <c r="O442" s="287"/>
      <c r="P442" s="287"/>
      <c r="Q442" s="287"/>
      <c r="R442" s="287"/>
      <c r="S442" s="287"/>
      <c r="T442" s="286"/>
      <c r="U442" s="367"/>
      <c r="V442" s="287"/>
      <c r="W442" s="287"/>
      <c r="X442" s="287"/>
      <c r="Y442" s="287"/>
      <c r="Z442" s="287"/>
      <c r="AA442" s="287"/>
      <c r="AB442" s="287"/>
      <c r="AC442" s="287"/>
      <c r="AD442" s="287"/>
      <c r="AE442" s="287"/>
      <c r="AF442" s="287"/>
      <c r="AG442" s="365"/>
      <c r="AH442" s="368"/>
      <c r="AI442" s="287"/>
      <c r="AJ442" s="287"/>
      <c r="AK442" s="287"/>
      <c r="AL442" s="287"/>
      <c r="AM442" s="287"/>
      <c r="AN442" s="287"/>
      <c r="AO442" s="287"/>
      <c r="AP442" s="287"/>
      <c r="AQ442" s="287"/>
      <c r="AR442" s="287"/>
      <c r="AS442" s="287"/>
      <c r="AT442" s="286"/>
      <c r="AU442" s="367"/>
      <c r="AV442" s="287"/>
      <c r="AW442" s="287"/>
      <c r="AX442" s="287"/>
      <c r="AY442" s="287"/>
      <c r="AZ442" s="287"/>
      <c r="BA442" s="287"/>
      <c r="BB442" s="287"/>
      <c r="BC442" s="287"/>
      <c r="BD442" s="287"/>
      <c r="BE442" s="287"/>
      <c r="BF442" s="288"/>
      <c r="BG442" s="396"/>
      <c r="BH442" s="397"/>
      <c r="BI442" s="287"/>
      <c r="BJ442" s="287"/>
      <c r="BK442" s="287"/>
      <c r="BL442" s="287"/>
      <c r="BM442" s="287"/>
      <c r="BN442" s="287"/>
      <c r="BO442" s="287"/>
      <c r="BP442" s="287"/>
      <c r="BQ442" s="287"/>
      <c r="BR442" s="287"/>
      <c r="BS442" s="287"/>
      <c r="BT442" s="286"/>
    </row>
    <row r="443" spans="1:72" s="217" customFormat="1" ht="11.65" customHeight="1" x14ac:dyDescent="0.2">
      <c r="A443" s="289" t="str">
        <f>IF(ISBLANK(Tracker!G394),"",Tracker!G394)</f>
        <v xml:space="preserve">FLAT 30 </v>
      </c>
      <c r="B443" s="971" t="str">
        <f>IF(ISBLANK(Tracker!H394),"",Tracker!H394)</f>
        <v>Bovingdon Road</v>
      </c>
      <c r="C443" s="972"/>
      <c r="D443" s="972"/>
      <c r="E443" s="973"/>
      <c r="F443" s="96" t="str">
        <f>IF(ISBLANK(Tracker!L394),"",Tracker!L394)</f>
        <v>B35 6QD</v>
      </c>
      <c r="G443" s="217">
        <f t="shared" si="97"/>
        <v>405</v>
      </c>
      <c r="H443" s="368"/>
      <c r="I443" s="287"/>
      <c r="J443" s="287"/>
      <c r="K443" s="287"/>
      <c r="L443" s="287"/>
      <c r="M443" s="287"/>
      <c r="N443" s="287"/>
      <c r="O443" s="287"/>
      <c r="P443" s="287"/>
      <c r="Q443" s="287"/>
      <c r="R443" s="287"/>
      <c r="S443" s="287"/>
      <c r="T443" s="286"/>
      <c r="U443" s="367"/>
      <c r="V443" s="287"/>
      <c r="W443" s="287"/>
      <c r="X443" s="287"/>
      <c r="Y443" s="287"/>
      <c r="Z443" s="287"/>
      <c r="AA443" s="287"/>
      <c r="AB443" s="287"/>
      <c r="AC443" s="287"/>
      <c r="AD443" s="287"/>
      <c r="AE443" s="287"/>
      <c r="AF443" s="287"/>
      <c r="AG443" s="365"/>
      <c r="AH443" s="368"/>
      <c r="AI443" s="287"/>
      <c r="AJ443" s="287"/>
      <c r="AK443" s="287"/>
      <c r="AL443" s="287"/>
      <c r="AM443" s="287"/>
      <c r="AN443" s="287"/>
      <c r="AO443" s="287"/>
      <c r="AP443" s="287"/>
      <c r="AQ443" s="287"/>
      <c r="AR443" s="287"/>
      <c r="AS443" s="287"/>
      <c r="AT443" s="286"/>
      <c r="AU443" s="367"/>
      <c r="AV443" s="287"/>
      <c r="AW443" s="287"/>
      <c r="AX443" s="287"/>
      <c r="AY443" s="287"/>
      <c r="AZ443" s="287"/>
      <c r="BA443" s="287"/>
      <c r="BB443" s="287"/>
      <c r="BC443" s="287"/>
      <c r="BD443" s="287"/>
      <c r="BE443" s="287"/>
      <c r="BF443" s="288"/>
      <c r="BG443" s="396"/>
      <c r="BH443" s="397"/>
      <c r="BI443" s="287"/>
      <c r="BJ443" s="287"/>
      <c r="BK443" s="287"/>
      <c r="BL443" s="287"/>
      <c r="BM443" s="287"/>
      <c r="BN443" s="287"/>
      <c r="BO443" s="287"/>
      <c r="BP443" s="287"/>
      <c r="BQ443" s="287"/>
      <c r="BR443" s="287"/>
      <c r="BS443" s="287"/>
      <c r="BT443" s="286"/>
    </row>
    <row r="444" spans="1:72" s="217" customFormat="1" ht="11.65" customHeight="1" x14ac:dyDescent="0.2">
      <c r="A444" s="289">
        <f>IF(ISBLANK(Tracker!G395),"",Tracker!G395)</f>
        <v>26</v>
      </c>
      <c r="B444" s="971" t="str">
        <f>IF(ISBLANK(Tracker!H395),"",Tracker!H395)</f>
        <v>Brabazon Grove</v>
      </c>
      <c r="C444" s="972"/>
      <c r="D444" s="972"/>
      <c r="E444" s="973"/>
      <c r="F444" s="96" t="str">
        <f>IF(ISBLANK(Tracker!L395),"",Tracker!L395)</f>
        <v>B35 6DT</v>
      </c>
      <c r="G444" s="217">
        <f t="shared" si="97"/>
        <v>406</v>
      </c>
      <c r="H444" s="368"/>
      <c r="I444" s="287"/>
      <c r="J444" s="287"/>
      <c r="K444" s="287"/>
      <c r="L444" s="287"/>
      <c r="M444" s="287"/>
      <c r="N444" s="287"/>
      <c r="O444" s="287"/>
      <c r="P444" s="287"/>
      <c r="Q444" s="287"/>
      <c r="R444" s="287"/>
      <c r="S444" s="287"/>
      <c r="T444" s="286"/>
      <c r="U444" s="367"/>
      <c r="V444" s="287"/>
      <c r="W444" s="287"/>
      <c r="X444" s="287"/>
      <c r="Y444" s="287"/>
      <c r="Z444" s="287"/>
      <c r="AA444" s="287"/>
      <c r="AB444" s="287"/>
      <c r="AC444" s="287"/>
      <c r="AD444" s="287"/>
      <c r="AE444" s="287"/>
      <c r="AF444" s="287"/>
      <c r="AG444" s="365"/>
      <c r="AH444" s="368"/>
      <c r="AI444" s="287"/>
      <c r="AJ444" s="287"/>
      <c r="AK444" s="287"/>
      <c r="AL444" s="287"/>
      <c r="AM444" s="287"/>
      <c r="AN444" s="287"/>
      <c r="AO444" s="287"/>
      <c r="AP444" s="287"/>
      <c r="AQ444" s="287"/>
      <c r="AR444" s="287"/>
      <c r="AS444" s="287"/>
      <c r="AT444" s="286"/>
      <c r="AU444" s="367"/>
      <c r="AV444" s="287"/>
      <c r="AW444" s="287"/>
      <c r="AX444" s="287"/>
      <c r="AY444" s="287"/>
      <c r="AZ444" s="287"/>
      <c r="BA444" s="287"/>
      <c r="BB444" s="287"/>
      <c r="BC444" s="287"/>
      <c r="BD444" s="287"/>
      <c r="BE444" s="287"/>
      <c r="BF444" s="288"/>
      <c r="BG444" s="396"/>
      <c r="BH444" s="397"/>
      <c r="BI444" s="287"/>
      <c r="BJ444" s="287"/>
      <c r="BK444" s="287"/>
      <c r="BL444" s="287"/>
      <c r="BM444" s="287"/>
      <c r="BN444" s="287"/>
      <c r="BO444" s="287"/>
      <c r="BP444" s="287"/>
      <c r="BQ444" s="287"/>
      <c r="BR444" s="287"/>
      <c r="BS444" s="287"/>
      <c r="BT444" s="286"/>
    </row>
    <row r="445" spans="1:72" s="217" customFormat="1" ht="11.65" customHeight="1" x14ac:dyDescent="0.2">
      <c r="A445" s="289">
        <f>IF(ISBLANK(Tracker!G396),"",Tracker!G396)</f>
        <v>44</v>
      </c>
      <c r="B445" s="971" t="str">
        <f>IF(ISBLANK(Tracker!H396),"",Tracker!H396)</f>
        <v>Brabazon Grove</v>
      </c>
      <c r="C445" s="972"/>
      <c r="D445" s="972"/>
      <c r="E445" s="973"/>
      <c r="F445" s="96" t="str">
        <f>IF(ISBLANK(Tracker!L396),"",Tracker!L396)</f>
        <v>B35 6DT</v>
      </c>
      <c r="G445" s="217">
        <f t="shared" si="97"/>
        <v>407</v>
      </c>
      <c r="H445" s="368"/>
      <c r="I445" s="287"/>
      <c r="J445" s="287"/>
      <c r="K445" s="287"/>
      <c r="L445" s="287"/>
      <c r="M445" s="287"/>
      <c r="N445" s="287"/>
      <c r="O445" s="287"/>
      <c r="P445" s="287"/>
      <c r="Q445" s="287"/>
      <c r="R445" s="287"/>
      <c r="S445" s="287"/>
      <c r="T445" s="286"/>
      <c r="U445" s="367"/>
      <c r="V445" s="287"/>
      <c r="W445" s="287"/>
      <c r="X445" s="287"/>
      <c r="Y445" s="287"/>
      <c r="Z445" s="287"/>
      <c r="AA445" s="287"/>
      <c r="AB445" s="287"/>
      <c r="AC445" s="287"/>
      <c r="AD445" s="287"/>
      <c r="AE445" s="287"/>
      <c r="AF445" s="287"/>
      <c r="AG445" s="365"/>
      <c r="AH445" s="368"/>
      <c r="AI445" s="287"/>
      <c r="AJ445" s="287"/>
      <c r="AK445" s="287"/>
      <c r="AL445" s="287"/>
      <c r="AM445" s="287"/>
      <c r="AN445" s="287"/>
      <c r="AO445" s="287"/>
      <c r="AP445" s="287"/>
      <c r="AQ445" s="287"/>
      <c r="AR445" s="287"/>
      <c r="AS445" s="287"/>
      <c r="AT445" s="286"/>
      <c r="AU445" s="367"/>
      <c r="AV445" s="287"/>
      <c r="AW445" s="287"/>
      <c r="AX445" s="287"/>
      <c r="AY445" s="287"/>
      <c r="AZ445" s="287"/>
      <c r="BA445" s="287"/>
      <c r="BB445" s="287"/>
      <c r="BC445" s="287"/>
      <c r="BD445" s="287"/>
      <c r="BE445" s="287"/>
      <c r="BF445" s="288"/>
      <c r="BG445" s="396"/>
      <c r="BH445" s="397"/>
      <c r="BI445" s="287"/>
      <c r="BJ445" s="287"/>
      <c r="BK445" s="287"/>
      <c r="BL445" s="287"/>
      <c r="BM445" s="287"/>
      <c r="BN445" s="287"/>
      <c r="BO445" s="287"/>
      <c r="BP445" s="287"/>
      <c r="BQ445" s="287"/>
      <c r="BR445" s="287"/>
      <c r="BS445" s="287"/>
      <c r="BT445" s="286"/>
    </row>
    <row r="446" spans="1:72" s="217" customFormat="1" ht="11.65" customHeight="1" x14ac:dyDescent="0.2">
      <c r="A446" s="289">
        <f>IF(ISBLANK(Tracker!G397),"",Tracker!G397)</f>
        <v>2</v>
      </c>
      <c r="B446" s="971" t="str">
        <f>IF(ISBLANK(Tracker!H397),"",Tracker!H397)</f>
        <v>Chigwell Close</v>
      </c>
      <c r="C446" s="972"/>
      <c r="D446" s="972"/>
      <c r="E446" s="973"/>
      <c r="F446" s="96" t="str">
        <f>IF(ISBLANK(Tracker!L397),"",Tracker!L397)</f>
        <v>B35 7HH</v>
      </c>
      <c r="G446" s="217">
        <f t="shared" si="97"/>
        <v>408</v>
      </c>
      <c r="H446" s="368"/>
      <c r="I446" s="287"/>
      <c r="J446" s="287"/>
      <c r="K446" s="287"/>
      <c r="L446" s="287"/>
      <c r="M446" s="287"/>
      <c r="N446" s="287"/>
      <c r="O446" s="287"/>
      <c r="P446" s="287"/>
      <c r="Q446" s="287"/>
      <c r="R446" s="287"/>
      <c r="S446" s="287"/>
      <c r="T446" s="286"/>
      <c r="U446" s="367"/>
      <c r="V446" s="287"/>
      <c r="W446" s="287"/>
      <c r="X446" s="287"/>
      <c r="Y446" s="287"/>
      <c r="Z446" s="287"/>
      <c r="AA446" s="287"/>
      <c r="AB446" s="287"/>
      <c r="AC446" s="287"/>
      <c r="AD446" s="287"/>
      <c r="AE446" s="287"/>
      <c r="AF446" s="287"/>
      <c r="AG446" s="365"/>
      <c r="AH446" s="368"/>
      <c r="AI446" s="287"/>
      <c r="AJ446" s="287"/>
      <c r="AK446" s="287"/>
      <c r="AL446" s="287"/>
      <c r="AM446" s="287"/>
      <c r="AN446" s="287"/>
      <c r="AO446" s="287"/>
      <c r="AP446" s="287"/>
      <c r="AQ446" s="287"/>
      <c r="AR446" s="287"/>
      <c r="AS446" s="287"/>
      <c r="AT446" s="286"/>
      <c r="AU446" s="367"/>
      <c r="AV446" s="287"/>
      <c r="AW446" s="287"/>
      <c r="AX446" s="287"/>
      <c r="AY446" s="287"/>
      <c r="AZ446" s="287"/>
      <c r="BA446" s="287"/>
      <c r="BB446" s="287"/>
      <c r="BC446" s="287"/>
      <c r="BD446" s="287"/>
      <c r="BE446" s="287"/>
      <c r="BF446" s="288"/>
      <c r="BG446" s="396"/>
      <c r="BH446" s="397"/>
      <c r="BI446" s="287"/>
      <c r="BJ446" s="287"/>
      <c r="BK446" s="287"/>
      <c r="BL446" s="287"/>
      <c r="BM446" s="287"/>
      <c r="BN446" s="287"/>
      <c r="BO446" s="287"/>
      <c r="BP446" s="287"/>
      <c r="BQ446" s="287"/>
      <c r="BR446" s="287"/>
      <c r="BS446" s="287"/>
      <c r="BT446" s="286"/>
    </row>
    <row r="447" spans="1:72" s="217" customFormat="1" ht="11.65" customHeight="1" x14ac:dyDescent="0.2">
      <c r="A447" s="289">
        <f>IF(ISBLANK(Tracker!G398),"",Tracker!G398)</f>
        <v>6</v>
      </c>
      <c r="B447" s="971" t="str">
        <f>IF(ISBLANK(Tracker!H398),"",Tracker!H398)</f>
        <v>Chigwell Close</v>
      </c>
      <c r="C447" s="972"/>
      <c r="D447" s="972"/>
      <c r="E447" s="973"/>
      <c r="F447" s="96" t="str">
        <f>IF(ISBLANK(Tracker!L398),"",Tracker!L398)</f>
        <v>B35 7HH</v>
      </c>
      <c r="G447" s="217">
        <f t="shared" si="97"/>
        <v>409</v>
      </c>
      <c r="H447" s="368"/>
      <c r="I447" s="287"/>
      <c r="J447" s="287"/>
      <c r="K447" s="287"/>
      <c r="L447" s="287"/>
      <c r="M447" s="287"/>
      <c r="N447" s="287"/>
      <c r="O447" s="287"/>
      <c r="P447" s="287"/>
      <c r="Q447" s="287"/>
      <c r="R447" s="287"/>
      <c r="S447" s="287"/>
      <c r="T447" s="286"/>
      <c r="U447" s="367"/>
      <c r="V447" s="287"/>
      <c r="W447" s="287"/>
      <c r="X447" s="287"/>
      <c r="Y447" s="287"/>
      <c r="Z447" s="287"/>
      <c r="AA447" s="287"/>
      <c r="AB447" s="287"/>
      <c r="AC447" s="287"/>
      <c r="AD447" s="287"/>
      <c r="AE447" s="287"/>
      <c r="AF447" s="287"/>
      <c r="AG447" s="365"/>
      <c r="AH447" s="368"/>
      <c r="AI447" s="287"/>
      <c r="AJ447" s="287"/>
      <c r="AK447" s="287"/>
      <c r="AL447" s="287"/>
      <c r="AM447" s="287"/>
      <c r="AN447" s="287"/>
      <c r="AO447" s="287"/>
      <c r="AP447" s="287"/>
      <c r="AQ447" s="287"/>
      <c r="AR447" s="287"/>
      <c r="AS447" s="287"/>
      <c r="AT447" s="286"/>
      <c r="AU447" s="367"/>
      <c r="AV447" s="287"/>
      <c r="AW447" s="287"/>
      <c r="AX447" s="287"/>
      <c r="AY447" s="287"/>
      <c r="AZ447" s="287"/>
      <c r="BA447" s="287"/>
      <c r="BB447" s="287"/>
      <c r="BC447" s="287"/>
      <c r="BD447" s="287"/>
      <c r="BE447" s="287"/>
      <c r="BF447" s="288"/>
      <c r="BG447" s="396"/>
      <c r="BH447" s="397"/>
      <c r="BI447" s="287"/>
      <c r="BJ447" s="287"/>
      <c r="BK447" s="287"/>
      <c r="BL447" s="287"/>
      <c r="BM447" s="287"/>
      <c r="BN447" s="287"/>
      <c r="BO447" s="287"/>
      <c r="BP447" s="287"/>
      <c r="BQ447" s="287"/>
      <c r="BR447" s="287"/>
      <c r="BS447" s="287"/>
      <c r="BT447" s="286"/>
    </row>
    <row r="448" spans="1:72" s="217" customFormat="1" ht="11.65" customHeight="1" x14ac:dyDescent="0.2">
      <c r="A448" s="289">
        <f>IF(ISBLANK(Tracker!G399),"",Tracker!G399)</f>
        <v>14</v>
      </c>
      <c r="B448" s="971" t="str">
        <f>IF(ISBLANK(Tracker!H399),"",Tracker!H399)</f>
        <v>Chigwell Close</v>
      </c>
      <c r="C448" s="972"/>
      <c r="D448" s="972"/>
      <c r="E448" s="973"/>
      <c r="F448" s="96" t="str">
        <f>IF(ISBLANK(Tracker!L399),"",Tracker!L399)</f>
        <v>B35 7HH</v>
      </c>
      <c r="G448" s="217">
        <f t="shared" si="97"/>
        <v>410</v>
      </c>
      <c r="H448" s="368"/>
      <c r="I448" s="287"/>
      <c r="J448" s="287"/>
      <c r="K448" s="287"/>
      <c r="L448" s="287"/>
      <c r="M448" s="287"/>
      <c r="N448" s="287"/>
      <c r="O448" s="287"/>
      <c r="P448" s="287"/>
      <c r="Q448" s="287"/>
      <c r="R448" s="287"/>
      <c r="S448" s="287"/>
      <c r="T448" s="286"/>
      <c r="U448" s="367"/>
      <c r="V448" s="287"/>
      <c r="W448" s="287"/>
      <c r="X448" s="287"/>
      <c r="Y448" s="287"/>
      <c r="Z448" s="287"/>
      <c r="AA448" s="287"/>
      <c r="AB448" s="287"/>
      <c r="AC448" s="287"/>
      <c r="AD448" s="287"/>
      <c r="AE448" s="287"/>
      <c r="AF448" s="287"/>
      <c r="AG448" s="365"/>
      <c r="AH448" s="368"/>
      <c r="AI448" s="287"/>
      <c r="AJ448" s="287"/>
      <c r="AK448" s="287"/>
      <c r="AL448" s="287"/>
      <c r="AM448" s="287"/>
      <c r="AN448" s="287"/>
      <c r="AO448" s="287"/>
      <c r="AP448" s="287"/>
      <c r="AQ448" s="287"/>
      <c r="AR448" s="287"/>
      <c r="AS448" s="287"/>
      <c r="AT448" s="286"/>
      <c r="AU448" s="367"/>
      <c r="AV448" s="287"/>
      <c r="AW448" s="287"/>
      <c r="AX448" s="287"/>
      <c r="AY448" s="287"/>
      <c r="AZ448" s="287"/>
      <c r="BA448" s="287"/>
      <c r="BB448" s="287"/>
      <c r="BC448" s="287"/>
      <c r="BD448" s="287"/>
      <c r="BE448" s="287"/>
      <c r="BF448" s="288"/>
      <c r="BG448" s="396"/>
      <c r="BH448" s="397"/>
      <c r="BI448" s="287"/>
      <c r="BJ448" s="287"/>
      <c r="BK448" s="287"/>
      <c r="BL448" s="287"/>
      <c r="BM448" s="287"/>
      <c r="BN448" s="287"/>
      <c r="BO448" s="287"/>
      <c r="BP448" s="287"/>
      <c r="BQ448" s="287"/>
      <c r="BR448" s="287"/>
      <c r="BS448" s="287"/>
      <c r="BT448" s="286"/>
    </row>
    <row r="449" spans="1:72" s="217" customFormat="1" ht="11.65" customHeight="1" x14ac:dyDescent="0.2">
      <c r="A449" s="289">
        <f>IF(ISBLANK(Tracker!G400),"",Tracker!G400)</f>
        <v>16</v>
      </c>
      <c r="B449" s="971" t="str">
        <f>IF(ISBLANK(Tracker!H400),"",Tracker!H400)</f>
        <v>Chigwell Close</v>
      </c>
      <c r="C449" s="972"/>
      <c r="D449" s="972"/>
      <c r="E449" s="973"/>
      <c r="F449" s="96" t="str">
        <f>IF(ISBLANK(Tracker!L400),"",Tracker!L400)</f>
        <v>B35 7HH</v>
      </c>
      <c r="G449" s="217">
        <f t="shared" si="97"/>
        <v>411</v>
      </c>
      <c r="H449" s="368"/>
      <c r="I449" s="287"/>
      <c r="J449" s="287"/>
      <c r="K449" s="287"/>
      <c r="L449" s="287"/>
      <c r="M449" s="287"/>
      <c r="N449" s="287"/>
      <c r="O449" s="287"/>
      <c r="P449" s="287"/>
      <c r="Q449" s="287"/>
      <c r="R449" s="287"/>
      <c r="S449" s="287"/>
      <c r="T449" s="286"/>
      <c r="U449" s="367"/>
      <c r="V449" s="287"/>
      <c r="W449" s="287"/>
      <c r="X449" s="287"/>
      <c r="Y449" s="287"/>
      <c r="Z449" s="287"/>
      <c r="AA449" s="287"/>
      <c r="AB449" s="287"/>
      <c r="AC449" s="287"/>
      <c r="AD449" s="287"/>
      <c r="AE449" s="287"/>
      <c r="AF449" s="287"/>
      <c r="AG449" s="365"/>
      <c r="AH449" s="368"/>
      <c r="AI449" s="287"/>
      <c r="AJ449" s="287"/>
      <c r="AK449" s="287"/>
      <c r="AL449" s="287"/>
      <c r="AM449" s="287"/>
      <c r="AN449" s="287"/>
      <c r="AO449" s="287"/>
      <c r="AP449" s="287"/>
      <c r="AQ449" s="287"/>
      <c r="AR449" s="287"/>
      <c r="AS449" s="287"/>
      <c r="AT449" s="286"/>
      <c r="AU449" s="367"/>
      <c r="AV449" s="287"/>
      <c r="AW449" s="287"/>
      <c r="AX449" s="287"/>
      <c r="AY449" s="287"/>
      <c r="AZ449" s="287"/>
      <c r="BA449" s="287"/>
      <c r="BB449" s="287"/>
      <c r="BC449" s="287"/>
      <c r="BD449" s="287"/>
      <c r="BE449" s="287"/>
      <c r="BF449" s="288"/>
      <c r="BG449" s="396"/>
      <c r="BH449" s="397"/>
      <c r="BI449" s="287"/>
      <c r="BJ449" s="287"/>
      <c r="BK449" s="287"/>
      <c r="BL449" s="287"/>
      <c r="BM449" s="287"/>
      <c r="BN449" s="287"/>
      <c r="BO449" s="287"/>
      <c r="BP449" s="287"/>
      <c r="BQ449" s="287"/>
      <c r="BR449" s="287"/>
      <c r="BS449" s="287"/>
      <c r="BT449" s="286"/>
    </row>
    <row r="450" spans="1:72" s="217" customFormat="1" ht="11.65" customHeight="1" x14ac:dyDescent="0.2">
      <c r="A450" s="289" t="str">
        <f>IF(ISBLANK(Tracker!G401),"",Tracker!G401)</f>
        <v xml:space="preserve">3 </v>
      </c>
      <c r="B450" s="971" t="str">
        <f>IF(ISBLANK(Tracker!H401),"",Tracker!H401)</f>
        <v>Concorde Drive</v>
      </c>
      <c r="C450" s="972"/>
      <c r="D450" s="972"/>
      <c r="E450" s="973"/>
      <c r="F450" s="96" t="str">
        <f>IF(ISBLANK(Tracker!L401),"",Tracker!L401)</f>
        <v>B35 7EE</v>
      </c>
      <c r="G450" s="217">
        <f t="shared" si="97"/>
        <v>412</v>
      </c>
      <c r="H450" s="368"/>
      <c r="I450" s="287"/>
      <c r="J450" s="287"/>
      <c r="K450" s="287"/>
      <c r="L450" s="287"/>
      <c r="M450" s="287"/>
      <c r="N450" s="287"/>
      <c r="O450" s="287"/>
      <c r="P450" s="287"/>
      <c r="Q450" s="287"/>
      <c r="R450" s="287"/>
      <c r="S450" s="287"/>
      <c r="T450" s="286"/>
      <c r="U450" s="367"/>
      <c r="V450" s="287"/>
      <c r="W450" s="287"/>
      <c r="X450" s="287"/>
      <c r="Y450" s="287"/>
      <c r="Z450" s="287"/>
      <c r="AA450" s="287"/>
      <c r="AB450" s="287"/>
      <c r="AC450" s="287"/>
      <c r="AD450" s="287"/>
      <c r="AE450" s="287"/>
      <c r="AF450" s="287"/>
      <c r="AG450" s="365"/>
      <c r="AH450" s="368"/>
      <c r="AI450" s="287"/>
      <c r="AJ450" s="287"/>
      <c r="AK450" s="287"/>
      <c r="AL450" s="287"/>
      <c r="AM450" s="287"/>
      <c r="AN450" s="287"/>
      <c r="AO450" s="287"/>
      <c r="AP450" s="287"/>
      <c r="AQ450" s="287"/>
      <c r="AR450" s="287"/>
      <c r="AS450" s="287"/>
      <c r="AT450" s="286"/>
      <c r="AU450" s="367"/>
      <c r="AV450" s="287"/>
      <c r="AW450" s="287"/>
      <c r="AX450" s="287"/>
      <c r="AY450" s="287"/>
      <c r="AZ450" s="287"/>
      <c r="BA450" s="287"/>
      <c r="BB450" s="287"/>
      <c r="BC450" s="287"/>
      <c r="BD450" s="287"/>
      <c r="BE450" s="287"/>
      <c r="BF450" s="288"/>
      <c r="BG450" s="396"/>
      <c r="BH450" s="397"/>
      <c r="BI450" s="287"/>
      <c r="BJ450" s="287"/>
      <c r="BK450" s="287"/>
      <c r="BL450" s="287"/>
      <c r="BM450" s="287"/>
      <c r="BN450" s="287"/>
      <c r="BO450" s="287"/>
      <c r="BP450" s="287"/>
      <c r="BQ450" s="287"/>
      <c r="BR450" s="287"/>
      <c r="BS450" s="287"/>
      <c r="BT450" s="286"/>
    </row>
    <row r="451" spans="1:72" s="217" customFormat="1" ht="11.65" customHeight="1" x14ac:dyDescent="0.2">
      <c r="A451" s="289">
        <f>IF(ISBLANK(Tracker!G402),"",Tracker!G402)</f>
        <v>35</v>
      </c>
      <c r="B451" s="971" t="str">
        <f>IF(ISBLANK(Tracker!H402),"",Tracker!H402)</f>
        <v>Donibristle Croft</v>
      </c>
      <c r="C451" s="972"/>
      <c r="D451" s="972"/>
      <c r="E451" s="973"/>
      <c r="F451" s="96" t="str">
        <f>IF(ISBLANK(Tracker!L402),"",Tracker!L402)</f>
        <v>B35 6BL</v>
      </c>
      <c r="G451" s="217">
        <f t="shared" si="97"/>
        <v>413</v>
      </c>
      <c r="H451" s="368"/>
      <c r="I451" s="287"/>
      <c r="J451" s="287"/>
      <c r="K451" s="287"/>
      <c r="L451" s="287"/>
      <c r="M451" s="287"/>
      <c r="N451" s="287"/>
      <c r="O451" s="287"/>
      <c r="P451" s="287"/>
      <c r="Q451" s="287"/>
      <c r="R451" s="287"/>
      <c r="S451" s="287"/>
      <c r="T451" s="286"/>
      <c r="U451" s="367"/>
      <c r="V451" s="287"/>
      <c r="W451" s="287"/>
      <c r="X451" s="287"/>
      <c r="Y451" s="287"/>
      <c r="Z451" s="287"/>
      <c r="AA451" s="287"/>
      <c r="AB451" s="287"/>
      <c r="AC451" s="287"/>
      <c r="AD451" s="287"/>
      <c r="AE451" s="287"/>
      <c r="AF451" s="287"/>
      <c r="AG451" s="365"/>
      <c r="AH451" s="368"/>
      <c r="AI451" s="287"/>
      <c r="AJ451" s="287"/>
      <c r="AK451" s="287"/>
      <c r="AL451" s="287"/>
      <c r="AM451" s="287"/>
      <c r="AN451" s="287"/>
      <c r="AO451" s="287"/>
      <c r="AP451" s="287"/>
      <c r="AQ451" s="287"/>
      <c r="AR451" s="287"/>
      <c r="AS451" s="287"/>
      <c r="AT451" s="286"/>
      <c r="AU451" s="367"/>
      <c r="AV451" s="287"/>
      <c r="AW451" s="287"/>
      <c r="AX451" s="287"/>
      <c r="AY451" s="287"/>
      <c r="AZ451" s="287"/>
      <c r="BA451" s="287"/>
      <c r="BB451" s="287"/>
      <c r="BC451" s="287"/>
      <c r="BD451" s="287"/>
      <c r="BE451" s="287"/>
      <c r="BF451" s="288"/>
      <c r="BG451" s="396"/>
      <c r="BH451" s="397"/>
      <c r="BI451" s="287"/>
      <c r="BJ451" s="287"/>
      <c r="BK451" s="287"/>
      <c r="BL451" s="287"/>
      <c r="BM451" s="287"/>
      <c r="BN451" s="287"/>
      <c r="BO451" s="287"/>
      <c r="BP451" s="287"/>
      <c r="BQ451" s="287"/>
      <c r="BR451" s="287"/>
      <c r="BS451" s="287"/>
      <c r="BT451" s="286"/>
    </row>
    <row r="452" spans="1:72" s="217" customFormat="1" ht="11.65" customHeight="1" x14ac:dyDescent="0.2">
      <c r="A452" s="289" t="str">
        <f>IF(ISBLANK(Tracker!G403),"",Tracker!G403)</f>
        <v>FLAT 133E</v>
      </c>
      <c r="B452" s="971" t="str">
        <f>IF(ISBLANK(Tracker!H403),"",Tracker!H403)</f>
        <v>Farnborough Road</v>
      </c>
      <c r="C452" s="972"/>
      <c r="D452" s="972"/>
      <c r="E452" s="973"/>
      <c r="F452" s="96" t="str">
        <f>IF(ISBLANK(Tracker!L403),"",Tracker!L403)</f>
        <v>B35 7LQ</v>
      </c>
      <c r="G452" s="217">
        <f t="shared" si="97"/>
        <v>414</v>
      </c>
      <c r="H452" s="368"/>
      <c r="I452" s="287"/>
      <c r="J452" s="287"/>
      <c r="K452" s="287"/>
      <c r="L452" s="287"/>
      <c r="M452" s="287"/>
      <c r="N452" s="287"/>
      <c r="O452" s="287"/>
      <c r="P452" s="287"/>
      <c r="Q452" s="287"/>
      <c r="R452" s="287"/>
      <c r="S452" s="287"/>
      <c r="T452" s="286"/>
      <c r="U452" s="367"/>
      <c r="V452" s="287"/>
      <c r="W452" s="287"/>
      <c r="X452" s="287"/>
      <c r="Y452" s="287"/>
      <c r="Z452" s="287"/>
      <c r="AA452" s="287"/>
      <c r="AB452" s="287"/>
      <c r="AC452" s="287"/>
      <c r="AD452" s="287"/>
      <c r="AE452" s="287"/>
      <c r="AF452" s="287"/>
      <c r="AG452" s="365"/>
      <c r="AH452" s="368"/>
      <c r="AI452" s="287"/>
      <c r="AJ452" s="287"/>
      <c r="AK452" s="287"/>
      <c r="AL452" s="287"/>
      <c r="AM452" s="287"/>
      <c r="AN452" s="287"/>
      <c r="AO452" s="287"/>
      <c r="AP452" s="287"/>
      <c r="AQ452" s="287"/>
      <c r="AR452" s="287"/>
      <c r="AS452" s="287"/>
      <c r="AT452" s="286"/>
      <c r="AU452" s="367"/>
      <c r="AV452" s="287"/>
      <c r="AW452" s="287"/>
      <c r="AX452" s="287"/>
      <c r="AY452" s="287"/>
      <c r="AZ452" s="287"/>
      <c r="BA452" s="287"/>
      <c r="BB452" s="287"/>
      <c r="BC452" s="287"/>
      <c r="BD452" s="287"/>
      <c r="BE452" s="287"/>
      <c r="BF452" s="288"/>
      <c r="BG452" s="396"/>
      <c r="BH452" s="397"/>
      <c r="BI452" s="287"/>
      <c r="BJ452" s="287"/>
      <c r="BK452" s="287"/>
      <c r="BL452" s="287"/>
      <c r="BM452" s="287"/>
      <c r="BN452" s="287"/>
      <c r="BO452" s="287"/>
      <c r="BP452" s="287"/>
      <c r="BQ452" s="287"/>
      <c r="BR452" s="287"/>
      <c r="BS452" s="287"/>
      <c r="BT452" s="286"/>
    </row>
    <row r="453" spans="1:72" s="217" customFormat="1" ht="11.65" customHeight="1" x14ac:dyDescent="0.2">
      <c r="A453" s="289" t="str">
        <f>IF(ISBLANK(Tracker!G404),"",Tracker!G404)</f>
        <v>FLAT 133F</v>
      </c>
      <c r="B453" s="971" t="str">
        <f>IF(ISBLANK(Tracker!H404),"",Tracker!H404)</f>
        <v>Farnborough Road</v>
      </c>
      <c r="C453" s="972"/>
      <c r="D453" s="972"/>
      <c r="E453" s="973"/>
      <c r="F453" s="96" t="str">
        <f>IF(ISBLANK(Tracker!L404),"",Tracker!L404)</f>
        <v>B35 7LQ</v>
      </c>
      <c r="G453" s="217">
        <f t="shared" si="97"/>
        <v>415</v>
      </c>
      <c r="H453" s="368"/>
      <c r="I453" s="287"/>
      <c r="J453" s="287"/>
      <c r="K453" s="287"/>
      <c r="L453" s="287"/>
      <c r="M453" s="287"/>
      <c r="N453" s="287"/>
      <c r="O453" s="287"/>
      <c r="P453" s="287"/>
      <c r="Q453" s="287"/>
      <c r="R453" s="287"/>
      <c r="S453" s="287"/>
      <c r="T453" s="286"/>
      <c r="U453" s="367"/>
      <c r="V453" s="287"/>
      <c r="W453" s="287"/>
      <c r="X453" s="287"/>
      <c r="Y453" s="287"/>
      <c r="Z453" s="287"/>
      <c r="AA453" s="287"/>
      <c r="AB453" s="287"/>
      <c r="AC453" s="287"/>
      <c r="AD453" s="287"/>
      <c r="AE453" s="287"/>
      <c r="AF453" s="287"/>
      <c r="AG453" s="365"/>
      <c r="AH453" s="368"/>
      <c r="AI453" s="287"/>
      <c r="AJ453" s="287"/>
      <c r="AK453" s="287"/>
      <c r="AL453" s="287"/>
      <c r="AM453" s="287"/>
      <c r="AN453" s="287"/>
      <c r="AO453" s="287"/>
      <c r="AP453" s="287"/>
      <c r="AQ453" s="287"/>
      <c r="AR453" s="287"/>
      <c r="AS453" s="287"/>
      <c r="AT453" s="286"/>
      <c r="AU453" s="367"/>
      <c r="AV453" s="287"/>
      <c r="AW453" s="287"/>
      <c r="AX453" s="287"/>
      <c r="AY453" s="287"/>
      <c r="AZ453" s="287"/>
      <c r="BA453" s="287"/>
      <c r="BB453" s="287"/>
      <c r="BC453" s="287"/>
      <c r="BD453" s="287"/>
      <c r="BE453" s="287"/>
      <c r="BF453" s="288"/>
      <c r="BG453" s="396"/>
      <c r="BH453" s="397"/>
      <c r="BI453" s="287"/>
      <c r="BJ453" s="287"/>
      <c r="BK453" s="287"/>
      <c r="BL453" s="287"/>
      <c r="BM453" s="287"/>
      <c r="BN453" s="287"/>
      <c r="BO453" s="287"/>
      <c r="BP453" s="287"/>
      <c r="BQ453" s="287"/>
      <c r="BR453" s="287"/>
      <c r="BS453" s="287"/>
      <c r="BT453" s="286"/>
    </row>
    <row r="454" spans="1:72" s="217" customFormat="1" ht="11.65" customHeight="1" x14ac:dyDescent="0.2">
      <c r="A454" s="289" t="str">
        <f>IF(ISBLANK(Tracker!G405),"",Tracker!G405)</f>
        <v>FLAT 133G</v>
      </c>
      <c r="B454" s="971" t="str">
        <f>IF(ISBLANK(Tracker!H405),"",Tracker!H405)</f>
        <v>Farnborough Road</v>
      </c>
      <c r="C454" s="972"/>
      <c r="D454" s="972"/>
      <c r="E454" s="973"/>
      <c r="F454" s="96" t="str">
        <f>IF(ISBLANK(Tracker!L405),"",Tracker!L405)</f>
        <v>B35 7LQ</v>
      </c>
      <c r="G454" s="217">
        <f t="shared" si="97"/>
        <v>416</v>
      </c>
      <c r="H454" s="368"/>
      <c r="I454" s="287"/>
      <c r="J454" s="287"/>
      <c r="K454" s="287"/>
      <c r="L454" s="287"/>
      <c r="M454" s="287"/>
      <c r="N454" s="287"/>
      <c r="O454" s="287"/>
      <c r="P454" s="287"/>
      <c r="Q454" s="287"/>
      <c r="R454" s="287"/>
      <c r="S454" s="287"/>
      <c r="T454" s="286"/>
      <c r="U454" s="367"/>
      <c r="V454" s="287"/>
      <c r="W454" s="287"/>
      <c r="X454" s="287"/>
      <c r="Y454" s="287"/>
      <c r="Z454" s="287"/>
      <c r="AA454" s="287"/>
      <c r="AB454" s="287"/>
      <c r="AC454" s="287"/>
      <c r="AD454" s="287"/>
      <c r="AE454" s="287"/>
      <c r="AF454" s="287"/>
      <c r="AG454" s="365"/>
      <c r="AH454" s="368"/>
      <c r="AI454" s="287"/>
      <c r="AJ454" s="287"/>
      <c r="AK454" s="287"/>
      <c r="AL454" s="287"/>
      <c r="AM454" s="287"/>
      <c r="AN454" s="287"/>
      <c r="AO454" s="287"/>
      <c r="AP454" s="287"/>
      <c r="AQ454" s="287"/>
      <c r="AR454" s="287"/>
      <c r="AS454" s="287"/>
      <c r="AT454" s="286"/>
      <c r="AU454" s="367"/>
      <c r="AV454" s="287"/>
      <c r="AW454" s="287"/>
      <c r="AX454" s="287"/>
      <c r="AY454" s="287"/>
      <c r="AZ454" s="287"/>
      <c r="BA454" s="287"/>
      <c r="BB454" s="287"/>
      <c r="BC454" s="287"/>
      <c r="BD454" s="287"/>
      <c r="BE454" s="287"/>
      <c r="BF454" s="288"/>
      <c r="BG454" s="396"/>
      <c r="BH454" s="397"/>
      <c r="BI454" s="287"/>
      <c r="BJ454" s="287"/>
      <c r="BK454" s="287"/>
      <c r="BL454" s="287"/>
      <c r="BM454" s="287"/>
      <c r="BN454" s="287"/>
      <c r="BO454" s="287"/>
      <c r="BP454" s="287"/>
      <c r="BQ454" s="287"/>
      <c r="BR454" s="287"/>
      <c r="BS454" s="287"/>
      <c r="BT454" s="286"/>
    </row>
    <row r="455" spans="1:72" s="217" customFormat="1" ht="11.65" customHeight="1" x14ac:dyDescent="0.2">
      <c r="A455" s="289" t="str">
        <f>IF(ISBLANK(Tracker!G406),"",Tracker!G406)</f>
        <v>FLAT 135A</v>
      </c>
      <c r="B455" s="971" t="str">
        <f>IF(ISBLANK(Tracker!H406),"",Tracker!H406)</f>
        <v>Farnborough Road</v>
      </c>
      <c r="C455" s="972"/>
      <c r="D455" s="972"/>
      <c r="E455" s="973"/>
      <c r="F455" s="96" t="str">
        <f>IF(ISBLANK(Tracker!L406),"",Tracker!L406)</f>
        <v>B35 7LQ</v>
      </c>
      <c r="G455" s="217">
        <f t="shared" si="97"/>
        <v>417</v>
      </c>
      <c r="H455" s="368"/>
      <c r="I455" s="287"/>
      <c r="J455" s="287"/>
      <c r="K455" s="287"/>
      <c r="L455" s="287"/>
      <c r="M455" s="287"/>
      <c r="N455" s="287"/>
      <c r="O455" s="287"/>
      <c r="P455" s="287"/>
      <c r="Q455" s="287"/>
      <c r="R455" s="287"/>
      <c r="S455" s="287"/>
      <c r="T455" s="286"/>
      <c r="U455" s="367"/>
      <c r="V455" s="287"/>
      <c r="W455" s="287"/>
      <c r="X455" s="287"/>
      <c r="Y455" s="287"/>
      <c r="Z455" s="287"/>
      <c r="AA455" s="287"/>
      <c r="AB455" s="287"/>
      <c r="AC455" s="287"/>
      <c r="AD455" s="287"/>
      <c r="AE455" s="287"/>
      <c r="AF455" s="287"/>
      <c r="AG455" s="365"/>
      <c r="AH455" s="368"/>
      <c r="AI455" s="287"/>
      <c r="AJ455" s="287"/>
      <c r="AK455" s="287"/>
      <c r="AL455" s="287"/>
      <c r="AM455" s="287"/>
      <c r="AN455" s="287"/>
      <c r="AO455" s="287"/>
      <c r="AP455" s="287"/>
      <c r="AQ455" s="287"/>
      <c r="AR455" s="287"/>
      <c r="AS455" s="287"/>
      <c r="AT455" s="286"/>
      <c r="AU455" s="367"/>
      <c r="AV455" s="287"/>
      <c r="AW455" s="287"/>
      <c r="AX455" s="287"/>
      <c r="AY455" s="287"/>
      <c r="AZ455" s="287"/>
      <c r="BA455" s="287"/>
      <c r="BB455" s="287"/>
      <c r="BC455" s="287"/>
      <c r="BD455" s="287"/>
      <c r="BE455" s="287"/>
      <c r="BF455" s="288"/>
      <c r="BG455" s="396"/>
      <c r="BH455" s="397"/>
      <c r="BI455" s="287"/>
      <c r="BJ455" s="287"/>
      <c r="BK455" s="287"/>
      <c r="BL455" s="287"/>
      <c r="BM455" s="287"/>
      <c r="BN455" s="287"/>
      <c r="BO455" s="287"/>
      <c r="BP455" s="287"/>
      <c r="BQ455" s="287"/>
      <c r="BR455" s="287"/>
      <c r="BS455" s="287"/>
      <c r="BT455" s="286"/>
    </row>
    <row r="456" spans="1:72" s="217" customFormat="1" ht="11.65" customHeight="1" x14ac:dyDescent="0.2">
      <c r="A456" s="289" t="str">
        <f>IF(ISBLANK(Tracker!G407),"",Tracker!G407)</f>
        <v>FLAT 135B</v>
      </c>
      <c r="B456" s="971" t="str">
        <f>IF(ISBLANK(Tracker!H407),"",Tracker!H407)</f>
        <v>Farnborough Road</v>
      </c>
      <c r="C456" s="972"/>
      <c r="D456" s="972"/>
      <c r="E456" s="973"/>
      <c r="F456" s="96" t="str">
        <f>IF(ISBLANK(Tracker!L407),"",Tracker!L407)</f>
        <v>B35 7LQ</v>
      </c>
      <c r="G456" s="217">
        <f t="shared" si="97"/>
        <v>418</v>
      </c>
      <c r="H456" s="368"/>
      <c r="I456" s="287"/>
      <c r="J456" s="287"/>
      <c r="K456" s="287"/>
      <c r="L456" s="287"/>
      <c r="M456" s="287"/>
      <c r="N456" s="287"/>
      <c r="O456" s="287"/>
      <c r="P456" s="287"/>
      <c r="Q456" s="287"/>
      <c r="R456" s="287"/>
      <c r="S456" s="287"/>
      <c r="T456" s="286"/>
      <c r="U456" s="367"/>
      <c r="V456" s="287"/>
      <c r="W456" s="287"/>
      <c r="X456" s="287"/>
      <c r="Y456" s="287"/>
      <c r="Z456" s="287"/>
      <c r="AA456" s="287"/>
      <c r="AB456" s="287"/>
      <c r="AC456" s="287"/>
      <c r="AD456" s="287"/>
      <c r="AE456" s="287"/>
      <c r="AF456" s="287"/>
      <c r="AG456" s="365"/>
      <c r="AH456" s="368"/>
      <c r="AI456" s="287"/>
      <c r="AJ456" s="287"/>
      <c r="AK456" s="287"/>
      <c r="AL456" s="287"/>
      <c r="AM456" s="287"/>
      <c r="AN456" s="287"/>
      <c r="AO456" s="287"/>
      <c r="AP456" s="287"/>
      <c r="AQ456" s="287"/>
      <c r="AR456" s="287"/>
      <c r="AS456" s="287"/>
      <c r="AT456" s="286"/>
      <c r="AU456" s="367"/>
      <c r="AV456" s="287"/>
      <c r="AW456" s="287"/>
      <c r="AX456" s="287"/>
      <c r="AY456" s="287"/>
      <c r="AZ456" s="287"/>
      <c r="BA456" s="287"/>
      <c r="BB456" s="287"/>
      <c r="BC456" s="287"/>
      <c r="BD456" s="287"/>
      <c r="BE456" s="287"/>
      <c r="BF456" s="288"/>
      <c r="BG456" s="396"/>
      <c r="BH456" s="397"/>
      <c r="BI456" s="287"/>
      <c r="BJ456" s="287"/>
      <c r="BK456" s="287"/>
      <c r="BL456" s="287"/>
      <c r="BM456" s="287"/>
      <c r="BN456" s="287"/>
      <c r="BO456" s="287"/>
      <c r="BP456" s="287"/>
      <c r="BQ456" s="287"/>
      <c r="BR456" s="287"/>
      <c r="BS456" s="287"/>
      <c r="BT456" s="286"/>
    </row>
    <row r="457" spans="1:72" s="217" customFormat="1" ht="11.65" customHeight="1" x14ac:dyDescent="0.2">
      <c r="A457" s="289" t="str">
        <f>IF(ISBLANK(Tracker!G408),"",Tracker!G408)</f>
        <v>FLAT 135C</v>
      </c>
      <c r="B457" s="971" t="str">
        <f>IF(ISBLANK(Tracker!H408),"",Tracker!H408)</f>
        <v>Farnborough Road</v>
      </c>
      <c r="C457" s="972"/>
      <c r="D457" s="972"/>
      <c r="E457" s="973"/>
      <c r="F457" s="96" t="str">
        <f>IF(ISBLANK(Tracker!L408),"",Tracker!L408)</f>
        <v>B35 7LQ</v>
      </c>
      <c r="G457" s="217">
        <f t="shared" si="97"/>
        <v>419</v>
      </c>
      <c r="H457" s="368"/>
      <c r="I457" s="287"/>
      <c r="J457" s="287"/>
      <c r="K457" s="287"/>
      <c r="L457" s="287"/>
      <c r="M457" s="287"/>
      <c r="N457" s="287"/>
      <c r="O457" s="287"/>
      <c r="P457" s="287"/>
      <c r="Q457" s="287"/>
      <c r="R457" s="287"/>
      <c r="S457" s="287"/>
      <c r="T457" s="286"/>
      <c r="U457" s="367"/>
      <c r="V457" s="287"/>
      <c r="W457" s="287"/>
      <c r="X457" s="287"/>
      <c r="Y457" s="287"/>
      <c r="Z457" s="287"/>
      <c r="AA457" s="287"/>
      <c r="AB457" s="287"/>
      <c r="AC457" s="287"/>
      <c r="AD457" s="287"/>
      <c r="AE457" s="287"/>
      <c r="AF457" s="287"/>
      <c r="AG457" s="365"/>
      <c r="AH457" s="368"/>
      <c r="AI457" s="287"/>
      <c r="AJ457" s="287"/>
      <c r="AK457" s="287"/>
      <c r="AL457" s="287"/>
      <c r="AM457" s="287"/>
      <c r="AN457" s="287"/>
      <c r="AO457" s="287"/>
      <c r="AP457" s="287"/>
      <c r="AQ457" s="287"/>
      <c r="AR457" s="287"/>
      <c r="AS457" s="287"/>
      <c r="AT457" s="286"/>
      <c r="AU457" s="367"/>
      <c r="AV457" s="287"/>
      <c r="AW457" s="287"/>
      <c r="AX457" s="287"/>
      <c r="AY457" s="287"/>
      <c r="AZ457" s="287"/>
      <c r="BA457" s="287"/>
      <c r="BB457" s="287"/>
      <c r="BC457" s="287"/>
      <c r="BD457" s="287"/>
      <c r="BE457" s="287"/>
      <c r="BF457" s="288"/>
      <c r="BG457" s="396"/>
      <c r="BH457" s="397"/>
      <c r="BI457" s="287"/>
      <c r="BJ457" s="287"/>
      <c r="BK457" s="287"/>
      <c r="BL457" s="287"/>
      <c r="BM457" s="287"/>
      <c r="BN457" s="287"/>
      <c r="BO457" s="287"/>
      <c r="BP457" s="287"/>
      <c r="BQ457" s="287"/>
      <c r="BR457" s="287"/>
      <c r="BS457" s="287"/>
      <c r="BT457" s="286"/>
    </row>
    <row r="458" spans="1:72" s="217" customFormat="1" ht="11.65" customHeight="1" x14ac:dyDescent="0.2">
      <c r="A458" s="289" t="str">
        <f>IF(ISBLANK(Tracker!G409),"",Tracker!G409)</f>
        <v>FLAT 135D</v>
      </c>
      <c r="B458" s="971" t="str">
        <f>IF(ISBLANK(Tracker!H409),"",Tracker!H409)</f>
        <v>Farnborough Road</v>
      </c>
      <c r="C458" s="972"/>
      <c r="D458" s="972"/>
      <c r="E458" s="973"/>
      <c r="F458" s="96" t="str">
        <f>IF(ISBLANK(Tracker!L409),"",Tracker!L409)</f>
        <v>B35 7LQ</v>
      </c>
      <c r="G458" s="217">
        <f t="shared" si="97"/>
        <v>420</v>
      </c>
      <c r="H458" s="368"/>
      <c r="I458" s="287"/>
      <c r="J458" s="287"/>
      <c r="K458" s="287"/>
      <c r="L458" s="287"/>
      <c r="M458" s="287"/>
      <c r="N458" s="287"/>
      <c r="O458" s="287"/>
      <c r="P458" s="287"/>
      <c r="Q458" s="287"/>
      <c r="R458" s="287"/>
      <c r="S458" s="287"/>
      <c r="T458" s="286"/>
      <c r="U458" s="367"/>
      <c r="V458" s="287"/>
      <c r="W458" s="287"/>
      <c r="X458" s="287"/>
      <c r="Y458" s="287"/>
      <c r="Z458" s="287"/>
      <c r="AA458" s="287"/>
      <c r="AB458" s="287"/>
      <c r="AC458" s="287"/>
      <c r="AD458" s="287"/>
      <c r="AE458" s="287"/>
      <c r="AF458" s="287"/>
      <c r="AG458" s="365"/>
      <c r="AH458" s="368"/>
      <c r="AI458" s="287"/>
      <c r="AJ458" s="287"/>
      <c r="AK458" s="287"/>
      <c r="AL458" s="287"/>
      <c r="AM458" s="287"/>
      <c r="AN458" s="287"/>
      <c r="AO458" s="287"/>
      <c r="AP458" s="287"/>
      <c r="AQ458" s="287"/>
      <c r="AR458" s="287"/>
      <c r="AS458" s="287"/>
      <c r="AT458" s="286"/>
      <c r="AU458" s="367"/>
      <c r="AV458" s="287"/>
      <c r="AW458" s="287"/>
      <c r="AX458" s="287"/>
      <c r="AY458" s="287"/>
      <c r="AZ458" s="287"/>
      <c r="BA458" s="287"/>
      <c r="BB458" s="287"/>
      <c r="BC458" s="287"/>
      <c r="BD458" s="287"/>
      <c r="BE458" s="287"/>
      <c r="BF458" s="288"/>
      <c r="BG458" s="396"/>
      <c r="BH458" s="397"/>
      <c r="BI458" s="287"/>
      <c r="BJ458" s="287"/>
      <c r="BK458" s="287"/>
      <c r="BL458" s="287"/>
      <c r="BM458" s="287"/>
      <c r="BN458" s="287"/>
      <c r="BO458" s="287"/>
      <c r="BP458" s="287"/>
      <c r="BQ458" s="287"/>
      <c r="BR458" s="287"/>
      <c r="BS458" s="287"/>
      <c r="BT458" s="286"/>
    </row>
    <row r="459" spans="1:72" s="217" customFormat="1" ht="11.65" customHeight="1" x14ac:dyDescent="0.2">
      <c r="A459" s="289" t="str">
        <f>IF(ISBLANK(Tracker!G410),"",Tracker!G410)</f>
        <v>FLAT 135E</v>
      </c>
      <c r="B459" s="971" t="str">
        <f>IF(ISBLANK(Tracker!H410),"",Tracker!H410)</f>
        <v>Farnborough Road</v>
      </c>
      <c r="C459" s="972"/>
      <c r="D459" s="972"/>
      <c r="E459" s="973"/>
      <c r="F459" s="96" t="str">
        <f>IF(ISBLANK(Tracker!L410),"",Tracker!L410)</f>
        <v>B35 7LQ</v>
      </c>
      <c r="G459" s="217">
        <f t="shared" si="97"/>
        <v>421</v>
      </c>
      <c r="H459" s="368"/>
      <c r="I459" s="287"/>
      <c r="J459" s="287"/>
      <c r="K459" s="287"/>
      <c r="L459" s="287"/>
      <c r="M459" s="287"/>
      <c r="N459" s="287"/>
      <c r="O459" s="287"/>
      <c r="P459" s="287"/>
      <c r="Q459" s="287"/>
      <c r="R459" s="287"/>
      <c r="S459" s="287"/>
      <c r="T459" s="286"/>
      <c r="U459" s="367"/>
      <c r="V459" s="287"/>
      <c r="W459" s="287"/>
      <c r="X459" s="287"/>
      <c r="Y459" s="287"/>
      <c r="Z459" s="287"/>
      <c r="AA459" s="287"/>
      <c r="AB459" s="287"/>
      <c r="AC459" s="287"/>
      <c r="AD459" s="287"/>
      <c r="AE459" s="287"/>
      <c r="AF459" s="287"/>
      <c r="AG459" s="365"/>
      <c r="AH459" s="368"/>
      <c r="AI459" s="287"/>
      <c r="AJ459" s="287"/>
      <c r="AK459" s="287"/>
      <c r="AL459" s="287"/>
      <c r="AM459" s="287"/>
      <c r="AN459" s="287"/>
      <c r="AO459" s="287"/>
      <c r="AP459" s="287"/>
      <c r="AQ459" s="287"/>
      <c r="AR459" s="287"/>
      <c r="AS459" s="287"/>
      <c r="AT459" s="286"/>
      <c r="AU459" s="367"/>
      <c r="AV459" s="287"/>
      <c r="AW459" s="287"/>
      <c r="AX459" s="287"/>
      <c r="AY459" s="287"/>
      <c r="AZ459" s="287"/>
      <c r="BA459" s="287"/>
      <c r="BB459" s="287"/>
      <c r="BC459" s="287"/>
      <c r="BD459" s="287"/>
      <c r="BE459" s="287"/>
      <c r="BF459" s="288"/>
      <c r="BG459" s="396"/>
      <c r="BH459" s="397"/>
      <c r="BI459" s="287"/>
      <c r="BJ459" s="287"/>
      <c r="BK459" s="287"/>
      <c r="BL459" s="287"/>
      <c r="BM459" s="287"/>
      <c r="BN459" s="287"/>
      <c r="BO459" s="287"/>
      <c r="BP459" s="287"/>
      <c r="BQ459" s="287"/>
      <c r="BR459" s="287"/>
      <c r="BS459" s="287"/>
      <c r="BT459" s="286"/>
    </row>
    <row r="460" spans="1:72" s="217" customFormat="1" ht="11.65" customHeight="1" x14ac:dyDescent="0.2">
      <c r="A460" s="289" t="str">
        <f>IF(ISBLANK(Tracker!G411),"",Tracker!G411)</f>
        <v>FLAT 135F</v>
      </c>
      <c r="B460" s="971" t="str">
        <f>IF(ISBLANK(Tracker!H411),"",Tracker!H411)</f>
        <v>Farnborough Road</v>
      </c>
      <c r="C460" s="972"/>
      <c r="D460" s="972"/>
      <c r="E460" s="973"/>
      <c r="F460" s="96" t="str">
        <f>IF(ISBLANK(Tracker!L411),"",Tracker!L411)</f>
        <v>B35 7LQ</v>
      </c>
      <c r="G460" s="217">
        <f t="shared" si="97"/>
        <v>422</v>
      </c>
      <c r="H460" s="368"/>
      <c r="I460" s="287"/>
      <c r="J460" s="287"/>
      <c r="K460" s="287"/>
      <c r="L460" s="287"/>
      <c r="M460" s="287"/>
      <c r="N460" s="287"/>
      <c r="O460" s="287"/>
      <c r="P460" s="287"/>
      <c r="Q460" s="287"/>
      <c r="R460" s="287"/>
      <c r="S460" s="287"/>
      <c r="T460" s="286"/>
      <c r="U460" s="367"/>
      <c r="V460" s="287"/>
      <c r="W460" s="287"/>
      <c r="X460" s="287"/>
      <c r="Y460" s="287"/>
      <c r="Z460" s="287"/>
      <c r="AA460" s="287"/>
      <c r="AB460" s="287"/>
      <c r="AC460" s="287"/>
      <c r="AD460" s="287"/>
      <c r="AE460" s="287"/>
      <c r="AF460" s="287"/>
      <c r="AG460" s="365"/>
      <c r="AH460" s="368"/>
      <c r="AI460" s="287"/>
      <c r="AJ460" s="287"/>
      <c r="AK460" s="287"/>
      <c r="AL460" s="287"/>
      <c r="AM460" s="287"/>
      <c r="AN460" s="287"/>
      <c r="AO460" s="287"/>
      <c r="AP460" s="287"/>
      <c r="AQ460" s="287"/>
      <c r="AR460" s="287"/>
      <c r="AS460" s="287"/>
      <c r="AT460" s="286"/>
      <c r="AU460" s="367"/>
      <c r="AV460" s="287"/>
      <c r="AW460" s="287"/>
      <c r="AX460" s="287"/>
      <c r="AY460" s="287"/>
      <c r="AZ460" s="287"/>
      <c r="BA460" s="287"/>
      <c r="BB460" s="287"/>
      <c r="BC460" s="287"/>
      <c r="BD460" s="287"/>
      <c r="BE460" s="287"/>
      <c r="BF460" s="288"/>
      <c r="BG460" s="396"/>
      <c r="BH460" s="397"/>
      <c r="BI460" s="287"/>
      <c r="BJ460" s="287"/>
      <c r="BK460" s="287"/>
      <c r="BL460" s="287"/>
      <c r="BM460" s="287"/>
      <c r="BN460" s="287"/>
      <c r="BO460" s="287"/>
      <c r="BP460" s="287"/>
      <c r="BQ460" s="287"/>
      <c r="BR460" s="287"/>
      <c r="BS460" s="287"/>
      <c r="BT460" s="286"/>
    </row>
    <row r="461" spans="1:72" s="217" customFormat="1" ht="11.65" customHeight="1" x14ac:dyDescent="0.2">
      <c r="A461" s="289" t="str">
        <f>IF(ISBLANK(Tracker!G412),"",Tracker!G412)</f>
        <v>FLAT 137A</v>
      </c>
      <c r="B461" s="971" t="str">
        <f>IF(ISBLANK(Tracker!H412),"",Tracker!H412)</f>
        <v>Farnborough Road</v>
      </c>
      <c r="C461" s="972"/>
      <c r="D461" s="972"/>
      <c r="E461" s="973"/>
      <c r="F461" s="96" t="str">
        <f>IF(ISBLANK(Tracker!L412),"",Tracker!L412)</f>
        <v>B35 7LQ</v>
      </c>
      <c r="G461" s="217">
        <f t="shared" si="97"/>
        <v>423</v>
      </c>
      <c r="H461" s="368"/>
      <c r="I461" s="287"/>
      <c r="J461" s="287"/>
      <c r="K461" s="287"/>
      <c r="L461" s="287"/>
      <c r="M461" s="287"/>
      <c r="N461" s="287"/>
      <c r="O461" s="287"/>
      <c r="P461" s="287"/>
      <c r="Q461" s="287"/>
      <c r="R461" s="287"/>
      <c r="S461" s="287"/>
      <c r="T461" s="286"/>
      <c r="U461" s="367"/>
      <c r="V461" s="287"/>
      <c r="W461" s="287"/>
      <c r="X461" s="287"/>
      <c r="Y461" s="287"/>
      <c r="Z461" s="287"/>
      <c r="AA461" s="287"/>
      <c r="AB461" s="287"/>
      <c r="AC461" s="287"/>
      <c r="AD461" s="287"/>
      <c r="AE461" s="287"/>
      <c r="AF461" s="287"/>
      <c r="AG461" s="365"/>
      <c r="AH461" s="368"/>
      <c r="AI461" s="287"/>
      <c r="AJ461" s="287"/>
      <c r="AK461" s="287"/>
      <c r="AL461" s="287"/>
      <c r="AM461" s="287"/>
      <c r="AN461" s="287"/>
      <c r="AO461" s="287"/>
      <c r="AP461" s="287"/>
      <c r="AQ461" s="287"/>
      <c r="AR461" s="287"/>
      <c r="AS461" s="287"/>
      <c r="AT461" s="286"/>
      <c r="AU461" s="367"/>
      <c r="AV461" s="287"/>
      <c r="AW461" s="287"/>
      <c r="AX461" s="287"/>
      <c r="AY461" s="287"/>
      <c r="AZ461" s="287"/>
      <c r="BA461" s="287"/>
      <c r="BB461" s="287"/>
      <c r="BC461" s="287"/>
      <c r="BD461" s="287"/>
      <c r="BE461" s="287"/>
      <c r="BF461" s="288"/>
      <c r="BG461" s="396"/>
      <c r="BH461" s="397"/>
      <c r="BI461" s="287"/>
      <c r="BJ461" s="287"/>
      <c r="BK461" s="287"/>
      <c r="BL461" s="287"/>
      <c r="BM461" s="287"/>
      <c r="BN461" s="287"/>
      <c r="BO461" s="287"/>
      <c r="BP461" s="287"/>
      <c r="BQ461" s="287"/>
      <c r="BR461" s="287"/>
      <c r="BS461" s="287"/>
      <c r="BT461" s="286"/>
    </row>
    <row r="462" spans="1:72" s="217" customFormat="1" ht="11.65" customHeight="1" x14ac:dyDescent="0.2">
      <c r="A462" s="289" t="str">
        <f>IF(ISBLANK(Tracker!G413),"",Tracker!G413)</f>
        <v>FLAT 137B</v>
      </c>
      <c r="B462" s="971" t="str">
        <f>IF(ISBLANK(Tracker!H413),"",Tracker!H413)</f>
        <v>Farnborough Road</v>
      </c>
      <c r="C462" s="972"/>
      <c r="D462" s="972"/>
      <c r="E462" s="973"/>
      <c r="F462" s="96" t="str">
        <f>IF(ISBLANK(Tracker!L413),"",Tracker!L413)</f>
        <v>B35 7LQ</v>
      </c>
      <c r="G462" s="217">
        <f t="shared" si="97"/>
        <v>424</v>
      </c>
      <c r="H462" s="368"/>
      <c r="I462" s="287"/>
      <c r="J462" s="287"/>
      <c r="K462" s="287"/>
      <c r="L462" s="287"/>
      <c r="M462" s="287"/>
      <c r="N462" s="287"/>
      <c r="O462" s="287"/>
      <c r="P462" s="287"/>
      <c r="Q462" s="287"/>
      <c r="R462" s="287"/>
      <c r="S462" s="287"/>
      <c r="T462" s="286"/>
      <c r="U462" s="367"/>
      <c r="V462" s="287"/>
      <c r="W462" s="287"/>
      <c r="X462" s="287"/>
      <c r="Y462" s="287"/>
      <c r="Z462" s="287"/>
      <c r="AA462" s="287"/>
      <c r="AB462" s="287"/>
      <c r="AC462" s="287"/>
      <c r="AD462" s="287"/>
      <c r="AE462" s="287"/>
      <c r="AF462" s="287"/>
      <c r="AG462" s="365"/>
      <c r="AH462" s="368"/>
      <c r="AI462" s="287"/>
      <c r="AJ462" s="287"/>
      <c r="AK462" s="287"/>
      <c r="AL462" s="287"/>
      <c r="AM462" s="287"/>
      <c r="AN462" s="287"/>
      <c r="AO462" s="287"/>
      <c r="AP462" s="287"/>
      <c r="AQ462" s="287"/>
      <c r="AR462" s="287"/>
      <c r="AS462" s="287"/>
      <c r="AT462" s="286"/>
      <c r="AU462" s="367"/>
      <c r="AV462" s="287"/>
      <c r="AW462" s="287"/>
      <c r="AX462" s="287"/>
      <c r="AY462" s="287"/>
      <c r="AZ462" s="287"/>
      <c r="BA462" s="287"/>
      <c r="BB462" s="287"/>
      <c r="BC462" s="287"/>
      <c r="BD462" s="287"/>
      <c r="BE462" s="287"/>
      <c r="BF462" s="288"/>
      <c r="BG462" s="396"/>
      <c r="BH462" s="397"/>
      <c r="BI462" s="287"/>
      <c r="BJ462" s="287"/>
      <c r="BK462" s="287"/>
      <c r="BL462" s="287"/>
      <c r="BM462" s="287"/>
      <c r="BN462" s="287"/>
      <c r="BO462" s="287"/>
      <c r="BP462" s="287"/>
      <c r="BQ462" s="287"/>
      <c r="BR462" s="287"/>
      <c r="BS462" s="287"/>
      <c r="BT462" s="286"/>
    </row>
    <row r="463" spans="1:72" s="217" customFormat="1" ht="11.65" customHeight="1" x14ac:dyDescent="0.2">
      <c r="A463" s="289" t="str">
        <f>IF(ISBLANK(Tracker!G414),"",Tracker!G414)</f>
        <v>FLAT 141F</v>
      </c>
      <c r="B463" s="971" t="str">
        <f>IF(ISBLANK(Tracker!H414),"",Tracker!H414)</f>
        <v>Farnborough Road</v>
      </c>
      <c r="C463" s="972"/>
      <c r="D463" s="972"/>
      <c r="E463" s="973"/>
      <c r="F463" s="96" t="str">
        <f>IF(ISBLANK(Tracker!L414),"",Tracker!L414)</f>
        <v>B35 7LQ</v>
      </c>
      <c r="G463" s="217">
        <f t="shared" si="97"/>
        <v>425</v>
      </c>
      <c r="H463" s="368"/>
      <c r="I463" s="287"/>
      <c r="J463" s="287"/>
      <c r="K463" s="287"/>
      <c r="L463" s="287"/>
      <c r="M463" s="287"/>
      <c r="N463" s="287"/>
      <c r="O463" s="287"/>
      <c r="P463" s="287"/>
      <c r="Q463" s="287"/>
      <c r="R463" s="287"/>
      <c r="S463" s="287"/>
      <c r="T463" s="286"/>
      <c r="U463" s="367"/>
      <c r="V463" s="287"/>
      <c r="W463" s="287"/>
      <c r="X463" s="287"/>
      <c r="Y463" s="287"/>
      <c r="Z463" s="287"/>
      <c r="AA463" s="287"/>
      <c r="AB463" s="287"/>
      <c r="AC463" s="287"/>
      <c r="AD463" s="287"/>
      <c r="AE463" s="287"/>
      <c r="AF463" s="287"/>
      <c r="AG463" s="365"/>
      <c r="AH463" s="368"/>
      <c r="AI463" s="287"/>
      <c r="AJ463" s="287"/>
      <c r="AK463" s="287"/>
      <c r="AL463" s="287"/>
      <c r="AM463" s="287"/>
      <c r="AN463" s="287"/>
      <c r="AO463" s="287"/>
      <c r="AP463" s="287"/>
      <c r="AQ463" s="287"/>
      <c r="AR463" s="287"/>
      <c r="AS463" s="287"/>
      <c r="AT463" s="286"/>
      <c r="AU463" s="367"/>
      <c r="AV463" s="287"/>
      <c r="AW463" s="287"/>
      <c r="AX463" s="287"/>
      <c r="AY463" s="287"/>
      <c r="AZ463" s="287"/>
      <c r="BA463" s="287"/>
      <c r="BB463" s="287"/>
      <c r="BC463" s="287"/>
      <c r="BD463" s="287"/>
      <c r="BE463" s="287"/>
      <c r="BF463" s="288"/>
      <c r="BG463" s="396"/>
      <c r="BH463" s="397"/>
      <c r="BI463" s="287"/>
      <c r="BJ463" s="287"/>
      <c r="BK463" s="287"/>
      <c r="BL463" s="287"/>
      <c r="BM463" s="287"/>
      <c r="BN463" s="287"/>
      <c r="BO463" s="287"/>
      <c r="BP463" s="287"/>
      <c r="BQ463" s="287"/>
      <c r="BR463" s="287"/>
      <c r="BS463" s="287"/>
      <c r="BT463" s="286"/>
    </row>
    <row r="464" spans="1:72" s="217" customFormat="1" ht="11.65" customHeight="1" x14ac:dyDescent="0.2">
      <c r="A464" s="289" t="str">
        <f>IF(ISBLANK(Tracker!G415),"",Tracker!G415)</f>
        <v>FLAT 127F</v>
      </c>
      <c r="B464" s="971" t="str">
        <f>IF(ISBLANK(Tracker!H415),"",Tracker!H415)</f>
        <v>Farnborough Road</v>
      </c>
      <c r="C464" s="972"/>
      <c r="D464" s="972"/>
      <c r="E464" s="973"/>
      <c r="F464" s="96" t="str">
        <f>IF(ISBLANK(Tracker!L415),"",Tracker!L415)</f>
        <v>B35 7LQ</v>
      </c>
      <c r="G464" s="217">
        <f t="shared" si="97"/>
        <v>426</v>
      </c>
      <c r="H464" s="368"/>
      <c r="I464" s="287"/>
      <c r="J464" s="287"/>
      <c r="K464" s="287"/>
      <c r="L464" s="287"/>
      <c r="M464" s="287"/>
      <c r="N464" s="287"/>
      <c r="O464" s="287"/>
      <c r="P464" s="287"/>
      <c r="Q464" s="287"/>
      <c r="R464" s="287"/>
      <c r="S464" s="287"/>
      <c r="T464" s="286"/>
      <c r="U464" s="367"/>
      <c r="V464" s="287"/>
      <c r="W464" s="287"/>
      <c r="X464" s="287"/>
      <c r="Y464" s="287"/>
      <c r="Z464" s="287"/>
      <c r="AA464" s="287"/>
      <c r="AB464" s="287"/>
      <c r="AC464" s="287"/>
      <c r="AD464" s="287"/>
      <c r="AE464" s="287"/>
      <c r="AF464" s="287"/>
      <c r="AG464" s="365"/>
      <c r="AH464" s="368"/>
      <c r="AI464" s="287"/>
      <c r="AJ464" s="287"/>
      <c r="AK464" s="287"/>
      <c r="AL464" s="287"/>
      <c r="AM464" s="287"/>
      <c r="AN464" s="287"/>
      <c r="AO464" s="287"/>
      <c r="AP464" s="287"/>
      <c r="AQ464" s="287"/>
      <c r="AR464" s="287"/>
      <c r="AS464" s="287"/>
      <c r="AT464" s="286"/>
      <c r="AU464" s="367"/>
      <c r="AV464" s="287"/>
      <c r="AW464" s="287"/>
      <c r="AX464" s="287"/>
      <c r="AY464" s="287"/>
      <c r="AZ464" s="287"/>
      <c r="BA464" s="287"/>
      <c r="BB464" s="287"/>
      <c r="BC464" s="287"/>
      <c r="BD464" s="287"/>
      <c r="BE464" s="287"/>
      <c r="BF464" s="288"/>
      <c r="BG464" s="396"/>
      <c r="BH464" s="397"/>
      <c r="BI464" s="287"/>
      <c r="BJ464" s="287"/>
      <c r="BK464" s="287"/>
      <c r="BL464" s="287"/>
      <c r="BM464" s="287"/>
      <c r="BN464" s="287"/>
      <c r="BO464" s="287"/>
      <c r="BP464" s="287"/>
      <c r="BQ464" s="287"/>
      <c r="BR464" s="287"/>
      <c r="BS464" s="287"/>
      <c r="BT464" s="286"/>
    </row>
    <row r="465" spans="1:72" s="217" customFormat="1" ht="11.65" customHeight="1" x14ac:dyDescent="0.2">
      <c r="A465" s="289" t="str">
        <f>IF(ISBLANK(Tracker!G416),"",Tracker!G416)</f>
        <v>FLAT 143A</v>
      </c>
      <c r="B465" s="971" t="str">
        <f>IF(ISBLANK(Tracker!H416),"",Tracker!H416)</f>
        <v>Farnborough Road</v>
      </c>
      <c r="C465" s="972"/>
      <c r="D465" s="972"/>
      <c r="E465" s="973"/>
      <c r="F465" s="96" t="str">
        <f>IF(ISBLANK(Tracker!L416),"",Tracker!L416)</f>
        <v>B35 7LQ</v>
      </c>
      <c r="G465" s="217">
        <f t="shared" si="97"/>
        <v>427</v>
      </c>
      <c r="H465" s="368"/>
      <c r="I465" s="287"/>
      <c r="J465" s="287"/>
      <c r="K465" s="287"/>
      <c r="L465" s="287"/>
      <c r="M465" s="287"/>
      <c r="N465" s="287"/>
      <c r="O465" s="287"/>
      <c r="P465" s="287"/>
      <c r="Q465" s="287"/>
      <c r="R465" s="287"/>
      <c r="S465" s="287"/>
      <c r="T465" s="286"/>
      <c r="U465" s="367"/>
      <c r="V465" s="287"/>
      <c r="W465" s="287"/>
      <c r="X465" s="287"/>
      <c r="Y465" s="287"/>
      <c r="Z465" s="287"/>
      <c r="AA465" s="287"/>
      <c r="AB465" s="287"/>
      <c r="AC465" s="287"/>
      <c r="AD465" s="287"/>
      <c r="AE465" s="287"/>
      <c r="AF465" s="287"/>
      <c r="AG465" s="365"/>
      <c r="AH465" s="368"/>
      <c r="AI465" s="287"/>
      <c r="AJ465" s="287"/>
      <c r="AK465" s="287"/>
      <c r="AL465" s="287"/>
      <c r="AM465" s="287"/>
      <c r="AN465" s="287"/>
      <c r="AO465" s="287"/>
      <c r="AP465" s="287"/>
      <c r="AQ465" s="287"/>
      <c r="AR465" s="287"/>
      <c r="AS465" s="287"/>
      <c r="AT465" s="286"/>
      <c r="AU465" s="367"/>
      <c r="AV465" s="287"/>
      <c r="AW465" s="287"/>
      <c r="AX465" s="287"/>
      <c r="AY465" s="287"/>
      <c r="AZ465" s="287"/>
      <c r="BA465" s="287"/>
      <c r="BB465" s="287"/>
      <c r="BC465" s="287"/>
      <c r="BD465" s="287"/>
      <c r="BE465" s="287"/>
      <c r="BF465" s="288"/>
      <c r="BG465" s="396"/>
      <c r="BH465" s="397"/>
      <c r="BI465" s="287"/>
      <c r="BJ465" s="287"/>
      <c r="BK465" s="287"/>
      <c r="BL465" s="287"/>
      <c r="BM465" s="287"/>
      <c r="BN465" s="287"/>
      <c r="BO465" s="287"/>
      <c r="BP465" s="287"/>
      <c r="BQ465" s="287"/>
      <c r="BR465" s="287"/>
      <c r="BS465" s="287"/>
      <c r="BT465" s="286"/>
    </row>
    <row r="466" spans="1:72" s="217" customFormat="1" ht="11.65" customHeight="1" x14ac:dyDescent="0.2">
      <c r="A466" s="289" t="str">
        <f>IF(ISBLANK(Tracker!G417),"",Tracker!G417)</f>
        <v>FLAT 143B</v>
      </c>
      <c r="B466" s="971" t="str">
        <f>IF(ISBLANK(Tracker!H417),"",Tracker!H417)</f>
        <v>Farnborough Road</v>
      </c>
      <c r="C466" s="972"/>
      <c r="D466" s="972"/>
      <c r="E466" s="973"/>
      <c r="F466" s="96" t="str">
        <f>IF(ISBLANK(Tracker!L417),"",Tracker!L417)</f>
        <v>B35 7LQ</v>
      </c>
      <c r="G466" s="217">
        <f t="shared" si="97"/>
        <v>428</v>
      </c>
      <c r="H466" s="368"/>
      <c r="I466" s="287"/>
      <c r="J466" s="287"/>
      <c r="K466" s="287"/>
      <c r="L466" s="287"/>
      <c r="M466" s="287"/>
      <c r="N466" s="287"/>
      <c r="O466" s="287"/>
      <c r="P466" s="287"/>
      <c r="Q466" s="287"/>
      <c r="R466" s="287"/>
      <c r="S466" s="287"/>
      <c r="T466" s="286"/>
      <c r="U466" s="367"/>
      <c r="V466" s="287"/>
      <c r="W466" s="287"/>
      <c r="X466" s="287"/>
      <c r="Y466" s="287"/>
      <c r="Z466" s="287"/>
      <c r="AA466" s="287"/>
      <c r="AB466" s="287"/>
      <c r="AC466" s="287"/>
      <c r="AD466" s="287"/>
      <c r="AE466" s="287"/>
      <c r="AF466" s="287"/>
      <c r="AG466" s="365"/>
      <c r="AH466" s="368"/>
      <c r="AI466" s="287"/>
      <c r="AJ466" s="287"/>
      <c r="AK466" s="287"/>
      <c r="AL466" s="287"/>
      <c r="AM466" s="287"/>
      <c r="AN466" s="287"/>
      <c r="AO466" s="287"/>
      <c r="AP466" s="287"/>
      <c r="AQ466" s="287"/>
      <c r="AR466" s="287"/>
      <c r="AS466" s="287"/>
      <c r="AT466" s="286"/>
      <c r="AU466" s="367"/>
      <c r="AV466" s="287"/>
      <c r="AW466" s="287"/>
      <c r="AX466" s="287"/>
      <c r="AY466" s="287"/>
      <c r="AZ466" s="287"/>
      <c r="BA466" s="287"/>
      <c r="BB466" s="287"/>
      <c r="BC466" s="287"/>
      <c r="BD466" s="287"/>
      <c r="BE466" s="287"/>
      <c r="BF466" s="288"/>
      <c r="BG466" s="396"/>
      <c r="BH466" s="397"/>
      <c r="BI466" s="287"/>
      <c r="BJ466" s="287"/>
      <c r="BK466" s="287"/>
      <c r="BL466" s="287"/>
      <c r="BM466" s="287"/>
      <c r="BN466" s="287"/>
      <c r="BO466" s="287"/>
      <c r="BP466" s="287"/>
      <c r="BQ466" s="287"/>
      <c r="BR466" s="287"/>
      <c r="BS466" s="287"/>
      <c r="BT466" s="286"/>
    </row>
    <row r="467" spans="1:72" s="217" customFormat="1" ht="11.65" customHeight="1" x14ac:dyDescent="0.2">
      <c r="A467" s="289" t="str">
        <f>IF(ISBLANK(Tracker!G418),"",Tracker!G418)</f>
        <v>FLAT 143C</v>
      </c>
      <c r="B467" s="971" t="str">
        <f>IF(ISBLANK(Tracker!H418),"",Tracker!H418)</f>
        <v>Farnborough Road</v>
      </c>
      <c r="C467" s="972"/>
      <c r="D467" s="972"/>
      <c r="E467" s="973"/>
      <c r="F467" s="96" t="str">
        <f>IF(ISBLANK(Tracker!L418),"",Tracker!L418)</f>
        <v>B35 7LQ</v>
      </c>
      <c r="G467" s="217">
        <f t="shared" si="97"/>
        <v>429</v>
      </c>
      <c r="H467" s="368"/>
      <c r="I467" s="287"/>
      <c r="J467" s="287"/>
      <c r="K467" s="287"/>
      <c r="L467" s="287"/>
      <c r="M467" s="287"/>
      <c r="N467" s="287"/>
      <c r="O467" s="287"/>
      <c r="P467" s="287"/>
      <c r="Q467" s="287"/>
      <c r="R467" s="287"/>
      <c r="S467" s="287"/>
      <c r="T467" s="286"/>
      <c r="U467" s="367"/>
      <c r="V467" s="287"/>
      <c r="W467" s="287"/>
      <c r="X467" s="287"/>
      <c r="Y467" s="287"/>
      <c r="Z467" s="287"/>
      <c r="AA467" s="287"/>
      <c r="AB467" s="287"/>
      <c r="AC467" s="287"/>
      <c r="AD467" s="287"/>
      <c r="AE467" s="287"/>
      <c r="AF467" s="287"/>
      <c r="AG467" s="365"/>
      <c r="AH467" s="368"/>
      <c r="AI467" s="287"/>
      <c r="AJ467" s="287"/>
      <c r="AK467" s="287"/>
      <c r="AL467" s="287"/>
      <c r="AM467" s="287"/>
      <c r="AN467" s="287"/>
      <c r="AO467" s="287"/>
      <c r="AP467" s="287"/>
      <c r="AQ467" s="287"/>
      <c r="AR467" s="287"/>
      <c r="AS467" s="287"/>
      <c r="AT467" s="286"/>
      <c r="AU467" s="367"/>
      <c r="AV467" s="287"/>
      <c r="AW467" s="287"/>
      <c r="AX467" s="287"/>
      <c r="AY467" s="287"/>
      <c r="AZ467" s="287"/>
      <c r="BA467" s="287"/>
      <c r="BB467" s="287"/>
      <c r="BC467" s="287"/>
      <c r="BD467" s="287"/>
      <c r="BE467" s="287"/>
      <c r="BF467" s="288"/>
      <c r="BG467" s="396"/>
      <c r="BH467" s="397"/>
      <c r="BI467" s="287"/>
      <c r="BJ467" s="287"/>
      <c r="BK467" s="287"/>
      <c r="BL467" s="287"/>
      <c r="BM467" s="287"/>
      <c r="BN467" s="287"/>
      <c r="BO467" s="287"/>
      <c r="BP467" s="287"/>
      <c r="BQ467" s="287"/>
      <c r="BR467" s="287"/>
      <c r="BS467" s="287"/>
      <c r="BT467" s="286"/>
    </row>
    <row r="468" spans="1:72" s="217" customFormat="1" ht="11.65" customHeight="1" x14ac:dyDescent="0.2">
      <c r="A468" s="289" t="str">
        <f>IF(ISBLANK(Tracker!G419),"",Tracker!G419)</f>
        <v>FLAT 143D</v>
      </c>
      <c r="B468" s="971" t="str">
        <f>IF(ISBLANK(Tracker!H419),"",Tracker!H419)</f>
        <v>Farnborough Road</v>
      </c>
      <c r="C468" s="972"/>
      <c r="D468" s="972"/>
      <c r="E468" s="973"/>
      <c r="F468" s="96" t="str">
        <f>IF(ISBLANK(Tracker!L419),"",Tracker!L419)</f>
        <v>B35 7LQ</v>
      </c>
      <c r="G468" s="217">
        <f t="shared" si="97"/>
        <v>430</v>
      </c>
      <c r="H468" s="368"/>
      <c r="I468" s="287"/>
      <c r="J468" s="287"/>
      <c r="K468" s="287"/>
      <c r="L468" s="287"/>
      <c r="M468" s="287"/>
      <c r="N468" s="287"/>
      <c r="O468" s="287"/>
      <c r="P468" s="287"/>
      <c r="Q468" s="287"/>
      <c r="R468" s="287"/>
      <c r="S468" s="287"/>
      <c r="T468" s="286"/>
      <c r="U468" s="367"/>
      <c r="V468" s="287"/>
      <c r="W468" s="287"/>
      <c r="X468" s="287"/>
      <c r="Y468" s="287"/>
      <c r="Z468" s="287"/>
      <c r="AA468" s="287"/>
      <c r="AB468" s="287"/>
      <c r="AC468" s="287"/>
      <c r="AD468" s="287"/>
      <c r="AE468" s="287"/>
      <c r="AF468" s="287"/>
      <c r="AG468" s="365"/>
      <c r="AH468" s="368"/>
      <c r="AI468" s="287"/>
      <c r="AJ468" s="287"/>
      <c r="AK468" s="287"/>
      <c r="AL468" s="287"/>
      <c r="AM468" s="287"/>
      <c r="AN468" s="287"/>
      <c r="AO468" s="287"/>
      <c r="AP468" s="287"/>
      <c r="AQ468" s="287"/>
      <c r="AR468" s="287"/>
      <c r="AS468" s="287"/>
      <c r="AT468" s="286"/>
      <c r="AU468" s="367"/>
      <c r="AV468" s="287"/>
      <c r="AW468" s="287"/>
      <c r="AX468" s="287"/>
      <c r="AY468" s="287"/>
      <c r="AZ468" s="287"/>
      <c r="BA468" s="287"/>
      <c r="BB468" s="287"/>
      <c r="BC468" s="287"/>
      <c r="BD468" s="287"/>
      <c r="BE468" s="287"/>
      <c r="BF468" s="288"/>
      <c r="BG468" s="396"/>
      <c r="BH468" s="397"/>
      <c r="BI468" s="287"/>
      <c r="BJ468" s="287"/>
      <c r="BK468" s="287"/>
      <c r="BL468" s="287"/>
      <c r="BM468" s="287"/>
      <c r="BN468" s="287"/>
      <c r="BO468" s="287"/>
      <c r="BP468" s="287"/>
      <c r="BQ468" s="287"/>
      <c r="BR468" s="287"/>
      <c r="BS468" s="287"/>
      <c r="BT468" s="286"/>
    </row>
    <row r="469" spans="1:72" s="217" customFormat="1" ht="11.65" customHeight="1" x14ac:dyDescent="0.2">
      <c r="A469" s="289" t="str">
        <f>IF(ISBLANK(Tracker!G420),"",Tracker!G420)</f>
        <v>FLAT 143E</v>
      </c>
      <c r="B469" s="971" t="str">
        <f>IF(ISBLANK(Tracker!H420),"",Tracker!H420)</f>
        <v>Farnborough Road</v>
      </c>
      <c r="C469" s="972"/>
      <c r="D469" s="972"/>
      <c r="E469" s="973"/>
      <c r="F469" s="96" t="str">
        <f>IF(ISBLANK(Tracker!L420),"",Tracker!L420)</f>
        <v>B35 7LQ</v>
      </c>
      <c r="G469" s="217">
        <f t="shared" si="97"/>
        <v>431</v>
      </c>
      <c r="H469" s="368"/>
      <c r="I469" s="287"/>
      <c r="J469" s="287"/>
      <c r="K469" s="287"/>
      <c r="L469" s="287"/>
      <c r="M469" s="287"/>
      <c r="N469" s="287"/>
      <c r="O469" s="287"/>
      <c r="P469" s="287"/>
      <c r="Q469" s="287"/>
      <c r="R469" s="287"/>
      <c r="S469" s="287"/>
      <c r="T469" s="286"/>
      <c r="U469" s="367"/>
      <c r="V469" s="287"/>
      <c r="W469" s="287"/>
      <c r="X469" s="287"/>
      <c r="Y469" s="287"/>
      <c r="Z469" s="287"/>
      <c r="AA469" s="287"/>
      <c r="AB469" s="287"/>
      <c r="AC469" s="287"/>
      <c r="AD469" s="287"/>
      <c r="AE469" s="287"/>
      <c r="AF469" s="287"/>
      <c r="AG469" s="365"/>
      <c r="AH469" s="368"/>
      <c r="AI469" s="287"/>
      <c r="AJ469" s="287"/>
      <c r="AK469" s="287"/>
      <c r="AL469" s="287"/>
      <c r="AM469" s="287"/>
      <c r="AN469" s="287"/>
      <c r="AO469" s="287"/>
      <c r="AP469" s="287"/>
      <c r="AQ469" s="287"/>
      <c r="AR469" s="287"/>
      <c r="AS469" s="287"/>
      <c r="AT469" s="286"/>
      <c r="AU469" s="367"/>
      <c r="AV469" s="287"/>
      <c r="AW469" s="287"/>
      <c r="AX469" s="287"/>
      <c r="AY469" s="287"/>
      <c r="AZ469" s="287"/>
      <c r="BA469" s="287"/>
      <c r="BB469" s="287"/>
      <c r="BC469" s="287"/>
      <c r="BD469" s="287"/>
      <c r="BE469" s="287"/>
      <c r="BF469" s="288"/>
      <c r="BG469" s="396"/>
      <c r="BH469" s="397"/>
      <c r="BI469" s="287"/>
      <c r="BJ469" s="287"/>
      <c r="BK469" s="287"/>
      <c r="BL469" s="287"/>
      <c r="BM469" s="287"/>
      <c r="BN469" s="287"/>
      <c r="BO469" s="287"/>
      <c r="BP469" s="287"/>
      <c r="BQ469" s="287"/>
      <c r="BR469" s="287"/>
      <c r="BS469" s="287"/>
      <c r="BT469" s="286"/>
    </row>
    <row r="470" spans="1:72" s="217" customFormat="1" ht="11.65" customHeight="1" x14ac:dyDescent="0.2">
      <c r="A470" s="289" t="str">
        <f>IF(ISBLANK(Tracker!G421),"",Tracker!G421)</f>
        <v>FLAT 143F</v>
      </c>
      <c r="B470" s="971" t="str">
        <f>IF(ISBLANK(Tracker!H421),"",Tracker!H421)</f>
        <v>Farnborough Road</v>
      </c>
      <c r="C470" s="972"/>
      <c r="D470" s="972"/>
      <c r="E470" s="973"/>
      <c r="F470" s="96" t="str">
        <f>IF(ISBLANK(Tracker!L421),"",Tracker!L421)</f>
        <v>B35 7LQ</v>
      </c>
      <c r="G470" s="217">
        <f t="shared" si="97"/>
        <v>432</v>
      </c>
      <c r="H470" s="368"/>
      <c r="I470" s="287"/>
      <c r="J470" s="287"/>
      <c r="K470" s="287"/>
      <c r="L470" s="287"/>
      <c r="M470" s="287"/>
      <c r="N470" s="287"/>
      <c r="O470" s="287"/>
      <c r="P470" s="287"/>
      <c r="Q470" s="287"/>
      <c r="R470" s="287"/>
      <c r="S470" s="287"/>
      <c r="T470" s="286"/>
      <c r="U470" s="367"/>
      <c r="V470" s="287"/>
      <c r="W470" s="287"/>
      <c r="X470" s="287"/>
      <c r="Y470" s="287"/>
      <c r="Z470" s="287"/>
      <c r="AA470" s="287"/>
      <c r="AB470" s="287"/>
      <c r="AC470" s="287"/>
      <c r="AD470" s="287"/>
      <c r="AE470" s="287"/>
      <c r="AF470" s="287"/>
      <c r="AG470" s="365"/>
      <c r="AH470" s="368"/>
      <c r="AI470" s="287"/>
      <c r="AJ470" s="287"/>
      <c r="AK470" s="287"/>
      <c r="AL470" s="287"/>
      <c r="AM470" s="287"/>
      <c r="AN470" s="287"/>
      <c r="AO470" s="287"/>
      <c r="AP470" s="287"/>
      <c r="AQ470" s="287"/>
      <c r="AR470" s="287"/>
      <c r="AS470" s="287"/>
      <c r="AT470" s="286"/>
      <c r="AU470" s="367"/>
      <c r="AV470" s="287"/>
      <c r="AW470" s="287"/>
      <c r="AX470" s="287"/>
      <c r="AY470" s="287"/>
      <c r="AZ470" s="287"/>
      <c r="BA470" s="287"/>
      <c r="BB470" s="287"/>
      <c r="BC470" s="287"/>
      <c r="BD470" s="287"/>
      <c r="BE470" s="287"/>
      <c r="BF470" s="288"/>
      <c r="BG470" s="396"/>
      <c r="BH470" s="397"/>
      <c r="BI470" s="287"/>
      <c r="BJ470" s="287"/>
      <c r="BK470" s="287"/>
      <c r="BL470" s="287"/>
      <c r="BM470" s="287"/>
      <c r="BN470" s="287"/>
      <c r="BO470" s="287"/>
      <c r="BP470" s="287"/>
      <c r="BQ470" s="287"/>
      <c r="BR470" s="287"/>
      <c r="BS470" s="287"/>
      <c r="BT470" s="286"/>
    </row>
    <row r="471" spans="1:72" s="217" customFormat="1" ht="11.65" customHeight="1" x14ac:dyDescent="0.2">
      <c r="A471" s="289" t="str">
        <f>IF(ISBLANK(Tracker!G422),"",Tracker!G422)</f>
        <v>FLAT 141A</v>
      </c>
      <c r="B471" s="971" t="str">
        <f>IF(ISBLANK(Tracker!H422),"",Tracker!H422)</f>
        <v>Farnborough Road</v>
      </c>
      <c r="C471" s="972"/>
      <c r="D471" s="972"/>
      <c r="E471" s="973"/>
      <c r="F471" s="96" t="str">
        <f>IF(ISBLANK(Tracker!L422),"",Tracker!L422)</f>
        <v>B35 7LQ</v>
      </c>
      <c r="G471" s="217">
        <f t="shared" si="97"/>
        <v>433</v>
      </c>
      <c r="H471" s="368"/>
      <c r="I471" s="287"/>
      <c r="J471" s="287"/>
      <c r="K471" s="287"/>
      <c r="L471" s="287"/>
      <c r="M471" s="287"/>
      <c r="N471" s="287"/>
      <c r="O471" s="287"/>
      <c r="P471" s="287"/>
      <c r="Q471" s="287"/>
      <c r="R471" s="287"/>
      <c r="S471" s="287"/>
      <c r="T471" s="286"/>
      <c r="U471" s="367"/>
      <c r="V471" s="287"/>
      <c r="W471" s="287"/>
      <c r="X471" s="287"/>
      <c r="Y471" s="287"/>
      <c r="Z471" s="287"/>
      <c r="AA471" s="287"/>
      <c r="AB471" s="287"/>
      <c r="AC471" s="287"/>
      <c r="AD471" s="287"/>
      <c r="AE471" s="287"/>
      <c r="AF471" s="287"/>
      <c r="AG471" s="365"/>
      <c r="AH471" s="368"/>
      <c r="AI471" s="287"/>
      <c r="AJ471" s="287"/>
      <c r="AK471" s="287"/>
      <c r="AL471" s="287"/>
      <c r="AM471" s="287"/>
      <c r="AN471" s="287"/>
      <c r="AO471" s="287"/>
      <c r="AP471" s="287"/>
      <c r="AQ471" s="287"/>
      <c r="AR471" s="287"/>
      <c r="AS471" s="287"/>
      <c r="AT471" s="286"/>
      <c r="AU471" s="367"/>
      <c r="AV471" s="287"/>
      <c r="AW471" s="287"/>
      <c r="AX471" s="287"/>
      <c r="AY471" s="287"/>
      <c r="AZ471" s="287"/>
      <c r="BA471" s="287"/>
      <c r="BB471" s="287"/>
      <c r="BC471" s="287"/>
      <c r="BD471" s="287"/>
      <c r="BE471" s="287"/>
      <c r="BF471" s="288"/>
      <c r="BG471" s="396"/>
      <c r="BH471" s="397"/>
      <c r="BI471" s="287"/>
      <c r="BJ471" s="287"/>
      <c r="BK471" s="287"/>
      <c r="BL471" s="287"/>
      <c r="BM471" s="287"/>
      <c r="BN471" s="287"/>
      <c r="BO471" s="287"/>
      <c r="BP471" s="287"/>
      <c r="BQ471" s="287"/>
      <c r="BR471" s="287"/>
      <c r="BS471" s="287"/>
      <c r="BT471" s="286"/>
    </row>
    <row r="472" spans="1:72" s="217" customFormat="1" ht="11.65" customHeight="1" x14ac:dyDescent="0.2">
      <c r="A472" s="289" t="str">
        <f>IF(ISBLANK(Tracker!G423),"",Tracker!G423)</f>
        <v>FLAT 141B</v>
      </c>
      <c r="B472" s="971" t="str">
        <f>IF(ISBLANK(Tracker!H423),"",Tracker!H423)</f>
        <v>Farnborough Road</v>
      </c>
      <c r="C472" s="972"/>
      <c r="D472" s="972"/>
      <c r="E472" s="973"/>
      <c r="F472" s="96" t="str">
        <f>IF(ISBLANK(Tracker!L423),"",Tracker!L423)</f>
        <v>B35 7LQ</v>
      </c>
      <c r="G472" s="217">
        <f t="shared" si="97"/>
        <v>434</v>
      </c>
      <c r="H472" s="368"/>
      <c r="I472" s="287"/>
      <c r="J472" s="287"/>
      <c r="K472" s="287"/>
      <c r="L472" s="287"/>
      <c r="M472" s="287"/>
      <c r="N472" s="287"/>
      <c r="O472" s="287"/>
      <c r="P472" s="287"/>
      <c r="Q472" s="287"/>
      <c r="R472" s="287"/>
      <c r="S472" s="287"/>
      <c r="T472" s="286"/>
      <c r="U472" s="367"/>
      <c r="V472" s="287"/>
      <c r="W472" s="287"/>
      <c r="X472" s="287"/>
      <c r="Y472" s="287"/>
      <c r="Z472" s="287"/>
      <c r="AA472" s="287"/>
      <c r="AB472" s="287"/>
      <c r="AC472" s="287"/>
      <c r="AD472" s="287"/>
      <c r="AE472" s="287"/>
      <c r="AF472" s="287"/>
      <c r="AG472" s="365"/>
      <c r="AH472" s="368"/>
      <c r="AI472" s="287"/>
      <c r="AJ472" s="287"/>
      <c r="AK472" s="287"/>
      <c r="AL472" s="287"/>
      <c r="AM472" s="287"/>
      <c r="AN472" s="287"/>
      <c r="AO472" s="287"/>
      <c r="AP472" s="287"/>
      <c r="AQ472" s="287"/>
      <c r="AR472" s="287"/>
      <c r="AS472" s="287"/>
      <c r="AT472" s="286"/>
      <c r="AU472" s="367"/>
      <c r="AV472" s="287"/>
      <c r="AW472" s="287"/>
      <c r="AX472" s="287"/>
      <c r="AY472" s="287"/>
      <c r="AZ472" s="287"/>
      <c r="BA472" s="287"/>
      <c r="BB472" s="287"/>
      <c r="BC472" s="287"/>
      <c r="BD472" s="287"/>
      <c r="BE472" s="287"/>
      <c r="BF472" s="288"/>
      <c r="BG472" s="396"/>
      <c r="BH472" s="397"/>
      <c r="BI472" s="287"/>
      <c r="BJ472" s="287"/>
      <c r="BK472" s="287"/>
      <c r="BL472" s="287"/>
      <c r="BM472" s="287"/>
      <c r="BN472" s="287"/>
      <c r="BO472" s="287"/>
      <c r="BP472" s="287"/>
      <c r="BQ472" s="287"/>
      <c r="BR472" s="287"/>
      <c r="BS472" s="287"/>
      <c r="BT472" s="286"/>
    </row>
    <row r="473" spans="1:72" s="217" customFormat="1" ht="11.65" customHeight="1" x14ac:dyDescent="0.2">
      <c r="A473" s="289" t="str">
        <f>IF(ISBLANK(Tracker!G424),"",Tracker!G424)</f>
        <v>FLAT 141D</v>
      </c>
      <c r="B473" s="971" t="str">
        <f>IF(ISBLANK(Tracker!H424),"",Tracker!H424)</f>
        <v>Farnborough Road</v>
      </c>
      <c r="C473" s="972"/>
      <c r="D473" s="972"/>
      <c r="E473" s="973"/>
      <c r="F473" s="96" t="str">
        <f>IF(ISBLANK(Tracker!L424),"",Tracker!L424)</f>
        <v>B35 7LQ</v>
      </c>
      <c r="G473" s="217">
        <f t="shared" si="97"/>
        <v>435</v>
      </c>
      <c r="H473" s="368"/>
      <c r="I473" s="287"/>
      <c r="J473" s="287"/>
      <c r="K473" s="287"/>
      <c r="L473" s="287"/>
      <c r="M473" s="287"/>
      <c r="N473" s="287"/>
      <c r="O473" s="287"/>
      <c r="P473" s="287"/>
      <c r="Q473" s="287"/>
      <c r="R473" s="287"/>
      <c r="S473" s="287"/>
      <c r="T473" s="286"/>
      <c r="U473" s="367"/>
      <c r="V473" s="287"/>
      <c r="W473" s="287"/>
      <c r="X473" s="287"/>
      <c r="Y473" s="287"/>
      <c r="Z473" s="287"/>
      <c r="AA473" s="287"/>
      <c r="AB473" s="287"/>
      <c r="AC473" s="287"/>
      <c r="AD473" s="287"/>
      <c r="AE473" s="287"/>
      <c r="AF473" s="287"/>
      <c r="AG473" s="365"/>
      <c r="AH473" s="368"/>
      <c r="AI473" s="287"/>
      <c r="AJ473" s="287"/>
      <c r="AK473" s="287"/>
      <c r="AL473" s="287"/>
      <c r="AM473" s="287"/>
      <c r="AN473" s="287"/>
      <c r="AO473" s="287"/>
      <c r="AP473" s="287"/>
      <c r="AQ473" s="287"/>
      <c r="AR473" s="287"/>
      <c r="AS473" s="287"/>
      <c r="AT473" s="286"/>
      <c r="AU473" s="367"/>
      <c r="AV473" s="287"/>
      <c r="AW473" s="287"/>
      <c r="AX473" s="287"/>
      <c r="AY473" s="287"/>
      <c r="AZ473" s="287"/>
      <c r="BA473" s="287"/>
      <c r="BB473" s="287"/>
      <c r="BC473" s="287"/>
      <c r="BD473" s="287"/>
      <c r="BE473" s="287"/>
      <c r="BF473" s="288"/>
      <c r="BG473" s="396"/>
      <c r="BH473" s="397"/>
      <c r="BI473" s="287"/>
      <c r="BJ473" s="287"/>
      <c r="BK473" s="287"/>
      <c r="BL473" s="287"/>
      <c r="BM473" s="287"/>
      <c r="BN473" s="287"/>
      <c r="BO473" s="287"/>
      <c r="BP473" s="287"/>
      <c r="BQ473" s="287"/>
      <c r="BR473" s="287"/>
      <c r="BS473" s="287"/>
      <c r="BT473" s="286"/>
    </row>
    <row r="474" spans="1:72" s="217" customFormat="1" ht="11.65" customHeight="1" x14ac:dyDescent="0.2">
      <c r="A474" s="289" t="str">
        <f>IF(ISBLANK(Tracker!G425),"",Tracker!G425)</f>
        <v>FLAT 141E</v>
      </c>
      <c r="B474" s="971" t="str">
        <f>IF(ISBLANK(Tracker!H425),"",Tracker!H425)</f>
        <v>Farnborough Road</v>
      </c>
      <c r="C474" s="972"/>
      <c r="D474" s="972"/>
      <c r="E474" s="973"/>
      <c r="F474" s="96" t="str">
        <f>IF(ISBLANK(Tracker!L425),"",Tracker!L425)</f>
        <v>B35 7LQ</v>
      </c>
      <c r="G474" s="217">
        <f t="shared" si="97"/>
        <v>436</v>
      </c>
      <c r="H474" s="368"/>
      <c r="I474" s="287"/>
      <c r="J474" s="287"/>
      <c r="K474" s="287"/>
      <c r="L474" s="287"/>
      <c r="M474" s="287"/>
      <c r="N474" s="287"/>
      <c r="O474" s="287"/>
      <c r="P474" s="287"/>
      <c r="Q474" s="287"/>
      <c r="R474" s="287"/>
      <c r="S474" s="287"/>
      <c r="T474" s="286"/>
      <c r="U474" s="367"/>
      <c r="V474" s="287"/>
      <c r="W474" s="287"/>
      <c r="X474" s="287"/>
      <c r="Y474" s="287"/>
      <c r="Z474" s="287"/>
      <c r="AA474" s="287"/>
      <c r="AB474" s="287"/>
      <c r="AC474" s="287"/>
      <c r="AD474" s="287"/>
      <c r="AE474" s="287"/>
      <c r="AF474" s="287"/>
      <c r="AG474" s="365"/>
      <c r="AH474" s="368"/>
      <c r="AI474" s="287"/>
      <c r="AJ474" s="287"/>
      <c r="AK474" s="287"/>
      <c r="AL474" s="287"/>
      <c r="AM474" s="287"/>
      <c r="AN474" s="287"/>
      <c r="AO474" s="287"/>
      <c r="AP474" s="287"/>
      <c r="AQ474" s="287"/>
      <c r="AR474" s="287"/>
      <c r="AS474" s="287"/>
      <c r="AT474" s="286"/>
      <c r="AU474" s="367"/>
      <c r="AV474" s="287"/>
      <c r="AW474" s="287"/>
      <c r="AX474" s="287"/>
      <c r="AY474" s="287"/>
      <c r="AZ474" s="287"/>
      <c r="BA474" s="287"/>
      <c r="BB474" s="287"/>
      <c r="BC474" s="287"/>
      <c r="BD474" s="287"/>
      <c r="BE474" s="287"/>
      <c r="BF474" s="288"/>
      <c r="BG474" s="396"/>
      <c r="BH474" s="397"/>
      <c r="BI474" s="287"/>
      <c r="BJ474" s="287"/>
      <c r="BK474" s="287"/>
      <c r="BL474" s="287"/>
      <c r="BM474" s="287"/>
      <c r="BN474" s="287"/>
      <c r="BO474" s="287"/>
      <c r="BP474" s="287"/>
      <c r="BQ474" s="287"/>
      <c r="BR474" s="287"/>
      <c r="BS474" s="287"/>
      <c r="BT474" s="286"/>
    </row>
    <row r="475" spans="1:72" s="217" customFormat="1" ht="11.65" customHeight="1" x14ac:dyDescent="0.2">
      <c r="A475" s="289">
        <f>IF(ISBLANK(Tracker!G426),"",Tracker!G426)</f>
        <v>48</v>
      </c>
      <c r="B475" s="971" t="str">
        <f>IF(ISBLANK(Tracker!H426),"",Tracker!H426)</f>
        <v>Heyford Way</v>
      </c>
      <c r="C475" s="972"/>
      <c r="D475" s="972"/>
      <c r="E475" s="973"/>
      <c r="F475" s="96" t="str">
        <f>IF(ISBLANK(Tracker!L426),"",Tracker!L426)</f>
        <v>B35 6HU</v>
      </c>
      <c r="G475" s="217">
        <f t="shared" si="97"/>
        <v>437</v>
      </c>
      <c r="H475" s="368"/>
      <c r="I475" s="287"/>
      <c r="J475" s="287"/>
      <c r="K475" s="287"/>
      <c r="L475" s="287"/>
      <c r="M475" s="287"/>
      <c r="N475" s="287"/>
      <c r="O475" s="287"/>
      <c r="P475" s="287"/>
      <c r="Q475" s="287"/>
      <c r="R475" s="287"/>
      <c r="S475" s="287"/>
      <c r="T475" s="286"/>
      <c r="U475" s="367"/>
      <c r="V475" s="287"/>
      <c r="W475" s="287"/>
      <c r="X475" s="287"/>
      <c r="Y475" s="287"/>
      <c r="Z475" s="287"/>
      <c r="AA475" s="287"/>
      <c r="AB475" s="287"/>
      <c r="AC475" s="287"/>
      <c r="AD475" s="287"/>
      <c r="AE475" s="287"/>
      <c r="AF475" s="287"/>
      <c r="AG475" s="365"/>
      <c r="AH475" s="368"/>
      <c r="AI475" s="287"/>
      <c r="AJ475" s="287"/>
      <c r="AK475" s="287"/>
      <c r="AL475" s="287"/>
      <c r="AM475" s="287"/>
      <c r="AN475" s="287"/>
      <c r="AO475" s="287"/>
      <c r="AP475" s="287"/>
      <c r="AQ475" s="287"/>
      <c r="AR475" s="287"/>
      <c r="AS475" s="287"/>
      <c r="AT475" s="286"/>
      <c r="AU475" s="367"/>
      <c r="AV475" s="287"/>
      <c r="AW475" s="287"/>
      <c r="AX475" s="287"/>
      <c r="AY475" s="287"/>
      <c r="AZ475" s="287"/>
      <c r="BA475" s="287"/>
      <c r="BB475" s="287"/>
      <c r="BC475" s="287"/>
      <c r="BD475" s="287"/>
      <c r="BE475" s="287"/>
      <c r="BF475" s="288"/>
      <c r="BG475" s="396"/>
      <c r="BH475" s="397"/>
      <c r="BI475" s="287"/>
      <c r="BJ475" s="287"/>
      <c r="BK475" s="287"/>
      <c r="BL475" s="287"/>
      <c r="BM475" s="287"/>
      <c r="BN475" s="287"/>
      <c r="BO475" s="287"/>
      <c r="BP475" s="287"/>
      <c r="BQ475" s="287"/>
      <c r="BR475" s="287"/>
      <c r="BS475" s="287"/>
      <c r="BT475" s="286"/>
    </row>
    <row r="476" spans="1:72" s="217" customFormat="1" ht="11.65" customHeight="1" x14ac:dyDescent="0.2">
      <c r="A476" s="289" t="str">
        <f>IF(ISBLANK(Tracker!G427),"",Tracker!G427)</f>
        <v>FLAT 4 Block 64</v>
      </c>
      <c r="B476" s="971" t="str">
        <f>IF(ISBLANK(Tracker!H427),"",Tracker!H427)</f>
        <v>Heyford Way</v>
      </c>
      <c r="C476" s="972"/>
      <c r="D476" s="972"/>
      <c r="E476" s="973"/>
      <c r="F476" s="96" t="str">
        <f>IF(ISBLANK(Tracker!L427),"",Tracker!L427)</f>
        <v>B35 6HU</v>
      </c>
      <c r="G476" s="217">
        <f t="shared" si="97"/>
        <v>438</v>
      </c>
      <c r="H476" s="368"/>
      <c r="I476" s="287"/>
      <c r="J476" s="287"/>
      <c r="K476" s="287"/>
      <c r="L476" s="287"/>
      <c r="M476" s="287"/>
      <c r="N476" s="287"/>
      <c r="O476" s="287"/>
      <c r="P476" s="287"/>
      <c r="Q476" s="287"/>
      <c r="R476" s="287"/>
      <c r="S476" s="287"/>
      <c r="T476" s="286"/>
      <c r="U476" s="367"/>
      <c r="V476" s="287"/>
      <c r="W476" s="287"/>
      <c r="X476" s="287"/>
      <c r="Y476" s="287"/>
      <c r="Z476" s="287"/>
      <c r="AA476" s="287"/>
      <c r="AB476" s="287"/>
      <c r="AC476" s="287"/>
      <c r="AD476" s="287"/>
      <c r="AE476" s="287"/>
      <c r="AF476" s="287"/>
      <c r="AG476" s="365"/>
      <c r="AH476" s="368"/>
      <c r="AI476" s="287"/>
      <c r="AJ476" s="287"/>
      <c r="AK476" s="287"/>
      <c r="AL476" s="287"/>
      <c r="AM476" s="287"/>
      <c r="AN476" s="287"/>
      <c r="AO476" s="287"/>
      <c r="AP476" s="287"/>
      <c r="AQ476" s="287"/>
      <c r="AR476" s="287"/>
      <c r="AS476" s="287"/>
      <c r="AT476" s="286"/>
      <c r="AU476" s="367"/>
      <c r="AV476" s="287"/>
      <c r="AW476" s="287"/>
      <c r="AX476" s="287"/>
      <c r="AY476" s="287"/>
      <c r="AZ476" s="287"/>
      <c r="BA476" s="287"/>
      <c r="BB476" s="287"/>
      <c r="BC476" s="287"/>
      <c r="BD476" s="287"/>
      <c r="BE476" s="287"/>
      <c r="BF476" s="288"/>
      <c r="BG476" s="396"/>
      <c r="BH476" s="397"/>
      <c r="BI476" s="287"/>
      <c r="BJ476" s="287"/>
      <c r="BK476" s="287"/>
      <c r="BL476" s="287"/>
      <c r="BM476" s="287"/>
      <c r="BN476" s="287"/>
      <c r="BO476" s="287"/>
      <c r="BP476" s="287"/>
      <c r="BQ476" s="287"/>
      <c r="BR476" s="287"/>
      <c r="BS476" s="287"/>
      <c r="BT476" s="286"/>
    </row>
    <row r="477" spans="1:72" s="217" customFormat="1" ht="11.65" customHeight="1" x14ac:dyDescent="0.2">
      <c r="A477" s="289">
        <f>IF(ISBLANK(Tracker!G428),"",Tracker!G428)</f>
        <v>8</v>
      </c>
      <c r="B477" s="971" t="str">
        <f>IF(ISBLANK(Tracker!H428),"",Tracker!H428)</f>
        <v>Heyford Way</v>
      </c>
      <c r="C477" s="972"/>
      <c r="D477" s="972"/>
      <c r="E477" s="973"/>
      <c r="F477" s="96" t="str">
        <f>IF(ISBLANK(Tracker!L428),"",Tracker!L428)</f>
        <v>B35 6JH</v>
      </c>
      <c r="G477" s="217">
        <f t="shared" si="97"/>
        <v>439</v>
      </c>
      <c r="H477" s="368"/>
      <c r="I477" s="287"/>
      <c r="J477" s="287"/>
      <c r="K477" s="287"/>
      <c r="L477" s="287"/>
      <c r="M477" s="287"/>
      <c r="N477" s="287"/>
      <c r="O477" s="287"/>
      <c r="P477" s="287"/>
      <c r="Q477" s="287"/>
      <c r="R477" s="287"/>
      <c r="S477" s="287"/>
      <c r="T477" s="286"/>
      <c r="U477" s="367"/>
      <c r="V477" s="287"/>
      <c r="W477" s="287"/>
      <c r="X477" s="287"/>
      <c r="Y477" s="287"/>
      <c r="Z477" s="287"/>
      <c r="AA477" s="287"/>
      <c r="AB477" s="287"/>
      <c r="AC477" s="287"/>
      <c r="AD477" s="287"/>
      <c r="AE477" s="287"/>
      <c r="AF477" s="287"/>
      <c r="AG477" s="365"/>
      <c r="AH477" s="368"/>
      <c r="AI477" s="287"/>
      <c r="AJ477" s="287"/>
      <c r="AK477" s="287"/>
      <c r="AL477" s="287"/>
      <c r="AM477" s="287"/>
      <c r="AN477" s="287"/>
      <c r="AO477" s="287"/>
      <c r="AP477" s="287"/>
      <c r="AQ477" s="287"/>
      <c r="AR477" s="287"/>
      <c r="AS477" s="287"/>
      <c r="AT477" s="286"/>
      <c r="AU477" s="367"/>
      <c r="AV477" s="287"/>
      <c r="AW477" s="287"/>
      <c r="AX477" s="287"/>
      <c r="AY477" s="287"/>
      <c r="AZ477" s="287"/>
      <c r="BA477" s="287"/>
      <c r="BB477" s="287"/>
      <c r="BC477" s="287"/>
      <c r="BD477" s="287"/>
      <c r="BE477" s="287"/>
      <c r="BF477" s="288"/>
      <c r="BG477" s="396"/>
      <c r="BH477" s="397"/>
      <c r="BI477" s="287"/>
      <c r="BJ477" s="287"/>
      <c r="BK477" s="287"/>
      <c r="BL477" s="287"/>
      <c r="BM477" s="287"/>
      <c r="BN477" s="287"/>
      <c r="BO477" s="287"/>
      <c r="BP477" s="287"/>
      <c r="BQ477" s="287"/>
      <c r="BR477" s="287"/>
      <c r="BS477" s="287"/>
      <c r="BT477" s="286"/>
    </row>
    <row r="478" spans="1:72" s="217" customFormat="1" ht="11.65" customHeight="1" x14ac:dyDescent="0.2">
      <c r="A478" s="289" t="str">
        <f>IF(ISBLANK(Tracker!G429),"",Tracker!G429)</f>
        <v xml:space="preserve">16 </v>
      </c>
      <c r="B478" s="971" t="str">
        <f>IF(ISBLANK(Tracker!H429),"",Tracker!H429)</f>
        <v>Heyford Way</v>
      </c>
      <c r="C478" s="972"/>
      <c r="D478" s="972"/>
      <c r="E478" s="973"/>
      <c r="F478" s="96" t="str">
        <f>IF(ISBLANK(Tracker!L429),"",Tracker!L429)</f>
        <v>B35 6JH</v>
      </c>
      <c r="G478" s="217">
        <f t="shared" si="97"/>
        <v>440</v>
      </c>
      <c r="H478" s="368"/>
      <c r="I478" s="287"/>
      <c r="J478" s="287"/>
      <c r="K478" s="287"/>
      <c r="L478" s="287"/>
      <c r="M478" s="287"/>
      <c r="N478" s="287"/>
      <c r="O478" s="287"/>
      <c r="P478" s="287"/>
      <c r="Q478" s="287"/>
      <c r="R478" s="287"/>
      <c r="S478" s="287"/>
      <c r="T478" s="286"/>
      <c r="U478" s="367"/>
      <c r="V478" s="287"/>
      <c r="W478" s="287"/>
      <c r="X478" s="287"/>
      <c r="Y478" s="287"/>
      <c r="Z478" s="287"/>
      <c r="AA478" s="287"/>
      <c r="AB478" s="287"/>
      <c r="AC478" s="287"/>
      <c r="AD478" s="287"/>
      <c r="AE478" s="287"/>
      <c r="AF478" s="287"/>
      <c r="AG478" s="365"/>
      <c r="AH478" s="368"/>
      <c r="AI478" s="287"/>
      <c r="AJ478" s="287"/>
      <c r="AK478" s="287"/>
      <c r="AL478" s="287"/>
      <c r="AM478" s="287"/>
      <c r="AN478" s="287"/>
      <c r="AO478" s="287"/>
      <c r="AP478" s="287"/>
      <c r="AQ478" s="287"/>
      <c r="AR478" s="287"/>
      <c r="AS478" s="287"/>
      <c r="AT478" s="286"/>
      <c r="AU478" s="367"/>
      <c r="AV478" s="287"/>
      <c r="AW478" s="287"/>
      <c r="AX478" s="287"/>
      <c r="AY478" s="287"/>
      <c r="AZ478" s="287"/>
      <c r="BA478" s="287"/>
      <c r="BB478" s="287"/>
      <c r="BC478" s="287"/>
      <c r="BD478" s="287"/>
      <c r="BE478" s="287"/>
      <c r="BF478" s="288"/>
      <c r="BG478" s="396"/>
      <c r="BH478" s="397"/>
      <c r="BI478" s="287"/>
      <c r="BJ478" s="287"/>
      <c r="BK478" s="287"/>
      <c r="BL478" s="287"/>
      <c r="BM478" s="287"/>
      <c r="BN478" s="287"/>
      <c r="BO478" s="287"/>
      <c r="BP478" s="287"/>
      <c r="BQ478" s="287"/>
      <c r="BR478" s="287"/>
      <c r="BS478" s="287"/>
      <c r="BT478" s="286"/>
    </row>
    <row r="479" spans="1:72" s="217" customFormat="1" ht="11.65" customHeight="1" x14ac:dyDescent="0.2">
      <c r="A479" s="289">
        <f>IF(ISBLANK(Tracker!G430),"",Tracker!G430)</f>
        <v>72</v>
      </c>
      <c r="B479" s="971" t="str">
        <f>IF(ISBLANK(Tracker!H430),"",Tracker!H430)</f>
        <v>Heyford Way</v>
      </c>
      <c r="C479" s="972"/>
      <c r="D479" s="972"/>
      <c r="E479" s="973"/>
      <c r="F479" s="96" t="str">
        <f>IF(ISBLANK(Tracker!L430),"",Tracker!L430)</f>
        <v>B35 6HU</v>
      </c>
      <c r="G479" s="217">
        <f t="shared" si="97"/>
        <v>441</v>
      </c>
      <c r="H479" s="368"/>
      <c r="I479" s="287"/>
      <c r="J479" s="287"/>
      <c r="K479" s="287"/>
      <c r="L479" s="287"/>
      <c r="M479" s="287"/>
      <c r="N479" s="287"/>
      <c r="O479" s="287"/>
      <c r="P479" s="287"/>
      <c r="Q479" s="287"/>
      <c r="R479" s="287"/>
      <c r="S479" s="287"/>
      <c r="T479" s="286"/>
      <c r="U479" s="367"/>
      <c r="V479" s="287"/>
      <c r="W479" s="287"/>
      <c r="X479" s="287"/>
      <c r="Y479" s="287"/>
      <c r="Z479" s="287"/>
      <c r="AA479" s="287"/>
      <c r="AB479" s="287"/>
      <c r="AC479" s="287"/>
      <c r="AD479" s="287"/>
      <c r="AE479" s="287"/>
      <c r="AF479" s="287"/>
      <c r="AG479" s="365"/>
      <c r="AH479" s="368"/>
      <c r="AI479" s="287"/>
      <c r="AJ479" s="287"/>
      <c r="AK479" s="287"/>
      <c r="AL479" s="287"/>
      <c r="AM479" s="287"/>
      <c r="AN479" s="287"/>
      <c r="AO479" s="287"/>
      <c r="AP479" s="287"/>
      <c r="AQ479" s="287"/>
      <c r="AR479" s="287"/>
      <c r="AS479" s="287"/>
      <c r="AT479" s="286"/>
      <c r="AU479" s="367"/>
      <c r="AV479" s="287"/>
      <c r="AW479" s="287"/>
      <c r="AX479" s="287"/>
      <c r="AY479" s="287"/>
      <c r="AZ479" s="287"/>
      <c r="BA479" s="287"/>
      <c r="BB479" s="287"/>
      <c r="BC479" s="287"/>
      <c r="BD479" s="287"/>
      <c r="BE479" s="287"/>
      <c r="BF479" s="288"/>
      <c r="BG479" s="396"/>
      <c r="BH479" s="397"/>
      <c r="BI479" s="287"/>
      <c r="BJ479" s="287"/>
      <c r="BK479" s="287"/>
      <c r="BL479" s="287"/>
      <c r="BM479" s="287"/>
      <c r="BN479" s="287"/>
      <c r="BO479" s="287"/>
      <c r="BP479" s="287"/>
      <c r="BQ479" s="287"/>
      <c r="BR479" s="287"/>
      <c r="BS479" s="287"/>
      <c r="BT479" s="286"/>
    </row>
    <row r="480" spans="1:72" s="217" customFormat="1" ht="11.65" customHeight="1" x14ac:dyDescent="0.2">
      <c r="A480" s="289">
        <f>IF(ISBLANK(Tracker!G431),"",Tracker!G431)</f>
        <v>31</v>
      </c>
      <c r="B480" s="971" t="str">
        <f>IF(ISBLANK(Tracker!H431),"",Tracker!H431)</f>
        <v>Heyford Way</v>
      </c>
      <c r="C480" s="972"/>
      <c r="D480" s="972"/>
      <c r="E480" s="973"/>
      <c r="F480" s="96" t="str">
        <f>IF(ISBLANK(Tracker!L431),"",Tracker!L431)</f>
        <v>B35 6HY</v>
      </c>
      <c r="G480" s="217">
        <f t="shared" si="97"/>
        <v>442</v>
      </c>
      <c r="H480" s="368"/>
      <c r="I480" s="287"/>
      <c r="J480" s="287"/>
      <c r="K480" s="287"/>
      <c r="L480" s="287"/>
      <c r="M480" s="287"/>
      <c r="N480" s="287"/>
      <c r="O480" s="287"/>
      <c r="P480" s="287"/>
      <c r="Q480" s="287"/>
      <c r="R480" s="287"/>
      <c r="S480" s="287"/>
      <c r="T480" s="286"/>
      <c r="U480" s="367"/>
      <c r="V480" s="287"/>
      <c r="W480" s="287"/>
      <c r="X480" s="287"/>
      <c r="Y480" s="287"/>
      <c r="Z480" s="287"/>
      <c r="AA480" s="287"/>
      <c r="AB480" s="287"/>
      <c r="AC480" s="287"/>
      <c r="AD480" s="287"/>
      <c r="AE480" s="287"/>
      <c r="AF480" s="287"/>
      <c r="AG480" s="365"/>
      <c r="AH480" s="368"/>
      <c r="AI480" s="287"/>
      <c r="AJ480" s="287"/>
      <c r="AK480" s="287"/>
      <c r="AL480" s="287"/>
      <c r="AM480" s="287"/>
      <c r="AN480" s="287"/>
      <c r="AO480" s="287"/>
      <c r="AP480" s="287"/>
      <c r="AQ480" s="287"/>
      <c r="AR480" s="287"/>
      <c r="AS480" s="287"/>
      <c r="AT480" s="286"/>
      <c r="AU480" s="367"/>
      <c r="AV480" s="287"/>
      <c r="AW480" s="287"/>
      <c r="AX480" s="287"/>
      <c r="AY480" s="287"/>
      <c r="AZ480" s="287"/>
      <c r="BA480" s="287"/>
      <c r="BB480" s="287"/>
      <c r="BC480" s="287"/>
      <c r="BD480" s="287"/>
      <c r="BE480" s="287"/>
      <c r="BF480" s="288"/>
      <c r="BG480" s="396"/>
      <c r="BH480" s="397"/>
      <c r="BI480" s="287"/>
      <c r="BJ480" s="287"/>
      <c r="BK480" s="287"/>
      <c r="BL480" s="287"/>
      <c r="BM480" s="287"/>
      <c r="BN480" s="287"/>
      <c r="BO480" s="287"/>
      <c r="BP480" s="287"/>
      <c r="BQ480" s="287"/>
      <c r="BR480" s="287"/>
      <c r="BS480" s="287"/>
      <c r="BT480" s="286"/>
    </row>
    <row r="481" spans="1:72" s="217" customFormat="1" ht="11.65" customHeight="1" x14ac:dyDescent="0.2">
      <c r="A481" s="289">
        <f>IF(ISBLANK(Tracker!G432),"",Tracker!G432)</f>
        <v>37</v>
      </c>
      <c r="B481" s="971" t="str">
        <f>IF(ISBLANK(Tracker!H432),"",Tracker!H432)</f>
        <v>Heyford Way</v>
      </c>
      <c r="C481" s="972"/>
      <c r="D481" s="972"/>
      <c r="E481" s="973"/>
      <c r="F481" s="96" t="str">
        <f>IF(ISBLANK(Tracker!L432),"",Tracker!L432)</f>
        <v>B35 6HY</v>
      </c>
      <c r="G481" s="217">
        <f t="shared" si="97"/>
        <v>443</v>
      </c>
      <c r="H481" s="368"/>
      <c r="I481" s="287"/>
      <c r="J481" s="287"/>
      <c r="K481" s="287"/>
      <c r="L481" s="287"/>
      <c r="M481" s="287"/>
      <c r="N481" s="287"/>
      <c r="O481" s="287"/>
      <c r="P481" s="287"/>
      <c r="Q481" s="287"/>
      <c r="R481" s="287"/>
      <c r="S481" s="287"/>
      <c r="T481" s="286"/>
      <c r="U481" s="367"/>
      <c r="V481" s="287"/>
      <c r="W481" s="287"/>
      <c r="X481" s="287"/>
      <c r="Y481" s="287"/>
      <c r="Z481" s="287"/>
      <c r="AA481" s="287"/>
      <c r="AB481" s="287"/>
      <c r="AC481" s="287"/>
      <c r="AD481" s="287"/>
      <c r="AE481" s="287"/>
      <c r="AF481" s="287"/>
      <c r="AG481" s="365"/>
      <c r="AH481" s="368"/>
      <c r="AI481" s="287"/>
      <c r="AJ481" s="287"/>
      <c r="AK481" s="287"/>
      <c r="AL481" s="287"/>
      <c r="AM481" s="287"/>
      <c r="AN481" s="287"/>
      <c r="AO481" s="287"/>
      <c r="AP481" s="287"/>
      <c r="AQ481" s="287"/>
      <c r="AR481" s="287"/>
      <c r="AS481" s="287"/>
      <c r="AT481" s="286"/>
      <c r="AU481" s="367"/>
      <c r="AV481" s="287"/>
      <c r="AW481" s="287"/>
      <c r="AX481" s="287"/>
      <c r="AY481" s="287"/>
      <c r="AZ481" s="287"/>
      <c r="BA481" s="287"/>
      <c r="BB481" s="287"/>
      <c r="BC481" s="287"/>
      <c r="BD481" s="287"/>
      <c r="BE481" s="287"/>
      <c r="BF481" s="288"/>
      <c r="BG481" s="396"/>
      <c r="BH481" s="397"/>
      <c r="BI481" s="287"/>
      <c r="BJ481" s="287"/>
      <c r="BK481" s="287"/>
      <c r="BL481" s="287"/>
      <c r="BM481" s="287"/>
      <c r="BN481" s="287"/>
      <c r="BO481" s="287"/>
      <c r="BP481" s="287"/>
      <c r="BQ481" s="287"/>
      <c r="BR481" s="287"/>
      <c r="BS481" s="287"/>
      <c r="BT481" s="286"/>
    </row>
    <row r="482" spans="1:72" s="217" customFormat="1" ht="11.65" customHeight="1" x14ac:dyDescent="0.2">
      <c r="A482" s="289" t="str">
        <f>IF(ISBLANK(Tracker!G433),"",Tracker!G433)</f>
        <v xml:space="preserve">57C </v>
      </c>
      <c r="B482" s="971" t="str">
        <f>IF(ISBLANK(Tracker!H433),"",Tracker!H433)</f>
        <v>Heyford Way</v>
      </c>
      <c r="C482" s="972"/>
      <c r="D482" s="972"/>
      <c r="E482" s="973"/>
      <c r="F482" s="96" t="str">
        <f>IF(ISBLANK(Tracker!L433),"",Tracker!L433)</f>
        <v>B35 6HZ</v>
      </c>
      <c r="G482" s="217">
        <f t="shared" si="97"/>
        <v>444</v>
      </c>
      <c r="H482" s="368"/>
      <c r="I482" s="287"/>
      <c r="J482" s="287"/>
      <c r="K482" s="287"/>
      <c r="L482" s="287"/>
      <c r="M482" s="287"/>
      <c r="N482" s="287"/>
      <c r="O482" s="287"/>
      <c r="P482" s="287"/>
      <c r="Q482" s="287"/>
      <c r="R482" s="287"/>
      <c r="S482" s="287"/>
      <c r="T482" s="286"/>
      <c r="U482" s="367"/>
      <c r="V482" s="287"/>
      <c r="W482" s="287"/>
      <c r="X482" s="287"/>
      <c r="Y482" s="287"/>
      <c r="Z482" s="287"/>
      <c r="AA482" s="287"/>
      <c r="AB482" s="287"/>
      <c r="AC482" s="287"/>
      <c r="AD482" s="287"/>
      <c r="AE482" s="287"/>
      <c r="AF482" s="287"/>
      <c r="AG482" s="365"/>
      <c r="AH482" s="368"/>
      <c r="AI482" s="287"/>
      <c r="AJ482" s="287"/>
      <c r="AK482" s="287"/>
      <c r="AL482" s="287"/>
      <c r="AM482" s="287"/>
      <c r="AN482" s="287"/>
      <c r="AO482" s="287"/>
      <c r="AP482" s="287"/>
      <c r="AQ482" s="287"/>
      <c r="AR482" s="287"/>
      <c r="AS482" s="287"/>
      <c r="AT482" s="286"/>
      <c r="AU482" s="367"/>
      <c r="AV482" s="287"/>
      <c r="AW482" s="287"/>
      <c r="AX482" s="287"/>
      <c r="AY482" s="287"/>
      <c r="AZ482" s="287"/>
      <c r="BA482" s="287"/>
      <c r="BB482" s="287"/>
      <c r="BC482" s="287"/>
      <c r="BD482" s="287"/>
      <c r="BE482" s="287"/>
      <c r="BF482" s="288"/>
      <c r="BG482" s="396"/>
      <c r="BH482" s="397"/>
      <c r="BI482" s="287"/>
      <c r="BJ482" s="287"/>
      <c r="BK482" s="287"/>
      <c r="BL482" s="287"/>
      <c r="BM482" s="287"/>
      <c r="BN482" s="287"/>
      <c r="BO482" s="287"/>
      <c r="BP482" s="287"/>
      <c r="BQ482" s="287"/>
      <c r="BR482" s="287"/>
      <c r="BS482" s="287"/>
      <c r="BT482" s="286"/>
    </row>
    <row r="483" spans="1:72" s="217" customFormat="1" ht="11.65" customHeight="1" x14ac:dyDescent="0.2">
      <c r="A483" s="289">
        <f>IF(ISBLANK(Tracker!G434),"",Tracker!G434)</f>
        <v>80</v>
      </c>
      <c r="B483" s="971" t="str">
        <f>IF(ISBLANK(Tracker!H434),"",Tracker!H434)</f>
        <v>Heyford Way</v>
      </c>
      <c r="C483" s="972"/>
      <c r="D483" s="972"/>
      <c r="E483" s="973"/>
      <c r="F483" s="96" t="str">
        <f>IF(ISBLANK(Tracker!L434),"",Tracker!L434)</f>
        <v>B35 6HU</v>
      </c>
      <c r="G483" s="217">
        <f t="shared" si="97"/>
        <v>445</v>
      </c>
      <c r="H483" s="368"/>
      <c r="I483" s="287"/>
      <c r="J483" s="287"/>
      <c r="K483" s="287"/>
      <c r="L483" s="287"/>
      <c r="M483" s="287"/>
      <c r="N483" s="287"/>
      <c r="O483" s="287"/>
      <c r="P483" s="287"/>
      <c r="Q483" s="287"/>
      <c r="R483" s="287"/>
      <c r="S483" s="287"/>
      <c r="T483" s="286"/>
      <c r="U483" s="367"/>
      <c r="V483" s="287"/>
      <c r="W483" s="287"/>
      <c r="X483" s="287"/>
      <c r="Y483" s="287"/>
      <c r="Z483" s="287"/>
      <c r="AA483" s="287"/>
      <c r="AB483" s="287"/>
      <c r="AC483" s="287"/>
      <c r="AD483" s="287"/>
      <c r="AE483" s="287"/>
      <c r="AF483" s="287"/>
      <c r="AG483" s="365"/>
      <c r="AH483" s="368"/>
      <c r="AI483" s="287"/>
      <c r="AJ483" s="287"/>
      <c r="AK483" s="287"/>
      <c r="AL483" s="287"/>
      <c r="AM483" s="287"/>
      <c r="AN483" s="287"/>
      <c r="AO483" s="287"/>
      <c r="AP483" s="287"/>
      <c r="AQ483" s="287"/>
      <c r="AR483" s="287"/>
      <c r="AS483" s="287"/>
      <c r="AT483" s="286"/>
      <c r="AU483" s="367"/>
      <c r="AV483" s="287"/>
      <c r="AW483" s="287"/>
      <c r="AX483" s="287"/>
      <c r="AY483" s="287"/>
      <c r="AZ483" s="287"/>
      <c r="BA483" s="287"/>
      <c r="BB483" s="287"/>
      <c r="BC483" s="287"/>
      <c r="BD483" s="287"/>
      <c r="BE483" s="287"/>
      <c r="BF483" s="288"/>
      <c r="BG483" s="396"/>
      <c r="BH483" s="397"/>
      <c r="BI483" s="287"/>
      <c r="BJ483" s="287"/>
      <c r="BK483" s="287"/>
      <c r="BL483" s="287"/>
      <c r="BM483" s="287"/>
      <c r="BN483" s="287"/>
      <c r="BO483" s="287"/>
      <c r="BP483" s="287"/>
      <c r="BQ483" s="287"/>
      <c r="BR483" s="287"/>
      <c r="BS483" s="287"/>
      <c r="BT483" s="286"/>
    </row>
    <row r="484" spans="1:72" s="217" customFormat="1" ht="11.65" customHeight="1" x14ac:dyDescent="0.2">
      <c r="A484" s="289" t="str">
        <f>IF(ISBLANK(Tracker!G435),"",Tracker!G435)</f>
        <v>57D</v>
      </c>
      <c r="B484" s="971" t="str">
        <f>IF(ISBLANK(Tracker!H435),"",Tracker!H435)</f>
        <v>Heyford Way</v>
      </c>
      <c r="C484" s="972"/>
      <c r="D484" s="972"/>
      <c r="E484" s="973"/>
      <c r="F484" s="96" t="str">
        <f>IF(ISBLANK(Tracker!L435),"",Tracker!L435)</f>
        <v>B35 6HZ</v>
      </c>
      <c r="G484" s="217">
        <f t="shared" si="97"/>
        <v>446</v>
      </c>
      <c r="H484" s="368"/>
      <c r="I484" s="287"/>
      <c r="J484" s="287"/>
      <c r="K484" s="287"/>
      <c r="L484" s="287"/>
      <c r="M484" s="287"/>
      <c r="N484" s="287"/>
      <c r="O484" s="287"/>
      <c r="P484" s="287"/>
      <c r="Q484" s="287"/>
      <c r="R484" s="287"/>
      <c r="S484" s="287"/>
      <c r="T484" s="286"/>
      <c r="U484" s="367"/>
      <c r="V484" s="287"/>
      <c r="W484" s="287"/>
      <c r="X484" s="287"/>
      <c r="Y484" s="287"/>
      <c r="Z484" s="287"/>
      <c r="AA484" s="287"/>
      <c r="AB484" s="287"/>
      <c r="AC484" s="287"/>
      <c r="AD484" s="287"/>
      <c r="AE484" s="287"/>
      <c r="AF484" s="287"/>
      <c r="AG484" s="365"/>
      <c r="AH484" s="368"/>
      <c r="AI484" s="287"/>
      <c r="AJ484" s="287"/>
      <c r="AK484" s="287"/>
      <c r="AL484" s="287"/>
      <c r="AM484" s="287"/>
      <c r="AN484" s="287"/>
      <c r="AO484" s="287"/>
      <c r="AP484" s="287"/>
      <c r="AQ484" s="287"/>
      <c r="AR484" s="287"/>
      <c r="AS484" s="287"/>
      <c r="AT484" s="286"/>
      <c r="AU484" s="367"/>
      <c r="AV484" s="287"/>
      <c r="AW484" s="287"/>
      <c r="AX484" s="287"/>
      <c r="AY484" s="287"/>
      <c r="AZ484" s="287"/>
      <c r="BA484" s="287"/>
      <c r="BB484" s="287"/>
      <c r="BC484" s="287"/>
      <c r="BD484" s="287"/>
      <c r="BE484" s="287"/>
      <c r="BF484" s="288"/>
      <c r="BG484" s="396"/>
      <c r="BH484" s="397"/>
      <c r="BI484" s="287"/>
      <c r="BJ484" s="287"/>
      <c r="BK484" s="287"/>
      <c r="BL484" s="287"/>
      <c r="BM484" s="287"/>
      <c r="BN484" s="287"/>
      <c r="BO484" s="287"/>
      <c r="BP484" s="287"/>
      <c r="BQ484" s="287"/>
      <c r="BR484" s="287"/>
      <c r="BS484" s="287"/>
      <c r="BT484" s="286"/>
    </row>
    <row r="485" spans="1:72" s="217" customFormat="1" ht="11.65" customHeight="1" x14ac:dyDescent="0.2">
      <c r="A485" s="289">
        <f>IF(ISBLANK(Tracker!G436),"",Tracker!G436)</f>
        <v>21</v>
      </c>
      <c r="B485" s="971" t="str">
        <f>IF(ISBLANK(Tracker!H436),"",Tracker!H436)</f>
        <v>Javelin Avenue</v>
      </c>
      <c r="C485" s="972"/>
      <c r="D485" s="972"/>
      <c r="E485" s="973"/>
      <c r="F485" s="96" t="str">
        <f>IF(ISBLANK(Tracker!L436),"",Tracker!L436)</f>
        <v>B35 7LH</v>
      </c>
      <c r="G485" s="217">
        <f t="shared" si="97"/>
        <v>447</v>
      </c>
      <c r="H485" s="368"/>
      <c r="I485" s="287"/>
      <c r="J485" s="287"/>
      <c r="K485" s="287"/>
      <c r="L485" s="287"/>
      <c r="M485" s="287"/>
      <c r="N485" s="287"/>
      <c r="O485" s="287"/>
      <c r="P485" s="287"/>
      <c r="Q485" s="287"/>
      <c r="R485" s="287"/>
      <c r="S485" s="287"/>
      <c r="T485" s="286"/>
      <c r="U485" s="367"/>
      <c r="V485" s="287"/>
      <c r="W485" s="287"/>
      <c r="X485" s="287"/>
      <c r="Y485" s="287"/>
      <c r="Z485" s="287"/>
      <c r="AA485" s="287"/>
      <c r="AB485" s="287"/>
      <c r="AC485" s="287"/>
      <c r="AD485" s="287"/>
      <c r="AE485" s="287"/>
      <c r="AF485" s="287"/>
      <c r="AG485" s="365"/>
      <c r="AH485" s="368"/>
      <c r="AI485" s="287"/>
      <c r="AJ485" s="287"/>
      <c r="AK485" s="287"/>
      <c r="AL485" s="287"/>
      <c r="AM485" s="287"/>
      <c r="AN485" s="287"/>
      <c r="AO485" s="287"/>
      <c r="AP485" s="287"/>
      <c r="AQ485" s="287"/>
      <c r="AR485" s="287"/>
      <c r="AS485" s="287"/>
      <c r="AT485" s="286"/>
      <c r="AU485" s="367"/>
      <c r="AV485" s="287"/>
      <c r="AW485" s="287"/>
      <c r="AX485" s="287"/>
      <c r="AY485" s="287"/>
      <c r="AZ485" s="287"/>
      <c r="BA485" s="287"/>
      <c r="BB485" s="287"/>
      <c r="BC485" s="287"/>
      <c r="BD485" s="287"/>
      <c r="BE485" s="287"/>
      <c r="BF485" s="288"/>
      <c r="BG485" s="396"/>
      <c r="BH485" s="397"/>
      <c r="BI485" s="287"/>
      <c r="BJ485" s="287"/>
      <c r="BK485" s="287"/>
      <c r="BL485" s="287"/>
      <c r="BM485" s="287"/>
      <c r="BN485" s="287"/>
      <c r="BO485" s="287"/>
      <c r="BP485" s="287"/>
      <c r="BQ485" s="287"/>
      <c r="BR485" s="287"/>
      <c r="BS485" s="287"/>
      <c r="BT485" s="286"/>
    </row>
    <row r="486" spans="1:72" s="217" customFormat="1" ht="11.65" customHeight="1" x14ac:dyDescent="0.2">
      <c r="A486" s="289">
        <f>IF(ISBLANK(Tracker!G437),"",Tracker!G437)</f>
        <v>35</v>
      </c>
      <c r="B486" s="971" t="str">
        <f>IF(ISBLANK(Tracker!H437),"",Tracker!H437)</f>
        <v>Javelin Avenue</v>
      </c>
      <c r="C486" s="972"/>
      <c r="D486" s="972"/>
      <c r="E486" s="973"/>
      <c r="F486" s="96" t="str">
        <f>IF(ISBLANK(Tracker!L437),"",Tracker!L437)</f>
        <v>B35 7LH</v>
      </c>
      <c r="G486" s="217">
        <f t="shared" si="97"/>
        <v>448</v>
      </c>
      <c r="H486" s="368"/>
      <c r="I486" s="287"/>
      <c r="J486" s="287"/>
      <c r="K486" s="287"/>
      <c r="L486" s="287"/>
      <c r="M486" s="287"/>
      <c r="N486" s="287"/>
      <c r="O486" s="287"/>
      <c r="P486" s="287"/>
      <c r="Q486" s="287"/>
      <c r="R486" s="287"/>
      <c r="S486" s="287"/>
      <c r="T486" s="286"/>
      <c r="U486" s="367"/>
      <c r="V486" s="287"/>
      <c r="W486" s="287"/>
      <c r="X486" s="287"/>
      <c r="Y486" s="287"/>
      <c r="Z486" s="287"/>
      <c r="AA486" s="287"/>
      <c r="AB486" s="287"/>
      <c r="AC486" s="287"/>
      <c r="AD486" s="287"/>
      <c r="AE486" s="287"/>
      <c r="AF486" s="287"/>
      <c r="AG486" s="365"/>
      <c r="AH486" s="368"/>
      <c r="AI486" s="287"/>
      <c r="AJ486" s="287"/>
      <c r="AK486" s="287"/>
      <c r="AL486" s="287"/>
      <c r="AM486" s="287"/>
      <c r="AN486" s="287"/>
      <c r="AO486" s="287"/>
      <c r="AP486" s="287"/>
      <c r="AQ486" s="287"/>
      <c r="AR486" s="287"/>
      <c r="AS486" s="287"/>
      <c r="AT486" s="286"/>
      <c r="AU486" s="367"/>
      <c r="AV486" s="287"/>
      <c r="AW486" s="287"/>
      <c r="AX486" s="287"/>
      <c r="AY486" s="287"/>
      <c r="AZ486" s="287"/>
      <c r="BA486" s="287"/>
      <c r="BB486" s="287"/>
      <c r="BC486" s="287"/>
      <c r="BD486" s="287"/>
      <c r="BE486" s="287"/>
      <c r="BF486" s="288"/>
      <c r="BG486" s="396"/>
      <c r="BH486" s="397"/>
      <c r="BI486" s="287"/>
      <c r="BJ486" s="287"/>
      <c r="BK486" s="287"/>
      <c r="BL486" s="287"/>
      <c r="BM486" s="287"/>
      <c r="BN486" s="287"/>
      <c r="BO486" s="287"/>
      <c r="BP486" s="287"/>
      <c r="BQ486" s="287"/>
      <c r="BR486" s="287"/>
      <c r="BS486" s="287"/>
      <c r="BT486" s="286"/>
    </row>
    <row r="487" spans="1:72" s="217" customFormat="1" ht="11.65" customHeight="1" x14ac:dyDescent="0.2">
      <c r="A487" s="289">
        <f>IF(ISBLANK(Tracker!G438),"",Tracker!G438)</f>
        <v>37</v>
      </c>
      <c r="B487" s="971" t="str">
        <f>IF(ISBLANK(Tracker!H438),"",Tracker!H438)</f>
        <v>Javelin Avenue</v>
      </c>
      <c r="C487" s="972"/>
      <c r="D487" s="972"/>
      <c r="E487" s="973"/>
      <c r="F487" s="96" t="str">
        <f>IF(ISBLANK(Tracker!L438),"",Tracker!L438)</f>
        <v>B35 7LH</v>
      </c>
      <c r="G487" s="217">
        <f t="shared" ref="G487:G550" si="98">IF(B487&lt;&gt;"",G486+1,"")</f>
        <v>449</v>
      </c>
      <c r="H487" s="368"/>
      <c r="I487" s="287"/>
      <c r="J487" s="287"/>
      <c r="K487" s="287"/>
      <c r="L487" s="287"/>
      <c r="M487" s="287"/>
      <c r="N487" s="287"/>
      <c r="O487" s="287"/>
      <c r="P487" s="287"/>
      <c r="Q487" s="287"/>
      <c r="R487" s="287"/>
      <c r="S487" s="287"/>
      <c r="T487" s="286"/>
      <c r="U487" s="367"/>
      <c r="V487" s="287"/>
      <c r="W487" s="287"/>
      <c r="X487" s="287"/>
      <c r="Y487" s="287"/>
      <c r="Z487" s="287"/>
      <c r="AA487" s="287"/>
      <c r="AB487" s="287"/>
      <c r="AC487" s="287"/>
      <c r="AD487" s="287"/>
      <c r="AE487" s="287"/>
      <c r="AF487" s="287"/>
      <c r="AG487" s="365"/>
      <c r="AH487" s="368"/>
      <c r="AI487" s="287"/>
      <c r="AJ487" s="287"/>
      <c r="AK487" s="287"/>
      <c r="AL487" s="287"/>
      <c r="AM487" s="287"/>
      <c r="AN487" s="287"/>
      <c r="AO487" s="287"/>
      <c r="AP487" s="287"/>
      <c r="AQ487" s="287"/>
      <c r="AR487" s="287"/>
      <c r="AS487" s="287"/>
      <c r="AT487" s="286"/>
      <c r="AU487" s="367"/>
      <c r="AV487" s="287"/>
      <c r="AW487" s="287"/>
      <c r="AX487" s="287"/>
      <c r="AY487" s="287"/>
      <c r="AZ487" s="287"/>
      <c r="BA487" s="287"/>
      <c r="BB487" s="287"/>
      <c r="BC487" s="287"/>
      <c r="BD487" s="287"/>
      <c r="BE487" s="287"/>
      <c r="BF487" s="288"/>
      <c r="BG487" s="396"/>
      <c r="BH487" s="397"/>
      <c r="BI487" s="287"/>
      <c r="BJ487" s="287"/>
      <c r="BK487" s="287"/>
      <c r="BL487" s="287"/>
      <c r="BM487" s="287"/>
      <c r="BN487" s="287"/>
      <c r="BO487" s="287"/>
      <c r="BP487" s="287"/>
      <c r="BQ487" s="287"/>
      <c r="BR487" s="287"/>
      <c r="BS487" s="287"/>
      <c r="BT487" s="286"/>
    </row>
    <row r="488" spans="1:72" s="217" customFormat="1" ht="11.65" customHeight="1" x14ac:dyDescent="0.2">
      <c r="A488" s="289">
        <f>IF(ISBLANK(Tracker!G439),"",Tracker!G439)</f>
        <v>39</v>
      </c>
      <c r="B488" s="971" t="str">
        <f>IF(ISBLANK(Tracker!H439),"",Tracker!H439)</f>
        <v>Javelin Avenue</v>
      </c>
      <c r="C488" s="972"/>
      <c r="D488" s="972"/>
      <c r="E488" s="973"/>
      <c r="F488" s="96" t="str">
        <f>IF(ISBLANK(Tracker!L439),"",Tracker!L439)</f>
        <v>B35 7LH</v>
      </c>
      <c r="G488" s="217">
        <f t="shared" si="98"/>
        <v>450</v>
      </c>
      <c r="H488" s="368"/>
      <c r="I488" s="287"/>
      <c r="J488" s="287"/>
      <c r="K488" s="287"/>
      <c r="L488" s="287"/>
      <c r="M488" s="287"/>
      <c r="N488" s="287"/>
      <c r="O488" s="287"/>
      <c r="P488" s="287"/>
      <c r="Q488" s="287"/>
      <c r="R488" s="287"/>
      <c r="S488" s="287"/>
      <c r="T488" s="286"/>
      <c r="U488" s="367"/>
      <c r="V488" s="287"/>
      <c r="W488" s="287"/>
      <c r="X488" s="287"/>
      <c r="Y488" s="287"/>
      <c r="Z488" s="287"/>
      <c r="AA488" s="287"/>
      <c r="AB488" s="287"/>
      <c r="AC488" s="287"/>
      <c r="AD488" s="287"/>
      <c r="AE488" s="287"/>
      <c r="AF488" s="287"/>
      <c r="AG488" s="365"/>
      <c r="AH488" s="368"/>
      <c r="AI488" s="287"/>
      <c r="AJ488" s="287"/>
      <c r="AK488" s="287"/>
      <c r="AL488" s="287"/>
      <c r="AM488" s="287"/>
      <c r="AN488" s="287"/>
      <c r="AO488" s="287"/>
      <c r="AP488" s="287"/>
      <c r="AQ488" s="287"/>
      <c r="AR488" s="287"/>
      <c r="AS488" s="287"/>
      <c r="AT488" s="286"/>
      <c r="AU488" s="367"/>
      <c r="AV488" s="287"/>
      <c r="AW488" s="287"/>
      <c r="AX488" s="287"/>
      <c r="AY488" s="287"/>
      <c r="AZ488" s="287"/>
      <c r="BA488" s="287"/>
      <c r="BB488" s="287"/>
      <c r="BC488" s="287"/>
      <c r="BD488" s="287"/>
      <c r="BE488" s="287"/>
      <c r="BF488" s="288"/>
      <c r="BG488" s="396"/>
      <c r="BH488" s="397"/>
      <c r="BI488" s="287"/>
      <c r="BJ488" s="287"/>
      <c r="BK488" s="287"/>
      <c r="BL488" s="287"/>
      <c r="BM488" s="287"/>
      <c r="BN488" s="287"/>
      <c r="BO488" s="287"/>
      <c r="BP488" s="287"/>
      <c r="BQ488" s="287"/>
      <c r="BR488" s="287"/>
      <c r="BS488" s="287"/>
      <c r="BT488" s="286"/>
    </row>
    <row r="489" spans="1:72" s="217" customFormat="1" ht="11.65" customHeight="1" x14ac:dyDescent="0.2">
      <c r="A489" s="289">
        <f>IF(ISBLANK(Tracker!G440),"",Tracker!G440)</f>
        <v>41</v>
      </c>
      <c r="B489" s="971" t="str">
        <f>IF(ISBLANK(Tracker!H440),"",Tracker!H440)</f>
        <v>Javelin Avenue</v>
      </c>
      <c r="C489" s="972"/>
      <c r="D489" s="972"/>
      <c r="E489" s="973"/>
      <c r="F489" s="96" t="str">
        <f>IF(ISBLANK(Tracker!L440),"",Tracker!L440)</f>
        <v>B35 7LH</v>
      </c>
      <c r="G489" s="217">
        <f t="shared" si="98"/>
        <v>451</v>
      </c>
      <c r="H489" s="368"/>
      <c r="I489" s="287"/>
      <c r="J489" s="287"/>
      <c r="K489" s="287"/>
      <c r="L489" s="287"/>
      <c r="M489" s="287"/>
      <c r="N489" s="287"/>
      <c r="O489" s="287"/>
      <c r="P489" s="287"/>
      <c r="Q489" s="287"/>
      <c r="R489" s="287"/>
      <c r="S489" s="287"/>
      <c r="T489" s="286"/>
      <c r="U489" s="367"/>
      <c r="V489" s="287"/>
      <c r="W489" s="287"/>
      <c r="X489" s="287"/>
      <c r="Y489" s="287"/>
      <c r="Z489" s="287"/>
      <c r="AA489" s="287"/>
      <c r="AB489" s="287"/>
      <c r="AC489" s="287"/>
      <c r="AD489" s="287"/>
      <c r="AE489" s="287"/>
      <c r="AF489" s="287"/>
      <c r="AG489" s="365"/>
      <c r="AH489" s="368"/>
      <c r="AI489" s="287"/>
      <c r="AJ489" s="287"/>
      <c r="AK489" s="287"/>
      <c r="AL489" s="287"/>
      <c r="AM489" s="287"/>
      <c r="AN489" s="287"/>
      <c r="AO489" s="287"/>
      <c r="AP489" s="287"/>
      <c r="AQ489" s="287"/>
      <c r="AR489" s="287"/>
      <c r="AS489" s="287"/>
      <c r="AT489" s="286"/>
      <c r="AU489" s="367"/>
      <c r="AV489" s="287"/>
      <c r="AW489" s="287"/>
      <c r="AX489" s="287"/>
      <c r="AY489" s="287"/>
      <c r="AZ489" s="287"/>
      <c r="BA489" s="287"/>
      <c r="BB489" s="287"/>
      <c r="BC489" s="287"/>
      <c r="BD489" s="287"/>
      <c r="BE489" s="287"/>
      <c r="BF489" s="288"/>
      <c r="BG489" s="396"/>
      <c r="BH489" s="397"/>
      <c r="BI489" s="287"/>
      <c r="BJ489" s="287"/>
      <c r="BK489" s="287"/>
      <c r="BL489" s="287"/>
      <c r="BM489" s="287"/>
      <c r="BN489" s="287"/>
      <c r="BO489" s="287"/>
      <c r="BP489" s="287"/>
      <c r="BQ489" s="287"/>
      <c r="BR489" s="287"/>
      <c r="BS489" s="287"/>
      <c r="BT489" s="286"/>
    </row>
    <row r="490" spans="1:72" s="217" customFormat="1" ht="11.65" customHeight="1" x14ac:dyDescent="0.2">
      <c r="A490" s="289">
        <f>IF(ISBLANK(Tracker!G441),"",Tracker!G441)</f>
        <v>10</v>
      </c>
      <c r="B490" s="971" t="str">
        <f>IF(ISBLANK(Tracker!H441),"",Tracker!H441)</f>
        <v>Javelin Avenue</v>
      </c>
      <c r="C490" s="972"/>
      <c r="D490" s="972"/>
      <c r="E490" s="973"/>
      <c r="F490" s="96" t="str">
        <f>IF(ISBLANK(Tracker!L441),"",Tracker!L441)</f>
        <v>B35 7LW</v>
      </c>
      <c r="G490" s="217">
        <f t="shared" si="98"/>
        <v>452</v>
      </c>
      <c r="H490" s="368"/>
      <c r="I490" s="287"/>
      <c r="J490" s="287"/>
      <c r="K490" s="287"/>
      <c r="L490" s="287"/>
      <c r="M490" s="287"/>
      <c r="N490" s="287"/>
      <c r="O490" s="287"/>
      <c r="P490" s="287"/>
      <c r="Q490" s="287"/>
      <c r="R490" s="287"/>
      <c r="S490" s="287"/>
      <c r="T490" s="286"/>
      <c r="U490" s="367"/>
      <c r="V490" s="287"/>
      <c r="W490" s="287"/>
      <c r="X490" s="287"/>
      <c r="Y490" s="287"/>
      <c r="Z490" s="287"/>
      <c r="AA490" s="287"/>
      <c r="AB490" s="287"/>
      <c r="AC490" s="287"/>
      <c r="AD490" s="287"/>
      <c r="AE490" s="287"/>
      <c r="AF490" s="287"/>
      <c r="AG490" s="365"/>
      <c r="AH490" s="368"/>
      <c r="AI490" s="287"/>
      <c r="AJ490" s="287"/>
      <c r="AK490" s="287"/>
      <c r="AL490" s="287"/>
      <c r="AM490" s="287"/>
      <c r="AN490" s="287"/>
      <c r="AO490" s="287"/>
      <c r="AP490" s="287"/>
      <c r="AQ490" s="287"/>
      <c r="AR490" s="287"/>
      <c r="AS490" s="287"/>
      <c r="AT490" s="286"/>
      <c r="AU490" s="367"/>
      <c r="AV490" s="287"/>
      <c r="AW490" s="287"/>
      <c r="AX490" s="287"/>
      <c r="AY490" s="287"/>
      <c r="AZ490" s="287"/>
      <c r="BA490" s="287"/>
      <c r="BB490" s="287"/>
      <c r="BC490" s="287"/>
      <c r="BD490" s="287"/>
      <c r="BE490" s="287"/>
      <c r="BF490" s="288"/>
      <c r="BG490" s="396"/>
      <c r="BH490" s="397"/>
      <c r="BI490" s="287"/>
      <c r="BJ490" s="287"/>
      <c r="BK490" s="287"/>
      <c r="BL490" s="287"/>
      <c r="BM490" s="287"/>
      <c r="BN490" s="287"/>
      <c r="BO490" s="287"/>
      <c r="BP490" s="287"/>
      <c r="BQ490" s="287"/>
      <c r="BR490" s="287"/>
      <c r="BS490" s="287"/>
      <c r="BT490" s="286"/>
    </row>
    <row r="491" spans="1:72" s="217" customFormat="1" ht="11.65" customHeight="1" x14ac:dyDescent="0.2">
      <c r="A491" s="289">
        <f>IF(ISBLANK(Tracker!G442),"",Tracker!G442)</f>
        <v>12</v>
      </c>
      <c r="B491" s="971" t="str">
        <f>IF(ISBLANK(Tracker!H442),"",Tracker!H442)</f>
        <v>Javelin Avenue</v>
      </c>
      <c r="C491" s="972"/>
      <c r="D491" s="972"/>
      <c r="E491" s="973"/>
      <c r="F491" s="96" t="str">
        <f>IF(ISBLANK(Tracker!L442),"",Tracker!L442)</f>
        <v>B35 7LW</v>
      </c>
      <c r="G491" s="217">
        <f t="shared" si="98"/>
        <v>453</v>
      </c>
      <c r="H491" s="368"/>
      <c r="I491" s="287"/>
      <c r="J491" s="287"/>
      <c r="K491" s="287"/>
      <c r="L491" s="287"/>
      <c r="M491" s="287"/>
      <c r="N491" s="287"/>
      <c r="O491" s="287"/>
      <c r="P491" s="287"/>
      <c r="Q491" s="287"/>
      <c r="R491" s="287"/>
      <c r="S491" s="287"/>
      <c r="T491" s="286"/>
      <c r="U491" s="367"/>
      <c r="V491" s="287"/>
      <c r="W491" s="287"/>
      <c r="X491" s="287"/>
      <c r="Y491" s="287"/>
      <c r="Z491" s="287"/>
      <c r="AA491" s="287"/>
      <c r="AB491" s="287"/>
      <c r="AC491" s="287"/>
      <c r="AD491" s="287"/>
      <c r="AE491" s="287"/>
      <c r="AF491" s="287"/>
      <c r="AG491" s="365"/>
      <c r="AH491" s="368"/>
      <c r="AI491" s="287"/>
      <c r="AJ491" s="287"/>
      <c r="AK491" s="287"/>
      <c r="AL491" s="287"/>
      <c r="AM491" s="287"/>
      <c r="AN491" s="287"/>
      <c r="AO491" s="287"/>
      <c r="AP491" s="287"/>
      <c r="AQ491" s="287"/>
      <c r="AR491" s="287"/>
      <c r="AS491" s="287"/>
      <c r="AT491" s="286"/>
      <c r="AU491" s="367"/>
      <c r="AV491" s="287"/>
      <c r="AW491" s="287"/>
      <c r="AX491" s="287"/>
      <c r="AY491" s="287"/>
      <c r="AZ491" s="287"/>
      <c r="BA491" s="287"/>
      <c r="BB491" s="287"/>
      <c r="BC491" s="287"/>
      <c r="BD491" s="287"/>
      <c r="BE491" s="287"/>
      <c r="BF491" s="288"/>
      <c r="BG491" s="396"/>
      <c r="BH491" s="397"/>
      <c r="BI491" s="287"/>
      <c r="BJ491" s="287"/>
      <c r="BK491" s="287"/>
      <c r="BL491" s="287"/>
      <c r="BM491" s="287"/>
      <c r="BN491" s="287"/>
      <c r="BO491" s="287"/>
      <c r="BP491" s="287"/>
      <c r="BQ491" s="287"/>
      <c r="BR491" s="287"/>
      <c r="BS491" s="287"/>
      <c r="BT491" s="286"/>
    </row>
    <row r="492" spans="1:72" s="217" customFormat="1" ht="11.65" customHeight="1" x14ac:dyDescent="0.2">
      <c r="A492" s="289">
        <f>IF(ISBLANK(Tracker!G443),"",Tracker!G443)</f>
        <v>16</v>
      </c>
      <c r="B492" s="971" t="str">
        <f>IF(ISBLANK(Tracker!H443),"",Tracker!H443)</f>
        <v>Javelin Avenue</v>
      </c>
      <c r="C492" s="972"/>
      <c r="D492" s="972"/>
      <c r="E492" s="973"/>
      <c r="F492" s="96" t="str">
        <f>IF(ISBLANK(Tracker!L443),"",Tracker!L443)</f>
        <v>B35 7LW</v>
      </c>
      <c r="G492" s="217">
        <f t="shared" si="98"/>
        <v>454</v>
      </c>
      <c r="H492" s="368"/>
      <c r="I492" s="287"/>
      <c r="J492" s="287"/>
      <c r="K492" s="287"/>
      <c r="L492" s="287"/>
      <c r="M492" s="287"/>
      <c r="N492" s="287"/>
      <c r="O492" s="287"/>
      <c r="P492" s="287"/>
      <c r="Q492" s="287"/>
      <c r="R492" s="287"/>
      <c r="S492" s="287"/>
      <c r="T492" s="286"/>
      <c r="U492" s="367"/>
      <c r="V492" s="287"/>
      <c r="W492" s="287"/>
      <c r="X492" s="287"/>
      <c r="Y492" s="287"/>
      <c r="Z492" s="287"/>
      <c r="AA492" s="287"/>
      <c r="AB492" s="287"/>
      <c r="AC492" s="287"/>
      <c r="AD492" s="287"/>
      <c r="AE492" s="287"/>
      <c r="AF492" s="287"/>
      <c r="AG492" s="365"/>
      <c r="AH492" s="368"/>
      <c r="AI492" s="287"/>
      <c r="AJ492" s="287"/>
      <c r="AK492" s="287"/>
      <c r="AL492" s="287"/>
      <c r="AM492" s="287"/>
      <c r="AN492" s="287"/>
      <c r="AO492" s="287"/>
      <c r="AP492" s="287"/>
      <c r="AQ492" s="287"/>
      <c r="AR492" s="287"/>
      <c r="AS492" s="287"/>
      <c r="AT492" s="286"/>
      <c r="AU492" s="367"/>
      <c r="AV492" s="287"/>
      <c r="AW492" s="287"/>
      <c r="AX492" s="287"/>
      <c r="AY492" s="287"/>
      <c r="AZ492" s="287"/>
      <c r="BA492" s="287"/>
      <c r="BB492" s="287"/>
      <c r="BC492" s="287"/>
      <c r="BD492" s="287"/>
      <c r="BE492" s="287"/>
      <c r="BF492" s="288"/>
      <c r="BG492" s="396"/>
      <c r="BH492" s="397"/>
      <c r="BI492" s="287"/>
      <c r="BJ492" s="287"/>
      <c r="BK492" s="287"/>
      <c r="BL492" s="287"/>
      <c r="BM492" s="287"/>
      <c r="BN492" s="287"/>
      <c r="BO492" s="287"/>
      <c r="BP492" s="287"/>
      <c r="BQ492" s="287"/>
      <c r="BR492" s="287"/>
      <c r="BS492" s="287"/>
      <c r="BT492" s="286"/>
    </row>
    <row r="493" spans="1:72" s="217" customFormat="1" ht="11.65" customHeight="1" x14ac:dyDescent="0.2">
      <c r="A493" s="289">
        <f>IF(ISBLANK(Tracker!G444),"",Tracker!G444)</f>
        <v>18</v>
      </c>
      <c r="B493" s="971" t="str">
        <f>IF(ISBLANK(Tracker!H444),"",Tracker!H444)</f>
        <v>Javelin Avenue</v>
      </c>
      <c r="C493" s="972"/>
      <c r="D493" s="972"/>
      <c r="E493" s="973"/>
      <c r="F493" s="96" t="str">
        <f>IF(ISBLANK(Tracker!L444),"",Tracker!L444)</f>
        <v>B35 7LW</v>
      </c>
      <c r="G493" s="217">
        <f t="shared" si="98"/>
        <v>455</v>
      </c>
      <c r="H493" s="368"/>
      <c r="I493" s="287"/>
      <c r="J493" s="287"/>
      <c r="K493" s="287"/>
      <c r="L493" s="287"/>
      <c r="M493" s="287"/>
      <c r="N493" s="287"/>
      <c r="O493" s="287"/>
      <c r="P493" s="287"/>
      <c r="Q493" s="287"/>
      <c r="R493" s="287"/>
      <c r="S493" s="287"/>
      <c r="T493" s="286"/>
      <c r="U493" s="367"/>
      <c r="V493" s="287"/>
      <c r="W493" s="287"/>
      <c r="X493" s="287"/>
      <c r="Y493" s="287"/>
      <c r="Z493" s="287"/>
      <c r="AA493" s="287"/>
      <c r="AB493" s="287"/>
      <c r="AC493" s="287"/>
      <c r="AD493" s="287"/>
      <c r="AE493" s="287"/>
      <c r="AF493" s="287"/>
      <c r="AG493" s="365"/>
      <c r="AH493" s="368"/>
      <c r="AI493" s="287"/>
      <c r="AJ493" s="287"/>
      <c r="AK493" s="287"/>
      <c r="AL493" s="287"/>
      <c r="AM493" s="287"/>
      <c r="AN493" s="287"/>
      <c r="AO493" s="287"/>
      <c r="AP493" s="287"/>
      <c r="AQ493" s="287"/>
      <c r="AR493" s="287"/>
      <c r="AS493" s="287"/>
      <c r="AT493" s="286"/>
      <c r="AU493" s="367"/>
      <c r="AV493" s="287"/>
      <c r="AW493" s="287"/>
      <c r="AX493" s="287"/>
      <c r="AY493" s="287"/>
      <c r="AZ493" s="287"/>
      <c r="BA493" s="287"/>
      <c r="BB493" s="287"/>
      <c r="BC493" s="287"/>
      <c r="BD493" s="287"/>
      <c r="BE493" s="287"/>
      <c r="BF493" s="288"/>
      <c r="BG493" s="396"/>
      <c r="BH493" s="397"/>
      <c r="BI493" s="287"/>
      <c r="BJ493" s="287"/>
      <c r="BK493" s="287"/>
      <c r="BL493" s="287"/>
      <c r="BM493" s="287"/>
      <c r="BN493" s="287"/>
      <c r="BO493" s="287"/>
      <c r="BP493" s="287"/>
      <c r="BQ493" s="287"/>
      <c r="BR493" s="287"/>
      <c r="BS493" s="287"/>
      <c r="BT493" s="286"/>
    </row>
    <row r="494" spans="1:72" s="217" customFormat="1" ht="11.65" customHeight="1" x14ac:dyDescent="0.2">
      <c r="A494" s="289">
        <f>IF(ISBLANK(Tracker!G445),"",Tracker!G445)</f>
        <v>54</v>
      </c>
      <c r="B494" s="971" t="str">
        <f>IF(ISBLANK(Tracker!H445),"",Tracker!H445)</f>
        <v>Javelin Avenue</v>
      </c>
      <c r="C494" s="972"/>
      <c r="D494" s="972"/>
      <c r="E494" s="973"/>
      <c r="F494" s="96" t="str">
        <f>IF(ISBLANK(Tracker!L445),"",Tracker!L445)</f>
        <v>B35 7LW</v>
      </c>
      <c r="G494" s="217">
        <f t="shared" si="98"/>
        <v>456</v>
      </c>
      <c r="H494" s="368"/>
      <c r="I494" s="287"/>
      <c r="J494" s="287"/>
      <c r="K494" s="287"/>
      <c r="L494" s="287"/>
      <c r="M494" s="287"/>
      <c r="N494" s="287"/>
      <c r="O494" s="287"/>
      <c r="P494" s="287"/>
      <c r="Q494" s="287"/>
      <c r="R494" s="287"/>
      <c r="S494" s="287"/>
      <c r="T494" s="286"/>
      <c r="U494" s="367"/>
      <c r="V494" s="287"/>
      <c r="W494" s="287"/>
      <c r="X494" s="287"/>
      <c r="Y494" s="287"/>
      <c r="Z494" s="287"/>
      <c r="AA494" s="287"/>
      <c r="AB494" s="287"/>
      <c r="AC494" s="287"/>
      <c r="AD494" s="287"/>
      <c r="AE494" s="287"/>
      <c r="AF494" s="287"/>
      <c r="AG494" s="365"/>
      <c r="AH494" s="368"/>
      <c r="AI494" s="287"/>
      <c r="AJ494" s="287"/>
      <c r="AK494" s="287"/>
      <c r="AL494" s="287"/>
      <c r="AM494" s="287"/>
      <c r="AN494" s="287"/>
      <c r="AO494" s="287"/>
      <c r="AP494" s="287"/>
      <c r="AQ494" s="287"/>
      <c r="AR494" s="287"/>
      <c r="AS494" s="287"/>
      <c r="AT494" s="286"/>
      <c r="AU494" s="367"/>
      <c r="AV494" s="287"/>
      <c r="AW494" s="287"/>
      <c r="AX494" s="287"/>
      <c r="AY494" s="287"/>
      <c r="AZ494" s="287"/>
      <c r="BA494" s="287"/>
      <c r="BB494" s="287"/>
      <c r="BC494" s="287"/>
      <c r="BD494" s="287"/>
      <c r="BE494" s="287"/>
      <c r="BF494" s="288"/>
      <c r="BG494" s="396"/>
      <c r="BH494" s="397"/>
      <c r="BI494" s="287"/>
      <c r="BJ494" s="287"/>
      <c r="BK494" s="287"/>
      <c r="BL494" s="287"/>
      <c r="BM494" s="287"/>
      <c r="BN494" s="287"/>
      <c r="BO494" s="287"/>
      <c r="BP494" s="287"/>
      <c r="BQ494" s="287"/>
      <c r="BR494" s="287"/>
      <c r="BS494" s="287"/>
      <c r="BT494" s="286"/>
    </row>
    <row r="495" spans="1:72" s="217" customFormat="1" ht="11.65" customHeight="1" x14ac:dyDescent="0.2">
      <c r="A495" s="289">
        <f>IF(ISBLANK(Tracker!G446),"",Tracker!G446)</f>
        <v>56</v>
      </c>
      <c r="B495" s="971" t="str">
        <f>IF(ISBLANK(Tracker!H446),"",Tracker!H446)</f>
        <v>Javelin Avenue</v>
      </c>
      <c r="C495" s="972"/>
      <c r="D495" s="972"/>
      <c r="E495" s="973"/>
      <c r="F495" s="96" t="str">
        <f>IF(ISBLANK(Tracker!L446),"",Tracker!L446)</f>
        <v>B35 7LW</v>
      </c>
      <c r="G495" s="217">
        <f t="shared" si="98"/>
        <v>457</v>
      </c>
      <c r="H495" s="368"/>
      <c r="I495" s="287"/>
      <c r="J495" s="287"/>
      <c r="K495" s="287"/>
      <c r="L495" s="287"/>
      <c r="M495" s="287"/>
      <c r="N495" s="287"/>
      <c r="O495" s="287"/>
      <c r="P495" s="287"/>
      <c r="Q495" s="287"/>
      <c r="R495" s="287"/>
      <c r="S495" s="287"/>
      <c r="T495" s="286"/>
      <c r="U495" s="367"/>
      <c r="V495" s="287"/>
      <c r="W495" s="287"/>
      <c r="X495" s="287"/>
      <c r="Y495" s="287"/>
      <c r="Z495" s="287"/>
      <c r="AA495" s="287"/>
      <c r="AB495" s="287"/>
      <c r="AC495" s="287"/>
      <c r="AD495" s="287"/>
      <c r="AE495" s="287"/>
      <c r="AF495" s="287"/>
      <c r="AG495" s="365"/>
      <c r="AH495" s="368"/>
      <c r="AI495" s="287"/>
      <c r="AJ495" s="287"/>
      <c r="AK495" s="287"/>
      <c r="AL495" s="287"/>
      <c r="AM495" s="287"/>
      <c r="AN495" s="287"/>
      <c r="AO495" s="287"/>
      <c r="AP495" s="287"/>
      <c r="AQ495" s="287"/>
      <c r="AR495" s="287"/>
      <c r="AS495" s="287"/>
      <c r="AT495" s="286"/>
      <c r="AU495" s="367"/>
      <c r="AV495" s="287"/>
      <c r="AW495" s="287"/>
      <c r="AX495" s="287"/>
      <c r="AY495" s="287"/>
      <c r="AZ495" s="287"/>
      <c r="BA495" s="287"/>
      <c r="BB495" s="287"/>
      <c r="BC495" s="287"/>
      <c r="BD495" s="287"/>
      <c r="BE495" s="287"/>
      <c r="BF495" s="288"/>
      <c r="BG495" s="396"/>
      <c r="BH495" s="397"/>
      <c r="BI495" s="287"/>
      <c r="BJ495" s="287"/>
      <c r="BK495" s="287"/>
      <c r="BL495" s="287"/>
      <c r="BM495" s="287"/>
      <c r="BN495" s="287"/>
      <c r="BO495" s="287"/>
      <c r="BP495" s="287"/>
      <c r="BQ495" s="287"/>
      <c r="BR495" s="287"/>
      <c r="BS495" s="287"/>
      <c r="BT495" s="286"/>
    </row>
    <row r="496" spans="1:72" s="217" customFormat="1" ht="11.65" customHeight="1" x14ac:dyDescent="0.2">
      <c r="A496" s="289">
        <f>IF(ISBLANK(Tracker!G447),"",Tracker!G447)</f>
        <v>58</v>
      </c>
      <c r="B496" s="971" t="str">
        <f>IF(ISBLANK(Tracker!H447),"",Tracker!H447)</f>
        <v>Javelin Avenue</v>
      </c>
      <c r="C496" s="972"/>
      <c r="D496" s="972"/>
      <c r="E496" s="973"/>
      <c r="F496" s="96" t="str">
        <f>IF(ISBLANK(Tracker!L447),"",Tracker!L447)</f>
        <v>B35 7LW</v>
      </c>
      <c r="G496" s="217">
        <f t="shared" si="98"/>
        <v>458</v>
      </c>
      <c r="H496" s="368"/>
      <c r="I496" s="287"/>
      <c r="J496" s="287"/>
      <c r="K496" s="287"/>
      <c r="L496" s="287"/>
      <c r="M496" s="287"/>
      <c r="N496" s="287"/>
      <c r="O496" s="287"/>
      <c r="P496" s="287"/>
      <c r="Q496" s="287"/>
      <c r="R496" s="287"/>
      <c r="S496" s="287"/>
      <c r="T496" s="286"/>
      <c r="U496" s="367"/>
      <c r="V496" s="287"/>
      <c r="W496" s="287"/>
      <c r="X496" s="287"/>
      <c r="Y496" s="287"/>
      <c r="Z496" s="287"/>
      <c r="AA496" s="287"/>
      <c r="AB496" s="287"/>
      <c r="AC496" s="287"/>
      <c r="AD496" s="287"/>
      <c r="AE496" s="287"/>
      <c r="AF496" s="287"/>
      <c r="AG496" s="365"/>
      <c r="AH496" s="368"/>
      <c r="AI496" s="287"/>
      <c r="AJ496" s="287"/>
      <c r="AK496" s="287"/>
      <c r="AL496" s="287"/>
      <c r="AM496" s="287"/>
      <c r="AN496" s="287"/>
      <c r="AO496" s="287"/>
      <c r="AP496" s="287"/>
      <c r="AQ496" s="287"/>
      <c r="AR496" s="287"/>
      <c r="AS496" s="287"/>
      <c r="AT496" s="286"/>
      <c r="AU496" s="367"/>
      <c r="AV496" s="287"/>
      <c r="AW496" s="287"/>
      <c r="AX496" s="287"/>
      <c r="AY496" s="287"/>
      <c r="AZ496" s="287"/>
      <c r="BA496" s="287"/>
      <c r="BB496" s="287"/>
      <c r="BC496" s="287"/>
      <c r="BD496" s="287"/>
      <c r="BE496" s="287"/>
      <c r="BF496" s="288"/>
      <c r="BG496" s="396"/>
      <c r="BH496" s="397"/>
      <c r="BI496" s="287"/>
      <c r="BJ496" s="287"/>
      <c r="BK496" s="287"/>
      <c r="BL496" s="287"/>
      <c r="BM496" s="287"/>
      <c r="BN496" s="287"/>
      <c r="BO496" s="287"/>
      <c r="BP496" s="287"/>
      <c r="BQ496" s="287"/>
      <c r="BR496" s="287"/>
      <c r="BS496" s="287"/>
      <c r="BT496" s="286"/>
    </row>
    <row r="497" spans="1:72" s="217" customFormat="1" ht="11.65" customHeight="1" x14ac:dyDescent="0.2">
      <c r="A497" s="289">
        <f>IF(ISBLANK(Tracker!G448),"",Tracker!G448)</f>
        <v>60</v>
      </c>
      <c r="B497" s="971" t="str">
        <f>IF(ISBLANK(Tracker!H448),"",Tracker!H448)</f>
        <v>Javelin Avenue</v>
      </c>
      <c r="C497" s="972"/>
      <c r="D497" s="972"/>
      <c r="E497" s="973"/>
      <c r="F497" s="96" t="str">
        <f>IF(ISBLANK(Tracker!L448),"",Tracker!L448)</f>
        <v>B35 7LW</v>
      </c>
      <c r="G497" s="217">
        <f t="shared" si="98"/>
        <v>459</v>
      </c>
      <c r="H497" s="368"/>
      <c r="I497" s="287"/>
      <c r="J497" s="287"/>
      <c r="K497" s="287"/>
      <c r="L497" s="287"/>
      <c r="M497" s="287"/>
      <c r="N497" s="287"/>
      <c r="O497" s="287"/>
      <c r="P497" s="287"/>
      <c r="Q497" s="287"/>
      <c r="R497" s="287"/>
      <c r="S497" s="287"/>
      <c r="T497" s="286"/>
      <c r="U497" s="367"/>
      <c r="V497" s="287"/>
      <c r="W497" s="287"/>
      <c r="X497" s="287"/>
      <c r="Y497" s="287"/>
      <c r="Z497" s="287"/>
      <c r="AA497" s="287"/>
      <c r="AB497" s="287"/>
      <c r="AC497" s="287"/>
      <c r="AD497" s="287"/>
      <c r="AE497" s="287"/>
      <c r="AF497" s="287"/>
      <c r="AG497" s="365"/>
      <c r="AH497" s="368"/>
      <c r="AI497" s="287"/>
      <c r="AJ497" s="287"/>
      <c r="AK497" s="287"/>
      <c r="AL497" s="287"/>
      <c r="AM497" s="287"/>
      <c r="AN497" s="287"/>
      <c r="AO497" s="287"/>
      <c r="AP497" s="287"/>
      <c r="AQ497" s="287"/>
      <c r="AR497" s="287"/>
      <c r="AS497" s="287"/>
      <c r="AT497" s="286"/>
      <c r="AU497" s="367"/>
      <c r="AV497" s="287"/>
      <c r="AW497" s="287"/>
      <c r="AX497" s="287"/>
      <c r="AY497" s="287"/>
      <c r="AZ497" s="287"/>
      <c r="BA497" s="287"/>
      <c r="BB497" s="287"/>
      <c r="BC497" s="287"/>
      <c r="BD497" s="287"/>
      <c r="BE497" s="287"/>
      <c r="BF497" s="288"/>
      <c r="BG497" s="396"/>
      <c r="BH497" s="397"/>
      <c r="BI497" s="287"/>
      <c r="BJ497" s="287"/>
      <c r="BK497" s="287"/>
      <c r="BL497" s="287"/>
      <c r="BM497" s="287"/>
      <c r="BN497" s="287"/>
      <c r="BO497" s="287"/>
      <c r="BP497" s="287"/>
      <c r="BQ497" s="287"/>
      <c r="BR497" s="287"/>
      <c r="BS497" s="287"/>
      <c r="BT497" s="286"/>
    </row>
    <row r="498" spans="1:72" s="217" customFormat="1" ht="11.65" customHeight="1" x14ac:dyDescent="0.2">
      <c r="A498" s="289">
        <f>IF(ISBLANK(Tracker!G449),"",Tracker!G449)</f>
        <v>68</v>
      </c>
      <c r="B498" s="971" t="str">
        <f>IF(ISBLANK(Tracker!H449),"",Tracker!H449)</f>
        <v>Javelin Avenue</v>
      </c>
      <c r="C498" s="972"/>
      <c r="D498" s="972"/>
      <c r="E498" s="973"/>
      <c r="F498" s="96" t="str">
        <f>IF(ISBLANK(Tracker!L449),"",Tracker!L449)</f>
        <v>B35 7LW</v>
      </c>
      <c r="G498" s="217">
        <f t="shared" si="98"/>
        <v>460</v>
      </c>
      <c r="H498" s="368"/>
      <c r="I498" s="287"/>
      <c r="J498" s="287"/>
      <c r="K498" s="287"/>
      <c r="L498" s="287"/>
      <c r="M498" s="287"/>
      <c r="N498" s="287"/>
      <c r="O498" s="287"/>
      <c r="P498" s="287"/>
      <c r="Q498" s="287"/>
      <c r="R498" s="287"/>
      <c r="S498" s="287"/>
      <c r="T498" s="286"/>
      <c r="U498" s="367"/>
      <c r="V498" s="287"/>
      <c r="W498" s="287"/>
      <c r="X498" s="287"/>
      <c r="Y498" s="287"/>
      <c r="Z498" s="287"/>
      <c r="AA498" s="287"/>
      <c r="AB498" s="287"/>
      <c r="AC498" s="287"/>
      <c r="AD498" s="287"/>
      <c r="AE498" s="287"/>
      <c r="AF498" s="287"/>
      <c r="AG498" s="365"/>
      <c r="AH498" s="368"/>
      <c r="AI498" s="287"/>
      <c r="AJ498" s="287"/>
      <c r="AK498" s="287"/>
      <c r="AL498" s="287"/>
      <c r="AM498" s="287"/>
      <c r="AN498" s="287"/>
      <c r="AO498" s="287"/>
      <c r="AP498" s="287"/>
      <c r="AQ498" s="287"/>
      <c r="AR498" s="287"/>
      <c r="AS498" s="287"/>
      <c r="AT498" s="286"/>
      <c r="AU498" s="367"/>
      <c r="AV498" s="287"/>
      <c r="AW498" s="287"/>
      <c r="AX498" s="287"/>
      <c r="AY498" s="287"/>
      <c r="AZ498" s="287"/>
      <c r="BA498" s="287"/>
      <c r="BB498" s="287"/>
      <c r="BC498" s="287"/>
      <c r="BD498" s="287"/>
      <c r="BE498" s="287"/>
      <c r="BF498" s="288"/>
      <c r="BG498" s="396"/>
      <c r="BH498" s="397"/>
      <c r="BI498" s="287"/>
      <c r="BJ498" s="287"/>
      <c r="BK498" s="287"/>
      <c r="BL498" s="287"/>
      <c r="BM498" s="287"/>
      <c r="BN498" s="287"/>
      <c r="BO498" s="287"/>
      <c r="BP498" s="287"/>
      <c r="BQ498" s="287"/>
      <c r="BR498" s="287"/>
      <c r="BS498" s="287"/>
      <c r="BT498" s="286"/>
    </row>
    <row r="499" spans="1:72" s="217" customFormat="1" ht="11.65" customHeight="1" x14ac:dyDescent="0.2">
      <c r="A499" s="289">
        <f>IF(ISBLANK(Tracker!G450),"",Tracker!G450)</f>
        <v>70</v>
      </c>
      <c r="B499" s="971" t="str">
        <f>IF(ISBLANK(Tracker!H450),"",Tracker!H450)</f>
        <v>Javelin Avenue</v>
      </c>
      <c r="C499" s="972"/>
      <c r="D499" s="972"/>
      <c r="E499" s="973"/>
      <c r="F499" s="96" t="str">
        <f>IF(ISBLANK(Tracker!L450),"",Tracker!L450)</f>
        <v>B35 7LW</v>
      </c>
      <c r="G499" s="217">
        <f t="shared" si="98"/>
        <v>461</v>
      </c>
      <c r="H499" s="368"/>
      <c r="I499" s="287"/>
      <c r="J499" s="287"/>
      <c r="K499" s="287"/>
      <c r="L499" s="287"/>
      <c r="M499" s="287"/>
      <c r="N499" s="287"/>
      <c r="O499" s="287"/>
      <c r="P499" s="287"/>
      <c r="Q499" s="287"/>
      <c r="R499" s="287"/>
      <c r="S499" s="287"/>
      <c r="T499" s="286"/>
      <c r="U499" s="367"/>
      <c r="V499" s="287"/>
      <c r="W499" s="287"/>
      <c r="X499" s="287"/>
      <c r="Y499" s="287"/>
      <c r="Z499" s="287"/>
      <c r="AA499" s="287"/>
      <c r="AB499" s="287"/>
      <c r="AC499" s="287"/>
      <c r="AD499" s="287"/>
      <c r="AE499" s="287"/>
      <c r="AF499" s="287"/>
      <c r="AG499" s="365"/>
      <c r="AH499" s="368"/>
      <c r="AI499" s="287"/>
      <c r="AJ499" s="287"/>
      <c r="AK499" s="287"/>
      <c r="AL499" s="287"/>
      <c r="AM499" s="287"/>
      <c r="AN499" s="287"/>
      <c r="AO499" s="287"/>
      <c r="AP499" s="287"/>
      <c r="AQ499" s="287"/>
      <c r="AR499" s="287"/>
      <c r="AS499" s="287"/>
      <c r="AT499" s="286"/>
      <c r="AU499" s="367"/>
      <c r="AV499" s="287"/>
      <c r="AW499" s="287"/>
      <c r="AX499" s="287"/>
      <c r="AY499" s="287"/>
      <c r="AZ499" s="287"/>
      <c r="BA499" s="287"/>
      <c r="BB499" s="287"/>
      <c r="BC499" s="287"/>
      <c r="BD499" s="287"/>
      <c r="BE499" s="287"/>
      <c r="BF499" s="288"/>
      <c r="BG499" s="396"/>
      <c r="BH499" s="397"/>
      <c r="BI499" s="287"/>
      <c r="BJ499" s="287"/>
      <c r="BK499" s="287"/>
      <c r="BL499" s="287"/>
      <c r="BM499" s="287"/>
      <c r="BN499" s="287"/>
      <c r="BO499" s="287"/>
      <c r="BP499" s="287"/>
      <c r="BQ499" s="287"/>
      <c r="BR499" s="287"/>
      <c r="BS499" s="287"/>
      <c r="BT499" s="286"/>
    </row>
    <row r="500" spans="1:72" s="217" customFormat="1" ht="11.65" customHeight="1" x14ac:dyDescent="0.2">
      <c r="A500" s="289">
        <f>IF(ISBLANK(Tracker!G451),"",Tracker!G451)</f>
        <v>46</v>
      </c>
      <c r="B500" s="971" t="str">
        <f>IF(ISBLANK(Tracker!H451),"",Tracker!H451)</f>
        <v>Javelin Avenue</v>
      </c>
      <c r="C500" s="972"/>
      <c r="D500" s="972"/>
      <c r="E500" s="973"/>
      <c r="F500" s="96" t="str">
        <f>IF(ISBLANK(Tracker!L451),"",Tracker!L451)</f>
        <v>B35 7LW</v>
      </c>
      <c r="G500" s="217">
        <f t="shared" si="98"/>
        <v>462</v>
      </c>
      <c r="H500" s="368"/>
      <c r="I500" s="287"/>
      <c r="J500" s="287"/>
      <c r="K500" s="287"/>
      <c r="L500" s="287"/>
      <c r="M500" s="287"/>
      <c r="N500" s="287"/>
      <c r="O500" s="287"/>
      <c r="P500" s="287"/>
      <c r="Q500" s="287"/>
      <c r="R500" s="287"/>
      <c r="S500" s="287"/>
      <c r="T500" s="286"/>
      <c r="U500" s="367"/>
      <c r="V500" s="287"/>
      <c r="W500" s="287"/>
      <c r="X500" s="287"/>
      <c r="Y500" s="287"/>
      <c r="Z500" s="287"/>
      <c r="AA500" s="287"/>
      <c r="AB500" s="287"/>
      <c r="AC500" s="287"/>
      <c r="AD500" s="287"/>
      <c r="AE500" s="287"/>
      <c r="AF500" s="287"/>
      <c r="AG500" s="365"/>
      <c r="AH500" s="368"/>
      <c r="AI500" s="287"/>
      <c r="AJ500" s="287"/>
      <c r="AK500" s="287"/>
      <c r="AL500" s="287"/>
      <c r="AM500" s="287"/>
      <c r="AN500" s="287"/>
      <c r="AO500" s="287"/>
      <c r="AP500" s="287"/>
      <c r="AQ500" s="287"/>
      <c r="AR500" s="287"/>
      <c r="AS500" s="287"/>
      <c r="AT500" s="286"/>
      <c r="AU500" s="367"/>
      <c r="AV500" s="287"/>
      <c r="AW500" s="287"/>
      <c r="AX500" s="287"/>
      <c r="AY500" s="287"/>
      <c r="AZ500" s="287"/>
      <c r="BA500" s="287"/>
      <c r="BB500" s="287"/>
      <c r="BC500" s="287"/>
      <c r="BD500" s="287"/>
      <c r="BE500" s="287"/>
      <c r="BF500" s="288"/>
      <c r="BG500" s="396"/>
      <c r="BH500" s="397"/>
      <c r="BI500" s="287"/>
      <c r="BJ500" s="287"/>
      <c r="BK500" s="287"/>
      <c r="BL500" s="287"/>
      <c r="BM500" s="287"/>
      <c r="BN500" s="287"/>
      <c r="BO500" s="287"/>
      <c r="BP500" s="287"/>
      <c r="BQ500" s="287"/>
      <c r="BR500" s="287"/>
      <c r="BS500" s="287"/>
      <c r="BT500" s="286"/>
    </row>
    <row r="501" spans="1:72" s="217" customFormat="1" ht="11.65" customHeight="1" x14ac:dyDescent="0.2">
      <c r="A501" s="289">
        <f>IF(ISBLANK(Tracker!G452),"",Tracker!G452)</f>
        <v>52</v>
      </c>
      <c r="B501" s="971" t="str">
        <f>IF(ISBLANK(Tracker!H452),"",Tracker!H452)</f>
        <v>Javelin Avenue</v>
      </c>
      <c r="C501" s="972"/>
      <c r="D501" s="972"/>
      <c r="E501" s="973"/>
      <c r="F501" s="96" t="str">
        <f>IF(ISBLANK(Tracker!L452),"",Tracker!L452)</f>
        <v>B35 7LW</v>
      </c>
      <c r="G501" s="217">
        <f t="shared" si="98"/>
        <v>463</v>
      </c>
      <c r="H501" s="368"/>
      <c r="I501" s="287"/>
      <c r="J501" s="287"/>
      <c r="K501" s="287"/>
      <c r="L501" s="287"/>
      <c r="M501" s="287"/>
      <c r="N501" s="287"/>
      <c r="O501" s="287"/>
      <c r="P501" s="287"/>
      <c r="Q501" s="287"/>
      <c r="R501" s="287"/>
      <c r="S501" s="287"/>
      <c r="T501" s="286"/>
      <c r="U501" s="367"/>
      <c r="V501" s="287"/>
      <c r="W501" s="287"/>
      <c r="X501" s="287"/>
      <c r="Y501" s="287"/>
      <c r="Z501" s="287"/>
      <c r="AA501" s="287"/>
      <c r="AB501" s="287"/>
      <c r="AC501" s="287"/>
      <c r="AD501" s="287"/>
      <c r="AE501" s="287"/>
      <c r="AF501" s="287"/>
      <c r="AG501" s="365"/>
      <c r="AH501" s="368"/>
      <c r="AI501" s="287"/>
      <c r="AJ501" s="287"/>
      <c r="AK501" s="287"/>
      <c r="AL501" s="287"/>
      <c r="AM501" s="287"/>
      <c r="AN501" s="287"/>
      <c r="AO501" s="287"/>
      <c r="AP501" s="287"/>
      <c r="AQ501" s="287"/>
      <c r="AR501" s="287"/>
      <c r="AS501" s="287"/>
      <c r="AT501" s="286"/>
      <c r="AU501" s="367"/>
      <c r="AV501" s="287"/>
      <c r="AW501" s="287"/>
      <c r="AX501" s="287"/>
      <c r="AY501" s="287"/>
      <c r="AZ501" s="287"/>
      <c r="BA501" s="287"/>
      <c r="BB501" s="287"/>
      <c r="BC501" s="287"/>
      <c r="BD501" s="287"/>
      <c r="BE501" s="287"/>
      <c r="BF501" s="288"/>
      <c r="BG501" s="396"/>
      <c r="BH501" s="397"/>
      <c r="BI501" s="287"/>
      <c r="BJ501" s="287"/>
      <c r="BK501" s="287"/>
      <c r="BL501" s="287"/>
      <c r="BM501" s="287"/>
      <c r="BN501" s="287"/>
      <c r="BO501" s="287"/>
      <c r="BP501" s="287"/>
      <c r="BQ501" s="287"/>
      <c r="BR501" s="287"/>
      <c r="BS501" s="287"/>
      <c r="BT501" s="286"/>
    </row>
    <row r="502" spans="1:72" s="217" customFormat="1" ht="11.65" customHeight="1" x14ac:dyDescent="0.2">
      <c r="A502" s="289">
        <f>IF(ISBLANK(Tracker!G453),"",Tracker!G453)</f>
        <v>88</v>
      </c>
      <c r="B502" s="971" t="str">
        <f>IF(ISBLANK(Tracker!H453),"",Tracker!H453)</f>
        <v>Javelin Avenue</v>
      </c>
      <c r="C502" s="972"/>
      <c r="D502" s="972"/>
      <c r="E502" s="973"/>
      <c r="F502" s="96" t="str">
        <f>IF(ISBLANK(Tracker!L453),"",Tracker!L453)</f>
        <v>B35 7LW</v>
      </c>
      <c r="G502" s="217">
        <f t="shared" si="98"/>
        <v>464</v>
      </c>
      <c r="H502" s="368"/>
      <c r="I502" s="287"/>
      <c r="J502" s="287"/>
      <c r="K502" s="287"/>
      <c r="L502" s="287"/>
      <c r="M502" s="287"/>
      <c r="N502" s="287"/>
      <c r="O502" s="287"/>
      <c r="P502" s="287"/>
      <c r="Q502" s="287"/>
      <c r="R502" s="287"/>
      <c r="S502" s="287"/>
      <c r="T502" s="286"/>
      <c r="U502" s="367"/>
      <c r="V502" s="287"/>
      <c r="W502" s="287"/>
      <c r="X502" s="287"/>
      <c r="Y502" s="287"/>
      <c r="Z502" s="287"/>
      <c r="AA502" s="287"/>
      <c r="AB502" s="287"/>
      <c r="AC502" s="287"/>
      <c r="AD502" s="287"/>
      <c r="AE502" s="287"/>
      <c r="AF502" s="287"/>
      <c r="AG502" s="365"/>
      <c r="AH502" s="368"/>
      <c r="AI502" s="287"/>
      <c r="AJ502" s="287"/>
      <c r="AK502" s="287"/>
      <c r="AL502" s="287"/>
      <c r="AM502" s="287"/>
      <c r="AN502" s="287"/>
      <c r="AO502" s="287"/>
      <c r="AP502" s="287"/>
      <c r="AQ502" s="287"/>
      <c r="AR502" s="287"/>
      <c r="AS502" s="287"/>
      <c r="AT502" s="286"/>
      <c r="AU502" s="367"/>
      <c r="AV502" s="287"/>
      <c r="AW502" s="287"/>
      <c r="AX502" s="287"/>
      <c r="AY502" s="287"/>
      <c r="AZ502" s="287"/>
      <c r="BA502" s="287"/>
      <c r="BB502" s="287"/>
      <c r="BC502" s="287"/>
      <c r="BD502" s="287"/>
      <c r="BE502" s="287"/>
      <c r="BF502" s="288"/>
      <c r="BG502" s="396"/>
      <c r="BH502" s="397"/>
      <c r="BI502" s="287"/>
      <c r="BJ502" s="287"/>
      <c r="BK502" s="287"/>
      <c r="BL502" s="287"/>
      <c r="BM502" s="287"/>
      <c r="BN502" s="287"/>
      <c r="BO502" s="287"/>
      <c r="BP502" s="287"/>
      <c r="BQ502" s="287"/>
      <c r="BR502" s="287"/>
      <c r="BS502" s="287"/>
      <c r="BT502" s="286"/>
    </row>
    <row r="503" spans="1:72" s="217" customFormat="1" ht="11.65" customHeight="1" x14ac:dyDescent="0.2">
      <c r="A503" s="289">
        <f>IF(ISBLANK(Tracker!G454),"",Tracker!G454)</f>
        <v>120</v>
      </c>
      <c r="B503" s="971" t="str">
        <f>IF(ISBLANK(Tracker!H454),"",Tracker!H454)</f>
        <v>Javelin Avenue</v>
      </c>
      <c r="C503" s="972"/>
      <c r="D503" s="972"/>
      <c r="E503" s="973"/>
      <c r="F503" s="96" t="str">
        <f>IF(ISBLANK(Tracker!L454),"",Tracker!L454)</f>
        <v>B35 7LW</v>
      </c>
      <c r="G503" s="217">
        <f t="shared" si="98"/>
        <v>465</v>
      </c>
      <c r="H503" s="368"/>
      <c r="I503" s="287"/>
      <c r="J503" s="287"/>
      <c r="K503" s="287"/>
      <c r="L503" s="287"/>
      <c r="M503" s="287"/>
      <c r="N503" s="287"/>
      <c r="O503" s="287"/>
      <c r="P503" s="287"/>
      <c r="Q503" s="287"/>
      <c r="R503" s="287"/>
      <c r="S503" s="287"/>
      <c r="T503" s="286"/>
      <c r="U503" s="367"/>
      <c r="V503" s="287"/>
      <c r="W503" s="287"/>
      <c r="X503" s="287"/>
      <c r="Y503" s="287"/>
      <c r="Z503" s="287"/>
      <c r="AA503" s="287"/>
      <c r="AB503" s="287"/>
      <c r="AC503" s="287"/>
      <c r="AD503" s="287"/>
      <c r="AE503" s="287"/>
      <c r="AF503" s="287"/>
      <c r="AG503" s="365"/>
      <c r="AH503" s="368"/>
      <c r="AI503" s="287"/>
      <c r="AJ503" s="287"/>
      <c r="AK503" s="287"/>
      <c r="AL503" s="287"/>
      <c r="AM503" s="287"/>
      <c r="AN503" s="287"/>
      <c r="AO503" s="287"/>
      <c r="AP503" s="287"/>
      <c r="AQ503" s="287"/>
      <c r="AR503" s="287"/>
      <c r="AS503" s="287"/>
      <c r="AT503" s="286"/>
      <c r="AU503" s="367"/>
      <c r="AV503" s="287"/>
      <c r="AW503" s="287"/>
      <c r="AX503" s="287"/>
      <c r="AY503" s="287"/>
      <c r="AZ503" s="287"/>
      <c r="BA503" s="287"/>
      <c r="BB503" s="287"/>
      <c r="BC503" s="287"/>
      <c r="BD503" s="287"/>
      <c r="BE503" s="287"/>
      <c r="BF503" s="288"/>
      <c r="BG503" s="396"/>
      <c r="BH503" s="397"/>
      <c r="BI503" s="287"/>
      <c r="BJ503" s="287"/>
      <c r="BK503" s="287"/>
      <c r="BL503" s="287"/>
      <c r="BM503" s="287"/>
      <c r="BN503" s="287"/>
      <c r="BO503" s="287"/>
      <c r="BP503" s="287"/>
      <c r="BQ503" s="287"/>
      <c r="BR503" s="287"/>
      <c r="BS503" s="287"/>
      <c r="BT503" s="286"/>
    </row>
    <row r="504" spans="1:72" s="217" customFormat="1" ht="11.65" customHeight="1" x14ac:dyDescent="0.2">
      <c r="A504" s="289">
        <f>IF(ISBLANK(Tracker!G455),"",Tracker!G455)</f>
        <v>50</v>
      </c>
      <c r="B504" s="971" t="str">
        <f>IF(ISBLANK(Tracker!H455),"",Tracker!H455)</f>
        <v>Javelin Avenue</v>
      </c>
      <c r="C504" s="972"/>
      <c r="D504" s="972"/>
      <c r="E504" s="973"/>
      <c r="F504" s="96" t="str">
        <f>IF(ISBLANK(Tracker!L455),"",Tracker!L455)</f>
        <v>B35 7LW</v>
      </c>
      <c r="G504" s="217">
        <f t="shared" si="98"/>
        <v>466</v>
      </c>
      <c r="H504" s="368"/>
      <c r="I504" s="287"/>
      <c r="J504" s="287"/>
      <c r="K504" s="287"/>
      <c r="L504" s="287"/>
      <c r="M504" s="287"/>
      <c r="N504" s="287"/>
      <c r="O504" s="287"/>
      <c r="P504" s="287"/>
      <c r="Q504" s="287"/>
      <c r="R504" s="287"/>
      <c r="S504" s="287"/>
      <c r="T504" s="286"/>
      <c r="U504" s="367"/>
      <c r="V504" s="287"/>
      <c r="W504" s="287"/>
      <c r="X504" s="287"/>
      <c r="Y504" s="287"/>
      <c r="Z504" s="287"/>
      <c r="AA504" s="287"/>
      <c r="AB504" s="287"/>
      <c r="AC504" s="287"/>
      <c r="AD504" s="287"/>
      <c r="AE504" s="287"/>
      <c r="AF504" s="287"/>
      <c r="AG504" s="365"/>
      <c r="AH504" s="368"/>
      <c r="AI504" s="287"/>
      <c r="AJ504" s="287"/>
      <c r="AK504" s="287"/>
      <c r="AL504" s="287"/>
      <c r="AM504" s="287"/>
      <c r="AN504" s="287"/>
      <c r="AO504" s="287"/>
      <c r="AP504" s="287"/>
      <c r="AQ504" s="287"/>
      <c r="AR504" s="287"/>
      <c r="AS504" s="287"/>
      <c r="AT504" s="286"/>
      <c r="AU504" s="367"/>
      <c r="AV504" s="287"/>
      <c r="AW504" s="287"/>
      <c r="AX504" s="287"/>
      <c r="AY504" s="287"/>
      <c r="AZ504" s="287"/>
      <c r="BA504" s="287"/>
      <c r="BB504" s="287"/>
      <c r="BC504" s="287"/>
      <c r="BD504" s="287"/>
      <c r="BE504" s="287"/>
      <c r="BF504" s="288"/>
      <c r="BG504" s="396"/>
      <c r="BH504" s="397"/>
      <c r="BI504" s="287"/>
      <c r="BJ504" s="287"/>
      <c r="BK504" s="287"/>
      <c r="BL504" s="287"/>
      <c r="BM504" s="287"/>
      <c r="BN504" s="287"/>
      <c r="BO504" s="287"/>
      <c r="BP504" s="287"/>
      <c r="BQ504" s="287"/>
      <c r="BR504" s="287"/>
      <c r="BS504" s="287"/>
      <c r="BT504" s="286"/>
    </row>
    <row r="505" spans="1:72" s="217" customFormat="1" ht="11.65" customHeight="1" x14ac:dyDescent="0.2">
      <c r="A505" s="289">
        <f>IF(ISBLANK(Tracker!G456),"",Tracker!G456)</f>
        <v>122</v>
      </c>
      <c r="B505" s="971" t="str">
        <f>IF(ISBLANK(Tracker!H456),"",Tracker!H456)</f>
        <v>Javelin Avenue</v>
      </c>
      <c r="C505" s="972"/>
      <c r="D505" s="972"/>
      <c r="E505" s="973"/>
      <c r="F505" s="96" t="str">
        <f>IF(ISBLANK(Tracker!L456),"",Tracker!L456)</f>
        <v>B35 7LW</v>
      </c>
      <c r="G505" s="217">
        <f t="shared" si="98"/>
        <v>467</v>
      </c>
      <c r="H505" s="368"/>
      <c r="I505" s="287"/>
      <c r="J505" s="287"/>
      <c r="K505" s="287"/>
      <c r="L505" s="287"/>
      <c r="M505" s="287"/>
      <c r="N505" s="287"/>
      <c r="O505" s="287"/>
      <c r="P505" s="287"/>
      <c r="Q505" s="287"/>
      <c r="R505" s="287"/>
      <c r="S505" s="287"/>
      <c r="T505" s="286"/>
      <c r="U505" s="367"/>
      <c r="V505" s="287"/>
      <c r="W505" s="287"/>
      <c r="X505" s="287"/>
      <c r="Y505" s="287"/>
      <c r="Z505" s="287"/>
      <c r="AA505" s="287"/>
      <c r="AB505" s="287"/>
      <c r="AC505" s="287"/>
      <c r="AD505" s="287"/>
      <c r="AE505" s="287"/>
      <c r="AF505" s="287"/>
      <c r="AG505" s="365"/>
      <c r="AH505" s="368"/>
      <c r="AI505" s="287"/>
      <c r="AJ505" s="287"/>
      <c r="AK505" s="287"/>
      <c r="AL505" s="287"/>
      <c r="AM505" s="287"/>
      <c r="AN505" s="287"/>
      <c r="AO505" s="287"/>
      <c r="AP505" s="287"/>
      <c r="AQ505" s="287"/>
      <c r="AR505" s="287"/>
      <c r="AS505" s="287"/>
      <c r="AT505" s="286"/>
      <c r="AU505" s="367"/>
      <c r="AV505" s="287"/>
      <c r="AW505" s="287"/>
      <c r="AX505" s="287"/>
      <c r="AY505" s="287"/>
      <c r="AZ505" s="287"/>
      <c r="BA505" s="287"/>
      <c r="BB505" s="287"/>
      <c r="BC505" s="287"/>
      <c r="BD505" s="287"/>
      <c r="BE505" s="287"/>
      <c r="BF505" s="288"/>
      <c r="BG505" s="396"/>
      <c r="BH505" s="397"/>
      <c r="BI505" s="287"/>
      <c r="BJ505" s="287"/>
      <c r="BK505" s="287"/>
      <c r="BL505" s="287"/>
      <c r="BM505" s="287"/>
      <c r="BN505" s="287"/>
      <c r="BO505" s="287"/>
      <c r="BP505" s="287"/>
      <c r="BQ505" s="287"/>
      <c r="BR505" s="287"/>
      <c r="BS505" s="287"/>
      <c r="BT505" s="286"/>
    </row>
    <row r="506" spans="1:72" s="217" customFormat="1" ht="11.65" customHeight="1" x14ac:dyDescent="0.2">
      <c r="A506" s="289">
        <f>IF(ISBLANK(Tracker!G457),"",Tracker!G457)</f>
        <v>16</v>
      </c>
      <c r="B506" s="971" t="str">
        <f>IF(ISBLANK(Tracker!H457),"",Tracker!H457)</f>
        <v>Kemble Drive</v>
      </c>
      <c r="C506" s="972"/>
      <c r="D506" s="972"/>
      <c r="E506" s="973"/>
      <c r="F506" s="96" t="str">
        <f>IF(ISBLANK(Tracker!L457),"",Tracker!L457)</f>
        <v>B35 6QS</v>
      </c>
      <c r="G506" s="217">
        <f t="shared" si="98"/>
        <v>468</v>
      </c>
      <c r="H506" s="368"/>
      <c r="I506" s="287"/>
      <c r="J506" s="287"/>
      <c r="K506" s="287"/>
      <c r="L506" s="287"/>
      <c r="M506" s="287"/>
      <c r="N506" s="287"/>
      <c r="O506" s="287"/>
      <c r="P506" s="287"/>
      <c r="Q506" s="287"/>
      <c r="R506" s="287"/>
      <c r="S506" s="287"/>
      <c r="T506" s="286"/>
      <c r="U506" s="367"/>
      <c r="V506" s="287"/>
      <c r="W506" s="287"/>
      <c r="X506" s="287"/>
      <c r="Y506" s="287"/>
      <c r="Z506" s="287"/>
      <c r="AA506" s="287"/>
      <c r="AB506" s="287"/>
      <c r="AC506" s="287"/>
      <c r="AD506" s="287"/>
      <c r="AE506" s="287"/>
      <c r="AF506" s="287"/>
      <c r="AG506" s="365"/>
      <c r="AH506" s="368"/>
      <c r="AI506" s="287"/>
      <c r="AJ506" s="287"/>
      <c r="AK506" s="287"/>
      <c r="AL506" s="287"/>
      <c r="AM506" s="287"/>
      <c r="AN506" s="287"/>
      <c r="AO506" s="287"/>
      <c r="AP506" s="287"/>
      <c r="AQ506" s="287"/>
      <c r="AR506" s="287"/>
      <c r="AS506" s="287"/>
      <c r="AT506" s="286"/>
      <c r="AU506" s="367"/>
      <c r="AV506" s="287"/>
      <c r="AW506" s="287"/>
      <c r="AX506" s="287"/>
      <c r="AY506" s="287"/>
      <c r="AZ506" s="287"/>
      <c r="BA506" s="287"/>
      <c r="BB506" s="287"/>
      <c r="BC506" s="287"/>
      <c r="BD506" s="287"/>
      <c r="BE506" s="287"/>
      <c r="BF506" s="288"/>
      <c r="BG506" s="396"/>
      <c r="BH506" s="397"/>
      <c r="BI506" s="287"/>
      <c r="BJ506" s="287"/>
      <c r="BK506" s="287"/>
      <c r="BL506" s="287"/>
      <c r="BM506" s="287"/>
      <c r="BN506" s="287"/>
      <c r="BO506" s="287"/>
      <c r="BP506" s="287"/>
      <c r="BQ506" s="287"/>
      <c r="BR506" s="287"/>
      <c r="BS506" s="287"/>
      <c r="BT506" s="286"/>
    </row>
    <row r="507" spans="1:72" s="217" customFormat="1" ht="11.65" customHeight="1" x14ac:dyDescent="0.2">
      <c r="A507" s="289">
        <f>IF(ISBLANK(Tracker!G458),"",Tracker!G458)</f>
        <v>14</v>
      </c>
      <c r="B507" s="971" t="str">
        <f>IF(ISBLANK(Tracker!H458),"",Tracker!H458)</f>
        <v>Kemble Drive</v>
      </c>
      <c r="C507" s="972"/>
      <c r="D507" s="972"/>
      <c r="E507" s="973"/>
      <c r="F507" s="96" t="str">
        <f>IF(ISBLANK(Tracker!L458),"",Tracker!L458)</f>
        <v>B35 6QS</v>
      </c>
      <c r="G507" s="217">
        <f t="shared" si="98"/>
        <v>469</v>
      </c>
      <c r="H507" s="368"/>
      <c r="I507" s="287"/>
      <c r="J507" s="287"/>
      <c r="K507" s="287"/>
      <c r="L507" s="287"/>
      <c r="M507" s="287"/>
      <c r="N507" s="287"/>
      <c r="O507" s="287"/>
      <c r="P507" s="287"/>
      <c r="Q507" s="287"/>
      <c r="R507" s="287"/>
      <c r="S507" s="287"/>
      <c r="T507" s="286"/>
      <c r="U507" s="367"/>
      <c r="V507" s="287"/>
      <c r="W507" s="287"/>
      <c r="X507" s="287"/>
      <c r="Y507" s="287"/>
      <c r="Z507" s="287"/>
      <c r="AA507" s="287"/>
      <c r="AB507" s="287"/>
      <c r="AC507" s="287"/>
      <c r="AD507" s="287"/>
      <c r="AE507" s="287"/>
      <c r="AF507" s="287"/>
      <c r="AG507" s="365"/>
      <c r="AH507" s="368"/>
      <c r="AI507" s="287"/>
      <c r="AJ507" s="287"/>
      <c r="AK507" s="287"/>
      <c r="AL507" s="287"/>
      <c r="AM507" s="287"/>
      <c r="AN507" s="287"/>
      <c r="AO507" s="287"/>
      <c r="AP507" s="287"/>
      <c r="AQ507" s="287"/>
      <c r="AR507" s="287"/>
      <c r="AS507" s="287"/>
      <c r="AT507" s="286"/>
      <c r="AU507" s="367"/>
      <c r="AV507" s="287"/>
      <c r="AW507" s="287"/>
      <c r="AX507" s="287"/>
      <c r="AY507" s="287"/>
      <c r="AZ507" s="287"/>
      <c r="BA507" s="287"/>
      <c r="BB507" s="287"/>
      <c r="BC507" s="287"/>
      <c r="BD507" s="287"/>
      <c r="BE507" s="287"/>
      <c r="BF507" s="288"/>
      <c r="BG507" s="396"/>
      <c r="BH507" s="397"/>
      <c r="BI507" s="287"/>
      <c r="BJ507" s="287"/>
      <c r="BK507" s="287"/>
      <c r="BL507" s="287"/>
      <c r="BM507" s="287"/>
      <c r="BN507" s="287"/>
      <c r="BO507" s="287"/>
      <c r="BP507" s="287"/>
      <c r="BQ507" s="287"/>
      <c r="BR507" s="287"/>
      <c r="BS507" s="287"/>
      <c r="BT507" s="286"/>
    </row>
    <row r="508" spans="1:72" s="217" customFormat="1" ht="11.65" customHeight="1" x14ac:dyDescent="0.2">
      <c r="A508" s="289">
        <f>IF(ISBLANK(Tracker!G459),"",Tracker!G459)</f>
        <v>26</v>
      </c>
      <c r="B508" s="971" t="str">
        <f>IF(ISBLANK(Tracker!H459),"",Tracker!H459)</f>
        <v>Kemble Drive</v>
      </c>
      <c r="C508" s="972"/>
      <c r="D508" s="972"/>
      <c r="E508" s="973"/>
      <c r="F508" s="96" t="str">
        <f>IF(ISBLANK(Tracker!L459),"",Tracker!L459)</f>
        <v>B35 6QS</v>
      </c>
      <c r="G508" s="217">
        <f t="shared" si="98"/>
        <v>470</v>
      </c>
      <c r="H508" s="368"/>
      <c r="I508" s="287"/>
      <c r="J508" s="287"/>
      <c r="K508" s="287"/>
      <c r="L508" s="287"/>
      <c r="M508" s="287"/>
      <c r="N508" s="287"/>
      <c r="O508" s="287"/>
      <c r="P508" s="287"/>
      <c r="Q508" s="287"/>
      <c r="R508" s="287"/>
      <c r="S508" s="287"/>
      <c r="T508" s="286"/>
      <c r="U508" s="367"/>
      <c r="V508" s="287"/>
      <c r="W508" s="287"/>
      <c r="X508" s="287"/>
      <c r="Y508" s="287"/>
      <c r="Z508" s="287"/>
      <c r="AA508" s="287"/>
      <c r="AB508" s="287"/>
      <c r="AC508" s="287"/>
      <c r="AD508" s="287"/>
      <c r="AE508" s="287"/>
      <c r="AF508" s="287"/>
      <c r="AG508" s="365"/>
      <c r="AH508" s="368"/>
      <c r="AI508" s="287"/>
      <c r="AJ508" s="287"/>
      <c r="AK508" s="287"/>
      <c r="AL508" s="287"/>
      <c r="AM508" s="287"/>
      <c r="AN508" s="287"/>
      <c r="AO508" s="287"/>
      <c r="AP508" s="287"/>
      <c r="AQ508" s="287"/>
      <c r="AR508" s="287"/>
      <c r="AS508" s="287"/>
      <c r="AT508" s="286"/>
      <c r="AU508" s="367"/>
      <c r="AV508" s="287"/>
      <c r="AW508" s="287"/>
      <c r="AX508" s="287"/>
      <c r="AY508" s="287"/>
      <c r="AZ508" s="287"/>
      <c r="BA508" s="287"/>
      <c r="BB508" s="287"/>
      <c r="BC508" s="287"/>
      <c r="BD508" s="287"/>
      <c r="BE508" s="287"/>
      <c r="BF508" s="288"/>
      <c r="BG508" s="396"/>
      <c r="BH508" s="397"/>
      <c r="BI508" s="287"/>
      <c r="BJ508" s="287"/>
      <c r="BK508" s="287"/>
      <c r="BL508" s="287"/>
      <c r="BM508" s="287"/>
      <c r="BN508" s="287"/>
      <c r="BO508" s="287"/>
      <c r="BP508" s="287"/>
      <c r="BQ508" s="287"/>
      <c r="BR508" s="287"/>
      <c r="BS508" s="287"/>
      <c r="BT508" s="286"/>
    </row>
    <row r="509" spans="1:72" s="217" customFormat="1" ht="11.65" customHeight="1" x14ac:dyDescent="0.2">
      <c r="A509" s="289">
        <f>IF(ISBLANK(Tracker!G460),"",Tracker!G460)</f>
        <v>28</v>
      </c>
      <c r="B509" s="971" t="str">
        <f>IF(ISBLANK(Tracker!H460),"",Tracker!H460)</f>
        <v>Kemble Drive</v>
      </c>
      <c r="C509" s="972"/>
      <c r="D509" s="972"/>
      <c r="E509" s="973"/>
      <c r="F509" s="96" t="str">
        <f>IF(ISBLANK(Tracker!L460),"",Tracker!L460)</f>
        <v>B35 6QS</v>
      </c>
      <c r="G509" s="217">
        <f t="shared" si="98"/>
        <v>471</v>
      </c>
      <c r="H509" s="368"/>
      <c r="I509" s="287"/>
      <c r="J509" s="287"/>
      <c r="K509" s="287"/>
      <c r="L509" s="287"/>
      <c r="M509" s="287"/>
      <c r="N509" s="287"/>
      <c r="O509" s="287"/>
      <c r="P509" s="287"/>
      <c r="Q509" s="287"/>
      <c r="R509" s="287"/>
      <c r="S509" s="287"/>
      <c r="T509" s="286"/>
      <c r="U509" s="367"/>
      <c r="V509" s="287"/>
      <c r="W509" s="287"/>
      <c r="X509" s="287"/>
      <c r="Y509" s="287"/>
      <c r="Z509" s="287"/>
      <c r="AA509" s="287"/>
      <c r="AB509" s="287"/>
      <c r="AC509" s="287"/>
      <c r="AD509" s="287"/>
      <c r="AE509" s="287"/>
      <c r="AF509" s="287"/>
      <c r="AG509" s="365"/>
      <c r="AH509" s="368"/>
      <c r="AI509" s="287"/>
      <c r="AJ509" s="287"/>
      <c r="AK509" s="287"/>
      <c r="AL509" s="287"/>
      <c r="AM509" s="287"/>
      <c r="AN509" s="287"/>
      <c r="AO509" s="287"/>
      <c r="AP509" s="287"/>
      <c r="AQ509" s="287"/>
      <c r="AR509" s="287"/>
      <c r="AS509" s="287"/>
      <c r="AT509" s="286"/>
      <c r="AU509" s="367"/>
      <c r="AV509" s="287"/>
      <c r="AW509" s="287"/>
      <c r="AX509" s="287"/>
      <c r="AY509" s="287"/>
      <c r="AZ509" s="287"/>
      <c r="BA509" s="287"/>
      <c r="BB509" s="287"/>
      <c r="BC509" s="287"/>
      <c r="BD509" s="287"/>
      <c r="BE509" s="287"/>
      <c r="BF509" s="288"/>
      <c r="BG509" s="396"/>
      <c r="BH509" s="397"/>
      <c r="BI509" s="287"/>
      <c r="BJ509" s="287"/>
      <c r="BK509" s="287"/>
      <c r="BL509" s="287"/>
      <c r="BM509" s="287"/>
      <c r="BN509" s="287"/>
      <c r="BO509" s="287"/>
      <c r="BP509" s="287"/>
      <c r="BQ509" s="287"/>
      <c r="BR509" s="287"/>
      <c r="BS509" s="287"/>
      <c r="BT509" s="286"/>
    </row>
    <row r="510" spans="1:72" s="217" customFormat="1" ht="11.65" customHeight="1" x14ac:dyDescent="0.2">
      <c r="A510" s="289" t="str">
        <f>IF(ISBLANK(Tracker!G461),"",Tracker!G461)</f>
        <v xml:space="preserve">FLAT 34 </v>
      </c>
      <c r="B510" s="971" t="str">
        <f>IF(ISBLANK(Tracker!H461),"",Tracker!H461)</f>
        <v>Kemble Drive</v>
      </c>
      <c r="C510" s="972"/>
      <c r="D510" s="972"/>
      <c r="E510" s="973"/>
      <c r="F510" s="96" t="str">
        <f>IF(ISBLANK(Tracker!L461),"",Tracker!L461)</f>
        <v>B35 6QS</v>
      </c>
      <c r="G510" s="217">
        <f t="shared" si="98"/>
        <v>472</v>
      </c>
      <c r="H510" s="368"/>
      <c r="I510" s="287"/>
      <c r="J510" s="287"/>
      <c r="K510" s="287"/>
      <c r="L510" s="287"/>
      <c r="M510" s="287"/>
      <c r="N510" s="287"/>
      <c r="O510" s="287"/>
      <c r="P510" s="287"/>
      <c r="Q510" s="287"/>
      <c r="R510" s="287"/>
      <c r="S510" s="287"/>
      <c r="T510" s="286"/>
      <c r="U510" s="367"/>
      <c r="V510" s="287"/>
      <c r="W510" s="287"/>
      <c r="X510" s="287"/>
      <c r="Y510" s="287"/>
      <c r="Z510" s="287"/>
      <c r="AA510" s="287"/>
      <c r="AB510" s="287"/>
      <c r="AC510" s="287"/>
      <c r="AD510" s="287"/>
      <c r="AE510" s="287"/>
      <c r="AF510" s="287"/>
      <c r="AG510" s="365"/>
      <c r="AH510" s="368"/>
      <c r="AI510" s="287"/>
      <c r="AJ510" s="287"/>
      <c r="AK510" s="287"/>
      <c r="AL510" s="287"/>
      <c r="AM510" s="287"/>
      <c r="AN510" s="287"/>
      <c r="AO510" s="287"/>
      <c r="AP510" s="287"/>
      <c r="AQ510" s="287"/>
      <c r="AR510" s="287"/>
      <c r="AS510" s="287"/>
      <c r="AT510" s="286"/>
      <c r="AU510" s="367"/>
      <c r="AV510" s="287"/>
      <c r="AW510" s="287"/>
      <c r="AX510" s="287"/>
      <c r="AY510" s="287"/>
      <c r="AZ510" s="287"/>
      <c r="BA510" s="287"/>
      <c r="BB510" s="287"/>
      <c r="BC510" s="287"/>
      <c r="BD510" s="287"/>
      <c r="BE510" s="287"/>
      <c r="BF510" s="288"/>
      <c r="BG510" s="396"/>
      <c r="BH510" s="397"/>
      <c r="BI510" s="287"/>
      <c r="BJ510" s="287"/>
      <c r="BK510" s="287"/>
      <c r="BL510" s="287"/>
      <c r="BM510" s="287"/>
      <c r="BN510" s="287"/>
      <c r="BO510" s="287"/>
      <c r="BP510" s="287"/>
      <c r="BQ510" s="287"/>
      <c r="BR510" s="287"/>
      <c r="BS510" s="287"/>
      <c r="BT510" s="286"/>
    </row>
    <row r="511" spans="1:72" s="217" customFormat="1" ht="11.65" customHeight="1" x14ac:dyDescent="0.2">
      <c r="A511" s="289" t="str">
        <f>IF(ISBLANK(Tracker!G462),"",Tracker!G462)</f>
        <v xml:space="preserve">FLAT 36 </v>
      </c>
      <c r="B511" s="971" t="str">
        <f>IF(ISBLANK(Tracker!H462),"",Tracker!H462)</f>
        <v>Kemble Drive</v>
      </c>
      <c r="C511" s="972"/>
      <c r="D511" s="972"/>
      <c r="E511" s="973"/>
      <c r="F511" s="96" t="str">
        <f>IF(ISBLANK(Tracker!L462),"",Tracker!L462)</f>
        <v>B35 6QS</v>
      </c>
      <c r="G511" s="217">
        <f t="shared" si="98"/>
        <v>473</v>
      </c>
      <c r="H511" s="368"/>
      <c r="I511" s="287"/>
      <c r="J511" s="287"/>
      <c r="K511" s="287"/>
      <c r="L511" s="287"/>
      <c r="M511" s="287"/>
      <c r="N511" s="287"/>
      <c r="O511" s="287"/>
      <c r="P511" s="287"/>
      <c r="Q511" s="287"/>
      <c r="R511" s="287"/>
      <c r="S511" s="287"/>
      <c r="T511" s="286"/>
      <c r="U511" s="367"/>
      <c r="V511" s="287"/>
      <c r="W511" s="287"/>
      <c r="X511" s="287"/>
      <c r="Y511" s="287"/>
      <c r="Z511" s="287"/>
      <c r="AA511" s="287"/>
      <c r="AB511" s="287"/>
      <c r="AC511" s="287"/>
      <c r="AD511" s="287"/>
      <c r="AE511" s="287"/>
      <c r="AF511" s="287"/>
      <c r="AG511" s="365"/>
      <c r="AH511" s="368"/>
      <c r="AI511" s="287"/>
      <c r="AJ511" s="287"/>
      <c r="AK511" s="287"/>
      <c r="AL511" s="287"/>
      <c r="AM511" s="287"/>
      <c r="AN511" s="287"/>
      <c r="AO511" s="287"/>
      <c r="AP511" s="287"/>
      <c r="AQ511" s="287"/>
      <c r="AR511" s="287"/>
      <c r="AS511" s="287"/>
      <c r="AT511" s="286"/>
      <c r="AU511" s="367"/>
      <c r="AV511" s="287"/>
      <c r="AW511" s="287"/>
      <c r="AX511" s="287"/>
      <c r="AY511" s="287"/>
      <c r="AZ511" s="287"/>
      <c r="BA511" s="287"/>
      <c r="BB511" s="287"/>
      <c r="BC511" s="287"/>
      <c r="BD511" s="287"/>
      <c r="BE511" s="287"/>
      <c r="BF511" s="288"/>
      <c r="BG511" s="396"/>
      <c r="BH511" s="397"/>
      <c r="BI511" s="287"/>
      <c r="BJ511" s="287"/>
      <c r="BK511" s="287"/>
      <c r="BL511" s="287"/>
      <c r="BM511" s="287"/>
      <c r="BN511" s="287"/>
      <c r="BO511" s="287"/>
      <c r="BP511" s="287"/>
      <c r="BQ511" s="287"/>
      <c r="BR511" s="287"/>
      <c r="BS511" s="287"/>
      <c r="BT511" s="286"/>
    </row>
    <row r="512" spans="1:72" s="217" customFormat="1" ht="11.65" customHeight="1" x14ac:dyDescent="0.2">
      <c r="A512" s="289">
        <f>IF(ISBLANK(Tracker!G463),"",Tracker!G463)</f>
        <v>4</v>
      </c>
      <c r="B512" s="971" t="str">
        <f>IF(ISBLANK(Tracker!H463),"",Tracker!H463)</f>
        <v>Lysander Way</v>
      </c>
      <c r="C512" s="972"/>
      <c r="D512" s="972"/>
      <c r="E512" s="973"/>
      <c r="F512" s="96" t="str">
        <f>IF(ISBLANK(Tracker!L463),"",Tracker!L463)</f>
        <v>B35 7JY</v>
      </c>
      <c r="G512" s="217">
        <f t="shared" si="98"/>
        <v>474</v>
      </c>
      <c r="H512" s="368"/>
      <c r="I512" s="287"/>
      <c r="J512" s="287"/>
      <c r="K512" s="287"/>
      <c r="L512" s="287"/>
      <c r="M512" s="287"/>
      <c r="N512" s="287"/>
      <c r="O512" s="287"/>
      <c r="P512" s="287"/>
      <c r="Q512" s="287"/>
      <c r="R512" s="287"/>
      <c r="S512" s="287"/>
      <c r="T512" s="286"/>
      <c r="U512" s="367"/>
      <c r="V512" s="287"/>
      <c r="W512" s="287"/>
      <c r="X512" s="287"/>
      <c r="Y512" s="287"/>
      <c r="Z512" s="287"/>
      <c r="AA512" s="287"/>
      <c r="AB512" s="287"/>
      <c r="AC512" s="287"/>
      <c r="AD512" s="287"/>
      <c r="AE512" s="287"/>
      <c r="AF512" s="287"/>
      <c r="AG512" s="365"/>
      <c r="AH512" s="368"/>
      <c r="AI512" s="287"/>
      <c r="AJ512" s="287"/>
      <c r="AK512" s="287"/>
      <c r="AL512" s="287"/>
      <c r="AM512" s="287"/>
      <c r="AN512" s="287"/>
      <c r="AO512" s="287"/>
      <c r="AP512" s="287"/>
      <c r="AQ512" s="287"/>
      <c r="AR512" s="287"/>
      <c r="AS512" s="287"/>
      <c r="AT512" s="286"/>
      <c r="AU512" s="367"/>
      <c r="AV512" s="287"/>
      <c r="AW512" s="287"/>
      <c r="AX512" s="287"/>
      <c r="AY512" s="287"/>
      <c r="AZ512" s="287"/>
      <c r="BA512" s="287"/>
      <c r="BB512" s="287"/>
      <c r="BC512" s="287"/>
      <c r="BD512" s="287"/>
      <c r="BE512" s="287"/>
      <c r="BF512" s="288"/>
      <c r="BG512" s="396"/>
      <c r="BH512" s="397"/>
      <c r="BI512" s="287"/>
      <c r="BJ512" s="287"/>
      <c r="BK512" s="287"/>
      <c r="BL512" s="287"/>
      <c r="BM512" s="287"/>
      <c r="BN512" s="287"/>
      <c r="BO512" s="287"/>
      <c r="BP512" s="287"/>
      <c r="BQ512" s="287"/>
      <c r="BR512" s="287"/>
      <c r="BS512" s="287"/>
      <c r="BT512" s="286"/>
    </row>
    <row r="513" spans="1:72" s="217" customFormat="1" ht="11.65" customHeight="1" x14ac:dyDescent="0.2">
      <c r="A513" s="289">
        <f>IF(ISBLANK(Tracker!G464),"",Tracker!G464)</f>
        <v>7</v>
      </c>
      <c r="B513" s="971" t="str">
        <f>IF(ISBLANK(Tracker!H464),"",Tracker!H464)</f>
        <v>Lysander Way</v>
      </c>
      <c r="C513" s="972"/>
      <c r="D513" s="972"/>
      <c r="E513" s="973"/>
      <c r="F513" s="96" t="str">
        <f>IF(ISBLANK(Tracker!L464),"",Tracker!L464)</f>
        <v>B35 7JY</v>
      </c>
      <c r="G513" s="217">
        <f t="shared" si="98"/>
        <v>475</v>
      </c>
      <c r="H513" s="368"/>
      <c r="I513" s="287"/>
      <c r="J513" s="287"/>
      <c r="K513" s="287"/>
      <c r="L513" s="287"/>
      <c r="M513" s="287"/>
      <c r="N513" s="287"/>
      <c r="O513" s="287"/>
      <c r="P513" s="287"/>
      <c r="Q513" s="287"/>
      <c r="R513" s="287"/>
      <c r="S513" s="287"/>
      <c r="T513" s="286"/>
      <c r="U513" s="367"/>
      <c r="V513" s="287"/>
      <c r="W513" s="287"/>
      <c r="X513" s="287"/>
      <c r="Y513" s="287"/>
      <c r="Z513" s="287"/>
      <c r="AA513" s="287"/>
      <c r="AB513" s="287"/>
      <c r="AC513" s="287"/>
      <c r="AD513" s="287"/>
      <c r="AE513" s="287"/>
      <c r="AF513" s="287"/>
      <c r="AG513" s="365"/>
      <c r="AH513" s="368"/>
      <c r="AI513" s="287"/>
      <c r="AJ513" s="287"/>
      <c r="AK513" s="287"/>
      <c r="AL513" s="287"/>
      <c r="AM513" s="287"/>
      <c r="AN513" s="287"/>
      <c r="AO513" s="287"/>
      <c r="AP513" s="287"/>
      <c r="AQ513" s="287"/>
      <c r="AR513" s="287"/>
      <c r="AS513" s="287"/>
      <c r="AT513" s="286"/>
      <c r="AU513" s="367"/>
      <c r="AV513" s="287"/>
      <c r="AW513" s="287"/>
      <c r="AX513" s="287"/>
      <c r="AY513" s="287"/>
      <c r="AZ513" s="287"/>
      <c r="BA513" s="287"/>
      <c r="BB513" s="287"/>
      <c r="BC513" s="287"/>
      <c r="BD513" s="287"/>
      <c r="BE513" s="287"/>
      <c r="BF513" s="288"/>
      <c r="BG513" s="396"/>
      <c r="BH513" s="397"/>
      <c r="BI513" s="287"/>
      <c r="BJ513" s="287"/>
      <c r="BK513" s="287"/>
      <c r="BL513" s="287"/>
      <c r="BM513" s="287"/>
      <c r="BN513" s="287"/>
      <c r="BO513" s="287"/>
      <c r="BP513" s="287"/>
      <c r="BQ513" s="287"/>
      <c r="BR513" s="287"/>
      <c r="BS513" s="287"/>
      <c r="BT513" s="286"/>
    </row>
    <row r="514" spans="1:72" s="217" customFormat="1" ht="11.65" customHeight="1" x14ac:dyDescent="0.2">
      <c r="A514" s="289">
        <f>IF(ISBLANK(Tracker!G465),"",Tracker!G465)</f>
        <v>9</v>
      </c>
      <c r="B514" s="971" t="str">
        <f>IF(ISBLANK(Tracker!H465),"",Tracker!H465)</f>
        <v>Lysander Way</v>
      </c>
      <c r="C514" s="972"/>
      <c r="D514" s="972"/>
      <c r="E514" s="973"/>
      <c r="F514" s="96" t="str">
        <f>IF(ISBLANK(Tracker!L465),"",Tracker!L465)</f>
        <v>B35 7JY</v>
      </c>
      <c r="G514" s="217">
        <f t="shared" si="98"/>
        <v>476</v>
      </c>
      <c r="H514" s="368"/>
      <c r="I514" s="287"/>
      <c r="J514" s="287"/>
      <c r="K514" s="287"/>
      <c r="L514" s="287"/>
      <c r="M514" s="287"/>
      <c r="N514" s="287"/>
      <c r="O514" s="287"/>
      <c r="P514" s="287"/>
      <c r="Q514" s="287"/>
      <c r="R514" s="287"/>
      <c r="S514" s="287"/>
      <c r="T514" s="286"/>
      <c r="U514" s="367"/>
      <c r="V514" s="287"/>
      <c r="W514" s="287"/>
      <c r="X514" s="287"/>
      <c r="Y514" s="287"/>
      <c r="Z514" s="287"/>
      <c r="AA514" s="287"/>
      <c r="AB514" s="287"/>
      <c r="AC514" s="287"/>
      <c r="AD514" s="287"/>
      <c r="AE514" s="287"/>
      <c r="AF514" s="287"/>
      <c r="AG514" s="365"/>
      <c r="AH514" s="368"/>
      <c r="AI514" s="287"/>
      <c r="AJ514" s="287"/>
      <c r="AK514" s="287"/>
      <c r="AL514" s="287"/>
      <c r="AM514" s="287"/>
      <c r="AN514" s="287"/>
      <c r="AO514" s="287"/>
      <c r="AP514" s="287"/>
      <c r="AQ514" s="287"/>
      <c r="AR514" s="287"/>
      <c r="AS514" s="287"/>
      <c r="AT514" s="286"/>
      <c r="AU514" s="367"/>
      <c r="AV514" s="287"/>
      <c r="AW514" s="287"/>
      <c r="AX514" s="287"/>
      <c r="AY514" s="287"/>
      <c r="AZ514" s="287"/>
      <c r="BA514" s="287"/>
      <c r="BB514" s="287"/>
      <c r="BC514" s="287"/>
      <c r="BD514" s="287"/>
      <c r="BE514" s="287"/>
      <c r="BF514" s="288"/>
      <c r="BG514" s="396"/>
      <c r="BH514" s="397"/>
      <c r="BI514" s="287"/>
      <c r="BJ514" s="287"/>
      <c r="BK514" s="287"/>
      <c r="BL514" s="287"/>
      <c r="BM514" s="287"/>
      <c r="BN514" s="287"/>
      <c r="BO514" s="287"/>
      <c r="BP514" s="287"/>
      <c r="BQ514" s="287"/>
      <c r="BR514" s="287"/>
      <c r="BS514" s="287"/>
      <c r="BT514" s="286"/>
    </row>
    <row r="515" spans="1:72" s="217" customFormat="1" ht="11.65" customHeight="1" x14ac:dyDescent="0.2">
      <c r="A515" s="289">
        <f>IF(ISBLANK(Tracker!G466),"",Tracker!G466)</f>
        <v>11</v>
      </c>
      <c r="B515" s="971" t="str">
        <f>IF(ISBLANK(Tracker!H466),"",Tracker!H466)</f>
        <v>Lysander Way</v>
      </c>
      <c r="C515" s="972"/>
      <c r="D515" s="972"/>
      <c r="E515" s="973"/>
      <c r="F515" s="96" t="str">
        <f>IF(ISBLANK(Tracker!L466),"",Tracker!L466)</f>
        <v>B35 7JY</v>
      </c>
      <c r="G515" s="217">
        <f t="shared" si="98"/>
        <v>477</v>
      </c>
      <c r="H515" s="368"/>
      <c r="I515" s="287"/>
      <c r="J515" s="287"/>
      <c r="K515" s="287"/>
      <c r="L515" s="287"/>
      <c r="M515" s="287"/>
      <c r="N515" s="287"/>
      <c r="O515" s="287"/>
      <c r="P515" s="287"/>
      <c r="Q515" s="287"/>
      <c r="R515" s="287"/>
      <c r="S515" s="287"/>
      <c r="T515" s="286"/>
      <c r="U515" s="367"/>
      <c r="V515" s="287"/>
      <c r="W515" s="287"/>
      <c r="X515" s="287"/>
      <c r="Y515" s="287"/>
      <c r="Z515" s="287"/>
      <c r="AA515" s="287"/>
      <c r="AB515" s="287"/>
      <c r="AC515" s="287"/>
      <c r="AD515" s="287"/>
      <c r="AE515" s="287"/>
      <c r="AF515" s="287"/>
      <c r="AG515" s="365"/>
      <c r="AH515" s="368"/>
      <c r="AI515" s="287"/>
      <c r="AJ515" s="287"/>
      <c r="AK515" s="287"/>
      <c r="AL515" s="287"/>
      <c r="AM515" s="287"/>
      <c r="AN515" s="287"/>
      <c r="AO515" s="287"/>
      <c r="AP515" s="287"/>
      <c r="AQ515" s="287"/>
      <c r="AR515" s="287"/>
      <c r="AS515" s="287"/>
      <c r="AT515" s="286"/>
      <c r="AU515" s="367"/>
      <c r="AV515" s="287"/>
      <c r="AW515" s="287"/>
      <c r="AX515" s="287"/>
      <c r="AY515" s="287"/>
      <c r="AZ515" s="287"/>
      <c r="BA515" s="287"/>
      <c r="BB515" s="287"/>
      <c r="BC515" s="287"/>
      <c r="BD515" s="287"/>
      <c r="BE515" s="287"/>
      <c r="BF515" s="288"/>
      <c r="BG515" s="396"/>
      <c r="BH515" s="397"/>
      <c r="BI515" s="287"/>
      <c r="BJ515" s="287"/>
      <c r="BK515" s="287"/>
      <c r="BL515" s="287"/>
      <c r="BM515" s="287"/>
      <c r="BN515" s="287"/>
      <c r="BO515" s="287"/>
      <c r="BP515" s="287"/>
      <c r="BQ515" s="287"/>
      <c r="BR515" s="287"/>
      <c r="BS515" s="287"/>
      <c r="BT515" s="286"/>
    </row>
    <row r="516" spans="1:72" s="217" customFormat="1" ht="11.65" customHeight="1" x14ac:dyDescent="0.2">
      <c r="A516" s="289">
        <f>IF(ISBLANK(Tracker!G467),"",Tracker!G467)</f>
        <v>12</v>
      </c>
      <c r="B516" s="971" t="str">
        <f>IF(ISBLANK(Tracker!H467),"",Tracker!H467)</f>
        <v>Lysander Way</v>
      </c>
      <c r="C516" s="972"/>
      <c r="D516" s="972"/>
      <c r="E516" s="973"/>
      <c r="F516" s="96" t="str">
        <f>IF(ISBLANK(Tracker!L467),"",Tracker!L467)</f>
        <v>B35 7JY</v>
      </c>
      <c r="G516" s="217">
        <f t="shared" si="98"/>
        <v>478</v>
      </c>
      <c r="H516" s="368"/>
      <c r="I516" s="287"/>
      <c r="J516" s="287"/>
      <c r="K516" s="287"/>
      <c r="L516" s="287"/>
      <c r="M516" s="287"/>
      <c r="N516" s="287"/>
      <c r="O516" s="287"/>
      <c r="P516" s="287"/>
      <c r="Q516" s="287"/>
      <c r="R516" s="287"/>
      <c r="S516" s="287"/>
      <c r="T516" s="286"/>
      <c r="U516" s="367"/>
      <c r="V516" s="287"/>
      <c r="W516" s="287"/>
      <c r="X516" s="287"/>
      <c r="Y516" s="287"/>
      <c r="Z516" s="287"/>
      <c r="AA516" s="287"/>
      <c r="AB516" s="287"/>
      <c r="AC516" s="287"/>
      <c r="AD516" s="287"/>
      <c r="AE516" s="287"/>
      <c r="AF516" s="287"/>
      <c r="AG516" s="365"/>
      <c r="AH516" s="368"/>
      <c r="AI516" s="287"/>
      <c r="AJ516" s="287"/>
      <c r="AK516" s="287"/>
      <c r="AL516" s="287"/>
      <c r="AM516" s="287"/>
      <c r="AN516" s="287"/>
      <c r="AO516" s="287"/>
      <c r="AP516" s="287"/>
      <c r="AQ516" s="287"/>
      <c r="AR516" s="287"/>
      <c r="AS516" s="287"/>
      <c r="AT516" s="286"/>
      <c r="AU516" s="367"/>
      <c r="AV516" s="287"/>
      <c r="AW516" s="287"/>
      <c r="AX516" s="287"/>
      <c r="AY516" s="287"/>
      <c r="AZ516" s="287"/>
      <c r="BA516" s="287"/>
      <c r="BB516" s="287"/>
      <c r="BC516" s="287"/>
      <c r="BD516" s="287"/>
      <c r="BE516" s="287"/>
      <c r="BF516" s="288"/>
      <c r="BG516" s="396"/>
      <c r="BH516" s="397"/>
      <c r="BI516" s="287"/>
      <c r="BJ516" s="287"/>
      <c r="BK516" s="287"/>
      <c r="BL516" s="287"/>
      <c r="BM516" s="287"/>
      <c r="BN516" s="287"/>
      <c r="BO516" s="287"/>
      <c r="BP516" s="287"/>
      <c r="BQ516" s="287"/>
      <c r="BR516" s="287"/>
      <c r="BS516" s="287"/>
      <c r="BT516" s="286"/>
    </row>
    <row r="517" spans="1:72" s="217" customFormat="1" ht="11.65" customHeight="1" x14ac:dyDescent="0.2">
      <c r="A517" s="289">
        <f>IF(ISBLANK(Tracker!G468),"",Tracker!G468)</f>
        <v>14</v>
      </c>
      <c r="B517" s="971" t="str">
        <f>IF(ISBLANK(Tracker!H468),"",Tracker!H468)</f>
        <v>Lysander Way</v>
      </c>
      <c r="C517" s="972"/>
      <c r="D517" s="972"/>
      <c r="E517" s="973"/>
      <c r="F517" s="96" t="str">
        <f>IF(ISBLANK(Tracker!L468),"",Tracker!L468)</f>
        <v>B35 7JY</v>
      </c>
      <c r="G517" s="217">
        <f t="shared" si="98"/>
        <v>479</v>
      </c>
      <c r="H517" s="368"/>
      <c r="I517" s="287"/>
      <c r="J517" s="287"/>
      <c r="K517" s="287"/>
      <c r="L517" s="287"/>
      <c r="M517" s="287"/>
      <c r="N517" s="287"/>
      <c r="O517" s="287"/>
      <c r="P517" s="287"/>
      <c r="Q517" s="287"/>
      <c r="R517" s="287"/>
      <c r="S517" s="287"/>
      <c r="T517" s="286"/>
      <c r="U517" s="367"/>
      <c r="V517" s="287"/>
      <c r="W517" s="287"/>
      <c r="X517" s="287"/>
      <c r="Y517" s="287"/>
      <c r="Z517" s="287"/>
      <c r="AA517" s="287"/>
      <c r="AB517" s="287"/>
      <c r="AC517" s="287"/>
      <c r="AD517" s="287"/>
      <c r="AE517" s="287"/>
      <c r="AF517" s="287"/>
      <c r="AG517" s="365"/>
      <c r="AH517" s="368"/>
      <c r="AI517" s="287"/>
      <c r="AJ517" s="287"/>
      <c r="AK517" s="287"/>
      <c r="AL517" s="287"/>
      <c r="AM517" s="287"/>
      <c r="AN517" s="287"/>
      <c r="AO517" s="287"/>
      <c r="AP517" s="287"/>
      <c r="AQ517" s="287"/>
      <c r="AR517" s="287"/>
      <c r="AS517" s="287"/>
      <c r="AT517" s="286"/>
      <c r="AU517" s="367"/>
      <c r="AV517" s="287"/>
      <c r="AW517" s="287"/>
      <c r="AX517" s="287"/>
      <c r="AY517" s="287"/>
      <c r="AZ517" s="287"/>
      <c r="BA517" s="287"/>
      <c r="BB517" s="287"/>
      <c r="BC517" s="287"/>
      <c r="BD517" s="287"/>
      <c r="BE517" s="287"/>
      <c r="BF517" s="288"/>
      <c r="BG517" s="396"/>
      <c r="BH517" s="397"/>
      <c r="BI517" s="287"/>
      <c r="BJ517" s="287"/>
      <c r="BK517" s="287"/>
      <c r="BL517" s="287"/>
      <c r="BM517" s="287"/>
      <c r="BN517" s="287"/>
      <c r="BO517" s="287"/>
      <c r="BP517" s="287"/>
      <c r="BQ517" s="287"/>
      <c r="BR517" s="287"/>
      <c r="BS517" s="287"/>
      <c r="BT517" s="286"/>
    </row>
    <row r="518" spans="1:72" s="217" customFormat="1" ht="11.65" customHeight="1" x14ac:dyDescent="0.2">
      <c r="A518" s="289">
        <f>IF(ISBLANK(Tracker!G469),"",Tracker!G469)</f>
        <v>15</v>
      </c>
      <c r="B518" s="971" t="str">
        <f>IF(ISBLANK(Tracker!H469),"",Tracker!H469)</f>
        <v>Lysander Way</v>
      </c>
      <c r="C518" s="972"/>
      <c r="D518" s="972"/>
      <c r="E518" s="973"/>
      <c r="F518" s="96" t="str">
        <f>IF(ISBLANK(Tracker!L469),"",Tracker!L469)</f>
        <v>B35 7JY</v>
      </c>
      <c r="G518" s="217">
        <f t="shared" si="98"/>
        <v>480</v>
      </c>
      <c r="H518" s="368"/>
      <c r="I518" s="287"/>
      <c r="J518" s="287"/>
      <c r="K518" s="287"/>
      <c r="L518" s="287"/>
      <c r="M518" s="287"/>
      <c r="N518" s="287"/>
      <c r="O518" s="287"/>
      <c r="P518" s="287"/>
      <c r="Q518" s="287"/>
      <c r="R518" s="287"/>
      <c r="S518" s="287"/>
      <c r="T518" s="286"/>
      <c r="U518" s="367"/>
      <c r="V518" s="287"/>
      <c r="W518" s="287"/>
      <c r="X518" s="287"/>
      <c r="Y518" s="287"/>
      <c r="Z518" s="287"/>
      <c r="AA518" s="287"/>
      <c r="AB518" s="287"/>
      <c r="AC518" s="287"/>
      <c r="AD518" s="287"/>
      <c r="AE518" s="287"/>
      <c r="AF518" s="287"/>
      <c r="AG518" s="365"/>
      <c r="AH518" s="368"/>
      <c r="AI518" s="287"/>
      <c r="AJ518" s="287"/>
      <c r="AK518" s="287"/>
      <c r="AL518" s="287"/>
      <c r="AM518" s="287"/>
      <c r="AN518" s="287"/>
      <c r="AO518" s="287"/>
      <c r="AP518" s="287"/>
      <c r="AQ518" s="287"/>
      <c r="AR518" s="287"/>
      <c r="AS518" s="287"/>
      <c r="AT518" s="286"/>
      <c r="AU518" s="367"/>
      <c r="AV518" s="287"/>
      <c r="AW518" s="287"/>
      <c r="AX518" s="287"/>
      <c r="AY518" s="287"/>
      <c r="AZ518" s="287"/>
      <c r="BA518" s="287"/>
      <c r="BB518" s="287"/>
      <c r="BC518" s="287"/>
      <c r="BD518" s="287"/>
      <c r="BE518" s="287"/>
      <c r="BF518" s="288"/>
      <c r="BG518" s="396"/>
      <c r="BH518" s="397"/>
      <c r="BI518" s="287"/>
      <c r="BJ518" s="287"/>
      <c r="BK518" s="287"/>
      <c r="BL518" s="287"/>
      <c r="BM518" s="287"/>
      <c r="BN518" s="287"/>
      <c r="BO518" s="287"/>
      <c r="BP518" s="287"/>
      <c r="BQ518" s="287"/>
      <c r="BR518" s="287"/>
      <c r="BS518" s="287"/>
      <c r="BT518" s="286"/>
    </row>
    <row r="519" spans="1:72" s="217" customFormat="1" ht="11.65" customHeight="1" x14ac:dyDescent="0.2">
      <c r="A519" s="289">
        <f>IF(ISBLANK(Tracker!G470),"",Tracker!G470)</f>
        <v>16</v>
      </c>
      <c r="B519" s="971" t="str">
        <f>IF(ISBLANK(Tracker!H470),"",Tracker!H470)</f>
        <v>Lysander Way</v>
      </c>
      <c r="C519" s="972"/>
      <c r="D519" s="972"/>
      <c r="E519" s="973"/>
      <c r="F519" s="96" t="str">
        <f>IF(ISBLANK(Tracker!L470),"",Tracker!L470)</f>
        <v>B35 7JY</v>
      </c>
      <c r="G519" s="217">
        <f t="shared" si="98"/>
        <v>481</v>
      </c>
      <c r="H519" s="368"/>
      <c r="I519" s="287"/>
      <c r="J519" s="287"/>
      <c r="K519" s="287"/>
      <c r="L519" s="287"/>
      <c r="M519" s="287"/>
      <c r="N519" s="287"/>
      <c r="O519" s="287"/>
      <c r="P519" s="287"/>
      <c r="Q519" s="287"/>
      <c r="R519" s="287"/>
      <c r="S519" s="287"/>
      <c r="T519" s="286"/>
      <c r="U519" s="367"/>
      <c r="V519" s="287"/>
      <c r="W519" s="287"/>
      <c r="X519" s="287"/>
      <c r="Y519" s="287"/>
      <c r="Z519" s="287"/>
      <c r="AA519" s="287"/>
      <c r="AB519" s="287"/>
      <c r="AC519" s="287"/>
      <c r="AD519" s="287"/>
      <c r="AE519" s="287"/>
      <c r="AF519" s="287"/>
      <c r="AG519" s="365"/>
      <c r="AH519" s="368"/>
      <c r="AI519" s="287"/>
      <c r="AJ519" s="287"/>
      <c r="AK519" s="287"/>
      <c r="AL519" s="287"/>
      <c r="AM519" s="287"/>
      <c r="AN519" s="287"/>
      <c r="AO519" s="287"/>
      <c r="AP519" s="287"/>
      <c r="AQ519" s="287"/>
      <c r="AR519" s="287"/>
      <c r="AS519" s="287"/>
      <c r="AT519" s="286"/>
      <c r="AU519" s="367"/>
      <c r="AV519" s="287"/>
      <c r="AW519" s="287"/>
      <c r="AX519" s="287"/>
      <c r="AY519" s="287"/>
      <c r="AZ519" s="287"/>
      <c r="BA519" s="287"/>
      <c r="BB519" s="287"/>
      <c r="BC519" s="287"/>
      <c r="BD519" s="287"/>
      <c r="BE519" s="287"/>
      <c r="BF519" s="288"/>
      <c r="BG519" s="396"/>
      <c r="BH519" s="397"/>
      <c r="BI519" s="287"/>
      <c r="BJ519" s="287"/>
      <c r="BK519" s="287"/>
      <c r="BL519" s="287"/>
      <c r="BM519" s="287"/>
      <c r="BN519" s="287"/>
      <c r="BO519" s="287"/>
      <c r="BP519" s="287"/>
      <c r="BQ519" s="287"/>
      <c r="BR519" s="287"/>
      <c r="BS519" s="287"/>
      <c r="BT519" s="286"/>
    </row>
    <row r="520" spans="1:72" s="217" customFormat="1" ht="11.65" customHeight="1" x14ac:dyDescent="0.2">
      <c r="A520" s="289">
        <f>IF(ISBLANK(Tracker!G471),"",Tracker!G471)</f>
        <v>21</v>
      </c>
      <c r="B520" s="971" t="str">
        <f>IF(ISBLANK(Tracker!H471),"",Tracker!H471)</f>
        <v>Lysander Way</v>
      </c>
      <c r="C520" s="972"/>
      <c r="D520" s="972"/>
      <c r="E520" s="973"/>
      <c r="F520" s="96" t="str">
        <f>IF(ISBLANK(Tracker!L471),"",Tracker!L471)</f>
        <v>B35 7JY</v>
      </c>
      <c r="G520" s="217">
        <f t="shared" si="98"/>
        <v>482</v>
      </c>
      <c r="H520" s="368"/>
      <c r="I520" s="287"/>
      <c r="J520" s="287"/>
      <c r="K520" s="287"/>
      <c r="L520" s="287"/>
      <c r="M520" s="287"/>
      <c r="N520" s="287"/>
      <c r="O520" s="287"/>
      <c r="P520" s="287"/>
      <c r="Q520" s="287"/>
      <c r="R520" s="287"/>
      <c r="S520" s="287"/>
      <c r="T520" s="286"/>
      <c r="U520" s="367"/>
      <c r="V520" s="287"/>
      <c r="W520" s="287"/>
      <c r="X520" s="287"/>
      <c r="Y520" s="287"/>
      <c r="Z520" s="287"/>
      <c r="AA520" s="287"/>
      <c r="AB520" s="287"/>
      <c r="AC520" s="287"/>
      <c r="AD520" s="287"/>
      <c r="AE520" s="287"/>
      <c r="AF520" s="287"/>
      <c r="AG520" s="365"/>
      <c r="AH520" s="368"/>
      <c r="AI520" s="287"/>
      <c r="AJ520" s="287"/>
      <c r="AK520" s="287"/>
      <c r="AL520" s="287"/>
      <c r="AM520" s="287"/>
      <c r="AN520" s="287"/>
      <c r="AO520" s="287"/>
      <c r="AP520" s="287"/>
      <c r="AQ520" s="287"/>
      <c r="AR520" s="287"/>
      <c r="AS520" s="287"/>
      <c r="AT520" s="286"/>
      <c r="AU520" s="367"/>
      <c r="AV520" s="287"/>
      <c r="AW520" s="287"/>
      <c r="AX520" s="287"/>
      <c r="AY520" s="287"/>
      <c r="AZ520" s="287"/>
      <c r="BA520" s="287"/>
      <c r="BB520" s="287"/>
      <c r="BC520" s="287"/>
      <c r="BD520" s="287"/>
      <c r="BE520" s="287"/>
      <c r="BF520" s="288"/>
      <c r="BG520" s="396"/>
      <c r="BH520" s="397"/>
      <c r="BI520" s="287"/>
      <c r="BJ520" s="287"/>
      <c r="BK520" s="287"/>
      <c r="BL520" s="287"/>
      <c r="BM520" s="287"/>
      <c r="BN520" s="287"/>
      <c r="BO520" s="287"/>
      <c r="BP520" s="287"/>
      <c r="BQ520" s="287"/>
      <c r="BR520" s="287"/>
      <c r="BS520" s="287"/>
      <c r="BT520" s="286"/>
    </row>
    <row r="521" spans="1:72" s="217" customFormat="1" ht="11.65" customHeight="1" x14ac:dyDescent="0.2">
      <c r="A521" s="289">
        <f>IF(ISBLANK(Tracker!G472),"",Tracker!G472)</f>
        <v>22</v>
      </c>
      <c r="B521" s="971" t="str">
        <f>IF(ISBLANK(Tracker!H472),"",Tracker!H472)</f>
        <v>Lysander Way</v>
      </c>
      <c r="C521" s="972"/>
      <c r="D521" s="972"/>
      <c r="E521" s="973"/>
      <c r="F521" s="96" t="str">
        <f>IF(ISBLANK(Tracker!L472),"",Tracker!L472)</f>
        <v>B35 7JY</v>
      </c>
      <c r="G521" s="217">
        <f t="shared" si="98"/>
        <v>483</v>
      </c>
      <c r="H521" s="368"/>
      <c r="I521" s="287"/>
      <c r="J521" s="287"/>
      <c r="K521" s="287"/>
      <c r="L521" s="287"/>
      <c r="M521" s="287"/>
      <c r="N521" s="287"/>
      <c r="O521" s="287"/>
      <c r="P521" s="287"/>
      <c r="Q521" s="287"/>
      <c r="R521" s="287"/>
      <c r="S521" s="287"/>
      <c r="T521" s="286"/>
      <c r="U521" s="367"/>
      <c r="V521" s="287"/>
      <c r="W521" s="287"/>
      <c r="X521" s="287"/>
      <c r="Y521" s="287"/>
      <c r="Z521" s="287"/>
      <c r="AA521" s="287"/>
      <c r="AB521" s="287"/>
      <c r="AC521" s="287"/>
      <c r="AD521" s="287"/>
      <c r="AE521" s="287"/>
      <c r="AF521" s="287"/>
      <c r="AG521" s="365"/>
      <c r="AH521" s="368"/>
      <c r="AI521" s="287"/>
      <c r="AJ521" s="287"/>
      <c r="AK521" s="287"/>
      <c r="AL521" s="287"/>
      <c r="AM521" s="287"/>
      <c r="AN521" s="287"/>
      <c r="AO521" s="287"/>
      <c r="AP521" s="287"/>
      <c r="AQ521" s="287"/>
      <c r="AR521" s="287"/>
      <c r="AS521" s="287"/>
      <c r="AT521" s="286"/>
      <c r="AU521" s="367"/>
      <c r="AV521" s="287"/>
      <c r="AW521" s="287"/>
      <c r="AX521" s="287"/>
      <c r="AY521" s="287"/>
      <c r="AZ521" s="287"/>
      <c r="BA521" s="287"/>
      <c r="BB521" s="287"/>
      <c r="BC521" s="287"/>
      <c r="BD521" s="287"/>
      <c r="BE521" s="287"/>
      <c r="BF521" s="288"/>
      <c r="BG521" s="396"/>
      <c r="BH521" s="397"/>
      <c r="BI521" s="287"/>
      <c r="BJ521" s="287"/>
      <c r="BK521" s="287"/>
      <c r="BL521" s="287"/>
      <c r="BM521" s="287"/>
      <c r="BN521" s="287"/>
      <c r="BO521" s="287"/>
      <c r="BP521" s="287"/>
      <c r="BQ521" s="287"/>
      <c r="BR521" s="287"/>
      <c r="BS521" s="287"/>
      <c r="BT521" s="286"/>
    </row>
    <row r="522" spans="1:72" s="217" customFormat="1" ht="11.65" customHeight="1" x14ac:dyDescent="0.2">
      <c r="A522" s="289">
        <f>IF(ISBLANK(Tracker!G473),"",Tracker!G473)</f>
        <v>23</v>
      </c>
      <c r="B522" s="971" t="str">
        <f>IF(ISBLANK(Tracker!H473),"",Tracker!H473)</f>
        <v>Lysander Way</v>
      </c>
      <c r="C522" s="972"/>
      <c r="D522" s="972"/>
      <c r="E522" s="973"/>
      <c r="F522" s="96" t="str">
        <f>IF(ISBLANK(Tracker!L473),"",Tracker!L473)</f>
        <v>B35 7JY</v>
      </c>
      <c r="G522" s="217">
        <f t="shared" si="98"/>
        <v>484</v>
      </c>
      <c r="H522" s="368"/>
      <c r="I522" s="287"/>
      <c r="J522" s="287"/>
      <c r="K522" s="287"/>
      <c r="L522" s="287"/>
      <c r="M522" s="287"/>
      <c r="N522" s="287"/>
      <c r="O522" s="287"/>
      <c r="P522" s="287"/>
      <c r="Q522" s="287"/>
      <c r="R522" s="287"/>
      <c r="S522" s="287"/>
      <c r="T522" s="286"/>
      <c r="U522" s="367"/>
      <c r="V522" s="287"/>
      <c r="W522" s="287"/>
      <c r="X522" s="287"/>
      <c r="Y522" s="287"/>
      <c r="Z522" s="287"/>
      <c r="AA522" s="287"/>
      <c r="AB522" s="287"/>
      <c r="AC522" s="287"/>
      <c r="AD522" s="287"/>
      <c r="AE522" s="287"/>
      <c r="AF522" s="287"/>
      <c r="AG522" s="365"/>
      <c r="AH522" s="368"/>
      <c r="AI522" s="287"/>
      <c r="AJ522" s="287"/>
      <c r="AK522" s="287"/>
      <c r="AL522" s="287"/>
      <c r="AM522" s="287"/>
      <c r="AN522" s="287"/>
      <c r="AO522" s="287"/>
      <c r="AP522" s="287"/>
      <c r="AQ522" s="287"/>
      <c r="AR522" s="287"/>
      <c r="AS522" s="287"/>
      <c r="AT522" s="286"/>
      <c r="AU522" s="367"/>
      <c r="AV522" s="287"/>
      <c r="AW522" s="287"/>
      <c r="AX522" s="287"/>
      <c r="AY522" s="287"/>
      <c r="AZ522" s="287"/>
      <c r="BA522" s="287"/>
      <c r="BB522" s="287"/>
      <c r="BC522" s="287"/>
      <c r="BD522" s="287"/>
      <c r="BE522" s="287"/>
      <c r="BF522" s="288"/>
      <c r="BG522" s="396"/>
      <c r="BH522" s="397"/>
      <c r="BI522" s="287"/>
      <c r="BJ522" s="287"/>
      <c r="BK522" s="287"/>
      <c r="BL522" s="287"/>
      <c r="BM522" s="287"/>
      <c r="BN522" s="287"/>
      <c r="BO522" s="287"/>
      <c r="BP522" s="287"/>
      <c r="BQ522" s="287"/>
      <c r="BR522" s="287"/>
      <c r="BS522" s="287"/>
      <c r="BT522" s="286"/>
    </row>
    <row r="523" spans="1:72" s="217" customFormat="1" ht="11.65" customHeight="1" x14ac:dyDescent="0.2">
      <c r="A523" s="289">
        <f>IF(ISBLANK(Tracker!G474),"",Tracker!G474)</f>
        <v>24</v>
      </c>
      <c r="B523" s="971" t="str">
        <f>IF(ISBLANK(Tracker!H474),"",Tracker!H474)</f>
        <v>Lysander Way</v>
      </c>
      <c r="C523" s="972"/>
      <c r="D523" s="972"/>
      <c r="E523" s="973"/>
      <c r="F523" s="96" t="str">
        <f>IF(ISBLANK(Tracker!L474),"",Tracker!L474)</f>
        <v>B35 7JY</v>
      </c>
      <c r="G523" s="217">
        <f t="shared" si="98"/>
        <v>485</v>
      </c>
      <c r="H523" s="368"/>
      <c r="I523" s="287"/>
      <c r="J523" s="287"/>
      <c r="K523" s="287"/>
      <c r="L523" s="287"/>
      <c r="M523" s="287"/>
      <c r="N523" s="287"/>
      <c r="O523" s="287"/>
      <c r="P523" s="287"/>
      <c r="Q523" s="287"/>
      <c r="R523" s="287"/>
      <c r="S523" s="287"/>
      <c r="T523" s="286"/>
      <c r="U523" s="367"/>
      <c r="V523" s="287"/>
      <c r="W523" s="287"/>
      <c r="X523" s="287"/>
      <c r="Y523" s="287"/>
      <c r="Z523" s="287"/>
      <c r="AA523" s="287"/>
      <c r="AB523" s="287"/>
      <c r="AC523" s="287"/>
      <c r="AD523" s="287"/>
      <c r="AE523" s="287"/>
      <c r="AF523" s="287"/>
      <c r="AG523" s="365"/>
      <c r="AH523" s="368"/>
      <c r="AI523" s="287"/>
      <c r="AJ523" s="287"/>
      <c r="AK523" s="287"/>
      <c r="AL523" s="287"/>
      <c r="AM523" s="287"/>
      <c r="AN523" s="287"/>
      <c r="AO523" s="287"/>
      <c r="AP523" s="287"/>
      <c r="AQ523" s="287"/>
      <c r="AR523" s="287"/>
      <c r="AS523" s="287"/>
      <c r="AT523" s="286"/>
      <c r="AU523" s="367"/>
      <c r="AV523" s="287"/>
      <c r="AW523" s="287"/>
      <c r="AX523" s="287"/>
      <c r="AY523" s="287"/>
      <c r="AZ523" s="287"/>
      <c r="BA523" s="287"/>
      <c r="BB523" s="287"/>
      <c r="BC523" s="287"/>
      <c r="BD523" s="287"/>
      <c r="BE523" s="287"/>
      <c r="BF523" s="288"/>
      <c r="BG523" s="396"/>
      <c r="BH523" s="397"/>
      <c r="BI523" s="287"/>
      <c r="BJ523" s="287"/>
      <c r="BK523" s="287"/>
      <c r="BL523" s="287"/>
      <c r="BM523" s="287"/>
      <c r="BN523" s="287"/>
      <c r="BO523" s="287"/>
      <c r="BP523" s="287"/>
      <c r="BQ523" s="287"/>
      <c r="BR523" s="287"/>
      <c r="BS523" s="287"/>
      <c r="BT523" s="286"/>
    </row>
    <row r="524" spans="1:72" s="217" customFormat="1" ht="11.65" customHeight="1" x14ac:dyDescent="0.2">
      <c r="A524" s="289">
        <f>IF(ISBLANK(Tracker!G475),"",Tracker!G475)</f>
        <v>25</v>
      </c>
      <c r="B524" s="971" t="str">
        <f>IF(ISBLANK(Tracker!H475),"",Tracker!H475)</f>
        <v>Lysander Way</v>
      </c>
      <c r="C524" s="972"/>
      <c r="D524" s="972"/>
      <c r="E524" s="973"/>
      <c r="F524" s="96" t="str">
        <f>IF(ISBLANK(Tracker!L475),"",Tracker!L475)</f>
        <v>B35 7JY</v>
      </c>
      <c r="G524" s="217">
        <f t="shared" si="98"/>
        <v>486</v>
      </c>
      <c r="H524" s="368"/>
      <c r="I524" s="287"/>
      <c r="J524" s="287"/>
      <c r="K524" s="287"/>
      <c r="L524" s="287"/>
      <c r="M524" s="287"/>
      <c r="N524" s="287"/>
      <c r="O524" s="287"/>
      <c r="P524" s="287"/>
      <c r="Q524" s="287"/>
      <c r="R524" s="287"/>
      <c r="S524" s="287"/>
      <c r="T524" s="286"/>
      <c r="U524" s="367"/>
      <c r="V524" s="287"/>
      <c r="W524" s="287"/>
      <c r="X524" s="287"/>
      <c r="Y524" s="287"/>
      <c r="Z524" s="287"/>
      <c r="AA524" s="287"/>
      <c r="AB524" s="287"/>
      <c r="AC524" s="287"/>
      <c r="AD524" s="287"/>
      <c r="AE524" s="287"/>
      <c r="AF524" s="287"/>
      <c r="AG524" s="365"/>
      <c r="AH524" s="368"/>
      <c r="AI524" s="287"/>
      <c r="AJ524" s="287"/>
      <c r="AK524" s="287"/>
      <c r="AL524" s="287"/>
      <c r="AM524" s="287"/>
      <c r="AN524" s="287"/>
      <c r="AO524" s="287"/>
      <c r="AP524" s="287"/>
      <c r="AQ524" s="287"/>
      <c r="AR524" s="287"/>
      <c r="AS524" s="287"/>
      <c r="AT524" s="286"/>
      <c r="AU524" s="367"/>
      <c r="AV524" s="287"/>
      <c r="AW524" s="287"/>
      <c r="AX524" s="287"/>
      <c r="AY524" s="287"/>
      <c r="AZ524" s="287"/>
      <c r="BA524" s="287"/>
      <c r="BB524" s="287"/>
      <c r="BC524" s="287"/>
      <c r="BD524" s="287"/>
      <c r="BE524" s="287"/>
      <c r="BF524" s="288"/>
      <c r="BG524" s="396"/>
      <c r="BH524" s="397"/>
      <c r="BI524" s="287"/>
      <c r="BJ524" s="287"/>
      <c r="BK524" s="287"/>
      <c r="BL524" s="287"/>
      <c r="BM524" s="287"/>
      <c r="BN524" s="287"/>
      <c r="BO524" s="287"/>
      <c r="BP524" s="287"/>
      <c r="BQ524" s="287"/>
      <c r="BR524" s="287"/>
      <c r="BS524" s="287"/>
      <c r="BT524" s="286"/>
    </row>
    <row r="525" spans="1:72" s="217" customFormat="1" ht="11.65" customHeight="1" x14ac:dyDescent="0.2">
      <c r="A525" s="289">
        <f>IF(ISBLANK(Tracker!G476),"",Tracker!G476)</f>
        <v>26</v>
      </c>
      <c r="B525" s="971" t="str">
        <f>IF(ISBLANK(Tracker!H476),"",Tracker!H476)</f>
        <v>Lysander Way</v>
      </c>
      <c r="C525" s="972"/>
      <c r="D525" s="972"/>
      <c r="E525" s="973"/>
      <c r="F525" s="96" t="str">
        <f>IF(ISBLANK(Tracker!L476),"",Tracker!L476)</f>
        <v>B35 7JY</v>
      </c>
      <c r="G525" s="217">
        <f t="shared" si="98"/>
        <v>487</v>
      </c>
      <c r="H525" s="368"/>
      <c r="I525" s="287"/>
      <c r="J525" s="287"/>
      <c r="K525" s="287"/>
      <c r="L525" s="287"/>
      <c r="M525" s="287"/>
      <c r="N525" s="287"/>
      <c r="O525" s="287"/>
      <c r="P525" s="287"/>
      <c r="Q525" s="287"/>
      <c r="R525" s="287"/>
      <c r="S525" s="287"/>
      <c r="T525" s="286"/>
      <c r="U525" s="367"/>
      <c r="V525" s="287"/>
      <c r="W525" s="287"/>
      <c r="X525" s="287"/>
      <c r="Y525" s="287"/>
      <c r="Z525" s="287"/>
      <c r="AA525" s="287"/>
      <c r="AB525" s="287"/>
      <c r="AC525" s="287"/>
      <c r="AD525" s="287"/>
      <c r="AE525" s="287"/>
      <c r="AF525" s="287"/>
      <c r="AG525" s="365"/>
      <c r="AH525" s="368"/>
      <c r="AI525" s="287"/>
      <c r="AJ525" s="287"/>
      <c r="AK525" s="287"/>
      <c r="AL525" s="287"/>
      <c r="AM525" s="287"/>
      <c r="AN525" s="287"/>
      <c r="AO525" s="287"/>
      <c r="AP525" s="287"/>
      <c r="AQ525" s="287"/>
      <c r="AR525" s="287"/>
      <c r="AS525" s="287"/>
      <c r="AT525" s="286"/>
      <c r="AU525" s="367"/>
      <c r="AV525" s="287"/>
      <c r="AW525" s="287"/>
      <c r="AX525" s="287"/>
      <c r="AY525" s="287"/>
      <c r="AZ525" s="287"/>
      <c r="BA525" s="287"/>
      <c r="BB525" s="287"/>
      <c r="BC525" s="287"/>
      <c r="BD525" s="287"/>
      <c r="BE525" s="287"/>
      <c r="BF525" s="288"/>
      <c r="BG525" s="396"/>
      <c r="BH525" s="397"/>
      <c r="BI525" s="287"/>
      <c r="BJ525" s="287"/>
      <c r="BK525" s="287"/>
      <c r="BL525" s="287"/>
      <c r="BM525" s="287"/>
      <c r="BN525" s="287"/>
      <c r="BO525" s="287"/>
      <c r="BP525" s="287"/>
      <c r="BQ525" s="287"/>
      <c r="BR525" s="287"/>
      <c r="BS525" s="287"/>
      <c r="BT525" s="286"/>
    </row>
    <row r="526" spans="1:72" s="217" customFormat="1" ht="11.65" customHeight="1" x14ac:dyDescent="0.2">
      <c r="A526" s="289">
        <f>IF(ISBLANK(Tracker!G477),"",Tracker!G477)</f>
        <v>27</v>
      </c>
      <c r="B526" s="971" t="str">
        <f>IF(ISBLANK(Tracker!H477),"",Tracker!H477)</f>
        <v>Lysander Way</v>
      </c>
      <c r="C526" s="972"/>
      <c r="D526" s="972"/>
      <c r="E526" s="973"/>
      <c r="F526" s="96" t="str">
        <f>IF(ISBLANK(Tracker!L477),"",Tracker!L477)</f>
        <v>B35 7JY</v>
      </c>
      <c r="G526" s="217">
        <f t="shared" si="98"/>
        <v>488</v>
      </c>
      <c r="H526" s="368"/>
      <c r="I526" s="287"/>
      <c r="J526" s="287"/>
      <c r="K526" s="287"/>
      <c r="L526" s="287"/>
      <c r="M526" s="287"/>
      <c r="N526" s="287"/>
      <c r="O526" s="287"/>
      <c r="P526" s="287"/>
      <c r="Q526" s="287"/>
      <c r="R526" s="287"/>
      <c r="S526" s="287"/>
      <c r="T526" s="286"/>
      <c r="U526" s="367"/>
      <c r="V526" s="287"/>
      <c r="W526" s="287"/>
      <c r="X526" s="287"/>
      <c r="Y526" s="287"/>
      <c r="Z526" s="287"/>
      <c r="AA526" s="287"/>
      <c r="AB526" s="287"/>
      <c r="AC526" s="287"/>
      <c r="AD526" s="287"/>
      <c r="AE526" s="287"/>
      <c r="AF526" s="287"/>
      <c r="AG526" s="365"/>
      <c r="AH526" s="368"/>
      <c r="AI526" s="287"/>
      <c r="AJ526" s="287"/>
      <c r="AK526" s="287"/>
      <c r="AL526" s="287"/>
      <c r="AM526" s="287"/>
      <c r="AN526" s="287"/>
      <c r="AO526" s="287"/>
      <c r="AP526" s="287"/>
      <c r="AQ526" s="287"/>
      <c r="AR526" s="287"/>
      <c r="AS526" s="287"/>
      <c r="AT526" s="286"/>
      <c r="AU526" s="367"/>
      <c r="AV526" s="287"/>
      <c r="AW526" s="287"/>
      <c r="AX526" s="287"/>
      <c r="AY526" s="287"/>
      <c r="AZ526" s="287"/>
      <c r="BA526" s="287"/>
      <c r="BB526" s="287"/>
      <c r="BC526" s="287"/>
      <c r="BD526" s="287"/>
      <c r="BE526" s="287"/>
      <c r="BF526" s="288"/>
      <c r="BG526" s="396"/>
      <c r="BH526" s="397"/>
      <c r="BI526" s="287"/>
      <c r="BJ526" s="287"/>
      <c r="BK526" s="287"/>
      <c r="BL526" s="287"/>
      <c r="BM526" s="287"/>
      <c r="BN526" s="287"/>
      <c r="BO526" s="287"/>
      <c r="BP526" s="287"/>
      <c r="BQ526" s="287"/>
      <c r="BR526" s="287"/>
      <c r="BS526" s="287"/>
      <c r="BT526" s="286"/>
    </row>
    <row r="527" spans="1:72" s="217" customFormat="1" ht="11.65" customHeight="1" x14ac:dyDescent="0.2">
      <c r="A527" s="289">
        <f>IF(ISBLANK(Tracker!G478),"",Tracker!G478)</f>
        <v>30</v>
      </c>
      <c r="B527" s="971" t="str">
        <f>IF(ISBLANK(Tracker!H478),"",Tracker!H478)</f>
        <v>Lysander Way</v>
      </c>
      <c r="C527" s="972"/>
      <c r="D527" s="972"/>
      <c r="E527" s="973"/>
      <c r="F527" s="96" t="str">
        <f>IF(ISBLANK(Tracker!L478),"",Tracker!L478)</f>
        <v>B35 7JY</v>
      </c>
      <c r="G527" s="217">
        <f t="shared" si="98"/>
        <v>489</v>
      </c>
      <c r="H527" s="368"/>
      <c r="I527" s="287"/>
      <c r="J527" s="287"/>
      <c r="K527" s="287"/>
      <c r="L527" s="287"/>
      <c r="M527" s="287"/>
      <c r="N527" s="287"/>
      <c r="O527" s="287"/>
      <c r="P527" s="287"/>
      <c r="Q527" s="287"/>
      <c r="R527" s="287"/>
      <c r="S527" s="287"/>
      <c r="T527" s="286"/>
      <c r="U527" s="367"/>
      <c r="V527" s="287"/>
      <c r="W527" s="287"/>
      <c r="X527" s="287"/>
      <c r="Y527" s="287"/>
      <c r="Z527" s="287"/>
      <c r="AA527" s="287"/>
      <c r="AB527" s="287"/>
      <c r="AC527" s="287"/>
      <c r="AD527" s="287"/>
      <c r="AE527" s="287"/>
      <c r="AF527" s="287"/>
      <c r="AG527" s="365"/>
      <c r="AH527" s="368"/>
      <c r="AI527" s="287"/>
      <c r="AJ527" s="287"/>
      <c r="AK527" s="287"/>
      <c r="AL527" s="287"/>
      <c r="AM527" s="287"/>
      <c r="AN527" s="287"/>
      <c r="AO527" s="287"/>
      <c r="AP527" s="287"/>
      <c r="AQ527" s="287"/>
      <c r="AR527" s="287"/>
      <c r="AS527" s="287"/>
      <c r="AT527" s="286"/>
      <c r="AU527" s="367"/>
      <c r="AV527" s="287"/>
      <c r="AW527" s="287"/>
      <c r="AX527" s="287"/>
      <c r="AY527" s="287"/>
      <c r="AZ527" s="287"/>
      <c r="BA527" s="287"/>
      <c r="BB527" s="287"/>
      <c r="BC527" s="287"/>
      <c r="BD527" s="287"/>
      <c r="BE527" s="287"/>
      <c r="BF527" s="288"/>
      <c r="BG527" s="396"/>
      <c r="BH527" s="397"/>
      <c r="BI527" s="287"/>
      <c r="BJ527" s="287"/>
      <c r="BK527" s="287"/>
      <c r="BL527" s="287"/>
      <c r="BM527" s="287"/>
      <c r="BN527" s="287"/>
      <c r="BO527" s="287"/>
      <c r="BP527" s="287"/>
      <c r="BQ527" s="287"/>
      <c r="BR527" s="287"/>
      <c r="BS527" s="287"/>
      <c r="BT527" s="286"/>
    </row>
    <row r="528" spans="1:72" s="217" customFormat="1" ht="11.65" customHeight="1" x14ac:dyDescent="0.2">
      <c r="A528" s="289">
        <f>IF(ISBLANK(Tracker!G479),"",Tracker!G479)</f>
        <v>5</v>
      </c>
      <c r="B528" s="971" t="str">
        <f>IF(ISBLANK(Tracker!H479),"",Tracker!H479)</f>
        <v>Lysander Way</v>
      </c>
      <c r="C528" s="972"/>
      <c r="D528" s="972"/>
      <c r="E528" s="973"/>
      <c r="F528" s="96" t="str">
        <f>IF(ISBLANK(Tracker!L479),"",Tracker!L479)</f>
        <v>B35 7JY</v>
      </c>
      <c r="G528" s="217">
        <f t="shared" si="98"/>
        <v>490</v>
      </c>
      <c r="H528" s="368"/>
      <c r="I528" s="287"/>
      <c r="J528" s="287"/>
      <c r="K528" s="287"/>
      <c r="L528" s="287"/>
      <c r="M528" s="287"/>
      <c r="N528" s="287"/>
      <c r="O528" s="287"/>
      <c r="P528" s="287"/>
      <c r="Q528" s="287"/>
      <c r="R528" s="287"/>
      <c r="S528" s="287"/>
      <c r="T528" s="286"/>
      <c r="U528" s="367"/>
      <c r="V528" s="287"/>
      <c r="W528" s="287"/>
      <c r="X528" s="287"/>
      <c r="Y528" s="287"/>
      <c r="Z528" s="287"/>
      <c r="AA528" s="287"/>
      <c r="AB528" s="287"/>
      <c r="AC528" s="287"/>
      <c r="AD528" s="287"/>
      <c r="AE528" s="287"/>
      <c r="AF528" s="287"/>
      <c r="AG528" s="365"/>
      <c r="AH528" s="368"/>
      <c r="AI528" s="287"/>
      <c r="AJ528" s="287"/>
      <c r="AK528" s="287"/>
      <c r="AL528" s="287"/>
      <c r="AM528" s="287"/>
      <c r="AN528" s="287"/>
      <c r="AO528" s="287"/>
      <c r="AP528" s="287"/>
      <c r="AQ528" s="287"/>
      <c r="AR528" s="287"/>
      <c r="AS528" s="287"/>
      <c r="AT528" s="286"/>
      <c r="AU528" s="367"/>
      <c r="AV528" s="287"/>
      <c r="AW528" s="287"/>
      <c r="AX528" s="287"/>
      <c r="AY528" s="287"/>
      <c r="AZ528" s="287"/>
      <c r="BA528" s="287"/>
      <c r="BB528" s="287"/>
      <c r="BC528" s="287"/>
      <c r="BD528" s="287"/>
      <c r="BE528" s="287"/>
      <c r="BF528" s="288"/>
      <c r="BG528" s="396"/>
      <c r="BH528" s="397"/>
      <c r="BI528" s="287"/>
      <c r="BJ528" s="287"/>
      <c r="BK528" s="287"/>
      <c r="BL528" s="287"/>
      <c r="BM528" s="287"/>
      <c r="BN528" s="287"/>
      <c r="BO528" s="287"/>
      <c r="BP528" s="287"/>
      <c r="BQ528" s="287"/>
      <c r="BR528" s="287"/>
      <c r="BS528" s="287"/>
      <c r="BT528" s="286"/>
    </row>
    <row r="529" spans="1:72" s="217" customFormat="1" ht="11.65" customHeight="1" x14ac:dyDescent="0.2">
      <c r="A529" s="289">
        <f>IF(ISBLANK(Tracker!G480),"",Tracker!G480)</f>
        <v>2</v>
      </c>
      <c r="B529" s="971" t="str">
        <f>IF(ISBLANK(Tracker!H480),"",Tracker!H480)</f>
        <v>Mere Avenue</v>
      </c>
      <c r="C529" s="972"/>
      <c r="D529" s="972"/>
      <c r="E529" s="973"/>
      <c r="F529" s="96" t="str">
        <f>IF(ISBLANK(Tracker!L480),"",Tracker!L480)</f>
        <v>B35 6QT</v>
      </c>
      <c r="G529" s="217">
        <f t="shared" si="98"/>
        <v>491</v>
      </c>
      <c r="H529" s="368"/>
      <c r="I529" s="287"/>
      <c r="J529" s="287"/>
      <c r="K529" s="287"/>
      <c r="L529" s="287"/>
      <c r="M529" s="287"/>
      <c r="N529" s="287"/>
      <c r="O529" s="287"/>
      <c r="P529" s="287"/>
      <c r="Q529" s="287"/>
      <c r="R529" s="287"/>
      <c r="S529" s="287"/>
      <c r="T529" s="286"/>
      <c r="U529" s="367"/>
      <c r="V529" s="287"/>
      <c r="W529" s="287"/>
      <c r="X529" s="287"/>
      <c r="Y529" s="287"/>
      <c r="Z529" s="287"/>
      <c r="AA529" s="287"/>
      <c r="AB529" s="287"/>
      <c r="AC529" s="287"/>
      <c r="AD529" s="287"/>
      <c r="AE529" s="287"/>
      <c r="AF529" s="287"/>
      <c r="AG529" s="365"/>
      <c r="AH529" s="368"/>
      <c r="AI529" s="287"/>
      <c r="AJ529" s="287"/>
      <c r="AK529" s="287"/>
      <c r="AL529" s="287"/>
      <c r="AM529" s="287"/>
      <c r="AN529" s="287"/>
      <c r="AO529" s="287"/>
      <c r="AP529" s="287"/>
      <c r="AQ529" s="287"/>
      <c r="AR529" s="287"/>
      <c r="AS529" s="287"/>
      <c r="AT529" s="286"/>
      <c r="AU529" s="367"/>
      <c r="AV529" s="287"/>
      <c r="AW529" s="287"/>
      <c r="AX529" s="287"/>
      <c r="AY529" s="287"/>
      <c r="AZ529" s="287"/>
      <c r="BA529" s="287"/>
      <c r="BB529" s="287"/>
      <c r="BC529" s="287"/>
      <c r="BD529" s="287"/>
      <c r="BE529" s="287"/>
      <c r="BF529" s="288"/>
      <c r="BG529" s="396"/>
      <c r="BH529" s="397"/>
      <c r="BI529" s="287"/>
      <c r="BJ529" s="287"/>
      <c r="BK529" s="287"/>
      <c r="BL529" s="287"/>
      <c r="BM529" s="287"/>
      <c r="BN529" s="287"/>
      <c r="BO529" s="287"/>
      <c r="BP529" s="287"/>
      <c r="BQ529" s="287"/>
      <c r="BR529" s="287"/>
      <c r="BS529" s="287"/>
      <c r="BT529" s="286"/>
    </row>
    <row r="530" spans="1:72" s="217" customFormat="1" ht="11.65" customHeight="1" x14ac:dyDescent="0.2">
      <c r="A530" s="289">
        <f>IF(ISBLANK(Tracker!G481),"",Tracker!G481)</f>
        <v>42</v>
      </c>
      <c r="B530" s="971" t="str">
        <f>IF(ISBLANK(Tracker!H481),"",Tracker!H481)</f>
        <v>Mere Avenue</v>
      </c>
      <c r="C530" s="972"/>
      <c r="D530" s="972"/>
      <c r="E530" s="973"/>
      <c r="F530" s="96" t="str">
        <f>IF(ISBLANK(Tracker!L481),"",Tracker!L481)</f>
        <v>B35 6QT</v>
      </c>
      <c r="G530" s="217">
        <f t="shared" si="98"/>
        <v>492</v>
      </c>
      <c r="H530" s="368"/>
      <c r="I530" s="287"/>
      <c r="J530" s="287"/>
      <c r="K530" s="287"/>
      <c r="L530" s="287"/>
      <c r="M530" s="287"/>
      <c r="N530" s="287"/>
      <c r="O530" s="287"/>
      <c r="P530" s="287"/>
      <c r="Q530" s="287"/>
      <c r="R530" s="287"/>
      <c r="S530" s="287"/>
      <c r="T530" s="286"/>
      <c r="U530" s="367"/>
      <c r="V530" s="287"/>
      <c r="W530" s="287"/>
      <c r="X530" s="287"/>
      <c r="Y530" s="287"/>
      <c r="Z530" s="287"/>
      <c r="AA530" s="287"/>
      <c r="AB530" s="287"/>
      <c r="AC530" s="287"/>
      <c r="AD530" s="287"/>
      <c r="AE530" s="287"/>
      <c r="AF530" s="287"/>
      <c r="AG530" s="365"/>
      <c r="AH530" s="368"/>
      <c r="AI530" s="287"/>
      <c r="AJ530" s="287"/>
      <c r="AK530" s="287"/>
      <c r="AL530" s="287"/>
      <c r="AM530" s="287"/>
      <c r="AN530" s="287"/>
      <c r="AO530" s="287"/>
      <c r="AP530" s="287"/>
      <c r="AQ530" s="287"/>
      <c r="AR530" s="287"/>
      <c r="AS530" s="287"/>
      <c r="AT530" s="286"/>
      <c r="AU530" s="367"/>
      <c r="AV530" s="287"/>
      <c r="AW530" s="287"/>
      <c r="AX530" s="287"/>
      <c r="AY530" s="287"/>
      <c r="AZ530" s="287"/>
      <c r="BA530" s="287"/>
      <c r="BB530" s="287"/>
      <c r="BC530" s="287"/>
      <c r="BD530" s="287"/>
      <c r="BE530" s="287"/>
      <c r="BF530" s="288"/>
      <c r="BG530" s="396"/>
      <c r="BH530" s="397"/>
      <c r="BI530" s="287"/>
      <c r="BJ530" s="287"/>
      <c r="BK530" s="287"/>
      <c r="BL530" s="287"/>
      <c r="BM530" s="287"/>
      <c r="BN530" s="287"/>
      <c r="BO530" s="287"/>
      <c r="BP530" s="287"/>
      <c r="BQ530" s="287"/>
      <c r="BR530" s="287"/>
      <c r="BS530" s="287"/>
      <c r="BT530" s="286"/>
    </row>
    <row r="531" spans="1:72" s="217" customFormat="1" ht="11.65" customHeight="1" x14ac:dyDescent="0.2">
      <c r="A531" s="289">
        <f>IF(ISBLANK(Tracker!G482),"",Tracker!G482)</f>
        <v>52</v>
      </c>
      <c r="B531" s="971" t="str">
        <f>IF(ISBLANK(Tracker!H482),"",Tracker!H482)</f>
        <v>Mere Avenue</v>
      </c>
      <c r="C531" s="972"/>
      <c r="D531" s="972"/>
      <c r="E531" s="973"/>
      <c r="F531" s="96" t="str">
        <f>IF(ISBLANK(Tracker!L482),"",Tracker!L482)</f>
        <v>B35 6QT</v>
      </c>
      <c r="G531" s="217">
        <f t="shared" si="98"/>
        <v>493</v>
      </c>
      <c r="H531" s="368"/>
      <c r="I531" s="287"/>
      <c r="J531" s="287"/>
      <c r="K531" s="287"/>
      <c r="L531" s="287"/>
      <c r="M531" s="287"/>
      <c r="N531" s="287"/>
      <c r="O531" s="287"/>
      <c r="P531" s="287"/>
      <c r="Q531" s="287"/>
      <c r="R531" s="287"/>
      <c r="S531" s="287"/>
      <c r="T531" s="286"/>
      <c r="U531" s="367"/>
      <c r="V531" s="287"/>
      <c r="W531" s="287"/>
      <c r="X531" s="287"/>
      <c r="Y531" s="287"/>
      <c r="Z531" s="287"/>
      <c r="AA531" s="287"/>
      <c r="AB531" s="287"/>
      <c r="AC531" s="287"/>
      <c r="AD531" s="287"/>
      <c r="AE531" s="287"/>
      <c r="AF531" s="287"/>
      <c r="AG531" s="365"/>
      <c r="AH531" s="368"/>
      <c r="AI531" s="287"/>
      <c r="AJ531" s="287"/>
      <c r="AK531" s="287"/>
      <c r="AL531" s="287"/>
      <c r="AM531" s="287"/>
      <c r="AN531" s="287"/>
      <c r="AO531" s="287"/>
      <c r="AP531" s="287"/>
      <c r="AQ531" s="287"/>
      <c r="AR531" s="287"/>
      <c r="AS531" s="287"/>
      <c r="AT531" s="286"/>
      <c r="AU531" s="367"/>
      <c r="AV531" s="287"/>
      <c r="AW531" s="287"/>
      <c r="AX531" s="287"/>
      <c r="AY531" s="287"/>
      <c r="AZ531" s="287"/>
      <c r="BA531" s="287"/>
      <c r="BB531" s="287"/>
      <c r="BC531" s="287"/>
      <c r="BD531" s="287"/>
      <c r="BE531" s="287"/>
      <c r="BF531" s="288"/>
      <c r="BG531" s="396"/>
      <c r="BH531" s="397"/>
      <c r="BI531" s="287"/>
      <c r="BJ531" s="287"/>
      <c r="BK531" s="287"/>
      <c r="BL531" s="287"/>
      <c r="BM531" s="287"/>
      <c r="BN531" s="287"/>
      <c r="BO531" s="287"/>
      <c r="BP531" s="287"/>
      <c r="BQ531" s="287"/>
      <c r="BR531" s="287"/>
      <c r="BS531" s="287"/>
      <c r="BT531" s="286"/>
    </row>
    <row r="532" spans="1:72" s="217" customFormat="1" ht="11.65" customHeight="1" x14ac:dyDescent="0.2">
      <c r="A532" s="289">
        <f>IF(ISBLANK(Tracker!G483),"",Tracker!G483)</f>
        <v>4</v>
      </c>
      <c r="B532" s="971" t="str">
        <f>IF(ISBLANK(Tracker!H483),"",Tracker!H483)</f>
        <v>Mere Avenue</v>
      </c>
      <c r="C532" s="972"/>
      <c r="D532" s="972"/>
      <c r="E532" s="973"/>
      <c r="F532" s="96" t="str">
        <f>IF(ISBLANK(Tracker!L483),"",Tracker!L483)</f>
        <v>B35 6QT</v>
      </c>
      <c r="G532" s="217">
        <f t="shared" si="98"/>
        <v>494</v>
      </c>
      <c r="H532" s="368"/>
      <c r="I532" s="287"/>
      <c r="J532" s="287"/>
      <c r="K532" s="287"/>
      <c r="L532" s="287"/>
      <c r="M532" s="287"/>
      <c r="N532" s="287"/>
      <c r="O532" s="287"/>
      <c r="P532" s="287"/>
      <c r="Q532" s="287"/>
      <c r="R532" s="287"/>
      <c r="S532" s="287"/>
      <c r="T532" s="286"/>
      <c r="U532" s="367"/>
      <c r="V532" s="287"/>
      <c r="W532" s="287"/>
      <c r="X532" s="287"/>
      <c r="Y532" s="287"/>
      <c r="Z532" s="287"/>
      <c r="AA532" s="287"/>
      <c r="AB532" s="287"/>
      <c r="AC532" s="287"/>
      <c r="AD532" s="287"/>
      <c r="AE532" s="287"/>
      <c r="AF532" s="287"/>
      <c r="AG532" s="365"/>
      <c r="AH532" s="368"/>
      <c r="AI532" s="287"/>
      <c r="AJ532" s="287"/>
      <c r="AK532" s="287"/>
      <c r="AL532" s="287"/>
      <c r="AM532" s="287"/>
      <c r="AN532" s="287"/>
      <c r="AO532" s="287"/>
      <c r="AP532" s="287"/>
      <c r="AQ532" s="287"/>
      <c r="AR532" s="287"/>
      <c r="AS532" s="287"/>
      <c r="AT532" s="286"/>
      <c r="AU532" s="367"/>
      <c r="AV532" s="287"/>
      <c r="AW532" s="287"/>
      <c r="AX532" s="287"/>
      <c r="AY532" s="287"/>
      <c r="AZ532" s="287"/>
      <c r="BA532" s="287"/>
      <c r="BB532" s="287"/>
      <c r="BC532" s="287"/>
      <c r="BD532" s="287"/>
      <c r="BE532" s="287"/>
      <c r="BF532" s="288"/>
      <c r="BG532" s="396"/>
      <c r="BH532" s="397"/>
      <c r="BI532" s="287"/>
      <c r="BJ532" s="287"/>
      <c r="BK532" s="287"/>
      <c r="BL532" s="287"/>
      <c r="BM532" s="287"/>
      <c r="BN532" s="287"/>
      <c r="BO532" s="287"/>
      <c r="BP532" s="287"/>
      <c r="BQ532" s="287"/>
      <c r="BR532" s="287"/>
      <c r="BS532" s="287"/>
      <c r="BT532" s="286"/>
    </row>
    <row r="533" spans="1:72" s="217" customFormat="1" ht="11.65" customHeight="1" x14ac:dyDescent="0.2">
      <c r="A533" s="289">
        <f>IF(ISBLANK(Tracker!G484),"",Tracker!G484)</f>
        <v>18</v>
      </c>
      <c r="B533" s="971" t="str">
        <f>IF(ISBLANK(Tracker!H484),"",Tracker!H484)</f>
        <v>Mere Avenue</v>
      </c>
      <c r="C533" s="972"/>
      <c r="D533" s="972"/>
      <c r="E533" s="973"/>
      <c r="F533" s="96" t="str">
        <f>IF(ISBLANK(Tracker!L484),"",Tracker!L484)</f>
        <v>B35 6QT</v>
      </c>
      <c r="G533" s="217">
        <f t="shared" si="98"/>
        <v>495</v>
      </c>
      <c r="H533" s="368"/>
      <c r="I533" s="287"/>
      <c r="J533" s="287"/>
      <c r="K533" s="287"/>
      <c r="L533" s="287"/>
      <c r="M533" s="287"/>
      <c r="N533" s="287"/>
      <c r="O533" s="287"/>
      <c r="P533" s="287"/>
      <c r="Q533" s="287"/>
      <c r="R533" s="287"/>
      <c r="S533" s="287"/>
      <c r="T533" s="286"/>
      <c r="U533" s="367"/>
      <c r="V533" s="287"/>
      <c r="W533" s="287"/>
      <c r="X533" s="287"/>
      <c r="Y533" s="287"/>
      <c r="Z533" s="287"/>
      <c r="AA533" s="287"/>
      <c r="AB533" s="287"/>
      <c r="AC533" s="287"/>
      <c r="AD533" s="287"/>
      <c r="AE533" s="287"/>
      <c r="AF533" s="287"/>
      <c r="AG533" s="365"/>
      <c r="AH533" s="368"/>
      <c r="AI533" s="287"/>
      <c r="AJ533" s="287"/>
      <c r="AK533" s="287"/>
      <c r="AL533" s="287"/>
      <c r="AM533" s="287"/>
      <c r="AN533" s="287"/>
      <c r="AO533" s="287"/>
      <c r="AP533" s="287"/>
      <c r="AQ533" s="287"/>
      <c r="AR533" s="287"/>
      <c r="AS533" s="287"/>
      <c r="AT533" s="286"/>
      <c r="AU533" s="367"/>
      <c r="AV533" s="287"/>
      <c r="AW533" s="287"/>
      <c r="AX533" s="287"/>
      <c r="AY533" s="287"/>
      <c r="AZ533" s="287"/>
      <c r="BA533" s="287"/>
      <c r="BB533" s="287"/>
      <c r="BC533" s="287"/>
      <c r="BD533" s="287"/>
      <c r="BE533" s="287"/>
      <c r="BF533" s="288"/>
      <c r="BG533" s="396"/>
      <c r="BH533" s="397"/>
      <c r="BI533" s="287"/>
      <c r="BJ533" s="287"/>
      <c r="BK533" s="287"/>
      <c r="BL533" s="287"/>
      <c r="BM533" s="287"/>
      <c r="BN533" s="287"/>
      <c r="BO533" s="287"/>
      <c r="BP533" s="287"/>
      <c r="BQ533" s="287"/>
      <c r="BR533" s="287"/>
      <c r="BS533" s="287"/>
      <c r="BT533" s="286"/>
    </row>
    <row r="534" spans="1:72" s="217" customFormat="1" ht="11.65" customHeight="1" x14ac:dyDescent="0.2">
      <c r="A534" s="289">
        <f>IF(ISBLANK(Tracker!G485),"",Tracker!G485)</f>
        <v>20</v>
      </c>
      <c r="B534" s="971" t="str">
        <f>IF(ISBLANK(Tracker!H485),"",Tracker!H485)</f>
        <v>Mere Avenue</v>
      </c>
      <c r="C534" s="972"/>
      <c r="D534" s="972"/>
      <c r="E534" s="973"/>
      <c r="F534" s="96" t="str">
        <f>IF(ISBLANK(Tracker!L485),"",Tracker!L485)</f>
        <v>B35 6QT</v>
      </c>
      <c r="G534" s="217">
        <f t="shared" si="98"/>
        <v>496</v>
      </c>
      <c r="H534" s="368"/>
      <c r="I534" s="287"/>
      <c r="J534" s="287"/>
      <c r="K534" s="287"/>
      <c r="L534" s="287"/>
      <c r="M534" s="287"/>
      <c r="N534" s="287"/>
      <c r="O534" s="287"/>
      <c r="P534" s="287"/>
      <c r="Q534" s="287"/>
      <c r="R534" s="287"/>
      <c r="S534" s="287"/>
      <c r="T534" s="286"/>
      <c r="U534" s="367"/>
      <c r="V534" s="287"/>
      <c r="W534" s="287"/>
      <c r="X534" s="287"/>
      <c r="Y534" s="287"/>
      <c r="Z534" s="287"/>
      <c r="AA534" s="287"/>
      <c r="AB534" s="287"/>
      <c r="AC534" s="287"/>
      <c r="AD534" s="287"/>
      <c r="AE534" s="287"/>
      <c r="AF534" s="287"/>
      <c r="AG534" s="365"/>
      <c r="AH534" s="368"/>
      <c r="AI534" s="287"/>
      <c r="AJ534" s="287"/>
      <c r="AK534" s="287"/>
      <c r="AL534" s="287"/>
      <c r="AM534" s="287"/>
      <c r="AN534" s="287"/>
      <c r="AO534" s="287"/>
      <c r="AP534" s="287"/>
      <c r="AQ534" s="287"/>
      <c r="AR534" s="287"/>
      <c r="AS534" s="287"/>
      <c r="AT534" s="286"/>
      <c r="AU534" s="367"/>
      <c r="AV534" s="287"/>
      <c r="AW534" s="287"/>
      <c r="AX534" s="287"/>
      <c r="AY534" s="287"/>
      <c r="AZ534" s="287"/>
      <c r="BA534" s="287"/>
      <c r="BB534" s="287"/>
      <c r="BC534" s="287"/>
      <c r="BD534" s="287"/>
      <c r="BE534" s="287"/>
      <c r="BF534" s="288"/>
      <c r="BG534" s="396"/>
      <c r="BH534" s="397"/>
      <c r="BI534" s="287"/>
      <c r="BJ534" s="287"/>
      <c r="BK534" s="287"/>
      <c r="BL534" s="287"/>
      <c r="BM534" s="287"/>
      <c r="BN534" s="287"/>
      <c r="BO534" s="287"/>
      <c r="BP534" s="287"/>
      <c r="BQ534" s="287"/>
      <c r="BR534" s="287"/>
      <c r="BS534" s="287"/>
      <c r="BT534" s="286"/>
    </row>
    <row r="535" spans="1:72" s="217" customFormat="1" ht="11.65" customHeight="1" x14ac:dyDescent="0.2">
      <c r="A535" s="289">
        <f>IF(ISBLANK(Tracker!G486),"",Tracker!G486)</f>
        <v>56</v>
      </c>
      <c r="B535" s="971" t="str">
        <f>IF(ISBLANK(Tracker!H486),"",Tracker!H486)</f>
        <v>Mere Avenue</v>
      </c>
      <c r="C535" s="972"/>
      <c r="D535" s="972"/>
      <c r="E535" s="973"/>
      <c r="F535" s="96" t="str">
        <f>IF(ISBLANK(Tracker!L486),"",Tracker!L486)</f>
        <v>B35 6QT</v>
      </c>
      <c r="G535" s="217">
        <f t="shared" si="98"/>
        <v>497</v>
      </c>
      <c r="H535" s="368"/>
      <c r="I535" s="287"/>
      <c r="J535" s="287"/>
      <c r="K535" s="287"/>
      <c r="L535" s="287"/>
      <c r="M535" s="287"/>
      <c r="N535" s="287"/>
      <c r="O535" s="287"/>
      <c r="P535" s="287"/>
      <c r="Q535" s="287"/>
      <c r="R535" s="287"/>
      <c r="S535" s="287"/>
      <c r="T535" s="286"/>
      <c r="U535" s="367"/>
      <c r="V535" s="287"/>
      <c r="W535" s="287"/>
      <c r="X535" s="287"/>
      <c r="Y535" s="287"/>
      <c r="Z535" s="287"/>
      <c r="AA535" s="287"/>
      <c r="AB535" s="287"/>
      <c r="AC535" s="287"/>
      <c r="AD535" s="287"/>
      <c r="AE535" s="287"/>
      <c r="AF535" s="287"/>
      <c r="AG535" s="365"/>
      <c r="AH535" s="368"/>
      <c r="AI535" s="287"/>
      <c r="AJ535" s="287"/>
      <c r="AK535" s="287"/>
      <c r="AL535" s="287"/>
      <c r="AM535" s="287"/>
      <c r="AN535" s="287"/>
      <c r="AO535" s="287"/>
      <c r="AP535" s="287"/>
      <c r="AQ535" s="287"/>
      <c r="AR535" s="287"/>
      <c r="AS535" s="287"/>
      <c r="AT535" s="286"/>
      <c r="AU535" s="367"/>
      <c r="AV535" s="287"/>
      <c r="AW535" s="287"/>
      <c r="AX535" s="287"/>
      <c r="AY535" s="287"/>
      <c r="AZ535" s="287"/>
      <c r="BA535" s="287"/>
      <c r="BB535" s="287"/>
      <c r="BC535" s="287"/>
      <c r="BD535" s="287"/>
      <c r="BE535" s="287"/>
      <c r="BF535" s="288"/>
      <c r="BG535" s="396"/>
      <c r="BH535" s="397"/>
      <c r="BI535" s="287"/>
      <c r="BJ535" s="287"/>
      <c r="BK535" s="287"/>
      <c r="BL535" s="287"/>
      <c r="BM535" s="287"/>
      <c r="BN535" s="287"/>
      <c r="BO535" s="287"/>
      <c r="BP535" s="287"/>
      <c r="BQ535" s="287"/>
      <c r="BR535" s="287"/>
      <c r="BS535" s="287"/>
      <c r="BT535" s="286"/>
    </row>
    <row r="536" spans="1:72" s="217" customFormat="1" ht="11.65" customHeight="1" x14ac:dyDescent="0.2">
      <c r="A536" s="289">
        <f>IF(ISBLANK(Tracker!G487),"",Tracker!G487)</f>
        <v>58</v>
      </c>
      <c r="B536" s="971" t="str">
        <f>IF(ISBLANK(Tracker!H487),"",Tracker!H487)</f>
        <v>Mere Avenue</v>
      </c>
      <c r="C536" s="972"/>
      <c r="D536" s="972"/>
      <c r="E536" s="973"/>
      <c r="F536" s="96" t="str">
        <f>IF(ISBLANK(Tracker!L487),"",Tracker!L487)</f>
        <v>B35 6QT</v>
      </c>
      <c r="G536" s="217">
        <f t="shared" si="98"/>
        <v>498</v>
      </c>
      <c r="H536" s="368"/>
      <c r="I536" s="287"/>
      <c r="J536" s="287"/>
      <c r="K536" s="287"/>
      <c r="L536" s="287"/>
      <c r="M536" s="287"/>
      <c r="N536" s="287"/>
      <c r="O536" s="287"/>
      <c r="P536" s="287"/>
      <c r="Q536" s="287"/>
      <c r="R536" s="287"/>
      <c r="S536" s="287"/>
      <c r="T536" s="286"/>
      <c r="U536" s="367"/>
      <c r="V536" s="287"/>
      <c r="W536" s="287"/>
      <c r="X536" s="287"/>
      <c r="Y536" s="287"/>
      <c r="Z536" s="287"/>
      <c r="AA536" s="287"/>
      <c r="AB536" s="287"/>
      <c r="AC536" s="287"/>
      <c r="AD536" s="287"/>
      <c r="AE536" s="287"/>
      <c r="AF536" s="287"/>
      <c r="AG536" s="365"/>
      <c r="AH536" s="368"/>
      <c r="AI536" s="287"/>
      <c r="AJ536" s="287"/>
      <c r="AK536" s="287"/>
      <c r="AL536" s="287"/>
      <c r="AM536" s="287"/>
      <c r="AN536" s="287"/>
      <c r="AO536" s="287"/>
      <c r="AP536" s="287"/>
      <c r="AQ536" s="287"/>
      <c r="AR536" s="287"/>
      <c r="AS536" s="287"/>
      <c r="AT536" s="286"/>
      <c r="AU536" s="367"/>
      <c r="AV536" s="287"/>
      <c r="AW536" s="287"/>
      <c r="AX536" s="287"/>
      <c r="AY536" s="287"/>
      <c r="AZ536" s="287"/>
      <c r="BA536" s="287"/>
      <c r="BB536" s="287"/>
      <c r="BC536" s="287"/>
      <c r="BD536" s="287"/>
      <c r="BE536" s="287"/>
      <c r="BF536" s="288"/>
      <c r="BG536" s="396"/>
      <c r="BH536" s="397"/>
      <c r="BI536" s="287"/>
      <c r="BJ536" s="287"/>
      <c r="BK536" s="287"/>
      <c r="BL536" s="287"/>
      <c r="BM536" s="287"/>
      <c r="BN536" s="287"/>
      <c r="BO536" s="287"/>
      <c r="BP536" s="287"/>
      <c r="BQ536" s="287"/>
      <c r="BR536" s="287"/>
      <c r="BS536" s="287"/>
      <c r="BT536" s="286"/>
    </row>
    <row r="537" spans="1:72" s="217" customFormat="1" ht="11.65" customHeight="1" x14ac:dyDescent="0.2">
      <c r="A537" s="289">
        <f>IF(ISBLANK(Tracker!G488),"",Tracker!G488)</f>
        <v>76</v>
      </c>
      <c r="B537" s="971" t="str">
        <f>IF(ISBLANK(Tracker!H488),"",Tracker!H488)</f>
        <v>Mere Avenue</v>
      </c>
      <c r="C537" s="972"/>
      <c r="D537" s="972"/>
      <c r="E537" s="973"/>
      <c r="F537" s="96" t="str">
        <f>IF(ISBLANK(Tracker!L488),"",Tracker!L488)</f>
        <v>B35 6QT</v>
      </c>
      <c r="G537" s="217">
        <f t="shared" si="98"/>
        <v>499</v>
      </c>
      <c r="H537" s="368"/>
      <c r="I537" s="287"/>
      <c r="J537" s="287"/>
      <c r="K537" s="287"/>
      <c r="L537" s="287"/>
      <c r="M537" s="287"/>
      <c r="N537" s="287"/>
      <c r="O537" s="287"/>
      <c r="P537" s="287"/>
      <c r="Q537" s="287"/>
      <c r="R537" s="287"/>
      <c r="S537" s="287"/>
      <c r="T537" s="286"/>
      <c r="U537" s="367"/>
      <c r="V537" s="287"/>
      <c r="W537" s="287"/>
      <c r="X537" s="287"/>
      <c r="Y537" s="287"/>
      <c r="Z537" s="287"/>
      <c r="AA537" s="287"/>
      <c r="AB537" s="287"/>
      <c r="AC537" s="287"/>
      <c r="AD537" s="287"/>
      <c r="AE537" s="287"/>
      <c r="AF537" s="287"/>
      <c r="AG537" s="365"/>
      <c r="AH537" s="368"/>
      <c r="AI537" s="287"/>
      <c r="AJ537" s="287"/>
      <c r="AK537" s="287"/>
      <c r="AL537" s="287"/>
      <c r="AM537" s="287"/>
      <c r="AN537" s="287"/>
      <c r="AO537" s="287"/>
      <c r="AP537" s="287"/>
      <c r="AQ537" s="287"/>
      <c r="AR537" s="287"/>
      <c r="AS537" s="287"/>
      <c r="AT537" s="286"/>
      <c r="AU537" s="367"/>
      <c r="AV537" s="287"/>
      <c r="AW537" s="287"/>
      <c r="AX537" s="287"/>
      <c r="AY537" s="287"/>
      <c r="AZ537" s="287"/>
      <c r="BA537" s="287"/>
      <c r="BB537" s="287"/>
      <c r="BC537" s="287"/>
      <c r="BD537" s="287"/>
      <c r="BE537" s="287"/>
      <c r="BF537" s="288"/>
      <c r="BG537" s="396"/>
      <c r="BH537" s="397"/>
      <c r="BI537" s="287"/>
      <c r="BJ537" s="287"/>
      <c r="BK537" s="287"/>
      <c r="BL537" s="287"/>
      <c r="BM537" s="287"/>
      <c r="BN537" s="287"/>
      <c r="BO537" s="287"/>
      <c r="BP537" s="287"/>
      <c r="BQ537" s="287"/>
      <c r="BR537" s="287"/>
      <c r="BS537" s="287"/>
      <c r="BT537" s="286"/>
    </row>
    <row r="538" spans="1:72" s="217" customFormat="1" ht="11.65" customHeight="1" x14ac:dyDescent="0.2">
      <c r="A538" s="289">
        <f>IF(ISBLANK(Tracker!G489),"",Tracker!G489)</f>
        <v>78</v>
      </c>
      <c r="B538" s="971" t="str">
        <f>IF(ISBLANK(Tracker!H489),"",Tracker!H489)</f>
        <v>Mere Avenue</v>
      </c>
      <c r="C538" s="972"/>
      <c r="D538" s="972"/>
      <c r="E538" s="973"/>
      <c r="F538" s="96" t="str">
        <f>IF(ISBLANK(Tracker!L489),"",Tracker!L489)</f>
        <v>B35 6QT</v>
      </c>
      <c r="G538" s="217">
        <f t="shared" si="98"/>
        <v>500</v>
      </c>
      <c r="H538" s="368"/>
      <c r="I538" s="287"/>
      <c r="J538" s="287"/>
      <c r="K538" s="287"/>
      <c r="L538" s="287"/>
      <c r="M538" s="287"/>
      <c r="N538" s="287"/>
      <c r="O538" s="287"/>
      <c r="P538" s="287"/>
      <c r="Q538" s="287"/>
      <c r="R538" s="287"/>
      <c r="S538" s="287"/>
      <c r="T538" s="286"/>
      <c r="U538" s="367"/>
      <c r="V538" s="287"/>
      <c r="W538" s="287"/>
      <c r="X538" s="287"/>
      <c r="Y538" s="287"/>
      <c r="Z538" s="287"/>
      <c r="AA538" s="287"/>
      <c r="AB538" s="287"/>
      <c r="AC538" s="287"/>
      <c r="AD538" s="287"/>
      <c r="AE538" s="287"/>
      <c r="AF538" s="287"/>
      <c r="AG538" s="365"/>
      <c r="AH538" s="368"/>
      <c r="AI538" s="287"/>
      <c r="AJ538" s="287"/>
      <c r="AK538" s="287"/>
      <c r="AL538" s="287"/>
      <c r="AM538" s="287"/>
      <c r="AN538" s="287"/>
      <c r="AO538" s="287"/>
      <c r="AP538" s="287"/>
      <c r="AQ538" s="287"/>
      <c r="AR538" s="287"/>
      <c r="AS538" s="287"/>
      <c r="AT538" s="286"/>
      <c r="AU538" s="367"/>
      <c r="AV538" s="287"/>
      <c r="AW538" s="287"/>
      <c r="AX538" s="287"/>
      <c r="AY538" s="287"/>
      <c r="AZ538" s="287"/>
      <c r="BA538" s="287"/>
      <c r="BB538" s="287"/>
      <c r="BC538" s="287"/>
      <c r="BD538" s="287"/>
      <c r="BE538" s="287"/>
      <c r="BF538" s="288"/>
      <c r="BG538" s="396"/>
      <c r="BH538" s="397"/>
      <c r="BI538" s="287"/>
      <c r="BJ538" s="287"/>
      <c r="BK538" s="287"/>
      <c r="BL538" s="287"/>
      <c r="BM538" s="287"/>
      <c r="BN538" s="287"/>
      <c r="BO538" s="287"/>
      <c r="BP538" s="287"/>
      <c r="BQ538" s="287"/>
      <c r="BR538" s="287"/>
      <c r="BS538" s="287"/>
      <c r="BT538" s="286"/>
    </row>
    <row r="539" spans="1:72" s="217" customFormat="1" ht="11.65" customHeight="1" x14ac:dyDescent="0.2">
      <c r="A539" s="289">
        <f>IF(ISBLANK(Tracker!G490),"",Tracker!G490)</f>
        <v>80</v>
      </c>
      <c r="B539" s="971" t="str">
        <f>IF(ISBLANK(Tracker!H490),"",Tracker!H490)</f>
        <v>Mere Avenue</v>
      </c>
      <c r="C539" s="972"/>
      <c r="D539" s="972"/>
      <c r="E539" s="973"/>
      <c r="F539" s="96" t="str">
        <f>IF(ISBLANK(Tracker!L490),"",Tracker!L490)</f>
        <v>B35 6QT</v>
      </c>
      <c r="G539" s="217">
        <f t="shared" si="98"/>
        <v>501</v>
      </c>
      <c r="H539" s="368"/>
      <c r="I539" s="287"/>
      <c r="J539" s="287"/>
      <c r="K539" s="287"/>
      <c r="L539" s="287"/>
      <c r="M539" s="287"/>
      <c r="N539" s="287"/>
      <c r="O539" s="287"/>
      <c r="P539" s="287"/>
      <c r="Q539" s="287"/>
      <c r="R539" s="287"/>
      <c r="S539" s="287"/>
      <c r="T539" s="286"/>
      <c r="U539" s="367"/>
      <c r="V539" s="287"/>
      <c r="W539" s="287"/>
      <c r="X539" s="287"/>
      <c r="Y539" s="287"/>
      <c r="Z539" s="287"/>
      <c r="AA539" s="287"/>
      <c r="AB539" s="287"/>
      <c r="AC539" s="287"/>
      <c r="AD539" s="287"/>
      <c r="AE539" s="287"/>
      <c r="AF539" s="287"/>
      <c r="AG539" s="365"/>
      <c r="AH539" s="368"/>
      <c r="AI539" s="287"/>
      <c r="AJ539" s="287"/>
      <c r="AK539" s="287"/>
      <c r="AL539" s="287"/>
      <c r="AM539" s="287"/>
      <c r="AN539" s="287"/>
      <c r="AO539" s="287"/>
      <c r="AP539" s="287"/>
      <c r="AQ539" s="287"/>
      <c r="AR539" s="287"/>
      <c r="AS539" s="287"/>
      <c r="AT539" s="286"/>
      <c r="AU539" s="367"/>
      <c r="AV539" s="287"/>
      <c r="AW539" s="287"/>
      <c r="AX539" s="287"/>
      <c r="AY539" s="287"/>
      <c r="AZ539" s="287"/>
      <c r="BA539" s="287"/>
      <c r="BB539" s="287"/>
      <c r="BC539" s="287"/>
      <c r="BD539" s="287"/>
      <c r="BE539" s="287"/>
      <c r="BF539" s="288"/>
      <c r="BG539" s="396"/>
      <c r="BH539" s="397"/>
      <c r="BI539" s="287"/>
      <c r="BJ539" s="287"/>
      <c r="BK539" s="287"/>
      <c r="BL539" s="287"/>
      <c r="BM539" s="287"/>
      <c r="BN539" s="287"/>
      <c r="BO539" s="287"/>
      <c r="BP539" s="287"/>
      <c r="BQ539" s="287"/>
      <c r="BR539" s="287"/>
      <c r="BS539" s="287"/>
      <c r="BT539" s="286"/>
    </row>
    <row r="540" spans="1:72" s="217" customFormat="1" ht="11.65" customHeight="1" x14ac:dyDescent="0.2">
      <c r="A540" s="289">
        <f>IF(ISBLANK(Tracker!G491),"",Tracker!G491)</f>
        <v>82</v>
      </c>
      <c r="B540" s="971" t="str">
        <f>IF(ISBLANK(Tracker!H491),"",Tracker!H491)</f>
        <v>Mere Avenue</v>
      </c>
      <c r="C540" s="972"/>
      <c r="D540" s="972"/>
      <c r="E540" s="973"/>
      <c r="F540" s="96" t="str">
        <f>IF(ISBLANK(Tracker!L491),"",Tracker!L491)</f>
        <v>B35 6QT</v>
      </c>
      <c r="G540" s="217">
        <f t="shared" si="98"/>
        <v>502</v>
      </c>
      <c r="H540" s="368"/>
      <c r="I540" s="287"/>
      <c r="J540" s="287"/>
      <c r="K540" s="287"/>
      <c r="L540" s="287"/>
      <c r="M540" s="287"/>
      <c r="N540" s="287"/>
      <c r="O540" s="287"/>
      <c r="P540" s="287"/>
      <c r="Q540" s="287"/>
      <c r="R540" s="287"/>
      <c r="S540" s="287"/>
      <c r="T540" s="286"/>
      <c r="U540" s="367"/>
      <c r="V540" s="287"/>
      <c r="W540" s="287"/>
      <c r="X540" s="287"/>
      <c r="Y540" s="287"/>
      <c r="Z540" s="287"/>
      <c r="AA540" s="287"/>
      <c r="AB540" s="287"/>
      <c r="AC540" s="287"/>
      <c r="AD540" s="287"/>
      <c r="AE540" s="287"/>
      <c r="AF540" s="287"/>
      <c r="AG540" s="365"/>
      <c r="AH540" s="368"/>
      <c r="AI540" s="287"/>
      <c r="AJ540" s="287"/>
      <c r="AK540" s="287"/>
      <c r="AL540" s="287"/>
      <c r="AM540" s="287"/>
      <c r="AN540" s="287"/>
      <c r="AO540" s="287"/>
      <c r="AP540" s="287"/>
      <c r="AQ540" s="287"/>
      <c r="AR540" s="287"/>
      <c r="AS540" s="287"/>
      <c r="AT540" s="286"/>
      <c r="AU540" s="367"/>
      <c r="AV540" s="287"/>
      <c r="AW540" s="287"/>
      <c r="AX540" s="287"/>
      <c r="AY540" s="287"/>
      <c r="AZ540" s="287"/>
      <c r="BA540" s="287"/>
      <c r="BB540" s="287"/>
      <c r="BC540" s="287"/>
      <c r="BD540" s="287"/>
      <c r="BE540" s="287"/>
      <c r="BF540" s="288"/>
      <c r="BG540" s="396"/>
      <c r="BH540" s="397"/>
      <c r="BI540" s="287"/>
      <c r="BJ540" s="287"/>
      <c r="BK540" s="287"/>
      <c r="BL540" s="287"/>
      <c r="BM540" s="287"/>
      <c r="BN540" s="287"/>
      <c r="BO540" s="287"/>
      <c r="BP540" s="287"/>
      <c r="BQ540" s="287"/>
      <c r="BR540" s="287"/>
      <c r="BS540" s="287"/>
      <c r="BT540" s="286"/>
    </row>
    <row r="541" spans="1:72" s="217" customFormat="1" ht="11.65" customHeight="1" x14ac:dyDescent="0.2">
      <c r="A541" s="289" t="str">
        <f>IF(ISBLANK(Tracker!G492),"",Tracker!G492)</f>
        <v xml:space="preserve">FLAT 44 </v>
      </c>
      <c r="B541" s="971" t="str">
        <f>IF(ISBLANK(Tracker!H492),"",Tracker!H492)</f>
        <v>Mere Avenue</v>
      </c>
      <c r="C541" s="972"/>
      <c r="D541" s="972"/>
      <c r="E541" s="973"/>
      <c r="F541" s="96" t="str">
        <f>IF(ISBLANK(Tracker!L492),"",Tracker!L492)</f>
        <v>B35 6QT</v>
      </c>
      <c r="G541" s="217">
        <f t="shared" si="98"/>
        <v>503</v>
      </c>
      <c r="H541" s="368"/>
      <c r="I541" s="287"/>
      <c r="J541" s="287"/>
      <c r="K541" s="287"/>
      <c r="L541" s="287"/>
      <c r="M541" s="287"/>
      <c r="N541" s="287"/>
      <c r="O541" s="287"/>
      <c r="P541" s="287"/>
      <c r="Q541" s="287"/>
      <c r="R541" s="287"/>
      <c r="S541" s="287"/>
      <c r="T541" s="286"/>
      <c r="U541" s="367"/>
      <c r="V541" s="287"/>
      <c r="W541" s="287"/>
      <c r="X541" s="287"/>
      <c r="Y541" s="287"/>
      <c r="Z541" s="287"/>
      <c r="AA541" s="287"/>
      <c r="AB541" s="287"/>
      <c r="AC541" s="287"/>
      <c r="AD541" s="287"/>
      <c r="AE541" s="287"/>
      <c r="AF541" s="287"/>
      <c r="AG541" s="365"/>
      <c r="AH541" s="368"/>
      <c r="AI541" s="287"/>
      <c r="AJ541" s="287"/>
      <c r="AK541" s="287"/>
      <c r="AL541" s="287"/>
      <c r="AM541" s="287"/>
      <c r="AN541" s="287"/>
      <c r="AO541" s="287"/>
      <c r="AP541" s="287"/>
      <c r="AQ541" s="287"/>
      <c r="AR541" s="287"/>
      <c r="AS541" s="287"/>
      <c r="AT541" s="286"/>
      <c r="AU541" s="367"/>
      <c r="AV541" s="287"/>
      <c r="AW541" s="287"/>
      <c r="AX541" s="287"/>
      <c r="AY541" s="287"/>
      <c r="AZ541" s="287"/>
      <c r="BA541" s="287"/>
      <c r="BB541" s="287"/>
      <c r="BC541" s="287"/>
      <c r="BD541" s="287"/>
      <c r="BE541" s="287"/>
      <c r="BF541" s="288"/>
      <c r="BG541" s="396"/>
      <c r="BH541" s="397"/>
      <c r="BI541" s="287"/>
      <c r="BJ541" s="287"/>
      <c r="BK541" s="287"/>
      <c r="BL541" s="287"/>
      <c r="BM541" s="287"/>
      <c r="BN541" s="287"/>
      <c r="BO541" s="287"/>
      <c r="BP541" s="287"/>
      <c r="BQ541" s="287"/>
      <c r="BR541" s="287"/>
      <c r="BS541" s="287"/>
      <c r="BT541" s="286"/>
    </row>
    <row r="542" spans="1:72" s="217" customFormat="1" ht="11.65" customHeight="1" x14ac:dyDescent="0.2">
      <c r="A542" s="289" t="str">
        <f>IF(ISBLANK(Tracker!G493),"",Tracker!G493)</f>
        <v xml:space="preserve">FLAT 48 </v>
      </c>
      <c r="B542" s="971" t="str">
        <f>IF(ISBLANK(Tracker!H493),"",Tracker!H493)</f>
        <v>Mere Avenue</v>
      </c>
      <c r="C542" s="972"/>
      <c r="D542" s="972"/>
      <c r="E542" s="973"/>
      <c r="F542" s="96" t="str">
        <f>IF(ISBLANK(Tracker!L493),"",Tracker!L493)</f>
        <v>B35 6QT</v>
      </c>
      <c r="G542" s="217">
        <f t="shared" si="98"/>
        <v>504</v>
      </c>
      <c r="H542" s="368"/>
      <c r="I542" s="287"/>
      <c r="J542" s="287"/>
      <c r="K542" s="287"/>
      <c r="L542" s="287"/>
      <c r="M542" s="287"/>
      <c r="N542" s="287"/>
      <c r="O542" s="287"/>
      <c r="P542" s="287"/>
      <c r="Q542" s="287"/>
      <c r="R542" s="287"/>
      <c r="S542" s="287"/>
      <c r="T542" s="286"/>
      <c r="U542" s="367"/>
      <c r="V542" s="287"/>
      <c r="W542" s="287"/>
      <c r="X542" s="287"/>
      <c r="Y542" s="287"/>
      <c r="Z542" s="287"/>
      <c r="AA542" s="287"/>
      <c r="AB542" s="287"/>
      <c r="AC542" s="287"/>
      <c r="AD542" s="287"/>
      <c r="AE542" s="287"/>
      <c r="AF542" s="287"/>
      <c r="AG542" s="365"/>
      <c r="AH542" s="368"/>
      <c r="AI542" s="287"/>
      <c r="AJ542" s="287"/>
      <c r="AK542" s="287"/>
      <c r="AL542" s="287"/>
      <c r="AM542" s="287"/>
      <c r="AN542" s="287"/>
      <c r="AO542" s="287"/>
      <c r="AP542" s="287"/>
      <c r="AQ542" s="287"/>
      <c r="AR542" s="287"/>
      <c r="AS542" s="287"/>
      <c r="AT542" s="286"/>
      <c r="AU542" s="367"/>
      <c r="AV542" s="287"/>
      <c r="AW542" s="287"/>
      <c r="AX542" s="287"/>
      <c r="AY542" s="287"/>
      <c r="AZ542" s="287"/>
      <c r="BA542" s="287"/>
      <c r="BB542" s="287"/>
      <c r="BC542" s="287"/>
      <c r="BD542" s="287"/>
      <c r="BE542" s="287"/>
      <c r="BF542" s="288"/>
      <c r="BG542" s="396"/>
      <c r="BH542" s="397"/>
      <c r="BI542" s="287"/>
      <c r="BJ542" s="287"/>
      <c r="BK542" s="287"/>
      <c r="BL542" s="287"/>
      <c r="BM542" s="287"/>
      <c r="BN542" s="287"/>
      <c r="BO542" s="287"/>
      <c r="BP542" s="287"/>
      <c r="BQ542" s="287"/>
      <c r="BR542" s="287"/>
      <c r="BS542" s="287"/>
      <c r="BT542" s="286"/>
    </row>
    <row r="543" spans="1:72" s="217" customFormat="1" ht="11.65" customHeight="1" x14ac:dyDescent="0.2">
      <c r="A543" s="289" t="str">
        <f>IF(ISBLANK(Tracker!G494),"",Tracker!G494)</f>
        <v xml:space="preserve">FLAT 50 </v>
      </c>
      <c r="B543" s="971" t="str">
        <f>IF(ISBLANK(Tracker!H494),"",Tracker!H494)</f>
        <v>Mere Avenue</v>
      </c>
      <c r="C543" s="972"/>
      <c r="D543" s="972"/>
      <c r="E543" s="973"/>
      <c r="F543" s="96" t="str">
        <f>IF(ISBLANK(Tracker!L494),"",Tracker!L494)</f>
        <v>B35 6QT</v>
      </c>
      <c r="G543" s="217">
        <f t="shared" si="98"/>
        <v>505</v>
      </c>
      <c r="H543" s="368"/>
      <c r="I543" s="287"/>
      <c r="J543" s="287"/>
      <c r="K543" s="287"/>
      <c r="L543" s="287"/>
      <c r="M543" s="287"/>
      <c r="N543" s="287"/>
      <c r="O543" s="287"/>
      <c r="P543" s="287"/>
      <c r="Q543" s="287"/>
      <c r="R543" s="287"/>
      <c r="S543" s="287"/>
      <c r="T543" s="286"/>
      <c r="U543" s="367"/>
      <c r="V543" s="287"/>
      <c r="W543" s="287"/>
      <c r="X543" s="287"/>
      <c r="Y543" s="287"/>
      <c r="Z543" s="287"/>
      <c r="AA543" s="287"/>
      <c r="AB543" s="287"/>
      <c r="AC543" s="287"/>
      <c r="AD543" s="287"/>
      <c r="AE543" s="287"/>
      <c r="AF543" s="287"/>
      <c r="AG543" s="365"/>
      <c r="AH543" s="368"/>
      <c r="AI543" s="287"/>
      <c r="AJ543" s="287"/>
      <c r="AK543" s="287"/>
      <c r="AL543" s="287"/>
      <c r="AM543" s="287"/>
      <c r="AN543" s="287"/>
      <c r="AO543" s="287"/>
      <c r="AP543" s="287"/>
      <c r="AQ543" s="287"/>
      <c r="AR543" s="287"/>
      <c r="AS543" s="287"/>
      <c r="AT543" s="286"/>
      <c r="AU543" s="367"/>
      <c r="AV543" s="287"/>
      <c r="AW543" s="287"/>
      <c r="AX543" s="287"/>
      <c r="AY543" s="287"/>
      <c r="AZ543" s="287"/>
      <c r="BA543" s="287"/>
      <c r="BB543" s="287"/>
      <c r="BC543" s="287"/>
      <c r="BD543" s="287"/>
      <c r="BE543" s="287"/>
      <c r="BF543" s="288"/>
      <c r="BG543" s="396"/>
      <c r="BH543" s="397"/>
      <c r="BI543" s="287"/>
      <c r="BJ543" s="287"/>
      <c r="BK543" s="287"/>
      <c r="BL543" s="287"/>
      <c r="BM543" s="287"/>
      <c r="BN543" s="287"/>
      <c r="BO543" s="287"/>
      <c r="BP543" s="287"/>
      <c r="BQ543" s="287"/>
      <c r="BR543" s="287"/>
      <c r="BS543" s="287"/>
      <c r="BT543" s="286"/>
    </row>
    <row r="544" spans="1:72" s="217" customFormat="1" ht="11.65" customHeight="1" x14ac:dyDescent="0.2">
      <c r="A544" s="289" t="str">
        <f>IF(ISBLANK(Tracker!G495),"",Tracker!G495)</f>
        <v xml:space="preserve">FLAT 70 </v>
      </c>
      <c r="B544" s="971" t="str">
        <f>IF(ISBLANK(Tracker!H495),"",Tracker!H495)</f>
        <v>Mere Avenue</v>
      </c>
      <c r="C544" s="972"/>
      <c r="D544" s="972"/>
      <c r="E544" s="973"/>
      <c r="F544" s="96" t="str">
        <f>IF(ISBLANK(Tracker!L495),"",Tracker!L495)</f>
        <v>B35 6QT</v>
      </c>
      <c r="G544" s="217">
        <f t="shared" si="98"/>
        <v>506</v>
      </c>
      <c r="H544" s="368"/>
      <c r="I544" s="287"/>
      <c r="J544" s="287"/>
      <c r="K544" s="287"/>
      <c r="L544" s="287"/>
      <c r="M544" s="287"/>
      <c r="N544" s="287"/>
      <c r="O544" s="287"/>
      <c r="P544" s="287"/>
      <c r="Q544" s="287"/>
      <c r="R544" s="287"/>
      <c r="S544" s="287"/>
      <c r="T544" s="286"/>
      <c r="U544" s="367"/>
      <c r="V544" s="287"/>
      <c r="W544" s="287"/>
      <c r="X544" s="287"/>
      <c r="Y544" s="287"/>
      <c r="Z544" s="287"/>
      <c r="AA544" s="287"/>
      <c r="AB544" s="287"/>
      <c r="AC544" s="287"/>
      <c r="AD544" s="287"/>
      <c r="AE544" s="287"/>
      <c r="AF544" s="287"/>
      <c r="AG544" s="365"/>
      <c r="AH544" s="368"/>
      <c r="AI544" s="287"/>
      <c r="AJ544" s="287"/>
      <c r="AK544" s="287"/>
      <c r="AL544" s="287"/>
      <c r="AM544" s="287"/>
      <c r="AN544" s="287"/>
      <c r="AO544" s="287"/>
      <c r="AP544" s="287"/>
      <c r="AQ544" s="287"/>
      <c r="AR544" s="287"/>
      <c r="AS544" s="287"/>
      <c r="AT544" s="286"/>
      <c r="AU544" s="367"/>
      <c r="AV544" s="287"/>
      <c r="AW544" s="287"/>
      <c r="AX544" s="287"/>
      <c r="AY544" s="287"/>
      <c r="AZ544" s="287"/>
      <c r="BA544" s="287"/>
      <c r="BB544" s="287"/>
      <c r="BC544" s="287"/>
      <c r="BD544" s="287"/>
      <c r="BE544" s="287"/>
      <c r="BF544" s="288"/>
      <c r="BG544" s="396"/>
      <c r="BH544" s="397"/>
      <c r="BI544" s="287"/>
      <c r="BJ544" s="287"/>
      <c r="BK544" s="287"/>
      <c r="BL544" s="287"/>
      <c r="BM544" s="287"/>
      <c r="BN544" s="287"/>
      <c r="BO544" s="287"/>
      <c r="BP544" s="287"/>
      <c r="BQ544" s="287"/>
      <c r="BR544" s="287"/>
      <c r="BS544" s="287"/>
      <c r="BT544" s="286"/>
    </row>
    <row r="545" spans="1:72" s="217" customFormat="1" ht="11.65" customHeight="1" x14ac:dyDescent="0.2">
      <c r="A545" s="289" t="str">
        <f>IF(ISBLANK(Tracker!G496),"",Tracker!G496)</f>
        <v xml:space="preserve">FLAT 72 </v>
      </c>
      <c r="B545" s="971" t="str">
        <f>IF(ISBLANK(Tracker!H496),"",Tracker!H496)</f>
        <v>Mere Avenue</v>
      </c>
      <c r="C545" s="972"/>
      <c r="D545" s="972"/>
      <c r="E545" s="973"/>
      <c r="F545" s="96" t="str">
        <f>IF(ISBLANK(Tracker!L496),"",Tracker!L496)</f>
        <v>B35 6QT</v>
      </c>
      <c r="G545" s="217">
        <f t="shared" si="98"/>
        <v>507</v>
      </c>
      <c r="H545" s="368"/>
      <c r="I545" s="287"/>
      <c r="J545" s="287"/>
      <c r="K545" s="287"/>
      <c r="L545" s="287"/>
      <c r="M545" s="287"/>
      <c r="N545" s="287"/>
      <c r="O545" s="287"/>
      <c r="P545" s="287"/>
      <c r="Q545" s="287"/>
      <c r="R545" s="287"/>
      <c r="S545" s="287"/>
      <c r="T545" s="286"/>
      <c r="U545" s="367"/>
      <c r="V545" s="287"/>
      <c r="W545" s="287"/>
      <c r="X545" s="287"/>
      <c r="Y545" s="287"/>
      <c r="Z545" s="287"/>
      <c r="AA545" s="287"/>
      <c r="AB545" s="287"/>
      <c r="AC545" s="287"/>
      <c r="AD545" s="287"/>
      <c r="AE545" s="287"/>
      <c r="AF545" s="287"/>
      <c r="AG545" s="365"/>
      <c r="AH545" s="368"/>
      <c r="AI545" s="287"/>
      <c r="AJ545" s="287"/>
      <c r="AK545" s="287"/>
      <c r="AL545" s="287"/>
      <c r="AM545" s="287"/>
      <c r="AN545" s="287"/>
      <c r="AO545" s="287"/>
      <c r="AP545" s="287"/>
      <c r="AQ545" s="287"/>
      <c r="AR545" s="287"/>
      <c r="AS545" s="287"/>
      <c r="AT545" s="286"/>
      <c r="AU545" s="367"/>
      <c r="AV545" s="287"/>
      <c r="AW545" s="287"/>
      <c r="AX545" s="287"/>
      <c r="AY545" s="287"/>
      <c r="AZ545" s="287"/>
      <c r="BA545" s="287"/>
      <c r="BB545" s="287"/>
      <c r="BC545" s="287"/>
      <c r="BD545" s="287"/>
      <c r="BE545" s="287"/>
      <c r="BF545" s="288"/>
      <c r="BG545" s="396"/>
      <c r="BH545" s="397"/>
      <c r="BI545" s="287"/>
      <c r="BJ545" s="287"/>
      <c r="BK545" s="287"/>
      <c r="BL545" s="287"/>
      <c r="BM545" s="287"/>
      <c r="BN545" s="287"/>
      <c r="BO545" s="287"/>
      <c r="BP545" s="287"/>
      <c r="BQ545" s="287"/>
      <c r="BR545" s="287"/>
      <c r="BS545" s="287"/>
      <c r="BT545" s="286"/>
    </row>
    <row r="546" spans="1:72" s="217" customFormat="1" ht="11.65" customHeight="1" x14ac:dyDescent="0.2">
      <c r="A546" s="289" t="str">
        <f>IF(ISBLANK(Tracker!G497),"",Tracker!G497)</f>
        <v xml:space="preserve">FLAT 74 </v>
      </c>
      <c r="B546" s="971" t="str">
        <f>IF(ISBLANK(Tracker!H497),"",Tracker!H497)</f>
        <v>Mere Avenue</v>
      </c>
      <c r="C546" s="972"/>
      <c r="D546" s="972"/>
      <c r="E546" s="973"/>
      <c r="F546" s="96" t="str">
        <f>IF(ISBLANK(Tracker!L497),"",Tracker!L497)</f>
        <v>B35 6QT</v>
      </c>
      <c r="G546" s="217">
        <f t="shared" si="98"/>
        <v>508</v>
      </c>
      <c r="H546" s="368"/>
      <c r="I546" s="287"/>
      <c r="J546" s="287"/>
      <c r="K546" s="287"/>
      <c r="L546" s="287"/>
      <c r="M546" s="287"/>
      <c r="N546" s="287"/>
      <c r="O546" s="287"/>
      <c r="P546" s="287"/>
      <c r="Q546" s="287"/>
      <c r="R546" s="287"/>
      <c r="S546" s="287"/>
      <c r="T546" s="286"/>
      <c r="U546" s="367"/>
      <c r="V546" s="287"/>
      <c r="W546" s="287"/>
      <c r="X546" s="287"/>
      <c r="Y546" s="287"/>
      <c r="Z546" s="287"/>
      <c r="AA546" s="287"/>
      <c r="AB546" s="287"/>
      <c r="AC546" s="287"/>
      <c r="AD546" s="287"/>
      <c r="AE546" s="287"/>
      <c r="AF546" s="287"/>
      <c r="AG546" s="365"/>
      <c r="AH546" s="368"/>
      <c r="AI546" s="287"/>
      <c r="AJ546" s="287"/>
      <c r="AK546" s="287"/>
      <c r="AL546" s="287"/>
      <c r="AM546" s="287"/>
      <c r="AN546" s="287"/>
      <c r="AO546" s="287"/>
      <c r="AP546" s="287"/>
      <c r="AQ546" s="287"/>
      <c r="AR546" s="287"/>
      <c r="AS546" s="287"/>
      <c r="AT546" s="286"/>
      <c r="AU546" s="367"/>
      <c r="AV546" s="287"/>
      <c r="AW546" s="287"/>
      <c r="AX546" s="287"/>
      <c r="AY546" s="287"/>
      <c r="AZ546" s="287"/>
      <c r="BA546" s="287"/>
      <c r="BB546" s="287"/>
      <c r="BC546" s="287"/>
      <c r="BD546" s="287"/>
      <c r="BE546" s="287"/>
      <c r="BF546" s="288"/>
      <c r="BG546" s="396"/>
      <c r="BH546" s="397"/>
      <c r="BI546" s="287"/>
      <c r="BJ546" s="287"/>
      <c r="BK546" s="287"/>
      <c r="BL546" s="287"/>
      <c r="BM546" s="287"/>
      <c r="BN546" s="287"/>
      <c r="BO546" s="287"/>
      <c r="BP546" s="287"/>
      <c r="BQ546" s="287"/>
      <c r="BR546" s="287"/>
      <c r="BS546" s="287"/>
      <c r="BT546" s="286"/>
    </row>
    <row r="547" spans="1:72" s="217" customFormat="1" ht="11.65" customHeight="1" x14ac:dyDescent="0.2">
      <c r="A547" s="289">
        <f>IF(ISBLANK(Tracker!G498),"",Tracker!G498)</f>
        <v>10</v>
      </c>
      <c r="B547" s="971" t="str">
        <f>IF(ISBLANK(Tracker!H498),"",Tracker!H498)</f>
        <v>Mere Avenue</v>
      </c>
      <c r="C547" s="972"/>
      <c r="D547" s="972"/>
      <c r="E547" s="973"/>
      <c r="F547" s="96" t="str">
        <f>IF(ISBLANK(Tracker!L498),"",Tracker!L498)</f>
        <v>B35 6QT</v>
      </c>
      <c r="G547" s="217">
        <f t="shared" si="98"/>
        <v>509</v>
      </c>
      <c r="H547" s="368"/>
      <c r="I547" s="287"/>
      <c r="J547" s="287"/>
      <c r="K547" s="287"/>
      <c r="L547" s="287"/>
      <c r="M547" s="287"/>
      <c r="N547" s="287"/>
      <c r="O547" s="287"/>
      <c r="P547" s="287"/>
      <c r="Q547" s="287"/>
      <c r="R547" s="287"/>
      <c r="S547" s="287"/>
      <c r="T547" s="286"/>
      <c r="U547" s="367"/>
      <c r="V547" s="287"/>
      <c r="W547" s="287"/>
      <c r="X547" s="287"/>
      <c r="Y547" s="287"/>
      <c r="Z547" s="287"/>
      <c r="AA547" s="287"/>
      <c r="AB547" s="287"/>
      <c r="AC547" s="287"/>
      <c r="AD547" s="287"/>
      <c r="AE547" s="287"/>
      <c r="AF547" s="287"/>
      <c r="AG547" s="365"/>
      <c r="AH547" s="368"/>
      <c r="AI547" s="287"/>
      <c r="AJ547" s="287"/>
      <c r="AK547" s="287"/>
      <c r="AL547" s="287"/>
      <c r="AM547" s="287"/>
      <c r="AN547" s="287"/>
      <c r="AO547" s="287"/>
      <c r="AP547" s="287"/>
      <c r="AQ547" s="287"/>
      <c r="AR547" s="287"/>
      <c r="AS547" s="287"/>
      <c r="AT547" s="286"/>
      <c r="AU547" s="367"/>
      <c r="AV547" s="287"/>
      <c r="AW547" s="287"/>
      <c r="AX547" s="287"/>
      <c r="AY547" s="287"/>
      <c r="AZ547" s="287"/>
      <c r="BA547" s="287"/>
      <c r="BB547" s="287"/>
      <c r="BC547" s="287"/>
      <c r="BD547" s="287"/>
      <c r="BE547" s="287"/>
      <c r="BF547" s="288"/>
      <c r="BG547" s="396"/>
      <c r="BH547" s="397"/>
      <c r="BI547" s="287"/>
      <c r="BJ547" s="287"/>
      <c r="BK547" s="287"/>
      <c r="BL547" s="287"/>
      <c r="BM547" s="287"/>
      <c r="BN547" s="287"/>
      <c r="BO547" s="287"/>
      <c r="BP547" s="287"/>
      <c r="BQ547" s="287"/>
      <c r="BR547" s="287"/>
      <c r="BS547" s="287"/>
      <c r="BT547" s="286"/>
    </row>
    <row r="548" spans="1:72" s="217" customFormat="1" ht="11.65" customHeight="1" x14ac:dyDescent="0.2">
      <c r="A548" s="289" t="str">
        <f>IF(ISBLANK(Tracker!G499),"",Tracker!G499)</f>
        <v xml:space="preserve">FLAT 64 </v>
      </c>
      <c r="B548" s="971" t="str">
        <f>IF(ISBLANK(Tracker!H499),"",Tracker!H499)</f>
        <v>Mere Avenue</v>
      </c>
      <c r="C548" s="972"/>
      <c r="D548" s="972"/>
      <c r="E548" s="973"/>
      <c r="F548" s="96" t="str">
        <f>IF(ISBLANK(Tracker!L499),"",Tracker!L499)</f>
        <v>B35 6QT</v>
      </c>
      <c r="G548" s="217">
        <f t="shared" si="98"/>
        <v>510</v>
      </c>
      <c r="H548" s="368"/>
      <c r="I548" s="287"/>
      <c r="J548" s="287"/>
      <c r="K548" s="287"/>
      <c r="L548" s="287"/>
      <c r="M548" s="287"/>
      <c r="N548" s="287"/>
      <c r="O548" s="287"/>
      <c r="P548" s="287"/>
      <c r="Q548" s="287"/>
      <c r="R548" s="287"/>
      <c r="S548" s="287"/>
      <c r="T548" s="286"/>
      <c r="U548" s="367"/>
      <c r="V548" s="287"/>
      <c r="W548" s="287"/>
      <c r="X548" s="287"/>
      <c r="Y548" s="287"/>
      <c r="Z548" s="287"/>
      <c r="AA548" s="287"/>
      <c r="AB548" s="287"/>
      <c r="AC548" s="287"/>
      <c r="AD548" s="287"/>
      <c r="AE548" s="287"/>
      <c r="AF548" s="287"/>
      <c r="AG548" s="365"/>
      <c r="AH548" s="368"/>
      <c r="AI548" s="287"/>
      <c r="AJ548" s="287"/>
      <c r="AK548" s="287"/>
      <c r="AL548" s="287"/>
      <c r="AM548" s="287"/>
      <c r="AN548" s="287"/>
      <c r="AO548" s="287"/>
      <c r="AP548" s="287"/>
      <c r="AQ548" s="287"/>
      <c r="AR548" s="287"/>
      <c r="AS548" s="287"/>
      <c r="AT548" s="286"/>
      <c r="AU548" s="367"/>
      <c r="AV548" s="287"/>
      <c r="AW548" s="287"/>
      <c r="AX548" s="287"/>
      <c r="AY548" s="287"/>
      <c r="AZ548" s="287"/>
      <c r="BA548" s="287"/>
      <c r="BB548" s="287"/>
      <c r="BC548" s="287"/>
      <c r="BD548" s="287"/>
      <c r="BE548" s="287"/>
      <c r="BF548" s="288"/>
      <c r="BG548" s="396"/>
      <c r="BH548" s="397"/>
      <c r="BI548" s="287"/>
      <c r="BJ548" s="287"/>
      <c r="BK548" s="287"/>
      <c r="BL548" s="287"/>
      <c r="BM548" s="287"/>
      <c r="BN548" s="287"/>
      <c r="BO548" s="287"/>
      <c r="BP548" s="287"/>
      <c r="BQ548" s="287"/>
      <c r="BR548" s="287"/>
      <c r="BS548" s="287"/>
      <c r="BT548" s="286"/>
    </row>
    <row r="549" spans="1:72" s="217" customFormat="1" ht="11.65" customHeight="1" x14ac:dyDescent="0.2">
      <c r="A549" s="289" t="str">
        <f>IF(ISBLANK(Tracker!G500),"",Tracker!G500)</f>
        <v xml:space="preserve">FLAT 66 </v>
      </c>
      <c r="B549" s="971" t="str">
        <f>IF(ISBLANK(Tracker!H500),"",Tracker!H500)</f>
        <v>Mere Avenue</v>
      </c>
      <c r="C549" s="972"/>
      <c r="D549" s="972"/>
      <c r="E549" s="973"/>
      <c r="F549" s="96" t="str">
        <f>IF(ISBLANK(Tracker!L500),"",Tracker!L500)</f>
        <v>B35 6QT</v>
      </c>
      <c r="G549" s="217">
        <f t="shared" si="98"/>
        <v>511</v>
      </c>
      <c r="H549" s="368"/>
      <c r="I549" s="287"/>
      <c r="J549" s="287"/>
      <c r="K549" s="287"/>
      <c r="L549" s="287"/>
      <c r="M549" s="287"/>
      <c r="N549" s="287"/>
      <c r="O549" s="287"/>
      <c r="P549" s="287"/>
      <c r="Q549" s="287"/>
      <c r="R549" s="287"/>
      <c r="S549" s="287"/>
      <c r="T549" s="286"/>
      <c r="U549" s="367"/>
      <c r="V549" s="287"/>
      <c r="W549" s="287"/>
      <c r="X549" s="287"/>
      <c r="Y549" s="287"/>
      <c r="Z549" s="287"/>
      <c r="AA549" s="287"/>
      <c r="AB549" s="287"/>
      <c r="AC549" s="287"/>
      <c r="AD549" s="287"/>
      <c r="AE549" s="287"/>
      <c r="AF549" s="287"/>
      <c r="AG549" s="365"/>
      <c r="AH549" s="368"/>
      <c r="AI549" s="287"/>
      <c r="AJ549" s="287"/>
      <c r="AK549" s="287"/>
      <c r="AL549" s="287"/>
      <c r="AM549" s="287"/>
      <c r="AN549" s="287"/>
      <c r="AO549" s="287"/>
      <c r="AP549" s="287"/>
      <c r="AQ549" s="287"/>
      <c r="AR549" s="287"/>
      <c r="AS549" s="287"/>
      <c r="AT549" s="286"/>
      <c r="AU549" s="367"/>
      <c r="AV549" s="287"/>
      <c r="AW549" s="287"/>
      <c r="AX549" s="287"/>
      <c r="AY549" s="287"/>
      <c r="AZ549" s="287"/>
      <c r="BA549" s="287"/>
      <c r="BB549" s="287"/>
      <c r="BC549" s="287"/>
      <c r="BD549" s="287"/>
      <c r="BE549" s="287"/>
      <c r="BF549" s="288"/>
      <c r="BG549" s="396"/>
      <c r="BH549" s="397"/>
      <c r="BI549" s="287"/>
      <c r="BJ549" s="287"/>
      <c r="BK549" s="287"/>
      <c r="BL549" s="287"/>
      <c r="BM549" s="287"/>
      <c r="BN549" s="287"/>
      <c r="BO549" s="287"/>
      <c r="BP549" s="287"/>
      <c r="BQ549" s="287"/>
      <c r="BR549" s="287"/>
      <c r="BS549" s="287"/>
      <c r="BT549" s="286"/>
    </row>
    <row r="550" spans="1:72" s="217" customFormat="1" ht="11.65" customHeight="1" x14ac:dyDescent="0.2">
      <c r="A550" s="289">
        <f>IF(ISBLANK(Tracker!G501),"",Tracker!G501)</f>
        <v>24</v>
      </c>
      <c r="B550" s="971" t="str">
        <f>IF(ISBLANK(Tracker!H501),"",Tracker!H501)</f>
        <v>Montrose Drive</v>
      </c>
      <c r="C550" s="972"/>
      <c r="D550" s="972"/>
      <c r="E550" s="973"/>
      <c r="F550" s="96" t="str">
        <f>IF(ISBLANK(Tracker!L501),"",Tracker!L501)</f>
        <v>B35 6DH</v>
      </c>
      <c r="G550" s="217">
        <f t="shared" si="98"/>
        <v>512</v>
      </c>
      <c r="H550" s="368"/>
      <c r="I550" s="287"/>
      <c r="J550" s="287"/>
      <c r="K550" s="287"/>
      <c r="L550" s="287"/>
      <c r="M550" s="287"/>
      <c r="N550" s="287"/>
      <c r="O550" s="287"/>
      <c r="P550" s="287"/>
      <c r="Q550" s="287"/>
      <c r="R550" s="287"/>
      <c r="S550" s="287"/>
      <c r="T550" s="286"/>
      <c r="U550" s="367"/>
      <c r="V550" s="287"/>
      <c r="W550" s="287"/>
      <c r="X550" s="287"/>
      <c r="Y550" s="287"/>
      <c r="Z550" s="287"/>
      <c r="AA550" s="287"/>
      <c r="AB550" s="287"/>
      <c r="AC550" s="287"/>
      <c r="AD550" s="287"/>
      <c r="AE550" s="287"/>
      <c r="AF550" s="287"/>
      <c r="AG550" s="365"/>
      <c r="AH550" s="368"/>
      <c r="AI550" s="287"/>
      <c r="AJ550" s="287"/>
      <c r="AK550" s="287"/>
      <c r="AL550" s="287"/>
      <c r="AM550" s="287"/>
      <c r="AN550" s="287"/>
      <c r="AO550" s="287"/>
      <c r="AP550" s="287"/>
      <c r="AQ550" s="287"/>
      <c r="AR550" s="287"/>
      <c r="AS550" s="287"/>
      <c r="AT550" s="286"/>
      <c r="AU550" s="367"/>
      <c r="AV550" s="287"/>
      <c r="AW550" s="287"/>
      <c r="AX550" s="287"/>
      <c r="AY550" s="287"/>
      <c r="AZ550" s="287"/>
      <c r="BA550" s="287"/>
      <c r="BB550" s="287"/>
      <c r="BC550" s="287"/>
      <c r="BD550" s="287"/>
      <c r="BE550" s="287"/>
      <c r="BF550" s="288"/>
      <c r="BG550" s="396"/>
      <c r="BH550" s="397"/>
      <c r="BI550" s="287"/>
      <c r="BJ550" s="287"/>
      <c r="BK550" s="287"/>
      <c r="BL550" s="287"/>
      <c r="BM550" s="287"/>
      <c r="BN550" s="287"/>
      <c r="BO550" s="287"/>
      <c r="BP550" s="287"/>
      <c r="BQ550" s="287"/>
      <c r="BR550" s="287"/>
      <c r="BS550" s="287"/>
      <c r="BT550" s="286"/>
    </row>
    <row r="551" spans="1:72" s="217" customFormat="1" ht="11.65" customHeight="1" x14ac:dyDescent="0.2">
      <c r="A551" s="289" t="str">
        <f>IF(ISBLANK(Tracker!G502),"",Tracker!G502)</f>
        <v>FLAT 1 Block 1</v>
      </c>
      <c r="B551" s="971" t="str">
        <f>IF(ISBLANK(Tracker!H502),"",Tracker!H502)</f>
        <v>Montrose Drive</v>
      </c>
      <c r="C551" s="972"/>
      <c r="D551" s="972"/>
      <c r="E551" s="973"/>
      <c r="F551" s="96" t="str">
        <f>IF(ISBLANK(Tracker!L502),"",Tracker!L502)</f>
        <v>B35 6DH</v>
      </c>
      <c r="G551" s="217">
        <f t="shared" ref="G551:G614" si="99">IF(B551&lt;&gt;"",G550+1,"")</f>
        <v>513</v>
      </c>
      <c r="H551" s="368"/>
      <c r="I551" s="287"/>
      <c r="J551" s="287"/>
      <c r="K551" s="287"/>
      <c r="L551" s="287"/>
      <c r="M551" s="287"/>
      <c r="N551" s="287"/>
      <c r="O551" s="287"/>
      <c r="P551" s="287"/>
      <c r="Q551" s="287"/>
      <c r="R551" s="287"/>
      <c r="S551" s="287"/>
      <c r="T551" s="286"/>
      <c r="U551" s="367"/>
      <c r="V551" s="287"/>
      <c r="W551" s="287"/>
      <c r="X551" s="287"/>
      <c r="Y551" s="287"/>
      <c r="Z551" s="287"/>
      <c r="AA551" s="287"/>
      <c r="AB551" s="287"/>
      <c r="AC551" s="287"/>
      <c r="AD551" s="287"/>
      <c r="AE551" s="287"/>
      <c r="AF551" s="287"/>
      <c r="AG551" s="365"/>
      <c r="AH551" s="368"/>
      <c r="AI551" s="287"/>
      <c r="AJ551" s="287"/>
      <c r="AK551" s="287"/>
      <c r="AL551" s="287"/>
      <c r="AM551" s="287"/>
      <c r="AN551" s="287"/>
      <c r="AO551" s="287"/>
      <c r="AP551" s="287"/>
      <c r="AQ551" s="287"/>
      <c r="AR551" s="287"/>
      <c r="AS551" s="287"/>
      <c r="AT551" s="286"/>
      <c r="AU551" s="367"/>
      <c r="AV551" s="287"/>
      <c r="AW551" s="287"/>
      <c r="AX551" s="287"/>
      <c r="AY551" s="287"/>
      <c r="AZ551" s="287"/>
      <c r="BA551" s="287"/>
      <c r="BB551" s="287"/>
      <c r="BC551" s="287"/>
      <c r="BD551" s="287"/>
      <c r="BE551" s="287"/>
      <c r="BF551" s="288"/>
      <c r="BG551" s="396"/>
      <c r="BH551" s="397"/>
      <c r="BI551" s="287"/>
      <c r="BJ551" s="287"/>
      <c r="BK551" s="287"/>
      <c r="BL551" s="287"/>
      <c r="BM551" s="287"/>
      <c r="BN551" s="287"/>
      <c r="BO551" s="287"/>
      <c r="BP551" s="287"/>
      <c r="BQ551" s="287"/>
      <c r="BR551" s="287"/>
      <c r="BS551" s="287"/>
      <c r="BT551" s="286"/>
    </row>
    <row r="552" spans="1:72" s="217" customFormat="1" ht="11.65" customHeight="1" x14ac:dyDescent="0.2">
      <c r="A552" s="289">
        <f>IF(ISBLANK(Tracker!G503),"",Tracker!G503)</f>
        <v>3</v>
      </c>
      <c r="B552" s="971" t="str">
        <f>IF(ISBLANK(Tracker!H503),"",Tracker!H503)</f>
        <v>Trident Boulevard</v>
      </c>
      <c r="C552" s="972"/>
      <c r="D552" s="972"/>
      <c r="E552" s="973"/>
      <c r="F552" s="96" t="str">
        <f>IF(ISBLANK(Tracker!L503),"",Tracker!L503)</f>
        <v>B35 7LZ</v>
      </c>
      <c r="G552" s="217">
        <f t="shared" si="99"/>
        <v>514</v>
      </c>
      <c r="H552" s="368"/>
      <c r="I552" s="287"/>
      <c r="J552" s="287"/>
      <c r="K552" s="287"/>
      <c r="L552" s="287"/>
      <c r="M552" s="287"/>
      <c r="N552" s="287"/>
      <c r="O552" s="287"/>
      <c r="P552" s="287"/>
      <c r="Q552" s="287"/>
      <c r="R552" s="287"/>
      <c r="S552" s="287"/>
      <c r="T552" s="286"/>
      <c r="U552" s="367"/>
      <c r="V552" s="287"/>
      <c r="W552" s="287"/>
      <c r="X552" s="287"/>
      <c r="Y552" s="287"/>
      <c r="Z552" s="287"/>
      <c r="AA552" s="287"/>
      <c r="AB552" s="287"/>
      <c r="AC552" s="287"/>
      <c r="AD552" s="287"/>
      <c r="AE552" s="287"/>
      <c r="AF552" s="287"/>
      <c r="AG552" s="365"/>
      <c r="AH552" s="368"/>
      <c r="AI552" s="287"/>
      <c r="AJ552" s="287"/>
      <c r="AK552" s="287"/>
      <c r="AL552" s="287"/>
      <c r="AM552" s="287"/>
      <c r="AN552" s="287"/>
      <c r="AO552" s="287"/>
      <c r="AP552" s="287"/>
      <c r="AQ552" s="287"/>
      <c r="AR552" s="287"/>
      <c r="AS552" s="287"/>
      <c r="AT552" s="286"/>
      <c r="AU552" s="367"/>
      <c r="AV552" s="287"/>
      <c r="AW552" s="287"/>
      <c r="AX552" s="287"/>
      <c r="AY552" s="287"/>
      <c r="AZ552" s="287"/>
      <c r="BA552" s="287"/>
      <c r="BB552" s="287"/>
      <c r="BC552" s="287"/>
      <c r="BD552" s="287"/>
      <c r="BE552" s="287"/>
      <c r="BF552" s="288"/>
      <c r="BG552" s="396"/>
      <c r="BH552" s="397"/>
      <c r="BI552" s="287"/>
      <c r="BJ552" s="287"/>
      <c r="BK552" s="287"/>
      <c r="BL552" s="287"/>
      <c r="BM552" s="287"/>
      <c r="BN552" s="287"/>
      <c r="BO552" s="287"/>
      <c r="BP552" s="287"/>
      <c r="BQ552" s="287"/>
      <c r="BR552" s="287"/>
      <c r="BS552" s="287"/>
      <c r="BT552" s="286"/>
    </row>
    <row r="553" spans="1:72" s="217" customFormat="1" ht="11.65" customHeight="1" x14ac:dyDescent="0.2">
      <c r="A553" s="289">
        <f>IF(ISBLANK(Tracker!G504),"",Tracker!G504)</f>
        <v>5</v>
      </c>
      <c r="B553" s="971" t="str">
        <f>IF(ISBLANK(Tracker!H504),"",Tracker!H504)</f>
        <v>Trident Boulevard</v>
      </c>
      <c r="C553" s="972"/>
      <c r="D553" s="972"/>
      <c r="E553" s="973"/>
      <c r="F553" s="96" t="str">
        <f>IF(ISBLANK(Tracker!L504),"",Tracker!L504)</f>
        <v>B35 7LZ</v>
      </c>
      <c r="G553" s="217">
        <f t="shared" si="99"/>
        <v>515</v>
      </c>
      <c r="H553" s="368"/>
      <c r="I553" s="287"/>
      <c r="J553" s="287"/>
      <c r="K553" s="287"/>
      <c r="L553" s="287"/>
      <c r="M553" s="287"/>
      <c r="N553" s="287"/>
      <c r="O553" s="287"/>
      <c r="P553" s="287"/>
      <c r="Q553" s="287"/>
      <c r="R553" s="287"/>
      <c r="S553" s="287"/>
      <c r="T553" s="286"/>
      <c r="U553" s="367"/>
      <c r="V553" s="287"/>
      <c r="W553" s="287"/>
      <c r="X553" s="287"/>
      <c r="Y553" s="287"/>
      <c r="Z553" s="287"/>
      <c r="AA553" s="287"/>
      <c r="AB553" s="287"/>
      <c r="AC553" s="287"/>
      <c r="AD553" s="287"/>
      <c r="AE553" s="287"/>
      <c r="AF553" s="287"/>
      <c r="AG553" s="365"/>
      <c r="AH553" s="368"/>
      <c r="AI553" s="287"/>
      <c r="AJ553" s="287"/>
      <c r="AK553" s="287"/>
      <c r="AL553" s="287"/>
      <c r="AM553" s="287"/>
      <c r="AN553" s="287"/>
      <c r="AO553" s="287"/>
      <c r="AP553" s="287"/>
      <c r="AQ553" s="287"/>
      <c r="AR553" s="287"/>
      <c r="AS553" s="287"/>
      <c r="AT553" s="286"/>
      <c r="AU553" s="367"/>
      <c r="AV553" s="287"/>
      <c r="AW553" s="287"/>
      <c r="AX553" s="287"/>
      <c r="AY553" s="287"/>
      <c r="AZ553" s="287"/>
      <c r="BA553" s="287"/>
      <c r="BB553" s="287"/>
      <c r="BC553" s="287"/>
      <c r="BD553" s="287"/>
      <c r="BE553" s="287"/>
      <c r="BF553" s="288"/>
      <c r="BG553" s="396"/>
      <c r="BH553" s="397"/>
      <c r="BI553" s="287"/>
      <c r="BJ553" s="287"/>
      <c r="BK553" s="287"/>
      <c r="BL553" s="287"/>
      <c r="BM553" s="287"/>
      <c r="BN553" s="287"/>
      <c r="BO553" s="287"/>
      <c r="BP553" s="287"/>
      <c r="BQ553" s="287"/>
      <c r="BR553" s="287"/>
      <c r="BS553" s="287"/>
      <c r="BT553" s="286"/>
    </row>
    <row r="554" spans="1:72" s="217" customFormat="1" ht="11.65" customHeight="1" x14ac:dyDescent="0.2">
      <c r="A554" s="289">
        <f>IF(ISBLANK(Tracker!G505),"",Tracker!G505)</f>
        <v>8</v>
      </c>
      <c r="B554" s="971" t="str">
        <f>IF(ISBLANK(Tracker!H505),"",Tracker!H505)</f>
        <v>Trident Boulevard</v>
      </c>
      <c r="C554" s="972"/>
      <c r="D554" s="972"/>
      <c r="E554" s="973"/>
      <c r="F554" s="96" t="str">
        <f>IF(ISBLANK(Tracker!L505),"",Tracker!L505)</f>
        <v>B35 7LZ</v>
      </c>
      <c r="G554" s="217">
        <f t="shared" si="99"/>
        <v>516</v>
      </c>
      <c r="H554" s="368"/>
      <c r="I554" s="287"/>
      <c r="J554" s="287"/>
      <c r="K554" s="287"/>
      <c r="L554" s="287"/>
      <c r="M554" s="287"/>
      <c r="N554" s="287"/>
      <c r="O554" s="287"/>
      <c r="P554" s="287"/>
      <c r="Q554" s="287"/>
      <c r="R554" s="287"/>
      <c r="S554" s="287"/>
      <c r="T554" s="286"/>
      <c r="U554" s="367"/>
      <c r="V554" s="287"/>
      <c r="W554" s="287"/>
      <c r="X554" s="287"/>
      <c r="Y554" s="287"/>
      <c r="Z554" s="287"/>
      <c r="AA554" s="287"/>
      <c r="AB554" s="287"/>
      <c r="AC554" s="287"/>
      <c r="AD554" s="287"/>
      <c r="AE554" s="287"/>
      <c r="AF554" s="287"/>
      <c r="AG554" s="365"/>
      <c r="AH554" s="368"/>
      <c r="AI554" s="287"/>
      <c r="AJ554" s="287"/>
      <c r="AK554" s="287"/>
      <c r="AL554" s="287"/>
      <c r="AM554" s="287"/>
      <c r="AN554" s="287"/>
      <c r="AO554" s="287"/>
      <c r="AP554" s="287"/>
      <c r="AQ554" s="287"/>
      <c r="AR554" s="287"/>
      <c r="AS554" s="287"/>
      <c r="AT554" s="286"/>
      <c r="AU554" s="367"/>
      <c r="AV554" s="287"/>
      <c r="AW554" s="287"/>
      <c r="AX554" s="287"/>
      <c r="AY554" s="287"/>
      <c r="AZ554" s="287"/>
      <c r="BA554" s="287"/>
      <c r="BB554" s="287"/>
      <c r="BC554" s="287"/>
      <c r="BD554" s="287"/>
      <c r="BE554" s="287"/>
      <c r="BF554" s="288"/>
      <c r="BG554" s="396"/>
      <c r="BH554" s="397"/>
      <c r="BI554" s="287"/>
      <c r="BJ554" s="287"/>
      <c r="BK554" s="287"/>
      <c r="BL554" s="287"/>
      <c r="BM554" s="287"/>
      <c r="BN554" s="287"/>
      <c r="BO554" s="287"/>
      <c r="BP554" s="287"/>
      <c r="BQ554" s="287"/>
      <c r="BR554" s="287"/>
      <c r="BS554" s="287"/>
      <c r="BT554" s="286"/>
    </row>
    <row r="555" spans="1:72" s="217" customFormat="1" ht="11.65" customHeight="1" x14ac:dyDescent="0.2">
      <c r="A555" s="289">
        <f>IF(ISBLANK(Tracker!G506),"",Tracker!G506)</f>
        <v>12</v>
      </c>
      <c r="B555" s="971" t="str">
        <f>IF(ISBLANK(Tracker!H506),"",Tracker!H506)</f>
        <v>Trident Boulevard</v>
      </c>
      <c r="C555" s="972"/>
      <c r="D555" s="972"/>
      <c r="E555" s="973"/>
      <c r="F555" s="96" t="str">
        <f>IF(ISBLANK(Tracker!L506),"",Tracker!L506)</f>
        <v>B35 7LZ</v>
      </c>
      <c r="G555" s="217">
        <f t="shared" si="99"/>
        <v>517</v>
      </c>
      <c r="H555" s="368"/>
      <c r="I555" s="287"/>
      <c r="J555" s="287"/>
      <c r="K555" s="287"/>
      <c r="L555" s="287"/>
      <c r="M555" s="287"/>
      <c r="N555" s="287"/>
      <c r="O555" s="287"/>
      <c r="P555" s="287"/>
      <c r="Q555" s="287"/>
      <c r="R555" s="287"/>
      <c r="S555" s="287"/>
      <c r="T555" s="286"/>
      <c r="U555" s="367"/>
      <c r="V555" s="287"/>
      <c r="W555" s="287"/>
      <c r="X555" s="287"/>
      <c r="Y555" s="287"/>
      <c r="Z555" s="287"/>
      <c r="AA555" s="287"/>
      <c r="AB555" s="287"/>
      <c r="AC555" s="287"/>
      <c r="AD555" s="287"/>
      <c r="AE555" s="287"/>
      <c r="AF555" s="287"/>
      <c r="AG555" s="365"/>
      <c r="AH555" s="368"/>
      <c r="AI555" s="287"/>
      <c r="AJ555" s="287"/>
      <c r="AK555" s="287"/>
      <c r="AL555" s="287"/>
      <c r="AM555" s="287"/>
      <c r="AN555" s="287"/>
      <c r="AO555" s="287"/>
      <c r="AP555" s="287"/>
      <c r="AQ555" s="287"/>
      <c r="AR555" s="287"/>
      <c r="AS555" s="287"/>
      <c r="AT555" s="286"/>
      <c r="AU555" s="367"/>
      <c r="AV555" s="287"/>
      <c r="AW555" s="287"/>
      <c r="AX555" s="287"/>
      <c r="AY555" s="287"/>
      <c r="AZ555" s="287"/>
      <c r="BA555" s="287"/>
      <c r="BB555" s="287"/>
      <c r="BC555" s="287"/>
      <c r="BD555" s="287"/>
      <c r="BE555" s="287"/>
      <c r="BF555" s="288"/>
      <c r="BG555" s="396"/>
      <c r="BH555" s="397"/>
      <c r="BI555" s="287"/>
      <c r="BJ555" s="287"/>
      <c r="BK555" s="287"/>
      <c r="BL555" s="287"/>
      <c r="BM555" s="287"/>
      <c r="BN555" s="287"/>
      <c r="BO555" s="287"/>
      <c r="BP555" s="287"/>
      <c r="BQ555" s="287"/>
      <c r="BR555" s="287"/>
      <c r="BS555" s="287"/>
      <c r="BT555" s="286"/>
    </row>
    <row r="556" spans="1:72" s="217" customFormat="1" ht="11.65" customHeight="1" x14ac:dyDescent="0.2">
      <c r="A556" s="289">
        <f>IF(ISBLANK(Tracker!G507),"",Tracker!G507)</f>
        <v>15</v>
      </c>
      <c r="B556" s="971" t="str">
        <f>IF(ISBLANK(Tracker!H507),"",Tracker!H507)</f>
        <v>Trident Boulevard</v>
      </c>
      <c r="C556" s="972"/>
      <c r="D556" s="972"/>
      <c r="E556" s="973"/>
      <c r="F556" s="96" t="str">
        <f>IF(ISBLANK(Tracker!L507),"",Tracker!L507)</f>
        <v>B35 7LZ</v>
      </c>
      <c r="G556" s="217">
        <f t="shared" si="99"/>
        <v>518</v>
      </c>
      <c r="H556" s="368"/>
      <c r="I556" s="287"/>
      <c r="J556" s="287"/>
      <c r="K556" s="287"/>
      <c r="L556" s="287"/>
      <c r="M556" s="287"/>
      <c r="N556" s="287"/>
      <c r="O556" s="287"/>
      <c r="P556" s="287"/>
      <c r="Q556" s="287"/>
      <c r="R556" s="287"/>
      <c r="S556" s="287"/>
      <c r="T556" s="286"/>
      <c r="U556" s="367"/>
      <c r="V556" s="287"/>
      <c r="W556" s="287"/>
      <c r="X556" s="287"/>
      <c r="Y556" s="287"/>
      <c r="Z556" s="287"/>
      <c r="AA556" s="287"/>
      <c r="AB556" s="287"/>
      <c r="AC556" s="287"/>
      <c r="AD556" s="287"/>
      <c r="AE556" s="287"/>
      <c r="AF556" s="287"/>
      <c r="AG556" s="365"/>
      <c r="AH556" s="368"/>
      <c r="AI556" s="287"/>
      <c r="AJ556" s="287"/>
      <c r="AK556" s="287"/>
      <c r="AL556" s="287"/>
      <c r="AM556" s="287"/>
      <c r="AN556" s="287"/>
      <c r="AO556" s="287"/>
      <c r="AP556" s="287"/>
      <c r="AQ556" s="287"/>
      <c r="AR556" s="287"/>
      <c r="AS556" s="287"/>
      <c r="AT556" s="286"/>
      <c r="AU556" s="367"/>
      <c r="AV556" s="287"/>
      <c r="AW556" s="287"/>
      <c r="AX556" s="287"/>
      <c r="AY556" s="287"/>
      <c r="AZ556" s="287"/>
      <c r="BA556" s="287"/>
      <c r="BB556" s="287"/>
      <c r="BC556" s="287"/>
      <c r="BD556" s="287"/>
      <c r="BE556" s="287"/>
      <c r="BF556" s="288"/>
      <c r="BG556" s="396"/>
      <c r="BH556" s="397"/>
      <c r="BI556" s="287"/>
      <c r="BJ556" s="287"/>
      <c r="BK556" s="287"/>
      <c r="BL556" s="287"/>
      <c r="BM556" s="287"/>
      <c r="BN556" s="287"/>
      <c r="BO556" s="287"/>
      <c r="BP556" s="287"/>
      <c r="BQ556" s="287"/>
      <c r="BR556" s="287"/>
      <c r="BS556" s="287"/>
      <c r="BT556" s="286"/>
    </row>
    <row r="557" spans="1:72" s="217" customFormat="1" ht="11.65" customHeight="1" x14ac:dyDescent="0.2">
      <c r="A557" s="289">
        <f>IF(ISBLANK(Tracker!G508),"",Tracker!G508)</f>
        <v>16</v>
      </c>
      <c r="B557" s="971" t="str">
        <f>IF(ISBLANK(Tracker!H508),"",Tracker!H508)</f>
        <v>Trident Boulevard</v>
      </c>
      <c r="C557" s="972"/>
      <c r="D557" s="972"/>
      <c r="E557" s="973"/>
      <c r="F557" s="96" t="str">
        <f>IF(ISBLANK(Tracker!L508),"",Tracker!L508)</f>
        <v>B35 7LZ</v>
      </c>
      <c r="G557" s="217">
        <f t="shared" si="99"/>
        <v>519</v>
      </c>
      <c r="H557" s="368"/>
      <c r="I557" s="287"/>
      <c r="J557" s="287"/>
      <c r="K557" s="287"/>
      <c r="L557" s="287"/>
      <c r="M557" s="287"/>
      <c r="N557" s="287"/>
      <c r="O557" s="287"/>
      <c r="P557" s="287"/>
      <c r="Q557" s="287"/>
      <c r="R557" s="287"/>
      <c r="S557" s="287"/>
      <c r="T557" s="286"/>
      <c r="U557" s="367"/>
      <c r="V557" s="287"/>
      <c r="W557" s="287"/>
      <c r="X557" s="287"/>
      <c r="Y557" s="287"/>
      <c r="Z557" s="287"/>
      <c r="AA557" s="287"/>
      <c r="AB557" s="287"/>
      <c r="AC557" s="287"/>
      <c r="AD557" s="287"/>
      <c r="AE557" s="287"/>
      <c r="AF557" s="287"/>
      <c r="AG557" s="365"/>
      <c r="AH557" s="368"/>
      <c r="AI557" s="287"/>
      <c r="AJ557" s="287"/>
      <c r="AK557" s="287"/>
      <c r="AL557" s="287"/>
      <c r="AM557" s="287"/>
      <c r="AN557" s="287"/>
      <c r="AO557" s="287"/>
      <c r="AP557" s="287"/>
      <c r="AQ557" s="287"/>
      <c r="AR557" s="287"/>
      <c r="AS557" s="287"/>
      <c r="AT557" s="286"/>
      <c r="AU557" s="367"/>
      <c r="AV557" s="287"/>
      <c r="AW557" s="287"/>
      <c r="AX557" s="287"/>
      <c r="AY557" s="287"/>
      <c r="AZ557" s="287"/>
      <c r="BA557" s="287"/>
      <c r="BB557" s="287"/>
      <c r="BC557" s="287"/>
      <c r="BD557" s="287"/>
      <c r="BE557" s="287"/>
      <c r="BF557" s="288"/>
      <c r="BG557" s="396"/>
      <c r="BH557" s="397"/>
      <c r="BI557" s="287"/>
      <c r="BJ557" s="287"/>
      <c r="BK557" s="287"/>
      <c r="BL557" s="287"/>
      <c r="BM557" s="287"/>
      <c r="BN557" s="287"/>
      <c r="BO557" s="287"/>
      <c r="BP557" s="287"/>
      <c r="BQ557" s="287"/>
      <c r="BR557" s="287"/>
      <c r="BS557" s="287"/>
      <c r="BT557" s="286"/>
    </row>
    <row r="558" spans="1:72" s="217" customFormat="1" ht="11.65" customHeight="1" x14ac:dyDescent="0.2">
      <c r="A558" s="289">
        <f>IF(ISBLANK(Tracker!G509),"",Tracker!G509)</f>
        <v>18</v>
      </c>
      <c r="B558" s="971" t="str">
        <f>IF(ISBLANK(Tracker!H509),"",Tracker!H509)</f>
        <v>Trident Boulevard</v>
      </c>
      <c r="C558" s="972"/>
      <c r="D558" s="972"/>
      <c r="E558" s="973"/>
      <c r="F558" s="96" t="str">
        <f>IF(ISBLANK(Tracker!L509),"",Tracker!L509)</f>
        <v>B35 7LZ</v>
      </c>
      <c r="G558" s="217">
        <f t="shared" si="99"/>
        <v>520</v>
      </c>
      <c r="H558" s="368"/>
      <c r="I558" s="287"/>
      <c r="J558" s="287"/>
      <c r="K558" s="287"/>
      <c r="L558" s="287"/>
      <c r="M558" s="287"/>
      <c r="N558" s="287"/>
      <c r="O558" s="287"/>
      <c r="P558" s="287"/>
      <c r="Q558" s="287"/>
      <c r="R558" s="287"/>
      <c r="S558" s="287"/>
      <c r="T558" s="286"/>
      <c r="U558" s="367"/>
      <c r="V558" s="287"/>
      <c r="W558" s="287"/>
      <c r="X558" s="287"/>
      <c r="Y558" s="287"/>
      <c r="Z558" s="287"/>
      <c r="AA558" s="287"/>
      <c r="AB558" s="287"/>
      <c r="AC558" s="287"/>
      <c r="AD558" s="287"/>
      <c r="AE558" s="287"/>
      <c r="AF558" s="287"/>
      <c r="AG558" s="365"/>
      <c r="AH558" s="368"/>
      <c r="AI558" s="287"/>
      <c r="AJ558" s="287"/>
      <c r="AK558" s="287"/>
      <c r="AL558" s="287"/>
      <c r="AM558" s="287"/>
      <c r="AN558" s="287"/>
      <c r="AO558" s="287"/>
      <c r="AP558" s="287"/>
      <c r="AQ558" s="287"/>
      <c r="AR558" s="287"/>
      <c r="AS558" s="287"/>
      <c r="AT558" s="286"/>
      <c r="AU558" s="367"/>
      <c r="AV558" s="287"/>
      <c r="AW558" s="287"/>
      <c r="AX558" s="287"/>
      <c r="AY558" s="287"/>
      <c r="AZ558" s="287"/>
      <c r="BA558" s="287"/>
      <c r="BB558" s="287"/>
      <c r="BC558" s="287"/>
      <c r="BD558" s="287"/>
      <c r="BE558" s="287"/>
      <c r="BF558" s="288"/>
      <c r="BG558" s="396"/>
      <c r="BH558" s="397"/>
      <c r="BI558" s="287"/>
      <c r="BJ558" s="287"/>
      <c r="BK558" s="287"/>
      <c r="BL558" s="287"/>
      <c r="BM558" s="287"/>
      <c r="BN558" s="287"/>
      <c r="BO558" s="287"/>
      <c r="BP558" s="287"/>
      <c r="BQ558" s="287"/>
      <c r="BR558" s="287"/>
      <c r="BS558" s="287"/>
      <c r="BT558" s="286"/>
    </row>
    <row r="559" spans="1:72" s="217" customFormat="1" ht="11.65" customHeight="1" x14ac:dyDescent="0.2">
      <c r="A559" s="289">
        <f>IF(ISBLANK(Tracker!G510),"",Tracker!G510)</f>
        <v>24</v>
      </c>
      <c r="B559" s="971" t="str">
        <f>IF(ISBLANK(Tracker!H510),"",Tracker!H510)</f>
        <v>Trident Boulevard</v>
      </c>
      <c r="C559" s="972"/>
      <c r="D559" s="972"/>
      <c r="E559" s="973"/>
      <c r="F559" s="96" t="str">
        <f>IF(ISBLANK(Tracker!L510),"",Tracker!L510)</f>
        <v>B35 7LZ</v>
      </c>
      <c r="G559" s="217">
        <f t="shared" si="99"/>
        <v>521</v>
      </c>
      <c r="H559" s="368"/>
      <c r="I559" s="287"/>
      <c r="J559" s="287"/>
      <c r="K559" s="287"/>
      <c r="L559" s="287"/>
      <c r="M559" s="287"/>
      <c r="N559" s="287"/>
      <c r="O559" s="287"/>
      <c r="P559" s="287"/>
      <c r="Q559" s="287"/>
      <c r="R559" s="287"/>
      <c r="S559" s="287"/>
      <c r="T559" s="286"/>
      <c r="U559" s="367"/>
      <c r="V559" s="287"/>
      <c r="W559" s="287"/>
      <c r="X559" s="287"/>
      <c r="Y559" s="287"/>
      <c r="Z559" s="287"/>
      <c r="AA559" s="287"/>
      <c r="AB559" s="287"/>
      <c r="AC559" s="287"/>
      <c r="AD559" s="287"/>
      <c r="AE559" s="287"/>
      <c r="AF559" s="287"/>
      <c r="AG559" s="365"/>
      <c r="AH559" s="368"/>
      <c r="AI559" s="287"/>
      <c r="AJ559" s="287"/>
      <c r="AK559" s="287"/>
      <c r="AL559" s="287"/>
      <c r="AM559" s="287"/>
      <c r="AN559" s="287"/>
      <c r="AO559" s="287"/>
      <c r="AP559" s="287"/>
      <c r="AQ559" s="287"/>
      <c r="AR559" s="287"/>
      <c r="AS559" s="287"/>
      <c r="AT559" s="286"/>
      <c r="AU559" s="367"/>
      <c r="AV559" s="287"/>
      <c r="AW559" s="287"/>
      <c r="AX559" s="287"/>
      <c r="AY559" s="287"/>
      <c r="AZ559" s="287"/>
      <c r="BA559" s="287"/>
      <c r="BB559" s="287"/>
      <c r="BC559" s="287"/>
      <c r="BD559" s="287"/>
      <c r="BE559" s="287"/>
      <c r="BF559" s="288"/>
      <c r="BG559" s="396"/>
      <c r="BH559" s="397"/>
      <c r="BI559" s="287"/>
      <c r="BJ559" s="287"/>
      <c r="BK559" s="287"/>
      <c r="BL559" s="287"/>
      <c r="BM559" s="287"/>
      <c r="BN559" s="287"/>
      <c r="BO559" s="287"/>
      <c r="BP559" s="287"/>
      <c r="BQ559" s="287"/>
      <c r="BR559" s="287"/>
      <c r="BS559" s="287"/>
      <c r="BT559" s="286"/>
    </row>
    <row r="560" spans="1:72" s="217" customFormat="1" ht="11.65" customHeight="1" x14ac:dyDescent="0.2">
      <c r="A560" s="289">
        <f>IF(ISBLANK(Tracker!G511),"",Tracker!G511)</f>
        <v>76</v>
      </c>
      <c r="B560" s="971" t="str">
        <f>IF(ISBLANK(Tracker!H511),"",Tracker!H511)</f>
        <v>Watton Green</v>
      </c>
      <c r="C560" s="972"/>
      <c r="D560" s="972"/>
      <c r="E560" s="973"/>
      <c r="F560" s="96" t="str">
        <f>IF(ISBLANK(Tracker!L511),"",Tracker!L511)</f>
        <v>B35 7JR</v>
      </c>
      <c r="G560" s="217">
        <f t="shared" si="99"/>
        <v>522</v>
      </c>
      <c r="H560" s="368"/>
      <c r="I560" s="287"/>
      <c r="J560" s="287"/>
      <c r="K560" s="287"/>
      <c r="L560" s="287"/>
      <c r="M560" s="287"/>
      <c r="N560" s="287"/>
      <c r="O560" s="287"/>
      <c r="P560" s="287"/>
      <c r="Q560" s="287"/>
      <c r="R560" s="287"/>
      <c r="S560" s="287"/>
      <c r="T560" s="286"/>
      <c r="U560" s="367"/>
      <c r="V560" s="287"/>
      <c r="W560" s="287"/>
      <c r="X560" s="287"/>
      <c r="Y560" s="287"/>
      <c r="Z560" s="287"/>
      <c r="AA560" s="287"/>
      <c r="AB560" s="287"/>
      <c r="AC560" s="287"/>
      <c r="AD560" s="287"/>
      <c r="AE560" s="287"/>
      <c r="AF560" s="287"/>
      <c r="AG560" s="365"/>
      <c r="AH560" s="368"/>
      <c r="AI560" s="287"/>
      <c r="AJ560" s="287"/>
      <c r="AK560" s="287"/>
      <c r="AL560" s="287"/>
      <c r="AM560" s="287"/>
      <c r="AN560" s="287"/>
      <c r="AO560" s="287"/>
      <c r="AP560" s="287"/>
      <c r="AQ560" s="287"/>
      <c r="AR560" s="287"/>
      <c r="AS560" s="287"/>
      <c r="AT560" s="286"/>
      <c r="AU560" s="367"/>
      <c r="AV560" s="287"/>
      <c r="AW560" s="287"/>
      <c r="AX560" s="287"/>
      <c r="AY560" s="287"/>
      <c r="AZ560" s="287"/>
      <c r="BA560" s="287"/>
      <c r="BB560" s="287"/>
      <c r="BC560" s="287"/>
      <c r="BD560" s="287"/>
      <c r="BE560" s="287"/>
      <c r="BF560" s="288"/>
      <c r="BG560" s="396"/>
      <c r="BH560" s="397"/>
      <c r="BI560" s="287"/>
      <c r="BJ560" s="287"/>
      <c r="BK560" s="287"/>
      <c r="BL560" s="287"/>
      <c r="BM560" s="287"/>
      <c r="BN560" s="287"/>
      <c r="BO560" s="287"/>
      <c r="BP560" s="287"/>
      <c r="BQ560" s="287"/>
      <c r="BR560" s="287"/>
      <c r="BS560" s="287"/>
      <c r="BT560" s="286"/>
    </row>
    <row r="561" spans="1:72" s="217" customFormat="1" ht="11.65" customHeight="1" x14ac:dyDescent="0.2">
      <c r="A561" s="289">
        <f>IF(ISBLANK(Tracker!G512),"",Tracker!G512)</f>
        <v>14</v>
      </c>
      <c r="B561" s="971" t="str">
        <f>IF(ISBLANK(Tracker!H512),"",Tracker!H512)</f>
        <v>Avro Way</v>
      </c>
      <c r="C561" s="972"/>
      <c r="D561" s="972"/>
      <c r="E561" s="973"/>
      <c r="F561" s="96" t="str">
        <f>IF(ISBLANK(Tracker!L512),"",Tracker!L512)</f>
        <v>B35 7NW</v>
      </c>
      <c r="G561" s="217">
        <f t="shared" si="99"/>
        <v>523</v>
      </c>
      <c r="H561" s="368"/>
      <c r="I561" s="287"/>
      <c r="J561" s="287"/>
      <c r="K561" s="287"/>
      <c r="L561" s="287"/>
      <c r="M561" s="287"/>
      <c r="N561" s="287"/>
      <c r="O561" s="287"/>
      <c r="P561" s="287"/>
      <c r="Q561" s="287"/>
      <c r="R561" s="287"/>
      <c r="S561" s="287"/>
      <c r="T561" s="286"/>
      <c r="U561" s="367"/>
      <c r="V561" s="287"/>
      <c r="W561" s="287"/>
      <c r="X561" s="287"/>
      <c r="Y561" s="287"/>
      <c r="Z561" s="287"/>
      <c r="AA561" s="287"/>
      <c r="AB561" s="287"/>
      <c r="AC561" s="287"/>
      <c r="AD561" s="287"/>
      <c r="AE561" s="287"/>
      <c r="AF561" s="287"/>
      <c r="AG561" s="365"/>
      <c r="AH561" s="368"/>
      <c r="AI561" s="287"/>
      <c r="AJ561" s="287"/>
      <c r="AK561" s="287"/>
      <c r="AL561" s="287"/>
      <c r="AM561" s="287"/>
      <c r="AN561" s="287"/>
      <c r="AO561" s="287"/>
      <c r="AP561" s="287"/>
      <c r="AQ561" s="287"/>
      <c r="AR561" s="287"/>
      <c r="AS561" s="287"/>
      <c r="AT561" s="286"/>
      <c r="AU561" s="367"/>
      <c r="AV561" s="287"/>
      <c r="AW561" s="287"/>
      <c r="AX561" s="287"/>
      <c r="AY561" s="287"/>
      <c r="AZ561" s="287"/>
      <c r="BA561" s="287"/>
      <c r="BB561" s="287"/>
      <c r="BC561" s="287"/>
      <c r="BD561" s="287"/>
      <c r="BE561" s="287"/>
      <c r="BF561" s="288"/>
      <c r="BG561" s="396"/>
      <c r="BH561" s="397"/>
      <c r="BI561" s="287"/>
      <c r="BJ561" s="287"/>
      <c r="BK561" s="287"/>
      <c r="BL561" s="287"/>
      <c r="BM561" s="287"/>
      <c r="BN561" s="287"/>
      <c r="BO561" s="287"/>
      <c r="BP561" s="287"/>
      <c r="BQ561" s="287"/>
      <c r="BR561" s="287"/>
      <c r="BS561" s="287"/>
      <c r="BT561" s="286"/>
    </row>
    <row r="562" spans="1:72" s="217" customFormat="1" ht="11.65" customHeight="1" x14ac:dyDescent="0.2">
      <c r="A562" s="289">
        <f>IF(ISBLANK(Tracker!G513),"",Tracker!G513)</f>
        <v>16</v>
      </c>
      <c r="B562" s="971" t="str">
        <f>IF(ISBLANK(Tracker!H513),"",Tracker!H513)</f>
        <v>Avro Way</v>
      </c>
      <c r="C562" s="972"/>
      <c r="D562" s="972"/>
      <c r="E562" s="973"/>
      <c r="F562" s="96" t="str">
        <f>IF(ISBLANK(Tracker!L513),"",Tracker!L513)</f>
        <v>B35 7NW</v>
      </c>
      <c r="G562" s="217">
        <f t="shared" si="99"/>
        <v>524</v>
      </c>
      <c r="H562" s="368"/>
      <c r="I562" s="287"/>
      <c r="J562" s="287"/>
      <c r="K562" s="287"/>
      <c r="L562" s="287"/>
      <c r="M562" s="287"/>
      <c r="N562" s="287"/>
      <c r="O562" s="287"/>
      <c r="P562" s="287"/>
      <c r="Q562" s="287"/>
      <c r="R562" s="287"/>
      <c r="S562" s="287"/>
      <c r="T562" s="286"/>
      <c r="U562" s="367"/>
      <c r="V562" s="287"/>
      <c r="W562" s="287"/>
      <c r="X562" s="287"/>
      <c r="Y562" s="287"/>
      <c r="Z562" s="287"/>
      <c r="AA562" s="287"/>
      <c r="AB562" s="287"/>
      <c r="AC562" s="287"/>
      <c r="AD562" s="287"/>
      <c r="AE562" s="287"/>
      <c r="AF562" s="287"/>
      <c r="AG562" s="365"/>
      <c r="AH562" s="368"/>
      <c r="AI562" s="287"/>
      <c r="AJ562" s="287"/>
      <c r="AK562" s="287"/>
      <c r="AL562" s="287"/>
      <c r="AM562" s="287"/>
      <c r="AN562" s="287"/>
      <c r="AO562" s="287"/>
      <c r="AP562" s="287"/>
      <c r="AQ562" s="287"/>
      <c r="AR562" s="287"/>
      <c r="AS562" s="287"/>
      <c r="AT562" s="286"/>
      <c r="AU562" s="367"/>
      <c r="AV562" s="287"/>
      <c r="AW562" s="287"/>
      <c r="AX562" s="287"/>
      <c r="AY562" s="287"/>
      <c r="AZ562" s="287"/>
      <c r="BA562" s="287"/>
      <c r="BB562" s="287"/>
      <c r="BC562" s="287"/>
      <c r="BD562" s="287"/>
      <c r="BE562" s="287"/>
      <c r="BF562" s="288"/>
      <c r="BG562" s="396"/>
      <c r="BH562" s="397"/>
      <c r="BI562" s="287"/>
      <c r="BJ562" s="287"/>
      <c r="BK562" s="287"/>
      <c r="BL562" s="287"/>
      <c r="BM562" s="287"/>
      <c r="BN562" s="287"/>
      <c r="BO562" s="287"/>
      <c r="BP562" s="287"/>
      <c r="BQ562" s="287"/>
      <c r="BR562" s="287"/>
      <c r="BS562" s="287"/>
      <c r="BT562" s="286"/>
    </row>
    <row r="563" spans="1:72" s="217" customFormat="1" ht="11.65" customHeight="1" x14ac:dyDescent="0.2">
      <c r="A563" s="289">
        <f>IF(ISBLANK(Tracker!G514),"",Tracker!G514)</f>
        <v>17</v>
      </c>
      <c r="B563" s="971" t="str">
        <f>IF(ISBLANK(Tracker!H514),"",Tracker!H514)</f>
        <v>Avro Way</v>
      </c>
      <c r="C563" s="972"/>
      <c r="D563" s="972"/>
      <c r="E563" s="973"/>
      <c r="F563" s="96" t="str">
        <f>IF(ISBLANK(Tracker!L514),"",Tracker!L514)</f>
        <v>B35 7NW</v>
      </c>
      <c r="G563" s="217">
        <f t="shared" si="99"/>
        <v>525</v>
      </c>
      <c r="H563" s="368"/>
      <c r="I563" s="287"/>
      <c r="J563" s="287"/>
      <c r="K563" s="287"/>
      <c r="L563" s="287"/>
      <c r="M563" s="287"/>
      <c r="N563" s="287"/>
      <c r="O563" s="287"/>
      <c r="P563" s="287"/>
      <c r="Q563" s="287"/>
      <c r="R563" s="287"/>
      <c r="S563" s="287"/>
      <c r="T563" s="286"/>
      <c r="U563" s="367"/>
      <c r="V563" s="287"/>
      <c r="W563" s="287"/>
      <c r="X563" s="287"/>
      <c r="Y563" s="287"/>
      <c r="Z563" s="287"/>
      <c r="AA563" s="287"/>
      <c r="AB563" s="287"/>
      <c r="AC563" s="287"/>
      <c r="AD563" s="287"/>
      <c r="AE563" s="287"/>
      <c r="AF563" s="287"/>
      <c r="AG563" s="365"/>
      <c r="AH563" s="368"/>
      <c r="AI563" s="287"/>
      <c r="AJ563" s="287"/>
      <c r="AK563" s="287"/>
      <c r="AL563" s="287"/>
      <c r="AM563" s="287"/>
      <c r="AN563" s="287"/>
      <c r="AO563" s="287"/>
      <c r="AP563" s="287"/>
      <c r="AQ563" s="287"/>
      <c r="AR563" s="287"/>
      <c r="AS563" s="287"/>
      <c r="AT563" s="286"/>
      <c r="AU563" s="367"/>
      <c r="AV563" s="287"/>
      <c r="AW563" s="287"/>
      <c r="AX563" s="287"/>
      <c r="AY563" s="287"/>
      <c r="AZ563" s="287"/>
      <c r="BA563" s="287"/>
      <c r="BB563" s="287"/>
      <c r="BC563" s="287"/>
      <c r="BD563" s="287"/>
      <c r="BE563" s="287"/>
      <c r="BF563" s="288"/>
      <c r="BG563" s="396"/>
      <c r="BH563" s="397"/>
      <c r="BI563" s="287"/>
      <c r="BJ563" s="287"/>
      <c r="BK563" s="287"/>
      <c r="BL563" s="287"/>
      <c r="BM563" s="287"/>
      <c r="BN563" s="287"/>
      <c r="BO563" s="287"/>
      <c r="BP563" s="287"/>
      <c r="BQ563" s="287"/>
      <c r="BR563" s="287"/>
      <c r="BS563" s="287"/>
      <c r="BT563" s="286"/>
    </row>
    <row r="564" spans="1:72" s="217" customFormat="1" ht="11.65" customHeight="1" x14ac:dyDescent="0.2">
      <c r="A564" s="289">
        <f>IF(ISBLANK(Tracker!G515),"",Tracker!G515)</f>
        <v>18</v>
      </c>
      <c r="B564" s="971" t="str">
        <f>IF(ISBLANK(Tracker!H515),"",Tracker!H515)</f>
        <v>Avro Way</v>
      </c>
      <c r="C564" s="972"/>
      <c r="D564" s="972"/>
      <c r="E564" s="973"/>
      <c r="F564" s="96" t="str">
        <f>IF(ISBLANK(Tracker!L515),"",Tracker!L515)</f>
        <v>B35 7NW</v>
      </c>
      <c r="G564" s="217">
        <f t="shared" si="99"/>
        <v>526</v>
      </c>
      <c r="H564" s="368"/>
      <c r="I564" s="287"/>
      <c r="J564" s="287"/>
      <c r="K564" s="287"/>
      <c r="L564" s="287"/>
      <c r="M564" s="287"/>
      <c r="N564" s="287"/>
      <c r="O564" s="287"/>
      <c r="P564" s="287"/>
      <c r="Q564" s="287"/>
      <c r="R564" s="287"/>
      <c r="S564" s="287"/>
      <c r="T564" s="286"/>
      <c r="U564" s="367"/>
      <c r="V564" s="287"/>
      <c r="W564" s="287"/>
      <c r="X564" s="287"/>
      <c r="Y564" s="287"/>
      <c r="Z564" s="287"/>
      <c r="AA564" s="287"/>
      <c r="AB564" s="287"/>
      <c r="AC564" s="287"/>
      <c r="AD564" s="287"/>
      <c r="AE564" s="287"/>
      <c r="AF564" s="287"/>
      <c r="AG564" s="365"/>
      <c r="AH564" s="368"/>
      <c r="AI564" s="287"/>
      <c r="AJ564" s="287"/>
      <c r="AK564" s="287"/>
      <c r="AL564" s="287"/>
      <c r="AM564" s="287"/>
      <c r="AN564" s="287"/>
      <c r="AO564" s="287"/>
      <c r="AP564" s="287"/>
      <c r="AQ564" s="287"/>
      <c r="AR564" s="287"/>
      <c r="AS564" s="287"/>
      <c r="AT564" s="286"/>
      <c r="AU564" s="367"/>
      <c r="AV564" s="287"/>
      <c r="AW564" s="287"/>
      <c r="AX564" s="287"/>
      <c r="AY564" s="287"/>
      <c r="AZ564" s="287"/>
      <c r="BA564" s="287"/>
      <c r="BB564" s="287"/>
      <c r="BC564" s="287"/>
      <c r="BD564" s="287"/>
      <c r="BE564" s="287"/>
      <c r="BF564" s="288"/>
      <c r="BG564" s="396"/>
      <c r="BH564" s="397"/>
      <c r="BI564" s="287"/>
      <c r="BJ564" s="287"/>
      <c r="BK564" s="287"/>
      <c r="BL564" s="287"/>
      <c r="BM564" s="287"/>
      <c r="BN564" s="287"/>
      <c r="BO564" s="287"/>
      <c r="BP564" s="287"/>
      <c r="BQ564" s="287"/>
      <c r="BR564" s="287"/>
      <c r="BS564" s="287"/>
      <c r="BT564" s="286"/>
    </row>
    <row r="565" spans="1:72" s="217" customFormat="1" ht="11.65" customHeight="1" x14ac:dyDescent="0.2">
      <c r="A565" s="289">
        <f>IF(ISBLANK(Tracker!G516),"",Tracker!G516)</f>
        <v>20</v>
      </c>
      <c r="B565" s="971" t="str">
        <f>IF(ISBLANK(Tracker!H516),"",Tracker!H516)</f>
        <v>Avro Way</v>
      </c>
      <c r="C565" s="972"/>
      <c r="D565" s="972"/>
      <c r="E565" s="973"/>
      <c r="F565" s="96" t="str">
        <f>IF(ISBLANK(Tracker!L516),"",Tracker!L516)</f>
        <v>B35 7NW</v>
      </c>
      <c r="G565" s="217">
        <f t="shared" si="99"/>
        <v>527</v>
      </c>
      <c r="H565" s="368"/>
      <c r="I565" s="287"/>
      <c r="J565" s="287"/>
      <c r="K565" s="287"/>
      <c r="L565" s="287"/>
      <c r="M565" s="287"/>
      <c r="N565" s="287"/>
      <c r="O565" s="287"/>
      <c r="P565" s="287"/>
      <c r="Q565" s="287"/>
      <c r="R565" s="287"/>
      <c r="S565" s="287"/>
      <c r="T565" s="286"/>
      <c r="U565" s="367"/>
      <c r="V565" s="287"/>
      <c r="W565" s="287"/>
      <c r="X565" s="287"/>
      <c r="Y565" s="287"/>
      <c r="Z565" s="287"/>
      <c r="AA565" s="287"/>
      <c r="AB565" s="287"/>
      <c r="AC565" s="287"/>
      <c r="AD565" s="287"/>
      <c r="AE565" s="287"/>
      <c r="AF565" s="287"/>
      <c r="AG565" s="365"/>
      <c r="AH565" s="368"/>
      <c r="AI565" s="287"/>
      <c r="AJ565" s="287"/>
      <c r="AK565" s="287"/>
      <c r="AL565" s="287"/>
      <c r="AM565" s="287"/>
      <c r="AN565" s="287"/>
      <c r="AO565" s="287"/>
      <c r="AP565" s="287"/>
      <c r="AQ565" s="287"/>
      <c r="AR565" s="287"/>
      <c r="AS565" s="287"/>
      <c r="AT565" s="286"/>
      <c r="AU565" s="367"/>
      <c r="AV565" s="287"/>
      <c r="AW565" s="287"/>
      <c r="AX565" s="287"/>
      <c r="AY565" s="287"/>
      <c r="AZ565" s="287"/>
      <c r="BA565" s="287"/>
      <c r="BB565" s="287"/>
      <c r="BC565" s="287"/>
      <c r="BD565" s="287"/>
      <c r="BE565" s="287"/>
      <c r="BF565" s="288"/>
      <c r="BG565" s="396"/>
      <c r="BH565" s="397"/>
      <c r="BI565" s="287"/>
      <c r="BJ565" s="287"/>
      <c r="BK565" s="287"/>
      <c r="BL565" s="287"/>
      <c r="BM565" s="287"/>
      <c r="BN565" s="287"/>
      <c r="BO565" s="287"/>
      <c r="BP565" s="287"/>
      <c r="BQ565" s="287"/>
      <c r="BR565" s="287"/>
      <c r="BS565" s="287"/>
      <c r="BT565" s="286"/>
    </row>
    <row r="566" spans="1:72" s="217" customFormat="1" ht="11.65" customHeight="1" x14ac:dyDescent="0.2">
      <c r="A566" s="289" t="str">
        <f>IF(ISBLANK(Tracker!G517),"",Tracker!G517)</f>
        <v>FLAT 6 Block 16</v>
      </c>
      <c r="B566" s="971" t="str">
        <f>IF(ISBLANK(Tracker!H517),"",Tracker!H517)</f>
        <v>Bicester Square</v>
      </c>
      <c r="C566" s="972"/>
      <c r="D566" s="972"/>
      <c r="E566" s="973"/>
      <c r="F566" s="96" t="str">
        <f>IF(ISBLANK(Tracker!L517),"",Tracker!L517)</f>
        <v>B35 6HR</v>
      </c>
      <c r="G566" s="217">
        <f t="shared" si="99"/>
        <v>528</v>
      </c>
      <c r="H566" s="368"/>
      <c r="I566" s="287"/>
      <c r="J566" s="287"/>
      <c r="K566" s="287"/>
      <c r="L566" s="287"/>
      <c r="M566" s="287"/>
      <c r="N566" s="287"/>
      <c r="O566" s="287"/>
      <c r="P566" s="287"/>
      <c r="Q566" s="287"/>
      <c r="R566" s="287"/>
      <c r="S566" s="287"/>
      <c r="T566" s="286"/>
      <c r="U566" s="367"/>
      <c r="V566" s="287"/>
      <c r="W566" s="287"/>
      <c r="X566" s="287"/>
      <c r="Y566" s="287"/>
      <c r="Z566" s="287"/>
      <c r="AA566" s="287"/>
      <c r="AB566" s="287"/>
      <c r="AC566" s="287"/>
      <c r="AD566" s="287"/>
      <c r="AE566" s="287"/>
      <c r="AF566" s="287"/>
      <c r="AG566" s="365"/>
      <c r="AH566" s="368"/>
      <c r="AI566" s="287"/>
      <c r="AJ566" s="287"/>
      <c r="AK566" s="287"/>
      <c r="AL566" s="287"/>
      <c r="AM566" s="287"/>
      <c r="AN566" s="287"/>
      <c r="AO566" s="287"/>
      <c r="AP566" s="287"/>
      <c r="AQ566" s="287"/>
      <c r="AR566" s="287"/>
      <c r="AS566" s="287"/>
      <c r="AT566" s="286"/>
      <c r="AU566" s="367"/>
      <c r="AV566" s="287"/>
      <c r="AW566" s="287"/>
      <c r="AX566" s="287"/>
      <c r="AY566" s="287"/>
      <c r="AZ566" s="287"/>
      <c r="BA566" s="287"/>
      <c r="BB566" s="287"/>
      <c r="BC566" s="287"/>
      <c r="BD566" s="287"/>
      <c r="BE566" s="287"/>
      <c r="BF566" s="288"/>
      <c r="BG566" s="396"/>
      <c r="BH566" s="397"/>
      <c r="BI566" s="287"/>
      <c r="BJ566" s="287"/>
      <c r="BK566" s="287"/>
      <c r="BL566" s="287"/>
      <c r="BM566" s="287"/>
      <c r="BN566" s="287"/>
      <c r="BO566" s="287"/>
      <c r="BP566" s="287"/>
      <c r="BQ566" s="287"/>
      <c r="BR566" s="287"/>
      <c r="BS566" s="287"/>
      <c r="BT566" s="286"/>
    </row>
    <row r="567" spans="1:72" s="217" customFormat="1" ht="11.65" customHeight="1" x14ac:dyDescent="0.2">
      <c r="A567" s="289">
        <f>IF(ISBLANK(Tracker!G518),"",Tracker!G518)</f>
        <v>5</v>
      </c>
      <c r="B567" s="971" t="str">
        <f>IF(ISBLANK(Tracker!H518),"",Tracker!H518)</f>
        <v>Bond Drive</v>
      </c>
      <c r="C567" s="972"/>
      <c r="D567" s="972"/>
      <c r="E567" s="973"/>
      <c r="F567" s="96" t="str">
        <f>IF(ISBLANK(Tracker!L518),"",Tracker!L518)</f>
        <v>B35 7QQ</v>
      </c>
      <c r="G567" s="217">
        <f t="shared" si="99"/>
        <v>529</v>
      </c>
      <c r="H567" s="368"/>
      <c r="I567" s="287"/>
      <c r="J567" s="287"/>
      <c r="K567" s="287"/>
      <c r="L567" s="287"/>
      <c r="M567" s="287"/>
      <c r="N567" s="287"/>
      <c r="O567" s="287"/>
      <c r="P567" s="287"/>
      <c r="Q567" s="287"/>
      <c r="R567" s="287"/>
      <c r="S567" s="287"/>
      <c r="T567" s="286"/>
      <c r="U567" s="367"/>
      <c r="V567" s="287"/>
      <c r="W567" s="287"/>
      <c r="X567" s="287"/>
      <c r="Y567" s="287"/>
      <c r="Z567" s="287"/>
      <c r="AA567" s="287"/>
      <c r="AB567" s="287"/>
      <c r="AC567" s="287"/>
      <c r="AD567" s="287"/>
      <c r="AE567" s="287"/>
      <c r="AF567" s="287"/>
      <c r="AG567" s="365"/>
      <c r="AH567" s="368"/>
      <c r="AI567" s="287"/>
      <c r="AJ567" s="287"/>
      <c r="AK567" s="287"/>
      <c r="AL567" s="287"/>
      <c r="AM567" s="287"/>
      <c r="AN567" s="287"/>
      <c r="AO567" s="287"/>
      <c r="AP567" s="287"/>
      <c r="AQ567" s="287"/>
      <c r="AR567" s="287"/>
      <c r="AS567" s="287"/>
      <c r="AT567" s="286"/>
      <c r="AU567" s="367"/>
      <c r="AV567" s="287"/>
      <c r="AW567" s="287"/>
      <c r="AX567" s="287"/>
      <c r="AY567" s="287"/>
      <c r="AZ567" s="287"/>
      <c r="BA567" s="287"/>
      <c r="BB567" s="287"/>
      <c r="BC567" s="287"/>
      <c r="BD567" s="287"/>
      <c r="BE567" s="287"/>
      <c r="BF567" s="288"/>
      <c r="BG567" s="396"/>
      <c r="BH567" s="397"/>
      <c r="BI567" s="287"/>
      <c r="BJ567" s="287"/>
      <c r="BK567" s="287"/>
      <c r="BL567" s="287"/>
      <c r="BM567" s="287"/>
      <c r="BN567" s="287"/>
      <c r="BO567" s="287"/>
      <c r="BP567" s="287"/>
      <c r="BQ567" s="287"/>
      <c r="BR567" s="287"/>
      <c r="BS567" s="287"/>
      <c r="BT567" s="286"/>
    </row>
    <row r="568" spans="1:72" s="217" customFormat="1" ht="11.65" customHeight="1" x14ac:dyDescent="0.2">
      <c r="A568" s="289">
        <f>IF(ISBLANK(Tracker!G519),"",Tracker!G519)</f>
        <v>16</v>
      </c>
      <c r="B568" s="971" t="str">
        <f>IF(ISBLANK(Tracker!H519),"",Tracker!H519)</f>
        <v>Bovingdon Road</v>
      </c>
      <c r="C568" s="972"/>
      <c r="D568" s="972"/>
      <c r="E568" s="973"/>
      <c r="F568" s="96" t="str">
        <f>IF(ISBLANK(Tracker!L519),"",Tracker!L519)</f>
        <v>B35 6QD</v>
      </c>
      <c r="G568" s="217">
        <f t="shared" si="99"/>
        <v>530</v>
      </c>
      <c r="H568" s="368"/>
      <c r="I568" s="287"/>
      <c r="J568" s="287"/>
      <c r="K568" s="287"/>
      <c r="L568" s="287"/>
      <c r="M568" s="287"/>
      <c r="N568" s="287"/>
      <c r="O568" s="287"/>
      <c r="P568" s="287"/>
      <c r="Q568" s="287"/>
      <c r="R568" s="287"/>
      <c r="S568" s="287"/>
      <c r="T568" s="286"/>
      <c r="U568" s="367"/>
      <c r="V568" s="287"/>
      <c r="W568" s="287"/>
      <c r="X568" s="287"/>
      <c r="Y568" s="287"/>
      <c r="Z568" s="287"/>
      <c r="AA568" s="287"/>
      <c r="AB568" s="287"/>
      <c r="AC568" s="287"/>
      <c r="AD568" s="287"/>
      <c r="AE568" s="287"/>
      <c r="AF568" s="287"/>
      <c r="AG568" s="365"/>
      <c r="AH568" s="368"/>
      <c r="AI568" s="287"/>
      <c r="AJ568" s="287"/>
      <c r="AK568" s="287"/>
      <c r="AL568" s="287"/>
      <c r="AM568" s="287"/>
      <c r="AN568" s="287"/>
      <c r="AO568" s="287"/>
      <c r="AP568" s="287"/>
      <c r="AQ568" s="287"/>
      <c r="AR568" s="287"/>
      <c r="AS568" s="287"/>
      <c r="AT568" s="286"/>
      <c r="AU568" s="367"/>
      <c r="AV568" s="287"/>
      <c r="AW568" s="287"/>
      <c r="AX568" s="287"/>
      <c r="AY568" s="287"/>
      <c r="AZ568" s="287"/>
      <c r="BA568" s="287"/>
      <c r="BB568" s="287"/>
      <c r="BC568" s="287"/>
      <c r="BD568" s="287"/>
      <c r="BE568" s="287"/>
      <c r="BF568" s="288"/>
      <c r="BG568" s="396"/>
      <c r="BH568" s="397"/>
      <c r="BI568" s="287"/>
      <c r="BJ568" s="287"/>
      <c r="BK568" s="287"/>
      <c r="BL568" s="287"/>
      <c r="BM568" s="287"/>
      <c r="BN568" s="287"/>
      <c r="BO568" s="287"/>
      <c r="BP568" s="287"/>
      <c r="BQ568" s="287"/>
      <c r="BR568" s="287"/>
      <c r="BS568" s="287"/>
      <c r="BT568" s="286"/>
    </row>
    <row r="569" spans="1:72" s="217" customFormat="1" ht="11.65" customHeight="1" x14ac:dyDescent="0.2">
      <c r="A569" s="289">
        <f>IF(ISBLANK(Tracker!G520),"",Tracker!G520)</f>
        <v>18</v>
      </c>
      <c r="B569" s="971" t="str">
        <f>IF(ISBLANK(Tracker!H520),"",Tracker!H520)</f>
        <v>Bovingdon Road</v>
      </c>
      <c r="C569" s="972"/>
      <c r="D569" s="972"/>
      <c r="E569" s="973"/>
      <c r="F569" s="96" t="str">
        <f>IF(ISBLANK(Tracker!L520),"",Tracker!L520)</f>
        <v>B35 6QD</v>
      </c>
      <c r="G569" s="217">
        <f t="shared" si="99"/>
        <v>531</v>
      </c>
      <c r="H569" s="368"/>
      <c r="I569" s="287"/>
      <c r="J569" s="287"/>
      <c r="K569" s="287"/>
      <c r="L569" s="287"/>
      <c r="M569" s="287"/>
      <c r="N569" s="287"/>
      <c r="O569" s="287"/>
      <c r="P569" s="287"/>
      <c r="Q569" s="287"/>
      <c r="R569" s="287"/>
      <c r="S569" s="287"/>
      <c r="T569" s="286"/>
      <c r="U569" s="367"/>
      <c r="V569" s="287"/>
      <c r="W569" s="287"/>
      <c r="X569" s="287"/>
      <c r="Y569" s="287"/>
      <c r="Z569" s="287"/>
      <c r="AA569" s="287"/>
      <c r="AB569" s="287"/>
      <c r="AC569" s="287"/>
      <c r="AD569" s="287"/>
      <c r="AE569" s="287"/>
      <c r="AF569" s="287"/>
      <c r="AG569" s="365"/>
      <c r="AH569" s="368"/>
      <c r="AI569" s="287"/>
      <c r="AJ569" s="287"/>
      <c r="AK569" s="287"/>
      <c r="AL569" s="287"/>
      <c r="AM569" s="287"/>
      <c r="AN569" s="287"/>
      <c r="AO569" s="287"/>
      <c r="AP569" s="287"/>
      <c r="AQ569" s="287"/>
      <c r="AR569" s="287"/>
      <c r="AS569" s="287"/>
      <c r="AT569" s="286"/>
      <c r="AU569" s="367"/>
      <c r="AV569" s="287"/>
      <c r="AW569" s="287"/>
      <c r="AX569" s="287"/>
      <c r="AY569" s="287"/>
      <c r="AZ569" s="287"/>
      <c r="BA569" s="287"/>
      <c r="BB569" s="287"/>
      <c r="BC569" s="287"/>
      <c r="BD569" s="287"/>
      <c r="BE569" s="287"/>
      <c r="BF569" s="288"/>
      <c r="BG569" s="396"/>
      <c r="BH569" s="397"/>
      <c r="BI569" s="287"/>
      <c r="BJ569" s="287"/>
      <c r="BK569" s="287"/>
      <c r="BL569" s="287"/>
      <c r="BM569" s="287"/>
      <c r="BN569" s="287"/>
      <c r="BO569" s="287"/>
      <c r="BP569" s="287"/>
      <c r="BQ569" s="287"/>
      <c r="BR569" s="287"/>
      <c r="BS569" s="287"/>
      <c r="BT569" s="286"/>
    </row>
    <row r="570" spans="1:72" s="217" customFormat="1" ht="11.65" customHeight="1" x14ac:dyDescent="0.2">
      <c r="A570" s="289">
        <f>IF(ISBLANK(Tracker!G521),"",Tracker!G521)</f>
        <v>15</v>
      </c>
      <c r="B570" s="971" t="str">
        <f>IF(ISBLANK(Tracker!H521),"",Tracker!H521)</f>
        <v>Chigwell Close</v>
      </c>
      <c r="C570" s="972"/>
      <c r="D570" s="972"/>
      <c r="E570" s="973"/>
      <c r="F570" s="96" t="str">
        <f>IF(ISBLANK(Tracker!L521),"",Tracker!L521)</f>
        <v>B35 7HG</v>
      </c>
      <c r="G570" s="217">
        <f t="shared" si="99"/>
        <v>532</v>
      </c>
      <c r="H570" s="368"/>
      <c r="I570" s="287"/>
      <c r="J570" s="287"/>
      <c r="K570" s="287"/>
      <c r="L570" s="287"/>
      <c r="M570" s="287"/>
      <c r="N570" s="287"/>
      <c r="O570" s="287"/>
      <c r="P570" s="287"/>
      <c r="Q570" s="287"/>
      <c r="R570" s="287"/>
      <c r="S570" s="287"/>
      <c r="T570" s="286"/>
      <c r="U570" s="367"/>
      <c r="V570" s="287"/>
      <c r="W570" s="287"/>
      <c r="X570" s="287"/>
      <c r="Y570" s="287"/>
      <c r="Z570" s="287"/>
      <c r="AA570" s="287"/>
      <c r="AB570" s="287"/>
      <c r="AC570" s="287"/>
      <c r="AD570" s="287"/>
      <c r="AE570" s="287"/>
      <c r="AF570" s="287"/>
      <c r="AG570" s="365"/>
      <c r="AH570" s="368"/>
      <c r="AI570" s="287"/>
      <c r="AJ570" s="287"/>
      <c r="AK570" s="287"/>
      <c r="AL570" s="287"/>
      <c r="AM570" s="287"/>
      <c r="AN570" s="287"/>
      <c r="AO570" s="287"/>
      <c r="AP570" s="287"/>
      <c r="AQ570" s="287"/>
      <c r="AR570" s="287"/>
      <c r="AS570" s="287"/>
      <c r="AT570" s="286"/>
      <c r="AU570" s="367"/>
      <c r="AV570" s="287"/>
      <c r="AW570" s="287"/>
      <c r="AX570" s="287"/>
      <c r="AY570" s="287"/>
      <c r="AZ570" s="287"/>
      <c r="BA570" s="287"/>
      <c r="BB570" s="287"/>
      <c r="BC570" s="287"/>
      <c r="BD570" s="287"/>
      <c r="BE570" s="287"/>
      <c r="BF570" s="288"/>
      <c r="BG570" s="396"/>
      <c r="BH570" s="397"/>
      <c r="BI570" s="287"/>
      <c r="BJ570" s="287"/>
      <c r="BK570" s="287"/>
      <c r="BL570" s="287"/>
      <c r="BM570" s="287"/>
      <c r="BN570" s="287"/>
      <c r="BO570" s="287"/>
      <c r="BP570" s="287"/>
      <c r="BQ570" s="287"/>
      <c r="BR570" s="287"/>
      <c r="BS570" s="287"/>
      <c r="BT570" s="286"/>
    </row>
    <row r="571" spans="1:72" s="217" customFormat="1" ht="11.65" customHeight="1" x14ac:dyDescent="0.2">
      <c r="A571" s="289">
        <f>IF(ISBLANK(Tracker!G522),"",Tracker!G522)</f>
        <v>55</v>
      </c>
      <c r="B571" s="971" t="str">
        <f>IF(ISBLANK(Tracker!H522),"",Tracker!H522)</f>
        <v>Chigwell Close</v>
      </c>
      <c r="C571" s="972"/>
      <c r="D571" s="972"/>
      <c r="E571" s="973"/>
      <c r="F571" s="96" t="str">
        <f>IF(ISBLANK(Tracker!L522),"",Tracker!L522)</f>
        <v>B35 7HG</v>
      </c>
      <c r="G571" s="217">
        <f t="shared" si="99"/>
        <v>533</v>
      </c>
      <c r="H571" s="368"/>
      <c r="I571" s="287"/>
      <c r="J571" s="287"/>
      <c r="K571" s="287"/>
      <c r="L571" s="287"/>
      <c r="M571" s="287"/>
      <c r="N571" s="287"/>
      <c r="O571" s="287"/>
      <c r="P571" s="287"/>
      <c r="Q571" s="287"/>
      <c r="R571" s="287"/>
      <c r="S571" s="287"/>
      <c r="T571" s="286"/>
      <c r="U571" s="367"/>
      <c r="V571" s="287"/>
      <c r="W571" s="287"/>
      <c r="X571" s="287"/>
      <c r="Y571" s="287"/>
      <c r="Z571" s="287"/>
      <c r="AA571" s="287"/>
      <c r="AB571" s="287"/>
      <c r="AC571" s="287"/>
      <c r="AD571" s="287"/>
      <c r="AE571" s="287"/>
      <c r="AF571" s="287"/>
      <c r="AG571" s="365"/>
      <c r="AH571" s="368"/>
      <c r="AI571" s="287"/>
      <c r="AJ571" s="287"/>
      <c r="AK571" s="287"/>
      <c r="AL571" s="287"/>
      <c r="AM571" s="287"/>
      <c r="AN571" s="287"/>
      <c r="AO571" s="287"/>
      <c r="AP571" s="287"/>
      <c r="AQ571" s="287"/>
      <c r="AR571" s="287"/>
      <c r="AS571" s="287"/>
      <c r="AT571" s="286"/>
      <c r="AU571" s="367"/>
      <c r="AV571" s="287"/>
      <c r="AW571" s="287"/>
      <c r="AX571" s="287"/>
      <c r="AY571" s="287"/>
      <c r="AZ571" s="287"/>
      <c r="BA571" s="287"/>
      <c r="BB571" s="287"/>
      <c r="BC571" s="287"/>
      <c r="BD571" s="287"/>
      <c r="BE571" s="287"/>
      <c r="BF571" s="288"/>
      <c r="BG571" s="396"/>
      <c r="BH571" s="397"/>
      <c r="BI571" s="287"/>
      <c r="BJ571" s="287"/>
      <c r="BK571" s="287"/>
      <c r="BL571" s="287"/>
      <c r="BM571" s="287"/>
      <c r="BN571" s="287"/>
      <c r="BO571" s="287"/>
      <c r="BP571" s="287"/>
      <c r="BQ571" s="287"/>
      <c r="BR571" s="287"/>
      <c r="BS571" s="287"/>
      <c r="BT571" s="286"/>
    </row>
    <row r="572" spans="1:72" s="217" customFormat="1" ht="11.65" customHeight="1" x14ac:dyDescent="0.2">
      <c r="A572" s="289">
        <f>IF(ISBLANK(Tracker!G523),"",Tracker!G523)</f>
        <v>61</v>
      </c>
      <c r="B572" s="971" t="str">
        <f>IF(ISBLANK(Tracker!H523),"",Tracker!H523)</f>
        <v>Chigwell Close</v>
      </c>
      <c r="C572" s="972"/>
      <c r="D572" s="972"/>
      <c r="E572" s="973"/>
      <c r="F572" s="96" t="str">
        <f>IF(ISBLANK(Tracker!L523),"",Tracker!L523)</f>
        <v>B35 7HG</v>
      </c>
      <c r="G572" s="217">
        <f t="shared" si="99"/>
        <v>534</v>
      </c>
      <c r="H572" s="368"/>
      <c r="I572" s="287"/>
      <c r="J572" s="287"/>
      <c r="K572" s="287"/>
      <c r="L572" s="287"/>
      <c r="M572" s="287"/>
      <c r="N572" s="287"/>
      <c r="O572" s="287"/>
      <c r="P572" s="287"/>
      <c r="Q572" s="287"/>
      <c r="R572" s="287"/>
      <c r="S572" s="287"/>
      <c r="T572" s="286"/>
      <c r="U572" s="367"/>
      <c r="V572" s="287"/>
      <c r="W572" s="287"/>
      <c r="X572" s="287"/>
      <c r="Y572" s="287"/>
      <c r="Z572" s="287"/>
      <c r="AA572" s="287"/>
      <c r="AB572" s="287"/>
      <c r="AC572" s="287"/>
      <c r="AD572" s="287"/>
      <c r="AE572" s="287"/>
      <c r="AF572" s="287"/>
      <c r="AG572" s="365"/>
      <c r="AH572" s="368"/>
      <c r="AI572" s="287"/>
      <c r="AJ572" s="287"/>
      <c r="AK572" s="287"/>
      <c r="AL572" s="287"/>
      <c r="AM572" s="287"/>
      <c r="AN572" s="287"/>
      <c r="AO572" s="287"/>
      <c r="AP572" s="287"/>
      <c r="AQ572" s="287"/>
      <c r="AR572" s="287"/>
      <c r="AS572" s="287"/>
      <c r="AT572" s="286"/>
      <c r="AU572" s="367"/>
      <c r="AV572" s="287"/>
      <c r="AW572" s="287"/>
      <c r="AX572" s="287"/>
      <c r="AY572" s="287"/>
      <c r="AZ572" s="287"/>
      <c r="BA572" s="287"/>
      <c r="BB572" s="287"/>
      <c r="BC572" s="287"/>
      <c r="BD572" s="287"/>
      <c r="BE572" s="287"/>
      <c r="BF572" s="288"/>
      <c r="BG572" s="396"/>
      <c r="BH572" s="397"/>
      <c r="BI572" s="287"/>
      <c r="BJ572" s="287"/>
      <c r="BK572" s="287"/>
      <c r="BL572" s="287"/>
      <c r="BM572" s="287"/>
      <c r="BN572" s="287"/>
      <c r="BO572" s="287"/>
      <c r="BP572" s="287"/>
      <c r="BQ572" s="287"/>
      <c r="BR572" s="287"/>
      <c r="BS572" s="287"/>
      <c r="BT572" s="286"/>
    </row>
    <row r="573" spans="1:72" s="217" customFormat="1" ht="11.65" customHeight="1" x14ac:dyDescent="0.2">
      <c r="A573" s="289">
        <f>IF(ISBLANK(Tracker!G524),"",Tracker!G524)</f>
        <v>63</v>
      </c>
      <c r="B573" s="971" t="str">
        <f>IF(ISBLANK(Tracker!H524),"",Tracker!H524)</f>
        <v>Chigwell Close</v>
      </c>
      <c r="C573" s="972"/>
      <c r="D573" s="972"/>
      <c r="E573" s="973"/>
      <c r="F573" s="96" t="str">
        <f>IF(ISBLANK(Tracker!L524),"",Tracker!L524)</f>
        <v>B35 7HG</v>
      </c>
      <c r="G573" s="217">
        <f t="shared" si="99"/>
        <v>535</v>
      </c>
      <c r="H573" s="368"/>
      <c r="I573" s="287"/>
      <c r="J573" s="287"/>
      <c r="K573" s="287"/>
      <c r="L573" s="287"/>
      <c r="M573" s="287"/>
      <c r="N573" s="287"/>
      <c r="O573" s="287"/>
      <c r="P573" s="287"/>
      <c r="Q573" s="287"/>
      <c r="R573" s="287"/>
      <c r="S573" s="287"/>
      <c r="T573" s="286"/>
      <c r="U573" s="367"/>
      <c r="V573" s="287"/>
      <c r="W573" s="287"/>
      <c r="X573" s="287"/>
      <c r="Y573" s="287"/>
      <c r="Z573" s="287"/>
      <c r="AA573" s="287"/>
      <c r="AB573" s="287"/>
      <c r="AC573" s="287"/>
      <c r="AD573" s="287"/>
      <c r="AE573" s="287"/>
      <c r="AF573" s="287"/>
      <c r="AG573" s="365"/>
      <c r="AH573" s="368"/>
      <c r="AI573" s="287"/>
      <c r="AJ573" s="287"/>
      <c r="AK573" s="287"/>
      <c r="AL573" s="287"/>
      <c r="AM573" s="287"/>
      <c r="AN573" s="287"/>
      <c r="AO573" s="287"/>
      <c r="AP573" s="287"/>
      <c r="AQ573" s="287"/>
      <c r="AR573" s="287"/>
      <c r="AS573" s="287"/>
      <c r="AT573" s="286"/>
      <c r="AU573" s="367"/>
      <c r="AV573" s="287"/>
      <c r="AW573" s="287"/>
      <c r="AX573" s="287"/>
      <c r="AY573" s="287"/>
      <c r="AZ573" s="287"/>
      <c r="BA573" s="287"/>
      <c r="BB573" s="287"/>
      <c r="BC573" s="287"/>
      <c r="BD573" s="287"/>
      <c r="BE573" s="287"/>
      <c r="BF573" s="288"/>
      <c r="BG573" s="396"/>
      <c r="BH573" s="397"/>
      <c r="BI573" s="287"/>
      <c r="BJ573" s="287"/>
      <c r="BK573" s="287"/>
      <c r="BL573" s="287"/>
      <c r="BM573" s="287"/>
      <c r="BN573" s="287"/>
      <c r="BO573" s="287"/>
      <c r="BP573" s="287"/>
      <c r="BQ573" s="287"/>
      <c r="BR573" s="287"/>
      <c r="BS573" s="287"/>
      <c r="BT573" s="286"/>
    </row>
    <row r="574" spans="1:72" s="217" customFormat="1" ht="11.65" customHeight="1" x14ac:dyDescent="0.2">
      <c r="A574" s="289">
        <f>IF(ISBLANK(Tracker!G525),"",Tracker!G525)</f>
        <v>4</v>
      </c>
      <c r="B574" s="971" t="str">
        <f>IF(ISBLANK(Tracker!H525),"",Tracker!H525)</f>
        <v>Chigwell Close</v>
      </c>
      <c r="C574" s="972"/>
      <c r="D574" s="972"/>
      <c r="E574" s="973"/>
      <c r="F574" s="96" t="str">
        <f>IF(ISBLANK(Tracker!L525),"",Tracker!L525)</f>
        <v>B35 7HH</v>
      </c>
      <c r="G574" s="217">
        <f t="shared" si="99"/>
        <v>536</v>
      </c>
      <c r="H574" s="368"/>
      <c r="I574" s="287"/>
      <c r="J574" s="287"/>
      <c r="K574" s="287"/>
      <c r="L574" s="287"/>
      <c r="M574" s="287"/>
      <c r="N574" s="287"/>
      <c r="O574" s="287"/>
      <c r="P574" s="287"/>
      <c r="Q574" s="287"/>
      <c r="R574" s="287"/>
      <c r="S574" s="287"/>
      <c r="T574" s="286"/>
      <c r="U574" s="367"/>
      <c r="V574" s="287"/>
      <c r="W574" s="287"/>
      <c r="X574" s="287"/>
      <c r="Y574" s="287"/>
      <c r="Z574" s="287"/>
      <c r="AA574" s="287"/>
      <c r="AB574" s="287"/>
      <c r="AC574" s="287"/>
      <c r="AD574" s="287"/>
      <c r="AE574" s="287"/>
      <c r="AF574" s="287"/>
      <c r="AG574" s="365"/>
      <c r="AH574" s="368"/>
      <c r="AI574" s="287"/>
      <c r="AJ574" s="287"/>
      <c r="AK574" s="287"/>
      <c r="AL574" s="287"/>
      <c r="AM574" s="287"/>
      <c r="AN574" s="287"/>
      <c r="AO574" s="287"/>
      <c r="AP574" s="287"/>
      <c r="AQ574" s="287"/>
      <c r="AR574" s="287"/>
      <c r="AS574" s="287"/>
      <c r="AT574" s="286"/>
      <c r="AU574" s="367"/>
      <c r="AV574" s="287"/>
      <c r="AW574" s="287"/>
      <c r="AX574" s="287"/>
      <c r="AY574" s="287"/>
      <c r="AZ574" s="287"/>
      <c r="BA574" s="287"/>
      <c r="BB574" s="287"/>
      <c r="BC574" s="287"/>
      <c r="BD574" s="287"/>
      <c r="BE574" s="287"/>
      <c r="BF574" s="288"/>
      <c r="BG574" s="396"/>
      <c r="BH574" s="397"/>
      <c r="BI574" s="287"/>
      <c r="BJ574" s="287"/>
      <c r="BK574" s="287"/>
      <c r="BL574" s="287"/>
      <c r="BM574" s="287"/>
      <c r="BN574" s="287"/>
      <c r="BO574" s="287"/>
      <c r="BP574" s="287"/>
      <c r="BQ574" s="287"/>
      <c r="BR574" s="287"/>
      <c r="BS574" s="287"/>
      <c r="BT574" s="286"/>
    </row>
    <row r="575" spans="1:72" s="217" customFormat="1" ht="11.65" customHeight="1" x14ac:dyDescent="0.2">
      <c r="A575" s="289">
        <f>IF(ISBLANK(Tracker!G526),"",Tracker!G526)</f>
        <v>10</v>
      </c>
      <c r="B575" s="971" t="str">
        <f>IF(ISBLANK(Tracker!H526),"",Tracker!H526)</f>
        <v>Chigwell Close</v>
      </c>
      <c r="C575" s="972"/>
      <c r="D575" s="972"/>
      <c r="E575" s="973"/>
      <c r="F575" s="96" t="str">
        <f>IF(ISBLANK(Tracker!L526),"",Tracker!L526)</f>
        <v>B35 7HH</v>
      </c>
      <c r="G575" s="217">
        <f t="shared" si="99"/>
        <v>537</v>
      </c>
      <c r="H575" s="368"/>
      <c r="I575" s="287"/>
      <c r="J575" s="287"/>
      <c r="K575" s="287"/>
      <c r="L575" s="287"/>
      <c r="M575" s="287"/>
      <c r="N575" s="287"/>
      <c r="O575" s="287"/>
      <c r="P575" s="287"/>
      <c r="Q575" s="287"/>
      <c r="R575" s="287"/>
      <c r="S575" s="287"/>
      <c r="T575" s="286"/>
      <c r="U575" s="367"/>
      <c r="V575" s="287"/>
      <c r="W575" s="287"/>
      <c r="X575" s="287"/>
      <c r="Y575" s="287"/>
      <c r="Z575" s="287"/>
      <c r="AA575" s="287"/>
      <c r="AB575" s="287"/>
      <c r="AC575" s="287"/>
      <c r="AD575" s="287"/>
      <c r="AE575" s="287"/>
      <c r="AF575" s="287"/>
      <c r="AG575" s="365"/>
      <c r="AH575" s="368"/>
      <c r="AI575" s="287"/>
      <c r="AJ575" s="287"/>
      <c r="AK575" s="287"/>
      <c r="AL575" s="287"/>
      <c r="AM575" s="287"/>
      <c r="AN575" s="287"/>
      <c r="AO575" s="287"/>
      <c r="AP575" s="287"/>
      <c r="AQ575" s="287"/>
      <c r="AR575" s="287"/>
      <c r="AS575" s="287"/>
      <c r="AT575" s="286"/>
      <c r="AU575" s="367"/>
      <c r="AV575" s="287"/>
      <c r="AW575" s="287"/>
      <c r="AX575" s="287"/>
      <c r="AY575" s="287"/>
      <c r="AZ575" s="287"/>
      <c r="BA575" s="287"/>
      <c r="BB575" s="287"/>
      <c r="BC575" s="287"/>
      <c r="BD575" s="287"/>
      <c r="BE575" s="287"/>
      <c r="BF575" s="288"/>
      <c r="BG575" s="396"/>
      <c r="BH575" s="397"/>
      <c r="BI575" s="287"/>
      <c r="BJ575" s="287"/>
      <c r="BK575" s="287"/>
      <c r="BL575" s="287"/>
      <c r="BM575" s="287"/>
      <c r="BN575" s="287"/>
      <c r="BO575" s="287"/>
      <c r="BP575" s="287"/>
      <c r="BQ575" s="287"/>
      <c r="BR575" s="287"/>
      <c r="BS575" s="287"/>
      <c r="BT575" s="286"/>
    </row>
    <row r="576" spans="1:72" s="217" customFormat="1" ht="11.65" customHeight="1" x14ac:dyDescent="0.2">
      <c r="A576" s="289">
        <f>IF(ISBLANK(Tracker!G527),"",Tracker!G527)</f>
        <v>20</v>
      </c>
      <c r="B576" s="971" t="str">
        <f>IF(ISBLANK(Tracker!H527),"",Tracker!H527)</f>
        <v>Chigwell Close</v>
      </c>
      <c r="C576" s="972"/>
      <c r="D576" s="972"/>
      <c r="E576" s="973"/>
      <c r="F576" s="96" t="str">
        <f>IF(ISBLANK(Tracker!L527),"",Tracker!L527)</f>
        <v>B35 7HH</v>
      </c>
      <c r="G576" s="217">
        <f t="shared" si="99"/>
        <v>538</v>
      </c>
      <c r="H576" s="368"/>
      <c r="I576" s="287"/>
      <c r="J576" s="287"/>
      <c r="K576" s="287"/>
      <c r="L576" s="287"/>
      <c r="M576" s="287"/>
      <c r="N576" s="287"/>
      <c r="O576" s="287"/>
      <c r="P576" s="287"/>
      <c r="Q576" s="287"/>
      <c r="R576" s="287"/>
      <c r="S576" s="287"/>
      <c r="T576" s="286"/>
      <c r="U576" s="367"/>
      <c r="V576" s="287"/>
      <c r="W576" s="287"/>
      <c r="X576" s="287"/>
      <c r="Y576" s="287"/>
      <c r="Z576" s="287"/>
      <c r="AA576" s="287"/>
      <c r="AB576" s="287"/>
      <c r="AC576" s="287"/>
      <c r="AD576" s="287"/>
      <c r="AE576" s="287"/>
      <c r="AF576" s="287"/>
      <c r="AG576" s="365"/>
      <c r="AH576" s="368"/>
      <c r="AI576" s="287"/>
      <c r="AJ576" s="287"/>
      <c r="AK576" s="287"/>
      <c r="AL576" s="287"/>
      <c r="AM576" s="287"/>
      <c r="AN576" s="287"/>
      <c r="AO576" s="287"/>
      <c r="AP576" s="287"/>
      <c r="AQ576" s="287"/>
      <c r="AR576" s="287"/>
      <c r="AS576" s="287"/>
      <c r="AT576" s="286"/>
      <c r="AU576" s="367"/>
      <c r="AV576" s="287"/>
      <c r="AW576" s="287"/>
      <c r="AX576" s="287"/>
      <c r="AY576" s="287"/>
      <c r="AZ576" s="287"/>
      <c r="BA576" s="287"/>
      <c r="BB576" s="287"/>
      <c r="BC576" s="287"/>
      <c r="BD576" s="287"/>
      <c r="BE576" s="287"/>
      <c r="BF576" s="288"/>
      <c r="BG576" s="396"/>
      <c r="BH576" s="397"/>
      <c r="BI576" s="287"/>
      <c r="BJ576" s="287"/>
      <c r="BK576" s="287"/>
      <c r="BL576" s="287"/>
      <c r="BM576" s="287"/>
      <c r="BN576" s="287"/>
      <c r="BO576" s="287"/>
      <c r="BP576" s="287"/>
      <c r="BQ576" s="287"/>
      <c r="BR576" s="287"/>
      <c r="BS576" s="287"/>
      <c r="BT576" s="286"/>
    </row>
    <row r="577" spans="1:72" s="217" customFormat="1" ht="11.65" customHeight="1" x14ac:dyDescent="0.2">
      <c r="A577" s="289">
        <f>IF(ISBLANK(Tracker!G528),"",Tracker!G528)</f>
        <v>21</v>
      </c>
      <c r="B577" s="971" t="str">
        <f>IF(ISBLANK(Tracker!H528),"",Tracker!H528)</f>
        <v>Concorde Drive</v>
      </c>
      <c r="C577" s="972"/>
      <c r="D577" s="972"/>
      <c r="E577" s="973"/>
      <c r="F577" s="96" t="str">
        <f>IF(ISBLANK(Tracker!L528),"",Tracker!L528)</f>
        <v>B35 7EE</v>
      </c>
      <c r="G577" s="217">
        <f t="shared" si="99"/>
        <v>539</v>
      </c>
      <c r="H577" s="368"/>
      <c r="I577" s="287"/>
      <c r="J577" s="287"/>
      <c r="K577" s="287"/>
      <c r="L577" s="287"/>
      <c r="M577" s="287"/>
      <c r="N577" s="287"/>
      <c r="O577" s="287"/>
      <c r="P577" s="287"/>
      <c r="Q577" s="287"/>
      <c r="R577" s="287"/>
      <c r="S577" s="287"/>
      <c r="T577" s="286"/>
      <c r="U577" s="367"/>
      <c r="V577" s="287"/>
      <c r="W577" s="287"/>
      <c r="X577" s="287"/>
      <c r="Y577" s="287"/>
      <c r="Z577" s="287"/>
      <c r="AA577" s="287"/>
      <c r="AB577" s="287"/>
      <c r="AC577" s="287"/>
      <c r="AD577" s="287"/>
      <c r="AE577" s="287"/>
      <c r="AF577" s="287"/>
      <c r="AG577" s="365"/>
      <c r="AH577" s="368"/>
      <c r="AI577" s="287"/>
      <c r="AJ577" s="287"/>
      <c r="AK577" s="287"/>
      <c r="AL577" s="287"/>
      <c r="AM577" s="287"/>
      <c r="AN577" s="287"/>
      <c r="AO577" s="287"/>
      <c r="AP577" s="287"/>
      <c r="AQ577" s="287"/>
      <c r="AR577" s="287"/>
      <c r="AS577" s="287"/>
      <c r="AT577" s="286"/>
      <c r="AU577" s="367"/>
      <c r="AV577" s="287"/>
      <c r="AW577" s="287"/>
      <c r="AX577" s="287"/>
      <c r="AY577" s="287"/>
      <c r="AZ577" s="287"/>
      <c r="BA577" s="287"/>
      <c r="BB577" s="287"/>
      <c r="BC577" s="287"/>
      <c r="BD577" s="287"/>
      <c r="BE577" s="287"/>
      <c r="BF577" s="288"/>
      <c r="BG577" s="396"/>
      <c r="BH577" s="397"/>
      <c r="BI577" s="287"/>
      <c r="BJ577" s="287"/>
      <c r="BK577" s="287"/>
      <c r="BL577" s="287"/>
      <c r="BM577" s="287"/>
      <c r="BN577" s="287"/>
      <c r="BO577" s="287"/>
      <c r="BP577" s="287"/>
      <c r="BQ577" s="287"/>
      <c r="BR577" s="287"/>
      <c r="BS577" s="287"/>
      <c r="BT577" s="286"/>
    </row>
    <row r="578" spans="1:72" s="217" customFormat="1" ht="11.65" customHeight="1" x14ac:dyDescent="0.2">
      <c r="A578" s="289" t="str">
        <f>IF(ISBLANK(Tracker!G529),"",Tracker!G529)</f>
        <v>FLAT 1 Block 33</v>
      </c>
      <c r="B578" s="971" t="str">
        <f>IF(ISBLANK(Tracker!H529),"",Tracker!H529)</f>
        <v>Concorde Drive</v>
      </c>
      <c r="C578" s="972"/>
      <c r="D578" s="972"/>
      <c r="E578" s="973"/>
      <c r="F578" s="96" t="str">
        <f>IF(ISBLANK(Tracker!L529),"",Tracker!L529)</f>
        <v>B35 7EE</v>
      </c>
      <c r="G578" s="217">
        <f t="shared" si="99"/>
        <v>540</v>
      </c>
      <c r="H578" s="368"/>
      <c r="I578" s="287"/>
      <c r="J578" s="287"/>
      <c r="K578" s="287"/>
      <c r="L578" s="287"/>
      <c r="M578" s="287"/>
      <c r="N578" s="287"/>
      <c r="O578" s="287"/>
      <c r="P578" s="287"/>
      <c r="Q578" s="287"/>
      <c r="R578" s="287"/>
      <c r="S578" s="287"/>
      <c r="T578" s="286"/>
      <c r="U578" s="367"/>
      <c r="V578" s="287"/>
      <c r="W578" s="287"/>
      <c r="X578" s="287"/>
      <c r="Y578" s="287"/>
      <c r="Z578" s="287"/>
      <c r="AA578" s="287"/>
      <c r="AB578" s="287"/>
      <c r="AC578" s="287"/>
      <c r="AD578" s="287"/>
      <c r="AE578" s="287"/>
      <c r="AF578" s="287"/>
      <c r="AG578" s="365"/>
      <c r="AH578" s="368"/>
      <c r="AI578" s="287"/>
      <c r="AJ578" s="287"/>
      <c r="AK578" s="287"/>
      <c r="AL578" s="287"/>
      <c r="AM578" s="287"/>
      <c r="AN578" s="287"/>
      <c r="AO578" s="287"/>
      <c r="AP578" s="287"/>
      <c r="AQ578" s="287"/>
      <c r="AR578" s="287"/>
      <c r="AS578" s="287"/>
      <c r="AT578" s="286"/>
      <c r="AU578" s="367"/>
      <c r="AV578" s="287"/>
      <c r="AW578" s="287"/>
      <c r="AX578" s="287"/>
      <c r="AY578" s="287"/>
      <c r="AZ578" s="287"/>
      <c r="BA578" s="287"/>
      <c r="BB578" s="287"/>
      <c r="BC578" s="287"/>
      <c r="BD578" s="287"/>
      <c r="BE578" s="287"/>
      <c r="BF578" s="288"/>
      <c r="BG578" s="396"/>
      <c r="BH578" s="397"/>
      <c r="BI578" s="287"/>
      <c r="BJ578" s="287"/>
      <c r="BK578" s="287"/>
      <c r="BL578" s="287"/>
      <c r="BM578" s="287"/>
      <c r="BN578" s="287"/>
      <c r="BO578" s="287"/>
      <c r="BP578" s="287"/>
      <c r="BQ578" s="287"/>
      <c r="BR578" s="287"/>
      <c r="BS578" s="287"/>
      <c r="BT578" s="286"/>
    </row>
    <row r="579" spans="1:72" s="217" customFormat="1" ht="11.65" customHeight="1" x14ac:dyDescent="0.2">
      <c r="A579" s="289" t="str">
        <f>IF(ISBLANK(Tracker!G530),"",Tracker!G530)</f>
        <v>FLAT 3 Block 33</v>
      </c>
      <c r="B579" s="971" t="str">
        <f>IF(ISBLANK(Tracker!H530),"",Tracker!H530)</f>
        <v>Concorde Drive</v>
      </c>
      <c r="C579" s="972"/>
      <c r="D579" s="972"/>
      <c r="E579" s="973"/>
      <c r="F579" s="96" t="str">
        <f>IF(ISBLANK(Tracker!L530),"",Tracker!L530)</f>
        <v>B35 7EE</v>
      </c>
      <c r="G579" s="217">
        <f t="shared" si="99"/>
        <v>541</v>
      </c>
      <c r="H579" s="368"/>
      <c r="I579" s="287"/>
      <c r="J579" s="287"/>
      <c r="K579" s="287"/>
      <c r="L579" s="287"/>
      <c r="M579" s="287"/>
      <c r="N579" s="287"/>
      <c r="O579" s="287"/>
      <c r="P579" s="287"/>
      <c r="Q579" s="287"/>
      <c r="R579" s="287"/>
      <c r="S579" s="287"/>
      <c r="T579" s="286"/>
      <c r="U579" s="367"/>
      <c r="V579" s="287"/>
      <c r="W579" s="287"/>
      <c r="X579" s="287"/>
      <c r="Y579" s="287"/>
      <c r="Z579" s="287"/>
      <c r="AA579" s="287"/>
      <c r="AB579" s="287"/>
      <c r="AC579" s="287"/>
      <c r="AD579" s="287"/>
      <c r="AE579" s="287"/>
      <c r="AF579" s="287"/>
      <c r="AG579" s="365"/>
      <c r="AH579" s="368"/>
      <c r="AI579" s="287"/>
      <c r="AJ579" s="287"/>
      <c r="AK579" s="287"/>
      <c r="AL579" s="287"/>
      <c r="AM579" s="287"/>
      <c r="AN579" s="287"/>
      <c r="AO579" s="287"/>
      <c r="AP579" s="287"/>
      <c r="AQ579" s="287"/>
      <c r="AR579" s="287"/>
      <c r="AS579" s="287"/>
      <c r="AT579" s="286"/>
      <c r="AU579" s="367"/>
      <c r="AV579" s="287"/>
      <c r="AW579" s="287"/>
      <c r="AX579" s="287"/>
      <c r="AY579" s="287"/>
      <c r="AZ579" s="287"/>
      <c r="BA579" s="287"/>
      <c r="BB579" s="287"/>
      <c r="BC579" s="287"/>
      <c r="BD579" s="287"/>
      <c r="BE579" s="287"/>
      <c r="BF579" s="288"/>
      <c r="BG579" s="396"/>
      <c r="BH579" s="397"/>
      <c r="BI579" s="287"/>
      <c r="BJ579" s="287"/>
      <c r="BK579" s="287"/>
      <c r="BL579" s="287"/>
      <c r="BM579" s="287"/>
      <c r="BN579" s="287"/>
      <c r="BO579" s="287"/>
      <c r="BP579" s="287"/>
      <c r="BQ579" s="287"/>
      <c r="BR579" s="287"/>
      <c r="BS579" s="287"/>
      <c r="BT579" s="286"/>
    </row>
    <row r="580" spans="1:72" s="217" customFormat="1" ht="11.65" customHeight="1" x14ac:dyDescent="0.2">
      <c r="A580" s="289" t="str">
        <f>IF(ISBLANK(Tracker!G531),"",Tracker!G531)</f>
        <v xml:space="preserve">FLAT 10 </v>
      </c>
      <c r="B580" s="971" t="str">
        <f>IF(ISBLANK(Tracker!H531),"",Tracker!H531)</f>
        <v>Cosford Crescent</v>
      </c>
      <c r="C580" s="972"/>
      <c r="D580" s="972"/>
      <c r="E580" s="973"/>
      <c r="F580" s="96" t="str">
        <f>IF(ISBLANK(Tracker!L531),"",Tracker!L531)</f>
        <v>B35 6QE</v>
      </c>
      <c r="G580" s="217">
        <f t="shared" si="99"/>
        <v>542</v>
      </c>
      <c r="H580" s="368"/>
      <c r="I580" s="287"/>
      <c r="J580" s="287"/>
      <c r="K580" s="287"/>
      <c r="L580" s="287"/>
      <c r="M580" s="287"/>
      <c r="N580" s="287"/>
      <c r="O580" s="287"/>
      <c r="P580" s="287"/>
      <c r="Q580" s="287"/>
      <c r="R580" s="287"/>
      <c r="S580" s="287"/>
      <c r="T580" s="286"/>
      <c r="U580" s="367"/>
      <c r="V580" s="287"/>
      <c r="W580" s="287"/>
      <c r="X580" s="287"/>
      <c r="Y580" s="287"/>
      <c r="Z580" s="287"/>
      <c r="AA580" s="287"/>
      <c r="AB580" s="287"/>
      <c r="AC580" s="287"/>
      <c r="AD580" s="287"/>
      <c r="AE580" s="287"/>
      <c r="AF580" s="287"/>
      <c r="AG580" s="365"/>
      <c r="AH580" s="368"/>
      <c r="AI580" s="287"/>
      <c r="AJ580" s="287"/>
      <c r="AK580" s="287"/>
      <c r="AL580" s="287"/>
      <c r="AM580" s="287"/>
      <c r="AN580" s="287"/>
      <c r="AO580" s="287"/>
      <c r="AP580" s="287"/>
      <c r="AQ580" s="287"/>
      <c r="AR580" s="287"/>
      <c r="AS580" s="287"/>
      <c r="AT580" s="286"/>
      <c r="AU580" s="367"/>
      <c r="AV580" s="287"/>
      <c r="AW580" s="287"/>
      <c r="AX580" s="287"/>
      <c r="AY580" s="287"/>
      <c r="AZ580" s="287"/>
      <c r="BA580" s="287"/>
      <c r="BB580" s="287"/>
      <c r="BC580" s="287"/>
      <c r="BD580" s="287"/>
      <c r="BE580" s="287"/>
      <c r="BF580" s="288"/>
      <c r="BG580" s="396"/>
      <c r="BH580" s="397"/>
      <c r="BI580" s="287"/>
      <c r="BJ580" s="287"/>
      <c r="BK580" s="287"/>
      <c r="BL580" s="287"/>
      <c r="BM580" s="287"/>
      <c r="BN580" s="287"/>
      <c r="BO580" s="287"/>
      <c r="BP580" s="287"/>
      <c r="BQ580" s="287"/>
      <c r="BR580" s="287"/>
      <c r="BS580" s="287"/>
      <c r="BT580" s="286"/>
    </row>
    <row r="581" spans="1:72" s="217" customFormat="1" ht="11.65" customHeight="1" x14ac:dyDescent="0.2">
      <c r="A581" s="289">
        <f>IF(ISBLANK(Tracker!G532),"",Tracker!G532)</f>
        <v>3</v>
      </c>
      <c r="B581" s="971" t="str">
        <f>IF(ISBLANK(Tracker!H532),"",Tracker!H532)</f>
        <v>Cranwell Way</v>
      </c>
      <c r="C581" s="972"/>
      <c r="D581" s="972"/>
      <c r="E581" s="973"/>
      <c r="F581" s="96" t="str">
        <f>IF(ISBLANK(Tracker!L532),"",Tracker!L532)</f>
        <v>B35 6QH</v>
      </c>
      <c r="G581" s="217">
        <f t="shared" si="99"/>
        <v>543</v>
      </c>
      <c r="H581" s="368"/>
      <c r="I581" s="287"/>
      <c r="J581" s="287"/>
      <c r="K581" s="287"/>
      <c r="L581" s="287"/>
      <c r="M581" s="287"/>
      <c r="N581" s="287"/>
      <c r="O581" s="287"/>
      <c r="P581" s="287"/>
      <c r="Q581" s="287"/>
      <c r="R581" s="287"/>
      <c r="S581" s="287"/>
      <c r="T581" s="286"/>
      <c r="U581" s="367"/>
      <c r="V581" s="287"/>
      <c r="W581" s="287"/>
      <c r="X581" s="287"/>
      <c r="Y581" s="287"/>
      <c r="Z581" s="287"/>
      <c r="AA581" s="287"/>
      <c r="AB581" s="287"/>
      <c r="AC581" s="287"/>
      <c r="AD581" s="287"/>
      <c r="AE581" s="287"/>
      <c r="AF581" s="287"/>
      <c r="AG581" s="365"/>
      <c r="AH581" s="368"/>
      <c r="AI581" s="287"/>
      <c r="AJ581" s="287"/>
      <c r="AK581" s="287"/>
      <c r="AL581" s="287"/>
      <c r="AM581" s="287"/>
      <c r="AN581" s="287"/>
      <c r="AO581" s="287"/>
      <c r="AP581" s="287"/>
      <c r="AQ581" s="287"/>
      <c r="AR581" s="287"/>
      <c r="AS581" s="287"/>
      <c r="AT581" s="286"/>
      <c r="AU581" s="367"/>
      <c r="AV581" s="287"/>
      <c r="AW581" s="287"/>
      <c r="AX581" s="287"/>
      <c r="AY581" s="287"/>
      <c r="AZ581" s="287"/>
      <c r="BA581" s="287"/>
      <c r="BB581" s="287"/>
      <c r="BC581" s="287"/>
      <c r="BD581" s="287"/>
      <c r="BE581" s="287"/>
      <c r="BF581" s="288"/>
      <c r="BG581" s="396"/>
      <c r="BH581" s="397"/>
      <c r="BI581" s="287"/>
      <c r="BJ581" s="287"/>
      <c r="BK581" s="287"/>
      <c r="BL581" s="287"/>
      <c r="BM581" s="287"/>
      <c r="BN581" s="287"/>
      <c r="BO581" s="287"/>
      <c r="BP581" s="287"/>
      <c r="BQ581" s="287"/>
      <c r="BR581" s="287"/>
      <c r="BS581" s="287"/>
      <c r="BT581" s="286"/>
    </row>
    <row r="582" spans="1:72" s="217" customFormat="1" ht="11.65" customHeight="1" x14ac:dyDescent="0.2">
      <c r="A582" s="289" t="str">
        <f>IF(ISBLANK(Tracker!G533),"",Tracker!G533)</f>
        <v>FLAT 133A</v>
      </c>
      <c r="B582" s="971" t="str">
        <f>IF(ISBLANK(Tracker!H533),"",Tracker!H533)</f>
        <v>Farnborough Road</v>
      </c>
      <c r="C582" s="972"/>
      <c r="D582" s="972"/>
      <c r="E582" s="973"/>
      <c r="F582" s="96" t="str">
        <f>IF(ISBLANK(Tracker!L533),"",Tracker!L533)</f>
        <v>B35 7LQ</v>
      </c>
      <c r="G582" s="217">
        <f t="shared" si="99"/>
        <v>544</v>
      </c>
      <c r="H582" s="368"/>
      <c r="I582" s="287"/>
      <c r="J582" s="287"/>
      <c r="K582" s="287"/>
      <c r="L582" s="287"/>
      <c r="M582" s="287"/>
      <c r="N582" s="287"/>
      <c r="O582" s="287"/>
      <c r="P582" s="287"/>
      <c r="Q582" s="287"/>
      <c r="R582" s="287"/>
      <c r="S582" s="287"/>
      <c r="T582" s="286"/>
      <c r="U582" s="367"/>
      <c r="V582" s="287"/>
      <c r="W582" s="287"/>
      <c r="X582" s="287"/>
      <c r="Y582" s="287"/>
      <c r="Z582" s="287"/>
      <c r="AA582" s="287"/>
      <c r="AB582" s="287"/>
      <c r="AC582" s="287"/>
      <c r="AD582" s="287"/>
      <c r="AE582" s="287"/>
      <c r="AF582" s="287"/>
      <c r="AG582" s="365"/>
      <c r="AH582" s="368"/>
      <c r="AI582" s="287"/>
      <c r="AJ582" s="287"/>
      <c r="AK582" s="287"/>
      <c r="AL582" s="287"/>
      <c r="AM582" s="287"/>
      <c r="AN582" s="287"/>
      <c r="AO582" s="287"/>
      <c r="AP582" s="287"/>
      <c r="AQ582" s="287"/>
      <c r="AR582" s="287"/>
      <c r="AS582" s="287"/>
      <c r="AT582" s="286"/>
      <c r="AU582" s="367"/>
      <c r="AV582" s="287"/>
      <c r="AW582" s="287"/>
      <c r="AX582" s="287"/>
      <c r="AY582" s="287"/>
      <c r="AZ582" s="287"/>
      <c r="BA582" s="287"/>
      <c r="BB582" s="287"/>
      <c r="BC582" s="287"/>
      <c r="BD582" s="287"/>
      <c r="BE582" s="287"/>
      <c r="BF582" s="288"/>
      <c r="BG582" s="396"/>
      <c r="BH582" s="397"/>
      <c r="BI582" s="287"/>
      <c r="BJ582" s="287"/>
      <c r="BK582" s="287"/>
      <c r="BL582" s="287"/>
      <c r="BM582" s="287"/>
      <c r="BN582" s="287"/>
      <c r="BO582" s="287"/>
      <c r="BP582" s="287"/>
      <c r="BQ582" s="287"/>
      <c r="BR582" s="287"/>
      <c r="BS582" s="287"/>
      <c r="BT582" s="286"/>
    </row>
    <row r="583" spans="1:72" s="217" customFormat="1" ht="11.65" customHeight="1" x14ac:dyDescent="0.2">
      <c r="A583" s="289" t="str">
        <f>IF(ISBLANK(Tracker!G534),"",Tracker!G534)</f>
        <v xml:space="preserve">1 </v>
      </c>
      <c r="B583" s="971" t="str">
        <f>IF(ISBLANK(Tracker!H534),"",Tracker!H534)</f>
        <v>Hawker Drive</v>
      </c>
      <c r="C583" s="972"/>
      <c r="D583" s="972"/>
      <c r="E583" s="973"/>
      <c r="F583" s="96" t="str">
        <f>IF(ISBLANK(Tracker!L534),"",Tracker!L534)</f>
        <v>B35 7DX</v>
      </c>
      <c r="G583" s="217">
        <f t="shared" si="99"/>
        <v>545</v>
      </c>
      <c r="H583" s="368"/>
      <c r="I583" s="287"/>
      <c r="J583" s="287"/>
      <c r="K583" s="287"/>
      <c r="L583" s="287"/>
      <c r="M583" s="287"/>
      <c r="N583" s="287"/>
      <c r="O583" s="287"/>
      <c r="P583" s="287"/>
      <c r="Q583" s="287"/>
      <c r="R583" s="287"/>
      <c r="S583" s="287"/>
      <c r="T583" s="286"/>
      <c r="U583" s="367"/>
      <c r="V583" s="287"/>
      <c r="W583" s="287"/>
      <c r="X583" s="287"/>
      <c r="Y583" s="287"/>
      <c r="Z583" s="287"/>
      <c r="AA583" s="287"/>
      <c r="AB583" s="287"/>
      <c r="AC583" s="287"/>
      <c r="AD583" s="287"/>
      <c r="AE583" s="287"/>
      <c r="AF583" s="287"/>
      <c r="AG583" s="365"/>
      <c r="AH583" s="368"/>
      <c r="AI583" s="287"/>
      <c r="AJ583" s="287"/>
      <c r="AK583" s="287"/>
      <c r="AL583" s="287"/>
      <c r="AM583" s="287"/>
      <c r="AN583" s="287"/>
      <c r="AO583" s="287"/>
      <c r="AP583" s="287"/>
      <c r="AQ583" s="287"/>
      <c r="AR583" s="287"/>
      <c r="AS583" s="287"/>
      <c r="AT583" s="286"/>
      <c r="AU583" s="367"/>
      <c r="AV583" s="287"/>
      <c r="AW583" s="287"/>
      <c r="AX583" s="287"/>
      <c r="AY583" s="287"/>
      <c r="AZ583" s="287"/>
      <c r="BA583" s="287"/>
      <c r="BB583" s="287"/>
      <c r="BC583" s="287"/>
      <c r="BD583" s="287"/>
      <c r="BE583" s="287"/>
      <c r="BF583" s="288"/>
      <c r="BG583" s="396"/>
      <c r="BH583" s="397"/>
      <c r="BI583" s="287"/>
      <c r="BJ583" s="287"/>
      <c r="BK583" s="287"/>
      <c r="BL583" s="287"/>
      <c r="BM583" s="287"/>
      <c r="BN583" s="287"/>
      <c r="BO583" s="287"/>
      <c r="BP583" s="287"/>
      <c r="BQ583" s="287"/>
      <c r="BR583" s="287"/>
      <c r="BS583" s="287"/>
      <c r="BT583" s="286"/>
    </row>
    <row r="584" spans="1:72" s="217" customFormat="1" ht="11.65" customHeight="1" x14ac:dyDescent="0.2">
      <c r="A584" s="289">
        <f>IF(ISBLANK(Tracker!G535),"",Tracker!G535)</f>
        <v>35</v>
      </c>
      <c r="B584" s="971" t="str">
        <f>IF(ISBLANK(Tracker!H535),"",Tracker!H535)</f>
        <v>Hawker Drive</v>
      </c>
      <c r="C584" s="972"/>
      <c r="D584" s="972"/>
      <c r="E584" s="973"/>
      <c r="F584" s="96" t="str">
        <f>IF(ISBLANK(Tracker!L535),"",Tracker!L535)</f>
        <v>B35 7DY</v>
      </c>
      <c r="G584" s="217">
        <f t="shared" si="99"/>
        <v>546</v>
      </c>
      <c r="H584" s="368"/>
      <c r="I584" s="287"/>
      <c r="J584" s="287"/>
      <c r="K584" s="287"/>
      <c r="L584" s="287"/>
      <c r="M584" s="287"/>
      <c r="N584" s="287"/>
      <c r="O584" s="287"/>
      <c r="P584" s="287"/>
      <c r="Q584" s="287"/>
      <c r="R584" s="287"/>
      <c r="S584" s="287"/>
      <c r="T584" s="286"/>
      <c r="U584" s="367"/>
      <c r="V584" s="287"/>
      <c r="W584" s="287"/>
      <c r="X584" s="287"/>
      <c r="Y584" s="287"/>
      <c r="Z584" s="287"/>
      <c r="AA584" s="287"/>
      <c r="AB584" s="287"/>
      <c r="AC584" s="287"/>
      <c r="AD584" s="287"/>
      <c r="AE584" s="287"/>
      <c r="AF584" s="287"/>
      <c r="AG584" s="365"/>
      <c r="AH584" s="368"/>
      <c r="AI584" s="287"/>
      <c r="AJ584" s="287"/>
      <c r="AK584" s="287"/>
      <c r="AL584" s="287"/>
      <c r="AM584" s="287"/>
      <c r="AN584" s="287"/>
      <c r="AO584" s="287"/>
      <c r="AP584" s="287"/>
      <c r="AQ584" s="287"/>
      <c r="AR584" s="287"/>
      <c r="AS584" s="287"/>
      <c r="AT584" s="286"/>
      <c r="AU584" s="367"/>
      <c r="AV584" s="287"/>
      <c r="AW584" s="287"/>
      <c r="AX584" s="287"/>
      <c r="AY584" s="287"/>
      <c r="AZ584" s="287"/>
      <c r="BA584" s="287"/>
      <c r="BB584" s="287"/>
      <c r="BC584" s="287"/>
      <c r="BD584" s="287"/>
      <c r="BE584" s="287"/>
      <c r="BF584" s="288"/>
      <c r="BG584" s="396"/>
      <c r="BH584" s="397"/>
      <c r="BI584" s="287"/>
      <c r="BJ584" s="287"/>
      <c r="BK584" s="287"/>
      <c r="BL584" s="287"/>
      <c r="BM584" s="287"/>
      <c r="BN584" s="287"/>
      <c r="BO584" s="287"/>
      <c r="BP584" s="287"/>
      <c r="BQ584" s="287"/>
      <c r="BR584" s="287"/>
      <c r="BS584" s="287"/>
      <c r="BT584" s="286"/>
    </row>
    <row r="585" spans="1:72" s="217" customFormat="1" ht="11.65" customHeight="1" x14ac:dyDescent="0.2">
      <c r="A585" s="289">
        <f>IF(ISBLANK(Tracker!G536),"",Tracker!G536)</f>
        <v>37</v>
      </c>
      <c r="B585" s="971" t="str">
        <f>IF(ISBLANK(Tracker!H536),"",Tracker!H536)</f>
        <v>Hawker Drive</v>
      </c>
      <c r="C585" s="972"/>
      <c r="D585" s="972"/>
      <c r="E585" s="973"/>
      <c r="F585" s="96" t="str">
        <f>IF(ISBLANK(Tracker!L536),"",Tracker!L536)</f>
        <v>B35 7DY</v>
      </c>
      <c r="G585" s="217">
        <f t="shared" si="99"/>
        <v>547</v>
      </c>
      <c r="H585" s="368"/>
      <c r="I585" s="287"/>
      <c r="J585" s="287"/>
      <c r="K585" s="287"/>
      <c r="L585" s="287"/>
      <c r="M585" s="287"/>
      <c r="N585" s="287"/>
      <c r="O585" s="287"/>
      <c r="P585" s="287"/>
      <c r="Q585" s="287"/>
      <c r="R585" s="287"/>
      <c r="S585" s="287"/>
      <c r="T585" s="286"/>
      <c r="U585" s="367"/>
      <c r="V585" s="287"/>
      <c r="W585" s="287"/>
      <c r="X585" s="287"/>
      <c r="Y585" s="287"/>
      <c r="Z585" s="287"/>
      <c r="AA585" s="287"/>
      <c r="AB585" s="287"/>
      <c r="AC585" s="287"/>
      <c r="AD585" s="287"/>
      <c r="AE585" s="287"/>
      <c r="AF585" s="287"/>
      <c r="AG585" s="365"/>
      <c r="AH585" s="368"/>
      <c r="AI585" s="287"/>
      <c r="AJ585" s="287"/>
      <c r="AK585" s="287"/>
      <c r="AL585" s="287"/>
      <c r="AM585" s="287"/>
      <c r="AN585" s="287"/>
      <c r="AO585" s="287"/>
      <c r="AP585" s="287"/>
      <c r="AQ585" s="287"/>
      <c r="AR585" s="287"/>
      <c r="AS585" s="287"/>
      <c r="AT585" s="286"/>
      <c r="AU585" s="367"/>
      <c r="AV585" s="287"/>
      <c r="AW585" s="287"/>
      <c r="AX585" s="287"/>
      <c r="AY585" s="287"/>
      <c r="AZ585" s="287"/>
      <c r="BA585" s="287"/>
      <c r="BB585" s="287"/>
      <c r="BC585" s="287"/>
      <c r="BD585" s="287"/>
      <c r="BE585" s="287"/>
      <c r="BF585" s="288"/>
      <c r="BG585" s="396"/>
      <c r="BH585" s="397"/>
      <c r="BI585" s="287"/>
      <c r="BJ585" s="287"/>
      <c r="BK585" s="287"/>
      <c r="BL585" s="287"/>
      <c r="BM585" s="287"/>
      <c r="BN585" s="287"/>
      <c r="BO585" s="287"/>
      <c r="BP585" s="287"/>
      <c r="BQ585" s="287"/>
      <c r="BR585" s="287"/>
      <c r="BS585" s="287"/>
      <c r="BT585" s="286"/>
    </row>
    <row r="586" spans="1:72" s="217" customFormat="1" ht="11.65" customHeight="1" x14ac:dyDescent="0.2">
      <c r="A586" s="289">
        <f>IF(ISBLANK(Tracker!G537),"",Tracker!G537)</f>
        <v>39</v>
      </c>
      <c r="B586" s="971" t="str">
        <f>IF(ISBLANK(Tracker!H537),"",Tracker!H537)</f>
        <v>Hawker Drive</v>
      </c>
      <c r="C586" s="972"/>
      <c r="D586" s="972"/>
      <c r="E586" s="973"/>
      <c r="F586" s="96" t="str">
        <f>IF(ISBLANK(Tracker!L537),"",Tracker!L537)</f>
        <v>B35 7DY</v>
      </c>
      <c r="G586" s="217">
        <f t="shared" si="99"/>
        <v>548</v>
      </c>
      <c r="H586" s="368"/>
      <c r="I586" s="287"/>
      <c r="J586" s="287"/>
      <c r="K586" s="287"/>
      <c r="L586" s="287"/>
      <c r="M586" s="287"/>
      <c r="N586" s="287"/>
      <c r="O586" s="287"/>
      <c r="P586" s="287"/>
      <c r="Q586" s="287"/>
      <c r="R586" s="287"/>
      <c r="S586" s="287"/>
      <c r="T586" s="286"/>
      <c r="U586" s="367"/>
      <c r="V586" s="287"/>
      <c r="W586" s="287"/>
      <c r="X586" s="287"/>
      <c r="Y586" s="287"/>
      <c r="Z586" s="287"/>
      <c r="AA586" s="287"/>
      <c r="AB586" s="287"/>
      <c r="AC586" s="287"/>
      <c r="AD586" s="287"/>
      <c r="AE586" s="287"/>
      <c r="AF586" s="287"/>
      <c r="AG586" s="365"/>
      <c r="AH586" s="368"/>
      <c r="AI586" s="287"/>
      <c r="AJ586" s="287"/>
      <c r="AK586" s="287"/>
      <c r="AL586" s="287"/>
      <c r="AM586" s="287"/>
      <c r="AN586" s="287"/>
      <c r="AO586" s="287"/>
      <c r="AP586" s="287"/>
      <c r="AQ586" s="287"/>
      <c r="AR586" s="287"/>
      <c r="AS586" s="287"/>
      <c r="AT586" s="286"/>
      <c r="AU586" s="367"/>
      <c r="AV586" s="287"/>
      <c r="AW586" s="287"/>
      <c r="AX586" s="287"/>
      <c r="AY586" s="287"/>
      <c r="AZ586" s="287"/>
      <c r="BA586" s="287"/>
      <c r="BB586" s="287"/>
      <c r="BC586" s="287"/>
      <c r="BD586" s="287"/>
      <c r="BE586" s="287"/>
      <c r="BF586" s="288"/>
      <c r="BG586" s="396"/>
      <c r="BH586" s="397"/>
      <c r="BI586" s="287"/>
      <c r="BJ586" s="287"/>
      <c r="BK586" s="287"/>
      <c r="BL586" s="287"/>
      <c r="BM586" s="287"/>
      <c r="BN586" s="287"/>
      <c r="BO586" s="287"/>
      <c r="BP586" s="287"/>
      <c r="BQ586" s="287"/>
      <c r="BR586" s="287"/>
      <c r="BS586" s="287"/>
      <c r="BT586" s="286"/>
    </row>
    <row r="587" spans="1:72" s="217" customFormat="1" ht="11.65" customHeight="1" x14ac:dyDescent="0.2">
      <c r="A587" s="289">
        <f>IF(ISBLANK(Tracker!G538),"",Tracker!G538)</f>
        <v>43</v>
      </c>
      <c r="B587" s="971" t="str">
        <f>IF(ISBLANK(Tracker!H538),"",Tracker!H538)</f>
        <v>Hawker Drive</v>
      </c>
      <c r="C587" s="972"/>
      <c r="D587" s="972"/>
      <c r="E587" s="973"/>
      <c r="F587" s="96" t="str">
        <f>IF(ISBLANK(Tracker!L538),"",Tracker!L538)</f>
        <v>B35 7DY</v>
      </c>
      <c r="G587" s="217">
        <f t="shared" si="99"/>
        <v>549</v>
      </c>
      <c r="H587" s="368"/>
      <c r="I587" s="287"/>
      <c r="J587" s="287"/>
      <c r="K587" s="287"/>
      <c r="L587" s="287"/>
      <c r="M587" s="287"/>
      <c r="N587" s="287"/>
      <c r="O587" s="287"/>
      <c r="P587" s="287"/>
      <c r="Q587" s="287"/>
      <c r="R587" s="287"/>
      <c r="S587" s="287"/>
      <c r="T587" s="286"/>
      <c r="U587" s="367"/>
      <c r="V587" s="287"/>
      <c r="W587" s="287"/>
      <c r="X587" s="287"/>
      <c r="Y587" s="287"/>
      <c r="Z587" s="287"/>
      <c r="AA587" s="287"/>
      <c r="AB587" s="287"/>
      <c r="AC587" s="287"/>
      <c r="AD587" s="287"/>
      <c r="AE587" s="287"/>
      <c r="AF587" s="287"/>
      <c r="AG587" s="365"/>
      <c r="AH587" s="368"/>
      <c r="AI587" s="287"/>
      <c r="AJ587" s="287"/>
      <c r="AK587" s="287"/>
      <c r="AL587" s="287"/>
      <c r="AM587" s="287"/>
      <c r="AN587" s="287"/>
      <c r="AO587" s="287"/>
      <c r="AP587" s="287"/>
      <c r="AQ587" s="287"/>
      <c r="AR587" s="287"/>
      <c r="AS587" s="287"/>
      <c r="AT587" s="286"/>
      <c r="AU587" s="367"/>
      <c r="AV587" s="287"/>
      <c r="AW587" s="287"/>
      <c r="AX587" s="287"/>
      <c r="AY587" s="287"/>
      <c r="AZ587" s="287"/>
      <c r="BA587" s="287"/>
      <c r="BB587" s="287"/>
      <c r="BC587" s="287"/>
      <c r="BD587" s="287"/>
      <c r="BE587" s="287"/>
      <c r="BF587" s="288"/>
      <c r="BG587" s="396"/>
      <c r="BH587" s="397"/>
      <c r="BI587" s="287"/>
      <c r="BJ587" s="287"/>
      <c r="BK587" s="287"/>
      <c r="BL587" s="287"/>
      <c r="BM587" s="287"/>
      <c r="BN587" s="287"/>
      <c r="BO587" s="287"/>
      <c r="BP587" s="287"/>
      <c r="BQ587" s="287"/>
      <c r="BR587" s="287"/>
      <c r="BS587" s="287"/>
      <c r="BT587" s="286"/>
    </row>
    <row r="588" spans="1:72" s="217" customFormat="1" ht="11.65" customHeight="1" x14ac:dyDescent="0.2">
      <c r="A588" s="289">
        <f>IF(ISBLANK(Tracker!G539),"",Tracker!G539)</f>
        <v>45</v>
      </c>
      <c r="B588" s="971" t="str">
        <f>IF(ISBLANK(Tracker!H539),"",Tracker!H539)</f>
        <v>Hawker Drive</v>
      </c>
      <c r="C588" s="972"/>
      <c r="D588" s="972"/>
      <c r="E588" s="973"/>
      <c r="F588" s="96" t="str">
        <f>IF(ISBLANK(Tracker!L539),"",Tracker!L539)</f>
        <v>B35 7DY</v>
      </c>
      <c r="G588" s="217">
        <f t="shared" si="99"/>
        <v>550</v>
      </c>
      <c r="H588" s="368"/>
      <c r="I588" s="287"/>
      <c r="J588" s="287"/>
      <c r="K588" s="287"/>
      <c r="L588" s="287"/>
      <c r="M588" s="287"/>
      <c r="N588" s="287"/>
      <c r="O588" s="287"/>
      <c r="P588" s="287"/>
      <c r="Q588" s="287"/>
      <c r="R588" s="287"/>
      <c r="S588" s="287"/>
      <c r="T588" s="286"/>
      <c r="U588" s="367"/>
      <c r="V588" s="287"/>
      <c r="W588" s="287"/>
      <c r="X588" s="287"/>
      <c r="Y588" s="287"/>
      <c r="Z588" s="287"/>
      <c r="AA588" s="287"/>
      <c r="AB588" s="287"/>
      <c r="AC588" s="287"/>
      <c r="AD588" s="287"/>
      <c r="AE588" s="287"/>
      <c r="AF588" s="287"/>
      <c r="AG588" s="365"/>
      <c r="AH588" s="368"/>
      <c r="AI588" s="287"/>
      <c r="AJ588" s="287"/>
      <c r="AK588" s="287"/>
      <c r="AL588" s="287"/>
      <c r="AM588" s="287"/>
      <c r="AN588" s="287"/>
      <c r="AO588" s="287"/>
      <c r="AP588" s="287"/>
      <c r="AQ588" s="287"/>
      <c r="AR588" s="287"/>
      <c r="AS588" s="287"/>
      <c r="AT588" s="286"/>
      <c r="AU588" s="367"/>
      <c r="AV588" s="287"/>
      <c r="AW588" s="287"/>
      <c r="AX588" s="287"/>
      <c r="AY588" s="287"/>
      <c r="AZ588" s="287"/>
      <c r="BA588" s="287"/>
      <c r="BB588" s="287"/>
      <c r="BC588" s="287"/>
      <c r="BD588" s="287"/>
      <c r="BE588" s="287"/>
      <c r="BF588" s="288"/>
      <c r="BG588" s="396"/>
      <c r="BH588" s="397"/>
      <c r="BI588" s="287"/>
      <c r="BJ588" s="287"/>
      <c r="BK588" s="287"/>
      <c r="BL588" s="287"/>
      <c r="BM588" s="287"/>
      <c r="BN588" s="287"/>
      <c r="BO588" s="287"/>
      <c r="BP588" s="287"/>
      <c r="BQ588" s="287"/>
      <c r="BR588" s="287"/>
      <c r="BS588" s="287"/>
      <c r="BT588" s="286"/>
    </row>
    <row r="589" spans="1:72" s="217" customFormat="1" ht="11.65" customHeight="1" x14ac:dyDescent="0.2">
      <c r="A589" s="289">
        <f>IF(ISBLANK(Tracker!G540),"",Tracker!G540)</f>
        <v>10</v>
      </c>
      <c r="B589" s="971" t="str">
        <f>IF(ISBLANK(Tracker!H540),"",Tracker!H540)</f>
        <v>Hawker Drive</v>
      </c>
      <c r="C589" s="972"/>
      <c r="D589" s="972"/>
      <c r="E589" s="973"/>
      <c r="F589" s="96" t="str">
        <f>IF(ISBLANK(Tracker!L540),"",Tracker!L540)</f>
        <v>B35 7EG</v>
      </c>
      <c r="G589" s="217">
        <f t="shared" si="99"/>
        <v>551</v>
      </c>
      <c r="H589" s="368"/>
      <c r="I589" s="287"/>
      <c r="J589" s="287"/>
      <c r="K589" s="287"/>
      <c r="L589" s="287"/>
      <c r="M589" s="287"/>
      <c r="N589" s="287"/>
      <c r="O589" s="287"/>
      <c r="P589" s="287"/>
      <c r="Q589" s="287"/>
      <c r="R589" s="287"/>
      <c r="S589" s="287"/>
      <c r="T589" s="286"/>
      <c r="U589" s="367"/>
      <c r="V589" s="287"/>
      <c r="W589" s="287"/>
      <c r="X589" s="287"/>
      <c r="Y589" s="287"/>
      <c r="Z589" s="287"/>
      <c r="AA589" s="287"/>
      <c r="AB589" s="287"/>
      <c r="AC589" s="287"/>
      <c r="AD589" s="287"/>
      <c r="AE589" s="287"/>
      <c r="AF589" s="287"/>
      <c r="AG589" s="365"/>
      <c r="AH589" s="368"/>
      <c r="AI589" s="287"/>
      <c r="AJ589" s="287"/>
      <c r="AK589" s="287"/>
      <c r="AL589" s="287"/>
      <c r="AM589" s="287"/>
      <c r="AN589" s="287"/>
      <c r="AO589" s="287"/>
      <c r="AP589" s="287"/>
      <c r="AQ589" s="287"/>
      <c r="AR589" s="287"/>
      <c r="AS589" s="287"/>
      <c r="AT589" s="286"/>
      <c r="AU589" s="367"/>
      <c r="AV589" s="287"/>
      <c r="AW589" s="287"/>
      <c r="AX589" s="287"/>
      <c r="AY589" s="287"/>
      <c r="AZ589" s="287"/>
      <c r="BA589" s="287"/>
      <c r="BB589" s="287"/>
      <c r="BC589" s="287"/>
      <c r="BD589" s="287"/>
      <c r="BE589" s="287"/>
      <c r="BF589" s="288"/>
      <c r="BG589" s="396"/>
      <c r="BH589" s="397"/>
      <c r="BI589" s="287"/>
      <c r="BJ589" s="287"/>
      <c r="BK589" s="287"/>
      <c r="BL589" s="287"/>
      <c r="BM589" s="287"/>
      <c r="BN589" s="287"/>
      <c r="BO589" s="287"/>
      <c r="BP589" s="287"/>
      <c r="BQ589" s="287"/>
      <c r="BR589" s="287"/>
      <c r="BS589" s="287"/>
      <c r="BT589" s="286"/>
    </row>
    <row r="590" spans="1:72" s="217" customFormat="1" ht="11.65" customHeight="1" x14ac:dyDescent="0.2">
      <c r="A590" s="289">
        <f>IF(ISBLANK(Tracker!G541),"",Tracker!G541)</f>
        <v>38</v>
      </c>
      <c r="B590" s="971" t="str">
        <f>IF(ISBLANK(Tracker!H541),"",Tracker!H541)</f>
        <v>Hawker Drive</v>
      </c>
      <c r="C590" s="972"/>
      <c r="D590" s="972"/>
      <c r="E590" s="973"/>
      <c r="F590" s="96" t="str">
        <f>IF(ISBLANK(Tracker!L541),"",Tracker!L541)</f>
        <v>B35 7EG</v>
      </c>
      <c r="G590" s="217">
        <f t="shared" si="99"/>
        <v>552</v>
      </c>
      <c r="H590" s="368"/>
      <c r="I590" s="287"/>
      <c r="J590" s="287"/>
      <c r="K590" s="287"/>
      <c r="L590" s="287"/>
      <c r="M590" s="287"/>
      <c r="N590" s="287"/>
      <c r="O590" s="287"/>
      <c r="P590" s="287"/>
      <c r="Q590" s="287"/>
      <c r="R590" s="287"/>
      <c r="S590" s="287"/>
      <c r="T590" s="286"/>
      <c r="U590" s="367"/>
      <c r="V590" s="287"/>
      <c r="W590" s="287"/>
      <c r="X590" s="287"/>
      <c r="Y590" s="287"/>
      <c r="Z590" s="287"/>
      <c r="AA590" s="287"/>
      <c r="AB590" s="287"/>
      <c r="AC590" s="287"/>
      <c r="AD590" s="287"/>
      <c r="AE590" s="287"/>
      <c r="AF590" s="287"/>
      <c r="AG590" s="365"/>
      <c r="AH590" s="368"/>
      <c r="AI590" s="287"/>
      <c r="AJ590" s="287"/>
      <c r="AK590" s="287"/>
      <c r="AL590" s="287"/>
      <c r="AM590" s="287"/>
      <c r="AN590" s="287"/>
      <c r="AO590" s="287"/>
      <c r="AP590" s="287"/>
      <c r="AQ590" s="287"/>
      <c r="AR590" s="287"/>
      <c r="AS590" s="287"/>
      <c r="AT590" s="286"/>
      <c r="AU590" s="367"/>
      <c r="AV590" s="287"/>
      <c r="AW590" s="287"/>
      <c r="AX590" s="287"/>
      <c r="AY590" s="287"/>
      <c r="AZ590" s="287"/>
      <c r="BA590" s="287"/>
      <c r="BB590" s="287"/>
      <c r="BC590" s="287"/>
      <c r="BD590" s="287"/>
      <c r="BE590" s="287"/>
      <c r="BF590" s="288"/>
      <c r="BG590" s="396"/>
      <c r="BH590" s="397"/>
      <c r="BI590" s="287"/>
      <c r="BJ590" s="287"/>
      <c r="BK590" s="287"/>
      <c r="BL590" s="287"/>
      <c r="BM590" s="287"/>
      <c r="BN590" s="287"/>
      <c r="BO590" s="287"/>
      <c r="BP590" s="287"/>
      <c r="BQ590" s="287"/>
      <c r="BR590" s="287"/>
      <c r="BS590" s="287"/>
      <c r="BT590" s="286"/>
    </row>
    <row r="591" spans="1:72" s="217" customFormat="1" ht="11.65" customHeight="1" x14ac:dyDescent="0.2">
      <c r="A591" s="289" t="str">
        <f>IF(ISBLANK(Tracker!G542),"",Tracker!G542)</f>
        <v xml:space="preserve">10A </v>
      </c>
      <c r="B591" s="971" t="str">
        <f>IF(ISBLANK(Tracker!H542),"",Tracker!H542)</f>
        <v>Hawker Drive</v>
      </c>
      <c r="C591" s="972"/>
      <c r="D591" s="972"/>
      <c r="E591" s="973"/>
      <c r="F591" s="96" t="str">
        <f>IF(ISBLANK(Tracker!L542),"",Tracker!L542)</f>
        <v>B35 7EG</v>
      </c>
      <c r="G591" s="217">
        <f t="shared" si="99"/>
        <v>553</v>
      </c>
      <c r="H591" s="368"/>
      <c r="I591" s="287"/>
      <c r="J591" s="287"/>
      <c r="K591" s="287"/>
      <c r="L591" s="287"/>
      <c r="M591" s="287"/>
      <c r="N591" s="287"/>
      <c r="O591" s="287"/>
      <c r="P591" s="287"/>
      <c r="Q591" s="287"/>
      <c r="R591" s="287"/>
      <c r="S591" s="287"/>
      <c r="T591" s="286"/>
      <c r="U591" s="367"/>
      <c r="V591" s="287"/>
      <c r="W591" s="287"/>
      <c r="X591" s="287"/>
      <c r="Y591" s="287"/>
      <c r="Z591" s="287"/>
      <c r="AA591" s="287"/>
      <c r="AB591" s="287"/>
      <c r="AC591" s="287"/>
      <c r="AD591" s="287"/>
      <c r="AE591" s="287"/>
      <c r="AF591" s="287"/>
      <c r="AG591" s="365"/>
      <c r="AH591" s="368"/>
      <c r="AI591" s="287"/>
      <c r="AJ591" s="287"/>
      <c r="AK591" s="287"/>
      <c r="AL591" s="287"/>
      <c r="AM591" s="287"/>
      <c r="AN591" s="287"/>
      <c r="AO591" s="287"/>
      <c r="AP591" s="287"/>
      <c r="AQ591" s="287"/>
      <c r="AR591" s="287"/>
      <c r="AS591" s="287"/>
      <c r="AT591" s="286"/>
      <c r="AU591" s="367"/>
      <c r="AV591" s="287"/>
      <c r="AW591" s="287"/>
      <c r="AX591" s="287"/>
      <c r="AY591" s="287"/>
      <c r="AZ591" s="287"/>
      <c r="BA591" s="287"/>
      <c r="BB591" s="287"/>
      <c r="BC591" s="287"/>
      <c r="BD591" s="287"/>
      <c r="BE591" s="287"/>
      <c r="BF591" s="288"/>
      <c r="BG591" s="396"/>
      <c r="BH591" s="397"/>
      <c r="BI591" s="287"/>
      <c r="BJ591" s="287"/>
      <c r="BK591" s="287"/>
      <c r="BL591" s="287"/>
      <c r="BM591" s="287"/>
      <c r="BN591" s="287"/>
      <c r="BO591" s="287"/>
      <c r="BP591" s="287"/>
      <c r="BQ591" s="287"/>
      <c r="BR591" s="287"/>
      <c r="BS591" s="287"/>
      <c r="BT591" s="286"/>
    </row>
    <row r="592" spans="1:72" s="217" customFormat="1" ht="11.65" customHeight="1" x14ac:dyDescent="0.2">
      <c r="A592" s="289" t="str">
        <f>IF(ISBLANK(Tracker!G543),"",Tracker!G543)</f>
        <v>4B</v>
      </c>
      <c r="B592" s="971" t="str">
        <f>IF(ISBLANK(Tracker!H543),"",Tracker!H543)</f>
        <v>Hawker Drive</v>
      </c>
      <c r="C592" s="972"/>
      <c r="D592" s="972"/>
      <c r="E592" s="973"/>
      <c r="F592" s="96" t="str">
        <f>IF(ISBLANK(Tracker!L543),"",Tracker!L543)</f>
        <v>B35 7EG</v>
      </c>
      <c r="G592" s="217">
        <f t="shared" si="99"/>
        <v>554</v>
      </c>
      <c r="H592" s="368"/>
      <c r="I592" s="287"/>
      <c r="J592" s="287"/>
      <c r="K592" s="287"/>
      <c r="L592" s="287"/>
      <c r="M592" s="287"/>
      <c r="N592" s="287"/>
      <c r="O592" s="287"/>
      <c r="P592" s="287"/>
      <c r="Q592" s="287"/>
      <c r="R592" s="287"/>
      <c r="S592" s="287"/>
      <c r="T592" s="286"/>
      <c r="U592" s="367"/>
      <c r="V592" s="287"/>
      <c r="W592" s="287"/>
      <c r="X592" s="287"/>
      <c r="Y592" s="287"/>
      <c r="Z592" s="287"/>
      <c r="AA592" s="287"/>
      <c r="AB592" s="287"/>
      <c r="AC592" s="287"/>
      <c r="AD592" s="287"/>
      <c r="AE592" s="287"/>
      <c r="AF592" s="287"/>
      <c r="AG592" s="365"/>
      <c r="AH592" s="368"/>
      <c r="AI592" s="287"/>
      <c r="AJ592" s="287"/>
      <c r="AK592" s="287"/>
      <c r="AL592" s="287"/>
      <c r="AM592" s="287"/>
      <c r="AN592" s="287"/>
      <c r="AO592" s="287"/>
      <c r="AP592" s="287"/>
      <c r="AQ592" s="287"/>
      <c r="AR592" s="287"/>
      <c r="AS592" s="287"/>
      <c r="AT592" s="286"/>
      <c r="AU592" s="367"/>
      <c r="AV592" s="287"/>
      <c r="AW592" s="287"/>
      <c r="AX592" s="287"/>
      <c r="AY592" s="287"/>
      <c r="AZ592" s="287"/>
      <c r="BA592" s="287"/>
      <c r="BB592" s="287"/>
      <c r="BC592" s="287"/>
      <c r="BD592" s="287"/>
      <c r="BE592" s="287"/>
      <c r="BF592" s="288"/>
      <c r="BG592" s="396"/>
      <c r="BH592" s="397"/>
      <c r="BI592" s="287"/>
      <c r="BJ592" s="287"/>
      <c r="BK592" s="287"/>
      <c r="BL592" s="287"/>
      <c r="BM592" s="287"/>
      <c r="BN592" s="287"/>
      <c r="BO592" s="287"/>
      <c r="BP592" s="287"/>
      <c r="BQ592" s="287"/>
      <c r="BR592" s="287"/>
      <c r="BS592" s="287"/>
      <c r="BT592" s="286"/>
    </row>
    <row r="593" spans="1:72" s="217" customFormat="1" ht="11.65" customHeight="1" x14ac:dyDescent="0.2">
      <c r="A593" s="289" t="str">
        <f>IF(ISBLANK(Tracker!G544),"",Tracker!G544)</f>
        <v xml:space="preserve">6 </v>
      </c>
      <c r="B593" s="971" t="str">
        <f>IF(ISBLANK(Tracker!H544),"",Tracker!H544)</f>
        <v>Hawker Drive</v>
      </c>
      <c r="C593" s="972"/>
      <c r="D593" s="972"/>
      <c r="E593" s="973"/>
      <c r="F593" s="96" t="str">
        <f>IF(ISBLANK(Tracker!L544),"",Tracker!L544)</f>
        <v>B35 7EG</v>
      </c>
      <c r="G593" s="217">
        <f t="shared" si="99"/>
        <v>555</v>
      </c>
      <c r="H593" s="368"/>
      <c r="I593" s="287"/>
      <c r="J593" s="287"/>
      <c r="K593" s="287"/>
      <c r="L593" s="287"/>
      <c r="M593" s="287"/>
      <c r="N593" s="287"/>
      <c r="O593" s="287"/>
      <c r="P593" s="287"/>
      <c r="Q593" s="287"/>
      <c r="R593" s="287"/>
      <c r="S593" s="287"/>
      <c r="T593" s="286"/>
      <c r="U593" s="367"/>
      <c r="V593" s="287"/>
      <c r="W593" s="287"/>
      <c r="X593" s="287"/>
      <c r="Y593" s="287"/>
      <c r="Z593" s="287"/>
      <c r="AA593" s="287"/>
      <c r="AB593" s="287"/>
      <c r="AC593" s="287"/>
      <c r="AD593" s="287"/>
      <c r="AE593" s="287"/>
      <c r="AF593" s="287"/>
      <c r="AG593" s="365"/>
      <c r="AH593" s="368"/>
      <c r="AI593" s="287"/>
      <c r="AJ593" s="287"/>
      <c r="AK593" s="287"/>
      <c r="AL593" s="287"/>
      <c r="AM593" s="287"/>
      <c r="AN593" s="287"/>
      <c r="AO593" s="287"/>
      <c r="AP593" s="287"/>
      <c r="AQ593" s="287"/>
      <c r="AR593" s="287"/>
      <c r="AS593" s="287"/>
      <c r="AT593" s="286"/>
      <c r="AU593" s="367"/>
      <c r="AV593" s="287"/>
      <c r="AW593" s="287"/>
      <c r="AX593" s="287"/>
      <c r="AY593" s="287"/>
      <c r="AZ593" s="287"/>
      <c r="BA593" s="287"/>
      <c r="BB593" s="287"/>
      <c r="BC593" s="287"/>
      <c r="BD593" s="287"/>
      <c r="BE593" s="287"/>
      <c r="BF593" s="288"/>
      <c r="BG593" s="396"/>
      <c r="BH593" s="397"/>
      <c r="BI593" s="287"/>
      <c r="BJ593" s="287"/>
      <c r="BK593" s="287"/>
      <c r="BL593" s="287"/>
      <c r="BM593" s="287"/>
      <c r="BN593" s="287"/>
      <c r="BO593" s="287"/>
      <c r="BP593" s="287"/>
      <c r="BQ593" s="287"/>
      <c r="BR593" s="287"/>
      <c r="BS593" s="287"/>
      <c r="BT593" s="286"/>
    </row>
    <row r="594" spans="1:72" s="217" customFormat="1" ht="11.65" customHeight="1" x14ac:dyDescent="0.2">
      <c r="A594" s="289" t="str">
        <f>IF(ISBLANK(Tracker!G545),"",Tracker!G545)</f>
        <v xml:space="preserve">6A </v>
      </c>
      <c r="B594" s="971" t="str">
        <f>IF(ISBLANK(Tracker!H545),"",Tracker!H545)</f>
        <v>Hawker Drive</v>
      </c>
      <c r="C594" s="972"/>
      <c r="D594" s="972"/>
      <c r="E594" s="973"/>
      <c r="F594" s="96" t="str">
        <f>IF(ISBLANK(Tracker!L545),"",Tracker!L545)</f>
        <v>B35 7EG</v>
      </c>
      <c r="G594" s="217">
        <f t="shared" si="99"/>
        <v>556</v>
      </c>
      <c r="H594" s="368"/>
      <c r="I594" s="287"/>
      <c r="J594" s="287"/>
      <c r="K594" s="287"/>
      <c r="L594" s="287"/>
      <c r="M594" s="287"/>
      <c r="N594" s="287"/>
      <c r="O594" s="287"/>
      <c r="P594" s="287"/>
      <c r="Q594" s="287"/>
      <c r="R594" s="287"/>
      <c r="S594" s="287"/>
      <c r="T594" s="286"/>
      <c r="U594" s="367"/>
      <c r="V594" s="287"/>
      <c r="W594" s="287"/>
      <c r="X594" s="287"/>
      <c r="Y594" s="287"/>
      <c r="Z594" s="287"/>
      <c r="AA594" s="287"/>
      <c r="AB594" s="287"/>
      <c r="AC594" s="287"/>
      <c r="AD594" s="287"/>
      <c r="AE594" s="287"/>
      <c r="AF594" s="287"/>
      <c r="AG594" s="365"/>
      <c r="AH594" s="368"/>
      <c r="AI594" s="287"/>
      <c r="AJ594" s="287"/>
      <c r="AK594" s="287"/>
      <c r="AL594" s="287"/>
      <c r="AM594" s="287"/>
      <c r="AN594" s="287"/>
      <c r="AO594" s="287"/>
      <c r="AP594" s="287"/>
      <c r="AQ594" s="287"/>
      <c r="AR594" s="287"/>
      <c r="AS594" s="287"/>
      <c r="AT594" s="286"/>
      <c r="AU594" s="367"/>
      <c r="AV594" s="287"/>
      <c r="AW594" s="287"/>
      <c r="AX594" s="287"/>
      <c r="AY594" s="287"/>
      <c r="AZ594" s="287"/>
      <c r="BA594" s="287"/>
      <c r="BB594" s="287"/>
      <c r="BC594" s="287"/>
      <c r="BD594" s="287"/>
      <c r="BE594" s="287"/>
      <c r="BF594" s="288"/>
      <c r="BG594" s="396"/>
      <c r="BH594" s="397"/>
      <c r="BI594" s="287"/>
      <c r="BJ594" s="287"/>
      <c r="BK594" s="287"/>
      <c r="BL594" s="287"/>
      <c r="BM594" s="287"/>
      <c r="BN594" s="287"/>
      <c r="BO594" s="287"/>
      <c r="BP594" s="287"/>
      <c r="BQ594" s="287"/>
      <c r="BR594" s="287"/>
      <c r="BS594" s="287"/>
      <c r="BT594" s="286"/>
    </row>
    <row r="595" spans="1:72" s="217" customFormat="1" ht="11.65" customHeight="1" x14ac:dyDescent="0.2">
      <c r="A595" s="289" t="str">
        <f>IF(ISBLANK(Tracker!G546),"",Tracker!G546)</f>
        <v xml:space="preserve">8 </v>
      </c>
      <c r="B595" s="971" t="str">
        <f>IF(ISBLANK(Tracker!H546),"",Tracker!H546)</f>
        <v>Hawker Drive</v>
      </c>
      <c r="C595" s="972"/>
      <c r="D595" s="972"/>
      <c r="E595" s="973"/>
      <c r="F595" s="96" t="str">
        <f>IF(ISBLANK(Tracker!L546),"",Tracker!L546)</f>
        <v>B35 7EG</v>
      </c>
      <c r="G595" s="217">
        <f t="shared" si="99"/>
        <v>557</v>
      </c>
      <c r="H595" s="368"/>
      <c r="I595" s="287"/>
      <c r="J595" s="287"/>
      <c r="K595" s="287"/>
      <c r="L595" s="287"/>
      <c r="M595" s="287"/>
      <c r="N595" s="287"/>
      <c r="O595" s="287"/>
      <c r="P595" s="287"/>
      <c r="Q595" s="287"/>
      <c r="R595" s="287"/>
      <c r="S595" s="287"/>
      <c r="T595" s="286"/>
      <c r="U595" s="367"/>
      <c r="V595" s="287"/>
      <c r="W595" s="287"/>
      <c r="X595" s="287"/>
      <c r="Y595" s="287"/>
      <c r="Z595" s="287"/>
      <c r="AA595" s="287"/>
      <c r="AB595" s="287"/>
      <c r="AC595" s="287"/>
      <c r="AD595" s="287"/>
      <c r="AE595" s="287"/>
      <c r="AF595" s="287"/>
      <c r="AG595" s="365"/>
      <c r="AH595" s="368"/>
      <c r="AI595" s="287"/>
      <c r="AJ595" s="287"/>
      <c r="AK595" s="287"/>
      <c r="AL595" s="287"/>
      <c r="AM595" s="287"/>
      <c r="AN595" s="287"/>
      <c r="AO595" s="287"/>
      <c r="AP595" s="287"/>
      <c r="AQ595" s="287"/>
      <c r="AR595" s="287"/>
      <c r="AS595" s="287"/>
      <c r="AT595" s="286"/>
      <c r="AU595" s="367"/>
      <c r="AV595" s="287"/>
      <c r="AW595" s="287"/>
      <c r="AX595" s="287"/>
      <c r="AY595" s="287"/>
      <c r="AZ595" s="287"/>
      <c r="BA595" s="287"/>
      <c r="BB595" s="287"/>
      <c r="BC595" s="287"/>
      <c r="BD595" s="287"/>
      <c r="BE595" s="287"/>
      <c r="BF595" s="288"/>
      <c r="BG595" s="396"/>
      <c r="BH595" s="397"/>
      <c r="BI595" s="287"/>
      <c r="BJ595" s="287"/>
      <c r="BK595" s="287"/>
      <c r="BL595" s="287"/>
      <c r="BM595" s="287"/>
      <c r="BN595" s="287"/>
      <c r="BO595" s="287"/>
      <c r="BP595" s="287"/>
      <c r="BQ595" s="287"/>
      <c r="BR595" s="287"/>
      <c r="BS595" s="287"/>
      <c r="BT595" s="286"/>
    </row>
    <row r="596" spans="1:72" s="217" customFormat="1" ht="11.65" customHeight="1" x14ac:dyDescent="0.2">
      <c r="A596" s="289" t="str">
        <f>IF(ISBLANK(Tracker!G547),"",Tracker!G547)</f>
        <v>8A</v>
      </c>
      <c r="B596" s="971" t="str">
        <f>IF(ISBLANK(Tracker!H547),"",Tracker!H547)</f>
        <v>Hawker Drive</v>
      </c>
      <c r="C596" s="972"/>
      <c r="D596" s="972"/>
      <c r="E596" s="973"/>
      <c r="F596" s="96" t="str">
        <f>IF(ISBLANK(Tracker!L547),"",Tracker!L547)</f>
        <v>B35 7EG</v>
      </c>
      <c r="G596" s="217">
        <f t="shared" si="99"/>
        <v>558</v>
      </c>
      <c r="H596" s="368"/>
      <c r="I596" s="287"/>
      <c r="J596" s="287"/>
      <c r="K596" s="287"/>
      <c r="L596" s="287"/>
      <c r="M596" s="287"/>
      <c r="N596" s="287"/>
      <c r="O596" s="287"/>
      <c r="P596" s="287"/>
      <c r="Q596" s="287"/>
      <c r="R596" s="287"/>
      <c r="S596" s="287"/>
      <c r="T596" s="286"/>
      <c r="U596" s="367"/>
      <c r="V596" s="287"/>
      <c r="W596" s="287"/>
      <c r="X596" s="287"/>
      <c r="Y596" s="287"/>
      <c r="Z596" s="287"/>
      <c r="AA596" s="287"/>
      <c r="AB596" s="287"/>
      <c r="AC596" s="287"/>
      <c r="AD596" s="287"/>
      <c r="AE596" s="287"/>
      <c r="AF596" s="287"/>
      <c r="AG596" s="365"/>
      <c r="AH596" s="368"/>
      <c r="AI596" s="287"/>
      <c r="AJ596" s="287"/>
      <c r="AK596" s="287"/>
      <c r="AL596" s="287"/>
      <c r="AM596" s="287"/>
      <c r="AN596" s="287"/>
      <c r="AO596" s="287"/>
      <c r="AP596" s="287"/>
      <c r="AQ596" s="287"/>
      <c r="AR596" s="287"/>
      <c r="AS596" s="287"/>
      <c r="AT596" s="286"/>
      <c r="AU596" s="367"/>
      <c r="AV596" s="287"/>
      <c r="AW596" s="287"/>
      <c r="AX596" s="287"/>
      <c r="AY596" s="287"/>
      <c r="AZ596" s="287"/>
      <c r="BA596" s="287"/>
      <c r="BB596" s="287"/>
      <c r="BC596" s="287"/>
      <c r="BD596" s="287"/>
      <c r="BE596" s="287"/>
      <c r="BF596" s="288"/>
      <c r="BG596" s="396"/>
      <c r="BH596" s="397"/>
      <c r="BI596" s="287"/>
      <c r="BJ596" s="287"/>
      <c r="BK596" s="287"/>
      <c r="BL596" s="287"/>
      <c r="BM596" s="287"/>
      <c r="BN596" s="287"/>
      <c r="BO596" s="287"/>
      <c r="BP596" s="287"/>
      <c r="BQ596" s="287"/>
      <c r="BR596" s="287"/>
      <c r="BS596" s="287"/>
      <c r="BT596" s="286"/>
    </row>
    <row r="597" spans="1:72" s="217" customFormat="1" ht="11.65" customHeight="1" x14ac:dyDescent="0.2">
      <c r="A597" s="289" t="str">
        <f>IF(ISBLANK(Tracker!G548),"",Tracker!G548)</f>
        <v>8B</v>
      </c>
      <c r="B597" s="971" t="str">
        <f>IF(ISBLANK(Tracker!H548),"",Tracker!H548)</f>
        <v>Hawker Drive</v>
      </c>
      <c r="C597" s="972"/>
      <c r="D597" s="972"/>
      <c r="E597" s="973"/>
      <c r="F597" s="96" t="str">
        <f>IF(ISBLANK(Tracker!L548),"",Tracker!L548)</f>
        <v>B35 7EG</v>
      </c>
      <c r="G597" s="217">
        <f t="shared" si="99"/>
        <v>559</v>
      </c>
      <c r="H597" s="368"/>
      <c r="I597" s="287"/>
      <c r="J597" s="287"/>
      <c r="K597" s="287"/>
      <c r="L597" s="287"/>
      <c r="M597" s="287"/>
      <c r="N597" s="287"/>
      <c r="O597" s="287"/>
      <c r="P597" s="287"/>
      <c r="Q597" s="287"/>
      <c r="R597" s="287"/>
      <c r="S597" s="287"/>
      <c r="T597" s="286"/>
      <c r="U597" s="367"/>
      <c r="V597" s="287"/>
      <c r="W597" s="287"/>
      <c r="X597" s="287"/>
      <c r="Y597" s="287"/>
      <c r="Z597" s="287"/>
      <c r="AA597" s="287"/>
      <c r="AB597" s="287"/>
      <c r="AC597" s="287"/>
      <c r="AD597" s="287"/>
      <c r="AE597" s="287"/>
      <c r="AF597" s="287"/>
      <c r="AG597" s="365"/>
      <c r="AH597" s="368"/>
      <c r="AI597" s="287"/>
      <c r="AJ597" s="287"/>
      <c r="AK597" s="287"/>
      <c r="AL597" s="287"/>
      <c r="AM597" s="287"/>
      <c r="AN597" s="287"/>
      <c r="AO597" s="287"/>
      <c r="AP597" s="287"/>
      <c r="AQ597" s="287"/>
      <c r="AR597" s="287"/>
      <c r="AS597" s="287"/>
      <c r="AT597" s="286"/>
      <c r="AU597" s="367"/>
      <c r="AV597" s="287"/>
      <c r="AW597" s="287"/>
      <c r="AX597" s="287"/>
      <c r="AY597" s="287"/>
      <c r="AZ597" s="287"/>
      <c r="BA597" s="287"/>
      <c r="BB597" s="287"/>
      <c r="BC597" s="287"/>
      <c r="BD597" s="287"/>
      <c r="BE597" s="287"/>
      <c r="BF597" s="288"/>
      <c r="BG597" s="396"/>
      <c r="BH597" s="397"/>
      <c r="BI597" s="287"/>
      <c r="BJ597" s="287"/>
      <c r="BK597" s="287"/>
      <c r="BL597" s="287"/>
      <c r="BM597" s="287"/>
      <c r="BN597" s="287"/>
      <c r="BO597" s="287"/>
      <c r="BP597" s="287"/>
      <c r="BQ597" s="287"/>
      <c r="BR597" s="287"/>
      <c r="BS597" s="287"/>
      <c r="BT597" s="286"/>
    </row>
    <row r="598" spans="1:72" s="217" customFormat="1" ht="11.65" customHeight="1" x14ac:dyDescent="0.2">
      <c r="A598" s="289" t="str">
        <f>IF(ISBLANK(Tracker!G549),"",Tracker!G549)</f>
        <v>FLAT 2A</v>
      </c>
      <c r="B598" s="971" t="str">
        <f>IF(ISBLANK(Tracker!H549),"",Tracker!H549)</f>
        <v>Hawker Drive</v>
      </c>
      <c r="C598" s="972"/>
      <c r="D598" s="972"/>
      <c r="E598" s="973"/>
      <c r="F598" s="96" t="str">
        <f>IF(ISBLANK(Tracker!L549),"",Tracker!L549)</f>
        <v>B35 7EG</v>
      </c>
      <c r="G598" s="217">
        <f t="shared" si="99"/>
        <v>560</v>
      </c>
      <c r="H598" s="368"/>
      <c r="I598" s="287"/>
      <c r="J598" s="287"/>
      <c r="K598" s="287"/>
      <c r="L598" s="287"/>
      <c r="M598" s="287"/>
      <c r="N598" s="287"/>
      <c r="O598" s="287"/>
      <c r="P598" s="287"/>
      <c r="Q598" s="287"/>
      <c r="R598" s="287"/>
      <c r="S598" s="287"/>
      <c r="T598" s="286"/>
      <c r="U598" s="367"/>
      <c r="V598" s="287"/>
      <c r="W598" s="287"/>
      <c r="X598" s="287"/>
      <c r="Y598" s="287"/>
      <c r="Z598" s="287"/>
      <c r="AA598" s="287"/>
      <c r="AB598" s="287"/>
      <c r="AC598" s="287"/>
      <c r="AD598" s="287"/>
      <c r="AE598" s="287"/>
      <c r="AF598" s="287"/>
      <c r="AG598" s="365"/>
      <c r="AH598" s="368"/>
      <c r="AI598" s="287"/>
      <c r="AJ598" s="287"/>
      <c r="AK598" s="287"/>
      <c r="AL598" s="287"/>
      <c r="AM598" s="287"/>
      <c r="AN598" s="287"/>
      <c r="AO598" s="287"/>
      <c r="AP598" s="287"/>
      <c r="AQ598" s="287"/>
      <c r="AR598" s="287"/>
      <c r="AS598" s="287"/>
      <c r="AT598" s="286"/>
      <c r="AU598" s="367"/>
      <c r="AV598" s="287"/>
      <c r="AW598" s="287"/>
      <c r="AX598" s="287"/>
      <c r="AY598" s="287"/>
      <c r="AZ598" s="287"/>
      <c r="BA598" s="287"/>
      <c r="BB598" s="287"/>
      <c r="BC598" s="287"/>
      <c r="BD598" s="287"/>
      <c r="BE598" s="287"/>
      <c r="BF598" s="288"/>
      <c r="BG598" s="396"/>
      <c r="BH598" s="397"/>
      <c r="BI598" s="287"/>
      <c r="BJ598" s="287"/>
      <c r="BK598" s="287"/>
      <c r="BL598" s="287"/>
      <c r="BM598" s="287"/>
      <c r="BN598" s="287"/>
      <c r="BO598" s="287"/>
      <c r="BP598" s="287"/>
      <c r="BQ598" s="287"/>
      <c r="BR598" s="287"/>
      <c r="BS598" s="287"/>
      <c r="BT598" s="286"/>
    </row>
    <row r="599" spans="1:72" s="217" customFormat="1" ht="11.65" customHeight="1" x14ac:dyDescent="0.2">
      <c r="A599" s="289" t="str">
        <f>IF(ISBLANK(Tracker!G550),"",Tracker!G550)</f>
        <v>FLAT 2B</v>
      </c>
      <c r="B599" s="971" t="str">
        <f>IF(ISBLANK(Tracker!H550),"",Tracker!H550)</f>
        <v>Hawker Drive</v>
      </c>
      <c r="C599" s="972"/>
      <c r="D599" s="972"/>
      <c r="E599" s="973"/>
      <c r="F599" s="96" t="str">
        <f>IF(ISBLANK(Tracker!L550),"",Tracker!L550)</f>
        <v>B35 7EG</v>
      </c>
      <c r="G599" s="217">
        <f t="shared" si="99"/>
        <v>561</v>
      </c>
      <c r="H599" s="368"/>
      <c r="I599" s="287"/>
      <c r="J599" s="287"/>
      <c r="K599" s="287"/>
      <c r="L599" s="287"/>
      <c r="M599" s="287"/>
      <c r="N599" s="287"/>
      <c r="O599" s="287"/>
      <c r="P599" s="287"/>
      <c r="Q599" s="287"/>
      <c r="R599" s="287"/>
      <c r="S599" s="287"/>
      <c r="T599" s="286"/>
      <c r="U599" s="367"/>
      <c r="V599" s="287"/>
      <c r="W599" s="287"/>
      <c r="X599" s="287"/>
      <c r="Y599" s="287"/>
      <c r="Z599" s="287"/>
      <c r="AA599" s="287"/>
      <c r="AB599" s="287"/>
      <c r="AC599" s="287"/>
      <c r="AD599" s="287"/>
      <c r="AE599" s="287"/>
      <c r="AF599" s="287"/>
      <c r="AG599" s="365"/>
      <c r="AH599" s="368"/>
      <c r="AI599" s="287"/>
      <c r="AJ599" s="287"/>
      <c r="AK599" s="287"/>
      <c r="AL599" s="287"/>
      <c r="AM599" s="287"/>
      <c r="AN599" s="287"/>
      <c r="AO599" s="287"/>
      <c r="AP599" s="287"/>
      <c r="AQ599" s="287"/>
      <c r="AR599" s="287"/>
      <c r="AS599" s="287"/>
      <c r="AT599" s="286"/>
      <c r="AU599" s="367"/>
      <c r="AV599" s="287"/>
      <c r="AW599" s="287"/>
      <c r="AX599" s="287"/>
      <c r="AY599" s="287"/>
      <c r="AZ599" s="287"/>
      <c r="BA599" s="287"/>
      <c r="BB599" s="287"/>
      <c r="BC599" s="287"/>
      <c r="BD599" s="287"/>
      <c r="BE599" s="287"/>
      <c r="BF599" s="288"/>
      <c r="BG599" s="396"/>
      <c r="BH599" s="397"/>
      <c r="BI599" s="287"/>
      <c r="BJ599" s="287"/>
      <c r="BK599" s="287"/>
      <c r="BL599" s="287"/>
      <c r="BM599" s="287"/>
      <c r="BN599" s="287"/>
      <c r="BO599" s="287"/>
      <c r="BP599" s="287"/>
      <c r="BQ599" s="287"/>
      <c r="BR599" s="287"/>
      <c r="BS599" s="287"/>
      <c r="BT599" s="286"/>
    </row>
    <row r="600" spans="1:72" s="217" customFormat="1" ht="11.65" customHeight="1" x14ac:dyDescent="0.2">
      <c r="A600" s="289" t="str">
        <f>IF(ISBLANK(Tracker!G551),"",Tracker!G551)</f>
        <v xml:space="preserve">FLAT 4 </v>
      </c>
      <c r="B600" s="971" t="str">
        <f>IF(ISBLANK(Tracker!H551),"",Tracker!H551)</f>
        <v>Hawker Drive</v>
      </c>
      <c r="C600" s="972"/>
      <c r="D600" s="972"/>
      <c r="E600" s="973"/>
      <c r="F600" s="96" t="str">
        <f>IF(ISBLANK(Tracker!L551),"",Tracker!L551)</f>
        <v>B35 7EG</v>
      </c>
      <c r="G600" s="217">
        <f t="shared" si="99"/>
        <v>562</v>
      </c>
      <c r="H600" s="368"/>
      <c r="I600" s="287"/>
      <c r="J600" s="287"/>
      <c r="K600" s="287"/>
      <c r="L600" s="287"/>
      <c r="M600" s="287"/>
      <c r="N600" s="287"/>
      <c r="O600" s="287"/>
      <c r="P600" s="287"/>
      <c r="Q600" s="287"/>
      <c r="R600" s="287"/>
      <c r="S600" s="287"/>
      <c r="T600" s="286"/>
      <c r="U600" s="367"/>
      <c r="V600" s="287"/>
      <c r="W600" s="287"/>
      <c r="X600" s="287"/>
      <c r="Y600" s="287"/>
      <c r="Z600" s="287"/>
      <c r="AA600" s="287"/>
      <c r="AB600" s="287"/>
      <c r="AC600" s="287"/>
      <c r="AD600" s="287"/>
      <c r="AE600" s="287"/>
      <c r="AF600" s="287"/>
      <c r="AG600" s="365"/>
      <c r="AH600" s="368"/>
      <c r="AI600" s="287"/>
      <c r="AJ600" s="287"/>
      <c r="AK600" s="287"/>
      <c r="AL600" s="287"/>
      <c r="AM600" s="287"/>
      <c r="AN600" s="287"/>
      <c r="AO600" s="287"/>
      <c r="AP600" s="287"/>
      <c r="AQ600" s="287"/>
      <c r="AR600" s="287"/>
      <c r="AS600" s="287"/>
      <c r="AT600" s="286"/>
      <c r="AU600" s="367"/>
      <c r="AV600" s="287"/>
      <c r="AW600" s="287"/>
      <c r="AX600" s="287"/>
      <c r="AY600" s="287"/>
      <c r="AZ600" s="287"/>
      <c r="BA600" s="287"/>
      <c r="BB600" s="287"/>
      <c r="BC600" s="287"/>
      <c r="BD600" s="287"/>
      <c r="BE600" s="287"/>
      <c r="BF600" s="288"/>
      <c r="BG600" s="396"/>
      <c r="BH600" s="397"/>
      <c r="BI600" s="287"/>
      <c r="BJ600" s="287"/>
      <c r="BK600" s="287"/>
      <c r="BL600" s="287"/>
      <c r="BM600" s="287"/>
      <c r="BN600" s="287"/>
      <c r="BO600" s="287"/>
      <c r="BP600" s="287"/>
      <c r="BQ600" s="287"/>
      <c r="BR600" s="287"/>
      <c r="BS600" s="287"/>
      <c r="BT600" s="286"/>
    </row>
    <row r="601" spans="1:72" s="217" customFormat="1" ht="11.65" customHeight="1" x14ac:dyDescent="0.2">
      <c r="A601" s="289">
        <f>IF(ISBLANK(Tracker!G552),"",Tracker!G552)</f>
        <v>76</v>
      </c>
      <c r="B601" s="971" t="str">
        <f>IF(ISBLANK(Tracker!H552),"",Tracker!H552)</f>
        <v>Heyford Way</v>
      </c>
      <c r="C601" s="972"/>
      <c r="D601" s="972"/>
      <c r="E601" s="973"/>
      <c r="F601" s="96" t="str">
        <f>IF(ISBLANK(Tracker!L552),"",Tracker!L552)</f>
        <v>B35 6HU</v>
      </c>
      <c r="G601" s="217">
        <f t="shared" si="99"/>
        <v>563</v>
      </c>
      <c r="H601" s="368"/>
      <c r="I601" s="287"/>
      <c r="J601" s="287"/>
      <c r="K601" s="287"/>
      <c r="L601" s="287"/>
      <c r="M601" s="287"/>
      <c r="N601" s="287"/>
      <c r="O601" s="287"/>
      <c r="P601" s="287"/>
      <c r="Q601" s="287"/>
      <c r="R601" s="287"/>
      <c r="S601" s="287"/>
      <c r="T601" s="286"/>
      <c r="U601" s="367"/>
      <c r="V601" s="287"/>
      <c r="W601" s="287"/>
      <c r="X601" s="287"/>
      <c r="Y601" s="287"/>
      <c r="Z601" s="287"/>
      <c r="AA601" s="287"/>
      <c r="AB601" s="287"/>
      <c r="AC601" s="287"/>
      <c r="AD601" s="287"/>
      <c r="AE601" s="287"/>
      <c r="AF601" s="287"/>
      <c r="AG601" s="365"/>
      <c r="AH601" s="368"/>
      <c r="AI601" s="287"/>
      <c r="AJ601" s="287"/>
      <c r="AK601" s="287"/>
      <c r="AL601" s="287"/>
      <c r="AM601" s="287"/>
      <c r="AN601" s="287"/>
      <c r="AO601" s="287"/>
      <c r="AP601" s="287"/>
      <c r="AQ601" s="287"/>
      <c r="AR601" s="287"/>
      <c r="AS601" s="287"/>
      <c r="AT601" s="286"/>
      <c r="AU601" s="367"/>
      <c r="AV601" s="287"/>
      <c r="AW601" s="287"/>
      <c r="AX601" s="287"/>
      <c r="AY601" s="287"/>
      <c r="AZ601" s="287"/>
      <c r="BA601" s="287"/>
      <c r="BB601" s="287"/>
      <c r="BC601" s="287"/>
      <c r="BD601" s="287"/>
      <c r="BE601" s="287"/>
      <c r="BF601" s="288"/>
      <c r="BG601" s="396"/>
      <c r="BH601" s="397"/>
      <c r="BI601" s="287"/>
      <c r="BJ601" s="287"/>
      <c r="BK601" s="287"/>
      <c r="BL601" s="287"/>
      <c r="BM601" s="287"/>
      <c r="BN601" s="287"/>
      <c r="BO601" s="287"/>
      <c r="BP601" s="287"/>
      <c r="BQ601" s="287"/>
      <c r="BR601" s="287"/>
      <c r="BS601" s="287"/>
      <c r="BT601" s="286"/>
    </row>
    <row r="602" spans="1:72" s="217" customFormat="1" ht="11.65" customHeight="1" x14ac:dyDescent="0.2">
      <c r="A602" s="289" t="str">
        <f>IF(ISBLANK(Tracker!G553),"",Tracker!G553)</f>
        <v xml:space="preserve">34 </v>
      </c>
      <c r="B602" s="971" t="str">
        <f>IF(ISBLANK(Tracker!H553),"",Tracker!H553)</f>
        <v>Javelin Avenue</v>
      </c>
      <c r="C602" s="972"/>
      <c r="D602" s="972"/>
      <c r="E602" s="973"/>
      <c r="F602" s="96" t="str">
        <f>IF(ISBLANK(Tracker!L553),"",Tracker!L553)</f>
        <v>B35 7LW</v>
      </c>
      <c r="G602" s="217">
        <f t="shared" si="99"/>
        <v>564</v>
      </c>
      <c r="H602" s="368"/>
      <c r="I602" s="287"/>
      <c r="J602" s="287"/>
      <c r="K602" s="287"/>
      <c r="L602" s="287"/>
      <c r="M602" s="287"/>
      <c r="N602" s="287"/>
      <c r="O602" s="287"/>
      <c r="P602" s="287"/>
      <c r="Q602" s="287"/>
      <c r="R602" s="287"/>
      <c r="S602" s="287"/>
      <c r="T602" s="286"/>
      <c r="U602" s="367"/>
      <c r="V602" s="287"/>
      <c r="W602" s="287"/>
      <c r="X602" s="287"/>
      <c r="Y602" s="287"/>
      <c r="Z602" s="287"/>
      <c r="AA602" s="287"/>
      <c r="AB602" s="287"/>
      <c r="AC602" s="287"/>
      <c r="AD602" s="287"/>
      <c r="AE602" s="287"/>
      <c r="AF602" s="287"/>
      <c r="AG602" s="365"/>
      <c r="AH602" s="368"/>
      <c r="AI602" s="287"/>
      <c r="AJ602" s="287"/>
      <c r="AK602" s="287"/>
      <c r="AL602" s="287"/>
      <c r="AM602" s="287"/>
      <c r="AN602" s="287"/>
      <c r="AO602" s="287"/>
      <c r="AP602" s="287"/>
      <c r="AQ602" s="287"/>
      <c r="AR602" s="287"/>
      <c r="AS602" s="287"/>
      <c r="AT602" s="286"/>
      <c r="AU602" s="367"/>
      <c r="AV602" s="287"/>
      <c r="AW602" s="287"/>
      <c r="AX602" s="287"/>
      <c r="AY602" s="287"/>
      <c r="AZ602" s="287"/>
      <c r="BA602" s="287"/>
      <c r="BB602" s="287"/>
      <c r="BC602" s="287"/>
      <c r="BD602" s="287"/>
      <c r="BE602" s="287"/>
      <c r="BF602" s="288"/>
      <c r="BG602" s="396"/>
      <c r="BH602" s="397"/>
      <c r="BI602" s="287"/>
      <c r="BJ602" s="287"/>
      <c r="BK602" s="287"/>
      <c r="BL602" s="287"/>
      <c r="BM602" s="287"/>
      <c r="BN602" s="287"/>
      <c r="BO602" s="287"/>
      <c r="BP602" s="287"/>
      <c r="BQ602" s="287"/>
      <c r="BR602" s="287"/>
      <c r="BS602" s="287"/>
      <c r="BT602" s="286"/>
    </row>
    <row r="603" spans="1:72" s="217" customFormat="1" ht="11.65" customHeight="1" x14ac:dyDescent="0.2">
      <c r="A603" s="289">
        <f>IF(ISBLANK(Tracker!G554),"",Tracker!G554)</f>
        <v>11</v>
      </c>
      <c r="B603" s="971" t="str">
        <f>IF(ISBLANK(Tracker!H554),"",Tracker!H554)</f>
        <v>Javelin Avenue</v>
      </c>
      <c r="C603" s="972"/>
      <c r="D603" s="972"/>
      <c r="E603" s="973"/>
      <c r="F603" s="96" t="str">
        <f>IF(ISBLANK(Tracker!L554),"",Tracker!L554)</f>
        <v>B35 7LH</v>
      </c>
      <c r="G603" s="217">
        <f t="shared" si="99"/>
        <v>565</v>
      </c>
      <c r="H603" s="368"/>
      <c r="I603" s="287"/>
      <c r="J603" s="287"/>
      <c r="K603" s="287"/>
      <c r="L603" s="287"/>
      <c r="M603" s="287"/>
      <c r="N603" s="287"/>
      <c r="O603" s="287"/>
      <c r="P603" s="287"/>
      <c r="Q603" s="287"/>
      <c r="R603" s="287"/>
      <c r="S603" s="287"/>
      <c r="T603" s="286"/>
      <c r="U603" s="367"/>
      <c r="V603" s="287"/>
      <c r="W603" s="287"/>
      <c r="X603" s="287"/>
      <c r="Y603" s="287"/>
      <c r="Z603" s="287"/>
      <c r="AA603" s="287"/>
      <c r="AB603" s="287"/>
      <c r="AC603" s="287"/>
      <c r="AD603" s="287"/>
      <c r="AE603" s="287"/>
      <c r="AF603" s="287"/>
      <c r="AG603" s="365"/>
      <c r="AH603" s="368"/>
      <c r="AI603" s="287"/>
      <c r="AJ603" s="287"/>
      <c r="AK603" s="287"/>
      <c r="AL603" s="287"/>
      <c r="AM603" s="287"/>
      <c r="AN603" s="287"/>
      <c r="AO603" s="287"/>
      <c r="AP603" s="287"/>
      <c r="AQ603" s="287"/>
      <c r="AR603" s="287"/>
      <c r="AS603" s="287"/>
      <c r="AT603" s="286"/>
      <c r="AU603" s="367"/>
      <c r="AV603" s="287"/>
      <c r="AW603" s="287"/>
      <c r="AX603" s="287"/>
      <c r="AY603" s="287"/>
      <c r="AZ603" s="287"/>
      <c r="BA603" s="287"/>
      <c r="BB603" s="287"/>
      <c r="BC603" s="287"/>
      <c r="BD603" s="287"/>
      <c r="BE603" s="287"/>
      <c r="BF603" s="288"/>
      <c r="BG603" s="396"/>
      <c r="BH603" s="397"/>
      <c r="BI603" s="287"/>
      <c r="BJ603" s="287"/>
      <c r="BK603" s="287"/>
      <c r="BL603" s="287"/>
      <c r="BM603" s="287"/>
      <c r="BN603" s="287"/>
      <c r="BO603" s="287"/>
      <c r="BP603" s="287"/>
      <c r="BQ603" s="287"/>
      <c r="BR603" s="287"/>
      <c r="BS603" s="287"/>
      <c r="BT603" s="286"/>
    </row>
    <row r="604" spans="1:72" s="217" customFormat="1" ht="11.65" customHeight="1" x14ac:dyDescent="0.2">
      <c r="A604" s="289">
        <f>IF(ISBLANK(Tracker!G555),"",Tracker!G555)</f>
        <v>48</v>
      </c>
      <c r="B604" s="971" t="str">
        <f>IF(ISBLANK(Tracker!H555),"",Tracker!H555)</f>
        <v>Javelin Avenue</v>
      </c>
      <c r="C604" s="972"/>
      <c r="D604" s="972"/>
      <c r="E604" s="973"/>
      <c r="F604" s="96" t="str">
        <f>IF(ISBLANK(Tracker!L555),"",Tracker!L555)</f>
        <v>B35 7LW</v>
      </c>
      <c r="G604" s="217">
        <f t="shared" si="99"/>
        <v>566</v>
      </c>
      <c r="H604" s="368"/>
      <c r="I604" s="287"/>
      <c r="J604" s="287"/>
      <c r="K604" s="287"/>
      <c r="L604" s="287"/>
      <c r="M604" s="287"/>
      <c r="N604" s="287"/>
      <c r="O604" s="287"/>
      <c r="P604" s="287"/>
      <c r="Q604" s="287"/>
      <c r="R604" s="287"/>
      <c r="S604" s="287"/>
      <c r="T604" s="286"/>
      <c r="U604" s="367"/>
      <c r="V604" s="287"/>
      <c r="W604" s="287"/>
      <c r="X604" s="287"/>
      <c r="Y604" s="287"/>
      <c r="Z604" s="287"/>
      <c r="AA604" s="287"/>
      <c r="AB604" s="287"/>
      <c r="AC604" s="287"/>
      <c r="AD604" s="287"/>
      <c r="AE604" s="287"/>
      <c r="AF604" s="287"/>
      <c r="AG604" s="365"/>
      <c r="AH604" s="368"/>
      <c r="AI604" s="287"/>
      <c r="AJ604" s="287"/>
      <c r="AK604" s="287"/>
      <c r="AL604" s="287"/>
      <c r="AM604" s="287"/>
      <c r="AN604" s="287"/>
      <c r="AO604" s="287"/>
      <c r="AP604" s="287"/>
      <c r="AQ604" s="287"/>
      <c r="AR604" s="287"/>
      <c r="AS604" s="287"/>
      <c r="AT604" s="286"/>
      <c r="AU604" s="367"/>
      <c r="AV604" s="287"/>
      <c r="AW604" s="287"/>
      <c r="AX604" s="287"/>
      <c r="AY604" s="287"/>
      <c r="AZ604" s="287"/>
      <c r="BA604" s="287"/>
      <c r="BB604" s="287"/>
      <c r="BC604" s="287"/>
      <c r="BD604" s="287"/>
      <c r="BE604" s="287"/>
      <c r="BF604" s="288"/>
      <c r="BG604" s="396"/>
      <c r="BH604" s="397"/>
      <c r="BI604" s="287"/>
      <c r="BJ604" s="287"/>
      <c r="BK604" s="287"/>
      <c r="BL604" s="287"/>
      <c r="BM604" s="287"/>
      <c r="BN604" s="287"/>
      <c r="BO604" s="287"/>
      <c r="BP604" s="287"/>
      <c r="BQ604" s="287"/>
      <c r="BR604" s="287"/>
      <c r="BS604" s="287"/>
      <c r="BT604" s="286"/>
    </row>
    <row r="605" spans="1:72" s="217" customFormat="1" ht="11.65" customHeight="1" x14ac:dyDescent="0.2">
      <c r="A605" s="289">
        <f>IF(ISBLANK(Tracker!G556),"",Tracker!G556)</f>
        <v>22</v>
      </c>
      <c r="B605" s="971" t="str">
        <f>IF(ISBLANK(Tracker!H556),"",Tracker!H556)</f>
        <v>Mere Avenue</v>
      </c>
      <c r="C605" s="972"/>
      <c r="D605" s="972"/>
      <c r="E605" s="973"/>
      <c r="F605" s="96" t="str">
        <f>IF(ISBLANK(Tracker!L556),"",Tracker!L556)</f>
        <v>B35 6QT</v>
      </c>
      <c r="G605" s="217">
        <f t="shared" si="99"/>
        <v>567</v>
      </c>
      <c r="H605" s="368"/>
      <c r="I605" s="287"/>
      <c r="J605" s="287"/>
      <c r="K605" s="287"/>
      <c r="L605" s="287"/>
      <c r="M605" s="287"/>
      <c r="N605" s="287"/>
      <c r="O605" s="287"/>
      <c r="P605" s="287"/>
      <c r="Q605" s="287"/>
      <c r="R605" s="287"/>
      <c r="S605" s="287"/>
      <c r="T605" s="286"/>
      <c r="U605" s="367"/>
      <c r="V605" s="287"/>
      <c r="W605" s="287"/>
      <c r="X605" s="287"/>
      <c r="Y605" s="287"/>
      <c r="Z605" s="287"/>
      <c r="AA605" s="287"/>
      <c r="AB605" s="287"/>
      <c r="AC605" s="287"/>
      <c r="AD605" s="287"/>
      <c r="AE605" s="287"/>
      <c r="AF605" s="287"/>
      <c r="AG605" s="365"/>
      <c r="AH605" s="368"/>
      <c r="AI605" s="287"/>
      <c r="AJ605" s="287"/>
      <c r="AK605" s="287"/>
      <c r="AL605" s="287"/>
      <c r="AM605" s="287"/>
      <c r="AN605" s="287"/>
      <c r="AO605" s="287"/>
      <c r="AP605" s="287"/>
      <c r="AQ605" s="287"/>
      <c r="AR605" s="287"/>
      <c r="AS605" s="287"/>
      <c r="AT605" s="286"/>
      <c r="AU605" s="367"/>
      <c r="AV605" s="287"/>
      <c r="AW605" s="287"/>
      <c r="AX605" s="287"/>
      <c r="AY605" s="287"/>
      <c r="AZ605" s="287"/>
      <c r="BA605" s="287"/>
      <c r="BB605" s="287"/>
      <c r="BC605" s="287"/>
      <c r="BD605" s="287"/>
      <c r="BE605" s="287"/>
      <c r="BF605" s="288"/>
      <c r="BG605" s="396"/>
      <c r="BH605" s="397"/>
      <c r="BI605" s="287"/>
      <c r="BJ605" s="287"/>
      <c r="BK605" s="287"/>
      <c r="BL605" s="287"/>
      <c r="BM605" s="287"/>
      <c r="BN605" s="287"/>
      <c r="BO605" s="287"/>
      <c r="BP605" s="287"/>
      <c r="BQ605" s="287"/>
      <c r="BR605" s="287"/>
      <c r="BS605" s="287"/>
      <c r="BT605" s="286"/>
    </row>
    <row r="606" spans="1:72" s="217" customFormat="1" ht="11.65" customHeight="1" x14ac:dyDescent="0.2">
      <c r="A606" s="289" t="str">
        <f>IF(ISBLANK(Tracker!G557),"",Tracker!G557)</f>
        <v xml:space="preserve">FLAT 60 </v>
      </c>
      <c r="B606" s="971" t="str">
        <f>IF(ISBLANK(Tracker!H557),"",Tracker!H557)</f>
        <v>Mere Avenue</v>
      </c>
      <c r="C606" s="972"/>
      <c r="D606" s="972"/>
      <c r="E606" s="973"/>
      <c r="F606" s="96" t="str">
        <f>IF(ISBLANK(Tracker!L557),"",Tracker!L557)</f>
        <v>B35 6QT</v>
      </c>
      <c r="G606" s="217">
        <f t="shared" si="99"/>
        <v>568</v>
      </c>
      <c r="H606" s="368"/>
      <c r="I606" s="287"/>
      <c r="J606" s="287"/>
      <c r="K606" s="287"/>
      <c r="L606" s="287"/>
      <c r="M606" s="287"/>
      <c r="N606" s="287"/>
      <c r="O606" s="287"/>
      <c r="P606" s="287"/>
      <c r="Q606" s="287"/>
      <c r="R606" s="287"/>
      <c r="S606" s="287"/>
      <c r="T606" s="286"/>
      <c r="U606" s="367"/>
      <c r="V606" s="287"/>
      <c r="W606" s="287"/>
      <c r="X606" s="287"/>
      <c r="Y606" s="287"/>
      <c r="Z606" s="287"/>
      <c r="AA606" s="287"/>
      <c r="AB606" s="287"/>
      <c r="AC606" s="287"/>
      <c r="AD606" s="287"/>
      <c r="AE606" s="287"/>
      <c r="AF606" s="287"/>
      <c r="AG606" s="365"/>
      <c r="AH606" s="368"/>
      <c r="AI606" s="287"/>
      <c r="AJ606" s="287"/>
      <c r="AK606" s="287"/>
      <c r="AL606" s="287"/>
      <c r="AM606" s="287"/>
      <c r="AN606" s="287"/>
      <c r="AO606" s="287"/>
      <c r="AP606" s="287"/>
      <c r="AQ606" s="287"/>
      <c r="AR606" s="287"/>
      <c r="AS606" s="287"/>
      <c r="AT606" s="286"/>
      <c r="AU606" s="367"/>
      <c r="AV606" s="287"/>
      <c r="AW606" s="287"/>
      <c r="AX606" s="287"/>
      <c r="AY606" s="287"/>
      <c r="AZ606" s="287"/>
      <c r="BA606" s="287"/>
      <c r="BB606" s="287"/>
      <c r="BC606" s="287"/>
      <c r="BD606" s="287"/>
      <c r="BE606" s="287"/>
      <c r="BF606" s="288"/>
      <c r="BG606" s="396"/>
      <c r="BH606" s="397"/>
      <c r="BI606" s="287"/>
      <c r="BJ606" s="287"/>
      <c r="BK606" s="287"/>
      <c r="BL606" s="287"/>
      <c r="BM606" s="287"/>
      <c r="BN606" s="287"/>
      <c r="BO606" s="287"/>
      <c r="BP606" s="287"/>
      <c r="BQ606" s="287"/>
      <c r="BR606" s="287"/>
      <c r="BS606" s="287"/>
      <c r="BT606" s="286"/>
    </row>
    <row r="607" spans="1:72" s="217" customFormat="1" ht="11.65" customHeight="1" x14ac:dyDescent="0.2">
      <c r="A607" s="289" t="str">
        <f>IF(ISBLANK(Tracker!G558),"",Tracker!G558)</f>
        <v xml:space="preserve">FLAT 62 </v>
      </c>
      <c r="B607" s="971" t="str">
        <f>IF(ISBLANK(Tracker!H558),"",Tracker!H558)</f>
        <v>Mere Avenue</v>
      </c>
      <c r="C607" s="972"/>
      <c r="D607" s="972"/>
      <c r="E607" s="973"/>
      <c r="F607" s="96" t="str">
        <f>IF(ISBLANK(Tracker!L558),"",Tracker!L558)</f>
        <v>B35 6QT</v>
      </c>
      <c r="G607" s="217">
        <f t="shared" si="99"/>
        <v>569</v>
      </c>
      <c r="H607" s="368"/>
      <c r="I607" s="287"/>
      <c r="J607" s="287"/>
      <c r="K607" s="287"/>
      <c r="L607" s="287"/>
      <c r="M607" s="287"/>
      <c r="N607" s="287"/>
      <c r="O607" s="287"/>
      <c r="P607" s="287"/>
      <c r="Q607" s="287"/>
      <c r="R607" s="287"/>
      <c r="S607" s="287"/>
      <c r="T607" s="286"/>
      <c r="U607" s="367"/>
      <c r="V607" s="287"/>
      <c r="W607" s="287"/>
      <c r="X607" s="287"/>
      <c r="Y607" s="287"/>
      <c r="Z607" s="287"/>
      <c r="AA607" s="287"/>
      <c r="AB607" s="287"/>
      <c r="AC607" s="287"/>
      <c r="AD607" s="287"/>
      <c r="AE607" s="287"/>
      <c r="AF607" s="287"/>
      <c r="AG607" s="365"/>
      <c r="AH607" s="368"/>
      <c r="AI607" s="287"/>
      <c r="AJ607" s="287"/>
      <c r="AK607" s="287"/>
      <c r="AL607" s="287"/>
      <c r="AM607" s="287"/>
      <c r="AN607" s="287"/>
      <c r="AO607" s="287"/>
      <c r="AP607" s="287"/>
      <c r="AQ607" s="287"/>
      <c r="AR607" s="287"/>
      <c r="AS607" s="287"/>
      <c r="AT607" s="286"/>
      <c r="AU607" s="367"/>
      <c r="AV607" s="287"/>
      <c r="AW607" s="287"/>
      <c r="AX607" s="287"/>
      <c r="AY607" s="287"/>
      <c r="AZ607" s="287"/>
      <c r="BA607" s="287"/>
      <c r="BB607" s="287"/>
      <c r="BC607" s="287"/>
      <c r="BD607" s="287"/>
      <c r="BE607" s="287"/>
      <c r="BF607" s="288"/>
      <c r="BG607" s="396"/>
      <c r="BH607" s="397"/>
      <c r="BI607" s="287"/>
      <c r="BJ607" s="287"/>
      <c r="BK607" s="287"/>
      <c r="BL607" s="287"/>
      <c r="BM607" s="287"/>
      <c r="BN607" s="287"/>
      <c r="BO607" s="287"/>
      <c r="BP607" s="287"/>
      <c r="BQ607" s="287"/>
      <c r="BR607" s="287"/>
      <c r="BS607" s="287"/>
      <c r="BT607" s="286"/>
    </row>
    <row r="608" spans="1:72" s="217" customFormat="1" ht="11.65" customHeight="1" x14ac:dyDescent="0.2">
      <c r="A608" s="289" t="str">
        <f>IF(ISBLANK(Tracker!G559),"",Tracker!G559)</f>
        <v xml:space="preserve">FLAT 68 </v>
      </c>
      <c r="B608" s="971" t="str">
        <f>IF(ISBLANK(Tracker!H559),"",Tracker!H559)</f>
        <v>Mere Avenue</v>
      </c>
      <c r="C608" s="972"/>
      <c r="D608" s="972"/>
      <c r="E608" s="973"/>
      <c r="F608" s="96" t="str">
        <f>IF(ISBLANK(Tracker!L559),"",Tracker!L559)</f>
        <v>B35 6QT</v>
      </c>
      <c r="G608" s="217">
        <f t="shared" si="99"/>
        <v>570</v>
      </c>
      <c r="H608" s="368"/>
      <c r="I608" s="287"/>
      <c r="J608" s="287"/>
      <c r="K608" s="287"/>
      <c r="L608" s="287"/>
      <c r="M608" s="287"/>
      <c r="N608" s="287"/>
      <c r="O608" s="287"/>
      <c r="P608" s="287"/>
      <c r="Q608" s="287"/>
      <c r="R608" s="287"/>
      <c r="S608" s="287"/>
      <c r="T608" s="286"/>
      <c r="U608" s="367"/>
      <c r="V608" s="287"/>
      <c r="W608" s="287"/>
      <c r="X608" s="287"/>
      <c r="Y608" s="287"/>
      <c r="Z608" s="287"/>
      <c r="AA608" s="287"/>
      <c r="AB608" s="287"/>
      <c r="AC608" s="287"/>
      <c r="AD608" s="287"/>
      <c r="AE608" s="287"/>
      <c r="AF608" s="287"/>
      <c r="AG608" s="365"/>
      <c r="AH608" s="368"/>
      <c r="AI608" s="287"/>
      <c r="AJ608" s="287"/>
      <c r="AK608" s="287"/>
      <c r="AL608" s="287"/>
      <c r="AM608" s="287"/>
      <c r="AN608" s="287"/>
      <c r="AO608" s="287"/>
      <c r="AP608" s="287"/>
      <c r="AQ608" s="287"/>
      <c r="AR608" s="287"/>
      <c r="AS608" s="287"/>
      <c r="AT608" s="286"/>
      <c r="AU608" s="367"/>
      <c r="AV608" s="287"/>
      <c r="AW608" s="287"/>
      <c r="AX608" s="287"/>
      <c r="AY608" s="287"/>
      <c r="AZ608" s="287"/>
      <c r="BA608" s="287"/>
      <c r="BB608" s="287"/>
      <c r="BC608" s="287"/>
      <c r="BD608" s="287"/>
      <c r="BE608" s="287"/>
      <c r="BF608" s="288"/>
      <c r="BG608" s="396"/>
      <c r="BH608" s="397"/>
      <c r="BI608" s="287"/>
      <c r="BJ608" s="287"/>
      <c r="BK608" s="287"/>
      <c r="BL608" s="287"/>
      <c r="BM608" s="287"/>
      <c r="BN608" s="287"/>
      <c r="BO608" s="287"/>
      <c r="BP608" s="287"/>
      <c r="BQ608" s="287"/>
      <c r="BR608" s="287"/>
      <c r="BS608" s="287"/>
      <c r="BT608" s="286"/>
    </row>
    <row r="609" spans="1:72" s="217" customFormat="1" ht="11.65" customHeight="1" x14ac:dyDescent="0.2">
      <c r="A609" s="289" t="str">
        <f>IF(ISBLANK(Tracker!G560),"",Tracker!G560)</f>
        <v>FLAT 5 Block 1</v>
      </c>
      <c r="B609" s="971" t="str">
        <f>IF(ISBLANK(Tracker!H560),"",Tracker!H560)</f>
        <v>Montrose Drive</v>
      </c>
      <c r="C609" s="972"/>
      <c r="D609" s="972"/>
      <c r="E609" s="973"/>
      <c r="F609" s="96" t="str">
        <f>IF(ISBLANK(Tracker!L560),"",Tracker!L560)</f>
        <v>B35 6DH</v>
      </c>
      <c r="G609" s="217">
        <f t="shared" si="99"/>
        <v>571</v>
      </c>
      <c r="H609" s="368"/>
      <c r="I609" s="287"/>
      <c r="J609" s="287"/>
      <c r="K609" s="287"/>
      <c r="L609" s="287"/>
      <c r="M609" s="287"/>
      <c r="N609" s="287"/>
      <c r="O609" s="287"/>
      <c r="P609" s="287"/>
      <c r="Q609" s="287"/>
      <c r="R609" s="287"/>
      <c r="S609" s="287"/>
      <c r="T609" s="286"/>
      <c r="U609" s="367"/>
      <c r="V609" s="287"/>
      <c r="W609" s="287"/>
      <c r="X609" s="287"/>
      <c r="Y609" s="287"/>
      <c r="Z609" s="287"/>
      <c r="AA609" s="287"/>
      <c r="AB609" s="287"/>
      <c r="AC609" s="287"/>
      <c r="AD609" s="287"/>
      <c r="AE609" s="287"/>
      <c r="AF609" s="287"/>
      <c r="AG609" s="365"/>
      <c r="AH609" s="368"/>
      <c r="AI609" s="287"/>
      <c r="AJ609" s="287"/>
      <c r="AK609" s="287"/>
      <c r="AL609" s="287"/>
      <c r="AM609" s="287"/>
      <c r="AN609" s="287"/>
      <c r="AO609" s="287"/>
      <c r="AP609" s="287"/>
      <c r="AQ609" s="287"/>
      <c r="AR609" s="287"/>
      <c r="AS609" s="287"/>
      <c r="AT609" s="286"/>
      <c r="AU609" s="367"/>
      <c r="AV609" s="287"/>
      <c r="AW609" s="287"/>
      <c r="AX609" s="287"/>
      <c r="AY609" s="287"/>
      <c r="AZ609" s="287"/>
      <c r="BA609" s="287"/>
      <c r="BB609" s="287"/>
      <c r="BC609" s="287"/>
      <c r="BD609" s="287"/>
      <c r="BE609" s="287"/>
      <c r="BF609" s="288"/>
      <c r="BG609" s="396"/>
      <c r="BH609" s="397"/>
      <c r="BI609" s="287"/>
      <c r="BJ609" s="287"/>
      <c r="BK609" s="287"/>
      <c r="BL609" s="287"/>
      <c r="BM609" s="287"/>
      <c r="BN609" s="287"/>
      <c r="BO609" s="287"/>
      <c r="BP609" s="287"/>
      <c r="BQ609" s="287"/>
      <c r="BR609" s="287"/>
      <c r="BS609" s="287"/>
      <c r="BT609" s="286"/>
    </row>
    <row r="610" spans="1:72" s="217" customFormat="1" ht="11.65" customHeight="1" x14ac:dyDescent="0.2">
      <c r="A610" s="289">
        <f>IF(ISBLANK(Tracker!G561),"",Tracker!G561)</f>
        <v>9</v>
      </c>
      <c r="B610" s="971" t="str">
        <f>IF(ISBLANK(Tracker!H561),"",Tracker!H561)</f>
        <v>Montrose Drive</v>
      </c>
      <c r="C610" s="972"/>
      <c r="D610" s="972"/>
      <c r="E610" s="973"/>
      <c r="F610" s="96" t="str">
        <f>IF(ISBLANK(Tracker!L561),"",Tracker!L561)</f>
        <v>B35 6DH</v>
      </c>
      <c r="G610" s="217">
        <f t="shared" si="99"/>
        <v>572</v>
      </c>
      <c r="H610" s="368"/>
      <c r="I610" s="287"/>
      <c r="J610" s="287"/>
      <c r="K610" s="287"/>
      <c r="L610" s="287"/>
      <c r="M610" s="287"/>
      <c r="N610" s="287"/>
      <c r="O610" s="287"/>
      <c r="P610" s="287"/>
      <c r="Q610" s="287"/>
      <c r="R610" s="287"/>
      <c r="S610" s="287"/>
      <c r="T610" s="286"/>
      <c r="U610" s="367"/>
      <c r="V610" s="287"/>
      <c r="W610" s="287"/>
      <c r="X610" s="287"/>
      <c r="Y610" s="287"/>
      <c r="Z610" s="287"/>
      <c r="AA610" s="287"/>
      <c r="AB610" s="287"/>
      <c r="AC610" s="287"/>
      <c r="AD610" s="287"/>
      <c r="AE610" s="287"/>
      <c r="AF610" s="287"/>
      <c r="AG610" s="365"/>
      <c r="AH610" s="368"/>
      <c r="AI610" s="287"/>
      <c r="AJ610" s="287"/>
      <c r="AK610" s="287"/>
      <c r="AL610" s="287"/>
      <c r="AM610" s="287"/>
      <c r="AN610" s="287"/>
      <c r="AO610" s="287"/>
      <c r="AP610" s="287"/>
      <c r="AQ610" s="287"/>
      <c r="AR610" s="287"/>
      <c r="AS610" s="287"/>
      <c r="AT610" s="286"/>
      <c r="AU610" s="367"/>
      <c r="AV610" s="287"/>
      <c r="AW610" s="287"/>
      <c r="AX610" s="287"/>
      <c r="AY610" s="287"/>
      <c r="AZ610" s="287"/>
      <c r="BA610" s="287"/>
      <c r="BB610" s="287"/>
      <c r="BC610" s="287"/>
      <c r="BD610" s="287"/>
      <c r="BE610" s="287"/>
      <c r="BF610" s="288"/>
      <c r="BG610" s="396"/>
      <c r="BH610" s="397"/>
      <c r="BI610" s="287"/>
      <c r="BJ610" s="287"/>
      <c r="BK610" s="287"/>
      <c r="BL610" s="287"/>
      <c r="BM610" s="287"/>
      <c r="BN610" s="287"/>
      <c r="BO610" s="287"/>
      <c r="BP610" s="287"/>
      <c r="BQ610" s="287"/>
      <c r="BR610" s="287"/>
      <c r="BS610" s="287"/>
      <c r="BT610" s="286"/>
    </row>
    <row r="611" spans="1:72" s="217" customFormat="1" ht="11.65" customHeight="1" x14ac:dyDescent="0.2">
      <c r="A611" s="289">
        <f>IF(ISBLANK(Tracker!G562),"",Tracker!G562)</f>
        <v>17</v>
      </c>
      <c r="B611" s="971" t="str">
        <f>IF(ISBLANK(Tracker!H562),"",Tracker!H562)</f>
        <v>Montrose Drive</v>
      </c>
      <c r="C611" s="972"/>
      <c r="D611" s="972"/>
      <c r="E611" s="973"/>
      <c r="F611" s="96" t="str">
        <f>IF(ISBLANK(Tracker!L562),"",Tracker!L562)</f>
        <v>B35 6DH</v>
      </c>
      <c r="G611" s="217">
        <f t="shared" si="99"/>
        <v>573</v>
      </c>
      <c r="H611" s="368"/>
      <c r="I611" s="287"/>
      <c r="J611" s="287"/>
      <c r="K611" s="287"/>
      <c r="L611" s="287"/>
      <c r="M611" s="287"/>
      <c r="N611" s="287"/>
      <c r="O611" s="287"/>
      <c r="P611" s="287"/>
      <c r="Q611" s="287"/>
      <c r="R611" s="287"/>
      <c r="S611" s="287"/>
      <c r="T611" s="286"/>
      <c r="U611" s="367"/>
      <c r="V611" s="287"/>
      <c r="W611" s="287"/>
      <c r="X611" s="287"/>
      <c r="Y611" s="287"/>
      <c r="Z611" s="287"/>
      <c r="AA611" s="287"/>
      <c r="AB611" s="287"/>
      <c r="AC611" s="287"/>
      <c r="AD611" s="287"/>
      <c r="AE611" s="287"/>
      <c r="AF611" s="287"/>
      <c r="AG611" s="365"/>
      <c r="AH611" s="368"/>
      <c r="AI611" s="287"/>
      <c r="AJ611" s="287"/>
      <c r="AK611" s="287"/>
      <c r="AL611" s="287"/>
      <c r="AM611" s="287"/>
      <c r="AN611" s="287"/>
      <c r="AO611" s="287"/>
      <c r="AP611" s="287"/>
      <c r="AQ611" s="287"/>
      <c r="AR611" s="287"/>
      <c r="AS611" s="287"/>
      <c r="AT611" s="286"/>
      <c r="AU611" s="367"/>
      <c r="AV611" s="287"/>
      <c r="AW611" s="287"/>
      <c r="AX611" s="287"/>
      <c r="AY611" s="287"/>
      <c r="AZ611" s="287"/>
      <c r="BA611" s="287"/>
      <c r="BB611" s="287"/>
      <c r="BC611" s="287"/>
      <c r="BD611" s="287"/>
      <c r="BE611" s="287"/>
      <c r="BF611" s="288"/>
      <c r="BG611" s="396"/>
      <c r="BH611" s="397"/>
      <c r="BI611" s="287"/>
      <c r="BJ611" s="287"/>
      <c r="BK611" s="287"/>
      <c r="BL611" s="287"/>
      <c r="BM611" s="287"/>
      <c r="BN611" s="287"/>
      <c r="BO611" s="287"/>
      <c r="BP611" s="287"/>
      <c r="BQ611" s="287"/>
      <c r="BR611" s="287"/>
      <c r="BS611" s="287"/>
      <c r="BT611" s="286"/>
    </row>
    <row r="612" spans="1:72" s="217" customFormat="1" ht="11.65" customHeight="1" x14ac:dyDescent="0.2">
      <c r="A612" s="289">
        <f>IF(ISBLANK(Tracker!G563),"",Tracker!G563)</f>
        <v>19</v>
      </c>
      <c r="B612" s="971" t="str">
        <f>IF(ISBLANK(Tracker!H563),"",Tracker!H563)</f>
        <v>Montrose Drive</v>
      </c>
      <c r="C612" s="972"/>
      <c r="D612" s="972"/>
      <c r="E612" s="973"/>
      <c r="F612" s="96" t="str">
        <f>IF(ISBLANK(Tracker!L563),"",Tracker!L563)</f>
        <v>B35 6DH</v>
      </c>
      <c r="G612" s="217">
        <f t="shared" si="99"/>
        <v>574</v>
      </c>
      <c r="H612" s="368"/>
      <c r="I612" s="287"/>
      <c r="J612" s="287"/>
      <c r="K612" s="287"/>
      <c r="L612" s="287"/>
      <c r="M612" s="287"/>
      <c r="N612" s="287"/>
      <c r="O612" s="287"/>
      <c r="P612" s="287"/>
      <c r="Q612" s="287"/>
      <c r="R612" s="287"/>
      <c r="S612" s="287"/>
      <c r="T612" s="286"/>
      <c r="U612" s="367"/>
      <c r="V612" s="287"/>
      <c r="W612" s="287"/>
      <c r="X612" s="287"/>
      <c r="Y612" s="287"/>
      <c r="Z612" s="287"/>
      <c r="AA612" s="287"/>
      <c r="AB612" s="287"/>
      <c r="AC612" s="287"/>
      <c r="AD612" s="287"/>
      <c r="AE612" s="287"/>
      <c r="AF612" s="287"/>
      <c r="AG612" s="365"/>
      <c r="AH612" s="368"/>
      <c r="AI612" s="287"/>
      <c r="AJ612" s="287"/>
      <c r="AK612" s="287"/>
      <c r="AL612" s="287"/>
      <c r="AM612" s="287"/>
      <c r="AN612" s="287"/>
      <c r="AO612" s="287"/>
      <c r="AP612" s="287"/>
      <c r="AQ612" s="287"/>
      <c r="AR612" s="287"/>
      <c r="AS612" s="287"/>
      <c r="AT612" s="286"/>
      <c r="AU612" s="367"/>
      <c r="AV612" s="287"/>
      <c r="AW612" s="287"/>
      <c r="AX612" s="287"/>
      <c r="AY612" s="287"/>
      <c r="AZ612" s="287"/>
      <c r="BA612" s="287"/>
      <c r="BB612" s="287"/>
      <c r="BC612" s="287"/>
      <c r="BD612" s="287"/>
      <c r="BE612" s="287"/>
      <c r="BF612" s="288"/>
      <c r="BG612" s="396"/>
      <c r="BH612" s="397"/>
      <c r="BI612" s="287"/>
      <c r="BJ612" s="287"/>
      <c r="BK612" s="287"/>
      <c r="BL612" s="287"/>
      <c r="BM612" s="287"/>
      <c r="BN612" s="287"/>
      <c r="BO612" s="287"/>
      <c r="BP612" s="287"/>
      <c r="BQ612" s="287"/>
      <c r="BR612" s="287"/>
      <c r="BS612" s="287"/>
      <c r="BT612" s="286"/>
    </row>
    <row r="613" spans="1:72" s="217" customFormat="1" ht="11.65" customHeight="1" x14ac:dyDescent="0.2">
      <c r="A613" s="289">
        <f>IF(ISBLANK(Tracker!G564),"",Tracker!G564)</f>
        <v>30</v>
      </c>
      <c r="B613" s="971" t="str">
        <f>IF(ISBLANK(Tracker!H564),"",Tracker!H564)</f>
        <v>Northolt Drive</v>
      </c>
      <c r="C613" s="972"/>
      <c r="D613" s="972"/>
      <c r="E613" s="973"/>
      <c r="F613" s="96" t="str">
        <f>IF(ISBLANK(Tracker!L564),"",Tracker!L564)</f>
        <v>B35 6QX</v>
      </c>
      <c r="G613" s="217">
        <f t="shared" si="99"/>
        <v>575</v>
      </c>
      <c r="H613" s="368"/>
      <c r="I613" s="287"/>
      <c r="J613" s="287"/>
      <c r="K613" s="287"/>
      <c r="L613" s="287"/>
      <c r="M613" s="287"/>
      <c r="N613" s="287"/>
      <c r="O613" s="287"/>
      <c r="P613" s="287"/>
      <c r="Q613" s="287"/>
      <c r="R613" s="287"/>
      <c r="S613" s="287"/>
      <c r="T613" s="286"/>
      <c r="U613" s="367"/>
      <c r="V613" s="287"/>
      <c r="W613" s="287"/>
      <c r="X613" s="287"/>
      <c r="Y613" s="287"/>
      <c r="Z613" s="287"/>
      <c r="AA613" s="287"/>
      <c r="AB613" s="287"/>
      <c r="AC613" s="287"/>
      <c r="AD613" s="287"/>
      <c r="AE613" s="287"/>
      <c r="AF613" s="287"/>
      <c r="AG613" s="365"/>
      <c r="AH613" s="368"/>
      <c r="AI613" s="287"/>
      <c r="AJ613" s="287"/>
      <c r="AK613" s="287"/>
      <c r="AL613" s="287"/>
      <c r="AM613" s="287"/>
      <c r="AN613" s="287"/>
      <c r="AO613" s="287"/>
      <c r="AP613" s="287"/>
      <c r="AQ613" s="287"/>
      <c r="AR613" s="287"/>
      <c r="AS613" s="287"/>
      <c r="AT613" s="286"/>
      <c r="AU613" s="367"/>
      <c r="AV613" s="287"/>
      <c r="AW613" s="287"/>
      <c r="AX613" s="287"/>
      <c r="AY613" s="287"/>
      <c r="AZ613" s="287"/>
      <c r="BA613" s="287"/>
      <c r="BB613" s="287"/>
      <c r="BC613" s="287"/>
      <c r="BD613" s="287"/>
      <c r="BE613" s="287"/>
      <c r="BF613" s="288"/>
      <c r="BG613" s="396"/>
      <c r="BH613" s="397"/>
      <c r="BI613" s="287"/>
      <c r="BJ613" s="287"/>
      <c r="BK613" s="287"/>
      <c r="BL613" s="287"/>
      <c r="BM613" s="287"/>
      <c r="BN613" s="287"/>
      <c r="BO613" s="287"/>
      <c r="BP613" s="287"/>
      <c r="BQ613" s="287"/>
      <c r="BR613" s="287"/>
      <c r="BS613" s="287"/>
      <c r="BT613" s="286"/>
    </row>
    <row r="614" spans="1:72" s="217" customFormat="1" ht="11.65" customHeight="1" x14ac:dyDescent="0.2">
      <c r="A614" s="289">
        <f>IF(ISBLANK(Tracker!G565),"",Tracker!G565)</f>
        <v>3</v>
      </c>
      <c r="B614" s="971" t="str">
        <f>IF(ISBLANK(Tracker!H565),"",Tracker!H565)</f>
        <v>Pioneer Way</v>
      </c>
      <c r="C614" s="972"/>
      <c r="D614" s="972"/>
      <c r="E614" s="973"/>
      <c r="F614" s="96" t="str">
        <f>IF(ISBLANK(Tracker!L565),"",Tracker!L565)</f>
        <v>B35 7LA</v>
      </c>
      <c r="G614" s="217">
        <f t="shared" si="99"/>
        <v>576</v>
      </c>
      <c r="H614" s="368"/>
      <c r="I614" s="287"/>
      <c r="J614" s="287"/>
      <c r="K614" s="287"/>
      <c r="L614" s="287"/>
      <c r="M614" s="287"/>
      <c r="N614" s="287"/>
      <c r="O614" s="287"/>
      <c r="P614" s="287"/>
      <c r="Q614" s="287"/>
      <c r="R614" s="287"/>
      <c r="S614" s="287"/>
      <c r="T614" s="286"/>
      <c r="U614" s="367"/>
      <c r="V614" s="287"/>
      <c r="W614" s="287"/>
      <c r="X614" s="287"/>
      <c r="Y614" s="287"/>
      <c r="Z614" s="287"/>
      <c r="AA614" s="287"/>
      <c r="AB614" s="287"/>
      <c r="AC614" s="287"/>
      <c r="AD614" s="287"/>
      <c r="AE614" s="287"/>
      <c r="AF614" s="287"/>
      <c r="AG614" s="365"/>
      <c r="AH614" s="368"/>
      <c r="AI614" s="287"/>
      <c r="AJ614" s="287"/>
      <c r="AK614" s="287"/>
      <c r="AL614" s="287"/>
      <c r="AM614" s="287"/>
      <c r="AN614" s="287"/>
      <c r="AO614" s="287"/>
      <c r="AP614" s="287"/>
      <c r="AQ614" s="287"/>
      <c r="AR614" s="287"/>
      <c r="AS614" s="287"/>
      <c r="AT614" s="286"/>
      <c r="AU614" s="367"/>
      <c r="AV614" s="287"/>
      <c r="AW614" s="287"/>
      <c r="AX614" s="287"/>
      <c r="AY614" s="287"/>
      <c r="AZ614" s="287"/>
      <c r="BA614" s="287"/>
      <c r="BB614" s="287"/>
      <c r="BC614" s="287"/>
      <c r="BD614" s="287"/>
      <c r="BE614" s="287"/>
      <c r="BF614" s="288"/>
      <c r="BG614" s="396"/>
      <c r="BH614" s="397"/>
      <c r="BI614" s="287"/>
      <c r="BJ614" s="287"/>
      <c r="BK614" s="287"/>
      <c r="BL614" s="287"/>
      <c r="BM614" s="287"/>
      <c r="BN614" s="287"/>
      <c r="BO614" s="287"/>
      <c r="BP614" s="287"/>
      <c r="BQ614" s="287"/>
      <c r="BR614" s="287"/>
      <c r="BS614" s="287"/>
      <c r="BT614" s="286"/>
    </row>
    <row r="615" spans="1:72" s="217" customFormat="1" ht="11.65" customHeight="1" x14ac:dyDescent="0.2">
      <c r="A615" s="289">
        <f>IF(ISBLANK(Tracker!G566),"",Tracker!G566)</f>
        <v>5</v>
      </c>
      <c r="B615" s="971" t="str">
        <f>IF(ISBLANK(Tracker!H566),"",Tracker!H566)</f>
        <v>Pioneer Way</v>
      </c>
      <c r="C615" s="972"/>
      <c r="D615" s="972"/>
      <c r="E615" s="973"/>
      <c r="F615" s="96" t="str">
        <f>IF(ISBLANK(Tracker!L566),"",Tracker!L566)</f>
        <v>B35 7LA</v>
      </c>
      <c r="G615" s="217">
        <f t="shared" ref="G615:G678" si="100">IF(B615&lt;&gt;"",G614+1,"")</f>
        <v>577</v>
      </c>
      <c r="H615" s="368"/>
      <c r="I615" s="287"/>
      <c r="J615" s="287"/>
      <c r="K615" s="287"/>
      <c r="L615" s="287"/>
      <c r="M615" s="287"/>
      <c r="N615" s="287"/>
      <c r="O615" s="287"/>
      <c r="P615" s="287"/>
      <c r="Q615" s="287"/>
      <c r="R615" s="287"/>
      <c r="S615" s="287"/>
      <c r="T615" s="286"/>
      <c r="U615" s="367"/>
      <c r="V615" s="287"/>
      <c r="W615" s="287"/>
      <c r="X615" s="287"/>
      <c r="Y615" s="287"/>
      <c r="Z615" s="287"/>
      <c r="AA615" s="287"/>
      <c r="AB615" s="287"/>
      <c r="AC615" s="287"/>
      <c r="AD615" s="287"/>
      <c r="AE615" s="287"/>
      <c r="AF615" s="287"/>
      <c r="AG615" s="365"/>
      <c r="AH615" s="368"/>
      <c r="AI615" s="287"/>
      <c r="AJ615" s="287"/>
      <c r="AK615" s="287"/>
      <c r="AL615" s="287"/>
      <c r="AM615" s="287"/>
      <c r="AN615" s="287"/>
      <c r="AO615" s="287"/>
      <c r="AP615" s="287"/>
      <c r="AQ615" s="287"/>
      <c r="AR615" s="287"/>
      <c r="AS615" s="287"/>
      <c r="AT615" s="286"/>
      <c r="AU615" s="367"/>
      <c r="AV615" s="287"/>
      <c r="AW615" s="287"/>
      <c r="AX615" s="287"/>
      <c r="AY615" s="287"/>
      <c r="AZ615" s="287"/>
      <c r="BA615" s="287"/>
      <c r="BB615" s="287"/>
      <c r="BC615" s="287"/>
      <c r="BD615" s="287"/>
      <c r="BE615" s="287"/>
      <c r="BF615" s="288"/>
      <c r="BG615" s="396"/>
      <c r="BH615" s="397"/>
      <c r="BI615" s="287"/>
      <c r="BJ615" s="287"/>
      <c r="BK615" s="287"/>
      <c r="BL615" s="287"/>
      <c r="BM615" s="287"/>
      <c r="BN615" s="287"/>
      <c r="BO615" s="287"/>
      <c r="BP615" s="287"/>
      <c r="BQ615" s="287"/>
      <c r="BR615" s="287"/>
      <c r="BS615" s="287"/>
      <c r="BT615" s="286"/>
    </row>
    <row r="616" spans="1:72" s="217" customFormat="1" ht="11.65" customHeight="1" x14ac:dyDescent="0.2">
      <c r="A616" s="289">
        <f>IF(ISBLANK(Tracker!G567),"",Tracker!G567)</f>
        <v>7</v>
      </c>
      <c r="B616" s="971" t="str">
        <f>IF(ISBLANK(Tracker!H567),"",Tracker!H567)</f>
        <v>Pioneer Way</v>
      </c>
      <c r="C616" s="972"/>
      <c r="D616" s="972"/>
      <c r="E616" s="973"/>
      <c r="F616" s="96" t="str">
        <f>IF(ISBLANK(Tracker!L567),"",Tracker!L567)</f>
        <v>B35 7LA</v>
      </c>
      <c r="G616" s="217">
        <f t="shared" si="100"/>
        <v>578</v>
      </c>
      <c r="H616" s="368"/>
      <c r="I616" s="287"/>
      <c r="J616" s="287"/>
      <c r="K616" s="287"/>
      <c r="L616" s="287"/>
      <c r="M616" s="287"/>
      <c r="N616" s="287"/>
      <c r="O616" s="287"/>
      <c r="P616" s="287"/>
      <c r="Q616" s="287"/>
      <c r="R616" s="287"/>
      <c r="S616" s="287"/>
      <c r="T616" s="286"/>
      <c r="U616" s="367"/>
      <c r="V616" s="287"/>
      <c r="W616" s="287"/>
      <c r="X616" s="287"/>
      <c r="Y616" s="287"/>
      <c r="Z616" s="287"/>
      <c r="AA616" s="287"/>
      <c r="AB616" s="287"/>
      <c r="AC616" s="287"/>
      <c r="AD616" s="287"/>
      <c r="AE616" s="287"/>
      <c r="AF616" s="287"/>
      <c r="AG616" s="365"/>
      <c r="AH616" s="368"/>
      <c r="AI616" s="287"/>
      <c r="AJ616" s="287"/>
      <c r="AK616" s="287"/>
      <c r="AL616" s="287"/>
      <c r="AM616" s="287"/>
      <c r="AN616" s="287"/>
      <c r="AO616" s="287"/>
      <c r="AP616" s="287"/>
      <c r="AQ616" s="287"/>
      <c r="AR616" s="287"/>
      <c r="AS616" s="287"/>
      <c r="AT616" s="286"/>
      <c r="AU616" s="367"/>
      <c r="AV616" s="287"/>
      <c r="AW616" s="287"/>
      <c r="AX616" s="287"/>
      <c r="AY616" s="287"/>
      <c r="AZ616" s="287"/>
      <c r="BA616" s="287"/>
      <c r="BB616" s="287"/>
      <c r="BC616" s="287"/>
      <c r="BD616" s="287"/>
      <c r="BE616" s="287"/>
      <c r="BF616" s="288"/>
      <c r="BG616" s="396"/>
      <c r="BH616" s="397"/>
      <c r="BI616" s="287"/>
      <c r="BJ616" s="287"/>
      <c r="BK616" s="287"/>
      <c r="BL616" s="287"/>
      <c r="BM616" s="287"/>
      <c r="BN616" s="287"/>
      <c r="BO616" s="287"/>
      <c r="BP616" s="287"/>
      <c r="BQ616" s="287"/>
      <c r="BR616" s="287"/>
      <c r="BS616" s="287"/>
      <c r="BT616" s="286"/>
    </row>
    <row r="617" spans="1:72" s="217" customFormat="1" ht="11.65" customHeight="1" x14ac:dyDescent="0.2">
      <c r="A617" s="289">
        <f>IF(ISBLANK(Tracker!G568),"",Tracker!G568)</f>
        <v>14</v>
      </c>
      <c r="B617" s="971" t="str">
        <f>IF(ISBLANK(Tracker!H568),"",Tracker!H568)</f>
        <v>Pioneer Way</v>
      </c>
      <c r="C617" s="972"/>
      <c r="D617" s="972"/>
      <c r="E617" s="973"/>
      <c r="F617" s="96" t="str">
        <f>IF(ISBLANK(Tracker!L568),"",Tracker!L568)</f>
        <v>B35 7LA</v>
      </c>
      <c r="G617" s="217">
        <f t="shared" si="100"/>
        <v>579</v>
      </c>
      <c r="H617" s="368"/>
      <c r="I617" s="287"/>
      <c r="J617" s="287"/>
      <c r="K617" s="287"/>
      <c r="L617" s="287"/>
      <c r="M617" s="287"/>
      <c r="N617" s="287"/>
      <c r="O617" s="287"/>
      <c r="P617" s="287"/>
      <c r="Q617" s="287"/>
      <c r="R617" s="287"/>
      <c r="S617" s="287"/>
      <c r="T617" s="286"/>
      <c r="U617" s="367"/>
      <c r="V617" s="287"/>
      <c r="W617" s="287"/>
      <c r="X617" s="287"/>
      <c r="Y617" s="287"/>
      <c r="Z617" s="287"/>
      <c r="AA617" s="287"/>
      <c r="AB617" s="287"/>
      <c r="AC617" s="287"/>
      <c r="AD617" s="287"/>
      <c r="AE617" s="287"/>
      <c r="AF617" s="287"/>
      <c r="AG617" s="365"/>
      <c r="AH617" s="368"/>
      <c r="AI617" s="287"/>
      <c r="AJ617" s="287"/>
      <c r="AK617" s="287"/>
      <c r="AL617" s="287"/>
      <c r="AM617" s="287"/>
      <c r="AN617" s="287"/>
      <c r="AO617" s="287"/>
      <c r="AP617" s="287"/>
      <c r="AQ617" s="287"/>
      <c r="AR617" s="287"/>
      <c r="AS617" s="287"/>
      <c r="AT617" s="286"/>
      <c r="AU617" s="367"/>
      <c r="AV617" s="287"/>
      <c r="AW617" s="287"/>
      <c r="AX617" s="287"/>
      <c r="AY617" s="287"/>
      <c r="AZ617" s="287"/>
      <c r="BA617" s="287"/>
      <c r="BB617" s="287"/>
      <c r="BC617" s="287"/>
      <c r="BD617" s="287"/>
      <c r="BE617" s="287"/>
      <c r="BF617" s="288"/>
      <c r="BG617" s="396"/>
      <c r="BH617" s="397"/>
      <c r="BI617" s="287"/>
      <c r="BJ617" s="287"/>
      <c r="BK617" s="287"/>
      <c r="BL617" s="287"/>
      <c r="BM617" s="287"/>
      <c r="BN617" s="287"/>
      <c r="BO617" s="287"/>
      <c r="BP617" s="287"/>
      <c r="BQ617" s="287"/>
      <c r="BR617" s="287"/>
      <c r="BS617" s="287"/>
      <c r="BT617" s="286"/>
    </row>
    <row r="618" spans="1:72" s="217" customFormat="1" ht="11.65" customHeight="1" x14ac:dyDescent="0.2">
      <c r="A618" s="289">
        <f>IF(ISBLANK(Tracker!G569),"",Tracker!G569)</f>
        <v>18</v>
      </c>
      <c r="B618" s="971" t="str">
        <f>IF(ISBLANK(Tracker!H569),"",Tracker!H569)</f>
        <v>Pioneer Way</v>
      </c>
      <c r="C618" s="972"/>
      <c r="D618" s="972"/>
      <c r="E618" s="973"/>
      <c r="F618" s="96" t="str">
        <f>IF(ISBLANK(Tracker!L569),"",Tracker!L569)</f>
        <v>B35 7LA</v>
      </c>
      <c r="G618" s="217">
        <f t="shared" si="100"/>
        <v>580</v>
      </c>
      <c r="H618" s="368"/>
      <c r="I618" s="287"/>
      <c r="J618" s="287"/>
      <c r="K618" s="287"/>
      <c r="L618" s="287"/>
      <c r="M618" s="287"/>
      <c r="N618" s="287"/>
      <c r="O618" s="287"/>
      <c r="P618" s="287"/>
      <c r="Q618" s="287"/>
      <c r="R618" s="287"/>
      <c r="S618" s="287"/>
      <c r="T618" s="286"/>
      <c r="U618" s="367"/>
      <c r="V618" s="287"/>
      <c r="W618" s="287"/>
      <c r="X618" s="287"/>
      <c r="Y618" s="287"/>
      <c r="Z618" s="287"/>
      <c r="AA618" s="287"/>
      <c r="AB618" s="287"/>
      <c r="AC618" s="287"/>
      <c r="AD618" s="287"/>
      <c r="AE618" s="287"/>
      <c r="AF618" s="287"/>
      <c r="AG618" s="365"/>
      <c r="AH618" s="368"/>
      <c r="AI618" s="287"/>
      <c r="AJ618" s="287"/>
      <c r="AK618" s="287"/>
      <c r="AL618" s="287"/>
      <c r="AM618" s="287"/>
      <c r="AN618" s="287"/>
      <c r="AO618" s="287"/>
      <c r="AP618" s="287"/>
      <c r="AQ618" s="287"/>
      <c r="AR618" s="287"/>
      <c r="AS618" s="287"/>
      <c r="AT618" s="286"/>
      <c r="AU618" s="367"/>
      <c r="AV618" s="287"/>
      <c r="AW618" s="287"/>
      <c r="AX618" s="287"/>
      <c r="AY618" s="287"/>
      <c r="AZ618" s="287"/>
      <c r="BA618" s="287"/>
      <c r="BB618" s="287"/>
      <c r="BC618" s="287"/>
      <c r="BD618" s="287"/>
      <c r="BE618" s="287"/>
      <c r="BF618" s="288"/>
      <c r="BG618" s="396"/>
      <c r="BH618" s="397"/>
      <c r="BI618" s="287"/>
      <c r="BJ618" s="287"/>
      <c r="BK618" s="287"/>
      <c r="BL618" s="287"/>
      <c r="BM618" s="287"/>
      <c r="BN618" s="287"/>
      <c r="BO618" s="287"/>
      <c r="BP618" s="287"/>
      <c r="BQ618" s="287"/>
      <c r="BR618" s="287"/>
      <c r="BS618" s="287"/>
      <c r="BT618" s="286"/>
    </row>
    <row r="619" spans="1:72" s="217" customFormat="1" ht="11.65" customHeight="1" x14ac:dyDescent="0.2">
      <c r="A619" s="289" t="str">
        <f>IF(ISBLANK(Tracker!G570),"",Tracker!G570)</f>
        <v xml:space="preserve">FLAT 6 </v>
      </c>
      <c r="B619" s="971" t="str">
        <f>IF(ISBLANK(Tracker!H570),"",Tracker!H570)</f>
        <v>Pioneer Way</v>
      </c>
      <c r="C619" s="972"/>
      <c r="D619" s="972"/>
      <c r="E619" s="973"/>
      <c r="F619" s="96" t="str">
        <f>IF(ISBLANK(Tracker!L570),"",Tracker!L570)</f>
        <v>B35 7LA</v>
      </c>
      <c r="G619" s="217">
        <f t="shared" si="100"/>
        <v>581</v>
      </c>
      <c r="H619" s="368"/>
      <c r="I619" s="287"/>
      <c r="J619" s="287"/>
      <c r="K619" s="287"/>
      <c r="L619" s="287"/>
      <c r="M619" s="287"/>
      <c r="N619" s="287"/>
      <c r="O619" s="287"/>
      <c r="P619" s="287"/>
      <c r="Q619" s="287"/>
      <c r="R619" s="287"/>
      <c r="S619" s="287"/>
      <c r="T619" s="286"/>
      <c r="U619" s="367"/>
      <c r="V619" s="287"/>
      <c r="W619" s="287"/>
      <c r="X619" s="287"/>
      <c r="Y619" s="287"/>
      <c r="Z619" s="287"/>
      <c r="AA619" s="287"/>
      <c r="AB619" s="287"/>
      <c r="AC619" s="287"/>
      <c r="AD619" s="287"/>
      <c r="AE619" s="287"/>
      <c r="AF619" s="287"/>
      <c r="AG619" s="365"/>
      <c r="AH619" s="368"/>
      <c r="AI619" s="287"/>
      <c r="AJ619" s="287"/>
      <c r="AK619" s="287"/>
      <c r="AL619" s="287"/>
      <c r="AM619" s="287"/>
      <c r="AN619" s="287"/>
      <c r="AO619" s="287"/>
      <c r="AP619" s="287"/>
      <c r="AQ619" s="287"/>
      <c r="AR619" s="287"/>
      <c r="AS619" s="287"/>
      <c r="AT619" s="286"/>
      <c r="AU619" s="367"/>
      <c r="AV619" s="287"/>
      <c r="AW619" s="287"/>
      <c r="AX619" s="287"/>
      <c r="AY619" s="287"/>
      <c r="AZ619" s="287"/>
      <c r="BA619" s="287"/>
      <c r="BB619" s="287"/>
      <c r="BC619" s="287"/>
      <c r="BD619" s="287"/>
      <c r="BE619" s="287"/>
      <c r="BF619" s="288"/>
      <c r="BG619" s="396"/>
      <c r="BH619" s="397"/>
      <c r="BI619" s="287"/>
      <c r="BJ619" s="287"/>
      <c r="BK619" s="287"/>
      <c r="BL619" s="287"/>
      <c r="BM619" s="287"/>
      <c r="BN619" s="287"/>
      <c r="BO619" s="287"/>
      <c r="BP619" s="287"/>
      <c r="BQ619" s="287"/>
      <c r="BR619" s="287"/>
      <c r="BS619" s="287"/>
      <c r="BT619" s="286"/>
    </row>
    <row r="620" spans="1:72" s="217" customFormat="1" ht="11.65" customHeight="1" x14ac:dyDescent="0.2">
      <c r="A620" s="289">
        <f>IF(ISBLANK(Tracker!G571),"",Tracker!G571)</f>
        <v>4</v>
      </c>
      <c r="B620" s="971" t="str">
        <f>IF(ISBLANK(Tracker!H571),"",Tracker!H571)</f>
        <v>Sopwith Croft</v>
      </c>
      <c r="C620" s="972"/>
      <c r="D620" s="972"/>
      <c r="E620" s="973"/>
      <c r="F620" s="96" t="str">
        <f>IF(ISBLANK(Tracker!L571),"",Tracker!L571)</f>
        <v>B35 7QH</v>
      </c>
      <c r="G620" s="217">
        <f t="shared" si="100"/>
        <v>582</v>
      </c>
      <c r="H620" s="368"/>
      <c r="I620" s="287"/>
      <c r="J620" s="287"/>
      <c r="K620" s="287"/>
      <c r="L620" s="287"/>
      <c r="M620" s="287"/>
      <c r="N620" s="287"/>
      <c r="O620" s="287"/>
      <c r="P620" s="287"/>
      <c r="Q620" s="287"/>
      <c r="R620" s="287"/>
      <c r="S620" s="287"/>
      <c r="T620" s="286"/>
      <c r="U620" s="367"/>
      <c r="V620" s="287"/>
      <c r="W620" s="287"/>
      <c r="X620" s="287"/>
      <c r="Y620" s="287"/>
      <c r="Z620" s="287"/>
      <c r="AA620" s="287"/>
      <c r="AB620" s="287"/>
      <c r="AC620" s="287"/>
      <c r="AD620" s="287"/>
      <c r="AE620" s="287"/>
      <c r="AF620" s="287"/>
      <c r="AG620" s="365"/>
      <c r="AH620" s="368"/>
      <c r="AI620" s="287"/>
      <c r="AJ620" s="287"/>
      <c r="AK620" s="287"/>
      <c r="AL620" s="287"/>
      <c r="AM620" s="287"/>
      <c r="AN620" s="287"/>
      <c r="AO620" s="287"/>
      <c r="AP620" s="287"/>
      <c r="AQ620" s="287"/>
      <c r="AR620" s="287"/>
      <c r="AS620" s="287"/>
      <c r="AT620" s="286"/>
      <c r="AU620" s="367"/>
      <c r="AV620" s="287"/>
      <c r="AW620" s="287"/>
      <c r="AX620" s="287"/>
      <c r="AY620" s="287"/>
      <c r="AZ620" s="287"/>
      <c r="BA620" s="287"/>
      <c r="BB620" s="287"/>
      <c r="BC620" s="287"/>
      <c r="BD620" s="287"/>
      <c r="BE620" s="287"/>
      <c r="BF620" s="288"/>
      <c r="BG620" s="396"/>
      <c r="BH620" s="397"/>
      <c r="BI620" s="287"/>
      <c r="BJ620" s="287"/>
      <c r="BK620" s="287"/>
      <c r="BL620" s="287"/>
      <c r="BM620" s="287"/>
      <c r="BN620" s="287"/>
      <c r="BO620" s="287"/>
      <c r="BP620" s="287"/>
      <c r="BQ620" s="287"/>
      <c r="BR620" s="287"/>
      <c r="BS620" s="287"/>
      <c r="BT620" s="286"/>
    </row>
    <row r="621" spans="1:72" s="217" customFormat="1" ht="11.65" customHeight="1" x14ac:dyDescent="0.2">
      <c r="A621" s="289">
        <f>IF(ISBLANK(Tracker!G572),"",Tracker!G572)</f>
        <v>6</v>
      </c>
      <c r="B621" s="971" t="str">
        <f>IF(ISBLANK(Tracker!H572),"",Tracker!H572)</f>
        <v>Sopwith Croft</v>
      </c>
      <c r="C621" s="972"/>
      <c r="D621" s="972"/>
      <c r="E621" s="973"/>
      <c r="F621" s="96" t="str">
        <f>IF(ISBLANK(Tracker!L572),"",Tracker!L572)</f>
        <v>B35 7QH</v>
      </c>
      <c r="G621" s="217">
        <f t="shared" si="100"/>
        <v>583</v>
      </c>
      <c r="H621" s="368"/>
      <c r="I621" s="287"/>
      <c r="J621" s="287"/>
      <c r="K621" s="287"/>
      <c r="L621" s="287"/>
      <c r="M621" s="287"/>
      <c r="N621" s="287"/>
      <c r="O621" s="287"/>
      <c r="P621" s="287"/>
      <c r="Q621" s="287"/>
      <c r="R621" s="287"/>
      <c r="S621" s="287"/>
      <c r="T621" s="286"/>
      <c r="U621" s="367"/>
      <c r="V621" s="287"/>
      <c r="W621" s="287"/>
      <c r="X621" s="287"/>
      <c r="Y621" s="287"/>
      <c r="Z621" s="287"/>
      <c r="AA621" s="287"/>
      <c r="AB621" s="287"/>
      <c r="AC621" s="287"/>
      <c r="AD621" s="287"/>
      <c r="AE621" s="287"/>
      <c r="AF621" s="287"/>
      <c r="AG621" s="365"/>
      <c r="AH621" s="368"/>
      <c r="AI621" s="287"/>
      <c r="AJ621" s="287"/>
      <c r="AK621" s="287"/>
      <c r="AL621" s="287"/>
      <c r="AM621" s="287"/>
      <c r="AN621" s="287"/>
      <c r="AO621" s="287"/>
      <c r="AP621" s="287"/>
      <c r="AQ621" s="287"/>
      <c r="AR621" s="287"/>
      <c r="AS621" s="287"/>
      <c r="AT621" s="286"/>
      <c r="AU621" s="367"/>
      <c r="AV621" s="287"/>
      <c r="AW621" s="287"/>
      <c r="AX621" s="287"/>
      <c r="AY621" s="287"/>
      <c r="AZ621" s="287"/>
      <c r="BA621" s="287"/>
      <c r="BB621" s="287"/>
      <c r="BC621" s="287"/>
      <c r="BD621" s="287"/>
      <c r="BE621" s="287"/>
      <c r="BF621" s="288"/>
      <c r="BG621" s="396"/>
      <c r="BH621" s="397"/>
      <c r="BI621" s="287"/>
      <c r="BJ621" s="287"/>
      <c r="BK621" s="287"/>
      <c r="BL621" s="287"/>
      <c r="BM621" s="287"/>
      <c r="BN621" s="287"/>
      <c r="BO621" s="287"/>
      <c r="BP621" s="287"/>
      <c r="BQ621" s="287"/>
      <c r="BR621" s="287"/>
      <c r="BS621" s="287"/>
      <c r="BT621" s="286"/>
    </row>
    <row r="622" spans="1:72" s="217" customFormat="1" ht="11.65" customHeight="1" x14ac:dyDescent="0.2">
      <c r="A622" s="289">
        <f>IF(ISBLANK(Tracker!G573),"",Tracker!G573)</f>
        <v>10</v>
      </c>
      <c r="B622" s="971" t="str">
        <f>IF(ISBLANK(Tracker!H573),"",Tracker!H573)</f>
        <v>Sopwith Croft</v>
      </c>
      <c r="C622" s="972"/>
      <c r="D622" s="972"/>
      <c r="E622" s="973"/>
      <c r="F622" s="96" t="str">
        <f>IF(ISBLANK(Tracker!L573),"",Tracker!L573)</f>
        <v>B35 7QH</v>
      </c>
      <c r="G622" s="217">
        <f t="shared" si="100"/>
        <v>584</v>
      </c>
      <c r="H622" s="368"/>
      <c r="I622" s="287"/>
      <c r="J622" s="287"/>
      <c r="K622" s="287"/>
      <c r="L622" s="287"/>
      <c r="M622" s="287"/>
      <c r="N622" s="287"/>
      <c r="O622" s="287"/>
      <c r="P622" s="287"/>
      <c r="Q622" s="287"/>
      <c r="R622" s="287"/>
      <c r="S622" s="287"/>
      <c r="T622" s="286"/>
      <c r="U622" s="367"/>
      <c r="V622" s="287"/>
      <c r="W622" s="287"/>
      <c r="X622" s="287"/>
      <c r="Y622" s="287"/>
      <c r="Z622" s="287"/>
      <c r="AA622" s="287"/>
      <c r="AB622" s="287"/>
      <c r="AC622" s="287"/>
      <c r="AD622" s="287"/>
      <c r="AE622" s="287"/>
      <c r="AF622" s="287"/>
      <c r="AG622" s="365"/>
      <c r="AH622" s="368"/>
      <c r="AI622" s="287"/>
      <c r="AJ622" s="287"/>
      <c r="AK622" s="287"/>
      <c r="AL622" s="287"/>
      <c r="AM622" s="287"/>
      <c r="AN622" s="287"/>
      <c r="AO622" s="287"/>
      <c r="AP622" s="287"/>
      <c r="AQ622" s="287"/>
      <c r="AR622" s="287"/>
      <c r="AS622" s="287"/>
      <c r="AT622" s="286"/>
      <c r="AU622" s="367"/>
      <c r="AV622" s="287"/>
      <c r="AW622" s="287"/>
      <c r="AX622" s="287"/>
      <c r="AY622" s="287"/>
      <c r="AZ622" s="287"/>
      <c r="BA622" s="287"/>
      <c r="BB622" s="287"/>
      <c r="BC622" s="287"/>
      <c r="BD622" s="287"/>
      <c r="BE622" s="287"/>
      <c r="BF622" s="288"/>
      <c r="BG622" s="396"/>
      <c r="BH622" s="397"/>
      <c r="BI622" s="287"/>
      <c r="BJ622" s="287"/>
      <c r="BK622" s="287"/>
      <c r="BL622" s="287"/>
      <c r="BM622" s="287"/>
      <c r="BN622" s="287"/>
      <c r="BO622" s="287"/>
      <c r="BP622" s="287"/>
      <c r="BQ622" s="287"/>
      <c r="BR622" s="287"/>
      <c r="BS622" s="287"/>
      <c r="BT622" s="286"/>
    </row>
    <row r="623" spans="1:72" s="217" customFormat="1" ht="11.65" customHeight="1" x14ac:dyDescent="0.2">
      <c r="A623" s="289">
        <f>IF(ISBLANK(Tracker!G574),"",Tracker!G574)</f>
        <v>14</v>
      </c>
      <c r="B623" s="971" t="str">
        <f>IF(ISBLANK(Tracker!H574),"",Tracker!H574)</f>
        <v>Sopwith Croft</v>
      </c>
      <c r="C623" s="972"/>
      <c r="D623" s="972"/>
      <c r="E623" s="973"/>
      <c r="F623" s="96" t="str">
        <f>IF(ISBLANK(Tracker!L574),"",Tracker!L574)</f>
        <v>B35 7QH</v>
      </c>
      <c r="G623" s="217">
        <f t="shared" si="100"/>
        <v>585</v>
      </c>
      <c r="H623" s="368"/>
      <c r="I623" s="287"/>
      <c r="J623" s="287"/>
      <c r="K623" s="287"/>
      <c r="L623" s="287"/>
      <c r="M623" s="287"/>
      <c r="N623" s="287"/>
      <c r="O623" s="287"/>
      <c r="P623" s="287"/>
      <c r="Q623" s="287"/>
      <c r="R623" s="287"/>
      <c r="S623" s="287"/>
      <c r="T623" s="286"/>
      <c r="U623" s="367"/>
      <c r="V623" s="287"/>
      <c r="W623" s="287"/>
      <c r="X623" s="287"/>
      <c r="Y623" s="287"/>
      <c r="Z623" s="287"/>
      <c r="AA623" s="287"/>
      <c r="AB623" s="287"/>
      <c r="AC623" s="287"/>
      <c r="AD623" s="287"/>
      <c r="AE623" s="287"/>
      <c r="AF623" s="287"/>
      <c r="AG623" s="365"/>
      <c r="AH623" s="368"/>
      <c r="AI623" s="287"/>
      <c r="AJ623" s="287"/>
      <c r="AK623" s="287"/>
      <c r="AL623" s="287"/>
      <c r="AM623" s="287"/>
      <c r="AN623" s="287"/>
      <c r="AO623" s="287"/>
      <c r="AP623" s="287"/>
      <c r="AQ623" s="287"/>
      <c r="AR623" s="287"/>
      <c r="AS623" s="287"/>
      <c r="AT623" s="286"/>
      <c r="AU623" s="367"/>
      <c r="AV623" s="287"/>
      <c r="AW623" s="287"/>
      <c r="AX623" s="287"/>
      <c r="AY623" s="287"/>
      <c r="AZ623" s="287"/>
      <c r="BA623" s="287"/>
      <c r="BB623" s="287"/>
      <c r="BC623" s="287"/>
      <c r="BD623" s="287"/>
      <c r="BE623" s="287"/>
      <c r="BF623" s="288"/>
      <c r="BG623" s="396"/>
      <c r="BH623" s="397"/>
      <c r="BI623" s="287"/>
      <c r="BJ623" s="287"/>
      <c r="BK623" s="287"/>
      <c r="BL623" s="287"/>
      <c r="BM623" s="287"/>
      <c r="BN623" s="287"/>
      <c r="BO623" s="287"/>
      <c r="BP623" s="287"/>
      <c r="BQ623" s="287"/>
      <c r="BR623" s="287"/>
      <c r="BS623" s="287"/>
      <c r="BT623" s="286"/>
    </row>
    <row r="624" spans="1:72" s="217" customFormat="1" ht="11.65" customHeight="1" x14ac:dyDescent="0.2">
      <c r="A624" s="289">
        <f>IF(ISBLANK(Tracker!G575),"",Tracker!G575)</f>
        <v>7</v>
      </c>
      <c r="B624" s="971" t="str">
        <f>IF(ISBLANK(Tracker!H575),"",Tracker!H575)</f>
        <v>Trident Boulevard</v>
      </c>
      <c r="C624" s="972"/>
      <c r="D624" s="972"/>
      <c r="E624" s="973"/>
      <c r="F624" s="96" t="str">
        <f>IF(ISBLANK(Tracker!L575),"",Tracker!L575)</f>
        <v>B35 7LZ</v>
      </c>
      <c r="G624" s="217">
        <f t="shared" si="100"/>
        <v>586</v>
      </c>
      <c r="H624" s="368"/>
      <c r="I624" s="287"/>
      <c r="J624" s="287"/>
      <c r="K624" s="287"/>
      <c r="L624" s="287"/>
      <c r="M624" s="287"/>
      <c r="N624" s="287"/>
      <c r="O624" s="287"/>
      <c r="P624" s="287"/>
      <c r="Q624" s="287"/>
      <c r="R624" s="287"/>
      <c r="S624" s="287"/>
      <c r="T624" s="286"/>
      <c r="U624" s="367"/>
      <c r="V624" s="287"/>
      <c r="W624" s="287"/>
      <c r="X624" s="287"/>
      <c r="Y624" s="287"/>
      <c r="Z624" s="287"/>
      <c r="AA624" s="287"/>
      <c r="AB624" s="287"/>
      <c r="AC624" s="287"/>
      <c r="AD624" s="287"/>
      <c r="AE624" s="287"/>
      <c r="AF624" s="287"/>
      <c r="AG624" s="365"/>
      <c r="AH624" s="368"/>
      <c r="AI624" s="287"/>
      <c r="AJ624" s="287"/>
      <c r="AK624" s="287"/>
      <c r="AL624" s="287"/>
      <c r="AM624" s="287"/>
      <c r="AN624" s="287"/>
      <c r="AO624" s="287"/>
      <c r="AP624" s="287"/>
      <c r="AQ624" s="287"/>
      <c r="AR624" s="287"/>
      <c r="AS624" s="287"/>
      <c r="AT624" s="286"/>
      <c r="AU624" s="367"/>
      <c r="AV624" s="287"/>
      <c r="AW624" s="287"/>
      <c r="AX624" s="287"/>
      <c r="AY624" s="287"/>
      <c r="AZ624" s="287"/>
      <c r="BA624" s="287"/>
      <c r="BB624" s="287"/>
      <c r="BC624" s="287"/>
      <c r="BD624" s="287"/>
      <c r="BE624" s="287"/>
      <c r="BF624" s="288"/>
      <c r="BG624" s="396"/>
      <c r="BH624" s="397"/>
      <c r="BI624" s="287"/>
      <c r="BJ624" s="287"/>
      <c r="BK624" s="287"/>
      <c r="BL624" s="287"/>
      <c r="BM624" s="287"/>
      <c r="BN624" s="287"/>
      <c r="BO624" s="287"/>
      <c r="BP624" s="287"/>
      <c r="BQ624" s="287"/>
      <c r="BR624" s="287"/>
      <c r="BS624" s="287"/>
      <c r="BT624" s="286"/>
    </row>
    <row r="625" spans="1:72" s="217" customFormat="1" ht="11.65" customHeight="1" x14ac:dyDescent="0.2">
      <c r="A625" s="289">
        <f>IF(ISBLANK(Tracker!G576),"",Tracker!G576)</f>
        <v>27</v>
      </c>
      <c r="B625" s="971" t="str">
        <f>IF(ISBLANK(Tracker!H576),"",Tracker!H576)</f>
        <v>Trident Boulevard</v>
      </c>
      <c r="C625" s="972"/>
      <c r="D625" s="972"/>
      <c r="E625" s="973"/>
      <c r="F625" s="96" t="str">
        <f>IF(ISBLANK(Tracker!L576),"",Tracker!L576)</f>
        <v>B35 7LZ</v>
      </c>
      <c r="G625" s="217">
        <f t="shared" si="100"/>
        <v>587</v>
      </c>
      <c r="H625" s="368"/>
      <c r="I625" s="287"/>
      <c r="J625" s="287"/>
      <c r="K625" s="287"/>
      <c r="L625" s="287"/>
      <c r="M625" s="287"/>
      <c r="N625" s="287"/>
      <c r="O625" s="287"/>
      <c r="P625" s="287"/>
      <c r="Q625" s="287"/>
      <c r="R625" s="287"/>
      <c r="S625" s="287"/>
      <c r="T625" s="286"/>
      <c r="U625" s="367"/>
      <c r="V625" s="287"/>
      <c r="W625" s="287"/>
      <c r="X625" s="287"/>
      <c r="Y625" s="287"/>
      <c r="Z625" s="287"/>
      <c r="AA625" s="287"/>
      <c r="AB625" s="287"/>
      <c r="AC625" s="287"/>
      <c r="AD625" s="287"/>
      <c r="AE625" s="287"/>
      <c r="AF625" s="287"/>
      <c r="AG625" s="365"/>
      <c r="AH625" s="368"/>
      <c r="AI625" s="287"/>
      <c r="AJ625" s="287"/>
      <c r="AK625" s="287"/>
      <c r="AL625" s="287"/>
      <c r="AM625" s="287"/>
      <c r="AN625" s="287"/>
      <c r="AO625" s="287"/>
      <c r="AP625" s="287"/>
      <c r="AQ625" s="287"/>
      <c r="AR625" s="287"/>
      <c r="AS625" s="287"/>
      <c r="AT625" s="286"/>
      <c r="AU625" s="367"/>
      <c r="AV625" s="287"/>
      <c r="AW625" s="287"/>
      <c r="AX625" s="287"/>
      <c r="AY625" s="287"/>
      <c r="AZ625" s="287"/>
      <c r="BA625" s="287"/>
      <c r="BB625" s="287"/>
      <c r="BC625" s="287"/>
      <c r="BD625" s="287"/>
      <c r="BE625" s="287"/>
      <c r="BF625" s="288"/>
      <c r="BG625" s="396"/>
      <c r="BH625" s="397"/>
      <c r="BI625" s="287"/>
      <c r="BJ625" s="287"/>
      <c r="BK625" s="287"/>
      <c r="BL625" s="287"/>
      <c r="BM625" s="287"/>
      <c r="BN625" s="287"/>
      <c r="BO625" s="287"/>
      <c r="BP625" s="287"/>
      <c r="BQ625" s="287"/>
      <c r="BR625" s="287"/>
      <c r="BS625" s="287"/>
      <c r="BT625" s="286"/>
    </row>
    <row r="626" spans="1:72" s="217" customFormat="1" ht="11.65" customHeight="1" x14ac:dyDescent="0.2">
      <c r="A626" s="289">
        <f>IF(ISBLANK(Tracker!G577),"",Tracker!G577)</f>
        <v>29</v>
      </c>
      <c r="B626" s="971" t="str">
        <f>IF(ISBLANK(Tracker!H577),"",Tracker!H577)</f>
        <v>Trident Boulevard</v>
      </c>
      <c r="C626" s="972"/>
      <c r="D626" s="972"/>
      <c r="E626" s="973"/>
      <c r="F626" s="96" t="str">
        <f>IF(ISBLANK(Tracker!L577),"",Tracker!L577)</f>
        <v>B35 7LZ</v>
      </c>
      <c r="G626" s="217">
        <f t="shared" si="100"/>
        <v>588</v>
      </c>
      <c r="H626" s="368"/>
      <c r="I626" s="287"/>
      <c r="J626" s="287"/>
      <c r="K626" s="287"/>
      <c r="L626" s="287"/>
      <c r="M626" s="287"/>
      <c r="N626" s="287"/>
      <c r="O626" s="287"/>
      <c r="P626" s="287"/>
      <c r="Q626" s="287"/>
      <c r="R626" s="287"/>
      <c r="S626" s="287"/>
      <c r="T626" s="286"/>
      <c r="U626" s="367"/>
      <c r="V626" s="287"/>
      <c r="W626" s="287"/>
      <c r="X626" s="287"/>
      <c r="Y626" s="287"/>
      <c r="Z626" s="287"/>
      <c r="AA626" s="287"/>
      <c r="AB626" s="287"/>
      <c r="AC626" s="287"/>
      <c r="AD626" s="287"/>
      <c r="AE626" s="287"/>
      <c r="AF626" s="287"/>
      <c r="AG626" s="365"/>
      <c r="AH626" s="368"/>
      <c r="AI626" s="287"/>
      <c r="AJ626" s="287"/>
      <c r="AK626" s="287"/>
      <c r="AL626" s="287"/>
      <c r="AM626" s="287"/>
      <c r="AN626" s="287"/>
      <c r="AO626" s="287"/>
      <c r="AP626" s="287"/>
      <c r="AQ626" s="287"/>
      <c r="AR626" s="287"/>
      <c r="AS626" s="287"/>
      <c r="AT626" s="286"/>
      <c r="AU626" s="367"/>
      <c r="AV626" s="287"/>
      <c r="AW626" s="287"/>
      <c r="AX626" s="287"/>
      <c r="AY626" s="287"/>
      <c r="AZ626" s="287"/>
      <c r="BA626" s="287"/>
      <c r="BB626" s="287"/>
      <c r="BC626" s="287"/>
      <c r="BD626" s="287"/>
      <c r="BE626" s="287"/>
      <c r="BF626" s="288"/>
      <c r="BG626" s="396"/>
      <c r="BH626" s="397"/>
      <c r="BI626" s="287"/>
      <c r="BJ626" s="287"/>
      <c r="BK626" s="287"/>
      <c r="BL626" s="287"/>
      <c r="BM626" s="287"/>
      <c r="BN626" s="287"/>
      <c r="BO626" s="287"/>
      <c r="BP626" s="287"/>
      <c r="BQ626" s="287"/>
      <c r="BR626" s="287"/>
      <c r="BS626" s="287"/>
      <c r="BT626" s="286"/>
    </row>
    <row r="627" spans="1:72" s="217" customFormat="1" ht="11.65" customHeight="1" x14ac:dyDescent="0.2">
      <c r="A627" s="289">
        <f>IF(ISBLANK(Tracker!G578),"",Tracker!G578)</f>
        <v>30</v>
      </c>
      <c r="B627" s="971" t="str">
        <f>IF(ISBLANK(Tracker!H578),"",Tracker!H578)</f>
        <v>Trident Boulevard</v>
      </c>
      <c r="C627" s="972"/>
      <c r="D627" s="972"/>
      <c r="E627" s="973"/>
      <c r="F627" s="96" t="str">
        <f>IF(ISBLANK(Tracker!L578),"",Tracker!L578)</f>
        <v>B35 7LZ</v>
      </c>
      <c r="G627" s="217">
        <f t="shared" si="100"/>
        <v>589</v>
      </c>
      <c r="H627" s="368"/>
      <c r="I627" s="287"/>
      <c r="J627" s="287"/>
      <c r="K627" s="287"/>
      <c r="L627" s="287"/>
      <c r="M627" s="287"/>
      <c r="N627" s="287"/>
      <c r="O627" s="287"/>
      <c r="P627" s="287"/>
      <c r="Q627" s="287"/>
      <c r="R627" s="287"/>
      <c r="S627" s="287"/>
      <c r="T627" s="286"/>
      <c r="U627" s="367"/>
      <c r="V627" s="287"/>
      <c r="W627" s="287"/>
      <c r="X627" s="287"/>
      <c r="Y627" s="287"/>
      <c r="Z627" s="287"/>
      <c r="AA627" s="287"/>
      <c r="AB627" s="287"/>
      <c r="AC627" s="287"/>
      <c r="AD627" s="287"/>
      <c r="AE627" s="287"/>
      <c r="AF627" s="287"/>
      <c r="AG627" s="365"/>
      <c r="AH627" s="368"/>
      <c r="AI627" s="287"/>
      <c r="AJ627" s="287"/>
      <c r="AK627" s="287"/>
      <c r="AL627" s="287"/>
      <c r="AM627" s="287"/>
      <c r="AN627" s="287"/>
      <c r="AO627" s="287"/>
      <c r="AP627" s="287"/>
      <c r="AQ627" s="287"/>
      <c r="AR627" s="287"/>
      <c r="AS627" s="287"/>
      <c r="AT627" s="286"/>
      <c r="AU627" s="367"/>
      <c r="AV627" s="287"/>
      <c r="AW627" s="287"/>
      <c r="AX627" s="287"/>
      <c r="AY627" s="287"/>
      <c r="AZ627" s="287"/>
      <c r="BA627" s="287"/>
      <c r="BB627" s="287"/>
      <c r="BC627" s="287"/>
      <c r="BD627" s="287"/>
      <c r="BE627" s="287"/>
      <c r="BF627" s="288"/>
      <c r="BG627" s="396"/>
      <c r="BH627" s="397"/>
      <c r="BI627" s="287"/>
      <c r="BJ627" s="287"/>
      <c r="BK627" s="287"/>
      <c r="BL627" s="287"/>
      <c r="BM627" s="287"/>
      <c r="BN627" s="287"/>
      <c r="BO627" s="287"/>
      <c r="BP627" s="287"/>
      <c r="BQ627" s="287"/>
      <c r="BR627" s="287"/>
      <c r="BS627" s="287"/>
      <c r="BT627" s="286"/>
    </row>
    <row r="628" spans="1:72" s="217" customFormat="1" ht="11.65" customHeight="1" x14ac:dyDescent="0.2">
      <c r="A628" s="289" t="str">
        <f>IF(ISBLANK(Tracker!G579),"",Tracker!G579)</f>
        <v>FLAT 129D</v>
      </c>
      <c r="B628" s="971" t="str">
        <f>IF(ISBLANK(Tracker!H579),"",Tracker!H579)</f>
        <v>Farnborough Road</v>
      </c>
      <c r="C628" s="972"/>
      <c r="D628" s="972"/>
      <c r="E628" s="973"/>
      <c r="F628" s="96" t="str">
        <f>IF(ISBLANK(Tracker!L579),"",Tracker!L579)</f>
        <v>B35 7LQ</v>
      </c>
      <c r="G628" s="217">
        <f t="shared" si="100"/>
        <v>590</v>
      </c>
      <c r="H628" s="368"/>
      <c r="I628" s="287"/>
      <c r="J628" s="287"/>
      <c r="K628" s="287"/>
      <c r="L628" s="287"/>
      <c r="M628" s="287"/>
      <c r="N628" s="287"/>
      <c r="O628" s="287"/>
      <c r="P628" s="287"/>
      <c r="Q628" s="287"/>
      <c r="R628" s="287"/>
      <c r="S628" s="287"/>
      <c r="T628" s="286"/>
      <c r="U628" s="367"/>
      <c r="V628" s="287"/>
      <c r="W628" s="287"/>
      <c r="X628" s="287"/>
      <c r="Y628" s="287"/>
      <c r="Z628" s="287"/>
      <c r="AA628" s="287"/>
      <c r="AB628" s="287"/>
      <c r="AC628" s="287"/>
      <c r="AD628" s="287"/>
      <c r="AE628" s="287"/>
      <c r="AF628" s="287"/>
      <c r="AG628" s="365"/>
      <c r="AH628" s="368"/>
      <c r="AI628" s="287"/>
      <c r="AJ628" s="287"/>
      <c r="AK628" s="287"/>
      <c r="AL628" s="287"/>
      <c r="AM628" s="287"/>
      <c r="AN628" s="287"/>
      <c r="AO628" s="287"/>
      <c r="AP628" s="287"/>
      <c r="AQ628" s="287"/>
      <c r="AR628" s="287"/>
      <c r="AS628" s="287"/>
      <c r="AT628" s="286"/>
      <c r="AU628" s="367"/>
      <c r="AV628" s="287"/>
      <c r="AW628" s="287"/>
      <c r="AX628" s="287"/>
      <c r="AY628" s="287"/>
      <c r="AZ628" s="287"/>
      <c r="BA628" s="287"/>
      <c r="BB628" s="287"/>
      <c r="BC628" s="287"/>
      <c r="BD628" s="287"/>
      <c r="BE628" s="287"/>
      <c r="BF628" s="288"/>
      <c r="BG628" s="396"/>
      <c r="BH628" s="397"/>
      <c r="BI628" s="287"/>
      <c r="BJ628" s="287"/>
      <c r="BK628" s="287"/>
      <c r="BL628" s="287"/>
      <c r="BM628" s="287"/>
      <c r="BN628" s="287"/>
      <c r="BO628" s="287"/>
      <c r="BP628" s="287"/>
      <c r="BQ628" s="287"/>
      <c r="BR628" s="287"/>
      <c r="BS628" s="287"/>
      <c r="BT628" s="286"/>
    </row>
    <row r="629" spans="1:72" s="217" customFormat="1" ht="11.65" customHeight="1" x14ac:dyDescent="0.2">
      <c r="A629" s="289">
        <f>IF(ISBLANK(Tracker!G580),"",Tracker!G580)</f>
        <v>2</v>
      </c>
      <c r="B629" s="971" t="str">
        <f>IF(ISBLANK(Tracker!H580),"",Tracker!H580)</f>
        <v>Abingdon Way</v>
      </c>
      <c r="C629" s="972"/>
      <c r="D629" s="972"/>
      <c r="E629" s="973"/>
      <c r="F629" s="96" t="str">
        <f>IF(ISBLANK(Tracker!L580),"",Tracker!L580)</f>
        <v>B35 6QF</v>
      </c>
      <c r="G629" s="217">
        <f t="shared" si="100"/>
        <v>591</v>
      </c>
      <c r="H629" s="368"/>
      <c r="I629" s="287"/>
      <c r="J629" s="287"/>
      <c r="K629" s="287"/>
      <c r="L629" s="287"/>
      <c r="M629" s="287"/>
      <c r="N629" s="287"/>
      <c r="O629" s="287"/>
      <c r="P629" s="287"/>
      <c r="Q629" s="287"/>
      <c r="R629" s="287"/>
      <c r="S629" s="287"/>
      <c r="T629" s="286"/>
      <c r="U629" s="367"/>
      <c r="V629" s="287"/>
      <c r="W629" s="287"/>
      <c r="X629" s="287"/>
      <c r="Y629" s="287"/>
      <c r="Z629" s="287"/>
      <c r="AA629" s="287"/>
      <c r="AB629" s="287"/>
      <c r="AC629" s="287"/>
      <c r="AD629" s="287"/>
      <c r="AE629" s="287"/>
      <c r="AF629" s="287"/>
      <c r="AG629" s="365"/>
      <c r="AH629" s="368"/>
      <c r="AI629" s="287"/>
      <c r="AJ629" s="287"/>
      <c r="AK629" s="287"/>
      <c r="AL629" s="287"/>
      <c r="AM629" s="287"/>
      <c r="AN629" s="287"/>
      <c r="AO629" s="287"/>
      <c r="AP629" s="287"/>
      <c r="AQ629" s="287"/>
      <c r="AR629" s="287"/>
      <c r="AS629" s="287"/>
      <c r="AT629" s="286"/>
      <c r="AU629" s="367"/>
      <c r="AV629" s="287"/>
      <c r="AW629" s="287"/>
      <c r="AX629" s="287"/>
      <c r="AY629" s="287"/>
      <c r="AZ629" s="287"/>
      <c r="BA629" s="287"/>
      <c r="BB629" s="287"/>
      <c r="BC629" s="287"/>
      <c r="BD629" s="287"/>
      <c r="BE629" s="287"/>
      <c r="BF629" s="288"/>
      <c r="BG629" s="396"/>
      <c r="BH629" s="397"/>
      <c r="BI629" s="287"/>
      <c r="BJ629" s="287"/>
      <c r="BK629" s="287"/>
      <c r="BL629" s="287"/>
      <c r="BM629" s="287"/>
      <c r="BN629" s="287"/>
      <c r="BO629" s="287"/>
      <c r="BP629" s="287"/>
      <c r="BQ629" s="287"/>
      <c r="BR629" s="287"/>
      <c r="BS629" s="287"/>
      <c r="BT629" s="286"/>
    </row>
    <row r="630" spans="1:72" s="217" customFormat="1" ht="11.65" customHeight="1" x14ac:dyDescent="0.2">
      <c r="A630" s="289">
        <f>IF(ISBLANK(Tracker!G581),"",Tracker!G581)</f>
        <v>35</v>
      </c>
      <c r="B630" s="971" t="str">
        <f>IF(ISBLANK(Tracker!H581),"",Tracker!H581)</f>
        <v>Abingdon Way</v>
      </c>
      <c r="C630" s="972"/>
      <c r="D630" s="972"/>
      <c r="E630" s="973"/>
      <c r="F630" s="96" t="str">
        <f>IF(ISBLANK(Tracker!L581),"",Tracker!L581)</f>
        <v>B35 6QF</v>
      </c>
      <c r="G630" s="217">
        <f t="shared" si="100"/>
        <v>592</v>
      </c>
      <c r="H630" s="368"/>
      <c r="I630" s="287"/>
      <c r="J630" s="287"/>
      <c r="K630" s="287"/>
      <c r="L630" s="287"/>
      <c r="M630" s="287"/>
      <c r="N630" s="287"/>
      <c r="O630" s="287"/>
      <c r="P630" s="287"/>
      <c r="Q630" s="287"/>
      <c r="R630" s="287"/>
      <c r="S630" s="287"/>
      <c r="T630" s="286"/>
      <c r="U630" s="367"/>
      <c r="V630" s="287"/>
      <c r="W630" s="287"/>
      <c r="X630" s="287"/>
      <c r="Y630" s="287"/>
      <c r="Z630" s="287"/>
      <c r="AA630" s="287"/>
      <c r="AB630" s="287"/>
      <c r="AC630" s="287"/>
      <c r="AD630" s="287"/>
      <c r="AE630" s="287"/>
      <c r="AF630" s="287"/>
      <c r="AG630" s="365"/>
      <c r="AH630" s="368"/>
      <c r="AI630" s="287"/>
      <c r="AJ630" s="287"/>
      <c r="AK630" s="287"/>
      <c r="AL630" s="287"/>
      <c r="AM630" s="287"/>
      <c r="AN630" s="287"/>
      <c r="AO630" s="287"/>
      <c r="AP630" s="287"/>
      <c r="AQ630" s="287"/>
      <c r="AR630" s="287"/>
      <c r="AS630" s="287"/>
      <c r="AT630" s="286"/>
      <c r="AU630" s="367"/>
      <c r="AV630" s="287"/>
      <c r="AW630" s="287"/>
      <c r="AX630" s="287"/>
      <c r="AY630" s="287"/>
      <c r="AZ630" s="287"/>
      <c r="BA630" s="287"/>
      <c r="BB630" s="287"/>
      <c r="BC630" s="287"/>
      <c r="BD630" s="287"/>
      <c r="BE630" s="287"/>
      <c r="BF630" s="288"/>
      <c r="BG630" s="396"/>
      <c r="BH630" s="397"/>
      <c r="BI630" s="287"/>
      <c r="BJ630" s="287"/>
      <c r="BK630" s="287"/>
      <c r="BL630" s="287"/>
      <c r="BM630" s="287"/>
      <c r="BN630" s="287"/>
      <c r="BO630" s="287"/>
      <c r="BP630" s="287"/>
      <c r="BQ630" s="287"/>
      <c r="BR630" s="287"/>
      <c r="BS630" s="287"/>
      <c r="BT630" s="286"/>
    </row>
    <row r="631" spans="1:72" s="217" customFormat="1" ht="11.65" customHeight="1" x14ac:dyDescent="0.2">
      <c r="A631" s="289">
        <f>IF(ISBLANK(Tracker!G582),"",Tracker!G582)</f>
        <v>3</v>
      </c>
      <c r="B631" s="971" t="str">
        <f>IF(ISBLANK(Tracker!H582),"",Tracker!H582)</f>
        <v>Avro Way</v>
      </c>
      <c r="C631" s="972"/>
      <c r="D631" s="972"/>
      <c r="E631" s="973"/>
      <c r="F631" s="96" t="str">
        <f>IF(ISBLANK(Tracker!L582),"",Tracker!L582)</f>
        <v>B35 7NW</v>
      </c>
      <c r="G631" s="217">
        <f t="shared" si="100"/>
        <v>593</v>
      </c>
      <c r="H631" s="368"/>
      <c r="I631" s="287"/>
      <c r="J631" s="287"/>
      <c r="K631" s="287"/>
      <c r="L631" s="287"/>
      <c r="M631" s="287"/>
      <c r="N631" s="287"/>
      <c r="O631" s="287"/>
      <c r="P631" s="287"/>
      <c r="Q631" s="287"/>
      <c r="R631" s="287"/>
      <c r="S631" s="287"/>
      <c r="T631" s="286"/>
      <c r="U631" s="367"/>
      <c r="V631" s="287"/>
      <c r="W631" s="287"/>
      <c r="X631" s="287"/>
      <c r="Y631" s="287"/>
      <c r="Z631" s="287"/>
      <c r="AA631" s="287"/>
      <c r="AB631" s="287"/>
      <c r="AC631" s="287"/>
      <c r="AD631" s="287"/>
      <c r="AE631" s="287"/>
      <c r="AF631" s="287"/>
      <c r="AG631" s="365"/>
      <c r="AH631" s="368"/>
      <c r="AI631" s="287"/>
      <c r="AJ631" s="287"/>
      <c r="AK631" s="287"/>
      <c r="AL631" s="287"/>
      <c r="AM631" s="287"/>
      <c r="AN631" s="287"/>
      <c r="AO631" s="287"/>
      <c r="AP631" s="287"/>
      <c r="AQ631" s="287"/>
      <c r="AR631" s="287"/>
      <c r="AS631" s="287"/>
      <c r="AT631" s="286"/>
      <c r="AU631" s="367"/>
      <c r="AV631" s="287"/>
      <c r="AW631" s="287"/>
      <c r="AX631" s="287"/>
      <c r="AY631" s="287"/>
      <c r="AZ631" s="287"/>
      <c r="BA631" s="287"/>
      <c r="BB631" s="287"/>
      <c r="BC631" s="287"/>
      <c r="BD631" s="287"/>
      <c r="BE631" s="287"/>
      <c r="BF631" s="288"/>
      <c r="BG631" s="396"/>
      <c r="BH631" s="397"/>
      <c r="BI631" s="287"/>
      <c r="BJ631" s="287"/>
      <c r="BK631" s="287"/>
      <c r="BL631" s="287"/>
      <c r="BM631" s="287"/>
      <c r="BN631" s="287"/>
      <c r="BO631" s="287"/>
      <c r="BP631" s="287"/>
      <c r="BQ631" s="287"/>
      <c r="BR631" s="287"/>
      <c r="BS631" s="287"/>
      <c r="BT631" s="286"/>
    </row>
    <row r="632" spans="1:72" s="217" customFormat="1" ht="11.65" customHeight="1" x14ac:dyDescent="0.2">
      <c r="A632" s="289">
        <f>IF(ISBLANK(Tracker!G583),"",Tracker!G583)</f>
        <v>4</v>
      </c>
      <c r="B632" s="971" t="str">
        <f>IF(ISBLANK(Tracker!H583),"",Tracker!H583)</f>
        <v>Avro Way</v>
      </c>
      <c r="C632" s="972"/>
      <c r="D632" s="972"/>
      <c r="E632" s="973"/>
      <c r="F632" s="96" t="str">
        <f>IF(ISBLANK(Tracker!L583),"",Tracker!L583)</f>
        <v>B35 7NW</v>
      </c>
      <c r="G632" s="217">
        <f t="shared" si="100"/>
        <v>594</v>
      </c>
      <c r="H632" s="368"/>
      <c r="I632" s="287"/>
      <c r="J632" s="287"/>
      <c r="K632" s="287"/>
      <c r="L632" s="287"/>
      <c r="M632" s="287"/>
      <c r="N632" s="287"/>
      <c r="O632" s="287"/>
      <c r="P632" s="287"/>
      <c r="Q632" s="287"/>
      <c r="R632" s="287"/>
      <c r="S632" s="287"/>
      <c r="T632" s="286"/>
      <c r="U632" s="367"/>
      <c r="V632" s="287"/>
      <c r="W632" s="287"/>
      <c r="X632" s="287"/>
      <c r="Y632" s="287"/>
      <c r="Z632" s="287"/>
      <c r="AA632" s="287"/>
      <c r="AB632" s="287"/>
      <c r="AC632" s="287"/>
      <c r="AD632" s="287"/>
      <c r="AE632" s="287"/>
      <c r="AF632" s="287"/>
      <c r="AG632" s="365"/>
      <c r="AH632" s="368"/>
      <c r="AI632" s="287"/>
      <c r="AJ632" s="287"/>
      <c r="AK632" s="287"/>
      <c r="AL632" s="287"/>
      <c r="AM632" s="287"/>
      <c r="AN632" s="287"/>
      <c r="AO632" s="287"/>
      <c r="AP632" s="287"/>
      <c r="AQ632" s="287"/>
      <c r="AR632" s="287"/>
      <c r="AS632" s="287"/>
      <c r="AT632" s="286"/>
      <c r="AU632" s="367"/>
      <c r="AV632" s="287"/>
      <c r="AW632" s="287"/>
      <c r="AX632" s="287"/>
      <c r="AY632" s="287"/>
      <c r="AZ632" s="287"/>
      <c r="BA632" s="287"/>
      <c r="BB632" s="287"/>
      <c r="BC632" s="287"/>
      <c r="BD632" s="287"/>
      <c r="BE632" s="287"/>
      <c r="BF632" s="288"/>
      <c r="BG632" s="396"/>
      <c r="BH632" s="397"/>
      <c r="BI632" s="287"/>
      <c r="BJ632" s="287"/>
      <c r="BK632" s="287"/>
      <c r="BL632" s="287"/>
      <c r="BM632" s="287"/>
      <c r="BN632" s="287"/>
      <c r="BO632" s="287"/>
      <c r="BP632" s="287"/>
      <c r="BQ632" s="287"/>
      <c r="BR632" s="287"/>
      <c r="BS632" s="287"/>
      <c r="BT632" s="286"/>
    </row>
    <row r="633" spans="1:72" s="217" customFormat="1" ht="11.65" customHeight="1" x14ac:dyDescent="0.2">
      <c r="A633" s="289">
        <f>IF(ISBLANK(Tracker!G584),"",Tracker!G584)</f>
        <v>10</v>
      </c>
      <c r="B633" s="971" t="str">
        <f>IF(ISBLANK(Tracker!H584),"",Tracker!H584)</f>
        <v>Coltishall Close</v>
      </c>
      <c r="C633" s="972"/>
      <c r="D633" s="972"/>
      <c r="E633" s="973"/>
      <c r="F633" s="96" t="str">
        <f>IF(ISBLANK(Tracker!L584),"",Tracker!L584)</f>
        <v>B35 7EF</v>
      </c>
      <c r="G633" s="217">
        <f t="shared" si="100"/>
        <v>595</v>
      </c>
      <c r="H633" s="368"/>
      <c r="I633" s="287"/>
      <c r="J633" s="287"/>
      <c r="K633" s="287"/>
      <c r="L633" s="287"/>
      <c r="M633" s="287"/>
      <c r="N633" s="287"/>
      <c r="O633" s="287"/>
      <c r="P633" s="287"/>
      <c r="Q633" s="287"/>
      <c r="R633" s="287"/>
      <c r="S633" s="287"/>
      <c r="T633" s="286"/>
      <c r="U633" s="367"/>
      <c r="V633" s="287"/>
      <c r="W633" s="287"/>
      <c r="X633" s="287"/>
      <c r="Y633" s="287"/>
      <c r="Z633" s="287"/>
      <c r="AA633" s="287"/>
      <c r="AB633" s="287"/>
      <c r="AC633" s="287"/>
      <c r="AD633" s="287"/>
      <c r="AE633" s="287"/>
      <c r="AF633" s="287"/>
      <c r="AG633" s="365"/>
      <c r="AH633" s="368"/>
      <c r="AI633" s="287"/>
      <c r="AJ633" s="287"/>
      <c r="AK633" s="287"/>
      <c r="AL633" s="287"/>
      <c r="AM633" s="287"/>
      <c r="AN633" s="287"/>
      <c r="AO633" s="287"/>
      <c r="AP633" s="287"/>
      <c r="AQ633" s="287"/>
      <c r="AR633" s="287"/>
      <c r="AS633" s="287"/>
      <c r="AT633" s="286"/>
      <c r="AU633" s="367"/>
      <c r="AV633" s="287"/>
      <c r="AW633" s="287"/>
      <c r="AX633" s="287"/>
      <c r="AY633" s="287"/>
      <c r="AZ633" s="287"/>
      <c r="BA633" s="287"/>
      <c r="BB633" s="287"/>
      <c r="BC633" s="287"/>
      <c r="BD633" s="287"/>
      <c r="BE633" s="287"/>
      <c r="BF633" s="288"/>
      <c r="BG633" s="396"/>
      <c r="BH633" s="397"/>
      <c r="BI633" s="287"/>
      <c r="BJ633" s="287"/>
      <c r="BK633" s="287"/>
      <c r="BL633" s="287"/>
      <c r="BM633" s="287"/>
      <c r="BN633" s="287"/>
      <c r="BO633" s="287"/>
      <c r="BP633" s="287"/>
      <c r="BQ633" s="287"/>
      <c r="BR633" s="287"/>
      <c r="BS633" s="287"/>
      <c r="BT633" s="286"/>
    </row>
    <row r="634" spans="1:72" s="217" customFormat="1" ht="11.65" customHeight="1" x14ac:dyDescent="0.2">
      <c r="A634" s="289" t="str">
        <f>IF(ISBLANK(Tracker!G585),"",Tracker!G585)</f>
        <v>FLAT 139A</v>
      </c>
      <c r="B634" s="971" t="str">
        <f>IF(ISBLANK(Tracker!H585),"",Tracker!H585)</f>
        <v>Farnborough Road</v>
      </c>
      <c r="C634" s="972"/>
      <c r="D634" s="972"/>
      <c r="E634" s="973"/>
      <c r="F634" s="96" t="str">
        <f>IF(ISBLANK(Tracker!L585),"",Tracker!L585)</f>
        <v>B35 7LQ</v>
      </c>
      <c r="G634" s="217">
        <f t="shared" si="100"/>
        <v>596</v>
      </c>
      <c r="H634" s="368"/>
      <c r="I634" s="287"/>
      <c r="J634" s="287"/>
      <c r="K634" s="287"/>
      <c r="L634" s="287"/>
      <c r="M634" s="287"/>
      <c r="N634" s="287"/>
      <c r="O634" s="287"/>
      <c r="P634" s="287"/>
      <c r="Q634" s="287"/>
      <c r="R634" s="287"/>
      <c r="S634" s="287"/>
      <c r="T634" s="286"/>
      <c r="U634" s="367"/>
      <c r="V634" s="287"/>
      <c r="W634" s="287"/>
      <c r="X634" s="287"/>
      <c r="Y634" s="287"/>
      <c r="Z634" s="287"/>
      <c r="AA634" s="287"/>
      <c r="AB634" s="287"/>
      <c r="AC634" s="287"/>
      <c r="AD634" s="287"/>
      <c r="AE634" s="287"/>
      <c r="AF634" s="287"/>
      <c r="AG634" s="365"/>
      <c r="AH634" s="368"/>
      <c r="AI634" s="287"/>
      <c r="AJ634" s="287"/>
      <c r="AK634" s="287"/>
      <c r="AL634" s="287"/>
      <c r="AM634" s="287"/>
      <c r="AN634" s="287"/>
      <c r="AO634" s="287"/>
      <c r="AP634" s="287"/>
      <c r="AQ634" s="287"/>
      <c r="AR634" s="287"/>
      <c r="AS634" s="287"/>
      <c r="AT634" s="286"/>
      <c r="AU634" s="367"/>
      <c r="AV634" s="287"/>
      <c r="AW634" s="287"/>
      <c r="AX634" s="287"/>
      <c r="AY634" s="287"/>
      <c r="AZ634" s="287"/>
      <c r="BA634" s="287"/>
      <c r="BB634" s="287"/>
      <c r="BC634" s="287"/>
      <c r="BD634" s="287"/>
      <c r="BE634" s="287"/>
      <c r="BF634" s="288"/>
      <c r="BG634" s="396"/>
      <c r="BH634" s="397"/>
      <c r="BI634" s="287"/>
      <c r="BJ634" s="287"/>
      <c r="BK634" s="287"/>
      <c r="BL634" s="287"/>
      <c r="BM634" s="287"/>
      <c r="BN634" s="287"/>
      <c r="BO634" s="287"/>
      <c r="BP634" s="287"/>
      <c r="BQ634" s="287"/>
      <c r="BR634" s="287"/>
      <c r="BS634" s="287"/>
      <c r="BT634" s="286"/>
    </row>
    <row r="635" spans="1:72" s="217" customFormat="1" ht="11.65" customHeight="1" x14ac:dyDescent="0.2">
      <c r="A635" s="289" t="str">
        <f>IF(ISBLANK(Tracker!G586),"",Tracker!G586)</f>
        <v>FLAT 139B</v>
      </c>
      <c r="B635" s="971" t="str">
        <f>IF(ISBLANK(Tracker!H586),"",Tracker!H586)</f>
        <v>Farnborough Road</v>
      </c>
      <c r="C635" s="972"/>
      <c r="D635" s="972"/>
      <c r="E635" s="973"/>
      <c r="F635" s="96" t="str">
        <f>IF(ISBLANK(Tracker!L586),"",Tracker!L586)</f>
        <v>B35 7LQ</v>
      </c>
      <c r="G635" s="217">
        <f t="shared" si="100"/>
        <v>597</v>
      </c>
      <c r="H635" s="368"/>
      <c r="I635" s="287"/>
      <c r="J635" s="287"/>
      <c r="K635" s="287"/>
      <c r="L635" s="287"/>
      <c r="M635" s="287"/>
      <c r="N635" s="287"/>
      <c r="O635" s="287"/>
      <c r="P635" s="287"/>
      <c r="Q635" s="287"/>
      <c r="R635" s="287"/>
      <c r="S635" s="287"/>
      <c r="T635" s="286"/>
      <c r="U635" s="367"/>
      <c r="V635" s="287"/>
      <c r="W635" s="287"/>
      <c r="X635" s="287"/>
      <c r="Y635" s="287"/>
      <c r="Z635" s="287"/>
      <c r="AA635" s="287"/>
      <c r="AB635" s="287"/>
      <c r="AC635" s="287"/>
      <c r="AD635" s="287"/>
      <c r="AE635" s="287"/>
      <c r="AF635" s="287"/>
      <c r="AG635" s="365"/>
      <c r="AH635" s="368"/>
      <c r="AI635" s="287"/>
      <c r="AJ635" s="287"/>
      <c r="AK635" s="287"/>
      <c r="AL635" s="287"/>
      <c r="AM635" s="287"/>
      <c r="AN635" s="287"/>
      <c r="AO635" s="287"/>
      <c r="AP635" s="287"/>
      <c r="AQ635" s="287"/>
      <c r="AR635" s="287"/>
      <c r="AS635" s="287"/>
      <c r="AT635" s="286"/>
      <c r="AU635" s="367"/>
      <c r="AV635" s="287"/>
      <c r="AW635" s="287"/>
      <c r="AX635" s="287"/>
      <c r="AY635" s="287"/>
      <c r="AZ635" s="287"/>
      <c r="BA635" s="287"/>
      <c r="BB635" s="287"/>
      <c r="BC635" s="287"/>
      <c r="BD635" s="287"/>
      <c r="BE635" s="287"/>
      <c r="BF635" s="288"/>
      <c r="BG635" s="396"/>
      <c r="BH635" s="397"/>
      <c r="BI635" s="287"/>
      <c r="BJ635" s="287"/>
      <c r="BK635" s="287"/>
      <c r="BL635" s="287"/>
      <c r="BM635" s="287"/>
      <c r="BN635" s="287"/>
      <c r="BO635" s="287"/>
      <c r="BP635" s="287"/>
      <c r="BQ635" s="287"/>
      <c r="BR635" s="287"/>
      <c r="BS635" s="287"/>
      <c r="BT635" s="286"/>
    </row>
    <row r="636" spans="1:72" s="217" customFormat="1" ht="11.65" customHeight="1" x14ac:dyDescent="0.2">
      <c r="A636" s="289" t="str">
        <f>IF(ISBLANK(Tracker!G587),"",Tracker!G587)</f>
        <v>FLAT 139C</v>
      </c>
      <c r="B636" s="971" t="str">
        <f>IF(ISBLANK(Tracker!H587),"",Tracker!H587)</f>
        <v>Farnborough Road</v>
      </c>
      <c r="C636" s="972"/>
      <c r="D636" s="972"/>
      <c r="E636" s="973"/>
      <c r="F636" s="96" t="str">
        <f>IF(ISBLANK(Tracker!L587),"",Tracker!L587)</f>
        <v>B35 7LQ</v>
      </c>
      <c r="G636" s="217">
        <f t="shared" si="100"/>
        <v>598</v>
      </c>
      <c r="H636" s="368"/>
      <c r="I636" s="287"/>
      <c r="J636" s="287"/>
      <c r="K636" s="287"/>
      <c r="L636" s="287"/>
      <c r="M636" s="287"/>
      <c r="N636" s="287"/>
      <c r="O636" s="287"/>
      <c r="P636" s="287"/>
      <c r="Q636" s="287"/>
      <c r="R636" s="287"/>
      <c r="S636" s="287"/>
      <c r="T636" s="286"/>
      <c r="U636" s="367"/>
      <c r="V636" s="287"/>
      <c r="W636" s="287"/>
      <c r="X636" s="287"/>
      <c r="Y636" s="287"/>
      <c r="Z636" s="287"/>
      <c r="AA636" s="287"/>
      <c r="AB636" s="287"/>
      <c r="AC636" s="287"/>
      <c r="AD636" s="287"/>
      <c r="AE636" s="287"/>
      <c r="AF636" s="287"/>
      <c r="AG636" s="365"/>
      <c r="AH636" s="368"/>
      <c r="AI636" s="287"/>
      <c r="AJ636" s="287"/>
      <c r="AK636" s="287"/>
      <c r="AL636" s="287"/>
      <c r="AM636" s="287"/>
      <c r="AN636" s="287"/>
      <c r="AO636" s="287"/>
      <c r="AP636" s="287"/>
      <c r="AQ636" s="287"/>
      <c r="AR636" s="287"/>
      <c r="AS636" s="287"/>
      <c r="AT636" s="286"/>
      <c r="AU636" s="367"/>
      <c r="AV636" s="287"/>
      <c r="AW636" s="287"/>
      <c r="AX636" s="287"/>
      <c r="AY636" s="287"/>
      <c r="AZ636" s="287"/>
      <c r="BA636" s="287"/>
      <c r="BB636" s="287"/>
      <c r="BC636" s="287"/>
      <c r="BD636" s="287"/>
      <c r="BE636" s="287"/>
      <c r="BF636" s="288"/>
      <c r="BG636" s="396"/>
      <c r="BH636" s="397"/>
      <c r="BI636" s="287"/>
      <c r="BJ636" s="287"/>
      <c r="BK636" s="287"/>
      <c r="BL636" s="287"/>
      <c r="BM636" s="287"/>
      <c r="BN636" s="287"/>
      <c r="BO636" s="287"/>
      <c r="BP636" s="287"/>
      <c r="BQ636" s="287"/>
      <c r="BR636" s="287"/>
      <c r="BS636" s="287"/>
      <c r="BT636" s="286"/>
    </row>
    <row r="637" spans="1:72" s="217" customFormat="1" ht="11.65" customHeight="1" x14ac:dyDescent="0.2">
      <c r="A637" s="289" t="str">
        <f>IF(ISBLANK(Tracker!G588),"",Tracker!G588)</f>
        <v>FLAT 139D</v>
      </c>
      <c r="B637" s="971" t="str">
        <f>IF(ISBLANK(Tracker!H588),"",Tracker!H588)</f>
        <v>Farnborough Road</v>
      </c>
      <c r="C637" s="972"/>
      <c r="D637" s="972"/>
      <c r="E637" s="973"/>
      <c r="F637" s="96" t="str">
        <f>IF(ISBLANK(Tracker!L588),"",Tracker!L588)</f>
        <v>B35 7LQ</v>
      </c>
      <c r="G637" s="217">
        <f t="shared" si="100"/>
        <v>599</v>
      </c>
      <c r="H637" s="368"/>
      <c r="I637" s="287"/>
      <c r="J637" s="287"/>
      <c r="K637" s="287"/>
      <c r="L637" s="287"/>
      <c r="M637" s="287"/>
      <c r="N637" s="287"/>
      <c r="O637" s="287"/>
      <c r="P637" s="287"/>
      <c r="Q637" s="287"/>
      <c r="R637" s="287"/>
      <c r="S637" s="287"/>
      <c r="T637" s="286"/>
      <c r="U637" s="367"/>
      <c r="V637" s="287"/>
      <c r="W637" s="287"/>
      <c r="X637" s="287"/>
      <c r="Y637" s="287"/>
      <c r="Z637" s="287"/>
      <c r="AA637" s="287"/>
      <c r="AB637" s="287"/>
      <c r="AC637" s="287"/>
      <c r="AD637" s="287"/>
      <c r="AE637" s="287"/>
      <c r="AF637" s="287"/>
      <c r="AG637" s="365"/>
      <c r="AH637" s="368"/>
      <c r="AI637" s="287"/>
      <c r="AJ637" s="287"/>
      <c r="AK637" s="287"/>
      <c r="AL637" s="287"/>
      <c r="AM637" s="287"/>
      <c r="AN637" s="287"/>
      <c r="AO637" s="287"/>
      <c r="AP637" s="287"/>
      <c r="AQ637" s="287"/>
      <c r="AR637" s="287"/>
      <c r="AS637" s="287"/>
      <c r="AT637" s="286"/>
      <c r="AU637" s="367"/>
      <c r="AV637" s="287"/>
      <c r="AW637" s="287"/>
      <c r="AX637" s="287"/>
      <c r="AY637" s="287"/>
      <c r="AZ637" s="287"/>
      <c r="BA637" s="287"/>
      <c r="BB637" s="287"/>
      <c r="BC637" s="287"/>
      <c r="BD637" s="287"/>
      <c r="BE637" s="287"/>
      <c r="BF637" s="288"/>
      <c r="BG637" s="396"/>
      <c r="BH637" s="397"/>
      <c r="BI637" s="287"/>
      <c r="BJ637" s="287"/>
      <c r="BK637" s="287"/>
      <c r="BL637" s="287"/>
      <c r="BM637" s="287"/>
      <c r="BN637" s="287"/>
      <c r="BO637" s="287"/>
      <c r="BP637" s="287"/>
      <c r="BQ637" s="287"/>
      <c r="BR637" s="287"/>
      <c r="BS637" s="287"/>
      <c r="BT637" s="286"/>
    </row>
    <row r="638" spans="1:72" s="217" customFormat="1" ht="11.65" customHeight="1" x14ac:dyDescent="0.2">
      <c r="A638" s="289" t="str">
        <f>IF(ISBLANK(Tracker!G589),"",Tracker!G589)</f>
        <v>FLAT 139E</v>
      </c>
      <c r="B638" s="971" t="str">
        <f>IF(ISBLANK(Tracker!H589),"",Tracker!H589)</f>
        <v>Farnborough Road</v>
      </c>
      <c r="C638" s="972"/>
      <c r="D638" s="972"/>
      <c r="E638" s="973"/>
      <c r="F638" s="96" t="str">
        <f>IF(ISBLANK(Tracker!L589),"",Tracker!L589)</f>
        <v>B35 7LQ</v>
      </c>
      <c r="G638" s="217">
        <f t="shared" si="100"/>
        <v>600</v>
      </c>
      <c r="H638" s="368"/>
      <c r="I638" s="287"/>
      <c r="J638" s="287"/>
      <c r="K638" s="287"/>
      <c r="L638" s="287"/>
      <c r="M638" s="287"/>
      <c r="N638" s="287"/>
      <c r="O638" s="287"/>
      <c r="P638" s="287"/>
      <c r="Q638" s="287"/>
      <c r="R638" s="287"/>
      <c r="S638" s="287"/>
      <c r="T638" s="286"/>
      <c r="U638" s="367"/>
      <c r="V638" s="287"/>
      <c r="W638" s="287"/>
      <c r="X638" s="287"/>
      <c r="Y638" s="287"/>
      <c r="Z638" s="287"/>
      <c r="AA638" s="287"/>
      <c r="AB638" s="287"/>
      <c r="AC638" s="287"/>
      <c r="AD638" s="287"/>
      <c r="AE638" s="287"/>
      <c r="AF638" s="287"/>
      <c r="AG638" s="365"/>
      <c r="AH638" s="368"/>
      <c r="AI638" s="287"/>
      <c r="AJ638" s="287"/>
      <c r="AK638" s="287"/>
      <c r="AL638" s="287"/>
      <c r="AM638" s="287"/>
      <c r="AN638" s="287"/>
      <c r="AO638" s="287"/>
      <c r="AP638" s="287"/>
      <c r="AQ638" s="287"/>
      <c r="AR638" s="287"/>
      <c r="AS638" s="287"/>
      <c r="AT638" s="286"/>
      <c r="AU638" s="367"/>
      <c r="AV638" s="287"/>
      <c r="AW638" s="287"/>
      <c r="AX638" s="287"/>
      <c r="AY638" s="287"/>
      <c r="AZ638" s="287"/>
      <c r="BA638" s="287"/>
      <c r="BB638" s="287"/>
      <c r="BC638" s="287"/>
      <c r="BD638" s="287"/>
      <c r="BE638" s="287"/>
      <c r="BF638" s="288"/>
      <c r="BG638" s="396"/>
      <c r="BH638" s="397"/>
      <c r="BI638" s="287"/>
      <c r="BJ638" s="287"/>
      <c r="BK638" s="287"/>
      <c r="BL638" s="287"/>
      <c r="BM638" s="287"/>
      <c r="BN638" s="287"/>
      <c r="BO638" s="287"/>
      <c r="BP638" s="287"/>
      <c r="BQ638" s="287"/>
      <c r="BR638" s="287"/>
      <c r="BS638" s="287"/>
      <c r="BT638" s="286"/>
    </row>
    <row r="639" spans="1:72" s="217" customFormat="1" ht="11.65" customHeight="1" x14ac:dyDescent="0.2">
      <c r="A639" s="289" t="str">
        <f>IF(ISBLANK(Tracker!G590),"",Tracker!G590)</f>
        <v>FLAT 139F</v>
      </c>
      <c r="B639" s="971" t="str">
        <f>IF(ISBLANK(Tracker!H590),"",Tracker!H590)</f>
        <v>Farnborough Road</v>
      </c>
      <c r="C639" s="972"/>
      <c r="D639" s="972"/>
      <c r="E639" s="973"/>
      <c r="F639" s="96" t="str">
        <f>IF(ISBLANK(Tracker!L590),"",Tracker!L590)</f>
        <v>B35 7LQ</v>
      </c>
      <c r="G639" s="217">
        <f t="shared" si="100"/>
        <v>601</v>
      </c>
      <c r="H639" s="368"/>
      <c r="I639" s="287"/>
      <c r="J639" s="287"/>
      <c r="K639" s="287"/>
      <c r="L639" s="287"/>
      <c r="M639" s="287"/>
      <c r="N639" s="287"/>
      <c r="O639" s="287"/>
      <c r="P639" s="287"/>
      <c r="Q639" s="287"/>
      <c r="R639" s="287"/>
      <c r="S639" s="287"/>
      <c r="T639" s="286"/>
      <c r="U639" s="367"/>
      <c r="V639" s="287"/>
      <c r="W639" s="287"/>
      <c r="X639" s="287"/>
      <c r="Y639" s="287"/>
      <c r="Z639" s="287"/>
      <c r="AA639" s="287"/>
      <c r="AB639" s="287"/>
      <c r="AC639" s="287"/>
      <c r="AD639" s="287"/>
      <c r="AE639" s="287"/>
      <c r="AF639" s="287"/>
      <c r="AG639" s="365"/>
      <c r="AH639" s="368"/>
      <c r="AI639" s="287"/>
      <c r="AJ639" s="287"/>
      <c r="AK639" s="287"/>
      <c r="AL639" s="287"/>
      <c r="AM639" s="287"/>
      <c r="AN639" s="287"/>
      <c r="AO639" s="287"/>
      <c r="AP639" s="287"/>
      <c r="AQ639" s="287"/>
      <c r="AR639" s="287"/>
      <c r="AS639" s="287"/>
      <c r="AT639" s="286"/>
      <c r="AU639" s="367"/>
      <c r="AV639" s="287"/>
      <c r="AW639" s="287"/>
      <c r="AX639" s="287"/>
      <c r="AY639" s="287"/>
      <c r="AZ639" s="287"/>
      <c r="BA639" s="287"/>
      <c r="BB639" s="287"/>
      <c r="BC639" s="287"/>
      <c r="BD639" s="287"/>
      <c r="BE639" s="287"/>
      <c r="BF639" s="288"/>
      <c r="BG639" s="396"/>
      <c r="BH639" s="397"/>
      <c r="BI639" s="287"/>
      <c r="BJ639" s="287"/>
      <c r="BK639" s="287"/>
      <c r="BL639" s="287"/>
      <c r="BM639" s="287"/>
      <c r="BN639" s="287"/>
      <c r="BO639" s="287"/>
      <c r="BP639" s="287"/>
      <c r="BQ639" s="287"/>
      <c r="BR639" s="287"/>
      <c r="BS639" s="287"/>
      <c r="BT639" s="286"/>
    </row>
    <row r="640" spans="1:72" s="217" customFormat="1" ht="11.65" customHeight="1" x14ac:dyDescent="0.2">
      <c r="A640" s="289" t="str">
        <f>IF(ISBLANK(Tracker!G591),"",Tracker!G591)</f>
        <v>FLAT 145A</v>
      </c>
      <c r="B640" s="971" t="str">
        <f>IF(ISBLANK(Tracker!H591),"",Tracker!H591)</f>
        <v>Farnborough Road</v>
      </c>
      <c r="C640" s="972"/>
      <c r="D640" s="972"/>
      <c r="E640" s="973"/>
      <c r="F640" s="96" t="str">
        <f>IF(ISBLANK(Tracker!L591),"",Tracker!L591)</f>
        <v>B35 7LQ</v>
      </c>
      <c r="G640" s="217">
        <f t="shared" si="100"/>
        <v>602</v>
      </c>
      <c r="H640" s="368"/>
      <c r="I640" s="287"/>
      <c r="J640" s="287"/>
      <c r="K640" s="287"/>
      <c r="L640" s="287"/>
      <c r="M640" s="287"/>
      <c r="N640" s="287"/>
      <c r="O640" s="287"/>
      <c r="P640" s="287"/>
      <c r="Q640" s="287"/>
      <c r="R640" s="287"/>
      <c r="S640" s="287"/>
      <c r="T640" s="286"/>
      <c r="U640" s="367"/>
      <c r="V640" s="287"/>
      <c r="W640" s="287"/>
      <c r="X640" s="287"/>
      <c r="Y640" s="287"/>
      <c r="Z640" s="287"/>
      <c r="AA640" s="287"/>
      <c r="AB640" s="287"/>
      <c r="AC640" s="287"/>
      <c r="AD640" s="287"/>
      <c r="AE640" s="287"/>
      <c r="AF640" s="287"/>
      <c r="AG640" s="365"/>
      <c r="AH640" s="368"/>
      <c r="AI640" s="287"/>
      <c r="AJ640" s="287"/>
      <c r="AK640" s="287"/>
      <c r="AL640" s="287"/>
      <c r="AM640" s="287"/>
      <c r="AN640" s="287"/>
      <c r="AO640" s="287"/>
      <c r="AP640" s="287"/>
      <c r="AQ640" s="287"/>
      <c r="AR640" s="287"/>
      <c r="AS640" s="287"/>
      <c r="AT640" s="286"/>
      <c r="AU640" s="367"/>
      <c r="AV640" s="287"/>
      <c r="AW640" s="287"/>
      <c r="AX640" s="287"/>
      <c r="AY640" s="287"/>
      <c r="AZ640" s="287"/>
      <c r="BA640" s="287"/>
      <c r="BB640" s="287"/>
      <c r="BC640" s="287"/>
      <c r="BD640" s="287"/>
      <c r="BE640" s="287"/>
      <c r="BF640" s="288"/>
      <c r="BG640" s="396"/>
      <c r="BH640" s="397"/>
      <c r="BI640" s="287"/>
      <c r="BJ640" s="287"/>
      <c r="BK640" s="287"/>
      <c r="BL640" s="287"/>
      <c r="BM640" s="287"/>
      <c r="BN640" s="287"/>
      <c r="BO640" s="287"/>
      <c r="BP640" s="287"/>
      <c r="BQ640" s="287"/>
      <c r="BR640" s="287"/>
      <c r="BS640" s="287"/>
      <c r="BT640" s="286"/>
    </row>
    <row r="641" spans="1:72" s="217" customFormat="1" ht="11.65" customHeight="1" x14ac:dyDescent="0.2">
      <c r="A641" s="289" t="str">
        <f>IF(ISBLANK(Tracker!G592),"",Tracker!G592)</f>
        <v>FLAT 145B</v>
      </c>
      <c r="B641" s="971" t="str">
        <f>IF(ISBLANK(Tracker!H592),"",Tracker!H592)</f>
        <v>Farnborough Road</v>
      </c>
      <c r="C641" s="972"/>
      <c r="D641" s="972"/>
      <c r="E641" s="973"/>
      <c r="F641" s="96" t="str">
        <f>IF(ISBLANK(Tracker!L592),"",Tracker!L592)</f>
        <v>B35 7LQ</v>
      </c>
      <c r="G641" s="217">
        <f t="shared" si="100"/>
        <v>603</v>
      </c>
      <c r="H641" s="368"/>
      <c r="I641" s="287"/>
      <c r="J641" s="287"/>
      <c r="K641" s="287"/>
      <c r="L641" s="287"/>
      <c r="M641" s="287"/>
      <c r="N641" s="287"/>
      <c r="O641" s="287"/>
      <c r="P641" s="287"/>
      <c r="Q641" s="287"/>
      <c r="R641" s="287"/>
      <c r="S641" s="287"/>
      <c r="T641" s="286"/>
      <c r="U641" s="367"/>
      <c r="V641" s="287"/>
      <c r="W641" s="287"/>
      <c r="X641" s="287"/>
      <c r="Y641" s="287"/>
      <c r="Z641" s="287"/>
      <c r="AA641" s="287"/>
      <c r="AB641" s="287"/>
      <c r="AC641" s="287"/>
      <c r="AD641" s="287"/>
      <c r="AE641" s="287"/>
      <c r="AF641" s="287"/>
      <c r="AG641" s="365"/>
      <c r="AH641" s="368"/>
      <c r="AI641" s="287"/>
      <c r="AJ641" s="287"/>
      <c r="AK641" s="287"/>
      <c r="AL641" s="287"/>
      <c r="AM641" s="287"/>
      <c r="AN641" s="287"/>
      <c r="AO641" s="287"/>
      <c r="AP641" s="287"/>
      <c r="AQ641" s="287"/>
      <c r="AR641" s="287"/>
      <c r="AS641" s="287"/>
      <c r="AT641" s="286"/>
      <c r="AU641" s="367"/>
      <c r="AV641" s="287"/>
      <c r="AW641" s="287"/>
      <c r="AX641" s="287"/>
      <c r="AY641" s="287"/>
      <c r="AZ641" s="287"/>
      <c r="BA641" s="287"/>
      <c r="BB641" s="287"/>
      <c r="BC641" s="287"/>
      <c r="BD641" s="287"/>
      <c r="BE641" s="287"/>
      <c r="BF641" s="288"/>
      <c r="BG641" s="396"/>
      <c r="BH641" s="397"/>
      <c r="BI641" s="287"/>
      <c r="BJ641" s="287"/>
      <c r="BK641" s="287"/>
      <c r="BL641" s="287"/>
      <c r="BM641" s="287"/>
      <c r="BN641" s="287"/>
      <c r="BO641" s="287"/>
      <c r="BP641" s="287"/>
      <c r="BQ641" s="287"/>
      <c r="BR641" s="287"/>
      <c r="BS641" s="287"/>
      <c r="BT641" s="286"/>
    </row>
    <row r="642" spans="1:72" s="217" customFormat="1" ht="11.65" customHeight="1" x14ac:dyDescent="0.2">
      <c r="A642" s="289" t="str">
        <f>IF(ISBLANK(Tracker!G593),"",Tracker!G593)</f>
        <v>FLAT 145C</v>
      </c>
      <c r="B642" s="971" t="str">
        <f>IF(ISBLANK(Tracker!H593),"",Tracker!H593)</f>
        <v>Farnborough Road</v>
      </c>
      <c r="C642" s="972"/>
      <c r="D642" s="972"/>
      <c r="E642" s="973"/>
      <c r="F642" s="96" t="str">
        <f>IF(ISBLANK(Tracker!L593),"",Tracker!L593)</f>
        <v>B35 7LQ</v>
      </c>
      <c r="G642" s="217">
        <f t="shared" si="100"/>
        <v>604</v>
      </c>
      <c r="H642" s="368"/>
      <c r="I642" s="287"/>
      <c r="J642" s="287"/>
      <c r="K642" s="287"/>
      <c r="L642" s="287"/>
      <c r="M642" s="287"/>
      <c r="N642" s="287"/>
      <c r="O642" s="287"/>
      <c r="P642" s="287"/>
      <c r="Q642" s="287"/>
      <c r="R642" s="287"/>
      <c r="S642" s="287"/>
      <c r="T642" s="286"/>
      <c r="U642" s="367"/>
      <c r="V642" s="287"/>
      <c r="W642" s="287"/>
      <c r="X642" s="287"/>
      <c r="Y642" s="287"/>
      <c r="Z642" s="287"/>
      <c r="AA642" s="287"/>
      <c r="AB642" s="287"/>
      <c r="AC642" s="287"/>
      <c r="AD642" s="287"/>
      <c r="AE642" s="287"/>
      <c r="AF642" s="287"/>
      <c r="AG642" s="365"/>
      <c r="AH642" s="368"/>
      <c r="AI642" s="287"/>
      <c r="AJ642" s="287"/>
      <c r="AK642" s="287"/>
      <c r="AL642" s="287"/>
      <c r="AM642" s="287"/>
      <c r="AN642" s="287"/>
      <c r="AO642" s="287"/>
      <c r="AP642" s="287"/>
      <c r="AQ642" s="287"/>
      <c r="AR642" s="287"/>
      <c r="AS642" s="287"/>
      <c r="AT642" s="286"/>
      <c r="AU642" s="367"/>
      <c r="AV642" s="287"/>
      <c r="AW642" s="287"/>
      <c r="AX642" s="287"/>
      <c r="AY642" s="287"/>
      <c r="AZ642" s="287"/>
      <c r="BA642" s="287"/>
      <c r="BB642" s="287"/>
      <c r="BC642" s="287"/>
      <c r="BD642" s="287"/>
      <c r="BE642" s="287"/>
      <c r="BF642" s="288"/>
      <c r="BG642" s="396"/>
      <c r="BH642" s="397"/>
      <c r="BI642" s="287"/>
      <c r="BJ642" s="287"/>
      <c r="BK642" s="287"/>
      <c r="BL642" s="287"/>
      <c r="BM642" s="287"/>
      <c r="BN642" s="287"/>
      <c r="BO642" s="287"/>
      <c r="BP642" s="287"/>
      <c r="BQ642" s="287"/>
      <c r="BR642" s="287"/>
      <c r="BS642" s="287"/>
      <c r="BT642" s="286"/>
    </row>
    <row r="643" spans="1:72" s="217" customFormat="1" ht="11.65" customHeight="1" x14ac:dyDescent="0.2">
      <c r="A643" s="289" t="str">
        <f>IF(ISBLANK(Tracker!G594),"",Tracker!G594)</f>
        <v>FLAT 145E</v>
      </c>
      <c r="B643" s="971" t="str">
        <f>IF(ISBLANK(Tracker!H594),"",Tracker!H594)</f>
        <v>Farnborough Road</v>
      </c>
      <c r="C643" s="972"/>
      <c r="D643" s="972"/>
      <c r="E643" s="973"/>
      <c r="F643" s="96" t="str">
        <f>IF(ISBLANK(Tracker!L594),"",Tracker!L594)</f>
        <v>B35 7LQ</v>
      </c>
      <c r="G643" s="217">
        <f t="shared" si="100"/>
        <v>605</v>
      </c>
      <c r="H643" s="368"/>
      <c r="I643" s="287"/>
      <c r="J643" s="287"/>
      <c r="K643" s="287"/>
      <c r="L643" s="287"/>
      <c r="M643" s="287"/>
      <c r="N643" s="287"/>
      <c r="O643" s="287"/>
      <c r="P643" s="287"/>
      <c r="Q643" s="287"/>
      <c r="R643" s="287"/>
      <c r="S643" s="287"/>
      <c r="T643" s="286"/>
      <c r="U643" s="367"/>
      <c r="V643" s="287"/>
      <c r="W643" s="287"/>
      <c r="X643" s="287"/>
      <c r="Y643" s="287"/>
      <c r="Z643" s="287"/>
      <c r="AA643" s="287"/>
      <c r="AB643" s="287"/>
      <c r="AC643" s="287"/>
      <c r="AD643" s="287"/>
      <c r="AE643" s="287"/>
      <c r="AF643" s="287"/>
      <c r="AG643" s="365"/>
      <c r="AH643" s="368"/>
      <c r="AI643" s="287"/>
      <c r="AJ643" s="287"/>
      <c r="AK643" s="287"/>
      <c r="AL643" s="287"/>
      <c r="AM643" s="287"/>
      <c r="AN643" s="287"/>
      <c r="AO643" s="287"/>
      <c r="AP643" s="287"/>
      <c r="AQ643" s="287"/>
      <c r="AR643" s="287"/>
      <c r="AS643" s="287"/>
      <c r="AT643" s="286"/>
      <c r="AU643" s="367"/>
      <c r="AV643" s="287"/>
      <c r="AW643" s="287"/>
      <c r="AX643" s="287"/>
      <c r="AY643" s="287"/>
      <c r="AZ643" s="287"/>
      <c r="BA643" s="287"/>
      <c r="BB643" s="287"/>
      <c r="BC643" s="287"/>
      <c r="BD643" s="287"/>
      <c r="BE643" s="287"/>
      <c r="BF643" s="288"/>
      <c r="BG643" s="396"/>
      <c r="BH643" s="397"/>
      <c r="BI643" s="287"/>
      <c r="BJ643" s="287"/>
      <c r="BK643" s="287"/>
      <c r="BL643" s="287"/>
      <c r="BM643" s="287"/>
      <c r="BN643" s="287"/>
      <c r="BO643" s="287"/>
      <c r="BP643" s="287"/>
      <c r="BQ643" s="287"/>
      <c r="BR643" s="287"/>
      <c r="BS643" s="287"/>
      <c r="BT643" s="286"/>
    </row>
    <row r="644" spans="1:72" s="217" customFormat="1" ht="11.65" customHeight="1" x14ac:dyDescent="0.2">
      <c r="A644" s="289" t="str">
        <f>IF(ISBLANK(Tracker!G595),"",Tracker!G595)</f>
        <v>FLAT 145F</v>
      </c>
      <c r="B644" s="971" t="str">
        <f>IF(ISBLANK(Tracker!H595),"",Tracker!H595)</f>
        <v>Farnborough Road</v>
      </c>
      <c r="C644" s="972"/>
      <c r="D644" s="972"/>
      <c r="E644" s="973"/>
      <c r="F644" s="96" t="str">
        <f>IF(ISBLANK(Tracker!L595),"",Tracker!L595)</f>
        <v>B35 7LQ</v>
      </c>
      <c r="G644" s="217">
        <f t="shared" si="100"/>
        <v>606</v>
      </c>
      <c r="H644" s="368"/>
      <c r="I644" s="287"/>
      <c r="J644" s="287"/>
      <c r="K644" s="287"/>
      <c r="L644" s="287"/>
      <c r="M644" s="287"/>
      <c r="N644" s="287"/>
      <c r="O644" s="287"/>
      <c r="P644" s="287"/>
      <c r="Q644" s="287"/>
      <c r="R644" s="287"/>
      <c r="S644" s="287"/>
      <c r="T644" s="286"/>
      <c r="U644" s="367"/>
      <c r="V644" s="287"/>
      <c r="W644" s="287"/>
      <c r="X644" s="287"/>
      <c r="Y644" s="287"/>
      <c r="Z644" s="287"/>
      <c r="AA644" s="287"/>
      <c r="AB644" s="287"/>
      <c r="AC644" s="287"/>
      <c r="AD644" s="287"/>
      <c r="AE644" s="287"/>
      <c r="AF644" s="287"/>
      <c r="AG644" s="365"/>
      <c r="AH644" s="368"/>
      <c r="AI644" s="287"/>
      <c r="AJ644" s="287"/>
      <c r="AK644" s="287"/>
      <c r="AL644" s="287"/>
      <c r="AM644" s="287"/>
      <c r="AN644" s="287"/>
      <c r="AO644" s="287"/>
      <c r="AP644" s="287"/>
      <c r="AQ644" s="287"/>
      <c r="AR644" s="287"/>
      <c r="AS644" s="287"/>
      <c r="AT644" s="286"/>
      <c r="AU644" s="367"/>
      <c r="AV644" s="287"/>
      <c r="AW644" s="287"/>
      <c r="AX644" s="287"/>
      <c r="AY644" s="287"/>
      <c r="AZ644" s="287"/>
      <c r="BA644" s="287"/>
      <c r="BB644" s="287"/>
      <c r="BC644" s="287"/>
      <c r="BD644" s="287"/>
      <c r="BE644" s="287"/>
      <c r="BF644" s="288"/>
      <c r="BG644" s="396"/>
      <c r="BH644" s="397"/>
      <c r="BI644" s="287"/>
      <c r="BJ644" s="287"/>
      <c r="BK644" s="287"/>
      <c r="BL644" s="287"/>
      <c r="BM644" s="287"/>
      <c r="BN644" s="287"/>
      <c r="BO644" s="287"/>
      <c r="BP644" s="287"/>
      <c r="BQ644" s="287"/>
      <c r="BR644" s="287"/>
      <c r="BS644" s="287"/>
      <c r="BT644" s="286"/>
    </row>
    <row r="645" spans="1:72" s="217" customFormat="1" ht="11.65" customHeight="1" x14ac:dyDescent="0.2">
      <c r="A645" s="289" t="str">
        <f>IF(ISBLANK(Tracker!G596),"",Tracker!G596)</f>
        <v>FLAT 145G</v>
      </c>
      <c r="B645" s="971" t="str">
        <f>IF(ISBLANK(Tracker!H596),"",Tracker!H596)</f>
        <v>Farnborough Road</v>
      </c>
      <c r="C645" s="972"/>
      <c r="D645" s="972"/>
      <c r="E645" s="973"/>
      <c r="F645" s="96" t="str">
        <f>IF(ISBLANK(Tracker!L596),"",Tracker!L596)</f>
        <v>B35 7LQ</v>
      </c>
      <c r="G645" s="217">
        <f t="shared" si="100"/>
        <v>607</v>
      </c>
      <c r="H645" s="368"/>
      <c r="I645" s="287"/>
      <c r="J645" s="287"/>
      <c r="K645" s="287"/>
      <c r="L645" s="287"/>
      <c r="M645" s="287"/>
      <c r="N645" s="287"/>
      <c r="O645" s="287"/>
      <c r="P645" s="287"/>
      <c r="Q645" s="287"/>
      <c r="R645" s="287"/>
      <c r="S645" s="287"/>
      <c r="T645" s="286"/>
      <c r="U645" s="367"/>
      <c r="V645" s="287"/>
      <c r="W645" s="287"/>
      <c r="X645" s="287"/>
      <c r="Y645" s="287"/>
      <c r="Z645" s="287"/>
      <c r="AA645" s="287"/>
      <c r="AB645" s="287"/>
      <c r="AC645" s="287"/>
      <c r="AD645" s="287"/>
      <c r="AE645" s="287"/>
      <c r="AF645" s="287"/>
      <c r="AG645" s="365"/>
      <c r="AH645" s="368"/>
      <c r="AI645" s="287"/>
      <c r="AJ645" s="287"/>
      <c r="AK645" s="287"/>
      <c r="AL645" s="287"/>
      <c r="AM645" s="287"/>
      <c r="AN645" s="287"/>
      <c r="AO645" s="287"/>
      <c r="AP645" s="287"/>
      <c r="AQ645" s="287"/>
      <c r="AR645" s="287"/>
      <c r="AS645" s="287"/>
      <c r="AT645" s="286"/>
      <c r="AU645" s="367"/>
      <c r="AV645" s="287"/>
      <c r="AW645" s="287"/>
      <c r="AX645" s="287"/>
      <c r="AY645" s="287"/>
      <c r="AZ645" s="287"/>
      <c r="BA645" s="287"/>
      <c r="BB645" s="287"/>
      <c r="BC645" s="287"/>
      <c r="BD645" s="287"/>
      <c r="BE645" s="287"/>
      <c r="BF645" s="288"/>
      <c r="BG645" s="396"/>
      <c r="BH645" s="397"/>
      <c r="BI645" s="287"/>
      <c r="BJ645" s="287"/>
      <c r="BK645" s="287"/>
      <c r="BL645" s="287"/>
      <c r="BM645" s="287"/>
      <c r="BN645" s="287"/>
      <c r="BO645" s="287"/>
      <c r="BP645" s="287"/>
      <c r="BQ645" s="287"/>
      <c r="BR645" s="287"/>
      <c r="BS645" s="287"/>
      <c r="BT645" s="286"/>
    </row>
    <row r="646" spans="1:72" s="217" customFormat="1" ht="11.65" customHeight="1" x14ac:dyDescent="0.2">
      <c r="A646" s="289" t="str">
        <f>IF(ISBLANK(Tracker!G597),"",Tracker!G597)</f>
        <v>FLAT 147A</v>
      </c>
      <c r="B646" s="971" t="str">
        <f>IF(ISBLANK(Tracker!H597),"",Tracker!H597)</f>
        <v>Farnborough Road</v>
      </c>
      <c r="C646" s="972"/>
      <c r="D646" s="972"/>
      <c r="E646" s="973"/>
      <c r="F646" s="96" t="str">
        <f>IF(ISBLANK(Tracker!L597),"",Tracker!L597)</f>
        <v>B35 7LQ</v>
      </c>
      <c r="G646" s="217">
        <f t="shared" si="100"/>
        <v>608</v>
      </c>
      <c r="H646" s="368"/>
      <c r="I646" s="287"/>
      <c r="J646" s="287"/>
      <c r="K646" s="287"/>
      <c r="L646" s="287"/>
      <c r="M646" s="287"/>
      <c r="N646" s="287"/>
      <c r="O646" s="287"/>
      <c r="P646" s="287"/>
      <c r="Q646" s="287"/>
      <c r="R646" s="287"/>
      <c r="S646" s="287"/>
      <c r="T646" s="286"/>
      <c r="U646" s="367"/>
      <c r="V646" s="287"/>
      <c r="W646" s="287"/>
      <c r="X646" s="287"/>
      <c r="Y646" s="287"/>
      <c r="Z646" s="287"/>
      <c r="AA646" s="287"/>
      <c r="AB646" s="287"/>
      <c r="AC646" s="287"/>
      <c r="AD646" s="287"/>
      <c r="AE646" s="287"/>
      <c r="AF646" s="287"/>
      <c r="AG646" s="365"/>
      <c r="AH646" s="368"/>
      <c r="AI646" s="287"/>
      <c r="AJ646" s="287"/>
      <c r="AK646" s="287"/>
      <c r="AL646" s="287"/>
      <c r="AM646" s="287"/>
      <c r="AN646" s="287"/>
      <c r="AO646" s="287"/>
      <c r="AP646" s="287"/>
      <c r="AQ646" s="287"/>
      <c r="AR646" s="287"/>
      <c r="AS646" s="287"/>
      <c r="AT646" s="286"/>
      <c r="AU646" s="367"/>
      <c r="AV646" s="287"/>
      <c r="AW646" s="287"/>
      <c r="AX646" s="287"/>
      <c r="AY646" s="287"/>
      <c r="AZ646" s="287"/>
      <c r="BA646" s="287"/>
      <c r="BB646" s="287"/>
      <c r="BC646" s="287"/>
      <c r="BD646" s="287"/>
      <c r="BE646" s="287"/>
      <c r="BF646" s="288"/>
      <c r="BG646" s="396"/>
      <c r="BH646" s="397"/>
      <c r="BI646" s="287"/>
      <c r="BJ646" s="287"/>
      <c r="BK646" s="287"/>
      <c r="BL646" s="287"/>
      <c r="BM646" s="287"/>
      <c r="BN646" s="287"/>
      <c r="BO646" s="287"/>
      <c r="BP646" s="287"/>
      <c r="BQ646" s="287"/>
      <c r="BR646" s="287"/>
      <c r="BS646" s="287"/>
      <c r="BT646" s="286"/>
    </row>
    <row r="647" spans="1:72" s="217" customFormat="1" ht="11.65" customHeight="1" x14ac:dyDescent="0.2">
      <c r="A647" s="289" t="str">
        <f>IF(ISBLANK(Tracker!G598),"",Tracker!G598)</f>
        <v>FLAT 147B</v>
      </c>
      <c r="B647" s="971" t="str">
        <f>IF(ISBLANK(Tracker!H598),"",Tracker!H598)</f>
        <v>Farnborough Road</v>
      </c>
      <c r="C647" s="972"/>
      <c r="D647" s="972"/>
      <c r="E647" s="973"/>
      <c r="F647" s="96" t="str">
        <f>IF(ISBLANK(Tracker!L598),"",Tracker!L598)</f>
        <v>B35 7LQ</v>
      </c>
      <c r="G647" s="217">
        <f t="shared" si="100"/>
        <v>609</v>
      </c>
      <c r="H647" s="368"/>
      <c r="I647" s="287"/>
      <c r="J647" s="287"/>
      <c r="K647" s="287"/>
      <c r="L647" s="287"/>
      <c r="M647" s="287"/>
      <c r="N647" s="287"/>
      <c r="O647" s="287"/>
      <c r="P647" s="287"/>
      <c r="Q647" s="287"/>
      <c r="R647" s="287"/>
      <c r="S647" s="287"/>
      <c r="T647" s="286"/>
      <c r="U647" s="367"/>
      <c r="V647" s="287"/>
      <c r="W647" s="287"/>
      <c r="X647" s="287"/>
      <c r="Y647" s="287"/>
      <c r="Z647" s="287"/>
      <c r="AA647" s="287"/>
      <c r="AB647" s="287"/>
      <c r="AC647" s="287"/>
      <c r="AD647" s="287"/>
      <c r="AE647" s="287"/>
      <c r="AF647" s="287"/>
      <c r="AG647" s="365"/>
      <c r="AH647" s="368"/>
      <c r="AI647" s="287"/>
      <c r="AJ647" s="287"/>
      <c r="AK647" s="287"/>
      <c r="AL647" s="287"/>
      <c r="AM647" s="287"/>
      <c r="AN647" s="287"/>
      <c r="AO647" s="287"/>
      <c r="AP647" s="287"/>
      <c r="AQ647" s="287"/>
      <c r="AR647" s="287"/>
      <c r="AS647" s="287"/>
      <c r="AT647" s="286"/>
      <c r="AU647" s="367"/>
      <c r="AV647" s="287"/>
      <c r="AW647" s="287"/>
      <c r="AX647" s="287"/>
      <c r="AY647" s="287"/>
      <c r="AZ647" s="287"/>
      <c r="BA647" s="287"/>
      <c r="BB647" s="287"/>
      <c r="BC647" s="287"/>
      <c r="BD647" s="287"/>
      <c r="BE647" s="287"/>
      <c r="BF647" s="288"/>
      <c r="BG647" s="396"/>
      <c r="BH647" s="397"/>
      <c r="BI647" s="287"/>
      <c r="BJ647" s="287"/>
      <c r="BK647" s="287"/>
      <c r="BL647" s="287"/>
      <c r="BM647" s="287"/>
      <c r="BN647" s="287"/>
      <c r="BO647" s="287"/>
      <c r="BP647" s="287"/>
      <c r="BQ647" s="287"/>
      <c r="BR647" s="287"/>
      <c r="BS647" s="287"/>
      <c r="BT647" s="286"/>
    </row>
    <row r="648" spans="1:72" s="217" customFormat="1" ht="11.65" customHeight="1" x14ac:dyDescent="0.2">
      <c r="A648" s="289" t="str">
        <f>IF(ISBLANK(Tracker!G599),"",Tracker!G599)</f>
        <v>FLAT 147C</v>
      </c>
      <c r="B648" s="971" t="str">
        <f>IF(ISBLANK(Tracker!H599),"",Tracker!H599)</f>
        <v>Farnborough Road</v>
      </c>
      <c r="C648" s="972"/>
      <c r="D648" s="972"/>
      <c r="E648" s="973"/>
      <c r="F648" s="96" t="str">
        <f>IF(ISBLANK(Tracker!L599),"",Tracker!L599)</f>
        <v>B35 7LQ</v>
      </c>
      <c r="G648" s="217">
        <f t="shared" si="100"/>
        <v>610</v>
      </c>
      <c r="H648" s="368"/>
      <c r="I648" s="287"/>
      <c r="J648" s="287"/>
      <c r="K648" s="287"/>
      <c r="L648" s="287"/>
      <c r="M648" s="287"/>
      <c r="N648" s="287"/>
      <c r="O648" s="287"/>
      <c r="P648" s="287"/>
      <c r="Q648" s="287"/>
      <c r="R648" s="287"/>
      <c r="S648" s="287"/>
      <c r="T648" s="286"/>
      <c r="U648" s="367"/>
      <c r="V648" s="287"/>
      <c r="W648" s="287"/>
      <c r="X648" s="287"/>
      <c r="Y648" s="287"/>
      <c r="Z648" s="287"/>
      <c r="AA648" s="287"/>
      <c r="AB648" s="287"/>
      <c r="AC648" s="287"/>
      <c r="AD648" s="287"/>
      <c r="AE648" s="287"/>
      <c r="AF648" s="287"/>
      <c r="AG648" s="365"/>
      <c r="AH648" s="368"/>
      <c r="AI648" s="287"/>
      <c r="AJ648" s="287"/>
      <c r="AK648" s="287"/>
      <c r="AL648" s="287"/>
      <c r="AM648" s="287"/>
      <c r="AN648" s="287"/>
      <c r="AO648" s="287"/>
      <c r="AP648" s="287"/>
      <c r="AQ648" s="287"/>
      <c r="AR648" s="287"/>
      <c r="AS648" s="287"/>
      <c r="AT648" s="286"/>
      <c r="AU648" s="367"/>
      <c r="AV648" s="287"/>
      <c r="AW648" s="287"/>
      <c r="AX648" s="287"/>
      <c r="AY648" s="287"/>
      <c r="AZ648" s="287"/>
      <c r="BA648" s="287"/>
      <c r="BB648" s="287"/>
      <c r="BC648" s="287"/>
      <c r="BD648" s="287"/>
      <c r="BE648" s="287"/>
      <c r="BF648" s="288"/>
      <c r="BG648" s="396"/>
      <c r="BH648" s="397"/>
      <c r="BI648" s="287"/>
      <c r="BJ648" s="287"/>
      <c r="BK648" s="287"/>
      <c r="BL648" s="287"/>
      <c r="BM648" s="287"/>
      <c r="BN648" s="287"/>
      <c r="BO648" s="287"/>
      <c r="BP648" s="287"/>
      <c r="BQ648" s="287"/>
      <c r="BR648" s="287"/>
      <c r="BS648" s="287"/>
      <c r="BT648" s="286"/>
    </row>
    <row r="649" spans="1:72" s="217" customFormat="1" ht="11.65" customHeight="1" x14ac:dyDescent="0.2">
      <c r="A649" s="289" t="str">
        <f>IF(ISBLANK(Tracker!G600),"",Tracker!G600)</f>
        <v>FLAT 147D</v>
      </c>
      <c r="B649" s="971" t="str">
        <f>IF(ISBLANK(Tracker!H600),"",Tracker!H600)</f>
        <v>Farnborough Road</v>
      </c>
      <c r="C649" s="972"/>
      <c r="D649" s="972"/>
      <c r="E649" s="973"/>
      <c r="F649" s="96" t="str">
        <f>IF(ISBLANK(Tracker!L600),"",Tracker!L600)</f>
        <v>B35 7LQ</v>
      </c>
      <c r="G649" s="217">
        <f t="shared" si="100"/>
        <v>611</v>
      </c>
      <c r="H649" s="368"/>
      <c r="I649" s="287"/>
      <c r="J649" s="287"/>
      <c r="K649" s="287"/>
      <c r="L649" s="287"/>
      <c r="M649" s="287"/>
      <c r="N649" s="287"/>
      <c r="O649" s="287"/>
      <c r="P649" s="287"/>
      <c r="Q649" s="287"/>
      <c r="R649" s="287"/>
      <c r="S649" s="287"/>
      <c r="T649" s="286"/>
      <c r="U649" s="367"/>
      <c r="V649" s="287"/>
      <c r="W649" s="287"/>
      <c r="X649" s="287"/>
      <c r="Y649" s="287"/>
      <c r="Z649" s="287"/>
      <c r="AA649" s="287"/>
      <c r="AB649" s="287"/>
      <c r="AC649" s="287"/>
      <c r="AD649" s="287"/>
      <c r="AE649" s="287"/>
      <c r="AF649" s="287"/>
      <c r="AG649" s="365"/>
      <c r="AH649" s="368"/>
      <c r="AI649" s="287"/>
      <c r="AJ649" s="287"/>
      <c r="AK649" s="287"/>
      <c r="AL649" s="287"/>
      <c r="AM649" s="287"/>
      <c r="AN649" s="287"/>
      <c r="AO649" s="287"/>
      <c r="AP649" s="287"/>
      <c r="AQ649" s="287"/>
      <c r="AR649" s="287"/>
      <c r="AS649" s="287"/>
      <c r="AT649" s="286"/>
      <c r="AU649" s="367"/>
      <c r="AV649" s="287"/>
      <c r="AW649" s="287"/>
      <c r="AX649" s="287"/>
      <c r="AY649" s="287"/>
      <c r="AZ649" s="287"/>
      <c r="BA649" s="287"/>
      <c r="BB649" s="287"/>
      <c r="BC649" s="287"/>
      <c r="BD649" s="287"/>
      <c r="BE649" s="287"/>
      <c r="BF649" s="288"/>
      <c r="BG649" s="396"/>
      <c r="BH649" s="397"/>
      <c r="BI649" s="287"/>
      <c r="BJ649" s="287"/>
      <c r="BK649" s="287"/>
      <c r="BL649" s="287"/>
      <c r="BM649" s="287"/>
      <c r="BN649" s="287"/>
      <c r="BO649" s="287"/>
      <c r="BP649" s="287"/>
      <c r="BQ649" s="287"/>
      <c r="BR649" s="287"/>
      <c r="BS649" s="287"/>
      <c r="BT649" s="286"/>
    </row>
    <row r="650" spans="1:72" s="217" customFormat="1" ht="11.65" customHeight="1" x14ac:dyDescent="0.2">
      <c r="A650" s="289" t="str">
        <f>IF(ISBLANK(Tracker!G601),"",Tracker!G601)</f>
        <v>FLAT 147E</v>
      </c>
      <c r="B650" s="971" t="str">
        <f>IF(ISBLANK(Tracker!H601),"",Tracker!H601)</f>
        <v>Farnborough Road</v>
      </c>
      <c r="C650" s="972"/>
      <c r="D650" s="972"/>
      <c r="E650" s="973"/>
      <c r="F650" s="96" t="str">
        <f>IF(ISBLANK(Tracker!L601),"",Tracker!L601)</f>
        <v>B35 7LQ</v>
      </c>
      <c r="G650" s="217">
        <f t="shared" si="100"/>
        <v>612</v>
      </c>
      <c r="H650" s="368"/>
      <c r="I650" s="287"/>
      <c r="J650" s="287"/>
      <c r="K650" s="287"/>
      <c r="L650" s="287"/>
      <c r="M650" s="287"/>
      <c r="N650" s="287"/>
      <c r="O650" s="287"/>
      <c r="P650" s="287"/>
      <c r="Q650" s="287"/>
      <c r="R650" s="287"/>
      <c r="S650" s="287"/>
      <c r="T650" s="286"/>
      <c r="U650" s="367"/>
      <c r="V650" s="287"/>
      <c r="W650" s="287"/>
      <c r="X650" s="287"/>
      <c r="Y650" s="287"/>
      <c r="Z650" s="287"/>
      <c r="AA650" s="287"/>
      <c r="AB650" s="287"/>
      <c r="AC650" s="287"/>
      <c r="AD650" s="287"/>
      <c r="AE650" s="287"/>
      <c r="AF650" s="287"/>
      <c r="AG650" s="365"/>
      <c r="AH650" s="368"/>
      <c r="AI650" s="287"/>
      <c r="AJ650" s="287"/>
      <c r="AK650" s="287"/>
      <c r="AL650" s="287"/>
      <c r="AM650" s="287"/>
      <c r="AN650" s="287"/>
      <c r="AO650" s="287"/>
      <c r="AP650" s="287"/>
      <c r="AQ650" s="287"/>
      <c r="AR650" s="287"/>
      <c r="AS650" s="287"/>
      <c r="AT650" s="286"/>
      <c r="AU650" s="367"/>
      <c r="AV650" s="287"/>
      <c r="AW650" s="287"/>
      <c r="AX650" s="287"/>
      <c r="AY650" s="287"/>
      <c r="AZ650" s="287"/>
      <c r="BA650" s="287"/>
      <c r="BB650" s="287"/>
      <c r="BC650" s="287"/>
      <c r="BD650" s="287"/>
      <c r="BE650" s="287"/>
      <c r="BF650" s="288"/>
      <c r="BG650" s="396"/>
      <c r="BH650" s="397"/>
      <c r="BI650" s="287"/>
      <c r="BJ650" s="287"/>
      <c r="BK650" s="287"/>
      <c r="BL650" s="287"/>
      <c r="BM650" s="287"/>
      <c r="BN650" s="287"/>
      <c r="BO650" s="287"/>
      <c r="BP650" s="287"/>
      <c r="BQ650" s="287"/>
      <c r="BR650" s="287"/>
      <c r="BS650" s="287"/>
      <c r="BT650" s="286"/>
    </row>
    <row r="651" spans="1:72" s="217" customFormat="1" ht="11.65" customHeight="1" x14ac:dyDescent="0.2">
      <c r="A651" s="289" t="str">
        <f>IF(ISBLANK(Tracker!G602),"",Tracker!G602)</f>
        <v>FLAT 147F</v>
      </c>
      <c r="B651" s="971" t="str">
        <f>IF(ISBLANK(Tracker!H602),"",Tracker!H602)</f>
        <v>Farnborough Road</v>
      </c>
      <c r="C651" s="972"/>
      <c r="D651" s="972"/>
      <c r="E651" s="973"/>
      <c r="F651" s="96" t="str">
        <f>IF(ISBLANK(Tracker!L602),"",Tracker!L602)</f>
        <v>B35 7LQ</v>
      </c>
      <c r="G651" s="217">
        <f t="shared" si="100"/>
        <v>613</v>
      </c>
      <c r="H651" s="368"/>
      <c r="I651" s="287"/>
      <c r="J651" s="287"/>
      <c r="K651" s="287"/>
      <c r="L651" s="287"/>
      <c r="M651" s="287"/>
      <c r="N651" s="287"/>
      <c r="O651" s="287"/>
      <c r="P651" s="287"/>
      <c r="Q651" s="287"/>
      <c r="R651" s="287"/>
      <c r="S651" s="287"/>
      <c r="T651" s="286"/>
      <c r="U651" s="367"/>
      <c r="V651" s="287"/>
      <c r="W651" s="287"/>
      <c r="X651" s="287"/>
      <c r="Y651" s="287"/>
      <c r="Z651" s="287"/>
      <c r="AA651" s="287"/>
      <c r="AB651" s="287"/>
      <c r="AC651" s="287"/>
      <c r="AD651" s="287"/>
      <c r="AE651" s="287"/>
      <c r="AF651" s="287"/>
      <c r="AG651" s="365"/>
      <c r="AH651" s="368"/>
      <c r="AI651" s="287"/>
      <c r="AJ651" s="287"/>
      <c r="AK651" s="287"/>
      <c r="AL651" s="287"/>
      <c r="AM651" s="287"/>
      <c r="AN651" s="287"/>
      <c r="AO651" s="287"/>
      <c r="AP651" s="287"/>
      <c r="AQ651" s="287"/>
      <c r="AR651" s="287"/>
      <c r="AS651" s="287"/>
      <c r="AT651" s="286"/>
      <c r="AU651" s="367"/>
      <c r="AV651" s="287"/>
      <c r="AW651" s="287"/>
      <c r="AX651" s="287"/>
      <c r="AY651" s="287"/>
      <c r="AZ651" s="287"/>
      <c r="BA651" s="287"/>
      <c r="BB651" s="287"/>
      <c r="BC651" s="287"/>
      <c r="BD651" s="287"/>
      <c r="BE651" s="287"/>
      <c r="BF651" s="288"/>
      <c r="BG651" s="396"/>
      <c r="BH651" s="397"/>
      <c r="BI651" s="287"/>
      <c r="BJ651" s="287"/>
      <c r="BK651" s="287"/>
      <c r="BL651" s="287"/>
      <c r="BM651" s="287"/>
      <c r="BN651" s="287"/>
      <c r="BO651" s="287"/>
      <c r="BP651" s="287"/>
      <c r="BQ651" s="287"/>
      <c r="BR651" s="287"/>
      <c r="BS651" s="287"/>
      <c r="BT651" s="286"/>
    </row>
    <row r="652" spans="1:72" s="217" customFormat="1" ht="11.65" customHeight="1" x14ac:dyDescent="0.2">
      <c r="A652" s="289" t="str">
        <f>IF(ISBLANK(Tracker!G603),"",Tracker!G603)</f>
        <v xml:space="preserve"> FLAT 4 Block 214</v>
      </c>
      <c r="B652" s="971" t="str">
        <f>IF(ISBLANK(Tracker!H603),"",Tracker!H603)</f>
        <v>Farnborough Road</v>
      </c>
      <c r="C652" s="972"/>
      <c r="D652" s="972"/>
      <c r="E652" s="973"/>
      <c r="F652" s="96" t="str">
        <f>IF(ISBLANK(Tracker!L603),"",Tracker!L603)</f>
        <v>B35 7NH</v>
      </c>
      <c r="G652" s="217">
        <f t="shared" si="100"/>
        <v>614</v>
      </c>
      <c r="H652" s="368"/>
      <c r="I652" s="287"/>
      <c r="J652" s="287"/>
      <c r="K652" s="287"/>
      <c r="L652" s="287"/>
      <c r="M652" s="287"/>
      <c r="N652" s="287"/>
      <c r="O652" s="287"/>
      <c r="P652" s="287"/>
      <c r="Q652" s="287"/>
      <c r="R652" s="287"/>
      <c r="S652" s="287"/>
      <c r="T652" s="286"/>
      <c r="U652" s="367"/>
      <c r="V652" s="287"/>
      <c r="W652" s="287"/>
      <c r="X652" s="287"/>
      <c r="Y652" s="287"/>
      <c r="Z652" s="287"/>
      <c r="AA652" s="287"/>
      <c r="AB652" s="287"/>
      <c r="AC652" s="287"/>
      <c r="AD652" s="287"/>
      <c r="AE652" s="287"/>
      <c r="AF652" s="287"/>
      <c r="AG652" s="365"/>
      <c r="AH652" s="368"/>
      <c r="AI652" s="287"/>
      <c r="AJ652" s="287"/>
      <c r="AK652" s="287"/>
      <c r="AL652" s="287"/>
      <c r="AM652" s="287"/>
      <c r="AN652" s="287"/>
      <c r="AO652" s="287"/>
      <c r="AP652" s="287"/>
      <c r="AQ652" s="287"/>
      <c r="AR652" s="287"/>
      <c r="AS652" s="287"/>
      <c r="AT652" s="286"/>
      <c r="AU652" s="367"/>
      <c r="AV652" s="287"/>
      <c r="AW652" s="287"/>
      <c r="AX652" s="287"/>
      <c r="AY652" s="287"/>
      <c r="AZ652" s="287"/>
      <c r="BA652" s="287"/>
      <c r="BB652" s="287"/>
      <c r="BC652" s="287"/>
      <c r="BD652" s="287"/>
      <c r="BE652" s="287"/>
      <c r="BF652" s="288"/>
      <c r="BG652" s="396"/>
      <c r="BH652" s="397"/>
      <c r="BI652" s="287"/>
      <c r="BJ652" s="287"/>
      <c r="BK652" s="287"/>
      <c r="BL652" s="287"/>
      <c r="BM652" s="287"/>
      <c r="BN652" s="287"/>
      <c r="BO652" s="287"/>
      <c r="BP652" s="287"/>
      <c r="BQ652" s="287"/>
      <c r="BR652" s="287"/>
      <c r="BS652" s="287"/>
      <c r="BT652" s="286"/>
    </row>
    <row r="653" spans="1:72" s="217" customFormat="1" ht="11.65" customHeight="1" x14ac:dyDescent="0.2">
      <c r="A653" s="289" t="str">
        <f>IF(ISBLANK(Tracker!G604),"",Tracker!G604)</f>
        <v>FLAT 1 Flats 214 1-6 Farnborough Road</v>
      </c>
      <c r="B653" s="971" t="str">
        <f>IF(ISBLANK(Tracker!H604),"",Tracker!H604)</f>
        <v>Farnborough Road</v>
      </c>
      <c r="C653" s="972"/>
      <c r="D653" s="972"/>
      <c r="E653" s="973"/>
      <c r="F653" s="96" t="str">
        <f>IF(ISBLANK(Tracker!L604),"",Tracker!L604)</f>
        <v>B35 7NH</v>
      </c>
      <c r="G653" s="217">
        <f t="shared" si="100"/>
        <v>615</v>
      </c>
      <c r="H653" s="368"/>
      <c r="I653" s="287"/>
      <c r="J653" s="287"/>
      <c r="K653" s="287"/>
      <c r="L653" s="287"/>
      <c r="M653" s="287"/>
      <c r="N653" s="287"/>
      <c r="O653" s="287"/>
      <c r="P653" s="287"/>
      <c r="Q653" s="287"/>
      <c r="R653" s="287"/>
      <c r="S653" s="287"/>
      <c r="T653" s="286"/>
      <c r="U653" s="367"/>
      <c r="V653" s="287"/>
      <c r="W653" s="287"/>
      <c r="X653" s="287"/>
      <c r="Y653" s="287"/>
      <c r="Z653" s="287"/>
      <c r="AA653" s="287"/>
      <c r="AB653" s="287"/>
      <c r="AC653" s="287"/>
      <c r="AD653" s="287"/>
      <c r="AE653" s="287"/>
      <c r="AF653" s="287"/>
      <c r="AG653" s="365"/>
      <c r="AH653" s="368"/>
      <c r="AI653" s="287"/>
      <c r="AJ653" s="287"/>
      <c r="AK653" s="287"/>
      <c r="AL653" s="287"/>
      <c r="AM653" s="287"/>
      <c r="AN653" s="287"/>
      <c r="AO653" s="287"/>
      <c r="AP653" s="287"/>
      <c r="AQ653" s="287"/>
      <c r="AR653" s="287"/>
      <c r="AS653" s="287"/>
      <c r="AT653" s="286"/>
      <c r="AU653" s="367"/>
      <c r="AV653" s="287"/>
      <c r="AW653" s="287"/>
      <c r="AX653" s="287"/>
      <c r="AY653" s="287"/>
      <c r="AZ653" s="287"/>
      <c r="BA653" s="287"/>
      <c r="BB653" s="287"/>
      <c r="BC653" s="287"/>
      <c r="BD653" s="287"/>
      <c r="BE653" s="287"/>
      <c r="BF653" s="288"/>
      <c r="BG653" s="396"/>
      <c r="BH653" s="397"/>
      <c r="BI653" s="287"/>
      <c r="BJ653" s="287"/>
      <c r="BK653" s="287"/>
      <c r="BL653" s="287"/>
      <c r="BM653" s="287"/>
      <c r="BN653" s="287"/>
      <c r="BO653" s="287"/>
      <c r="BP653" s="287"/>
      <c r="BQ653" s="287"/>
      <c r="BR653" s="287"/>
      <c r="BS653" s="287"/>
      <c r="BT653" s="286"/>
    </row>
    <row r="654" spans="1:72" s="217" customFormat="1" ht="11.65" customHeight="1" x14ac:dyDescent="0.2">
      <c r="A654" s="289" t="str">
        <f>IF(ISBLANK(Tracker!G605),"",Tracker!G605)</f>
        <v>FLAT 3 Flats 214 1-6 Farnborough Road</v>
      </c>
      <c r="B654" s="971" t="str">
        <f>IF(ISBLANK(Tracker!H605),"",Tracker!H605)</f>
        <v>Farnborough Road</v>
      </c>
      <c r="C654" s="972"/>
      <c r="D654" s="972"/>
      <c r="E654" s="973"/>
      <c r="F654" s="96" t="str">
        <f>IF(ISBLANK(Tracker!L605),"",Tracker!L605)</f>
        <v>B35 7NH</v>
      </c>
      <c r="G654" s="217">
        <f t="shared" si="100"/>
        <v>616</v>
      </c>
      <c r="H654" s="368"/>
      <c r="I654" s="287"/>
      <c r="J654" s="287"/>
      <c r="K654" s="287"/>
      <c r="L654" s="287"/>
      <c r="M654" s="287"/>
      <c r="N654" s="287"/>
      <c r="O654" s="287"/>
      <c r="P654" s="287"/>
      <c r="Q654" s="287"/>
      <c r="R654" s="287"/>
      <c r="S654" s="287"/>
      <c r="T654" s="286"/>
      <c r="U654" s="367"/>
      <c r="V654" s="287"/>
      <c r="W654" s="287"/>
      <c r="X654" s="287"/>
      <c r="Y654" s="287"/>
      <c r="Z654" s="287"/>
      <c r="AA654" s="287"/>
      <c r="AB654" s="287"/>
      <c r="AC654" s="287"/>
      <c r="AD654" s="287"/>
      <c r="AE654" s="287"/>
      <c r="AF654" s="287"/>
      <c r="AG654" s="365"/>
      <c r="AH654" s="368"/>
      <c r="AI654" s="287"/>
      <c r="AJ654" s="287"/>
      <c r="AK654" s="287"/>
      <c r="AL654" s="287"/>
      <c r="AM654" s="287"/>
      <c r="AN654" s="287"/>
      <c r="AO654" s="287"/>
      <c r="AP654" s="287"/>
      <c r="AQ654" s="287"/>
      <c r="AR654" s="287"/>
      <c r="AS654" s="287"/>
      <c r="AT654" s="286"/>
      <c r="AU654" s="367"/>
      <c r="AV654" s="287"/>
      <c r="AW654" s="287"/>
      <c r="AX654" s="287"/>
      <c r="AY654" s="287"/>
      <c r="AZ654" s="287"/>
      <c r="BA654" s="287"/>
      <c r="BB654" s="287"/>
      <c r="BC654" s="287"/>
      <c r="BD654" s="287"/>
      <c r="BE654" s="287"/>
      <c r="BF654" s="288"/>
      <c r="BG654" s="396"/>
      <c r="BH654" s="397"/>
      <c r="BI654" s="287"/>
      <c r="BJ654" s="287"/>
      <c r="BK654" s="287"/>
      <c r="BL654" s="287"/>
      <c r="BM654" s="287"/>
      <c r="BN654" s="287"/>
      <c r="BO654" s="287"/>
      <c r="BP654" s="287"/>
      <c r="BQ654" s="287"/>
      <c r="BR654" s="287"/>
      <c r="BS654" s="287"/>
      <c r="BT654" s="286"/>
    </row>
    <row r="655" spans="1:72" s="217" customFormat="1" ht="11.65" customHeight="1" x14ac:dyDescent="0.2">
      <c r="A655" s="289" t="str">
        <f>IF(ISBLANK(Tracker!G606),"",Tracker!G606)</f>
        <v>FLAT 5 Flats 214 1-6 Farnborough Road</v>
      </c>
      <c r="B655" s="971" t="str">
        <f>IF(ISBLANK(Tracker!H606),"",Tracker!H606)</f>
        <v>Farnborough Road</v>
      </c>
      <c r="C655" s="972"/>
      <c r="D655" s="972"/>
      <c r="E655" s="973"/>
      <c r="F655" s="96" t="str">
        <f>IF(ISBLANK(Tracker!L606),"",Tracker!L606)</f>
        <v>B35 7NH</v>
      </c>
      <c r="G655" s="217">
        <f t="shared" si="100"/>
        <v>617</v>
      </c>
      <c r="H655" s="368"/>
      <c r="I655" s="287"/>
      <c r="J655" s="287"/>
      <c r="K655" s="287"/>
      <c r="L655" s="287"/>
      <c r="M655" s="287"/>
      <c r="N655" s="287"/>
      <c r="O655" s="287"/>
      <c r="P655" s="287"/>
      <c r="Q655" s="287"/>
      <c r="R655" s="287"/>
      <c r="S655" s="287"/>
      <c r="T655" s="286"/>
      <c r="U655" s="367"/>
      <c r="V655" s="287"/>
      <c r="W655" s="287"/>
      <c r="X655" s="287"/>
      <c r="Y655" s="287"/>
      <c r="Z655" s="287"/>
      <c r="AA655" s="287"/>
      <c r="AB655" s="287"/>
      <c r="AC655" s="287"/>
      <c r="AD655" s="287"/>
      <c r="AE655" s="287"/>
      <c r="AF655" s="287"/>
      <c r="AG655" s="365"/>
      <c r="AH655" s="368"/>
      <c r="AI655" s="287"/>
      <c r="AJ655" s="287"/>
      <c r="AK655" s="287"/>
      <c r="AL655" s="287"/>
      <c r="AM655" s="287"/>
      <c r="AN655" s="287"/>
      <c r="AO655" s="287"/>
      <c r="AP655" s="287"/>
      <c r="AQ655" s="287"/>
      <c r="AR655" s="287"/>
      <c r="AS655" s="287"/>
      <c r="AT655" s="286"/>
      <c r="AU655" s="367"/>
      <c r="AV655" s="287"/>
      <c r="AW655" s="287"/>
      <c r="AX655" s="287"/>
      <c r="AY655" s="287"/>
      <c r="AZ655" s="287"/>
      <c r="BA655" s="287"/>
      <c r="BB655" s="287"/>
      <c r="BC655" s="287"/>
      <c r="BD655" s="287"/>
      <c r="BE655" s="287"/>
      <c r="BF655" s="288"/>
      <c r="BG655" s="396"/>
      <c r="BH655" s="397"/>
      <c r="BI655" s="287"/>
      <c r="BJ655" s="287"/>
      <c r="BK655" s="287"/>
      <c r="BL655" s="287"/>
      <c r="BM655" s="287"/>
      <c r="BN655" s="287"/>
      <c r="BO655" s="287"/>
      <c r="BP655" s="287"/>
      <c r="BQ655" s="287"/>
      <c r="BR655" s="287"/>
      <c r="BS655" s="287"/>
      <c r="BT655" s="286"/>
    </row>
    <row r="656" spans="1:72" s="217" customFormat="1" ht="11.65" customHeight="1" x14ac:dyDescent="0.2">
      <c r="A656" s="289" t="str">
        <f>IF(ISBLANK(Tracker!G607),"",Tracker!G607)</f>
        <v>FLAT 6 Flats 214 1-6 Farnborough Road</v>
      </c>
      <c r="B656" s="971" t="str">
        <f>IF(ISBLANK(Tracker!H607),"",Tracker!H607)</f>
        <v>Farnborough Road</v>
      </c>
      <c r="C656" s="972"/>
      <c r="D656" s="972"/>
      <c r="E656" s="973"/>
      <c r="F656" s="96" t="str">
        <f>IF(ISBLANK(Tracker!L607),"",Tracker!L607)</f>
        <v>B35 7NH</v>
      </c>
      <c r="G656" s="217">
        <f t="shared" si="100"/>
        <v>618</v>
      </c>
      <c r="H656" s="368"/>
      <c r="I656" s="287"/>
      <c r="J656" s="287"/>
      <c r="K656" s="287"/>
      <c r="L656" s="287"/>
      <c r="M656" s="287"/>
      <c r="N656" s="287"/>
      <c r="O656" s="287"/>
      <c r="P656" s="287"/>
      <c r="Q656" s="287"/>
      <c r="R656" s="287"/>
      <c r="S656" s="287"/>
      <c r="T656" s="286"/>
      <c r="U656" s="367"/>
      <c r="V656" s="287"/>
      <c r="W656" s="287"/>
      <c r="X656" s="287"/>
      <c r="Y656" s="287"/>
      <c r="Z656" s="287"/>
      <c r="AA656" s="287"/>
      <c r="AB656" s="287"/>
      <c r="AC656" s="287"/>
      <c r="AD656" s="287"/>
      <c r="AE656" s="287"/>
      <c r="AF656" s="287"/>
      <c r="AG656" s="365"/>
      <c r="AH656" s="368"/>
      <c r="AI656" s="287"/>
      <c r="AJ656" s="287"/>
      <c r="AK656" s="287"/>
      <c r="AL656" s="287"/>
      <c r="AM656" s="287"/>
      <c r="AN656" s="287"/>
      <c r="AO656" s="287"/>
      <c r="AP656" s="287"/>
      <c r="AQ656" s="287"/>
      <c r="AR656" s="287"/>
      <c r="AS656" s="287"/>
      <c r="AT656" s="286"/>
      <c r="AU656" s="367"/>
      <c r="AV656" s="287"/>
      <c r="AW656" s="287"/>
      <c r="AX656" s="287"/>
      <c r="AY656" s="287"/>
      <c r="AZ656" s="287"/>
      <c r="BA656" s="287"/>
      <c r="BB656" s="287"/>
      <c r="BC656" s="287"/>
      <c r="BD656" s="287"/>
      <c r="BE656" s="287"/>
      <c r="BF656" s="288"/>
      <c r="BG656" s="396"/>
      <c r="BH656" s="397"/>
      <c r="BI656" s="287"/>
      <c r="BJ656" s="287"/>
      <c r="BK656" s="287"/>
      <c r="BL656" s="287"/>
      <c r="BM656" s="287"/>
      <c r="BN656" s="287"/>
      <c r="BO656" s="287"/>
      <c r="BP656" s="287"/>
      <c r="BQ656" s="287"/>
      <c r="BR656" s="287"/>
      <c r="BS656" s="287"/>
      <c r="BT656" s="286"/>
    </row>
    <row r="657" spans="1:72" s="217" customFormat="1" ht="11.65" customHeight="1" x14ac:dyDescent="0.2">
      <c r="A657" s="289">
        <f>IF(ISBLANK(Tracker!G608),"",Tracker!G608)</f>
        <v>97</v>
      </c>
      <c r="B657" s="971" t="str">
        <f>IF(ISBLANK(Tracker!H608),"",Tracker!H608)</f>
        <v>Hawker Drive</v>
      </c>
      <c r="C657" s="972"/>
      <c r="D657" s="972"/>
      <c r="E657" s="973"/>
      <c r="F657" s="96" t="str">
        <f>IF(ISBLANK(Tracker!L608),"",Tracker!L608)</f>
        <v>B35 7EA</v>
      </c>
      <c r="G657" s="217">
        <f t="shared" si="100"/>
        <v>619</v>
      </c>
      <c r="H657" s="368"/>
      <c r="I657" s="287"/>
      <c r="J657" s="287"/>
      <c r="K657" s="287"/>
      <c r="L657" s="287"/>
      <c r="M657" s="287"/>
      <c r="N657" s="287"/>
      <c r="O657" s="287"/>
      <c r="P657" s="287"/>
      <c r="Q657" s="287"/>
      <c r="R657" s="287"/>
      <c r="S657" s="287"/>
      <c r="T657" s="286"/>
      <c r="U657" s="367"/>
      <c r="V657" s="287"/>
      <c r="W657" s="287"/>
      <c r="X657" s="287"/>
      <c r="Y657" s="287"/>
      <c r="Z657" s="287"/>
      <c r="AA657" s="287"/>
      <c r="AB657" s="287"/>
      <c r="AC657" s="287"/>
      <c r="AD657" s="287"/>
      <c r="AE657" s="287"/>
      <c r="AF657" s="287"/>
      <c r="AG657" s="365"/>
      <c r="AH657" s="368"/>
      <c r="AI657" s="287"/>
      <c r="AJ657" s="287"/>
      <c r="AK657" s="287"/>
      <c r="AL657" s="287"/>
      <c r="AM657" s="287"/>
      <c r="AN657" s="287"/>
      <c r="AO657" s="287"/>
      <c r="AP657" s="287"/>
      <c r="AQ657" s="287"/>
      <c r="AR657" s="287"/>
      <c r="AS657" s="287"/>
      <c r="AT657" s="286"/>
      <c r="AU657" s="367"/>
      <c r="AV657" s="287"/>
      <c r="AW657" s="287"/>
      <c r="AX657" s="287"/>
      <c r="AY657" s="287"/>
      <c r="AZ657" s="287"/>
      <c r="BA657" s="287"/>
      <c r="BB657" s="287"/>
      <c r="BC657" s="287"/>
      <c r="BD657" s="287"/>
      <c r="BE657" s="287"/>
      <c r="BF657" s="288"/>
      <c r="BG657" s="396"/>
      <c r="BH657" s="397"/>
      <c r="BI657" s="287"/>
      <c r="BJ657" s="287"/>
      <c r="BK657" s="287"/>
      <c r="BL657" s="287"/>
      <c r="BM657" s="287"/>
      <c r="BN657" s="287"/>
      <c r="BO657" s="287"/>
      <c r="BP657" s="287"/>
      <c r="BQ657" s="287"/>
      <c r="BR657" s="287"/>
      <c r="BS657" s="287"/>
      <c r="BT657" s="286"/>
    </row>
    <row r="658" spans="1:72" s="217" customFormat="1" ht="11.65" customHeight="1" x14ac:dyDescent="0.2">
      <c r="A658" s="289">
        <f>IF(ISBLANK(Tracker!G609),"",Tracker!G609)</f>
        <v>101</v>
      </c>
      <c r="B658" s="971" t="str">
        <f>IF(ISBLANK(Tracker!H609),"",Tracker!H609)</f>
        <v>Hawker Drive</v>
      </c>
      <c r="C658" s="972"/>
      <c r="D658" s="972"/>
      <c r="E658" s="973"/>
      <c r="F658" s="96" t="str">
        <f>IF(ISBLANK(Tracker!L609),"",Tracker!L609)</f>
        <v>B35 7EA</v>
      </c>
      <c r="G658" s="217">
        <f t="shared" si="100"/>
        <v>620</v>
      </c>
      <c r="H658" s="368"/>
      <c r="I658" s="287"/>
      <c r="J658" s="287"/>
      <c r="K658" s="287"/>
      <c r="L658" s="287"/>
      <c r="M658" s="287"/>
      <c r="N658" s="287"/>
      <c r="O658" s="287"/>
      <c r="P658" s="287"/>
      <c r="Q658" s="287"/>
      <c r="R658" s="287"/>
      <c r="S658" s="287"/>
      <c r="T658" s="286"/>
      <c r="U658" s="367"/>
      <c r="V658" s="287"/>
      <c r="W658" s="287"/>
      <c r="X658" s="287"/>
      <c r="Y658" s="287"/>
      <c r="Z658" s="287"/>
      <c r="AA658" s="287"/>
      <c r="AB658" s="287"/>
      <c r="AC658" s="287"/>
      <c r="AD658" s="287"/>
      <c r="AE658" s="287"/>
      <c r="AF658" s="287"/>
      <c r="AG658" s="365"/>
      <c r="AH658" s="368"/>
      <c r="AI658" s="287"/>
      <c r="AJ658" s="287"/>
      <c r="AK658" s="287"/>
      <c r="AL658" s="287"/>
      <c r="AM658" s="287"/>
      <c r="AN658" s="287"/>
      <c r="AO658" s="287"/>
      <c r="AP658" s="287"/>
      <c r="AQ658" s="287"/>
      <c r="AR658" s="287"/>
      <c r="AS658" s="287"/>
      <c r="AT658" s="286"/>
      <c r="AU658" s="367"/>
      <c r="AV658" s="287"/>
      <c r="AW658" s="287"/>
      <c r="AX658" s="287"/>
      <c r="AY658" s="287"/>
      <c r="AZ658" s="287"/>
      <c r="BA658" s="287"/>
      <c r="BB658" s="287"/>
      <c r="BC658" s="287"/>
      <c r="BD658" s="287"/>
      <c r="BE658" s="287"/>
      <c r="BF658" s="288"/>
      <c r="BG658" s="396"/>
      <c r="BH658" s="397"/>
      <c r="BI658" s="287"/>
      <c r="BJ658" s="287"/>
      <c r="BK658" s="287"/>
      <c r="BL658" s="287"/>
      <c r="BM658" s="287"/>
      <c r="BN658" s="287"/>
      <c r="BO658" s="287"/>
      <c r="BP658" s="287"/>
      <c r="BQ658" s="287"/>
      <c r="BR658" s="287"/>
      <c r="BS658" s="287"/>
      <c r="BT658" s="286"/>
    </row>
    <row r="659" spans="1:72" s="217" customFormat="1" ht="11.65" customHeight="1" x14ac:dyDescent="0.2">
      <c r="A659" s="289">
        <f>IF(ISBLANK(Tracker!G610),"",Tracker!G610)</f>
        <v>60</v>
      </c>
      <c r="B659" s="971" t="str">
        <f>IF(ISBLANK(Tracker!H610),"",Tracker!H610)</f>
        <v>Hawker Drive</v>
      </c>
      <c r="C659" s="972"/>
      <c r="D659" s="972"/>
      <c r="E659" s="973"/>
      <c r="F659" s="96" t="str">
        <f>IF(ISBLANK(Tracker!L610),"",Tracker!L610)</f>
        <v>B35 7EG</v>
      </c>
      <c r="G659" s="217">
        <f t="shared" si="100"/>
        <v>621</v>
      </c>
      <c r="H659" s="368"/>
      <c r="I659" s="287"/>
      <c r="J659" s="287"/>
      <c r="K659" s="287"/>
      <c r="L659" s="287"/>
      <c r="M659" s="287"/>
      <c r="N659" s="287"/>
      <c r="O659" s="287"/>
      <c r="P659" s="287"/>
      <c r="Q659" s="287"/>
      <c r="R659" s="287"/>
      <c r="S659" s="287"/>
      <c r="T659" s="286"/>
      <c r="U659" s="367"/>
      <c r="V659" s="287"/>
      <c r="W659" s="287"/>
      <c r="X659" s="287"/>
      <c r="Y659" s="287"/>
      <c r="Z659" s="287"/>
      <c r="AA659" s="287"/>
      <c r="AB659" s="287"/>
      <c r="AC659" s="287"/>
      <c r="AD659" s="287"/>
      <c r="AE659" s="287"/>
      <c r="AF659" s="287"/>
      <c r="AG659" s="365"/>
      <c r="AH659" s="368"/>
      <c r="AI659" s="287"/>
      <c r="AJ659" s="287"/>
      <c r="AK659" s="287"/>
      <c r="AL659" s="287"/>
      <c r="AM659" s="287"/>
      <c r="AN659" s="287"/>
      <c r="AO659" s="287"/>
      <c r="AP659" s="287"/>
      <c r="AQ659" s="287"/>
      <c r="AR659" s="287"/>
      <c r="AS659" s="287"/>
      <c r="AT659" s="286"/>
      <c r="AU659" s="367"/>
      <c r="AV659" s="287"/>
      <c r="AW659" s="287"/>
      <c r="AX659" s="287"/>
      <c r="AY659" s="287"/>
      <c r="AZ659" s="287"/>
      <c r="BA659" s="287"/>
      <c r="BB659" s="287"/>
      <c r="BC659" s="287"/>
      <c r="BD659" s="287"/>
      <c r="BE659" s="287"/>
      <c r="BF659" s="288"/>
      <c r="BG659" s="396"/>
      <c r="BH659" s="397"/>
      <c r="BI659" s="287"/>
      <c r="BJ659" s="287"/>
      <c r="BK659" s="287"/>
      <c r="BL659" s="287"/>
      <c r="BM659" s="287"/>
      <c r="BN659" s="287"/>
      <c r="BO659" s="287"/>
      <c r="BP659" s="287"/>
      <c r="BQ659" s="287"/>
      <c r="BR659" s="287"/>
      <c r="BS659" s="287"/>
      <c r="BT659" s="286"/>
    </row>
    <row r="660" spans="1:72" s="217" customFormat="1" ht="11.65" customHeight="1" x14ac:dyDescent="0.2">
      <c r="A660" s="289" t="str">
        <f>IF(ISBLANK(Tracker!G611),"",Tracker!G611)</f>
        <v xml:space="preserve">8 </v>
      </c>
      <c r="B660" s="971" t="str">
        <f>IF(ISBLANK(Tracker!H611),"",Tracker!H611)</f>
        <v>Montrose Drive</v>
      </c>
      <c r="C660" s="972"/>
      <c r="D660" s="972"/>
      <c r="E660" s="973"/>
      <c r="F660" s="96" t="str">
        <f>IF(ISBLANK(Tracker!L611),"",Tracker!L611)</f>
        <v>B35 6DH</v>
      </c>
      <c r="G660" s="217">
        <f t="shared" si="100"/>
        <v>622</v>
      </c>
      <c r="H660" s="368"/>
      <c r="I660" s="287"/>
      <c r="J660" s="287"/>
      <c r="K660" s="287"/>
      <c r="L660" s="287"/>
      <c r="M660" s="287"/>
      <c r="N660" s="287"/>
      <c r="O660" s="287"/>
      <c r="P660" s="287"/>
      <c r="Q660" s="287"/>
      <c r="R660" s="287"/>
      <c r="S660" s="287"/>
      <c r="T660" s="286"/>
      <c r="U660" s="367"/>
      <c r="V660" s="287"/>
      <c r="W660" s="287"/>
      <c r="X660" s="287"/>
      <c r="Y660" s="287"/>
      <c r="Z660" s="287"/>
      <c r="AA660" s="287"/>
      <c r="AB660" s="287"/>
      <c r="AC660" s="287"/>
      <c r="AD660" s="287"/>
      <c r="AE660" s="287"/>
      <c r="AF660" s="287"/>
      <c r="AG660" s="365"/>
      <c r="AH660" s="368"/>
      <c r="AI660" s="287"/>
      <c r="AJ660" s="287"/>
      <c r="AK660" s="287"/>
      <c r="AL660" s="287"/>
      <c r="AM660" s="287"/>
      <c r="AN660" s="287"/>
      <c r="AO660" s="287"/>
      <c r="AP660" s="287"/>
      <c r="AQ660" s="287"/>
      <c r="AR660" s="287"/>
      <c r="AS660" s="287"/>
      <c r="AT660" s="286"/>
      <c r="AU660" s="367"/>
      <c r="AV660" s="287"/>
      <c r="AW660" s="287"/>
      <c r="AX660" s="287"/>
      <c r="AY660" s="287"/>
      <c r="AZ660" s="287"/>
      <c r="BA660" s="287"/>
      <c r="BB660" s="287"/>
      <c r="BC660" s="287"/>
      <c r="BD660" s="287"/>
      <c r="BE660" s="287"/>
      <c r="BF660" s="288"/>
      <c r="BG660" s="396"/>
      <c r="BH660" s="397"/>
      <c r="BI660" s="287"/>
      <c r="BJ660" s="287"/>
      <c r="BK660" s="287"/>
      <c r="BL660" s="287"/>
      <c r="BM660" s="287"/>
      <c r="BN660" s="287"/>
      <c r="BO660" s="287"/>
      <c r="BP660" s="287"/>
      <c r="BQ660" s="287"/>
      <c r="BR660" s="287"/>
      <c r="BS660" s="287"/>
      <c r="BT660" s="286"/>
    </row>
    <row r="661" spans="1:72" s="217" customFormat="1" ht="11.65" customHeight="1" x14ac:dyDescent="0.2">
      <c r="A661" s="289">
        <f>IF(ISBLANK(Tracker!G612),"",Tracker!G612)</f>
        <v>4</v>
      </c>
      <c r="B661" s="971" t="str">
        <f>IF(ISBLANK(Tracker!H612),"",Tracker!H612)</f>
        <v>Shawberry Avenue</v>
      </c>
      <c r="C661" s="972"/>
      <c r="D661" s="972"/>
      <c r="E661" s="973"/>
      <c r="F661" s="96" t="str">
        <f>IF(ISBLANK(Tracker!L612),"",Tracker!L612)</f>
        <v>B35 6QU</v>
      </c>
      <c r="G661" s="217">
        <f t="shared" si="100"/>
        <v>623</v>
      </c>
      <c r="H661" s="368"/>
      <c r="I661" s="287"/>
      <c r="J661" s="287"/>
      <c r="K661" s="287"/>
      <c r="L661" s="287"/>
      <c r="M661" s="287"/>
      <c r="N661" s="287"/>
      <c r="O661" s="287"/>
      <c r="P661" s="287"/>
      <c r="Q661" s="287"/>
      <c r="R661" s="287"/>
      <c r="S661" s="287"/>
      <c r="T661" s="286"/>
      <c r="U661" s="367"/>
      <c r="V661" s="287"/>
      <c r="W661" s="287"/>
      <c r="X661" s="287"/>
      <c r="Y661" s="287"/>
      <c r="Z661" s="287"/>
      <c r="AA661" s="287"/>
      <c r="AB661" s="287"/>
      <c r="AC661" s="287"/>
      <c r="AD661" s="287"/>
      <c r="AE661" s="287"/>
      <c r="AF661" s="287"/>
      <c r="AG661" s="365"/>
      <c r="AH661" s="368"/>
      <c r="AI661" s="287"/>
      <c r="AJ661" s="287"/>
      <c r="AK661" s="287"/>
      <c r="AL661" s="287"/>
      <c r="AM661" s="287"/>
      <c r="AN661" s="287"/>
      <c r="AO661" s="287"/>
      <c r="AP661" s="287"/>
      <c r="AQ661" s="287"/>
      <c r="AR661" s="287"/>
      <c r="AS661" s="287"/>
      <c r="AT661" s="286"/>
      <c r="AU661" s="367"/>
      <c r="AV661" s="287"/>
      <c r="AW661" s="287"/>
      <c r="AX661" s="287"/>
      <c r="AY661" s="287"/>
      <c r="AZ661" s="287"/>
      <c r="BA661" s="287"/>
      <c r="BB661" s="287"/>
      <c r="BC661" s="287"/>
      <c r="BD661" s="287"/>
      <c r="BE661" s="287"/>
      <c r="BF661" s="288"/>
      <c r="BG661" s="396"/>
      <c r="BH661" s="397"/>
      <c r="BI661" s="287"/>
      <c r="BJ661" s="287"/>
      <c r="BK661" s="287"/>
      <c r="BL661" s="287"/>
      <c r="BM661" s="287"/>
      <c r="BN661" s="287"/>
      <c r="BO661" s="287"/>
      <c r="BP661" s="287"/>
      <c r="BQ661" s="287"/>
      <c r="BR661" s="287"/>
      <c r="BS661" s="287"/>
      <c r="BT661" s="286"/>
    </row>
    <row r="662" spans="1:72" s="217" customFormat="1" ht="11.65" customHeight="1" x14ac:dyDescent="0.2">
      <c r="A662" s="289">
        <f>IF(ISBLANK(Tracker!G613),"",Tracker!G613)</f>
        <v>1</v>
      </c>
      <c r="B662" s="971" t="str">
        <f>IF(ISBLANK(Tracker!H613),"",Tracker!H613)</f>
        <v>Shawberry Avenue</v>
      </c>
      <c r="C662" s="972"/>
      <c r="D662" s="972"/>
      <c r="E662" s="973"/>
      <c r="F662" s="96" t="str">
        <f>IF(ISBLANK(Tracker!L613),"",Tracker!L613)</f>
        <v>B35 6QU</v>
      </c>
      <c r="G662" s="217">
        <f t="shared" si="100"/>
        <v>624</v>
      </c>
      <c r="H662" s="368"/>
      <c r="I662" s="287"/>
      <c r="J662" s="287"/>
      <c r="K662" s="287"/>
      <c r="L662" s="287"/>
      <c r="M662" s="287"/>
      <c r="N662" s="287"/>
      <c r="O662" s="287"/>
      <c r="P662" s="287"/>
      <c r="Q662" s="287"/>
      <c r="R662" s="287"/>
      <c r="S662" s="287"/>
      <c r="T662" s="286"/>
      <c r="U662" s="367"/>
      <c r="V662" s="287"/>
      <c r="W662" s="287"/>
      <c r="X662" s="287"/>
      <c r="Y662" s="287"/>
      <c r="Z662" s="287"/>
      <c r="AA662" s="287"/>
      <c r="AB662" s="287"/>
      <c r="AC662" s="287"/>
      <c r="AD662" s="287"/>
      <c r="AE662" s="287"/>
      <c r="AF662" s="287"/>
      <c r="AG662" s="365"/>
      <c r="AH662" s="368"/>
      <c r="AI662" s="287"/>
      <c r="AJ662" s="287"/>
      <c r="AK662" s="287"/>
      <c r="AL662" s="287"/>
      <c r="AM662" s="287"/>
      <c r="AN662" s="287"/>
      <c r="AO662" s="287"/>
      <c r="AP662" s="287"/>
      <c r="AQ662" s="287"/>
      <c r="AR662" s="287"/>
      <c r="AS662" s="287"/>
      <c r="AT662" s="286"/>
      <c r="AU662" s="367"/>
      <c r="AV662" s="287"/>
      <c r="AW662" s="287"/>
      <c r="AX662" s="287"/>
      <c r="AY662" s="287"/>
      <c r="AZ662" s="287"/>
      <c r="BA662" s="287"/>
      <c r="BB662" s="287"/>
      <c r="BC662" s="287"/>
      <c r="BD662" s="287"/>
      <c r="BE662" s="287"/>
      <c r="BF662" s="288"/>
      <c r="BG662" s="396"/>
      <c r="BH662" s="397"/>
      <c r="BI662" s="287"/>
      <c r="BJ662" s="287"/>
      <c r="BK662" s="287"/>
      <c r="BL662" s="287"/>
      <c r="BM662" s="287"/>
      <c r="BN662" s="287"/>
      <c r="BO662" s="287"/>
      <c r="BP662" s="287"/>
      <c r="BQ662" s="287"/>
      <c r="BR662" s="287"/>
      <c r="BS662" s="287"/>
      <c r="BT662" s="286"/>
    </row>
    <row r="663" spans="1:72" s="217" customFormat="1" ht="11.65" customHeight="1" x14ac:dyDescent="0.2">
      <c r="A663" s="289">
        <f>IF(ISBLANK(Tracker!G614),"",Tracker!G614)</f>
        <v>2</v>
      </c>
      <c r="B663" s="971" t="str">
        <f>IF(ISBLANK(Tracker!H614),"",Tracker!H614)</f>
        <v>Shawberry Avenue</v>
      </c>
      <c r="C663" s="972"/>
      <c r="D663" s="972"/>
      <c r="E663" s="973"/>
      <c r="F663" s="96" t="str">
        <f>IF(ISBLANK(Tracker!L614),"",Tracker!L614)</f>
        <v>B35 6QU</v>
      </c>
      <c r="G663" s="217">
        <f t="shared" si="100"/>
        <v>625</v>
      </c>
      <c r="H663" s="368"/>
      <c r="I663" s="287"/>
      <c r="J663" s="287"/>
      <c r="K663" s="287"/>
      <c r="L663" s="287"/>
      <c r="M663" s="287"/>
      <c r="N663" s="287"/>
      <c r="O663" s="287"/>
      <c r="P663" s="287"/>
      <c r="Q663" s="287"/>
      <c r="R663" s="287"/>
      <c r="S663" s="287"/>
      <c r="T663" s="286"/>
      <c r="U663" s="367"/>
      <c r="V663" s="287"/>
      <c r="W663" s="287"/>
      <c r="X663" s="287"/>
      <c r="Y663" s="287"/>
      <c r="Z663" s="287"/>
      <c r="AA663" s="287"/>
      <c r="AB663" s="287"/>
      <c r="AC663" s="287"/>
      <c r="AD663" s="287"/>
      <c r="AE663" s="287"/>
      <c r="AF663" s="287"/>
      <c r="AG663" s="365"/>
      <c r="AH663" s="368"/>
      <c r="AI663" s="287"/>
      <c r="AJ663" s="287"/>
      <c r="AK663" s="287"/>
      <c r="AL663" s="287"/>
      <c r="AM663" s="287"/>
      <c r="AN663" s="287"/>
      <c r="AO663" s="287"/>
      <c r="AP663" s="287"/>
      <c r="AQ663" s="287"/>
      <c r="AR663" s="287"/>
      <c r="AS663" s="287"/>
      <c r="AT663" s="286"/>
      <c r="AU663" s="367"/>
      <c r="AV663" s="287"/>
      <c r="AW663" s="287"/>
      <c r="AX663" s="287"/>
      <c r="AY663" s="287"/>
      <c r="AZ663" s="287"/>
      <c r="BA663" s="287"/>
      <c r="BB663" s="287"/>
      <c r="BC663" s="287"/>
      <c r="BD663" s="287"/>
      <c r="BE663" s="287"/>
      <c r="BF663" s="288"/>
      <c r="BG663" s="396"/>
      <c r="BH663" s="397"/>
      <c r="BI663" s="287"/>
      <c r="BJ663" s="287"/>
      <c r="BK663" s="287"/>
      <c r="BL663" s="287"/>
      <c r="BM663" s="287"/>
      <c r="BN663" s="287"/>
      <c r="BO663" s="287"/>
      <c r="BP663" s="287"/>
      <c r="BQ663" s="287"/>
      <c r="BR663" s="287"/>
      <c r="BS663" s="287"/>
      <c r="BT663" s="286"/>
    </row>
    <row r="664" spans="1:72" s="217" customFormat="1" ht="11.65" customHeight="1" x14ac:dyDescent="0.2">
      <c r="A664" s="289">
        <f>IF(ISBLANK(Tracker!G615),"",Tracker!G615)</f>
        <v>3</v>
      </c>
      <c r="B664" s="971" t="str">
        <f>IF(ISBLANK(Tracker!H615),"",Tracker!H615)</f>
        <v>Shawberry Avenue</v>
      </c>
      <c r="C664" s="972"/>
      <c r="D664" s="972"/>
      <c r="E664" s="973"/>
      <c r="F664" s="96" t="str">
        <f>IF(ISBLANK(Tracker!L615),"",Tracker!L615)</f>
        <v>B35 6QU</v>
      </c>
      <c r="G664" s="217">
        <f t="shared" si="100"/>
        <v>626</v>
      </c>
      <c r="H664" s="368"/>
      <c r="I664" s="287"/>
      <c r="J664" s="287"/>
      <c r="K664" s="287"/>
      <c r="L664" s="287"/>
      <c r="M664" s="287"/>
      <c r="N664" s="287"/>
      <c r="O664" s="287"/>
      <c r="P664" s="287"/>
      <c r="Q664" s="287"/>
      <c r="R664" s="287"/>
      <c r="S664" s="287"/>
      <c r="T664" s="286"/>
      <c r="U664" s="367"/>
      <c r="V664" s="287"/>
      <c r="W664" s="287"/>
      <c r="X664" s="287"/>
      <c r="Y664" s="287"/>
      <c r="Z664" s="287"/>
      <c r="AA664" s="287"/>
      <c r="AB664" s="287"/>
      <c r="AC664" s="287"/>
      <c r="AD664" s="287"/>
      <c r="AE664" s="287"/>
      <c r="AF664" s="287"/>
      <c r="AG664" s="365"/>
      <c r="AH664" s="368"/>
      <c r="AI664" s="287"/>
      <c r="AJ664" s="287"/>
      <c r="AK664" s="287"/>
      <c r="AL664" s="287"/>
      <c r="AM664" s="287"/>
      <c r="AN664" s="287"/>
      <c r="AO664" s="287"/>
      <c r="AP664" s="287"/>
      <c r="AQ664" s="287"/>
      <c r="AR664" s="287"/>
      <c r="AS664" s="287"/>
      <c r="AT664" s="286"/>
      <c r="AU664" s="367"/>
      <c r="AV664" s="287"/>
      <c r="AW664" s="287"/>
      <c r="AX664" s="287"/>
      <c r="AY664" s="287"/>
      <c r="AZ664" s="287"/>
      <c r="BA664" s="287"/>
      <c r="BB664" s="287"/>
      <c r="BC664" s="287"/>
      <c r="BD664" s="287"/>
      <c r="BE664" s="287"/>
      <c r="BF664" s="288"/>
      <c r="BG664" s="396"/>
      <c r="BH664" s="397"/>
      <c r="BI664" s="287"/>
      <c r="BJ664" s="287"/>
      <c r="BK664" s="287"/>
      <c r="BL664" s="287"/>
      <c r="BM664" s="287"/>
      <c r="BN664" s="287"/>
      <c r="BO664" s="287"/>
      <c r="BP664" s="287"/>
      <c r="BQ664" s="287"/>
      <c r="BR664" s="287"/>
      <c r="BS664" s="287"/>
      <c r="BT664" s="286"/>
    </row>
    <row r="665" spans="1:72" s="217" customFormat="1" ht="11.65" customHeight="1" x14ac:dyDescent="0.2">
      <c r="A665" s="289">
        <f>IF(ISBLANK(Tracker!G616),"",Tracker!G616)</f>
        <v>18</v>
      </c>
      <c r="B665" s="971" t="str">
        <f>IF(ISBLANK(Tracker!H616),"",Tracker!H616)</f>
        <v>Sopwith Croft</v>
      </c>
      <c r="C665" s="972"/>
      <c r="D665" s="972"/>
      <c r="E665" s="973"/>
      <c r="F665" s="96" t="str">
        <f>IF(ISBLANK(Tracker!L616),"",Tracker!L616)</f>
        <v>B35 7QH</v>
      </c>
      <c r="G665" s="217">
        <f t="shared" si="100"/>
        <v>627</v>
      </c>
      <c r="H665" s="368"/>
      <c r="I665" s="287"/>
      <c r="J665" s="287"/>
      <c r="K665" s="287"/>
      <c r="L665" s="287"/>
      <c r="M665" s="287"/>
      <c r="N665" s="287"/>
      <c r="O665" s="287"/>
      <c r="P665" s="287"/>
      <c r="Q665" s="287"/>
      <c r="R665" s="287"/>
      <c r="S665" s="287"/>
      <c r="T665" s="286"/>
      <c r="U665" s="367"/>
      <c r="V665" s="287"/>
      <c r="W665" s="287"/>
      <c r="X665" s="287"/>
      <c r="Y665" s="287"/>
      <c r="Z665" s="287"/>
      <c r="AA665" s="287"/>
      <c r="AB665" s="287"/>
      <c r="AC665" s="287"/>
      <c r="AD665" s="287"/>
      <c r="AE665" s="287"/>
      <c r="AF665" s="287"/>
      <c r="AG665" s="365"/>
      <c r="AH665" s="368"/>
      <c r="AI665" s="287"/>
      <c r="AJ665" s="287"/>
      <c r="AK665" s="287"/>
      <c r="AL665" s="287"/>
      <c r="AM665" s="287"/>
      <c r="AN665" s="287"/>
      <c r="AO665" s="287"/>
      <c r="AP665" s="287"/>
      <c r="AQ665" s="287"/>
      <c r="AR665" s="287"/>
      <c r="AS665" s="287"/>
      <c r="AT665" s="286"/>
      <c r="AU665" s="367"/>
      <c r="AV665" s="287"/>
      <c r="AW665" s="287"/>
      <c r="AX665" s="287"/>
      <c r="AY665" s="287"/>
      <c r="AZ665" s="287"/>
      <c r="BA665" s="287"/>
      <c r="BB665" s="287"/>
      <c r="BC665" s="287"/>
      <c r="BD665" s="287"/>
      <c r="BE665" s="287"/>
      <c r="BF665" s="288"/>
      <c r="BG665" s="396"/>
      <c r="BH665" s="397"/>
      <c r="BI665" s="287"/>
      <c r="BJ665" s="287"/>
      <c r="BK665" s="287"/>
      <c r="BL665" s="287"/>
      <c r="BM665" s="287"/>
      <c r="BN665" s="287"/>
      <c r="BO665" s="287"/>
      <c r="BP665" s="287"/>
      <c r="BQ665" s="287"/>
      <c r="BR665" s="287"/>
      <c r="BS665" s="287"/>
      <c r="BT665" s="286"/>
    </row>
    <row r="666" spans="1:72" s="217" customFormat="1" ht="11.65" customHeight="1" x14ac:dyDescent="0.2">
      <c r="A666" s="289">
        <f>IF(ISBLANK(Tracker!G617),"",Tracker!G617)</f>
        <v>20</v>
      </c>
      <c r="B666" s="971" t="str">
        <f>IF(ISBLANK(Tracker!H617),"",Tracker!H617)</f>
        <v>Sopwith Croft</v>
      </c>
      <c r="C666" s="972"/>
      <c r="D666" s="972"/>
      <c r="E666" s="973"/>
      <c r="F666" s="96" t="str">
        <f>IF(ISBLANK(Tracker!L617),"",Tracker!L617)</f>
        <v>B35 7QH</v>
      </c>
      <c r="G666" s="217">
        <f t="shared" si="100"/>
        <v>628</v>
      </c>
      <c r="H666" s="368"/>
      <c r="I666" s="287"/>
      <c r="J666" s="287"/>
      <c r="K666" s="287"/>
      <c r="L666" s="287"/>
      <c r="M666" s="287"/>
      <c r="N666" s="287"/>
      <c r="O666" s="287"/>
      <c r="P666" s="287"/>
      <c r="Q666" s="287"/>
      <c r="R666" s="287"/>
      <c r="S666" s="287"/>
      <c r="T666" s="286"/>
      <c r="U666" s="367"/>
      <c r="V666" s="287"/>
      <c r="W666" s="287"/>
      <c r="X666" s="287"/>
      <c r="Y666" s="287"/>
      <c r="Z666" s="287"/>
      <c r="AA666" s="287"/>
      <c r="AB666" s="287"/>
      <c r="AC666" s="287"/>
      <c r="AD666" s="287"/>
      <c r="AE666" s="287"/>
      <c r="AF666" s="287"/>
      <c r="AG666" s="365"/>
      <c r="AH666" s="368"/>
      <c r="AI666" s="287"/>
      <c r="AJ666" s="287"/>
      <c r="AK666" s="287"/>
      <c r="AL666" s="287"/>
      <c r="AM666" s="287"/>
      <c r="AN666" s="287"/>
      <c r="AO666" s="287"/>
      <c r="AP666" s="287"/>
      <c r="AQ666" s="287"/>
      <c r="AR666" s="287"/>
      <c r="AS666" s="287"/>
      <c r="AT666" s="286"/>
      <c r="AU666" s="367"/>
      <c r="AV666" s="287"/>
      <c r="AW666" s="287"/>
      <c r="AX666" s="287"/>
      <c r="AY666" s="287"/>
      <c r="AZ666" s="287"/>
      <c r="BA666" s="287"/>
      <c r="BB666" s="287"/>
      <c r="BC666" s="287"/>
      <c r="BD666" s="287"/>
      <c r="BE666" s="287"/>
      <c r="BF666" s="288"/>
      <c r="BG666" s="396"/>
      <c r="BH666" s="397"/>
      <c r="BI666" s="287"/>
      <c r="BJ666" s="287"/>
      <c r="BK666" s="287"/>
      <c r="BL666" s="287"/>
      <c r="BM666" s="287"/>
      <c r="BN666" s="287"/>
      <c r="BO666" s="287"/>
      <c r="BP666" s="287"/>
      <c r="BQ666" s="287"/>
      <c r="BR666" s="287"/>
      <c r="BS666" s="287"/>
      <c r="BT666" s="286"/>
    </row>
    <row r="667" spans="1:72" s="217" customFormat="1" ht="11.65" customHeight="1" x14ac:dyDescent="0.2">
      <c r="A667" s="289">
        <f>IF(ISBLANK(Tracker!G618),"",Tracker!G618)</f>
        <v>26</v>
      </c>
      <c r="B667" s="971" t="str">
        <f>IF(ISBLANK(Tracker!H618),"",Tracker!H618)</f>
        <v>Sopwith Croft</v>
      </c>
      <c r="C667" s="972"/>
      <c r="D667" s="972"/>
      <c r="E667" s="973"/>
      <c r="F667" s="96" t="str">
        <f>IF(ISBLANK(Tracker!L618),"",Tracker!L618)</f>
        <v>B35 7QH</v>
      </c>
      <c r="G667" s="217">
        <f t="shared" si="100"/>
        <v>629</v>
      </c>
      <c r="H667" s="368"/>
      <c r="I667" s="287"/>
      <c r="J667" s="287"/>
      <c r="K667" s="287"/>
      <c r="L667" s="287"/>
      <c r="M667" s="287"/>
      <c r="N667" s="287"/>
      <c r="O667" s="287"/>
      <c r="P667" s="287"/>
      <c r="Q667" s="287"/>
      <c r="R667" s="287"/>
      <c r="S667" s="287"/>
      <c r="T667" s="286"/>
      <c r="U667" s="367"/>
      <c r="V667" s="287"/>
      <c r="W667" s="287"/>
      <c r="X667" s="287"/>
      <c r="Y667" s="287"/>
      <c r="Z667" s="287"/>
      <c r="AA667" s="287"/>
      <c r="AB667" s="287"/>
      <c r="AC667" s="287"/>
      <c r="AD667" s="287"/>
      <c r="AE667" s="287"/>
      <c r="AF667" s="287"/>
      <c r="AG667" s="365"/>
      <c r="AH667" s="368"/>
      <c r="AI667" s="287"/>
      <c r="AJ667" s="287"/>
      <c r="AK667" s="287"/>
      <c r="AL667" s="287"/>
      <c r="AM667" s="287"/>
      <c r="AN667" s="287"/>
      <c r="AO667" s="287"/>
      <c r="AP667" s="287"/>
      <c r="AQ667" s="287"/>
      <c r="AR667" s="287"/>
      <c r="AS667" s="287"/>
      <c r="AT667" s="286"/>
      <c r="AU667" s="367"/>
      <c r="AV667" s="287"/>
      <c r="AW667" s="287"/>
      <c r="AX667" s="287"/>
      <c r="AY667" s="287"/>
      <c r="AZ667" s="287"/>
      <c r="BA667" s="287"/>
      <c r="BB667" s="287"/>
      <c r="BC667" s="287"/>
      <c r="BD667" s="287"/>
      <c r="BE667" s="287"/>
      <c r="BF667" s="288"/>
      <c r="BG667" s="396"/>
      <c r="BH667" s="397"/>
      <c r="BI667" s="287"/>
      <c r="BJ667" s="287"/>
      <c r="BK667" s="287"/>
      <c r="BL667" s="287"/>
      <c r="BM667" s="287"/>
      <c r="BN667" s="287"/>
      <c r="BO667" s="287"/>
      <c r="BP667" s="287"/>
      <c r="BQ667" s="287"/>
      <c r="BR667" s="287"/>
      <c r="BS667" s="287"/>
      <c r="BT667" s="286"/>
    </row>
    <row r="668" spans="1:72" s="217" customFormat="1" ht="11.65" customHeight="1" x14ac:dyDescent="0.2">
      <c r="A668" s="289">
        <f>IF(ISBLANK(Tracker!G619),"",Tracker!G619)</f>
        <v>10</v>
      </c>
      <c r="B668" s="971" t="str">
        <f>IF(ISBLANK(Tracker!H619),"",Tracker!H619)</f>
        <v>Trident Boulevard</v>
      </c>
      <c r="C668" s="972"/>
      <c r="D668" s="972"/>
      <c r="E668" s="973"/>
      <c r="F668" s="96" t="str">
        <f>IF(ISBLANK(Tracker!L619),"",Tracker!L619)</f>
        <v>B35 7LZ</v>
      </c>
      <c r="G668" s="217">
        <f t="shared" si="100"/>
        <v>630</v>
      </c>
      <c r="H668" s="368"/>
      <c r="I668" s="287"/>
      <c r="J668" s="287"/>
      <c r="K668" s="287"/>
      <c r="L668" s="287"/>
      <c r="M668" s="287"/>
      <c r="N668" s="287"/>
      <c r="O668" s="287"/>
      <c r="P668" s="287"/>
      <c r="Q668" s="287"/>
      <c r="R668" s="287"/>
      <c r="S668" s="287"/>
      <c r="T668" s="286"/>
      <c r="U668" s="367"/>
      <c r="V668" s="287"/>
      <c r="W668" s="287"/>
      <c r="X668" s="287"/>
      <c r="Y668" s="287"/>
      <c r="Z668" s="287"/>
      <c r="AA668" s="287"/>
      <c r="AB668" s="287"/>
      <c r="AC668" s="287"/>
      <c r="AD668" s="287"/>
      <c r="AE668" s="287"/>
      <c r="AF668" s="287"/>
      <c r="AG668" s="365"/>
      <c r="AH668" s="368"/>
      <c r="AI668" s="287"/>
      <c r="AJ668" s="287"/>
      <c r="AK668" s="287"/>
      <c r="AL668" s="287"/>
      <c r="AM668" s="287"/>
      <c r="AN668" s="287"/>
      <c r="AO668" s="287"/>
      <c r="AP668" s="287"/>
      <c r="AQ668" s="287"/>
      <c r="AR668" s="287"/>
      <c r="AS668" s="287"/>
      <c r="AT668" s="286"/>
      <c r="AU668" s="367"/>
      <c r="AV668" s="287"/>
      <c r="AW668" s="287"/>
      <c r="AX668" s="287"/>
      <c r="AY668" s="287"/>
      <c r="AZ668" s="287"/>
      <c r="BA668" s="287"/>
      <c r="BB668" s="287"/>
      <c r="BC668" s="287"/>
      <c r="BD668" s="287"/>
      <c r="BE668" s="287"/>
      <c r="BF668" s="288"/>
      <c r="BG668" s="396"/>
      <c r="BH668" s="397"/>
      <c r="BI668" s="287"/>
      <c r="BJ668" s="287"/>
      <c r="BK668" s="287"/>
      <c r="BL668" s="287"/>
      <c r="BM668" s="287"/>
      <c r="BN668" s="287"/>
      <c r="BO668" s="287"/>
      <c r="BP668" s="287"/>
      <c r="BQ668" s="287"/>
      <c r="BR668" s="287"/>
      <c r="BS668" s="287"/>
      <c r="BT668" s="286"/>
    </row>
    <row r="669" spans="1:72" s="217" customFormat="1" ht="11.65" customHeight="1" x14ac:dyDescent="0.2">
      <c r="A669" s="289">
        <f>IF(ISBLANK(Tracker!G620),"",Tracker!G620)</f>
        <v>26</v>
      </c>
      <c r="B669" s="971" t="str">
        <f>IF(ISBLANK(Tracker!H620),"",Tracker!H620)</f>
        <v>Hawker Drive</v>
      </c>
      <c r="C669" s="972"/>
      <c r="D669" s="972"/>
      <c r="E669" s="973"/>
      <c r="F669" s="96" t="str">
        <f>IF(ISBLANK(Tracker!L620),"",Tracker!L620)</f>
        <v>B35 7EG</v>
      </c>
      <c r="G669" s="217">
        <f t="shared" si="100"/>
        <v>631</v>
      </c>
      <c r="H669" s="368"/>
      <c r="I669" s="287"/>
      <c r="J669" s="287"/>
      <c r="K669" s="287"/>
      <c r="L669" s="287"/>
      <c r="M669" s="287"/>
      <c r="N669" s="287"/>
      <c r="O669" s="287"/>
      <c r="P669" s="287"/>
      <c r="Q669" s="287"/>
      <c r="R669" s="287"/>
      <c r="S669" s="287"/>
      <c r="T669" s="286"/>
      <c r="U669" s="367"/>
      <c r="V669" s="287"/>
      <c r="W669" s="287"/>
      <c r="X669" s="287"/>
      <c r="Y669" s="287"/>
      <c r="Z669" s="287"/>
      <c r="AA669" s="287"/>
      <c r="AB669" s="287"/>
      <c r="AC669" s="287"/>
      <c r="AD669" s="287"/>
      <c r="AE669" s="287"/>
      <c r="AF669" s="287"/>
      <c r="AG669" s="365"/>
      <c r="AH669" s="368"/>
      <c r="AI669" s="287"/>
      <c r="AJ669" s="287"/>
      <c r="AK669" s="287"/>
      <c r="AL669" s="287"/>
      <c r="AM669" s="287"/>
      <c r="AN669" s="287"/>
      <c r="AO669" s="287"/>
      <c r="AP669" s="287"/>
      <c r="AQ669" s="287"/>
      <c r="AR669" s="287"/>
      <c r="AS669" s="287"/>
      <c r="AT669" s="286"/>
      <c r="AU669" s="367"/>
      <c r="AV669" s="287"/>
      <c r="AW669" s="287"/>
      <c r="AX669" s="287"/>
      <c r="AY669" s="287"/>
      <c r="AZ669" s="287"/>
      <c r="BA669" s="287"/>
      <c r="BB669" s="287"/>
      <c r="BC669" s="287"/>
      <c r="BD669" s="287"/>
      <c r="BE669" s="287"/>
      <c r="BF669" s="288"/>
      <c r="BG669" s="396"/>
      <c r="BH669" s="397"/>
      <c r="BI669" s="287"/>
      <c r="BJ669" s="287"/>
      <c r="BK669" s="287"/>
      <c r="BL669" s="287"/>
      <c r="BM669" s="287"/>
      <c r="BN669" s="287"/>
      <c r="BO669" s="287"/>
      <c r="BP669" s="287"/>
      <c r="BQ669" s="287"/>
      <c r="BR669" s="287"/>
      <c r="BS669" s="287"/>
      <c r="BT669" s="286"/>
    </row>
    <row r="670" spans="1:72" s="217" customFormat="1" ht="11.65" customHeight="1" x14ac:dyDescent="0.2">
      <c r="A670" s="289">
        <f>IF(ISBLANK(Tracker!G621),"",Tracker!G621)</f>
        <v>8</v>
      </c>
      <c r="B670" s="971" t="str">
        <f>IF(ISBLANK(Tracker!H621),"",Tracker!H621)</f>
        <v>Sopwith Croft</v>
      </c>
      <c r="C670" s="972"/>
      <c r="D670" s="972"/>
      <c r="E670" s="973"/>
      <c r="F670" s="96" t="str">
        <f>IF(ISBLANK(Tracker!L621),"",Tracker!L621)</f>
        <v>B35 7QH</v>
      </c>
      <c r="G670" s="217">
        <f t="shared" si="100"/>
        <v>632</v>
      </c>
      <c r="H670" s="368"/>
      <c r="I670" s="287"/>
      <c r="J670" s="287"/>
      <c r="K670" s="287"/>
      <c r="L670" s="287"/>
      <c r="M670" s="287"/>
      <c r="N670" s="287"/>
      <c r="O670" s="287"/>
      <c r="P670" s="287"/>
      <c r="Q670" s="287"/>
      <c r="R670" s="287"/>
      <c r="S670" s="287"/>
      <c r="T670" s="286"/>
      <c r="U670" s="367"/>
      <c r="V670" s="287"/>
      <c r="W670" s="287"/>
      <c r="X670" s="287"/>
      <c r="Y670" s="287"/>
      <c r="Z670" s="287"/>
      <c r="AA670" s="287"/>
      <c r="AB670" s="287"/>
      <c r="AC670" s="287"/>
      <c r="AD670" s="287"/>
      <c r="AE670" s="287"/>
      <c r="AF670" s="287"/>
      <c r="AG670" s="365"/>
      <c r="AH670" s="368"/>
      <c r="AI670" s="287"/>
      <c r="AJ670" s="287"/>
      <c r="AK670" s="287"/>
      <c r="AL670" s="287"/>
      <c r="AM670" s="287"/>
      <c r="AN670" s="287"/>
      <c r="AO670" s="287"/>
      <c r="AP670" s="287"/>
      <c r="AQ670" s="287"/>
      <c r="AR670" s="287"/>
      <c r="AS670" s="287"/>
      <c r="AT670" s="286"/>
      <c r="AU670" s="367"/>
      <c r="AV670" s="287"/>
      <c r="AW670" s="287"/>
      <c r="AX670" s="287"/>
      <c r="AY670" s="287"/>
      <c r="AZ670" s="287"/>
      <c r="BA670" s="287"/>
      <c r="BB670" s="287"/>
      <c r="BC670" s="287"/>
      <c r="BD670" s="287"/>
      <c r="BE670" s="287"/>
      <c r="BF670" s="288"/>
      <c r="BG670" s="396"/>
      <c r="BH670" s="397"/>
      <c r="BI670" s="287"/>
      <c r="BJ670" s="287"/>
      <c r="BK670" s="287"/>
      <c r="BL670" s="287"/>
      <c r="BM670" s="287"/>
      <c r="BN670" s="287"/>
      <c r="BO670" s="287"/>
      <c r="BP670" s="287"/>
      <c r="BQ670" s="287"/>
      <c r="BR670" s="287"/>
      <c r="BS670" s="287"/>
      <c r="BT670" s="286"/>
    </row>
    <row r="671" spans="1:72" s="217" customFormat="1" ht="11.65" customHeight="1" x14ac:dyDescent="0.2">
      <c r="A671" s="289" t="str">
        <f>IF(ISBLANK(Tracker!G622),"",Tracker!G622)</f>
        <v>FLAT 331</v>
      </c>
      <c r="B671" s="971" t="str">
        <f>IF(ISBLANK(Tracker!H622),"",Tracker!H622)</f>
        <v>Yatesbury Avenue</v>
      </c>
      <c r="C671" s="972"/>
      <c r="D671" s="972"/>
      <c r="E671" s="973"/>
      <c r="F671" s="96" t="str">
        <f>IF(ISBLANK(Tracker!L622),"",Tracker!L622)</f>
        <v>B35 6QP</v>
      </c>
      <c r="G671" s="217">
        <f t="shared" si="100"/>
        <v>633</v>
      </c>
      <c r="H671" s="368"/>
      <c r="I671" s="287"/>
      <c r="J671" s="287"/>
      <c r="K671" s="287"/>
      <c r="L671" s="287"/>
      <c r="M671" s="287"/>
      <c r="N671" s="287"/>
      <c r="O671" s="287"/>
      <c r="P671" s="287"/>
      <c r="Q671" s="287"/>
      <c r="R671" s="287"/>
      <c r="S671" s="287"/>
      <c r="T671" s="286"/>
      <c r="U671" s="367"/>
      <c r="V671" s="287"/>
      <c r="W671" s="287"/>
      <c r="X671" s="287"/>
      <c r="Y671" s="287"/>
      <c r="Z671" s="287"/>
      <c r="AA671" s="287"/>
      <c r="AB671" s="287"/>
      <c r="AC671" s="287"/>
      <c r="AD671" s="287"/>
      <c r="AE671" s="287"/>
      <c r="AF671" s="287"/>
      <c r="AG671" s="365"/>
      <c r="AH671" s="368"/>
      <c r="AI671" s="287"/>
      <c r="AJ671" s="287"/>
      <c r="AK671" s="287"/>
      <c r="AL671" s="287"/>
      <c r="AM671" s="287"/>
      <c r="AN671" s="287"/>
      <c r="AO671" s="287"/>
      <c r="AP671" s="287"/>
      <c r="AQ671" s="287"/>
      <c r="AR671" s="287"/>
      <c r="AS671" s="287"/>
      <c r="AT671" s="286"/>
      <c r="AU671" s="367"/>
      <c r="AV671" s="287"/>
      <c r="AW671" s="287"/>
      <c r="AX671" s="287"/>
      <c r="AY671" s="287"/>
      <c r="AZ671" s="287"/>
      <c r="BA671" s="287"/>
      <c r="BB671" s="287"/>
      <c r="BC671" s="287"/>
      <c r="BD671" s="287"/>
      <c r="BE671" s="287"/>
      <c r="BF671" s="288"/>
      <c r="BG671" s="396"/>
      <c r="BH671" s="397"/>
      <c r="BI671" s="287"/>
      <c r="BJ671" s="287"/>
      <c r="BK671" s="287"/>
      <c r="BL671" s="287"/>
      <c r="BM671" s="287"/>
      <c r="BN671" s="287"/>
      <c r="BO671" s="287"/>
      <c r="BP671" s="287"/>
      <c r="BQ671" s="287"/>
      <c r="BR671" s="287"/>
      <c r="BS671" s="287"/>
      <c r="BT671" s="286"/>
    </row>
    <row r="672" spans="1:72" s="217" customFormat="1" ht="11.65" customHeight="1" x14ac:dyDescent="0.2">
      <c r="A672" s="289" t="str">
        <f>IF(ISBLANK(Tracker!G623),"",Tracker!G623)</f>
        <v>FLAT 335</v>
      </c>
      <c r="B672" s="971" t="str">
        <f>IF(ISBLANK(Tracker!H623),"",Tracker!H623)</f>
        <v>Yatesbury Avenue</v>
      </c>
      <c r="C672" s="972"/>
      <c r="D672" s="972"/>
      <c r="E672" s="973"/>
      <c r="F672" s="96" t="str">
        <f>IF(ISBLANK(Tracker!L623),"",Tracker!L623)</f>
        <v>B35 6QP</v>
      </c>
      <c r="G672" s="217">
        <f t="shared" si="100"/>
        <v>634</v>
      </c>
      <c r="H672" s="368"/>
      <c r="I672" s="287"/>
      <c r="J672" s="287"/>
      <c r="K672" s="287"/>
      <c r="L672" s="287"/>
      <c r="M672" s="287"/>
      <c r="N672" s="287"/>
      <c r="O672" s="287"/>
      <c r="P672" s="287"/>
      <c r="Q672" s="287"/>
      <c r="R672" s="287"/>
      <c r="S672" s="287"/>
      <c r="T672" s="286"/>
      <c r="U672" s="367"/>
      <c r="V672" s="287"/>
      <c r="W672" s="287"/>
      <c r="X672" s="287"/>
      <c r="Y672" s="287"/>
      <c r="Z672" s="287"/>
      <c r="AA672" s="287"/>
      <c r="AB672" s="287"/>
      <c r="AC672" s="287"/>
      <c r="AD672" s="287"/>
      <c r="AE672" s="287"/>
      <c r="AF672" s="287"/>
      <c r="AG672" s="365"/>
      <c r="AH672" s="368"/>
      <c r="AI672" s="287"/>
      <c r="AJ672" s="287"/>
      <c r="AK672" s="287"/>
      <c r="AL672" s="287"/>
      <c r="AM672" s="287"/>
      <c r="AN672" s="287"/>
      <c r="AO672" s="287"/>
      <c r="AP672" s="287"/>
      <c r="AQ672" s="287"/>
      <c r="AR672" s="287"/>
      <c r="AS672" s="287"/>
      <c r="AT672" s="286"/>
      <c r="AU672" s="367"/>
      <c r="AV672" s="287"/>
      <c r="AW672" s="287"/>
      <c r="AX672" s="287"/>
      <c r="AY672" s="287"/>
      <c r="AZ672" s="287"/>
      <c r="BA672" s="287"/>
      <c r="BB672" s="287"/>
      <c r="BC672" s="287"/>
      <c r="BD672" s="287"/>
      <c r="BE672" s="287"/>
      <c r="BF672" s="288"/>
      <c r="BG672" s="396"/>
      <c r="BH672" s="397"/>
      <c r="BI672" s="287"/>
      <c r="BJ672" s="287"/>
      <c r="BK672" s="287"/>
      <c r="BL672" s="287"/>
      <c r="BM672" s="287"/>
      <c r="BN672" s="287"/>
      <c r="BO672" s="287"/>
      <c r="BP672" s="287"/>
      <c r="BQ672" s="287"/>
      <c r="BR672" s="287"/>
      <c r="BS672" s="287"/>
      <c r="BT672" s="286"/>
    </row>
    <row r="673" spans="1:72" s="217" customFormat="1" ht="11.65" customHeight="1" x14ac:dyDescent="0.2">
      <c r="A673" s="289" t="str">
        <f>IF(ISBLANK(Tracker!G624),"",Tracker!G624)</f>
        <v>FLAT 337</v>
      </c>
      <c r="B673" s="971" t="str">
        <f>IF(ISBLANK(Tracker!H624),"",Tracker!H624)</f>
        <v>Yatesbury Avenue</v>
      </c>
      <c r="C673" s="972"/>
      <c r="D673" s="972"/>
      <c r="E673" s="973"/>
      <c r="F673" s="96" t="str">
        <f>IF(ISBLANK(Tracker!L624),"",Tracker!L624)</f>
        <v>B35 6QP</v>
      </c>
      <c r="G673" s="217">
        <f t="shared" si="100"/>
        <v>635</v>
      </c>
      <c r="H673" s="368"/>
      <c r="I673" s="287"/>
      <c r="J673" s="287"/>
      <c r="K673" s="287"/>
      <c r="L673" s="287"/>
      <c r="M673" s="287"/>
      <c r="N673" s="287"/>
      <c r="O673" s="287"/>
      <c r="P673" s="287"/>
      <c r="Q673" s="287"/>
      <c r="R673" s="287"/>
      <c r="S673" s="287"/>
      <c r="T673" s="286"/>
      <c r="U673" s="367"/>
      <c r="V673" s="287"/>
      <c r="W673" s="287"/>
      <c r="X673" s="287"/>
      <c r="Y673" s="287"/>
      <c r="Z673" s="287"/>
      <c r="AA673" s="287"/>
      <c r="AB673" s="287"/>
      <c r="AC673" s="287"/>
      <c r="AD673" s="287"/>
      <c r="AE673" s="287"/>
      <c r="AF673" s="287"/>
      <c r="AG673" s="365"/>
      <c r="AH673" s="368"/>
      <c r="AI673" s="287"/>
      <c r="AJ673" s="287"/>
      <c r="AK673" s="287"/>
      <c r="AL673" s="287"/>
      <c r="AM673" s="287"/>
      <c r="AN673" s="287"/>
      <c r="AO673" s="287"/>
      <c r="AP673" s="287"/>
      <c r="AQ673" s="287"/>
      <c r="AR673" s="287"/>
      <c r="AS673" s="287"/>
      <c r="AT673" s="286"/>
      <c r="AU673" s="367"/>
      <c r="AV673" s="287"/>
      <c r="AW673" s="287"/>
      <c r="AX673" s="287"/>
      <c r="AY673" s="287"/>
      <c r="AZ673" s="287"/>
      <c r="BA673" s="287"/>
      <c r="BB673" s="287"/>
      <c r="BC673" s="287"/>
      <c r="BD673" s="287"/>
      <c r="BE673" s="287"/>
      <c r="BF673" s="288"/>
      <c r="BG673" s="396"/>
      <c r="BH673" s="397"/>
      <c r="BI673" s="287"/>
      <c r="BJ673" s="287"/>
      <c r="BK673" s="287"/>
      <c r="BL673" s="287"/>
      <c r="BM673" s="287"/>
      <c r="BN673" s="287"/>
      <c r="BO673" s="287"/>
      <c r="BP673" s="287"/>
      <c r="BQ673" s="287"/>
      <c r="BR673" s="287"/>
      <c r="BS673" s="287"/>
      <c r="BT673" s="286"/>
    </row>
    <row r="674" spans="1:72" s="217" customFormat="1" ht="11.65" customHeight="1" x14ac:dyDescent="0.2">
      <c r="A674" s="289" t="str">
        <f>IF(ISBLANK(Tracker!G625),"",Tracker!G625)</f>
        <v>FLAT 127C</v>
      </c>
      <c r="B674" s="971" t="str">
        <f>IF(ISBLANK(Tracker!H625),"",Tracker!H625)</f>
        <v>Farnborough Road</v>
      </c>
      <c r="C674" s="972"/>
      <c r="D674" s="972"/>
      <c r="E674" s="973"/>
      <c r="F674" s="96" t="str">
        <f>IF(ISBLANK(Tracker!L625),"",Tracker!L625)</f>
        <v>B35 7LQ</v>
      </c>
      <c r="G674" s="217">
        <f t="shared" si="100"/>
        <v>636</v>
      </c>
      <c r="H674" s="368"/>
      <c r="I674" s="287"/>
      <c r="J674" s="287"/>
      <c r="K674" s="287"/>
      <c r="L674" s="287"/>
      <c r="M674" s="287"/>
      <c r="N674" s="287"/>
      <c r="O674" s="287"/>
      <c r="P674" s="287"/>
      <c r="Q674" s="287"/>
      <c r="R674" s="287"/>
      <c r="S674" s="287"/>
      <c r="T674" s="286"/>
      <c r="U674" s="367"/>
      <c r="V674" s="287"/>
      <c r="W674" s="287"/>
      <c r="X674" s="287"/>
      <c r="Y674" s="287"/>
      <c r="Z674" s="287"/>
      <c r="AA674" s="287"/>
      <c r="AB674" s="287"/>
      <c r="AC674" s="287"/>
      <c r="AD674" s="287"/>
      <c r="AE674" s="287"/>
      <c r="AF674" s="287"/>
      <c r="AG674" s="365"/>
      <c r="AH674" s="368"/>
      <c r="AI674" s="287"/>
      <c r="AJ674" s="287"/>
      <c r="AK674" s="287"/>
      <c r="AL674" s="287"/>
      <c r="AM674" s="287"/>
      <c r="AN674" s="287"/>
      <c r="AO674" s="287"/>
      <c r="AP674" s="287"/>
      <c r="AQ674" s="287"/>
      <c r="AR674" s="287"/>
      <c r="AS674" s="287"/>
      <c r="AT674" s="286"/>
      <c r="AU674" s="367"/>
      <c r="AV674" s="287"/>
      <c r="AW674" s="287"/>
      <c r="AX674" s="287"/>
      <c r="AY674" s="287"/>
      <c r="AZ674" s="287"/>
      <c r="BA674" s="287"/>
      <c r="BB674" s="287"/>
      <c r="BC674" s="287"/>
      <c r="BD674" s="287"/>
      <c r="BE674" s="287"/>
      <c r="BF674" s="288"/>
      <c r="BG674" s="396"/>
      <c r="BH674" s="397"/>
      <c r="BI674" s="287"/>
      <c r="BJ674" s="287"/>
      <c r="BK674" s="287"/>
      <c r="BL674" s="287"/>
      <c r="BM674" s="287"/>
      <c r="BN674" s="287"/>
      <c r="BO674" s="287"/>
      <c r="BP674" s="287"/>
      <c r="BQ674" s="287"/>
      <c r="BR674" s="287"/>
      <c r="BS674" s="287"/>
      <c r="BT674" s="286"/>
    </row>
    <row r="675" spans="1:72" s="217" customFormat="1" ht="11.65" customHeight="1" x14ac:dyDescent="0.2">
      <c r="A675" s="289" t="str">
        <f>IF(ISBLANK(Tracker!G626),"",Tracker!G626)</f>
        <v>FLAT 129C</v>
      </c>
      <c r="B675" s="971" t="str">
        <f>IF(ISBLANK(Tracker!H626),"",Tracker!H626)</f>
        <v>Farnborough Road</v>
      </c>
      <c r="C675" s="972"/>
      <c r="D675" s="972"/>
      <c r="E675" s="973"/>
      <c r="F675" s="96" t="str">
        <f>IF(ISBLANK(Tracker!L626),"",Tracker!L626)</f>
        <v>B35 7LQ</v>
      </c>
      <c r="G675" s="217">
        <f t="shared" si="100"/>
        <v>637</v>
      </c>
      <c r="H675" s="368"/>
      <c r="I675" s="287"/>
      <c r="J675" s="287"/>
      <c r="K675" s="287"/>
      <c r="L675" s="287"/>
      <c r="M675" s="287"/>
      <c r="N675" s="287"/>
      <c r="O675" s="287"/>
      <c r="P675" s="287"/>
      <c r="Q675" s="287"/>
      <c r="R675" s="287"/>
      <c r="S675" s="287"/>
      <c r="T675" s="286"/>
      <c r="U675" s="367"/>
      <c r="V675" s="287"/>
      <c r="W675" s="287"/>
      <c r="X675" s="287"/>
      <c r="Y675" s="287"/>
      <c r="Z675" s="287"/>
      <c r="AA675" s="287"/>
      <c r="AB675" s="287"/>
      <c r="AC675" s="287"/>
      <c r="AD675" s="287"/>
      <c r="AE675" s="287"/>
      <c r="AF675" s="287"/>
      <c r="AG675" s="365"/>
      <c r="AH675" s="368"/>
      <c r="AI675" s="287"/>
      <c r="AJ675" s="287"/>
      <c r="AK675" s="287"/>
      <c r="AL675" s="287"/>
      <c r="AM675" s="287"/>
      <c r="AN675" s="287"/>
      <c r="AO675" s="287"/>
      <c r="AP675" s="287"/>
      <c r="AQ675" s="287"/>
      <c r="AR675" s="287"/>
      <c r="AS675" s="287"/>
      <c r="AT675" s="286"/>
      <c r="AU675" s="367"/>
      <c r="AV675" s="287"/>
      <c r="AW675" s="287"/>
      <c r="AX675" s="287"/>
      <c r="AY675" s="287"/>
      <c r="AZ675" s="287"/>
      <c r="BA675" s="287"/>
      <c r="BB675" s="287"/>
      <c r="BC675" s="287"/>
      <c r="BD675" s="287"/>
      <c r="BE675" s="287"/>
      <c r="BF675" s="288"/>
      <c r="BG675" s="396"/>
      <c r="BH675" s="397"/>
      <c r="BI675" s="287"/>
      <c r="BJ675" s="287"/>
      <c r="BK675" s="287"/>
      <c r="BL675" s="287"/>
      <c r="BM675" s="287"/>
      <c r="BN675" s="287"/>
      <c r="BO675" s="287"/>
      <c r="BP675" s="287"/>
      <c r="BQ675" s="287"/>
      <c r="BR675" s="287"/>
      <c r="BS675" s="287"/>
      <c r="BT675" s="286"/>
    </row>
    <row r="676" spans="1:72" s="217" customFormat="1" ht="11.65" customHeight="1" x14ac:dyDescent="0.2">
      <c r="A676" s="289" t="str">
        <f>IF(ISBLANK(Tracker!G627),"",Tracker!G627)</f>
        <v>FLAT 129E</v>
      </c>
      <c r="B676" s="971" t="str">
        <f>IF(ISBLANK(Tracker!H627),"",Tracker!H627)</f>
        <v>Farnborough Road</v>
      </c>
      <c r="C676" s="972"/>
      <c r="D676" s="972"/>
      <c r="E676" s="973"/>
      <c r="F676" s="96" t="str">
        <f>IF(ISBLANK(Tracker!L627),"",Tracker!L627)</f>
        <v>B35 7LQ</v>
      </c>
      <c r="G676" s="217">
        <f t="shared" si="100"/>
        <v>638</v>
      </c>
      <c r="H676" s="368"/>
      <c r="I676" s="287"/>
      <c r="J676" s="287"/>
      <c r="K676" s="287"/>
      <c r="L676" s="287"/>
      <c r="M676" s="287"/>
      <c r="N676" s="287"/>
      <c r="O676" s="287"/>
      <c r="P676" s="287"/>
      <c r="Q676" s="287"/>
      <c r="R676" s="287"/>
      <c r="S676" s="287"/>
      <c r="T676" s="286"/>
      <c r="U676" s="367"/>
      <c r="V676" s="287"/>
      <c r="W676" s="287"/>
      <c r="X676" s="287"/>
      <c r="Y676" s="287"/>
      <c r="Z676" s="287"/>
      <c r="AA676" s="287"/>
      <c r="AB676" s="287"/>
      <c r="AC676" s="287"/>
      <c r="AD676" s="287"/>
      <c r="AE676" s="287"/>
      <c r="AF676" s="287"/>
      <c r="AG676" s="365"/>
      <c r="AH676" s="368"/>
      <c r="AI676" s="287"/>
      <c r="AJ676" s="287"/>
      <c r="AK676" s="287"/>
      <c r="AL676" s="287"/>
      <c r="AM676" s="287"/>
      <c r="AN676" s="287"/>
      <c r="AO676" s="287"/>
      <c r="AP676" s="287"/>
      <c r="AQ676" s="287"/>
      <c r="AR676" s="287"/>
      <c r="AS676" s="287"/>
      <c r="AT676" s="286"/>
      <c r="AU676" s="367"/>
      <c r="AV676" s="287"/>
      <c r="AW676" s="287"/>
      <c r="AX676" s="287"/>
      <c r="AY676" s="287"/>
      <c r="AZ676" s="287"/>
      <c r="BA676" s="287"/>
      <c r="BB676" s="287"/>
      <c r="BC676" s="287"/>
      <c r="BD676" s="287"/>
      <c r="BE676" s="287"/>
      <c r="BF676" s="288"/>
      <c r="BG676" s="396"/>
      <c r="BH676" s="397"/>
      <c r="BI676" s="287"/>
      <c r="BJ676" s="287"/>
      <c r="BK676" s="287"/>
      <c r="BL676" s="287"/>
      <c r="BM676" s="287"/>
      <c r="BN676" s="287"/>
      <c r="BO676" s="287"/>
      <c r="BP676" s="287"/>
      <c r="BQ676" s="287"/>
      <c r="BR676" s="287"/>
      <c r="BS676" s="287"/>
      <c r="BT676" s="286"/>
    </row>
    <row r="677" spans="1:72" s="217" customFormat="1" ht="11.65" customHeight="1" x14ac:dyDescent="0.2">
      <c r="A677" s="289">
        <f>IF(ISBLANK(Tracker!G628),"",Tracker!G628)</f>
        <v>7</v>
      </c>
      <c r="B677" s="971" t="str">
        <f>IF(ISBLANK(Tracker!H628),"",Tracker!H628)</f>
        <v>Bond Drive</v>
      </c>
      <c r="C677" s="972"/>
      <c r="D677" s="972"/>
      <c r="E677" s="973"/>
      <c r="F677" s="96" t="str">
        <f>IF(ISBLANK(Tracker!L628),"",Tracker!L628)</f>
        <v>B35 7QQ</v>
      </c>
      <c r="G677" s="217">
        <f t="shared" si="100"/>
        <v>639</v>
      </c>
      <c r="H677" s="368"/>
      <c r="I677" s="287"/>
      <c r="J677" s="287"/>
      <c r="K677" s="287"/>
      <c r="L677" s="287"/>
      <c r="M677" s="287"/>
      <c r="N677" s="287"/>
      <c r="O677" s="287"/>
      <c r="P677" s="287"/>
      <c r="Q677" s="287"/>
      <c r="R677" s="287"/>
      <c r="S677" s="287"/>
      <c r="T677" s="286"/>
      <c r="U677" s="367"/>
      <c r="V677" s="287"/>
      <c r="W677" s="287"/>
      <c r="X677" s="287"/>
      <c r="Y677" s="287"/>
      <c r="Z677" s="287"/>
      <c r="AA677" s="287"/>
      <c r="AB677" s="287"/>
      <c r="AC677" s="287"/>
      <c r="AD677" s="287"/>
      <c r="AE677" s="287"/>
      <c r="AF677" s="287"/>
      <c r="AG677" s="365"/>
      <c r="AH677" s="368"/>
      <c r="AI677" s="287"/>
      <c r="AJ677" s="287"/>
      <c r="AK677" s="287"/>
      <c r="AL677" s="287"/>
      <c r="AM677" s="287"/>
      <c r="AN677" s="287"/>
      <c r="AO677" s="287"/>
      <c r="AP677" s="287"/>
      <c r="AQ677" s="287"/>
      <c r="AR677" s="287"/>
      <c r="AS677" s="287"/>
      <c r="AT677" s="286"/>
      <c r="AU677" s="367"/>
      <c r="AV677" s="287"/>
      <c r="AW677" s="287"/>
      <c r="AX677" s="287"/>
      <c r="AY677" s="287"/>
      <c r="AZ677" s="287"/>
      <c r="BA677" s="287"/>
      <c r="BB677" s="287"/>
      <c r="BC677" s="287"/>
      <c r="BD677" s="287"/>
      <c r="BE677" s="287"/>
      <c r="BF677" s="288"/>
      <c r="BG677" s="396"/>
      <c r="BH677" s="397"/>
      <c r="BI677" s="287"/>
      <c r="BJ677" s="287"/>
      <c r="BK677" s="287"/>
      <c r="BL677" s="287"/>
      <c r="BM677" s="287"/>
      <c r="BN677" s="287"/>
      <c r="BO677" s="287"/>
      <c r="BP677" s="287"/>
      <c r="BQ677" s="287"/>
      <c r="BR677" s="287"/>
      <c r="BS677" s="287"/>
      <c r="BT677" s="286"/>
    </row>
    <row r="678" spans="1:72" s="217" customFormat="1" ht="11.65" customHeight="1" x14ac:dyDescent="0.2">
      <c r="A678" s="289">
        <f>IF(ISBLANK(Tracker!G629),"",Tracker!G629)</f>
        <v>14</v>
      </c>
      <c r="B678" s="971" t="str">
        <f>IF(ISBLANK(Tracker!H629),"",Tracker!H629)</f>
        <v>Bovingdon Road</v>
      </c>
      <c r="C678" s="972"/>
      <c r="D678" s="972"/>
      <c r="E678" s="973"/>
      <c r="F678" s="96" t="str">
        <f>IF(ISBLANK(Tracker!L629),"",Tracker!L629)</f>
        <v>B35 6QD</v>
      </c>
      <c r="G678" s="217">
        <f t="shared" si="100"/>
        <v>640</v>
      </c>
      <c r="H678" s="368"/>
      <c r="I678" s="287"/>
      <c r="J678" s="287"/>
      <c r="K678" s="287"/>
      <c r="L678" s="287"/>
      <c r="M678" s="287"/>
      <c r="N678" s="287"/>
      <c r="O678" s="287"/>
      <c r="P678" s="287"/>
      <c r="Q678" s="287"/>
      <c r="R678" s="287"/>
      <c r="S678" s="287"/>
      <c r="T678" s="286"/>
      <c r="U678" s="367"/>
      <c r="V678" s="287"/>
      <c r="W678" s="287"/>
      <c r="X678" s="287"/>
      <c r="Y678" s="287"/>
      <c r="Z678" s="287"/>
      <c r="AA678" s="287"/>
      <c r="AB678" s="287"/>
      <c r="AC678" s="287"/>
      <c r="AD678" s="287"/>
      <c r="AE678" s="287"/>
      <c r="AF678" s="287"/>
      <c r="AG678" s="365"/>
      <c r="AH678" s="368"/>
      <c r="AI678" s="287"/>
      <c r="AJ678" s="287"/>
      <c r="AK678" s="287"/>
      <c r="AL678" s="287"/>
      <c r="AM678" s="287"/>
      <c r="AN678" s="287"/>
      <c r="AO678" s="287"/>
      <c r="AP678" s="287"/>
      <c r="AQ678" s="287"/>
      <c r="AR678" s="287"/>
      <c r="AS678" s="287"/>
      <c r="AT678" s="286"/>
      <c r="AU678" s="367"/>
      <c r="AV678" s="287"/>
      <c r="AW678" s="287"/>
      <c r="AX678" s="287"/>
      <c r="AY678" s="287"/>
      <c r="AZ678" s="287"/>
      <c r="BA678" s="287"/>
      <c r="BB678" s="287"/>
      <c r="BC678" s="287"/>
      <c r="BD678" s="287"/>
      <c r="BE678" s="287"/>
      <c r="BF678" s="288"/>
      <c r="BG678" s="396"/>
      <c r="BH678" s="397"/>
      <c r="BI678" s="287"/>
      <c r="BJ678" s="287"/>
      <c r="BK678" s="287"/>
      <c r="BL678" s="287"/>
      <c r="BM678" s="287"/>
      <c r="BN678" s="287"/>
      <c r="BO678" s="287"/>
      <c r="BP678" s="287"/>
      <c r="BQ678" s="287"/>
      <c r="BR678" s="287"/>
      <c r="BS678" s="287"/>
      <c r="BT678" s="286"/>
    </row>
    <row r="679" spans="1:72" s="217" customFormat="1" ht="11.65" customHeight="1" x14ac:dyDescent="0.2">
      <c r="A679" s="289" t="str">
        <f>IF(ISBLANK(Tracker!G630),"",Tracker!G630)</f>
        <v xml:space="preserve">FLAT 24 </v>
      </c>
      <c r="B679" s="971" t="str">
        <f>IF(ISBLANK(Tracker!H630),"",Tracker!H630)</f>
        <v>Bovingdon Road</v>
      </c>
      <c r="C679" s="972"/>
      <c r="D679" s="972"/>
      <c r="E679" s="973"/>
      <c r="F679" s="96" t="str">
        <f>IF(ISBLANK(Tracker!L630),"",Tracker!L630)</f>
        <v>B35 6QD</v>
      </c>
      <c r="G679" s="217">
        <f t="shared" ref="G679:G742" si="101">IF(B679&lt;&gt;"",G678+1,"")</f>
        <v>641</v>
      </c>
      <c r="H679" s="368"/>
      <c r="I679" s="287"/>
      <c r="J679" s="287"/>
      <c r="K679" s="287"/>
      <c r="L679" s="287"/>
      <c r="M679" s="287"/>
      <c r="N679" s="287"/>
      <c r="O679" s="287"/>
      <c r="P679" s="287"/>
      <c r="Q679" s="287"/>
      <c r="R679" s="287"/>
      <c r="S679" s="287"/>
      <c r="T679" s="286"/>
      <c r="U679" s="367"/>
      <c r="V679" s="287"/>
      <c r="W679" s="287"/>
      <c r="X679" s="287"/>
      <c r="Y679" s="287"/>
      <c r="Z679" s="287"/>
      <c r="AA679" s="287"/>
      <c r="AB679" s="287"/>
      <c r="AC679" s="287"/>
      <c r="AD679" s="287"/>
      <c r="AE679" s="287"/>
      <c r="AF679" s="287"/>
      <c r="AG679" s="365"/>
      <c r="AH679" s="368"/>
      <c r="AI679" s="287"/>
      <c r="AJ679" s="287"/>
      <c r="AK679" s="287"/>
      <c r="AL679" s="287"/>
      <c r="AM679" s="287"/>
      <c r="AN679" s="287"/>
      <c r="AO679" s="287"/>
      <c r="AP679" s="287"/>
      <c r="AQ679" s="287"/>
      <c r="AR679" s="287"/>
      <c r="AS679" s="287"/>
      <c r="AT679" s="286"/>
      <c r="AU679" s="367"/>
      <c r="AV679" s="287"/>
      <c r="AW679" s="287"/>
      <c r="AX679" s="287"/>
      <c r="AY679" s="287"/>
      <c r="AZ679" s="287"/>
      <c r="BA679" s="287"/>
      <c r="BB679" s="287"/>
      <c r="BC679" s="287"/>
      <c r="BD679" s="287"/>
      <c r="BE679" s="287"/>
      <c r="BF679" s="288"/>
      <c r="BG679" s="396"/>
      <c r="BH679" s="397"/>
      <c r="BI679" s="287"/>
      <c r="BJ679" s="287"/>
      <c r="BK679" s="287"/>
      <c r="BL679" s="287"/>
      <c r="BM679" s="287"/>
      <c r="BN679" s="287"/>
      <c r="BO679" s="287"/>
      <c r="BP679" s="287"/>
      <c r="BQ679" s="287"/>
      <c r="BR679" s="287"/>
      <c r="BS679" s="287"/>
      <c r="BT679" s="286"/>
    </row>
    <row r="680" spans="1:72" s="217" customFormat="1" ht="11.65" customHeight="1" x14ac:dyDescent="0.2">
      <c r="A680" s="289" t="str">
        <f>IF(ISBLANK(Tracker!G631),"",Tracker!G631)</f>
        <v xml:space="preserve">FLAT 42 </v>
      </c>
      <c r="B680" s="971" t="str">
        <f>IF(ISBLANK(Tracker!H631),"",Tracker!H631)</f>
        <v>Cosford Crescent</v>
      </c>
      <c r="C680" s="972"/>
      <c r="D680" s="972"/>
      <c r="E680" s="973"/>
      <c r="F680" s="96" t="str">
        <f>IF(ISBLANK(Tracker!L631),"",Tracker!L631)</f>
        <v>B35 6QE</v>
      </c>
      <c r="G680" s="217">
        <f t="shared" si="101"/>
        <v>642</v>
      </c>
      <c r="H680" s="368"/>
      <c r="I680" s="287"/>
      <c r="J680" s="287"/>
      <c r="K680" s="287"/>
      <c r="L680" s="287"/>
      <c r="M680" s="287"/>
      <c r="N680" s="287"/>
      <c r="O680" s="287"/>
      <c r="P680" s="287"/>
      <c r="Q680" s="287"/>
      <c r="R680" s="287"/>
      <c r="S680" s="287"/>
      <c r="T680" s="286"/>
      <c r="U680" s="367"/>
      <c r="V680" s="287"/>
      <c r="W680" s="287"/>
      <c r="X680" s="287"/>
      <c r="Y680" s="287"/>
      <c r="Z680" s="287"/>
      <c r="AA680" s="287"/>
      <c r="AB680" s="287"/>
      <c r="AC680" s="287"/>
      <c r="AD680" s="287"/>
      <c r="AE680" s="287"/>
      <c r="AF680" s="287"/>
      <c r="AG680" s="365"/>
      <c r="AH680" s="368"/>
      <c r="AI680" s="287"/>
      <c r="AJ680" s="287"/>
      <c r="AK680" s="287"/>
      <c r="AL680" s="287"/>
      <c r="AM680" s="287"/>
      <c r="AN680" s="287"/>
      <c r="AO680" s="287"/>
      <c r="AP680" s="287"/>
      <c r="AQ680" s="287"/>
      <c r="AR680" s="287"/>
      <c r="AS680" s="287"/>
      <c r="AT680" s="286"/>
      <c r="AU680" s="367"/>
      <c r="AV680" s="287"/>
      <c r="AW680" s="287"/>
      <c r="AX680" s="287"/>
      <c r="AY680" s="287"/>
      <c r="AZ680" s="287"/>
      <c r="BA680" s="287"/>
      <c r="BB680" s="287"/>
      <c r="BC680" s="287"/>
      <c r="BD680" s="287"/>
      <c r="BE680" s="287"/>
      <c r="BF680" s="288"/>
      <c r="BG680" s="396"/>
      <c r="BH680" s="397"/>
      <c r="BI680" s="287"/>
      <c r="BJ680" s="287"/>
      <c r="BK680" s="287"/>
      <c r="BL680" s="287"/>
      <c r="BM680" s="287"/>
      <c r="BN680" s="287"/>
      <c r="BO680" s="287"/>
      <c r="BP680" s="287"/>
      <c r="BQ680" s="287"/>
      <c r="BR680" s="287"/>
      <c r="BS680" s="287"/>
      <c r="BT680" s="286"/>
    </row>
    <row r="681" spans="1:72" s="217" customFormat="1" ht="11.65" customHeight="1" x14ac:dyDescent="0.2">
      <c r="A681" s="289" t="str">
        <f>IF(ISBLANK(Tracker!G632),"",Tracker!G632)</f>
        <v>FLAT 131F</v>
      </c>
      <c r="B681" s="971" t="str">
        <f>IF(ISBLANK(Tracker!H632),"",Tracker!H632)</f>
        <v>Farnborough Road</v>
      </c>
      <c r="C681" s="972"/>
      <c r="D681" s="972"/>
      <c r="E681" s="973"/>
      <c r="F681" s="96" t="str">
        <f>IF(ISBLANK(Tracker!L632),"",Tracker!L632)</f>
        <v>B35 7LQ</v>
      </c>
      <c r="G681" s="217">
        <f t="shared" si="101"/>
        <v>643</v>
      </c>
      <c r="H681" s="368"/>
      <c r="I681" s="287"/>
      <c r="J681" s="287"/>
      <c r="K681" s="287"/>
      <c r="L681" s="287"/>
      <c r="M681" s="287"/>
      <c r="N681" s="287"/>
      <c r="O681" s="287"/>
      <c r="P681" s="287"/>
      <c r="Q681" s="287"/>
      <c r="R681" s="287"/>
      <c r="S681" s="287"/>
      <c r="T681" s="286"/>
      <c r="U681" s="367"/>
      <c r="V681" s="287"/>
      <c r="W681" s="287"/>
      <c r="X681" s="287"/>
      <c r="Y681" s="287"/>
      <c r="Z681" s="287"/>
      <c r="AA681" s="287"/>
      <c r="AB681" s="287"/>
      <c r="AC681" s="287"/>
      <c r="AD681" s="287"/>
      <c r="AE681" s="287"/>
      <c r="AF681" s="287"/>
      <c r="AG681" s="365"/>
      <c r="AH681" s="368"/>
      <c r="AI681" s="287"/>
      <c r="AJ681" s="287"/>
      <c r="AK681" s="287"/>
      <c r="AL681" s="287"/>
      <c r="AM681" s="287"/>
      <c r="AN681" s="287"/>
      <c r="AO681" s="287"/>
      <c r="AP681" s="287"/>
      <c r="AQ681" s="287"/>
      <c r="AR681" s="287"/>
      <c r="AS681" s="287"/>
      <c r="AT681" s="286"/>
      <c r="AU681" s="367"/>
      <c r="AV681" s="287"/>
      <c r="AW681" s="287"/>
      <c r="AX681" s="287"/>
      <c r="AY681" s="287"/>
      <c r="AZ681" s="287"/>
      <c r="BA681" s="287"/>
      <c r="BB681" s="287"/>
      <c r="BC681" s="287"/>
      <c r="BD681" s="287"/>
      <c r="BE681" s="287"/>
      <c r="BF681" s="288"/>
      <c r="BG681" s="396"/>
      <c r="BH681" s="397"/>
      <c r="BI681" s="287"/>
      <c r="BJ681" s="287"/>
      <c r="BK681" s="287"/>
      <c r="BL681" s="287"/>
      <c r="BM681" s="287"/>
      <c r="BN681" s="287"/>
      <c r="BO681" s="287"/>
      <c r="BP681" s="287"/>
      <c r="BQ681" s="287"/>
      <c r="BR681" s="287"/>
      <c r="BS681" s="287"/>
      <c r="BT681" s="286"/>
    </row>
    <row r="682" spans="1:72" s="217" customFormat="1" ht="11.65" customHeight="1" x14ac:dyDescent="0.2">
      <c r="A682" s="289" t="str">
        <f>IF(ISBLANK(Tracker!G633),"",Tracker!G633)</f>
        <v>FLAT 141C</v>
      </c>
      <c r="B682" s="971" t="str">
        <f>IF(ISBLANK(Tracker!H633),"",Tracker!H633)</f>
        <v>Farnborough Road</v>
      </c>
      <c r="C682" s="972"/>
      <c r="D682" s="972"/>
      <c r="E682" s="973"/>
      <c r="F682" s="96" t="str">
        <f>IF(ISBLANK(Tracker!L633),"",Tracker!L633)</f>
        <v>B35 7LQ</v>
      </c>
      <c r="G682" s="217">
        <f t="shared" si="101"/>
        <v>644</v>
      </c>
      <c r="H682" s="368"/>
      <c r="I682" s="287"/>
      <c r="J682" s="287"/>
      <c r="K682" s="287"/>
      <c r="L682" s="287"/>
      <c r="M682" s="287"/>
      <c r="N682" s="287"/>
      <c r="O682" s="287"/>
      <c r="P682" s="287"/>
      <c r="Q682" s="287"/>
      <c r="R682" s="287"/>
      <c r="S682" s="287"/>
      <c r="T682" s="286"/>
      <c r="U682" s="367"/>
      <c r="V682" s="287"/>
      <c r="W682" s="287"/>
      <c r="X682" s="287"/>
      <c r="Y682" s="287"/>
      <c r="Z682" s="287"/>
      <c r="AA682" s="287"/>
      <c r="AB682" s="287"/>
      <c r="AC682" s="287"/>
      <c r="AD682" s="287"/>
      <c r="AE682" s="287"/>
      <c r="AF682" s="287"/>
      <c r="AG682" s="365"/>
      <c r="AH682" s="368"/>
      <c r="AI682" s="287"/>
      <c r="AJ682" s="287"/>
      <c r="AK682" s="287"/>
      <c r="AL682" s="287"/>
      <c r="AM682" s="287"/>
      <c r="AN682" s="287"/>
      <c r="AO682" s="287"/>
      <c r="AP682" s="287"/>
      <c r="AQ682" s="287"/>
      <c r="AR682" s="287"/>
      <c r="AS682" s="287"/>
      <c r="AT682" s="286"/>
      <c r="AU682" s="367"/>
      <c r="AV682" s="287"/>
      <c r="AW682" s="287"/>
      <c r="AX682" s="287"/>
      <c r="AY682" s="287"/>
      <c r="AZ682" s="287"/>
      <c r="BA682" s="287"/>
      <c r="BB682" s="287"/>
      <c r="BC682" s="287"/>
      <c r="BD682" s="287"/>
      <c r="BE682" s="287"/>
      <c r="BF682" s="288"/>
      <c r="BG682" s="396"/>
      <c r="BH682" s="397"/>
      <c r="BI682" s="287"/>
      <c r="BJ682" s="287"/>
      <c r="BK682" s="287"/>
      <c r="BL682" s="287"/>
      <c r="BM682" s="287"/>
      <c r="BN682" s="287"/>
      <c r="BO682" s="287"/>
      <c r="BP682" s="287"/>
      <c r="BQ682" s="287"/>
      <c r="BR682" s="287"/>
      <c r="BS682" s="287"/>
      <c r="BT682" s="286"/>
    </row>
    <row r="683" spans="1:72" s="217" customFormat="1" ht="11.65" customHeight="1" x14ac:dyDescent="0.2">
      <c r="A683" s="289">
        <f>IF(ISBLANK(Tracker!G634),"",Tracker!G634)</f>
        <v>57</v>
      </c>
      <c r="B683" s="971" t="str">
        <f>IF(ISBLANK(Tracker!H634),"",Tracker!H634)</f>
        <v>Chigwell Close</v>
      </c>
      <c r="C683" s="972"/>
      <c r="D683" s="972"/>
      <c r="E683" s="973"/>
      <c r="F683" s="96" t="str">
        <f>IF(ISBLANK(Tracker!L634),"",Tracker!L634)</f>
        <v>B35 7HG</v>
      </c>
      <c r="G683" s="217">
        <f t="shared" si="101"/>
        <v>645</v>
      </c>
      <c r="H683" s="368"/>
      <c r="I683" s="287"/>
      <c r="J683" s="287"/>
      <c r="K683" s="287"/>
      <c r="L683" s="287"/>
      <c r="M683" s="287"/>
      <c r="N683" s="287"/>
      <c r="O683" s="287"/>
      <c r="P683" s="287"/>
      <c r="Q683" s="287"/>
      <c r="R683" s="287"/>
      <c r="S683" s="287"/>
      <c r="T683" s="286"/>
      <c r="U683" s="367"/>
      <c r="V683" s="287"/>
      <c r="W683" s="287"/>
      <c r="X683" s="287"/>
      <c r="Y683" s="287"/>
      <c r="Z683" s="287"/>
      <c r="AA683" s="287"/>
      <c r="AB683" s="287"/>
      <c r="AC683" s="287"/>
      <c r="AD683" s="287"/>
      <c r="AE683" s="287"/>
      <c r="AF683" s="287"/>
      <c r="AG683" s="365"/>
      <c r="AH683" s="368"/>
      <c r="AI683" s="287"/>
      <c r="AJ683" s="287"/>
      <c r="AK683" s="287"/>
      <c r="AL683" s="287"/>
      <c r="AM683" s="287"/>
      <c r="AN683" s="287"/>
      <c r="AO683" s="287"/>
      <c r="AP683" s="287"/>
      <c r="AQ683" s="287"/>
      <c r="AR683" s="287"/>
      <c r="AS683" s="287"/>
      <c r="AT683" s="286"/>
      <c r="AU683" s="367"/>
      <c r="AV683" s="287"/>
      <c r="AW683" s="287"/>
      <c r="AX683" s="287"/>
      <c r="AY683" s="287"/>
      <c r="AZ683" s="287"/>
      <c r="BA683" s="287"/>
      <c r="BB683" s="287"/>
      <c r="BC683" s="287"/>
      <c r="BD683" s="287"/>
      <c r="BE683" s="287"/>
      <c r="BF683" s="288"/>
      <c r="BG683" s="396"/>
      <c r="BH683" s="397"/>
      <c r="BI683" s="287"/>
      <c r="BJ683" s="287"/>
      <c r="BK683" s="287"/>
      <c r="BL683" s="287"/>
      <c r="BM683" s="287"/>
      <c r="BN683" s="287"/>
      <c r="BO683" s="287"/>
      <c r="BP683" s="287"/>
      <c r="BQ683" s="287"/>
      <c r="BR683" s="287"/>
      <c r="BS683" s="287"/>
      <c r="BT683" s="286"/>
    </row>
    <row r="684" spans="1:72" s="217" customFormat="1" ht="11.65" customHeight="1" x14ac:dyDescent="0.2">
      <c r="A684" s="289" t="str">
        <f>IF(ISBLANK(Tracker!G635),"",Tracker!G635)</f>
        <v>4A</v>
      </c>
      <c r="B684" s="971" t="str">
        <f>IF(ISBLANK(Tracker!H635),"",Tracker!H635)</f>
        <v>Hawker Drive</v>
      </c>
      <c r="C684" s="972"/>
      <c r="D684" s="972"/>
      <c r="E684" s="973"/>
      <c r="F684" s="96" t="str">
        <f>IF(ISBLANK(Tracker!L635),"",Tracker!L635)</f>
        <v>B35 7EG</v>
      </c>
      <c r="G684" s="217">
        <f t="shared" si="101"/>
        <v>646</v>
      </c>
      <c r="H684" s="368"/>
      <c r="I684" s="287"/>
      <c r="J684" s="287"/>
      <c r="K684" s="287"/>
      <c r="L684" s="287"/>
      <c r="M684" s="287"/>
      <c r="N684" s="287"/>
      <c r="O684" s="287"/>
      <c r="P684" s="287"/>
      <c r="Q684" s="287"/>
      <c r="R684" s="287"/>
      <c r="S684" s="287"/>
      <c r="T684" s="286"/>
      <c r="U684" s="367"/>
      <c r="V684" s="287"/>
      <c r="W684" s="287"/>
      <c r="X684" s="287"/>
      <c r="Y684" s="287"/>
      <c r="Z684" s="287"/>
      <c r="AA684" s="287"/>
      <c r="AB684" s="287"/>
      <c r="AC684" s="287"/>
      <c r="AD684" s="287"/>
      <c r="AE684" s="287"/>
      <c r="AF684" s="287"/>
      <c r="AG684" s="365"/>
      <c r="AH684" s="368"/>
      <c r="AI684" s="287"/>
      <c r="AJ684" s="287"/>
      <c r="AK684" s="287"/>
      <c r="AL684" s="287"/>
      <c r="AM684" s="287"/>
      <c r="AN684" s="287"/>
      <c r="AO684" s="287"/>
      <c r="AP684" s="287"/>
      <c r="AQ684" s="287"/>
      <c r="AR684" s="287"/>
      <c r="AS684" s="287"/>
      <c r="AT684" s="286"/>
      <c r="AU684" s="367"/>
      <c r="AV684" s="287"/>
      <c r="AW684" s="287"/>
      <c r="AX684" s="287"/>
      <c r="AY684" s="287"/>
      <c r="AZ684" s="287"/>
      <c r="BA684" s="287"/>
      <c r="BB684" s="287"/>
      <c r="BC684" s="287"/>
      <c r="BD684" s="287"/>
      <c r="BE684" s="287"/>
      <c r="BF684" s="288"/>
      <c r="BG684" s="396"/>
      <c r="BH684" s="397"/>
      <c r="BI684" s="287"/>
      <c r="BJ684" s="287"/>
      <c r="BK684" s="287"/>
      <c r="BL684" s="287"/>
      <c r="BM684" s="287"/>
      <c r="BN684" s="287"/>
      <c r="BO684" s="287"/>
      <c r="BP684" s="287"/>
      <c r="BQ684" s="287"/>
      <c r="BR684" s="287"/>
      <c r="BS684" s="287"/>
      <c r="BT684" s="286"/>
    </row>
    <row r="685" spans="1:72" s="217" customFormat="1" ht="11.65" customHeight="1" x14ac:dyDescent="0.2">
      <c r="A685" s="289">
        <f>IF(ISBLANK(Tracker!G636),"",Tracker!G636)</f>
        <v>12</v>
      </c>
      <c r="B685" s="971" t="str">
        <f>IF(ISBLANK(Tracker!H636),"",Tracker!H636)</f>
        <v>Pioneer Way</v>
      </c>
      <c r="C685" s="972"/>
      <c r="D685" s="972"/>
      <c r="E685" s="973"/>
      <c r="F685" s="96" t="str">
        <f>IF(ISBLANK(Tracker!L636),"",Tracker!L636)</f>
        <v>B35 7LA</v>
      </c>
      <c r="G685" s="217">
        <f t="shared" si="101"/>
        <v>647</v>
      </c>
      <c r="H685" s="368"/>
      <c r="I685" s="287"/>
      <c r="J685" s="287"/>
      <c r="K685" s="287"/>
      <c r="L685" s="287"/>
      <c r="M685" s="287"/>
      <c r="N685" s="287"/>
      <c r="O685" s="287"/>
      <c r="P685" s="287"/>
      <c r="Q685" s="287"/>
      <c r="R685" s="287"/>
      <c r="S685" s="287"/>
      <c r="T685" s="286"/>
      <c r="U685" s="367"/>
      <c r="V685" s="287"/>
      <c r="W685" s="287"/>
      <c r="X685" s="287"/>
      <c r="Y685" s="287"/>
      <c r="Z685" s="287"/>
      <c r="AA685" s="287"/>
      <c r="AB685" s="287"/>
      <c r="AC685" s="287"/>
      <c r="AD685" s="287"/>
      <c r="AE685" s="287"/>
      <c r="AF685" s="287"/>
      <c r="AG685" s="365"/>
      <c r="AH685" s="368"/>
      <c r="AI685" s="287"/>
      <c r="AJ685" s="287"/>
      <c r="AK685" s="287"/>
      <c r="AL685" s="287"/>
      <c r="AM685" s="287"/>
      <c r="AN685" s="287"/>
      <c r="AO685" s="287"/>
      <c r="AP685" s="287"/>
      <c r="AQ685" s="287"/>
      <c r="AR685" s="287"/>
      <c r="AS685" s="287"/>
      <c r="AT685" s="286"/>
      <c r="AU685" s="367"/>
      <c r="AV685" s="287"/>
      <c r="AW685" s="287"/>
      <c r="AX685" s="287"/>
      <c r="AY685" s="287"/>
      <c r="AZ685" s="287"/>
      <c r="BA685" s="287"/>
      <c r="BB685" s="287"/>
      <c r="BC685" s="287"/>
      <c r="BD685" s="287"/>
      <c r="BE685" s="287"/>
      <c r="BF685" s="288"/>
      <c r="BG685" s="396"/>
      <c r="BH685" s="397"/>
      <c r="BI685" s="287"/>
      <c r="BJ685" s="287"/>
      <c r="BK685" s="287"/>
      <c r="BL685" s="287"/>
      <c r="BM685" s="287"/>
      <c r="BN685" s="287"/>
      <c r="BO685" s="287"/>
      <c r="BP685" s="287"/>
      <c r="BQ685" s="287"/>
      <c r="BR685" s="287"/>
      <c r="BS685" s="287"/>
      <c r="BT685" s="286"/>
    </row>
    <row r="686" spans="1:72" s="217" customFormat="1" ht="11.65" customHeight="1" x14ac:dyDescent="0.2">
      <c r="A686" s="289">
        <f>IF(ISBLANK(Tracker!G637),"",Tracker!G637)</f>
        <v>16</v>
      </c>
      <c r="B686" s="971" t="str">
        <f>IF(ISBLANK(Tracker!H637),"",Tracker!H637)</f>
        <v>Pioneer Way</v>
      </c>
      <c r="C686" s="972"/>
      <c r="D686" s="972"/>
      <c r="E686" s="973"/>
      <c r="F686" s="96" t="str">
        <f>IF(ISBLANK(Tracker!L637),"",Tracker!L637)</f>
        <v>B35 7LA</v>
      </c>
      <c r="G686" s="217">
        <f t="shared" si="101"/>
        <v>648</v>
      </c>
      <c r="H686" s="368"/>
      <c r="I686" s="287"/>
      <c r="J686" s="287"/>
      <c r="K686" s="287"/>
      <c r="L686" s="287"/>
      <c r="M686" s="287"/>
      <c r="N686" s="287"/>
      <c r="O686" s="287"/>
      <c r="P686" s="287"/>
      <c r="Q686" s="287"/>
      <c r="R686" s="287"/>
      <c r="S686" s="287"/>
      <c r="T686" s="286"/>
      <c r="U686" s="367"/>
      <c r="V686" s="287"/>
      <c r="W686" s="287"/>
      <c r="X686" s="287"/>
      <c r="Y686" s="287"/>
      <c r="Z686" s="287"/>
      <c r="AA686" s="287"/>
      <c r="AB686" s="287"/>
      <c r="AC686" s="287"/>
      <c r="AD686" s="287"/>
      <c r="AE686" s="287"/>
      <c r="AF686" s="287"/>
      <c r="AG686" s="365"/>
      <c r="AH686" s="368"/>
      <c r="AI686" s="287"/>
      <c r="AJ686" s="287"/>
      <c r="AK686" s="287"/>
      <c r="AL686" s="287"/>
      <c r="AM686" s="287"/>
      <c r="AN686" s="287"/>
      <c r="AO686" s="287"/>
      <c r="AP686" s="287"/>
      <c r="AQ686" s="287"/>
      <c r="AR686" s="287"/>
      <c r="AS686" s="287"/>
      <c r="AT686" s="286"/>
      <c r="AU686" s="367"/>
      <c r="AV686" s="287"/>
      <c r="AW686" s="287"/>
      <c r="AX686" s="287"/>
      <c r="AY686" s="287"/>
      <c r="AZ686" s="287"/>
      <c r="BA686" s="287"/>
      <c r="BB686" s="287"/>
      <c r="BC686" s="287"/>
      <c r="BD686" s="287"/>
      <c r="BE686" s="287"/>
      <c r="BF686" s="288"/>
      <c r="BG686" s="396"/>
      <c r="BH686" s="397"/>
      <c r="BI686" s="287"/>
      <c r="BJ686" s="287"/>
      <c r="BK686" s="287"/>
      <c r="BL686" s="287"/>
      <c r="BM686" s="287"/>
      <c r="BN686" s="287"/>
      <c r="BO686" s="287"/>
      <c r="BP686" s="287"/>
      <c r="BQ686" s="287"/>
      <c r="BR686" s="287"/>
      <c r="BS686" s="287"/>
      <c r="BT686" s="286"/>
    </row>
    <row r="687" spans="1:72" s="217" customFormat="1" ht="11.65" customHeight="1" x14ac:dyDescent="0.2">
      <c r="A687" s="289" t="str">
        <f>IF(ISBLANK(Tracker!G638),"",Tracker!G638)</f>
        <v xml:space="preserve">FLAT 10 </v>
      </c>
      <c r="B687" s="971" t="str">
        <f>IF(ISBLANK(Tracker!H638),"",Tracker!H638)</f>
        <v>Pioneer Way</v>
      </c>
      <c r="C687" s="972"/>
      <c r="D687" s="972"/>
      <c r="E687" s="973"/>
      <c r="F687" s="96" t="str">
        <f>IF(ISBLANK(Tracker!L638),"",Tracker!L638)</f>
        <v>B35 7LA</v>
      </c>
      <c r="G687" s="217">
        <f t="shared" si="101"/>
        <v>649</v>
      </c>
      <c r="H687" s="368"/>
      <c r="I687" s="287"/>
      <c r="J687" s="287"/>
      <c r="K687" s="287"/>
      <c r="L687" s="287"/>
      <c r="M687" s="287"/>
      <c r="N687" s="287"/>
      <c r="O687" s="287"/>
      <c r="P687" s="287"/>
      <c r="Q687" s="287"/>
      <c r="R687" s="287"/>
      <c r="S687" s="287"/>
      <c r="T687" s="286"/>
      <c r="U687" s="367"/>
      <c r="V687" s="287"/>
      <c r="W687" s="287"/>
      <c r="X687" s="287"/>
      <c r="Y687" s="287"/>
      <c r="Z687" s="287"/>
      <c r="AA687" s="287"/>
      <c r="AB687" s="287"/>
      <c r="AC687" s="287"/>
      <c r="AD687" s="287"/>
      <c r="AE687" s="287"/>
      <c r="AF687" s="287"/>
      <c r="AG687" s="365"/>
      <c r="AH687" s="368"/>
      <c r="AI687" s="287"/>
      <c r="AJ687" s="287"/>
      <c r="AK687" s="287"/>
      <c r="AL687" s="287"/>
      <c r="AM687" s="287"/>
      <c r="AN687" s="287"/>
      <c r="AO687" s="287"/>
      <c r="AP687" s="287"/>
      <c r="AQ687" s="287"/>
      <c r="AR687" s="287"/>
      <c r="AS687" s="287"/>
      <c r="AT687" s="286"/>
      <c r="AU687" s="367"/>
      <c r="AV687" s="287"/>
      <c r="AW687" s="287"/>
      <c r="AX687" s="287"/>
      <c r="AY687" s="287"/>
      <c r="AZ687" s="287"/>
      <c r="BA687" s="287"/>
      <c r="BB687" s="287"/>
      <c r="BC687" s="287"/>
      <c r="BD687" s="287"/>
      <c r="BE687" s="287"/>
      <c r="BF687" s="288"/>
      <c r="BG687" s="396"/>
      <c r="BH687" s="397"/>
      <c r="BI687" s="287"/>
      <c r="BJ687" s="287"/>
      <c r="BK687" s="287"/>
      <c r="BL687" s="287"/>
      <c r="BM687" s="287"/>
      <c r="BN687" s="287"/>
      <c r="BO687" s="287"/>
      <c r="BP687" s="287"/>
      <c r="BQ687" s="287"/>
      <c r="BR687" s="287"/>
      <c r="BS687" s="287"/>
      <c r="BT687" s="286"/>
    </row>
    <row r="688" spans="1:72" s="217" customFormat="1" ht="11.65" customHeight="1" x14ac:dyDescent="0.2">
      <c r="A688" s="289" t="str">
        <f>IF(ISBLANK(Tracker!G639),"",Tracker!G639)</f>
        <v xml:space="preserve">FLAT 4 </v>
      </c>
      <c r="B688" s="971" t="str">
        <f>IF(ISBLANK(Tracker!H639),"",Tracker!H639)</f>
        <v>Pioneer Way</v>
      </c>
      <c r="C688" s="972"/>
      <c r="D688" s="972"/>
      <c r="E688" s="973"/>
      <c r="F688" s="96" t="str">
        <f>IF(ISBLANK(Tracker!L639),"",Tracker!L639)</f>
        <v>B35 7LA</v>
      </c>
      <c r="G688" s="217">
        <f t="shared" si="101"/>
        <v>650</v>
      </c>
      <c r="H688" s="368"/>
      <c r="I688" s="287"/>
      <c r="J688" s="287"/>
      <c r="K688" s="287"/>
      <c r="L688" s="287"/>
      <c r="M688" s="287"/>
      <c r="N688" s="287"/>
      <c r="O688" s="287"/>
      <c r="P688" s="287"/>
      <c r="Q688" s="287"/>
      <c r="R688" s="287"/>
      <c r="S688" s="287"/>
      <c r="T688" s="286"/>
      <c r="U688" s="367"/>
      <c r="V688" s="287"/>
      <c r="W688" s="287"/>
      <c r="X688" s="287"/>
      <c r="Y688" s="287"/>
      <c r="Z688" s="287"/>
      <c r="AA688" s="287"/>
      <c r="AB688" s="287"/>
      <c r="AC688" s="287"/>
      <c r="AD688" s="287"/>
      <c r="AE688" s="287"/>
      <c r="AF688" s="287"/>
      <c r="AG688" s="365"/>
      <c r="AH688" s="368"/>
      <c r="AI688" s="287"/>
      <c r="AJ688" s="287"/>
      <c r="AK688" s="287"/>
      <c r="AL688" s="287"/>
      <c r="AM688" s="287"/>
      <c r="AN688" s="287"/>
      <c r="AO688" s="287"/>
      <c r="AP688" s="287"/>
      <c r="AQ688" s="287"/>
      <c r="AR688" s="287"/>
      <c r="AS688" s="287"/>
      <c r="AT688" s="286"/>
      <c r="AU688" s="367"/>
      <c r="AV688" s="287"/>
      <c r="AW688" s="287"/>
      <c r="AX688" s="287"/>
      <c r="AY688" s="287"/>
      <c r="AZ688" s="287"/>
      <c r="BA688" s="287"/>
      <c r="BB688" s="287"/>
      <c r="BC688" s="287"/>
      <c r="BD688" s="287"/>
      <c r="BE688" s="287"/>
      <c r="BF688" s="288"/>
      <c r="BG688" s="396"/>
      <c r="BH688" s="397"/>
      <c r="BI688" s="287"/>
      <c r="BJ688" s="287"/>
      <c r="BK688" s="287"/>
      <c r="BL688" s="287"/>
      <c r="BM688" s="287"/>
      <c r="BN688" s="287"/>
      <c r="BO688" s="287"/>
      <c r="BP688" s="287"/>
      <c r="BQ688" s="287"/>
      <c r="BR688" s="287"/>
      <c r="BS688" s="287"/>
      <c r="BT688" s="286"/>
    </row>
    <row r="689" spans="1:72" s="217" customFormat="1" ht="11.65" customHeight="1" x14ac:dyDescent="0.2">
      <c r="A689" s="289" t="str">
        <f>IF(ISBLANK(Tracker!G640),"",Tracker!G640)</f>
        <v xml:space="preserve">FLAT 8 </v>
      </c>
      <c r="B689" s="971" t="str">
        <f>IF(ISBLANK(Tracker!H640),"",Tracker!H640)</f>
        <v>Pioneer Way</v>
      </c>
      <c r="C689" s="972"/>
      <c r="D689" s="972"/>
      <c r="E689" s="973"/>
      <c r="F689" s="96" t="str">
        <f>IF(ISBLANK(Tracker!L640),"",Tracker!L640)</f>
        <v>B35 7LA</v>
      </c>
      <c r="G689" s="217">
        <f t="shared" si="101"/>
        <v>651</v>
      </c>
      <c r="H689" s="368"/>
      <c r="I689" s="287"/>
      <c r="J689" s="287"/>
      <c r="K689" s="287"/>
      <c r="L689" s="287"/>
      <c r="M689" s="287"/>
      <c r="N689" s="287"/>
      <c r="O689" s="287"/>
      <c r="P689" s="287"/>
      <c r="Q689" s="287"/>
      <c r="R689" s="287"/>
      <c r="S689" s="287"/>
      <c r="T689" s="286"/>
      <c r="U689" s="367"/>
      <c r="V689" s="287"/>
      <c r="W689" s="287"/>
      <c r="X689" s="287"/>
      <c r="Y689" s="287"/>
      <c r="Z689" s="287"/>
      <c r="AA689" s="287"/>
      <c r="AB689" s="287"/>
      <c r="AC689" s="287"/>
      <c r="AD689" s="287"/>
      <c r="AE689" s="287"/>
      <c r="AF689" s="287"/>
      <c r="AG689" s="365"/>
      <c r="AH689" s="368"/>
      <c r="AI689" s="287"/>
      <c r="AJ689" s="287"/>
      <c r="AK689" s="287"/>
      <c r="AL689" s="287"/>
      <c r="AM689" s="287"/>
      <c r="AN689" s="287"/>
      <c r="AO689" s="287"/>
      <c r="AP689" s="287"/>
      <c r="AQ689" s="287"/>
      <c r="AR689" s="287"/>
      <c r="AS689" s="287"/>
      <c r="AT689" s="286"/>
      <c r="AU689" s="367"/>
      <c r="AV689" s="287"/>
      <c r="AW689" s="287"/>
      <c r="AX689" s="287"/>
      <c r="AY689" s="287"/>
      <c r="AZ689" s="287"/>
      <c r="BA689" s="287"/>
      <c r="BB689" s="287"/>
      <c r="BC689" s="287"/>
      <c r="BD689" s="287"/>
      <c r="BE689" s="287"/>
      <c r="BF689" s="288"/>
      <c r="BG689" s="396"/>
      <c r="BH689" s="397"/>
      <c r="BI689" s="287"/>
      <c r="BJ689" s="287"/>
      <c r="BK689" s="287"/>
      <c r="BL689" s="287"/>
      <c r="BM689" s="287"/>
      <c r="BN689" s="287"/>
      <c r="BO689" s="287"/>
      <c r="BP689" s="287"/>
      <c r="BQ689" s="287"/>
      <c r="BR689" s="287"/>
      <c r="BS689" s="287"/>
      <c r="BT689" s="286"/>
    </row>
    <row r="690" spans="1:72" s="217" customFormat="1" ht="11.65" customHeight="1" x14ac:dyDescent="0.2">
      <c r="A690" s="289">
        <f>IF(ISBLANK(Tracker!G641),"",Tracker!G641)</f>
        <v>16</v>
      </c>
      <c r="B690" s="971" t="str">
        <f>IF(ISBLANK(Tracker!H641),"",Tracker!H641)</f>
        <v>Sopwith Croft</v>
      </c>
      <c r="C690" s="972"/>
      <c r="D690" s="972"/>
      <c r="E690" s="973"/>
      <c r="F690" s="96" t="str">
        <f>IF(ISBLANK(Tracker!L641),"",Tracker!L641)</f>
        <v>B35 7QH</v>
      </c>
      <c r="G690" s="217">
        <f t="shared" si="101"/>
        <v>652</v>
      </c>
      <c r="H690" s="368"/>
      <c r="I690" s="287"/>
      <c r="J690" s="287"/>
      <c r="K690" s="287"/>
      <c r="L690" s="287"/>
      <c r="M690" s="287"/>
      <c r="N690" s="287"/>
      <c r="O690" s="287"/>
      <c r="P690" s="287"/>
      <c r="Q690" s="287"/>
      <c r="R690" s="287"/>
      <c r="S690" s="287"/>
      <c r="T690" s="286"/>
      <c r="U690" s="367"/>
      <c r="V690" s="287"/>
      <c r="W690" s="287"/>
      <c r="X690" s="287"/>
      <c r="Y690" s="287"/>
      <c r="Z690" s="287"/>
      <c r="AA690" s="287"/>
      <c r="AB690" s="287"/>
      <c r="AC690" s="287"/>
      <c r="AD690" s="287"/>
      <c r="AE690" s="287"/>
      <c r="AF690" s="287"/>
      <c r="AG690" s="365"/>
      <c r="AH690" s="368"/>
      <c r="AI690" s="287"/>
      <c r="AJ690" s="287"/>
      <c r="AK690" s="287"/>
      <c r="AL690" s="287"/>
      <c r="AM690" s="287"/>
      <c r="AN690" s="287"/>
      <c r="AO690" s="287"/>
      <c r="AP690" s="287"/>
      <c r="AQ690" s="287"/>
      <c r="AR690" s="287"/>
      <c r="AS690" s="287"/>
      <c r="AT690" s="286"/>
      <c r="AU690" s="367"/>
      <c r="AV690" s="287"/>
      <c r="AW690" s="287"/>
      <c r="AX690" s="287"/>
      <c r="AY690" s="287"/>
      <c r="AZ690" s="287"/>
      <c r="BA690" s="287"/>
      <c r="BB690" s="287"/>
      <c r="BC690" s="287"/>
      <c r="BD690" s="287"/>
      <c r="BE690" s="287"/>
      <c r="BF690" s="288"/>
      <c r="BG690" s="396"/>
      <c r="BH690" s="397"/>
      <c r="BI690" s="287"/>
      <c r="BJ690" s="287"/>
      <c r="BK690" s="287"/>
      <c r="BL690" s="287"/>
      <c r="BM690" s="287"/>
      <c r="BN690" s="287"/>
      <c r="BO690" s="287"/>
      <c r="BP690" s="287"/>
      <c r="BQ690" s="287"/>
      <c r="BR690" s="287"/>
      <c r="BS690" s="287"/>
      <c r="BT690" s="286"/>
    </row>
    <row r="691" spans="1:72" s="217" customFormat="1" ht="11.65" customHeight="1" x14ac:dyDescent="0.2">
      <c r="A691" s="289">
        <f>IF(ISBLANK(Tracker!G642),"",Tracker!G642)</f>
        <v>29</v>
      </c>
      <c r="B691" s="971" t="str">
        <f>IF(ISBLANK(Tracker!H642),"",Tracker!H642)</f>
        <v>A St Athan Croft</v>
      </c>
      <c r="C691" s="972"/>
      <c r="D691" s="972"/>
      <c r="E691" s="973"/>
      <c r="F691" s="96" t="str">
        <f>IF(ISBLANK(Tracker!L642),"",Tracker!L642)</f>
        <v>B35 7LR</v>
      </c>
      <c r="G691" s="217">
        <f t="shared" si="101"/>
        <v>653</v>
      </c>
      <c r="H691" s="368"/>
      <c r="I691" s="287"/>
      <c r="J691" s="287"/>
      <c r="K691" s="287"/>
      <c r="L691" s="287"/>
      <c r="M691" s="287"/>
      <c r="N691" s="287"/>
      <c r="O691" s="287"/>
      <c r="P691" s="287"/>
      <c r="Q691" s="287"/>
      <c r="R691" s="287"/>
      <c r="S691" s="287"/>
      <c r="T691" s="286"/>
      <c r="U691" s="367"/>
      <c r="V691" s="287"/>
      <c r="W691" s="287"/>
      <c r="X691" s="287"/>
      <c r="Y691" s="287"/>
      <c r="Z691" s="287"/>
      <c r="AA691" s="287"/>
      <c r="AB691" s="287"/>
      <c r="AC691" s="287"/>
      <c r="AD691" s="287"/>
      <c r="AE691" s="287"/>
      <c r="AF691" s="287"/>
      <c r="AG691" s="365"/>
      <c r="AH691" s="368"/>
      <c r="AI691" s="287"/>
      <c r="AJ691" s="287"/>
      <c r="AK691" s="287"/>
      <c r="AL691" s="287"/>
      <c r="AM691" s="287"/>
      <c r="AN691" s="287"/>
      <c r="AO691" s="287"/>
      <c r="AP691" s="287"/>
      <c r="AQ691" s="287"/>
      <c r="AR691" s="287"/>
      <c r="AS691" s="287"/>
      <c r="AT691" s="286"/>
      <c r="AU691" s="367"/>
      <c r="AV691" s="287"/>
      <c r="AW691" s="287"/>
      <c r="AX691" s="287"/>
      <c r="AY691" s="287"/>
      <c r="AZ691" s="287"/>
      <c r="BA691" s="287"/>
      <c r="BB691" s="287"/>
      <c r="BC691" s="287"/>
      <c r="BD691" s="287"/>
      <c r="BE691" s="287"/>
      <c r="BF691" s="288"/>
      <c r="BG691" s="396"/>
      <c r="BH691" s="397"/>
      <c r="BI691" s="287"/>
      <c r="BJ691" s="287"/>
      <c r="BK691" s="287"/>
      <c r="BL691" s="287"/>
      <c r="BM691" s="287"/>
      <c r="BN691" s="287"/>
      <c r="BO691" s="287"/>
      <c r="BP691" s="287"/>
      <c r="BQ691" s="287"/>
      <c r="BR691" s="287"/>
      <c r="BS691" s="287"/>
      <c r="BT691" s="286"/>
    </row>
    <row r="692" spans="1:72" s="217" customFormat="1" ht="11.65" customHeight="1" x14ac:dyDescent="0.2">
      <c r="A692" s="289">
        <f>IF(ISBLANK(Tracker!G643),"",Tracker!G643)</f>
        <v>65</v>
      </c>
      <c r="B692" s="971" t="str">
        <f>IF(ISBLANK(Tracker!H643),"",Tracker!H643)</f>
        <v>Abbey Road</v>
      </c>
      <c r="C692" s="972"/>
      <c r="D692" s="972"/>
      <c r="E692" s="973"/>
      <c r="F692" s="96" t="str">
        <f>IF(ISBLANK(Tracker!L643),"",Tracker!L643)</f>
        <v>B23 7QQ</v>
      </c>
      <c r="G692" s="217">
        <f t="shared" si="101"/>
        <v>654</v>
      </c>
      <c r="H692" s="368"/>
      <c r="I692" s="287"/>
      <c r="J692" s="287"/>
      <c r="K692" s="287"/>
      <c r="L692" s="287"/>
      <c r="M692" s="287"/>
      <c r="N692" s="287"/>
      <c r="O692" s="287"/>
      <c r="P692" s="287"/>
      <c r="Q692" s="287"/>
      <c r="R692" s="287"/>
      <c r="S692" s="287"/>
      <c r="T692" s="286"/>
      <c r="U692" s="367"/>
      <c r="V692" s="287"/>
      <c r="W692" s="287"/>
      <c r="X692" s="287"/>
      <c r="Y692" s="287"/>
      <c r="Z692" s="287"/>
      <c r="AA692" s="287"/>
      <c r="AB692" s="287"/>
      <c r="AC692" s="287"/>
      <c r="AD692" s="287"/>
      <c r="AE692" s="287"/>
      <c r="AF692" s="287"/>
      <c r="AG692" s="365"/>
      <c r="AH692" s="368"/>
      <c r="AI692" s="287"/>
      <c r="AJ692" s="287"/>
      <c r="AK692" s="287"/>
      <c r="AL692" s="287"/>
      <c r="AM692" s="287"/>
      <c r="AN692" s="287"/>
      <c r="AO692" s="287"/>
      <c r="AP692" s="287"/>
      <c r="AQ692" s="287"/>
      <c r="AR692" s="287"/>
      <c r="AS692" s="287"/>
      <c r="AT692" s="286"/>
      <c r="AU692" s="367"/>
      <c r="AV692" s="287"/>
      <c r="AW692" s="287"/>
      <c r="AX692" s="287"/>
      <c r="AY692" s="287"/>
      <c r="AZ692" s="287"/>
      <c r="BA692" s="287"/>
      <c r="BB692" s="287"/>
      <c r="BC692" s="287"/>
      <c r="BD692" s="287"/>
      <c r="BE692" s="287"/>
      <c r="BF692" s="288"/>
      <c r="BG692" s="396"/>
      <c r="BH692" s="397"/>
      <c r="BI692" s="287"/>
      <c r="BJ692" s="287"/>
      <c r="BK692" s="287"/>
      <c r="BL692" s="287"/>
      <c r="BM692" s="287"/>
      <c r="BN692" s="287"/>
      <c r="BO692" s="287"/>
      <c r="BP692" s="287"/>
      <c r="BQ692" s="287"/>
      <c r="BR692" s="287"/>
      <c r="BS692" s="287"/>
      <c r="BT692" s="286"/>
    </row>
    <row r="693" spans="1:72" s="217" customFormat="1" ht="11.65" customHeight="1" x14ac:dyDescent="0.2">
      <c r="A693" s="289">
        <f>IF(ISBLANK(Tracker!G644),"",Tracker!G644)</f>
        <v>67</v>
      </c>
      <c r="B693" s="971" t="str">
        <f>IF(ISBLANK(Tracker!H644),"",Tracker!H644)</f>
        <v>Abbey Road</v>
      </c>
      <c r="C693" s="972"/>
      <c r="D693" s="972"/>
      <c r="E693" s="973"/>
      <c r="F693" s="96" t="str">
        <f>IF(ISBLANK(Tracker!L644),"",Tracker!L644)</f>
        <v>B23 7QQ</v>
      </c>
      <c r="G693" s="217">
        <f t="shared" si="101"/>
        <v>655</v>
      </c>
      <c r="H693" s="368"/>
      <c r="I693" s="287"/>
      <c r="J693" s="287"/>
      <c r="K693" s="287"/>
      <c r="L693" s="287"/>
      <c r="M693" s="287"/>
      <c r="N693" s="287"/>
      <c r="O693" s="287"/>
      <c r="P693" s="287"/>
      <c r="Q693" s="287"/>
      <c r="R693" s="287"/>
      <c r="S693" s="287"/>
      <c r="T693" s="286"/>
      <c r="U693" s="367"/>
      <c r="V693" s="287"/>
      <c r="W693" s="287"/>
      <c r="X693" s="287"/>
      <c r="Y693" s="287"/>
      <c r="Z693" s="287"/>
      <c r="AA693" s="287"/>
      <c r="AB693" s="287"/>
      <c r="AC693" s="287"/>
      <c r="AD693" s="287"/>
      <c r="AE693" s="287"/>
      <c r="AF693" s="287"/>
      <c r="AG693" s="365"/>
      <c r="AH693" s="368"/>
      <c r="AI693" s="287"/>
      <c r="AJ693" s="287"/>
      <c r="AK693" s="287"/>
      <c r="AL693" s="287"/>
      <c r="AM693" s="287"/>
      <c r="AN693" s="287"/>
      <c r="AO693" s="287"/>
      <c r="AP693" s="287"/>
      <c r="AQ693" s="287"/>
      <c r="AR693" s="287"/>
      <c r="AS693" s="287"/>
      <c r="AT693" s="286"/>
      <c r="AU693" s="367"/>
      <c r="AV693" s="287"/>
      <c r="AW693" s="287"/>
      <c r="AX693" s="287"/>
      <c r="AY693" s="287"/>
      <c r="AZ693" s="287"/>
      <c r="BA693" s="287"/>
      <c r="BB693" s="287"/>
      <c r="BC693" s="287"/>
      <c r="BD693" s="287"/>
      <c r="BE693" s="287"/>
      <c r="BF693" s="288"/>
      <c r="BG693" s="396"/>
      <c r="BH693" s="397"/>
      <c r="BI693" s="287"/>
      <c r="BJ693" s="287"/>
      <c r="BK693" s="287"/>
      <c r="BL693" s="287"/>
      <c r="BM693" s="287"/>
      <c r="BN693" s="287"/>
      <c r="BO693" s="287"/>
      <c r="BP693" s="287"/>
      <c r="BQ693" s="287"/>
      <c r="BR693" s="287"/>
      <c r="BS693" s="287"/>
      <c r="BT693" s="286"/>
    </row>
    <row r="694" spans="1:72" s="217" customFormat="1" ht="11.65" customHeight="1" x14ac:dyDescent="0.2">
      <c r="A694" s="289">
        <f>IF(ISBLANK(Tracker!G645),"",Tracker!G645)</f>
        <v>81</v>
      </c>
      <c r="B694" s="971" t="str">
        <f>IF(ISBLANK(Tracker!H645),"",Tracker!H645)</f>
        <v>Abbey Road</v>
      </c>
      <c r="C694" s="972"/>
      <c r="D694" s="972"/>
      <c r="E694" s="973"/>
      <c r="F694" s="96" t="str">
        <f>IF(ISBLANK(Tracker!L645),"",Tracker!L645)</f>
        <v>B23 7QQ</v>
      </c>
      <c r="G694" s="217">
        <f t="shared" si="101"/>
        <v>656</v>
      </c>
      <c r="H694" s="368"/>
      <c r="I694" s="287"/>
      <c r="J694" s="287"/>
      <c r="K694" s="287"/>
      <c r="L694" s="287"/>
      <c r="M694" s="287"/>
      <c r="N694" s="287"/>
      <c r="O694" s="287"/>
      <c r="P694" s="287"/>
      <c r="Q694" s="287"/>
      <c r="R694" s="287"/>
      <c r="S694" s="287"/>
      <c r="T694" s="286"/>
      <c r="U694" s="367"/>
      <c r="V694" s="287"/>
      <c r="W694" s="287"/>
      <c r="X694" s="287"/>
      <c r="Y694" s="287"/>
      <c r="Z694" s="287"/>
      <c r="AA694" s="287"/>
      <c r="AB694" s="287"/>
      <c r="AC694" s="287"/>
      <c r="AD694" s="287"/>
      <c r="AE694" s="287"/>
      <c r="AF694" s="287"/>
      <c r="AG694" s="365"/>
      <c r="AH694" s="368"/>
      <c r="AI694" s="287"/>
      <c r="AJ694" s="287"/>
      <c r="AK694" s="287"/>
      <c r="AL694" s="287"/>
      <c r="AM694" s="287"/>
      <c r="AN694" s="287"/>
      <c r="AO694" s="287"/>
      <c r="AP694" s="287"/>
      <c r="AQ694" s="287"/>
      <c r="AR694" s="287"/>
      <c r="AS694" s="287"/>
      <c r="AT694" s="286"/>
      <c r="AU694" s="367"/>
      <c r="AV694" s="287"/>
      <c r="AW694" s="287"/>
      <c r="AX694" s="287"/>
      <c r="AY694" s="287"/>
      <c r="AZ694" s="287"/>
      <c r="BA694" s="287"/>
      <c r="BB694" s="287"/>
      <c r="BC694" s="287"/>
      <c r="BD694" s="287"/>
      <c r="BE694" s="287"/>
      <c r="BF694" s="288"/>
      <c r="BG694" s="396"/>
      <c r="BH694" s="397"/>
      <c r="BI694" s="287"/>
      <c r="BJ694" s="287"/>
      <c r="BK694" s="287"/>
      <c r="BL694" s="287"/>
      <c r="BM694" s="287"/>
      <c r="BN694" s="287"/>
      <c r="BO694" s="287"/>
      <c r="BP694" s="287"/>
      <c r="BQ694" s="287"/>
      <c r="BR694" s="287"/>
      <c r="BS694" s="287"/>
      <c r="BT694" s="286"/>
    </row>
    <row r="695" spans="1:72" s="217" customFormat="1" ht="11.65" customHeight="1" x14ac:dyDescent="0.2">
      <c r="A695" s="289" t="str">
        <f>IF(ISBLANK(Tracker!G646),"",Tracker!G646)</f>
        <v>FLAT 133C</v>
      </c>
      <c r="B695" s="971" t="str">
        <f>IF(ISBLANK(Tracker!H646),"",Tracker!H646)</f>
        <v>Farnborough Road</v>
      </c>
      <c r="C695" s="972"/>
      <c r="D695" s="972"/>
      <c r="E695" s="973"/>
      <c r="F695" s="96" t="str">
        <f>IF(ISBLANK(Tracker!L646),"",Tracker!L646)</f>
        <v>B35 7LQ</v>
      </c>
      <c r="G695" s="217">
        <f t="shared" si="101"/>
        <v>657</v>
      </c>
      <c r="H695" s="368"/>
      <c r="I695" s="287"/>
      <c r="J695" s="287"/>
      <c r="K695" s="287"/>
      <c r="L695" s="287"/>
      <c r="M695" s="287"/>
      <c r="N695" s="287"/>
      <c r="O695" s="287"/>
      <c r="P695" s="287"/>
      <c r="Q695" s="287"/>
      <c r="R695" s="287"/>
      <c r="S695" s="287"/>
      <c r="T695" s="286"/>
      <c r="U695" s="367"/>
      <c r="V695" s="287"/>
      <c r="W695" s="287"/>
      <c r="X695" s="287"/>
      <c r="Y695" s="287"/>
      <c r="Z695" s="287"/>
      <c r="AA695" s="287"/>
      <c r="AB695" s="287"/>
      <c r="AC695" s="287"/>
      <c r="AD695" s="287"/>
      <c r="AE695" s="287"/>
      <c r="AF695" s="287"/>
      <c r="AG695" s="365"/>
      <c r="AH695" s="368"/>
      <c r="AI695" s="287"/>
      <c r="AJ695" s="287"/>
      <c r="AK695" s="287"/>
      <c r="AL695" s="287"/>
      <c r="AM695" s="287"/>
      <c r="AN695" s="287"/>
      <c r="AO695" s="287"/>
      <c r="AP695" s="287"/>
      <c r="AQ695" s="287"/>
      <c r="AR695" s="287"/>
      <c r="AS695" s="287"/>
      <c r="AT695" s="286"/>
      <c r="AU695" s="367"/>
      <c r="AV695" s="287"/>
      <c r="AW695" s="287"/>
      <c r="AX695" s="287"/>
      <c r="AY695" s="287"/>
      <c r="AZ695" s="287"/>
      <c r="BA695" s="287"/>
      <c r="BB695" s="287"/>
      <c r="BC695" s="287"/>
      <c r="BD695" s="287"/>
      <c r="BE695" s="287"/>
      <c r="BF695" s="288"/>
      <c r="BG695" s="396"/>
      <c r="BH695" s="397"/>
      <c r="BI695" s="287"/>
      <c r="BJ695" s="287"/>
      <c r="BK695" s="287"/>
      <c r="BL695" s="287"/>
      <c r="BM695" s="287"/>
      <c r="BN695" s="287"/>
      <c r="BO695" s="287"/>
      <c r="BP695" s="287"/>
      <c r="BQ695" s="287"/>
      <c r="BR695" s="287"/>
      <c r="BS695" s="287"/>
      <c r="BT695" s="286"/>
    </row>
    <row r="696" spans="1:72" s="217" customFormat="1" ht="11.65" customHeight="1" x14ac:dyDescent="0.2">
      <c r="A696" s="289">
        <f>IF(ISBLANK(Tracker!G647),"",Tracker!G647)</f>
        <v>42</v>
      </c>
      <c r="B696" s="971" t="str">
        <f>IF(ISBLANK(Tracker!H647),"",Tracker!H647)</f>
        <v>Brabazon Grove</v>
      </c>
      <c r="C696" s="972"/>
      <c r="D696" s="972"/>
      <c r="E696" s="973"/>
      <c r="F696" s="96" t="str">
        <f>IF(ISBLANK(Tracker!L647),"",Tracker!L647)</f>
        <v>B35 6DT</v>
      </c>
      <c r="G696" s="217">
        <f t="shared" si="101"/>
        <v>658</v>
      </c>
      <c r="H696" s="368"/>
      <c r="I696" s="287"/>
      <c r="J696" s="287"/>
      <c r="K696" s="287"/>
      <c r="L696" s="287"/>
      <c r="M696" s="287"/>
      <c r="N696" s="287"/>
      <c r="O696" s="287"/>
      <c r="P696" s="287"/>
      <c r="Q696" s="287"/>
      <c r="R696" s="287"/>
      <c r="S696" s="287"/>
      <c r="T696" s="286"/>
      <c r="U696" s="367"/>
      <c r="V696" s="287"/>
      <c r="W696" s="287"/>
      <c r="X696" s="287"/>
      <c r="Y696" s="287"/>
      <c r="Z696" s="287"/>
      <c r="AA696" s="287"/>
      <c r="AB696" s="287"/>
      <c r="AC696" s="287"/>
      <c r="AD696" s="287"/>
      <c r="AE696" s="287"/>
      <c r="AF696" s="287"/>
      <c r="AG696" s="365"/>
      <c r="AH696" s="368"/>
      <c r="AI696" s="287"/>
      <c r="AJ696" s="287"/>
      <c r="AK696" s="287"/>
      <c r="AL696" s="287"/>
      <c r="AM696" s="287"/>
      <c r="AN696" s="287"/>
      <c r="AO696" s="287"/>
      <c r="AP696" s="287"/>
      <c r="AQ696" s="287"/>
      <c r="AR696" s="287"/>
      <c r="AS696" s="287"/>
      <c r="AT696" s="286"/>
      <c r="AU696" s="367"/>
      <c r="AV696" s="287"/>
      <c r="AW696" s="287"/>
      <c r="AX696" s="287"/>
      <c r="AY696" s="287"/>
      <c r="AZ696" s="287"/>
      <c r="BA696" s="287"/>
      <c r="BB696" s="287"/>
      <c r="BC696" s="287"/>
      <c r="BD696" s="287"/>
      <c r="BE696" s="287"/>
      <c r="BF696" s="288"/>
      <c r="BG696" s="396"/>
      <c r="BH696" s="397"/>
      <c r="BI696" s="287"/>
      <c r="BJ696" s="287"/>
      <c r="BK696" s="287"/>
      <c r="BL696" s="287"/>
      <c r="BM696" s="287"/>
      <c r="BN696" s="287"/>
      <c r="BO696" s="287"/>
      <c r="BP696" s="287"/>
      <c r="BQ696" s="287"/>
      <c r="BR696" s="287"/>
      <c r="BS696" s="287"/>
      <c r="BT696" s="286"/>
    </row>
    <row r="697" spans="1:72" s="217" customFormat="1" ht="11.65" customHeight="1" x14ac:dyDescent="0.2">
      <c r="A697" s="289">
        <f>IF(ISBLANK(Tracker!G648),"",Tracker!G648)</f>
        <v>58</v>
      </c>
      <c r="B697" s="971" t="str">
        <f>IF(ISBLANK(Tracker!H648),"",Tracker!H648)</f>
        <v>Cosford Crescent</v>
      </c>
      <c r="C697" s="972"/>
      <c r="D697" s="972"/>
      <c r="E697" s="973"/>
      <c r="F697" s="96" t="str">
        <f>IF(ISBLANK(Tracker!L648),"",Tracker!L648)</f>
        <v>B35 6QE</v>
      </c>
      <c r="G697" s="217">
        <f t="shared" si="101"/>
        <v>659</v>
      </c>
      <c r="H697" s="368"/>
      <c r="I697" s="287"/>
      <c r="J697" s="287"/>
      <c r="K697" s="287"/>
      <c r="L697" s="287"/>
      <c r="M697" s="287"/>
      <c r="N697" s="287"/>
      <c r="O697" s="287"/>
      <c r="P697" s="287"/>
      <c r="Q697" s="287"/>
      <c r="R697" s="287"/>
      <c r="S697" s="287"/>
      <c r="T697" s="286"/>
      <c r="U697" s="367"/>
      <c r="V697" s="287"/>
      <c r="W697" s="287"/>
      <c r="X697" s="287"/>
      <c r="Y697" s="287"/>
      <c r="Z697" s="287"/>
      <c r="AA697" s="287"/>
      <c r="AB697" s="287"/>
      <c r="AC697" s="287"/>
      <c r="AD697" s="287"/>
      <c r="AE697" s="287"/>
      <c r="AF697" s="287"/>
      <c r="AG697" s="365"/>
      <c r="AH697" s="368"/>
      <c r="AI697" s="287"/>
      <c r="AJ697" s="287"/>
      <c r="AK697" s="287"/>
      <c r="AL697" s="287"/>
      <c r="AM697" s="287"/>
      <c r="AN697" s="287"/>
      <c r="AO697" s="287"/>
      <c r="AP697" s="287"/>
      <c r="AQ697" s="287"/>
      <c r="AR697" s="287"/>
      <c r="AS697" s="287"/>
      <c r="AT697" s="286"/>
      <c r="AU697" s="367"/>
      <c r="AV697" s="287"/>
      <c r="AW697" s="287"/>
      <c r="AX697" s="287"/>
      <c r="AY697" s="287"/>
      <c r="AZ697" s="287"/>
      <c r="BA697" s="287"/>
      <c r="BB697" s="287"/>
      <c r="BC697" s="287"/>
      <c r="BD697" s="287"/>
      <c r="BE697" s="287"/>
      <c r="BF697" s="288"/>
      <c r="BG697" s="396"/>
      <c r="BH697" s="397"/>
      <c r="BI697" s="287"/>
      <c r="BJ697" s="287"/>
      <c r="BK697" s="287"/>
      <c r="BL697" s="287"/>
      <c r="BM697" s="287"/>
      <c r="BN697" s="287"/>
      <c r="BO697" s="287"/>
      <c r="BP697" s="287"/>
      <c r="BQ697" s="287"/>
      <c r="BR697" s="287"/>
      <c r="BS697" s="287"/>
      <c r="BT697" s="286"/>
    </row>
    <row r="698" spans="1:72" s="217" customFormat="1" ht="11.65" customHeight="1" x14ac:dyDescent="0.2">
      <c r="A698" s="289" t="str">
        <f>IF(ISBLANK(Tracker!G649),"",Tracker!G649)</f>
        <v>FLAT 78</v>
      </c>
      <c r="B698" s="971" t="str">
        <f>IF(ISBLANK(Tracker!H649),"",Tracker!H649)</f>
        <v>Cosford Crescent</v>
      </c>
      <c r="C698" s="972"/>
      <c r="D698" s="972"/>
      <c r="E698" s="973"/>
      <c r="F698" s="96" t="str">
        <f>IF(ISBLANK(Tracker!L649),"",Tracker!L649)</f>
        <v>B35 6QE</v>
      </c>
      <c r="G698" s="217">
        <f t="shared" si="101"/>
        <v>660</v>
      </c>
      <c r="H698" s="368"/>
      <c r="I698" s="287"/>
      <c r="J698" s="287"/>
      <c r="K698" s="287"/>
      <c r="L698" s="287"/>
      <c r="M698" s="287"/>
      <c r="N698" s="287"/>
      <c r="O698" s="287"/>
      <c r="P698" s="287"/>
      <c r="Q698" s="287"/>
      <c r="R698" s="287"/>
      <c r="S698" s="287"/>
      <c r="T698" s="286"/>
      <c r="U698" s="367"/>
      <c r="V698" s="287"/>
      <c r="W698" s="287"/>
      <c r="X698" s="287"/>
      <c r="Y698" s="287"/>
      <c r="Z698" s="287"/>
      <c r="AA698" s="287"/>
      <c r="AB698" s="287"/>
      <c r="AC698" s="287"/>
      <c r="AD698" s="287"/>
      <c r="AE698" s="287"/>
      <c r="AF698" s="287"/>
      <c r="AG698" s="365"/>
      <c r="AH698" s="368"/>
      <c r="AI698" s="287"/>
      <c r="AJ698" s="287"/>
      <c r="AK698" s="287"/>
      <c r="AL698" s="287"/>
      <c r="AM698" s="287"/>
      <c r="AN698" s="287"/>
      <c r="AO698" s="287"/>
      <c r="AP698" s="287"/>
      <c r="AQ698" s="287"/>
      <c r="AR698" s="287"/>
      <c r="AS698" s="287"/>
      <c r="AT698" s="286"/>
      <c r="AU698" s="367"/>
      <c r="AV698" s="287"/>
      <c r="AW698" s="287"/>
      <c r="AX698" s="287"/>
      <c r="AY698" s="287"/>
      <c r="AZ698" s="287"/>
      <c r="BA698" s="287"/>
      <c r="BB698" s="287"/>
      <c r="BC698" s="287"/>
      <c r="BD698" s="287"/>
      <c r="BE698" s="287"/>
      <c r="BF698" s="288"/>
      <c r="BG698" s="396"/>
      <c r="BH698" s="397"/>
      <c r="BI698" s="287"/>
      <c r="BJ698" s="287"/>
      <c r="BK698" s="287"/>
      <c r="BL698" s="287"/>
      <c r="BM698" s="287"/>
      <c r="BN698" s="287"/>
      <c r="BO698" s="287"/>
      <c r="BP698" s="287"/>
      <c r="BQ698" s="287"/>
      <c r="BR698" s="287"/>
      <c r="BS698" s="287"/>
      <c r="BT698" s="286"/>
    </row>
    <row r="699" spans="1:72" s="217" customFormat="1" ht="11.65" customHeight="1" x14ac:dyDescent="0.2">
      <c r="A699" s="289">
        <f>IF(ISBLANK(Tracker!G650),"",Tracker!G650)</f>
        <v>1</v>
      </c>
      <c r="B699" s="971" t="str">
        <f>IF(ISBLANK(Tracker!H650),"",Tracker!H650)</f>
        <v>Cosford Crescent</v>
      </c>
      <c r="C699" s="972"/>
      <c r="D699" s="972"/>
      <c r="E699" s="973"/>
      <c r="F699" s="96" t="str">
        <f>IF(ISBLANK(Tracker!L650),"",Tracker!L650)</f>
        <v>B35 6QE</v>
      </c>
      <c r="G699" s="217">
        <f t="shared" si="101"/>
        <v>661</v>
      </c>
      <c r="H699" s="368"/>
      <c r="I699" s="287"/>
      <c r="J699" s="287"/>
      <c r="K699" s="287"/>
      <c r="L699" s="287"/>
      <c r="M699" s="287"/>
      <c r="N699" s="287"/>
      <c r="O699" s="287"/>
      <c r="P699" s="287"/>
      <c r="Q699" s="287"/>
      <c r="R699" s="287"/>
      <c r="S699" s="287"/>
      <c r="T699" s="286"/>
      <c r="U699" s="367"/>
      <c r="V699" s="287"/>
      <c r="W699" s="287"/>
      <c r="X699" s="287"/>
      <c r="Y699" s="287"/>
      <c r="Z699" s="287"/>
      <c r="AA699" s="287"/>
      <c r="AB699" s="287"/>
      <c r="AC699" s="287"/>
      <c r="AD699" s="287"/>
      <c r="AE699" s="287"/>
      <c r="AF699" s="287"/>
      <c r="AG699" s="365"/>
      <c r="AH699" s="368"/>
      <c r="AI699" s="287"/>
      <c r="AJ699" s="287"/>
      <c r="AK699" s="287"/>
      <c r="AL699" s="287"/>
      <c r="AM699" s="287"/>
      <c r="AN699" s="287"/>
      <c r="AO699" s="287"/>
      <c r="AP699" s="287"/>
      <c r="AQ699" s="287"/>
      <c r="AR699" s="287"/>
      <c r="AS699" s="287"/>
      <c r="AT699" s="286"/>
      <c r="AU699" s="367"/>
      <c r="AV699" s="287"/>
      <c r="AW699" s="287"/>
      <c r="AX699" s="287"/>
      <c r="AY699" s="287"/>
      <c r="AZ699" s="287"/>
      <c r="BA699" s="287"/>
      <c r="BB699" s="287"/>
      <c r="BC699" s="287"/>
      <c r="BD699" s="287"/>
      <c r="BE699" s="287"/>
      <c r="BF699" s="288"/>
      <c r="BG699" s="396"/>
      <c r="BH699" s="397"/>
      <c r="BI699" s="287"/>
      <c r="BJ699" s="287"/>
      <c r="BK699" s="287"/>
      <c r="BL699" s="287"/>
      <c r="BM699" s="287"/>
      <c r="BN699" s="287"/>
      <c r="BO699" s="287"/>
      <c r="BP699" s="287"/>
      <c r="BQ699" s="287"/>
      <c r="BR699" s="287"/>
      <c r="BS699" s="287"/>
      <c r="BT699" s="286"/>
    </row>
    <row r="700" spans="1:72" s="217" customFormat="1" ht="11.65" customHeight="1" x14ac:dyDescent="0.2">
      <c r="A700" s="289">
        <f>IF(ISBLANK(Tracker!G651),"",Tracker!G651)</f>
        <v>24</v>
      </c>
      <c r="B700" s="971" t="str">
        <f>IF(ISBLANK(Tracker!H651),"",Tracker!H651)</f>
        <v>Cosford Crescent</v>
      </c>
      <c r="C700" s="972"/>
      <c r="D700" s="972"/>
      <c r="E700" s="973"/>
      <c r="F700" s="96" t="str">
        <f>IF(ISBLANK(Tracker!L651),"",Tracker!L651)</f>
        <v>B35 6QE</v>
      </c>
      <c r="G700" s="217">
        <f t="shared" si="101"/>
        <v>662</v>
      </c>
      <c r="H700" s="368"/>
      <c r="I700" s="287"/>
      <c r="J700" s="287"/>
      <c r="K700" s="287"/>
      <c r="L700" s="287"/>
      <c r="M700" s="287"/>
      <c r="N700" s="287"/>
      <c r="O700" s="287"/>
      <c r="P700" s="287"/>
      <c r="Q700" s="287"/>
      <c r="R700" s="287"/>
      <c r="S700" s="287"/>
      <c r="T700" s="286"/>
      <c r="U700" s="367"/>
      <c r="V700" s="287"/>
      <c r="W700" s="287"/>
      <c r="X700" s="287"/>
      <c r="Y700" s="287"/>
      <c r="Z700" s="287"/>
      <c r="AA700" s="287"/>
      <c r="AB700" s="287"/>
      <c r="AC700" s="287"/>
      <c r="AD700" s="287"/>
      <c r="AE700" s="287"/>
      <c r="AF700" s="287"/>
      <c r="AG700" s="365"/>
      <c r="AH700" s="368"/>
      <c r="AI700" s="287"/>
      <c r="AJ700" s="287"/>
      <c r="AK700" s="287"/>
      <c r="AL700" s="287"/>
      <c r="AM700" s="287"/>
      <c r="AN700" s="287"/>
      <c r="AO700" s="287"/>
      <c r="AP700" s="287"/>
      <c r="AQ700" s="287"/>
      <c r="AR700" s="287"/>
      <c r="AS700" s="287"/>
      <c r="AT700" s="286"/>
      <c r="AU700" s="367"/>
      <c r="AV700" s="287"/>
      <c r="AW700" s="287"/>
      <c r="AX700" s="287"/>
      <c r="AY700" s="287"/>
      <c r="AZ700" s="287"/>
      <c r="BA700" s="287"/>
      <c r="BB700" s="287"/>
      <c r="BC700" s="287"/>
      <c r="BD700" s="287"/>
      <c r="BE700" s="287"/>
      <c r="BF700" s="288"/>
      <c r="BG700" s="396"/>
      <c r="BH700" s="397"/>
      <c r="BI700" s="287"/>
      <c r="BJ700" s="287"/>
      <c r="BK700" s="287"/>
      <c r="BL700" s="287"/>
      <c r="BM700" s="287"/>
      <c r="BN700" s="287"/>
      <c r="BO700" s="287"/>
      <c r="BP700" s="287"/>
      <c r="BQ700" s="287"/>
      <c r="BR700" s="287"/>
      <c r="BS700" s="287"/>
      <c r="BT700" s="286"/>
    </row>
    <row r="701" spans="1:72" s="217" customFormat="1" ht="11.65" customHeight="1" x14ac:dyDescent="0.2">
      <c r="A701" s="289">
        <f>IF(ISBLANK(Tracker!G652),"",Tracker!G652)</f>
        <v>28</v>
      </c>
      <c r="B701" s="971" t="str">
        <f>IF(ISBLANK(Tracker!H652),"",Tracker!H652)</f>
        <v>Cosford Crescent</v>
      </c>
      <c r="C701" s="972"/>
      <c r="D701" s="972"/>
      <c r="E701" s="973"/>
      <c r="F701" s="96" t="str">
        <f>IF(ISBLANK(Tracker!L652),"",Tracker!L652)</f>
        <v>B35 6QE</v>
      </c>
      <c r="G701" s="217">
        <f t="shared" si="101"/>
        <v>663</v>
      </c>
      <c r="H701" s="368"/>
      <c r="I701" s="287"/>
      <c r="J701" s="287"/>
      <c r="K701" s="287"/>
      <c r="L701" s="287"/>
      <c r="M701" s="287"/>
      <c r="N701" s="287"/>
      <c r="O701" s="287"/>
      <c r="P701" s="287"/>
      <c r="Q701" s="287"/>
      <c r="R701" s="287"/>
      <c r="S701" s="287"/>
      <c r="T701" s="286"/>
      <c r="U701" s="367"/>
      <c r="V701" s="287"/>
      <c r="W701" s="287"/>
      <c r="X701" s="287"/>
      <c r="Y701" s="287"/>
      <c r="Z701" s="287"/>
      <c r="AA701" s="287"/>
      <c r="AB701" s="287"/>
      <c r="AC701" s="287"/>
      <c r="AD701" s="287"/>
      <c r="AE701" s="287"/>
      <c r="AF701" s="287"/>
      <c r="AG701" s="365"/>
      <c r="AH701" s="368"/>
      <c r="AI701" s="287"/>
      <c r="AJ701" s="287"/>
      <c r="AK701" s="287"/>
      <c r="AL701" s="287"/>
      <c r="AM701" s="287"/>
      <c r="AN701" s="287"/>
      <c r="AO701" s="287"/>
      <c r="AP701" s="287"/>
      <c r="AQ701" s="287"/>
      <c r="AR701" s="287"/>
      <c r="AS701" s="287"/>
      <c r="AT701" s="286"/>
      <c r="AU701" s="367"/>
      <c r="AV701" s="287"/>
      <c r="AW701" s="287"/>
      <c r="AX701" s="287"/>
      <c r="AY701" s="287"/>
      <c r="AZ701" s="287"/>
      <c r="BA701" s="287"/>
      <c r="BB701" s="287"/>
      <c r="BC701" s="287"/>
      <c r="BD701" s="287"/>
      <c r="BE701" s="287"/>
      <c r="BF701" s="288"/>
      <c r="BG701" s="396"/>
      <c r="BH701" s="397"/>
      <c r="BI701" s="287"/>
      <c r="BJ701" s="287"/>
      <c r="BK701" s="287"/>
      <c r="BL701" s="287"/>
      <c r="BM701" s="287"/>
      <c r="BN701" s="287"/>
      <c r="BO701" s="287"/>
      <c r="BP701" s="287"/>
      <c r="BQ701" s="287"/>
      <c r="BR701" s="287"/>
      <c r="BS701" s="287"/>
      <c r="BT701" s="286"/>
    </row>
    <row r="702" spans="1:72" s="217" customFormat="1" ht="11.65" customHeight="1" x14ac:dyDescent="0.2">
      <c r="A702" s="289" t="str">
        <f>IF(ISBLANK(Tracker!G653),"",Tracker!G653)</f>
        <v xml:space="preserve">50 </v>
      </c>
      <c r="B702" s="971" t="str">
        <f>IF(ISBLANK(Tracker!H653),"",Tracker!H653)</f>
        <v>Hermitage Road</v>
      </c>
      <c r="C702" s="972"/>
      <c r="D702" s="972"/>
      <c r="E702" s="973"/>
      <c r="F702" s="96" t="str">
        <f>IF(ISBLANK(Tracker!L653),"",Tracker!L653)</f>
        <v>B23 6AS</v>
      </c>
      <c r="G702" s="217">
        <f t="shared" si="101"/>
        <v>664</v>
      </c>
      <c r="H702" s="368"/>
      <c r="I702" s="287"/>
      <c r="J702" s="287"/>
      <c r="K702" s="287"/>
      <c r="L702" s="287"/>
      <c r="M702" s="287"/>
      <c r="N702" s="287"/>
      <c r="O702" s="287"/>
      <c r="P702" s="287"/>
      <c r="Q702" s="287"/>
      <c r="R702" s="287"/>
      <c r="S702" s="287"/>
      <c r="T702" s="286"/>
      <c r="U702" s="367"/>
      <c r="V702" s="287"/>
      <c r="W702" s="287"/>
      <c r="X702" s="287"/>
      <c r="Y702" s="287"/>
      <c r="Z702" s="287"/>
      <c r="AA702" s="287"/>
      <c r="AB702" s="287"/>
      <c r="AC702" s="287"/>
      <c r="AD702" s="287"/>
      <c r="AE702" s="287"/>
      <c r="AF702" s="287"/>
      <c r="AG702" s="365"/>
      <c r="AH702" s="368"/>
      <c r="AI702" s="287"/>
      <c r="AJ702" s="287"/>
      <c r="AK702" s="287"/>
      <c r="AL702" s="287"/>
      <c r="AM702" s="287"/>
      <c r="AN702" s="287"/>
      <c r="AO702" s="287"/>
      <c r="AP702" s="287"/>
      <c r="AQ702" s="287"/>
      <c r="AR702" s="287"/>
      <c r="AS702" s="287"/>
      <c r="AT702" s="286"/>
      <c r="AU702" s="367"/>
      <c r="AV702" s="287"/>
      <c r="AW702" s="287"/>
      <c r="AX702" s="287"/>
      <c r="AY702" s="287"/>
      <c r="AZ702" s="287"/>
      <c r="BA702" s="287"/>
      <c r="BB702" s="287"/>
      <c r="BC702" s="287"/>
      <c r="BD702" s="287"/>
      <c r="BE702" s="287"/>
      <c r="BF702" s="288"/>
      <c r="BG702" s="396"/>
      <c r="BH702" s="397"/>
      <c r="BI702" s="287"/>
      <c r="BJ702" s="287"/>
      <c r="BK702" s="287"/>
      <c r="BL702" s="287"/>
      <c r="BM702" s="287"/>
      <c r="BN702" s="287"/>
      <c r="BO702" s="287"/>
      <c r="BP702" s="287"/>
      <c r="BQ702" s="287"/>
      <c r="BR702" s="287"/>
      <c r="BS702" s="287"/>
      <c r="BT702" s="286"/>
    </row>
    <row r="703" spans="1:72" s="217" customFormat="1" ht="11.65" customHeight="1" x14ac:dyDescent="0.2">
      <c r="A703" s="289">
        <f>IF(ISBLANK(Tracker!G654),"",Tracker!G654)</f>
        <v>29</v>
      </c>
      <c r="B703" s="971" t="str">
        <f>IF(ISBLANK(Tracker!H654),"",Tracker!H654)</f>
        <v>Lysander Way</v>
      </c>
      <c r="C703" s="972"/>
      <c r="D703" s="972"/>
      <c r="E703" s="973"/>
      <c r="F703" s="96" t="str">
        <f>IF(ISBLANK(Tracker!L654),"",Tracker!L654)</f>
        <v>B35 7JY</v>
      </c>
      <c r="G703" s="217">
        <f t="shared" si="101"/>
        <v>665</v>
      </c>
      <c r="H703" s="368"/>
      <c r="I703" s="287"/>
      <c r="J703" s="287"/>
      <c r="K703" s="287"/>
      <c r="L703" s="287"/>
      <c r="M703" s="287"/>
      <c r="N703" s="287"/>
      <c r="O703" s="287"/>
      <c r="P703" s="287"/>
      <c r="Q703" s="287"/>
      <c r="R703" s="287"/>
      <c r="S703" s="287"/>
      <c r="T703" s="286"/>
      <c r="U703" s="367"/>
      <c r="V703" s="287"/>
      <c r="W703" s="287"/>
      <c r="X703" s="287"/>
      <c r="Y703" s="287"/>
      <c r="Z703" s="287"/>
      <c r="AA703" s="287"/>
      <c r="AB703" s="287"/>
      <c r="AC703" s="287"/>
      <c r="AD703" s="287"/>
      <c r="AE703" s="287"/>
      <c r="AF703" s="287"/>
      <c r="AG703" s="365"/>
      <c r="AH703" s="368"/>
      <c r="AI703" s="287"/>
      <c r="AJ703" s="287"/>
      <c r="AK703" s="287"/>
      <c r="AL703" s="287"/>
      <c r="AM703" s="287"/>
      <c r="AN703" s="287"/>
      <c r="AO703" s="287"/>
      <c r="AP703" s="287"/>
      <c r="AQ703" s="287"/>
      <c r="AR703" s="287"/>
      <c r="AS703" s="287"/>
      <c r="AT703" s="286"/>
      <c r="AU703" s="367"/>
      <c r="AV703" s="287"/>
      <c r="AW703" s="287"/>
      <c r="AX703" s="287"/>
      <c r="AY703" s="287"/>
      <c r="AZ703" s="287"/>
      <c r="BA703" s="287"/>
      <c r="BB703" s="287"/>
      <c r="BC703" s="287"/>
      <c r="BD703" s="287"/>
      <c r="BE703" s="287"/>
      <c r="BF703" s="288"/>
      <c r="BG703" s="396"/>
      <c r="BH703" s="397"/>
      <c r="BI703" s="287"/>
      <c r="BJ703" s="287"/>
      <c r="BK703" s="287"/>
      <c r="BL703" s="287"/>
      <c r="BM703" s="287"/>
      <c r="BN703" s="287"/>
      <c r="BO703" s="287"/>
      <c r="BP703" s="287"/>
      <c r="BQ703" s="287"/>
      <c r="BR703" s="287"/>
      <c r="BS703" s="287"/>
      <c r="BT703" s="286"/>
    </row>
    <row r="704" spans="1:72" s="217" customFormat="1" ht="11.65" customHeight="1" x14ac:dyDescent="0.2">
      <c r="A704" s="289" t="str">
        <f>IF(ISBLANK(Tracker!G655),"",Tracker!G655)</f>
        <v>FLAT 4 Block 1</v>
      </c>
      <c r="B704" s="971" t="str">
        <f>IF(ISBLANK(Tracker!H655),"",Tracker!H655)</f>
        <v>Montrose Drive</v>
      </c>
      <c r="C704" s="972"/>
      <c r="D704" s="972"/>
      <c r="E704" s="973"/>
      <c r="F704" s="96" t="str">
        <f>IF(ISBLANK(Tracker!L655),"",Tracker!L655)</f>
        <v>B35 6DH</v>
      </c>
      <c r="G704" s="217">
        <f t="shared" si="101"/>
        <v>666</v>
      </c>
      <c r="H704" s="368"/>
      <c r="I704" s="287"/>
      <c r="J704" s="287"/>
      <c r="K704" s="287"/>
      <c r="L704" s="287"/>
      <c r="M704" s="287"/>
      <c r="N704" s="287"/>
      <c r="O704" s="287"/>
      <c r="P704" s="287"/>
      <c r="Q704" s="287"/>
      <c r="R704" s="287"/>
      <c r="S704" s="287"/>
      <c r="T704" s="286"/>
      <c r="U704" s="367"/>
      <c r="V704" s="287"/>
      <c r="W704" s="287"/>
      <c r="X704" s="287"/>
      <c r="Y704" s="287"/>
      <c r="Z704" s="287"/>
      <c r="AA704" s="287"/>
      <c r="AB704" s="287"/>
      <c r="AC704" s="287"/>
      <c r="AD704" s="287"/>
      <c r="AE704" s="287"/>
      <c r="AF704" s="287"/>
      <c r="AG704" s="365"/>
      <c r="AH704" s="368"/>
      <c r="AI704" s="287"/>
      <c r="AJ704" s="287"/>
      <c r="AK704" s="287"/>
      <c r="AL704" s="287"/>
      <c r="AM704" s="287"/>
      <c r="AN704" s="287"/>
      <c r="AO704" s="287"/>
      <c r="AP704" s="287"/>
      <c r="AQ704" s="287"/>
      <c r="AR704" s="287"/>
      <c r="AS704" s="287"/>
      <c r="AT704" s="286"/>
      <c r="AU704" s="367"/>
      <c r="AV704" s="287"/>
      <c r="AW704" s="287"/>
      <c r="AX704" s="287"/>
      <c r="AY704" s="287"/>
      <c r="AZ704" s="287"/>
      <c r="BA704" s="287"/>
      <c r="BB704" s="287"/>
      <c r="BC704" s="287"/>
      <c r="BD704" s="287"/>
      <c r="BE704" s="287"/>
      <c r="BF704" s="288"/>
      <c r="BG704" s="396"/>
      <c r="BH704" s="397"/>
      <c r="BI704" s="287"/>
      <c r="BJ704" s="287"/>
      <c r="BK704" s="287"/>
      <c r="BL704" s="287"/>
      <c r="BM704" s="287"/>
      <c r="BN704" s="287"/>
      <c r="BO704" s="287"/>
      <c r="BP704" s="287"/>
      <c r="BQ704" s="287"/>
      <c r="BR704" s="287"/>
      <c r="BS704" s="287"/>
      <c r="BT704" s="286"/>
    </row>
    <row r="705" spans="1:72" s="217" customFormat="1" ht="11.65" customHeight="1" x14ac:dyDescent="0.2">
      <c r="A705" s="289" t="str">
        <f>IF(ISBLANK(Tracker!G656),"",Tracker!G656)</f>
        <v>FLAT 1</v>
      </c>
      <c r="B705" s="971" t="str">
        <f>IF(ISBLANK(Tracker!H656),"",Tracker!H656)</f>
        <v>Reservoir Road</v>
      </c>
      <c r="C705" s="972"/>
      <c r="D705" s="972"/>
      <c r="E705" s="973"/>
      <c r="F705" s="96" t="str">
        <f>IF(ISBLANK(Tracker!L656),"",Tracker!L656)</f>
        <v>B23 6DJ</v>
      </c>
      <c r="G705" s="217">
        <f t="shared" si="101"/>
        <v>667</v>
      </c>
      <c r="H705" s="368"/>
      <c r="I705" s="287"/>
      <c r="J705" s="287"/>
      <c r="K705" s="287"/>
      <c r="L705" s="287"/>
      <c r="M705" s="287"/>
      <c r="N705" s="287"/>
      <c r="O705" s="287"/>
      <c r="P705" s="287"/>
      <c r="Q705" s="287"/>
      <c r="R705" s="287"/>
      <c r="S705" s="287"/>
      <c r="T705" s="286"/>
      <c r="U705" s="367"/>
      <c r="V705" s="287"/>
      <c r="W705" s="287"/>
      <c r="X705" s="287"/>
      <c r="Y705" s="287"/>
      <c r="Z705" s="287"/>
      <c r="AA705" s="287"/>
      <c r="AB705" s="287"/>
      <c r="AC705" s="287"/>
      <c r="AD705" s="287"/>
      <c r="AE705" s="287"/>
      <c r="AF705" s="287"/>
      <c r="AG705" s="365"/>
      <c r="AH705" s="368"/>
      <c r="AI705" s="287"/>
      <c r="AJ705" s="287"/>
      <c r="AK705" s="287"/>
      <c r="AL705" s="287"/>
      <c r="AM705" s="287"/>
      <c r="AN705" s="287"/>
      <c r="AO705" s="287"/>
      <c r="AP705" s="287"/>
      <c r="AQ705" s="287"/>
      <c r="AR705" s="287"/>
      <c r="AS705" s="287"/>
      <c r="AT705" s="286"/>
      <c r="AU705" s="367"/>
      <c r="AV705" s="287"/>
      <c r="AW705" s="287"/>
      <c r="AX705" s="287"/>
      <c r="AY705" s="287"/>
      <c r="AZ705" s="287"/>
      <c r="BA705" s="287"/>
      <c r="BB705" s="287"/>
      <c r="BC705" s="287"/>
      <c r="BD705" s="287"/>
      <c r="BE705" s="287"/>
      <c r="BF705" s="288"/>
      <c r="BG705" s="396"/>
      <c r="BH705" s="397"/>
      <c r="BI705" s="287"/>
      <c r="BJ705" s="287"/>
      <c r="BK705" s="287"/>
      <c r="BL705" s="287"/>
      <c r="BM705" s="287"/>
      <c r="BN705" s="287"/>
      <c r="BO705" s="287"/>
      <c r="BP705" s="287"/>
      <c r="BQ705" s="287"/>
      <c r="BR705" s="287"/>
      <c r="BS705" s="287"/>
      <c r="BT705" s="286"/>
    </row>
    <row r="706" spans="1:72" s="217" customFormat="1" ht="11.65" customHeight="1" x14ac:dyDescent="0.2">
      <c r="A706" s="289" t="str">
        <f>IF(ISBLANK(Tracker!G657),"",Tracker!G657)</f>
        <v>FLAT 2</v>
      </c>
      <c r="B706" s="971" t="str">
        <f>IF(ISBLANK(Tracker!H657),"",Tracker!H657)</f>
        <v>Reservoir Road</v>
      </c>
      <c r="C706" s="972"/>
      <c r="D706" s="972"/>
      <c r="E706" s="973"/>
      <c r="F706" s="96" t="str">
        <f>IF(ISBLANK(Tracker!L657),"",Tracker!L657)</f>
        <v>B23 6DJ</v>
      </c>
      <c r="G706" s="217">
        <f t="shared" si="101"/>
        <v>668</v>
      </c>
      <c r="H706" s="368"/>
      <c r="I706" s="287"/>
      <c r="J706" s="287"/>
      <c r="K706" s="287"/>
      <c r="L706" s="287"/>
      <c r="M706" s="287"/>
      <c r="N706" s="287"/>
      <c r="O706" s="287"/>
      <c r="P706" s="287"/>
      <c r="Q706" s="287"/>
      <c r="R706" s="287"/>
      <c r="S706" s="287"/>
      <c r="T706" s="286"/>
      <c r="U706" s="367"/>
      <c r="V706" s="287"/>
      <c r="W706" s="287"/>
      <c r="X706" s="287"/>
      <c r="Y706" s="287"/>
      <c r="Z706" s="287"/>
      <c r="AA706" s="287"/>
      <c r="AB706" s="287"/>
      <c r="AC706" s="287"/>
      <c r="AD706" s="287"/>
      <c r="AE706" s="287"/>
      <c r="AF706" s="287"/>
      <c r="AG706" s="365"/>
      <c r="AH706" s="368"/>
      <c r="AI706" s="287"/>
      <c r="AJ706" s="287"/>
      <c r="AK706" s="287"/>
      <c r="AL706" s="287"/>
      <c r="AM706" s="287"/>
      <c r="AN706" s="287"/>
      <c r="AO706" s="287"/>
      <c r="AP706" s="287"/>
      <c r="AQ706" s="287"/>
      <c r="AR706" s="287"/>
      <c r="AS706" s="287"/>
      <c r="AT706" s="286"/>
      <c r="AU706" s="367"/>
      <c r="AV706" s="287"/>
      <c r="AW706" s="287"/>
      <c r="AX706" s="287"/>
      <c r="AY706" s="287"/>
      <c r="AZ706" s="287"/>
      <c r="BA706" s="287"/>
      <c r="BB706" s="287"/>
      <c r="BC706" s="287"/>
      <c r="BD706" s="287"/>
      <c r="BE706" s="287"/>
      <c r="BF706" s="288"/>
      <c r="BG706" s="396"/>
      <c r="BH706" s="397"/>
      <c r="BI706" s="287"/>
      <c r="BJ706" s="287"/>
      <c r="BK706" s="287"/>
      <c r="BL706" s="287"/>
      <c r="BM706" s="287"/>
      <c r="BN706" s="287"/>
      <c r="BO706" s="287"/>
      <c r="BP706" s="287"/>
      <c r="BQ706" s="287"/>
      <c r="BR706" s="287"/>
      <c r="BS706" s="287"/>
      <c r="BT706" s="286"/>
    </row>
    <row r="707" spans="1:72" s="217" customFormat="1" ht="11.65" customHeight="1" x14ac:dyDescent="0.2">
      <c r="A707" s="289">
        <f>IF(ISBLANK(Tracker!G658),"",Tracker!G658)</f>
        <v>50</v>
      </c>
      <c r="B707" s="971" t="str">
        <f>IF(ISBLANK(Tracker!H658),"",Tracker!H658)</f>
        <v>Watton Green</v>
      </c>
      <c r="C707" s="972"/>
      <c r="D707" s="972"/>
      <c r="E707" s="973"/>
      <c r="F707" s="96" t="str">
        <f>IF(ISBLANK(Tracker!L658),"",Tracker!L658)</f>
        <v>B35 7JP</v>
      </c>
      <c r="G707" s="217">
        <f t="shared" si="101"/>
        <v>669</v>
      </c>
      <c r="H707" s="368"/>
      <c r="I707" s="287"/>
      <c r="J707" s="287"/>
      <c r="K707" s="287"/>
      <c r="L707" s="287"/>
      <c r="M707" s="287"/>
      <c r="N707" s="287"/>
      <c r="O707" s="287"/>
      <c r="P707" s="287"/>
      <c r="Q707" s="287"/>
      <c r="R707" s="287"/>
      <c r="S707" s="287"/>
      <c r="T707" s="286"/>
      <c r="U707" s="367"/>
      <c r="V707" s="287"/>
      <c r="W707" s="287"/>
      <c r="X707" s="287"/>
      <c r="Y707" s="287"/>
      <c r="Z707" s="287"/>
      <c r="AA707" s="287"/>
      <c r="AB707" s="287"/>
      <c r="AC707" s="287"/>
      <c r="AD707" s="287"/>
      <c r="AE707" s="287"/>
      <c r="AF707" s="287"/>
      <c r="AG707" s="365"/>
      <c r="AH707" s="368"/>
      <c r="AI707" s="287"/>
      <c r="AJ707" s="287"/>
      <c r="AK707" s="287"/>
      <c r="AL707" s="287"/>
      <c r="AM707" s="287"/>
      <c r="AN707" s="287"/>
      <c r="AO707" s="287"/>
      <c r="AP707" s="287"/>
      <c r="AQ707" s="287"/>
      <c r="AR707" s="287"/>
      <c r="AS707" s="287"/>
      <c r="AT707" s="286"/>
      <c r="AU707" s="367"/>
      <c r="AV707" s="287"/>
      <c r="AW707" s="287"/>
      <c r="AX707" s="287"/>
      <c r="AY707" s="287"/>
      <c r="AZ707" s="287"/>
      <c r="BA707" s="287"/>
      <c r="BB707" s="287"/>
      <c r="BC707" s="287"/>
      <c r="BD707" s="287"/>
      <c r="BE707" s="287"/>
      <c r="BF707" s="288"/>
      <c r="BG707" s="396"/>
      <c r="BH707" s="397"/>
      <c r="BI707" s="287"/>
      <c r="BJ707" s="287"/>
      <c r="BK707" s="287"/>
      <c r="BL707" s="287"/>
      <c r="BM707" s="287"/>
      <c r="BN707" s="287"/>
      <c r="BO707" s="287"/>
      <c r="BP707" s="287"/>
      <c r="BQ707" s="287"/>
      <c r="BR707" s="287"/>
      <c r="BS707" s="287"/>
      <c r="BT707" s="286"/>
    </row>
    <row r="708" spans="1:72" s="217" customFormat="1" ht="11.65" customHeight="1" x14ac:dyDescent="0.2">
      <c r="A708" s="289">
        <f>IF(ISBLANK(Tracker!G659),"",Tracker!G659)</f>
        <v>22</v>
      </c>
      <c r="B708" s="971" t="str">
        <f>IF(ISBLANK(Tracker!H659),"",Tracker!H659)</f>
        <v>Abingdon Way</v>
      </c>
      <c r="C708" s="972"/>
      <c r="D708" s="972"/>
      <c r="E708" s="973"/>
      <c r="F708" s="96" t="str">
        <f>IF(ISBLANK(Tracker!L659),"",Tracker!L659)</f>
        <v>B35 6QF</v>
      </c>
      <c r="G708" s="217">
        <f t="shared" si="101"/>
        <v>670</v>
      </c>
      <c r="H708" s="368"/>
      <c r="I708" s="287"/>
      <c r="J708" s="287"/>
      <c r="K708" s="287"/>
      <c r="L708" s="287"/>
      <c r="M708" s="287"/>
      <c r="N708" s="287"/>
      <c r="O708" s="287"/>
      <c r="P708" s="287"/>
      <c r="Q708" s="287"/>
      <c r="R708" s="287"/>
      <c r="S708" s="287"/>
      <c r="T708" s="286"/>
      <c r="U708" s="367"/>
      <c r="V708" s="287"/>
      <c r="W708" s="287"/>
      <c r="X708" s="287"/>
      <c r="Y708" s="287"/>
      <c r="Z708" s="287"/>
      <c r="AA708" s="287"/>
      <c r="AB708" s="287"/>
      <c r="AC708" s="287"/>
      <c r="AD708" s="287"/>
      <c r="AE708" s="287"/>
      <c r="AF708" s="287"/>
      <c r="AG708" s="365"/>
      <c r="AH708" s="368"/>
      <c r="AI708" s="287"/>
      <c r="AJ708" s="287"/>
      <c r="AK708" s="287"/>
      <c r="AL708" s="287"/>
      <c r="AM708" s="287"/>
      <c r="AN708" s="287"/>
      <c r="AO708" s="287"/>
      <c r="AP708" s="287"/>
      <c r="AQ708" s="287"/>
      <c r="AR708" s="287"/>
      <c r="AS708" s="287"/>
      <c r="AT708" s="286"/>
      <c r="AU708" s="367"/>
      <c r="AV708" s="287"/>
      <c r="AW708" s="287"/>
      <c r="AX708" s="287"/>
      <c r="AY708" s="287"/>
      <c r="AZ708" s="287"/>
      <c r="BA708" s="287"/>
      <c r="BB708" s="287"/>
      <c r="BC708" s="287"/>
      <c r="BD708" s="287"/>
      <c r="BE708" s="287"/>
      <c r="BF708" s="288"/>
      <c r="BG708" s="396"/>
      <c r="BH708" s="397"/>
      <c r="BI708" s="287"/>
      <c r="BJ708" s="287"/>
      <c r="BK708" s="287"/>
      <c r="BL708" s="287"/>
      <c r="BM708" s="287"/>
      <c r="BN708" s="287"/>
      <c r="BO708" s="287"/>
      <c r="BP708" s="287"/>
      <c r="BQ708" s="287"/>
      <c r="BR708" s="287"/>
      <c r="BS708" s="287"/>
      <c r="BT708" s="286"/>
    </row>
    <row r="709" spans="1:72" s="217" customFormat="1" ht="11.65" customHeight="1" x14ac:dyDescent="0.2">
      <c r="A709" s="289">
        <f>IF(ISBLANK(Tracker!G660),"",Tracker!G660)</f>
        <v>43</v>
      </c>
      <c r="B709" s="971" t="str">
        <f>IF(ISBLANK(Tracker!H660),"",Tracker!H660)</f>
        <v>Abingdon Way</v>
      </c>
      <c r="C709" s="972"/>
      <c r="D709" s="972"/>
      <c r="E709" s="973"/>
      <c r="F709" s="96" t="str">
        <f>IF(ISBLANK(Tracker!L660),"",Tracker!L660)</f>
        <v>B35 6QF</v>
      </c>
      <c r="G709" s="217">
        <f t="shared" si="101"/>
        <v>671</v>
      </c>
      <c r="H709" s="368"/>
      <c r="I709" s="287"/>
      <c r="J709" s="287"/>
      <c r="K709" s="287"/>
      <c r="L709" s="287"/>
      <c r="M709" s="287"/>
      <c r="N709" s="287"/>
      <c r="O709" s="287"/>
      <c r="P709" s="287"/>
      <c r="Q709" s="287"/>
      <c r="R709" s="287"/>
      <c r="S709" s="287"/>
      <c r="T709" s="286"/>
      <c r="U709" s="367"/>
      <c r="V709" s="287"/>
      <c r="W709" s="287"/>
      <c r="X709" s="287"/>
      <c r="Y709" s="287"/>
      <c r="Z709" s="287"/>
      <c r="AA709" s="287"/>
      <c r="AB709" s="287"/>
      <c r="AC709" s="287"/>
      <c r="AD709" s="287"/>
      <c r="AE709" s="287"/>
      <c r="AF709" s="287"/>
      <c r="AG709" s="365"/>
      <c r="AH709" s="368"/>
      <c r="AI709" s="287"/>
      <c r="AJ709" s="287"/>
      <c r="AK709" s="287"/>
      <c r="AL709" s="287"/>
      <c r="AM709" s="287"/>
      <c r="AN709" s="287"/>
      <c r="AO709" s="287"/>
      <c r="AP709" s="287"/>
      <c r="AQ709" s="287"/>
      <c r="AR709" s="287"/>
      <c r="AS709" s="287"/>
      <c r="AT709" s="286"/>
      <c r="AU709" s="367"/>
      <c r="AV709" s="287"/>
      <c r="AW709" s="287"/>
      <c r="AX709" s="287"/>
      <c r="AY709" s="287"/>
      <c r="AZ709" s="287"/>
      <c r="BA709" s="287"/>
      <c r="BB709" s="287"/>
      <c r="BC709" s="287"/>
      <c r="BD709" s="287"/>
      <c r="BE709" s="287"/>
      <c r="BF709" s="288"/>
      <c r="BG709" s="396"/>
      <c r="BH709" s="397"/>
      <c r="BI709" s="287"/>
      <c r="BJ709" s="287"/>
      <c r="BK709" s="287"/>
      <c r="BL709" s="287"/>
      <c r="BM709" s="287"/>
      <c r="BN709" s="287"/>
      <c r="BO709" s="287"/>
      <c r="BP709" s="287"/>
      <c r="BQ709" s="287"/>
      <c r="BR709" s="287"/>
      <c r="BS709" s="287"/>
      <c r="BT709" s="286"/>
    </row>
    <row r="710" spans="1:72" s="217" customFormat="1" ht="11.65" customHeight="1" x14ac:dyDescent="0.2">
      <c r="A710" s="289" t="str">
        <f>IF(ISBLANK(Tracker!G661),"",Tracker!G661)</f>
        <v xml:space="preserve">FLAT 15 </v>
      </c>
      <c r="B710" s="971" t="str">
        <f>IF(ISBLANK(Tracker!H661),"",Tracker!H661)</f>
        <v>Abingdon Way</v>
      </c>
      <c r="C710" s="972"/>
      <c r="D710" s="972"/>
      <c r="E710" s="973"/>
      <c r="F710" s="96" t="str">
        <f>IF(ISBLANK(Tracker!L661),"",Tracker!L661)</f>
        <v>B35 6QF</v>
      </c>
      <c r="G710" s="217">
        <f t="shared" si="101"/>
        <v>672</v>
      </c>
      <c r="H710" s="368"/>
      <c r="I710" s="287"/>
      <c r="J710" s="287"/>
      <c r="K710" s="287"/>
      <c r="L710" s="287"/>
      <c r="M710" s="287"/>
      <c r="N710" s="287"/>
      <c r="O710" s="287"/>
      <c r="P710" s="287"/>
      <c r="Q710" s="287"/>
      <c r="R710" s="287"/>
      <c r="S710" s="287"/>
      <c r="T710" s="286"/>
      <c r="U710" s="367"/>
      <c r="V710" s="287"/>
      <c r="W710" s="287"/>
      <c r="X710" s="287"/>
      <c r="Y710" s="287"/>
      <c r="Z710" s="287"/>
      <c r="AA710" s="287"/>
      <c r="AB710" s="287"/>
      <c r="AC710" s="287"/>
      <c r="AD710" s="287"/>
      <c r="AE710" s="287"/>
      <c r="AF710" s="287"/>
      <c r="AG710" s="365"/>
      <c r="AH710" s="368"/>
      <c r="AI710" s="287"/>
      <c r="AJ710" s="287"/>
      <c r="AK710" s="287"/>
      <c r="AL710" s="287"/>
      <c r="AM710" s="287"/>
      <c r="AN710" s="287"/>
      <c r="AO710" s="287"/>
      <c r="AP710" s="287"/>
      <c r="AQ710" s="287"/>
      <c r="AR710" s="287"/>
      <c r="AS710" s="287"/>
      <c r="AT710" s="286"/>
      <c r="AU710" s="367"/>
      <c r="AV710" s="287"/>
      <c r="AW710" s="287"/>
      <c r="AX710" s="287"/>
      <c r="AY710" s="287"/>
      <c r="AZ710" s="287"/>
      <c r="BA710" s="287"/>
      <c r="BB710" s="287"/>
      <c r="BC710" s="287"/>
      <c r="BD710" s="287"/>
      <c r="BE710" s="287"/>
      <c r="BF710" s="288"/>
      <c r="BG710" s="396"/>
      <c r="BH710" s="397"/>
      <c r="BI710" s="287"/>
      <c r="BJ710" s="287"/>
      <c r="BK710" s="287"/>
      <c r="BL710" s="287"/>
      <c r="BM710" s="287"/>
      <c r="BN710" s="287"/>
      <c r="BO710" s="287"/>
      <c r="BP710" s="287"/>
      <c r="BQ710" s="287"/>
      <c r="BR710" s="287"/>
      <c r="BS710" s="287"/>
      <c r="BT710" s="286"/>
    </row>
    <row r="711" spans="1:72" s="217" customFormat="1" ht="11.65" customHeight="1" x14ac:dyDescent="0.2">
      <c r="A711" s="289" t="str">
        <f>IF(ISBLANK(Tracker!G662),"",Tracker!G662)</f>
        <v xml:space="preserve">560 </v>
      </c>
      <c r="B711" s="971" t="str">
        <f>IF(ISBLANK(Tracker!H662),"",Tracker!H662)</f>
        <v>Auckland Drive</v>
      </c>
      <c r="C711" s="972"/>
      <c r="D711" s="972"/>
      <c r="E711" s="973"/>
      <c r="F711" s="96" t="str">
        <f>IF(ISBLANK(Tracker!L662),"",Tracker!L662)</f>
        <v>B36 0DB</v>
      </c>
      <c r="G711" s="217">
        <f t="shared" si="101"/>
        <v>673</v>
      </c>
      <c r="H711" s="368"/>
      <c r="I711" s="287"/>
      <c r="J711" s="287"/>
      <c r="K711" s="287"/>
      <c r="L711" s="287"/>
      <c r="M711" s="287"/>
      <c r="N711" s="287"/>
      <c r="O711" s="287"/>
      <c r="P711" s="287"/>
      <c r="Q711" s="287"/>
      <c r="R711" s="287"/>
      <c r="S711" s="287"/>
      <c r="T711" s="286"/>
      <c r="U711" s="367"/>
      <c r="V711" s="287"/>
      <c r="W711" s="287"/>
      <c r="X711" s="287"/>
      <c r="Y711" s="287"/>
      <c r="Z711" s="287"/>
      <c r="AA711" s="287"/>
      <c r="AB711" s="287"/>
      <c r="AC711" s="287"/>
      <c r="AD711" s="287"/>
      <c r="AE711" s="287"/>
      <c r="AF711" s="287"/>
      <c r="AG711" s="365"/>
      <c r="AH711" s="368"/>
      <c r="AI711" s="287"/>
      <c r="AJ711" s="287"/>
      <c r="AK711" s="287"/>
      <c r="AL711" s="287"/>
      <c r="AM711" s="287"/>
      <c r="AN711" s="287"/>
      <c r="AO711" s="287"/>
      <c r="AP711" s="287"/>
      <c r="AQ711" s="287"/>
      <c r="AR711" s="287"/>
      <c r="AS711" s="287"/>
      <c r="AT711" s="286"/>
      <c r="AU711" s="367"/>
      <c r="AV711" s="287"/>
      <c r="AW711" s="287"/>
      <c r="AX711" s="287"/>
      <c r="AY711" s="287"/>
      <c r="AZ711" s="287"/>
      <c r="BA711" s="287"/>
      <c r="BB711" s="287"/>
      <c r="BC711" s="287"/>
      <c r="BD711" s="287"/>
      <c r="BE711" s="287"/>
      <c r="BF711" s="288"/>
      <c r="BG711" s="396"/>
      <c r="BH711" s="397"/>
      <c r="BI711" s="287"/>
      <c r="BJ711" s="287"/>
      <c r="BK711" s="287"/>
      <c r="BL711" s="287"/>
      <c r="BM711" s="287"/>
      <c r="BN711" s="287"/>
      <c r="BO711" s="287"/>
      <c r="BP711" s="287"/>
      <c r="BQ711" s="287"/>
      <c r="BR711" s="287"/>
      <c r="BS711" s="287"/>
      <c r="BT711" s="286"/>
    </row>
    <row r="712" spans="1:72" s="217" customFormat="1" ht="11.65" customHeight="1" x14ac:dyDescent="0.2">
      <c r="A712" s="289">
        <f>IF(ISBLANK(Tracker!G663),"",Tracker!G663)</f>
        <v>25</v>
      </c>
      <c r="B712" s="971" t="str">
        <f>IF(ISBLANK(Tracker!H663),"",Tracker!H663)</f>
        <v>Avery Croft</v>
      </c>
      <c r="C712" s="972"/>
      <c r="D712" s="972"/>
      <c r="E712" s="973"/>
      <c r="F712" s="96" t="str">
        <f>IF(ISBLANK(Tracker!L663),"",Tracker!L663)</f>
        <v>B35 7DG</v>
      </c>
      <c r="G712" s="217">
        <f t="shared" si="101"/>
        <v>674</v>
      </c>
      <c r="H712" s="368"/>
      <c r="I712" s="287"/>
      <c r="J712" s="287"/>
      <c r="K712" s="287"/>
      <c r="L712" s="287"/>
      <c r="M712" s="287"/>
      <c r="N712" s="287"/>
      <c r="O712" s="287"/>
      <c r="P712" s="287"/>
      <c r="Q712" s="287"/>
      <c r="R712" s="287"/>
      <c r="S712" s="287"/>
      <c r="T712" s="286"/>
      <c r="U712" s="367"/>
      <c r="V712" s="287"/>
      <c r="W712" s="287"/>
      <c r="X712" s="287"/>
      <c r="Y712" s="287"/>
      <c r="Z712" s="287"/>
      <c r="AA712" s="287"/>
      <c r="AB712" s="287"/>
      <c r="AC712" s="287"/>
      <c r="AD712" s="287"/>
      <c r="AE712" s="287"/>
      <c r="AF712" s="287"/>
      <c r="AG712" s="365"/>
      <c r="AH712" s="368"/>
      <c r="AI712" s="287"/>
      <c r="AJ712" s="287"/>
      <c r="AK712" s="287"/>
      <c r="AL712" s="287"/>
      <c r="AM712" s="287"/>
      <c r="AN712" s="287"/>
      <c r="AO712" s="287"/>
      <c r="AP712" s="287"/>
      <c r="AQ712" s="287"/>
      <c r="AR712" s="287"/>
      <c r="AS712" s="287"/>
      <c r="AT712" s="286"/>
      <c r="AU712" s="367"/>
      <c r="AV712" s="287"/>
      <c r="AW712" s="287"/>
      <c r="AX712" s="287"/>
      <c r="AY712" s="287"/>
      <c r="AZ712" s="287"/>
      <c r="BA712" s="287"/>
      <c r="BB712" s="287"/>
      <c r="BC712" s="287"/>
      <c r="BD712" s="287"/>
      <c r="BE712" s="287"/>
      <c r="BF712" s="288"/>
      <c r="BG712" s="396"/>
      <c r="BH712" s="397"/>
      <c r="BI712" s="287"/>
      <c r="BJ712" s="287"/>
      <c r="BK712" s="287"/>
      <c r="BL712" s="287"/>
      <c r="BM712" s="287"/>
      <c r="BN712" s="287"/>
      <c r="BO712" s="287"/>
      <c r="BP712" s="287"/>
      <c r="BQ712" s="287"/>
      <c r="BR712" s="287"/>
      <c r="BS712" s="287"/>
      <c r="BT712" s="286"/>
    </row>
    <row r="713" spans="1:72" s="217" customFormat="1" ht="11.65" customHeight="1" x14ac:dyDescent="0.2">
      <c r="A713" s="289">
        <f>IF(ISBLANK(Tracker!G664),"",Tracker!G664)</f>
        <v>31</v>
      </c>
      <c r="B713" s="971" t="str">
        <f>IF(ISBLANK(Tracker!H664),"",Tracker!H664)</f>
        <v>Avery Croft</v>
      </c>
      <c r="C713" s="972"/>
      <c r="D713" s="972"/>
      <c r="E713" s="973"/>
      <c r="F713" s="96" t="str">
        <f>IF(ISBLANK(Tracker!L664),"",Tracker!L664)</f>
        <v>B35 7DG</v>
      </c>
      <c r="G713" s="217">
        <f t="shared" si="101"/>
        <v>675</v>
      </c>
      <c r="H713" s="368"/>
      <c r="I713" s="287"/>
      <c r="J713" s="287"/>
      <c r="K713" s="287"/>
      <c r="L713" s="287"/>
      <c r="M713" s="287"/>
      <c r="N713" s="287"/>
      <c r="O713" s="287"/>
      <c r="P713" s="287"/>
      <c r="Q713" s="287"/>
      <c r="R713" s="287"/>
      <c r="S713" s="287"/>
      <c r="T713" s="286"/>
      <c r="U713" s="367"/>
      <c r="V713" s="287"/>
      <c r="W713" s="287"/>
      <c r="X713" s="287"/>
      <c r="Y713" s="287"/>
      <c r="Z713" s="287"/>
      <c r="AA713" s="287"/>
      <c r="AB713" s="287"/>
      <c r="AC713" s="287"/>
      <c r="AD713" s="287"/>
      <c r="AE713" s="287"/>
      <c r="AF713" s="287"/>
      <c r="AG713" s="365"/>
      <c r="AH713" s="368"/>
      <c r="AI713" s="287"/>
      <c r="AJ713" s="287"/>
      <c r="AK713" s="287"/>
      <c r="AL713" s="287"/>
      <c r="AM713" s="287"/>
      <c r="AN713" s="287"/>
      <c r="AO713" s="287"/>
      <c r="AP713" s="287"/>
      <c r="AQ713" s="287"/>
      <c r="AR713" s="287"/>
      <c r="AS713" s="287"/>
      <c r="AT713" s="286"/>
      <c r="AU713" s="367"/>
      <c r="AV713" s="287"/>
      <c r="AW713" s="287"/>
      <c r="AX713" s="287"/>
      <c r="AY713" s="287"/>
      <c r="AZ713" s="287"/>
      <c r="BA713" s="287"/>
      <c r="BB713" s="287"/>
      <c r="BC713" s="287"/>
      <c r="BD713" s="287"/>
      <c r="BE713" s="287"/>
      <c r="BF713" s="288"/>
      <c r="BG713" s="396"/>
      <c r="BH713" s="397"/>
      <c r="BI713" s="287"/>
      <c r="BJ713" s="287"/>
      <c r="BK713" s="287"/>
      <c r="BL713" s="287"/>
      <c r="BM713" s="287"/>
      <c r="BN713" s="287"/>
      <c r="BO713" s="287"/>
      <c r="BP713" s="287"/>
      <c r="BQ713" s="287"/>
      <c r="BR713" s="287"/>
      <c r="BS713" s="287"/>
      <c r="BT713" s="286"/>
    </row>
    <row r="714" spans="1:72" s="217" customFormat="1" ht="11.65" customHeight="1" x14ac:dyDescent="0.2">
      <c r="A714" s="289">
        <f>IF(ISBLANK(Tracker!G665),"",Tracker!G665)</f>
        <v>16</v>
      </c>
      <c r="B714" s="971" t="str">
        <f>IF(ISBLANK(Tracker!H665),"",Tracker!H665)</f>
        <v>Avery Croft</v>
      </c>
      <c r="C714" s="972"/>
      <c r="D714" s="972"/>
      <c r="E714" s="973"/>
      <c r="F714" s="96" t="str">
        <f>IF(ISBLANK(Tracker!L665),"",Tracker!L665)</f>
        <v>B35 7DH</v>
      </c>
      <c r="G714" s="217">
        <f t="shared" si="101"/>
        <v>676</v>
      </c>
      <c r="H714" s="368"/>
      <c r="I714" s="287"/>
      <c r="J714" s="287"/>
      <c r="K714" s="287"/>
      <c r="L714" s="287"/>
      <c r="M714" s="287"/>
      <c r="N714" s="287"/>
      <c r="O714" s="287"/>
      <c r="P714" s="287"/>
      <c r="Q714" s="287"/>
      <c r="R714" s="287"/>
      <c r="S714" s="287"/>
      <c r="T714" s="286"/>
      <c r="U714" s="367"/>
      <c r="V714" s="287"/>
      <c r="W714" s="287"/>
      <c r="X714" s="287"/>
      <c r="Y714" s="287"/>
      <c r="Z714" s="287"/>
      <c r="AA714" s="287"/>
      <c r="AB714" s="287"/>
      <c r="AC714" s="287"/>
      <c r="AD714" s="287"/>
      <c r="AE714" s="287"/>
      <c r="AF714" s="287"/>
      <c r="AG714" s="365"/>
      <c r="AH714" s="368"/>
      <c r="AI714" s="287"/>
      <c r="AJ714" s="287"/>
      <c r="AK714" s="287"/>
      <c r="AL714" s="287"/>
      <c r="AM714" s="287"/>
      <c r="AN714" s="287"/>
      <c r="AO714" s="287"/>
      <c r="AP714" s="287"/>
      <c r="AQ714" s="287"/>
      <c r="AR714" s="287"/>
      <c r="AS714" s="287"/>
      <c r="AT714" s="286"/>
      <c r="AU714" s="367"/>
      <c r="AV714" s="287"/>
      <c r="AW714" s="287"/>
      <c r="AX714" s="287"/>
      <c r="AY714" s="287"/>
      <c r="AZ714" s="287"/>
      <c r="BA714" s="287"/>
      <c r="BB714" s="287"/>
      <c r="BC714" s="287"/>
      <c r="BD714" s="287"/>
      <c r="BE714" s="287"/>
      <c r="BF714" s="288"/>
      <c r="BG714" s="396"/>
      <c r="BH714" s="397"/>
      <c r="BI714" s="287"/>
      <c r="BJ714" s="287"/>
      <c r="BK714" s="287"/>
      <c r="BL714" s="287"/>
      <c r="BM714" s="287"/>
      <c r="BN714" s="287"/>
      <c r="BO714" s="287"/>
      <c r="BP714" s="287"/>
      <c r="BQ714" s="287"/>
      <c r="BR714" s="287"/>
      <c r="BS714" s="287"/>
      <c r="BT714" s="286"/>
    </row>
    <row r="715" spans="1:72" s="217" customFormat="1" ht="11.65" customHeight="1" x14ac:dyDescent="0.2">
      <c r="A715" s="289">
        <f>IF(ISBLANK(Tracker!G666),"",Tracker!G666)</f>
        <v>18</v>
      </c>
      <c r="B715" s="971" t="str">
        <f>IF(ISBLANK(Tracker!H666),"",Tracker!H666)</f>
        <v>Avery Croft</v>
      </c>
      <c r="C715" s="972"/>
      <c r="D715" s="972"/>
      <c r="E715" s="973"/>
      <c r="F715" s="96" t="str">
        <f>IF(ISBLANK(Tracker!L666),"",Tracker!L666)</f>
        <v>B35 7DH</v>
      </c>
      <c r="G715" s="217">
        <f t="shared" si="101"/>
        <v>677</v>
      </c>
      <c r="H715" s="368"/>
      <c r="I715" s="287"/>
      <c r="J715" s="287"/>
      <c r="K715" s="287"/>
      <c r="L715" s="287"/>
      <c r="M715" s="287"/>
      <c r="N715" s="287"/>
      <c r="O715" s="287"/>
      <c r="P715" s="287"/>
      <c r="Q715" s="287"/>
      <c r="R715" s="287"/>
      <c r="S715" s="287"/>
      <c r="T715" s="286"/>
      <c r="U715" s="367"/>
      <c r="V715" s="287"/>
      <c r="W715" s="287"/>
      <c r="X715" s="287"/>
      <c r="Y715" s="287"/>
      <c r="Z715" s="287"/>
      <c r="AA715" s="287"/>
      <c r="AB715" s="287"/>
      <c r="AC715" s="287"/>
      <c r="AD715" s="287"/>
      <c r="AE715" s="287"/>
      <c r="AF715" s="287"/>
      <c r="AG715" s="365"/>
      <c r="AH715" s="368"/>
      <c r="AI715" s="287"/>
      <c r="AJ715" s="287"/>
      <c r="AK715" s="287"/>
      <c r="AL715" s="287"/>
      <c r="AM715" s="287"/>
      <c r="AN715" s="287"/>
      <c r="AO715" s="287"/>
      <c r="AP715" s="287"/>
      <c r="AQ715" s="287"/>
      <c r="AR715" s="287"/>
      <c r="AS715" s="287"/>
      <c r="AT715" s="286"/>
      <c r="AU715" s="367"/>
      <c r="AV715" s="287"/>
      <c r="AW715" s="287"/>
      <c r="AX715" s="287"/>
      <c r="AY715" s="287"/>
      <c r="AZ715" s="287"/>
      <c r="BA715" s="287"/>
      <c r="BB715" s="287"/>
      <c r="BC715" s="287"/>
      <c r="BD715" s="287"/>
      <c r="BE715" s="287"/>
      <c r="BF715" s="288"/>
      <c r="BG715" s="396"/>
      <c r="BH715" s="397"/>
      <c r="BI715" s="287"/>
      <c r="BJ715" s="287"/>
      <c r="BK715" s="287"/>
      <c r="BL715" s="287"/>
      <c r="BM715" s="287"/>
      <c r="BN715" s="287"/>
      <c r="BO715" s="287"/>
      <c r="BP715" s="287"/>
      <c r="BQ715" s="287"/>
      <c r="BR715" s="287"/>
      <c r="BS715" s="287"/>
      <c r="BT715" s="286"/>
    </row>
    <row r="716" spans="1:72" s="217" customFormat="1" ht="11.65" customHeight="1" x14ac:dyDescent="0.2">
      <c r="A716" s="289" t="str">
        <f>IF(ISBLANK(Tracker!G667),"",Tracker!G667)</f>
        <v>FLAT 12</v>
      </c>
      <c r="B716" s="971" t="str">
        <f>IF(ISBLANK(Tracker!H667),"",Tracker!H667)</f>
        <v>Avery Croft</v>
      </c>
      <c r="C716" s="972"/>
      <c r="D716" s="972"/>
      <c r="E716" s="973"/>
      <c r="F716" s="96" t="str">
        <f>IF(ISBLANK(Tracker!L667),"",Tracker!L667)</f>
        <v>B35 7DH</v>
      </c>
      <c r="G716" s="217">
        <f t="shared" si="101"/>
        <v>678</v>
      </c>
      <c r="H716" s="368"/>
      <c r="I716" s="287"/>
      <c r="J716" s="287"/>
      <c r="K716" s="287"/>
      <c r="L716" s="287"/>
      <c r="M716" s="287"/>
      <c r="N716" s="287"/>
      <c r="O716" s="287"/>
      <c r="P716" s="287"/>
      <c r="Q716" s="287"/>
      <c r="R716" s="287"/>
      <c r="S716" s="287"/>
      <c r="T716" s="286"/>
      <c r="U716" s="367"/>
      <c r="V716" s="287"/>
      <c r="W716" s="287"/>
      <c r="X716" s="287"/>
      <c r="Y716" s="287"/>
      <c r="Z716" s="287"/>
      <c r="AA716" s="287"/>
      <c r="AB716" s="287"/>
      <c r="AC716" s="287"/>
      <c r="AD716" s="287"/>
      <c r="AE716" s="287"/>
      <c r="AF716" s="287"/>
      <c r="AG716" s="365"/>
      <c r="AH716" s="368"/>
      <c r="AI716" s="287"/>
      <c r="AJ716" s="287"/>
      <c r="AK716" s="287"/>
      <c r="AL716" s="287"/>
      <c r="AM716" s="287"/>
      <c r="AN716" s="287"/>
      <c r="AO716" s="287"/>
      <c r="AP716" s="287"/>
      <c r="AQ716" s="287"/>
      <c r="AR716" s="287"/>
      <c r="AS716" s="287"/>
      <c r="AT716" s="286"/>
      <c r="AU716" s="367"/>
      <c r="AV716" s="287"/>
      <c r="AW716" s="287"/>
      <c r="AX716" s="287"/>
      <c r="AY716" s="287"/>
      <c r="AZ716" s="287"/>
      <c r="BA716" s="287"/>
      <c r="BB716" s="287"/>
      <c r="BC716" s="287"/>
      <c r="BD716" s="287"/>
      <c r="BE716" s="287"/>
      <c r="BF716" s="288"/>
      <c r="BG716" s="396"/>
      <c r="BH716" s="397"/>
      <c r="BI716" s="287"/>
      <c r="BJ716" s="287"/>
      <c r="BK716" s="287"/>
      <c r="BL716" s="287"/>
      <c r="BM716" s="287"/>
      <c r="BN716" s="287"/>
      <c r="BO716" s="287"/>
      <c r="BP716" s="287"/>
      <c r="BQ716" s="287"/>
      <c r="BR716" s="287"/>
      <c r="BS716" s="287"/>
      <c r="BT716" s="286"/>
    </row>
    <row r="717" spans="1:72" s="217" customFormat="1" ht="11.65" customHeight="1" x14ac:dyDescent="0.2">
      <c r="A717" s="289" t="str">
        <f>IF(ISBLANK(Tracker!G668),"",Tracker!G668)</f>
        <v>FLAT 14</v>
      </c>
      <c r="B717" s="971" t="str">
        <f>IF(ISBLANK(Tracker!H668),"",Tracker!H668)</f>
        <v>Avery Croft</v>
      </c>
      <c r="C717" s="972"/>
      <c r="D717" s="972"/>
      <c r="E717" s="973"/>
      <c r="F717" s="96" t="str">
        <f>IF(ISBLANK(Tracker!L668),"",Tracker!L668)</f>
        <v>B35 7DH</v>
      </c>
      <c r="G717" s="217">
        <f t="shared" si="101"/>
        <v>679</v>
      </c>
      <c r="H717" s="368"/>
      <c r="I717" s="287"/>
      <c r="J717" s="287"/>
      <c r="K717" s="287"/>
      <c r="L717" s="287"/>
      <c r="M717" s="287"/>
      <c r="N717" s="287"/>
      <c r="O717" s="287"/>
      <c r="P717" s="287"/>
      <c r="Q717" s="287"/>
      <c r="R717" s="287"/>
      <c r="S717" s="287"/>
      <c r="T717" s="286"/>
      <c r="U717" s="367"/>
      <c r="V717" s="287"/>
      <c r="W717" s="287"/>
      <c r="X717" s="287"/>
      <c r="Y717" s="287"/>
      <c r="Z717" s="287"/>
      <c r="AA717" s="287"/>
      <c r="AB717" s="287"/>
      <c r="AC717" s="287"/>
      <c r="AD717" s="287"/>
      <c r="AE717" s="287"/>
      <c r="AF717" s="287"/>
      <c r="AG717" s="365"/>
      <c r="AH717" s="368"/>
      <c r="AI717" s="287"/>
      <c r="AJ717" s="287"/>
      <c r="AK717" s="287"/>
      <c r="AL717" s="287"/>
      <c r="AM717" s="287"/>
      <c r="AN717" s="287"/>
      <c r="AO717" s="287"/>
      <c r="AP717" s="287"/>
      <c r="AQ717" s="287"/>
      <c r="AR717" s="287"/>
      <c r="AS717" s="287"/>
      <c r="AT717" s="286"/>
      <c r="AU717" s="367"/>
      <c r="AV717" s="287"/>
      <c r="AW717" s="287"/>
      <c r="AX717" s="287"/>
      <c r="AY717" s="287"/>
      <c r="AZ717" s="287"/>
      <c r="BA717" s="287"/>
      <c r="BB717" s="287"/>
      <c r="BC717" s="287"/>
      <c r="BD717" s="287"/>
      <c r="BE717" s="287"/>
      <c r="BF717" s="288"/>
      <c r="BG717" s="396"/>
      <c r="BH717" s="397"/>
      <c r="BI717" s="287"/>
      <c r="BJ717" s="287"/>
      <c r="BK717" s="287"/>
      <c r="BL717" s="287"/>
      <c r="BM717" s="287"/>
      <c r="BN717" s="287"/>
      <c r="BO717" s="287"/>
      <c r="BP717" s="287"/>
      <c r="BQ717" s="287"/>
      <c r="BR717" s="287"/>
      <c r="BS717" s="287"/>
      <c r="BT717" s="286"/>
    </row>
    <row r="718" spans="1:72" s="217" customFormat="1" ht="11.65" customHeight="1" x14ac:dyDescent="0.2">
      <c r="A718" s="289" t="str">
        <f>IF(ISBLANK(Tracker!G669),"",Tracker!G669)</f>
        <v xml:space="preserve">FLAT 8 </v>
      </c>
      <c r="B718" s="971" t="str">
        <f>IF(ISBLANK(Tracker!H669),"",Tracker!H669)</f>
        <v>Avery Croft</v>
      </c>
      <c r="C718" s="972"/>
      <c r="D718" s="972"/>
      <c r="E718" s="973"/>
      <c r="F718" s="96" t="str">
        <f>IF(ISBLANK(Tracker!L669),"",Tracker!L669)</f>
        <v>B35 7DH</v>
      </c>
      <c r="G718" s="217">
        <f t="shared" si="101"/>
        <v>680</v>
      </c>
      <c r="H718" s="368"/>
      <c r="I718" s="287"/>
      <c r="J718" s="287"/>
      <c r="K718" s="287"/>
      <c r="L718" s="287"/>
      <c r="M718" s="287"/>
      <c r="N718" s="287"/>
      <c r="O718" s="287"/>
      <c r="P718" s="287"/>
      <c r="Q718" s="287"/>
      <c r="R718" s="287"/>
      <c r="S718" s="287"/>
      <c r="T718" s="286"/>
      <c r="U718" s="367"/>
      <c r="V718" s="287"/>
      <c r="W718" s="287"/>
      <c r="X718" s="287"/>
      <c r="Y718" s="287"/>
      <c r="Z718" s="287"/>
      <c r="AA718" s="287"/>
      <c r="AB718" s="287"/>
      <c r="AC718" s="287"/>
      <c r="AD718" s="287"/>
      <c r="AE718" s="287"/>
      <c r="AF718" s="287"/>
      <c r="AG718" s="365"/>
      <c r="AH718" s="368"/>
      <c r="AI718" s="287"/>
      <c r="AJ718" s="287"/>
      <c r="AK718" s="287"/>
      <c r="AL718" s="287"/>
      <c r="AM718" s="287"/>
      <c r="AN718" s="287"/>
      <c r="AO718" s="287"/>
      <c r="AP718" s="287"/>
      <c r="AQ718" s="287"/>
      <c r="AR718" s="287"/>
      <c r="AS718" s="287"/>
      <c r="AT718" s="286"/>
      <c r="AU718" s="367"/>
      <c r="AV718" s="287"/>
      <c r="AW718" s="287"/>
      <c r="AX718" s="287"/>
      <c r="AY718" s="287"/>
      <c r="AZ718" s="287"/>
      <c r="BA718" s="287"/>
      <c r="BB718" s="287"/>
      <c r="BC718" s="287"/>
      <c r="BD718" s="287"/>
      <c r="BE718" s="287"/>
      <c r="BF718" s="288"/>
      <c r="BG718" s="396"/>
      <c r="BH718" s="397"/>
      <c r="BI718" s="287"/>
      <c r="BJ718" s="287"/>
      <c r="BK718" s="287"/>
      <c r="BL718" s="287"/>
      <c r="BM718" s="287"/>
      <c r="BN718" s="287"/>
      <c r="BO718" s="287"/>
      <c r="BP718" s="287"/>
      <c r="BQ718" s="287"/>
      <c r="BR718" s="287"/>
      <c r="BS718" s="287"/>
      <c r="BT718" s="286"/>
    </row>
    <row r="719" spans="1:72" s="217" customFormat="1" ht="11.65" customHeight="1" x14ac:dyDescent="0.2">
      <c r="A719" s="289">
        <f>IF(ISBLANK(Tracker!G670),"",Tracker!G670)</f>
        <v>52</v>
      </c>
      <c r="B719" s="971" t="str">
        <f>IF(ISBLANK(Tracker!H670),"",Tracker!H670)</f>
        <v>Avery Croft</v>
      </c>
      <c r="C719" s="972"/>
      <c r="D719" s="972"/>
      <c r="E719" s="973"/>
      <c r="F719" s="96" t="str">
        <f>IF(ISBLANK(Tracker!L670),"",Tracker!L670)</f>
        <v>B35 7DQ</v>
      </c>
      <c r="G719" s="217">
        <f t="shared" si="101"/>
        <v>681</v>
      </c>
      <c r="H719" s="368"/>
      <c r="I719" s="287"/>
      <c r="J719" s="287"/>
      <c r="K719" s="287"/>
      <c r="L719" s="287"/>
      <c r="M719" s="287"/>
      <c r="N719" s="287"/>
      <c r="O719" s="287"/>
      <c r="P719" s="287"/>
      <c r="Q719" s="287"/>
      <c r="R719" s="287"/>
      <c r="S719" s="287"/>
      <c r="T719" s="286"/>
      <c r="U719" s="367"/>
      <c r="V719" s="287"/>
      <c r="W719" s="287"/>
      <c r="X719" s="287"/>
      <c r="Y719" s="287"/>
      <c r="Z719" s="287"/>
      <c r="AA719" s="287"/>
      <c r="AB719" s="287"/>
      <c r="AC719" s="287"/>
      <c r="AD719" s="287"/>
      <c r="AE719" s="287"/>
      <c r="AF719" s="287"/>
      <c r="AG719" s="365"/>
      <c r="AH719" s="368"/>
      <c r="AI719" s="287"/>
      <c r="AJ719" s="287"/>
      <c r="AK719" s="287"/>
      <c r="AL719" s="287"/>
      <c r="AM719" s="287"/>
      <c r="AN719" s="287"/>
      <c r="AO719" s="287"/>
      <c r="AP719" s="287"/>
      <c r="AQ719" s="287"/>
      <c r="AR719" s="287"/>
      <c r="AS719" s="287"/>
      <c r="AT719" s="286"/>
      <c r="AU719" s="367"/>
      <c r="AV719" s="287"/>
      <c r="AW719" s="287"/>
      <c r="AX719" s="287"/>
      <c r="AY719" s="287"/>
      <c r="AZ719" s="287"/>
      <c r="BA719" s="287"/>
      <c r="BB719" s="287"/>
      <c r="BC719" s="287"/>
      <c r="BD719" s="287"/>
      <c r="BE719" s="287"/>
      <c r="BF719" s="288"/>
      <c r="BG719" s="396"/>
      <c r="BH719" s="397"/>
      <c r="BI719" s="287"/>
      <c r="BJ719" s="287"/>
      <c r="BK719" s="287"/>
      <c r="BL719" s="287"/>
      <c r="BM719" s="287"/>
      <c r="BN719" s="287"/>
      <c r="BO719" s="287"/>
      <c r="BP719" s="287"/>
      <c r="BQ719" s="287"/>
      <c r="BR719" s="287"/>
      <c r="BS719" s="287"/>
      <c r="BT719" s="286"/>
    </row>
    <row r="720" spans="1:72" s="217" customFormat="1" ht="11.65" customHeight="1" x14ac:dyDescent="0.2">
      <c r="A720" s="289">
        <f>IF(ISBLANK(Tracker!G671),"",Tracker!G671)</f>
        <v>29</v>
      </c>
      <c r="B720" s="971" t="str">
        <f>IF(ISBLANK(Tracker!H671),"",Tracker!H671)</f>
        <v>B St Athan Croft</v>
      </c>
      <c r="C720" s="972"/>
      <c r="D720" s="972"/>
      <c r="E720" s="973"/>
      <c r="F720" s="96" t="str">
        <f>IF(ISBLANK(Tracker!L671),"",Tracker!L671)</f>
        <v>B35 7LR</v>
      </c>
      <c r="G720" s="217">
        <f t="shared" si="101"/>
        <v>682</v>
      </c>
      <c r="H720" s="368"/>
      <c r="I720" s="287"/>
      <c r="J720" s="287"/>
      <c r="K720" s="287"/>
      <c r="L720" s="287"/>
      <c r="M720" s="287"/>
      <c r="N720" s="287"/>
      <c r="O720" s="287"/>
      <c r="P720" s="287"/>
      <c r="Q720" s="287"/>
      <c r="R720" s="287"/>
      <c r="S720" s="287"/>
      <c r="T720" s="286"/>
      <c r="U720" s="367"/>
      <c r="V720" s="287"/>
      <c r="W720" s="287"/>
      <c r="X720" s="287"/>
      <c r="Y720" s="287"/>
      <c r="Z720" s="287"/>
      <c r="AA720" s="287"/>
      <c r="AB720" s="287"/>
      <c r="AC720" s="287"/>
      <c r="AD720" s="287"/>
      <c r="AE720" s="287"/>
      <c r="AF720" s="287"/>
      <c r="AG720" s="365"/>
      <c r="AH720" s="368"/>
      <c r="AI720" s="287"/>
      <c r="AJ720" s="287"/>
      <c r="AK720" s="287"/>
      <c r="AL720" s="287"/>
      <c r="AM720" s="287"/>
      <c r="AN720" s="287"/>
      <c r="AO720" s="287"/>
      <c r="AP720" s="287"/>
      <c r="AQ720" s="287"/>
      <c r="AR720" s="287"/>
      <c r="AS720" s="287"/>
      <c r="AT720" s="286"/>
      <c r="AU720" s="367"/>
      <c r="AV720" s="287"/>
      <c r="AW720" s="287"/>
      <c r="AX720" s="287"/>
      <c r="AY720" s="287"/>
      <c r="AZ720" s="287"/>
      <c r="BA720" s="287"/>
      <c r="BB720" s="287"/>
      <c r="BC720" s="287"/>
      <c r="BD720" s="287"/>
      <c r="BE720" s="287"/>
      <c r="BF720" s="288"/>
      <c r="BG720" s="396"/>
      <c r="BH720" s="397"/>
      <c r="BI720" s="287"/>
      <c r="BJ720" s="287"/>
      <c r="BK720" s="287"/>
      <c r="BL720" s="287"/>
      <c r="BM720" s="287"/>
      <c r="BN720" s="287"/>
      <c r="BO720" s="287"/>
      <c r="BP720" s="287"/>
      <c r="BQ720" s="287"/>
      <c r="BR720" s="287"/>
      <c r="BS720" s="287"/>
      <c r="BT720" s="286"/>
    </row>
    <row r="721" spans="1:72" s="217" customFormat="1" ht="11.65" customHeight="1" x14ac:dyDescent="0.2">
      <c r="A721" s="289">
        <f>IF(ISBLANK(Tracker!G672),"",Tracker!G672)</f>
        <v>15</v>
      </c>
      <c r="B721" s="971" t="str">
        <f>IF(ISBLANK(Tracker!H672),"",Tracker!H672)</f>
        <v>Bader Walk</v>
      </c>
      <c r="C721" s="972"/>
      <c r="D721" s="972"/>
      <c r="E721" s="973"/>
      <c r="F721" s="96" t="str">
        <f>IF(ISBLANK(Tracker!L672),"",Tracker!L672)</f>
        <v>B35 7HA</v>
      </c>
      <c r="G721" s="217">
        <f t="shared" si="101"/>
        <v>683</v>
      </c>
      <c r="H721" s="368"/>
      <c r="I721" s="287"/>
      <c r="J721" s="287"/>
      <c r="K721" s="287"/>
      <c r="L721" s="287"/>
      <c r="M721" s="287"/>
      <c r="N721" s="287"/>
      <c r="O721" s="287"/>
      <c r="P721" s="287"/>
      <c r="Q721" s="287"/>
      <c r="R721" s="287"/>
      <c r="S721" s="287"/>
      <c r="T721" s="286"/>
      <c r="U721" s="367"/>
      <c r="V721" s="287"/>
      <c r="W721" s="287"/>
      <c r="X721" s="287"/>
      <c r="Y721" s="287"/>
      <c r="Z721" s="287"/>
      <c r="AA721" s="287"/>
      <c r="AB721" s="287"/>
      <c r="AC721" s="287"/>
      <c r="AD721" s="287"/>
      <c r="AE721" s="287"/>
      <c r="AF721" s="287"/>
      <c r="AG721" s="365"/>
      <c r="AH721" s="368"/>
      <c r="AI721" s="287"/>
      <c r="AJ721" s="287"/>
      <c r="AK721" s="287"/>
      <c r="AL721" s="287"/>
      <c r="AM721" s="287"/>
      <c r="AN721" s="287"/>
      <c r="AO721" s="287"/>
      <c r="AP721" s="287"/>
      <c r="AQ721" s="287"/>
      <c r="AR721" s="287"/>
      <c r="AS721" s="287"/>
      <c r="AT721" s="286"/>
      <c r="AU721" s="367"/>
      <c r="AV721" s="287"/>
      <c r="AW721" s="287"/>
      <c r="AX721" s="287"/>
      <c r="AY721" s="287"/>
      <c r="AZ721" s="287"/>
      <c r="BA721" s="287"/>
      <c r="BB721" s="287"/>
      <c r="BC721" s="287"/>
      <c r="BD721" s="287"/>
      <c r="BE721" s="287"/>
      <c r="BF721" s="288"/>
      <c r="BG721" s="396"/>
      <c r="BH721" s="397"/>
      <c r="BI721" s="287"/>
      <c r="BJ721" s="287"/>
      <c r="BK721" s="287"/>
      <c r="BL721" s="287"/>
      <c r="BM721" s="287"/>
      <c r="BN721" s="287"/>
      <c r="BO721" s="287"/>
      <c r="BP721" s="287"/>
      <c r="BQ721" s="287"/>
      <c r="BR721" s="287"/>
      <c r="BS721" s="287"/>
      <c r="BT721" s="286"/>
    </row>
    <row r="722" spans="1:72" s="217" customFormat="1" ht="11.65" customHeight="1" x14ac:dyDescent="0.2">
      <c r="A722" s="289">
        <f>IF(ISBLANK(Tracker!G673),"",Tracker!G673)</f>
        <v>17</v>
      </c>
      <c r="B722" s="971" t="str">
        <f>IF(ISBLANK(Tracker!H673),"",Tracker!H673)</f>
        <v>Bader Walk</v>
      </c>
      <c r="C722" s="972"/>
      <c r="D722" s="972"/>
      <c r="E722" s="973"/>
      <c r="F722" s="96" t="str">
        <f>IF(ISBLANK(Tracker!L673),"",Tracker!L673)</f>
        <v>B35 7HA</v>
      </c>
      <c r="G722" s="217">
        <f t="shared" si="101"/>
        <v>684</v>
      </c>
      <c r="H722" s="368"/>
      <c r="I722" s="287"/>
      <c r="J722" s="287"/>
      <c r="K722" s="287"/>
      <c r="L722" s="287"/>
      <c r="M722" s="287"/>
      <c r="N722" s="287"/>
      <c r="O722" s="287"/>
      <c r="P722" s="287"/>
      <c r="Q722" s="287"/>
      <c r="R722" s="287"/>
      <c r="S722" s="287"/>
      <c r="T722" s="286"/>
      <c r="U722" s="367"/>
      <c r="V722" s="287"/>
      <c r="W722" s="287"/>
      <c r="X722" s="287"/>
      <c r="Y722" s="287"/>
      <c r="Z722" s="287"/>
      <c r="AA722" s="287"/>
      <c r="AB722" s="287"/>
      <c r="AC722" s="287"/>
      <c r="AD722" s="287"/>
      <c r="AE722" s="287"/>
      <c r="AF722" s="287"/>
      <c r="AG722" s="365"/>
      <c r="AH722" s="368"/>
      <c r="AI722" s="287"/>
      <c r="AJ722" s="287"/>
      <c r="AK722" s="287"/>
      <c r="AL722" s="287"/>
      <c r="AM722" s="287"/>
      <c r="AN722" s="287"/>
      <c r="AO722" s="287"/>
      <c r="AP722" s="287"/>
      <c r="AQ722" s="287"/>
      <c r="AR722" s="287"/>
      <c r="AS722" s="287"/>
      <c r="AT722" s="286"/>
      <c r="AU722" s="367"/>
      <c r="AV722" s="287"/>
      <c r="AW722" s="287"/>
      <c r="AX722" s="287"/>
      <c r="AY722" s="287"/>
      <c r="AZ722" s="287"/>
      <c r="BA722" s="287"/>
      <c r="BB722" s="287"/>
      <c r="BC722" s="287"/>
      <c r="BD722" s="287"/>
      <c r="BE722" s="287"/>
      <c r="BF722" s="288"/>
      <c r="BG722" s="396"/>
      <c r="BH722" s="397"/>
      <c r="BI722" s="287"/>
      <c r="BJ722" s="287"/>
      <c r="BK722" s="287"/>
      <c r="BL722" s="287"/>
      <c r="BM722" s="287"/>
      <c r="BN722" s="287"/>
      <c r="BO722" s="287"/>
      <c r="BP722" s="287"/>
      <c r="BQ722" s="287"/>
      <c r="BR722" s="287"/>
      <c r="BS722" s="287"/>
      <c r="BT722" s="286"/>
    </row>
    <row r="723" spans="1:72" s="217" customFormat="1" ht="11.65" customHeight="1" x14ac:dyDescent="0.2">
      <c r="A723" s="289">
        <f>IF(ISBLANK(Tracker!G674),"",Tracker!G674)</f>
        <v>19</v>
      </c>
      <c r="B723" s="971" t="str">
        <f>IF(ISBLANK(Tracker!H674),"",Tracker!H674)</f>
        <v>Bader Walk</v>
      </c>
      <c r="C723" s="972"/>
      <c r="D723" s="972"/>
      <c r="E723" s="973"/>
      <c r="F723" s="96" t="str">
        <f>IF(ISBLANK(Tracker!L674),"",Tracker!L674)</f>
        <v>B35 7HA</v>
      </c>
      <c r="G723" s="217">
        <f t="shared" si="101"/>
        <v>685</v>
      </c>
      <c r="H723" s="368"/>
      <c r="I723" s="287"/>
      <c r="J723" s="287"/>
      <c r="K723" s="287"/>
      <c r="L723" s="287"/>
      <c r="M723" s="287"/>
      <c r="N723" s="287"/>
      <c r="O723" s="287"/>
      <c r="P723" s="287"/>
      <c r="Q723" s="287"/>
      <c r="R723" s="287"/>
      <c r="S723" s="287"/>
      <c r="T723" s="286"/>
      <c r="U723" s="367"/>
      <c r="V723" s="287"/>
      <c r="W723" s="287"/>
      <c r="X723" s="287"/>
      <c r="Y723" s="287"/>
      <c r="Z723" s="287"/>
      <c r="AA723" s="287"/>
      <c r="AB723" s="287"/>
      <c r="AC723" s="287"/>
      <c r="AD723" s="287"/>
      <c r="AE723" s="287"/>
      <c r="AF723" s="287"/>
      <c r="AG723" s="365"/>
      <c r="AH723" s="368"/>
      <c r="AI723" s="287"/>
      <c r="AJ723" s="287"/>
      <c r="AK723" s="287"/>
      <c r="AL723" s="287"/>
      <c r="AM723" s="287"/>
      <c r="AN723" s="287"/>
      <c r="AO723" s="287"/>
      <c r="AP723" s="287"/>
      <c r="AQ723" s="287"/>
      <c r="AR723" s="287"/>
      <c r="AS723" s="287"/>
      <c r="AT723" s="286"/>
      <c r="AU723" s="367"/>
      <c r="AV723" s="287"/>
      <c r="AW723" s="287"/>
      <c r="AX723" s="287"/>
      <c r="AY723" s="287"/>
      <c r="AZ723" s="287"/>
      <c r="BA723" s="287"/>
      <c r="BB723" s="287"/>
      <c r="BC723" s="287"/>
      <c r="BD723" s="287"/>
      <c r="BE723" s="287"/>
      <c r="BF723" s="288"/>
      <c r="BG723" s="396"/>
      <c r="BH723" s="397"/>
      <c r="BI723" s="287"/>
      <c r="BJ723" s="287"/>
      <c r="BK723" s="287"/>
      <c r="BL723" s="287"/>
      <c r="BM723" s="287"/>
      <c r="BN723" s="287"/>
      <c r="BO723" s="287"/>
      <c r="BP723" s="287"/>
      <c r="BQ723" s="287"/>
      <c r="BR723" s="287"/>
      <c r="BS723" s="287"/>
      <c r="BT723" s="286"/>
    </row>
    <row r="724" spans="1:72" s="217" customFormat="1" ht="11.65" customHeight="1" x14ac:dyDescent="0.2">
      <c r="A724" s="289">
        <f>IF(ISBLANK(Tracker!G675),"",Tracker!G675)</f>
        <v>21</v>
      </c>
      <c r="B724" s="971" t="str">
        <f>IF(ISBLANK(Tracker!H675),"",Tracker!H675)</f>
        <v>Bader Walk</v>
      </c>
      <c r="C724" s="972"/>
      <c r="D724" s="972"/>
      <c r="E724" s="973"/>
      <c r="F724" s="96" t="str">
        <f>IF(ISBLANK(Tracker!L675),"",Tracker!L675)</f>
        <v>B35 7HA</v>
      </c>
      <c r="G724" s="217">
        <f t="shared" si="101"/>
        <v>686</v>
      </c>
      <c r="H724" s="368"/>
      <c r="I724" s="287"/>
      <c r="J724" s="287"/>
      <c r="K724" s="287"/>
      <c r="L724" s="287"/>
      <c r="M724" s="287"/>
      <c r="N724" s="287"/>
      <c r="O724" s="287"/>
      <c r="P724" s="287"/>
      <c r="Q724" s="287"/>
      <c r="R724" s="287"/>
      <c r="S724" s="287"/>
      <c r="T724" s="286"/>
      <c r="U724" s="367"/>
      <c r="V724" s="287"/>
      <c r="W724" s="287"/>
      <c r="X724" s="287"/>
      <c r="Y724" s="287"/>
      <c r="Z724" s="287"/>
      <c r="AA724" s="287"/>
      <c r="AB724" s="287"/>
      <c r="AC724" s="287"/>
      <c r="AD724" s="287"/>
      <c r="AE724" s="287"/>
      <c r="AF724" s="287"/>
      <c r="AG724" s="365"/>
      <c r="AH724" s="368"/>
      <c r="AI724" s="287"/>
      <c r="AJ724" s="287"/>
      <c r="AK724" s="287"/>
      <c r="AL724" s="287"/>
      <c r="AM724" s="287"/>
      <c r="AN724" s="287"/>
      <c r="AO724" s="287"/>
      <c r="AP724" s="287"/>
      <c r="AQ724" s="287"/>
      <c r="AR724" s="287"/>
      <c r="AS724" s="287"/>
      <c r="AT724" s="286"/>
      <c r="AU724" s="367"/>
      <c r="AV724" s="287"/>
      <c r="AW724" s="287"/>
      <c r="AX724" s="287"/>
      <c r="AY724" s="287"/>
      <c r="AZ724" s="287"/>
      <c r="BA724" s="287"/>
      <c r="BB724" s="287"/>
      <c r="BC724" s="287"/>
      <c r="BD724" s="287"/>
      <c r="BE724" s="287"/>
      <c r="BF724" s="288"/>
      <c r="BG724" s="396"/>
      <c r="BH724" s="397"/>
      <c r="BI724" s="287"/>
      <c r="BJ724" s="287"/>
      <c r="BK724" s="287"/>
      <c r="BL724" s="287"/>
      <c r="BM724" s="287"/>
      <c r="BN724" s="287"/>
      <c r="BO724" s="287"/>
      <c r="BP724" s="287"/>
      <c r="BQ724" s="287"/>
      <c r="BR724" s="287"/>
      <c r="BS724" s="287"/>
      <c r="BT724" s="286"/>
    </row>
    <row r="725" spans="1:72" s="217" customFormat="1" ht="11.65" customHeight="1" x14ac:dyDescent="0.2">
      <c r="A725" s="289">
        <f>IF(ISBLANK(Tracker!G676),"",Tracker!G676)</f>
        <v>23</v>
      </c>
      <c r="B725" s="971" t="str">
        <f>IF(ISBLANK(Tracker!H676),"",Tracker!H676)</f>
        <v>Bader Walk</v>
      </c>
      <c r="C725" s="972"/>
      <c r="D725" s="972"/>
      <c r="E725" s="973"/>
      <c r="F725" s="96" t="str">
        <f>IF(ISBLANK(Tracker!L676),"",Tracker!L676)</f>
        <v>B35 7HA</v>
      </c>
      <c r="G725" s="217">
        <f t="shared" si="101"/>
        <v>687</v>
      </c>
      <c r="H725" s="368"/>
      <c r="I725" s="287"/>
      <c r="J725" s="287"/>
      <c r="K725" s="287"/>
      <c r="L725" s="287"/>
      <c r="M725" s="287"/>
      <c r="N725" s="287"/>
      <c r="O725" s="287"/>
      <c r="P725" s="287"/>
      <c r="Q725" s="287"/>
      <c r="R725" s="287"/>
      <c r="S725" s="287"/>
      <c r="T725" s="286"/>
      <c r="U725" s="367"/>
      <c r="V725" s="287"/>
      <c r="W725" s="287"/>
      <c r="X725" s="287"/>
      <c r="Y725" s="287"/>
      <c r="Z725" s="287"/>
      <c r="AA725" s="287"/>
      <c r="AB725" s="287"/>
      <c r="AC725" s="287"/>
      <c r="AD725" s="287"/>
      <c r="AE725" s="287"/>
      <c r="AF725" s="287"/>
      <c r="AG725" s="365"/>
      <c r="AH725" s="368"/>
      <c r="AI725" s="287"/>
      <c r="AJ725" s="287"/>
      <c r="AK725" s="287"/>
      <c r="AL725" s="287"/>
      <c r="AM725" s="287"/>
      <c r="AN725" s="287"/>
      <c r="AO725" s="287"/>
      <c r="AP725" s="287"/>
      <c r="AQ725" s="287"/>
      <c r="AR725" s="287"/>
      <c r="AS725" s="287"/>
      <c r="AT725" s="286"/>
      <c r="AU725" s="367"/>
      <c r="AV725" s="287"/>
      <c r="AW725" s="287"/>
      <c r="AX725" s="287"/>
      <c r="AY725" s="287"/>
      <c r="AZ725" s="287"/>
      <c r="BA725" s="287"/>
      <c r="BB725" s="287"/>
      <c r="BC725" s="287"/>
      <c r="BD725" s="287"/>
      <c r="BE725" s="287"/>
      <c r="BF725" s="288"/>
      <c r="BG725" s="396"/>
      <c r="BH725" s="397"/>
      <c r="BI725" s="287"/>
      <c r="BJ725" s="287"/>
      <c r="BK725" s="287"/>
      <c r="BL725" s="287"/>
      <c r="BM725" s="287"/>
      <c r="BN725" s="287"/>
      <c r="BO725" s="287"/>
      <c r="BP725" s="287"/>
      <c r="BQ725" s="287"/>
      <c r="BR725" s="287"/>
      <c r="BS725" s="287"/>
      <c r="BT725" s="286"/>
    </row>
    <row r="726" spans="1:72" s="217" customFormat="1" ht="11.65" customHeight="1" x14ac:dyDescent="0.2">
      <c r="A726" s="289">
        <f>IF(ISBLANK(Tracker!G677),"",Tracker!G677)</f>
        <v>25</v>
      </c>
      <c r="B726" s="971" t="str">
        <f>IF(ISBLANK(Tracker!H677),"",Tracker!H677)</f>
        <v>Bader Walk</v>
      </c>
      <c r="C726" s="972"/>
      <c r="D726" s="972"/>
      <c r="E726" s="973"/>
      <c r="F726" s="96" t="str">
        <f>IF(ISBLANK(Tracker!L677),"",Tracker!L677)</f>
        <v>B35 7HA</v>
      </c>
      <c r="G726" s="217">
        <f t="shared" si="101"/>
        <v>688</v>
      </c>
      <c r="H726" s="368"/>
      <c r="I726" s="287"/>
      <c r="J726" s="287"/>
      <c r="K726" s="287"/>
      <c r="L726" s="287"/>
      <c r="M726" s="287"/>
      <c r="N726" s="287"/>
      <c r="O726" s="287"/>
      <c r="P726" s="287"/>
      <c r="Q726" s="287"/>
      <c r="R726" s="287"/>
      <c r="S726" s="287"/>
      <c r="T726" s="286"/>
      <c r="U726" s="367"/>
      <c r="V726" s="287"/>
      <c r="W726" s="287"/>
      <c r="X726" s="287"/>
      <c r="Y726" s="287"/>
      <c r="Z726" s="287"/>
      <c r="AA726" s="287"/>
      <c r="AB726" s="287"/>
      <c r="AC726" s="287"/>
      <c r="AD726" s="287"/>
      <c r="AE726" s="287"/>
      <c r="AF726" s="287"/>
      <c r="AG726" s="365"/>
      <c r="AH726" s="368"/>
      <c r="AI726" s="287"/>
      <c r="AJ726" s="287"/>
      <c r="AK726" s="287"/>
      <c r="AL726" s="287"/>
      <c r="AM726" s="287"/>
      <c r="AN726" s="287"/>
      <c r="AO726" s="287"/>
      <c r="AP726" s="287"/>
      <c r="AQ726" s="287"/>
      <c r="AR726" s="287"/>
      <c r="AS726" s="287"/>
      <c r="AT726" s="286"/>
      <c r="AU726" s="367"/>
      <c r="AV726" s="287"/>
      <c r="AW726" s="287"/>
      <c r="AX726" s="287"/>
      <c r="AY726" s="287"/>
      <c r="AZ726" s="287"/>
      <c r="BA726" s="287"/>
      <c r="BB726" s="287"/>
      <c r="BC726" s="287"/>
      <c r="BD726" s="287"/>
      <c r="BE726" s="287"/>
      <c r="BF726" s="288"/>
      <c r="BG726" s="396"/>
      <c r="BH726" s="397"/>
      <c r="BI726" s="287"/>
      <c r="BJ726" s="287"/>
      <c r="BK726" s="287"/>
      <c r="BL726" s="287"/>
      <c r="BM726" s="287"/>
      <c r="BN726" s="287"/>
      <c r="BO726" s="287"/>
      <c r="BP726" s="287"/>
      <c r="BQ726" s="287"/>
      <c r="BR726" s="287"/>
      <c r="BS726" s="287"/>
      <c r="BT726" s="286"/>
    </row>
    <row r="727" spans="1:72" s="217" customFormat="1" ht="11.65" customHeight="1" x14ac:dyDescent="0.2">
      <c r="A727" s="289">
        <f>IF(ISBLANK(Tracker!G678),"",Tracker!G678)</f>
        <v>31</v>
      </c>
      <c r="B727" s="971" t="str">
        <f>IF(ISBLANK(Tracker!H678),"",Tracker!H678)</f>
        <v>Bader Walk</v>
      </c>
      <c r="C727" s="972"/>
      <c r="D727" s="972"/>
      <c r="E727" s="973"/>
      <c r="F727" s="96" t="str">
        <f>IF(ISBLANK(Tracker!L678),"",Tracker!L678)</f>
        <v>B35 7HA</v>
      </c>
      <c r="G727" s="217">
        <f t="shared" si="101"/>
        <v>689</v>
      </c>
      <c r="H727" s="368"/>
      <c r="I727" s="287"/>
      <c r="J727" s="287"/>
      <c r="K727" s="287"/>
      <c r="L727" s="287"/>
      <c r="M727" s="287"/>
      <c r="N727" s="287"/>
      <c r="O727" s="287"/>
      <c r="P727" s="287"/>
      <c r="Q727" s="287"/>
      <c r="R727" s="287"/>
      <c r="S727" s="287"/>
      <c r="T727" s="286"/>
      <c r="U727" s="367"/>
      <c r="V727" s="287"/>
      <c r="W727" s="287"/>
      <c r="X727" s="287"/>
      <c r="Y727" s="287"/>
      <c r="Z727" s="287"/>
      <c r="AA727" s="287"/>
      <c r="AB727" s="287"/>
      <c r="AC727" s="287"/>
      <c r="AD727" s="287"/>
      <c r="AE727" s="287"/>
      <c r="AF727" s="287"/>
      <c r="AG727" s="365"/>
      <c r="AH727" s="368"/>
      <c r="AI727" s="287"/>
      <c r="AJ727" s="287"/>
      <c r="AK727" s="287"/>
      <c r="AL727" s="287"/>
      <c r="AM727" s="287"/>
      <c r="AN727" s="287"/>
      <c r="AO727" s="287"/>
      <c r="AP727" s="287"/>
      <c r="AQ727" s="287"/>
      <c r="AR727" s="287"/>
      <c r="AS727" s="287"/>
      <c r="AT727" s="286"/>
      <c r="AU727" s="367"/>
      <c r="AV727" s="287"/>
      <c r="AW727" s="287"/>
      <c r="AX727" s="287"/>
      <c r="AY727" s="287"/>
      <c r="AZ727" s="287"/>
      <c r="BA727" s="287"/>
      <c r="BB727" s="287"/>
      <c r="BC727" s="287"/>
      <c r="BD727" s="287"/>
      <c r="BE727" s="287"/>
      <c r="BF727" s="288"/>
      <c r="BG727" s="396"/>
      <c r="BH727" s="397"/>
      <c r="BI727" s="287"/>
      <c r="BJ727" s="287"/>
      <c r="BK727" s="287"/>
      <c r="BL727" s="287"/>
      <c r="BM727" s="287"/>
      <c r="BN727" s="287"/>
      <c r="BO727" s="287"/>
      <c r="BP727" s="287"/>
      <c r="BQ727" s="287"/>
      <c r="BR727" s="287"/>
      <c r="BS727" s="287"/>
      <c r="BT727" s="286"/>
    </row>
    <row r="728" spans="1:72" s="217" customFormat="1" ht="11.65" customHeight="1" x14ac:dyDescent="0.2">
      <c r="A728" s="289">
        <f>IF(ISBLANK(Tracker!G679),"",Tracker!G679)</f>
        <v>33</v>
      </c>
      <c r="B728" s="971" t="str">
        <f>IF(ISBLANK(Tracker!H679),"",Tracker!H679)</f>
        <v>Bader Walk</v>
      </c>
      <c r="C728" s="972"/>
      <c r="D728" s="972"/>
      <c r="E728" s="973"/>
      <c r="F728" s="96" t="str">
        <f>IF(ISBLANK(Tracker!L679),"",Tracker!L679)</f>
        <v>B35 7HA</v>
      </c>
      <c r="G728" s="217">
        <f t="shared" si="101"/>
        <v>690</v>
      </c>
      <c r="H728" s="368"/>
      <c r="I728" s="287"/>
      <c r="J728" s="287"/>
      <c r="K728" s="287"/>
      <c r="L728" s="287"/>
      <c r="M728" s="287"/>
      <c r="N728" s="287"/>
      <c r="O728" s="287"/>
      <c r="P728" s="287"/>
      <c r="Q728" s="287"/>
      <c r="R728" s="287"/>
      <c r="S728" s="287"/>
      <c r="T728" s="286"/>
      <c r="U728" s="367"/>
      <c r="V728" s="287"/>
      <c r="W728" s="287"/>
      <c r="X728" s="287"/>
      <c r="Y728" s="287"/>
      <c r="Z728" s="287"/>
      <c r="AA728" s="287"/>
      <c r="AB728" s="287"/>
      <c r="AC728" s="287"/>
      <c r="AD728" s="287"/>
      <c r="AE728" s="287"/>
      <c r="AF728" s="287"/>
      <c r="AG728" s="365"/>
      <c r="AH728" s="368"/>
      <c r="AI728" s="287"/>
      <c r="AJ728" s="287"/>
      <c r="AK728" s="287"/>
      <c r="AL728" s="287"/>
      <c r="AM728" s="287"/>
      <c r="AN728" s="287"/>
      <c r="AO728" s="287"/>
      <c r="AP728" s="287"/>
      <c r="AQ728" s="287"/>
      <c r="AR728" s="287"/>
      <c r="AS728" s="287"/>
      <c r="AT728" s="286"/>
      <c r="AU728" s="367"/>
      <c r="AV728" s="287"/>
      <c r="AW728" s="287"/>
      <c r="AX728" s="287"/>
      <c r="AY728" s="287"/>
      <c r="AZ728" s="287"/>
      <c r="BA728" s="287"/>
      <c r="BB728" s="287"/>
      <c r="BC728" s="287"/>
      <c r="BD728" s="287"/>
      <c r="BE728" s="287"/>
      <c r="BF728" s="288"/>
      <c r="BG728" s="396"/>
      <c r="BH728" s="397"/>
      <c r="BI728" s="287"/>
      <c r="BJ728" s="287"/>
      <c r="BK728" s="287"/>
      <c r="BL728" s="287"/>
      <c r="BM728" s="287"/>
      <c r="BN728" s="287"/>
      <c r="BO728" s="287"/>
      <c r="BP728" s="287"/>
      <c r="BQ728" s="287"/>
      <c r="BR728" s="287"/>
      <c r="BS728" s="287"/>
      <c r="BT728" s="286"/>
    </row>
    <row r="729" spans="1:72" s="217" customFormat="1" ht="11.65" customHeight="1" x14ac:dyDescent="0.2">
      <c r="A729" s="289" t="str">
        <f>IF(ISBLANK(Tracker!G680),"",Tracker!G680)</f>
        <v xml:space="preserve">FLAT 20 </v>
      </c>
      <c r="B729" s="971" t="str">
        <f>IF(ISBLANK(Tracker!H680),"",Tracker!H680)</f>
        <v>Barra Croft</v>
      </c>
      <c r="C729" s="972"/>
      <c r="D729" s="972"/>
      <c r="E729" s="973"/>
      <c r="F729" s="96" t="str">
        <f>IF(ISBLANK(Tracker!L680),"",Tracker!L680)</f>
        <v>B35 6NF</v>
      </c>
      <c r="G729" s="217">
        <f t="shared" si="101"/>
        <v>691</v>
      </c>
      <c r="H729" s="368"/>
      <c r="I729" s="287"/>
      <c r="J729" s="287"/>
      <c r="K729" s="287"/>
      <c r="L729" s="287"/>
      <c r="M729" s="287"/>
      <c r="N729" s="287"/>
      <c r="O729" s="287"/>
      <c r="P729" s="287"/>
      <c r="Q729" s="287"/>
      <c r="R729" s="287"/>
      <c r="S729" s="287"/>
      <c r="T729" s="286"/>
      <c r="U729" s="367"/>
      <c r="V729" s="287"/>
      <c r="W729" s="287"/>
      <c r="X729" s="287"/>
      <c r="Y729" s="287"/>
      <c r="Z729" s="287"/>
      <c r="AA729" s="287"/>
      <c r="AB729" s="287"/>
      <c r="AC729" s="287"/>
      <c r="AD729" s="287"/>
      <c r="AE729" s="287"/>
      <c r="AF729" s="287"/>
      <c r="AG729" s="365"/>
      <c r="AH729" s="368"/>
      <c r="AI729" s="287"/>
      <c r="AJ729" s="287"/>
      <c r="AK729" s="287"/>
      <c r="AL729" s="287"/>
      <c r="AM729" s="287"/>
      <c r="AN729" s="287"/>
      <c r="AO729" s="287"/>
      <c r="AP729" s="287"/>
      <c r="AQ729" s="287"/>
      <c r="AR729" s="287"/>
      <c r="AS729" s="287"/>
      <c r="AT729" s="286"/>
      <c r="AU729" s="367"/>
      <c r="AV729" s="287"/>
      <c r="AW729" s="287"/>
      <c r="AX729" s="287"/>
      <c r="AY729" s="287"/>
      <c r="AZ729" s="287"/>
      <c r="BA729" s="287"/>
      <c r="BB729" s="287"/>
      <c r="BC729" s="287"/>
      <c r="BD729" s="287"/>
      <c r="BE729" s="287"/>
      <c r="BF729" s="288"/>
      <c r="BG729" s="396"/>
      <c r="BH729" s="397"/>
      <c r="BI729" s="287"/>
      <c r="BJ729" s="287"/>
      <c r="BK729" s="287"/>
      <c r="BL729" s="287"/>
      <c r="BM729" s="287"/>
      <c r="BN729" s="287"/>
      <c r="BO729" s="287"/>
      <c r="BP729" s="287"/>
      <c r="BQ729" s="287"/>
      <c r="BR729" s="287"/>
      <c r="BS729" s="287"/>
      <c r="BT729" s="286"/>
    </row>
    <row r="730" spans="1:72" s="217" customFormat="1" ht="11.65" customHeight="1" x14ac:dyDescent="0.2">
      <c r="A730" s="289">
        <f>IF(ISBLANK(Tracker!G681),"",Tracker!G681)</f>
        <v>14</v>
      </c>
      <c r="B730" s="971" t="str">
        <f>IF(ISBLANK(Tracker!H681),"",Tracker!H681)</f>
        <v>Beale Close</v>
      </c>
      <c r="C730" s="972"/>
      <c r="D730" s="972"/>
      <c r="E730" s="973"/>
      <c r="F730" s="96" t="str">
        <f>IF(ISBLANK(Tracker!L681),"",Tracker!L681)</f>
        <v>B35 7DA</v>
      </c>
      <c r="G730" s="217">
        <f t="shared" si="101"/>
        <v>692</v>
      </c>
      <c r="H730" s="368"/>
      <c r="I730" s="287"/>
      <c r="J730" s="287"/>
      <c r="K730" s="287"/>
      <c r="L730" s="287"/>
      <c r="M730" s="287"/>
      <c r="N730" s="287"/>
      <c r="O730" s="287"/>
      <c r="P730" s="287"/>
      <c r="Q730" s="287"/>
      <c r="R730" s="287"/>
      <c r="S730" s="287"/>
      <c r="T730" s="286"/>
      <c r="U730" s="367"/>
      <c r="V730" s="287"/>
      <c r="W730" s="287"/>
      <c r="X730" s="287"/>
      <c r="Y730" s="287"/>
      <c r="Z730" s="287"/>
      <c r="AA730" s="287"/>
      <c r="AB730" s="287"/>
      <c r="AC730" s="287"/>
      <c r="AD730" s="287"/>
      <c r="AE730" s="287"/>
      <c r="AF730" s="287"/>
      <c r="AG730" s="365"/>
      <c r="AH730" s="368"/>
      <c r="AI730" s="287"/>
      <c r="AJ730" s="287"/>
      <c r="AK730" s="287"/>
      <c r="AL730" s="287"/>
      <c r="AM730" s="287"/>
      <c r="AN730" s="287"/>
      <c r="AO730" s="287"/>
      <c r="AP730" s="287"/>
      <c r="AQ730" s="287"/>
      <c r="AR730" s="287"/>
      <c r="AS730" s="287"/>
      <c r="AT730" s="286"/>
      <c r="AU730" s="367"/>
      <c r="AV730" s="287"/>
      <c r="AW730" s="287"/>
      <c r="AX730" s="287"/>
      <c r="AY730" s="287"/>
      <c r="AZ730" s="287"/>
      <c r="BA730" s="287"/>
      <c r="BB730" s="287"/>
      <c r="BC730" s="287"/>
      <c r="BD730" s="287"/>
      <c r="BE730" s="287"/>
      <c r="BF730" s="288"/>
      <c r="BG730" s="396"/>
      <c r="BH730" s="397"/>
      <c r="BI730" s="287"/>
      <c r="BJ730" s="287"/>
      <c r="BK730" s="287"/>
      <c r="BL730" s="287"/>
      <c r="BM730" s="287"/>
      <c r="BN730" s="287"/>
      <c r="BO730" s="287"/>
      <c r="BP730" s="287"/>
      <c r="BQ730" s="287"/>
      <c r="BR730" s="287"/>
      <c r="BS730" s="287"/>
      <c r="BT730" s="286"/>
    </row>
    <row r="731" spans="1:72" s="217" customFormat="1" ht="11.65" customHeight="1" x14ac:dyDescent="0.2">
      <c r="A731" s="289">
        <f>IF(ISBLANK(Tracker!G682),"",Tracker!G682)</f>
        <v>15</v>
      </c>
      <c r="B731" s="971" t="str">
        <f>IF(ISBLANK(Tracker!H682),"",Tracker!H682)</f>
        <v>Beale Close</v>
      </c>
      <c r="C731" s="972"/>
      <c r="D731" s="972"/>
      <c r="E731" s="973"/>
      <c r="F731" s="96" t="str">
        <f>IF(ISBLANK(Tracker!L682),"",Tracker!L682)</f>
        <v>B35 7DA</v>
      </c>
      <c r="G731" s="217">
        <f t="shared" si="101"/>
        <v>693</v>
      </c>
      <c r="H731" s="368"/>
      <c r="I731" s="287"/>
      <c r="J731" s="287"/>
      <c r="K731" s="287"/>
      <c r="L731" s="287"/>
      <c r="M731" s="287"/>
      <c r="N731" s="287"/>
      <c r="O731" s="287"/>
      <c r="P731" s="287"/>
      <c r="Q731" s="287"/>
      <c r="R731" s="287"/>
      <c r="S731" s="287"/>
      <c r="T731" s="286"/>
      <c r="U731" s="367"/>
      <c r="V731" s="287"/>
      <c r="W731" s="287"/>
      <c r="X731" s="287"/>
      <c r="Y731" s="287"/>
      <c r="Z731" s="287"/>
      <c r="AA731" s="287"/>
      <c r="AB731" s="287"/>
      <c r="AC731" s="287"/>
      <c r="AD731" s="287"/>
      <c r="AE731" s="287"/>
      <c r="AF731" s="287"/>
      <c r="AG731" s="365"/>
      <c r="AH731" s="368"/>
      <c r="AI731" s="287"/>
      <c r="AJ731" s="287"/>
      <c r="AK731" s="287"/>
      <c r="AL731" s="287"/>
      <c r="AM731" s="287"/>
      <c r="AN731" s="287"/>
      <c r="AO731" s="287"/>
      <c r="AP731" s="287"/>
      <c r="AQ731" s="287"/>
      <c r="AR731" s="287"/>
      <c r="AS731" s="287"/>
      <c r="AT731" s="286"/>
      <c r="AU731" s="367"/>
      <c r="AV731" s="287"/>
      <c r="AW731" s="287"/>
      <c r="AX731" s="287"/>
      <c r="AY731" s="287"/>
      <c r="AZ731" s="287"/>
      <c r="BA731" s="287"/>
      <c r="BB731" s="287"/>
      <c r="BC731" s="287"/>
      <c r="BD731" s="287"/>
      <c r="BE731" s="287"/>
      <c r="BF731" s="288"/>
      <c r="BG731" s="396"/>
      <c r="BH731" s="397"/>
      <c r="BI731" s="287"/>
      <c r="BJ731" s="287"/>
      <c r="BK731" s="287"/>
      <c r="BL731" s="287"/>
      <c r="BM731" s="287"/>
      <c r="BN731" s="287"/>
      <c r="BO731" s="287"/>
      <c r="BP731" s="287"/>
      <c r="BQ731" s="287"/>
      <c r="BR731" s="287"/>
      <c r="BS731" s="287"/>
      <c r="BT731" s="286"/>
    </row>
    <row r="732" spans="1:72" s="217" customFormat="1" ht="11.65" customHeight="1" x14ac:dyDescent="0.2">
      <c r="A732" s="289">
        <f>IF(ISBLANK(Tracker!G683),"",Tracker!G683)</f>
        <v>22</v>
      </c>
      <c r="B732" s="971" t="str">
        <f>IF(ISBLANK(Tracker!H683),"",Tracker!H683)</f>
        <v>Beale Close</v>
      </c>
      <c r="C732" s="972"/>
      <c r="D732" s="972"/>
      <c r="E732" s="973"/>
      <c r="F732" s="96" t="str">
        <f>IF(ISBLANK(Tracker!L683),"",Tracker!L683)</f>
        <v>B35 7DA</v>
      </c>
      <c r="G732" s="217">
        <f t="shared" si="101"/>
        <v>694</v>
      </c>
      <c r="H732" s="368"/>
      <c r="I732" s="287"/>
      <c r="J732" s="287"/>
      <c r="K732" s="287"/>
      <c r="L732" s="287"/>
      <c r="M732" s="287"/>
      <c r="N732" s="287"/>
      <c r="O732" s="287"/>
      <c r="P732" s="287"/>
      <c r="Q732" s="287"/>
      <c r="R732" s="287"/>
      <c r="S732" s="287"/>
      <c r="T732" s="286"/>
      <c r="U732" s="367"/>
      <c r="V732" s="287"/>
      <c r="W732" s="287"/>
      <c r="X732" s="287"/>
      <c r="Y732" s="287"/>
      <c r="Z732" s="287"/>
      <c r="AA732" s="287"/>
      <c r="AB732" s="287"/>
      <c r="AC732" s="287"/>
      <c r="AD732" s="287"/>
      <c r="AE732" s="287"/>
      <c r="AF732" s="287"/>
      <c r="AG732" s="365"/>
      <c r="AH732" s="368"/>
      <c r="AI732" s="287"/>
      <c r="AJ732" s="287"/>
      <c r="AK732" s="287"/>
      <c r="AL732" s="287"/>
      <c r="AM732" s="287"/>
      <c r="AN732" s="287"/>
      <c r="AO732" s="287"/>
      <c r="AP732" s="287"/>
      <c r="AQ732" s="287"/>
      <c r="AR732" s="287"/>
      <c r="AS732" s="287"/>
      <c r="AT732" s="286"/>
      <c r="AU732" s="367"/>
      <c r="AV732" s="287"/>
      <c r="AW732" s="287"/>
      <c r="AX732" s="287"/>
      <c r="AY732" s="287"/>
      <c r="AZ732" s="287"/>
      <c r="BA732" s="287"/>
      <c r="BB732" s="287"/>
      <c r="BC732" s="287"/>
      <c r="BD732" s="287"/>
      <c r="BE732" s="287"/>
      <c r="BF732" s="288"/>
      <c r="BG732" s="396"/>
      <c r="BH732" s="397"/>
      <c r="BI732" s="287"/>
      <c r="BJ732" s="287"/>
      <c r="BK732" s="287"/>
      <c r="BL732" s="287"/>
      <c r="BM732" s="287"/>
      <c r="BN732" s="287"/>
      <c r="BO732" s="287"/>
      <c r="BP732" s="287"/>
      <c r="BQ732" s="287"/>
      <c r="BR732" s="287"/>
      <c r="BS732" s="287"/>
      <c r="BT732" s="286"/>
    </row>
    <row r="733" spans="1:72" s="217" customFormat="1" ht="11.65" customHeight="1" x14ac:dyDescent="0.2">
      <c r="A733" s="289">
        <f>IF(ISBLANK(Tracker!G684),"",Tracker!G684)</f>
        <v>31</v>
      </c>
      <c r="B733" s="971" t="str">
        <f>IF(ISBLANK(Tracker!H684),"",Tracker!H684)</f>
        <v>Beale Close</v>
      </c>
      <c r="C733" s="972"/>
      <c r="D733" s="972"/>
      <c r="E733" s="973"/>
      <c r="F733" s="96" t="str">
        <f>IF(ISBLANK(Tracker!L684),"",Tracker!L684)</f>
        <v>B35 7DA</v>
      </c>
      <c r="G733" s="217">
        <f t="shared" si="101"/>
        <v>695</v>
      </c>
      <c r="H733" s="368"/>
      <c r="I733" s="287"/>
      <c r="J733" s="287"/>
      <c r="K733" s="287"/>
      <c r="L733" s="287"/>
      <c r="M733" s="287"/>
      <c r="N733" s="287"/>
      <c r="O733" s="287"/>
      <c r="P733" s="287"/>
      <c r="Q733" s="287"/>
      <c r="R733" s="287"/>
      <c r="S733" s="287"/>
      <c r="T733" s="286"/>
      <c r="U733" s="367"/>
      <c r="V733" s="287"/>
      <c r="W733" s="287"/>
      <c r="X733" s="287"/>
      <c r="Y733" s="287"/>
      <c r="Z733" s="287"/>
      <c r="AA733" s="287"/>
      <c r="AB733" s="287"/>
      <c r="AC733" s="287"/>
      <c r="AD733" s="287"/>
      <c r="AE733" s="287"/>
      <c r="AF733" s="287"/>
      <c r="AG733" s="365"/>
      <c r="AH733" s="368"/>
      <c r="AI733" s="287"/>
      <c r="AJ733" s="287"/>
      <c r="AK733" s="287"/>
      <c r="AL733" s="287"/>
      <c r="AM733" s="287"/>
      <c r="AN733" s="287"/>
      <c r="AO733" s="287"/>
      <c r="AP733" s="287"/>
      <c r="AQ733" s="287"/>
      <c r="AR733" s="287"/>
      <c r="AS733" s="287"/>
      <c r="AT733" s="286"/>
      <c r="AU733" s="367"/>
      <c r="AV733" s="287"/>
      <c r="AW733" s="287"/>
      <c r="AX733" s="287"/>
      <c r="AY733" s="287"/>
      <c r="AZ733" s="287"/>
      <c r="BA733" s="287"/>
      <c r="BB733" s="287"/>
      <c r="BC733" s="287"/>
      <c r="BD733" s="287"/>
      <c r="BE733" s="287"/>
      <c r="BF733" s="288"/>
      <c r="BG733" s="396"/>
      <c r="BH733" s="397"/>
      <c r="BI733" s="287"/>
      <c r="BJ733" s="287"/>
      <c r="BK733" s="287"/>
      <c r="BL733" s="287"/>
      <c r="BM733" s="287"/>
      <c r="BN733" s="287"/>
      <c r="BO733" s="287"/>
      <c r="BP733" s="287"/>
      <c r="BQ733" s="287"/>
      <c r="BR733" s="287"/>
      <c r="BS733" s="287"/>
      <c r="BT733" s="286"/>
    </row>
    <row r="734" spans="1:72" s="217" customFormat="1" ht="11.65" customHeight="1" x14ac:dyDescent="0.2">
      <c r="A734" s="289" t="str">
        <f>IF(ISBLANK(Tracker!G685),"",Tracker!G685)</f>
        <v>FLAT 5</v>
      </c>
      <c r="B734" s="971" t="str">
        <f>IF(ISBLANK(Tracker!H685),"",Tracker!H685)</f>
        <v>Beale Close</v>
      </c>
      <c r="C734" s="972"/>
      <c r="D734" s="972"/>
      <c r="E734" s="973"/>
      <c r="F734" s="96" t="str">
        <f>IF(ISBLANK(Tracker!L685),"",Tracker!L685)</f>
        <v>B35 7DA</v>
      </c>
      <c r="G734" s="217">
        <f t="shared" si="101"/>
        <v>696</v>
      </c>
      <c r="H734" s="368"/>
      <c r="I734" s="287"/>
      <c r="J734" s="287"/>
      <c r="K734" s="287"/>
      <c r="L734" s="287"/>
      <c r="M734" s="287"/>
      <c r="N734" s="287"/>
      <c r="O734" s="287"/>
      <c r="P734" s="287"/>
      <c r="Q734" s="287"/>
      <c r="R734" s="287"/>
      <c r="S734" s="287"/>
      <c r="T734" s="286"/>
      <c r="U734" s="367"/>
      <c r="V734" s="287"/>
      <c r="W734" s="287"/>
      <c r="X734" s="287"/>
      <c r="Y734" s="287"/>
      <c r="Z734" s="287"/>
      <c r="AA734" s="287"/>
      <c r="AB734" s="287"/>
      <c r="AC734" s="287"/>
      <c r="AD734" s="287"/>
      <c r="AE734" s="287"/>
      <c r="AF734" s="287"/>
      <c r="AG734" s="365"/>
      <c r="AH734" s="368"/>
      <c r="AI734" s="287"/>
      <c r="AJ734" s="287"/>
      <c r="AK734" s="287"/>
      <c r="AL734" s="287"/>
      <c r="AM734" s="287"/>
      <c r="AN734" s="287"/>
      <c r="AO734" s="287"/>
      <c r="AP734" s="287"/>
      <c r="AQ734" s="287"/>
      <c r="AR734" s="287"/>
      <c r="AS734" s="287"/>
      <c r="AT734" s="286"/>
      <c r="AU734" s="367"/>
      <c r="AV734" s="287"/>
      <c r="AW734" s="287"/>
      <c r="AX734" s="287"/>
      <c r="AY734" s="287"/>
      <c r="AZ734" s="287"/>
      <c r="BA734" s="287"/>
      <c r="BB734" s="287"/>
      <c r="BC734" s="287"/>
      <c r="BD734" s="287"/>
      <c r="BE734" s="287"/>
      <c r="BF734" s="288"/>
      <c r="BG734" s="396"/>
      <c r="BH734" s="397"/>
      <c r="BI734" s="287"/>
      <c r="BJ734" s="287"/>
      <c r="BK734" s="287"/>
      <c r="BL734" s="287"/>
      <c r="BM734" s="287"/>
      <c r="BN734" s="287"/>
      <c r="BO734" s="287"/>
      <c r="BP734" s="287"/>
      <c r="BQ734" s="287"/>
      <c r="BR734" s="287"/>
      <c r="BS734" s="287"/>
      <c r="BT734" s="286"/>
    </row>
    <row r="735" spans="1:72" s="217" customFormat="1" ht="11.65" customHeight="1" x14ac:dyDescent="0.2">
      <c r="A735" s="289" t="str">
        <f>IF(ISBLANK(Tracker!G686),"",Tracker!G686)</f>
        <v>FLAT 7</v>
      </c>
      <c r="B735" s="971" t="str">
        <f>IF(ISBLANK(Tracker!H686),"",Tracker!H686)</f>
        <v>Beale Close</v>
      </c>
      <c r="C735" s="972"/>
      <c r="D735" s="972"/>
      <c r="E735" s="973"/>
      <c r="F735" s="96" t="str">
        <f>IF(ISBLANK(Tracker!L686),"",Tracker!L686)</f>
        <v>B35 7DA</v>
      </c>
      <c r="G735" s="217">
        <f t="shared" si="101"/>
        <v>697</v>
      </c>
      <c r="H735" s="368"/>
      <c r="I735" s="287"/>
      <c r="J735" s="287"/>
      <c r="K735" s="287"/>
      <c r="L735" s="287"/>
      <c r="M735" s="287"/>
      <c r="N735" s="287"/>
      <c r="O735" s="287"/>
      <c r="P735" s="287"/>
      <c r="Q735" s="287"/>
      <c r="R735" s="287"/>
      <c r="S735" s="287"/>
      <c r="T735" s="286"/>
      <c r="U735" s="367"/>
      <c r="V735" s="287"/>
      <c r="W735" s="287"/>
      <c r="X735" s="287"/>
      <c r="Y735" s="287"/>
      <c r="Z735" s="287"/>
      <c r="AA735" s="287"/>
      <c r="AB735" s="287"/>
      <c r="AC735" s="287"/>
      <c r="AD735" s="287"/>
      <c r="AE735" s="287"/>
      <c r="AF735" s="287"/>
      <c r="AG735" s="365"/>
      <c r="AH735" s="368"/>
      <c r="AI735" s="287"/>
      <c r="AJ735" s="287"/>
      <c r="AK735" s="287"/>
      <c r="AL735" s="287"/>
      <c r="AM735" s="287"/>
      <c r="AN735" s="287"/>
      <c r="AO735" s="287"/>
      <c r="AP735" s="287"/>
      <c r="AQ735" s="287"/>
      <c r="AR735" s="287"/>
      <c r="AS735" s="287"/>
      <c r="AT735" s="286"/>
      <c r="AU735" s="367"/>
      <c r="AV735" s="287"/>
      <c r="AW735" s="287"/>
      <c r="AX735" s="287"/>
      <c r="AY735" s="287"/>
      <c r="AZ735" s="287"/>
      <c r="BA735" s="287"/>
      <c r="BB735" s="287"/>
      <c r="BC735" s="287"/>
      <c r="BD735" s="287"/>
      <c r="BE735" s="287"/>
      <c r="BF735" s="288"/>
      <c r="BG735" s="396"/>
      <c r="BH735" s="397"/>
      <c r="BI735" s="287"/>
      <c r="BJ735" s="287"/>
      <c r="BK735" s="287"/>
      <c r="BL735" s="287"/>
      <c r="BM735" s="287"/>
      <c r="BN735" s="287"/>
      <c r="BO735" s="287"/>
      <c r="BP735" s="287"/>
      <c r="BQ735" s="287"/>
      <c r="BR735" s="287"/>
      <c r="BS735" s="287"/>
      <c r="BT735" s="286"/>
    </row>
    <row r="736" spans="1:72" s="217" customFormat="1" ht="11.65" customHeight="1" x14ac:dyDescent="0.2">
      <c r="A736" s="289" t="str">
        <f>IF(ISBLANK(Tracker!G687),"",Tracker!G687)</f>
        <v>FLAT 9</v>
      </c>
      <c r="B736" s="971" t="str">
        <f>IF(ISBLANK(Tracker!H687),"",Tracker!H687)</f>
        <v>Beale Close</v>
      </c>
      <c r="C736" s="972"/>
      <c r="D736" s="972"/>
      <c r="E736" s="973"/>
      <c r="F736" s="96" t="str">
        <f>IF(ISBLANK(Tracker!L687),"",Tracker!L687)</f>
        <v>B35 7DA</v>
      </c>
      <c r="G736" s="217">
        <f t="shared" si="101"/>
        <v>698</v>
      </c>
      <c r="H736" s="368"/>
      <c r="I736" s="287"/>
      <c r="J736" s="287"/>
      <c r="K736" s="287"/>
      <c r="L736" s="287"/>
      <c r="M736" s="287"/>
      <c r="N736" s="287"/>
      <c r="O736" s="287"/>
      <c r="P736" s="287"/>
      <c r="Q736" s="287"/>
      <c r="R736" s="287"/>
      <c r="S736" s="287"/>
      <c r="T736" s="286"/>
      <c r="U736" s="367"/>
      <c r="V736" s="287"/>
      <c r="W736" s="287"/>
      <c r="X736" s="287"/>
      <c r="Y736" s="287"/>
      <c r="Z736" s="287"/>
      <c r="AA736" s="287"/>
      <c r="AB736" s="287"/>
      <c r="AC736" s="287"/>
      <c r="AD736" s="287"/>
      <c r="AE736" s="287"/>
      <c r="AF736" s="287"/>
      <c r="AG736" s="365"/>
      <c r="AH736" s="368"/>
      <c r="AI736" s="287"/>
      <c r="AJ736" s="287"/>
      <c r="AK736" s="287"/>
      <c r="AL736" s="287"/>
      <c r="AM736" s="287"/>
      <c r="AN736" s="287"/>
      <c r="AO736" s="287"/>
      <c r="AP736" s="287"/>
      <c r="AQ736" s="287"/>
      <c r="AR736" s="287"/>
      <c r="AS736" s="287"/>
      <c r="AT736" s="286"/>
      <c r="AU736" s="367"/>
      <c r="AV736" s="287"/>
      <c r="AW736" s="287"/>
      <c r="AX736" s="287"/>
      <c r="AY736" s="287"/>
      <c r="AZ736" s="287"/>
      <c r="BA736" s="287"/>
      <c r="BB736" s="287"/>
      <c r="BC736" s="287"/>
      <c r="BD736" s="287"/>
      <c r="BE736" s="287"/>
      <c r="BF736" s="288"/>
      <c r="BG736" s="396"/>
      <c r="BH736" s="397"/>
      <c r="BI736" s="287"/>
      <c r="BJ736" s="287"/>
      <c r="BK736" s="287"/>
      <c r="BL736" s="287"/>
      <c r="BM736" s="287"/>
      <c r="BN736" s="287"/>
      <c r="BO736" s="287"/>
      <c r="BP736" s="287"/>
      <c r="BQ736" s="287"/>
      <c r="BR736" s="287"/>
      <c r="BS736" s="287"/>
      <c r="BT736" s="286"/>
    </row>
    <row r="737" spans="1:72" s="217" customFormat="1" ht="11.65" customHeight="1" x14ac:dyDescent="0.2">
      <c r="A737" s="289">
        <f>IF(ISBLANK(Tracker!G688),"",Tracker!G688)</f>
        <v>35</v>
      </c>
      <c r="B737" s="971" t="str">
        <f>IF(ISBLANK(Tracker!H688),"",Tracker!H688)</f>
        <v>Blenheim Way</v>
      </c>
      <c r="C737" s="972"/>
      <c r="D737" s="972"/>
      <c r="E737" s="973"/>
      <c r="F737" s="96" t="str">
        <f>IF(ISBLANK(Tracker!L688),"",Tracker!L688)</f>
        <v>B35 7JF</v>
      </c>
      <c r="G737" s="217">
        <f t="shared" si="101"/>
        <v>699</v>
      </c>
      <c r="H737" s="368"/>
      <c r="I737" s="287"/>
      <c r="J737" s="287"/>
      <c r="K737" s="287"/>
      <c r="L737" s="287"/>
      <c r="M737" s="287"/>
      <c r="N737" s="287"/>
      <c r="O737" s="287"/>
      <c r="P737" s="287"/>
      <c r="Q737" s="287"/>
      <c r="R737" s="287"/>
      <c r="S737" s="287"/>
      <c r="T737" s="286"/>
      <c r="U737" s="367"/>
      <c r="V737" s="287"/>
      <c r="W737" s="287"/>
      <c r="X737" s="287"/>
      <c r="Y737" s="287"/>
      <c r="Z737" s="287"/>
      <c r="AA737" s="287"/>
      <c r="AB737" s="287"/>
      <c r="AC737" s="287"/>
      <c r="AD737" s="287"/>
      <c r="AE737" s="287"/>
      <c r="AF737" s="287"/>
      <c r="AG737" s="365"/>
      <c r="AH737" s="368"/>
      <c r="AI737" s="287"/>
      <c r="AJ737" s="287"/>
      <c r="AK737" s="287"/>
      <c r="AL737" s="287"/>
      <c r="AM737" s="287"/>
      <c r="AN737" s="287"/>
      <c r="AO737" s="287"/>
      <c r="AP737" s="287"/>
      <c r="AQ737" s="287"/>
      <c r="AR737" s="287"/>
      <c r="AS737" s="287"/>
      <c r="AT737" s="286"/>
      <c r="AU737" s="367"/>
      <c r="AV737" s="287"/>
      <c r="AW737" s="287"/>
      <c r="AX737" s="287"/>
      <c r="AY737" s="287"/>
      <c r="AZ737" s="287"/>
      <c r="BA737" s="287"/>
      <c r="BB737" s="287"/>
      <c r="BC737" s="287"/>
      <c r="BD737" s="287"/>
      <c r="BE737" s="287"/>
      <c r="BF737" s="288"/>
      <c r="BG737" s="396"/>
      <c r="BH737" s="397"/>
      <c r="BI737" s="287"/>
      <c r="BJ737" s="287"/>
      <c r="BK737" s="287"/>
      <c r="BL737" s="287"/>
      <c r="BM737" s="287"/>
      <c r="BN737" s="287"/>
      <c r="BO737" s="287"/>
      <c r="BP737" s="287"/>
      <c r="BQ737" s="287"/>
      <c r="BR737" s="287"/>
      <c r="BS737" s="287"/>
      <c r="BT737" s="286"/>
    </row>
    <row r="738" spans="1:72" s="217" customFormat="1" ht="11.65" customHeight="1" x14ac:dyDescent="0.2">
      <c r="A738" s="289">
        <f>IF(ISBLANK(Tracker!G689),"",Tracker!G689)</f>
        <v>37</v>
      </c>
      <c r="B738" s="971" t="str">
        <f>IF(ISBLANK(Tracker!H689),"",Tracker!H689)</f>
        <v>Blenheim Way</v>
      </c>
      <c r="C738" s="972"/>
      <c r="D738" s="972"/>
      <c r="E738" s="973"/>
      <c r="F738" s="96" t="str">
        <f>IF(ISBLANK(Tracker!L689),"",Tracker!L689)</f>
        <v>B35 7JF</v>
      </c>
      <c r="G738" s="217">
        <f t="shared" si="101"/>
        <v>700</v>
      </c>
      <c r="H738" s="368"/>
      <c r="I738" s="287"/>
      <c r="J738" s="287"/>
      <c r="K738" s="287"/>
      <c r="L738" s="287"/>
      <c r="M738" s="287"/>
      <c r="N738" s="287"/>
      <c r="O738" s="287"/>
      <c r="P738" s="287"/>
      <c r="Q738" s="287"/>
      <c r="R738" s="287"/>
      <c r="S738" s="287"/>
      <c r="T738" s="286"/>
      <c r="U738" s="367"/>
      <c r="V738" s="287"/>
      <c r="W738" s="287"/>
      <c r="X738" s="287"/>
      <c r="Y738" s="287"/>
      <c r="Z738" s="287"/>
      <c r="AA738" s="287"/>
      <c r="AB738" s="287"/>
      <c r="AC738" s="287"/>
      <c r="AD738" s="287"/>
      <c r="AE738" s="287"/>
      <c r="AF738" s="287"/>
      <c r="AG738" s="365"/>
      <c r="AH738" s="368"/>
      <c r="AI738" s="287"/>
      <c r="AJ738" s="287"/>
      <c r="AK738" s="287"/>
      <c r="AL738" s="287"/>
      <c r="AM738" s="287"/>
      <c r="AN738" s="287"/>
      <c r="AO738" s="287"/>
      <c r="AP738" s="287"/>
      <c r="AQ738" s="287"/>
      <c r="AR738" s="287"/>
      <c r="AS738" s="287"/>
      <c r="AT738" s="286"/>
      <c r="AU738" s="367"/>
      <c r="AV738" s="287"/>
      <c r="AW738" s="287"/>
      <c r="AX738" s="287"/>
      <c r="AY738" s="287"/>
      <c r="AZ738" s="287"/>
      <c r="BA738" s="287"/>
      <c r="BB738" s="287"/>
      <c r="BC738" s="287"/>
      <c r="BD738" s="287"/>
      <c r="BE738" s="287"/>
      <c r="BF738" s="288"/>
      <c r="BG738" s="396"/>
      <c r="BH738" s="397"/>
      <c r="BI738" s="287"/>
      <c r="BJ738" s="287"/>
      <c r="BK738" s="287"/>
      <c r="BL738" s="287"/>
      <c r="BM738" s="287"/>
      <c r="BN738" s="287"/>
      <c r="BO738" s="287"/>
      <c r="BP738" s="287"/>
      <c r="BQ738" s="287"/>
      <c r="BR738" s="287"/>
      <c r="BS738" s="287"/>
      <c r="BT738" s="286"/>
    </row>
    <row r="739" spans="1:72" s="217" customFormat="1" ht="11.65" customHeight="1" x14ac:dyDescent="0.2">
      <c r="A739" s="289">
        <f>IF(ISBLANK(Tracker!G690),"",Tracker!G690)</f>
        <v>39</v>
      </c>
      <c r="B739" s="971" t="str">
        <f>IF(ISBLANK(Tracker!H690),"",Tracker!H690)</f>
        <v>Blenheim Way</v>
      </c>
      <c r="C739" s="972"/>
      <c r="D739" s="972"/>
      <c r="E739" s="973"/>
      <c r="F739" s="96" t="str">
        <f>IF(ISBLANK(Tracker!L690),"",Tracker!L690)</f>
        <v>B35 7JF</v>
      </c>
      <c r="G739" s="217">
        <f t="shared" si="101"/>
        <v>701</v>
      </c>
      <c r="H739" s="368"/>
      <c r="I739" s="287"/>
      <c r="J739" s="287"/>
      <c r="K739" s="287"/>
      <c r="L739" s="287"/>
      <c r="M739" s="287"/>
      <c r="N739" s="287"/>
      <c r="O739" s="287"/>
      <c r="P739" s="287"/>
      <c r="Q739" s="287"/>
      <c r="R739" s="287"/>
      <c r="S739" s="287"/>
      <c r="T739" s="286"/>
      <c r="U739" s="367"/>
      <c r="V739" s="287"/>
      <c r="W739" s="287"/>
      <c r="X739" s="287"/>
      <c r="Y739" s="287"/>
      <c r="Z739" s="287"/>
      <c r="AA739" s="287"/>
      <c r="AB739" s="287"/>
      <c r="AC739" s="287"/>
      <c r="AD739" s="287"/>
      <c r="AE739" s="287"/>
      <c r="AF739" s="287"/>
      <c r="AG739" s="365"/>
      <c r="AH739" s="368"/>
      <c r="AI739" s="287"/>
      <c r="AJ739" s="287"/>
      <c r="AK739" s="287"/>
      <c r="AL739" s="287"/>
      <c r="AM739" s="287"/>
      <c r="AN739" s="287"/>
      <c r="AO739" s="287"/>
      <c r="AP739" s="287"/>
      <c r="AQ739" s="287"/>
      <c r="AR739" s="287"/>
      <c r="AS739" s="287"/>
      <c r="AT739" s="286"/>
      <c r="AU739" s="367"/>
      <c r="AV739" s="287"/>
      <c r="AW739" s="287"/>
      <c r="AX739" s="287"/>
      <c r="AY739" s="287"/>
      <c r="AZ739" s="287"/>
      <c r="BA739" s="287"/>
      <c r="BB739" s="287"/>
      <c r="BC739" s="287"/>
      <c r="BD739" s="287"/>
      <c r="BE739" s="287"/>
      <c r="BF739" s="288"/>
      <c r="BG739" s="396"/>
      <c r="BH739" s="397"/>
      <c r="BI739" s="287"/>
      <c r="BJ739" s="287"/>
      <c r="BK739" s="287"/>
      <c r="BL739" s="287"/>
      <c r="BM739" s="287"/>
      <c r="BN739" s="287"/>
      <c r="BO739" s="287"/>
      <c r="BP739" s="287"/>
      <c r="BQ739" s="287"/>
      <c r="BR739" s="287"/>
      <c r="BS739" s="287"/>
      <c r="BT739" s="286"/>
    </row>
    <row r="740" spans="1:72" s="217" customFormat="1" ht="11.65" customHeight="1" x14ac:dyDescent="0.2">
      <c r="A740" s="289">
        <f>IF(ISBLANK(Tracker!G691),"",Tracker!G691)</f>
        <v>45</v>
      </c>
      <c r="B740" s="971" t="str">
        <f>IF(ISBLANK(Tracker!H691),"",Tracker!H691)</f>
        <v>Blenheim Way</v>
      </c>
      <c r="C740" s="972"/>
      <c r="D740" s="972"/>
      <c r="E740" s="973"/>
      <c r="F740" s="96" t="str">
        <f>IF(ISBLANK(Tracker!L691),"",Tracker!L691)</f>
        <v>B35 7JF</v>
      </c>
      <c r="G740" s="217">
        <f t="shared" si="101"/>
        <v>702</v>
      </c>
      <c r="H740" s="368"/>
      <c r="I740" s="287"/>
      <c r="J740" s="287"/>
      <c r="K740" s="287"/>
      <c r="L740" s="287"/>
      <c r="M740" s="287"/>
      <c r="N740" s="287"/>
      <c r="O740" s="287"/>
      <c r="P740" s="287"/>
      <c r="Q740" s="287"/>
      <c r="R740" s="287"/>
      <c r="S740" s="287"/>
      <c r="T740" s="286"/>
      <c r="U740" s="367"/>
      <c r="V740" s="287"/>
      <c r="W740" s="287"/>
      <c r="X740" s="287"/>
      <c r="Y740" s="287"/>
      <c r="Z740" s="287"/>
      <c r="AA740" s="287"/>
      <c r="AB740" s="287"/>
      <c r="AC740" s="287"/>
      <c r="AD740" s="287"/>
      <c r="AE740" s="287"/>
      <c r="AF740" s="287"/>
      <c r="AG740" s="365"/>
      <c r="AH740" s="368"/>
      <c r="AI740" s="287"/>
      <c r="AJ740" s="287"/>
      <c r="AK740" s="287"/>
      <c r="AL740" s="287"/>
      <c r="AM740" s="287"/>
      <c r="AN740" s="287"/>
      <c r="AO740" s="287"/>
      <c r="AP740" s="287"/>
      <c r="AQ740" s="287"/>
      <c r="AR740" s="287"/>
      <c r="AS740" s="287"/>
      <c r="AT740" s="286"/>
      <c r="AU740" s="367"/>
      <c r="AV740" s="287"/>
      <c r="AW740" s="287"/>
      <c r="AX740" s="287"/>
      <c r="AY740" s="287"/>
      <c r="AZ740" s="287"/>
      <c r="BA740" s="287"/>
      <c r="BB740" s="287"/>
      <c r="BC740" s="287"/>
      <c r="BD740" s="287"/>
      <c r="BE740" s="287"/>
      <c r="BF740" s="288"/>
      <c r="BG740" s="396"/>
      <c r="BH740" s="397"/>
      <c r="BI740" s="287"/>
      <c r="BJ740" s="287"/>
      <c r="BK740" s="287"/>
      <c r="BL740" s="287"/>
      <c r="BM740" s="287"/>
      <c r="BN740" s="287"/>
      <c r="BO740" s="287"/>
      <c r="BP740" s="287"/>
      <c r="BQ740" s="287"/>
      <c r="BR740" s="287"/>
      <c r="BS740" s="287"/>
      <c r="BT740" s="286"/>
    </row>
    <row r="741" spans="1:72" s="217" customFormat="1" ht="11.65" customHeight="1" x14ac:dyDescent="0.2">
      <c r="A741" s="289">
        <f>IF(ISBLANK(Tracker!G692),"",Tracker!G692)</f>
        <v>47</v>
      </c>
      <c r="B741" s="971" t="str">
        <f>IF(ISBLANK(Tracker!H692),"",Tracker!H692)</f>
        <v>Blenheim Way</v>
      </c>
      <c r="C741" s="972"/>
      <c r="D741" s="972"/>
      <c r="E741" s="973"/>
      <c r="F741" s="96" t="str">
        <f>IF(ISBLANK(Tracker!L692),"",Tracker!L692)</f>
        <v>B35 7JF</v>
      </c>
      <c r="G741" s="217">
        <f t="shared" si="101"/>
        <v>703</v>
      </c>
      <c r="H741" s="368"/>
      <c r="I741" s="287"/>
      <c r="J741" s="287"/>
      <c r="K741" s="287"/>
      <c r="L741" s="287"/>
      <c r="M741" s="287"/>
      <c r="N741" s="287"/>
      <c r="O741" s="287"/>
      <c r="P741" s="287"/>
      <c r="Q741" s="287"/>
      <c r="R741" s="287"/>
      <c r="S741" s="287"/>
      <c r="T741" s="286"/>
      <c r="U741" s="367"/>
      <c r="V741" s="287"/>
      <c r="W741" s="287"/>
      <c r="X741" s="287"/>
      <c r="Y741" s="287"/>
      <c r="Z741" s="287"/>
      <c r="AA741" s="287"/>
      <c r="AB741" s="287"/>
      <c r="AC741" s="287"/>
      <c r="AD741" s="287"/>
      <c r="AE741" s="287"/>
      <c r="AF741" s="287"/>
      <c r="AG741" s="365"/>
      <c r="AH741" s="368"/>
      <c r="AI741" s="287"/>
      <c r="AJ741" s="287"/>
      <c r="AK741" s="287"/>
      <c r="AL741" s="287"/>
      <c r="AM741" s="287"/>
      <c r="AN741" s="287"/>
      <c r="AO741" s="287"/>
      <c r="AP741" s="287"/>
      <c r="AQ741" s="287"/>
      <c r="AR741" s="287"/>
      <c r="AS741" s="287"/>
      <c r="AT741" s="286"/>
      <c r="AU741" s="367"/>
      <c r="AV741" s="287"/>
      <c r="AW741" s="287"/>
      <c r="AX741" s="287"/>
      <c r="AY741" s="287"/>
      <c r="AZ741" s="287"/>
      <c r="BA741" s="287"/>
      <c r="BB741" s="287"/>
      <c r="BC741" s="287"/>
      <c r="BD741" s="287"/>
      <c r="BE741" s="287"/>
      <c r="BF741" s="288"/>
      <c r="BG741" s="396"/>
      <c r="BH741" s="397"/>
      <c r="BI741" s="287"/>
      <c r="BJ741" s="287"/>
      <c r="BK741" s="287"/>
      <c r="BL741" s="287"/>
      <c r="BM741" s="287"/>
      <c r="BN741" s="287"/>
      <c r="BO741" s="287"/>
      <c r="BP741" s="287"/>
      <c r="BQ741" s="287"/>
      <c r="BR741" s="287"/>
      <c r="BS741" s="287"/>
      <c r="BT741" s="286"/>
    </row>
    <row r="742" spans="1:72" s="217" customFormat="1" ht="11.65" customHeight="1" x14ac:dyDescent="0.2">
      <c r="A742" s="289">
        <f>IF(ISBLANK(Tracker!G693),"",Tracker!G693)</f>
        <v>49</v>
      </c>
      <c r="B742" s="971" t="str">
        <f>IF(ISBLANK(Tracker!H693),"",Tracker!H693)</f>
        <v>Blenheim Way</v>
      </c>
      <c r="C742" s="972"/>
      <c r="D742" s="972"/>
      <c r="E742" s="973"/>
      <c r="F742" s="96" t="str">
        <f>IF(ISBLANK(Tracker!L693),"",Tracker!L693)</f>
        <v>B35 7JF</v>
      </c>
      <c r="G742" s="217">
        <f t="shared" si="101"/>
        <v>704</v>
      </c>
      <c r="H742" s="368"/>
      <c r="I742" s="287"/>
      <c r="J742" s="287"/>
      <c r="K742" s="287"/>
      <c r="L742" s="287"/>
      <c r="M742" s="287"/>
      <c r="N742" s="287"/>
      <c r="O742" s="287"/>
      <c r="P742" s="287"/>
      <c r="Q742" s="287"/>
      <c r="R742" s="287"/>
      <c r="S742" s="287"/>
      <c r="T742" s="286"/>
      <c r="U742" s="367"/>
      <c r="V742" s="287"/>
      <c r="W742" s="287"/>
      <c r="X742" s="287"/>
      <c r="Y742" s="287"/>
      <c r="Z742" s="287"/>
      <c r="AA742" s="287"/>
      <c r="AB742" s="287"/>
      <c r="AC742" s="287"/>
      <c r="AD742" s="287"/>
      <c r="AE742" s="287"/>
      <c r="AF742" s="287"/>
      <c r="AG742" s="365"/>
      <c r="AH742" s="368"/>
      <c r="AI742" s="287"/>
      <c r="AJ742" s="287"/>
      <c r="AK742" s="287"/>
      <c r="AL742" s="287"/>
      <c r="AM742" s="287"/>
      <c r="AN742" s="287"/>
      <c r="AO742" s="287"/>
      <c r="AP742" s="287"/>
      <c r="AQ742" s="287"/>
      <c r="AR742" s="287"/>
      <c r="AS742" s="287"/>
      <c r="AT742" s="286"/>
      <c r="AU742" s="367"/>
      <c r="AV742" s="287"/>
      <c r="AW742" s="287"/>
      <c r="AX742" s="287"/>
      <c r="AY742" s="287"/>
      <c r="AZ742" s="287"/>
      <c r="BA742" s="287"/>
      <c r="BB742" s="287"/>
      <c r="BC742" s="287"/>
      <c r="BD742" s="287"/>
      <c r="BE742" s="287"/>
      <c r="BF742" s="288"/>
      <c r="BG742" s="396"/>
      <c r="BH742" s="397"/>
      <c r="BI742" s="287"/>
      <c r="BJ742" s="287"/>
      <c r="BK742" s="287"/>
      <c r="BL742" s="287"/>
      <c r="BM742" s="287"/>
      <c r="BN742" s="287"/>
      <c r="BO742" s="287"/>
      <c r="BP742" s="287"/>
      <c r="BQ742" s="287"/>
      <c r="BR742" s="287"/>
      <c r="BS742" s="287"/>
      <c r="BT742" s="286"/>
    </row>
    <row r="743" spans="1:72" s="217" customFormat="1" ht="11.65" customHeight="1" x14ac:dyDescent="0.2">
      <c r="A743" s="289">
        <f>IF(ISBLANK(Tracker!G694),"",Tracker!G694)</f>
        <v>50</v>
      </c>
      <c r="B743" s="971" t="str">
        <f>IF(ISBLANK(Tracker!H694),"",Tracker!H694)</f>
        <v>Blenheim Way</v>
      </c>
      <c r="C743" s="972"/>
      <c r="D743" s="972"/>
      <c r="E743" s="973"/>
      <c r="F743" s="96" t="str">
        <f>IF(ISBLANK(Tracker!L694),"",Tracker!L694)</f>
        <v>B35 7JF</v>
      </c>
      <c r="G743" s="217">
        <f t="shared" ref="G743:G803" si="102">IF(B743&lt;&gt;"",G742+1,"")</f>
        <v>705</v>
      </c>
      <c r="H743" s="368"/>
      <c r="I743" s="287"/>
      <c r="J743" s="287"/>
      <c r="K743" s="287"/>
      <c r="L743" s="287"/>
      <c r="M743" s="287"/>
      <c r="N743" s="287"/>
      <c r="O743" s="287"/>
      <c r="P743" s="287"/>
      <c r="Q743" s="287"/>
      <c r="R743" s="287"/>
      <c r="S743" s="287"/>
      <c r="T743" s="286"/>
      <c r="U743" s="367"/>
      <c r="V743" s="287"/>
      <c r="W743" s="287"/>
      <c r="X743" s="287"/>
      <c r="Y743" s="287"/>
      <c r="Z743" s="287"/>
      <c r="AA743" s="287"/>
      <c r="AB743" s="287"/>
      <c r="AC743" s="287"/>
      <c r="AD743" s="287"/>
      <c r="AE743" s="287"/>
      <c r="AF743" s="287"/>
      <c r="AG743" s="365"/>
      <c r="AH743" s="368"/>
      <c r="AI743" s="287"/>
      <c r="AJ743" s="287"/>
      <c r="AK743" s="287"/>
      <c r="AL743" s="287"/>
      <c r="AM743" s="287"/>
      <c r="AN743" s="287"/>
      <c r="AO743" s="287"/>
      <c r="AP743" s="287"/>
      <c r="AQ743" s="287"/>
      <c r="AR743" s="287"/>
      <c r="AS743" s="287"/>
      <c r="AT743" s="286"/>
      <c r="AU743" s="367"/>
      <c r="AV743" s="287"/>
      <c r="AW743" s="287"/>
      <c r="AX743" s="287"/>
      <c r="AY743" s="287"/>
      <c r="AZ743" s="287"/>
      <c r="BA743" s="287"/>
      <c r="BB743" s="287"/>
      <c r="BC743" s="287"/>
      <c r="BD743" s="287"/>
      <c r="BE743" s="287"/>
      <c r="BF743" s="288"/>
      <c r="BG743" s="396"/>
      <c r="BH743" s="397"/>
      <c r="BI743" s="287"/>
      <c r="BJ743" s="287"/>
      <c r="BK743" s="287"/>
      <c r="BL743" s="287"/>
      <c r="BM743" s="287"/>
      <c r="BN743" s="287"/>
      <c r="BO743" s="287"/>
      <c r="BP743" s="287"/>
      <c r="BQ743" s="287"/>
      <c r="BR743" s="287"/>
      <c r="BS743" s="287"/>
      <c r="BT743" s="286"/>
    </row>
    <row r="744" spans="1:72" s="217" customFormat="1" ht="11.65" customHeight="1" x14ac:dyDescent="0.2">
      <c r="A744" s="289">
        <f>IF(ISBLANK(Tracker!G695),"",Tracker!G695)</f>
        <v>51</v>
      </c>
      <c r="B744" s="971" t="str">
        <f>IF(ISBLANK(Tracker!H695),"",Tracker!H695)</f>
        <v>Blenheim Way</v>
      </c>
      <c r="C744" s="972"/>
      <c r="D744" s="972"/>
      <c r="E744" s="973"/>
      <c r="F744" s="96" t="str">
        <f>IF(ISBLANK(Tracker!L695),"",Tracker!L695)</f>
        <v>B35 7JF</v>
      </c>
      <c r="G744" s="217">
        <f t="shared" si="102"/>
        <v>706</v>
      </c>
      <c r="H744" s="368"/>
      <c r="I744" s="287"/>
      <c r="J744" s="287"/>
      <c r="K744" s="287"/>
      <c r="L744" s="287"/>
      <c r="M744" s="287"/>
      <c r="N744" s="287"/>
      <c r="O744" s="287"/>
      <c r="P744" s="287"/>
      <c r="Q744" s="287"/>
      <c r="R744" s="287"/>
      <c r="S744" s="287"/>
      <c r="T744" s="286"/>
      <c r="U744" s="367"/>
      <c r="V744" s="287"/>
      <c r="W744" s="287"/>
      <c r="X744" s="287"/>
      <c r="Y744" s="287"/>
      <c r="Z744" s="287"/>
      <c r="AA744" s="287"/>
      <c r="AB744" s="287"/>
      <c r="AC744" s="287"/>
      <c r="AD744" s="287"/>
      <c r="AE744" s="287"/>
      <c r="AF744" s="287"/>
      <c r="AG744" s="365"/>
      <c r="AH744" s="368"/>
      <c r="AI744" s="287"/>
      <c r="AJ744" s="287"/>
      <c r="AK744" s="287"/>
      <c r="AL744" s="287"/>
      <c r="AM744" s="287"/>
      <c r="AN744" s="287"/>
      <c r="AO744" s="287"/>
      <c r="AP744" s="287"/>
      <c r="AQ744" s="287"/>
      <c r="AR744" s="287"/>
      <c r="AS744" s="287"/>
      <c r="AT744" s="286"/>
      <c r="AU744" s="367"/>
      <c r="AV744" s="287"/>
      <c r="AW744" s="287"/>
      <c r="AX744" s="287"/>
      <c r="AY744" s="287"/>
      <c r="AZ744" s="287"/>
      <c r="BA744" s="287"/>
      <c r="BB744" s="287"/>
      <c r="BC744" s="287"/>
      <c r="BD744" s="287"/>
      <c r="BE744" s="287"/>
      <c r="BF744" s="288"/>
      <c r="BG744" s="396"/>
      <c r="BH744" s="397"/>
      <c r="BI744" s="287"/>
      <c r="BJ744" s="287"/>
      <c r="BK744" s="287"/>
      <c r="BL744" s="287"/>
      <c r="BM744" s="287"/>
      <c r="BN744" s="287"/>
      <c r="BO744" s="287"/>
      <c r="BP744" s="287"/>
      <c r="BQ744" s="287"/>
      <c r="BR744" s="287"/>
      <c r="BS744" s="287"/>
      <c r="BT744" s="286"/>
    </row>
    <row r="745" spans="1:72" s="217" customFormat="1" ht="11.65" customHeight="1" x14ac:dyDescent="0.2">
      <c r="A745" s="289">
        <f>IF(ISBLANK(Tracker!G696),"",Tracker!G696)</f>
        <v>53</v>
      </c>
      <c r="B745" s="971" t="str">
        <f>IF(ISBLANK(Tracker!H696),"",Tracker!H696)</f>
        <v>Blenheim Way</v>
      </c>
      <c r="C745" s="972"/>
      <c r="D745" s="972"/>
      <c r="E745" s="973"/>
      <c r="F745" s="96" t="str">
        <f>IF(ISBLANK(Tracker!L696),"",Tracker!L696)</f>
        <v>B35 7JF</v>
      </c>
      <c r="G745" s="217">
        <f t="shared" si="102"/>
        <v>707</v>
      </c>
      <c r="H745" s="368"/>
      <c r="I745" s="287"/>
      <c r="J745" s="287"/>
      <c r="K745" s="287"/>
      <c r="L745" s="287"/>
      <c r="M745" s="287"/>
      <c r="N745" s="287"/>
      <c r="O745" s="287"/>
      <c r="P745" s="287"/>
      <c r="Q745" s="287"/>
      <c r="R745" s="287"/>
      <c r="S745" s="287"/>
      <c r="T745" s="286"/>
      <c r="U745" s="367"/>
      <c r="V745" s="287"/>
      <c r="W745" s="287"/>
      <c r="X745" s="287"/>
      <c r="Y745" s="287"/>
      <c r="Z745" s="287"/>
      <c r="AA745" s="287"/>
      <c r="AB745" s="287"/>
      <c r="AC745" s="287"/>
      <c r="AD745" s="287"/>
      <c r="AE745" s="287"/>
      <c r="AF745" s="287"/>
      <c r="AG745" s="365"/>
      <c r="AH745" s="368"/>
      <c r="AI745" s="287"/>
      <c r="AJ745" s="287"/>
      <c r="AK745" s="287"/>
      <c r="AL745" s="287"/>
      <c r="AM745" s="287"/>
      <c r="AN745" s="287"/>
      <c r="AO745" s="287"/>
      <c r="AP745" s="287"/>
      <c r="AQ745" s="287"/>
      <c r="AR745" s="287"/>
      <c r="AS745" s="287"/>
      <c r="AT745" s="286"/>
      <c r="AU745" s="367"/>
      <c r="AV745" s="287"/>
      <c r="AW745" s="287"/>
      <c r="AX745" s="287"/>
      <c r="AY745" s="287"/>
      <c r="AZ745" s="287"/>
      <c r="BA745" s="287"/>
      <c r="BB745" s="287"/>
      <c r="BC745" s="287"/>
      <c r="BD745" s="287"/>
      <c r="BE745" s="287"/>
      <c r="BF745" s="288"/>
      <c r="BG745" s="396"/>
      <c r="BH745" s="397"/>
      <c r="BI745" s="287"/>
      <c r="BJ745" s="287"/>
      <c r="BK745" s="287"/>
      <c r="BL745" s="287"/>
      <c r="BM745" s="287"/>
      <c r="BN745" s="287"/>
      <c r="BO745" s="287"/>
      <c r="BP745" s="287"/>
      <c r="BQ745" s="287"/>
      <c r="BR745" s="287"/>
      <c r="BS745" s="287"/>
      <c r="BT745" s="286"/>
    </row>
    <row r="746" spans="1:72" s="217" customFormat="1" ht="11.65" customHeight="1" x14ac:dyDescent="0.2">
      <c r="A746" s="289">
        <f>IF(ISBLANK(Tracker!G697),"",Tracker!G697)</f>
        <v>55</v>
      </c>
      <c r="B746" s="971" t="str">
        <f>IF(ISBLANK(Tracker!H697),"",Tracker!H697)</f>
        <v>Blenheim Way</v>
      </c>
      <c r="C746" s="972"/>
      <c r="D746" s="972"/>
      <c r="E746" s="973"/>
      <c r="F746" s="96" t="str">
        <f>IF(ISBLANK(Tracker!L697),"",Tracker!L697)</f>
        <v>B35 7JF</v>
      </c>
      <c r="G746" s="217">
        <f t="shared" si="102"/>
        <v>708</v>
      </c>
      <c r="H746" s="368"/>
      <c r="I746" s="287"/>
      <c r="J746" s="287"/>
      <c r="K746" s="287"/>
      <c r="L746" s="287"/>
      <c r="M746" s="287"/>
      <c r="N746" s="287"/>
      <c r="O746" s="287"/>
      <c r="P746" s="287"/>
      <c r="Q746" s="287"/>
      <c r="R746" s="287"/>
      <c r="S746" s="287"/>
      <c r="T746" s="286"/>
      <c r="U746" s="367"/>
      <c r="V746" s="287"/>
      <c r="W746" s="287"/>
      <c r="X746" s="287"/>
      <c r="Y746" s="287"/>
      <c r="Z746" s="287"/>
      <c r="AA746" s="287"/>
      <c r="AB746" s="287"/>
      <c r="AC746" s="287"/>
      <c r="AD746" s="287"/>
      <c r="AE746" s="287"/>
      <c r="AF746" s="287"/>
      <c r="AG746" s="365"/>
      <c r="AH746" s="368"/>
      <c r="AI746" s="287"/>
      <c r="AJ746" s="287"/>
      <c r="AK746" s="287"/>
      <c r="AL746" s="287"/>
      <c r="AM746" s="287"/>
      <c r="AN746" s="287"/>
      <c r="AO746" s="287"/>
      <c r="AP746" s="287"/>
      <c r="AQ746" s="287"/>
      <c r="AR746" s="287"/>
      <c r="AS746" s="287"/>
      <c r="AT746" s="286"/>
      <c r="AU746" s="367"/>
      <c r="AV746" s="287"/>
      <c r="AW746" s="287"/>
      <c r="AX746" s="287"/>
      <c r="AY746" s="287"/>
      <c r="AZ746" s="287"/>
      <c r="BA746" s="287"/>
      <c r="BB746" s="287"/>
      <c r="BC746" s="287"/>
      <c r="BD746" s="287"/>
      <c r="BE746" s="287"/>
      <c r="BF746" s="288"/>
      <c r="BG746" s="396"/>
      <c r="BH746" s="397"/>
      <c r="BI746" s="287"/>
      <c r="BJ746" s="287"/>
      <c r="BK746" s="287"/>
      <c r="BL746" s="287"/>
      <c r="BM746" s="287"/>
      <c r="BN746" s="287"/>
      <c r="BO746" s="287"/>
      <c r="BP746" s="287"/>
      <c r="BQ746" s="287"/>
      <c r="BR746" s="287"/>
      <c r="BS746" s="287"/>
      <c r="BT746" s="286"/>
    </row>
    <row r="747" spans="1:72" s="217" customFormat="1" ht="11.65" customHeight="1" x14ac:dyDescent="0.2">
      <c r="A747" s="289">
        <f>IF(ISBLANK(Tracker!G698),"",Tracker!G698)</f>
        <v>56</v>
      </c>
      <c r="B747" s="971" t="str">
        <f>IF(ISBLANK(Tracker!H698),"",Tracker!H698)</f>
        <v>Blenheim Way</v>
      </c>
      <c r="C747" s="972"/>
      <c r="D747" s="972"/>
      <c r="E747" s="973"/>
      <c r="F747" s="96" t="str">
        <f>IF(ISBLANK(Tracker!L698),"",Tracker!L698)</f>
        <v>B35 7JF</v>
      </c>
      <c r="G747" s="217">
        <f t="shared" si="102"/>
        <v>709</v>
      </c>
      <c r="H747" s="368"/>
      <c r="I747" s="287"/>
      <c r="J747" s="287"/>
      <c r="K747" s="287"/>
      <c r="L747" s="287"/>
      <c r="M747" s="287"/>
      <c r="N747" s="287"/>
      <c r="O747" s="287"/>
      <c r="P747" s="287"/>
      <c r="Q747" s="287"/>
      <c r="R747" s="287"/>
      <c r="S747" s="287"/>
      <c r="T747" s="286"/>
      <c r="U747" s="367"/>
      <c r="V747" s="287"/>
      <c r="W747" s="287"/>
      <c r="X747" s="287"/>
      <c r="Y747" s="287"/>
      <c r="Z747" s="287"/>
      <c r="AA747" s="287"/>
      <c r="AB747" s="287"/>
      <c r="AC747" s="287"/>
      <c r="AD747" s="287"/>
      <c r="AE747" s="287"/>
      <c r="AF747" s="287"/>
      <c r="AG747" s="365"/>
      <c r="AH747" s="368"/>
      <c r="AI747" s="287"/>
      <c r="AJ747" s="287"/>
      <c r="AK747" s="287"/>
      <c r="AL747" s="287"/>
      <c r="AM747" s="287"/>
      <c r="AN747" s="287"/>
      <c r="AO747" s="287"/>
      <c r="AP747" s="287"/>
      <c r="AQ747" s="287"/>
      <c r="AR747" s="287"/>
      <c r="AS747" s="287"/>
      <c r="AT747" s="286"/>
      <c r="AU747" s="367"/>
      <c r="AV747" s="287"/>
      <c r="AW747" s="287"/>
      <c r="AX747" s="287"/>
      <c r="AY747" s="287"/>
      <c r="AZ747" s="287"/>
      <c r="BA747" s="287"/>
      <c r="BB747" s="287"/>
      <c r="BC747" s="287"/>
      <c r="BD747" s="287"/>
      <c r="BE747" s="287"/>
      <c r="BF747" s="288"/>
      <c r="BG747" s="396"/>
      <c r="BH747" s="397"/>
      <c r="BI747" s="287"/>
      <c r="BJ747" s="287"/>
      <c r="BK747" s="287"/>
      <c r="BL747" s="287"/>
      <c r="BM747" s="287"/>
      <c r="BN747" s="287"/>
      <c r="BO747" s="287"/>
      <c r="BP747" s="287"/>
      <c r="BQ747" s="287"/>
      <c r="BR747" s="287"/>
      <c r="BS747" s="287"/>
      <c r="BT747" s="286"/>
    </row>
    <row r="748" spans="1:72" s="217" customFormat="1" ht="11.65" customHeight="1" x14ac:dyDescent="0.2">
      <c r="A748" s="289">
        <f>IF(ISBLANK(Tracker!G699),"",Tracker!G699)</f>
        <v>58</v>
      </c>
      <c r="B748" s="971" t="str">
        <f>IF(ISBLANK(Tracker!H699),"",Tracker!H699)</f>
        <v>Blenheim Way</v>
      </c>
      <c r="C748" s="972"/>
      <c r="D748" s="972"/>
      <c r="E748" s="973"/>
      <c r="F748" s="96" t="str">
        <f>IF(ISBLANK(Tracker!L699),"",Tracker!L699)</f>
        <v>B35 7JF</v>
      </c>
      <c r="G748" s="217">
        <f t="shared" si="102"/>
        <v>710</v>
      </c>
      <c r="H748" s="368"/>
      <c r="I748" s="287"/>
      <c r="J748" s="287"/>
      <c r="K748" s="287"/>
      <c r="L748" s="287"/>
      <c r="M748" s="287"/>
      <c r="N748" s="287"/>
      <c r="O748" s="287"/>
      <c r="P748" s="287"/>
      <c r="Q748" s="287"/>
      <c r="R748" s="287"/>
      <c r="S748" s="287"/>
      <c r="T748" s="286"/>
      <c r="U748" s="367"/>
      <c r="V748" s="287"/>
      <c r="W748" s="287"/>
      <c r="X748" s="287"/>
      <c r="Y748" s="287"/>
      <c r="Z748" s="287"/>
      <c r="AA748" s="287"/>
      <c r="AB748" s="287"/>
      <c r="AC748" s="287"/>
      <c r="AD748" s="287"/>
      <c r="AE748" s="287"/>
      <c r="AF748" s="287"/>
      <c r="AG748" s="365"/>
      <c r="AH748" s="368"/>
      <c r="AI748" s="287"/>
      <c r="AJ748" s="287"/>
      <c r="AK748" s="287"/>
      <c r="AL748" s="287"/>
      <c r="AM748" s="287"/>
      <c r="AN748" s="287"/>
      <c r="AO748" s="287"/>
      <c r="AP748" s="287"/>
      <c r="AQ748" s="287"/>
      <c r="AR748" s="287"/>
      <c r="AS748" s="287"/>
      <c r="AT748" s="286"/>
      <c r="AU748" s="367"/>
      <c r="AV748" s="287"/>
      <c r="AW748" s="287"/>
      <c r="AX748" s="287"/>
      <c r="AY748" s="287"/>
      <c r="AZ748" s="287"/>
      <c r="BA748" s="287"/>
      <c r="BB748" s="287"/>
      <c r="BC748" s="287"/>
      <c r="BD748" s="287"/>
      <c r="BE748" s="287"/>
      <c r="BF748" s="288"/>
      <c r="BG748" s="396"/>
      <c r="BH748" s="397"/>
      <c r="BI748" s="287"/>
      <c r="BJ748" s="287"/>
      <c r="BK748" s="287"/>
      <c r="BL748" s="287"/>
      <c r="BM748" s="287"/>
      <c r="BN748" s="287"/>
      <c r="BO748" s="287"/>
      <c r="BP748" s="287"/>
      <c r="BQ748" s="287"/>
      <c r="BR748" s="287"/>
      <c r="BS748" s="287"/>
      <c r="BT748" s="286"/>
    </row>
    <row r="749" spans="1:72" s="217" customFormat="1" ht="11.65" customHeight="1" x14ac:dyDescent="0.2">
      <c r="A749" s="289">
        <f>IF(ISBLANK(Tracker!G700),"",Tracker!G700)</f>
        <v>59</v>
      </c>
      <c r="B749" s="971" t="str">
        <f>IF(ISBLANK(Tracker!H700),"",Tracker!H700)</f>
        <v>Blenheim Way</v>
      </c>
      <c r="C749" s="972"/>
      <c r="D749" s="972"/>
      <c r="E749" s="973"/>
      <c r="F749" s="96" t="str">
        <f>IF(ISBLANK(Tracker!L700),"",Tracker!L700)</f>
        <v>B35 7JF</v>
      </c>
      <c r="G749" s="217">
        <f t="shared" si="102"/>
        <v>711</v>
      </c>
      <c r="H749" s="368"/>
      <c r="I749" s="287"/>
      <c r="J749" s="287"/>
      <c r="K749" s="287"/>
      <c r="L749" s="287"/>
      <c r="M749" s="287"/>
      <c r="N749" s="287"/>
      <c r="O749" s="287"/>
      <c r="P749" s="287"/>
      <c r="Q749" s="287"/>
      <c r="R749" s="287"/>
      <c r="S749" s="287"/>
      <c r="T749" s="286"/>
      <c r="U749" s="367"/>
      <c r="V749" s="287"/>
      <c r="W749" s="287"/>
      <c r="X749" s="287"/>
      <c r="Y749" s="287"/>
      <c r="Z749" s="287"/>
      <c r="AA749" s="287"/>
      <c r="AB749" s="287"/>
      <c r="AC749" s="287"/>
      <c r="AD749" s="287"/>
      <c r="AE749" s="287"/>
      <c r="AF749" s="287"/>
      <c r="AG749" s="365"/>
      <c r="AH749" s="368"/>
      <c r="AI749" s="287"/>
      <c r="AJ749" s="287"/>
      <c r="AK749" s="287"/>
      <c r="AL749" s="287"/>
      <c r="AM749" s="287"/>
      <c r="AN749" s="287"/>
      <c r="AO749" s="287"/>
      <c r="AP749" s="287"/>
      <c r="AQ749" s="287"/>
      <c r="AR749" s="287"/>
      <c r="AS749" s="287"/>
      <c r="AT749" s="286"/>
      <c r="AU749" s="367"/>
      <c r="AV749" s="287"/>
      <c r="AW749" s="287"/>
      <c r="AX749" s="287"/>
      <c r="AY749" s="287"/>
      <c r="AZ749" s="287"/>
      <c r="BA749" s="287"/>
      <c r="BB749" s="287"/>
      <c r="BC749" s="287"/>
      <c r="BD749" s="287"/>
      <c r="BE749" s="287"/>
      <c r="BF749" s="288"/>
      <c r="BG749" s="396"/>
      <c r="BH749" s="397"/>
      <c r="BI749" s="287"/>
      <c r="BJ749" s="287"/>
      <c r="BK749" s="287"/>
      <c r="BL749" s="287"/>
      <c r="BM749" s="287"/>
      <c r="BN749" s="287"/>
      <c r="BO749" s="287"/>
      <c r="BP749" s="287"/>
      <c r="BQ749" s="287"/>
      <c r="BR749" s="287"/>
      <c r="BS749" s="287"/>
      <c r="BT749" s="286"/>
    </row>
    <row r="750" spans="1:72" s="217" customFormat="1" ht="11.65" customHeight="1" x14ac:dyDescent="0.2">
      <c r="A750" s="289">
        <f>IF(ISBLANK(Tracker!G701),"",Tracker!G701)</f>
        <v>60</v>
      </c>
      <c r="B750" s="971" t="str">
        <f>IF(ISBLANK(Tracker!H701),"",Tracker!H701)</f>
        <v>Blenheim Way</v>
      </c>
      <c r="C750" s="972"/>
      <c r="D750" s="972"/>
      <c r="E750" s="973"/>
      <c r="F750" s="96" t="str">
        <f>IF(ISBLANK(Tracker!L701),"",Tracker!L701)</f>
        <v>B35 7JF</v>
      </c>
      <c r="G750" s="217">
        <f t="shared" si="102"/>
        <v>712</v>
      </c>
      <c r="H750" s="368"/>
      <c r="I750" s="287"/>
      <c r="J750" s="287"/>
      <c r="K750" s="287"/>
      <c r="L750" s="287"/>
      <c r="M750" s="287"/>
      <c r="N750" s="287"/>
      <c r="O750" s="287"/>
      <c r="P750" s="287"/>
      <c r="Q750" s="287"/>
      <c r="R750" s="287"/>
      <c r="S750" s="287"/>
      <c r="T750" s="286"/>
      <c r="U750" s="367"/>
      <c r="V750" s="287"/>
      <c r="W750" s="287"/>
      <c r="X750" s="287"/>
      <c r="Y750" s="287"/>
      <c r="Z750" s="287"/>
      <c r="AA750" s="287"/>
      <c r="AB750" s="287"/>
      <c r="AC750" s="287"/>
      <c r="AD750" s="287"/>
      <c r="AE750" s="287"/>
      <c r="AF750" s="287"/>
      <c r="AG750" s="365"/>
      <c r="AH750" s="368"/>
      <c r="AI750" s="287"/>
      <c r="AJ750" s="287"/>
      <c r="AK750" s="287"/>
      <c r="AL750" s="287"/>
      <c r="AM750" s="287"/>
      <c r="AN750" s="287"/>
      <c r="AO750" s="287"/>
      <c r="AP750" s="287"/>
      <c r="AQ750" s="287"/>
      <c r="AR750" s="287"/>
      <c r="AS750" s="287"/>
      <c r="AT750" s="286"/>
      <c r="AU750" s="367"/>
      <c r="AV750" s="287"/>
      <c r="AW750" s="287"/>
      <c r="AX750" s="287"/>
      <c r="AY750" s="287"/>
      <c r="AZ750" s="287"/>
      <c r="BA750" s="287"/>
      <c r="BB750" s="287"/>
      <c r="BC750" s="287"/>
      <c r="BD750" s="287"/>
      <c r="BE750" s="287"/>
      <c r="BF750" s="288"/>
      <c r="BG750" s="396"/>
      <c r="BH750" s="397"/>
      <c r="BI750" s="287"/>
      <c r="BJ750" s="287"/>
      <c r="BK750" s="287"/>
      <c r="BL750" s="287"/>
      <c r="BM750" s="287"/>
      <c r="BN750" s="287"/>
      <c r="BO750" s="287"/>
      <c r="BP750" s="287"/>
      <c r="BQ750" s="287"/>
      <c r="BR750" s="287"/>
      <c r="BS750" s="287"/>
      <c r="BT750" s="286"/>
    </row>
    <row r="751" spans="1:72" s="217" customFormat="1" ht="11.65" customHeight="1" x14ac:dyDescent="0.2">
      <c r="A751" s="289">
        <f>IF(ISBLANK(Tracker!G702),"",Tracker!G702)</f>
        <v>61</v>
      </c>
      <c r="B751" s="971" t="str">
        <f>IF(ISBLANK(Tracker!H702),"",Tracker!H702)</f>
        <v>Blenheim Way</v>
      </c>
      <c r="C751" s="972"/>
      <c r="D751" s="972"/>
      <c r="E751" s="973"/>
      <c r="F751" s="96" t="str">
        <f>IF(ISBLANK(Tracker!L702),"",Tracker!L702)</f>
        <v>B35 7JF</v>
      </c>
      <c r="G751" s="217">
        <f t="shared" si="102"/>
        <v>713</v>
      </c>
      <c r="H751" s="368"/>
      <c r="I751" s="287"/>
      <c r="J751" s="287"/>
      <c r="K751" s="287"/>
      <c r="L751" s="287"/>
      <c r="M751" s="287"/>
      <c r="N751" s="287"/>
      <c r="O751" s="287"/>
      <c r="P751" s="287"/>
      <c r="Q751" s="287"/>
      <c r="R751" s="287"/>
      <c r="S751" s="287"/>
      <c r="T751" s="286"/>
      <c r="U751" s="367"/>
      <c r="V751" s="287"/>
      <c r="W751" s="287"/>
      <c r="X751" s="287"/>
      <c r="Y751" s="287"/>
      <c r="Z751" s="287"/>
      <c r="AA751" s="287"/>
      <c r="AB751" s="287"/>
      <c r="AC751" s="287"/>
      <c r="AD751" s="287"/>
      <c r="AE751" s="287"/>
      <c r="AF751" s="287"/>
      <c r="AG751" s="365"/>
      <c r="AH751" s="368"/>
      <c r="AI751" s="287"/>
      <c r="AJ751" s="287"/>
      <c r="AK751" s="287"/>
      <c r="AL751" s="287"/>
      <c r="AM751" s="287"/>
      <c r="AN751" s="287"/>
      <c r="AO751" s="287"/>
      <c r="AP751" s="287"/>
      <c r="AQ751" s="287"/>
      <c r="AR751" s="287"/>
      <c r="AS751" s="287"/>
      <c r="AT751" s="286"/>
      <c r="AU751" s="367"/>
      <c r="AV751" s="287"/>
      <c r="AW751" s="287"/>
      <c r="AX751" s="287"/>
      <c r="AY751" s="287"/>
      <c r="AZ751" s="287"/>
      <c r="BA751" s="287"/>
      <c r="BB751" s="287"/>
      <c r="BC751" s="287"/>
      <c r="BD751" s="287"/>
      <c r="BE751" s="287"/>
      <c r="BF751" s="288"/>
      <c r="BG751" s="396"/>
      <c r="BH751" s="397"/>
      <c r="BI751" s="287"/>
      <c r="BJ751" s="287"/>
      <c r="BK751" s="287"/>
      <c r="BL751" s="287"/>
      <c r="BM751" s="287"/>
      <c r="BN751" s="287"/>
      <c r="BO751" s="287"/>
      <c r="BP751" s="287"/>
      <c r="BQ751" s="287"/>
      <c r="BR751" s="287"/>
      <c r="BS751" s="287"/>
      <c r="BT751" s="286"/>
    </row>
    <row r="752" spans="1:72" s="217" customFormat="1" ht="11.65" customHeight="1" x14ac:dyDescent="0.2">
      <c r="A752" s="289">
        <f>IF(ISBLANK(Tracker!G703),"",Tracker!G703)</f>
        <v>62</v>
      </c>
      <c r="B752" s="971" t="str">
        <f>IF(ISBLANK(Tracker!H703),"",Tracker!H703)</f>
        <v>Blenheim Way</v>
      </c>
      <c r="C752" s="972"/>
      <c r="D752" s="972"/>
      <c r="E752" s="973"/>
      <c r="F752" s="96" t="str">
        <f>IF(ISBLANK(Tracker!L703),"",Tracker!L703)</f>
        <v>B35 7JF</v>
      </c>
      <c r="G752" s="217">
        <f t="shared" si="102"/>
        <v>714</v>
      </c>
      <c r="H752" s="368"/>
      <c r="I752" s="287"/>
      <c r="J752" s="287"/>
      <c r="K752" s="287"/>
      <c r="L752" s="287"/>
      <c r="M752" s="287"/>
      <c r="N752" s="287"/>
      <c r="O752" s="287"/>
      <c r="P752" s="287"/>
      <c r="Q752" s="287"/>
      <c r="R752" s="287"/>
      <c r="S752" s="287"/>
      <c r="T752" s="286"/>
      <c r="U752" s="367"/>
      <c r="V752" s="287"/>
      <c r="W752" s="287"/>
      <c r="X752" s="287"/>
      <c r="Y752" s="287"/>
      <c r="Z752" s="287"/>
      <c r="AA752" s="287"/>
      <c r="AB752" s="287"/>
      <c r="AC752" s="287"/>
      <c r="AD752" s="287"/>
      <c r="AE752" s="287"/>
      <c r="AF752" s="287"/>
      <c r="AG752" s="365"/>
      <c r="AH752" s="368"/>
      <c r="AI752" s="287"/>
      <c r="AJ752" s="287"/>
      <c r="AK752" s="287"/>
      <c r="AL752" s="287"/>
      <c r="AM752" s="287"/>
      <c r="AN752" s="287"/>
      <c r="AO752" s="287"/>
      <c r="AP752" s="287"/>
      <c r="AQ752" s="287"/>
      <c r="AR752" s="287"/>
      <c r="AS752" s="287"/>
      <c r="AT752" s="286"/>
      <c r="AU752" s="367"/>
      <c r="AV752" s="287"/>
      <c r="AW752" s="287"/>
      <c r="AX752" s="287"/>
      <c r="AY752" s="287"/>
      <c r="AZ752" s="287"/>
      <c r="BA752" s="287"/>
      <c r="BB752" s="287"/>
      <c r="BC752" s="287"/>
      <c r="BD752" s="287"/>
      <c r="BE752" s="287"/>
      <c r="BF752" s="288"/>
      <c r="BG752" s="396"/>
      <c r="BH752" s="397"/>
      <c r="BI752" s="287"/>
      <c r="BJ752" s="287"/>
      <c r="BK752" s="287"/>
      <c r="BL752" s="287"/>
      <c r="BM752" s="287"/>
      <c r="BN752" s="287"/>
      <c r="BO752" s="287"/>
      <c r="BP752" s="287"/>
      <c r="BQ752" s="287"/>
      <c r="BR752" s="287"/>
      <c r="BS752" s="287"/>
      <c r="BT752" s="286"/>
    </row>
    <row r="753" spans="1:72" s="217" customFormat="1" ht="11.65" customHeight="1" x14ac:dyDescent="0.2">
      <c r="A753" s="289">
        <f>IF(ISBLANK(Tracker!G704),"",Tracker!G704)</f>
        <v>63</v>
      </c>
      <c r="B753" s="971" t="str">
        <f>IF(ISBLANK(Tracker!H704),"",Tracker!H704)</f>
        <v>Blenheim Way</v>
      </c>
      <c r="C753" s="972"/>
      <c r="D753" s="972"/>
      <c r="E753" s="973"/>
      <c r="F753" s="96" t="str">
        <f>IF(ISBLANK(Tracker!L704),"",Tracker!L704)</f>
        <v>B35 7JF</v>
      </c>
      <c r="G753" s="217">
        <f t="shared" si="102"/>
        <v>715</v>
      </c>
      <c r="H753" s="368"/>
      <c r="I753" s="287"/>
      <c r="J753" s="287"/>
      <c r="K753" s="287"/>
      <c r="L753" s="287"/>
      <c r="M753" s="287"/>
      <c r="N753" s="287"/>
      <c r="O753" s="287"/>
      <c r="P753" s="287"/>
      <c r="Q753" s="287"/>
      <c r="R753" s="287"/>
      <c r="S753" s="287"/>
      <c r="T753" s="286"/>
      <c r="U753" s="367"/>
      <c r="V753" s="287"/>
      <c r="W753" s="287"/>
      <c r="X753" s="287"/>
      <c r="Y753" s="287"/>
      <c r="Z753" s="287"/>
      <c r="AA753" s="287"/>
      <c r="AB753" s="287"/>
      <c r="AC753" s="287"/>
      <c r="AD753" s="287"/>
      <c r="AE753" s="287"/>
      <c r="AF753" s="287"/>
      <c r="AG753" s="365"/>
      <c r="AH753" s="368"/>
      <c r="AI753" s="287"/>
      <c r="AJ753" s="287"/>
      <c r="AK753" s="287"/>
      <c r="AL753" s="287"/>
      <c r="AM753" s="287"/>
      <c r="AN753" s="287"/>
      <c r="AO753" s="287"/>
      <c r="AP753" s="287"/>
      <c r="AQ753" s="287"/>
      <c r="AR753" s="287"/>
      <c r="AS753" s="287"/>
      <c r="AT753" s="286"/>
      <c r="AU753" s="367"/>
      <c r="AV753" s="287"/>
      <c r="AW753" s="287"/>
      <c r="AX753" s="287"/>
      <c r="AY753" s="287"/>
      <c r="AZ753" s="287"/>
      <c r="BA753" s="287"/>
      <c r="BB753" s="287"/>
      <c r="BC753" s="287"/>
      <c r="BD753" s="287"/>
      <c r="BE753" s="287"/>
      <c r="BF753" s="288"/>
      <c r="BG753" s="396"/>
      <c r="BH753" s="397"/>
      <c r="BI753" s="287"/>
      <c r="BJ753" s="287"/>
      <c r="BK753" s="287"/>
      <c r="BL753" s="287"/>
      <c r="BM753" s="287"/>
      <c r="BN753" s="287"/>
      <c r="BO753" s="287"/>
      <c r="BP753" s="287"/>
      <c r="BQ753" s="287"/>
      <c r="BR753" s="287"/>
      <c r="BS753" s="287"/>
      <c r="BT753" s="286"/>
    </row>
    <row r="754" spans="1:72" s="217" customFormat="1" ht="11.65" customHeight="1" x14ac:dyDescent="0.2">
      <c r="A754" s="289">
        <f>IF(ISBLANK(Tracker!G705),"",Tracker!G705)</f>
        <v>64</v>
      </c>
      <c r="B754" s="971" t="str">
        <f>IF(ISBLANK(Tracker!H705),"",Tracker!H705)</f>
        <v>Blenheim Way</v>
      </c>
      <c r="C754" s="972"/>
      <c r="D754" s="972"/>
      <c r="E754" s="973"/>
      <c r="F754" s="96" t="str">
        <f>IF(ISBLANK(Tracker!L705),"",Tracker!L705)</f>
        <v>B35 7JF</v>
      </c>
      <c r="G754" s="217">
        <f t="shared" si="102"/>
        <v>716</v>
      </c>
      <c r="H754" s="368"/>
      <c r="I754" s="287"/>
      <c r="J754" s="287"/>
      <c r="K754" s="287"/>
      <c r="L754" s="287"/>
      <c r="M754" s="287"/>
      <c r="N754" s="287"/>
      <c r="O754" s="287"/>
      <c r="P754" s="287"/>
      <c r="Q754" s="287"/>
      <c r="R754" s="287"/>
      <c r="S754" s="287"/>
      <c r="T754" s="286"/>
      <c r="U754" s="367"/>
      <c r="V754" s="287"/>
      <c r="W754" s="287"/>
      <c r="X754" s="287"/>
      <c r="Y754" s="287"/>
      <c r="Z754" s="287"/>
      <c r="AA754" s="287"/>
      <c r="AB754" s="287"/>
      <c r="AC754" s="287"/>
      <c r="AD754" s="287"/>
      <c r="AE754" s="287"/>
      <c r="AF754" s="287"/>
      <c r="AG754" s="365"/>
      <c r="AH754" s="368"/>
      <c r="AI754" s="287"/>
      <c r="AJ754" s="287"/>
      <c r="AK754" s="287"/>
      <c r="AL754" s="287"/>
      <c r="AM754" s="287"/>
      <c r="AN754" s="287"/>
      <c r="AO754" s="287"/>
      <c r="AP754" s="287"/>
      <c r="AQ754" s="287"/>
      <c r="AR754" s="287"/>
      <c r="AS754" s="287"/>
      <c r="AT754" s="286"/>
      <c r="AU754" s="367"/>
      <c r="AV754" s="287"/>
      <c r="AW754" s="287"/>
      <c r="AX754" s="287"/>
      <c r="AY754" s="287"/>
      <c r="AZ754" s="287"/>
      <c r="BA754" s="287"/>
      <c r="BB754" s="287"/>
      <c r="BC754" s="287"/>
      <c r="BD754" s="287"/>
      <c r="BE754" s="287"/>
      <c r="BF754" s="288"/>
      <c r="BG754" s="396"/>
      <c r="BH754" s="397"/>
      <c r="BI754" s="287"/>
      <c r="BJ754" s="287"/>
      <c r="BK754" s="287"/>
      <c r="BL754" s="287"/>
      <c r="BM754" s="287"/>
      <c r="BN754" s="287"/>
      <c r="BO754" s="287"/>
      <c r="BP754" s="287"/>
      <c r="BQ754" s="287"/>
      <c r="BR754" s="287"/>
      <c r="BS754" s="287"/>
      <c r="BT754" s="286"/>
    </row>
    <row r="755" spans="1:72" s="217" customFormat="1" ht="11.65" customHeight="1" x14ac:dyDescent="0.2">
      <c r="A755" s="289">
        <f>IF(ISBLANK(Tracker!G706),"",Tracker!G706)</f>
        <v>65</v>
      </c>
      <c r="B755" s="971" t="str">
        <f>IF(ISBLANK(Tracker!H706),"",Tracker!H706)</f>
        <v>Blenheim Way</v>
      </c>
      <c r="C755" s="972"/>
      <c r="D755" s="972"/>
      <c r="E755" s="973"/>
      <c r="F755" s="96" t="str">
        <f>IF(ISBLANK(Tracker!L706),"",Tracker!L706)</f>
        <v>B35 7JF</v>
      </c>
      <c r="G755" s="217">
        <f t="shared" si="102"/>
        <v>717</v>
      </c>
      <c r="H755" s="368"/>
      <c r="I755" s="287"/>
      <c r="J755" s="287"/>
      <c r="K755" s="287"/>
      <c r="L755" s="287"/>
      <c r="M755" s="287"/>
      <c r="N755" s="287"/>
      <c r="O755" s="287"/>
      <c r="P755" s="287"/>
      <c r="Q755" s="287"/>
      <c r="R755" s="287"/>
      <c r="S755" s="287"/>
      <c r="T755" s="286"/>
      <c r="U755" s="367"/>
      <c r="V755" s="287"/>
      <c r="W755" s="287"/>
      <c r="X755" s="287"/>
      <c r="Y755" s="287"/>
      <c r="Z755" s="287"/>
      <c r="AA755" s="287"/>
      <c r="AB755" s="287"/>
      <c r="AC755" s="287"/>
      <c r="AD755" s="287"/>
      <c r="AE755" s="287"/>
      <c r="AF755" s="287"/>
      <c r="AG755" s="365"/>
      <c r="AH755" s="368"/>
      <c r="AI755" s="287"/>
      <c r="AJ755" s="287"/>
      <c r="AK755" s="287"/>
      <c r="AL755" s="287"/>
      <c r="AM755" s="287"/>
      <c r="AN755" s="287"/>
      <c r="AO755" s="287"/>
      <c r="AP755" s="287"/>
      <c r="AQ755" s="287"/>
      <c r="AR755" s="287"/>
      <c r="AS755" s="287"/>
      <c r="AT755" s="286"/>
      <c r="AU755" s="367"/>
      <c r="AV755" s="287"/>
      <c r="AW755" s="287"/>
      <c r="AX755" s="287"/>
      <c r="AY755" s="287"/>
      <c r="AZ755" s="287"/>
      <c r="BA755" s="287"/>
      <c r="BB755" s="287"/>
      <c r="BC755" s="287"/>
      <c r="BD755" s="287"/>
      <c r="BE755" s="287"/>
      <c r="BF755" s="288"/>
      <c r="BG755" s="396"/>
      <c r="BH755" s="397"/>
      <c r="BI755" s="287"/>
      <c r="BJ755" s="287"/>
      <c r="BK755" s="287"/>
      <c r="BL755" s="287"/>
      <c r="BM755" s="287"/>
      <c r="BN755" s="287"/>
      <c r="BO755" s="287"/>
      <c r="BP755" s="287"/>
      <c r="BQ755" s="287"/>
      <c r="BR755" s="287"/>
      <c r="BS755" s="287"/>
      <c r="BT755" s="286"/>
    </row>
    <row r="756" spans="1:72" s="217" customFormat="1" ht="11.65" customHeight="1" x14ac:dyDescent="0.2">
      <c r="A756" s="289">
        <f>IF(ISBLANK(Tracker!G707),"",Tracker!G707)</f>
        <v>66</v>
      </c>
      <c r="B756" s="971" t="str">
        <f>IF(ISBLANK(Tracker!H707),"",Tracker!H707)</f>
        <v>Blenheim Way</v>
      </c>
      <c r="C756" s="972"/>
      <c r="D756" s="972"/>
      <c r="E756" s="973"/>
      <c r="F756" s="96" t="str">
        <f>IF(ISBLANK(Tracker!L707),"",Tracker!L707)</f>
        <v>B35 7JF</v>
      </c>
      <c r="G756" s="217">
        <f t="shared" si="102"/>
        <v>718</v>
      </c>
      <c r="H756" s="368"/>
      <c r="I756" s="287"/>
      <c r="J756" s="287"/>
      <c r="K756" s="287"/>
      <c r="L756" s="287"/>
      <c r="M756" s="287"/>
      <c r="N756" s="287"/>
      <c r="O756" s="287"/>
      <c r="P756" s="287"/>
      <c r="Q756" s="287"/>
      <c r="R756" s="287"/>
      <c r="S756" s="287"/>
      <c r="T756" s="286"/>
      <c r="U756" s="367"/>
      <c r="V756" s="287"/>
      <c r="W756" s="287"/>
      <c r="X756" s="287"/>
      <c r="Y756" s="287"/>
      <c r="Z756" s="287"/>
      <c r="AA756" s="287"/>
      <c r="AB756" s="287"/>
      <c r="AC756" s="287"/>
      <c r="AD756" s="287"/>
      <c r="AE756" s="287"/>
      <c r="AF756" s="287"/>
      <c r="AG756" s="365"/>
      <c r="AH756" s="368"/>
      <c r="AI756" s="287"/>
      <c r="AJ756" s="287"/>
      <c r="AK756" s="287"/>
      <c r="AL756" s="287"/>
      <c r="AM756" s="287"/>
      <c r="AN756" s="287"/>
      <c r="AO756" s="287"/>
      <c r="AP756" s="287"/>
      <c r="AQ756" s="287"/>
      <c r="AR756" s="287"/>
      <c r="AS756" s="287"/>
      <c r="AT756" s="286"/>
      <c r="AU756" s="367"/>
      <c r="AV756" s="287"/>
      <c r="AW756" s="287"/>
      <c r="AX756" s="287"/>
      <c r="AY756" s="287"/>
      <c r="AZ756" s="287"/>
      <c r="BA756" s="287"/>
      <c r="BB756" s="287"/>
      <c r="BC756" s="287"/>
      <c r="BD756" s="287"/>
      <c r="BE756" s="287"/>
      <c r="BF756" s="288"/>
      <c r="BG756" s="396"/>
      <c r="BH756" s="397"/>
      <c r="BI756" s="287"/>
      <c r="BJ756" s="287"/>
      <c r="BK756" s="287"/>
      <c r="BL756" s="287"/>
      <c r="BM756" s="287"/>
      <c r="BN756" s="287"/>
      <c r="BO756" s="287"/>
      <c r="BP756" s="287"/>
      <c r="BQ756" s="287"/>
      <c r="BR756" s="287"/>
      <c r="BS756" s="287"/>
      <c r="BT756" s="286"/>
    </row>
    <row r="757" spans="1:72" s="217" customFormat="1" ht="11.65" customHeight="1" x14ac:dyDescent="0.2">
      <c r="A757" s="289">
        <f>IF(ISBLANK(Tracker!G708),"",Tracker!G708)</f>
        <v>67</v>
      </c>
      <c r="B757" s="971" t="str">
        <f>IF(ISBLANK(Tracker!H708),"",Tracker!H708)</f>
        <v>Blenheim Way</v>
      </c>
      <c r="C757" s="972"/>
      <c r="D757" s="972"/>
      <c r="E757" s="973"/>
      <c r="F757" s="96" t="str">
        <f>IF(ISBLANK(Tracker!L708),"",Tracker!L708)</f>
        <v>B35 7JF</v>
      </c>
      <c r="G757" s="217">
        <f t="shared" si="102"/>
        <v>719</v>
      </c>
      <c r="H757" s="368"/>
      <c r="I757" s="287"/>
      <c r="J757" s="287"/>
      <c r="K757" s="287"/>
      <c r="L757" s="287"/>
      <c r="M757" s="287"/>
      <c r="N757" s="287"/>
      <c r="O757" s="287"/>
      <c r="P757" s="287"/>
      <c r="Q757" s="287"/>
      <c r="R757" s="287"/>
      <c r="S757" s="287"/>
      <c r="T757" s="286"/>
      <c r="U757" s="367"/>
      <c r="V757" s="287"/>
      <c r="W757" s="287"/>
      <c r="X757" s="287"/>
      <c r="Y757" s="287"/>
      <c r="Z757" s="287"/>
      <c r="AA757" s="287"/>
      <c r="AB757" s="287"/>
      <c r="AC757" s="287"/>
      <c r="AD757" s="287"/>
      <c r="AE757" s="287"/>
      <c r="AF757" s="287"/>
      <c r="AG757" s="365"/>
      <c r="AH757" s="368"/>
      <c r="AI757" s="287"/>
      <c r="AJ757" s="287"/>
      <c r="AK757" s="287"/>
      <c r="AL757" s="287"/>
      <c r="AM757" s="287"/>
      <c r="AN757" s="287"/>
      <c r="AO757" s="287"/>
      <c r="AP757" s="287"/>
      <c r="AQ757" s="287"/>
      <c r="AR757" s="287"/>
      <c r="AS757" s="287"/>
      <c r="AT757" s="286"/>
      <c r="AU757" s="367"/>
      <c r="AV757" s="287"/>
      <c r="AW757" s="287"/>
      <c r="AX757" s="287"/>
      <c r="AY757" s="287"/>
      <c r="AZ757" s="287"/>
      <c r="BA757" s="287"/>
      <c r="BB757" s="287"/>
      <c r="BC757" s="287"/>
      <c r="BD757" s="287"/>
      <c r="BE757" s="287"/>
      <c r="BF757" s="288"/>
      <c r="BG757" s="396"/>
      <c r="BH757" s="397"/>
      <c r="BI757" s="287"/>
      <c r="BJ757" s="287"/>
      <c r="BK757" s="287"/>
      <c r="BL757" s="287"/>
      <c r="BM757" s="287"/>
      <c r="BN757" s="287"/>
      <c r="BO757" s="287"/>
      <c r="BP757" s="287"/>
      <c r="BQ757" s="287"/>
      <c r="BR757" s="287"/>
      <c r="BS757" s="287"/>
      <c r="BT757" s="286"/>
    </row>
    <row r="758" spans="1:72" s="217" customFormat="1" ht="11.65" customHeight="1" x14ac:dyDescent="0.2">
      <c r="A758" s="289">
        <f>IF(ISBLANK(Tracker!G709),"",Tracker!G709)</f>
        <v>68</v>
      </c>
      <c r="B758" s="971" t="str">
        <f>IF(ISBLANK(Tracker!H709),"",Tracker!H709)</f>
        <v>Blenheim Way</v>
      </c>
      <c r="C758" s="972"/>
      <c r="D758" s="972"/>
      <c r="E758" s="973"/>
      <c r="F758" s="96" t="str">
        <f>IF(ISBLANK(Tracker!L709),"",Tracker!L709)</f>
        <v>B35 7JF</v>
      </c>
      <c r="G758" s="217">
        <f t="shared" si="102"/>
        <v>720</v>
      </c>
      <c r="H758" s="368"/>
      <c r="I758" s="287"/>
      <c r="J758" s="287"/>
      <c r="K758" s="287"/>
      <c r="L758" s="287"/>
      <c r="M758" s="287"/>
      <c r="N758" s="287"/>
      <c r="O758" s="287"/>
      <c r="P758" s="287"/>
      <c r="Q758" s="287"/>
      <c r="R758" s="287"/>
      <c r="S758" s="287"/>
      <c r="T758" s="286"/>
      <c r="U758" s="367"/>
      <c r="V758" s="287"/>
      <c r="W758" s="287"/>
      <c r="X758" s="287"/>
      <c r="Y758" s="287"/>
      <c r="Z758" s="287"/>
      <c r="AA758" s="287"/>
      <c r="AB758" s="287"/>
      <c r="AC758" s="287"/>
      <c r="AD758" s="287"/>
      <c r="AE758" s="287"/>
      <c r="AF758" s="287"/>
      <c r="AG758" s="365"/>
      <c r="AH758" s="368"/>
      <c r="AI758" s="287"/>
      <c r="AJ758" s="287"/>
      <c r="AK758" s="287"/>
      <c r="AL758" s="287"/>
      <c r="AM758" s="287"/>
      <c r="AN758" s="287"/>
      <c r="AO758" s="287"/>
      <c r="AP758" s="287"/>
      <c r="AQ758" s="287"/>
      <c r="AR758" s="287"/>
      <c r="AS758" s="287"/>
      <c r="AT758" s="286"/>
      <c r="AU758" s="367"/>
      <c r="AV758" s="287"/>
      <c r="AW758" s="287"/>
      <c r="AX758" s="287"/>
      <c r="AY758" s="287"/>
      <c r="AZ758" s="287"/>
      <c r="BA758" s="287"/>
      <c r="BB758" s="287"/>
      <c r="BC758" s="287"/>
      <c r="BD758" s="287"/>
      <c r="BE758" s="287"/>
      <c r="BF758" s="288"/>
      <c r="BG758" s="396"/>
      <c r="BH758" s="397"/>
      <c r="BI758" s="287"/>
      <c r="BJ758" s="287"/>
      <c r="BK758" s="287"/>
      <c r="BL758" s="287"/>
      <c r="BM758" s="287"/>
      <c r="BN758" s="287"/>
      <c r="BO758" s="287"/>
      <c r="BP758" s="287"/>
      <c r="BQ758" s="287"/>
      <c r="BR758" s="287"/>
      <c r="BS758" s="287"/>
      <c r="BT758" s="286"/>
    </row>
    <row r="759" spans="1:72" s="217" customFormat="1" ht="11.65" customHeight="1" x14ac:dyDescent="0.2">
      <c r="A759" s="289">
        <f>IF(ISBLANK(Tracker!G710),"",Tracker!G710)</f>
        <v>70</v>
      </c>
      <c r="B759" s="971" t="str">
        <f>IF(ISBLANK(Tracker!H710),"",Tracker!H710)</f>
        <v>Blenheim Way</v>
      </c>
      <c r="C759" s="972"/>
      <c r="D759" s="972"/>
      <c r="E759" s="973"/>
      <c r="F759" s="96" t="str">
        <f>IF(ISBLANK(Tracker!L710),"",Tracker!L710)</f>
        <v>B35 7JF</v>
      </c>
      <c r="G759" s="217">
        <f t="shared" si="102"/>
        <v>721</v>
      </c>
      <c r="H759" s="368"/>
      <c r="I759" s="287"/>
      <c r="J759" s="287"/>
      <c r="K759" s="287"/>
      <c r="L759" s="287"/>
      <c r="M759" s="287"/>
      <c r="N759" s="287"/>
      <c r="O759" s="287"/>
      <c r="P759" s="287"/>
      <c r="Q759" s="287"/>
      <c r="R759" s="287"/>
      <c r="S759" s="287"/>
      <c r="T759" s="286"/>
      <c r="U759" s="367"/>
      <c r="V759" s="287"/>
      <c r="W759" s="287"/>
      <c r="X759" s="287"/>
      <c r="Y759" s="287"/>
      <c r="Z759" s="287"/>
      <c r="AA759" s="287"/>
      <c r="AB759" s="287"/>
      <c r="AC759" s="287"/>
      <c r="AD759" s="287"/>
      <c r="AE759" s="287"/>
      <c r="AF759" s="287"/>
      <c r="AG759" s="365"/>
      <c r="AH759" s="368"/>
      <c r="AI759" s="287"/>
      <c r="AJ759" s="287"/>
      <c r="AK759" s="287"/>
      <c r="AL759" s="287"/>
      <c r="AM759" s="287"/>
      <c r="AN759" s="287"/>
      <c r="AO759" s="287"/>
      <c r="AP759" s="287"/>
      <c r="AQ759" s="287"/>
      <c r="AR759" s="287"/>
      <c r="AS759" s="287"/>
      <c r="AT759" s="286"/>
      <c r="AU759" s="367"/>
      <c r="AV759" s="287"/>
      <c r="AW759" s="287"/>
      <c r="AX759" s="287"/>
      <c r="AY759" s="287"/>
      <c r="AZ759" s="287"/>
      <c r="BA759" s="287"/>
      <c r="BB759" s="287"/>
      <c r="BC759" s="287"/>
      <c r="BD759" s="287"/>
      <c r="BE759" s="287"/>
      <c r="BF759" s="288"/>
      <c r="BG759" s="396"/>
      <c r="BH759" s="397"/>
      <c r="BI759" s="287"/>
      <c r="BJ759" s="287"/>
      <c r="BK759" s="287"/>
      <c r="BL759" s="287"/>
      <c r="BM759" s="287"/>
      <c r="BN759" s="287"/>
      <c r="BO759" s="287"/>
      <c r="BP759" s="287"/>
      <c r="BQ759" s="287"/>
      <c r="BR759" s="287"/>
      <c r="BS759" s="287"/>
      <c r="BT759" s="286"/>
    </row>
    <row r="760" spans="1:72" s="217" customFormat="1" ht="11.65" customHeight="1" x14ac:dyDescent="0.2">
      <c r="A760" s="289">
        <f>IF(ISBLANK(Tracker!G711),"",Tracker!G711)</f>
        <v>73</v>
      </c>
      <c r="B760" s="971" t="str">
        <f>IF(ISBLANK(Tracker!H711),"",Tracker!H711)</f>
        <v>Blenheim Way</v>
      </c>
      <c r="C760" s="972"/>
      <c r="D760" s="972"/>
      <c r="E760" s="973"/>
      <c r="F760" s="96" t="str">
        <f>IF(ISBLANK(Tracker!L711),"",Tracker!L711)</f>
        <v>B35 7JF</v>
      </c>
      <c r="G760" s="217">
        <f t="shared" si="102"/>
        <v>722</v>
      </c>
      <c r="H760" s="368"/>
      <c r="I760" s="287"/>
      <c r="J760" s="287"/>
      <c r="K760" s="287"/>
      <c r="L760" s="287"/>
      <c r="M760" s="287"/>
      <c r="N760" s="287"/>
      <c r="O760" s="287"/>
      <c r="P760" s="287"/>
      <c r="Q760" s="287"/>
      <c r="R760" s="287"/>
      <c r="S760" s="287"/>
      <c r="T760" s="286"/>
      <c r="U760" s="367"/>
      <c r="V760" s="287"/>
      <c r="W760" s="287"/>
      <c r="X760" s="287"/>
      <c r="Y760" s="287"/>
      <c r="Z760" s="287"/>
      <c r="AA760" s="287"/>
      <c r="AB760" s="287"/>
      <c r="AC760" s="287"/>
      <c r="AD760" s="287"/>
      <c r="AE760" s="287"/>
      <c r="AF760" s="287"/>
      <c r="AG760" s="365"/>
      <c r="AH760" s="368"/>
      <c r="AI760" s="287"/>
      <c r="AJ760" s="287"/>
      <c r="AK760" s="287"/>
      <c r="AL760" s="287"/>
      <c r="AM760" s="287"/>
      <c r="AN760" s="287"/>
      <c r="AO760" s="287"/>
      <c r="AP760" s="287"/>
      <c r="AQ760" s="287"/>
      <c r="AR760" s="287"/>
      <c r="AS760" s="287"/>
      <c r="AT760" s="286"/>
      <c r="AU760" s="367"/>
      <c r="AV760" s="287"/>
      <c r="AW760" s="287"/>
      <c r="AX760" s="287"/>
      <c r="AY760" s="287"/>
      <c r="AZ760" s="287"/>
      <c r="BA760" s="287"/>
      <c r="BB760" s="287"/>
      <c r="BC760" s="287"/>
      <c r="BD760" s="287"/>
      <c r="BE760" s="287"/>
      <c r="BF760" s="288"/>
      <c r="BG760" s="396"/>
      <c r="BH760" s="397"/>
      <c r="BI760" s="287"/>
      <c r="BJ760" s="287"/>
      <c r="BK760" s="287"/>
      <c r="BL760" s="287"/>
      <c r="BM760" s="287"/>
      <c r="BN760" s="287"/>
      <c r="BO760" s="287"/>
      <c r="BP760" s="287"/>
      <c r="BQ760" s="287"/>
      <c r="BR760" s="287"/>
      <c r="BS760" s="287"/>
      <c r="BT760" s="286"/>
    </row>
    <row r="761" spans="1:72" s="217" customFormat="1" ht="11.65" customHeight="1" x14ac:dyDescent="0.2">
      <c r="A761" s="289">
        <f>IF(ISBLANK(Tracker!G712),"",Tracker!G712)</f>
        <v>79</v>
      </c>
      <c r="B761" s="971" t="str">
        <f>IF(ISBLANK(Tracker!H712),"",Tracker!H712)</f>
        <v>Blenheim Way</v>
      </c>
      <c r="C761" s="972"/>
      <c r="D761" s="972"/>
      <c r="E761" s="973"/>
      <c r="F761" s="96" t="str">
        <f>IF(ISBLANK(Tracker!L712),"",Tracker!L712)</f>
        <v>B35 7JF</v>
      </c>
      <c r="G761" s="217">
        <f t="shared" si="102"/>
        <v>723</v>
      </c>
      <c r="H761" s="368"/>
      <c r="I761" s="287"/>
      <c r="J761" s="287"/>
      <c r="K761" s="287"/>
      <c r="L761" s="287"/>
      <c r="M761" s="287"/>
      <c r="N761" s="287"/>
      <c r="O761" s="287"/>
      <c r="P761" s="287"/>
      <c r="Q761" s="287"/>
      <c r="R761" s="287"/>
      <c r="S761" s="287"/>
      <c r="T761" s="286"/>
      <c r="U761" s="367"/>
      <c r="V761" s="287"/>
      <c r="W761" s="287"/>
      <c r="X761" s="287"/>
      <c r="Y761" s="287"/>
      <c r="Z761" s="287"/>
      <c r="AA761" s="287"/>
      <c r="AB761" s="287"/>
      <c r="AC761" s="287"/>
      <c r="AD761" s="287"/>
      <c r="AE761" s="287"/>
      <c r="AF761" s="287"/>
      <c r="AG761" s="365"/>
      <c r="AH761" s="368"/>
      <c r="AI761" s="287"/>
      <c r="AJ761" s="287"/>
      <c r="AK761" s="287"/>
      <c r="AL761" s="287"/>
      <c r="AM761" s="287"/>
      <c r="AN761" s="287"/>
      <c r="AO761" s="287"/>
      <c r="AP761" s="287"/>
      <c r="AQ761" s="287"/>
      <c r="AR761" s="287"/>
      <c r="AS761" s="287"/>
      <c r="AT761" s="286"/>
      <c r="AU761" s="367"/>
      <c r="AV761" s="287"/>
      <c r="AW761" s="287"/>
      <c r="AX761" s="287"/>
      <c r="AY761" s="287"/>
      <c r="AZ761" s="287"/>
      <c r="BA761" s="287"/>
      <c r="BB761" s="287"/>
      <c r="BC761" s="287"/>
      <c r="BD761" s="287"/>
      <c r="BE761" s="287"/>
      <c r="BF761" s="288"/>
      <c r="BG761" s="396"/>
      <c r="BH761" s="397"/>
      <c r="BI761" s="287"/>
      <c r="BJ761" s="287"/>
      <c r="BK761" s="287"/>
      <c r="BL761" s="287"/>
      <c r="BM761" s="287"/>
      <c r="BN761" s="287"/>
      <c r="BO761" s="287"/>
      <c r="BP761" s="287"/>
      <c r="BQ761" s="287"/>
      <c r="BR761" s="287"/>
      <c r="BS761" s="287"/>
      <c r="BT761" s="286"/>
    </row>
    <row r="762" spans="1:72" s="217" customFormat="1" ht="11.65" customHeight="1" x14ac:dyDescent="0.2">
      <c r="A762" s="289">
        <f>IF(ISBLANK(Tracker!G713),"",Tracker!G713)</f>
        <v>81</v>
      </c>
      <c r="B762" s="971" t="str">
        <f>IF(ISBLANK(Tracker!H713),"",Tracker!H713)</f>
        <v>Blenheim Way</v>
      </c>
      <c r="C762" s="972"/>
      <c r="D762" s="972"/>
      <c r="E762" s="973"/>
      <c r="F762" s="96" t="str">
        <f>IF(ISBLANK(Tracker!L713),"",Tracker!L713)</f>
        <v>B35 7JF</v>
      </c>
      <c r="G762" s="217">
        <f t="shared" si="102"/>
        <v>724</v>
      </c>
      <c r="H762" s="368"/>
      <c r="I762" s="287"/>
      <c r="J762" s="287"/>
      <c r="K762" s="287"/>
      <c r="L762" s="287"/>
      <c r="M762" s="287"/>
      <c r="N762" s="287"/>
      <c r="O762" s="287"/>
      <c r="P762" s="287"/>
      <c r="Q762" s="287"/>
      <c r="R762" s="287"/>
      <c r="S762" s="287"/>
      <c r="T762" s="286"/>
      <c r="U762" s="367"/>
      <c r="V762" s="287"/>
      <c r="W762" s="287"/>
      <c r="X762" s="287"/>
      <c r="Y762" s="287"/>
      <c r="Z762" s="287"/>
      <c r="AA762" s="287"/>
      <c r="AB762" s="287"/>
      <c r="AC762" s="287"/>
      <c r="AD762" s="287"/>
      <c r="AE762" s="287"/>
      <c r="AF762" s="287"/>
      <c r="AG762" s="365"/>
      <c r="AH762" s="368"/>
      <c r="AI762" s="287"/>
      <c r="AJ762" s="287"/>
      <c r="AK762" s="287"/>
      <c r="AL762" s="287"/>
      <c r="AM762" s="287"/>
      <c r="AN762" s="287"/>
      <c r="AO762" s="287"/>
      <c r="AP762" s="287"/>
      <c r="AQ762" s="287"/>
      <c r="AR762" s="287"/>
      <c r="AS762" s="287"/>
      <c r="AT762" s="286"/>
      <c r="AU762" s="367"/>
      <c r="AV762" s="287"/>
      <c r="AW762" s="287"/>
      <c r="AX762" s="287"/>
      <c r="AY762" s="287"/>
      <c r="AZ762" s="287"/>
      <c r="BA762" s="287"/>
      <c r="BB762" s="287"/>
      <c r="BC762" s="287"/>
      <c r="BD762" s="287"/>
      <c r="BE762" s="287"/>
      <c r="BF762" s="288"/>
      <c r="BG762" s="396"/>
      <c r="BH762" s="397"/>
      <c r="BI762" s="287"/>
      <c r="BJ762" s="287"/>
      <c r="BK762" s="287"/>
      <c r="BL762" s="287"/>
      <c r="BM762" s="287"/>
      <c r="BN762" s="287"/>
      <c r="BO762" s="287"/>
      <c r="BP762" s="287"/>
      <c r="BQ762" s="287"/>
      <c r="BR762" s="287"/>
      <c r="BS762" s="287"/>
      <c r="BT762" s="286"/>
    </row>
    <row r="763" spans="1:72" s="217" customFormat="1" ht="11.65" customHeight="1" x14ac:dyDescent="0.2">
      <c r="A763" s="289">
        <f>IF(ISBLANK(Tracker!G714),"",Tracker!G714)</f>
        <v>85</v>
      </c>
      <c r="B763" s="971" t="str">
        <f>IF(ISBLANK(Tracker!H714),"",Tracker!H714)</f>
        <v>Blenheim Way</v>
      </c>
      <c r="C763" s="972"/>
      <c r="D763" s="972"/>
      <c r="E763" s="973"/>
      <c r="F763" s="96" t="str">
        <f>IF(ISBLANK(Tracker!L714),"",Tracker!L714)</f>
        <v>B35 7JF</v>
      </c>
      <c r="G763" s="217">
        <f t="shared" si="102"/>
        <v>725</v>
      </c>
      <c r="H763" s="368"/>
      <c r="I763" s="287"/>
      <c r="J763" s="287"/>
      <c r="K763" s="287"/>
      <c r="L763" s="287"/>
      <c r="M763" s="287"/>
      <c r="N763" s="287"/>
      <c r="O763" s="287"/>
      <c r="P763" s="287"/>
      <c r="Q763" s="287"/>
      <c r="R763" s="287"/>
      <c r="S763" s="287"/>
      <c r="T763" s="286"/>
      <c r="U763" s="367"/>
      <c r="V763" s="287"/>
      <c r="W763" s="287"/>
      <c r="X763" s="287"/>
      <c r="Y763" s="287"/>
      <c r="Z763" s="287"/>
      <c r="AA763" s="287"/>
      <c r="AB763" s="287"/>
      <c r="AC763" s="287"/>
      <c r="AD763" s="287"/>
      <c r="AE763" s="287"/>
      <c r="AF763" s="287"/>
      <c r="AG763" s="365"/>
      <c r="AH763" s="368"/>
      <c r="AI763" s="287"/>
      <c r="AJ763" s="287"/>
      <c r="AK763" s="287"/>
      <c r="AL763" s="287"/>
      <c r="AM763" s="287"/>
      <c r="AN763" s="287"/>
      <c r="AO763" s="287"/>
      <c r="AP763" s="287"/>
      <c r="AQ763" s="287"/>
      <c r="AR763" s="287"/>
      <c r="AS763" s="287"/>
      <c r="AT763" s="286"/>
      <c r="AU763" s="367"/>
      <c r="AV763" s="287"/>
      <c r="AW763" s="287"/>
      <c r="AX763" s="287"/>
      <c r="AY763" s="287"/>
      <c r="AZ763" s="287"/>
      <c r="BA763" s="287"/>
      <c r="BB763" s="287"/>
      <c r="BC763" s="287"/>
      <c r="BD763" s="287"/>
      <c r="BE763" s="287"/>
      <c r="BF763" s="288"/>
      <c r="BG763" s="396"/>
      <c r="BH763" s="397"/>
      <c r="BI763" s="287"/>
      <c r="BJ763" s="287"/>
      <c r="BK763" s="287"/>
      <c r="BL763" s="287"/>
      <c r="BM763" s="287"/>
      <c r="BN763" s="287"/>
      <c r="BO763" s="287"/>
      <c r="BP763" s="287"/>
      <c r="BQ763" s="287"/>
      <c r="BR763" s="287"/>
      <c r="BS763" s="287"/>
      <c r="BT763" s="286"/>
    </row>
    <row r="764" spans="1:72" s="217" customFormat="1" ht="11.65" customHeight="1" x14ac:dyDescent="0.2">
      <c r="A764" s="289">
        <f>IF(ISBLANK(Tracker!G715),"",Tracker!G715)</f>
        <v>87</v>
      </c>
      <c r="B764" s="971" t="str">
        <f>IF(ISBLANK(Tracker!H715),"",Tracker!H715)</f>
        <v>Blenheim Way</v>
      </c>
      <c r="C764" s="972"/>
      <c r="D764" s="972"/>
      <c r="E764" s="973"/>
      <c r="F764" s="96" t="str">
        <f>IF(ISBLANK(Tracker!L715),"",Tracker!L715)</f>
        <v>B35 7JF</v>
      </c>
      <c r="G764" s="217">
        <f t="shared" si="102"/>
        <v>726</v>
      </c>
      <c r="H764" s="368"/>
      <c r="I764" s="287"/>
      <c r="J764" s="287"/>
      <c r="K764" s="287"/>
      <c r="L764" s="287"/>
      <c r="M764" s="287"/>
      <c r="N764" s="287"/>
      <c r="O764" s="287"/>
      <c r="P764" s="287"/>
      <c r="Q764" s="287"/>
      <c r="R764" s="287"/>
      <c r="S764" s="287"/>
      <c r="T764" s="286"/>
      <c r="U764" s="367"/>
      <c r="V764" s="287"/>
      <c r="W764" s="287"/>
      <c r="X764" s="287"/>
      <c r="Y764" s="287"/>
      <c r="Z764" s="287"/>
      <c r="AA764" s="287"/>
      <c r="AB764" s="287"/>
      <c r="AC764" s="287"/>
      <c r="AD764" s="287"/>
      <c r="AE764" s="287"/>
      <c r="AF764" s="287"/>
      <c r="AG764" s="365"/>
      <c r="AH764" s="368"/>
      <c r="AI764" s="287"/>
      <c r="AJ764" s="287"/>
      <c r="AK764" s="287"/>
      <c r="AL764" s="287"/>
      <c r="AM764" s="287"/>
      <c r="AN764" s="287"/>
      <c r="AO764" s="287"/>
      <c r="AP764" s="287"/>
      <c r="AQ764" s="287"/>
      <c r="AR764" s="287"/>
      <c r="AS764" s="287"/>
      <c r="AT764" s="286"/>
      <c r="AU764" s="367"/>
      <c r="AV764" s="287"/>
      <c r="AW764" s="287"/>
      <c r="AX764" s="287"/>
      <c r="AY764" s="287"/>
      <c r="AZ764" s="287"/>
      <c r="BA764" s="287"/>
      <c r="BB764" s="287"/>
      <c r="BC764" s="287"/>
      <c r="BD764" s="287"/>
      <c r="BE764" s="287"/>
      <c r="BF764" s="288"/>
      <c r="BG764" s="396"/>
      <c r="BH764" s="397"/>
      <c r="BI764" s="287"/>
      <c r="BJ764" s="287"/>
      <c r="BK764" s="287"/>
      <c r="BL764" s="287"/>
      <c r="BM764" s="287"/>
      <c r="BN764" s="287"/>
      <c r="BO764" s="287"/>
      <c r="BP764" s="287"/>
      <c r="BQ764" s="287"/>
      <c r="BR764" s="287"/>
      <c r="BS764" s="287"/>
      <c r="BT764" s="286"/>
    </row>
    <row r="765" spans="1:72" s="217" customFormat="1" ht="11.65" customHeight="1" x14ac:dyDescent="0.2">
      <c r="A765" s="289">
        <f>IF(ISBLANK(Tracker!G716),"",Tracker!G716)</f>
        <v>89</v>
      </c>
      <c r="B765" s="971" t="str">
        <f>IF(ISBLANK(Tracker!H716),"",Tracker!H716)</f>
        <v>Blenheim Way</v>
      </c>
      <c r="C765" s="972"/>
      <c r="D765" s="972"/>
      <c r="E765" s="973"/>
      <c r="F765" s="96" t="str">
        <f>IF(ISBLANK(Tracker!L716),"",Tracker!L716)</f>
        <v>B35 7JF</v>
      </c>
      <c r="G765" s="217">
        <f t="shared" si="102"/>
        <v>727</v>
      </c>
      <c r="H765" s="368"/>
      <c r="I765" s="287"/>
      <c r="J765" s="287"/>
      <c r="K765" s="287"/>
      <c r="L765" s="287"/>
      <c r="M765" s="287"/>
      <c r="N765" s="287"/>
      <c r="O765" s="287"/>
      <c r="P765" s="287"/>
      <c r="Q765" s="287"/>
      <c r="R765" s="287"/>
      <c r="S765" s="287"/>
      <c r="T765" s="286"/>
      <c r="U765" s="367"/>
      <c r="V765" s="287"/>
      <c r="W765" s="287"/>
      <c r="X765" s="287"/>
      <c r="Y765" s="287"/>
      <c r="Z765" s="287"/>
      <c r="AA765" s="287"/>
      <c r="AB765" s="287"/>
      <c r="AC765" s="287"/>
      <c r="AD765" s="287"/>
      <c r="AE765" s="287"/>
      <c r="AF765" s="287"/>
      <c r="AG765" s="365"/>
      <c r="AH765" s="368"/>
      <c r="AI765" s="287"/>
      <c r="AJ765" s="287"/>
      <c r="AK765" s="287"/>
      <c r="AL765" s="287"/>
      <c r="AM765" s="287"/>
      <c r="AN765" s="287"/>
      <c r="AO765" s="287"/>
      <c r="AP765" s="287"/>
      <c r="AQ765" s="287"/>
      <c r="AR765" s="287"/>
      <c r="AS765" s="287"/>
      <c r="AT765" s="286"/>
      <c r="AU765" s="367"/>
      <c r="AV765" s="287"/>
      <c r="AW765" s="287"/>
      <c r="AX765" s="287"/>
      <c r="AY765" s="287"/>
      <c r="AZ765" s="287"/>
      <c r="BA765" s="287"/>
      <c r="BB765" s="287"/>
      <c r="BC765" s="287"/>
      <c r="BD765" s="287"/>
      <c r="BE765" s="287"/>
      <c r="BF765" s="288"/>
      <c r="BG765" s="396"/>
      <c r="BH765" s="397"/>
      <c r="BI765" s="287"/>
      <c r="BJ765" s="287"/>
      <c r="BK765" s="287"/>
      <c r="BL765" s="287"/>
      <c r="BM765" s="287"/>
      <c r="BN765" s="287"/>
      <c r="BO765" s="287"/>
      <c r="BP765" s="287"/>
      <c r="BQ765" s="287"/>
      <c r="BR765" s="287"/>
      <c r="BS765" s="287"/>
      <c r="BT765" s="286"/>
    </row>
    <row r="766" spans="1:72" s="217" customFormat="1" ht="11.65" customHeight="1" x14ac:dyDescent="0.2">
      <c r="A766" s="289">
        <f>IF(ISBLANK(Tracker!G717),"",Tracker!G717)</f>
        <v>91</v>
      </c>
      <c r="B766" s="971" t="str">
        <f>IF(ISBLANK(Tracker!H717),"",Tracker!H717)</f>
        <v>Blenheim Way</v>
      </c>
      <c r="C766" s="972"/>
      <c r="D766" s="972"/>
      <c r="E766" s="973"/>
      <c r="F766" s="96" t="str">
        <f>IF(ISBLANK(Tracker!L717),"",Tracker!L717)</f>
        <v>B35 7JF</v>
      </c>
      <c r="G766" s="217">
        <f t="shared" si="102"/>
        <v>728</v>
      </c>
      <c r="H766" s="368"/>
      <c r="I766" s="287"/>
      <c r="J766" s="287"/>
      <c r="K766" s="287"/>
      <c r="L766" s="287"/>
      <c r="M766" s="287"/>
      <c r="N766" s="287"/>
      <c r="O766" s="287"/>
      <c r="P766" s="287"/>
      <c r="Q766" s="287"/>
      <c r="R766" s="287"/>
      <c r="S766" s="287"/>
      <c r="T766" s="286"/>
      <c r="U766" s="367"/>
      <c r="V766" s="287"/>
      <c r="W766" s="287"/>
      <c r="X766" s="287"/>
      <c r="Y766" s="287"/>
      <c r="Z766" s="287"/>
      <c r="AA766" s="287"/>
      <c r="AB766" s="287"/>
      <c r="AC766" s="287"/>
      <c r="AD766" s="287"/>
      <c r="AE766" s="287"/>
      <c r="AF766" s="287"/>
      <c r="AG766" s="365"/>
      <c r="AH766" s="368"/>
      <c r="AI766" s="287"/>
      <c r="AJ766" s="287"/>
      <c r="AK766" s="287"/>
      <c r="AL766" s="287"/>
      <c r="AM766" s="287"/>
      <c r="AN766" s="287"/>
      <c r="AO766" s="287"/>
      <c r="AP766" s="287"/>
      <c r="AQ766" s="287"/>
      <c r="AR766" s="287"/>
      <c r="AS766" s="287"/>
      <c r="AT766" s="286"/>
      <c r="AU766" s="367"/>
      <c r="AV766" s="287"/>
      <c r="AW766" s="287"/>
      <c r="AX766" s="287"/>
      <c r="AY766" s="287"/>
      <c r="AZ766" s="287"/>
      <c r="BA766" s="287"/>
      <c r="BB766" s="287"/>
      <c r="BC766" s="287"/>
      <c r="BD766" s="287"/>
      <c r="BE766" s="287"/>
      <c r="BF766" s="288"/>
      <c r="BG766" s="396"/>
      <c r="BH766" s="397"/>
      <c r="BI766" s="287"/>
      <c r="BJ766" s="287"/>
      <c r="BK766" s="287"/>
      <c r="BL766" s="287"/>
      <c r="BM766" s="287"/>
      <c r="BN766" s="287"/>
      <c r="BO766" s="287"/>
      <c r="BP766" s="287"/>
      <c r="BQ766" s="287"/>
      <c r="BR766" s="287"/>
      <c r="BS766" s="287"/>
      <c r="BT766" s="286"/>
    </row>
    <row r="767" spans="1:72" s="217" customFormat="1" ht="11.65" customHeight="1" x14ac:dyDescent="0.2">
      <c r="A767" s="289">
        <f>IF(ISBLANK(Tracker!G718),"",Tracker!G718)</f>
        <v>93</v>
      </c>
      <c r="B767" s="971" t="str">
        <f>IF(ISBLANK(Tracker!H718),"",Tracker!H718)</f>
        <v>Blenheim Way</v>
      </c>
      <c r="C767" s="972"/>
      <c r="D767" s="972"/>
      <c r="E767" s="973"/>
      <c r="F767" s="96" t="str">
        <f>IF(ISBLANK(Tracker!L718),"",Tracker!L718)</f>
        <v>B35 7JF</v>
      </c>
      <c r="G767" s="217">
        <f t="shared" si="102"/>
        <v>729</v>
      </c>
      <c r="H767" s="368"/>
      <c r="I767" s="287"/>
      <c r="J767" s="287"/>
      <c r="K767" s="287"/>
      <c r="L767" s="287"/>
      <c r="M767" s="287"/>
      <c r="N767" s="287"/>
      <c r="O767" s="287"/>
      <c r="P767" s="287"/>
      <c r="Q767" s="287"/>
      <c r="R767" s="287"/>
      <c r="S767" s="287"/>
      <c r="T767" s="286"/>
      <c r="U767" s="367"/>
      <c r="V767" s="287"/>
      <c r="W767" s="287"/>
      <c r="X767" s="287"/>
      <c r="Y767" s="287"/>
      <c r="Z767" s="287"/>
      <c r="AA767" s="287"/>
      <c r="AB767" s="287"/>
      <c r="AC767" s="287"/>
      <c r="AD767" s="287"/>
      <c r="AE767" s="287"/>
      <c r="AF767" s="287"/>
      <c r="AG767" s="365"/>
      <c r="AH767" s="368"/>
      <c r="AI767" s="287"/>
      <c r="AJ767" s="287"/>
      <c r="AK767" s="287"/>
      <c r="AL767" s="287"/>
      <c r="AM767" s="287"/>
      <c r="AN767" s="287"/>
      <c r="AO767" s="287"/>
      <c r="AP767" s="287"/>
      <c r="AQ767" s="287"/>
      <c r="AR767" s="287"/>
      <c r="AS767" s="287"/>
      <c r="AT767" s="286"/>
      <c r="AU767" s="367"/>
      <c r="AV767" s="287"/>
      <c r="AW767" s="287"/>
      <c r="AX767" s="287"/>
      <c r="AY767" s="287"/>
      <c r="AZ767" s="287"/>
      <c r="BA767" s="287"/>
      <c r="BB767" s="287"/>
      <c r="BC767" s="287"/>
      <c r="BD767" s="287"/>
      <c r="BE767" s="287"/>
      <c r="BF767" s="288"/>
      <c r="BG767" s="396"/>
      <c r="BH767" s="397"/>
      <c r="BI767" s="287"/>
      <c r="BJ767" s="287"/>
      <c r="BK767" s="287"/>
      <c r="BL767" s="287"/>
      <c r="BM767" s="287"/>
      <c r="BN767" s="287"/>
      <c r="BO767" s="287"/>
      <c r="BP767" s="287"/>
      <c r="BQ767" s="287"/>
      <c r="BR767" s="287"/>
      <c r="BS767" s="287"/>
      <c r="BT767" s="286"/>
    </row>
    <row r="768" spans="1:72" s="217" customFormat="1" ht="11.65" customHeight="1" x14ac:dyDescent="0.2">
      <c r="A768" s="289">
        <f>IF(ISBLANK(Tracker!G719),"",Tracker!G719)</f>
        <v>95</v>
      </c>
      <c r="B768" s="971" t="str">
        <f>IF(ISBLANK(Tracker!H719),"",Tracker!H719)</f>
        <v>Blenheim Way</v>
      </c>
      <c r="C768" s="972"/>
      <c r="D768" s="972"/>
      <c r="E768" s="973"/>
      <c r="F768" s="96" t="str">
        <f>IF(ISBLANK(Tracker!L719),"",Tracker!L719)</f>
        <v>B35 7JF</v>
      </c>
      <c r="G768" s="217">
        <f t="shared" si="102"/>
        <v>730</v>
      </c>
      <c r="H768" s="368"/>
      <c r="I768" s="287"/>
      <c r="J768" s="287"/>
      <c r="K768" s="287"/>
      <c r="L768" s="287"/>
      <c r="M768" s="287"/>
      <c r="N768" s="287"/>
      <c r="O768" s="287"/>
      <c r="P768" s="287"/>
      <c r="Q768" s="287"/>
      <c r="R768" s="287"/>
      <c r="S768" s="287"/>
      <c r="T768" s="286"/>
      <c r="U768" s="367"/>
      <c r="V768" s="287"/>
      <c r="W768" s="287"/>
      <c r="X768" s="287"/>
      <c r="Y768" s="287"/>
      <c r="Z768" s="287"/>
      <c r="AA768" s="287"/>
      <c r="AB768" s="287"/>
      <c r="AC768" s="287"/>
      <c r="AD768" s="287"/>
      <c r="AE768" s="287"/>
      <c r="AF768" s="287"/>
      <c r="AG768" s="365"/>
      <c r="AH768" s="368"/>
      <c r="AI768" s="287"/>
      <c r="AJ768" s="287"/>
      <c r="AK768" s="287"/>
      <c r="AL768" s="287"/>
      <c r="AM768" s="287"/>
      <c r="AN768" s="287"/>
      <c r="AO768" s="287"/>
      <c r="AP768" s="287"/>
      <c r="AQ768" s="287"/>
      <c r="AR768" s="287"/>
      <c r="AS768" s="287"/>
      <c r="AT768" s="286"/>
      <c r="AU768" s="367"/>
      <c r="AV768" s="287"/>
      <c r="AW768" s="287"/>
      <c r="AX768" s="287"/>
      <c r="AY768" s="287"/>
      <c r="AZ768" s="287"/>
      <c r="BA768" s="287"/>
      <c r="BB768" s="287"/>
      <c r="BC768" s="287"/>
      <c r="BD768" s="287"/>
      <c r="BE768" s="287"/>
      <c r="BF768" s="288"/>
      <c r="BG768" s="396"/>
      <c r="BH768" s="397"/>
      <c r="BI768" s="287"/>
      <c r="BJ768" s="287"/>
      <c r="BK768" s="287"/>
      <c r="BL768" s="287"/>
      <c r="BM768" s="287"/>
      <c r="BN768" s="287"/>
      <c r="BO768" s="287"/>
      <c r="BP768" s="287"/>
      <c r="BQ768" s="287"/>
      <c r="BR768" s="287"/>
      <c r="BS768" s="287"/>
      <c r="BT768" s="286"/>
    </row>
    <row r="769" spans="1:72" s="217" customFormat="1" ht="11.65" customHeight="1" x14ac:dyDescent="0.2">
      <c r="A769" s="289">
        <f>IF(ISBLANK(Tracker!G720),"",Tracker!G720)</f>
        <v>97</v>
      </c>
      <c r="B769" s="971" t="str">
        <f>IF(ISBLANK(Tracker!H720),"",Tracker!H720)</f>
        <v>Blenheim Way</v>
      </c>
      <c r="C769" s="972"/>
      <c r="D769" s="972"/>
      <c r="E769" s="973"/>
      <c r="F769" s="96" t="str">
        <f>IF(ISBLANK(Tracker!L720),"",Tracker!L720)</f>
        <v>B35 7JF</v>
      </c>
      <c r="G769" s="217">
        <f t="shared" si="102"/>
        <v>731</v>
      </c>
      <c r="H769" s="368"/>
      <c r="I769" s="287"/>
      <c r="J769" s="287"/>
      <c r="K769" s="287"/>
      <c r="L769" s="287"/>
      <c r="M769" s="287"/>
      <c r="N769" s="287"/>
      <c r="O769" s="287"/>
      <c r="P769" s="287"/>
      <c r="Q769" s="287"/>
      <c r="R769" s="287"/>
      <c r="S769" s="287"/>
      <c r="T769" s="286"/>
      <c r="U769" s="367"/>
      <c r="V769" s="287"/>
      <c r="W769" s="287"/>
      <c r="X769" s="287"/>
      <c r="Y769" s="287"/>
      <c r="Z769" s="287"/>
      <c r="AA769" s="287"/>
      <c r="AB769" s="287"/>
      <c r="AC769" s="287"/>
      <c r="AD769" s="287"/>
      <c r="AE769" s="287"/>
      <c r="AF769" s="287"/>
      <c r="AG769" s="365"/>
      <c r="AH769" s="368"/>
      <c r="AI769" s="287"/>
      <c r="AJ769" s="287"/>
      <c r="AK769" s="287"/>
      <c r="AL769" s="287"/>
      <c r="AM769" s="287"/>
      <c r="AN769" s="287"/>
      <c r="AO769" s="287"/>
      <c r="AP769" s="287"/>
      <c r="AQ769" s="287"/>
      <c r="AR769" s="287"/>
      <c r="AS769" s="287"/>
      <c r="AT769" s="286"/>
      <c r="AU769" s="367"/>
      <c r="AV769" s="287"/>
      <c r="AW769" s="287"/>
      <c r="AX769" s="287"/>
      <c r="AY769" s="287"/>
      <c r="AZ769" s="287"/>
      <c r="BA769" s="287"/>
      <c r="BB769" s="287"/>
      <c r="BC769" s="287"/>
      <c r="BD769" s="287"/>
      <c r="BE769" s="287"/>
      <c r="BF769" s="288"/>
      <c r="BG769" s="396"/>
      <c r="BH769" s="397"/>
      <c r="BI769" s="287"/>
      <c r="BJ769" s="287"/>
      <c r="BK769" s="287"/>
      <c r="BL769" s="287"/>
      <c r="BM769" s="287"/>
      <c r="BN769" s="287"/>
      <c r="BO769" s="287"/>
      <c r="BP769" s="287"/>
      <c r="BQ769" s="287"/>
      <c r="BR769" s="287"/>
      <c r="BS769" s="287"/>
      <c r="BT769" s="286"/>
    </row>
    <row r="770" spans="1:72" s="217" customFormat="1" ht="11.65" customHeight="1" x14ac:dyDescent="0.2">
      <c r="A770" s="289" t="str">
        <f>IF(ISBLANK(Tracker!G721),"",Tracker!G721)</f>
        <v xml:space="preserve">57 </v>
      </c>
      <c r="B770" s="971" t="str">
        <f>IF(ISBLANK(Tracker!H721),"",Tracker!H721)</f>
        <v>Blenheim Way</v>
      </c>
      <c r="C770" s="972"/>
      <c r="D770" s="972"/>
      <c r="E770" s="973"/>
      <c r="F770" s="96" t="str">
        <f>IF(ISBLANK(Tracker!L721),"",Tracker!L721)</f>
        <v>B35 7JF</v>
      </c>
      <c r="G770" s="217">
        <f t="shared" si="102"/>
        <v>732</v>
      </c>
      <c r="H770" s="368"/>
      <c r="I770" s="287"/>
      <c r="J770" s="287"/>
      <c r="K770" s="287"/>
      <c r="L770" s="287"/>
      <c r="M770" s="287"/>
      <c r="N770" s="287"/>
      <c r="O770" s="287"/>
      <c r="P770" s="287"/>
      <c r="Q770" s="287"/>
      <c r="R770" s="287"/>
      <c r="S770" s="287"/>
      <c r="T770" s="286"/>
      <c r="U770" s="367"/>
      <c r="V770" s="287"/>
      <c r="W770" s="287"/>
      <c r="X770" s="287"/>
      <c r="Y770" s="287"/>
      <c r="Z770" s="287"/>
      <c r="AA770" s="287"/>
      <c r="AB770" s="287"/>
      <c r="AC770" s="287"/>
      <c r="AD770" s="287"/>
      <c r="AE770" s="287"/>
      <c r="AF770" s="287"/>
      <c r="AG770" s="365"/>
      <c r="AH770" s="368"/>
      <c r="AI770" s="287"/>
      <c r="AJ770" s="287"/>
      <c r="AK770" s="287"/>
      <c r="AL770" s="287"/>
      <c r="AM770" s="287"/>
      <c r="AN770" s="287"/>
      <c r="AO770" s="287"/>
      <c r="AP770" s="287"/>
      <c r="AQ770" s="287"/>
      <c r="AR770" s="287"/>
      <c r="AS770" s="287"/>
      <c r="AT770" s="286"/>
      <c r="AU770" s="367"/>
      <c r="AV770" s="287"/>
      <c r="AW770" s="287"/>
      <c r="AX770" s="287"/>
      <c r="AY770" s="287"/>
      <c r="AZ770" s="287"/>
      <c r="BA770" s="287"/>
      <c r="BB770" s="287"/>
      <c r="BC770" s="287"/>
      <c r="BD770" s="287"/>
      <c r="BE770" s="287"/>
      <c r="BF770" s="288"/>
      <c r="BG770" s="396"/>
      <c r="BH770" s="397"/>
      <c r="BI770" s="287"/>
      <c r="BJ770" s="287"/>
      <c r="BK770" s="287"/>
      <c r="BL770" s="287"/>
      <c r="BM770" s="287"/>
      <c r="BN770" s="287"/>
      <c r="BO770" s="287"/>
      <c r="BP770" s="287"/>
      <c r="BQ770" s="287"/>
      <c r="BR770" s="287"/>
      <c r="BS770" s="287"/>
      <c r="BT770" s="286"/>
    </row>
    <row r="771" spans="1:72" s="217" customFormat="1" ht="11.65" customHeight="1" x14ac:dyDescent="0.2">
      <c r="A771" s="289" t="str">
        <f>IF(ISBLANK(Tracker!G722),"",Tracker!G722)</f>
        <v xml:space="preserve">69 </v>
      </c>
      <c r="B771" s="971" t="str">
        <f>IF(ISBLANK(Tracker!H722),"",Tracker!H722)</f>
        <v>Blenheim Way</v>
      </c>
      <c r="C771" s="972"/>
      <c r="D771" s="972"/>
      <c r="E771" s="973"/>
      <c r="F771" s="96" t="str">
        <f>IF(ISBLANK(Tracker!L722),"",Tracker!L722)</f>
        <v>B35 7JF</v>
      </c>
      <c r="G771" s="217">
        <f t="shared" si="102"/>
        <v>733</v>
      </c>
      <c r="H771" s="368"/>
      <c r="I771" s="287"/>
      <c r="J771" s="287"/>
      <c r="K771" s="287"/>
      <c r="L771" s="287"/>
      <c r="M771" s="287"/>
      <c r="N771" s="287"/>
      <c r="O771" s="287"/>
      <c r="P771" s="287"/>
      <c r="Q771" s="287"/>
      <c r="R771" s="287"/>
      <c r="S771" s="287"/>
      <c r="T771" s="286"/>
      <c r="U771" s="367"/>
      <c r="V771" s="287"/>
      <c r="W771" s="287"/>
      <c r="X771" s="287"/>
      <c r="Y771" s="287"/>
      <c r="Z771" s="287"/>
      <c r="AA771" s="287"/>
      <c r="AB771" s="287"/>
      <c r="AC771" s="287"/>
      <c r="AD771" s="287"/>
      <c r="AE771" s="287"/>
      <c r="AF771" s="287"/>
      <c r="AG771" s="365"/>
      <c r="AH771" s="368"/>
      <c r="AI771" s="287"/>
      <c r="AJ771" s="287"/>
      <c r="AK771" s="287"/>
      <c r="AL771" s="287"/>
      <c r="AM771" s="287"/>
      <c r="AN771" s="287"/>
      <c r="AO771" s="287"/>
      <c r="AP771" s="287"/>
      <c r="AQ771" s="287"/>
      <c r="AR771" s="287"/>
      <c r="AS771" s="287"/>
      <c r="AT771" s="286"/>
      <c r="AU771" s="367"/>
      <c r="AV771" s="287"/>
      <c r="AW771" s="287"/>
      <c r="AX771" s="287"/>
      <c r="AY771" s="287"/>
      <c r="AZ771" s="287"/>
      <c r="BA771" s="287"/>
      <c r="BB771" s="287"/>
      <c r="BC771" s="287"/>
      <c r="BD771" s="287"/>
      <c r="BE771" s="287"/>
      <c r="BF771" s="288"/>
      <c r="BG771" s="396"/>
      <c r="BH771" s="397"/>
      <c r="BI771" s="287"/>
      <c r="BJ771" s="287"/>
      <c r="BK771" s="287"/>
      <c r="BL771" s="287"/>
      <c r="BM771" s="287"/>
      <c r="BN771" s="287"/>
      <c r="BO771" s="287"/>
      <c r="BP771" s="287"/>
      <c r="BQ771" s="287"/>
      <c r="BR771" s="287"/>
      <c r="BS771" s="287"/>
      <c r="BT771" s="286"/>
    </row>
    <row r="772" spans="1:72" s="217" customFormat="1" ht="11.65" customHeight="1" x14ac:dyDescent="0.2">
      <c r="A772" s="289" t="str">
        <f>IF(ISBLANK(Tracker!G723),"",Tracker!G723)</f>
        <v>71</v>
      </c>
      <c r="B772" s="971" t="str">
        <f>IF(ISBLANK(Tracker!H723),"",Tracker!H723)</f>
        <v>Blenheim Way</v>
      </c>
      <c r="C772" s="972"/>
      <c r="D772" s="972"/>
      <c r="E772" s="973"/>
      <c r="F772" s="96" t="str">
        <f>IF(ISBLANK(Tracker!L723),"",Tracker!L723)</f>
        <v>B35 7JF</v>
      </c>
      <c r="G772" s="217">
        <f t="shared" si="102"/>
        <v>734</v>
      </c>
      <c r="H772" s="368"/>
      <c r="I772" s="287"/>
      <c r="J772" s="287"/>
      <c r="K772" s="287"/>
      <c r="L772" s="287"/>
      <c r="M772" s="287"/>
      <c r="N772" s="287"/>
      <c r="O772" s="287"/>
      <c r="P772" s="287"/>
      <c r="Q772" s="287"/>
      <c r="R772" s="287"/>
      <c r="S772" s="287"/>
      <c r="T772" s="286"/>
      <c r="U772" s="367"/>
      <c r="V772" s="287"/>
      <c r="W772" s="287"/>
      <c r="X772" s="287"/>
      <c r="Y772" s="287"/>
      <c r="Z772" s="287"/>
      <c r="AA772" s="287"/>
      <c r="AB772" s="287"/>
      <c r="AC772" s="287"/>
      <c r="AD772" s="287"/>
      <c r="AE772" s="287"/>
      <c r="AF772" s="287"/>
      <c r="AG772" s="365"/>
      <c r="AH772" s="368"/>
      <c r="AI772" s="287"/>
      <c r="AJ772" s="287"/>
      <c r="AK772" s="287"/>
      <c r="AL772" s="287"/>
      <c r="AM772" s="287"/>
      <c r="AN772" s="287"/>
      <c r="AO772" s="287"/>
      <c r="AP772" s="287"/>
      <c r="AQ772" s="287"/>
      <c r="AR772" s="287"/>
      <c r="AS772" s="287"/>
      <c r="AT772" s="286"/>
      <c r="AU772" s="367"/>
      <c r="AV772" s="287"/>
      <c r="AW772" s="287"/>
      <c r="AX772" s="287"/>
      <c r="AY772" s="287"/>
      <c r="AZ772" s="287"/>
      <c r="BA772" s="287"/>
      <c r="BB772" s="287"/>
      <c r="BC772" s="287"/>
      <c r="BD772" s="287"/>
      <c r="BE772" s="287"/>
      <c r="BF772" s="288"/>
      <c r="BG772" s="396"/>
      <c r="BH772" s="397"/>
      <c r="BI772" s="287"/>
      <c r="BJ772" s="287"/>
      <c r="BK772" s="287"/>
      <c r="BL772" s="287"/>
      <c r="BM772" s="287"/>
      <c r="BN772" s="287"/>
      <c r="BO772" s="287"/>
      <c r="BP772" s="287"/>
      <c r="BQ772" s="287"/>
      <c r="BR772" s="287"/>
      <c r="BS772" s="287"/>
      <c r="BT772" s="286"/>
    </row>
    <row r="773" spans="1:72" s="217" customFormat="1" ht="11.65" customHeight="1" x14ac:dyDescent="0.2">
      <c r="A773" s="289" t="str">
        <f>IF(ISBLANK(Tracker!G724),"",Tracker!G724)</f>
        <v xml:space="preserve">75 </v>
      </c>
      <c r="B773" s="971" t="str">
        <f>IF(ISBLANK(Tracker!H724),"",Tracker!H724)</f>
        <v>Blenheim Way</v>
      </c>
      <c r="C773" s="972"/>
      <c r="D773" s="972"/>
      <c r="E773" s="973"/>
      <c r="F773" s="96" t="str">
        <f>IF(ISBLANK(Tracker!L724),"",Tracker!L724)</f>
        <v>B35 7JF</v>
      </c>
      <c r="G773" s="217">
        <f t="shared" si="102"/>
        <v>735</v>
      </c>
      <c r="H773" s="368"/>
      <c r="I773" s="287"/>
      <c r="J773" s="287"/>
      <c r="K773" s="287"/>
      <c r="L773" s="287"/>
      <c r="M773" s="287"/>
      <c r="N773" s="287"/>
      <c r="O773" s="287"/>
      <c r="P773" s="287"/>
      <c r="Q773" s="287"/>
      <c r="R773" s="287"/>
      <c r="S773" s="287"/>
      <c r="T773" s="286"/>
      <c r="U773" s="367"/>
      <c r="V773" s="287"/>
      <c r="W773" s="287"/>
      <c r="X773" s="287"/>
      <c r="Y773" s="287"/>
      <c r="Z773" s="287"/>
      <c r="AA773" s="287"/>
      <c r="AB773" s="287"/>
      <c r="AC773" s="287"/>
      <c r="AD773" s="287"/>
      <c r="AE773" s="287"/>
      <c r="AF773" s="287"/>
      <c r="AG773" s="365"/>
      <c r="AH773" s="368"/>
      <c r="AI773" s="287"/>
      <c r="AJ773" s="287"/>
      <c r="AK773" s="287"/>
      <c r="AL773" s="287"/>
      <c r="AM773" s="287"/>
      <c r="AN773" s="287"/>
      <c r="AO773" s="287"/>
      <c r="AP773" s="287"/>
      <c r="AQ773" s="287"/>
      <c r="AR773" s="287"/>
      <c r="AS773" s="287"/>
      <c r="AT773" s="286"/>
      <c r="AU773" s="367"/>
      <c r="AV773" s="287"/>
      <c r="AW773" s="287"/>
      <c r="AX773" s="287"/>
      <c r="AY773" s="287"/>
      <c r="AZ773" s="287"/>
      <c r="BA773" s="287"/>
      <c r="BB773" s="287"/>
      <c r="BC773" s="287"/>
      <c r="BD773" s="287"/>
      <c r="BE773" s="287"/>
      <c r="BF773" s="288"/>
      <c r="BG773" s="396"/>
      <c r="BH773" s="397"/>
      <c r="BI773" s="287"/>
      <c r="BJ773" s="287"/>
      <c r="BK773" s="287"/>
      <c r="BL773" s="287"/>
      <c r="BM773" s="287"/>
      <c r="BN773" s="287"/>
      <c r="BO773" s="287"/>
      <c r="BP773" s="287"/>
      <c r="BQ773" s="287"/>
      <c r="BR773" s="287"/>
      <c r="BS773" s="287"/>
      <c r="BT773" s="286"/>
    </row>
    <row r="774" spans="1:72" s="217" customFormat="1" ht="11.65" customHeight="1" x14ac:dyDescent="0.2">
      <c r="A774" s="289">
        <f>IF(ISBLANK(Tracker!G725),"",Tracker!G725)</f>
        <v>18</v>
      </c>
      <c r="B774" s="971" t="str">
        <f>IF(ISBLANK(Tracker!H725),"",Tracker!H725)</f>
        <v>Bond Drive</v>
      </c>
      <c r="C774" s="972"/>
      <c r="D774" s="972"/>
      <c r="E774" s="973"/>
      <c r="F774" s="96" t="str">
        <f>IF(ISBLANK(Tracker!L725),"",Tracker!L725)</f>
        <v>B35 7QQ</v>
      </c>
      <c r="G774" s="217">
        <f t="shared" si="102"/>
        <v>736</v>
      </c>
      <c r="H774" s="368"/>
      <c r="I774" s="287"/>
      <c r="J774" s="287"/>
      <c r="K774" s="287"/>
      <c r="L774" s="287"/>
      <c r="M774" s="287"/>
      <c r="N774" s="287"/>
      <c r="O774" s="287"/>
      <c r="P774" s="287"/>
      <c r="Q774" s="287"/>
      <c r="R774" s="287"/>
      <c r="S774" s="287"/>
      <c r="T774" s="286"/>
      <c r="U774" s="367"/>
      <c r="V774" s="287"/>
      <c r="W774" s="287"/>
      <c r="X774" s="287"/>
      <c r="Y774" s="287"/>
      <c r="Z774" s="287"/>
      <c r="AA774" s="287"/>
      <c r="AB774" s="287"/>
      <c r="AC774" s="287"/>
      <c r="AD774" s="287"/>
      <c r="AE774" s="287"/>
      <c r="AF774" s="287"/>
      <c r="AG774" s="365"/>
      <c r="AH774" s="368"/>
      <c r="AI774" s="287"/>
      <c r="AJ774" s="287"/>
      <c r="AK774" s="287"/>
      <c r="AL774" s="287"/>
      <c r="AM774" s="287"/>
      <c r="AN774" s="287"/>
      <c r="AO774" s="287"/>
      <c r="AP774" s="287"/>
      <c r="AQ774" s="287"/>
      <c r="AR774" s="287"/>
      <c r="AS774" s="287"/>
      <c r="AT774" s="286"/>
      <c r="AU774" s="367"/>
      <c r="AV774" s="287"/>
      <c r="AW774" s="287"/>
      <c r="AX774" s="287"/>
      <c r="AY774" s="287"/>
      <c r="AZ774" s="287"/>
      <c r="BA774" s="287"/>
      <c r="BB774" s="287"/>
      <c r="BC774" s="287"/>
      <c r="BD774" s="287"/>
      <c r="BE774" s="287"/>
      <c r="BF774" s="288"/>
      <c r="BG774" s="396"/>
      <c r="BH774" s="397"/>
      <c r="BI774" s="287"/>
      <c r="BJ774" s="287"/>
      <c r="BK774" s="287"/>
      <c r="BL774" s="287"/>
      <c r="BM774" s="287"/>
      <c r="BN774" s="287"/>
      <c r="BO774" s="287"/>
      <c r="BP774" s="287"/>
      <c r="BQ774" s="287"/>
      <c r="BR774" s="287"/>
      <c r="BS774" s="287"/>
      <c r="BT774" s="286"/>
    </row>
    <row r="775" spans="1:72" s="217" customFormat="1" ht="11.65" customHeight="1" x14ac:dyDescent="0.2">
      <c r="A775" s="289" t="str">
        <f>IF(ISBLANK(Tracker!G726),"",Tracker!G726)</f>
        <v xml:space="preserve">FLAT 32 </v>
      </c>
      <c r="B775" s="971" t="str">
        <f>IF(ISBLANK(Tracker!H726),"",Tracker!H726)</f>
        <v>Bovingdon Road</v>
      </c>
      <c r="C775" s="972"/>
      <c r="D775" s="972"/>
      <c r="E775" s="973"/>
      <c r="F775" s="96" t="str">
        <f>IF(ISBLANK(Tracker!L726),"",Tracker!L726)</f>
        <v>B35 6QD</v>
      </c>
      <c r="G775" s="217">
        <f t="shared" si="102"/>
        <v>737</v>
      </c>
      <c r="H775" s="368"/>
      <c r="I775" s="287"/>
      <c r="J775" s="287"/>
      <c r="K775" s="287"/>
      <c r="L775" s="287"/>
      <c r="M775" s="287"/>
      <c r="N775" s="287"/>
      <c r="O775" s="287"/>
      <c r="P775" s="287"/>
      <c r="Q775" s="287"/>
      <c r="R775" s="287"/>
      <c r="S775" s="287"/>
      <c r="T775" s="286"/>
      <c r="U775" s="367"/>
      <c r="V775" s="287"/>
      <c r="W775" s="287"/>
      <c r="X775" s="287"/>
      <c r="Y775" s="287"/>
      <c r="Z775" s="287"/>
      <c r="AA775" s="287"/>
      <c r="AB775" s="287"/>
      <c r="AC775" s="287"/>
      <c r="AD775" s="287"/>
      <c r="AE775" s="287"/>
      <c r="AF775" s="287"/>
      <c r="AG775" s="365"/>
      <c r="AH775" s="368"/>
      <c r="AI775" s="287"/>
      <c r="AJ775" s="287"/>
      <c r="AK775" s="287"/>
      <c r="AL775" s="287"/>
      <c r="AM775" s="287"/>
      <c r="AN775" s="287"/>
      <c r="AO775" s="287"/>
      <c r="AP775" s="287"/>
      <c r="AQ775" s="287"/>
      <c r="AR775" s="287"/>
      <c r="AS775" s="287"/>
      <c r="AT775" s="286"/>
      <c r="AU775" s="367"/>
      <c r="AV775" s="287"/>
      <c r="AW775" s="287"/>
      <c r="AX775" s="287"/>
      <c r="AY775" s="287"/>
      <c r="AZ775" s="287"/>
      <c r="BA775" s="287"/>
      <c r="BB775" s="287"/>
      <c r="BC775" s="287"/>
      <c r="BD775" s="287"/>
      <c r="BE775" s="287"/>
      <c r="BF775" s="288"/>
      <c r="BG775" s="396"/>
      <c r="BH775" s="397"/>
      <c r="BI775" s="287"/>
      <c r="BJ775" s="287"/>
      <c r="BK775" s="287"/>
      <c r="BL775" s="287"/>
      <c r="BM775" s="287"/>
      <c r="BN775" s="287"/>
      <c r="BO775" s="287"/>
      <c r="BP775" s="287"/>
      <c r="BQ775" s="287"/>
      <c r="BR775" s="287"/>
      <c r="BS775" s="287"/>
      <c r="BT775" s="286"/>
    </row>
    <row r="776" spans="1:72" s="217" customFormat="1" ht="11.65" customHeight="1" x14ac:dyDescent="0.2">
      <c r="A776" s="289">
        <f>IF(ISBLANK(Tracker!G727),"",Tracker!G727)</f>
        <v>70</v>
      </c>
      <c r="B776" s="971" t="str">
        <f>IF(ISBLANK(Tracker!H727),"",Tracker!H727)</f>
        <v>Brabazon Grove</v>
      </c>
      <c r="C776" s="972"/>
      <c r="D776" s="972"/>
      <c r="E776" s="973"/>
      <c r="F776" s="96" t="str">
        <f>IF(ISBLANK(Tracker!L727),"",Tracker!L727)</f>
        <v>B35 6DT</v>
      </c>
      <c r="G776" s="217">
        <f t="shared" si="102"/>
        <v>738</v>
      </c>
      <c r="H776" s="368"/>
      <c r="I776" s="287"/>
      <c r="J776" s="287"/>
      <c r="K776" s="287"/>
      <c r="L776" s="287"/>
      <c r="M776" s="287"/>
      <c r="N776" s="287"/>
      <c r="O776" s="287"/>
      <c r="P776" s="287"/>
      <c r="Q776" s="287"/>
      <c r="R776" s="287"/>
      <c r="S776" s="287"/>
      <c r="T776" s="286"/>
      <c r="U776" s="367"/>
      <c r="V776" s="287"/>
      <c r="W776" s="287"/>
      <c r="X776" s="287"/>
      <c r="Y776" s="287"/>
      <c r="Z776" s="287"/>
      <c r="AA776" s="287"/>
      <c r="AB776" s="287"/>
      <c r="AC776" s="287"/>
      <c r="AD776" s="287"/>
      <c r="AE776" s="287"/>
      <c r="AF776" s="287"/>
      <c r="AG776" s="365"/>
      <c r="AH776" s="368"/>
      <c r="AI776" s="287"/>
      <c r="AJ776" s="287"/>
      <c r="AK776" s="287"/>
      <c r="AL776" s="287"/>
      <c r="AM776" s="287"/>
      <c r="AN776" s="287"/>
      <c r="AO776" s="287"/>
      <c r="AP776" s="287"/>
      <c r="AQ776" s="287"/>
      <c r="AR776" s="287"/>
      <c r="AS776" s="287"/>
      <c r="AT776" s="286"/>
      <c r="AU776" s="367"/>
      <c r="AV776" s="287"/>
      <c r="AW776" s="287"/>
      <c r="AX776" s="287"/>
      <c r="AY776" s="287"/>
      <c r="AZ776" s="287"/>
      <c r="BA776" s="287"/>
      <c r="BB776" s="287"/>
      <c r="BC776" s="287"/>
      <c r="BD776" s="287"/>
      <c r="BE776" s="287"/>
      <c r="BF776" s="288"/>
      <c r="BG776" s="396"/>
      <c r="BH776" s="397"/>
      <c r="BI776" s="287"/>
      <c r="BJ776" s="287"/>
      <c r="BK776" s="287"/>
      <c r="BL776" s="287"/>
      <c r="BM776" s="287"/>
      <c r="BN776" s="287"/>
      <c r="BO776" s="287"/>
      <c r="BP776" s="287"/>
      <c r="BQ776" s="287"/>
      <c r="BR776" s="287"/>
      <c r="BS776" s="287"/>
      <c r="BT776" s="286"/>
    </row>
    <row r="777" spans="1:72" s="217" customFormat="1" ht="11.65" customHeight="1" x14ac:dyDescent="0.2">
      <c r="A777" s="289">
        <f>IF(ISBLANK(Tracker!G728),"",Tracker!G728)</f>
        <v>20</v>
      </c>
      <c r="B777" s="971" t="str">
        <f>IF(ISBLANK(Tracker!H728),"",Tracker!H728)</f>
        <v>Brookpiece Walk</v>
      </c>
      <c r="C777" s="972"/>
      <c r="D777" s="972"/>
      <c r="E777" s="973"/>
      <c r="F777" s="96" t="str">
        <f>IF(ISBLANK(Tracker!L728),"",Tracker!L728)</f>
        <v>B35 7LG</v>
      </c>
      <c r="G777" s="217">
        <f t="shared" si="102"/>
        <v>739</v>
      </c>
      <c r="H777" s="368"/>
      <c r="I777" s="287"/>
      <c r="J777" s="287"/>
      <c r="K777" s="287"/>
      <c r="L777" s="287"/>
      <c r="M777" s="287"/>
      <c r="N777" s="287"/>
      <c r="O777" s="287"/>
      <c r="P777" s="287"/>
      <c r="Q777" s="287"/>
      <c r="R777" s="287"/>
      <c r="S777" s="287"/>
      <c r="T777" s="286"/>
      <c r="U777" s="367"/>
      <c r="V777" s="287"/>
      <c r="W777" s="287"/>
      <c r="X777" s="287"/>
      <c r="Y777" s="287"/>
      <c r="Z777" s="287"/>
      <c r="AA777" s="287"/>
      <c r="AB777" s="287"/>
      <c r="AC777" s="287"/>
      <c r="AD777" s="287"/>
      <c r="AE777" s="287"/>
      <c r="AF777" s="287"/>
      <c r="AG777" s="365"/>
      <c r="AH777" s="368"/>
      <c r="AI777" s="287"/>
      <c r="AJ777" s="287"/>
      <c r="AK777" s="287"/>
      <c r="AL777" s="287"/>
      <c r="AM777" s="287"/>
      <c r="AN777" s="287"/>
      <c r="AO777" s="287"/>
      <c r="AP777" s="287"/>
      <c r="AQ777" s="287"/>
      <c r="AR777" s="287"/>
      <c r="AS777" s="287"/>
      <c r="AT777" s="286"/>
      <c r="AU777" s="367"/>
      <c r="AV777" s="287"/>
      <c r="AW777" s="287"/>
      <c r="AX777" s="287"/>
      <c r="AY777" s="287"/>
      <c r="AZ777" s="287"/>
      <c r="BA777" s="287"/>
      <c r="BB777" s="287"/>
      <c r="BC777" s="287"/>
      <c r="BD777" s="287"/>
      <c r="BE777" s="287"/>
      <c r="BF777" s="288"/>
      <c r="BG777" s="396"/>
      <c r="BH777" s="397"/>
      <c r="BI777" s="287"/>
      <c r="BJ777" s="287"/>
      <c r="BK777" s="287"/>
      <c r="BL777" s="287"/>
      <c r="BM777" s="287"/>
      <c r="BN777" s="287"/>
      <c r="BO777" s="287"/>
      <c r="BP777" s="287"/>
      <c r="BQ777" s="287"/>
      <c r="BR777" s="287"/>
      <c r="BS777" s="287"/>
      <c r="BT777" s="286"/>
    </row>
    <row r="778" spans="1:72" s="217" customFormat="1" ht="11.65" customHeight="1" x14ac:dyDescent="0.2">
      <c r="A778" s="289" t="str">
        <f>IF(ISBLANK(Tracker!G729),"",Tracker!G729)</f>
        <v xml:space="preserve">3 </v>
      </c>
      <c r="B778" s="971" t="str">
        <f>IF(ISBLANK(Tracker!H729),"",Tracker!H729)</f>
        <v>Brookpiece Walk</v>
      </c>
      <c r="C778" s="972"/>
      <c r="D778" s="972"/>
      <c r="E778" s="973"/>
      <c r="F778" s="96" t="str">
        <f>IF(ISBLANK(Tracker!L729),"",Tracker!L729)</f>
        <v>B35 7LG</v>
      </c>
      <c r="G778" s="217">
        <f t="shared" si="102"/>
        <v>740</v>
      </c>
      <c r="H778" s="368"/>
      <c r="I778" s="287"/>
      <c r="J778" s="287"/>
      <c r="K778" s="287"/>
      <c r="L778" s="287"/>
      <c r="M778" s="287"/>
      <c r="N778" s="287"/>
      <c r="O778" s="287"/>
      <c r="P778" s="287"/>
      <c r="Q778" s="287"/>
      <c r="R778" s="287"/>
      <c r="S778" s="287"/>
      <c r="T778" s="286"/>
      <c r="U778" s="367"/>
      <c r="V778" s="287"/>
      <c r="W778" s="287"/>
      <c r="X778" s="287"/>
      <c r="Y778" s="287"/>
      <c r="Z778" s="287"/>
      <c r="AA778" s="287"/>
      <c r="AB778" s="287"/>
      <c r="AC778" s="287"/>
      <c r="AD778" s="287"/>
      <c r="AE778" s="287"/>
      <c r="AF778" s="287"/>
      <c r="AG778" s="365"/>
      <c r="AH778" s="368"/>
      <c r="AI778" s="287"/>
      <c r="AJ778" s="287"/>
      <c r="AK778" s="287"/>
      <c r="AL778" s="287"/>
      <c r="AM778" s="287"/>
      <c r="AN778" s="287"/>
      <c r="AO778" s="287"/>
      <c r="AP778" s="287"/>
      <c r="AQ778" s="287"/>
      <c r="AR778" s="287"/>
      <c r="AS778" s="287"/>
      <c r="AT778" s="286"/>
      <c r="AU778" s="367"/>
      <c r="AV778" s="287"/>
      <c r="AW778" s="287"/>
      <c r="AX778" s="287"/>
      <c r="AY778" s="287"/>
      <c r="AZ778" s="287"/>
      <c r="BA778" s="287"/>
      <c r="BB778" s="287"/>
      <c r="BC778" s="287"/>
      <c r="BD778" s="287"/>
      <c r="BE778" s="287"/>
      <c r="BF778" s="288"/>
      <c r="BG778" s="396"/>
      <c r="BH778" s="397"/>
      <c r="BI778" s="287"/>
      <c r="BJ778" s="287"/>
      <c r="BK778" s="287"/>
      <c r="BL778" s="287"/>
      <c r="BM778" s="287"/>
      <c r="BN778" s="287"/>
      <c r="BO778" s="287"/>
      <c r="BP778" s="287"/>
      <c r="BQ778" s="287"/>
      <c r="BR778" s="287"/>
      <c r="BS778" s="287"/>
      <c r="BT778" s="286"/>
    </row>
    <row r="779" spans="1:72" s="217" customFormat="1" ht="11.65" customHeight="1" x14ac:dyDescent="0.2">
      <c r="A779" s="289" t="str">
        <f>IF(ISBLANK(Tracker!G730),"",Tracker!G730)</f>
        <v xml:space="preserve">5 </v>
      </c>
      <c r="B779" s="971" t="str">
        <f>IF(ISBLANK(Tracker!H730),"",Tracker!H730)</f>
        <v>Brookpiece Walk</v>
      </c>
      <c r="C779" s="972"/>
      <c r="D779" s="972"/>
      <c r="E779" s="973"/>
      <c r="F779" s="96" t="str">
        <f>IF(ISBLANK(Tracker!L730),"",Tracker!L730)</f>
        <v>B35 7LG</v>
      </c>
      <c r="G779" s="217">
        <f t="shared" si="102"/>
        <v>741</v>
      </c>
      <c r="H779" s="368"/>
      <c r="I779" s="287"/>
      <c r="J779" s="287"/>
      <c r="K779" s="287"/>
      <c r="L779" s="287"/>
      <c r="M779" s="287"/>
      <c r="N779" s="287"/>
      <c r="O779" s="287"/>
      <c r="P779" s="287"/>
      <c r="Q779" s="287"/>
      <c r="R779" s="287"/>
      <c r="S779" s="287"/>
      <c r="T779" s="286"/>
      <c r="U779" s="367"/>
      <c r="V779" s="287"/>
      <c r="W779" s="287"/>
      <c r="X779" s="287"/>
      <c r="Y779" s="287"/>
      <c r="Z779" s="287"/>
      <c r="AA779" s="287"/>
      <c r="AB779" s="287"/>
      <c r="AC779" s="287"/>
      <c r="AD779" s="287"/>
      <c r="AE779" s="287"/>
      <c r="AF779" s="287"/>
      <c r="AG779" s="365"/>
      <c r="AH779" s="368"/>
      <c r="AI779" s="287"/>
      <c r="AJ779" s="287"/>
      <c r="AK779" s="287"/>
      <c r="AL779" s="287"/>
      <c r="AM779" s="287"/>
      <c r="AN779" s="287"/>
      <c r="AO779" s="287"/>
      <c r="AP779" s="287"/>
      <c r="AQ779" s="287"/>
      <c r="AR779" s="287"/>
      <c r="AS779" s="287"/>
      <c r="AT779" s="286"/>
      <c r="AU779" s="367"/>
      <c r="AV779" s="287"/>
      <c r="AW779" s="287"/>
      <c r="AX779" s="287"/>
      <c r="AY779" s="287"/>
      <c r="AZ779" s="287"/>
      <c r="BA779" s="287"/>
      <c r="BB779" s="287"/>
      <c r="BC779" s="287"/>
      <c r="BD779" s="287"/>
      <c r="BE779" s="287"/>
      <c r="BF779" s="288"/>
      <c r="BG779" s="396"/>
      <c r="BH779" s="397"/>
      <c r="BI779" s="287"/>
      <c r="BJ779" s="287"/>
      <c r="BK779" s="287"/>
      <c r="BL779" s="287"/>
      <c r="BM779" s="287"/>
      <c r="BN779" s="287"/>
      <c r="BO779" s="287"/>
      <c r="BP779" s="287"/>
      <c r="BQ779" s="287"/>
      <c r="BR779" s="287"/>
      <c r="BS779" s="287"/>
      <c r="BT779" s="286"/>
    </row>
    <row r="780" spans="1:72" s="217" customFormat="1" ht="11.65" customHeight="1" x14ac:dyDescent="0.2">
      <c r="A780" s="289" t="str">
        <f>IF(ISBLANK(Tracker!G731),"",Tracker!G731)</f>
        <v xml:space="preserve">9 </v>
      </c>
      <c r="B780" s="971" t="str">
        <f>IF(ISBLANK(Tracker!H731),"",Tracker!H731)</f>
        <v>Brookpiece Walk</v>
      </c>
      <c r="C780" s="972"/>
      <c r="D780" s="972"/>
      <c r="E780" s="973"/>
      <c r="F780" s="96" t="str">
        <f>IF(ISBLANK(Tracker!L731),"",Tracker!L731)</f>
        <v>B35 7LG</v>
      </c>
      <c r="G780" s="217">
        <f t="shared" si="102"/>
        <v>742</v>
      </c>
      <c r="H780" s="368"/>
      <c r="I780" s="287"/>
      <c r="J780" s="287"/>
      <c r="K780" s="287"/>
      <c r="L780" s="287"/>
      <c r="M780" s="287"/>
      <c r="N780" s="287"/>
      <c r="O780" s="287"/>
      <c r="P780" s="287"/>
      <c r="Q780" s="287"/>
      <c r="R780" s="287"/>
      <c r="S780" s="287"/>
      <c r="T780" s="286"/>
      <c r="U780" s="367"/>
      <c r="V780" s="287"/>
      <c r="W780" s="287"/>
      <c r="X780" s="287"/>
      <c r="Y780" s="287"/>
      <c r="Z780" s="287"/>
      <c r="AA780" s="287"/>
      <c r="AB780" s="287"/>
      <c r="AC780" s="287"/>
      <c r="AD780" s="287"/>
      <c r="AE780" s="287"/>
      <c r="AF780" s="287"/>
      <c r="AG780" s="365"/>
      <c r="AH780" s="368"/>
      <c r="AI780" s="287"/>
      <c r="AJ780" s="287"/>
      <c r="AK780" s="287"/>
      <c r="AL780" s="287"/>
      <c r="AM780" s="287"/>
      <c r="AN780" s="287"/>
      <c r="AO780" s="287"/>
      <c r="AP780" s="287"/>
      <c r="AQ780" s="287"/>
      <c r="AR780" s="287"/>
      <c r="AS780" s="287"/>
      <c r="AT780" s="286"/>
      <c r="AU780" s="367"/>
      <c r="AV780" s="287"/>
      <c r="AW780" s="287"/>
      <c r="AX780" s="287"/>
      <c r="AY780" s="287"/>
      <c r="AZ780" s="287"/>
      <c r="BA780" s="287"/>
      <c r="BB780" s="287"/>
      <c r="BC780" s="287"/>
      <c r="BD780" s="287"/>
      <c r="BE780" s="287"/>
      <c r="BF780" s="288"/>
      <c r="BG780" s="396"/>
      <c r="BH780" s="397"/>
      <c r="BI780" s="287"/>
      <c r="BJ780" s="287"/>
      <c r="BK780" s="287"/>
      <c r="BL780" s="287"/>
      <c r="BM780" s="287"/>
      <c r="BN780" s="287"/>
      <c r="BO780" s="287"/>
      <c r="BP780" s="287"/>
      <c r="BQ780" s="287"/>
      <c r="BR780" s="287"/>
      <c r="BS780" s="287"/>
      <c r="BT780" s="286"/>
    </row>
    <row r="781" spans="1:72" s="217" customFormat="1" ht="11.65" customHeight="1" x14ac:dyDescent="0.2">
      <c r="A781" s="289">
        <f>IF(ISBLANK(Tracker!G732),"",Tracker!G732)</f>
        <v>24</v>
      </c>
      <c r="B781" s="971" t="str">
        <f>IF(ISBLANK(Tracker!H732),"",Tracker!H732)</f>
        <v>Brookpiece Walk</v>
      </c>
      <c r="C781" s="972"/>
      <c r="D781" s="972"/>
      <c r="E781" s="973"/>
      <c r="F781" s="96" t="str">
        <f>IF(ISBLANK(Tracker!L732),"",Tracker!L732)</f>
        <v>B35 7LJ</v>
      </c>
      <c r="G781" s="217">
        <f t="shared" si="102"/>
        <v>743</v>
      </c>
      <c r="H781" s="368"/>
      <c r="I781" s="287"/>
      <c r="J781" s="287"/>
      <c r="K781" s="287"/>
      <c r="L781" s="287"/>
      <c r="M781" s="287"/>
      <c r="N781" s="287"/>
      <c r="O781" s="287"/>
      <c r="P781" s="287"/>
      <c r="Q781" s="287"/>
      <c r="R781" s="287"/>
      <c r="S781" s="287"/>
      <c r="T781" s="286"/>
      <c r="U781" s="367"/>
      <c r="V781" s="287"/>
      <c r="W781" s="287"/>
      <c r="X781" s="287"/>
      <c r="Y781" s="287"/>
      <c r="Z781" s="287"/>
      <c r="AA781" s="287"/>
      <c r="AB781" s="287"/>
      <c r="AC781" s="287"/>
      <c r="AD781" s="287"/>
      <c r="AE781" s="287"/>
      <c r="AF781" s="287"/>
      <c r="AG781" s="365"/>
      <c r="AH781" s="368"/>
      <c r="AI781" s="287"/>
      <c r="AJ781" s="287"/>
      <c r="AK781" s="287"/>
      <c r="AL781" s="287"/>
      <c r="AM781" s="287"/>
      <c r="AN781" s="287"/>
      <c r="AO781" s="287"/>
      <c r="AP781" s="287"/>
      <c r="AQ781" s="287"/>
      <c r="AR781" s="287"/>
      <c r="AS781" s="287"/>
      <c r="AT781" s="286"/>
      <c r="AU781" s="367"/>
      <c r="AV781" s="287"/>
      <c r="AW781" s="287"/>
      <c r="AX781" s="287"/>
      <c r="AY781" s="287"/>
      <c r="AZ781" s="287"/>
      <c r="BA781" s="287"/>
      <c r="BB781" s="287"/>
      <c r="BC781" s="287"/>
      <c r="BD781" s="287"/>
      <c r="BE781" s="287"/>
      <c r="BF781" s="288"/>
      <c r="BG781" s="396"/>
      <c r="BH781" s="397"/>
      <c r="BI781" s="287"/>
      <c r="BJ781" s="287"/>
      <c r="BK781" s="287"/>
      <c r="BL781" s="287"/>
      <c r="BM781" s="287"/>
      <c r="BN781" s="287"/>
      <c r="BO781" s="287"/>
      <c r="BP781" s="287"/>
      <c r="BQ781" s="287"/>
      <c r="BR781" s="287"/>
      <c r="BS781" s="287"/>
      <c r="BT781" s="286"/>
    </row>
    <row r="782" spans="1:72" s="217" customFormat="1" ht="11.65" customHeight="1" x14ac:dyDescent="0.2">
      <c r="A782" s="289">
        <f>IF(ISBLANK(Tracker!G733),"",Tracker!G733)</f>
        <v>38</v>
      </c>
      <c r="B782" s="971" t="str">
        <f>IF(ISBLANK(Tracker!H733),"",Tracker!H733)</f>
        <v>Brookpiece Walk</v>
      </c>
      <c r="C782" s="972"/>
      <c r="D782" s="972"/>
      <c r="E782" s="973"/>
      <c r="F782" s="96" t="str">
        <f>IF(ISBLANK(Tracker!L733),"",Tracker!L733)</f>
        <v>B35 7LJ</v>
      </c>
      <c r="G782" s="217">
        <f t="shared" si="102"/>
        <v>744</v>
      </c>
      <c r="H782" s="368"/>
      <c r="I782" s="287"/>
      <c r="J782" s="287"/>
      <c r="K782" s="287"/>
      <c r="L782" s="287"/>
      <c r="M782" s="287"/>
      <c r="N782" s="287"/>
      <c r="O782" s="287"/>
      <c r="P782" s="287"/>
      <c r="Q782" s="287"/>
      <c r="R782" s="287"/>
      <c r="S782" s="287"/>
      <c r="T782" s="286"/>
      <c r="U782" s="367"/>
      <c r="V782" s="287"/>
      <c r="W782" s="287"/>
      <c r="X782" s="287"/>
      <c r="Y782" s="287"/>
      <c r="Z782" s="287"/>
      <c r="AA782" s="287"/>
      <c r="AB782" s="287"/>
      <c r="AC782" s="287"/>
      <c r="AD782" s="287"/>
      <c r="AE782" s="287"/>
      <c r="AF782" s="287"/>
      <c r="AG782" s="365"/>
      <c r="AH782" s="368"/>
      <c r="AI782" s="287"/>
      <c r="AJ782" s="287"/>
      <c r="AK782" s="287"/>
      <c r="AL782" s="287"/>
      <c r="AM782" s="287"/>
      <c r="AN782" s="287"/>
      <c r="AO782" s="287"/>
      <c r="AP782" s="287"/>
      <c r="AQ782" s="287"/>
      <c r="AR782" s="287"/>
      <c r="AS782" s="287"/>
      <c r="AT782" s="286"/>
      <c r="AU782" s="367"/>
      <c r="AV782" s="287"/>
      <c r="AW782" s="287"/>
      <c r="AX782" s="287"/>
      <c r="AY782" s="287"/>
      <c r="AZ782" s="287"/>
      <c r="BA782" s="287"/>
      <c r="BB782" s="287"/>
      <c r="BC782" s="287"/>
      <c r="BD782" s="287"/>
      <c r="BE782" s="287"/>
      <c r="BF782" s="288"/>
      <c r="BG782" s="396"/>
      <c r="BH782" s="397"/>
      <c r="BI782" s="287"/>
      <c r="BJ782" s="287"/>
      <c r="BK782" s="287"/>
      <c r="BL782" s="287"/>
      <c r="BM782" s="287"/>
      <c r="BN782" s="287"/>
      <c r="BO782" s="287"/>
      <c r="BP782" s="287"/>
      <c r="BQ782" s="287"/>
      <c r="BR782" s="287"/>
      <c r="BS782" s="287"/>
      <c r="BT782" s="286"/>
    </row>
    <row r="783" spans="1:72" s="217" customFormat="1" ht="11.65" customHeight="1" x14ac:dyDescent="0.2">
      <c r="A783" s="289">
        <f>IF(ISBLANK(Tracker!G734),"",Tracker!G734)</f>
        <v>40</v>
      </c>
      <c r="B783" s="971" t="str">
        <f>IF(ISBLANK(Tracker!H734),"",Tracker!H734)</f>
        <v>Brookpiece Walk</v>
      </c>
      <c r="C783" s="972"/>
      <c r="D783" s="972"/>
      <c r="E783" s="973"/>
      <c r="F783" s="96" t="str">
        <f>IF(ISBLANK(Tracker!L734),"",Tracker!L734)</f>
        <v>B35 7LJ</v>
      </c>
      <c r="G783" s="217">
        <f t="shared" si="102"/>
        <v>745</v>
      </c>
      <c r="H783" s="368"/>
      <c r="I783" s="287"/>
      <c r="J783" s="287"/>
      <c r="K783" s="287"/>
      <c r="L783" s="287"/>
      <c r="M783" s="287"/>
      <c r="N783" s="287"/>
      <c r="O783" s="287"/>
      <c r="P783" s="287"/>
      <c r="Q783" s="287"/>
      <c r="R783" s="287"/>
      <c r="S783" s="287"/>
      <c r="T783" s="286"/>
      <c r="U783" s="367"/>
      <c r="V783" s="287"/>
      <c r="W783" s="287"/>
      <c r="X783" s="287"/>
      <c r="Y783" s="287"/>
      <c r="Z783" s="287"/>
      <c r="AA783" s="287"/>
      <c r="AB783" s="287"/>
      <c r="AC783" s="287"/>
      <c r="AD783" s="287"/>
      <c r="AE783" s="287"/>
      <c r="AF783" s="287"/>
      <c r="AG783" s="365"/>
      <c r="AH783" s="368"/>
      <c r="AI783" s="287"/>
      <c r="AJ783" s="287"/>
      <c r="AK783" s="287"/>
      <c r="AL783" s="287"/>
      <c r="AM783" s="287"/>
      <c r="AN783" s="287"/>
      <c r="AO783" s="287"/>
      <c r="AP783" s="287"/>
      <c r="AQ783" s="287"/>
      <c r="AR783" s="287"/>
      <c r="AS783" s="287"/>
      <c r="AT783" s="286"/>
      <c r="AU783" s="367"/>
      <c r="AV783" s="287"/>
      <c r="AW783" s="287"/>
      <c r="AX783" s="287"/>
      <c r="AY783" s="287"/>
      <c r="AZ783" s="287"/>
      <c r="BA783" s="287"/>
      <c r="BB783" s="287"/>
      <c r="BC783" s="287"/>
      <c r="BD783" s="287"/>
      <c r="BE783" s="287"/>
      <c r="BF783" s="288"/>
      <c r="BG783" s="396"/>
      <c r="BH783" s="397"/>
      <c r="BI783" s="287"/>
      <c r="BJ783" s="287"/>
      <c r="BK783" s="287"/>
      <c r="BL783" s="287"/>
      <c r="BM783" s="287"/>
      <c r="BN783" s="287"/>
      <c r="BO783" s="287"/>
      <c r="BP783" s="287"/>
      <c r="BQ783" s="287"/>
      <c r="BR783" s="287"/>
      <c r="BS783" s="287"/>
      <c r="BT783" s="286"/>
    </row>
    <row r="784" spans="1:72" s="217" customFormat="1" ht="11.65" customHeight="1" x14ac:dyDescent="0.2">
      <c r="A784" s="289">
        <f>IF(ISBLANK(Tracker!G735),"",Tracker!G735)</f>
        <v>44</v>
      </c>
      <c r="B784" s="971" t="str">
        <f>IF(ISBLANK(Tracker!H735),"",Tracker!H735)</f>
        <v>Brookpiece Walk</v>
      </c>
      <c r="C784" s="972"/>
      <c r="D784" s="972"/>
      <c r="E784" s="973"/>
      <c r="F784" s="96" t="str">
        <f>IF(ISBLANK(Tracker!L735),"",Tracker!L735)</f>
        <v>B35 7LJ</v>
      </c>
      <c r="G784" s="217">
        <f t="shared" si="102"/>
        <v>746</v>
      </c>
      <c r="H784" s="368"/>
      <c r="I784" s="287"/>
      <c r="J784" s="287"/>
      <c r="K784" s="287"/>
      <c r="L784" s="287"/>
      <c r="M784" s="287"/>
      <c r="N784" s="287"/>
      <c r="O784" s="287"/>
      <c r="P784" s="287"/>
      <c r="Q784" s="287"/>
      <c r="R784" s="287"/>
      <c r="S784" s="287"/>
      <c r="T784" s="286"/>
      <c r="U784" s="367"/>
      <c r="V784" s="287"/>
      <c r="W784" s="287"/>
      <c r="X784" s="287"/>
      <c r="Y784" s="287"/>
      <c r="Z784" s="287"/>
      <c r="AA784" s="287"/>
      <c r="AB784" s="287"/>
      <c r="AC784" s="287"/>
      <c r="AD784" s="287"/>
      <c r="AE784" s="287"/>
      <c r="AF784" s="287"/>
      <c r="AG784" s="365"/>
      <c r="AH784" s="368"/>
      <c r="AI784" s="287"/>
      <c r="AJ784" s="287"/>
      <c r="AK784" s="287"/>
      <c r="AL784" s="287"/>
      <c r="AM784" s="287"/>
      <c r="AN784" s="287"/>
      <c r="AO784" s="287"/>
      <c r="AP784" s="287"/>
      <c r="AQ784" s="287"/>
      <c r="AR784" s="287"/>
      <c r="AS784" s="287"/>
      <c r="AT784" s="286"/>
      <c r="AU784" s="367"/>
      <c r="AV784" s="287"/>
      <c r="AW784" s="287"/>
      <c r="AX784" s="287"/>
      <c r="AY784" s="287"/>
      <c r="AZ784" s="287"/>
      <c r="BA784" s="287"/>
      <c r="BB784" s="287"/>
      <c r="BC784" s="287"/>
      <c r="BD784" s="287"/>
      <c r="BE784" s="287"/>
      <c r="BF784" s="288"/>
      <c r="BG784" s="396"/>
      <c r="BH784" s="397"/>
      <c r="BI784" s="287"/>
      <c r="BJ784" s="287"/>
      <c r="BK784" s="287"/>
      <c r="BL784" s="287"/>
      <c r="BM784" s="287"/>
      <c r="BN784" s="287"/>
      <c r="BO784" s="287"/>
      <c r="BP784" s="287"/>
      <c r="BQ784" s="287"/>
      <c r="BR784" s="287"/>
      <c r="BS784" s="287"/>
      <c r="BT784" s="286"/>
    </row>
    <row r="785" spans="1:72" s="217" customFormat="1" ht="11.65" customHeight="1" x14ac:dyDescent="0.2">
      <c r="A785" s="289">
        <f>IF(ISBLANK(Tracker!G736),"",Tracker!G736)</f>
        <v>46</v>
      </c>
      <c r="B785" s="971" t="str">
        <f>IF(ISBLANK(Tracker!H736),"",Tracker!H736)</f>
        <v>Brookpiece Walk</v>
      </c>
      <c r="C785" s="972"/>
      <c r="D785" s="972"/>
      <c r="E785" s="973"/>
      <c r="F785" s="96" t="str">
        <f>IF(ISBLANK(Tracker!L736),"",Tracker!L736)</f>
        <v>B35 7LJ</v>
      </c>
      <c r="G785" s="217">
        <f t="shared" si="102"/>
        <v>747</v>
      </c>
      <c r="H785" s="368"/>
      <c r="I785" s="287"/>
      <c r="J785" s="287"/>
      <c r="K785" s="287"/>
      <c r="L785" s="287"/>
      <c r="M785" s="287"/>
      <c r="N785" s="287"/>
      <c r="O785" s="287"/>
      <c r="P785" s="287"/>
      <c r="Q785" s="287"/>
      <c r="R785" s="287"/>
      <c r="S785" s="287"/>
      <c r="T785" s="286"/>
      <c r="U785" s="367"/>
      <c r="V785" s="287"/>
      <c r="W785" s="287"/>
      <c r="X785" s="287"/>
      <c r="Y785" s="287"/>
      <c r="Z785" s="287"/>
      <c r="AA785" s="287"/>
      <c r="AB785" s="287"/>
      <c r="AC785" s="287"/>
      <c r="AD785" s="287"/>
      <c r="AE785" s="287"/>
      <c r="AF785" s="287"/>
      <c r="AG785" s="365"/>
      <c r="AH785" s="368"/>
      <c r="AI785" s="287"/>
      <c r="AJ785" s="287"/>
      <c r="AK785" s="287"/>
      <c r="AL785" s="287"/>
      <c r="AM785" s="287"/>
      <c r="AN785" s="287"/>
      <c r="AO785" s="287"/>
      <c r="AP785" s="287"/>
      <c r="AQ785" s="287"/>
      <c r="AR785" s="287"/>
      <c r="AS785" s="287"/>
      <c r="AT785" s="286"/>
      <c r="AU785" s="367"/>
      <c r="AV785" s="287"/>
      <c r="AW785" s="287"/>
      <c r="AX785" s="287"/>
      <c r="AY785" s="287"/>
      <c r="AZ785" s="287"/>
      <c r="BA785" s="287"/>
      <c r="BB785" s="287"/>
      <c r="BC785" s="287"/>
      <c r="BD785" s="287"/>
      <c r="BE785" s="287"/>
      <c r="BF785" s="288"/>
      <c r="BG785" s="396"/>
      <c r="BH785" s="397"/>
      <c r="BI785" s="287"/>
      <c r="BJ785" s="287"/>
      <c r="BK785" s="287"/>
      <c r="BL785" s="287"/>
      <c r="BM785" s="287"/>
      <c r="BN785" s="287"/>
      <c r="BO785" s="287"/>
      <c r="BP785" s="287"/>
      <c r="BQ785" s="287"/>
      <c r="BR785" s="287"/>
      <c r="BS785" s="287"/>
      <c r="BT785" s="286"/>
    </row>
    <row r="786" spans="1:72" s="217" customFormat="1" ht="11.65" customHeight="1" x14ac:dyDescent="0.2">
      <c r="A786" s="289">
        <f>IF(ISBLANK(Tracker!G737),"",Tracker!G737)</f>
        <v>48</v>
      </c>
      <c r="B786" s="971" t="str">
        <f>IF(ISBLANK(Tracker!H737),"",Tracker!H737)</f>
        <v>Brookpiece Walk</v>
      </c>
      <c r="C786" s="972"/>
      <c r="D786" s="972"/>
      <c r="E786" s="973"/>
      <c r="F786" s="96" t="str">
        <f>IF(ISBLANK(Tracker!L737),"",Tracker!L737)</f>
        <v>B35 7LJ</v>
      </c>
      <c r="G786" s="217">
        <f t="shared" si="102"/>
        <v>748</v>
      </c>
      <c r="H786" s="368"/>
      <c r="I786" s="287"/>
      <c r="J786" s="287"/>
      <c r="K786" s="287"/>
      <c r="L786" s="287"/>
      <c r="M786" s="287"/>
      <c r="N786" s="287"/>
      <c r="O786" s="287"/>
      <c r="P786" s="287"/>
      <c r="Q786" s="287"/>
      <c r="R786" s="287"/>
      <c r="S786" s="287"/>
      <c r="T786" s="286"/>
      <c r="U786" s="367"/>
      <c r="V786" s="287"/>
      <c r="W786" s="287"/>
      <c r="X786" s="287"/>
      <c r="Y786" s="287"/>
      <c r="Z786" s="287"/>
      <c r="AA786" s="287"/>
      <c r="AB786" s="287"/>
      <c r="AC786" s="287"/>
      <c r="AD786" s="287"/>
      <c r="AE786" s="287"/>
      <c r="AF786" s="287"/>
      <c r="AG786" s="365"/>
      <c r="AH786" s="368"/>
      <c r="AI786" s="287"/>
      <c r="AJ786" s="287"/>
      <c r="AK786" s="287"/>
      <c r="AL786" s="287"/>
      <c r="AM786" s="287"/>
      <c r="AN786" s="287"/>
      <c r="AO786" s="287"/>
      <c r="AP786" s="287"/>
      <c r="AQ786" s="287"/>
      <c r="AR786" s="287"/>
      <c r="AS786" s="287"/>
      <c r="AT786" s="286"/>
      <c r="AU786" s="367"/>
      <c r="AV786" s="287"/>
      <c r="AW786" s="287"/>
      <c r="AX786" s="287"/>
      <c r="AY786" s="287"/>
      <c r="AZ786" s="287"/>
      <c r="BA786" s="287"/>
      <c r="BB786" s="287"/>
      <c r="BC786" s="287"/>
      <c r="BD786" s="287"/>
      <c r="BE786" s="287"/>
      <c r="BF786" s="288"/>
      <c r="BG786" s="396"/>
      <c r="BH786" s="397"/>
      <c r="BI786" s="287"/>
      <c r="BJ786" s="287"/>
      <c r="BK786" s="287"/>
      <c r="BL786" s="287"/>
      <c r="BM786" s="287"/>
      <c r="BN786" s="287"/>
      <c r="BO786" s="287"/>
      <c r="BP786" s="287"/>
      <c r="BQ786" s="287"/>
      <c r="BR786" s="287"/>
      <c r="BS786" s="287"/>
      <c r="BT786" s="286"/>
    </row>
    <row r="787" spans="1:72" s="217" customFormat="1" ht="11.65" customHeight="1" x14ac:dyDescent="0.2">
      <c r="A787" s="289" t="str">
        <f>IF(ISBLANK(Tracker!G738),"",Tracker!G738)</f>
        <v xml:space="preserve">50 </v>
      </c>
      <c r="B787" s="971" t="str">
        <f>IF(ISBLANK(Tracker!H738),"",Tracker!H738)</f>
        <v>Brookpiece Walk</v>
      </c>
      <c r="C787" s="972"/>
      <c r="D787" s="972"/>
      <c r="E787" s="973"/>
      <c r="F787" s="96" t="str">
        <f>IF(ISBLANK(Tracker!L738),"",Tracker!L738)</f>
        <v>B35 7LJ</v>
      </c>
      <c r="G787" s="217">
        <f t="shared" si="102"/>
        <v>749</v>
      </c>
      <c r="H787" s="368"/>
      <c r="I787" s="287"/>
      <c r="J787" s="287"/>
      <c r="K787" s="287"/>
      <c r="L787" s="287"/>
      <c r="M787" s="287"/>
      <c r="N787" s="287"/>
      <c r="O787" s="287"/>
      <c r="P787" s="287"/>
      <c r="Q787" s="287"/>
      <c r="R787" s="287"/>
      <c r="S787" s="287"/>
      <c r="T787" s="286"/>
      <c r="U787" s="367"/>
      <c r="V787" s="287"/>
      <c r="W787" s="287"/>
      <c r="X787" s="287"/>
      <c r="Y787" s="287"/>
      <c r="Z787" s="287"/>
      <c r="AA787" s="287"/>
      <c r="AB787" s="287"/>
      <c r="AC787" s="287"/>
      <c r="AD787" s="287"/>
      <c r="AE787" s="287"/>
      <c r="AF787" s="287"/>
      <c r="AG787" s="365"/>
      <c r="AH787" s="368"/>
      <c r="AI787" s="287"/>
      <c r="AJ787" s="287"/>
      <c r="AK787" s="287"/>
      <c r="AL787" s="287"/>
      <c r="AM787" s="287"/>
      <c r="AN787" s="287"/>
      <c r="AO787" s="287"/>
      <c r="AP787" s="287"/>
      <c r="AQ787" s="287"/>
      <c r="AR787" s="287"/>
      <c r="AS787" s="287"/>
      <c r="AT787" s="286"/>
      <c r="AU787" s="367"/>
      <c r="AV787" s="287"/>
      <c r="AW787" s="287"/>
      <c r="AX787" s="287"/>
      <c r="AY787" s="287"/>
      <c r="AZ787" s="287"/>
      <c r="BA787" s="287"/>
      <c r="BB787" s="287"/>
      <c r="BC787" s="287"/>
      <c r="BD787" s="287"/>
      <c r="BE787" s="287"/>
      <c r="BF787" s="288"/>
      <c r="BG787" s="396"/>
      <c r="BH787" s="397"/>
      <c r="BI787" s="287"/>
      <c r="BJ787" s="287"/>
      <c r="BK787" s="287"/>
      <c r="BL787" s="287"/>
      <c r="BM787" s="287"/>
      <c r="BN787" s="287"/>
      <c r="BO787" s="287"/>
      <c r="BP787" s="287"/>
      <c r="BQ787" s="287"/>
      <c r="BR787" s="287"/>
      <c r="BS787" s="287"/>
      <c r="BT787" s="286"/>
    </row>
    <row r="788" spans="1:72" s="217" customFormat="1" ht="11.65" customHeight="1" x14ac:dyDescent="0.2">
      <c r="A788" s="289" t="str">
        <f>IF(ISBLANK(Tracker!G739),"",Tracker!G739)</f>
        <v xml:space="preserve">50A </v>
      </c>
      <c r="B788" s="971" t="str">
        <f>IF(ISBLANK(Tracker!H739),"",Tracker!H739)</f>
        <v>Brookpiece Walk</v>
      </c>
      <c r="C788" s="972"/>
      <c r="D788" s="972"/>
      <c r="E788" s="973"/>
      <c r="F788" s="96" t="str">
        <f>IF(ISBLANK(Tracker!L739),"",Tracker!L739)</f>
        <v>B35 7LS</v>
      </c>
      <c r="G788" s="217">
        <f t="shared" si="102"/>
        <v>750</v>
      </c>
      <c r="H788" s="368"/>
      <c r="I788" s="287"/>
      <c r="J788" s="287"/>
      <c r="K788" s="287"/>
      <c r="L788" s="287"/>
      <c r="M788" s="287"/>
      <c r="N788" s="287"/>
      <c r="O788" s="287"/>
      <c r="P788" s="287"/>
      <c r="Q788" s="287"/>
      <c r="R788" s="287"/>
      <c r="S788" s="287"/>
      <c r="T788" s="286"/>
      <c r="U788" s="367"/>
      <c r="V788" s="287"/>
      <c r="W788" s="287"/>
      <c r="X788" s="287"/>
      <c r="Y788" s="287"/>
      <c r="Z788" s="287"/>
      <c r="AA788" s="287"/>
      <c r="AB788" s="287"/>
      <c r="AC788" s="287"/>
      <c r="AD788" s="287"/>
      <c r="AE788" s="287"/>
      <c r="AF788" s="287"/>
      <c r="AG788" s="365"/>
      <c r="AH788" s="368"/>
      <c r="AI788" s="287"/>
      <c r="AJ788" s="287"/>
      <c r="AK788" s="287"/>
      <c r="AL788" s="287"/>
      <c r="AM788" s="287"/>
      <c r="AN788" s="287"/>
      <c r="AO788" s="287"/>
      <c r="AP788" s="287"/>
      <c r="AQ788" s="287"/>
      <c r="AR788" s="287"/>
      <c r="AS788" s="287"/>
      <c r="AT788" s="286"/>
      <c r="AU788" s="367"/>
      <c r="AV788" s="287"/>
      <c r="AW788" s="287"/>
      <c r="AX788" s="287"/>
      <c r="AY788" s="287"/>
      <c r="AZ788" s="287"/>
      <c r="BA788" s="287"/>
      <c r="BB788" s="287"/>
      <c r="BC788" s="287"/>
      <c r="BD788" s="287"/>
      <c r="BE788" s="287"/>
      <c r="BF788" s="288"/>
      <c r="BG788" s="396"/>
      <c r="BH788" s="397"/>
      <c r="BI788" s="287"/>
      <c r="BJ788" s="287"/>
      <c r="BK788" s="287"/>
      <c r="BL788" s="287"/>
      <c r="BM788" s="287"/>
      <c r="BN788" s="287"/>
      <c r="BO788" s="287"/>
      <c r="BP788" s="287"/>
      <c r="BQ788" s="287"/>
      <c r="BR788" s="287"/>
      <c r="BS788" s="287"/>
      <c r="BT788" s="286"/>
    </row>
    <row r="789" spans="1:72" s="217" customFormat="1" ht="11.65" customHeight="1" x14ac:dyDescent="0.2">
      <c r="A789" s="289" t="str">
        <f>IF(ISBLANK(Tracker!G740),"",Tracker!G740)</f>
        <v xml:space="preserve">22 </v>
      </c>
      <c r="B789" s="971" t="str">
        <f>IF(ISBLANK(Tracker!H740),"",Tracker!H740)</f>
        <v>Brooks Croft</v>
      </c>
      <c r="C789" s="972"/>
      <c r="D789" s="972"/>
      <c r="E789" s="973"/>
      <c r="F789" s="96" t="str">
        <f>IF(ISBLANK(Tracker!L740),"",Tracker!L740)</f>
        <v>B35 7BX</v>
      </c>
      <c r="G789" s="217">
        <f t="shared" si="102"/>
        <v>751</v>
      </c>
      <c r="H789" s="368"/>
      <c r="I789" s="287"/>
      <c r="J789" s="287"/>
      <c r="K789" s="287"/>
      <c r="L789" s="287"/>
      <c r="M789" s="287"/>
      <c r="N789" s="287"/>
      <c r="O789" s="287"/>
      <c r="P789" s="287"/>
      <c r="Q789" s="287"/>
      <c r="R789" s="287"/>
      <c r="S789" s="287"/>
      <c r="T789" s="286"/>
      <c r="U789" s="367"/>
      <c r="V789" s="287"/>
      <c r="W789" s="287"/>
      <c r="X789" s="287"/>
      <c r="Y789" s="287"/>
      <c r="Z789" s="287"/>
      <c r="AA789" s="287"/>
      <c r="AB789" s="287"/>
      <c r="AC789" s="287"/>
      <c r="AD789" s="287"/>
      <c r="AE789" s="287"/>
      <c r="AF789" s="287"/>
      <c r="AG789" s="365"/>
      <c r="AH789" s="368"/>
      <c r="AI789" s="287"/>
      <c r="AJ789" s="287"/>
      <c r="AK789" s="287"/>
      <c r="AL789" s="287"/>
      <c r="AM789" s="287"/>
      <c r="AN789" s="287"/>
      <c r="AO789" s="287"/>
      <c r="AP789" s="287"/>
      <c r="AQ789" s="287"/>
      <c r="AR789" s="287"/>
      <c r="AS789" s="287"/>
      <c r="AT789" s="286"/>
      <c r="AU789" s="367"/>
      <c r="AV789" s="287"/>
      <c r="AW789" s="287"/>
      <c r="AX789" s="287"/>
      <c r="AY789" s="287"/>
      <c r="AZ789" s="287"/>
      <c r="BA789" s="287"/>
      <c r="BB789" s="287"/>
      <c r="BC789" s="287"/>
      <c r="BD789" s="287"/>
      <c r="BE789" s="287"/>
      <c r="BF789" s="288"/>
      <c r="BG789" s="396"/>
      <c r="BH789" s="397"/>
      <c r="BI789" s="287"/>
      <c r="BJ789" s="287"/>
      <c r="BK789" s="287"/>
      <c r="BL789" s="287"/>
      <c r="BM789" s="287"/>
      <c r="BN789" s="287"/>
      <c r="BO789" s="287"/>
      <c r="BP789" s="287"/>
      <c r="BQ789" s="287"/>
      <c r="BR789" s="287"/>
      <c r="BS789" s="287"/>
      <c r="BT789" s="286"/>
    </row>
    <row r="790" spans="1:72" s="217" customFormat="1" ht="11.65" customHeight="1" x14ac:dyDescent="0.2">
      <c r="A790" s="289">
        <f>IF(ISBLANK(Tracker!G741),"",Tracker!G741)</f>
        <v>19</v>
      </c>
      <c r="B790" s="971" t="str">
        <f>IF(ISBLANK(Tracker!H741),"",Tracker!H741)</f>
        <v>Brooks Croft</v>
      </c>
      <c r="C790" s="972"/>
      <c r="D790" s="972"/>
      <c r="E790" s="973"/>
      <c r="F790" s="96" t="str">
        <f>IF(ISBLANK(Tracker!L741),"",Tracker!L741)</f>
        <v>B35 7BY</v>
      </c>
      <c r="G790" s="217">
        <f t="shared" si="102"/>
        <v>752</v>
      </c>
      <c r="H790" s="368"/>
      <c r="I790" s="287"/>
      <c r="J790" s="287"/>
      <c r="K790" s="287"/>
      <c r="L790" s="287"/>
      <c r="M790" s="287"/>
      <c r="N790" s="287"/>
      <c r="O790" s="287"/>
      <c r="P790" s="287"/>
      <c r="Q790" s="287"/>
      <c r="R790" s="287"/>
      <c r="S790" s="287"/>
      <c r="T790" s="286"/>
      <c r="U790" s="367"/>
      <c r="V790" s="287"/>
      <c r="W790" s="287"/>
      <c r="X790" s="287"/>
      <c r="Y790" s="287"/>
      <c r="Z790" s="287"/>
      <c r="AA790" s="287"/>
      <c r="AB790" s="287"/>
      <c r="AC790" s="287"/>
      <c r="AD790" s="287"/>
      <c r="AE790" s="287"/>
      <c r="AF790" s="287"/>
      <c r="AG790" s="365"/>
      <c r="AH790" s="368"/>
      <c r="AI790" s="287"/>
      <c r="AJ790" s="287"/>
      <c r="AK790" s="287"/>
      <c r="AL790" s="287"/>
      <c r="AM790" s="287"/>
      <c r="AN790" s="287"/>
      <c r="AO790" s="287"/>
      <c r="AP790" s="287"/>
      <c r="AQ790" s="287"/>
      <c r="AR790" s="287"/>
      <c r="AS790" s="287"/>
      <c r="AT790" s="286"/>
      <c r="AU790" s="367"/>
      <c r="AV790" s="287"/>
      <c r="AW790" s="287"/>
      <c r="AX790" s="287"/>
      <c r="AY790" s="287"/>
      <c r="AZ790" s="287"/>
      <c r="BA790" s="287"/>
      <c r="BB790" s="287"/>
      <c r="BC790" s="287"/>
      <c r="BD790" s="287"/>
      <c r="BE790" s="287"/>
      <c r="BF790" s="288"/>
      <c r="BG790" s="396"/>
      <c r="BH790" s="397"/>
      <c r="BI790" s="287"/>
      <c r="BJ790" s="287"/>
      <c r="BK790" s="287"/>
      <c r="BL790" s="287"/>
      <c r="BM790" s="287"/>
      <c r="BN790" s="287"/>
      <c r="BO790" s="287"/>
      <c r="BP790" s="287"/>
      <c r="BQ790" s="287"/>
      <c r="BR790" s="287"/>
      <c r="BS790" s="287"/>
      <c r="BT790" s="286"/>
    </row>
    <row r="791" spans="1:72" s="217" customFormat="1" ht="11.65" customHeight="1" x14ac:dyDescent="0.2">
      <c r="A791" s="289">
        <f>IF(ISBLANK(Tracker!G742),"",Tracker!G742)</f>
        <v>31</v>
      </c>
      <c r="B791" s="971" t="str">
        <f>IF(ISBLANK(Tracker!H742),"",Tracker!H742)</f>
        <v>Brooks Croft</v>
      </c>
      <c r="C791" s="972"/>
      <c r="D791" s="972"/>
      <c r="E791" s="973"/>
      <c r="F791" s="96" t="str">
        <f>IF(ISBLANK(Tracker!L742),"",Tracker!L742)</f>
        <v>B35 7BY</v>
      </c>
      <c r="G791" s="217">
        <f t="shared" si="102"/>
        <v>753</v>
      </c>
      <c r="H791" s="368"/>
      <c r="I791" s="287"/>
      <c r="J791" s="287"/>
      <c r="K791" s="287"/>
      <c r="L791" s="287"/>
      <c r="M791" s="287"/>
      <c r="N791" s="287"/>
      <c r="O791" s="287"/>
      <c r="P791" s="287"/>
      <c r="Q791" s="287"/>
      <c r="R791" s="287"/>
      <c r="S791" s="287"/>
      <c r="T791" s="286"/>
      <c r="U791" s="367"/>
      <c r="V791" s="287"/>
      <c r="W791" s="287"/>
      <c r="X791" s="287"/>
      <c r="Y791" s="287"/>
      <c r="Z791" s="287"/>
      <c r="AA791" s="287"/>
      <c r="AB791" s="287"/>
      <c r="AC791" s="287"/>
      <c r="AD791" s="287"/>
      <c r="AE791" s="287"/>
      <c r="AF791" s="287"/>
      <c r="AG791" s="365"/>
      <c r="AH791" s="368"/>
      <c r="AI791" s="287"/>
      <c r="AJ791" s="287"/>
      <c r="AK791" s="287"/>
      <c r="AL791" s="287"/>
      <c r="AM791" s="287"/>
      <c r="AN791" s="287"/>
      <c r="AO791" s="287"/>
      <c r="AP791" s="287"/>
      <c r="AQ791" s="287"/>
      <c r="AR791" s="287"/>
      <c r="AS791" s="287"/>
      <c r="AT791" s="286"/>
      <c r="AU791" s="367"/>
      <c r="AV791" s="287"/>
      <c r="AW791" s="287"/>
      <c r="AX791" s="287"/>
      <c r="AY791" s="287"/>
      <c r="AZ791" s="287"/>
      <c r="BA791" s="287"/>
      <c r="BB791" s="287"/>
      <c r="BC791" s="287"/>
      <c r="BD791" s="287"/>
      <c r="BE791" s="287"/>
      <c r="BF791" s="288"/>
      <c r="BG791" s="396"/>
      <c r="BH791" s="397"/>
      <c r="BI791" s="287"/>
      <c r="BJ791" s="287"/>
      <c r="BK791" s="287"/>
      <c r="BL791" s="287"/>
      <c r="BM791" s="287"/>
      <c r="BN791" s="287"/>
      <c r="BO791" s="287"/>
      <c r="BP791" s="287"/>
      <c r="BQ791" s="287"/>
      <c r="BR791" s="287"/>
      <c r="BS791" s="287"/>
      <c r="BT791" s="286"/>
    </row>
    <row r="792" spans="1:72" s="217" customFormat="1" ht="11.65" customHeight="1" x14ac:dyDescent="0.2">
      <c r="A792" s="289">
        <f>IF(ISBLANK(Tracker!G743),"",Tracker!G743)</f>
        <v>33</v>
      </c>
      <c r="B792" s="971" t="str">
        <f>IF(ISBLANK(Tracker!H743),"",Tracker!H743)</f>
        <v>Brooks Croft</v>
      </c>
      <c r="C792" s="972"/>
      <c r="D792" s="972"/>
      <c r="E792" s="973"/>
      <c r="F792" s="96" t="str">
        <f>IF(ISBLANK(Tracker!L743),"",Tracker!L743)</f>
        <v>B35 7BY</v>
      </c>
      <c r="G792" s="217">
        <f t="shared" si="102"/>
        <v>754</v>
      </c>
      <c r="H792" s="368"/>
      <c r="I792" s="287"/>
      <c r="J792" s="287"/>
      <c r="K792" s="287"/>
      <c r="L792" s="287"/>
      <c r="M792" s="287"/>
      <c r="N792" s="287"/>
      <c r="O792" s="287"/>
      <c r="P792" s="287"/>
      <c r="Q792" s="287"/>
      <c r="R792" s="287"/>
      <c r="S792" s="287"/>
      <c r="T792" s="286"/>
      <c r="U792" s="367"/>
      <c r="V792" s="287"/>
      <c r="W792" s="287"/>
      <c r="X792" s="287"/>
      <c r="Y792" s="287"/>
      <c r="Z792" s="287"/>
      <c r="AA792" s="287"/>
      <c r="AB792" s="287"/>
      <c r="AC792" s="287"/>
      <c r="AD792" s="287"/>
      <c r="AE792" s="287"/>
      <c r="AF792" s="287"/>
      <c r="AG792" s="365"/>
      <c r="AH792" s="368"/>
      <c r="AI792" s="287"/>
      <c r="AJ792" s="287"/>
      <c r="AK792" s="287"/>
      <c r="AL792" s="287"/>
      <c r="AM792" s="287"/>
      <c r="AN792" s="287"/>
      <c r="AO792" s="287"/>
      <c r="AP792" s="287"/>
      <c r="AQ792" s="287"/>
      <c r="AR792" s="287"/>
      <c r="AS792" s="287"/>
      <c r="AT792" s="286"/>
      <c r="AU792" s="367"/>
      <c r="AV792" s="287"/>
      <c r="AW792" s="287"/>
      <c r="AX792" s="287"/>
      <c r="AY792" s="287"/>
      <c r="AZ792" s="287"/>
      <c r="BA792" s="287"/>
      <c r="BB792" s="287"/>
      <c r="BC792" s="287"/>
      <c r="BD792" s="287"/>
      <c r="BE792" s="287"/>
      <c r="BF792" s="288"/>
      <c r="BG792" s="396"/>
      <c r="BH792" s="397"/>
      <c r="BI792" s="287"/>
      <c r="BJ792" s="287"/>
      <c r="BK792" s="287"/>
      <c r="BL792" s="287"/>
      <c r="BM792" s="287"/>
      <c r="BN792" s="287"/>
      <c r="BO792" s="287"/>
      <c r="BP792" s="287"/>
      <c r="BQ792" s="287"/>
      <c r="BR792" s="287"/>
      <c r="BS792" s="287"/>
      <c r="BT792" s="286"/>
    </row>
    <row r="793" spans="1:72" s="217" customFormat="1" ht="11.65" customHeight="1" x14ac:dyDescent="0.2">
      <c r="A793" s="289">
        <f>IF(ISBLANK(Tracker!G744),"",Tracker!G744)</f>
        <v>63</v>
      </c>
      <c r="B793" s="971" t="str">
        <f>IF(ISBLANK(Tracker!H744),"",Tracker!H744)</f>
        <v>Brooks Croft</v>
      </c>
      <c r="C793" s="972"/>
      <c r="D793" s="972"/>
      <c r="E793" s="973"/>
      <c r="F793" s="96" t="str">
        <f>IF(ISBLANK(Tracker!L744),"",Tracker!L744)</f>
        <v>B35 7BY</v>
      </c>
      <c r="G793" s="217">
        <f t="shared" si="102"/>
        <v>755</v>
      </c>
      <c r="H793" s="368"/>
      <c r="I793" s="287"/>
      <c r="J793" s="287"/>
      <c r="K793" s="287"/>
      <c r="L793" s="287"/>
      <c r="M793" s="287"/>
      <c r="N793" s="287"/>
      <c r="O793" s="287"/>
      <c r="P793" s="287"/>
      <c r="Q793" s="287"/>
      <c r="R793" s="287"/>
      <c r="S793" s="287"/>
      <c r="T793" s="286"/>
      <c r="U793" s="367"/>
      <c r="V793" s="287"/>
      <c r="W793" s="287"/>
      <c r="X793" s="287"/>
      <c r="Y793" s="287"/>
      <c r="Z793" s="287"/>
      <c r="AA793" s="287"/>
      <c r="AB793" s="287"/>
      <c r="AC793" s="287"/>
      <c r="AD793" s="287"/>
      <c r="AE793" s="287"/>
      <c r="AF793" s="287"/>
      <c r="AG793" s="365"/>
      <c r="AH793" s="368"/>
      <c r="AI793" s="287"/>
      <c r="AJ793" s="287"/>
      <c r="AK793" s="287"/>
      <c r="AL793" s="287"/>
      <c r="AM793" s="287"/>
      <c r="AN793" s="287"/>
      <c r="AO793" s="287"/>
      <c r="AP793" s="287"/>
      <c r="AQ793" s="287"/>
      <c r="AR793" s="287"/>
      <c r="AS793" s="287"/>
      <c r="AT793" s="286"/>
      <c r="AU793" s="367"/>
      <c r="AV793" s="287"/>
      <c r="AW793" s="287"/>
      <c r="AX793" s="287"/>
      <c r="AY793" s="287"/>
      <c r="AZ793" s="287"/>
      <c r="BA793" s="287"/>
      <c r="BB793" s="287"/>
      <c r="BC793" s="287"/>
      <c r="BD793" s="287"/>
      <c r="BE793" s="287"/>
      <c r="BF793" s="288"/>
      <c r="BG793" s="396"/>
      <c r="BH793" s="397"/>
      <c r="BI793" s="287"/>
      <c r="BJ793" s="287"/>
      <c r="BK793" s="287"/>
      <c r="BL793" s="287"/>
      <c r="BM793" s="287"/>
      <c r="BN793" s="287"/>
      <c r="BO793" s="287"/>
      <c r="BP793" s="287"/>
      <c r="BQ793" s="287"/>
      <c r="BR793" s="287"/>
      <c r="BS793" s="287"/>
      <c r="BT793" s="286"/>
    </row>
    <row r="794" spans="1:72" s="217" customFormat="1" ht="11.65" customHeight="1" x14ac:dyDescent="0.2">
      <c r="A794" s="289">
        <f>IF(ISBLANK(Tracker!G745),"",Tracker!G745)</f>
        <v>67</v>
      </c>
      <c r="B794" s="971" t="str">
        <f>IF(ISBLANK(Tracker!H745),"",Tracker!H745)</f>
        <v>Brooks Croft</v>
      </c>
      <c r="C794" s="972"/>
      <c r="D794" s="972"/>
      <c r="E794" s="973"/>
      <c r="F794" s="96" t="str">
        <f>IF(ISBLANK(Tracker!L745),"",Tracker!L745)</f>
        <v>B35 7BY</v>
      </c>
      <c r="G794" s="217">
        <f t="shared" si="102"/>
        <v>756</v>
      </c>
      <c r="H794" s="368"/>
      <c r="I794" s="287"/>
      <c r="J794" s="287"/>
      <c r="K794" s="287"/>
      <c r="L794" s="287"/>
      <c r="M794" s="287"/>
      <c r="N794" s="287"/>
      <c r="O794" s="287"/>
      <c r="P794" s="287"/>
      <c r="Q794" s="287"/>
      <c r="R794" s="287"/>
      <c r="S794" s="287"/>
      <c r="T794" s="286"/>
      <c r="U794" s="367"/>
      <c r="V794" s="287"/>
      <c r="W794" s="287"/>
      <c r="X794" s="287"/>
      <c r="Y794" s="287"/>
      <c r="Z794" s="287"/>
      <c r="AA794" s="287"/>
      <c r="AB794" s="287"/>
      <c r="AC794" s="287"/>
      <c r="AD794" s="287"/>
      <c r="AE794" s="287"/>
      <c r="AF794" s="287"/>
      <c r="AG794" s="365"/>
      <c r="AH794" s="368"/>
      <c r="AI794" s="287"/>
      <c r="AJ794" s="287"/>
      <c r="AK794" s="287"/>
      <c r="AL794" s="287"/>
      <c r="AM794" s="287"/>
      <c r="AN794" s="287"/>
      <c r="AO794" s="287"/>
      <c r="AP794" s="287"/>
      <c r="AQ794" s="287"/>
      <c r="AR794" s="287"/>
      <c r="AS794" s="287"/>
      <c r="AT794" s="286"/>
      <c r="AU794" s="367"/>
      <c r="AV794" s="287"/>
      <c r="AW794" s="287"/>
      <c r="AX794" s="287"/>
      <c r="AY794" s="287"/>
      <c r="AZ794" s="287"/>
      <c r="BA794" s="287"/>
      <c r="BB794" s="287"/>
      <c r="BC794" s="287"/>
      <c r="BD794" s="287"/>
      <c r="BE794" s="287"/>
      <c r="BF794" s="288"/>
      <c r="BG794" s="396"/>
      <c r="BH794" s="397"/>
      <c r="BI794" s="287"/>
      <c r="BJ794" s="287"/>
      <c r="BK794" s="287"/>
      <c r="BL794" s="287"/>
      <c r="BM794" s="287"/>
      <c r="BN794" s="287"/>
      <c r="BO794" s="287"/>
      <c r="BP794" s="287"/>
      <c r="BQ794" s="287"/>
      <c r="BR794" s="287"/>
      <c r="BS794" s="287"/>
      <c r="BT794" s="286"/>
    </row>
    <row r="795" spans="1:72" s="217" customFormat="1" ht="11.65" customHeight="1" x14ac:dyDescent="0.2">
      <c r="A795" s="289" t="str">
        <f>IF(ISBLANK(Tracker!G746),"",Tracker!G746)</f>
        <v>35A</v>
      </c>
      <c r="B795" s="971" t="str">
        <f>IF(ISBLANK(Tracker!H746),"",Tracker!H746)</f>
        <v>Brooks Croft</v>
      </c>
      <c r="C795" s="972"/>
      <c r="D795" s="972"/>
      <c r="E795" s="973"/>
      <c r="F795" s="96" t="str">
        <f>IF(ISBLANK(Tracker!L746),"",Tracker!L746)</f>
        <v>B35 7BY</v>
      </c>
      <c r="G795" s="217">
        <f t="shared" si="102"/>
        <v>757</v>
      </c>
      <c r="H795" s="368"/>
      <c r="I795" s="287"/>
      <c r="J795" s="287"/>
      <c r="K795" s="287"/>
      <c r="L795" s="287"/>
      <c r="M795" s="287"/>
      <c r="N795" s="287"/>
      <c r="O795" s="287"/>
      <c r="P795" s="287"/>
      <c r="Q795" s="287"/>
      <c r="R795" s="287"/>
      <c r="S795" s="287"/>
      <c r="T795" s="286"/>
      <c r="U795" s="367"/>
      <c r="V795" s="287"/>
      <c r="W795" s="287"/>
      <c r="X795" s="287"/>
      <c r="Y795" s="287"/>
      <c r="Z795" s="287"/>
      <c r="AA795" s="287"/>
      <c r="AB795" s="287"/>
      <c r="AC795" s="287"/>
      <c r="AD795" s="287"/>
      <c r="AE795" s="287"/>
      <c r="AF795" s="287"/>
      <c r="AG795" s="365"/>
      <c r="AH795" s="368"/>
      <c r="AI795" s="287"/>
      <c r="AJ795" s="287"/>
      <c r="AK795" s="287"/>
      <c r="AL795" s="287"/>
      <c r="AM795" s="287"/>
      <c r="AN795" s="287"/>
      <c r="AO795" s="287"/>
      <c r="AP795" s="287"/>
      <c r="AQ795" s="287"/>
      <c r="AR795" s="287"/>
      <c r="AS795" s="287"/>
      <c r="AT795" s="286"/>
      <c r="AU795" s="367"/>
      <c r="AV795" s="287"/>
      <c r="AW795" s="287"/>
      <c r="AX795" s="287"/>
      <c r="AY795" s="287"/>
      <c r="AZ795" s="287"/>
      <c r="BA795" s="287"/>
      <c r="BB795" s="287"/>
      <c r="BC795" s="287"/>
      <c r="BD795" s="287"/>
      <c r="BE795" s="287"/>
      <c r="BF795" s="288"/>
      <c r="BG795" s="396"/>
      <c r="BH795" s="397"/>
      <c r="BI795" s="287"/>
      <c r="BJ795" s="287"/>
      <c r="BK795" s="287"/>
      <c r="BL795" s="287"/>
      <c r="BM795" s="287"/>
      <c r="BN795" s="287"/>
      <c r="BO795" s="287"/>
      <c r="BP795" s="287"/>
      <c r="BQ795" s="287"/>
      <c r="BR795" s="287"/>
      <c r="BS795" s="287"/>
      <c r="BT795" s="286"/>
    </row>
    <row r="796" spans="1:72" s="217" customFormat="1" ht="11.65" customHeight="1" x14ac:dyDescent="0.2">
      <c r="A796" s="289" t="str">
        <f>IF(ISBLANK(Tracker!G747),"",Tracker!G747)</f>
        <v xml:space="preserve">FLAT 11 </v>
      </c>
      <c r="B796" s="971" t="str">
        <f>IF(ISBLANK(Tracker!H747),"",Tracker!H747)</f>
        <v>Brooks Croft</v>
      </c>
      <c r="C796" s="972"/>
      <c r="D796" s="972"/>
      <c r="E796" s="973"/>
      <c r="F796" s="96" t="str">
        <f>IF(ISBLANK(Tracker!L747),"",Tracker!L747)</f>
        <v>B35 7BY</v>
      </c>
      <c r="G796" s="217">
        <f t="shared" si="102"/>
        <v>758</v>
      </c>
      <c r="H796" s="368"/>
      <c r="I796" s="287"/>
      <c r="J796" s="287"/>
      <c r="K796" s="287"/>
      <c r="L796" s="287"/>
      <c r="M796" s="287"/>
      <c r="N796" s="287"/>
      <c r="O796" s="287"/>
      <c r="P796" s="287"/>
      <c r="Q796" s="287"/>
      <c r="R796" s="287"/>
      <c r="S796" s="287"/>
      <c r="T796" s="286"/>
      <c r="U796" s="367"/>
      <c r="V796" s="287"/>
      <c r="W796" s="287"/>
      <c r="X796" s="287"/>
      <c r="Y796" s="287"/>
      <c r="Z796" s="287"/>
      <c r="AA796" s="287"/>
      <c r="AB796" s="287"/>
      <c r="AC796" s="287"/>
      <c r="AD796" s="287"/>
      <c r="AE796" s="287"/>
      <c r="AF796" s="287"/>
      <c r="AG796" s="365"/>
      <c r="AH796" s="368"/>
      <c r="AI796" s="287"/>
      <c r="AJ796" s="287"/>
      <c r="AK796" s="287"/>
      <c r="AL796" s="287"/>
      <c r="AM796" s="287"/>
      <c r="AN796" s="287"/>
      <c r="AO796" s="287"/>
      <c r="AP796" s="287"/>
      <c r="AQ796" s="287"/>
      <c r="AR796" s="287"/>
      <c r="AS796" s="287"/>
      <c r="AT796" s="286"/>
      <c r="AU796" s="367"/>
      <c r="AV796" s="287"/>
      <c r="AW796" s="287"/>
      <c r="AX796" s="287"/>
      <c r="AY796" s="287"/>
      <c r="AZ796" s="287"/>
      <c r="BA796" s="287"/>
      <c r="BB796" s="287"/>
      <c r="BC796" s="287"/>
      <c r="BD796" s="287"/>
      <c r="BE796" s="287"/>
      <c r="BF796" s="288"/>
      <c r="BG796" s="396"/>
      <c r="BH796" s="397"/>
      <c r="BI796" s="287"/>
      <c r="BJ796" s="287"/>
      <c r="BK796" s="287"/>
      <c r="BL796" s="287"/>
      <c r="BM796" s="287"/>
      <c r="BN796" s="287"/>
      <c r="BO796" s="287"/>
      <c r="BP796" s="287"/>
      <c r="BQ796" s="287"/>
      <c r="BR796" s="287"/>
      <c r="BS796" s="287"/>
      <c r="BT796" s="286"/>
    </row>
    <row r="797" spans="1:72" s="217" customFormat="1" ht="11.65" customHeight="1" x14ac:dyDescent="0.2">
      <c r="A797" s="289" t="str">
        <f>IF(ISBLANK(Tracker!G748),"",Tracker!G748)</f>
        <v xml:space="preserve">FLAT 15 </v>
      </c>
      <c r="B797" s="971" t="str">
        <f>IF(ISBLANK(Tracker!H748),"",Tracker!H748)</f>
        <v>Brooks Croft</v>
      </c>
      <c r="C797" s="972"/>
      <c r="D797" s="972"/>
      <c r="E797" s="973"/>
      <c r="F797" s="96" t="str">
        <f>IF(ISBLANK(Tracker!L748),"",Tracker!L748)</f>
        <v>B35 7BY</v>
      </c>
      <c r="G797" s="217">
        <f t="shared" si="102"/>
        <v>759</v>
      </c>
      <c r="H797" s="368"/>
      <c r="I797" s="287"/>
      <c r="J797" s="287"/>
      <c r="K797" s="287"/>
      <c r="L797" s="287"/>
      <c r="M797" s="287"/>
      <c r="N797" s="287"/>
      <c r="O797" s="287"/>
      <c r="P797" s="287"/>
      <c r="Q797" s="287"/>
      <c r="R797" s="287"/>
      <c r="S797" s="287"/>
      <c r="T797" s="286"/>
      <c r="U797" s="367"/>
      <c r="V797" s="287"/>
      <c r="W797" s="287"/>
      <c r="X797" s="287"/>
      <c r="Y797" s="287"/>
      <c r="Z797" s="287"/>
      <c r="AA797" s="287"/>
      <c r="AB797" s="287"/>
      <c r="AC797" s="287"/>
      <c r="AD797" s="287"/>
      <c r="AE797" s="287"/>
      <c r="AF797" s="287"/>
      <c r="AG797" s="365"/>
      <c r="AH797" s="368"/>
      <c r="AI797" s="287"/>
      <c r="AJ797" s="287"/>
      <c r="AK797" s="287"/>
      <c r="AL797" s="287"/>
      <c r="AM797" s="287"/>
      <c r="AN797" s="287"/>
      <c r="AO797" s="287"/>
      <c r="AP797" s="287"/>
      <c r="AQ797" s="287"/>
      <c r="AR797" s="287"/>
      <c r="AS797" s="287"/>
      <c r="AT797" s="286"/>
      <c r="AU797" s="367"/>
      <c r="AV797" s="287"/>
      <c r="AW797" s="287"/>
      <c r="AX797" s="287"/>
      <c r="AY797" s="287"/>
      <c r="AZ797" s="287"/>
      <c r="BA797" s="287"/>
      <c r="BB797" s="287"/>
      <c r="BC797" s="287"/>
      <c r="BD797" s="287"/>
      <c r="BE797" s="287"/>
      <c r="BF797" s="288"/>
      <c r="BG797" s="396"/>
      <c r="BH797" s="397"/>
      <c r="BI797" s="287"/>
      <c r="BJ797" s="287"/>
      <c r="BK797" s="287"/>
      <c r="BL797" s="287"/>
      <c r="BM797" s="287"/>
      <c r="BN797" s="287"/>
      <c r="BO797" s="287"/>
      <c r="BP797" s="287"/>
      <c r="BQ797" s="287"/>
      <c r="BR797" s="287"/>
      <c r="BS797" s="287"/>
      <c r="BT797" s="286"/>
    </row>
    <row r="798" spans="1:72" s="217" customFormat="1" ht="11.65" customHeight="1" x14ac:dyDescent="0.2">
      <c r="A798" s="289" t="str">
        <f>IF(ISBLANK(Tracker!G749),"",Tracker!G749)</f>
        <v>FLAT 35</v>
      </c>
      <c r="B798" s="971" t="str">
        <f>IF(ISBLANK(Tracker!H749),"",Tracker!H749)</f>
        <v>Brooks Croft</v>
      </c>
      <c r="C798" s="972"/>
      <c r="D798" s="972"/>
      <c r="E798" s="973"/>
      <c r="F798" s="96" t="str">
        <f>IF(ISBLANK(Tracker!L749),"",Tracker!L749)</f>
        <v>B35 7BY</v>
      </c>
      <c r="G798" s="217">
        <f t="shared" si="102"/>
        <v>760</v>
      </c>
      <c r="H798" s="368"/>
      <c r="I798" s="287"/>
      <c r="J798" s="287"/>
      <c r="K798" s="287"/>
      <c r="L798" s="287"/>
      <c r="M798" s="287"/>
      <c r="N798" s="287"/>
      <c r="O798" s="287"/>
      <c r="P798" s="287"/>
      <c r="Q798" s="287"/>
      <c r="R798" s="287"/>
      <c r="S798" s="287"/>
      <c r="T798" s="286"/>
      <c r="U798" s="367"/>
      <c r="V798" s="287"/>
      <c r="W798" s="287"/>
      <c r="X798" s="287"/>
      <c r="Y798" s="287"/>
      <c r="Z798" s="287"/>
      <c r="AA798" s="287"/>
      <c r="AB798" s="287"/>
      <c r="AC798" s="287"/>
      <c r="AD798" s="287"/>
      <c r="AE798" s="287"/>
      <c r="AF798" s="287"/>
      <c r="AG798" s="365"/>
      <c r="AH798" s="368"/>
      <c r="AI798" s="287"/>
      <c r="AJ798" s="287"/>
      <c r="AK798" s="287"/>
      <c r="AL798" s="287"/>
      <c r="AM798" s="287"/>
      <c r="AN798" s="287"/>
      <c r="AO798" s="287"/>
      <c r="AP798" s="287"/>
      <c r="AQ798" s="287"/>
      <c r="AR798" s="287"/>
      <c r="AS798" s="287"/>
      <c r="AT798" s="286"/>
      <c r="AU798" s="367"/>
      <c r="AV798" s="287"/>
      <c r="AW798" s="287"/>
      <c r="AX798" s="287"/>
      <c r="AY798" s="287"/>
      <c r="AZ798" s="287"/>
      <c r="BA798" s="287"/>
      <c r="BB798" s="287"/>
      <c r="BC798" s="287"/>
      <c r="BD798" s="287"/>
      <c r="BE798" s="287"/>
      <c r="BF798" s="288"/>
      <c r="BG798" s="396"/>
      <c r="BH798" s="397"/>
      <c r="BI798" s="287"/>
      <c r="BJ798" s="287"/>
      <c r="BK798" s="287"/>
      <c r="BL798" s="287"/>
      <c r="BM798" s="287"/>
      <c r="BN798" s="287"/>
      <c r="BO798" s="287"/>
      <c r="BP798" s="287"/>
      <c r="BQ798" s="287"/>
      <c r="BR798" s="287"/>
      <c r="BS798" s="287"/>
      <c r="BT798" s="286"/>
    </row>
    <row r="799" spans="1:72" s="217" customFormat="1" ht="11.65" customHeight="1" x14ac:dyDescent="0.2">
      <c r="A799" s="289" t="str">
        <f>IF(ISBLANK(Tracker!G750),"",Tracker!G750)</f>
        <v>FLAT 37</v>
      </c>
      <c r="B799" s="971" t="str">
        <f>IF(ISBLANK(Tracker!H750),"",Tracker!H750)</f>
        <v>Brooks Croft</v>
      </c>
      <c r="C799" s="972"/>
      <c r="D799" s="972"/>
      <c r="E799" s="973"/>
      <c r="F799" s="96" t="str">
        <f>IF(ISBLANK(Tracker!L750),"",Tracker!L750)</f>
        <v>B35 7BY</v>
      </c>
      <c r="G799" s="217">
        <f t="shared" si="102"/>
        <v>761</v>
      </c>
      <c r="H799" s="368"/>
      <c r="I799" s="287"/>
      <c r="J799" s="287"/>
      <c r="K799" s="287"/>
      <c r="L799" s="287"/>
      <c r="M799" s="287"/>
      <c r="N799" s="287"/>
      <c r="O799" s="287"/>
      <c r="P799" s="287"/>
      <c r="Q799" s="287"/>
      <c r="R799" s="287"/>
      <c r="S799" s="287"/>
      <c r="T799" s="286"/>
      <c r="U799" s="367"/>
      <c r="V799" s="287"/>
      <c r="W799" s="287"/>
      <c r="X799" s="287"/>
      <c r="Y799" s="287"/>
      <c r="Z799" s="287"/>
      <c r="AA799" s="287"/>
      <c r="AB799" s="287"/>
      <c r="AC799" s="287"/>
      <c r="AD799" s="287"/>
      <c r="AE799" s="287"/>
      <c r="AF799" s="287"/>
      <c r="AG799" s="365"/>
      <c r="AH799" s="368"/>
      <c r="AI799" s="287"/>
      <c r="AJ799" s="287"/>
      <c r="AK799" s="287"/>
      <c r="AL799" s="287"/>
      <c r="AM799" s="287"/>
      <c r="AN799" s="287"/>
      <c r="AO799" s="287"/>
      <c r="AP799" s="287"/>
      <c r="AQ799" s="287"/>
      <c r="AR799" s="287"/>
      <c r="AS799" s="287"/>
      <c r="AT799" s="286"/>
      <c r="AU799" s="367"/>
      <c r="AV799" s="287"/>
      <c r="AW799" s="287"/>
      <c r="AX799" s="287"/>
      <c r="AY799" s="287"/>
      <c r="AZ799" s="287"/>
      <c r="BA799" s="287"/>
      <c r="BB799" s="287"/>
      <c r="BC799" s="287"/>
      <c r="BD799" s="287"/>
      <c r="BE799" s="287"/>
      <c r="BF799" s="288"/>
      <c r="BG799" s="396"/>
      <c r="BH799" s="397"/>
      <c r="BI799" s="287"/>
      <c r="BJ799" s="287"/>
      <c r="BK799" s="287"/>
      <c r="BL799" s="287"/>
      <c r="BM799" s="287"/>
      <c r="BN799" s="287"/>
      <c r="BO799" s="287"/>
      <c r="BP799" s="287"/>
      <c r="BQ799" s="287"/>
      <c r="BR799" s="287"/>
      <c r="BS799" s="287"/>
      <c r="BT799" s="286"/>
    </row>
    <row r="800" spans="1:72" s="217" customFormat="1" ht="11.65" customHeight="1" x14ac:dyDescent="0.2">
      <c r="A800" s="289" t="str">
        <f>IF(ISBLANK(Tracker!G751),"",Tracker!G751)</f>
        <v>FLAT 39</v>
      </c>
      <c r="B800" s="971" t="str">
        <f>IF(ISBLANK(Tracker!H751),"",Tracker!H751)</f>
        <v>Brooks Croft</v>
      </c>
      <c r="C800" s="972"/>
      <c r="D800" s="972"/>
      <c r="E800" s="973"/>
      <c r="F800" s="96" t="str">
        <f>IF(ISBLANK(Tracker!L751),"",Tracker!L751)</f>
        <v>B35 7BY</v>
      </c>
      <c r="G800" s="217">
        <f t="shared" si="102"/>
        <v>762</v>
      </c>
      <c r="H800" s="368"/>
      <c r="I800" s="287"/>
      <c r="J800" s="287"/>
      <c r="K800" s="287"/>
      <c r="L800" s="287"/>
      <c r="M800" s="287"/>
      <c r="N800" s="287"/>
      <c r="O800" s="287"/>
      <c r="P800" s="287"/>
      <c r="Q800" s="287"/>
      <c r="R800" s="287"/>
      <c r="S800" s="287"/>
      <c r="T800" s="286"/>
      <c r="U800" s="367"/>
      <c r="V800" s="287"/>
      <c r="W800" s="287"/>
      <c r="X800" s="287"/>
      <c r="Y800" s="287"/>
      <c r="Z800" s="287"/>
      <c r="AA800" s="287"/>
      <c r="AB800" s="287"/>
      <c r="AC800" s="287"/>
      <c r="AD800" s="287"/>
      <c r="AE800" s="287"/>
      <c r="AF800" s="287"/>
      <c r="AG800" s="365"/>
      <c r="AH800" s="368"/>
      <c r="AI800" s="287"/>
      <c r="AJ800" s="287"/>
      <c r="AK800" s="287"/>
      <c r="AL800" s="287"/>
      <c r="AM800" s="287"/>
      <c r="AN800" s="287"/>
      <c r="AO800" s="287"/>
      <c r="AP800" s="287"/>
      <c r="AQ800" s="287"/>
      <c r="AR800" s="287"/>
      <c r="AS800" s="287"/>
      <c r="AT800" s="286"/>
      <c r="AU800" s="367"/>
      <c r="AV800" s="287"/>
      <c r="AW800" s="287"/>
      <c r="AX800" s="287"/>
      <c r="AY800" s="287"/>
      <c r="AZ800" s="287"/>
      <c r="BA800" s="287"/>
      <c r="BB800" s="287"/>
      <c r="BC800" s="287"/>
      <c r="BD800" s="287"/>
      <c r="BE800" s="287"/>
      <c r="BF800" s="288"/>
      <c r="BG800" s="396"/>
      <c r="BH800" s="397"/>
      <c r="BI800" s="287"/>
      <c r="BJ800" s="287"/>
      <c r="BK800" s="287"/>
      <c r="BL800" s="287"/>
      <c r="BM800" s="287"/>
      <c r="BN800" s="287"/>
      <c r="BO800" s="287"/>
      <c r="BP800" s="287"/>
      <c r="BQ800" s="287"/>
      <c r="BR800" s="287"/>
      <c r="BS800" s="287"/>
      <c r="BT800" s="286"/>
    </row>
    <row r="801" spans="1:72" s="217" customFormat="1" ht="11.65" customHeight="1" x14ac:dyDescent="0.2">
      <c r="A801" s="289" t="str">
        <f>IF(ISBLANK(Tracker!G752),"",Tracker!G752)</f>
        <v>FLAT 43</v>
      </c>
      <c r="B801" s="971" t="str">
        <f>IF(ISBLANK(Tracker!H752),"",Tracker!H752)</f>
        <v>Brooks Croft</v>
      </c>
      <c r="C801" s="972"/>
      <c r="D801" s="972"/>
      <c r="E801" s="973"/>
      <c r="F801" s="96" t="str">
        <f>IF(ISBLANK(Tracker!L752),"",Tracker!L752)</f>
        <v>B35 7BY</v>
      </c>
      <c r="G801" s="217">
        <f t="shared" si="102"/>
        <v>763</v>
      </c>
      <c r="H801" s="368"/>
      <c r="I801" s="287"/>
      <c r="J801" s="287"/>
      <c r="K801" s="287"/>
      <c r="L801" s="287"/>
      <c r="M801" s="287"/>
      <c r="N801" s="287"/>
      <c r="O801" s="287"/>
      <c r="P801" s="287"/>
      <c r="Q801" s="287"/>
      <c r="R801" s="287"/>
      <c r="S801" s="287"/>
      <c r="T801" s="286"/>
      <c r="U801" s="367"/>
      <c r="V801" s="287"/>
      <c r="W801" s="287"/>
      <c r="X801" s="287"/>
      <c r="Y801" s="287"/>
      <c r="Z801" s="287"/>
      <c r="AA801" s="287"/>
      <c r="AB801" s="287"/>
      <c r="AC801" s="287"/>
      <c r="AD801" s="287"/>
      <c r="AE801" s="287"/>
      <c r="AF801" s="287"/>
      <c r="AG801" s="365"/>
      <c r="AH801" s="368"/>
      <c r="AI801" s="287"/>
      <c r="AJ801" s="287"/>
      <c r="AK801" s="287"/>
      <c r="AL801" s="287"/>
      <c r="AM801" s="287"/>
      <c r="AN801" s="287"/>
      <c r="AO801" s="287"/>
      <c r="AP801" s="287"/>
      <c r="AQ801" s="287"/>
      <c r="AR801" s="287"/>
      <c r="AS801" s="287"/>
      <c r="AT801" s="286"/>
      <c r="AU801" s="367"/>
      <c r="AV801" s="287"/>
      <c r="AW801" s="287"/>
      <c r="AX801" s="287"/>
      <c r="AY801" s="287"/>
      <c r="AZ801" s="287"/>
      <c r="BA801" s="287"/>
      <c r="BB801" s="287"/>
      <c r="BC801" s="287"/>
      <c r="BD801" s="287"/>
      <c r="BE801" s="287"/>
      <c r="BF801" s="288"/>
      <c r="BG801" s="396"/>
      <c r="BH801" s="397"/>
      <c r="BI801" s="287"/>
      <c r="BJ801" s="287"/>
      <c r="BK801" s="287"/>
      <c r="BL801" s="287"/>
      <c r="BM801" s="287"/>
      <c r="BN801" s="287"/>
      <c r="BO801" s="287"/>
      <c r="BP801" s="287"/>
      <c r="BQ801" s="287"/>
      <c r="BR801" s="287"/>
      <c r="BS801" s="287"/>
      <c r="BT801" s="286"/>
    </row>
    <row r="802" spans="1:72" s="217" customFormat="1" ht="11.65" customHeight="1" x14ac:dyDescent="0.2">
      <c r="A802" s="289" t="str">
        <f>IF(ISBLANK(Tracker!G753),"",Tracker!G753)</f>
        <v>FLAT 45</v>
      </c>
      <c r="B802" s="971" t="str">
        <f>IF(ISBLANK(Tracker!H753),"",Tracker!H753)</f>
        <v>Brooks Croft</v>
      </c>
      <c r="C802" s="972"/>
      <c r="D802" s="972"/>
      <c r="E802" s="973"/>
      <c r="F802" s="96" t="str">
        <f>IF(ISBLANK(Tracker!L753),"",Tracker!L753)</f>
        <v>B35 7BY</v>
      </c>
      <c r="G802" s="217">
        <f t="shared" si="102"/>
        <v>764</v>
      </c>
      <c r="H802" s="368"/>
      <c r="I802" s="287"/>
      <c r="J802" s="287"/>
      <c r="K802" s="287"/>
      <c r="L802" s="287"/>
      <c r="M802" s="287"/>
      <c r="N802" s="287"/>
      <c r="O802" s="287"/>
      <c r="P802" s="287"/>
      <c r="Q802" s="287"/>
      <c r="R802" s="287"/>
      <c r="S802" s="287"/>
      <c r="T802" s="286"/>
      <c r="U802" s="367"/>
      <c r="V802" s="287"/>
      <c r="W802" s="287"/>
      <c r="X802" s="287"/>
      <c r="Y802" s="287"/>
      <c r="Z802" s="287"/>
      <c r="AA802" s="287"/>
      <c r="AB802" s="287"/>
      <c r="AC802" s="287"/>
      <c r="AD802" s="287"/>
      <c r="AE802" s="287"/>
      <c r="AF802" s="287"/>
      <c r="AG802" s="365"/>
      <c r="AH802" s="368"/>
      <c r="AI802" s="287"/>
      <c r="AJ802" s="287"/>
      <c r="AK802" s="287"/>
      <c r="AL802" s="287"/>
      <c r="AM802" s="287"/>
      <c r="AN802" s="287"/>
      <c r="AO802" s="287"/>
      <c r="AP802" s="287"/>
      <c r="AQ802" s="287"/>
      <c r="AR802" s="287"/>
      <c r="AS802" s="287"/>
      <c r="AT802" s="286"/>
      <c r="AU802" s="367"/>
      <c r="AV802" s="287"/>
      <c r="AW802" s="287"/>
      <c r="AX802" s="287"/>
      <c r="AY802" s="287"/>
      <c r="AZ802" s="287"/>
      <c r="BA802" s="287"/>
      <c r="BB802" s="287"/>
      <c r="BC802" s="287"/>
      <c r="BD802" s="287"/>
      <c r="BE802" s="287"/>
      <c r="BF802" s="288"/>
      <c r="BG802" s="396"/>
      <c r="BH802" s="397"/>
      <c r="BI802" s="287"/>
      <c r="BJ802" s="287"/>
      <c r="BK802" s="287"/>
      <c r="BL802" s="287"/>
      <c r="BM802" s="287"/>
      <c r="BN802" s="287"/>
      <c r="BO802" s="287"/>
      <c r="BP802" s="287"/>
      <c r="BQ802" s="287"/>
      <c r="BR802" s="287"/>
      <c r="BS802" s="287"/>
      <c r="BT802" s="286"/>
    </row>
    <row r="803" spans="1:72" s="217" customFormat="1" ht="11.65" customHeight="1" x14ac:dyDescent="0.2">
      <c r="A803" s="289" t="str">
        <f>IF(ISBLANK(Tracker!G754),"",Tracker!G754)</f>
        <v>FLAT 47</v>
      </c>
      <c r="B803" s="971" t="str">
        <f>IF(ISBLANK(Tracker!H754),"",Tracker!H754)</f>
        <v>Brooks Croft</v>
      </c>
      <c r="C803" s="972"/>
      <c r="D803" s="972"/>
      <c r="E803" s="973"/>
      <c r="F803" s="96" t="str">
        <f>IF(ISBLANK(Tracker!L754),"",Tracker!L754)</f>
        <v>B35 7BY</v>
      </c>
      <c r="G803" s="217">
        <f t="shared" si="102"/>
        <v>765</v>
      </c>
      <c r="H803" s="368"/>
      <c r="I803" s="287"/>
      <c r="J803" s="287"/>
      <c r="K803" s="287"/>
      <c r="L803" s="287"/>
      <c r="M803" s="287"/>
      <c r="N803" s="287"/>
      <c r="O803" s="287"/>
      <c r="P803" s="287"/>
      <c r="Q803" s="287"/>
      <c r="R803" s="287"/>
      <c r="S803" s="287"/>
      <c r="T803" s="286"/>
      <c r="U803" s="367"/>
      <c r="V803" s="287"/>
      <c r="W803" s="287"/>
      <c r="X803" s="287"/>
      <c r="Y803" s="287"/>
      <c r="Z803" s="287"/>
      <c r="AA803" s="287"/>
      <c r="AB803" s="287"/>
      <c r="AC803" s="287"/>
      <c r="AD803" s="287"/>
      <c r="AE803" s="287"/>
      <c r="AF803" s="287"/>
      <c r="AG803" s="365"/>
      <c r="AH803" s="368"/>
      <c r="AI803" s="287"/>
      <c r="AJ803" s="287"/>
      <c r="AK803" s="287"/>
      <c r="AL803" s="287"/>
      <c r="AM803" s="287"/>
      <c r="AN803" s="287"/>
      <c r="AO803" s="287"/>
      <c r="AP803" s="287"/>
      <c r="AQ803" s="287"/>
      <c r="AR803" s="287"/>
      <c r="AS803" s="287"/>
      <c r="AT803" s="286"/>
      <c r="AU803" s="367"/>
      <c r="AV803" s="287"/>
      <c r="AW803" s="287"/>
      <c r="AX803" s="287"/>
      <c r="AY803" s="287"/>
      <c r="AZ803" s="287"/>
      <c r="BA803" s="287"/>
      <c r="BB803" s="287"/>
      <c r="BC803" s="287"/>
      <c r="BD803" s="287"/>
      <c r="BE803" s="287"/>
      <c r="BF803" s="288"/>
      <c r="BG803" s="396"/>
      <c r="BH803" s="397"/>
      <c r="BI803" s="287"/>
      <c r="BJ803" s="287"/>
      <c r="BK803" s="287"/>
      <c r="BL803" s="287"/>
      <c r="BM803" s="287"/>
      <c r="BN803" s="287"/>
      <c r="BO803" s="287"/>
      <c r="BP803" s="287"/>
      <c r="BQ803" s="287"/>
      <c r="BR803" s="287"/>
      <c r="BS803" s="287"/>
      <c r="BT803" s="286"/>
    </row>
    <row r="804" spans="1:72" s="217" customFormat="1" ht="11.65" customHeight="1" x14ac:dyDescent="0.2">
      <c r="A804" s="289" t="str">
        <f>IF(ISBLANK(Tracker!G755),"",Tracker!G755)</f>
        <v xml:space="preserve">FLAT 49 </v>
      </c>
      <c r="B804" s="971" t="str">
        <f>IF(ISBLANK(Tracker!H755),"",Tracker!H755)</f>
        <v>Brooks Croft</v>
      </c>
      <c r="C804" s="972"/>
      <c r="D804" s="972"/>
      <c r="E804" s="973"/>
      <c r="F804" s="96" t="str">
        <f>IF(ISBLANK(Tracker!L755),"",Tracker!L755)</f>
        <v>B35 7BY</v>
      </c>
      <c r="G804" s="217">
        <f t="shared" ref="G804:G848" si="103">IF(B804&lt;&gt;"",G803+1,"")</f>
        <v>766</v>
      </c>
      <c r="H804" s="368"/>
      <c r="I804" s="287"/>
      <c r="J804" s="287"/>
      <c r="K804" s="287"/>
      <c r="L804" s="287"/>
      <c r="M804" s="287"/>
      <c r="N804" s="287"/>
      <c r="O804" s="287"/>
      <c r="P804" s="287"/>
      <c r="Q804" s="287"/>
      <c r="R804" s="287"/>
      <c r="S804" s="287"/>
      <c r="T804" s="286"/>
      <c r="U804" s="367"/>
      <c r="V804" s="287"/>
      <c r="W804" s="287"/>
      <c r="X804" s="287"/>
      <c r="Y804" s="287"/>
      <c r="Z804" s="287"/>
      <c r="AA804" s="287"/>
      <c r="AB804" s="287"/>
      <c r="AC804" s="287"/>
      <c r="AD804" s="287"/>
      <c r="AE804" s="287"/>
      <c r="AF804" s="287"/>
      <c r="AG804" s="365"/>
      <c r="AH804" s="368"/>
      <c r="AI804" s="287"/>
      <c r="AJ804" s="287"/>
      <c r="AK804" s="287"/>
      <c r="AL804" s="287"/>
      <c r="AM804" s="287"/>
      <c r="AN804" s="287"/>
      <c r="AO804" s="287"/>
      <c r="AP804" s="287"/>
      <c r="AQ804" s="287"/>
      <c r="AR804" s="287"/>
      <c r="AS804" s="287"/>
      <c r="AT804" s="286"/>
      <c r="AU804" s="367"/>
      <c r="AV804" s="287"/>
      <c r="AW804" s="287"/>
      <c r="AX804" s="287"/>
      <c r="AY804" s="287"/>
      <c r="AZ804" s="287"/>
      <c r="BA804" s="287"/>
      <c r="BB804" s="287"/>
      <c r="BC804" s="287"/>
      <c r="BD804" s="287"/>
      <c r="BE804" s="287"/>
      <c r="BF804" s="288"/>
      <c r="BG804" s="396"/>
      <c r="BH804" s="397"/>
      <c r="BI804" s="287"/>
      <c r="BJ804" s="287"/>
      <c r="BK804" s="287"/>
      <c r="BL804" s="287"/>
      <c r="BM804" s="287"/>
      <c r="BN804" s="287"/>
      <c r="BO804" s="287"/>
      <c r="BP804" s="287"/>
      <c r="BQ804" s="287"/>
      <c r="BR804" s="287"/>
      <c r="BS804" s="287"/>
      <c r="BT804" s="286"/>
    </row>
    <row r="805" spans="1:72" s="217" customFormat="1" ht="11.65" customHeight="1" x14ac:dyDescent="0.2">
      <c r="A805" s="289" t="str">
        <f>IF(ISBLANK(Tracker!G756),"",Tracker!G756)</f>
        <v>FLAT 51</v>
      </c>
      <c r="B805" s="971" t="str">
        <f>IF(ISBLANK(Tracker!H756),"",Tracker!H756)</f>
        <v>Brooks Croft</v>
      </c>
      <c r="C805" s="972"/>
      <c r="D805" s="972"/>
      <c r="E805" s="973"/>
      <c r="F805" s="96" t="str">
        <f>IF(ISBLANK(Tracker!L756),"",Tracker!L756)</f>
        <v>B35 7BY</v>
      </c>
      <c r="G805" s="217">
        <f t="shared" si="103"/>
        <v>767</v>
      </c>
      <c r="H805" s="368"/>
      <c r="I805" s="287"/>
      <c r="J805" s="287"/>
      <c r="K805" s="287"/>
      <c r="L805" s="287"/>
      <c r="M805" s="287"/>
      <c r="N805" s="287"/>
      <c r="O805" s="287"/>
      <c r="P805" s="287"/>
      <c r="Q805" s="287"/>
      <c r="R805" s="287"/>
      <c r="S805" s="287"/>
      <c r="T805" s="286"/>
      <c r="U805" s="367"/>
      <c r="V805" s="287"/>
      <c r="W805" s="287"/>
      <c r="X805" s="287"/>
      <c r="Y805" s="287"/>
      <c r="Z805" s="287"/>
      <c r="AA805" s="287"/>
      <c r="AB805" s="287"/>
      <c r="AC805" s="287"/>
      <c r="AD805" s="287"/>
      <c r="AE805" s="287"/>
      <c r="AF805" s="287"/>
      <c r="AG805" s="365"/>
      <c r="AH805" s="368"/>
      <c r="AI805" s="287"/>
      <c r="AJ805" s="287"/>
      <c r="AK805" s="287"/>
      <c r="AL805" s="287"/>
      <c r="AM805" s="287"/>
      <c r="AN805" s="287"/>
      <c r="AO805" s="287"/>
      <c r="AP805" s="287"/>
      <c r="AQ805" s="287"/>
      <c r="AR805" s="287"/>
      <c r="AS805" s="287"/>
      <c r="AT805" s="286"/>
      <c r="AU805" s="367"/>
      <c r="AV805" s="287"/>
      <c r="AW805" s="287"/>
      <c r="AX805" s="287"/>
      <c r="AY805" s="287"/>
      <c r="AZ805" s="287"/>
      <c r="BA805" s="287"/>
      <c r="BB805" s="287"/>
      <c r="BC805" s="287"/>
      <c r="BD805" s="287"/>
      <c r="BE805" s="287"/>
      <c r="BF805" s="288"/>
      <c r="BG805" s="396"/>
      <c r="BH805" s="397"/>
      <c r="BI805" s="287"/>
      <c r="BJ805" s="287"/>
      <c r="BK805" s="287"/>
      <c r="BL805" s="287"/>
      <c r="BM805" s="287"/>
      <c r="BN805" s="287"/>
      <c r="BO805" s="287"/>
      <c r="BP805" s="287"/>
      <c r="BQ805" s="287"/>
      <c r="BR805" s="287"/>
      <c r="BS805" s="287"/>
      <c r="BT805" s="286"/>
    </row>
    <row r="806" spans="1:72" s="217" customFormat="1" ht="11.65" customHeight="1" x14ac:dyDescent="0.2">
      <c r="A806" s="289" t="str">
        <f>IF(ISBLANK(Tracker!G757),"",Tracker!G757)</f>
        <v xml:space="preserve">FLAT 7 </v>
      </c>
      <c r="B806" s="971" t="str">
        <f>IF(ISBLANK(Tracker!H757),"",Tracker!H757)</f>
        <v>Brooks Croft</v>
      </c>
      <c r="C806" s="972"/>
      <c r="D806" s="972"/>
      <c r="E806" s="973"/>
      <c r="F806" s="96" t="str">
        <f>IF(ISBLANK(Tracker!L757),"",Tracker!L757)</f>
        <v>B35 7BY</v>
      </c>
      <c r="G806" s="217">
        <f t="shared" si="103"/>
        <v>768</v>
      </c>
      <c r="H806" s="368"/>
      <c r="I806" s="287"/>
      <c r="J806" s="287"/>
      <c r="K806" s="287"/>
      <c r="L806" s="287"/>
      <c r="M806" s="287"/>
      <c r="N806" s="287"/>
      <c r="O806" s="287"/>
      <c r="P806" s="287"/>
      <c r="Q806" s="287"/>
      <c r="R806" s="287"/>
      <c r="S806" s="287"/>
      <c r="T806" s="286"/>
      <c r="U806" s="367"/>
      <c r="V806" s="287"/>
      <c r="W806" s="287"/>
      <c r="X806" s="287"/>
      <c r="Y806" s="287"/>
      <c r="Z806" s="287"/>
      <c r="AA806" s="287"/>
      <c r="AB806" s="287"/>
      <c r="AC806" s="287"/>
      <c r="AD806" s="287"/>
      <c r="AE806" s="287"/>
      <c r="AF806" s="287"/>
      <c r="AG806" s="365"/>
      <c r="AH806" s="368"/>
      <c r="AI806" s="287"/>
      <c r="AJ806" s="287"/>
      <c r="AK806" s="287"/>
      <c r="AL806" s="287"/>
      <c r="AM806" s="287"/>
      <c r="AN806" s="287"/>
      <c r="AO806" s="287"/>
      <c r="AP806" s="287"/>
      <c r="AQ806" s="287"/>
      <c r="AR806" s="287"/>
      <c r="AS806" s="287"/>
      <c r="AT806" s="286"/>
      <c r="AU806" s="367"/>
      <c r="AV806" s="287"/>
      <c r="AW806" s="287"/>
      <c r="AX806" s="287"/>
      <c r="AY806" s="287"/>
      <c r="AZ806" s="287"/>
      <c r="BA806" s="287"/>
      <c r="BB806" s="287"/>
      <c r="BC806" s="287"/>
      <c r="BD806" s="287"/>
      <c r="BE806" s="287"/>
      <c r="BF806" s="288"/>
      <c r="BG806" s="396"/>
      <c r="BH806" s="397"/>
      <c r="BI806" s="287"/>
      <c r="BJ806" s="287"/>
      <c r="BK806" s="287"/>
      <c r="BL806" s="287"/>
      <c r="BM806" s="287"/>
      <c r="BN806" s="287"/>
      <c r="BO806" s="287"/>
      <c r="BP806" s="287"/>
      <c r="BQ806" s="287"/>
      <c r="BR806" s="287"/>
      <c r="BS806" s="287"/>
      <c r="BT806" s="286"/>
    </row>
    <row r="807" spans="1:72" s="217" customFormat="1" ht="11.65" customHeight="1" x14ac:dyDescent="0.2">
      <c r="A807" s="289" t="str">
        <f>IF(ISBLANK(Tracker!G758),"",Tracker!G758)</f>
        <v xml:space="preserve">FLAT 9 </v>
      </c>
      <c r="B807" s="971" t="str">
        <f>IF(ISBLANK(Tracker!H758),"",Tracker!H758)</f>
        <v>Brooks Croft</v>
      </c>
      <c r="C807" s="972"/>
      <c r="D807" s="972"/>
      <c r="E807" s="973"/>
      <c r="F807" s="96" t="str">
        <f>IF(ISBLANK(Tracker!L758),"",Tracker!L758)</f>
        <v>B35 7BY</v>
      </c>
      <c r="G807" s="217">
        <f t="shared" si="103"/>
        <v>769</v>
      </c>
      <c r="H807" s="368"/>
      <c r="I807" s="287"/>
      <c r="J807" s="287"/>
      <c r="K807" s="287"/>
      <c r="L807" s="287"/>
      <c r="M807" s="287"/>
      <c r="N807" s="287"/>
      <c r="O807" s="287"/>
      <c r="P807" s="287"/>
      <c r="Q807" s="287"/>
      <c r="R807" s="287"/>
      <c r="S807" s="287"/>
      <c r="T807" s="286"/>
      <c r="U807" s="367"/>
      <c r="V807" s="287"/>
      <c r="W807" s="287"/>
      <c r="X807" s="287"/>
      <c r="Y807" s="287"/>
      <c r="Z807" s="287"/>
      <c r="AA807" s="287"/>
      <c r="AB807" s="287"/>
      <c r="AC807" s="287"/>
      <c r="AD807" s="287"/>
      <c r="AE807" s="287"/>
      <c r="AF807" s="287"/>
      <c r="AG807" s="365"/>
      <c r="AH807" s="368"/>
      <c r="AI807" s="287"/>
      <c r="AJ807" s="287"/>
      <c r="AK807" s="287"/>
      <c r="AL807" s="287"/>
      <c r="AM807" s="287"/>
      <c r="AN807" s="287"/>
      <c r="AO807" s="287"/>
      <c r="AP807" s="287"/>
      <c r="AQ807" s="287"/>
      <c r="AR807" s="287"/>
      <c r="AS807" s="287"/>
      <c r="AT807" s="286"/>
      <c r="AU807" s="367"/>
      <c r="AV807" s="287"/>
      <c r="AW807" s="287"/>
      <c r="AX807" s="287"/>
      <c r="AY807" s="287"/>
      <c r="AZ807" s="287"/>
      <c r="BA807" s="287"/>
      <c r="BB807" s="287"/>
      <c r="BC807" s="287"/>
      <c r="BD807" s="287"/>
      <c r="BE807" s="287"/>
      <c r="BF807" s="288"/>
      <c r="BG807" s="396"/>
      <c r="BH807" s="397"/>
      <c r="BI807" s="287"/>
      <c r="BJ807" s="287"/>
      <c r="BK807" s="287"/>
      <c r="BL807" s="287"/>
      <c r="BM807" s="287"/>
      <c r="BN807" s="287"/>
      <c r="BO807" s="287"/>
      <c r="BP807" s="287"/>
      <c r="BQ807" s="287"/>
      <c r="BR807" s="287"/>
      <c r="BS807" s="287"/>
      <c r="BT807" s="286"/>
    </row>
    <row r="808" spans="1:72" s="217" customFormat="1" ht="11.65" customHeight="1" x14ac:dyDescent="0.2">
      <c r="A808" s="289" t="str">
        <f>IF(ISBLANK(Tracker!G759),"",Tracker!G759)</f>
        <v>FLAT 11</v>
      </c>
      <c r="B808" s="971" t="str">
        <f>IF(ISBLANK(Tracker!H759),"",Tracker!H759)</f>
        <v>Cadbury Drive</v>
      </c>
      <c r="C808" s="972"/>
      <c r="D808" s="972"/>
      <c r="E808" s="973"/>
      <c r="F808" s="96" t="str">
        <f>IF(ISBLANK(Tracker!L759),"",Tracker!L759)</f>
        <v>B35 7EJ</v>
      </c>
      <c r="G808" s="217">
        <f t="shared" si="103"/>
        <v>770</v>
      </c>
      <c r="H808" s="368"/>
      <c r="I808" s="287"/>
      <c r="J808" s="287"/>
      <c r="K808" s="287"/>
      <c r="L808" s="287"/>
      <c r="M808" s="287"/>
      <c r="N808" s="287"/>
      <c r="O808" s="287"/>
      <c r="P808" s="287"/>
      <c r="Q808" s="287"/>
      <c r="R808" s="287"/>
      <c r="S808" s="287"/>
      <c r="T808" s="286"/>
      <c r="U808" s="367"/>
      <c r="V808" s="287"/>
      <c r="W808" s="287"/>
      <c r="X808" s="287"/>
      <c r="Y808" s="287"/>
      <c r="Z808" s="287"/>
      <c r="AA808" s="287"/>
      <c r="AB808" s="287"/>
      <c r="AC808" s="287"/>
      <c r="AD808" s="287"/>
      <c r="AE808" s="287"/>
      <c r="AF808" s="287"/>
      <c r="AG808" s="365"/>
      <c r="AH808" s="368"/>
      <c r="AI808" s="287"/>
      <c r="AJ808" s="287"/>
      <c r="AK808" s="287"/>
      <c r="AL808" s="287"/>
      <c r="AM808" s="287"/>
      <c r="AN808" s="287"/>
      <c r="AO808" s="287"/>
      <c r="AP808" s="287"/>
      <c r="AQ808" s="287"/>
      <c r="AR808" s="287"/>
      <c r="AS808" s="287"/>
      <c r="AT808" s="286"/>
      <c r="AU808" s="367"/>
      <c r="AV808" s="287"/>
      <c r="AW808" s="287"/>
      <c r="AX808" s="287"/>
      <c r="AY808" s="287"/>
      <c r="AZ808" s="287"/>
      <c r="BA808" s="287"/>
      <c r="BB808" s="287"/>
      <c r="BC808" s="287"/>
      <c r="BD808" s="287"/>
      <c r="BE808" s="287"/>
      <c r="BF808" s="288"/>
      <c r="BG808" s="396"/>
      <c r="BH808" s="397"/>
      <c r="BI808" s="287"/>
      <c r="BJ808" s="287"/>
      <c r="BK808" s="287"/>
      <c r="BL808" s="287"/>
      <c r="BM808" s="287"/>
      <c r="BN808" s="287"/>
      <c r="BO808" s="287"/>
      <c r="BP808" s="287"/>
      <c r="BQ808" s="287"/>
      <c r="BR808" s="287"/>
      <c r="BS808" s="287"/>
      <c r="BT808" s="286"/>
    </row>
    <row r="809" spans="1:72" s="217" customFormat="1" ht="11.65" customHeight="1" x14ac:dyDescent="0.2">
      <c r="A809" s="289" t="str">
        <f>IF(ISBLANK(Tracker!G760),"",Tracker!G760)</f>
        <v>FLAT 15</v>
      </c>
      <c r="B809" s="971" t="str">
        <f>IF(ISBLANK(Tracker!H760),"",Tracker!H760)</f>
        <v>Cadbury Drive</v>
      </c>
      <c r="C809" s="972"/>
      <c r="D809" s="972"/>
      <c r="E809" s="973"/>
      <c r="F809" s="96" t="str">
        <f>IF(ISBLANK(Tracker!L760),"",Tracker!L760)</f>
        <v>B35 7EJ</v>
      </c>
      <c r="G809" s="217">
        <f t="shared" si="103"/>
        <v>771</v>
      </c>
      <c r="H809" s="368"/>
      <c r="I809" s="287"/>
      <c r="J809" s="287"/>
      <c r="K809" s="287"/>
      <c r="L809" s="287"/>
      <c r="M809" s="287"/>
      <c r="N809" s="287"/>
      <c r="O809" s="287"/>
      <c r="P809" s="287"/>
      <c r="Q809" s="287"/>
      <c r="R809" s="287"/>
      <c r="S809" s="287"/>
      <c r="T809" s="286"/>
      <c r="U809" s="367"/>
      <c r="V809" s="287"/>
      <c r="W809" s="287"/>
      <c r="X809" s="287"/>
      <c r="Y809" s="287"/>
      <c r="Z809" s="287"/>
      <c r="AA809" s="287"/>
      <c r="AB809" s="287"/>
      <c r="AC809" s="287"/>
      <c r="AD809" s="287"/>
      <c r="AE809" s="287"/>
      <c r="AF809" s="287"/>
      <c r="AG809" s="365"/>
      <c r="AH809" s="368"/>
      <c r="AI809" s="287"/>
      <c r="AJ809" s="287"/>
      <c r="AK809" s="287"/>
      <c r="AL809" s="287"/>
      <c r="AM809" s="287"/>
      <c r="AN809" s="287"/>
      <c r="AO809" s="287"/>
      <c r="AP809" s="287"/>
      <c r="AQ809" s="287"/>
      <c r="AR809" s="287"/>
      <c r="AS809" s="287"/>
      <c r="AT809" s="286"/>
      <c r="AU809" s="367"/>
      <c r="AV809" s="287"/>
      <c r="AW809" s="287"/>
      <c r="AX809" s="287"/>
      <c r="AY809" s="287"/>
      <c r="AZ809" s="287"/>
      <c r="BA809" s="287"/>
      <c r="BB809" s="287"/>
      <c r="BC809" s="287"/>
      <c r="BD809" s="287"/>
      <c r="BE809" s="287"/>
      <c r="BF809" s="288"/>
      <c r="BG809" s="396"/>
      <c r="BH809" s="397"/>
      <c r="BI809" s="287"/>
      <c r="BJ809" s="287"/>
      <c r="BK809" s="287"/>
      <c r="BL809" s="287"/>
      <c r="BM809" s="287"/>
      <c r="BN809" s="287"/>
      <c r="BO809" s="287"/>
      <c r="BP809" s="287"/>
      <c r="BQ809" s="287"/>
      <c r="BR809" s="287"/>
      <c r="BS809" s="287"/>
      <c r="BT809" s="286"/>
    </row>
    <row r="810" spans="1:72" s="217" customFormat="1" ht="11.65" customHeight="1" x14ac:dyDescent="0.2">
      <c r="A810" s="289" t="str">
        <f>IF(ISBLANK(Tracker!G761),"",Tracker!G761)</f>
        <v>FLAT 17</v>
      </c>
      <c r="B810" s="971" t="str">
        <f>IF(ISBLANK(Tracker!H761),"",Tracker!H761)</f>
        <v>Cadbury Drive</v>
      </c>
      <c r="C810" s="972"/>
      <c r="D810" s="972"/>
      <c r="E810" s="973"/>
      <c r="F810" s="96" t="str">
        <f>IF(ISBLANK(Tracker!L761),"",Tracker!L761)</f>
        <v>B35 7EJ</v>
      </c>
      <c r="G810" s="217">
        <f t="shared" si="103"/>
        <v>772</v>
      </c>
      <c r="H810" s="368"/>
      <c r="I810" s="287"/>
      <c r="J810" s="287"/>
      <c r="K810" s="287"/>
      <c r="L810" s="287"/>
      <c r="M810" s="287"/>
      <c r="N810" s="287"/>
      <c r="O810" s="287"/>
      <c r="P810" s="287"/>
      <c r="Q810" s="287"/>
      <c r="R810" s="287"/>
      <c r="S810" s="287"/>
      <c r="T810" s="286"/>
      <c r="U810" s="367"/>
      <c r="V810" s="287"/>
      <c r="W810" s="287"/>
      <c r="X810" s="287"/>
      <c r="Y810" s="287"/>
      <c r="Z810" s="287"/>
      <c r="AA810" s="287"/>
      <c r="AB810" s="287"/>
      <c r="AC810" s="287"/>
      <c r="AD810" s="287"/>
      <c r="AE810" s="287"/>
      <c r="AF810" s="287"/>
      <c r="AG810" s="365"/>
      <c r="AH810" s="368"/>
      <c r="AI810" s="287"/>
      <c r="AJ810" s="287"/>
      <c r="AK810" s="287"/>
      <c r="AL810" s="287"/>
      <c r="AM810" s="287"/>
      <c r="AN810" s="287"/>
      <c r="AO810" s="287"/>
      <c r="AP810" s="287"/>
      <c r="AQ810" s="287"/>
      <c r="AR810" s="287"/>
      <c r="AS810" s="287"/>
      <c r="AT810" s="286"/>
      <c r="AU810" s="367"/>
      <c r="AV810" s="287"/>
      <c r="AW810" s="287"/>
      <c r="AX810" s="287"/>
      <c r="AY810" s="287"/>
      <c r="AZ810" s="287"/>
      <c r="BA810" s="287"/>
      <c r="BB810" s="287"/>
      <c r="BC810" s="287"/>
      <c r="BD810" s="287"/>
      <c r="BE810" s="287"/>
      <c r="BF810" s="288"/>
      <c r="BG810" s="396"/>
      <c r="BH810" s="397"/>
      <c r="BI810" s="287"/>
      <c r="BJ810" s="287"/>
      <c r="BK810" s="287"/>
      <c r="BL810" s="287"/>
      <c r="BM810" s="287"/>
      <c r="BN810" s="287"/>
      <c r="BO810" s="287"/>
      <c r="BP810" s="287"/>
      <c r="BQ810" s="287"/>
      <c r="BR810" s="287"/>
      <c r="BS810" s="287"/>
      <c r="BT810" s="286"/>
    </row>
    <row r="811" spans="1:72" s="217" customFormat="1" ht="11.65" customHeight="1" x14ac:dyDescent="0.2">
      <c r="A811" s="289" t="str">
        <f>IF(ISBLANK(Tracker!G762),"",Tracker!G762)</f>
        <v>FLAT 19</v>
      </c>
      <c r="B811" s="971" t="str">
        <f>IF(ISBLANK(Tracker!H762),"",Tracker!H762)</f>
        <v>Cadbury Drive</v>
      </c>
      <c r="C811" s="972"/>
      <c r="D811" s="972"/>
      <c r="E811" s="973"/>
      <c r="F811" s="96" t="str">
        <f>IF(ISBLANK(Tracker!L762),"",Tracker!L762)</f>
        <v>B35 7EJ</v>
      </c>
      <c r="G811" s="217">
        <f t="shared" si="103"/>
        <v>773</v>
      </c>
      <c r="H811" s="368"/>
      <c r="I811" s="287"/>
      <c r="J811" s="287"/>
      <c r="K811" s="287"/>
      <c r="L811" s="287"/>
      <c r="M811" s="287"/>
      <c r="N811" s="287"/>
      <c r="O811" s="287"/>
      <c r="P811" s="287"/>
      <c r="Q811" s="287"/>
      <c r="R811" s="287"/>
      <c r="S811" s="287"/>
      <c r="T811" s="286"/>
      <c r="U811" s="367"/>
      <c r="V811" s="287"/>
      <c r="W811" s="287"/>
      <c r="X811" s="287"/>
      <c r="Y811" s="287"/>
      <c r="Z811" s="287"/>
      <c r="AA811" s="287"/>
      <c r="AB811" s="287"/>
      <c r="AC811" s="287"/>
      <c r="AD811" s="287"/>
      <c r="AE811" s="287"/>
      <c r="AF811" s="287"/>
      <c r="AG811" s="365"/>
      <c r="AH811" s="368"/>
      <c r="AI811" s="287"/>
      <c r="AJ811" s="287"/>
      <c r="AK811" s="287"/>
      <c r="AL811" s="287"/>
      <c r="AM811" s="287"/>
      <c r="AN811" s="287"/>
      <c r="AO811" s="287"/>
      <c r="AP811" s="287"/>
      <c r="AQ811" s="287"/>
      <c r="AR811" s="287"/>
      <c r="AS811" s="287"/>
      <c r="AT811" s="286"/>
      <c r="AU811" s="367"/>
      <c r="AV811" s="287"/>
      <c r="AW811" s="287"/>
      <c r="AX811" s="287"/>
      <c r="AY811" s="287"/>
      <c r="AZ811" s="287"/>
      <c r="BA811" s="287"/>
      <c r="BB811" s="287"/>
      <c r="BC811" s="287"/>
      <c r="BD811" s="287"/>
      <c r="BE811" s="287"/>
      <c r="BF811" s="288"/>
      <c r="BG811" s="396"/>
      <c r="BH811" s="397"/>
      <c r="BI811" s="287"/>
      <c r="BJ811" s="287"/>
      <c r="BK811" s="287"/>
      <c r="BL811" s="287"/>
      <c r="BM811" s="287"/>
      <c r="BN811" s="287"/>
      <c r="BO811" s="287"/>
      <c r="BP811" s="287"/>
      <c r="BQ811" s="287"/>
      <c r="BR811" s="287"/>
      <c r="BS811" s="287"/>
      <c r="BT811" s="286"/>
    </row>
    <row r="812" spans="1:72" s="217" customFormat="1" ht="11.65" customHeight="1" x14ac:dyDescent="0.2">
      <c r="A812" s="289" t="str">
        <f>IF(ISBLANK(Tracker!G763),"",Tracker!G763)</f>
        <v>FLAT 21</v>
      </c>
      <c r="B812" s="971" t="str">
        <f>IF(ISBLANK(Tracker!H763),"",Tracker!H763)</f>
        <v>Cadbury Drive</v>
      </c>
      <c r="C812" s="972"/>
      <c r="D812" s="972"/>
      <c r="E812" s="973"/>
      <c r="F812" s="96" t="str">
        <f>IF(ISBLANK(Tracker!L763),"",Tracker!L763)</f>
        <v>B35 7EJ</v>
      </c>
      <c r="G812" s="217">
        <f t="shared" si="103"/>
        <v>774</v>
      </c>
      <c r="H812" s="368"/>
      <c r="I812" s="287"/>
      <c r="J812" s="287"/>
      <c r="K812" s="287"/>
      <c r="L812" s="287"/>
      <c r="M812" s="287"/>
      <c r="N812" s="287"/>
      <c r="O812" s="287"/>
      <c r="P812" s="287"/>
      <c r="Q812" s="287"/>
      <c r="R812" s="287"/>
      <c r="S812" s="287"/>
      <c r="T812" s="286"/>
      <c r="U812" s="367"/>
      <c r="V812" s="287"/>
      <c r="W812" s="287"/>
      <c r="X812" s="287"/>
      <c r="Y812" s="287"/>
      <c r="Z812" s="287"/>
      <c r="AA812" s="287"/>
      <c r="AB812" s="287"/>
      <c r="AC812" s="287"/>
      <c r="AD812" s="287"/>
      <c r="AE812" s="287"/>
      <c r="AF812" s="287"/>
      <c r="AG812" s="365"/>
      <c r="AH812" s="368"/>
      <c r="AI812" s="287"/>
      <c r="AJ812" s="287"/>
      <c r="AK812" s="287"/>
      <c r="AL812" s="287"/>
      <c r="AM812" s="287"/>
      <c r="AN812" s="287"/>
      <c r="AO812" s="287"/>
      <c r="AP812" s="287"/>
      <c r="AQ812" s="287"/>
      <c r="AR812" s="287"/>
      <c r="AS812" s="287"/>
      <c r="AT812" s="286"/>
      <c r="AU812" s="367"/>
      <c r="AV812" s="287"/>
      <c r="AW812" s="287"/>
      <c r="AX812" s="287"/>
      <c r="AY812" s="287"/>
      <c r="AZ812" s="287"/>
      <c r="BA812" s="287"/>
      <c r="BB812" s="287"/>
      <c r="BC812" s="287"/>
      <c r="BD812" s="287"/>
      <c r="BE812" s="287"/>
      <c r="BF812" s="288"/>
      <c r="BG812" s="396"/>
      <c r="BH812" s="397"/>
      <c r="BI812" s="287"/>
      <c r="BJ812" s="287"/>
      <c r="BK812" s="287"/>
      <c r="BL812" s="287"/>
      <c r="BM812" s="287"/>
      <c r="BN812" s="287"/>
      <c r="BO812" s="287"/>
      <c r="BP812" s="287"/>
      <c r="BQ812" s="287"/>
      <c r="BR812" s="287"/>
      <c r="BS812" s="287"/>
      <c r="BT812" s="286"/>
    </row>
    <row r="813" spans="1:72" s="217" customFormat="1" ht="11.65" customHeight="1" x14ac:dyDescent="0.2">
      <c r="A813" s="289" t="str">
        <f>IF(ISBLANK(Tracker!G764),"",Tracker!G764)</f>
        <v>FLAT 23</v>
      </c>
      <c r="B813" s="971" t="str">
        <f>IF(ISBLANK(Tracker!H764),"",Tracker!H764)</f>
        <v>Cadbury Drive</v>
      </c>
      <c r="C813" s="972"/>
      <c r="D813" s="972"/>
      <c r="E813" s="973"/>
      <c r="F813" s="96" t="str">
        <f>IF(ISBLANK(Tracker!L764),"",Tracker!L764)</f>
        <v>B35 7EJ</v>
      </c>
      <c r="G813" s="217">
        <f t="shared" si="103"/>
        <v>775</v>
      </c>
      <c r="H813" s="368"/>
      <c r="I813" s="287"/>
      <c r="J813" s="287"/>
      <c r="K813" s="287"/>
      <c r="L813" s="287"/>
      <c r="M813" s="287"/>
      <c r="N813" s="287"/>
      <c r="O813" s="287"/>
      <c r="P813" s="287"/>
      <c r="Q813" s="287"/>
      <c r="R813" s="287"/>
      <c r="S813" s="287"/>
      <c r="T813" s="286"/>
      <c r="U813" s="367"/>
      <c r="V813" s="287"/>
      <c r="W813" s="287"/>
      <c r="X813" s="287"/>
      <c r="Y813" s="287"/>
      <c r="Z813" s="287"/>
      <c r="AA813" s="287"/>
      <c r="AB813" s="287"/>
      <c r="AC813" s="287"/>
      <c r="AD813" s="287"/>
      <c r="AE813" s="287"/>
      <c r="AF813" s="287"/>
      <c r="AG813" s="365"/>
      <c r="AH813" s="368"/>
      <c r="AI813" s="287"/>
      <c r="AJ813" s="287"/>
      <c r="AK813" s="287"/>
      <c r="AL813" s="287"/>
      <c r="AM813" s="287"/>
      <c r="AN813" s="287"/>
      <c r="AO813" s="287"/>
      <c r="AP813" s="287"/>
      <c r="AQ813" s="287"/>
      <c r="AR813" s="287"/>
      <c r="AS813" s="287"/>
      <c r="AT813" s="286"/>
      <c r="AU813" s="367"/>
      <c r="AV813" s="287"/>
      <c r="AW813" s="287"/>
      <c r="AX813" s="287"/>
      <c r="AY813" s="287"/>
      <c r="AZ813" s="287"/>
      <c r="BA813" s="287"/>
      <c r="BB813" s="287"/>
      <c r="BC813" s="287"/>
      <c r="BD813" s="287"/>
      <c r="BE813" s="287"/>
      <c r="BF813" s="288"/>
      <c r="BG813" s="396"/>
      <c r="BH813" s="397"/>
      <c r="BI813" s="287"/>
      <c r="BJ813" s="287"/>
      <c r="BK813" s="287"/>
      <c r="BL813" s="287"/>
      <c r="BM813" s="287"/>
      <c r="BN813" s="287"/>
      <c r="BO813" s="287"/>
      <c r="BP813" s="287"/>
      <c r="BQ813" s="287"/>
      <c r="BR813" s="287"/>
      <c r="BS813" s="287"/>
      <c r="BT813" s="286"/>
    </row>
    <row r="814" spans="1:72" s="217" customFormat="1" ht="11.65" customHeight="1" x14ac:dyDescent="0.2">
      <c r="A814" s="289" t="str">
        <f>IF(ISBLANK(Tracker!G765),"",Tracker!G765)</f>
        <v>FLAT 29</v>
      </c>
      <c r="B814" s="971" t="str">
        <f>IF(ISBLANK(Tracker!H765),"",Tracker!H765)</f>
        <v>Cadbury Drive</v>
      </c>
      <c r="C814" s="972"/>
      <c r="D814" s="972"/>
      <c r="E814" s="973"/>
      <c r="F814" s="96" t="str">
        <f>IF(ISBLANK(Tracker!L765),"",Tracker!L765)</f>
        <v>B35 7EJ</v>
      </c>
      <c r="G814" s="217">
        <f t="shared" si="103"/>
        <v>776</v>
      </c>
      <c r="H814" s="368"/>
      <c r="I814" s="287"/>
      <c r="J814" s="287"/>
      <c r="K814" s="287"/>
      <c r="L814" s="287"/>
      <c r="M814" s="287"/>
      <c r="N814" s="287"/>
      <c r="O814" s="287"/>
      <c r="P814" s="287"/>
      <c r="Q814" s="287"/>
      <c r="R814" s="287"/>
      <c r="S814" s="287"/>
      <c r="T814" s="286"/>
      <c r="U814" s="367"/>
      <c r="V814" s="287"/>
      <c r="W814" s="287"/>
      <c r="X814" s="287"/>
      <c r="Y814" s="287"/>
      <c r="Z814" s="287"/>
      <c r="AA814" s="287"/>
      <c r="AB814" s="287"/>
      <c r="AC814" s="287"/>
      <c r="AD814" s="287"/>
      <c r="AE814" s="287"/>
      <c r="AF814" s="287"/>
      <c r="AG814" s="365"/>
      <c r="AH814" s="368"/>
      <c r="AI814" s="287"/>
      <c r="AJ814" s="287"/>
      <c r="AK814" s="287"/>
      <c r="AL814" s="287"/>
      <c r="AM814" s="287"/>
      <c r="AN814" s="287"/>
      <c r="AO814" s="287"/>
      <c r="AP814" s="287"/>
      <c r="AQ814" s="287"/>
      <c r="AR814" s="287"/>
      <c r="AS814" s="287"/>
      <c r="AT814" s="286"/>
      <c r="AU814" s="367"/>
      <c r="AV814" s="287"/>
      <c r="AW814" s="287"/>
      <c r="AX814" s="287"/>
      <c r="AY814" s="287"/>
      <c r="AZ814" s="287"/>
      <c r="BA814" s="287"/>
      <c r="BB814" s="287"/>
      <c r="BC814" s="287"/>
      <c r="BD814" s="287"/>
      <c r="BE814" s="287"/>
      <c r="BF814" s="288"/>
      <c r="BG814" s="396"/>
      <c r="BH814" s="397"/>
      <c r="BI814" s="287"/>
      <c r="BJ814" s="287"/>
      <c r="BK814" s="287"/>
      <c r="BL814" s="287"/>
      <c r="BM814" s="287"/>
      <c r="BN814" s="287"/>
      <c r="BO814" s="287"/>
      <c r="BP814" s="287"/>
      <c r="BQ814" s="287"/>
      <c r="BR814" s="287"/>
      <c r="BS814" s="287"/>
      <c r="BT814" s="286"/>
    </row>
    <row r="815" spans="1:72" s="217" customFormat="1" ht="11.65" customHeight="1" x14ac:dyDescent="0.2">
      <c r="A815" s="289" t="str">
        <f>IF(ISBLANK(Tracker!G766),"",Tracker!G766)</f>
        <v>FLAT 31</v>
      </c>
      <c r="B815" s="971" t="str">
        <f>IF(ISBLANK(Tracker!H766),"",Tracker!H766)</f>
        <v>Cadbury Drive</v>
      </c>
      <c r="C815" s="972"/>
      <c r="D815" s="972"/>
      <c r="E815" s="973"/>
      <c r="F815" s="96" t="str">
        <f>IF(ISBLANK(Tracker!L766),"",Tracker!L766)</f>
        <v>B35 7EJ</v>
      </c>
      <c r="G815" s="217">
        <f t="shared" si="103"/>
        <v>777</v>
      </c>
      <c r="H815" s="368"/>
      <c r="I815" s="287"/>
      <c r="J815" s="287"/>
      <c r="K815" s="287"/>
      <c r="L815" s="287"/>
      <c r="M815" s="287"/>
      <c r="N815" s="287"/>
      <c r="O815" s="287"/>
      <c r="P815" s="287"/>
      <c r="Q815" s="287"/>
      <c r="R815" s="287"/>
      <c r="S815" s="287"/>
      <c r="T815" s="286"/>
      <c r="U815" s="367"/>
      <c r="V815" s="287"/>
      <c r="W815" s="287"/>
      <c r="X815" s="287"/>
      <c r="Y815" s="287"/>
      <c r="Z815" s="287"/>
      <c r="AA815" s="287"/>
      <c r="AB815" s="287"/>
      <c r="AC815" s="287"/>
      <c r="AD815" s="287"/>
      <c r="AE815" s="287"/>
      <c r="AF815" s="287"/>
      <c r="AG815" s="365"/>
      <c r="AH815" s="368"/>
      <c r="AI815" s="287"/>
      <c r="AJ815" s="287"/>
      <c r="AK815" s="287"/>
      <c r="AL815" s="287"/>
      <c r="AM815" s="287"/>
      <c r="AN815" s="287"/>
      <c r="AO815" s="287"/>
      <c r="AP815" s="287"/>
      <c r="AQ815" s="287"/>
      <c r="AR815" s="287"/>
      <c r="AS815" s="287"/>
      <c r="AT815" s="286"/>
      <c r="AU815" s="367"/>
      <c r="AV815" s="287"/>
      <c r="AW815" s="287"/>
      <c r="AX815" s="287"/>
      <c r="AY815" s="287"/>
      <c r="AZ815" s="287"/>
      <c r="BA815" s="287"/>
      <c r="BB815" s="287"/>
      <c r="BC815" s="287"/>
      <c r="BD815" s="287"/>
      <c r="BE815" s="287"/>
      <c r="BF815" s="288"/>
      <c r="BG815" s="396"/>
      <c r="BH815" s="397"/>
      <c r="BI815" s="287"/>
      <c r="BJ815" s="287"/>
      <c r="BK815" s="287"/>
      <c r="BL815" s="287"/>
      <c r="BM815" s="287"/>
      <c r="BN815" s="287"/>
      <c r="BO815" s="287"/>
      <c r="BP815" s="287"/>
      <c r="BQ815" s="287"/>
      <c r="BR815" s="287"/>
      <c r="BS815" s="287"/>
      <c r="BT815" s="286"/>
    </row>
    <row r="816" spans="1:72" s="217" customFormat="1" ht="11.65" customHeight="1" x14ac:dyDescent="0.2">
      <c r="A816" s="289" t="str">
        <f>IF(ISBLANK(Tracker!G767),"",Tracker!G767)</f>
        <v>FLAT 33</v>
      </c>
      <c r="B816" s="971" t="str">
        <f>IF(ISBLANK(Tracker!H767),"",Tracker!H767)</f>
        <v>Cadbury Drive</v>
      </c>
      <c r="C816" s="972"/>
      <c r="D816" s="972"/>
      <c r="E816" s="973"/>
      <c r="F816" s="96" t="str">
        <f>IF(ISBLANK(Tracker!L767),"",Tracker!L767)</f>
        <v>B35 7EJ</v>
      </c>
      <c r="G816" s="217">
        <f t="shared" si="103"/>
        <v>778</v>
      </c>
      <c r="H816" s="368"/>
      <c r="I816" s="287"/>
      <c r="J816" s="287"/>
      <c r="K816" s="287"/>
      <c r="L816" s="287"/>
      <c r="M816" s="287"/>
      <c r="N816" s="287"/>
      <c r="O816" s="287"/>
      <c r="P816" s="287"/>
      <c r="Q816" s="287"/>
      <c r="R816" s="287"/>
      <c r="S816" s="287"/>
      <c r="T816" s="286"/>
      <c r="U816" s="367"/>
      <c r="V816" s="287"/>
      <c r="W816" s="287"/>
      <c r="X816" s="287"/>
      <c r="Y816" s="287"/>
      <c r="Z816" s="287"/>
      <c r="AA816" s="287"/>
      <c r="AB816" s="287"/>
      <c r="AC816" s="287"/>
      <c r="AD816" s="287"/>
      <c r="AE816" s="287"/>
      <c r="AF816" s="287"/>
      <c r="AG816" s="365"/>
      <c r="AH816" s="368"/>
      <c r="AI816" s="287"/>
      <c r="AJ816" s="287"/>
      <c r="AK816" s="287"/>
      <c r="AL816" s="287"/>
      <c r="AM816" s="287"/>
      <c r="AN816" s="287"/>
      <c r="AO816" s="287"/>
      <c r="AP816" s="287"/>
      <c r="AQ816" s="287"/>
      <c r="AR816" s="287"/>
      <c r="AS816" s="287"/>
      <c r="AT816" s="286"/>
      <c r="AU816" s="367"/>
      <c r="AV816" s="287"/>
      <c r="AW816" s="287"/>
      <c r="AX816" s="287"/>
      <c r="AY816" s="287"/>
      <c r="AZ816" s="287"/>
      <c r="BA816" s="287"/>
      <c r="BB816" s="287"/>
      <c r="BC816" s="287"/>
      <c r="BD816" s="287"/>
      <c r="BE816" s="287"/>
      <c r="BF816" s="288"/>
      <c r="BG816" s="396"/>
      <c r="BH816" s="397"/>
      <c r="BI816" s="287"/>
      <c r="BJ816" s="287"/>
      <c r="BK816" s="287"/>
      <c r="BL816" s="287"/>
      <c r="BM816" s="287"/>
      <c r="BN816" s="287"/>
      <c r="BO816" s="287"/>
      <c r="BP816" s="287"/>
      <c r="BQ816" s="287"/>
      <c r="BR816" s="287"/>
      <c r="BS816" s="287"/>
      <c r="BT816" s="286"/>
    </row>
    <row r="817" spans="1:72" s="217" customFormat="1" ht="11.65" customHeight="1" x14ac:dyDescent="0.2">
      <c r="A817" s="289" t="str">
        <f>IF(ISBLANK(Tracker!G768),"",Tracker!G768)</f>
        <v>FLAT 35</v>
      </c>
      <c r="B817" s="971" t="str">
        <f>IF(ISBLANK(Tracker!H768),"",Tracker!H768)</f>
        <v>Cadbury Drive</v>
      </c>
      <c r="C817" s="972"/>
      <c r="D817" s="972"/>
      <c r="E817" s="973"/>
      <c r="F817" s="96" t="str">
        <f>IF(ISBLANK(Tracker!L768),"",Tracker!L768)</f>
        <v>B35 7EJ</v>
      </c>
      <c r="G817" s="217">
        <f t="shared" si="103"/>
        <v>779</v>
      </c>
      <c r="H817" s="368"/>
      <c r="I817" s="287"/>
      <c r="J817" s="287"/>
      <c r="K817" s="287"/>
      <c r="L817" s="287"/>
      <c r="M817" s="287"/>
      <c r="N817" s="287"/>
      <c r="O817" s="287"/>
      <c r="P817" s="287"/>
      <c r="Q817" s="287"/>
      <c r="R817" s="287"/>
      <c r="S817" s="287"/>
      <c r="T817" s="286"/>
      <c r="U817" s="367"/>
      <c r="V817" s="287"/>
      <c r="W817" s="287"/>
      <c r="X817" s="287"/>
      <c r="Y817" s="287"/>
      <c r="Z817" s="287"/>
      <c r="AA817" s="287"/>
      <c r="AB817" s="287"/>
      <c r="AC817" s="287"/>
      <c r="AD817" s="287"/>
      <c r="AE817" s="287"/>
      <c r="AF817" s="287"/>
      <c r="AG817" s="365"/>
      <c r="AH817" s="368"/>
      <c r="AI817" s="287"/>
      <c r="AJ817" s="287"/>
      <c r="AK817" s="287"/>
      <c r="AL817" s="287"/>
      <c r="AM817" s="287"/>
      <c r="AN817" s="287"/>
      <c r="AO817" s="287"/>
      <c r="AP817" s="287"/>
      <c r="AQ817" s="287"/>
      <c r="AR817" s="287"/>
      <c r="AS817" s="287"/>
      <c r="AT817" s="286"/>
      <c r="AU817" s="367"/>
      <c r="AV817" s="287"/>
      <c r="AW817" s="287"/>
      <c r="AX817" s="287"/>
      <c r="AY817" s="287"/>
      <c r="AZ817" s="287"/>
      <c r="BA817" s="287"/>
      <c r="BB817" s="287"/>
      <c r="BC817" s="287"/>
      <c r="BD817" s="287"/>
      <c r="BE817" s="287"/>
      <c r="BF817" s="288"/>
      <c r="BG817" s="396"/>
      <c r="BH817" s="397"/>
      <c r="BI817" s="287"/>
      <c r="BJ817" s="287"/>
      <c r="BK817" s="287"/>
      <c r="BL817" s="287"/>
      <c r="BM817" s="287"/>
      <c r="BN817" s="287"/>
      <c r="BO817" s="287"/>
      <c r="BP817" s="287"/>
      <c r="BQ817" s="287"/>
      <c r="BR817" s="287"/>
      <c r="BS817" s="287"/>
      <c r="BT817" s="286"/>
    </row>
    <row r="818" spans="1:72" s="217" customFormat="1" ht="11.65" customHeight="1" x14ac:dyDescent="0.2">
      <c r="A818" s="289" t="str">
        <f>IF(ISBLANK(Tracker!G769),"",Tracker!G769)</f>
        <v>FLAT 37</v>
      </c>
      <c r="B818" s="971" t="str">
        <f>IF(ISBLANK(Tracker!H769),"",Tracker!H769)</f>
        <v>Cadbury Drive</v>
      </c>
      <c r="C818" s="972"/>
      <c r="D818" s="972"/>
      <c r="E818" s="973"/>
      <c r="F818" s="96" t="str">
        <f>IF(ISBLANK(Tracker!L769),"",Tracker!L769)</f>
        <v>B35 7EJ</v>
      </c>
      <c r="G818" s="217">
        <f t="shared" si="103"/>
        <v>780</v>
      </c>
      <c r="H818" s="368"/>
      <c r="I818" s="287"/>
      <c r="J818" s="287"/>
      <c r="K818" s="287"/>
      <c r="L818" s="287"/>
      <c r="M818" s="287"/>
      <c r="N818" s="287"/>
      <c r="O818" s="287"/>
      <c r="P818" s="287"/>
      <c r="Q818" s="287"/>
      <c r="R818" s="287"/>
      <c r="S818" s="287"/>
      <c r="T818" s="286"/>
      <c r="U818" s="367"/>
      <c r="V818" s="287"/>
      <c r="W818" s="287"/>
      <c r="X818" s="287"/>
      <c r="Y818" s="287"/>
      <c r="Z818" s="287"/>
      <c r="AA818" s="287"/>
      <c r="AB818" s="287"/>
      <c r="AC818" s="287"/>
      <c r="AD818" s="287"/>
      <c r="AE818" s="287"/>
      <c r="AF818" s="287"/>
      <c r="AG818" s="365"/>
      <c r="AH818" s="368"/>
      <c r="AI818" s="287"/>
      <c r="AJ818" s="287"/>
      <c r="AK818" s="287"/>
      <c r="AL818" s="287"/>
      <c r="AM818" s="287"/>
      <c r="AN818" s="287"/>
      <c r="AO818" s="287"/>
      <c r="AP818" s="287"/>
      <c r="AQ818" s="287"/>
      <c r="AR818" s="287"/>
      <c r="AS818" s="287"/>
      <c r="AT818" s="286"/>
      <c r="AU818" s="367"/>
      <c r="AV818" s="287"/>
      <c r="AW818" s="287"/>
      <c r="AX818" s="287"/>
      <c r="AY818" s="287"/>
      <c r="AZ818" s="287"/>
      <c r="BA818" s="287"/>
      <c r="BB818" s="287"/>
      <c r="BC818" s="287"/>
      <c r="BD818" s="287"/>
      <c r="BE818" s="287"/>
      <c r="BF818" s="288"/>
      <c r="BG818" s="396"/>
      <c r="BH818" s="397"/>
      <c r="BI818" s="287"/>
      <c r="BJ818" s="287"/>
      <c r="BK818" s="287"/>
      <c r="BL818" s="287"/>
      <c r="BM818" s="287"/>
      <c r="BN818" s="287"/>
      <c r="BO818" s="287"/>
      <c r="BP818" s="287"/>
      <c r="BQ818" s="287"/>
      <c r="BR818" s="287"/>
      <c r="BS818" s="287"/>
      <c r="BT818" s="286"/>
    </row>
    <row r="819" spans="1:72" s="217" customFormat="1" ht="11.65" customHeight="1" x14ac:dyDescent="0.2">
      <c r="A819" s="289" t="str">
        <f>IF(ISBLANK(Tracker!G770),"",Tracker!G770)</f>
        <v>FLAT 41</v>
      </c>
      <c r="B819" s="971" t="str">
        <f>IF(ISBLANK(Tracker!H770),"",Tracker!H770)</f>
        <v>Cadbury Drive</v>
      </c>
      <c r="C819" s="972"/>
      <c r="D819" s="972"/>
      <c r="E819" s="973"/>
      <c r="F819" s="96" t="str">
        <f>IF(ISBLANK(Tracker!L770),"",Tracker!L770)</f>
        <v>B35 7EJ</v>
      </c>
      <c r="G819" s="217">
        <f t="shared" si="103"/>
        <v>781</v>
      </c>
      <c r="H819" s="368"/>
      <c r="I819" s="287"/>
      <c r="J819" s="287"/>
      <c r="K819" s="287"/>
      <c r="L819" s="287"/>
      <c r="M819" s="287"/>
      <c r="N819" s="287"/>
      <c r="O819" s="287"/>
      <c r="P819" s="287"/>
      <c r="Q819" s="287"/>
      <c r="R819" s="287"/>
      <c r="S819" s="287"/>
      <c r="T819" s="286"/>
      <c r="U819" s="367"/>
      <c r="V819" s="287"/>
      <c r="W819" s="287"/>
      <c r="X819" s="287"/>
      <c r="Y819" s="287"/>
      <c r="Z819" s="287"/>
      <c r="AA819" s="287"/>
      <c r="AB819" s="287"/>
      <c r="AC819" s="287"/>
      <c r="AD819" s="287"/>
      <c r="AE819" s="287"/>
      <c r="AF819" s="287"/>
      <c r="AG819" s="365"/>
      <c r="AH819" s="368"/>
      <c r="AI819" s="287"/>
      <c r="AJ819" s="287"/>
      <c r="AK819" s="287"/>
      <c r="AL819" s="287"/>
      <c r="AM819" s="287"/>
      <c r="AN819" s="287"/>
      <c r="AO819" s="287"/>
      <c r="AP819" s="287"/>
      <c r="AQ819" s="287"/>
      <c r="AR819" s="287"/>
      <c r="AS819" s="287"/>
      <c r="AT819" s="286"/>
      <c r="AU819" s="367"/>
      <c r="AV819" s="287"/>
      <c r="AW819" s="287"/>
      <c r="AX819" s="287"/>
      <c r="AY819" s="287"/>
      <c r="AZ819" s="287"/>
      <c r="BA819" s="287"/>
      <c r="BB819" s="287"/>
      <c r="BC819" s="287"/>
      <c r="BD819" s="287"/>
      <c r="BE819" s="287"/>
      <c r="BF819" s="288"/>
      <c r="BG819" s="396"/>
      <c r="BH819" s="397"/>
      <c r="BI819" s="287"/>
      <c r="BJ819" s="287"/>
      <c r="BK819" s="287"/>
      <c r="BL819" s="287"/>
      <c r="BM819" s="287"/>
      <c r="BN819" s="287"/>
      <c r="BO819" s="287"/>
      <c r="BP819" s="287"/>
      <c r="BQ819" s="287"/>
      <c r="BR819" s="287"/>
      <c r="BS819" s="287"/>
      <c r="BT819" s="286"/>
    </row>
    <row r="820" spans="1:72" s="217" customFormat="1" ht="11.65" customHeight="1" x14ac:dyDescent="0.2">
      <c r="A820" s="289" t="str">
        <f>IF(ISBLANK(Tracker!G771),"",Tracker!G771)</f>
        <v xml:space="preserve">FLAT 9 </v>
      </c>
      <c r="B820" s="971" t="str">
        <f>IF(ISBLANK(Tracker!H771),"",Tracker!H771)</f>
        <v>Cadbury Drive</v>
      </c>
      <c r="C820" s="972"/>
      <c r="D820" s="972"/>
      <c r="E820" s="973"/>
      <c r="F820" s="96" t="str">
        <f>IF(ISBLANK(Tracker!L771),"",Tracker!L771)</f>
        <v>B35 7EJ</v>
      </c>
      <c r="G820" s="217">
        <f t="shared" si="103"/>
        <v>782</v>
      </c>
      <c r="H820" s="368"/>
      <c r="I820" s="287"/>
      <c r="J820" s="287"/>
      <c r="K820" s="287"/>
      <c r="L820" s="287"/>
      <c r="M820" s="287"/>
      <c r="N820" s="287"/>
      <c r="O820" s="287"/>
      <c r="P820" s="287"/>
      <c r="Q820" s="287"/>
      <c r="R820" s="287"/>
      <c r="S820" s="287"/>
      <c r="T820" s="286"/>
      <c r="U820" s="367"/>
      <c r="V820" s="287"/>
      <c r="W820" s="287"/>
      <c r="X820" s="287"/>
      <c r="Y820" s="287"/>
      <c r="Z820" s="287"/>
      <c r="AA820" s="287"/>
      <c r="AB820" s="287"/>
      <c r="AC820" s="287"/>
      <c r="AD820" s="287"/>
      <c r="AE820" s="287"/>
      <c r="AF820" s="287"/>
      <c r="AG820" s="365"/>
      <c r="AH820" s="368"/>
      <c r="AI820" s="287"/>
      <c r="AJ820" s="287"/>
      <c r="AK820" s="287"/>
      <c r="AL820" s="287"/>
      <c r="AM820" s="287"/>
      <c r="AN820" s="287"/>
      <c r="AO820" s="287"/>
      <c r="AP820" s="287"/>
      <c r="AQ820" s="287"/>
      <c r="AR820" s="287"/>
      <c r="AS820" s="287"/>
      <c r="AT820" s="286"/>
      <c r="AU820" s="367"/>
      <c r="AV820" s="287"/>
      <c r="AW820" s="287"/>
      <c r="AX820" s="287"/>
      <c r="AY820" s="287"/>
      <c r="AZ820" s="287"/>
      <c r="BA820" s="287"/>
      <c r="BB820" s="287"/>
      <c r="BC820" s="287"/>
      <c r="BD820" s="287"/>
      <c r="BE820" s="287"/>
      <c r="BF820" s="288"/>
      <c r="BG820" s="396"/>
      <c r="BH820" s="397"/>
      <c r="BI820" s="287"/>
      <c r="BJ820" s="287"/>
      <c r="BK820" s="287"/>
      <c r="BL820" s="287"/>
      <c r="BM820" s="287"/>
      <c r="BN820" s="287"/>
      <c r="BO820" s="287"/>
      <c r="BP820" s="287"/>
      <c r="BQ820" s="287"/>
      <c r="BR820" s="287"/>
      <c r="BS820" s="287"/>
      <c r="BT820" s="286"/>
    </row>
    <row r="821" spans="1:72" s="217" customFormat="1" ht="11.65" customHeight="1" x14ac:dyDescent="0.2">
      <c r="A821" s="289">
        <f>IF(ISBLANK(Tracker!G772),"",Tracker!G772)</f>
        <v>63</v>
      </c>
      <c r="B821" s="971" t="str">
        <f>IF(ISBLANK(Tracker!H772),"",Tracker!H772)</f>
        <v>Cadbury Drive</v>
      </c>
      <c r="C821" s="972"/>
      <c r="D821" s="972"/>
      <c r="E821" s="973"/>
      <c r="F821" s="96" t="str">
        <f>IF(ISBLANK(Tracker!L772),"",Tracker!L772)</f>
        <v>B35 7EP</v>
      </c>
      <c r="G821" s="217">
        <f t="shared" si="103"/>
        <v>783</v>
      </c>
      <c r="H821" s="368"/>
      <c r="I821" s="287"/>
      <c r="J821" s="287"/>
      <c r="K821" s="287"/>
      <c r="L821" s="287"/>
      <c r="M821" s="287"/>
      <c r="N821" s="287"/>
      <c r="O821" s="287"/>
      <c r="P821" s="287"/>
      <c r="Q821" s="287"/>
      <c r="R821" s="287"/>
      <c r="S821" s="287"/>
      <c r="T821" s="286"/>
      <c r="U821" s="367"/>
      <c r="V821" s="287"/>
      <c r="W821" s="287"/>
      <c r="X821" s="287"/>
      <c r="Y821" s="287"/>
      <c r="Z821" s="287"/>
      <c r="AA821" s="287"/>
      <c r="AB821" s="287"/>
      <c r="AC821" s="287"/>
      <c r="AD821" s="287"/>
      <c r="AE821" s="287"/>
      <c r="AF821" s="287"/>
      <c r="AG821" s="365"/>
      <c r="AH821" s="368"/>
      <c r="AI821" s="287"/>
      <c r="AJ821" s="287"/>
      <c r="AK821" s="287"/>
      <c r="AL821" s="287"/>
      <c r="AM821" s="287"/>
      <c r="AN821" s="287"/>
      <c r="AO821" s="287"/>
      <c r="AP821" s="287"/>
      <c r="AQ821" s="287"/>
      <c r="AR821" s="287"/>
      <c r="AS821" s="287"/>
      <c r="AT821" s="286"/>
      <c r="AU821" s="367"/>
      <c r="AV821" s="287"/>
      <c r="AW821" s="287"/>
      <c r="AX821" s="287"/>
      <c r="AY821" s="287"/>
      <c r="AZ821" s="287"/>
      <c r="BA821" s="287"/>
      <c r="BB821" s="287"/>
      <c r="BC821" s="287"/>
      <c r="BD821" s="287"/>
      <c r="BE821" s="287"/>
      <c r="BF821" s="288"/>
      <c r="BG821" s="396"/>
      <c r="BH821" s="397"/>
      <c r="BI821" s="287"/>
      <c r="BJ821" s="287"/>
      <c r="BK821" s="287"/>
      <c r="BL821" s="287"/>
      <c r="BM821" s="287"/>
      <c r="BN821" s="287"/>
      <c r="BO821" s="287"/>
      <c r="BP821" s="287"/>
      <c r="BQ821" s="287"/>
      <c r="BR821" s="287"/>
      <c r="BS821" s="287"/>
      <c r="BT821" s="286"/>
    </row>
    <row r="822" spans="1:72" s="217" customFormat="1" ht="11.65" customHeight="1" x14ac:dyDescent="0.2">
      <c r="A822" s="289">
        <f>IF(ISBLANK(Tracker!G773),"",Tracker!G773)</f>
        <v>65</v>
      </c>
      <c r="B822" s="971" t="str">
        <f>IF(ISBLANK(Tracker!H773),"",Tracker!H773)</f>
        <v>Cadbury Drive</v>
      </c>
      <c r="C822" s="972"/>
      <c r="D822" s="972"/>
      <c r="E822" s="973"/>
      <c r="F822" s="96" t="str">
        <f>IF(ISBLANK(Tracker!L773),"",Tracker!L773)</f>
        <v>B35 7EP</v>
      </c>
      <c r="G822" s="217">
        <f t="shared" si="103"/>
        <v>784</v>
      </c>
      <c r="H822" s="368"/>
      <c r="I822" s="287"/>
      <c r="J822" s="287"/>
      <c r="K822" s="287"/>
      <c r="L822" s="287"/>
      <c r="M822" s="287"/>
      <c r="N822" s="287"/>
      <c r="O822" s="287"/>
      <c r="P822" s="287"/>
      <c r="Q822" s="287"/>
      <c r="R822" s="287"/>
      <c r="S822" s="287"/>
      <c r="T822" s="286"/>
      <c r="U822" s="367"/>
      <c r="V822" s="287"/>
      <c r="W822" s="287"/>
      <c r="X822" s="287"/>
      <c r="Y822" s="287"/>
      <c r="Z822" s="287"/>
      <c r="AA822" s="287"/>
      <c r="AB822" s="287"/>
      <c r="AC822" s="287"/>
      <c r="AD822" s="287"/>
      <c r="AE822" s="287"/>
      <c r="AF822" s="287"/>
      <c r="AG822" s="365"/>
      <c r="AH822" s="368"/>
      <c r="AI822" s="287"/>
      <c r="AJ822" s="287"/>
      <c r="AK822" s="287"/>
      <c r="AL822" s="287"/>
      <c r="AM822" s="287"/>
      <c r="AN822" s="287"/>
      <c r="AO822" s="287"/>
      <c r="AP822" s="287"/>
      <c r="AQ822" s="287"/>
      <c r="AR822" s="287"/>
      <c r="AS822" s="287"/>
      <c r="AT822" s="286"/>
      <c r="AU822" s="367"/>
      <c r="AV822" s="287"/>
      <c r="AW822" s="287"/>
      <c r="AX822" s="287"/>
      <c r="AY822" s="287"/>
      <c r="AZ822" s="287"/>
      <c r="BA822" s="287"/>
      <c r="BB822" s="287"/>
      <c r="BC822" s="287"/>
      <c r="BD822" s="287"/>
      <c r="BE822" s="287"/>
      <c r="BF822" s="288"/>
      <c r="BG822" s="396"/>
      <c r="BH822" s="397"/>
      <c r="BI822" s="287"/>
      <c r="BJ822" s="287"/>
      <c r="BK822" s="287"/>
      <c r="BL822" s="287"/>
      <c r="BM822" s="287"/>
      <c r="BN822" s="287"/>
      <c r="BO822" s="287"/>
      <c r="BP822" s="287"/>
      <c r="BQ822" s="287"/>
      <c r="BR822" s="287"/>
      <c r="BS822" s="287"/>
      <c r="BT822" s="286"/>
    </row>
    <row r="823" spans="1:72" s="217" customFormat="1" ht="11.65" customHeight="1" x14ac:dyDescent="0.2">
      <c r="A823" s="289">
        <f>IF(ISBLANK(Tracker!G774),"",Tracker!G774)</f>
        <v>73</v>
      </c>
      <c r="B823" s="971" t="str">
        <f>IF(ISBLANK(Tracker!H774),"",Tracker!H774)</f>
        <v>Cadbury Drive</v>
      </c>
      <c r="C823" s="972"/>
      <c r="D823" s="972"/>
      <c r="E823" s="973"/>
      <c r="F823" s="96" t="str">
        <f>IF(ISBLANK(Tracker!L774),"",Tracker!L774)</f>
        <v>B35 7EP</v>
      </c>
      <c r="G823" s="217">
        <f t="shared" si="103"/>
        <v>785</v>
      </c>
      <c r="H823" s="368"/>
      <c r="I823" s="287"/>
      <c r="J823" s="287"/>
      <c r="K823" s="287"/>
      <c r="L823" s="287"/>
      <c r="M823" s="287"/>
      <c r="N823" s="287"/>
      <c r="O823" s="287"/>
      <c r="P823" s="287"/>
      <c r="Q823" s="287"/>
      <c r="R823" s="287"/>
      <c r="S823" s="287"/>
      <c r="T823" s="286"/>
      <c r="U823" s="367"/>
      <c r="V823" s="287"/>
      <c r="W823" s="287"/>
      <c r="X823" s="287"/>
      <c r="Y823" s="287"/>
      <c r="Z823" s="287"/>
      <c r="AA823" s="287"/>
      <c r="AB823" s="287"/>
      <c r="AC823" s="287"/>
      <c r="AD823" s="287"/>
      <c r="AE823" s="287"/>
      <c r="AF823" s="287"/>
      <c r="AG823" s="365"/>
      <c r="AH823" s="368"/>
      <c r="AI823" s="287"/>
      <c r="AJ823" s="287"/>
      <c r="AK823" s="287"/>
      <c r="AL823" s="287"/>
      <c r="AM823" s="287"/>
      <c r="AN823" s="287"/>
      <c r="AO823" s="287"/>
      <c r="AP823" s="287"/>
      <c r="AQ823" s="287"/>
      <c r="AR823" s="287"/>
      <c r="AS823" s="287"/>
      <c r="AT823" s="286"/>
      <c r="AU823" s="367"/>
      <c r="AV823" s="287"/>
      <c r="AW823" s="287"/>
      <c r="AX823" s="287"/>
      <c r="AY823" s="287"/>
      <c r="AZ823" s="287"/>
      <c r="BA823" s="287"/>
      <c r="BB823" s="287"/>
      <c r="BC823" s="287"/>
      <c r="BD823" s="287"/>
      <c r="BE823" s="287"/>
      <c r="BF823" s="288"/>
      <c r="BG823" s="396"/>
      <c r="BH823" s="397"/>
      <c r="BI823" s="287"/>
      <c r="BJ823" s="287"/>
      <c r="BK823" s="287"/>
      <c r="BL823" s="287"/>
      <c r="BM823" s="287"/>
      <c r="BN823" s="287"/>
      <c r="BO823" s="287"/>
      <c r="BP823" s="287"/>
      <c r="BQ823" s="287"/>
      <c r="BR823" s="287"/>
      <c r="BS823" s="287"/>
      <c r="BT823" s="286"/>
    </row>
    <row r="824" spans="1:72" s="217" customFormat="1" ht="11.65" customHeight="1" x14ac:dyDescent="0.2">
      <c r="A824" s="289">
        <f>IF(ISBLANK(Tracker!G775),"",Tracker!G775)</f>
        <v>77</v>
      </c>
      <c r="B824" s="971" t="str">
        <f>IF(ISBLANK(Tracker!H775),"",Tracker!H775)</f>
        <v>Cadbury Drive</v>
      </c>
      <c r="C824" s="972"/>
      <c r="D824" s="972"/>
      <c r="E824" s="973"/>
      <c r="F824" s="96" t="str">
        <f>IF(ISBLANK(Tracker!L775),"",Tracker!L775)</f>
        <v>B35 7EP</v>
      </c>
      <c r="G824" s="217">
        <f t="shared" si="103"/>
        <v>786</v>
      </c>
      <c r="H824" s="368"/>
      <c r="I824" s="287"/>
      <c r="J824" s="287"/>
      <c r="K824" s="287"/>
      <c r="L824" s="287"/>
      <c r="M824" s="287"/>
      <c r="N824" s="287"/>
      <c r="O824" s="287"/>
      <c r="P824" s="287"/>
      <c r="Q824" s="287"/>
      <c r="R824" s="287"/>
      <c r="S824" s="287"/>
      <c r="T824" s="286"/>
      <c r="U824" s="367"/>
      <c r="V824" s="287"/>
      <c r="W824" s="287"/>
      <c r="X824" s="287"/>
      <c r="Y824" s="287"/>
      <c r="Z824" s="287"/>
      <c r="AA824" s="287"/>
      <c r="AB824" s="287"/>
      <c r="AC824" s="287"/>
      <c r="AD824" s="287"/>
      <c r="AE824" s="287"/>
      <c r="AF824" s="287"/>
      <c r="AG824" s="365"/>
      <c r="AH824" s="368"/>
      <c r="AI824" s="287"/>
      <c r="AJ824" s="287"/>
      <c r="AK824" s="287"/>
      <c r="AL824" s="287"/>
      <c r="AM824" s="287"/>
      <c r="AN824" s="287"/>
      <c r="AO824" s="287"/>
      <c r="AP824" s="287"/>
      <c r="AQ824" s="287"/>
      <c r="AR824" s="287"/>
      <c r="AS824" s="287"/>
      <c r="AT824" s="286"/>
      <c r="AU824" s="367"/>
      <c r="AV824" s="287"/>
      <c r="AW824" s="287"/>
      <c r="AX824" s="287"/>
      <c r="AY824" s="287"/>
      <c r="AZ824" s="287"/>
      <c r="BA824" s="287"/>
      <c r="BB824" s="287"/>
      <c r="BC824" s="287"/>
      <c r="BD824" s="287"/>
      <c r="BE824" s="287"/>
      <c r="BF824" s="288"/>
      <c r="BG824" s="396"/>
      <c r="BH824" s="397"/>
      <c r="BI824" s="287"/>
      <c r="BJ824" s="287"/>
      <c r="BK824" s="287"/>
      <c r="BL824" s="287"/>
      <c r="BM824" s="287"/>
      <c r="BN824" s="287"/>
      <c r="BO824" s="287"/>
      <c r="BP824" s="287"/>
      <c r="BQ824" s="287"/>
      <c r="BR824" s="287"/>
      <c r="BS824" s="287"/>
      <c r="BT824" s="286"/>
    </row>
    <row r="825" spans="1:72" s="217" customFormat="1" ht="11.65" customHeight="1" x14ac:dyDescent="0.2">
      <c r="A825" s="289">
        <f>IF(ISBLANK(Tracker!G776),"",Tracker!G776)</f>
        <v>89</v>
      </c>
      <c r="B825" s="971" t="str">
        <f>IF(ISBLANK(Tracker!H776),"",Tracker!H776)</f>
        <v>Cadbury Drive</v>
      </c>
      <c r="C825" s="972"/>
      <c r="D825" s="972"/>
      <c r="E825" s="973"/>
      <c r="F825" s="96" t="str">
        <f>IF(ISBLANK(Tracker!L776),"",Tracker!L776)</f>
        <v>B35 7EP</v>
      </c>
      <c r="G825" s="217">
        <f t="shared" si="103"/>
        <v>787</v>
      </c>
      <c r="H825" s="368"/>
      <c r="I825" s="287"/>
      <c r="J825" s="287"/>
      <c r="K825" s="287"/>
      <c r="L825" s="287"/>
      <c r="M825" s="287"/>
      <c r="N825" s="287"/>
      <c r="O825" s="287"/>
      <c r="P825" s="287"/>
      <c r="Q825" s="287"/>
      <c r="R825" s="287"/>
      <c r="S825" s="287"/>
      <c r="T825" s="286"/>
      <c r="U825" s="367"/>
      <c r="V825" s="287"/>
      <c r="W825" s="287"/>
      <c r="X825" s="287"/>
      <c r="Y825" s="287"/>
      <c r="Z825" s="287"/>
      <c r="AA825" s="287"/>
      <c r="AB825" s="287"/>
      <c r="AC825" s="287"/>
      <c r="AD825" s="287"/>
      <c r="AE825" s="287"/>
      <c r="AF825" s="287"/>
      <c r="AG825" s="365"/>
      <c r="AH825" s="368"/>
      <c r="AI825" s="287"/>
      <c r="AJ825" s="287"/>
      <c r="AK825" s="287"/>
      <c r="AL825" s="287"/>
      <c r="AM825" s="287"/>
      <c r="AN825" s="287"/>
      <c r="AO825" s="287"/>
      <c r="AP825" s="287"/>
      <c r="AQ825" s="287"/>
      <c r="AR825" s="287"/>
      <c r="AS825" s="287"/>
      <c r="AT825" s="286"/>
      <c r="AU825" s="367"/>
      <c r="AV825" s="287"/>
      <c r="AW825" s="287"/>
      <c r="AX825" s="287"/>
      <c r="AY825" s="287"/>
      <c r="AZ825" s="287"/>
      <c r="BA825" s="287"/>
      <c r="BB825" s="287"/>
      <c r="BC825" s="287"/>
      <c r="BD825" s="287"/>
      <c r="BE825" s="287"/>
      <c r="BF825" s="288"/>
      <c r="BG825" s="396"/>
      <c r="BH825" s="397"/>
      <c r="BI825" s="287"/>
      <c r="BJ825" s="287"/>
      <c r="BK825" s="287"/>
      <c r="BL825" s="287"/>
      <c r="BM825" s="287"/>
      <c r="BN825" s="287"/>
      <c r="BO825" s="287"/>
      <c r="BP825" s="287"/>
      <c r="BQ825" s="287"/>
      <c r="BR825" s="287"/>
      <c r="BS825" s="287"/>
      <c r="BT825" s="286"/>
    </row>
    <row r="826" spans="1:72" s="217" customFormat="1" ht="11.65" customHeight="1" x14ac:dyDescent="0.2">
      <c r="A826" s="289">
        <f>IF(ISBLANK(Tracker!G777),"",Tracker!G777)</f>
        <v>93</v>
      </c>
      <c r="B826" s="971" t="str">
        <f>IF(ISBLANK(Tracker!H777),"",Tracker!H777)</f>
        <v>Cadbury Drive</v>
      </c>
      <c r="C826" s="972"/>
      <c r="D826" s="972"/>
      <c r="E826" s="973"/>
      <c r="F826" s="96" t="str">
        <f>IF(ISBLANK(Tracker!L777),"",Tracker!L777)</f>
        <v>B35 7EP</v>
      </c>
      <c r="G826" s="217">
        <f t="shared" si="103"/>
        <v>788</v>
      </c>
      <c r="H826" s="368"/>
      <c r="I826" s="287"/>
      <c r="J826" s="287"/>
      <c r="K826" s="287"/>
      <c r="L826" s="287"/>
      <c r="M826" s="287"/>
      <c r="N826" s="287"/>
      <c r="O826" s="287"/>
      <c r="P826" s="287"/>
      <c r="Q826" s="287"/>
      <c r="R826" s="287"/>
      <c r="S826" s="287"/>
      <c r="T826" s="286"/>
      <c r="U826" s="367"/>
      <c r="V826" s="287"/>
      <c r="W826" s="287"/>
      <c r="X826" s="287"/>
      <c r="Y826" s="287"/>
      <c r="Z826" s="287"/>
      <c r="AA826" s="287"/>
      <c r="AB826" s="287"/>
      <c r="AC826" s="287"/>
      <c r="AD826" s="287"/>
      <c r="AE826" s="287"/>
      <c r="AF826" s="287"/>
      <c r="AG826" s="365"/>
      <c r="AH826" s="368"/>
      <c r="AI826" s="287"/>
      <c r="AJ826" s="287"/>
      <c r="AK826" s="287"/>
      <c r="AL826" s="287"/>
      <c r="AM826" s="287"/>
      <c r="AN826" s="287"/>
      <c r="AO826" s="287"/>
      <c r="AP826" s="287"/>
      <c r="AQ826" s="287"/>
      <c r="AR826" s="287"/>
      <c r="AS826" s="287"/>
      <c r="AT826" s="286"/>
      <c r="AU826" s="367"/>
      <c r="AV826" s="287"/>
      <c r="AW826" s="287"/>
      <c r="AX826" s="287"/>
      <c r="AY826" s="287"/>
      <c r="AZ826" s="287"/>
      <c r="BA826" s="287"/>
      <c r="BB826" s="287"/>
      <c r="BC826" s="287"/>
      <c r="BD826" s="287"/>
      <c r="BE826" s="287"/>
      <c r="BF826" s="288"/>
      <c r="BG826" s="396"/>
      <c r="BH826" s="397"/>
      <c r="BI826" s="287"/>
      <c r="BJ826" s="287"/>
      <c r="BK826" s="287"/>
      <c r="BL826" s="287"/>
      <c r="BM826" s="287"/>
      <c r="BN826" s="287"/>
      <c r="BO826" s="287"/>
      <c r="BP826" s="287"/>
      <c r="BQ826" s="287"/>
      <c r="BR826" s="287"/>
      <c r="BS826" s="287"/>
      <c r="BT826" s="286"/>
    </row>
    <row r="827" spans="1:72" s="217" customFormat="1" ht="11.65" customHeight="1" x14ac:dyDescent="0.2">
      <c r="A827" s="289" t="str">
        <f>IF(ISBLANK(Tracker!G778),"",Tracker!G778)</f>
        <v xml:space="preserve">51 </v>
      </c>
      <c r="B827" s="971" t="str">
        <f>IF(ISBLANK(Tracker!H778),"",Tracker!H778)</f>
        <v>Cadbury Drive</v>
      </c>
      <c r="C827" s="972"/>
      <c r="D827" s="972"/>
      <c r="E827" s="973"/>
      <c r="F827" s="96" t="str">
        <f>IF(ISBLANK(Tracker!L778),"",Tracker!L778)</f>
        <v>B35 7EP</v>
      </c>
      <c r="G827" s="217">
        <f t="shared" si="103"/>
        <v>789</v>
      </c>
      <c r="H827" s="368"/>
      <c r="I827" s="287"/>
      <c r="J827" s="287"/>
      <c r="K827" s="287"/>
      <c r="L827" s="287"/>
      <c r="M827" s="287"/>
      <c r="N827" s="287"/>
      <c r="O827" s="287"/>
      <c r="P827" s="287"/>
      <c r="Q827" s="287"/>
      <c r="R827" s="287"/>
      <c r="S827" s="287"/>
      <c r="T827" s="286"/>
      <c r="U827" s="367"/>
      <c r="V827" s="287"/>
      <c r="W827" s="287"/>
      <c r="X827" s="287"/>
      <c r="Y827" s="287"/>
      <c r="Z827" s="287"/>
      <c r="AA827" s="287"/>
      <c r="AB827" s="287"/>
      <c r="AC827" s="287"/>
      <c r="AD827" s="287"/>
      <c r="AE827" s="287"/>
      <c r="AF827" s="287"/>
      <c r="AG827" s="365"/>
      <c r="AH827" s="368"/>
      <c r="AI827" s="287"/>
      <c r="AJ827" s="287"/>
      <c r="AK827" s="287"/>
      <c r="AL827" s="287"/>
      <c r="AM827" s="287"/>
      <c r="AN827" s="287"/>
      <c r="AO827" s="287"/>
      <c r="AP827" s="287"/>
      <c r="AQ827" s="287"/>
      <c r="AR827" s="287"/>
      <c r="AS827" s="287"/>
      <c r="AT827" s="286"/>
      <c r="AU827" s="367"/>
      <c r="AV827" s="287"/>
      <c r="AW827" s="287"/>
      <c r="AX827" s="287"/>
      <c r="AY827" s="287"/>
      <c r="AZ827" s="287"/>
      <c r="BA827" s="287"/>
      <c r="BB827" s="287"/>
      <c r="BC827" s="287"/>
      <c r="BD827" s="287"/>
      <c r="BE827" s="287"/>
      <c r="BF827" s="288"/>
      <c r="BG827" s="396"/>
      <c r="BH827" s="397"/>
      <c r="BI827" s="287"/>
      <c r="BJ827" s="287"/>
      <c r="BK827" s="287"/>
      <c r="BL827" s="287"/>
      <c r="BM827" s="287"/>
      <c r="BN827" s="287"/>
      <c r="BO827" s="287"/>
      <c r="BP827" s="287"/>
      <c r="BQ827" s="287"/>
      <c r="BR827" s="287"/>
      <c r="BS827" s="287"/>
      <c r="BT827" s="286"/>
    </row>
    <row r="828" spans="1:72" s="217" customFormat="1" ht="11.65" customHeight="1" x14ac:dyDescent="0.2">
      <c r="A828" s="289" t="str">
        <f>IF(ISBLANK(Tracker!G779),"",Tracker!G779)</f>
        <v>FLAT 55</v>
      </c>
      <c r="B828" s="971" t="str">
        <f>IF(ISBLANK(Tracker!H779),"",Tracker!H779)</f>
        <v>Cadbury Drive</v>
      </c>
      <c r="C828" s="972"/>
      <c r="D828" s="972"/>
      <c r="E828" s="973"/>
      <c r="F828" s="96" t="str">
        <f>IF(ISBLANK(Tracker!L779),"",Tracker!L779)</f>
        <v>B35 7EP</v>
      </c>
      <c r="G828" s="217">
        <f t="shared" si="103"/>
        <v>790</v>
      </c>
      <c r="H828" s="368"/>
      <c r="I828" s="287"/>
      <c r="J828" s="287"/>
      <c r="K828" s="287"/>
      <c r="L828" s="287"/>
      <c r="M828" s="287"/>
      <c r="N828" s="287"/>
      <c r="O828" s="287"/>
      <c r="P828" s="287"/>
      <c r="Q828" s="287"/>
      <c r="R828" s="287"/>
      <c r="S828" s="287"/>
      <c r="T828" s="286"/>
      <c r="U828" s="367"/>
      <c r="V828" s="287"/>
      <c r="W828" s="287"/>
      <c r="X828" s="287"/>
      <c r="Y828" s="287"/>
      <c r="Z828" s="287"/>
      <c r="AA828" s="287"/>
      <c r="AB828" s="287"/>
      <c r="AC828" s="287"/>
      <c r="AD828" s="287"/>
      <c r="AE828" s="287"/>
      <c r="AF828" s="287"/>
      <c r="AG828" s="365"/>
      <c r="AH828" s="368"/>
      <c r="AI828" s="287"/>
      <c r="AJ828" s="287"/>
      <c r="AK828" s="287"/>
      <c r="AL828" s="287"/>
      <c r="AM828" s="287"/>
      <c r="AN828" s="287"/>
      <c r="AO828" s="287"/>
      <c r="AP828" s="287"/>
      <c r="AQ828" s="287"/>
      <c r="AR828" s="287"/>
      <c r="AS828" s="287"/>
      <c r="AT828" s="286"/>
      <c r="AU828" s="367"/>
      <c r="AV828" s="287"/>
      <c r="AW828" s="287"/>
      <c r="AX828" s="287"/>
      <c r="AY828" s="287"/>
      <c r="AZ828" s="287"/>
      <c r="BA828" s="287"/>
      <c r="BB828" s="287"/>
      <c r="BC828" s="287"/>
      <c r="BD828" s="287"/>
      <c r="BE828" s="287"/>
      <c r="BF828" s="288"/>
      <c r="BG828" s="396"/>
      <c r="BH828" s="397"/>
      <c r="BI828" s="287"/>
      <c r="BJ828" s="287"/>
      <c r="BK828" s="287"/>
      <c r="BL828" s="287"/>
      <c r="BM828" s="287"/>
      <c r="BN828" s="287"/>
      <c r="BO828" s="287"/>
      <c r="BP828" s="287"/>
      <c r="BQ828" s="287"/>
      <c r="BR828" s="287"/>
      <c r="BS828" s="287"/>
      <c r="BT828" s="286"/>
    </row>
    <row r="829" spans="1:72" s="217" customFormat="1" ht="11.65" customHeight="1" x14ac:dyDescent="0.2">
      <c r="A829" s="289" t="str">
        <f>IF(ISBLANK(Tracker!G780),"",Tracker!G780)</f>
        <v>FLAT 57</v>
      </c>
      <c r="B829" s="971" t="str">
        <f>IF(ISBLANK(Tracker!H780),"",Tracker!H780)</f>
        <v>Cadbury Drive</v>
      </c>
      <c r="C829" s="972"/>
      <c r="D829" s="972"/>
      <c r="E829" s="973"/>
      <c r="F829" s="96" t="str">
        <f>IF(ISBLANK(Tracker!L780),"",Tracker!L780)</f>
        <v>B35 7EP</v>
      </c>
      <c r="G829" s="217">
        <f t="shared" si="103"/>
        <v>791</v>
      </c>
      <c r="H829" s="368"/>
      <c r="I829" s="287"/>
      <c r="J829" s="287"/>
      <c r="K829" s="287"/>
      <c r="L829" s="287"/>
      <c r="M829" s="287"/>
      <c r="N829" s="287"/>
      <c r="O829" s="287"/>
      <c r="P829" s="287"/>
      <c r="Q829" s="287"/>
      <c r="R829" s="287"/>
      <c r="S829" s="287"/>
      <c r="T829" s="286"/>
      <c r="U829" s="367"/>
      <c r="V829" s="287"/>
      <c r="W829" s="287"/>
      <c r="X829" s="287"/>
      <c r="Y829" s="287"/>
      <c r="Z829" s="287"/>
      <c r="AA829" s="287"/>
      <c r="AB829" s="287"/>
      <c r="AC829" s="287"/>
      <c r="AD829" s="287"/>
      <c r="AE829" s="287"/>
      <c r="AF829" s="287"/>
      <c r="AG829" s="365"/>
      <c r="AH829" s="368"/>
      <c r="AI829" s="287"/>
      <c r="AJ829" s="287"/>
      <c r="AK829" s="287"/>
      <c r="AL829" s="287"/>
      <c r="AM829" s="287"/>
      <c r="AN829" s="287"/>
      <c r="AO829" s="287"/>
      <c r="AP829" s="287"/>
      <c r="AQ829" s="287"/>
      <c r="AR829" s="287"/>
      <c r="AS829" s="287"/>
      <c r="AT829" s="286"/>
      <c r="AU829" s="367"/>
      <c r="AV829" s="287"/>
      <c r="AW829" s="287"/>
      <c r="AX829" s="287"/>
      <c r="AY829" s="287"/>
      <c r="AZ829" s="287"/>
      <c r="BA829" s="287"/>
      <c r="BB829" s="287"/>
      <c r="BC829" s="287"/>
      <c r="BD829" s="287"/>
      <c r="BE829" s="287"/>
      <c r="BF829" s="288"/>
      <c r="BG829" s="396"/>
      <c r="BH829" s="397"/>
      <c r="BI829" s="287"/>
      <c r="BJ829" s="287"/>
      <c r="BK829" s="287"/>
      <c r="BL829" s="287"/>
      <c r="BM829" s="287"/>
      <c r="BN829" s="287"/>
      <c r="BO829" s="287"/>
      <c r="BP829" s="287"/>
      <c r="BQ829" s="287"/>
      <c r="BR829" s="287"/>
      <c r="BS829" s="287"/>
      <c r="BT829" s="286"/>
    </row>
    <row r="830" spans="1:72" s="217" customFormat="1" ht="11.65" customHeight="1" x14ac:dyDescent="0.2">
      <c r="A830" s="289" t="str">
        <f>IF(ISBLANK(Tracker!G781),"",Tracker!G781)</f>
        <v>FLAT 61</v>
      </c>
      <c r="B830" s="971" t="str">
        <f>IF(ISBLANK(Tracker!H781),"",Tracker!H781)</f>
        <v>Cadbury Drive</v>
      </c>
      <c r="C830" s="972"/>
      <c r="D830" s="972"/>
      <c r="E830" s="973"/>
      <c r="F830" s="96" t="str">
        <f>IF(ISBLANK(Tracker!L781),"",Tracker!L781)</f>
        <v>B35 7EP</v>
      </c>
      <c r="G830" s="217">
        <f t="shared" si="103"/>
        <v>792</v>
      </c>
      <c r="H830" s="368"/>
      <c r="I830" s="287"/>
      <c r="J830" s="287"/>
      <c r="K830" s="287"/>
      <c r="L830" s="287"/>
      <c r="M830" s="287"/>
      <c r="N830" s="287"/>
      <c r="O830" s="287"/>
      <c r="P830" s="287"/>
      <c r="Q830" s="287"/>
      <c r="R830" s="287"/>
      <c r="S830" s="287"/>
      <c r="T830" s="286"/>
      <c r="U830" s="367"/>
      <c r="V830" s="287"/>
      <c r="W830" s="287"/>
      <c r="X830" s="287"/>
      <c r="Y830" s="287"/>
      <c r="Z830" s="287"/>
      <c r="AA830" s="287"/>
      <c r="AB830" s="287"/>
      <c r="AC830" s="287"/>
      <c r="AD830" s="287"/>
      <c r="AE830" s="287"/>
      <c r="AF830" s="287"/>
      <c r="AG830" s="365"/>
      <c r="AH830" s="368"/>
      <c r="AI830" s="287"/>
      <c r="AJ830" s="287"/>
      <c r="AK830" s="287"/>
      <c r="AL830" s="287"/>
      <c r="AM830" s="287"/>
      <c r="AN830" s="287"/>
      <c r="AO830" s="287"/>
      <c r="AP830" s="287"/>
      <c r="AQ830" s="287"/>
      <c r="AR830" s="287"/>
      <c r="AS830" s="287"/>
      <c r="AT830" s="286"/>
      <c r="AU830" s="367"/>
      <c r="AV830" s="287"/>
      <c r="AW830" s="287"/>
      <c r="AX830" s="287"/>
      <c r="AY830" s="287"/>
      <c r="AZ830" s="287"/>
      <c r="BA830" s="287"/>
      <c r="BB830" s="287"/>
      <c r="BC830" s="287"/>
      <c r="BD830" s="287"/>
      <c r="BE830" s="287"/>
      <c r="BF830" s="288"/>
      <c r="BG830" s="396"/>
      <c r="BH830" s="397"/>
      <c r="BI830" s="287"/>
      <c r="BJ830" s="287"/>
      <c r="BK830" s="287"/>
      <c r="BL830" s="287"/>
      <c r="BM830" s="287"/>
      <c r="BN830" s="287"/>
      <c r="BO830" s="287"/>
      <c r="BP830" s="287"/>
      <c r="BQ830" s="287"/>
      <c r="BR830" s="287"/>
      <c r="BS830" s="287"/>
      <c r="BT830" s="286"/>
    </row>
    <row r="831" spans="1:72" s="217" customFormat="1" ht="11.65" customHeight="1" x14ac:dyDescent="0.2">
      <c r="A831" s="289">
        <f>IF(ISBLANK(Tracker!G782),"",Tracker!G782)</f>
        <v>24</v>
      </c>
      <c r="B831" s="971" t="str">
        <f>IF(ISBLANK(Tracker!H782),"",Tracker!H782)</f>
        <v>Cadbury Drive</v>
      </c>
      <c r="C831" s="972"/>
      <c r="D831" s="972"/>
      <c r="E831" s="973"/>
      <c r="F831" s="96" t="str">
        <f>IF(ISBLANK(Tracker!L782),"",Tracker!L782)</f>
        <v>B35 7EW</v>
      </c>
      <c r="G831" s="217">
        <f t="shared" si="103"/>
        <v>793</v>
      </c>
      <c r="H831" s="368"/>
      <c r="I831" s="287"/>
      <c r="J831" s="287"/>
      <c r="K831" s="287"/>
      <c r="L831" s="287"/>
      <c r="M831" s="287"/>
      <c r="N831" s="287"/>
      <c r="O831" s="287"/>
      <c r="P831" s="287"/>
      <c r="Q831" s="287"/>
      <c r="R831" s="287"/>
      <c r="S831" s="287"/>
      <c r="T831" s="286"/>
      <c r="U831" s="367"/>
      <c r="V831" s="287"/>
      <c r="W831" s="287"/>
      <c r="X831" s="287"/>
      <c r="Y831" s="287"/>
      <c r="Z831" s="287"/>
      <c r="AA831" s="287"/>
      <c r="AB831" s="287"/>
      <c r="AC831" s="287"/>
      <c r="AD831" s="287"/>
      <c r="AE831" s="287"/>
      <c r="AF831" s="287"/>
      <c r="AG831" s="365"/>
      <c r="AH831" s="368"/>
      <c r="AI831" s="287"/>
      <c r="AJ831" s="287"/>
      <c r="AK831" s="287"/>
      <c r="AL831" s="287"/>
      <c r="AM831" s="287"/>
      <c r="AN831" s="287"/>
      <c r="AO831" s="287"/>
      <c r="AP831" s="287"/>
      <c r="AQ831" s="287"/>
      <c r="AR831" s="287"/>
      <c r="AS831" s="287"/>
      <c r="AT831" s="286"/>
      <c r="AU831" s="367"/>
      <c r="AV831" s="287"/>
      <c r="AW831" s="287"/>
      <c r="AX831" s="287"/>
      <c r="AY831" s="287"/>
      <c r="AZ831" s="287"/>
      <c r="BA831" s="287"/>
      <c r="BB831" s="287"/>
      <c r="BC831" s="287"/>
      <c r="BD831" s="287"/>
      <c r="BE831" s="287"/>
      <c r="BF831" s="288"/>
      <c r="BG831" s="396"/>
      <c r="BH831" s="397"/>
      <c r="BI831" s="287"/>
      <c r="BJ831" s="287"/>
      <c r="BK831" s="287"/>
      <c r="BL831" s="287"/>
      <c r="BM831" s="287"/>
      <c r="BN831" s="287"/>
      <c r="BO831" s="287"/>
      <c r="BP831" s="287"/>
      <c r="BQ831" s="287"/>
      <c r="BR831" s="287"/>
      <c r="BS831" s="287"/>
      <c r="BT831" s="286"/>
    </row>
    <row r="832" spans="1:72" s="217" customFormat="1" ht="11.65" customHeight="1" x14ac:dyDescent="0.2">
      <c r="A832" s="289">
        <f>IF(ISBLANK(Tracker!G783),"",Tracker!G783)</f>
        <v>26</v>
      </c>
      <c r="B832" s="971" t="str">
        <f>IF(ISBLANK(Tracker!H783),"",Tracker!H783)</f>
        <v>Cadbury Drive</v>
      </c>
      <c r="C832" s="972"/>
      <c r="D832" s="972"/>
      <c r="E832" s="973"/>
      <c r="F832" s="96" t="str">
        <f>IF(ISBLANK(Tracker!L783),"",Tracker!L783)</f>
        <v>B35 7EW</v>
      </c>
      <c r="G832" s="217">
        <f t="shared" si="103"/>
        <v>794</v>
      </c>
      <c r="H832" s="368"/>
      <c r="I832" s="287"/>
      <c r="J832" s="287"/>
      <c r="K832" s="287"/>
      <c r="L832" s="287"/>
      <c r="M832" s="287"/>
      <c r="N832" s="287"/>
      <c r="O832" s="287"/>
      <c r="P832" s="287"/>
      <c r="Q832" s="287"/>
      <c r="R832" s="287"/>
      <c r="S832" s="287"/>
      <c r="T832" s="286"/>
      <c r="U832" s="367"/>
      <c r="V832" s="287"/>
      <c r="W832" s="287"/>
      <c r="X832" s="287"/>
      <c r="Y832" s="287"/>
      <c r="Z832" s="287"/>
      <c r="AA832" s="287"/>
      <c r="AB832" s="287"/>
      <c r="AC832" s="287"/>
      <c r="AD832" s="287"/>
      <c r="AE832" s="287"/>
      <c r="AF832" s="287"/>
      <c r="AG832" s="365"/>
      <c r="AH832" s="368"/>
      <c r="AI832" s="287"/>
      <c r="AJ832" s="287"/>
      <c r="AK832" s="287"/>
      <c r="AL832" s="287"/>
      <c r="AM832" s="287"/>
      <c r="AN832" s="287"/>
      <c r="AO832" s="287"/>
      <c r="AP832" s="287"/>
      <c r="AQ832" s="287"/>
      <c r="AR832" s="287"/>
      <c r="AS832" s="287"/>
      <c r="AT832" s="286"/>
      <c r="AU832" s="367"/>
      <c r="AV832" s="287"/>
      <c r="AW832" s="287"/>
      <c r="AX832" s="287"/>
      <c r="AY832" s="287"/>
      <c r="AZ832" s="287"/>
      <c r="BA832" s="287"/>
      <c r="BB832" s="287"/>
      <c r="BC832" s="287"/>
      <c r="BD832" s="287"/>
      <c r="BE832" s="287"/>
      <c r="BF832" s="288"/>
      <c r="BG832" s="396"/>
      <c r="BH832" s="397"/>
      <c r="BI832" s="287"/>
      <c r="BJ832" s="287"/>
      <c r="BK832" s="287"/>
      <c r="BL832" s="287"/>
      <c r="BM832" s="287"/>
      <c r="BN832" s="287"/>
      <c r="BO832" s="287"/>
      <c r="BP832" s="287"/>
      <c r="BQ832" s="287"/>
      <c r="BR832" s="287"/>
      <c r="BS832" s="287"/>
      <c r="BT832" s="286"/>
    </row>
    <row r="833" spans="1:72" s="217" customFormat="1" ht="11.65" customHeight="1" x14ac:dyDescent="0.2">
      <c r="A833" s="289">
        <f>IF(ISBLANK(Tracker!G784),"",Tracker!G784)</f>
        <v>28</v>
      </c>
      <c r="B833" s="971" t="str">
        <f>IF(ISBLANK(Tracker!H784),"",Tracker!H784)</f>
        <v>Cadbury Drive</v>
      </c>
      <c r="C833" s="972"/>
      <c r="D833" s="972"/>
      <c r="E833" s="973"/>
      <c r="F833" s="96" t="str">
        <f>IF(ISBLANK(Tracker!L784),"",Tracker!L784)</f>
        <v>B35 7EW</v>
      </c>
      <c r="G833" s="217">
        <f t="shared" si="103"/>
        <v>795</v>
      </c>
      <c r="H833" s="368"/>
      <c r="I833" s="287"/>
      <c r="J833" s="287"/>
      <c r="K833" s="287"/>
      <c r="L833" s="287"/>
      <c r="M833" s="287"/>
      <c r="N833" s="287"/>
      <c r="O833" s="287"/>
      <c r="P833" s="287"/>
      <c r="Q833" s="287"/>
      <c r="R833" s="287"/>
      <c r="S833" s="287"/>
      <c r="T833" s="286"/>
      <c r="U833" s="367"/>
      <c r="V833" s="287"/>
      <c r="W833" s="287"/>
      <c r="X833" s="287"/>
      <c r="Y833" s="287"/>
      <c r="Z833" s="287"/>
      <c r="AA833" s="287"/>
      <c r="AB833" s="287"/>
      <c r="AC833" s="287"/>
      <c r="AD833" s="287"/>
      <c r="AE833" s="287"/>
      <c r="AF833" s="287"/>
      <c r="AG833" s="365"/>
      <c r="AH833" s="368"/>
      <c r="AI833" s="287"/>
      <c r="AJ833" s="287"/>
      <c r="AK833" s="287"/>
      <c r="AL833" s="287"/>
      <c r="AM833" s="287"/>
      <c r="AN833" s="287"/>
      <c r="AO833" s="287"/>
      <c r="AP833" s="287"/>
      <c r="AQ833" s="287"/>
      <c r="AR833" s="287"/>
      <c r="AS833" s="287"/>
      <c r="AT833" s="286"/>
      <c r="AU833" s="367"/>
      <c r="AV833" s="287"/>
      <c r="AW833" s="287"/>
      <c r="AX833" s="287"/>
      <c r="AY833" s="287"/>
      <c r="AZ833" s="287"/>
      <c r="BA833" s="287"/>
      <c r="BB833" s="287"/>
      <c r="BC833" s="287"/>
      <c r="BD833" s="287"/>
      <c r="BE833" s="287"/>
      <c r="BF833" s="288"/>
      <c r="BG833" s="396"/>
      <c r="BH833" s="397"/>
      <c r="BI833" s="287"/>
      <c r="BJ833" s="287"/>
      <c r="BK833" s="287"/>
      <c r="BL833" s="287"/>
      <c r="BM833" s="287"/>
      <c r="BN833" s="287"/>
      <c r="BO833" s="287"/>
      <c r="BP833" s="287"/>
      <c r="BQ833" s="287"/>
      <c r="BR833" s="287"/>
      <c r="BS833" s="287"/>
      <c r="BT833" s="286"/>
    </row>
    <row r="834" spans="1:72" s="217" customFormat="1" ht="11.65" customHeight="1" x14ac:dyDescent="0.2">
      <c r="A834" s="289">
        <f>IF(ISBLANK(Tracker!G785),"",Tracker!G785)</f>
        <v>30</v>
      </c>
      <c r="B834" s="971" t="str">
        <f>IF(ISBLANK(Tracker!H785),"",Tracker!H785)</f>
        <v>Cadbury Drive</v>
      </c>
      <c r="C834" s="972"/>
      <c r="D834" s="972"/>
      <c r="E834" s="973"/>
      <c r="F834" s="96" t="str">
        <f>IF(ISBLANK(Tracker!L785),"",Tracker!L785)</f>
        <v>B35 7EW</v>
      </c>
      <c r="G834" s="217">
        <f t="shared" si="103"/>
        <v>796</v>
      </c>
      <c r="H834" s="368"/>
      <c r="I834" s="287"/>
      <c r="J834" s="287"/>
      <c r="K834" s="287"/>
      <c r="L834" s="287"/>
      <c r="M834" s="287"/>
      <c r="N834" s="287"/>
      <c r="O834" s="287"/>
      <c r="P834" s="287"/>
      <c r="Q834" s="287"/>
      <c r="R834" s="287"/>
      <c r="S834" s="287"/>
      <c r="T834" s="286"/>
      <c r="U834" s="367"/>
      <c r="V834" s="287"/>
      <c r="W834" s="287"/>
      <c r="X834" s="287"/>
      <c r="Y834" s="287"/>
      <c r="Z834" s="287"/>
      <c r="AA834" s="287"/>
      <c r="AB834" s="287"/>
      <c r="AC834" s="287"/>
      <c r="AD834" s="287"/>
      <c r="AE834" s="287"/>
      <c r="AF834" s="287"/>
      <c r="AG834" s="365"/>
      <c r="AH834" s="368"/>
      <c r="AI834" s="287"/>
      <c r="AJ834" s="287"/>
      <c r="AK834" s="287"/>
      <c r="AL834" s="287"/>
      <c r="AM834" s="287"/>
      <c r="AN834" s="287"/>
      <c r="AO834" s="287"/>
      <c r="AP834" s="287"/>
      <c r="AQ834" s="287"/>
      <c r="AR834" s="287"/>
      <c r="AS834" s="287"/>
      <c r="AT834" s="286"/>
      <c r="AU834" s="367"/>
      <c r="AV834" s="287"/>
      <c r="AW834" s="287"/>
      <c r="AX834" s="287"/>
      <c r="AY834" s="287"/>
      <c r="AZ834" s="287"/>
      <c r="BA834" s="287"/>
      <c r="BB834" s="287"/>
      <c r="BC834" s="287"/>
      <c r="BD834" s="287"/>
      <c r="BE834" s="287"/>
      <c r="BF834" s="288"/>
      <c r="BG834" s="396"/>
      <c r="BH834" s="397"/>
      <c r="BI834" s="287"/>
      <c r="BJ834" s="287"/>
      <c r="BK834" s="287"/>
      <c r="BL834" s="287"/>
      <c r="BM834" s="287"/>
      <c r="BN834" s="287"/>
      <c r="BO834" s="287"/>
      <c r="BP834" s="287"/>
      <c r="BQ834" s="287"/>
      <c r="BR834" s="287"/>
      <c r="BS834" s="287"/>
      <c r="BT834" s="286"/>
    </row>
    <row r="835" spans="1:72" s="217" customFormat="1" ht="11.65" customHeight="1" x14ac:dyDescent="0.2">
      <c r="A835" s="289" t="str">
        <f>IF(ISBLANK(Tracker!G786),"",Tracker!G786)</f>
        <v xml:space="preserve">22 </v>
      </c>
      <c r="B835" s="971" t="str">
        <f>IF(ISBLANK(Tracker!H786),"",Tracker!H786)</f>
        <v>Cadbury Drive</v>
      </c>
      <c r="C835" s="972"/>
      <c r="D835" s="972"/>
      <c r="E835" s="973"/>
      <c r="F835" s="96" t="str">
        <f>IF(ISBLANK(Tracker!L786),"",Tracker!L786)</f>
        <v>B35 7EW</v>
      </c>
      <c r="G835" s="217">
        <f t="shared" si="103"/>
        <v>797</v>
      </c>
      <c r="H835" s="368"/>
      <c r="I835" s="287"/>
      <c r="J835" s="287"/>
      <c r="K835" s="287"/>
      <c r="L835" s="287"/>
      <c r="M835" s="287"/>
      <c r="N835" s="287"/>
      <c r="O835" s="287"/>
      <c r="P835" s="287"/>
      <c r="Q835" s="287"/>
      <c r="R835" s="287"/>
      <c r="S835" s="287"/>
      <c r="T835" s="286"/>
      <c r="U835" s="367"/>
      <c r="V835" s="287"/>
      <c r="W835" s="287"/>
      <c r="X835" s="287"/>
      <c r="Y835" s="287"/>
      <c r="Z835" s="287"/>
      <c r="AA835" s="287"/>
      <c r="AB835" s="287"/>
      <c r="AC835" s="287"/>
      <c r="AD835" s="287"/>
      <c r="AE835" s="287"/>
      <c r="AF835" s="287"/>
      <c r="AG835" s="365"/>
      <c r="AH835" s="368"/>
      <c r="AI835" s="287"/>
      <c r="AJ835" s="287"/>
      <c r="AK835" s="287"/>
      <c r="AL835" s="287"/>
      <c r="AM835" s="287"/>
      <c r="AN835" s="287"/>
      <c r="AO835" s="287"/>
      <c r="AP835" s="287"/>
      <c r="AQ835" s="287"/>
      <c r="AR835" s="287"/>
      <c r="AS835" s="287"/>
      <c r="AT835" s="286"/>
      <c r="AU835" s="367"/>
      <c r="AV835" s="287"/>
      <c r="AW835" s="287"/>
      <c r="AX835" s="287"/>
      <c r="AY835" s="287"/>
      <c r="AZ835" s="287"/>
      <c r="BA835" s="287"/>
      <c r="BB835" s="287"/>
      <c r="BC835" s="287"/>
      <c r="BD835" s="287"/>
      <c r="BE835" s="287"/>
      <c r="BF835" s="288"/>
      <c r="BG835" s="396"/>
      <c r="BH835" s="397"/>
      <c r="BI835" s="287"/>
      <c r="BJ835" s="287"/>
      <c r="BK835" s="287"/>
      <c r="BL835" s="287"/>
      <c r="BM835" s="287"/>
      <c r="BN835" s="287"/>
      <c r="BO835" s="287"/>
      <c r="BP835" s="287"/>
      <c r="BQ835" s="287"/>
      <c r="BR835" s="287"/>
      <c r="BS835" s="287"/>
      <c r="BT835" s="286"/>
    </row>
    <row r="836" spans="1:72" s="217" customFormat="1" ht="11.65" customHeight="1" x14ac:dyDescent="0.2">
      <c r="A836" s="289">
        <f>IF(ISBLANK(Tracker!G787),"",Tracker!G787)</f>
        <v>121</v>
      </c>
      <c r="B836" s="971" t="str">
        <f>IF(ISBLANK(Tracker!H787),"",Tracker!H787)</f>
        <v>Cadbury Drive</v>
      </c>
      <c r="C836" s="972"/>
      <c r="D836" s="972"/>
      <c r="E836" s="973"/>
      <c r="F836" s="96" t="str">
        <f>IF(ISBLANK(Tracker!L787),"",Tracker!L787)</f>
        <v>B35 7EX</v>
      </c>
      <c r="G836" s="217">
        <f t="shared" si="103"/>
        <v>798</v>
      </c>
      <c r="H836" s="368"/>
      <c r="I836" s="287"/>
      <c r="J836" s="287"/>
      <c r="K836" s="287"/>
      <c r="L836" s="287"/>
      <c r="M836" s="287"/>
      <c r="N836" s="287"/>
      <c r="O836" s="287"/>
      <c r="P836" s="287"/>
      <c r="Q836" s="287"/>
      <c r="R836" s="287"/>
      <c r="S836" s="287"/>
      <c r="T836" s="286"/>
      <c r="U836" s="367"/>
      <c r="V836" s="287"/>
      <c r="W836" s="287"/>
      <c r="X836" s="287"/>
      <c r="Y836" s="287"/>
      <c r="Z836" s="287"/>
      <c r="AA836" s="287"/>
      <c r="AB836" s="287"/>
      <c r="AC836" s="287"/>
      <c r="AD836" s="287"/>
      <c r="AE836" s="287"/>
      <c r="AF836" s="287"/>
      <c r="AG836" s="365"/>
      <c r="AH836" s="368"/>
      <c r="AI836" s="287"/>
      <c r="AJ836" s="287"/>
      <c r="AK836" s="287"/>
      <c r="AL836" s="287"/>
      <c r="AM836" s="287"/>
      <c r="AN836" s="287"/>
      <c r="AO836" s="287"/>
      <c r="AP836" s="287"/>
      <c r="AQ836" s="287"/>
      <c r="AR836" s="287"/>
      <c r="AS836" s="287"/>
      <c r="AT836" s="286"/>
      <c r="AU836" s="367"/>
      <c r="AV836" s="287"/>
      <c r="AW836" s="287"/>
      <c r="AX836" s="287"/>
      <c r="AY836" s="287"/>
      <c r="AZ836" s="287"/>
      <c r="BA836" s="287"/>
      <c r="BB836" s="287"/>
      <c r="BC836" s="287"/>
      <c r="BD836" s="287"/>
      <c r="BE836" s="287"/>
      <c r="BF836" s="288"/>
      <c r="BG836" s="396"/>
      <c r="BH836" s="397"/>
      <c r="BI836" s="287"/>
      <c r="BJ836" s="287"/>
      <c r="BK836" s="287"/>
      <c r="BL836" s="287"/>
      <c r="BM836" s="287"/>
      <c r="BN836" s="287"/>
      <c r="BO836" s="287"/>
      <c r="BP836" s="287"/>
      <c r="BQ836" s="287"/>
      <c r="BR836" s="287"/>
      <c r="BS836" s="287"/>
      <c r="BT836" s="286"/>
    </row>
    <row r="837" spans="1:72" s="217" customFormat="1" ht="11.65" customHeight="1" x14ac:dyDescent="0.2">
      <c r="A837" s="289">
        <f>IF(ISBLANK(Tracker!G788),"",Tracker!G788)</f>
        <v>127</v>
      </c>
      <c r="B837" s="971" t="str">
        <f>IF(ISBLANK(Tracker!H788),"",Tracker!H788)</f>
        <v>Cadbury Drive</v>
      </c>
      <c r="C837" s="972"/>
      <c r="D837" s="972"/>
      <c r="E837" s="973"/>
      <c r="F837" s="96" t="str">
        <f>IF(ISBLANK(Tracker!L788),"",Tracker!L788)</f>
        <v>B35 7EX</v>
      </c>
      <c r="G837" s="217">
        <f t="shared" si="103"/>
        <v>799</v>
      </c>
      <c r="H837" s="368"/>
      <c r="I837" s="287"/>
      <c r="J837" s="287"/>
      <c r="K837" s="287"/>
      <c r="L837" s="287"/>
      <c r="M837" s="287"/>
      <c r="N837" s="287"/>
      <c r="O837" s="287"/>
      <c r="P837" s="287"/>
      <c r="Q837" s="287"/>
      <c r="R837" s="287"/>
      <c r="S837" s="287"/>
      <c r="T837" s="286"/>
      <c r="U837" s="367"/>
      <c r="V837" s="287"/>
      <c r="W837" s="287"/>
      <c r="X837" s="287"/>
      <c r="Y837" s="287"/>
      <c r="Z837" s="287"/>
      <c r="AA837" s="287"/>
      <c r="AB837" s="287"/>
      <c r="AC837" s="287"/>
      <c r="AD837" s="287"/>
      <c r="AE837" s="287"/>
      <c r="AF837" s="287"/>
      <c r="AG837" s="365"/>
      <c r="AH837" s="368"/>
      <c r="AI837" s="287"/>
      <c r="AJ837" s="287"/>
      <c r="AK837" s="287"/>
      <c r="AL837" s="287"/>
      <c r="AM837" s="287"/>
      <c r="AN837" s="287"/>
      <c r="AO837" s="287"/>
      <c r="AP837" s="287"/>
      <c r="AQ837" s="287"/>
      <c r="AR837" s="287"/>
      <c r="AS837" s="287"/>
      <c r="AT837" s="286"/>
      <c r="AU837" s="367"/>
      <c r="AV837" s="287"/>
      <c r="AW837" s="287"/>
      <c r="AX837" s="287"/>
      <c r="AY837" s="287"/>
      <c r="AZ837" s="287"/>
      <c r="BA837" s="287"/>
      <c r="BB837" s="287"/>
      <c r="BC837" s="287"/>
      <c r="BD837" s="287"/>
      <c r="BE837" s="287"/>
      <c r="BF837" s="288"/>
      <c r="BG837" s="396"/>
      <c r="BH837" s="397"/>
      <c r="BI837" s="287"/>
      <c r="BJ837" s="287"/>
      <c r="BK837" s="287"/>
      <c r="BL837" s="287"/>
      <c r="BM837" s="287"/>
      <c r="BN837" s="287"/>
      <c r="BO837" s="287"/>
      <c r="BP837" s="287"/>
      <c r="BQ837" s="287"/>
      <c r="BR837" s="287"/>
      <c r="BS837" s="287"/>
      <c r="BT837" s="286"/>
    </row>
    <row r="838" spans="1:72" s="217" customFormat="1" ht="11.65" customHeight="1" x14ac:dyDescent="0.2">
      <c r="A838" s="289">
        <f>IF(ISBLANK(Tracker!G789),"",Tracker!G789)</f>
        <v>131</v>
      </c>
      <c r="B838" s="971" t="str">
        <f>IF(ISBLANK(Tracker!H789),"",Tracker!H789)</f>
        <v>Cadbury Drive</v>
      </c>
      <c r="C838" s="972"/>
      <c r="D838" s="972"/>
      <c r="E838" s="973"/>
      <c r="F838" s="96" t="str">
        <f>IF(ISBLANK(Tracker!L789),"",Tracker!L789)</f>
        <v>B35 7EX</v>
      </c>
      <c r="G838" s="217">
        <f t="shared" si="103"/>
        <v>800</v>
      </c>
      <c r="H838" s="368"/>
      <c r="I838" s="287"/>
      <c r="J838" s="287"/>
      <c r="K838" s="287"/>
      <c r="L838" s="287"/>
      <c r="M838" s="287"/>
      <c r="N838" s="287"/>
      <c r="O838" s="287"/>
      <c r="P838" s="287"/>
      <c r="Q838" s="287"/>
      <c r="R838" s="287"/>
      <c r="S838" s="287"/>
      <c r="T838" s="286"/>
      <c r="U838" s="367"/>
      <c r="V838" s="287"/>
      <c r="W838" s="287"/>
      <c r="X838" s="287"/>
      <c r="Y838" s="287"/>
      <c r="Z838" s="287"/>
      <c r="AA838" s="287"/>
      <c r="AB838" s="287"/>
      <c r="AC838" s="287"/>
      <c r="AD838" s="287"/>
      <c r="AE838" s="287"/>
      <c r="AF838" s="287"/>
      <c r="AG838" s="365"/>
      <c r="AH838" s="368"/>
      <c r="AI838" s="287"/>
      <c r="AJ838" s="287"/>
      <c r="AK838" s="287"/>
      <c r="AL838" s="287"/>
      <c r="AM838" s="287"/>
      <c r="AN838" s="287"/>
      <c r="AO838" s="287"/>
      <c r="AP838" s="287"/>
      <c r="AQ838" s="287"/>
      <c r="AR838" s="287"/>
      <c r="AS838" s="287"/>
      <c r="AT838" s="286"/>
      <c r="AU838" s="367"/>
      <c r="AV838" s="287"/>
      <c r="AW838" s="287"/>
      <c r="AX838" s="287"/>
      <c r="AY838" s="287"/>
      <c r="AZ838" s="287"/>
      <c r="BA838" s="287"/>
      <c r="BB838" s="287"/>
      <c r="BC838" s="287"/>
      <c r="BD838" s="287"/>
      <c r="BE838" s="287"/>
      <c r="BF838" s="288"/>
      <c r="BG838" s="396"/>
      <c r="BH838" s="397"/>
      <c r="BI838" s="287"/>
      <c r="BJ838" s="287"/>
      <c r="BK838" s="287"/>
      <c r="BL838" s="287"/>
      <c r="BM838" s="287"/>
      <c r="BN838" s="287"/>
      <c r="BO838" s="287"/>
      <c r="BP838" s="287"/>
      <c r="BQ838" s="287"/>
      <c r="BR838" s="287"/>
      <c r="BS838" s="287"/>
      <c r="BT838" s="286"/>
    </row>
    <row r="839" spans="1:72" s="217" customFormat="1" ht="11.65" customHeight="1" x14ac:dyDescent="0.2">
      <c r="A839" s="289">
        <f>IF(ISBLANK(Tracker!G790),"",Tracker!G790)</f>
        <v>133</v>
      </c>
      <c r="B839" s="971" t="str">
        <f>IF(ISBLANK(Tracker!H790),"",Tracker!H790)</f>
        <v>Cadbury Drive</v>
      </c>
      <c r="C839" s="972"/>
      <c r="D839" s="972"/>
      <c r="E839" s="973"/>
      <c r="F839" s="96" t="str">
        <f>IF(ISBLANK(Tracker!L790),"",Tracker!L790)</f>
        <v>B35 7EX</v>
      </c>
      <c r="G839" s="217">
        <f t="shared" si="103"/>
        <v>801</v>
      </c>
      <c r="H839" s="368"/>
      <c r="I839" s="287"/>
      <c r="J839" s="287"/>
      <c r="K839" s="287"/>
      <c r="L839" s="287"/>
      <c r="M839" s="287"/>
      <c r="N839" s="287"/>
      <c r="O839" s="287"/>
      <c r="P839" s="287"/>
      <c r="Q839" s="287"/>
      <c r="R839" s="287"/>
      <c r="S839" s="287"/>
      <c r="T839" s="286"/>
      <c r="U839" s="367"/>
      <c r="V839" s="287"/>
      <c r="W839" s="287"/>
      <c r="X839" s="287"/>
      <c r="Y839" s="287"/>
      <c r="Z839" s="287"/>
      <c r="AA839" s="287"/>
      <c r="AB839" s="287"/>
      <c r="AC839" s="287"/>
      <c r="AD839" s="287"/>
      <c r="AE839" s="287"/>
      <c r="AF839" s="287"/>
      <c r="AG839" s="365"/>
      <c r="AH839" s="368"/>
      <c r="AI839" s="287"/>
      <c r="AJ839" s="287"/>
      <c r="AK839" s="287"/>
      <c r="AL839" s="287"/>
      <c r="AM839" s="287"/>
      <c r="AN839" s="287"/>
      <c r="AO839" s="287"/>
      <c r="AP839" s="287"/>
      <c r="AQ839" s="287"/>
      <c r="AR839" s="287"/>
      <c r="AS839" s="287"/>
      <c r="AT839" s="286"/>
      <c r="AU839" s="367"/>
      <c r="AV839" s="287"/>
      <c r="AW839" s="287"/>
      <c r="AX839" s="287"/>
      <c r="AY839" s="287"/>
      <c r="AZ839" s="287"/>
      <c r="BA839" s="287"/>
      <c r="BB839" s="287"/>
      <c r="BC839" s="287"/>
      <c r="BD839" s="287"/>
      <c r="BE839" s="287"/>
      <c r="BF839" s="288"/>
      <c r="BG839" s="396"/>
      <c r="BH839" s="397"/>
      <c r="BI839" s="287"/>
      <c r="BJ839" s="287"/>
      <c r="BK839" s="287"/>
      <c r="BL839" s="287"/>
      <c r="BM839" s="287"/>
      <c r="BN839" s="287"/>
      <c r="BO839" s="287"/>
      <c r="BP839" s="287"/>
      <c r="BQ839" s="287"/>
      <c r="BR839" s="287"/>
      <c r="BS839" s="287"/>
      <c r="BT839" s="286"/>
    </row>
    <row r="840" spans="1:72" s="217" customFormat="1" ht="11.65" customHeight="1" x14ac:dyDescent="0.2">
      <c r="A840" s="289">
        <f>IF(ISBLANK(Tracker!G791),"",Tracker!G791)</f>
        <v>135</v>
      </c>
      <c r="B840" s="971" t="str">
        <f>IF(ISBLANK(Tracker!H791),"",Tracker!H791)</f>
        <v>Cadbury Drive</v>
      </c>
      <c r="C840" s="972"/>
      <c r="D840" s="972"/>
      <c r="E840" s="973"/>
      <c r="F840" s="96" t="str">
        <f>IF(ISBLANK(Tracker!L791),"",Tracker!L791)</f>
        <v>B35 7EX</v>
      </c>
      <c r="G840" s="217">
        <f t="shared" si="103"/>
        <v>802</v>
      </c>
      <c r="H840" s="368"/>
      <c r="I840" s="287"/>
      <c r="J840" s="287"/>
      <c r="K840" s="287"/>
      <c r="L840" s="287"/>
      <c r="M840" s="287"/>
      <c r="N840" s="287"/>
      <c r="O840" s="287"/>
      <c r="P840" s="287"/>
      <c r="Q840" s="287"/>
      <c r="R840" s="287"/>
      <c r="S840" s="287"/>
      <c r="T840" s="286"/>
      <c r="U840" s="367"/>
      <c r="V840" s="287"/>
      <c r="W840" s="287"/>
      <c r="X840" s="287"/>
      <c r="Y840" s="287"/>
      <c r="Z840" s="287"/>
      <c r="AA840" s="287"/>
      <c r="AB840" s="287"/>
      <c r="AC840" s="287"/>
      <c r="AD840" s="287"/>
      <c r="AE840" s="287"/>
      <c r="AF840" s="287"/>
      <c r="AG840" s="365"/>
      <c r="AH840" s="368"/>
      <c r="AI840" s="287"/>
      <c r="AJ840" s="287"/>
      <c r="AK840" s="287"/>
      <c r="AL840" s="287"/>
      <c r="AM840" s="287"/>
      <c r="AN840" s="287"/>
      <c r="AO840" s="287"/>
      <c r="AP840" s="287"/>
      <c r="AQ840" s="287"/>
      <c r="AR840" s="287"/>
      <c r="AS840" s="287"/>
      <c r="AT840" s="286"/>
      <c r="AU840" s="367"/>
      <c r="AV840" s="287"/>
      <c r="AW840" s="287"/>
      <c r="AX840" s="287"/>
      <c r="AY840" s="287"/>
      <c r="AZ840" s="287"/>
      <c r="BA840" s="287"/>
      <c r="BB840" s="287"/>
      <c r="BC840" s="287"/>
      <c r="BD840" s="287"/>
      <c r="BE840" s="287"/>
      <c r="BF840" s="288"/>
      <c r="BG840" s="396"/>
      <c r="BH840" s="397"/>
      <c r="BI840" s="287"/>
      <c r="BJ840" s="287"/>
      <c r="BK840" s="287"/>
      <c r="BL840" s="287"/>
      <c r="BM840" s="287"/>
      <c r="BN840" s="287"/>
      <c r="BO840" s="287"/>
      <c r="BP840" s="287"/>
      <c r="BQ840" s="287"/>
      <c r="BR840" s="287"/>
      <c r="BS840" s="287"/>
      <c r="BT840" s="286"/>
    </row>
    <row r="841" spans="1:72" s="217" customFormat="1" ht="11.65" customHeight="1" x14ac:dyDescent="0.2">
      <c r="A841" s="289">
        <f>IF(ISBLANK(Tracker!G792),"",Tracker!G792)</f>
        <v>137</v>
      </c>
      <c r="B841" s="971" t="str">
        <f>IF(ISBLANK(Tracker!H792),"",Tracker!H792)</f>
        <v>Cadbury Drive</v>
      </c>
      <c r="C841" s="972"/>
      <c r="D841" s="972"/>
      <c r="E841" s="973"/>
      <c r="F841" s="96" t="str">
        <f>IF(ISBLANK(Tracker!L792),"",Tracker!L792)</f>
        <v>B35 7EX</v>
      </c>
      <c r="G841" s="217">
        <f t="shared" si="103"/>
        <v>803</v>
      </c>
      <c r="H841" s="368"/>
      <c r="I841" s="287"/>
      <c r="J841" s="287"/>
      <c r="K841" s="287"/>
      <c r="L841" s="287"/>
      <c r="M841" s="287"/>
      <c r="N841" s="287"/>
      <c r="O841" s="287"/>
      <c r="P841" s="287"/>
      <c r="Q841" s="287"/>
      <c r="R841" s="287"/>
      <c r="S841" s="287"/>
      <c r="T841" s="286"/>
      <c r="U841" s="367"/>
      <c r="V841" s="287"/>
      <c r="W841" s="287"/>
      <c r="X841" s="287"/>
      <c r="Y841" s="287"/>
      <c r="Z841" s="287"/>
      <c r="AA841" s="287"/>
      <c r="AB841" s="287"/>
      <c r="AC841" s="287"/>
      <c r="AD841" s="287"/>
      <c r="AE841" s="287"/>
      <c r="AF841" s="287"/>
      <c r="AG841" s="365"/>
      <c r="AH841" s="368"/>
      <c r="AI841" s="287"/>
      <c r="AJ841" s="287"/>
      <c r="AK841" s="287"/>
      <c r="AL841" s="287"/>
      <c r="AM841" s="287"/>
      <c r="AN841" s="287"/>
      <c r="AO841" s="287"/>
      <c r="AP841" s="287"/>
      <c r="AQ841" s="287"/>
      <c r="AR841" s="287"/>
      <c r="AS841" s="287"/>
      <c r="AT841" s="286"/>
      <c r="AU841" s="367"/>
      <c r="AV841" s="287"/>
      <c r="AW841" s="287"/>
      <c r="AX841" s="287"/>
      <c r="AY841" s="287"/>
      <c r="AZ841" s="287"/>
      <c r="BA841" s="287"/>
      <c r="BB841" s="287"/>
      <c r="BC841" s="287"/>
      <c r="BD841" s="287"/>
      <c r="BE841" s="287"/>
      <c r="BF841" s="288"/>
      <c r="BG841" s="396"/>
      <c r="BH841" s="397"/>
      <c r="BI841" s="287"/>
      <c r="BJ841" s="287"/>
      <c r="BK841" s="287"/>
      <c r="BL841" s="287"/>
      <c r="BM841" s="287"/>
      <c r="BN841" s="287"/>
      <c r="BO841" s="287"/>
      <c r="BP841" s="287"/>
      <c r="BQ841" s="287"/>
      <c r="BR841" s="287"/>
      <c r="BS841" s="287"/>
      <c r="BT841" s="286"/>
    </row>
    <row r="842" spans="1:72" s="217" customFormat="1" ht="11.65" customHeight="1" x14ac:dyDescent="0.2">
      <c r="A842" s="289">
        <f>IF(ISBLANK(Tracker!G793),"",Tracker!G793)</f>
        <v>147</v>
      </c>
      <c r="B842" s="971" t="str">
        <f>IF(ISBLANK(Tracker!H793),"",Tracker!H793)</f>
        <v>Cadbury Drive</v>
      </c>
      <c r="C842" s="972"/>
      <c r="D842" s="972"/>
      <c r="E842" s="973"/>
      <c r="F842" s="96" t="str">
        <f>IF(ISBLANK(Tracker!L793),"",Tracker!L793)</f>
        <v>B35 7EY</v>
      </c>
      <c r="G842" s="217">
        <f t="shared" si="103"/>
        <v>804</v>
      </c>
      <c r="H842" s="368"/>
      <c r="I842" s="287"/>
      <c r="J842" s="287"/>
      <c r="K842" s="287"/>
      <c r="L842" s="287"/>
      <c r="M842" s="287"/>
      <c r="N842" s="287"/>
      <c r="O842" s="287"/>
      <c r="P842" s="287"/>
      <c r="Q842" s="287"/>
      <c r="R842" s="287"/>
      <c r="S842" s="287"/>
      <c r="T842" s="286"/>
      <c r="U842" s="367"/>
      <c r="V842" s="287"/>
      <c r="W842" s="287"/>
      <c r="X842" s="287"/>
      <c r="Y842" s="287"/>
      <c r="Z842" s="287"/>
      <c r="AA842" s="287"/>
      <c r="AB842" s="287"/>
      <c r="AC842" s="287"/>
      <c r="AD842" s="287"/>
      <c r="AE842" s="287"/>
      <c r="AF842" s="287"/>
      <c r="AG842" s="365"/>
      <c r="AH842" s="368"/>
      <c r="AI842" s="287"/>
      <c r="AJ842" s="287"/>
      <c r="AK842" s="287"/>
      <c r="AL842" s="287"/>
      <c r="AM842" s="287"/>
      <c r="AN842" s="287"/>
      <c r="AO842" s="287"/>
      <c r="AP842" s="287"/>
      <c r="AQ842" s="287"/>
      <c r="AR842" s="287"/>
      <c r="AS842" s="287"/>
      <c r="AT842" s="286"/>
      <c r="AU842" s="367"/>
      <c r="AV842" s="287"/>
      <c r="AW842" s="287"/>
      <c r="AX842" s="287"/>
      <c r="AY842" s="287"/>
      <c r="AZ842" s="287"/>
      <c r="BA842" s="287"/>
      <c r="BB842" s="287"/>
      <c r="BC842" s="287"/>
      <c r="BD842" s="287"/>
      <c r="BE842" s="287"/>
      <c r="BF842" s="288"/>
      <c r="BG842" s="396"/>
      <c r="BH842" s="397"/>
      <c r="BI842" s="287"/>
      <c r="BJ842" s="287"/>
      <c r="BK842" s="287"/>
      <c r="BL842" s="287"/>
      <c r="BM842" s="287"/>
      <c r="BN842" s="287"/>
      <c r="BO842" s="287"/>
      <c r="BP842" s="287"/>
      <c r="BQ842" s="287"/>
      <c r="BR842" s="287"/>
      <c r="BS842" s="287"/>
      <c r="BT842" s="286"/>
    </row>
    <row r="843" spans="1:72" s="217" customFormat="1" ht="11.65" customHeight="1" x14ac:dyDescent="0.2">
      <c r="A843" s="289">
        <f>IF(ISBLANK(Tracker!G794),"",Tracker!G794)</f>
        <v>157</v>
      </c>
      <c r="B843" s="971" t="str">
        <f>IF(ISBLANK(Tracker!H794),"",Tracker!H794)</f>
        <v>Cadbury Drive</v>
      </c>
      <c r="C843" s="972"/>
      <c r="D843" s="972"/>
      <c r="E843" s="973"/>
      <c r="F843" s="96" t="str">
        <f>IF(ISBLANK(Tracker!L794),"",Tracker!L794)</f>
        <v>B35 7EY</v>
      </c>
      <c r="G843" s="217">
        <f t="shared" si="103"/>
        <v>805</v>
      </c>
      <c r="H843" s="368"/>
      <c r="I843" s="287"/>
      <c r="J843" s="287"/>
      <c r="K843" s="287"/>
      <c r="L843" s="287"/>
      <c r="M843" s="287"/>
      <c r="N843" s="287"/>
      <c r="O843" s="287"/>
      <c r="P843" s="287"/>
      <c r="Q843" s="287"/>
      <c r="R843" s="287"/>
      <c r="S843" s="287"/>
      <c r="T843" s="286"/>
      <c r="U843" s="367"/>
      <c r="V843" s="287"/>
      <c r="W843" s="287"/>
      <c r="X843" s="287"/>
      <c r="Y843" s="287"/>
      <c r="Z843" s="287"/>
      <c r="AA843" s="287"/>
      <c r="AB843" s="287"/>
      <c r="AC843" s="287"/>
      <c r="AD843" s="287"/>
      <c r="AE843" s="287"/>
      <c r="AF843" s="287"/>
      <c r="AG843" s="365"/>
      <c r="AH843" s="368"/>
      <c r="AI843" s="287"/>
      <c r="AJ843" s="287"/>
      <c r="AK843" s="287"/>
      <c r="AL843" s="287"/>
      <c r="AM843" s="287"/>
      <c r="AN843" s="287"/>
      <c r="AO843" s="287"/>
      <c r="AP843" s="287"/>
      <c r="AQ843" s="287"/>
      <c r="AR843" s="287"/>
      <c r="AS843" s="287"/>
      <c r="AT843" s="286"/>
      <c r="AU843" s="367"/>
      <c r="AV843" s="287"/>
      <c r="AW843" s="287"/>
      <c r="AX843" s="287"/>
      <c r="AY843" s="287"/>
      <c r="AZ843" s="287"/>
      <c r="BA843" s="287"/>
      <c r="BB843" s="287"/>
      <c r="BC843" s="287"/>
      <c r="BD843" s="287"/>
      <c r="BE843" s="287"/>
      <c r="BF843" s="288"/>
      <c r="BG843" s="396"/>
      <c r="BH843" s="397"/>
      <c r="BI843" s="287"/>
      <c r="BJ843" s="287"/>
      <c r="BK843" s="287"/>
      <c r="BL843" s="287"/>
      <c r="BM843" s="287"/>
      <c r="BN843" s="287"/>
      <c r="BO843" s="287"/>
      <c r="BP843" s="287"/>
      <c r="BQ843" s="287"/>
      <c r="BR843" s="287"/>
      <c r="BS843" s="287"/>
      <c r="BT843" s="286"/>
    </row>
    <row r="844" spans="1:72" s="217" customFormat="1" ht="11.65" customHeight="1" x14ac:dyDescent="0.2">
      <c r="A844" s="289">
        <f>IF(ISBLANK(Tracker!G795),"",Tracker!G795)</f>
        <v>165</v>
      </c>
      <c r="B844" s="971" t="str">
        <f>IF(ISBLANK(Tracker!H795),"",Tracker!H795)</f>
        <v>Cadbury Drive</v>
      </c>
      <c r="C844" s="972"/>
      <c r="D844" s="972"/>
      <c r="E844" s="973"/>
      <c r="F844" s="96" t="str">
        <f>IF(ISBLANK(Tracker!L795),"",Tracker!L795)</f>
        <v>B35 7EY</v>
      </c>
      <c r="G844" s="217">
        <f t="shared" si="103"/>
        <v>806</v>
      </c>
      <c r="H844" s="368"/>
      <c r="I844" s="287"/>
      <c r="J844" s="287"/>
      <c r="K844" s="287"/>
      <c r="L844" s="287"/>
      <c r="M844" s="287"/>
      <c r="N844" s="287"/>
      <c r="O844" s="287"/>
      <c r="P844" s="287"/>
      <c r="Q844" s="287"/>
      <c r="R844" s="287"/>
      <c r="S844" s="287"/>
      <c r="T844" s="286"/>
      <c r="U844" s="367"/>
      <c r="V844" s="287"/>
      <c r="W844" s="287"/>
      <c r="X844" s="287"/>
      <c r="Y844" s="287"/>
      <c r="Z844" s="287"/>
      <c r="AA844" s="287"/>
      <c r="AB844" s="287"/>
      <c r="AC844" s="287"/>
      <c r="AD844" s="287"/>
      <c r="AE844" s="287"/>
      <c r="AF844" s="287"/>
      <c r="AG844" s="365"/>
      <c r="AH844" s="368"/>
      <c r="AI844" s="287"/>
      <c r="AJ844" s="287"/>
      <c r="AK844" s="287"/>
      <c r="AL844" s="287"/>
      <c r="AM844" s="287"/>
      <c r="AN844" s="287"/>
      <c r="AO844" s="287"/>
      <c r="AP844" s="287"/>
      <c r="AQ844" s="287"/>
      <c r="AR844" s="287"/>
      <c r="AS844" s="287"/>
      <c r="AT844" s="286"/>
      <c r="AU844" s="367"/>
      <c r="AV844" s="287"/>
      <c r="AW844" s="287"/>
      <c r="AX844" s="287"/>
      <c r="AY844" s="287"/>
      <c r="AZ844" s="287"/>
      <c r="BA844" s="287"/>
      <c r="BB844" s="287"/>
      <c r="BC844" s="287"/>
      <c r="BD844" s="287"/>
      <c r="BE844" s="287"/>
      <c r="BF844" s="288"/>
      <c r="BG844" s="396"/>
      <c r="BH844" s="397"/>
      <c r="BI844" s="287"/>
      <c r="BJ844" s="287"/>
      <c r="BK844" s="287"/>
      <c r="BL844" s="287"/>
      <c r="BM844" s="287"/>
      <c r="BN844" s="287"/>
      <c r="BO844" s="287"/>
      <c r="BP844" s="287"/>
      <c r="BQ844" s="287"/>
      <c r="BR844" s="287"/>
      <c r="BS844" s="287"/>
      <c r="BT844" s="286"/>
    </row>
    <row r="845" spans="1:72" s="217" customFormat="1" ht="11.65" customHeight="1" x14ac:dyDescent="0.2">
      <c r="A845" s="289">
        <f>IF(ISBLANK(Tracker!G796),"",Tracker!G796)</f>
        <v>169</v>
      </c>
      <c r="B845" s="971" t="str">
        <f>IF(ISBLANK(Tracker!H796),"",Tracker!H796)</f>
        <v>Cadbury Drive</v>
      </c>
      <c r="C845" s="972"/>
      <c r="D845" s="972"/>
      <c r="E845" s="973"/>
      <c r="F845" s="96" t="str">
        <f>IF(ISBLANK(Tracker!L796),"",Tracker!L796)</f>
        <v>B35 7EY</v>
      </c>
      <c r="G845" s="217">
        <f t="shared" si="103"/>
        <v>807</v>
      </c>
      <c r="H845" s="368"/>
      <c r="I845" s="287"/>
      <c r="J845" s="287"/>
      <c r="K845" s="287"/>
      <c r="L845" s="287"/>
      <c r="M845" s="287"/>
      <c r="N845" s="287"/>
      <c r="O845" s="287"/>
      <c r="P845" s="287"/>
      <c r="Q845" s="287"/>
      <c r="R845" s="287"/>
      <c r="S845" s="287"/>
      <c r="T845" s="286"/>
      <c r="U845" s="367"/>
      <c r="V845" s="287"/>
      <c r="W845" s="287"/>
      <c r="X845" s="287"/>
      <c r="Y845" s="287"/>
      <c r="Z845" s="287"/>
      <c r="AA845" s="287"/>
      <c r="AB845" s="287"/>
      <c r="AC845" s="287"/>
      <c r="AD845" s="287"/>
      <c r="AE845" s="287"/>
      <c r="AF845" s="287"/>
      <c r="AG845" s="365"/>
      <c r="AH845" s="368"/>
      <c r="AI845" s="287"/>
      <c r="AJ845" s="287"/>
      <c r="AK845" s="287"/>
      <c r="AL845" s="287"/>
      <c r="AM845" s="287"/>
      <c r="AN845" s="287"/>
      <c r="AO845" s="287"/>
      <c r="AP845" s="287"/>
      <c r="AQ845" s="287"/>
      <c r="AR845" s="287"/>
      <c r="AS845" s="287"/>
      <c r="AT845" s="286"/>
      <c r="AU845" s="367"/>
      <c r="AV845" s="287"/>
      <c r="AW845" s="287"/>
      <c r="AX845" s="287"/>
      <c r="AY845" s="287"/>
      <c r="AZ845" s="287"/>
      <c r="BA845" s="287"/>
      <c r="BB845" s="287"/>
      <c r="BC845" s="287"/>
      <c r="BD845" s="287"/>
      <c r="BE845" s="287"/>
      <c r="BF845" s="288"/>
      <c r="BG845" s="396"/>
      <c r="BH845" s="397"/>
      <c r="BI845" s="287"/>
      <c r="BJ845" s="287"/>
      <c r="BK845" s="287"/>
      <c r="BL845" s="287"/>
      <c r="BM845" s="287"/>
      <c r="BN845" s="287"/>
      <c r="BO845" s="287"/>
      <c r="BP845" s="287"/>
      <c r="BQ845" s="287"/>
      <c r="BR845" s="287"/>
      <c r="BS845" s="287"/>
      <c r="BT845" s="286"/>
    </row>
    <row r="846" spans="1:72" s="217" customFormat="1" ht="11.65" customHeight="1" x14ac:dyDescent="0.2">
      <c r="A846" s="289">
        <f>IF(ISBLANK(Tracker!G797),"",Tracker!G797)</f>
        <v>171</v>
      </c>
      <c r="B846" s="971" t="str">
        <f>IF(ISBLANK(Tracker!H797),"",Tracker!H797)</f>
        <v>Cadbury Drive</v>
      </c>
      <c r="C846" s="972"/>
      <c r="D846" s="972"/>
      <c r="E846" s="973"/>
      <c r="F846" s="96" t="str">
        <f>IF(ISBLANK(Tracker!L797),"",Tracker!L797)</f>
        <v>B35 7EY</v>
      </c>
      <c r="G846" s="217">
        <f t="shared" si="103"/>
        <v>808</v>
      </c>
      <c r="H846" s="368"/>
      <c r="I846" s="287"/>
      <c r="J846" s="287"/>
      <c r="K846" s="287"/>
      <c r="L846" s="287"/>
      <c r="M846" s="287"/>
      <c r="N846" s="287"/>
      <c r="O846" s="287"/>
      <c r="P846" s="287"/>
      <c r="Q846" s="287"/>
      <c r="R846" s="287"/>
      <c r="S846" s="287"/>
      <c r="T846" s="286"/>
      <c r="U846" s="367"/>
      <c r="V846" s="287"/>
      <c r="W846" s="287"/>
      <c r="X846" s="287"/>
      <c r="Y846" s="287"/>
      <c r="Z846" s="287"/>
      <c r="AA846" s="287"/>
      <c r="AB846" s="287"/>
      <c r="AC846" s="287"/>
      <c r="AD846" s="287"/>
      <c r="AE846" s="287"/>
      <c r="AF846" s="287"/>
      <c r="AG846" s="365"/>
      <c r="AH846" s="368"/>
      <c r="AI846" s="287"/>
      <c r="AJ846" s="287"/>
      <c r="AK846" s="287"/>
      <c r="AL846" s="287"/>
      <c r="AM846" s="287"/>
      <c r="AN846" s="287"/>
      <c r="AO846" s="287"/>
      <c r="AP846" s="287"/>
      <c r="AQ846" s="287"/>
      <c r="AR846" s="287"/>
      <c r="AS846" s="287"/>
      <c r="AT846" s="286"/>
      <c r="AU846" s="367"/>
      <c r="AV846" s="287"/>
      <c r="AW846" s="287"/>
      <c r="AX846" s="287"/>
      <c r="AY846" s="287"/>
      <c r="AZ846" s="287"/>
      <c r="BA846" s="287"/>
      <c r="BB846" s="287"/>
      <c r="BC846" s="287"/>
      <c r="BD846" s="287"/>
      <c r="BE846" s="287"/>
      <c r="BF846" s="288"/>
      <c r="BG846" s="396"/>
      <c r="BH846" s="397"/>
      <c r="BI846" s="287"/>
      <c r="BJ846" s="287"/>
      <c r="BK846" s="287"/>
      <c r="BL846" s="287"/>
      <c r="BM846" s="287"/>
      <c r="BN846" s="287"/>
      <c r="BO846" s="287"/>
      <c r="BP846" s="287"/>
      <c r="BQ846" s="287"/>
      <c r="BR846" s="287"/>
      <c r="BS846" s="287"/>
      <c r="BT846" s="286"/>
    </row>
    <row r="847" spans="1:72" s="217" customFormat="1" ht="11.65" customHeight="1" x14ac:dyDescent="0.2">
      <c r="A847" s="289" t="str">
        <f>IF(ISBLANK(Tracker!G798),"",Tracker!G798)</f>
        <v xml:space="preserve">145 </v>
      </c>
      <c r="B847" s="971" t="str">
        <f>IF(ISBLANK(Tracker!H798),"",Tracker!H798)</f>
        <v>Cadbury Drive</v>
      </c>
      <c r="C847" s="972"/>
      <c r="D847" s="972"/>
      <c r="E847" s="973"/>
      <c r="F847" s="96" t="str">
        <f>IF(ISBLANK(Tracker!L798),"",Tracker!L798)</f>
        <v>B35 7EY</v>
      </c>
      <c r="G847" s="217">
        <f t="shared" si="103"/>
        <v>809</v>
      </c>
      <c r="H847" s="368"/>
      <c r="I847" s="287"/>
      <c r="J847" s="287"/>
      <c r="K847" s="287"/>
      <c r="L847" s="287"/>
      <c r="M847" s="287"/>
      <c r="N847" s="287"/>
      <c r="O847" s="287"/>
      <c r="P847" s="287"/>
      <c r="Q847" s="287"/>
      <c r="R847" s="287"/>
      <c r="S847" s="287"/>
      <c r="T847" s="286"/>
      <c r="U847" s="367"/>
      <c r="V847" s="287"/>
      <c r="W847" s="287"/>
      <c r="X847" s="287"/>
      <c r="Y847" s="287"/>
      <c r="Z847" s="287"/>
      <c r="AA847" s="287"/>
      <c r="AB847" s="287"/>
      <c r="AC847" s="287"/>
      <c r="AD847" s="287"/>
      <c r="AE847" s="287"/>
      <c r="AF847" s="287"/>
      <c r="AG847" s="365"/>
      <c r="AH847" s="368"/>
      <c r="AI847" s="287"/>
      <c r="AJ847" s="287"/>
      <c r="AK847" s="287"/>
      <c r="AL847" s="287"/>
      <c r="AM847" s="287"/>
      <c r="AN847" s="287"/>
      <c r="AO847" s="287"/>
      <c r="AP847" s="287"/>
      <c r="AQ847" s="287"/>
      <c r="AR847" s="287"/>
      <c r="AS847" s="287"/>
      <c r="AT847" s="286"/>
      <c r="AU847" s="367"/>
      <c r="AV847" s="287"/>
      <c r="AW847" s="287"/>
      <c r="AX847" s="287"/>
      <c r="AY847" s="287"/>
      <c r="AZ847" s="287"/>
      <c r="BA847" s="287"/>
      <c r="BB847" s="287"/>
      <c r="BC847" s="287"/>
      <c r="BD847" s="287"/>
      <c r="BE847" s="287"/>
      <c r="BF847" s="288"/>
      <c r="BG847" s="396"/>
      <c r="BH847" s="397"/>
      <c r="BI847" s="287"/>
      <c r="BJ847" s="287"/>
      <c r="BK847" s="287"/>
      <c r="BL847" s="287"/>
      <c r="BM847" s="287"/>
      <c r="BN847" s="287"/>
      <c r="BO847" s="287"/>
      <c r="BP847" s="287"/>
      <c r="BQ847" s="287"/>
      <c r="BR847" s="287"/>
      <c r="BS847" s="287"/>
      <c r="BT847" s="286"/>
    </row>
    <row r="848" spans="1:72" s="217" customFormat="1" ht="11.65" customHeight="1" x14ac:dyDescent="0.2">
      <c r="A848" s="289" t="str">
        <f>IF(ISBLANK(Tracker!G799),"",Tracker!G799)</f>
        <v>FLAT 149</v>
      </c>
      <c r="B848" s="971" t="str">
        <f>IF(ISBLANK(Tracker!H799),"",Tracker!H799)</f>
        <v>Cadbury Drive</v>
      </c>
      <c r="C848" s="972"/>
      <c r="D848" s="972"/>
      <c r="E848" s="973"/>
      <c r="F848" s="96" t="str">
        <f>IF(ISBLANK(Tracker!L799),"",Tracker!L799)</f>
        <v>B35 7EY</v>
      </c>
      <c r="G848" s="217">
        <f t="shared" si="103"/>
        <v>810</v>
      </c>
      <c r="H848" s="368"/>
      <c r="I848" s="287"/>
      <c r="J848" s="287"/>
      <c r="K848" s="287"/>
      <c r="L848" s="287"/>
      <c r="M848" s="287"/>
      <c r="N848" s="287"/>
      <c r="O848" s="287"/>
      <c r="P848" s="287"/>
      <c r="Q848" s="287"/>
      <c r="R848" s="287"/>
      <c r="S848" s="287"/>
      <c r="T848" s="286"/>
      <c r="U848" s="367"/>
      <c r="V848" s="287"/>
      <c r="W848" s="287"/>
      <c r="X848" s="287"/>
      <c r="Y848" s="287"/>
      <c r="Z848" s="287"/>
      <c r="AA848" s="287"/>
      <c r="AB848" s="287"/>
      <c r="AC848" s="287"/>
      <c r="AD848" s="287"/>
      <c r="AE848" s="287"/>
      <c r="AF848" s="287"/>
      <c r="AG848" s="365"/>
      <c r="AH848" s="368"/>
      <c r="AI848" s="287"/>
      <c r="AJ848" s="287"/>
      <c r="AK848" s="287"/>
      <c r="AL848" s="287"/>
      <c r="AM848" s="287"/>
      <c r="AN848" s="287"/>
      <c r="AO848" s="287"/>
      <c r="AP848" s="287"/>
      <c r="AQ848" s="287"/>
      <c r="AR848" s="287"/>
      <c r="AS848" s="287"/>
      <c r="AT848" s="286"/>
      <c r="AU848" s="367"/>
      <c r="AV848" s="287"/>
      <c r="AW848" s="287"/>
      <c r="AX848" s="287"/>
      <c r="AY848" s="287"/>
      <c r="AZ848" s="287"/>
      <c r="BA848" s="287"/>
      <c r="BB848" s="287"/>
      <c r="BC848" s="287"/>
      <c r="BD848" s="287"/>
      <c r="BE848" s="287"/>
      <c r="BF848" s="288"/>
      <c r="BG848" s="396"/>
      <c r="BH848" s="397"/>
      <c r="BI848" s="287"/>
      <c r="BJ848" s="287"/>
      <c r="BK848" s="287"/>
      <c r="BL848" s="287"/>
      <c r="BM848" s="287"/>
      <c r="BN848" s="287"/>
      <c r="BO848" s="287"/>
      <c r="BP848" s="287"/>
      <c r="BQ848" s="287"/>
      <c r="BR848" s="287"/>
      <c r="BS848" s="287"/>
      <c r="BT848" s="286"/>
    </row>
    <row r="849" spans="1:72" s="217" customFormat="1" ht="11.65" customHeight="1" x14ac:dyDescent="0.2">
      <c r="A849" s="289" t="str">
        <f>IF(ISBLANK(Tracker!G800),"",Tracker!G800)</f>
        <v>FLAT 151</v>
      </c>
      <c r="B849" s="971" t="str">
        <f>IF(ISBLANK(Tracker!H800),"",Tracker!H800)</f>
        <v>Cadbury Drive</v>
      </c>
      <c r="C849" s="972"/>
      <c r="D849" s="972"/>
      <c r="E849" s="973"/>
      <c r="F849" s="96" t="str">
        <f>IF(ISBLANK(Tracker!L800),"",Tracker!L800)</f>
        <v>B35 7EY</v>
      </c>
      <c r="G849" s="217">
        <f t="shared" ref="G849:G912" si="104">IF(B849&lt;&gt;"",G848+1,"")</f>
        <v>811</v>
      </c>
      <c r="H849" s="368"/>
      <c r="I849" s="287"/>
      <c r="J849" s="287"/>
      <c r="K849" s="287"/>
      <c r="L849" s="287"/>
      <c r="M849" s="287"/>
      <c r="N849" s="287"/>
      <c r="O849" s="287"/>
      <c r="P849" s="287"/>
      <c r="Q849" s="287"/>
      <c r="R849" s="287"/>
      <c r="S849" s="287"/>
      <c r="T849" s="286"/>
      <c r="U849" s="367"/>
      <c r="V849" s="287"/>
      <c r="W849" s="287"/>
      <c r="X849" s="287"/>
      <c r="Y849" s="287"/>
      <c r="Z849" s="287"/>
      <c r="AA849" s="287"/>
      <c r="AB849" s="287"/>
      <c r="AC849" s="287"/>
      <c r="AD849" s="287"/>
      <c r="AE849" s="287"/>
      <c r="AF849" s="287"/>
      <c r="AG849" s="365"/>
      <c r="AH849" s="368"/>
      <c r="AI849" s="287"/>
      <c r="AJ849" s="287"/>
      <c r="AK849" s="287"/>
      <c r="AL849" s="287"/>
      <c r="AM849" s="287"/>
      <c r="AN849" s="287"/>
      <c r="AO849" s="287"/>
      <c r="AP849" s="287"/>
      <c r="AQ849" s="287"/>
      <c r="AR849" s="287"/>
      <c r="AS849" s="287"/>
      <c r="AT849" s="286"/>
      <c r="AU849" s="367"/>
      <c r="AV849" s="287"/>
      <c r="AW849" s="287"/>
      <c r="AX849" s="287"/>
      <c r="AY849" s="287"/>
      <c r="AZ849" s="287"/>
      <c r="BA849" s="287"/>
      <c r="BB849" s="287"/>
      <c r="BC849" s="287"/>
      <c r="BD849" s="287"/>
      <c r="BE849" s="287"/>
      <c r="BF849" s="288"/>
      <c r="BG849" s="396"/>
      <c r="BH849" s="397"/>
      <c r="BI849" s="287"/>
      <c r="BJ849" s="287"/>
      <c r="BK849" s="287"/>
      <c r="BL849" s="287"/>
      <c r="BM849" s="287"/>
      <c r="BN849" s="287"/>
      <c r="BO849" s="287"/>
      <c r="BP849" s="287"/>
      <c r="BQ849" s="287"/>
      <c r="BR849" s="287"/>
      <c r="BS849" s="287"/>
      <c r="BT849" s="286"/>
    </row>
    <row r="850" spans="1:72" s="217" customFormat="1" ht="11.65" customHeight="1" x14ac:dyDescent="0.2">
      <c r="A850" s="289" t="str">
        <f>IF(ISBLANK(Tracker!G801),"",Tracker!G801)</f>
        <v>FLAT 153</v>
      </c>
      <c r="B850" s="971" t="str">
        <f>IF(ISBLANK(Tracker!H801),"",Tracker!H801)</f>
        <v>Cadbury Drive</v>
      </c>
      <c r="C850" s="972"/>
      <c r="D850" s="972"/>
      <c r="E850" s="973"/>
      <c r="F850" s="96" t="str">
        <f>IF(ISBLANK(Tracker!L801),"",Tracker!L801)</f>
        <v>B35 7EY</v>
      </c>
      <c r="G850" s="217">
        <f t="shared" si="104"/>
        <v>812</v>
      </c>
      <c r="H850" s="368"/>
      <c r="I850" s="287"/>
      <c r="J850" s="287"/>
      <c r="K850" s="287"/>
      <c r="L850" s="287"/>
      <c r="M850" s="287"/>
      <c r="N850" s="287"/>
      <c r="O850" s="287"/>
      <c r="P850" s="287"/>
      <c r="Q850" s="287"/>
      <c r="R850" s="287"/>
      <c r="S850" s="287"/>
      <c r="T850" s="286"/>
      <c r="U850" s="367"/>
      <c r="V850" s="287"/>
      <c r="W850" s="287"/>
      <c r="X850" s="287"/>
      <c r="Y850" s="287"/>
      <c r="Z850" s="287"/>
      <c r="AA850" s="287"/>
      <c r="AB850" s="287"/>
      <c r="AC850" s="287"/>
      <c r="AD850" s="287"/>
      <c r="AE850" s="287"/>
      <c r="AF850" s="287"/>
      <c r="AG850" s="365"/>
      <c r="AH850" s="368"/>
      <c r="AI850" s="287"/>
      <c r="AJ850" s="287"/>
      <c r="AK850" s="287"/>
      <c r="AL850" s="287"/>
      <c r="AM850" s="287"/>
      <c r="AN850" s="287"/>
      <c r="AO850" s="287"/>
      <c r="AP850" s="287"/>
      <c r="AQ850" s="287"/>
      <c r="AR850" s="287"/>
      <c r="AS850" s="287"/>
      <c r="AT850" s="286"/>
      <c r="AU850" s="367"/>
      <c r="AV850" s="287"/>
      <c r="AW850" s="287"/>
      <c r="AX850" s="287"/>
      <c r="AY850" s="287"/>
      <c r="AZ850" s="287"/>
      <c r="BA850" s="287"/>
      <c r="BB850" s="287"/>
      <c r="BC850" s="287"/>
      <c r="BD850" s="287"/>
      <c r="BE850" s="287"/>
      <c r="BF850" s="288"/>
      <c r="BG850" s="396"/>
      <c r="BH850" s="397"/>
      <c r="BI850" s="287"/>
      <c r="BJ850" s="287"/>
      <c r="BK850" s="287"/>
      <c r="BL850" s="287"/>
      <c r="BM850" s="287"/>
      <c r="BN850" s="287"/>
      <c r="BO850" s="287"/>
      <c r="BP850" s="287"/>
      <c r="BQ850" s="287"/>
      <c r="BR850" s="287"/>
      <c r="BS850" s="287"/>
      <c r="BT850" s="286"/>
    </row>
    <row r="851" spans="1:72" s="217" customFormat="1" ht="11.65" customHeight="1" x14ac:dyDescent="0.2">
      <c r="A851" s="289" t="str">
        <f>IF(ISBLANK(Tracker!G802),"",Tracker!G802)</f>
        <v xml:space="preserve">34 </v>
      </c>
      <c r="B851" s="971" t="str">
        <f>IF(ISBLANK(Tracker!H802),"",Tracker!H802)</f>
        <v>Canterbury Close</v>
      </c>
      <c r="C851" s="972"/>
      <c r="D851" s="972"/>
      <c r="E851" s="973"/>
      <c r="F851" s="96" t="str">
        <f>IF(ISBLANK(Tracker!L802),"",Tracker!L802)</f>
        <v>B23 7QL</v>
      </c>
      <c r="G851" s="217">
        <f t="shared" si="104"/>
        <v>813</v>
      </c>
      <c r="H851" s="368"/>
      <c r="I851" s="287"/>
      <c r="J851" s="287"/>
      <c r="K851" s="287"/>
      <c r="L851" s="287"/>
      <c r="M851" s="287"/>
      <c r="N851" s="287"/>
      <c r="O851" s="287"/>
      <c r="P851" s="287"/>
      <c r="Q851" s="287"/>
      <c r="R851" s="287"/>
      <c r="S851" s="287"/>
      <c r="T851" s="286"/>
      <c r="U851" s="367"/>
      <c r="V851" s="287"/>
      <c r="W851" s="287"/>
      <c r="X851" s="287"/>
      <c r="Y851" s="287"/>
      <c r="Z851" s="287"/>
      <c r="AA851" s="287"/>
      <c r="AB851" s="287"/>
      <c r="AC851" s="287"/>
      <c r="AD851" s="287"/>
      <c r="AE851" s="287"/>
      <c r="AF851" s="287"/>
      <c r="AG851" s="365"/>
      <c r="AH851" s="368"/>
      <c r="AI851" s="287"/>
      <c r="AJ851" s="287"/>
      <c r="AK851" s="287"/>
      <c r="AL851" s="287"/>
      <c r="AM851" s="287"/>
      <c r="AN851" s="287"/>
      <c r="AO851" s="287"/>
      <c r="AP851" s="287"/>
      <c r="AQ851" s="287"/>
      <c r="AR851" s="287"/>
      <c r="AS851" s="287"/>
      <c r="AT851" s="286"/>
      <c r="AU851" s="367"/>
      <c r="AV851" s="287"/>
      <c r="AW851" s="287"/>
      <c r="AX851" s="287"/>
      <c r="AY851" s="287"/>
      <c r="AZ851" s="287"/>
      <c r="BA851" s="287"/>
      <c r="BB851" s="287"/>
      <c r="BC851" s="287"/>
      <c r="BD851" s="287"/>
      <c r="BE851" s="287"/>
      <c r="BF851" s="288"/>
      <c r="BG851" s="396"/>
      <c r="BH851" s="397"/>
      <c r="BI851" s="287"/>
      <c r="BJ851" s="287"/>
      <c r="BK851" s="287"/>
      <c r="BL851" s="287"/>
      <c r="BM851" s="287"/>
      <c r="BN851" s="287"/>
      <c r="BO851" s="287"/>
      <c r="BP851" s="287"/>
      <c r="BQ851" s="287"/>
      <c r="BR851" s="287"/>
      <c r="BS851" s="287"/>
      <c r="BT851" s="286"/>
    </row>
    <row r="852" spans="1:72" s="217" customFormat="1" ht="11.65" customHeight="1" x14ac:dyDescent="0.2">
      <c r="A852" s="289" t="str">
        <f>IF(ISBLANK(Tracker!G803),"",Tracker!G803)</f>
        <v>No.3, Air Ministry Houses</v>
      </c>
      <c r="B852" s="971" t="str">
        <f>IF(ISBLANK(Tracker!H803),"",Tracker!H803)</f>
        <v>Chester Road</v>
      </c>
      <c r="C852" s="972"/>
      <c r="D852" s="972"/>
      <c r="E852" s="973"/>
      <c r="F852" s="96" t="str">
        <f>IF(ISBLANK(Tracker!L803),"",Tracker!L803)</f>
        <v>B35 7AA</v>
      </c>
      <c r="G852" s="217">
        <f t="shared" si="104"/>
        <v>814</v>
      </c>
      <c r="H852" s="368"/>
      <c r="I852" s="287"/>
      <c r="J852" s="287"/>
      <c r="K852" s="287"/>
      <c r="L852" s="287"/>
      <c r="M852" s="287"/>
      <c r="N852" s="287"/>
      <c r="O852" s="287"/>
      <c r="P852" s="287"/>
      <c r="Q852" s="287"/>
      <c r="R852" s="287"/>
      <c r="S852" s="287"/>
      <c r="T852" s="286"/>
      <c r="U852" s="367"/>
      <c r="V852" s="287"/>
      <c r="W852" s="287"/>
      <c r="X852" s="287"/>
      <c r="Y852" s="287"/>
      <c r="Z852" s="287"/>
      <c r="AA852" s="287"/>
      <c r="AB852" s="287"/>
      <c r="AC852" s="287"/>
      <c r="AD852" s="287"/>
      <c r="AE852" s="287"/>
      <c r="AF852" s="287"/>
      <c r="AG852" s="365"/>
      <c r="AH852" s="368"/>
      <c r="AI852" s="287"/>
      <c r="AJ852" s="287"/>
      <c r="AK852" s="287"/>
      <c r="AL852" s="287"/>
      <c r="AM852" s="287"/>
      <c r="AN852" s="287"/>
      <c r="AO852" s="287"/>
      <c r="AP852" s="287"/>
      <c r="AQ852" s="287"/>
      <c r="AR852" s="287"/>
      <c r="AS852" s="287"/>
      <c r="AT852" s="286"/>
      <c r="AU852" s="367"/>
      <c r="AV852" s="287"/>
      <c r="AW852" s="287"/>
      <c r="AX852" s="287"/>
      <c r="AY852" s="287"/>
      <c r="AZ852" s="287"/>
      <c r="BA852" s="287"/>
      <c r="BB852" s="287"/>
      <c r="BC852" s="287"/>
      <c r="BD852" s="287"/>
      <c r="BE852" s="287"/>
      <c r="BF852" s="288"/>
      <c r="BG852" s="396"/>
      <c r="BH852" s="397"/>
      <c r="BI852" s="287"/>
      <c r="BJ852" s="287"/>
      <c r="BK852" s="287"/>
      <c r="BL852" s="287"/>
      <c r="BM852" s="287"/>
      <c r="BN852" s="287"/>
      <c r="BO852" s="287"/>
      <c r="BP852" s="287"/>
      <c r="BQ852" s="287"/>
      <c r="BR852" s="287"/>
      <c r="BS852" s="287"/>
      <c r="BT852" s="286"/>
    </row>
    <row r="853" spans="1:72" s="217" customFormat="1" ht="11.65" customHeight="1" x14ac:dyDescent="0.2">
      <c r="A853" s="289" t="str">
        <f>IF(ISBLANK(Tracker!G804),"",Tracker!G804)</f>
        <v>No.5, Air Ministry Houses</v>
      </c>
      <c r="B853" s="971" t="str">
        <f>IF(ISBLANK(Tracker!H804),"",Tracker!H804)</f>
        <v>Chester Road</v>
      </c>
      <c r="C853" s="972"/>
      <c r="D853" s="972"/>
      <c r="E853" s="973"/>
      <c r="F853" s="96" t="str">
        <f>IF(ISBLANK(Tracker!L804),"",Tracker!L804)</f>
        <v>B35 7AA</v>
      </c>
      <c r="G853" s="217">
        <f t="shared" si="104"/>
        <v>815</v>
      </c>
      <c r="H853" s="368"/>
      <c r="I853" s="287"/>
      <c r="J853" s="287"/>
      <c r="K853" s="287"/>
      <c r="L853" s="287"/>
      <c r="M853" s="287"/>
      <c r="N853" s="287"/>
      <c r="O853" s="287"/>
      <c r="P853" s="287"/>
      <c r="Q853" s="287"/>
      <c r="R853" s="287"/>
      <c r="S853" s="287"/>
      <c r="T853" s="286"/>
      <c r="U853" s="367"/>
      <c r="V853" s="287"/>
      <c r="W853" s="287"/>
      <c r="X853" s="287"/>
      <c r="Y853" s="287"/>
      <c r="Z853" s="287"/>
      <c r="AA853" s="287"/>
      <c r="AB853" s="287"/>
      <c r="AC853" s="287"/>
      <c r="AD853" s="287"/>
      <c r="AE853" s="287"/>
      <c r="AF853" s="287"/>
      <c r="AG853" s="365"/>
      <c r="AH853" s="368"/>
      <c r="AI853" s="287"/>
      <c r="AJ853" s="287"/>
      <c r="AK853" s="287"/>
      <c r="AL853" s="287"/>
      <c r="AM853" s="287"/>
      <c r="AN853" s="287"/>
      <c r="AO853" s="287"/>
      <c r="AP853" s="287"/>
      <c r="AQ853" s="287"/>
      <c r="AR853" s="287"/>
      <c r="AS853" s="287"/>
      <c r="AT853" s="286"/>
      <c r="AU853" s="367"/>
      <c r="AV853" s="287"/>
      <c r="AW853" s="287"/>
      <c r="AX853" s="287"/>
      <c r="AY853" s="287"/>
      <c r="AZ853" s="287"/>
      <c r="BA853" s="287"/>
      <c r="BB853" s="287"/>
      <c r="BC853" s="287"/>
      <c r="BD853" s="287"/>
      <c r="BE853" s="287"/>
      <c r="BF853" s="288"/>
      <c r="BG853" s="396"/>
      <c r="BH853" s="397"/>
      <c r="BI853" s="287"/>
      <c r="BJ853" s="287"/>
      <c r="BK853" s="287"/>
      <c r="BL853" s="287"/>
      <c r="BM853" s="287"/>
      <c r="BN853" s="287"/>
      <c r="BO853" s="287"/>
      <c r="BP853" s="287"/>
      <c r="BQ853" s="287"/>
      <c r="BR853" s="287"/>
      <c r="BS853" s="287"/>
      <c r="BT853" s="286"/>
    </row>
    <row r="854" spans="1:72" s="217" customFormat="1" ht="11.65" customHeight="1" x14ac:dyDescent="0.2">
      <c r="A854" s="289">
        <f>IF(ISBLANK(Tracker!G805),"",Tracker!G805)</f>
        <v>1301</v>
      </c>
      <c r="B854" s="971" t="str">
        <f>IF(ISBLANK(Tracker!H805),"",Tracker!H805)</f>
        <v>Chester Road</v>
      </c>
      <c r="C854" s="972"/>
      <c r="D854" s="972"/>
      <c r="E854" s="973"/>
      <c r="F854" s="96" t="str">
        <f>IF(ISBLANK(Tracker!L805),"",Tracker!L805)</f>
        <v>B35 7ED</v>
      </c>
      <c r="G854" s="217">
        <f t="shared" si="104"/>
        <v>816</v>
      </c>
      <c r="H854" s="368"/>
      <c r="I854" s="287"/>
      <c r="J854" s="287"/>
      <c r="K854" s="287"/>
      <c r="L854" s="287"/>
      <c r="M854" s="287"/>
      <c r="N854" s="287"/>
      <c r="O854" s="287"/>
      <c r="P854" s="287"/>
      <c r="Q854" s="287"/>
      <c r="R854" s="287"/>
      <c r="S854" s="287"/>
      <c r="T854" s="286"/>
      <c r="U854" s="367"/>
      <c r="V854" s="287"/>
      <c r="W854" s="287"/>
      <c r="X854" s="287"/>
      <c r="Y854" s="287"/>
      <c r="Z854" s="287"/>
      <c r="AA854" s="287"/>
      <c r="AB854" s="287"/>
      <c r="AC854" s="287"/>
      <c r="AD854" s="287"/>
      <c r="AE854" s="287"/>
      <c r="AF854" s="287"/>
      <c r="AG854" s="365"/>
      <c r="AH854" s="368"/>
      <c r="AI854" s="287"/>
      <c r="AJ854" s="287"/>
      <c r="AK854" s="287"/>
      <c r="AL854" s="287"/>
      <c r="AM854" s="287"/>
      <c r="AN854" s="287"/>
      <c r="AO854" s="287"/>
      <c r="AP854" s="287"/>
      <c r="AQ854" s="287"/>
      <c r="AR854" s="287"/>
      <c r="AS854" s="287"/>
      <c r="AT854" s="286"/>
      <c r="AU854" s="367"/>
      <c r="AV854" s="287"/>
      <c r="AW854" s="287"/>
      <c r="AX854" s="287"/>
      <c r="AY854" s="287"/>
      <c r="AZ854" s="287"/>
      <c r="BA854" s="287"/>
      <c r="BB854" s="287"/>
      <c r="BC854" s="287"/>
      <c r="BD854" s="287"/>
      <c r="BE854" s="287"/>
      <c r="BF854" s="288"/>
      <c r="BG854" s="396"/>
      <c r="BH854" s="397"/>
      <c r="BI854" s="287"/>
      <c r="BJ854" s="287"/>
      <c r="BK854" s="287"/>
      <c r="BL854" s="287"/>
      <c r="BM854" s="287"/>
      <c r="BN854" s="287"/>
      <c r="BO854" s="287"/>
      <c r="BP854" s="287"/>
      <c r="BQ854" s="287"/>
      <c r="BR854" s="287"/>
      <c r="BS854" s="287"/>
      <c r="BT854" s="286"/>
    </row>
    <row r="855" spans="1:72" s="217" customFormat="1" ht="11.65" customHeight="1" x14ac:dyDescent="0.2">
      <c r="A855" s="289">
        <f>IF(ISBLANK(Tracker!G806),"",Tracker!G806)</f>
        <v>1303</v>
      </c>
      <c r="B855" s="971" t="str">
        <f>IF(ISBLANK(Tracker!H806),"",Tracker!H806)</f>
        <v>Chester Road</v>
      </c>
      <c r="C855" s="972"/>
      <c r="D855" s="972"/>
      <c r="E855" s="973"/>
      <c r="F855" s="96" t="str">
        <f>IF(ISBLANK(Tracker!L806),"",Tracker!L806)</f>
        <v>B35 7ED</v>
      </c>
      <c r="G855" s="217">
        <f t="shared" si="104"/>
        <v>817</v>
      </c>
      <c r="H855" s="368"/>
      <c r="I855" s="287"/>
      <c r="J855" s="287"/>
      <c r="K855" s="287"/>
      <c r="L855" s="287"/>
      <c r="M855" s="287"/>
      <c r="N855" s="287"/>
      <c r="O855" s="287"/>
      <c r="P855" s="287"/>
      <c r="Q855" s="287"/>
      <c r="R855" s="287"/>
      <c r="S855" s="287"/>
      <c r="T855" s="286"/>
      <c r="U855" s="367"/>
      <c r="V855" s="287"/>
      <c r="W855" s="287"/>
      <c r="X855" s="287"/>
      <c r="Y855" s="287"/>
      <c r="Z855" s="287"/>
      <c r="AA855" s="287"/>
      <c r="AB855" s="287"/>
      <c r="AC855" s="287"/>
      <c r="AD855" s="287"/>
      <c r="AE855" s="287"/>
      <c r="AF855" s="287"/>
      <c r="AG855" s="365"/>
      <c r="AH855" s="368"/>
      <c r="AI855" s="287"/>
      <c r="AJ855" s="287"/>
      <c r="AK855" s="287"/>
      <c r="AL855" s="287"/>
      <c r="AM855" s="287"/>
      <c r="AN855" s="287"/>
      <c r="AO855" s="287"/>
      <c r="AP855" s="287"/>
      <c r="AQ855" s="287"/>
      <c r="AR855" s="287"/>
      <c r="AS855" s="287"/>
      <c r="AT855" s="286"/>
      <c r="AU855" s="367"/>
      <c r="AV855" s="287"/>
      <c r="AW855" s="287"/>
      <c r="AX855" s="287"/>
      <c r="AY855" s="287"/>
      <c r="AZ855" s="287"/>
      <c r="BA855" s="287"/>
      <c r="BB855" s="287"/>
      <c r="BC855" s="287"/>
      <c r="BD855" s="287"/>
      <c r="BE855" s="287"/>
      <c r="BF855" s="288"/>
      <c r="BG855" s="396"/>
      <c r="BH855" s="397"/>
      <c r="BI855" s="287"/>
      <c r="BJ855" s="287"/>
      <c r="BK855" s="287"/>
      <c r="BL855" s="287"/>
      <c r="BM855" s="287"/>
      <c r="BN855" s="287"/>
      <c r="BO855" s="287"/>
      <c r="BP855" s="287"/>
      <c r="BQ855" s="287"/>
      <c r="BR855" s="287"/>
      <c r="BS855" s="287"/>
      <c r="BT855" s="286"/>
    </row>
    <row r="856" spans="1:72" s="217" customFormat="1" ht="11.65" customHeight="1" x14ac:dyDescent="0.2">
      <c r="A856" s="289">
        <f>IF(ISBLANK(Tracker!G807),"",Tracker!G807)</f>
        <v>1305</v>
      </c>
      <c r="B856" s="971" t="str">
        <f>IF(ISBLANK(Tracker!H807),"",Tracker!H807)</f>
        <v>Chester Road</v>
      </c>
      <c r="C856" s="972"/>
      <c r="D856" s="972"/>
      <c r="E856" s="973"/>
      <c r="F856" s="96" t="str">
        <f>IF(ISBLANK(Tracker!L807),"",Tracker!L807)</f>
        <v>B35 7ED</v>
      </c>
      <c r="G856" s="217">
        <f t="shared" si="104"/>
        <v>818</v>
      </c>
      <c r="H856" s="368"/>
      <c r="I856" s="287"/>
      <c r="J856" s="287"/>
      <c r="K856" s="287"/>
      <c r="L856" s="287"/>
      <c r="M856" s="287"/>
      <c r="N856" s="287"/>
      <c r="O856" s="287"/>
      <c r="P856" s="287"/>
      <c r="Q856" s="287"/>
      <c r="R856" s="287"/>
      <c r="S856" s="287"/>
      <c r="T856" s="286"/>
      <c r="U856" s="367"/>
      <c r="V856" s="287"/>
      <c r="W856" s="287"/>
      <c r="X856" s="287"/>
      <c r="Y856" s="287"/>
      <c r="Z856" s="287"/>
      <c r="AA856" s="287"/>
      <c r="AB856" s="287"/>
      <c r="AC856" s="287"/>
      <c r="AD856" s="287"/>
      <c r="AE856" s="287"/>
      <c r="AF856" s="287"/>
      <c r="AG856" s="365"/>
      <c r="AH856" s="368"/>
      <c r="AI856" s="287"/>
      <c r="AJ856" s="287"/>
      <c r="AK856" s="287"/>
      <c r="AL856" s="287"/>
      <c r="AM856" s="287"/>
      <c r="AN856" s="287"/>
      <c r="AO856" s="287"/>
      <c r="AP856" s="287"/>
      <c r="AQ856" s="287"/>
      <c r="AR856" s="287"/>
      <c r="AS856" s="287"/>
      <c r="AT856" s="286"/>
      <c r="AU856" s="367"/>
      <c r="AV856" s="287"/>
      <c r="AW856" s="287"/>
      <c r="AX856" s="287"/>
      <c r="AY856" s="287"/>
      <c r="AZ856" s="287"/>
      <c r="BA856" s="287"/>
      <c r="BB856" s="287"/>
      <c r="BC856" s="287"/>
      <c r="BD856" s="287"/>
      <c r="BE856" s="287"/>
      <c r="BF856" s="288"/>
      <c r="BG856" s="396"/>
      <c r="BH856" s="397"/>
      <c r="BI856" s="287"/>
      <c r="BJ856" s="287"/>
      <c r="BK856" s="287"/>
      <c r="BL856" s="287"/>
      <c r="BM856" s="287"/>
      <c r="BN856" s="287"/>
      <c r="BO856" s="287"/>
      <c r="BP856" s="287"/>
      <c r="BQ856" s="287"/>
      <c r="BR856" s="287"/>
      <c r="BS856" s="287"/>
      <c r="BT856" s="286"/>
    </row>
    <row r="857" spans="1:72" s="217" customFormat="1" ht="11.65" customHeight="1" x14ac:dyDescent="0.2">
      <c r="A857" s="289">
        <f>IF(ISBLANK(Tracker!G808),"",Tracker!G808)</f>
        <v>1307</v>
      </c>
      <c r="B857" s="971" t="str">
        <f>IF(ISBLANK(Tracker!H808),"",Tracker!H808)</f>
        <v>Chester Road</v>
      </c>
      <c r="C857" s="972"/>
      <c r="D857" s="972"/>
      <c r="E857" s="973"/>
      <c r="F857" s="96" t="str">
        <f>IF(ISBLANK(Tracker!L808),"",Tracker!L808)</f>
        <v>B35 7ED</v>
      </c>
      <c r="G857" s="217">
        <f t="shared" si="104"/>
        <v>819</v>
      </c>
      <c r="H857" s="368"/>
      <c r="I857" s="287"/>
      <c r="J857" s="287"/>
      <c r="K857" s="287"/>
      <c r="L857" s="287"/>
      <c r="M857" s="287"/>
      <c r="N857" s="287"/>
      <c r="O857" s="287"/>
      <c r="P857" s="287"/>
      <c r="Q857" s="287"/>
      <c r="R857" s="287"/>
      <c r="S857" s="287"/>
      <c r="T857" s="286"/>
      <c r="U857" s="367"/>
      <c r="V857" s="287"/>
      <c r="W857" s="287"/>
      <c r="X857" s="287"/>
      <c r="Y857" s="287"/>
      <c r="Z857" s="287"/>
      <c r="AA857" s="287"/>
      <c r="AB857" s="287"/>
      <c r="AC857" s="287"/>
      <c r="AD857" s="287"/>
      <c r="AE857" s="287"/>
      <c r="AF857" s="287"/>
      <c r="AG857" s="365"/>
      <c r="AH857" s="368"/>
      <c r="AI857" s="287"/>
      <c r="AJ857" s="287"/>
      <c r="AK857" s="287"/>
      <c r="AL857" s="287"/>
      <c r="AM857" s="287"/>
      <c r="AN857" s="287"/>
      <c r="AO857" s="287"/>
      <c r="AP857" s="287"/>
      <c r="AQ857" s="287"/>
      <c r="AR857" s="287"/>
      <c r="AS857" s="287"/>
      <c r="AT857" s="286"/>
      <c r="AU857" s="367"/>
      <c r="AV857" s="287"/>
      <c r="AW857" s="287"/>
      <c r="AX857" s="287"/>
      <c r="AY857" s="287"/>
      <c r="AZ857" s="287"/>
      <c r="BA857" s="287"/>
      <c r="BB857" s="287"/>
      <c r="BC857" s="287"/>
      <c r="BD857" s="287"/>
      <c r="BE857" s="287"/>
      <c r="BF857" s="288"/>
      <c r="BG857" s="396"/>
      <c r="BH857" s="397"/>
      <c r="BI857" s="287"/>
      <c r="BJ857" s="287"/>
      <c r="BK857" s="287"/>
      <c r="BL857" s="287"/>
      <c r="BM857" s="287"/>
      <c r="BN857" s="287"/>
      <c r="BO857" s="287"/>
      <c r="BP857" s="287"/>
      <c r="BQ857" s="287"/>
      <c r="BR857" s="287"/>
      <c r="BS857" s="287"/>
      <c r="BT857" s="286"/>
    </row>
    <row r="858" spans="1:72" s="217" customFormat="1" ht="11.65" customHeight="1" x14ac:dyDescent="0.2">
      <c r="A858" s="289">
        <f>IF(ISBLANK(Tracker!G809),"",Tracker!G809)</f>
        <v>17</v>
      </c>
      <c r="B858" s="971" t="str">
        <f>IF(ISBLANK(Tracker!H809),"",Tracker!H809)</f>
        <v>Chigwell Close</v>
      </c>
      <c r="C858" s="972"/>
      <c r="D858" s="972"/>
      <c r="E858" s="973"/>
      <c r="F858" s="96" t="str">
        <f>IF(ISBLANK(Tracker!L809),"",Tracker!L809)</f>
        <v>B35 7HG</v>
      </c>
      <c r="G858" s="217">
        <f t="shared" si="104"/>
        <v>820</v>
      </c>
      <c r="H858" s="368"/>
      <c r="I858" s="287"/>
      <c r="J858" s="287"/>
      <c r="K858" s="287"/>
      <c r="L858" s="287"/>
      <c r="M858" s="287"/>
      <c r="N858" s="287"/>
      <c r="O858" s="287"/>
      <c r="P858" s="287"/>
      <c r="Q858" s="287"/>
      <c r="R858" s="287"/>
      <c r="S858" s="287"/>
      <c r="T858" s="286"/>
      <c r="U858" s="367"/>
      <c r="V858" s="287"/>
      <c r="W858" s="287"/>
      <c r="X858" s="287"/>
      <c r="Y858" s="287"/>
      <c r="Z858" s="287"/>
      <c r="AA858" s="287"/>
      <c r="AB858" s="287"/>
      <c r="AC858" s="287"/>
      <c r="AD858" s="287"/>
      <c r="AE858" s="287"/>
      <c r="AF858" s="287"/>
      <c r="AG858" s="365"/>
      <c r="AH858" s="368"/>
      <c r="AI858" s="287"/>
      <c r="AJ858" s="287"/>
      <c r="AK858" s="287"/>
      <c r="AL858" s="287"/>
      <c r="AM858" s="287"/>
      <c r="AN858" s="287"/>
      <c r="AO858" s="287"/>
      <c r="AP858" s="287"/>
      <c r="AQ858" s="287"/>
      <c r="AR858" s="287"/>
      <c r="AS858" s="287"/>
      <c r="AT858" s="286"/>
      <c r="AU858" s="367"/>
      <c r="AV858" s="287"/>
      <c r="AW858" s="287"/>
      <c r="AX858" s="287"/>
      <c r="AY858" s="287"/>
      <c r="AZ858" s="287"/>
      <c r="BA858" s="287"/>
      <c r="BB858" s="287"/>
      <c r="BC858" s="287"/>
      <c r="BD858" s="287"/>
      <c r="BE858" s="287"/>
      <c r="BF858" s="288"/>
      <c r="BG858" s="396"/>
      <c r="BH858" s="397"/>
      <c r="BI858" s="287"/>
      <c r="BJ858" s="287"/>
      <c r="BK858" s="287"/>
      <c r="BL858" s="287"/>
      <c r="BM858" s="287"/>
      <c r="BN858" s="287"/>
      <c r="BO858" s="287"/>
      <c r="BP858" s="287"/>
      <c r="BQ858" s="287"/>
      <c r="BR858" s="287"/>
      <c r="BS858" s="287"/>
      <c r="BT858" s="286"/>
    </row>
    <row r="859" spans="1:72" s="217" customFormat="1" ht="11.65" customHeight="1" x14ac:dyDescent="0.2">
      <c r="A859" s="289">
        <f>IF(ISBLANK(Tracker!G810),"",Tracker!G810)</f>
        <v>19</v>
      </c>
      <c r="B859" s="971" t="str">
        <f>IF(ISBLANK(Tracker!H810),"",Tracker!H810)</f>
        <v>Chigwell Close</v>
      </c>
      <c r="C859" s="972"/>
      <c r="D859" s="972"/>
      <c r="E859" s="973"/>
      <c r="F859" s="96" t="str">
        <f>IF(ISBLANK(Tracker!L810),"",Tracker!L810)</f>
        <v>B35 7HG</v>
      </c>
      <c r="G859" s="217">
        <f t="shared" si="104"/>
        <v>821</v>
      </c>
      <c r="H859" s="368"/>
      <c r="I859" s="287"/>
      <c r="J859" s="287"/>
      <c r="K859" s="287"/>
      <c r="L859" s="287"/>
      <c r="M859" s="287"/>
      <c r="N859" s="287"/>
      <c r="O859" s="287"/>
      <c r="P859" s="287"/>
      <c r="Q859" s="287"/>
      <c r="R859" s="287"/>
      <c r="S859" s="287"/>
      <c r="T859" s="286"/>
      <c r="U859" s="367"/>
      <c r="V859" s="287"/>
      <c r="W859" s="287"/>
      <c r="X859" s="287"/>
      <c r="Y859" s="287"/>
      <c r="Z859" s="287"/>
      <c r="AA859" s="287"/>
      <c r="AB859" s="287"/>
      <c r="AC859" s="287"/>
      <c r="AD859" s="287"/>
      <c r="AE859" s="287"/>
      <c r="AF859" s="287"/>
      <c r="AG859" s="365"/>
      <c r="AH859" s="368"/>
      <c r="AI859" s="287"/>
      <c r="AJ859" s="287"/>
      <c r="AK859" s="287"/>
      <c r="AL859" s="287"/>
      <c r="AM859" s="287"/>
      <c r="AN859" s="287"/>
      <c r="AO859" s="287"/>
      <c r="AP859" s="287"/>
      <c r="AQ859" s="287"/>
      <c r="AR859" s="287"/>
      <c r="AS859" s="287"/>
      <c r="AT859" s="286"/>
      <c r="AU859" s="367"/>
      <c r="AV859" s="287"/>
      <c r="AW859" s="287"/>
      <c r="AX859" s="287"/>
      <c r="AY859" s="287"/>
      <c r="AZ859" s="287"/>
      <c r="BA859" s="287"/>
      <c r="BB859" s="287"/>
      <c r="BC859" s="287"/>
      <c r="BD859" s="287"/>
      <c r="BE859" s="287"/>
      <c r="BF859" s="288"/>
      <c r="BG859" s="396"/>
      <c r="BH859" s="397"/>
      <c r="BI859" s="287"/>
      <c r="BJ859" s="287"/>
      <c r="BK859" s="287"/>
      <c r="BL859" s="287"/>
      <c r="BM859" s="287"/>
      <c r="BN859" s="287"/>
      <c r="BO859" s="287"/>
      <c r="BP859" s="287"/>
      <c r="BQ859" s="287"/>
      <c r="BR859" s="287"/>
      <c r="BS859" s="287"/>
      <c r="BT859" s="286"/>
    </row>
    <row r="860" spans="1:72" s="217" customFormat="1" ht="11.65" customHeight="1" x14ac:dyDescent="0.2">
      <c r="A860" s="289">
        <f>IF(ISBLANK(Tracker!G811),"",Tracker!G811)</f>
        <v>21</v>
      </c>
      <c r="B860" s="971" t="str">
        <f>IF(ISBLANK(Tracker!H811),"",Tracker!H811)</f>
        <v>Chigwell Close</v>
      </c>
      <c r="C860" s="972"/>
      <c r="D860" s="972"/>
      <c r="E860" s="973"/>
      <c r="F860" s="96" t="str">
        <f>IF(ISBLANK(Tracker!L811),"",Tracker!L811)</f>
        <v>B35 7HG</v>
      </c>
      <c r="G860" s="217">
        <f t="shared" si="104"/>
        <v>822</v>
      </c>
      <c r="H860" s="368"/>
      <c r="I860" s="287"/>
      <c r="J860" s="287"/>
      <c r="K860" s="287"/>
      <c r="L860" s="287"/>
      <c r="M860" s="287"/>
      <c r="N860" s="287"/>
      <c r="O860" s="287"/>
      <c r="P860" s="287"/>
      <c r="Q860" s="287"/>
      <c r="R860" s="287"/>
      <c r="S860" s="287"/>
      <c r="T860" s="286"/>
      <c r="U860" s="367"/>
      <c r="V860" s="287"/>
      <c r="W860" s="287"/>
      <c r="X860" s="287"/>
      <c r="Y860" s="287"/>
      <c r="Z860" s="287"/>
      <c r="AA860" s="287"/>
      <c r="AB860" s="287"/>
      <c r="AC860" s="287"/>
      <c r="AD860" s="287"/>
      <c r="AE860" s="287"/>
      <c r="AF860" s="287"/>
      <c r="AG860" s="365"/>
      <c r="AH860" s="368"/>
      <c r="AI860" s="287"/>
      <c r="AJ860" s="287"/>
      <c r="AK860" s="287"/>
      <c r="AL860" s="287"/>
      <c r="AM860" s="287"/>
      <c r="AN860" s="287"/>
      <c r="AO860" s="287"/>
      <c r="AP860" s="287"/>
      <c r="AQ860" s="287"/>
      <c r="AR860" s="287"/>
      <c r="AS860" s="287"/>
      <c r="AT860" s="286"/>
      <c r="AU860" s="367"/>
      <c r="AV860" s="287"/>
      <c r="AW860" s="287"/>
      <c r="AX860" s="287"/>
      <c r="AY860" s="287"/>
      <c r="AZ860" s="287"/>
      <c r="BA860" s="287"/>
      <c r="BB860" s="287"/>
      <c r="BC860" s="287"/>
      <c r="BD860" s="287"/>
      <c r="BE860" s="287"/>
      <c r="BF860" s="288"/>
      <c r="BG860" s="396"/>
      <c r="BH860" s="397"/>
      <c r="BI860" s="287"/>
      <c r="BJ860" s="287"/>
      <c r="BK860" s="287"/>
      <c r="BL860" s="287"/>
      <c r="BM860" s="287"/>
      <c r="BN860" s="287"/>
      <c r="BO860" s="287"/>
      <c r="BP860" s="287"/>
      <c r="BQ860" s="287"/>
      <c r="BR860" s="287"/>
      <c r="BS860" s="287"/>
      <c r="BT860" s="286"/>
    </row>
    <row r="861" spans="1:72" s="217" customFormat="1" ht="11.65" customHeight="1" x14ac:dyDescent="0.2">
      <c r="A861" s="289">
        <f>IF(ISBLANK(Tracker!G812),"",Tracker!G812)</f>
        <v>27</v>
      </c>
      <c r="B861" s="971" t="str">
        <f>IF(ISBLANK(Tracker!H812),"",Tracker!H812)</f>
        <v>Chigwell Close</v>
      </c>
      <c r="C861" s="972"/>
      <c r="D861" s="972"/>
      <c r="E861" s="973"/>
      <c r="F861" s="96" t="str">
        <f>IF(ISBLANK(Tracker!L812),"",Tracker!L812)</f>
        <v>B35 7HG</v>
      </c>
      <c r="G861" s="217">
        <f t="shared" si="104"/>
        <v>823</v>
      </c>
      <c r="H861" s="368"/>
      <c r="I861" s="287"/>
      <c r="J861" s="287"/>
      <c r="K861" s="287"/>
      <c r="L861" s="287"/>
      <c r="M861" s="287"/>
      <c r="N861" s="287"/>
      <c r="O861" s="287"/>
      <c r="P861" s="287"/>
      <c r="Q861" s="287"/>
      <c r="R861" s="287"/>
      <c r="S861" s="287"/>
      <c r="T861" s="286"/>
      <c r="U861" s="367"/>
      <c r="V861" s="287"/>
      <c r="W861" s="287"/>
      <c r="X861" s="287"/>
      <c r="Y861" s="287"/>
      <c r="Z861" s="287"/>
      <c r="AA861" s="287"/>
      <c r="AB861" s="287"/>
      <c r="AC861" s="287"/>
      <c r="AD861" s="287"/>
      <c r="AE861" s="287"/>
      <c r="AF861" s="287"/>
      <c r="AG861" s="365"/>
      <c r="AH861" s="368"/>
      <c r="AI861" s="287"/>
      <c r="AJ861" s="287"/>
      <c r="AK861" s="287"/>
      <c r="AL861" s="287"/>
      <c r="AM861" s="287"/>
      <c r="AN861" s="287"/>
      <c r="AO861" s="287"/>
      <c r="AP861" s="287"/>
      <c r="AQ861" s="287"/>
      <c r="AR861" s="287"/>
      <c r="AS861" s="287"/>
      <c r="AT861" s="286"/>
      <c r="AU861" s="367"/>
      <c r="AV861" s="287"/>
      <c r="AW861" s="287"/>
      <c r="AX861" s="287"/>
      <c r="AY861" s="287"/>
      <c r="AZ861" s="287"/>
      <c r="BA861" s="287"/>
      <c r="BB861" s="287"/>
      <c r="BC861" s="287"/>
      <c r="BD861" s="287"/>
      <c r="BE861" s="287"/>
      <c r="BF861" s="288"/>
      <c r="BG861" s="396"/>
      <c r="BH861" s="397"/>
      <c r="BI861" s="287"/>
      <c r="BJ861" s="287"/>
      <c r="BK861" s="287"/>
      <c r="BL861" s="287"/>
      <c r="BM861" s="287"/>
      <c r="BN861" s="287"/>
      <c r="BO861" s="287"/>
      <c r="BP861" s="287"/>
      <c r="BQ861" s="287"/>
      <c r="BR861" s="287"/>
      <c r="BS861" s="287"/>
      <c r="BT861" s="286"/>
    </row>
    <row r="862" spans="1:72" s="217" customFormat="1" ht="11.65" customHeight="1" x14ac:dyDescent="0.2">
      <c r="A862" s="289">
        <f>IF(ISBLANK(Tracker!G813),"",Tracker!G813)</f>
        <v>59</v>
      </c>
      <c r="B862" s="971" t="str">
        <f>IF(ISBLANK(Tracker!H813),"",Tracker!H813)</f>
        <v>Chigwell Close</v>
      </c>
      <c r="C862" s="972"/>
      <c r="D862" s="972"/>
      <c r="E862" s="973"/>
      <c r="F862" s="96" t="str">
        <f>IF(ISBLANK(Tracker!L813),"",Tracker!L813)</f>
        <v>B35 7HG</v>
      </c>
      <c r="G862" s="217">
        <f t="shared" si="104"/>
        <v>824</v>
      </c>
      <c r="H862" s="368"/>
      <c r="I862" s="287"/>
      <c r="J862" s="287"/>
      <c r="K862" s="287"/>
      <c r="L862" s="287"/>
      <c r="M862" s="287"/>
      <c r="N862" s="287"/>
      <c r="O862" s="287"/>
      <c r="P862" s="287"/>
      <c r="Q862" s="287"/>
      <c r="R862" s="287"/>
      <c r="S862" s="287"/>
      <c r="T862" s="286"/>
      <c r="U862" s="367"/>
      <c r="V862" s="287"/>
      <c r="W862" s="287"/>
      <c r="X862" s="287"/>
      <c r="Y862" s="287"/>
      <c r="Z862" s="287"/>
      <c r="AA862" s="287"/>
      <c r="AB862" s="287"/>
      <c r="AC862" s="287"/>
      <c r="AD862" s="287"/>
      <c r="AE862" s="287"/>
      <c r="AF862" s="287"/>
      <c r="AG862" s="365"/>
      <c r="AH862" s="368"/>
      <c r="AI862" s="287"/>
      <c r="AJ862" s="287"/>
      <c r="AK862" s="287"/>
      <c r="AL862" s="287"/>
      <c r="AM862" s="287"/>
      <c r="AN862" s="287"/>
      <c r="AO862" s="287"/>
      <c r="AP862" s="287"/>
      <c r="AQ862" s="287"/>
      <c r="AR862" s="287"/>
      <c r="AS862" s="287"/>
      <c r="AT862" s="286"/>
      <c r="AU862" s="367"/>
      <c r="AV862" s="287"/>
      <c r="AW862" s="287"/>
      <c r="AX862" s="287"/>
      <c r="AY862" s="287"/>
      <c r="AZ862" s="287"/>
      <c r="BA862" s="287"/>
      <c r="BB862" s="287"/>
      <c r="BC862" s="287"/>
      <c r="BD862" s="287"/>
      <c r="BE862" s="287"/>
      <c r="BF862" s="288"/>
      <c r="BG862" s="396"/>
      <c r="BH862" s="397"/>
      <c r="BI862" s="287"/>
      <c r="BJ862" s="287"/>
      <c r="BK862" s="287"/>
      <c r="BL862" s="287"/>
      <c r="BM862" s="287"/>
      <c r="BN862" s="287"/>
      <c r="BO862" s="287"/>
      <c r="BP862" s="287"/>
      <c r="BQ862" s="287"/>
      <c r="BR862" s="287"/>
      <c r="BS862" s="287"/>
      <c r="BT862" s="286"/>
    </row>
    <row r="863" spans="1:72" s="217" customFormat="1" ht="11.65" customHeight="1" x14ac:dyDescent="0.2">
      <c r="A863" s="289" t="str">
        <f>IF(ISBLANK(Tracker!G814),"",Tracker!G814)</f>
        <v xml:space="preserve">23 </v>
      </c>
      <c r="B863" s="971" t="str">
        <f>IF(ISBLANK(Tracker!H814),"",Tracker!H814)</f>
        <v>Chigwell Close</v>
      </c>
      <c r="C863" s="972"/>
      <c r="D863" s="972"/>
      <c r="E863" s="973"/>
      <c r="F863" s="96" t="str">
        <f>IF(ISBLANK(Tracker!L814),"",Tracker!L814)</f>
        <v>B35 7HG</v>
      </c>
      <c r="G863" s="217">
        <f t="shared" si="104"/>
        <v>825</v>
      </c>
      <c r="H863" s="368"/>
      <c r="I863" s="287"/>
      <c r="J863" s="287"/>
      <c r="K863" s="287"/>
      <c r="L863" s="287"/>
      <c r="M863" s="287"/>
      <c r="N863" s="287"/>
      <c r="O863" s="287"/>
      <c r="P863" s="287"/>
      <c r="Q863" s="287"/>
      <c r="R863" s="287"/>
      <c r="S863" s="287"/>
      <c r="T863" s="286"/>
      <c r="U863" s="367"/>
      <c r="V863" s="287"/>
      <c r="W863" s="287"/>
      <c r="X863" s="287"/>
      <c r="Y863" s="287"/>
      <c r="Z863" s="287"/>
      <c r="AA863" s="287"/>
      <c r="AB863" s="287"/>
      <c r="AC863" s="287"/>
      <c r="AD863" s="287"/>
      <c r="AE863" s="287"/>
      <c r="AF863" s="287"/>
      <c r="AG863" s="365"/>
      <c r="AH863" s="368"/>
      <c r="AI863" s="287"/>
      <c r="AJ863" s="287"/>
      <c r="AK863" s="287"/>
      <c r="AL863" s="287"/>
      <c r="AM863" s="287"/>
      <c r="AN863" s="287"/>
      <c r="AO863" s="287"/>
      <c r="AP863" s="287"/>
      <c r="AQ863" s="287"/>
      <c r="AR863" s="287"/>
      <c r="AS863" s="287"/>
      <c r="AT863" s="286"/>
      <c r="AU863" s="367"/>
      <c r="AV863" s="287"/>
      <c r="AW863" s="287"/>
      <c r="AX863" s="287"/>
      <c r="AY863" s="287"/>
      <c r="AZ863" s="287"/>
      <c r="BA863" s="287"/>
      <c r="BB863" s="287"/>
      <c r="BC863" s="287"/>
      <c r="BD863" s="287"/>
      <c r="BE863" s="287"/>
      <c r="BF863" s="288"/>
      <c r="BG863" s="396"/>
      <c r="BH863" s="397"/>
      <c r="BI863" s="287"/>
      <c r="BJ863" s="287"/>
      <c r="BK863" s="287"/>
      <c r="BL863" s="287"/>
      <c r="BM863" s="287"/>
      <c r="BN863" s="287"/>
      <c r="BO863" s="287"/>
      <c r="BP863" s="287"/>
      <c r="BQ863" s="287"/>
      <c r="BR863" s="287"/>
      <c r="BS863" s="287"/>
      <c r="BT863" s="286"/>
    </row>
    <row r="864" spans="1:72" s="217" customFormat="1" ht="11.65" customHeight="1" x14ac:dyDescent="0.2">
      <c r="A864" s="289">
        <f>IF(ISBLANK(Tracker!G815),"",Tracker!G815)</f>
        <v>8</v>
      </c>
      <c r="B864" s="971" t="str">
        <f>IF(ISBLANK(Tracker!H815),"",Tracker!H815)</f>
        <v>Chigwell Close</v>
      </c>
      <c r="C864" s="972"/>
      <c r="D864" s="972"/>
      <c r="E864" s="973"/>
      <c r="F864" s="96" t="str">
        <f>IF(ISBLANK(Tracker!L815),"",Tracker!L815)</f>
        <v>B35 7HH</v>
      </c>
      <c r="G864" s="217">
        <f t="shared" si="104"/>
        <v>826</v>
      </c>
      <c r="H864" s="368"/>
      <c r="I864" s="287"/>
      <c r="J864" s="287"/>
      <c r="K864" s="287"/>
      <c r="L864" s="287"/>
      <c r="M864" s="287"/>
      <c r="N864" s="287"/>
      <c r="O864" s="287"/>
      <c r="P864" s="287"/>
      <c r="Q864" s="287"/>
      <c r="R864" s="287"/>
      <c r="S864" s="287"/>
      <c r="T864" s="286"/>
      <c r="U864" s="367"/>
      <c r="V864" s="287"/>
      <c r="W864" s="287"/>
      <c r="X864" s="287"/>
      <c r="Y864" s="287"/>
      <c r="Z864" s="287"/>
      <c r="AA864" s="287"/>
      <c r="AB864" s="287"/>
      <c r="AC864" s="287"/>
      <c r="AD864" s="287"/>
      <c r="AE864" s="287"/>
      <c r="AF864" s="287"/>
      <c r="AG864" s="365"/>
      <c r="AH864" s="368"/>
      <c r="AI864" s="287"/>
      <c r="AJ864" s="287"/>
      <c r="AK864" s="287"/>
      <c r="AL864" s="287"/>
      <c r="AM864" s="287"/>
      <c r="AN864" s="287"/>
      <c r="AO864" s="287"/>
      <c r="AP864" s="287"/>
      <c r="AQ864" s="287"/>
      <c r="AR864" s="287"/>
      <c r="AS864" s="287"/>
      <c r="AT864" s="286"/>
      <c r="AU864" s="367"/>
      <c r="AV864" s="287"/>
      <c r="AW864" s="287"/>
      <c r="AX864" s="287"/>
      <c r="AY864" s="287"/>
      <c r="AZ864" s="287"/>
      <c r="BA864" s="287"/>
      <c r="BB864" s="287"/>
      <c r="BC864" s="287"/>
      <c r="BD864" s="287"/>
      <c r="BE864" s="287"/>
      <c r="BF864" s="288"/>
      <c r="BG864" s="396"/>
      <c r="BH864" s="397"/>
      <c r="BI864" s="287"/>
      <c r="BJ864" s="287"/>
      <c r="BK864" s="287"/>
      <c r="BL864" s="287"/>
      <c r="BM864" s="287"/>
      <c r="BN864" s="287"/>
      <c r="BO864" s="287"/>
      <c r="BP864" s="287"/>
      <c r="BQ864" s="287"/>
      <c r="BR864" s="287"/>
      <c r="BS864" s="287"/>
      <c r="BT864" s="286"/>
    </row>
    <row r="865" spans="1:72" s="217" customFormat="1" ht="11.65" customHeight="1" x14ac:dyDescent="0.2">
      <c r="A865" s="289">
        <f>IF(ISBLANK(Tracker!G816),"",Tracker!G816)</f>
        <v>25</v>
      </c>
      <c r="B865" s="971" t="str">
        <f>IF(ISBLANK(Tracker!H816),"",Tracker!H816)</f>
        <v>Chigwell Close</v>
      </c>
      <c r="C865" s="972"/>
      <c r="D865" s="972"/>
      <c r="E865" s="973"/>
      <c r="F865" s="96" t="str">
        <f>IF(ISBLANK(Tracker!L816),"",Tracker!L816)</f>
        <v>B35 7HH</v>
      </c>
      <c r="G865" s="217">
        <f t="shared" si="104"/>
        <v>827</v>
      </c>
      <c r="H865" s="368"/>
      <c r="I865" s="287"/>
      <c r="J865" s="287"/>
      <c r="K865" s="287"/>
      <c r="L865" s="287"/>
      <c r="M865" s="287"/>
      <c r="N865" s="287"/>
      <c r="O865" s="287"/>
      <c r="P865" s="287"/>
      <c r="Q865" s="287"/>
      <c r="R865" s="287"/>
      <c r="S865" s="287"/>
      <c r="T865" s="286"/>
      <c r="U865" s="367"/>
      <c r="V865" s="287"/>
      <c r="W865" s="287"/>
      <c r="X865" s="287"/>
      <c r="Y865" s="287"/>
      <c r="Z865" s="287"/>
      <c r="AA865" s="287"/>
      <c r="AB865" s="287"/>
      <c r="AC865" s="287"/>
      <c r="AD865" s="287"/>
      <c r="AE865" s="287"/>
      <c r="AF865" s="287"/>
      <c r="AG865" s="365"/>
      <c r="AH865" s="368"/>
      <c r="AI865" s="287"/>
      <c r="AJ865" s="287"/>
      <c r="AK865" s="287"/>
      <c r="AL865" s="287"/>
      <c r="AM865" s="287"/>
      <c r="AN865" s="287"/>
      <c r="AO865" s="287"/>
      <c r="AP865" s="287"/>
      <c r="AQ865" s="287"/>
      <c r="AR865" s="287"/>
      <c r="AS865" s="287"/>
      <c r="AT865" s="286"/>
      <c r="AU865" s="367"/>
      <c r="AV865" s="287"/>
      <c r="AW865" s="287"/>
      <c r="AX865" s="287"/>
      <c r="AY865" s="287"/>
      <c r="AZ865" s="287"/>
      <c r="BA865" s="287"/>
      <c r="BB865" s="287"/>
      <c r="BC865" s="287"/>
      <c r="BD865" s="287"/>
      <c r="BE865" s="287"/>
      <c r="BF865" s="288"/>
      <c r="BG865" s="396"/>
      <c r="BH865" s="397"/>
      <c r="BI865" s="287"/>
      <c r="BJ865" s="287"/>
      <c r="BK865" s="287"/>
      <c r="BL865" s="287"/>
      <c r="BM865" s="287"/>
      <c r="BN865" s="287"/>
      <c r="BO865" s="287"/>
      <c r="BP865" s="287"/>
      <c r="BQ865" s="287"/>
      <c r="BR865" s="287"/>
      <c r="BS865" s="287"/>
      <c r="BT865" s="286"/>
    </row>
    <row r="866" spans="1:72" s="217" customFormat="1" ht="11.65" customHeight="1" x14ac:dyDescent="0.2">
      <c r="A866" s="289">
        <f>IF(ISBLANK(Tracker!G817),"",Tracker!G817)</f>
        <v>1</v>
      </c>
      <c r="B866" s="971" t="str">
        <f>IF(ISBLANK(Tracker!H817),"",Tracker!H817)</f>
        <v>Clayton Walk</v>
      </c>
      <c r="C866" s="972"/>
      <c r="D866" s="972"/>
      <c r="E866" s="973"/>
      <c r="F866" s="96" t="str">
        <f>IF(ISBLANK(Tracker!L817),"",Tracker!L817)</f>
        <v>B35 7DB</v>
      </c>
      <c r="G866" s="217">
        <f t="shared" si="104"/>
        <v>828</v>
      </c>
      <c r="H866" s="368"/>
      <c r="I866" s="287"/>
      <c r="J866" s="287"/>
      <c r="K866" s="287"/>
      <c r="L866" s="287"/>
      <c r="M866" s="287"/>
      <c r="N866" s="287"/>
      <c r="O866" s="287"/>
      <c r="P866" s="287"/>
      <c r="Q866" s="287"/>
      <c r="R866" s="287"/>
      <c r="S866" s="287"/>
      <c r="T866" s="286"/>
      <c r="U866" s="367"/>
      <c r="V866" s="287"/>
      <c r="W866" s="287"/>
      <c r="X866" s="287"/>
      <c r="Y866" s="287"/>
      <c r="Z866" s="287"/>
      <c r="AA866" s="287"/>
      <c r="AB866" s="287"/>
      <c r="AC866" s="287"/>
      <c r="AD866" s="287"/>
      <c r="AE866" s="287"/>
      <c r="AF866" s="287"/>
      <c r="AG866" s="365"/>
      <c r="AH866" s="368"/>
      <c r="AI866" s="287"/>
      <c r="AJ866" s="287"/>
      <c r="AK866" s="287"/>
      <c r="AL866" s="287"/>
      <c r="AM866" s="287"/>
      <c r="AN866" s="287"/>
      <c r="AO866" s="287"/>
      <c r="AP866" s="287"/>
      <c r="AQ866" s="287"/>
      <c r="AR866" s="287"/>
      <c r="AS866" s="287"/>
      <c r="AT866" s="286"/>
      <c r="AU866" s="367"/>
      <c r="AV866" s="287"/>
      <c r="AW866" s="287"/>
      <c r="AX866" s="287"/>
      <c r="AY866" s="287"/>
      <c r="AZ866" s="287"/>
      <c r="BA866" s="287"/>
      <c r="BB866" s="287"/>
      <c r="BC866" s="287"/>
      <c r="BD866" s="287"/>
      <c r="BE866" s="287"/>
      <c r="BF866" s="288"/>
      <c r="BG866" s="396"/>
      <c r="BH866" s="397"/>
      <c r="BI866" s="287"/>
      <c r="BJ866" s="287"/>
      <c r="BK866" s="287"/>
      <c r="BL866" s="287"/>
      <c r="BM866" s="287"/>
      <c r="BN866" s="287"/>
      <c r="BO866" s="287"/>
      <c r="BP866" s="287"/>
      <c r="BQ866" s="287"/>
      <c r="BR866" s="287"/>
      <c r="BS866" s="287"/>
      <c r="BT866" s="286"/>
    </row>
    <row r="867" spans="1:72" s="217" customFormat="1" ht="11.65" customHeight="1" x14ac:dyDescent="0.2">
      <c r="A867" s="289">
        <f>IF(ISBLANK(Tracker!G818),"",Tracker!G818)</f>
        <v>3</v>
      </c>
      <c r="B867" s="971" t="str">
        <f>IF(ISBLANK(Tracker!H818),"",Tracker!H818)</f>
        <v>Clayton Walk</v>
      </c>
      <c r="C867" s="972"/>
      <c r="D867" s="972"/>
      <c r="E867" s="973"/>
      <c r="F867" s="96" t="str">
        <f>IF(ISBLANK(Tracker!L818),"",Tracker!L818)</f>
        <v>B35 7DB</v>
      </c>
      <c r="G867" s="217">
        <f t="shared" si="104"/>
        <v>829</v>
      </c>
      <c r="H867" s="368"/>
      <c r="I867" s="287"/>
      <c r="J867" s="287"/>
      <c r="K867" s="287"/>
      <c r="L867" s="287"/>
      <c r="M867" s="287"/>
      <c r="N867" s="287"/>
      <c r="O867" s="287"/>
      <c r="P867" s="287"/>
      <c r="Q867" s="287"/>
      <c r="R867" s="287"/>
      <c r="S867" s="287"/>
      <c r="T867" s="286"/>
      <c r="U867" s="367"/>
      <c r="V867" s="287"/>
      <c r="W867" s="287"/>
      <c r="X867" s="287"/>
      <c r="Y867" s="287"/>
      <c r="Z867" s="287"/>
      <c r="AA867" s="287"/>
      <c r="AB867" s="287"/>
      <c r="AC867" s="287"/>
      <c r="AD867" s="287"/>
      <c r="AE867" s="287"/>
      <c r="AF867" s="287"/>
      <c r="AG867" s="365"/>
      <c r="AH867" s="368"/>
      <c r="AI867" s="287"/>
      <c r="AJ867" s="287"/>
      <c r="AK867" s="287"/>
      <c r="AL867" s="287"/>
      <c r="AM867" s="287"/>
      <c r="AN867" s="287"/>
      <c r="AO867" s="287"/>
      <c r="AP867" s="287"/>
      <c r="AQ867" s="287"/>
      <c r="AR867" s="287"/>
      <c r="AS867" s="287"/>
      <c r="AT867" s="286"/>
      <c r="AU867" s="367"/>
      <c r="AV867" s="287"/>
      <c r="AW867" s="287"/>
      <c r="AX867" s="287"/>
      <c r="AY867" s="287"/>
      <c r="AZ867" s="287"/>
      <c r="BA867" s="287"/>
      <c r="BB867" s="287"/>
      <c r="BC867" s="287"/>
      <c r="BD867" s="287"/>
      <c r="BE867" s="287"/>
      <c r="BF867" s="288"/>
      <c r="BG867" s="396"/>
      <c r="BH867" s="397"/>
      <c r="BI867" s="287"/>
      <c r="BJ867" s="287"/>
      <c r="BK867" s="287"/>
      <c r="BL867" s="287"/>
      <c r="BM867" s="287"/>
      <c r="BN867" s="287"/>
      <c r="BO867" s="287"/>
      <c r="BP867" s="287"/>
      <c r="BQ867" s="287"/>
      <c r="BR867" s="287"/>
      <c r="BS867" s="287"/>
      <c r="BT867" s="286"/>
    </row>
    <row r="868" spans="1:72" s="217" customFormat="1" ht="11.65" customHeight="1" x14ac:dyDescent="0.2">
      <c r="A868" s="289">
        <f>IF(ISBLANK(Tracker!G819),"",Tracker!G819)</f>
        <v>7</v>
      </c>
      <c r="B868" s="971" t="str">
        <f>IF(ISBLANK(Tracker!H819),"",Tracker!H819)</f>
        <v>Clayton Walk</v>
      </c>
      <c r="C868" s="972"/>
      <c r="D868" s="972"/>
      <c r="E868" s="973"/>
      <c r="F868" s="96" t="str">
        <f>IF(ISBLANK(Tracker!L819),"",Tracker!L819)</f>
        <v>B35 7DB</v>
      </c>
      <c r="G868" s="217">
        <f t="shared" si="104"/>
        <v>830</v>
      </c>
      <c r="H868" s="368"/>
      <c r="I868" s="287"/>
      <c r="J868" s="287"/>
      <c r="K868" s="287"/>
      <c r="L868" s="287"/>
      <c r="M868" s="287"/>
      <c r="N868" s="287"/>
      <c r="O868" s="287"/>
      <c r="P868" s="287"/>
      <c r="Q868" s="287"/>
      <c r="R868" s="287"/>
      <c r="S868" s="287"/>
      <c r="T868" s="286"/>
      <c r="U868" s="367"/>
      <c r="V868" s="287"/>
      <c r="W868" s="287"/>
      <c r="X868" s="287"/>
      <c r="Y868" s="287"/>
      <c r="Z868" s="287"/>
      <c r="AA868" s="287"/>
      <c r="AB868" s="287"/>
      <c r="AC868" s="287"/>
      <c r="AD868" s="287"/>
      <c r="AE868" s="287"/>
      <c r="AF868" s="287"/>
      <c r="AG868" s="365"/>
      <c r="AH868" s="368"/>
      <c r="AI868" s="287"/>
      <c r="AJ868" s="287"/>
      <c r="AK868" s="287"/>
      <c r="AL868" s="287"/>
      <c r="AM868" s="287"/>
      <c r="AN868" s="287"/>
      <c r="AO868" s="287"/>
      <c r="AP868" s="287"/>
      <c r="AQ868" s="287"/>
      <c r="AR868" s="287"/>
      <c r="AS868" s="287"/>
      <c r="AT868" s="286"/>
      <c r="AU868" s="367"/>
      <c r="AV868" s="287"/>
      <c r="AW868" s="287"/>
      <c r="AX868" s="287"/>
      <c r="AY868" s="287"/>
      <c r="AZ868" s="287"/>
      <c r="BA868" s="287"/>
      <c r="BB868" s="287"/>
      <c r="BC868" s="287"/>
      <c r="BD868" s="287"/>
      <c r="BE868" s="287"/>
      <c r="BF868" s="288"/>
      <c r="BG868" s="396"/>
      <c r="BH868" s="397"/>
      <c r="BI868" s="287"/>
      <c r="BJ868" s="287"/>
      <c r="BK868" s="287"/>
      <c r="BL868" s="287"/>
      <c r="BM868" s="287"/>
      <c r="BN868" s="287"/>
      <c r="BO868" s="287"/>
      <c r="BP868" s="287"/>
      <c r="BQ868" s="287"/>
      <c r="BR868" s="287"/>
      <c r="BS868" s="287"/>
      <c r="BT868" s="286"/>
    </row>
    <row r="869" spans="1:72" s="217" customFormat="1" ht="11.65" customHeight="1" x14ac:dyDescent="0.2">
      <c r="A869" s="289" t="str">
        <f>IF(ISBLANK(Tracker!G820),"",Tracker!G820)</f>
        <v xml:space="preserve">11 </v>
      </c>
      <c r="B869" s="971" t="str">
        <f>IF(ISBLANK(Tracker!H820),"",Tracker!H820)</f>
        <v>Clayton Walk</v>
      </c>
      <c r="C869" s="972"/>
      <c r="D869" s="972"/>
      <c r="E869" s="973"/>
      <c r="F869" s="96" t="str">
        <f>IF(ISBLANK(Tracker!L820),"",Tracker!L820)</f>
        <v>B35 7DB</v>
      </c>
      <c r="G869" s="217">
        <f t="shared" si="104"/>
        <v>831</v>
      </c>
      <c r="H869" s="368"/>
      <c r="I869" s="287"/>
      <c r="J869" s="287"/>
      <c r="K869" s="287"/>
      <c r="L869" s="287"/>
      <c r="M869" s="287"/>
      <c r="N869" s="287"/>
      <c r="O869" s="287"/>
      <c r="P869" s="287"/>
      <c r="Q869" s="287"/>
      <c r="R869" s="287"/>
      <c r="S869" s="287"/>
      <c r="T869" s="286"/>
      <c r="U869" s="367"/>
      <c r="V869" s="287"/>
      <c r="W869" s="287"/>
      <c r="X869" s="287"/>
      <c r="Y869" s="287"/>
      <c r="Z869" s="287"/>
      <c r="AA869" s="287"/>
      <c r="AB869" s="287"/>
      <c r="AC869" s="287"/>
      <c r="AD869" s="287"/>
      <c r="AE869" s="287"/>
      <c r="AF869" s="287"/>
      <c r="AG869" s="365"/>
      <c r="AH869" s="368"/>
      <c r="AI869" s="287"/>
      <c r="AJ869" s="287"/>
      <c r="AK869" s="287"/>
      <c r="AL869" s="287"/>
      <c r="AM869" s="287"/>
      <c r="AN869" s="287"/>
      <c r="AO869" s="287"/>
      <c r="AP869" s="287"/>
      <c r="AQ869" s="287"/>
      <c r="AR869" s="287"/>
      <c r="AS869" s="287"/>
      <c r="AT869" s="286"/>
      <c r="AU869" s="367"/>
      <c r="AV869" s="287"/>
      <c r="AW869" s="287"/>
      <c r="AX869" s="287"/>
      <c r="AY869" s="287"/>
      <c r="AZ869" s="287"/>
      <c r="BA869" s="287"/>
      <c r="BB869" s="287"/>
      <c r="BC869" s="287"/>
      <c r="BD869" s="287"/>
      <c r="BE869" s="287"/>
      <c r="BF869" s="288"/>
      <c r="BG869" s="396"/>
      <c r="BH869" s="397"/>
      <c r="BI869" s="287"/>
      <c r="BJ869" s="287"/>
      <c r="BK869" s="287"/>
      <c r="BL869" s="287"/>
      <c r="BM869" s="287"/>
      <c r="BN869" s="287"/>
      <c r="BO869" s="287"/>
      <c r="BP869" s="287"/>
      <c r="BQ869" s="287"/>
      <c r="BR869" s="287"/>
      <c r="BS869" s="287"/>
      <c r="BT869" s="286"/>
    </row>
    <row r="870" spans="1:72" s="217" customFormat="1" ht="11.65" customHeight="1" x14ac:dyDescent="0.2">
      <c r="A870" s="289" t="str">
        <f>IF(ISBLANK(Tracker!G821),"",Tracker!G821)</f>
        <v xml:space="preserve">25 </v>
      </c>
      <c r="B870" s="971" t="str">
        <f>IF(ISBLANK(Tracker!H821),"",Tracker!H821)</f>
        <v>Clayton Walk</v>
      </c>
      <c r="C870" s="972"/>
      <c r="D870" s="972"/>
      <c r="E870" s="973"/>
      <c r="F870" s="96" t="str">
        <f>IF(ISBLANK(Tracker!L821),"",Tracker!L821)</f>
        <v>B35 7DB</v>
      </c>
      <c r="G870" s="217">
        <f t="shared" si="104"/>
        <v>832</v>
      </c>
      <c r="H870" s="368"/>
      <c r="I870" s="287"/>
      <c r="J870" s="287"/>
      <c r="K870" s="287"/>
      <c r="L870" s="287"/>
      <c r="M870" s="287"/>
      <c r="N870" s="287"/>
      <c r="O870" s="287"/>
      <c r="P870" s="287"/>
      <c r="Q870" s="287"/>
      <c r="R870" s="287"/>
      <c r="S870" s="287"/>
      <c r="T870" s="286"/>
      <c r="U870" s="367"/>
      <c r="V870" s="287"/>
      <c r="W870" s="287"/>
      <c r="X870" s="287"/>
      <c r="Y870" s="287"/>
      <c r="Z870" s="287"/>
      <c r="AA870" s="287"/>
      <c r="AB870" s="287"/>
      <c r="AC870" s="287"/>
      <c r="AD870" s="287"/>
      <c r="AE870" s="287"/>
      <c r="AF870" s="287"/>
      <c r="AG870" s="365"/>
      <c r="AH870" s="368"/>
      <c r="AI870" s="287"/>
      <c r="AJ870" s="287"/>
      <c r="AK870" s="287"/>
      <c r="AL870" s="287"/>
      <c r="AM870" s="287"/>
      <c r="AN870" s="287"/>
      <c r="AO870" s="287"/>
      <c r="AP870" s="287"/>
      <c r="AQ870" s="287"/>
      <c r="AR870" s="287"/>
      <c r="AS870" s="287"/>
      <c r="AT870" s="286"/>
      <c r="AU870" s="367"/>
      <c r="AV870" s="287"/>
      <c r="AW870" s="287"/>
      <c r="AX870" s="287"/>
      <c r="AY870" s="287"/>
      <c r="AZ870" s="287"/>
      <c r="BA870" s="287"/>
      <c r="BB870" s="287"/>
      <c r="BC870" s="287"/>
      <c r="BD870" s="287"/>
      <c r="BE870" s="287"/>
      <c r="BF870" s="288"/>
      <c r="BG870" s="396"/>
      <c r="BH870" s="397"/>
      <c r="BI870" s="287"/>
      <c r="BJ870" s="287"/>
      <c r="BK870" s="287"/>
      <c r="BL870" s="287"/>
      <c r="BM870" s="287"/>
      <c r="BN870" s="287"/>
      <c r="BO870" s="287"/>
      <c r="BP870" s="287"/>
      <c r="BQ870" s="287"/>
      <c r="BR870" s="287"/>
      <c r="BS870" s="287"/>
      <c r="BT870" s="286"/>
    </row>
    <row r="871" spans="1:72" s="217" customFormat="1" ht="11.65" customHeight="1" x14ac:dyDescent="0.2">
      <c r="A871" s="289" t="str">
        <f>IF(ISBLANK(Tracker!G822),"",Tracker!G822)</f>
        <v>27</v>
      </c>
      <c r="B871" s="971" t="str">
        <f>IF(ISBLANK(Tracker!H822),"",Tracker!H822)</f>
        <v>Clayton Walk</v>
      </c>
      <c r="C871" s="972"/>
      <c r="D871" s="972"/>
      <c r="E871" s="973"/>
      <c r="F871" s="96" t="str">
        <f>IF(ISBLANK(Tracker!L822),"",Tracker!L822)</f>
        <v>B35 7DB</v>
      </c>
      <c r="G871" s="217">
        <f t="shared" si="104"/>
        <v>833</v>
      </c>
      <c r="H871" s="368"/>
      <c r="I871" s="287"/>
      <c r="J871" s="287"/>
      <c r="K871" s="287"/>
      <c r="L871" s="287"/>
      <c r="M871" s="287"/>
      <c r="N871" s="287"/>
      <c r="O871" s="287"/>
      <c r="P871" s="287"/>
      <c r="Q871" s="287"/>
      <c r="R871" s="287"/>
      <c r="S871" s="287"/>
      <c r="T871" s="286"/>
      <c r="U871" s="367"/>
      <c r="V871" s="287"/>
      <c r="W871" s="287"/>
      <c r="X871" s="287"/>
      <c r="Y871" s="287"/>
      <c r="Z871" s="287"/>
      <c r="AA871" s="287"/>
      <c r="AB871" s="287"/>
      <c r="AC871" s="287"/>
      <c r="AD871" s="287"/>
      <c r="AE871" s="287"/>
      <c r="AF871" s="287"/>
      <c r="AG871" s="365"/>
      <c r="AH871" s="368"/>
      <c r="AI871" s="287"/>
      <c r="AJ871" s="287"/>
      <c r="AK871" s="287"/>
      <c r="AL871" s="287"/>
      <c r="AM871" s="287"/>
      <c r="AN871" s="287"/>
      <c r="AO871" s="287"/>
      <c r="AP871" s="287"/>
      <c r="AQ871" s="287"/>
      <c r="AR871" s="287"/>
      <c r="AS871" s="287"/>
      <c r="AT871" s="286"/>
      <c r="AU871" s="367"/>
      <c r="AV871" s="287"/>
      <c r="AW871" s="287"/>
      <c r="AX871" s="287"/>
      <c r="AY871" s="287"/>
      <c r="AZ871" s="287"/>
      <c r="BA871" s="287"/>
      <c r="BB871" s="287"/>
      <c r="BC871" s="287"/>
      <c r="BD871" s="287"/>
      <c r="BE871" s="287"/>
      <c r="BF871" s="288"/>
      <c r="BG871" s="396"/>
      <c r="BH871" s="397"/>
      <c r="BI871" s="287"/>
      <c r="BJ871" s="287"/>
      <c r="BK871" s="287"/>
      <c r="BL871" s="287"/>
      <c r="BM871" s="287"/>
      <c r="BN871" s="287"/>
      <c r="BO871" s="287"/>
      <c r="BP871" s="287"/>
      <c r="BQ871" s="287"/>
      <c r="BR871" s="287"/>
      <c r="BS871" s="287"/>
      <c r="BT871" s="286"/>
    </row>
    <row r="872" spans="1:72" s="217" customFormat="1" ht="11.65" customHeight="1" x14ac:dyDescent="0.2">
      <c r="A872" s="289" t="str">
        <f>IF(ISBLANK(Tracker!G823),"",Tracker!G823)</f>
        <v>29</v>
      </c>
      <c r="B872" s="971" t="str">
        <f>IF(ISBLANK(Tracker!H823),"",Tracker!H823)</f>
        <v>Clayton Walk</v>
      </c>
      <c r="C872" s="972"/>
      <c r="D872" s="972"/>
      <c r="E872" s="973"/>
      <c r="F872" s="96" t="str">
        <f>IF(ISBLANK(Tracker!L823),"",Tracker!L823)</f>
        <v>B35 7DB</v>
      </c>
      <c r="G872" s="217">
        <f t="shared" si="104"/>
        <v>834</v>
      </c>
      <c r="H872" s="368"/>
      <c r="I872" s="287"/>
      <c r="J872" s="287"/>
      <c r="K872" s="287"/>
      <c r="L872" s="287"/>
      <c r="M872" s="287"/>
      <c r="N872" s="287"/>
      <c r="O872" s="287"/>
      <c r="P872" s="287"/>
      <c r="Q872" s="287"/>
      <c r="R872" s="287"/>
      <c r="S872" s="287"/>
      <c r="T872" s="286"/>
      <c r="U872" s="367"/>
      <c r="V872" s="287"/>
      <c r="W872" s="287"/>
      <c r="X872" s="287"/>
      <c r="Y872" s="287"/>
      <c r="Z872" s="287"/>
      <c r="AA872" s="287"/>
      <c r="AB872" s="287"/>
      <c r="AC872" s="287"/>
      <c r="AD872" s="287"/>
      <c r="AE872" s="287"/>
      <c r="AF872" s="287"/>
      <c r="AG872" s="365"/>
      <c r="AH872" s="368"/>
      <c r="AI872" s="287"/>
      <c r="AJ872" s="287"/>
      <c r="AK872" s="287"/>
      <c r="AL872" s="287"/>
      <c r="AM872" s="287"/>
      <c r="AN872" s="287"/>
      <c r="AO872" s="287"/>
      <c r="AP872" s="287"/>
      <c r="AQ872" s="287"/>
      <c r="AR872" s="287"/>
      <c r="AS872" s="287"/>
      <c r="AT872" s="286"/>
      <c r="AU872" s="367"/>
      <c r="AV872" s="287"/>
      <c r="AW872" s="287"/>
      <c r="AX872" s="287"/>
      <c r="AY872" s="287"/>
      <c r="AZ872" s="287"/>
      <c r="BA872" s="287"/>
      <c r="BB872" s="287"/>
      <c r="BC872" s="287"/>
      <c r="BD872" s="287"/>
      <c r="BE872" s="287"/>
      <c r="BF872" s="288"/>
      <c r="BG872" s="396"/>
      <c r="BH872" s="397"/>
      <c r="BI872" s="287"/>
      <c r="BJ872" s="287"/>
      <c r="BK872" s="287"/>
      <c r="BL872" s="287"/>
      <c r="BM872" s="287"/>
      <c r="BN872" s="287"/>
      <c r="BO872" s="287"/>
      <c r="BP872" s="287"/>
      <c r="BQ872" s="287"/>
      <c r="BR872" s="287"/>
      <c r="BS872" s="287"/>
      <c r="BT872" s="286"/>
    </row>
    <row r="873" spans="1:72" s="217" customFormat="1" ht="11.65" customHeight="1" x14ac:dyDescent="0.2">
      <c r="A873" s="289" t="str">
        <f>IF(ISBLANK(Tracker!G824),"",Tracker!G824)</f>
        <v>31</v>
      </c>
      <c r="B873" s="971" t="str">
        <f>IF(ISBLANK(Tracker!H824),"",Tracker!H824)</f>
        <v>Clayton Walk</v>
      </c>
      <c r="C873" s="972"/>
      <c r="D873" s="972"/>
      <c r="E873" s="973"/>
      <c r="F873" s="96" t="str">
        <f>IF(ISBLANK(Tracker!L824),"",Tracker!L824)</f>
        <v>B35 7DB</v>
      </c>
      <c r="G873" s="217">
        <f t="shared" si="104"/>
        <v>835</v>
      </c>
      <c r="H873" s="368"/>
      <c r="I873" s="287"/>
      <c r="J873" s="287"/>
      <c r="K873" s="287"/>
      <c r="L873" s="287"/>
      <c r="M873" s="287"/>
      <c r="N873" s="287"/>
      <c r="O873" s="287"/>
      <c r="P873" s="287"/>
      <c r="Q873" s="287"/>
      <c r="R873" s="287"/>
      <c r="S873" s="287"/>
      <c r="T873" s="286"/>
      <c r="U873" s="367"/>
      <c r="V873" s="287"/>
      <c r="W873" s="287"/>
      <c r="X873" s="287"/>
      <c r="Y873" s="287"/>
      <c r="Z873" s="287"/>
      <c r="AA873" s="287"/>
      <c r="AB873" s="287"/>
      <c r="AC873" s="287"/>
      <c r="AD873" s="287"/>
      <c r="AE873" s="287"/>
      <c r="AF873" s="287"/>
      <c r="AG873" s="365"/>
      <c r="AH873" s="368"/>
      <c r="AI873" s="287"/>
      <c r="AJ873" s="287"/>
      <c r="AK873" s="287"/>
      <c r="AL873" s="287"/>
      <c r="AM873" s="287"/>
      <c r="AN873" s="287"/>
      <c r="AO873" s="287"/>
      <c r="AP873" s="287"/>
      <c r="AQ873" s="287"/>
      <c r="AR873" s="287"/>
      <c r="AS873" s="287"/>
      <c r="AT873" s="286"/>
      <c r="AU873" s="367"/>
      <c r="AV873" s="287"/>
      <c r="AW873" s="287"/>
      <c r="AX873" s="287"/>
      <c r="AY873" s="287"/>
      <c r="AZ873" s="287"/>
      <c r="BA873" s="287"/>
      <c r="BB873" s="287"/>
      <c r="BC873" s="287"/>
      <c r="BD873" s="287"/>
      <c r="BE873" s="287"/>
      <c r="BF873" s="288"/>
      <c r="BG873" s="396"/>
      <c r="BH873" s="397"/>
      <c r="BI873" s="287"/>
      <c r="BJ873" s="287"/>
      <c r="BK873" s="287"/>
      <c r="BL873" s="287"/>
      <c r="BM873" s="287"/>
      <c r="BN873" s="287"/>
      <c r="BO873" s="287"/>
      <c r="BP873" s="287"/>
      <c r="BQ873" s="287"/>
      <c r="BR873" s="287"/>
      <c r="BS873" s="287"/>
      <c r="BT873" s="286"/>
    </row>
    <row r="874" spans="1:72" s="217" customFormat="1" ht="11.65" customHeight="1" x14ac:dyDescent="0.2">
      <c r="A874" s="289" t="str">
        <f>IF(ISBLANK(Tracker!G825),"",Tracker!G825)</f>
        <v xml:space="preserve">33 </v>
      </c>
      <c r="B874" s="971" t="str">
        <f>IF(ISBLANK(Tracker!H825),"",Tracker!H825)</f>
        <v>Clayton Walk</v>
      </c>
      <c r="C874" s="972"/>
      <c r="D874" s="972"/>
      <c r="E874" s="973"/>
      <c r="F874" s="96" t="str">
        <f>IF(ISBLANK(Tracker!L825),"",Tracker!L825)</f>
        <v>B35 7DB</v>
      </c>
      <c r="G874" s="217">
        <f t="shared" si="104"/>
        <v>836</v>
      </c>
      <c r="H874" s="368"/>
      <c r="I874" s="287"/>
      <c r="J874" s="287"/>
      <c r="K874" s="287"/>
      <c r="L874" s="287"/>
      <c r="M874" s="287"/>
      <c r="N874" s="287"/>
      <c r="O874" s="287"/>
      <c r="P874" s="287"/>
      <c r="Q874" s="287"/>
      <c r="R874" s="287"/>
      <c r="S874" s="287"/>
      <c r="T874" s="286"/>
      <c r="U874" s="367"/>
      <c r="V874" s="287"/>
      <c r="W874" s="287"/>
      <c r="X874" s="287"/>
      <c r="Y874" s="287"/>
      <c r="Z874" s="287"/>
      <c r="AA874" s="287"/>
      <c r="AB874" s="287"/>
      <c r="AC874" s="287"/>
      <c r="AD874" s="287"/>
      <c r="AE874" s="287"/>
      <c r="AF874" s="287"/>
      <c r="AG874" s="365"/>
      <c r="AH874" s="368"/>
      <c r="AI874" s="287"/>
      <c r="AJ874" s="287"/>
      <c r="AK874" s="287"/>
      <c r="AL874" s="287"/>
      <c r="AM874" s="287"/>
      <c r="AN874" s="287"/>
      <c r="AO874" s="287"/>
      <c r="AP874" s="287"/>
      <c r="AQ874" s="287"/>
      <c r="AR874" s="287"/>
      <c r="AS874" s="287"/>
      <c r="AT874" s="286"/>
      <c r="AU874" s="367"/>
      <c r="AV874" s="287"/>
      <c r="AW874" s="287"/>
      <c r="AX874" s="287"/>
      <c r="AY874" s="287"/>
      <c r="AZ874" s="287"/>
      <c r="BA874" s="287"/>
      <c r="BB874" s="287"/>
      <c r="BC874" s="287"/>
      <c r="BD874" s="287"/>
      <c r="BE874" s="287"/>
      <c r="BF874" s="288"/>
      <c r="BG874" s="396"/>
      <c r="BH874" s="397"/>
      <c r="BI874" s="287"/>
      <c r="BJ874" s="287"/>
      <c r="BK874" s="287"/>
      <c r="BL874" s="287"/>
      <c r="BM874" s="287"/>
      <c r="BN874" s="287"/>
      <c r="BO874" s="287"/>
      <c r="BP874" s="287"/>
      <c r="BQ874" s="287"/>
      <c r="BR874" s="287"/>
      <c r="BS874" s="287"/>
      <c r="BT874" s="286"/>
    </row>
    <row r="875" spans="1:72" s="217" customFormat="1" ht="11.65" customHeight="1" x14ac:dyDescent="0.2">
      <c r="A875" s="289" t="str">
        <f>IF(ISBLANK(Tracker!G826),"",Tracker!G826)</f>
        <v xml:space="preserve">35 </v>
      </c>
      <c r="B875" s="971" t="str">
        <f>IF(ISBLANK(Tracker!H826),"",Tracker!H826)</f>
        <v>Clayton Walk</v>
      </c>
      <c r="C875" s="972"/>
      <c r="D875" s="972"/>
      <c r="E875" s="973"/>
      <c r="F875" s="96" t="str">
        <f>IF(ISBLANK(Tracker!L826),"",Tracker!L826)</f>
        <v>B35 7DB</v>
      </c>
      <c r="G875" s="217">
        <f t="shared" si="104"/>
        <v>837</v>
      </c>
      <c r="H875" s="368"/>
      <c r="I875" s="287"/>
      <c r="J875" s="287"/>
      <c r="K875" s="287"/>
      <c r="L875" s="287"/>
      <c r="M875" s="287"/>
      <c r="N875" s="287"/>
      <c r="O875" s="287"/>
      <c r="P875" s="287"/>
      <c r="Q875" s="287"/>
      <c r="R875" s="287"/>
      <c r="S875" s="287"/>
      <c r="T875" s="286"/>
      <c r="U875" s="367"/>
      <c r="V875" s="287"/>
      <c r="W875" s="287"/>
      <c r="X875" s="287"/>
      <c r="Y875" s="287"/>
      <c r="Z875" s="287"/>
      <c r="AA875" s="287"/>
      <c r="AB875" s="287"/>
      <c r="AC875" s="287"/>
      <c r="AD875" s="287"/>
      <c r="AE875" s="287"/>
      <c r="AF875" s="287"/>
      <c r="AG875" s="365"/>
      <c r="AH875" s="368"/>
      <c r="AI875" s="287"/>
      <c r="AJ875" s="287"/>
      <c r="AK875" s="287"/>
      <c r="AL875" s="287"/>
      <c r="AM875" s="287"/>
      <c r="AN875" s="287"/>
      <c r="AO875" s="287"/>
      <c r="AP875" s="287"/>
      <c r="AQ875" s="287"/>
      <c r="AR875" s="287"/>
      <c r="AS875" s="287"/>
      <c r="AT875" s="286"/>
      <c r="AU875" s="367"/>
      <c r="AV875" s="287"/>
      <c r="AW875" s="287"/>
      <c r="AX875" s="287"/>
      <c r="AY875" s="287"/>
      <c r="AZ875" s="287"/>
      <c r="BA875" s="287"/>
      <c r="BB875" s="287"/>
      <c r="BC875" s="287"/>
      <c r="BD875" s="287"/>
      <c r="BE875" s="287"/>
      <c r="BF875" s="288"/>
      <c r="BG875" s="396"/>
      <c r="BH875" s="397"/>
      <c r="BI875" s="287"/>
      <c r="BJ875" s="287"/>
      <c r="BK875" s="287"/>
      <c r="BL875" s="287"/>
      <c r="BM875" s="287"/>
      <c r="BN875" s="287"/>
      <c r="BO875" s="287"/>
      <c r="BP875" s="287"/>
      <c r="BQ875" s="287"/>
      <c r="BR875" s="287"/>
      <c r="BS875" s="287"/>
      <c r="BT875" s="286"/>
    </row>
    <row r="876" spans="1:72" s="217" customFormat="1" ht="11.65" customHeight="1" x14ac:dyDescent="0.2">
      <c r="A876" s="289">
        <f>IF(ISBLANK(Tracker!G827),"",Tracker!G827)</f>
        <v>40</v>
      </c>
      <c r="B876" s="971" t="str">
        <f>IF(ISBLANK(Tracker!H827),"",Tracker!H827)</f>
        <v>Clayton Walk</v>
      </c>
      <c r="C876" s="972"/>
      <c r="D876" s="972"/>
      <c r="E876" s="973"/>
      <c r="F876" s="96" t="str">
        <f>IF(ISBLANK(Tracker!L827),"",Tracker!L827)</f>
        <v>B35 7DD</v>
      </c>
      <c r="G876" s="217">
        <f t="shared" si="104"/>
        <v>838</v>
      </c>
      <c r="H876" s="368"/>
      <c r="I876" s="287"/>
      <c r="J876" s="287"/>
      <c r="K876" s="287"/>
      <c r="L876" s="287"/>
      <c r="M876" s="287"/>
      <c r="N876" s="287"/>
      <c r="O876" s="287"/>
      <c r="P876" s="287"/>
      <c r="Q876" s="287"/>
      <c r="R876" s="287"/>
      <c r="S876" s="287"/>
      <c r="T876" s="286"/>
      <c r="U876" s="367"/>
      <c r="V876" s="287"/>
      <c r="W876" s="287"/>
      <c r="X876" s="287"/>
      <c r="Y876" s="287"/>
      <c r="Z876" s="287"/>
      <c r="AA876" s="287"/>
      <c r="AB876" s="287"/>
      <c r="AC876" s="287"/>
      <c r="AD876" s="287"/>
      <c r="AE876" s="287"/>
      <c r="AF876" s="287"/>
      <c r="AG876" s="365"/>
      <c r="AH876" s="368"/>
      <c r="AI876" s="287"/>
      <c r="AJ876" s="287"/>
      <c r="AK876" s="287"/>
      <c r="AL876" s="287"/>
      <c r="AM876" s="287"/>
      <c r="AN876" s="287"/>
      <c r="AO876" s="287"/>
      <c r="AP876" s="287"/>
      <c r="AQ876" s="287"/>
      <c r="AR876" s="287"/>
      <c r="AS876" s="287"/>
      <c r="AT876" s="286"/>
      <c r="AU876" s="367"/>
      <c r="AV876" s="287"/>
      <c r="AW876" s="287"/>
      <c r="AX876" s="287"/>
      <c r="AY876" s="287"/>
      <c r="AZ876" s="287"/>
      <c r="BA876" s="287"/>
      <c r="BB876" s="287"/>
      <c r="BC876" s="287"/>
      <c r="BD876" s="287"/>
      <c r="BE876" s="287"/>
      <c r="BF876" s="288"/>
      <c r="BG876" s="396"/>
      <c r="BH876" s="397"/>
      <c r="BI876" s="287"/>
      <c r="BJ876" s="287"/>
      <c r="BK876" s="287"/>
      <c r="BL876" s="287"/>
      <c r="BM876" s="287"/>
      <c r="BN876" s="287"/>
      <c r="BO876" s="287"/>
      <c r="BP876" s="287"/>
      <c r="BQ876" s="287"/>
      <c r="BR876" s="287"/>
      <c r="BS876" s="287"/>
      <c r="BT876" s="286"/>
    </row>
    <row r="877" spans="1:72" s="217" customFormat="1" ht="11.65" customHeight="1" x14ac:dyDescent="0.2">
      <c r="A877" s="289">
        <f>IF(ISBLANK(Tracker!G828),"",Tracker!G828)</f>
        <v>42</v>
      </c>
      <c r="B877" s="971" t="str">
        <f>IF(ISBLANK(Tracker!H828),"",Tracker!H828)</f>
        <v>Clayton Walk</v>
      </c>
      <c r="C877" s="972"/>
      <c r="D877" s="972"/>
      <c r="E877" s="973"/>
      <c r="F877" s="96" t="str">
        <f>IF(ISBLANK(Tracker!L828),"",Tracker!L828)</f>
        <v>B35 7DD</v>
      </c>
      <c r="G877" s="217">
        <f t="shared" si="104"/>
        <v>839</v>
      </c>
      <c r="H877" s="368"/>
      <c r="I877" s="287"/>
      <c r="J877" s="287"/>
      <c r="K877" s="287"/>
      <c r="L877" s="287"/>
      <c r="M877" s="287"/>
      <c r="N877" s="287"/>
      <c r="O877" s="287"/>
      <c r="P877" s="287"/>
      <c r="Q877" s="287"/>
      <c r="R877" s="287"/>
      <c r="S877" s="287"/>
      <c r="T877" s="286"/>
      <c r="U877" s="367"/>
      <c r="V877" s="287"/>
      <c r="W877" s="287"/>
      <c r="X877" s="287"/>
      <c r="Y877" s="287"/>
      <c r="Z877" s="287"/>
      <c r="AA877" s="287"/>
      <c r="AB877" s="287"/>
      <c r="AC877" s="287"/>
      <c r="AD877" s="287"/>
      <c r="AE877" s="287"/>
      <c r="AF877" s="287"/>
      <c r="AG877" s="365"/>
      <c r="AH877" s="368"/>
      <c r="AI877" s="287"/>
      <c r="AJ877" s="287"/>
      <c r="AK877" s="287"/>
      <c r="AL877" s="287"/>
      <c r="AM877" s="287"/>
      <c r="AN877" s="287"/>
      <c r="AO877" s="287"/>
      <c r="AP877" s="287"/>
      <c r="AQ877" s="287"/>
      <c r="AR877" s="287"/>
      <c r="AS877" s="287"/>
      <c r="AT877" s="286"/>
      <c r="AU877" s="367"/>
      <c r="AV877" s="287"/>
      <c r="AW877" s="287"/>
      <c r="AX877" s="287"/>
      <c r="AY877" s="287"/>
      <c r="AZ877" s="287"/>
      <c r="BA877" s="287"/>
      <c r="BB877" s="287"/>
      <c r="BC877" s="287"/>
      <c r="BD877" s="287"/>
      <c r="BE877" s="287"/>
      <c r="BF877" s="288"/>
      <c r="BG877" s="396"/>
      <c r="BH877" s="397"/>
      <c r="BI877" s="287"/>
      <c r="BJ877" s="287"/>
      <c r="BK877" s="287"/>
      <c r="BL877" s="287"/>
      <c r="BM877" s="287"/>
      <c r="BN877" s="287"/>
      <c r="BO877" s="287"/>
      <c r="BP877" s="287"/>
      <c r="BQ877" s="287"/>
      <c r="BR877" s="287"/>
      <c r="BS877" s="287"/>
      <c r="BT877" s="286"/>
    </row>
    <row r="878" spans="1:72" s="217" customFormat="1" ht="11.65" customHeight="1" x14ac:dyDescent="0.2">
      <c r="A878" s="289">
        <f>IF(ISBLANK(Tracker!G829),"",Tracker!G829)</f>
        <v>44</v>
      </c>
      <c r="B878" s="971" t="str">
        <f>IF(ISBLANK(Tracker!H829),"",Tracker!H829)</f>
        <v>Clayton Walk</v>
      </c>
      <c r="C878" s="972"/>
      <c r="D878" s="972"/>
      <c r="E878" s="973"/>
      <c r="F878" s="96" t="str">
        <f>IF(ISBLANK(Tracker!L829),"",Tracker!L829)</f>
        <v>B35 7DD</v>
      </c>
      <c r="G878" s="217">
        <f t="shared" si="104"/>
        <v>840</v>
      </c>
      <c r="H878" s="368"/>
      <c r="I878" s="287"/>
      <c r="J878" s="287"/>
      <c r="K878" s="287"/>
      <c r="L878" s="287"/>
      <c r="M878" s="287"/>
      <c r="N878" s="287"/>
      <c r="O878" s="287"/>
      <c r="P878" s="287"/>
      <c r="Q878" s="287"/>
      <c r="R878" s="287"/>
      <c r="S878" s="287"/>
      <c r="T878" s="286"/>
      <c r="U878" s="367"/>
      <c r="V878" s="287"/>
      <c r="W878" s="287"/>
      <c r="X878" s="287"/>
      <c r="Y878" s="287"/>
      <c r="Z878" s="287"/>
      <c r="AA878" s="287"/>
      <c r="AB878" s="287"/>
      <c r="AC878" s="287"/>
      <c r="AD878" s="287"/>
      <c r="AE878" s="287"/>
      <c r="AF878" s="287"/>
      <c r="AG878" s="365"/>
      <c r="AH878" s="368"/>
      <c r="AI878" s="287"/>
      <c r="AJ878" s="287"/>
      <c r="AK878" s="287"/>
      <c r="AL878" s="287"/>
      <c r="AM878" s="287"/>
      <c r="AN878" s="287"/>
      <c r="AO878" s="287"/>
      <c r="AP878" s="287"/>
      <c r="AQ878" s="287"/>
      <c r="AR878" s="287"/>
      <c r="AS878" s="287"/>
      <c r="AT878" s="286"/>
      <c r="AU878" s="367"/>
      <c r="AV878" s="287"/>
      <c r="AW878" s="287"/>
      <c r="AX878" s="287"/>
      <c r="AY878" s="287"/>
      <c r="AZ878" s="287"/>
      <c r="BA878" s="287"/>
      <c r="BB878" s="287"/>
      <c r="BC878" s="287"/>
      <c r="BD878" s="287"/>
      <c r="BE878" s="287"/>
      <c r="BF878" s="288"/>
      <c r="BG878" s="396"/>
      <c r="BH878" s="397"/>
      <c r="BI878" s="287"/>
      <c r="BJ878" s="287"/>
      <c r="BK878" s="287"/>
      <c r="BL878" s="287"/>
      <c r="BM878" s="287"/>
      <c r="BN878" s="287"/>
      <c r="BO878" s="287"/>
      <c r="BP878" s="287"/>
      <c r="BQ878" s="287"/>
      <c r="BR878" s="287"/>
      <c r="BS878" s="287"/>
      <c r="BT878" s="286"/>
    </row>
    <row r="879" spans="1:72" s="217" customFormat="1" ht="11.65" customHeight="1" x14ac:dyDescent="0.2">
      <c r="A879" s="289">
        <f>IF(ISBLANK(Tracker!G830),"",Tracker!G830)</f>
        <v>46</v>
      </c>
      <c r="B879" s="971" t="str">
        <f>IF(ISBLANK(Tracker!H830),"",Tracker!H830)</f>
        <v>Clayton Walk</v>
      </c>
      <c r="C879" s="972"/>
      <c r="D879" s="972"/>
      <c r="E879" s="973"/>
      <c r="F879" s="96" t="str">
        <f>IF(ISBLANK(Tracker!L830),"",Tracker!L830)</f>
        <v>B35 7DD</v>
      </c>
      <c r="G879" s="217">
        <f t="shared" si="104"/>
        <v>841</v>
      </c>
      <c r="H879" s="368"/>
      <c r="I879" s="287"/>
      <c r="J879" s="287"/>
      <c r="K879" s="287"/>
      <c r="L879" s="287"/>
      <c r="M879" s="287"/>
      <c r="N879" s="287"/>
      <c r="O879" s="287"/>
      <c r="P879" s="287"/>
      <c r="Q879" s="287"/>
      <c r="R879" s="287"/>
      <c r="S879" s="287"/>
      <c r="T879" s="286"/>
      <c r="U879" s="367"/>
      <c r="V879" s="287"/>
      <c r="W879" s="287"/>
      <c r="X879" s="287"/>
      <c r="Y879" s="287"/>
      <c r="Z879" s="287"/>
      <c r="AA879" s="287"/>
      <c r="AB879" s="287"/>
      <c r="AC879" s="287"/>
      <c r="AD879" s="287"/>
      <c r="AE879" s="287"/>
      <c r="AF879" s="287"/>
      <c r="AG879" s="365"/>
      <c r="AH879" s="368"/>
      <c r="AI879" s="287"/>
      <c r="AJ879" s="287"/>
      <c r="AK879" s="287"/>
      <c r="AL879" s="287"/>
      <c r="AM879" s="287"/>
      <c r="AN879" s="287"/>
      <c r="AO879" s="287"/>
      <c r="AP879" s="287"/>
      <c r="AQ879" s="287"/>
      <c r="AR879" s="287"/>
      <c r="AS879" s="287"/>
      <c r="AT879" s="286"/>
      <c r="AU879" s="367"/>
      <c r="AV879" s="287"/>
      <c r="AW879" s="287"/>
      <c r="AX879" s="287"/>
      <c r="AY879" s="287"/>
      <c r="AZ879" s="287"/>
      <c r="BA879" s="287"/>
      <c r="BB879" s="287"/>
      <c r="BC879" s="287"/>
      <c r="BD879" s="287"/>
      <c r="BE879" s="287"/>
      <c r="BF879" s="288"/>
      <c r="BG879" s="396"/>
      <c r="BH879" s="397"/>
      <c r="BI879" s="287"/>
      <c r="BJ879" s="287"/>
      <c r="BK879" s="287"/>
      <c r="BL879" s="287"/>
      <c r="BM879" s="287"/>
      <c r="BN879" s="287"/>
      <c r="BO879" s="287"/>
      <c r="BP879" s="287"/>
      <c r="BQ879" s="287"/>
      <c r="BR879" s="287"/>
      <c r="BS879" s="287"/>
      <c r="BT879" s="286"/>
    </row>
    <row r="880" spans="1:72" s="217" customFormat="1" ht="11.65" customHeight="1" x14ac:dyDescent="0.2">
      <c r="A880" s="289" t="str">
        <f>IF(ISBLANK(Tracker!G831),"",Tracker!G831)</f>
        <v xml:space="preserve">28 </v>
      </c>
      <c r="B880" s="971" t="str">
        <f>IF(ISBLANK(Tracker!H831),"",Tracker!H831)</f>
        <v>Clayton Walk</v>
      </c>
      <c r="C880" s="972"/>
      <c r="D880" s="972"/>
      <c r="E880" s="973"/>
      <c r="F880" s="96" t="str">
        <f>IF(ISBLANK(Tracker!L831),"",Tracker!L831)</f>
        <v>B35 7DD</v>
      </c>
      <c r="G880" s="217">
        <f t="shared" si="104"/>
        <v>842</v>
      </c>
      <c r="H880" s="368"/>
      <c r="I880" s="287"/>
      <c r="J880" s="287"/>
      <c r="K880" s="287"/>
      <c r="L880" s="287"/>
      <c r="M880" s="287"/>
      <c r="N880" s="287"/>
      <c r="O880" s="287"/>
      <c r="P880" s="287"/>
      <c r="Q880" s="287"/>
      <c r="R880" s="287"/>
      <c r="S880" s="287"/>
      <c r="T880" s="286"/>
      <c r="U880" s="367"/>
      <c r="V880" s="287"/>
      <c r="W880" s="287"/>
      <c r="X880" s="287"/>
      <c r="Y880" s="287"/>
      <c r="Z880" s="287"/>
      <c r="AA880" s="287"/>
      <c r="AB880" s="287"/>
      <c r="AC880" s="287"/>
      <c r="AD880" s="287"/>
      <c r="AE880" s="287"/>
      <c r="AF880" s="287"/>
      <c r="AG880" s="365"/>
      <c r="AH880" s="368"/>
      <c r="AI880" s="287"/>
      <c r="AJ880" s="287"/>
      <c r="AK880" s="287"/>
      <c r="AL880" s="287"/>
      <c r="AM880" s="287"/>
      <c r="AN880" s="287"/>
      <c r="AO880" s="287"/>
      <c r="AP880" s="287"/>
      <c r="AQ880" s="287"/>
      <c r="AR880" s="287"/>
      <c r="AS880" s="287"/>
      <c r="AT880" s="286"/>
      <c r="AU880" s="367"/>
      <c r="AV880" s="287"/>
      <c r="AW880" s="287"/>
      <c r="AX880" s="287"/>
      <c r="AY880" s="287"/>
      <c r="AZ880" s="287"/>
      <c r="BA880" s="287"/>
      <c r="BB880" s="287"/>
      <c r="BC880" s="287"/>
      <c r="BD880" s="287"/>
      <c r="BE880" s="287"/>
      <c r="BF880" s="288"/>
      <c r="BG880" s="396"/>
      <c r="BH880" s="397"/>
      <c r="BI880" s="287"/>
      <c r="BJ880" s="287"/>
      <c r="BK880" s="287"/>
      <c r="BL880" s="287"/>
      <c r="BM880" s="287"/>
      <c r="BN880" s="287"/>
      <c r="BO880" s="287"/>
      <c r="BP880" s="287"/>
      <c r="BQ880" s="287"/>
      <c r="BR880" s="287"/>
      <c r="BS880" s="287"/>
      <c r="BT880" s="286"/>
    </row>
    <row r="881" spans="1:72" s="217" customFormat="1" ht="11.65" customHeight="1" x14ac:dyDescent="0.2">
      <c r="A881" s="289" t="str">
        <f>IF(ISBLANK(Tracker!G832),"",Tracker!G832)</f>
        <v xml:space="preserve">30 </v>
      </c>
      <c r="B881" s="971" t="str">
        <f>IF(ISBLANK(Tracker!H832),"",Tracker!H832)</f>
        <v>Clayton Walk</v>
      </c>
      <c r="C881" s="972"/>
      <c r="D881" s="972"/>
      <c r="E881" s="973"/>
      <c r="F881" s="96" t="str">
        <f>IF(ISBLANK(Tracker!L832),"",Tracker!L832)</f>
        <v>B35 7DD</v>
      </c>
      <c r="G881" s="217">
        <f t="shared" si="104"/>
        <v>843</v>
      </c>
      <c r="H881" s="368"/>
      <c r="I881" s="287"/>
      <c r="J881" s="287"/>
      <c r="K881" s="287"/>
      <c r="L881" s="287"/>
      <c r="M881" s="287"/>
      <c r="N881" s="287"/>
      <c r="O881" s="287"/>
      <c r="P881" s="287"/>
      <c r="Q881" s="287"/>
      <c r="R881" s="287"/>
      <c r="S881" s="287"/>
      <c r="T881" s="286"/>
      <c r="U881" s="367"/>
      <c r="V881" s="287"/>
      <c r="W881" s="287"/>
      <c r="X881" s="287"/>
      <c r="Y881" s="287"/>
      <c r="Z881" s="287"/>
      <c r="AA881" s="287"/>
      <c r="AB881" s="287"/>
      <c r="AC881" s="287"/>
      <c r="AD881" s="287"/>
      <c r="AE881" s="287"/>
      <c r="AF881" s="287"/>
      <c r="AG881" s="365"/>
      <c r="AH881" s="368"/>
      <c r="AI881" s="287"/>
      <c r="AJ881" s="287"/>
      <c r="AK881" s="287"/>
      <c r="AL881" s="287"/>
      <c r="AM881" s="287"/>
      <c r="AN881" s="287"/>
      <c r="AO881" s="287"/>
      <c r="AP881" s="287"/>
      <c r="AQ881" s="287"/>
      <c r="AR881" s="287"/>
      <c r="AS881" s="287"/>
      <c r="AT881" s="286"/>
      <c r="AU881" s="367"/>
      <c r="AV881" s="287"/>
      <c r="AW881" s="287"/>
      <c r="AX881" s="287"/>
      <c r="AY881" s="287"/>
      <c r="AZ881" s="287"/>
      <c r="BA881" s="287"/>
      <c r="BB881" s="287"/>
      <c r="BC881" s="287"/>
      <c r="BD881" s="287"/>
      <c r="BE881" s="287"/>
      <c r="BF881" s="288"/>
      <c r="BG881" s="396"/>
      <c r="BH881" s="397"/>
      <c r="BI881" s="287"/>
      <c r="BJ881" s="287"/>
      <c r="BK881" s="287"/>
      <c r="BL881" s="287"/>
      <c r="BM881" s="287"/>
      <c r="BN881" s="287"/>
      <c r="BO881" s="287"/>
      <c r="BP881" s="287"/>
      <c r="BQ881" s="287"/>
      <c r="BR881" s="287"/>
      <c r="BS881" s="287"/>
      <c r="BT881" s="286"/>
    </row>
    <row r="882" spans="1:72" s="217" customFormat="1" ht="11.65" customHeight="1" x14ac:dyDescent="0.2">
      <c r="A882" s="289" t="str">
        <f>IF(ISBLANK(Tracker!G833),"",Tracker!G833)</f>
        <v xml:space="preserve">48 </v>
      </c>
      <c r="B882" s="971" t="str">
        <f>IF(ISBLANK(Tracker!H833),"",Tracker!H833)</f>
        <v>Clayton Walk</v>
      </c>
      <c r="C882" s="972"/>
      <c r="D882" s="972"/>
      <c r="E882" s="973"/>
      <c r="F882" s="96" t="str">
        <f>IF(ISBLANK(Tracker!L833),"",Tracker!L833)</f>
        <v>B35 7DD</v>
      </c>
      <c r="G882" s="217">
        <f t="shared" si="104"/>
        <v>844</v>
      </c>
      <c r="H882" s="368"/>
      <c r="I882" s="287"/>
      <c r="J882" s="287"/>
      <c r="K882" s="287"/>
      <c r="L882" s="287"/>
      <c r="M882" s="287"/>
      <c r="N882" s="287"/>
      <c r="O882" s="287"/>
      <c r="P882" s="287"/>
      <c r="Q882" s="287"/>
      <c r="R882" s="287"/>
      <c r="S882" s="287"/>
      <c r="T882" s="286"/>
      <c r="U882" s="367"/>
      <c r="V882" s="287"/>
      <c r="W882" s="287"/>
      <c r="X882" s="287"/>
      <c r="Y882" s="287"/>
      <c r="Z882" s="287"/>
      <c r="AA882" s="287"/>
      <c r="AB882" s="287"/>
      <c r="AC882" s="287"/>
      <c r="AD882" s="287"/>
      <c r="AE882" s="287"/>
      <c r="AF882" s="287"/>
      <c r="AG882" s="365"/>
      <c r="AH882" s="368"/>
      <c r="AI882" s="287"/>
      <c r="AJ882" s="287"/>
      <c r="AK882" s="287"/>
      <c r="AL882" s="287"/>
      <c r="AM882" s="287"/>
      <c r="AN882" s="287"/>
      <c r="AO882" s="287"/>
      <c r="AP882" s="287"/>
      <c r="AQ882" s="287"/>
      <c r="AR882" s="287"/>
      <c r="AS882" s="287"/>
      <c r="AT882" s="286"/>
      <c r="AU882" s="367"/>
      <c r="AV882" s="287"/>
      <c r="AW882" s="287"/>
      <c r="AX882" s="287"/>
      <c r="AY882" s="287"/>
      <c r="AZ882" s="287"/>
      <c r="BA882" s="287"/>
      <c r="BB882" s="287"/>
      <c r="BC882" s="287"/>
      <c r="BD882" s="287"/>
      <c r="BE882" s="287"/>
      <c r="BF882" s="288"/>
      <c r="BG882" s="396"/>
      <c r="BH882" s="397"/>
      <c r="BI882" s="287"/>
      <c r="BJ882" s="287"/>
      <c r="BK882" s="287"/>
      <c r="BL882" s="287"/>
      <c r="BM882" s="287"/>
      <c r="BN882" s="287"/>
      <c r="BO882" s="287"/>
      <c r="BP882" s="287"/>
      <c r="BQ882" s="287"/>
      <c r="BR882" s="287"/>
      <c r="BS882" s="287"/>
      <c r="BT882" s="286"/>
    </row>
    <row r="883" spans="1:72" s="217" customFormat="1" ht="11.65" customHeight="1" x14ac:dyDescent="0.2">
      <c r="A883" s="289" t="str">
        <f>IF(ISBLANK(Tracker!G834),"",Tracker!G834)</f>
        <v xml:space="preserve">50 </v>
      </c>
      <c r="B883" s="971" t="str">
        <f>IF(ISBLANK(Tracker!H834),"",Tracker!H834)</f>
        <v>Clayton Walk</v>
      </c>
      <c r="C883" s="972"/>
      <c r="D883" s="972"/>
      <c r="E883" s="973"/>
      <c r="F883" s="96" t="str">
        <f>IF(ISBLANK(Tracker!L834),"",Tracker!L834)</f>
        <v>B35 7DD</v>
      </c>
      <c r="G883" s="217">
        <f t="shared" si="104"/>
        <v>845</v>
      </c>
      <c r="H883" s="368"/>
      <c r="I883" s="287"/>
      <c r="J883" s="287"/>
      <c r="K883" s="287"/>
      <c r="L883" s="287"/>
      <c r="M883" s="287"/>
      <c r="N883" s="287"/>
      <c r="O883" s="287"/>
      <c r="P883" s="287"/>
      <c r="Q883" s="287"/>
      <c r="R883" s="287"/>
      <c r="S883" s="287"/>
      <c r="T883" s="286"/>
      <c r="U883" s="367"/>
      <c r="V883" s="287"/>
      <c r="W883" s="287"/>
      <c r="X883" s="287"/>
      <c r="Y883" s="287"/>
      <c r="Z883" s="287"/>
      <c r="AA883" s="287"/>
      <c r="AB883" s="287"/>
      <c r="AC883" s="287"/>
      <c r="AD883" s="287"/>
      <c r="AE883" s="287"/>
      <c r="AF883" s="287"/>
      <c r="AG883" s="365"/>
      <c r="AH883" s="368"/>
      <c r="AI883" s="287"/>
      <c r="AJ883" s="287"/>
      <c r="AK883" s="287"/>
      <c r="AL883" s="287"/>
      <c r="AM883" s="287"/>
      <c r="AN883" s="287"/>
      <c r="AO883" s="287"/>
      <c r="AP883" s="287"/>
      <c r="AQ883" s="287"/>
      <c r="AR883" s="287"/>
      <c r="AS883" s="287"/>
      <c r="AT883" s="286"/>
      <c r="AU883" s="367"/>
      <c r="AV883" s="287"/>
      <c r="AW883" s="287"/>
      <c r="AX883" s="287"/>
      <c r="AY883" s="287"/>
      <c r="AZ883" s="287"/>
      <c r="BA883" s="287"/>
      <c r="BB883" s="287"/>
      <c r="BC883" s="287"/>
      <c r="BD883" s="287"/>
      <c r="BE883" s="287"/>
      <c r="BF883" s="288"/>
      <c r="BG883" s="396"/>
      <c r="BH883" s="397"/>
      <c r="BI883" s="287"/>
      <c r="BJ883" s="287"/>
      <c r="BK883" s="287"/>
      <c r="BL883" s="287"/>
      <c r="BM883" s="287"/>
      <c r="BN883" s="287"/>
      <c r="BO883" s="287"/>
      <c r="BP883" s="287"/>
      <c r="BQ883" s="287"/>
      <c r="BR883" s="287"/>
      <c r="BS883" s="287"/>
      <c r="BT883" s="286"/>
    </row>
    <row r="884" spans="1:72" s="217" customFormat="1" ht="11.65" customHeight="1" x14ac:dyDescent="0.2">
      <c r="A884" s="289" t="str">
        <f>IF(ISBLANK(Tracker!G835),"",Tracker!G835)</f>
        <v>FLAT 18</v>
      </c>
      <c r="B884" s="971" t="str">
        <f>IF(ISBLANK(Tracker!H835),"",Tracker!H835)</f>
        <v>Clayton Walk</v>
      </c>
      <c r="C884" s="972"/>
      <c r="D884" s="972"/>
      <c r="E884" s="973"/>
      <c r="F884" s="96" t="str">
        <f>IF(ISBLANK(Tracker!L835),"",Tracker!L835)</f>
        <v>B35 7DD</v>
      </c>
      <c r="G884" s="217">
        <f t="shared" si="104"/>
        <v>846</v>
      </c>
      <c r="H884" s="368"/>
      <c r="I884" s="287"/>
      <c r="J884" s="287"/>
      <c r="K884" s="287"/>
      <c r="L884" s="287"/>
      <c r="M884" s="287"/>
      <c r="N884" s="287"/>
      <c r="O884" s="287"/>
      <c r="P884" s="287"/>
      <c r="Q884" s="287"/>
      <c r="R884" s="287"/>
      <c r="S884" s="287"/>
      <c r="T884" s="286"/>
      <c r="U884" s="367"/>
      <c r="V884" s="287"/>
      <c r="W884" s="287"/>
      <c r="X884" s="287"/>
      <c r="Y884" s="287"/>
      <c r="Z884" s="287"/>
      <c r="AA884" s="287"/>
      <c r="AB884" s="287"/>
      <c r="AC884" s="287"/>
      <c r="AD884" s="287"/>
      <c r="AE884" s="287"/>
      <c r="AF884" s="287"/>
      <c r="AG884" s="365"/>
      <c r="AH884" s="368"/>
      <c r="AI884" s="287"/>
      <c r="AJ884" s="287"/>
      <c r="AK884" s="287"/>
      <c r="AL884" s="287"/>
      <c r="AM884" s="287"/>
      <c r="AN884" s="287"/>
      <c r="AO884" s="287"/>
      <c r="AP884" s="287"/>
      <c r="AQ884" s="287"/>
      <c r="AR884" s="287"/>
      <c r="AS884" s="287"/>
      <c r="AT884" s="286"/>
      <c r="AU884" s="367"/>
      <c r="AV884" s="287"/>
      <c r="AW884" s="287"/>
      <c r="AX884" s="287"/>
      <c r="AY884" s="287"/>
      <c r="AZ884" s="287"/>
      <c r="BA884" s="287"/>
      <c r="BB884" s="287"/>
      <c r="BC884" s="287"/>
      <c r="BD884" s="287"/>
      <c r="BE884" s="287"/>
      <c r="BF884" s="288"/>
      <c r="BG884" s="396"/>
      <c r="BH884" s="397"/>
      <c r="BI884" s="287"/>
      <c r="BJ884" s="287"/>
      <c r="BK884" s="287"/>
      <c r="BL884" s="287"/>
      <c r="BM884" s="287"/>
      <c r="BN884" s="287"/>
      <c r="BO884" s="287"/>
      <c r="BP884" s="287"/>
      <c r="BQ884" s="287"/>
      <c r="BR884" s="287"/>
      <c r="BS884" s="287"/>
      <c r="BT884" s="286"/>
    </row>
    <row r="885" spans="1:72" s="217" customFormat="1" ht="11.65" customHeight="1" x14ac:dyDescent="0.2">
      <c r="A885" s="289" t="str">
        <f>IF(ISBLANK(Tracker!G836),"",Tracker!G836)</f>
        <v>FLAT 24</v>
      </c>
      <c r="B885" s="971" t="str">
        <f>IF(ISBLANK(Tracker!H836),"",Tracker!H836)</f>
        <v>Clayton Walk</v>
      </c>
      <c r="C885" s="972"/>
      <c r="D885" s="972"/>
      <c r="E885" s="973"/>
      <c r="F885" s="96" t="str">
        <f>IF(ISBLANK(Tracker!L836),"",Tracker!L836)</f>
        <v>B35 7DD</v>
      </c>
      <c r="G885" s="217">
        <f t="shared" si="104"/>
        <v>847</v>
      </c>
      <c r="H885" s="368"/>
      <c r="I885" s="287"/>
      <c r="J885" s="287"/>
      <c r="K885" s="287"/>
      <c r="L885" s="287"/>
      <c r="M885" s="287"/>
      <c r="N885" s="287"/>
      <c r="O885" s="287"/>
      <c r="P885" s="287"/>
      <c r="Q885" s="287"/>
      <c r="R885" s="287"/>
      <c r="S885" s="287"/>
      <c r="T885" s="286"/>
      <c r="U885" s="367"/>
      <c r="V885" s="287"/>
      <c r="W885" s="287"/>
      <c r="X885" s="287"/>
      <c r="Y885" s="287"/>
      <c r="Z885" s="287"/>
      <c r="AA885" s="287"/>
      <c r="AB885" s="287"/>
      <c r="AC885" s="287"/>
      <c r="AD885" s="287"/>
      <c r="AE885" s="287"/>
      <c r="AF885" s="287"/>
      <c r="AG885" s="365"/>
      <c r="AH885" s="368"/>
      <c r="AI885" s="287"/>
      <c r="AJ885" s="287"/>
      <c r="AK885" s="287"/>
      <c r="AL885" s="287"/>
      <c r="AM885" s="287"/>
      <c r="AN885" s="287"/>
      <c r="AO885" s="287"/>
      <c r="AP885" s="287"/>
      <c r="AQ885" s="287"/>
      <c r="AR885" s="287"/>
      <c r="AS885" s="287"/>
      <c r="AT885" s="286"/>
      <c r="AU885" s="367"/>
      <c r="AV885" s="287"/>
      <c r="AW885" s="287"/>
      <c r="AX885" s="287"/>
      <c r="AY885" s="287"/>
      <c r="AZ885" s="287"/>
      <c r="BA885" s="287"/>
      <c r="BB885" s="287"/>
      <c r="BC885" s="287"/>
      <c r="BD885" s="287"/>
      <c r="BE885" s="287"/>
      <c r="BF885" s="288"/>
      <c r="BG885" s="396"/>
      <c r="BH885" s="397"/>
      <c r="BI885" s="287"/>
      <c r="BJ885" s="287"/>
      <c r="BK885" s="287"/>
      <c r="BL885" s="287"/>
      <c r="BM885" s="287"/>
      <c r="BN885" s="287"/>
      <c r="BO885" s="287"/>
      <c r="BP885" s="287"/>
      <c r="BQ885" s="287"/>
      <c r="BR885" s="287"/>
      <c r="BS885" s="287"/>
      <c r="BT885" s="286"/>
    </row>
    <row r="886" spans="1:72" s="217" customFormat="1" ht="11.65" customHeight="1" x14ac:dyDescent="0.2">
      <c r="A886" s="289" t="str">
        <f>IF(ISBLANK(Tracker!G837),"",Tracker!G837)</f>
        <v xml:space="preserve">FLAT 32 </v>
      </c>
      <c r="B886" s="971" t="str">
        <f>IF(ISBLANK(Tracker!H837),"",Tracker!H837)</f>
        <v>Clayton Walk</v>
      </c>
      <c r="C886" s="972"/>
      <c r="D886" s="972"/>
      <c r="E886" s="973"/>
      <c r="F886" s="96" t="str">
        <f>IF(ISBLANK(Tracker!L837),"",Tracker!L837)</f>
        <v>B35 7DD</v>
      </c>
      <c r="G886" s="217">
        <f t="shared" si="104"/>
        <v>848</v>
      </c>
      <c r="H886" s="368"/>
      <c r="I886" s="287"/>
      <c r="J886" s="287"/>
      <c r="K886" s="287"/>
      <c r="L886" s="287"/>
      <c r="M886" s="287"/>
      <c r="N886" s="287"/>
      <c r="O886" s="287"/>
      <c r="P886" s="287"/>
      <c r="Q886" s="287"/>
      <c r="R886" s="287"/>
      <c r="S886" s="287"/>
      <c r="T886" s="286"/>
      <c r="U886" s="367"/>
      <c r="V886" s="287"/>
      <c r="W886" s="287"/>
      <c r="X886" s="287"/>
      <c r="Y886" s="287"/>
      <c r="Z886" s="287"/>
      <c r="AA886" s="287"/>
      <c r="AB886" s="287"/>
      <c r="AC886" s="287"/>
      <c r="AD886" s="287"/>
      <c r="AE886" s="287"/>
      <c r="AF886" s="287"/>
      <c r="AG886" s="365"/>
      <c r="AH886" s="368"/>
      <c r="AI886" s="287"/>
      <c r="AJ886" s="287"/>
      <c r="AK886" s="287"/>
      <c r="AL886" s="287"/>
      <c r="AM886" s="287"/>
      <c r="AN886" s="287"/>
      <c r="AO886" s="287"/>
      <c r="AP886" s="287"/>
      <c r="AQ886" s="287"/>
      <c r="AR886" s="287"/>
      <c r="AS886" s="287"/>
      <c r="AT886" s="286"/>
      <c r="AU886" s="367"/>
      <c r="AV886" s="287"/>
      <c r="AW886" s="287"/>
      <c r="AX886" s="287"/>
      <c r="AY886" s="287"/>
      <c r="AZ886" s="287"/>
      <c r="BA886" s="287"/>
      <c r="BB886" s="287"/>
      <c r="BC886" s="287"/>
      <c r="BD886" s="287"/>
      <c r="BE886" s="287"/>
      <c r="BF886" s="288"/>
      <c r="BG886" s="396"/>
      <c r="BH886" s="397"/>
      <c r="BI886" s="287"/>
      <c r="BJ886" s="287"/>
      <c r="BK886" s="287"/>
      <c r="BL886" s="287"/>
      <c r="BM886" s="287"/>
      <c r="BN886" s="287"/>
      <c r="BO886" s="287"/>
      <c r="BP886" s="287"/>
      <c r="BQ886" s="287"/>
      <c r="BR886" s="287"/>
      <c r="BS886" s="287"/>
      <c r="BT886" s="286"/>
    </row>
    <row r="887" spans="1:72" s="217" customFormat="1" ht="11.65" customHeight="1" x14ac:dyDescent="0.2">
      <c r="A887" s="289" t="str">
        <f>IF(ISBLANK(Tracker!G838),"",Tracker!G838)</f>
        <v xml:space="preserve">FLAT 34 </v>
      </c>
      <c r="B887" s="971" t="str">
        <f>IF(ISBLANK(Tracker!H838),"",Tracker!H838)</f>
        <v>Clayton Walk</v>
      </c>
      <c r="C887" s="972"/>
      <c r="D887" s="972"/>
      <c r="E887" s="973"/>
      <c r="F887" s="96" t="str">
        <f>IF(ISBLANK(Tracker!L838),"",Tracker!L838)</f>
        <v>B35 7DD</v>
      </c>
      <c r="G887" s="217">
        <f t="shared" si="104"/>
        <v>849</v>
      </c>
      <c r="H887" s="368"/>
      <c r="I887" s="287"/>
      <c r="J887" s="287"/>
      <c r="K887" s="287"/>
      <c r="L887" s="287"/>
      <c r="M887" s="287"/>
      <c r="N887" s="287"/>
      <c r="O887" s="287"/>
      <c r="P887" s="287"/>
      <c r="Q887" s="287"/>
      <c r="R887" s="287"/>
      <c r="S887" s="287"/>
      <c r="T887" s="286"/>
      <c r="U887" s="367"/>
      <c r="V887" s="287"/>
      <c r="W887" s="287"/>
      <c r="X887" s="287"/>
      <c r="Y887" s="287"/>
      <c r="Z887" s="287"/>
      <c r="AA887" s="287"/>
      <c r="AB887" s="287"/>
      <c r="AC887" s="287"/>
      <c r="AD887" s="287"/>
      <c r="AE887" s="287"/>
      <c r="AF887" s="287"/>
      <c r="AG887" s="365"/>
      <c r="AH887" s="368"/>
      <c r="AI887" s="287"/>
      <c r="AJ887" s="287"/>
      <c r="AK887" s="287"/>
      <c r="AL887" s="287"/>
      <c r="AM887" s="287"/>
      <c r="AN887" s="287"/>
      <c r="AO887" s="287"/>
      <c r="AP887" s="287"/>
      <c r="AQ887" s="287"/>
      <c r="AR887" s="287"/>
      <c r="AS887" s="287"/>
      <c r="AT887" s="286"/>
      <c r="AU887" s="367"/>
      <c r="AV887" s="287"/>
      <c r="AW887" s="287"/>
      <c r="AX887" s="287"/>
      <c r="AY887" s="287"/>
      <c r="AZ887" s="287"/>
      <c r="BA887" s="287"/>
      <c r="BB887" s="287"/>
      <c r="BC887" s="287"/>
      <c r="BD887" s="287"/>
      <c r="BE887" s="287"/>
      <c r="BF887" s="288"/>
      <c r="BG887" s="396"/>
      <c r="BH887" s="397"/>
      <c r="BI887" s="287"/>
      <c r="BJ887" s="287"/>
      <c r="BK887" s="287"/>
      <c r="BL887" s="287"/>
      <c r="BM887" s="287"/>
      <c r="BN887" s="287"/>
      <c r="BO887" s="287"/>
      <c r="BP887" s="287"/>
      <c r="BQ887" s="287"/>
      <c r="BR887" s="287"/>
      <c r="BS887" s="287"/>
      <c r="BT887" s="286"/>
    </row>
    <row r="888" spans="1:72" s="217" customFormat="1" ht="11.65" customHeight="1" x14ac:dyDescent="0.2">
      <c r="A888" s="289" t="str">
        <f>IF(ISBLANK(Tracker!G839),"",Tracker!G839)</f>
        <v>FLAT 36</v>
      </c>
      <c r="B888" s="971" t="str">
        <f>IF(ISBLANK(Tracker!H839),"",Tracker!H839)</f>
        <v>Clayton Walk</v>
      </c>
      <c r="C888" s="972"/>
      <c r="D888" s="972"/>
      <c r="E888" s="973"/>
      <c r="F888" s="96" t="str">
        <f>IF(ISBLANK(Tracker!L839),"",Tracker!L839)</f>
        <v>B35 7DD</v>
      </c>
      <c r="G888" s="217">
        <f t="shared" si="104"/>
        <v>850</v>
      </c>
      <c r="H888" s="368"/>
      <c r="I888" s="287"/>
      <c r="J888" s="287"/>
      <c r="K888" s="287"/>
      <c r="L888" s="287"/>
      <c r="M888" s="287"/>
      <c r="N888" s="287"/>
      <c r="O888" s="287"/>
      <c r="P888" s="287"/>
      <c r="Q888" s="287"/>
      <c r="R888" s="287"/>
      <c r="S888" s="287"/>
      <c r="T888" s="286"/>
      <c r="U888" s="367"/>
      <c r="V888" s="287"/>
      <c r="W888" s="287"/>
      <c r="X888" s="287"/>
      <c r="Y888" s="287"/>
      <c r="Z888" s="287"/>
      <c r="AA888" s="287"/>
      <c r="AB888" s="287"/>
      <c r="AC888" s="287"/>
      <c r="AD888" s="287"/>
      <c r="AE888" s="287"/>
      <c r="AF888" s="287"/>
      <c r="AG888" s="365"/>
      <c r="AH888" s="368"/>
      <c r="AI888" s="287"/>
      <c r="AJ888" s="287"/>
      <c r="AK888" s="287"/>
      <c r="AL888" s="287"/>
      <c r="AM888" s="287"/>
      <c r="AN888" s="287"/>
      <c r="AO888" s="287"/>
      <c r="AP888" s="287"/>
      <c r="AQ888" s="287"/>
      <c r="AR888" s="287"/>
      <c r="AS888" s="287"/>
      <c r="AT888" s="286"/>
      <c r="AU888" s="367"/>
      <c r="AV888" s="287"/>
      <c r="AW888" s="287"/>
      <c r="AX888" s="287"/>
      <c r="AY888" s="287"/>
      <c r="AZ888" s="287"/>
      <c r="BA888" s="287"/>
      <c r="BB888" s="287"/>
      <c r="BC888" s="287"/>
      <c r="BD888" s="287"/>
      <c r="BE888" s="287"/>
      <c r="BF888" s="288"/>
      <c r="BG888" s="396"/>
      <c r="BH888" s="397"/>
      <c r="BI888" s="287"/>
      <c r="BJ888" s="287"/>
      <c r="BK888" s="287"/>
      <c r="BL888" s="287"/>
      <c r="BM888" s="287"/>
      <c r="BN888" s="287"/>
      <c r="BO888" s="287"/>
      <c r="BP888" s="287"/>
      <c r="BQ888" s="287"/>
      <c r="BR888" s="287"/>
      <c r="BS888" s="287"/>
      <c r="BT888" s="286"/>
    </row>
    <row r="889" spans="1:72" s="217" customFormat="1" ht="11.65" customHeight="1" x14ac:dyDescent="0.2">
      <c r="A889" s="289" t="str">
        <f>IF(ISBLANK(Tracker!G840),"",Tracker!G840)</f>
        <v>FLAT 38</v>
      </c>
      <c r="B889" s="971" t="str">
        <f>IF(ISBLANK(Tracker!H840),"",Tracker!H840)</f>
        <v>Clayton Walk</v>
      </c>
      <c r="C889" s="972"/>
      <c r="D889" s="972"/>
      <c r="E889" s="973"/>
      <c r="F889" s="96" t="str">
        <f>IF(ISBLANK(Tracker!L840),"",Tracker!L840)</f>
        <v>B35 7DD</v>
      </c>
      <c r="G889" s="217">
        <f t="shared" si="104"/>
        <v>851</v>
      </c>
      <c r="H889" s="368"/>
      <c r="I889" s="287"/>
      <c r="J889" s="287"/>
      <c r="K889" s="287"/>
      <c r="L889" s="287"/>
      <c r="M889" s="287"/>
      <c r="N889" s="287"/>
      <c r="O889" s="287"/>
      <c r="P889" s="287"/>
      <c r="Q889" s="287"/>
      <c r="R889" s="287"/>
      <c r="S889" s="287"/>
      <c r="T889" s="286"/>
      <c r="U889" s="367"/>
      <c r="V889" s="287"/>
      <c r="W889" s="287"/>
      <c r="X889" s="287"/>
      <c r="Y889" s="287"/>
      <c r="Z889" s="287"/>
      <c r="AA889" s="287"/>
      <c r="AB889" s="287"/>
      <c r="AC889" s="287"/>
      <c r="AD889" s="287"/>
      <c r="AE889" s="287"/>
      <c r="AF889" s="287"/>
      <c r="AG889" s="365"/>
      <c r="AH889" s="368"/>
      <c r="AI889" s="287"/>
      <c r="AJ889" s="287"/>
      <c r="AK889" s="287"/>
      <c r="AL889" s="287"/>
      <c r="AM889" s="287"/>
      <c r="AN889" s="287"/>
      <c r="AO889" s="287"/>
      <c r="AP889" s="287"/>
      <c r="AQ889" s="287"/>
      <c r="AR889" s="287"/>
      <c r="AS889" s="287"/>
      <c r="AT889" s="286"/>
      <c r="AU889" s="367"/>
      <c r="AV889" s="287"/>
      <c r="AW889" s="287"/>
      <c r="AX889" s="287"/>
      <c r="AY889" s="287"/>
      <c r="AZ889" s="287"/>
      <c r="BA889" s="287"/>
      <c r="BB889" s="287"/>
      <c r="BC889" s="287"/>
      <c r="BD889" s="287"/>
      <c r="BE889" s="287"/>
      <c r="BF889" s="288"/>
      <c r="BG889" s="396"/>
      <c r="BH889" s="397"/>
      <c r="BI889" s="287"/>
      <c r="BJ889" s="287"/>
      <c r="BK889" s="287"/>
      <c r="BL889" s="287"/>
      <c r="BM889" s="287"/>
      <c r="BN889" s="287"/>
      <c r="BO889" s="287"/>
      <c r="BP889" s="287"/>
      <c r="BQ889" s="287"/>
      <c r="BR889" s="287"/>
      <c r="BS889" s="287"/>
      <c r="BT889" s="286"/>
    </row>
    <row r="890" spans="1:72" s="217" customFormat="1" ht="11.65" customHeight="1" x14ac:dyDescent="0.2">
      <c r="A890" s="289" t="str">
        <f>IF(ISBLANK(Tracker!G841),"",Tracker!G841)</f>
        <v>FLAT 47</v>
      </c>
      <c r="B890" s="971" t="str">
        <f>IF(ISBLANK(Tracker!H841),"",Tracker!H841)</f>
        <v>Clayton Walk</v>
      </c>
      <c r="C890" s="972"/>
      <c r="D890" s="972"/>
      <c r="E890" s="973"/>
      <c r="F890" s="96" t="str">
        <f>IF(ISBLANK(Tracker!L841),"",Tracker!L841)</f>
        <v>B35 7DE</v>
      </c>
      <c r="G890" s="217">
        <f t="shared" si="104"/>
        <v>852</v>
      </c>
      <c r="H890" s="368"/>
      <c r="I890" s="287"/>
      <c r="J890" s="287"/>
      <c r="K890" s="287"/>
      <c r="L890" s="287"/>
      <c r="M890" s="287"/>
      <c r="N890" s="287"/>
      <c r="O890" s="287"/>
      <c r="P890" s="287"/>
      <c r="Q890" s="287"/>
      <c r="R890" s="287"/>
      <c r="S890" s="287"/>
      <c r="T890" s="286"/>
      <c r="U890" s="367"/>
      <c r="V890" s="287"/>
      <c r="W890" s="287"/>
      <c r="X890" s="287"/>
      <c r="Y890" s="287"/>
      <c r="Z890" s="287"/>
      <c r="AA890" s="287"/>
      <c r="AB890" s="287"/>
      <c r="AC890" s="287"/>
      <c r="AD890" s="287"/>
      <c r="AE890" s="287"/>
      <c r="AF890" s="287"/>
      <c r="AG890" s="365"/>
      <c r="AH890" s="368"/>
      <c r="AI890" s="287"/>
      <c r="AJ890" s="287"/>
      <c r="AK890" s="287"/>
      <c r="AL890" s="287"/>
      <c r="AM890" s="287"/>
      <c r="AN890" s="287"/>
      <c r="AO890" s="287"/>
      <c r="AP890" s="287"/>
      <c r="AQ890" s="287"/>
      <c r="AR890" s="287"/>
      <c r="AS890" s="287"/>
      <c r="AT890" s="286"/>
      <c r="AU890" s="367"/>
      <c r="AV890" s="287"/>
      <c r="AW890" s="287"/>
      <c r="AX890" s="287"/>
      <c r="AY890" s="287"/>
      <c r="AZ890" s="287"/>
      <c r="BA890" s="287"/>
      <c r="BB890" s="287"/>
      <c r="BC890" s="287"/>
      <c r="BD890" s="287"/>
      <c r="BE890" s="287"/>
      <c r="BF890" s="288"/>
      <c r="BG890" s="396"/>
      <c r="BH890" s="397"/>
      <c r="BI890" s="287"/>
      <c r="BJ890" s="287"/>
      <c r="BK890" s="287"/>
      <c r="BL890" s="287"/>
      <c r="BM890" s="287"/>
      <c r="BN890" s="287"/>
      <c r="BO890" s="287"/>
      <c r="BP890" s="287"/>
      <c r="BQ890" s="287"/>
      <c r="BR890" s="287"/>
      <c r="BS890" s="287"/>
      <c r="BT890" s="286"/>
    </row>
    <row r="891" spans="1:72" s="217" customFormat="1" ht="11.65" customHeight="1" x14ac:dyDescent="0.2">
      <c r="A891" s="289" t="str">
        <f>IF(ISBLANK(Tracker!G842),"",Tracker!G842)</f>
        <v xml:space="preserve">FLAT 49 </v>
      </c>
      <c r="B891" s="971" t="str">
        <f>IF(ISBLANK(Tracker!H842),"",Tracker!H842)</f>
        <v>Clayton Walk</v>
      </c>
      <c r="C891" s="972"/>
      <c r="D891" s="972"/>
      <c r="E891" s="973"/>
      <c r="F891" s="96" t="str">
        <f>IF(ISBLANK(Tracker!L842),"",Tracker!L842)</f>
        <v>B35 7DE</v>
      </c>
      <c r="G891" s="217">
        <f t="shared" si="104"/>
        <v>853</v>
      </c>
      <c r="H891" s="368"/>
      <c r="I891" s="287"/>
      <c r="J891" s="287"/>
      <c r="K891" s="287"/>
      <c r="L891" s="287"/>
      <c r="M891" s="287"/>
      <c r="N891" s="287"/>
      <c r="O891" s="287"/>
      <c r="P891" s="287"/>
      <c r="Q891" s="287"/>
      <c r="R891" s="287"/>
      <c r="S891" s="287"/>
      <c r="T891" s="286"/>
      <c r="U891" s="367"/>
      <c r="V891" s="287"/>
      <c r="W891" s="287"/>
      <c r="X891" s="287"/>
      <c r="Y891" s="287"/>
      <c r="Z891" s="287"/>
      <c r="AA891" s="287"/>
      <c r="AB891" s="287"/>
      <c r="AC891" s="287"/>
      <c r="AD891" s="287"/>
      <c r="AE891" s="287"/>
      <c r="AF891" s="287"/>
      <c r="AG891" s="365"/>
      <c r="AH891" s="368"/>
      <c r="AI891" s="287"/>
      <c r="AJ891" s="287"/>
      <c r="AK891" s="287"/>
      <c r="AL891" s="287"/>
      <c r="AM891" s="287"/>
      <c r="AN891" s="287"/>
      <c r="AO891" s="287"/>
      <c r="AP891" s="287"/>
      <c r="AQ891" s="287"/>
      <c r="AR891" s="287"/>
      <c r="AS891" s="287"/>
      <c r="AT891" s="286"/>
      <c r="AU891" s="367"/>
      <c r="AV891" s="287"/>
      <c r="AW891" s="287"/>
      <c r="AX891" s="287"/>
      <c r="AY891" s="287"/>
      <c r="AZ891" s="287"/>
      <c r="BA891" s="287"/>
      <c r="BB891" s="287"/>
      <c r="BC891" s="287"/>
      <c r="BD891" s="287"/>
      <c r="BE891" s="287"/>
      <c r="BF891" s="288"/>
      <c r="BG891" s="396"/>
      <c r="BH891" s="397"/>
      <c r="BI891" s="287"/>
      <c r="BJ891" s="287"/>
      <c r="BK891" s="287"/>
      <c r="BL891" s="287"/>
      <c r="BM891" s="287"/>
      <c r="BN891" s="287"/>
      <c r="BO891" s="287"/>
      <c r="BP891" s="287"/>
      <c r="BQ891" s="287"/>
      <c r="BR891" s="287"/>
      <c r="BS891" s="287"/>
      <c r="BT891" s="286"/>
    </row>
    <row r="892" spans="1:72" s="217" customFormat="1" ht="11.65" customHeight="1" x14ac:dyDescent="0.2">
      <c r="A892" s="289" t="str">
        <f>IF(ISBLANK(Tracker!G843),"",Tracker!G843)</f>
        <v>FLAT 51</v>
      </c>
      <c r="B892" s="971" t="str">
        <f>IF(ISBLANK(Tracker!H843),"",Tracker!H843)</f>
        <v>Clayton Walk</v>
      </c>
      <c r="C892" s="972"/>
      <c r="D892" s="972"/>
      <c r="E892" s="973"/>
      <c r="F892" s="96" t="str">
        <f>IF(ISBLANK(Tracker!L843),"",Tracker!L843)</f>
        <v>B35 7DE</v>
      </c>
      <c r="G892" s="217">
        <f t="shared" si="104"/>
        <v>854</v>
      </c>
      <c r="H892" s="368"/>
      <c r="I892" s="287"/>
      <c r="J892" s="287"/>
      <c r="K892" s="287"/>
      <c r="L892" s="287"/>
      <c r="M892" s="287"/>
      <c r="N892" s="287"/>
      <c r="O892" s="287"/>
      <c r="P892" s="287"/>
      <c r="Q892" s="287"/>
      <c r="R892" s="287"/>
      <c r="S892" s="287"/>
      <c r="T892" s="286"/>
      <c r="U892" s="367"/>
      <c r="V892" s="287"/>
      <c r="W892" s="287"/>
      <c r="X892" s="287"/>
      <c r="Y892" s="287"/>
      <c r="Z892" s="287"/>
      <c r="AA892" s="287"/>
      <c r="AB892" s="287"/>
      <c r="AC892" s="287"/>
      <c r="AD892" s="287"/>
      <c r="AE892" s="287"/>
      <c r="AF892" s="287"/>
      <c r="AG892" s="365"/>
      <c r="AH892" s="368"/>
      <c r="AI892" s="287"/>
      <c r="AJ892" s="287"/>
      <c r="AK892" s="287"/>
      <c r="AL892" s="287"/>
      <c r="AM892" s="287"/>
      <c r="AN892" s="287"/>
      <c r="AO892" s="287"/>
      <c r="AP892" s="287"/>
      <c r="AQ892" s="287"/>
      <c r="AR892" s="287"/>
      <c r="AS892" s="287"/>
      <c r="AT892" s="286"/>
      <c r="AU892" s="367"/>
      <c r="AV892" s="287"/>
      <c r="AW892" s="287"/>
      <c r="AX892" s="287"/>
      <c r="AY892" s="287"/>
      <c r="AZ892" s="287"/>
      <c r="BA892" s="287"/>
      <c r="BB892" s="287"/>
      <c r="BC892" s="287"/>
      <c r="BD892" s="287"/>
      <c r="BE892" s="287"/>
      <c r="BF892" s="288"/>
      <c r="BG892" s="396"/>
      <c r="BH892" s="397"/>
      <c r="BI892" s="287"/>
      <c r="BJ892" s="287"/>
      <c r="BK892" s="287"/>
      <c r="BL892" s="287"/>
      <c r="BM892" s="287"/>
      <c r="BN892" s="287"/>
      <c r="BO892" s="287"/>
      <c r="BP892" s="287"/>
      <c r="BQ892" s="287"/>
      <c r="BR892" s="287"/>
      <c r="BS892" s="287"/>
      <c r="BT892" s="286"/>
    </row>
    <row r="893" spans="1:72" s="217" customFormat="1" ht="11.65" customHeight="1" x14ac:dyDescent="0.2">
      <c r="A893" s="289" t="str">
        <f>IF(ISBLANK(Tracker!G844),"",Tracker!G844)</f>
        <v>FLAT 52</v>
      </c>
      <c r="B893" s="971" t="str">
        <f>IF(ISBLANK(Tracker!H844),"",Tracker!H844)</f>
        <v>Clayton Walk</v>
      </c>
      <c r="C893" s="972"/>
      <c r="D893" s="972"/>
      <c r="E893" s="973"/>
      <c r="F893" s="96" t="str">
        <f>IF(ISBLANK(Tracker!L844),"",Tracker!L844)</f>
        <v>B35 7DF</v>
      </c>
      <c r="G893" s="217">
        <f t="shared" si="104"/>
        <v>855</v>
      </c>
      <c r="H893" s="368"/>
      <c r="I893" s="287"/>
      <c r="J893" s="287"/>
      <c r="K893" s="287"/>
      <c r="L893" s="287"/>
      <c r="M893" s="287"/>
      <c r="N893" s="287"/>
      <c r="O893" s="287"/>
      <c r="P893" s="287"/>
      <c r="Q893" s="287"/>
      <c r="R893" s="287"/>
      <c r="S893" s="287"/>
      <c r="T893" s="286"/>
      <c r="U893" s="367"/>
      <c r="V893" s="287"/>
      <c r="W893" s="287"/>
      <c r="X893" s="287"/>
      <c r="Y893" s="287"/>
      <c r="Z893" s="287"/>
      <c r="AA893" s="287"/>
      <c r="AB893" s="287"/>
      <c r="AC893" s="287"/>
      <c r="AD893" s="287"/>
      <c r="AE893" s="287"/>
      <c r="AF893" s="287"/>
      <c r="AG893" s="365"/>
      <c r="AH893" s="368"/>
      <c r="AI893" s="287"/>
      <c r="AJ893" s="287"/>
      <c r="AK893" s="287"/>
      <c r="AL893" s="287"/>
      <c r="AM893" s="287"/>
      <c r="AN893" s="287"/>
      <c r="AO893" s="287"/>
      <c r="AP893" s="287"/>
      <c r="AQ893" s="287"/>
      <c r="AR893" s="287"/>
      <c r="AS893" s="287"/>
      <c r="AT893" s="286"/>
      <c r="AU893" s="367"/>
      <c r="AV893" s="287"/>
      <c r="AW893" s="287"/>
      <c r="AX893" s="287"/>
      <c r="AY893" s="287"/>
      <c r="AZ893" s="287"/>
      <c r="BA893" s="287"/>
      <c r="BB893" s="287"/>
      <c r="BC893" s="287"/>
      <c r="BD893" s="287"/>
      <c r="BE893" s="287"/>
      <c r="BF893" s="288"/>
      <c r="BG893" s="396"/>
      <c r="BH893" s="397"/>
      <c r="BI893" s="287"/>
      <c r="BJ893" s="287"/>
      <c r="BK893" s="287"/>
      <c r="BL893" s="287"/>
      <c r="BM893" s="287"/>
      <c r="BN893" s="287"/>
      <c r="BO893" s="287"/>
      <c r="BP893" s="287"/>
      <c r="BQ893" s="287"/>
      <c r="BR893" s="287"/>
      <c r="BS893" s="287"/>
      <c r="BT893" s="286"/>
    </row>
    <row r="894" spans="1:72" s="217" customFormat="1" ht="11.65" customHeight="1" x14ac:dyDescent="0.2">
      <c r="A894" s="289" t="str">
        <f>IF(ISBLANK(Tracker!G845),"",Tracker!G845)</f>
        <v>FLAT 54</v>
      </c>
      <c r="B894" s="971" t="str">
        <f>IF(ISBLANK(Tracker!H845),"",Tracker!H845)</f>
        <v>Clayton Walk</v>
      </c>
      <c r="C894" s="972"/>
      <c r="D894" s="972"/>
      <c r="E894" s="973"/>
      <c r="F894" s="96" t="str">
        <f>IF(ISBLANK(Tracker!L845),"",Tracker!L845)</f>
        <v>B35 7DF</v>
      </c>
      <c r="G894" s="217">
        <f t="shared" si="104"/>
        <v>856</v>
      </c>
      <c r="H894" s="368"/>
      <c r="I894" s="287"/>
      <c r="J894" s="287"/>
      <c r="K894" s="287"/>
      <c r="L894" s="287"/>
      <c r="M894" s="287"/>
      <c r="N894" s="287"/>
      <c r="O894" s="287"/>
      <c r="P894" s="287"/>
      <c r="Q894" s="287"/>
      <c r="R894" s="287"/>
      <c r="S894" s="287"/>
      <c r="T894" s="286"/>
      <c r="U894" s="367"/>
      <c r="V894" s="287"/>
      <c r="W894" s="287"/>
      <c r="X894" s="287"/>
      <c r="Y894" s="287"/>
      <c r="Z894" s="287"/>
      <c r="AA894" s="287"/>
      <c r="AB894" s="287"/>
      <c r="AC894" s="287"/>
      <c r="AD894" s="287"/>
      <c r="AE894" s="287"/>
      <c r="AF894" s="287"/>
      <c r="AG894" s="365"/>
      <c r="AH894" s="368"/>
      <c r="AI894" s="287"/>
      <c r="AJ894" s="287"/>
      <c r="AK894" s="287"/>
      <c r="AL894" s="287"/>
      <c r="AM894" s="287"/>
      <c r="AN894" s="287"/>
      <c r="AO894" s="287"/>
      <c r="AP894" s="287"/>
      <c r="AQ894" s="287"/>
      <c r="AR894" s="287"/>
      <c r="AS894" s="287"/>
      <c r="AT894" s="286"/>
      <c r="AU894" s="367"/>
      <c r="AV894" s="287"/>
      <c r="AW894" s="287"/>
      <c r="AX894" s="287"/>
      <c r="AY894" s="287"/>
      <c r="AZ894" s="287"/>
      <c r="BA894" s="287"/>
      <c r="BB894" s="287"/>
      <c r="BC894" s="287"/>
      <c r="BD894" s="287"/>
      <c r="BE894" s="287"/>
      <c r="BF894" s="288"/>
      <c r="BG894" s="396"/>
      <c r="BH894" s="397"/>
      <c r="BI894" s="287"/>
      <c r="BJ894" s="287"/>
      <c r="BK894" s="287"/>
      <c r="BL894" s="287"/>
      <c r="BM894" s="287"/>
      <c r="BN894" s="287"/>
      <c r="BO894" s="287"/>
      <c r="BP894" s="287"/>
      <c r="BQ894" s="287"/>
      <c r="BR894" s="287"/>
      <c r="BS894" s="287"/>
      <c r="BT894" s="286"/>
    </row>
    <row r="895" spans="1:72" s="217" customFormat="1" ht="11.65" customHeight="1" x14ac:dyDescent="0.2">
      <c r="A895" s="289" t="str">
        <f>IF(ISBLANK(Tracker!G846),"",Tracker!G846)</f>
        <v>FLAT 56</v>
      </c>
      <c r="B895" s="971" t="str">
        <f>IF(ISBLANK(Tracker!H846),"",Tracker!H846)</f>
        <v>Clayton Walk</v>
      </c>
      <c r="C895" s="972"/>
      <c r="D895" s="972"/>
      <c r="E895" s="973"/>
      <c r="F895" s="96" t="str">
        <f>IF(ISBLANK(Tracker!L846),"",Tracker!L846)</f>
        <v>B35 7DF</v>
      </c>
      <c r="G895" s="217">
        <f t="shared" si="104"/>
        <v>857</v>
      </c>
      <c r="H895" s="368"/>
      <c r="I895" s="287"/>
      <c r="J895" s="287"/>
      <c r="K895" s="287"/>
      <c r="L895" s="287"/>
      <c r="M895" s="287"/>
      <c r="N895" s="287"/>
      <c r="O895" s="287"/>
      <c r="P895" s="287"/>
      <c r="Q895" s="287"/>
      <c r="R895" s="287"/>
      <c r="S895" s="287"/>
      <c r="T895" s="286"/>
      <c r="U895" s="367"/>
      <c r="V895" s="287"/>
      <c r="W895" s="287"/>
      <c r="X895" s="287"/>
      <c r="Y895" s="287"/>
      <c r="Z895" s="287"/>
      <c r="AA895" s="287"/>
      <c r="AB895" s="287"/>
      <c r="AC895" s="287"/>
      <c r="AD895" s="287"/>
      <c r="AE895" s="287"/>
      <c r="AF895" s="287"/>
      <c r="AG895" s="365"/>
      <c r="AH895" s="368"/>
      <c r="AI895" s="287"/>
      <c r="AJ895" s="287"/>
      <c r="AK895" s="287"/>
      <c r="AL895" s="287"/>
      <c r="AM895" s="287"/>
      <c r="AN895" s="287"/>
      <c r="AO895" s="287"/>
      <c r="AP895" s="287"/>
      <c r="AQ895" s="287"/>
      <c r="AR895" s="287"/>
      <c r="AS895" s="287"/>
      <c r="AT895" s="286"/>
      <c r="AU895" s="367"/>
      <c r="AV895" s="287"/>
      <c r="AW895" s="287"/>
      <c r="AX895" s="287"/>
      <c r="AY895" s="287"/>
      <c r="AZ895" s="287"/>
      <c r="BA895" s="287"/>
      <c r="BB895" s="287"/>
      <c r="BC895" s="287"/>
      <c r="BD895" s="287"/>
      <c r="BE895" s="287"/>
      <c r="BF895" s="288"/>
      <c r="BG895" s="396"/>
      <c r="BH895" s="397"/>
      <c r="BI895" s="287"/>
      <c r="BJ895" s="287"/>
      <c r="BK895" s="287"/>
      <c r="BL895" s="287"/>
      <c r="BM895" s="287"/>
      <c r="BN895" s="287"/>
      <c r="BO895" s="287"/>
      <c r="BP895" s="287"/>
      <c r="BQ895" s="287"/>
      <c r="BR895" s="287"/>
      <c r="BS895" s="287"/>
      <c r="BT895" s="286"/>
    </row>
    <row r="896" spans="1:72" s="217" customFormat="1" ht="11.65" customHeight="1" x14ac:dyDescent="0.2">
      <c r="A896" s="289" t="str">
        <f>IF(ISBLANK(Tracker!G847),"",Tracker!G847)</f>
        <v>FLAT 58</v>
      </c>
      <c r="B896" s="971" t="str">
        <f>IF(ISBLANK(Tracker!H847),"",Tracker!H847)</f>
        <v>Clayton Walk</v>
      </c>
      <c r="C896" s="972"/>
      <c r="D896" s="972"/>
      <c r="E896" s="973"/>
      <c r="F896" s="96" t="str">
        <f>IF(ISBLANK(Tracker!L847),"",Tracker!L847)</f>
        <v>B35 7DF</v>
      </c>
      <c r="G896" s="217">
        <f t="shared" si="104"/>
        <v>858</v>
      </c>
      <c r="H896" s="368"/>
      <c r="I896" s="287"/>
      <c r="J896" s="287"/>
      <c r="K896" s="287"/>
      <c r="L896" s="287"/>
      <c r="M896" s="287"/>
      <c r="N896" s="287"/>
      <c r="O896" s="287"/>
      <c r="P896" s="287"/>
      <c r="Q896" s="287"/>
      <c r="R896" s="287"/>
      <c r="S896" s="287"/>
      <c r="T896" s="286"/>
      <c r="U896" s="367"/>
      <c r="V896" s="287"/>
      <c r="W896" s="287"/>
      <c r="X896" s="287"/>
      <c r="Y896" s="287"/>
      <c r="Z896" s="287"/>
      <c r="AA896" s="287"/>
      <c r="AB896" s="287"/>
      <c r="AC896" s="287"/>
      <c r="AD896" s="287"/>
      <c r="AE896" s="287"/>
      <c r="AF896" s="287"/>
      <c r="AG896" s="365"/>
      <c r="AH896" s="368"/>
      <c r="AI896" s="287"/>
      <c r="AJ896" s="287"/>
      <c r="AK896" s="287"/>
      <c r="AL896" s="287"/>
      <c r="AM896" s="287"/>
      <c r="AN896" s="287"/>
      <c r="AO896" s="287"/>
      <c r="AP896" s="287"/>
      <c r="AQ896" s="287"/>
      <c r="AR896" s="287"/>
      <c r="AS896" s="287"/>
      <c r="AT896" s="286"/>
      <c r="AU896" s="367"/>
      <c r="AV896" s="287"/>
      <c r="AW896" s="287"/>
      <c r="AX896" s="287"/>
      <c r="AY896" s="287"/>
      <c r="AZ896" s="287"/>
      <c r="BA896" s="287"/>
      <c r="BB896" s="287"/>
      <c r="BC896" s="287"/>
      <c r="BD896" s="287"/>
      <c r="BE896" s="287"/>
      <c r="BF896" s="288"/>
      <c r="BG896" s="396"/>
      <c r="BH896" s="397"/>
      <c r="BI896" s="287"/>
      <c r="BJ896" s="287"/>
      <c r="BK896" s="287"/>
      <c r="BL896" s="287"/>
      <c r="BM896" s="287"/>
      <c r="BN896" s="287"/>
      <c r="BO896" s="287"/>
      <c r="BP896" s="287"/>
      <c r="BQ896" s="287"/>
      <c r="BR896" s="287"/>
      <c r="BS896" s="287"/>
      <c r="BT896" s="286"/>
    </row>
    <row r="897" spans="1:72" s="217" customFormat="1" ht="11.65" customHeight="1" x14ac:dyDescent="0.2">
      <c r="A897" s="289">
        <f>IF(ISBLANK(Tracker!G848),"",Tracker!G848)</f>
        <v>20</v>
      </c>
      <c r="B897" s="971" t="str">
        <f>IF(ISBLANK(Tracker!H848),"",Tracker!H848)</f>
        <v>Cobham Close</v>
      </c>
      <c r="C897" s="972"/>
      <c r="D897" s="972"/>
      <c r="E897" s="973"/>
      <c r="F897" s="96" t="str">
        <f>IF(ISBLANK(Tracker!L848),"",Tracker!L848)</f>
        <v>B35 6EA</v>
      </c>
      <c r="G897" s="217">
        <f t="shared" si="104"/>
        <v>859</v>
      </c>
      <c r="H897" s="368"/>
      <c r="I897" s="287"/>
      <c r="J897" s="287"/>
      <c r="K897" s="287"/>
      <c r="L897" s="287"/>
      <c r="M897" s="287"/>
      <c r="N897" s="287"/>
      <c r="O897" s="287"/>
      <c r="P897" s="287"/>
      <c r="Q897" s="287"/>
      <c r="R897" s="287"/>
      <c r="S897" s="287"/>
      <c r="T897" s="286"/>
      <c r="U897" s="367"/>
      <c r="V897" s="287"/>
      <c r="W897" s="287"/>
      <c r="X897" s="287"/>
      <c r="Y897" s="287"/>
      <c r="Z897" s="287"/>
      <c r="AA897" s="287"/>
      <c r="AB897" s="287"/>
      <c r="AC897" s="287"/>
      <c r="AD897" s="287"/>
      <c r="AE897" s="287"/>
      <c r="AF897" s="287"/>
      <c r="AG897" s="365"/>
      <c r="AH897" s="368"/>
      <c r="AI897" s="287"/>
      <c r="AJ897" s="287"/>
      <c r="AK897" s="287"/>
      <c r="AL897" s="287"/>
      <c r="AM897" s="287"/>
      <c r="AN897" s="287"/>
      <c r="AO897" s="287"/>
      <c r="AP897" s="287"/>
      <c r="AQ897" s="287"/>
      <c r="AR897" s="287"/>
      <c r="AS897" s="287"/>
      <c r="AT897" s="286"/>
      <c r="AU897" s="367"/>
      <c r="AV897" s="287"/>
      <c r="AW897" s="287"/>
      <c r="AX897" s="287"/>
      <c r="AY897" s="287"/>
      <c r="AZ897" s="287"/>
      <c r="BA897" s="287"/>
      <c r="BB897" s="287"/>
      <c r="BC897" s="287"/>
      <c r="BD897" s="287"/>
      <c r="BE897" s="287"/>
      <c r="BF897" s="288"/>
      <c r="BG897" s="396"/>
      <c r="BH897" s="397"/>
      <c r="BI897" s="287"/>
      <c r="BJ897" s="287"/>
      <c r="BK897" s="287"/>
      <c r="BL897" s="287"/>
      <c r="BM897" s="287"/>
      <c r="BN897" s="287"/>
      <c r="BO897" s="287"/>
      <c r="BP897" s="287"/>
      <c r="BQ897" s="287"/>
      <c r="BR897" s="287"/>
      <c r="BS897" s="287"/>
      <c r="BT897" s="286"/>
    </row>
    <row r="898" spans="1:72" s="217" customFormat="1" ht="11.65" customHeight="1" x14ac:dyDescent="0.2">
      <c r="A898" s="289">
        <f>IF(ISBLANK(Tracker!G849),"",Tracker!G849)</f>
        <v>22</v>
      </c>
      <c r="B898" s="971" t="str">
        <f>IF(ISBLANK(Tracker!H849),"",Tracker!H849)</f>
        <v>Cobham Close</v>
      </c>
      <c r="C898" s="972"/>
      <c r="D898" s="972"/>
      <c r="E898" s="973"/>
      <c r="F898" s="96" t="str">
        <f>IF(ISBLANK(Tracker!L849),"",Tracker!L849)</f>
        <v>B35 6EA</v>
      </c>
      <c r="G898" s="217">
        <f t="shared" si="104"/>
        <v>860</v>
      </c>
      <c r="H898" s="368"/>
      <c r="I898" s="287"/>
      <c r="J898" s="287"/>
      <c r="K898" s="287"/>
      <c r="L898" s="287"/>
      <c r="M898" s="287"/>
      <c r="N898" s="287"/>
      <c r="O898" s="287"/>
      <c r="P898" s="287"/>
      <c r="Q898" s="287"/>
      <c r="R898" s="287"/>
      <c r="S898" s="287"/>
      <c r="T898" s="286"/>
      <c r="U898" s="367"/>
      <c r="V898" s="287"/>
      <c r="W898" s="287"/>
      <c r="X898" s="287"/>
      <c r="Y898" s="287"/>
      <c r="Z898" s="287"/>
      <c r="AA898" s="287"/>
      <c r="AB898" s="287"/>
      <c r="AC898" s="287"/>
      <c r="AD898" s="287"/>
      <c r="AE898" s="287"/>
      <c r="AF898" s="287"/>
      <c r="AG898" s="365"/>
      <c r="AH898" s="368"/>
      <c r="AI898" s="287"/>
      <c r="AJ898" s="287"/>
      <c r="AK898" s="287"/>
      <c r="AL898" s="287"/>
      <c r="AM898" s="287"/>
      <c r="AN898" s="287"/>
      <c r="AO898" s="287"/>
      <c r="AP898" s="287"/>
      <c r="AQ898" s="287"/>
      <c r="AR898" s="287"/>
      <c r="AS898" s="287"/>
      <c r="AT898" s="286"/>
      <c r="AU898" s="367"/>
      <c r="AV898" s="287"/>
      <c r="AW898" s="287"/>
      <c r="AX898" s="287"/>
      <c r="AY898" s="287"/>
      <c r="AZ898" s="287"/>
      <c r="BA898" s="287"/>
      <c r="BB898" s="287"/>
      <c r="BC898" s="287"/>
      <c r="BD898" s="287"/>
      <c r="BE898" s="287"/>
      <c r="BF898" s="288"/>
      <c r="BG898" s="396"/>
      <c r="BH898" s="397"/>
      <c r="BI898" s="287"/>
      <c r="BJ898" s="287"/>
      <c r="BK898" s="287"/>
      <c r="BL898" s="287"/>
      <c r="BM898" s="287"/>
      <c r="BN898" s="287"/>
      <c r="BO898" s="287"/>
      <c r="BP898" s="287"/>
      <c r="BQ898" s="287"/>
      <c r="BR898" s="287"/>
      <c r="BS898" s="287"/>
      <c r="BT898" s="286"/>
    </row>
    <row r="899" spans="1:72" s="217" customFormat="1" ht="11.65" customHeight="1" x14ac:dyDescent="0.2">
      <c r="A899" s="289">
        <f>IF(ISBLANK(Tracker!G850),"",Tracker!G850)</f>
        <v>24</v>
      </c>
      <c r="B899" s="971" t="str">
        <f>IF(ISBLANK(Tracker!H850),"",Tracker!H850)</f>
        <v>Cobham Close</v>
      </c>
      <c r="C899" s="972"/>
      <c r="D899" s="972"/>
      <c r="E899" s="973"/>
      <c r="F899" s="96" t="str">
        <f>IF(ISBLANK(Tracker!L850),"",Tracker!L850)</f>
        <v>B35 6EA</v>
      </c>
      <c r="G899" s="217">
        <f t="shared" si="104"/>
        <v>861</v>
      </c>
      <c r="H899" s="368"/>
      <c r="I899" s="287"/>
      <c r="J899" s="287"/>
      <c r="K899" s="287"/>
      <c r="L899" s="287"/>
      <c r="M899" s="287"/>
      <c r="N899" s="287"/>
      <c r="O899" s="287"/>
      <c r="P899" s="287"/>
      <c r="Q899" s="287"/>
      <c r="R899" s="287"/>
      <c r="S899" s="287"/>
      <c r="T899" s="286"/>
      <c r="U899" s="367"/>
      <c r="V899" s="287"/>
      <c r="W899" s="287"/>
      <c r="X899" s="287"/>
      <c r="Y899" s="287"/>
      <c r="Z899" s="287"/>
      <c r="AA899" s="287"/>
      <c r="AB899" s="287"/>
      <c r="AC899" s="287"/>
      <c r="AD899" s="287"/>
      <c r="AE899" s="287"/>
      <c r="AF899" s="287"/>
      <c r="AG899" s="365"/>
      <c r="AH899" s="368"/>
      <c r="AI899" s="287"/>
      <c r="AJ899" s="287"/>
      <c r="AK899" s="287"/>
      <c r="AL899" s="287"/>
      <c r="AM899" s="287"/>
      <c r="AN899" s="287"/>
      <c r="AO899" s="287"/>
      <c r="AP899" s="287"/>
      <c r="AQ899" s="287"/>
      <c r="AR899" s="287"/>
      <c r="AS899" s="287"/>
      <c r="AT899" s="286"/>
      <c r="AU899" s="367"/>
      <c r="AV899" s="287"/>
      <c r="AW899" s="287"/>
      <c r="AX899" s="287"/>
      <c r="AY899" s="287"/>
      <c r="AZ899" s="287"/>
      <c r="BA899" s="287"/>
      <c r="BB899" s="287"/>
      <c r="BC899" s="287"/>
      <c r="BD899" s="287"/>
      <c r="BE899" s="287"/>
      <c r="BF899" s="288"/>
      <c r="BG899" s="396"/>
      <c r="BH899" s="397"/>
      <c r="BI899" s="287"/>
      <c r="BJ899" s="287"/>
      <c r="BK899" s="287"/>
      <c r="BL899" s="287"/>
      <c r="BM899" s="287"/>
      <c r="BN899" s="287"/>
      <c r="BO899" s="287"/>
      <c r="BP899" s="287"/>
      <c r="BQ899" s="287"/>
      <c r="BR899" s="287"/>
      <c r="BS899" s="287"/>
      <c r="BT899" s="286"/>
    </row>
    <row r="900" spans="1:72" s="217" customFormat="1" ht="11.65" customHeight="1" x14ac:dyDescent="0.2">
      <c r="A900" s="289">
        <f>IF(ISBLANK(Tracker!G851),"",Tracker!G851)</f>
        <v>16</v>
      </c>
      <c r="B900" s="971" t="str">
        <f>IF(ISBLANK(Tracker!H851),"",Tracker!H851)</f>
        <v>Coltishall Close</v>
      </c>
      <c r="C900" s="972"/>
      <c r="D900" s="972"/>
      <c r="E900" s="973"/>
      <c r="F900" s="96" t="str">
        <f>IF(ISBLANK(Tracker!L851),"",Tracker!L851)</f>
        <v>B35 7EF</v>
      </c>
      <c r="G900" s="217">
        <f t="shared" si="104"/>
        <v>862</v>
      </c>
      <c r="H900" s="368"/>
      <c r="I900" s="287"/>
      <c r="J900" s="287"/>
      <c r="K900" s="287"/>
      <c r="L900" s="287"/>
      <c r="M900" s="287"/>
      <c r="N900" s="287"/>
      <c r="O900" s="287"/>
      <c r="P900" s="287"/>
      <c r="Q900" s="287"/>
      <c r="R900" s="287"/>
      <c r="S900" s="287"/>
      <c r="T900" s="286"/>
      <c r="U900" s="367"/>
      <c r="V900" s="287"/>
      <c r="W900" s="287"/>
      <c r="X900" s="287"/>
      <c r="Y900" s="287"/>
      <c r="Z900" s="287"/>
      <c r="AA900" s="287"/>
      <c r="AB900" s="287"/>
      <c r="AC900" s="287"/>
      <c r="AD900" s="287"/>
      <c r="AE900" s="287"/>
      <c r="AF900" s="287"/>
      <c r="AG900" s="365"/>
      <c r="AH900" s="368"/>
      <c r="AI900" s="287"/>
      <c r="AJ900" s="287"/>
      <c r="AK900" s="287"/>
      <c r="AL900" s="287"/>
      <c r="AM900" s="287"/>
      <c r="AN900" s="287"/>
      <c r="AO900" s="287"/>
      <c r="AP900" s="287"/>
      <c r="AQ900" s="287"/>
      <c r="AR900" s="287"/>
      <c r="AS900" s="287"/>
      <c r="AT900" s="286"/>
      <c r="AU900" s="367"/>
      <c r="AV900" s="287"/>
      <c r="AW900" s="287"/>
      <c r="AX900" s="287"/>
      <c r="AY900" s="287"/>
      <c r="AZ900" s="287"/>
      <c r="BA900" s="287"/>
      <c r="BB900" s="287"/>
      <c r="BC900" s="287"/>
      <c r="BD900" s="287"/>
      <c r="BE900" s="287"/>
      <c r="BF900" s="288"/>
      <c r="BG900" s="396"/>
      <c r="BH900" s="397"/>
      <c r="BI900" s="287"/>
      <c r="BJ900" s="287"/>
      <c r="BK900" s="287"/>
      <c r="BL900" s="287"/>
      <c r="BM900" s="287"/>
      <c r="BN900" s="287"/>
      <c r="BO900" s="287"/>
      <c r="BP900" s="287"/>
      <c r="BQ900" s="287"/>
      <c r="BR900" s="287"/>
      <c r="BS900" s="287"/>
      <c r="BT900" s="286"/>
    </row>
    <row r="901" spans="1:72" s="217" customFormat="1" ht="11.65" customHeight="1" x14ac:dyDescent="0.2">
      <c r="A901" s="289">
        <f>IF(ISBLANK(Tracker!G852),"",Tracker!G852)</f>
        <v>17</v>
      </c>
      <c r="B901" s="971" t="str">
        <f>IF(ISBLANK(Tracker!H852),"",Tracker!H852)</f>
        <v>Coltishall Close</v>
      </c>
      <c r="C901" s="972"/>
      <c r="D901" s="972"/>
      <c r="E901" s="973"/>
      <c r="F901" s="96" t="str">
        <f>IF(ISBLANK(Tracker!L852),"",Tracker!L852)</f>
        <v>B35 7EF</v>
      </c>
      <c r="G901" s="217">
        <f t="shared" si="104"/>
        <v>863</v>
      </c>
      <c r="H901" s="368"/>
      <c r="I901" s="287"/>
      <c r="J901" s="287"/>
      <c r="K901" s="287"/>
      <c r="L901" s="287"/>
      <c r="M901" s="287"/>
      <c r="N901" s="287"/>
      <c r="O901" s="287"/>
      <c r="P901" s="287"/>
      <c r="Q901" s="287"/>
      <c r="R901" s="287"/>
      <c r="S901" s="287"/>
      <c r="T901" s="286"/>
      <c r="U901" s="367"/>
      <c r="V901" s="287"/>
      <c r="W901" s="287"/>
      <c r="X901" s="287"/>
      <c r="Y901" s="287"/>
      <c r="Z901" s="287"/>
      <c r="AA901" s="287"/>
      <c r="AB901" s="287"/>
      <c r="AC901" s="287"/>
      <c r="AD901" s="287"/>
      <c r="AE901" s="287"/>
      <c r="AF901" s="287"/>
      <c r="AG901" s="365"/>
      <c r="AH901" s="368"/>
      <c r="AI901" s="287"/>
      <c r="AJ901" s="287"/>
      <c r="AK901" s="287"/>
      <c r="AL901" s="287"/>
      <c r="AM901" s="287"/>
      <c r="AN901" s="287"/>
      <c r="AO901" s="287"/>
      <c r="AP901" s="287"/>
      <c r="AQ901" s="287"/>
      <c r="AR901" s="287"/>
      <c r="AS901" s="287"/>
      <c r="AT901" s="286"/>
      <c r="AU901" s="367"/>
      <c r="AV901" s="287"/>
      <c r="AW901" s="287"/>
      <c r="AX901" s="287"/>
      <c r="AY901" s="287"/>
      <c r="AZ901" s="287"/>
      <c r="BA901" s="287"/>
      <c r="BB901" s="287"/>
      <c r="BC901" s="287"/>
      <c r="BD901" s="287"/>
      <c r="BE901" s="287"/>
      <c r="BF901" s="288"/>
      <c r="BG901" s="396"/>
      <c r="BH901" s="397"/>
      <c r="BI901" s="287"/>
      <c r="BJ901" s="287"/>
      <c r="BK901" s="287"/>
      <c r="BL901" s="287"/>
      <c r="BM901" s="287"/>
      <c r="BN901" s="287"/>
      <c r="BO901" s="287"/>
      <c r="BP901" s="287"/>
      <c r="BQ901" s="287"/>
      <c r="BR901" s="287"/>
      <c r="BS901" s="287"/>
      <c r="BT901" s="286"/>
    </row>
    <row r="902" spans="1:72" s="217" customFormat="1" ht="11.65" customHeight="1" x14ac:dyDescent="0.2">
      <c r="A902" s="289">
        <f>IF(ISBLANK(Tracker!G853),"",Tracker!G853)</f>
        <v>19</v>
      </c>
      <c r="B902" s="971" t="str">
        <f>IF(ISBLANK(Tracker!H853),"",Tracker!H853)</f>
        <v>Coltishall Close</v>
      </c>
      <c r="C902" s="972"/>
      <c r="D902" s="972"/>
      <c r="E902" s="973"/>
      <c r="F902" s="96" t="str">
        <f>IF(ISBLANK(Tracker!L853),"",Tracker!L853)</f>
        <v>B35 7EF</v>
      </c>
      <c r="G902" s="217">
        <f t="shared" si="104"/>
        <v>864</v>
      </c>
      <c r="H902" s="368"/>
      <c r="I902" s="287"/>
      <c r="J902" s="287"/>
      <c r="K902" s="287"/>
      <c r="L902" s="287"/>
      <c r="M902" s="287"/>
      <c r="N902" s="287"/>
      <c r="O902" s="287"/>
      <c r="P902" s="287"/>
      <c r="Q902" s="287"/>
      <c r="R902" s="287"/>
      <c r="S902" s="287"/>
      <c r="T902" s="286"/>
      <c r="U902" s="367"/>
      <c r="V902" s="287"/>
      <c r="W902" s="287"/>
      <c r="X902" s="287"/>
      <c r="Y902" s="287"/>
      <c r="Z902" s="287"/>
      <c r="AA902" s="287"/>
      <c r="AB902" s="287"/>
      <c r="AC902" s="287"/>
      <c r="AD902" s="287"/>
      <c r="AE902" s="287"/>
      <c r="AF902" s="287"/>
      <c r="AG902" s="365"/>
      <c r="AH902" s="368"/>
      <c r="AI902" s="287"/>
      <c r="AJ902" s="287"/>
      <c r="AK902" s="287"/>
      <c r="AL902" s="287"/>
      <c r="AM902" s="287"/>
      <c r="AN902" s="287"/>
      <c r="AO902" s="287"/>
      <c r="AP902" s="287"/>
      <c r="AQ902" s="287"/>
      <c r="AR902" s="287"/>
      <c r="AS902" s="287"/>
      <c r="AT902" s="286"/>
      <c r="AU902" s="367"/>
      <c r="AV902" s="287"/>
      <c r="AW902" s="287"/>
      <c r="AX902" s="287"/>
      <c r="AY902" s="287"/>
      <c r="AZ902" s="287"/>
      <c r="BA902" s="287"/>
      <c r="BB902" s="287"/>
      <c r="BC902" s="287"/>
      <c r="BD902" s="287"/>
      <c r="BE902" s="287"/>
      <c r="BF902" s="288"/>
      <c r="BG902" s="396"/>
      <c r="BH902" s="397"/>
      <c r="BI902" s="287"/>
      <c r="BJ902" s="287"/>
      <c r="BK902" s="287"/>
      <c r="BL902" s="287"/>
      <c r="BM902" s="287"/>
      <c r="BN902" s="287"/>
      <c r="BO902" s="287"/>
      <c r="BP902" s="287"/>
      <c r="BQ902" s="287"/>
      <c r="BR902" s="287"/>
      <c r="BS902" s="287"/>
      <c r="BT902" s="286"/>
    </row>
    <row r="903" spans="1:72" s="217" customFormat="1" ht="11.65" customHeight="1" x14ac:dyDescent="0.2">
      <c r="A903" s="289" t="str">
        <f>IF(ISBLANK(Tracker!G854),"",Tracker!G854)</f>
        <v xml:space="preserve">15A </v>
      </c>
      <c r="B903" s="971" t="str">
        <f>IF(ISBLANK(Tracker!H854),"",Tracker!H854)</f>
        <v>Coltishall Close</v>
      </c>
      <c r="C903" s="972"/>
      <c r="D903" s="972"/>
      <c r="E903" s="973"/>
      <c r="F903" s="96" t="str">
        <f>IF(ISBLANK(Tracker!L854),"",Tracker!L854)</f>
        <v>B35 7EF</v>
      </c>
      <c r="G903" s="217">
        <f t="shared" si="104"/>
        <v>865</v>
      </c>
      <c r="H903" s="368"/>
      <c r="I903" s="287"/>
      <c r="J903" s="287"/>
      <c r="K903" s="287"/>
      <c r="L903" s="287"/>
      <c r="M903" s="287"/>
      <c r="N903" s="287"/>
      <c r="O903" s="287"/>
      <c r="P903" s="287"/>
      <c r="Q903" s="287"/>
      <c r="R903" s="287"/>
      <c r="S903" s="287"/>
      <c r="T903" s="286"/>
      <c r="U903" s="367"/>
      <c r="V903" s="287"/>
      <c r="W903" s="287"/>
      <c r="X903" s="287"/>
      <c r="Y903" s="287"/>
      <c r="Z903" s="287"/>
      <c r="AA903" s="287"/>
      <c r="AB903" s="287"/>
      <c r="AC903" s="287"/>
      <c r="AD903" s="287"/>
      <c r="AE903" s="287"/>
      <c r="AF903" s="287"/>
      <c r="AG903" s="365"/>
      <c r="AH903" s="368"/>
      <c r="AI903" s="287"/>
      <c r="AJ903" s="287"/>
      <c r="AK903" s="287"/>
      <c r="AL903" s="287"/>
      <c r="AM903" s="287"/>
      <c r="AN903" s="287"/>
      <c r="AO903" s="287"/>
      <c r="AP903" s="287"/>
      <c r="AQ903" s="287"/>
      <c r="AR903" s="287"/>
      <c r="AS903" s="287"/>
      <c r="AT903" s="286"/>
      <c r="AU903" s="367"/>
      <c r="AV903" s="287"/>
      <c r="AW903" s="287"/>
      <c r="AX903" s="287"/>
      <c r="AY903" s="287"/>
      <c r="AZ903" s="287"/>
      <c r="BA903" s="287"/>
      <c r="BB903" s="287"/>
      <c r="BC903" s="287"/>
      <c r="BD903" s="287"/>
      <c r="BE903" s="287"/>
      <c r="BF903" s="288"/>
      <c r="BG903" s="396"/>
      <c r="BH903" s="397"/>
      <c r="BI903" s="287"/>
      <c r="BJ903" s="287"/>
      <c r="BK903" s="287"/>
      <c r="BL903" s="287"/>
      <c r="BM903" s="287"/>
      <c r="BN903" s="287"/>
      <c r="BO903" s="287"/>
      <c r="BP903" s="287"/>
      <c r="BQ903" s="287"/>
      <c r="BR903" s="287"/>
      <c r="BS903" s="287"/>
      <c r="BT903" s="286"/>
    </row>
    <row r="904" spans="1:72" s="217" customFormat="1" ht="11.65" customHeight="1" x14ac:dyDescent="0.2">
      <c r="A904" s="289">
        <f>IF(ISBLANK(Tracker!G855),"",Tracker!G855)</f>
        <v>25</v>
      </c>
      <c r="B904" s="971" t="str">
        <f>IF(ISBLANK(Tracker!H855),"",Tracker!H855)</f>
        <v>Concorde Drive</v>
      </c>
      <c r="C904" s="972"/>
      <c r="D904" s="972"/>
      <c r="E904" s="973"/>
      <c r="F904" s="96" t="str">
        <f>IF(ISBLANK(Tracker!L855),"",Tracker!L855)</f>
        <v>B35 7EE</v>
      </c>
      <c r="G904" s="217">
        <f t="shared" si="104"/>
        <v>866</v>
      </c>
      <c r="H904" s="368"/>
      <c r="I904" s="287"/>
      <c r="J904" s="287"/>
      <c r="K904" s="287"/>
      <c r="L904" s="287"/>
      <c r="M904" s="287"/>
      <c r="N904" s="287"/>
      <c r="O904" s="287"/>
      <c r="P904" s="287"/>
      <c r="Q904" s="287"/>
      <c r="R904" s="287"/>
      <c r="S904" s="287"/>
      <c r="T904" s="286"/>
      <c r="U904" s="367"/>
      <c r="V904" s="287"/>
      <c r="W904" s="287"/>
      <c r="X904" s="287"/>
      <c r="Y904" s="287"/>
      <c r="Z904" s="287"/>
      <c r="AA904" s="287"/>
      <c r="AB904" s="287"/>
      <c r="AC904" s="287"/>
      <c r="AD904" s="287"/>
      <c r="AE904" s="287"/>
      <c r="AF904" s="287"/>
      <c r="AG904" s="365"/>
      <c r="AH904" s="368"/>
      <c r="AI904" s="287"/>
      <c r="AJ904" s="287"/>
      <c r="AK904" s="287"/>
      <c r="AL904" s="287"/>
      <c r="AM904" s="287"/>
      <c r="AN904" s="287"/>
      <c r="AO904" s="287"/>
      <c r="AP904" s="287"/>
      <c r="AQ904" s="287"/>
      <c r="AR904" s="287"/>
      <c r="AS904" s="287"/>
      <c r="AT904" s="286"/>
      <c r="AU904" s="367"/>
      <c r="AV904" s="287"/>
      <c r="AW904" s="287"/>
      <c r="AX904" s="287"/>
      <c r="AY904" s="287"/>
      <c r="AZ904" s="287"/>
      <c r="BA904" s="287"/>
      <c r="BB904" s="287"/>
      <c r="BC904" s="287"/>
      <c r="BD904" s="287"/>
      <c r="BE904" s="287"/>
      <c r="BF904" s="288"/>
      <c r="BG904" s="396"/>
      <c r="BH904" s="397"/>
      <c r="BI904" s="287"/>
      <c r="BJ904" s="287"/>
      <c r="BK904" s="287"/>
      <c r="BL904" s="287"/>
      <c r="BM904" s="287"/>
      <c r="BN904" s="287"/>
      <c r="BO904" s="287"/>
      <c r="BP904" s="287"/>
      <c r="BQ904" s="287"/>
      <c r="BR904" s="287"/>
      <c r="BS904" s="287"/>
      <c r="BT904" s="286"/>
    </row>
    <row r="905" spans="1:72" s="217" customFormat="1" ht="11.65" customHeight="1" x14ac:dyDescent="0.2">
      <c r="A905" s="289">
        <f>IF(ISBLANK(Tracker!G856),"",Tracker!G856)</f>
        <v>29</v>
      </c>
      <c r="B905" s="971" t="str">
        <f>IF(ISBLANK(Tracker!H856),"",Tracker!H856)</f>
        <v>Concorde Drive</v>
      </c>
      <c r="C905" s="972"/>
      <c r="D905" s="972"/>
      <c r="E905" s="973"/>
      <c r="F905" s="96" t="str">
        <f>IF(ISBLANK(Tracker!L856),"",Tracker!L856)</f>
        <v>B35 7EE</v>
      </c>
      <c r="G905" s="217">
        <f t="shared" si="104"/>
        <v>867</v>
      </c>
      <c r="H905" s="368"/>
      <c r="I905" s="287"/>
      <c r="J905" s="287"/>
      <c r="K905" s="287"/>
      <c r="L905" s="287"/>
      <c r="M905" s="287"/>
      <c r="N905" s="287"/>
      <c r="O905" s="287"/>
      <c r="P905" s="287"/>
      <c r="Q905" s="287"/>
      <c r="R905" s="287"/>
      <c r="S905" s="287"/>
      <c r="T905" s="286"/>
      <c r="U905" s="367"/>
      <c r="V905" s="287"/>
      <c r="W905" s="287"/>
      <c r="X905" s="287"/>
      <c r="Y905" s="287"/>
      <c r="Z905" s="287"/>
      <c r="AA905" s="287"/>
      <c r="AB905" s="287"/>
      <c r="AC905" s="287"/>
      <c r="AD905" s="287"/>
      <c r="AE905" s="287"/>
      <c r="AF905" s="287"/>
      <c r="AG905" s="365"/>
      <c r="AH905" s="368"/>
      <c r="AI905" s="287"/>
      <c r="AJ905" s="287"/>
      <c r="AK905" s="287"/>
      <c r="AL905" s="287"/>
      <c r="AM905" s="287"/>
      <c r="AN905" s="287"/>
      <c r="AO905" s="287"/>
      <c r="AP905" s="287"/>
      <c r="AQ905" s="287"/>
      <c r="AR905" s="287"/>
      <c r="AS905" s="287"/>
      <c r="AT905" s="286"/>
      <c r="AU905" s="367"/>
      <c r="AV905" s="287"/>
      <c r="AW905" s="287"/>
      <c r="AX905" s="287"/>
      <c r="AY905" s="287"/>
      <c r="AZ905" s="287"/>
      <c r="BA905" s="287"/>
      <c r="BB905" s="287"/>
      <c r="BC905" s="287"/>
      <c r="BD905" s="287"/>
      <c r="BE905" s="287"/>
      <c r="BF905" s="288"/>
      <c r="BG905" s="396"/>
      <c r="BH905" s="397"/>
      <c r="BI905" s="287"/>
      <c r="BJ905" s="287"/>
      <c r="BK905" s="287"/>
      <c r="BL905" s="287"/>
      <c r="BM905" s="287"/>
      <c r="BN905" s="287"/>
      <c r="BO905" s="287"/>
      <c r="BP905" s="287"/>
      <c r="BQ905" s="287"/>
      <c r="BR905" s="287"/>
      <c r="BS905" s="287"/>
      <c r="BT905" s="286"/>
    </row>
    <row r="906" spans="1:72" s="217" customFormat="1" ht="11.65" customHeight="1" x14ac:dyDescent="0.2">
      <c r="A906" s="289" t="str">
        <f>IF(ISBLANK(Tracker!G857),"",Tracker!G857)</f>
        <v xml:space="preserve">15 </v>
      </c>
      <c r="B906" s="971" t="str">
        <f>IF(ISBLANK(Tracker!H857),"",Tracker!H857)</f>
        <v>Concorde Drive</v>
      </c>
      <c r="C906" s="972"/>
      <c r="D906" s="972"/>
      <c r="E906" s="973"/>
      <c r="F906" s="96" t="str">
        <f>IF(ISBLANK(Tracker!L857),"",Tracker!L857)</f>
        <v>B35 7EE</v>
      </c>
      <c r="G906" s="217">
        <f t="shared" si="104"/>
        <v>868</v>
      </c>
      <c r="H906" s="368"/>
      <c r="I906" s="287"/>
      <c r="J906" s="287"/>
      <c r="K906" s="287"/>
      <c r="L906" s="287"/>
      <c r="M906" s="287"/>
      <c r="N906" s="287"/>
      <c r="O906" s="287"/>
      <c r="P906" s="287"/>
      <c r="Q906" s="287"/>
      <c r="R906" s="287"/>
      <c r="S906" s="287"/>
      <c r="T906" s="286"/>
      <c r="U906" s="367"/>
      <c r="V906" s="287"/>
      <c r="W906" s="287"/>
      <c r="X906" s="287"/>
      <c r="Y906" s="287"/>
      <c r="Z906" s="287"/>
      <c r="AA906" s="287"/>
      <c r="AB906" s="287"/>
      <c r="AC906" s="287"/>
      <c r="AD906" s="287"/>
      <c r="AE906" s="287"/>
      <c r="AF906" s="287"/>
      <c r="AG906" s="365"/>
      <c r="AH906" s="368"/>
      <c r="AI906" s="287"/>
      <c r="AJ906" s="287"/>
      <c r="AK906" s="287"/>
      <c r="AL906" s="287"/>
      <c r="AM906" s="287"/>
      <c r="AN906" s="287"/>
      <c r="AO906" s="287"/>
      <c r="AP906" s="287"/>
      <c r="AQ906" s="287"/>
      <c r="AR906" s="287"/>
      <c r="AS906" s="287"/>
      <c r="AT906" s="286"/>
      <c r="AU906" s="367"/>
      <c r="AV906" s="287"/>
      <c r="AW906" s="287"/>
      <c r="AX906" s="287"/>
      <c r="AY906" s="287"/>
      <c r="AZ906" s="287"/>
      <c r="BA906" s="287"/>
      <c r="BB906" s="287"/>
      <c r="BC906" s="287"/>
      <c r="BD906" s="287"/>
      <c r="BE906" s="287"/>
      <c r="BF906" s="288"/>
      <c r="BG906" s="396"/>
      <c r="BH906" s="397"/>
      <c r="BI906" s="287"/>
      <c r="BJ906" s="287"/>
      <c r="BK906" s="287"/>
      <c r="BL906" s="287"/>
      <c r="BM906" s="287"/>
      <c r="BN906" s="287"/>
      <c r="BO906" s="287"/>
      <c r="BP906" s="287"/>
      <c r="BQ906" s="287"/>
      <c r="BR906" s="287"/>
      <c r="BS906" s="287"/>
      <c r="BT906" s="286"/>
    </row>
    <row r="907" spans="1:72" s="217" customFormat="1" ht="11.65" customHeight="1" x14ac:dyDescent="0.2">
      <c r="A907" s="289">
        <f>IF(ISBLANK(Tracker!G858),"",Tracker!G858)</f>
        <v>3</v>
      </c>
      <c r="B907" s="971" t="str">
        <f>IF(ISBLANK(Tracker!H858),"",Tracker!H858)</f>
        <v>Cosford Crescent</v>
      </c>
      <c r="C907" s="972"/>
      <c r="D907" s="972"/>
      <c r="E907" s="973"/>
      <c r="F907" s="96" t="str">
        <f>IF(ISBLANK(Tracker!L858),"",Tracker!L858)</f>
        <v>B35 6QE</v>
      </c>
      <c r="G907" s="217">
        <f t="shared" si="104"/>
        <v>869</v>
      </c>
      <c r="H907" s="368"/>
      <c r="I907" s="287"/>
      <c r="J907" s="287"/>
      <c r="K907" s="287"/>
      <c r="L907" s="287"/>
      <c r="M907" s="287"/>
      <c r="N907" s="287"/>
      <c r="O907" s="287"/>
      <c r="P907" s="287"/>
      <c r="Q907" s="287"/>
      <c r="R907" s="287"/>
      <c r="S907" s="287"/>
      <c r="T907" s="286"/>
      <c r="U907" s="367"/>
      <c r="V907" s="287"/>
      <c r="W907" s="287"/>
      <c r="X907" s="287"/>
      <c r="Y907" s="287"/>
      <c r="Z907" s="287"/>
      <c r="AA907" s="287"/>
      <c r="AB907" s="287"/>
      <c r="AC907" s="287"/>
      <c r="AD907" s="287"/>
      <c r="AE907" s="287"/>
      <c r="AF907" s="287"/>
      <c r="AG907" s="365"/>
      <c r="AH907" s="368"/>
      <c r="AI907" s="287"/>
      <c r="AJ907" s="287"/>
      <c r="AK907" s="287"/>
      <c r="AL907" s="287"/>
      <c r="AM907" s="287"/>
      <c r="AN907" s="287"/>
      <c r="AO907" s="287"/>
      <c r="AP907" s="287"/>
      <c r="AQ907" s="287"/>
      <c r="AR907" s="287"/>
      <c r="AS907" s="287"/>
      <c r="AT907" s="286"/>
      <c r="AU907" s="367"/>
      <c r="AV907" s="287"/>
      <c r="AW907" s="287"/>
      <c r="AX907" s="287"/>
      <c r="AY907" s="287"/>
      <c r="AZ907" s="287"/>
      <c r="BA907" s="287"/>
      <c r="BB907" s="287"/>
      <c r="BC907" s="287"/>
      <c r="BD907" s="287"/>
      <c r="BE907" s="287"/>
      <c r="BF907" s="288"/>
      <c r="BG907" s="396"/>
      <c r="BH907" s="397"/>
      <c r="BI907" s="287"/>
      <c r="BJ907" s="287"/>
      <c r="BK907" s="287"/>
      <c r="BL907" s="287"/>
      <c r="BM907" s="287"/>
      <c r="BN907" s="287"/>
      <c r="BO907" s="287"/>
      <c r="BP907" s="287"/>
      <c r="BQ907" s="287"/>
      <c r="BR907" s="287"/>
      <c r="BS907" s="287"/>
      <c r="BT907" s="286"/>
    </row>
    <row r="908" spans="1:72" s="217" customFormat="1" ht="11.65" customHeight="1" x14ac:dyDescent="0.2">
      <c r="A908" s="289">
        <f>IF(ISBLANK(Tracker!G859),"",Tracker!G859)</f>
        <v>4</v>
      </c>
      <c r="B908" s="971" t="str">
        <f>IF(ISBLANK(Tracker!H859),"",Tracker!H859)</f>
        <v>Cosford Crescent</v>
      </c>
      <c r="C908" s="972"/>
      <c r="D908" s="972"/>
      <c r="E908" s="973"/>
      <c r="F908" s="96" t="str">
        <f>IF(ISBLANK(Tracker!L859),"",Tracker!L859)</f>
        <v>B35 6QE</v>
      </c>
      <c r="G908" s="217">
        <f t="shared" si="104"/>
        <v>870</v>
      </c>
      <c r="H908" s="368"/>
      <c r="I908" s="287"/>
      <c r="J908" s="287"/>
      <c r="K908" s="287"/>
      <c r="L908" s="287"/>
      <c r="M908" s="287"/>
      <c r="N908" s="287"/>
      <c r="O908" s="287"/>
      <c r="P908" s="287"/>
      <c r="Q908" s="287"/>
      <c r="R908" s="287"/>
      <c r="S908" s="287"/>
      <c r="T908" s="286"/>
      <c r="U908" s="367"/>
      <c r="V908" s="287"/>
      <c r="W908" s="287"/>
      <c r="X908" s="287"/>
      <c r="Y908" s="287"/>
      <c r="Z908" s="287"/>
      <c r="AA908" s="287"/>
      <c r="AB908" s="287"/>
      <c r="AC908" s="287"/>
      <c r="AD908" s="287"/>
      <c r="AE908" s="287"/>
      <c r="AF908" s="287"/>
      <c r="AG908" s="365"/>
      <c r="AH908" s="368"/>
      <c r="AI908" s="287"/>
      <c r="AJ908" s="287"/>
      <c r="AK908" s="287"/>
      <c r="AL908" s="287"/>
      <c r="AM908" s="287"/>
      <c r="AN908" s="287"/>
      <c r="AO908" s="287"/>
      <c r="AP908" s="287"/>
      <c r="AQ908" s="287"/>
      <c r="AR908" s="287"/>
      <c r="AS908" s="287"/>
      <c r="AT908" s="286"/>
      <c r="AU908" s="367"/>
      <c r="AV908" s="287"/>
      <c r="AW908" s="287"/>
      <c r="AX908" s="287"/>
      <c r="AY908" s="287"/>
      <c r="AZ908" s="287"/>
      <c r="BA908" s="287"/>
      <c r="BB908" s="287"/>
      <c r="BC908" s="287"/>
      <c r="BD908" s="287"/>
      <c r="BE908" s="287"/>
      <c r="BF908" s="288"/>
      <c r="BG908" s="396"/>
      <c r="BH908" s="397"/>
      <c r="BI908" s="287"/>
      <c r="BJ908" s="287"/>
      <c r="BK908" s="287"/>
      <c r="BL908" s="287"/>
      <c r="BM908" s="287"/>
      <c r="BN908" s="287"/>
      <c r="BO908" s="287"/>
      <c r="BP908" s="287"/>
      <c r="BQ908" s="287"/>
      <c r="BR908" s="287"/>
      <c r="BS908" s="287"/>
      <c r="BT908" s="286"/>
    </row>
    <row r="909" spans="1:72" s="217" customFormat="1" ht="11.65" customHeight="1" x14ac:dyDescent="0.2">
      <c r="A909" s="289">
        <f>IF(ISBLANK(Tracker!G860),"",Tracker!G860)</f>
        <v>5</v>
      </c>
      <c r="B909" s="971" t="str">
        <f>IF(ISBLANK(Tracker!H860),"",Tracker!H860)</f>
        <v>Cosford Crescent</v>
      </c>
      <c r="C909" s="972"/>
      <c r="D909" s="972"/>
      <c r="E909" s="973"/>
      <c r="F909" s="96" t="str">
        <f>IF(ISBLANK(Tracker!L860),"",Tracker!L860)</f>
        <v>B35 6QE</v>
      </c>
      <c r="G909" s="217">
        <f t="shared" si="104"/>
        <v>871</v>
      </c>
      <c r="H909" s="368"/>
      <c r="I909" s="287"/>
      <c r="J909" s="287"/>
      <c r="K909" s="287"/>
      <c r="L909" s="287"/>
      <c r="M909" s="287"/>
      <c r="N909" s="287"/>
      <c r="O909" s="287"/>
      <c r="P909" s="287"/>
      <c r="Q909" s="287"/>
      <c r="R909" s="287"/>
      <c r="S909" s="287"/>
      <c r="T909" s="286"/>
      <c r="U909" s="367"/>
      <c r="V909" s="287"/>
      <c r="W909" s="287"/>
      <c r="X909" s="287"/>
      <c r="Y909" s="287"/>
      <c r="Z909" s="287"/>
      <c r="AA909" s="287"/>
      <c r="AB909" s="287"/>
      <c r="AC909" s="287"/>
      <c r="AD909" s="287"/>
      <c r="AE909" s="287"/>
      <c r="AF909" s="287"/>
      <c r="AG909" s="365"/>
      <c r="AH909" s="368"/>
      <c r="AI909" s="287"/>
      <c r="AJ909" s="287"/>
      <c r="AK909" s="287"/>
      <c r="AL909" s="287"/>
      <c r="AM909" s="287"/>
      <c r="AN909" s="287"/>
      <c r="AO909" s="287"/>
      <c r="AP909" s="287"/>
      <c r="AQ909" s="287"/>
      <c r="AR909" s="287"/>
      <c r="AS909" s="287"/>
      <c r="AT909" s="286"/>
      <c r="AU909" s="367"/>
      <c r="AV909" s="287"/>
      <c r="AW909" s="287"/>
      <c r="AX909" s="287"/>
      <c r="AY909" s="287"/>
      <c r="AZ909" s="287"/>
      <c r="BA909" s="287"/>
      <c r="BB909" s="287"/>
      <c r="BC909" s="287"/>
      <c r="BD909" s="287"/>
      <c r="BE909" s="287"/>
      <c r="BF909" s="288"/>
      <c r="BG909" s="396"/>
      <c r="BH909" s="397"/>
      <c r="BI909" s="287"/>
      <c r="BJ909" s="287"/>
      <c r="BK909" s="287"/>
      <c r="BL909" s="287"/>
      <c r="BM909" s="287"/>
      <c r="BN909" s="287"/>
      <c r="BO909" s="287"/>
      <c r="BP909" s="287"/>
      <c r="BQ909" s="287"/>
      <c r="BR909" s="287"/>
      <c r="BS909" s="287"/>
      <c r="BT909" s="286"/>
    </row>
    <row r="910" spans="1:72" s="217" customFormat="1" ht="11.65" customHeight="1" x14ac:dyDescent="0.2">
      <c r="A910" s="289">
        <f>IF(ISBLANK(Tracker!G861),"",Tracker!G861)</f>
        <v>6</v>
      </c>
      <c r="B910" s="971" t="str">
        <f>IF(ISBLANK(Tracker!H861),"",Tracker!H861)</f>
        <v>Cosford Crescent</v>
      </c>
      <c r="C910" s="972"/>
      <c r="D910" s="972"/>
      <c r="E910" s="973"/>
      <c r="F910" s="96" t="str">
        <f>IF(ISBLANK(Tracker!L861),"",Tracker!L861)</f>
        <v>B35 6QE</v>
      </c>
      <c r="G910" s="217">
        <f t="shared" si="104"/>
        <v>872</v>
      </c>
      <c r="H910" s="368"/>
      <c r="I910" s="287"/>
      <c r="J910" s="287"/>
      <c r="K910" s="287"/>
      <c r="L910" s="287"/>
      <c r="M910" s="287"/>
      <c r="N910" s="287"/>
      <c r="O910" s="287"/>
      <c r="P910" s="287"/>
      <c r="Q910" s="287"/>
      <c r="R910" s="287"/>
      <c r="S910" s="287"/>
      <c r="T910" s="286"/>
      <c r="U910" s="367"/>
      <c r="V910" s="287"/>
      <c r="W910" s="287"/>
      <c r="X910" s="287"/>
      <c r="Y910" s="287"/>
      <c r="Z910" s="287"/>
      <c r="AA910" s="287"/>
      <c r="AB910" s="287"/>
      <c r="AC910" s="287"/>
      <c r="AD910" s="287"/>
      <c r="AE910" s="287"/>
      <c r="AF910" s="287"/>
      <c r="AG910" s="365"/>
      <c r="AH910" s="368"/>
      <c r="AI910" s="287"/>
      <c r="AJ910" s="287"/>
      <c r="AK910" s="287"/>
      <c r="AL910" s="287"/>
      <c r="AM910" s="287"/>
      <c r="AN910" s="287"/>
      <c r="AO910" s="287"/>
      <c r="AP910" s="287"/>
      <c r="AQ910" s="287"/>
      <c r="AR910" s="287"/>
      <c r="AS910" s="287"/>
      <c r="AT910" s="286"/>
      <c r="AU910" s="367"/>
      <c r="AV910" s="287"/>
      <c r="AW910" s="287"/>
      <c r="AX910" s="287"/>
      <c r="AY910" s="287"/>
      <c r="AZ910" s="287"/>
      <c r="BA910" s="287"/>
      <c r="BB910" s="287"/>
      <c r="BC910" s="287"/>
      <c r="BD910" s="287"/>
      <c r="BE910" s="287"/>
      <c r="BF910" s="288"/>
      <c r="BG910" s="396"/>
      <c r="BH910" s="397"/>
      <c r="BI910" s="287"/>
      <c r="BJ910" s="287"/>
      <c r="BK910" s="287"/>
      <c r="BL910" s="287"/>
      <c r="BM910" s="287"/>
      <c r="BN910" s="287"/>
      <c r="BO910" s="287"/>
      <c r="BP910" s="287"/>
      <c r="BQ910" s="287"/>
      <c r="BR910" s="287"/>
      <c r="BS910" s="287"/>
      <c r="BT910" s="286"/>
    </row>
    <row r="911" spans="1:72" s="217" customFormat="1" ht="11.65" customHeight="1" x14ac:dyDescent="0.2">
      <c r="A911" s="289">
        <f>IF(ISBLANK(Tracker!G862),"",Tracker!G862)</f>
        <v>7</v>
      </c>
      <c r="B911" s="971" t="str">
        <f>IF(ISBLANK(Tracker!H862),"",Tracker!H862)</f>
        <v>Cosford Crescent</v>
      </c>
      <c r="C911" s="972"/>
      <c r="D911" s="972"/>
      <c r="E911" s="973"/>
      <c r="F911" s="96" t="str">
        <f>IF(ISBLANK(Tracker!L862),"",Tracker!L862)</f>
        <v>B35 6QE</v>
      </c>
      <c r="G911" s="217">
        <f t="shared" si="104"/>
        <v>873</v>
      </c>
      <c r="H911" s="368"/>
      <c r="I911" s="287"/>
      <c r="J911" s="287"/>
      <c r="K911" s="287"/>
      <c r="L911" s="287"/>
      <c r="M911" s="287"/>
      <c r="N911" s="287"/>
      <c r="O911" s="287"/>
      <c r="P911" s="287"/>
      <c r="Q911" s="287"/>
      <c r="R911" s="287"/>
      <c r="S911" s="287"/>
      <c r="T911" s="286"/>
      <c r="U911" s="367"/>
      <c r="V911" s="287"/>
      <c r="W911" s="287"/>
      <c r="X911" s="287"/>
      <c r="Y911" s="287"/>
      <c r="Z911" s="287"/>
      <c r="AA911" s="287"/>
      <c r="AB911" s="287"/>
      <c r="AC911" s="287"/>
      <c r="AD911" s="287"/>
      <c r="AE911" s="287"/>
      <c r="AF911" s="287"/>
      <c r="AG911" s="365"/>
      <c r="AH911" s="368"/>
      <c r="AI911" s="287"/>
      <c r="AJ911" s="287"/>
      <c r="AK911" s="287"/>
      <c r="AL911" s="287"/>
      <c r="AM911" s="287"/>
      <c r="AN911" s="287"/>
      <c r="AO911" s="287"/>
      <c r="AP911" s="287"/>
      <c r="AQ911" s="287"/>
      <c r="AR911" s="287"/>
      <c r="AS911" s="287"/>
      <c r="AT911" s="286"/>
      <c r="AU911" s="367"/>
      <c r="AV911" s="287"/>
      <c r="AW911" s="287"/>
      <c r="AX911" s="287"/>
      <c r="AY911" s="287"/>
      <c r="AZ911" s="287"/>
      <c r="BA911" s="287"/>
      <c r="BB911" s="287"/>
      <c r="BC911" s="287"/>
      <c r="BD911" s="287"/>
      <c r="BE911" s="287"/>
      <c r="BF911" s="288"/>
      <c r="BG911" s="396"/>
      <c r="BH911" s="397"/>
      <c r="BI911" s="287"/>
      <c r="BJ911" s="287"/>
      <c r="BK911" s="287"/>
      <c r="BL911" s="287"/>
      <c r="BM911" s="287"/>
      <c r="BN911" s="287"/>
      <c r="BO911" s="287"/>
      <c r="BP911" s="287"/>
      <c r="BQ911" s="287"/>
      <c r="BR911" s="287"/>
      <c r="BS911" s="287"/>
      <c r="BT911" s="286"/>
    </row>
    <row r="912" spans="1:72" s="217" customFormat="1" ht="11.65" customHeight="1" x14ac:dyDescent="0.2">
      <c r="A912" s="289">
        <f>IF(ISBLANK(Tracker!G863),"",Tracker!G863)</f>
        <v>9</v>
      </c>
      <c r="B912" s="971" t="str">
        <f>IF(ISBLANK(Tracker!H863),"",Tracker!H863)</f>
        <v>Cosford Crescent</v>
      </c>
      <c r="C912" s="972"/>
      <c r="D912" s="972"/>
      <c r="E912" s="973"/>
      <c r="F912" s="96" t="str">
        <f>IF(ISBLANK(Tracker!L863),"",Tracker!L863)</f>
        <v>B35 6QE</v>
      </c>
      <c r="G912" s="217">
        <f t="shared" si="104"/>
        <v>874</v>
      </c>
      <c r="H912" s="368"/>
      <c r="I912" s="287"/>
      <c r="J912" s="287"/>
      <c r="K912" s="287"/>
      <c r="L912" s="287"/>
      <c r="M912" s="287"/>
      <c r="N912" s="287"/>
      <c r="O912" s="287"/>
      <c r="P912" s="287"/>
      <c r="Q912" s="287"/>
      <c r="R912" s="287"/>
      <c r="S912" s="287"/>
      <c r="T912" s="286"/>
      <c r="U912" s="367"/>
      <c r="V912" s="287"/>
      <c r="W912" s="287"/>
      <c r="X912" s="287"/>
      <c r="Y912" s="287"/>
      <c r="Z912" s="287"/>
      <c r="AA912" s="287"/>
      <c r="AB912" s="287"/>
      <c r="AC912" s="287"/>
      <c r="AD912" s="287"/>
      <c r="AE912" s="287"/>
      <c r="AF912" s="287"/>
      <c r="AG912" s="365"/>
      <c r="AH912" s="368"/>
      <c r="AI912" s="287"/>
      <c r="AJ912" s="287"/>
      <c r="AK912" s="287"/>
      <c r="AL912" s="287"/>
      <c r="AM912" s="287"/>
      <c r="AN912" s="287"/>
      <c r="AO912" s="287"/>
      <c r="AP912" s="287"/>
      <c r="AQ912" s="287"/>
      <c r="AR912" s="287"/>
      <c r="AS912" s="287"/>
      <c r="AT912" s="286"/>
      <c r="AU912" s="367"/>
      <c r="AV912" s="287"/>
      <c r="AW912" s="287"/>
      <c r="AX912" s="287"/>
      <c r="AY912" s="287"/>
      <c r="AZ912" s="287"/>
      <c r="BA912" s="287"/>
      <c r="BB912" s="287"/>
      <c r="BC912" s="287"/>
      <c r="BD912" s="287"/>
      <c r="BE912" s="287"/>
      <c r="BF912" s="288"/>
      <c r="BG912" s="396"/>
      <c r="BH912" s="397"/>
      <c r="BI912" s="287"/>
      <c r="BJ912" s="287"/>
      <c r="BK912" s="287"/>
      <c r="BL912" s="287"/>
      <c r="BM912" s="287"/>
      <c r="BN912" s="287"/>
      <c r="BO912" s="287"/>
      <c r="BP912" s="287"/>
      <c r="BQ912" s="287"/>
      <c r="BR912" s="287"/>
      <c r="BS912" s="287"/>
      <c r="BT912" s="286"/>
    </row>
    <row r="913" spans="1:72" s="217" customFormat="1" ht="11.65" customHeight="1" x14ac:dyDescent="0.2">
      <c r="A913" s="289">
        <f>IF(ISBLANK(Tracker!G864),"",Tracker!G864)</f>
        <v>11</v>
      </c>
      <c r="B913" s="971" t="str">
        <f>IF(ISBLANK(Tracker!H864),"",Tracker!H864)</f>
        <v>Cosford Crescent</v>
      </c>
      <c r="C913" s="972"/>
      <c r="D913" s="972"/>
      <c r="E913" s="973"/>
      <c r="F913" s="96" t="str">
        <f>IF(ISBLANK(Tracker!L864),"",Tracker!L864)</f>
        <v>B35 6QE</v>
      </c>
      <c r="G913" s="217">
        <f t="shared" ref="G913:G976" si="105">IF(B913&lt;&gt;"",G912+1,"")</f>
        <v>875</v>
      </c>
      <c r="H913" s="368"/>
      <c r="I913" s="287"/>
      <c r="J913" s="287"/>
      <c r="K913" s="287"/>
      <c r="L913" s="287"/>
      <c r="M913" s="287"/>
      <c r="N913" s="287"/>
      <c r="O913" s="287"/>
      <c r="P913" s="287"/>
      <c r="Q913" s="287"/>
      <c r="R913" s="287"/>
      <c r="S913" s="287"/>
      <c r="T913" s="286"/>
      <c r="U913" s="367"/>
      <c r="V913" s="287"/>
      <c r="W913" s="287"/>
      <c r="X913" s="287"/>
      <c r="Y913" s="287"/>
      <c r="Z913" s="287"/>
      <c r="AA913" s="287"/>
      <c r="AB913" s="287"/>
      <c r="AC913" s="287"/>
      <c r="AD913" s="287"/>
      <c r="AE913" s="287"/>
      <c r="AF913" s="287"/>
      <c r="AG913" s="365"/>
      <c r="AH913" s="368"/>
      <c r="AI913" s="287"/>
      <c r="AJ913" s="287"/>
      <c r="AK913" s="287"/>
      <c r="AL913" s="287"/>
      <c r="AM913" s="287"/>
      <c r="AN913" s="287"/>
      <c r="AO913" s="287"/>
      <c r="AP913" s="287"/>
      <c r="AQ913" s="287"/>
      <c r="AR913" s="287"/>
      <c r="AS913" s="287"/>
      <c r="AT913" s="286"/>
      <c r="AU913" s="367"/>
      <c r="AV913" s="287"/>
      <c r="AW913" s="287"/>
      <c r="AX913" s="287"/>
      <c r="AY913" s="287"/>
      <c r="AZ913" s="287"/>
      <c r="BA913" s="287"/>
      <c r="BB913" s="287"/>
      <c r="BC913" s="287"/>
      <c r="BD913" s="287"/>
      <c r="BE913" s="287"/>
      <c r="BF913" s="288"/>
      <c r="BG913" s="396"/>
      <c r="BH913" s="397"/>
      <c r="BI913" s="287"/>
      <c r="BJ913" s="287"/>
      <c r="BK913" s="287"/>
      <c r="BL913" s="287"/>
      <c r="BM913" s="287"/>
      <c r="BN913" s="287"/>
      <c r="BO913" s="287"/>
      <c r="BP913" s="287"/>
      <c r="BQ913" s="287"/>
      <c r="BR913" s="287"/>
      <c r="BS913" s="287"/>
      <c r="BT913" s="286"/>
    </row>
    <row r="914" spans="1:72" s="217" customFormat="1" ht="11.65" customHeight="1" x14ac:dyDescent="0.2">
      <c r="A914" s="289">
        <f>IF(ISBLANK(Tracker!G865),"",Tracker!G865)</f>
        <v>26</v>
      </c>
      <c r="B914" s="971" t="str">
        <f>IF(ISBLANK(Tracker!H865),"",Tracker!H865)</f>
        <v>Cosford Crescent</v>
      </c>
      <c r="C914" s="972"/>
      <c r="D914" s="972"/>
      <c r="E914" s="973"/>
      <c r="F914" s="96" t="str">
        <f>IF(ISBLANK(Tracker!L865),"",Tracker!L865)</f>
        <v>B35 6QE</v>
      </c>
      <c r="G914" s="217">
        <f t="shared" si="105"/>
        <v>876</v>
      </c>
      <c r="H914" s="368"/>
      <c r="I914" s="287"/>
      <c r="J914" s="287"/>
      <c r="K914" s="287"/>
      <c r="L914" s="287"/>
      <c r="M914" s="287"/>
      <c r="N914" s="287"/>
      <c r="O914" s="287"/>
      <c r="P914" s="287"/>
      <c r="Q914" s="287"/>
      <c r="R914" s="287"/>
      <c r="S914" s="287"/>
      <c r="T914" s="286"/>
      <c r="U914" s="367"/>
      <c r="V914" s="287"/>
      <c r="W914" s="287"/>
      <c r="X914" s="287"/>
      <c r="Y914" s="287"/>
      <c r="Z914" s="287"/>
      <c r="AA914" s="287"/>
      <c r="AB914" s="287"/>
      <c r="AC914" s="287"/>
      <c r="AD914" s="287"/>
      <c r="AE914" s="287"/>
      <c r="AF914" s="287"/>
      <c r="AG914" s="365"/>
      <c r="AH914" s="368"/>
      <c r="AI914" s="287"/>
      <c r="AJ914" s="287"/>
      <c r="AK914" s="287"/>
      <c r="AL914" s="287"/>
      <c r="AM914" s="287"/>
      <c r="AN914" s="287"/>
      <c r="AO914" s="287"/>
      <c r="AP914" s="287"/>
      <c r="AQ914" s="287"/>
      <c r="AR914" s="287"/>
      <c r="AS914" s="287"/>
      <c r="AT914" s="286"/>
      <c r="AU914" s="367"/>
      <c r="AV914" s="287"/>
      <c r="AW914" s="287"/>
      <c r="AX914" s="287"/>
      <c r="AY914" s="287"/>
      <c r="AZ914" s="287"/>
      <c r="BA914" s="287"/>
      <c r="BB914" s="287"/>
      <c r="BC914" s="287"/>
      <c r="BD914" s="287"/>
      <c r="BE914" s="287"/>
      <c r="BF914" s="288"/>
      <c r="BG914" s="396"/>
      <c r="BH914" s="397"/>
      <c r="BI914" s="287"/>
      <c r="BJ914" s="287"/>
      <c r="BK914" s="287"/>
      <c r="BL914" s="287"/>
      <c r="BM914" s="287"/>
      <c r="BN914" s="287"/>
      <c r="BO914" s="287"/>
      <c r="BP914" s="287"/>
      <c r="BQ914" s="287"/>
      <c r="BR914" s="287"/>
      <c r="BS914" s="287"/>
      <c r="BT914" s="286"/>
    </row>
    <row r="915" spans="1:72" s="217" customFormat="1" ht="11.65" customHeight="1" x14ac:dyDescent="0.2">
      <c r="A915" s="289">
        <f>IF(ISBLANK(Tracker!G866),"",Tracker!G866)</f>
        <v>48</v>
      </c>
      <c r="B915" s="971" t="str">
        <f>IF(ISBLANK(Tracker!H866),"",Tracker!H866)</f>
        <v>Cosford Crescent</v>
      </c>
      <c r="C915" s="972"/>
      <c r="D915" s="972"/>
      <c r="E915" s="973"/>
      <c r="F915" s="96" t="str">
        <f>IF(ISBLANK(Tracker!L866),"",Tracker!L866)</f>
        <v>B35 6QE</v>
      </c>
      <c r="G915" s="217">
        <f t="shared" si="105"/>
        <v>877</v>
      </c>
      <c r="H915" s="368"/>
      <c r="I915" s="287"/>
      <c r="J915" s="287"/>
      <c r="K915" s="287"/>
      <c r="L915" s="287"/>
      <c r="M915" s="287"/>
      <c r="N915" s="287"/>
      <c r="O915" s="287"/>
      <c r="P915" s="287"/>
      <c r="Q915" s="287"/>
      <c r="R915" s="287"/>
      <c r="S915" s="287"/>
      <c r="T915" s="286"/>
      <c r="U915" s="367"/>
      <c r="V915" s="287"/>
      <c r="W915" s="287"/>
      <c r="X915" s="287"/>
      <c r="Y915" s="287"/>
      <c r="Z915" s="287"/>
      <c r="AA915" s="287"/>
      <c r="AB915" s="287"/>
      <c r="AC915" s="287"/>
      <c r="AD915" s="287"/>
      <c r="AE915" s="287"/>
      <c r="AF915" s="287"/>
      <c r="AG915" s="365"/>
      <c r="AH915" s="368"/>
      <c r="AI915" s="287"/>
      <c r="AJ915" s="287"/>
      <c r="AK915" s="287"/>
      <c r="AL915" s="287"/>
      <c r="AM915" s="287"/>
      <c r="AN915" s="287"/>
      <c r="AO915" s="287"/>
      <c r="AP915" s="287"/>
      <c r="AQ915" s="287"/>
      <c r="AR915" s="287"/>
      <c r="AS915" s="287"/>
      <c r="AT915" s="286"/>
      <c r="AU915" s="367"/>
      <c r="AV915" s="287"/>
      <c r="AW915" s="287"/>
      <c r="AX915" s="287"/>
      <c r="AY915" s="287"/>
      <c r="AZ915" s="287"/>
      <c r="BA915" s="287"/>
      <c r="BB915" s="287"/>
      <c r="BC915" s="287"/>
      <c r="BD915" s="287"/>
      <c r="BE915" s="287"/>
      <c r="BF915" s="288"/>
      <c r="BG915" s="396"/>
      <c r="BH915" s="397"/>
      <c r="BI915" s="287"/>
      <c r="BJ915" s="287"/>
      <c r="BK915" s="287"/>
      <c r="BL915" s="287"/>
      <c r="BM915" s="287"/>
      <c r="BN915" s="287"/>
      <c r="BO915" s="287"/>
      <c r="BP915" s="287"/>
      <c r="BQ915" s="287"/>
      <c r="BR915" s="287"/>
      <c r="BS915" s="287"/>
      <c r="BT915" s="286"/>
    </row>
    <row r="916" spans="1:72" s="217" customFormat="1" ht="11.65" customHeight="1" x14ac:dyDescent="0.2">
      <c r="A916" s="289">
        <f>IF(ISBLANK(Tracker!G867),"",Tracker!G867)</f>
        <v>50</v>
      </c>
      <c r="B916" s="971" t="str">
        <f>IF(ISBLANK(Tracker!H867),"",Tracker!H867)</f>
        <v>Cosford Crescent</v>
      </c>
      <c r="C916" s="972"/>
      <c r="D916" s="972"/>
      <c r="E916" s="973"/>
      <c r="F916" s="96" t="str">
        <f>IF(ISBLANK(Tracker!L867),"",Tracker!L867)</f>
        <v>B35 6QE</v>
      </c>
      <c r="G916" s="217">
        <f t="shared" si="105"/>
        <v>878</v>
      </c>
      <c r="H916" s="368"/>
      <c r="I916" s="287"/>
      <c r="J916" s="287"/>
      <c r="K916" s="287"/>
      <c r="L916" s="287"/>
      <c r="M916" s="287"/>
      <c r="N916" s="287"/>
      <c r="O916" s="287"/>
      <c r="P916" s="287"/>
      <c r="Q916" s="287"/>
      <c r="R916" s="287"/>
      <c r="S916" s="287"/>
      <c r="T916" s="286"/>
      <c r="U916" s="367"/>
      <c r="V916" s="287"/>
      <c r="W916" s="287"/>
      <c r="X916" s="287"/>
      <c r="Y916" s="287"/>
      <c r="Z916" s="287"/>
      <c r="AA916" s="287"/>
      <c r="AB916" s="287"/>
      <c r="AC916" s="287"/>
      <c r="AD916" s="287"/>
      <c r="AE916" s="287"/>
      <c r="AF916" s="287"/>
      <c r="AG916" s="365"/>
      <c r="AH916" s="368"/>
      <c r="AI916" s="287"/>
      <c r="AJ916" s="287"/>
      <c r="AK916" s="287"/>
      <c r="AL916" s="287"/>
      <c r="AM916" s="287"/>
      <c r="AN916" s="287"/>
      <c r="AO916" s="287"/>
      <c r="AP916" s="287"/>
      <c r="AQ916" s="287"/>
      <c r="AR916" s="287"/>
      <c r="AS916" s="287"/>
      <c r="AT916" s="286"/>
      <c r="AU916" s="367"/>
      <c r="AV916" s="287"/>
      <c r="AW916" s="287"/>
      <c r="AX916" s="287"/>
      <c r="AY916" s="287"/>
      <c r="AZ916" s="287"/>
      <c r="BA916" s="287"/>
      <c r="BB916" s="287"/>
      <c r="BC916" s="287"/>
      <c r="BD916" s="287"/>
      <c r="BE916" s="287"/>
      <c r="BF916" s="288"/>
      <c r="BG916" s="396"/>
      <c r="BH916" s="397"/>
      <c r="BI916" s="287"/>
      <c r="BJ916" s="287"/>
      <c r="BK916" s="287"/>
      <c r="BL916" s="287"/>
      <c r="BM916" s="287"/>
      <c r="BN916" s="287"/>
      <c r="BO916" s="287"/>
      <c r="BP916" s="287"/>
      <c r="BQ916" s="287"/>
      <c r="BR916" s="287"/>
      <c r="BS916" s="287"/>
      <c r="BT916" s="286"/>
    </row>
    <row r="917" spans="1:72" s="217" customFormat="1" ht="11.65" customHeight="1" x14ac:dyDescent="0.2">
      <c r="A917" s="289">
        <f>IF(ISBLANK(Tracker!G868),"",Tracker!G868)</f>
        <v>52</v>
      </c>
      <c r="B917" s="971" t="str">
        <f>IF(ISBLANK(Tracker!H868),"",Tracker!H868)</f>
        <v>Cosford Crescent</v>
      </c>
      <c r="C917" s="972"/>
      <c r="D917" s="972"/>
      <c r="E917" s="973"/>
      <c r="F917" s="96" t="str">
        <f>IF(ISBLANK(Tracker!L868),"",Tracker!L868)</f>
        <v>B35 6QE</v>
      </c>
      <c r="G917" s="217">
        <f t="shared" si="105"/>
        <v>879</v>
      </c>
      <c r="H917" s="368"/>
      <c r="I917" s="287"/>
      <c r="J917" s="287"/>
      <c r="K917" s="287"/>
      <c r="L917" s="287"/>
      <c r="M917" s="287"/>
      <c r="N917" s="287"/>
      <c r="O917" s="287"/>
      <c r="P917" s="287"/>
      <c r="Q917" s="287"/>
      <c r="R917" s="287"/>
      <c r="S917" s="287"/>
      <c r="T917" s="286"/>
      <c r="U917" s="367"/>
      <c r="V917" s="287"/>
      <c r="W917" s="287"/>
      <c r="X917" s="287"/>
      <c r="Y917" s="287"/>
      <c r="Z917" s="287"/>
      <c r="AA917" s="287"/>
      <c r="AB917" s="287"/>
      <c r="AC917" s="287"/>
      <c r="AD917" s="287"/>
      <c r="AE917" s="287"/>
      <c r="AF917" s="287"/>
      <c r="AG917" s="365"/>
      <c r="AH917" s="368"/>
      <c r="AI917" s="287"/>
      <c r="AJ917" s="287"/>
      <c r="AK917" s="287"/>
      <c r="AL917" s="287"/>
      <c r="AM917" s="287"/>
      <c r="AN917" s="287"/>
      <c r="AO917" s="287"/>
      <c r="AP917" s="287"/>
      <c r="AQ917" s="287"/>
      <c r="AR917" s="287"/>
      <c r="AS917" s="287"/>
      <c r="AT917" s="286"/>
      <c r="AU917" s="367"/>
      <c r="AV917" s="287"/>
      <c r="AW917" s="287"/>
      <c r="AX917" s="287"/>
      <c r="AY917" s="287"/>
      <c r="AZ917" s="287"/>
      <c r="BA917" s="287"/>
      <c r="BB917" s="287"/>
      <c r="BC917" s="287"/>
      <c r="BD917" s="287"/>
      <c r="BE917" s="287"/>
      <c r="BF917" s="288"/>
      <c r="BG917" s="396"/>
      <c r="BH917" s="397"/>
      <c r="BI917" s="287"/>
      <c r="BJ917" s="287"/>
      <c r="BK917" s="287"/>
      <c r="BL917" s="287"/>
      <c r="BM917" s="287"/>
      <c r="BN917" s="287"/>
      <c r="BO917" s="287"/>
      <c r="BP917" s="287"/>
      <c r="BQ917" s="287"/>
      <c r="BR917" s="287"/>
      <c r="BS917" s="287"/>
      <c r="BT917" s="286"/>
    </row>
    <row r="918" spans="1:72" s="217" customFormat="1" ht="11.65" customHeight="1" x14ac:dyDescent="0.2">
      <c r="A918" s="289">
        <f>IF(ISBLANK(Tracker!G869),"",Tracker!G869)</f>
        <v>54</v>
      </c>
      <c r="B918" s="971" t="str">
        <f>IF(ISBLANK(Tracker!H869),"",Tracker!H869)</f>
        <v>Cosford Crescent</v>
      </c>
      <c r="C918" s="972"/>
      <c r="D918" s="972"/>
      <c r="E918" s="973"/>
      <c r="F918" s="96" t="str">
        <f>IF(ISBLANK(Tracker!L869),"",Tracker!L869)</f>
        <v>B35 6QE</v>
      </c>
      <c r="G918" s="217">
        <f t="shared" si="105"/>
        <v>880</v>
      </c>
      <c r="H918" s="368"/>
      <c r="I918" s="287"/>
      <c r="J918" s="287"/>
      <c r="K918" s="287"/>
      <c r="L918" s="287"/>
      <c r="M918" s="287"/>
      <c r="N918" s="287"/>
      <c r="O918" s="287"/>
      <c r="P918" s="287"/>
      <c r="Q918" s="287"/>
      <c r="R918" s="287"/>
      <c r="S918" s="287"/>
      <c r="T918" s="286"/>
      <c r="U918" s="367"/>
      <c r="V918" s="287"/>
      <c r="W918" s="287"/>
      <c r="X918" s="287"/>
      <c r="Y918" s="287"/>
      <c r="Z918" s="287"/>
      <c r="AA918" s="287"/>
      <c r="AB918" s="287"/>
      <c r="AC918" s="287"/>
      <c r="AD918" s="287"/>
      <c r="AE918" s="287"/>
      <c r="AF918" s="287"/>
      <c r="AG918" s="365"/>
      <c r="AH918" s="368"/>
      <c r="AI918" s="287"/>
      <c r="AJ918" s="287"/>
      <c r="AK918" s="287"/>
      <c r="AL918" s="287"/>
      <c r="AM918" s="287"/>
      <c r="AN918" s="287"/>
      <c r="AO918" s="287"/>
      <c r="AP918" s="287"/>
      <c r="AQ918" s="287"/>
      <c r="AR918" s="287"/>
      <c r="AS918" s="287"/>
      <c r="AT918" s="286"/>
      <c r="AU918" s="367"/>
      <c r="AV918" s="287"/>
      <c r="AW918" s="287"/>
      <c r="AX918" s="287"/>
      <c r="AY918" s="287"/>
      <c r="AZ918" s="287"/>
      <c r="BA918" s="287"/>
      <c r="BB918" s="287"/>
      <c r="BC918" s="287"/>
      <c r="BD918" s="287"/>
      <c r="BE918" s="287"/>
      <c r="BF918" s="288"/>
      <c r="BG918" s="396"/>
      <c r="BH918" s="397"/>
      <c r="BI918" s="287"/>
      <c r="BJ918" s="287"/>
      <c r="BK918" s="287"/>
      <c r="BL918" s="287"/>
      <c r="BM918" s="287"/>
      <c r="BN918" s="287"/>
      <c r="BO918" s="287"/>
      <c r="BP918" s="287"/>
      <c r="BQ918" s="287"/>
      <c r="BR918" s="287"/>
      <c r="BS918" s="287"/>
      <c r="BT918" s="286"/>
    </row>
    <row r="919" spans="1:72" s="217" customFormat="1" ht="11.65" customHeight="1" x14ac:dyDescent="0.2">
      <c r="A919" s="289">
        <f>IF(ISBLANK(Tracker!G870),"",Tracker!G870)</f>
        <v>56</v>
      </c>
      <c r="B919" s="971" t="str">
        <f>IF(ISBLANK(Tracker!H870),"",Tracker!H870)</f>
        <v>Cosford Crescent</v>
      </c>
      <c r="C919" s="972"/>
      <c r="D919" s="972"/>
      <c r="E919" s="973"/>
      <c r="F919" s="96" t="str">
        <f>IF(ISBLANK(Tracker!L870),"",Tracker!L870)</f>
        <v>B35 6QE</v>
      </c>
      <c r="G919" s="217">
        <f t="shared" si="105"/>
        <v>881</v>
      </c>
      <c r="H919" s="368"/>
      <c r="I919" s="287"/>
      <c r="J919" s="287"/>
      <c r="K919" s="287"/>
      <c r="L919" s="287"/>
      <c r="M919" s="287"/>
      <c r="N919" s="287"/>
      <c r="O919" s="287"/>
      <c r="P919" s="287"/>
      <c r="Q919" s="287"/>
      <c r="R919" s="287"/>
      <c r="S919" s="287"/>
      <c r="T919" s="286"/>
      <c r="U919" s="367"/>
      <c r="V919" s="287"/>
      <c r="W919" s="287"/>
      <c r="X919" s="287"/>
      <c r="Y919" s="287"/>
      <c r="Z919" s="287"/>
      <c r="AA919" s="287"/>
      <c r="AB919" s="287"/>
      <c r="AC919" s="287"/>
      <c r="AD919" s="287"/>
      <c r="AE919" s="287"/>
      <c r="AF919" s="287"/>
      <c r="AG919" s="365"/>
      <c r="AH919" s="368"/>
      <c r="AI919" s="287"/>
      <c r="AJ919" s="287"/>
      <c r="AK919" s="287"/>
      <c r="AL919" s="287"/>
      <c r="AM919" s="287"/>
      <c r="AN919" s="287"/>
      <c r="AO919" s="287"/>
      <c r="AP919" s="287"/>
      <c r="AQ919" s="287"/>
      <c r="AR919" s="287"/>
      <c r="AS919" s="287"/>
      <c r="AT919" s="286"/>
      <c r="AU919" s="367"/>
      <c r="AV919" s="287"/>
      <c r="AW919" s="287"/>
      <c r="AX919" s="287"/>
      <c r="AY919" s="287"/>
      <c r="AZ919" s="287"/>
      <c r="BA919" s="287"/>
      <c r="BB919" s="287"/>
      <c r="BC919" s="287"/>
      <c r="BD919" s="287"/>
      <c r="BE919" s="287"/>
      <c r="BF919" s="288"/>
      <c r="BG919" s="396"/>
      <c r="BH919" s="397"/>
      <c r="BI919" s="287"/>
      <c r="BJ919" s="287"/>
      <c r="BK919" s="287"/>
      <c r="BL919" s="287"/>
      <c r="BM919" s="287"/>
      <c r="BN919" s="287"/>
      <c r="BO919" s="287"/>
      <c r="BP919" s="287"/>
      <c r="BQ919" s="287"/>
      <c r="BR919" s="287"/>
      <c r="BS919" s="287"/>
      <c r="BT919" s="286"/>
    </row>
    <row r="920" spans="1:72" s="217" customFormat="1" ht="11.65" customHeight="1" x14ac:dyDescent="0.2">
      <c r="A920" s="289">
        <f>IF(ISBLANK(Tracker!G871),"",Tracker!G871)</f>
        <v>60</v>
      </c>
      <c r="B920" s="971" t="str">
        <f>IF(ISBLANK(Tracker!H871),"",Tracker!H871)</f>
        <v>Cosford Crescent</v>
      </c>
      <c r="C920" s="972"/>
      <c r="D920" s="972"/>
      <c r="E920" s="973"/>
      <c r="F920" s="96" t="str">
        <f>IF(ISBLANK(Tracker!L871),"",Tracker!L871)</f>
        <v>B35 6QE</v>
      </c>
      <c r="G920" s="217">
        <f t="shared" si="105"/>
        <v>882</v>
      </c>
      <c r="H920" s="368"/>
      <c r="I920" s="287"/>
      <c r="J920" s="287"/>
      <c r="K920" s="287"/>
      <c r="L920" s="287"/>
      <c r="M920" s="287"/>
      <c r="N920" s="287"/>
      <c r="O920" s="287"/>
      <c r="P920" s="287"/>
      <c r="Q920" s="287"/>
      <c r="R920" s="287"/>
      <c r="S920" s="287"/>
      <c r="T920" s="286"/>
      <c r="U920" s="367"/>
      <c r="V920" s="287"/>
      <c r="W920" s="287"/>
      <c r="X920" s="287"/>
      <c r="Y920" s="287"/>
      <c r="Z920" s="287"/>
      <c r="AA920" s="287"/>
      <c r="AB920" s="287"/>
      <c r="AC920" s="287"/>
      <c r="AD920" s="287"/>
      <c r="AE920" s="287"/>
      <c r="AF920" s="287"/>
      <c r="AG920" s="365"/>
      <c r="AH920" s="368"/>
      <c r="AI920" s="287"/>
      <c r="AJ920" s="287"/>
      <c r="AK920" s="287"/>
      <c r="AL920" s="287"/>
      <c r="AM920" s="287"/>
      <c r="AN920" s="287"/>
      <c r="AO920" s="287"/>
      <c r="AP920" s="287"/>
      <c r="AQ920" s="287"/>
      <c r="AR920" s="287"/>
      <c r="AS920" s="287"/>
      <c r="AT920" s="286"/>
      <c r="AU920" s="367"/>
      <c r="AV920" s="287"/>
      <c r="AW920" s="287"/>
      <c r="AX920" s="287"/>
      <c r="AY920" s="287"/>
      <c r="AZ920" s="287"/>
      <c r="BA920" s="287"/>
      <c r="BB920" s="287"/>
      <c r="BC920" s="287"/>
      <c r="BD920" s="287"/>
      <c r="BE920" s="287"/>
      <c r="BF920" s="288"/>
      <c r="BG920" s="396"/>
      <c r="BH920" s="397"/>
      <c r="BI920" s="287"/>
      <c r="BJ920" s="287"/>
      <c r="BK920" s="287"/>
      <c r="BL920" s="287"/>
      <c r="BM920" s="287"/>
      <c r="BN920" s="287"/>
      <c r="BO920" s="287"/>
      <c r="BP920" s="287"/>
      <c r="BQ920" s="287"/>
      <c r="BR920" s="287"/>
      <c r="BS920" s="287"/>
      <c r="BT920" s="286"/>
    </row>
    <row r="921" spans="1:72" s="217" customFormat="1" ht="11.65" customHeight="1" x14ac:dyDescent="0.2">
      <c r="A921" s="289">
        <f>IF(ISBLANK(Tracker!G872),"",Tracker!G872)</f>
        <v>62</v>
      </c>
      <c r="B921" s="971" t="str">
        <f>IF(ISBLANK(Tracker!H872),"",Tracker!H872)</f>
        <v>Cosford Crescent</v>
      </c>
      <c r="C921" s="972"/>
      <c r="D921" s="972"/>
      <c r="E921" s="973"/>
      <c r="F921" s="96" t="str">
        <f>IF(ISBLANK(Tracker!L872),"",Tracker!L872)</f>
        <v>B35 6QE</v>
      </c>
      <c r="G921" s="217">
        <f t="shared" si="105"/>
        <v>883</v>
      </c>
      <c r="H921" s="368"/>
      <c r="I921" s="287"/>
      <c r="J921" s="287"/>
      <c r="K921" s="287"/>
      <c r="L921" s="287"/>
      <c r="M921" s="287"/>
      <c r="N921" s="287"/>
      <c r="O921" s="287"/>
      <c r="P921" s="287"/>
      <c r="Q921" s="287"/>
      <c r="R921" s="287"/>
      <c r="S921" s="287"/>
      <c r="T921" s="286"/>
      <c r="U921" s="367"/>
      <c r="V921" s="287"/>
      <c r="W921" s="287"/>
      <c r="X921" s="287"/>
      <c r="Y921" s="287"/>
      <c r="Z921" s="287"/>
      <c r="AA921" s="287"/>
      <c r="AB921" s="287"/>
      <c r="AC921" s="287"/>
      <c r="AD921" s="287"/>
      <c r="AE921" s="287"/>
      <c r="AF921" s="287"/>
      <c r="AG921" s="365"/>
      <c r="AH921" s="368"/>
      <c r="AI921" s="287"/>
      <c r="AJ921" s="287"/>
      <c r="AK921" s="287"/>
      <c r="AL921" s="287"/>
      <c r="AM921" s="287"/>
      <c r="AN921" s="287"/>
      <c r="AO921" s="287"/>
      <c r="AP921" s="287"/>
      <c r="AQ921" s="287"/>
      <c r="AR921" s="287"/>
      <c r="AS921" s="287"/>
      <c r="AT921" s="286"/>
      <c r="AU921" s="367"/>
      <c r="AV921" s="287"/>
      <c r="AW921" s="287"/>
      <c r="AX921" s="287"/>
      <c r="AY921" s="287"/>
      <c r="AZ921" s="287"/>
      <c r="BA921" s="287"/>
      <c r="BB921" s="287"/>
      <c r="BC921" s="287"/>
      <c r="BD921" s="287"/>
      <c r="BE921" s="287"/>
      <c r="BF921" s="288"/>
      <c r="BG921" s="396"/>
      <c r="BH921" s="397"/>
      <c r="BI921" s="287"/>
      <c r="BJ921" s="287"/>
      <c r="BK921" s="287"/>
      <c r="BL921" s="287"/>
      <c r="BM921" s="287"/>
      <c r="BN921" s="287"/>
      <c r="BO921" s="287"/>
      <c r="BP921" s="287"/>
      <c r="BQ921" s="287"/>
      <c r="BR921" s="287"/>
      <c r="BS921" s="287"/>
      <c r="BT921" s="286"/>
    </row>
    <row r="922" spans="1:72" s="217" customFormat="1" ht="11.65" customHeight="1" x14ac:dyDescent="0.2">
      <c r="A922" s="289">
        <f>IF(ISBLANK(Tracker!G873),"",Tracker!G873)</f>
        <v>88</v>
      </c>
      <c r="B922" s="971" t="str">
        <f>IF(ISBLANK(Tracker!H873),"",Tracker!H873)</f>
        <v>Cosford Crescent</v>
      </c>
      <c r="C922" s="972"/>
      <c r="D922" s="972"/>
      <c r="E922" s="973"/>
      <c r="F922" s="96" t="str">
        <f>IF(ISBLANK(Tracker!L873),"",Tracker!L873)</f>
        <v>B35 6QE</v>
      </c>
      <c r="G922" s="217">
        <f t="shared" si="105"/>
        <v>884</v>
      </c>
      <c r="H922" s="368"/>
      <c r="I922" s="287"/>
      <c r="J922" s="287"/>
      <c r="K922" s="287"/>
      <c r="L922" s="287"/>
      <c r="M922" s="287"/>
      <c r="N922" s="287"/>
      <c r="O922" s="287"/>
      <c r="P922" s="287"/>
      <c r="Q922" s="287"/>
      <c r="R922" s="287"/>
      <c r="S922" s="287"/>
      <c r="T922" s="286"/>
      <c r="U922" s="367"/>
      <c r="V922" s="287"/>
      <c r="W922" s="287"/>
      <c r="X922" s="287"/>
      <c r="Y922" s="287"/>
      <c r="Z922" s="287"/>
      <c r="AA922" s="287"/>
      <c r="AB922" s="287"/>
      <c r="AC922" s="287"/>
      <c r="AD922" s="287"/>
      <c r="AE922" s="287"/>
      <c r="AF922" s="287"/>
      <c r="AG922" s="365"/>
      <c r="AH922" s="368"/>
      <c r="AI922" s="287"/>
      <c r="AJ922" s="287"/>
      <c r="AK922" s="287"/>
      <c r="AL922" s="287"/>
      <c r="AM922" s="287"/>
      <c r="AN922" s="287"/>
      <c r="AO922" s="287"/>
      <c r="AP922" s="287"/>
      <c r="AQ922" s="287"/>
      <c r="AR922" s="287"/>
      <c r="AS922" s="287"/>
      <c r="AT922" s="286"/>
      <c r="AU922" s="367"/>
      <c r="AV922" s="287"/>
      <c r="AW922" s="287"/>
      <c r="AX922" s="287"/>
      <c r="AY922" s="287"/>
      <c r="AZ922" s="287"/>
      <c r="BA922" s="287"/>
      <c r="BB922" s="287"/>
      <c r="BC922" s="287"/>
      <c r="BD922" s="287"/>
      <c r="BE922" s="287"/>
      <c r="BF922" s="288"/>
      <c r="BG922" s="396"/>
      <c r="BH922" s="397"/>
      <c r="BI922" s="287"/>
      <c r="BJ922" s="287"/>
      <c r="BK922" s="287"/>
      <c r="BL922" s="287"/>
      <c r="BM922" s="287"/>
      <c r="BN922" s="287"/>
      <c r="BO922" s="287"/>
      <c r="BP922" s="287"/>
      <c r="BQ922" s="287"/>
      <c r="BR922" s="287"/>
      <c r="BS922" s="287"/>
      <c r="BT922" s="286"/>
    </row>
    <row r="923" spans="1:72" s="217" customFormat="1" ht="11.65" customHeight="1" x14ac:dyDescent="0.2">
      <c r="A923" s="289">
        <f>IF(ISBLANK(Tracker!G874),"",Tracker!G874)</f>
        <v>90</v>
      </c>
      <c r="B923" s="971" t="str">
        <f>IF(ISBLANK(Tracker!H874),"",Tracker!H874)</f>
        <v>Cosford Crescent</v>
      </c>
      <c r="C923" s="972"/>
      <c r="D923" s="972"/>
      <c r="E923" s="973"/>
      <c r="F923" s="96" t="str">
        <f>IF(ISBLANK(Tracker!L874),"",Tracker!L874)</f>
        <v>B35 6QE</v>
      </c>
      <c r="G923" s="217">
        <f t="shared" si="105"/>
        <v>885</v>
      </c>
      <c r="H923" s="368"/>
      <c r="I923" s="287"/>
      <c r="J923" s="287"/>
      <c r="K923" s="287"/>
      <c r="L923" s="287"/>
      <c r="M923" s="287"/>
      <c r="N923" s="287"/>
      <c r="O923" s="287"/>
      <c r="P923" s="287"/>
      <c r="Q923" s="287"/>
      <c r="R923" s="287"/>
      <c r="S923" s="287"/>
      <c r="T923" s="286"/>
      <c r="U923" s="367"/>
      <c r="V923" s="287"/>
      <c r="W923" s="287"/>
      <c r="X923" s="287"/>
      <c r="Y923" s="287"/>
      <c r="Z923" s="287"/>
      <c r="AA923" s="287"/>
      <c r="AB923" s="287"/>
      <c r="AC923" s="287"/>
      <c r="AD923" s="287"/>
      <c r="AE923" s="287"/>
      <c r="AF923" s="287"/>
      <c r="AG923" s="365"/>
      <c r="AH923" s="368"/>
      <c r="AI923" s="287"/>
      <c r="AJ923" s="287"/>
      <c r="AK923" s="287"/>
      <c r="AL923" s="287"/>
      <c r="AM923" s="287"/>
      <c r="AN923" s="287"/>
      <c r="AO923" s="287"/>
      <c r="AP923" s="287"/>
      <c r="AQ923" s="287"/>
      <c r="AR923" s="287"/>
      <c r="AS923" s="287"/>
      <c r="AT923" s="286"/>
      <c r="AU923" s="367"/>
      <c r="AV923" s="287"/>
      <c r="AW923" s="287"/>
      <c r="AX923" s="287"/>
      <c r="AY923" s="287"/>
      <c r="AZ923" s="287"/>
      <c r="BA923" s="287"/>
      <c r="BB923" s="287"/>
      <c r="BC923" s="287"/>
      <c r="BD923" s="287"/>
      <c r="BE923" s="287"/>
      <c r="BF923" s="288"/>
      <c r="BG923" s="396"/>
      <c r="BH923" s="397"/>
      <c r="BI923" s="287"/>
      <c r="BJ923" s="287"/>
      <c r="BK923" s="287"/>
      <c r="BL923" s="287"/>
      <c r="BM923" s="287"/>
      <c r="BN923" s="287"/>
      <c r="BO923" s="287"/>
      <c r="BP923" s="287"/>
      <c r="BQ923" s="287"/>
      <c r="BR923" s="287"/>
      <c r="BS923" s="287"/>
      <c r="BT923" s="286"/>
    </row>
    <row r="924" spans="1:72" s="217" customFormat="1" ht="11.65" customHeight="1" x14ac:dyDescent="0.2">
      <c r="A924" s="289">
        <f>IF(ISBLANK(Tracker!G875),"",Tracker!G875)</f>
        <v>94</v>
      </c>
      <c r="B924" s="971" t="str">
        <f>IF(ISBLANK(Tracker!H875),"",Tracker!H875)</f>
        <v>Cosford Crescent</v>
      </c>
      <c r="C924" s="972"/>
      <c r="D924" s="972"/>
      <c r="E924" s="973"/>
      <c r="F924" s="96" t="str">
        <f>IF(ISBLANK(Tracker!L875),"",Tracker!L875)</f>
        <v>B35 6QE</v>
      </c>
      <c r="G924" s="217">
        <f t="shared" si="105"/>
        <v>886</v>
      </c>
      <c r="H924" s="368"/>
      <c r="I924" s="287"/>
      <c r="J924" s="287"/>
      <c r="K924" s="287"/>
      <c r="L924" s="287"/>
      <c r="M924" s="287"/>
      <c r="N924" s="287"/>
      <c r="O924" s="287"/>
      <c r="P924" s="287"/>
      <c r="Q924" s="287"/>
      <c r="R924" s="287"/>
      <c r="S924" s="287"/>
      <c r="T924" s="286"/>
      <c r="U924" s="367"/>
      <c r="V924" s="287"/>
      <c r="W924" s="287"/>
      <c r="X924" s="287"/>
      <c r="Y924" s="287"/>
      <c r="Z924" s="287"/>
      <c r="AA924" s="287"/>
      <c r="AB924" s="287"/>
      <c r="AC924" s="287"/>
      <c r="AD924" s="287"/>
      <c r="AE924" s="287"/>
      <c r="AF924" s="287"/>
      <c r="AG924" s="365"/>
      <c r="AH924" s="368"/>
      <c r="AI924" s="287"/>
      <c r="AJ924" s="287"/>
      <c r="AK924" s="287"/>
      <c r="AL924" s="287"/>
      <c r="AM924" s="287"/>
      <c r="AN924" s="287"/>
      <c r="AO924" s="287"/>
      <c r="AP924" s="287"/>
      <c r="AQ924" s="287"/>
      <c r="AR924" s="287"/>
      <c r="AS924" s="287"/>
      <c r="AT924" s="286"/>
      <c r="AU924" s="367"/>
      <c r="AV924" s="287"/>
      <c r="AW924" s="287"/>
      <c r="AX924" s="287"/>
      <c r="AY924" s="287"/>
      <c r="AZ924" s="287"/>
      <c r="BA924" s="287"/>
      <c r="BB924" s="287"/>
      <c r="BC924" s="287"/>
      <c r="BD924" s="287"/>
      <c r="BE924" s="287"/>
      <c r="BF924" s="288"/>
      <c r="BG924" s="396"/>
      <c r="BH924" s="397"/>
      <c r="BI924" s="287"/>
      <c r="BJ924" s="287"/>
      <c r="BK924" s="287"/>
      <c r="BL924" s="287"/>
      <c r="BM924" s="287"/>
      <c r="BN924" s="287"/>
      <c r="BO924" s="287"/>
      <c r="BP924" s="287"/>
      <c r="BQ924" s="287"/>
      <c r="BR924" s="287"/>
      <c r="BS924" s="287"/>
      <c r="BT924" s="286"/>
    </row>
    <row r="925" spans="1:72" s="217" customFormat="1" ht="11.65" customHeight="1" x14ac:dyDescent="0.2">
      <c r="A925" s="289">
        <f>IF(ISBLANK(Tracker!G876),"",Tracker!G876)</f>
        <v>96</v>
      </c>
      <c r="B925" s="971" t="str">
        <f>IF(ISBLANK(Tracker!H876),"",Tracker!H876)</f>
        <v>Cosford Crescent</v>
      </c>
      <c r="C925" s="972"/>
      <c r="D925" s="972"/>
      <c r="E925" s="973"/>
      <c r="F925" s="96" t="str">
        <f>IF(ISBLANK(Tracker!L876),"",Tracker!L876)</f>
        <v>B35 6QE</v>
      </c>
      <c r="G925" s="217">
        <f t="shared" si="105"/>
        <v>887</v>
      </c>
      <c r="H925" s="368"/>
      <c r="I925" s="287"/>
      <c r="J925" s="287"/>
      <c r="K925" s="287"/>
      <c r="L925" s="287"/>
      <c r="M925" s="287"/>
      <c r="N925" s="287"/>
      <c r="O925" s="287"/>
      <c r="P925" s="287"/>
      <c r="Q925" s="287"/>
      <c r="R925" s="287"/>
      <c r="S925" s="287"/>
      <c r="T925" s="286"/>
      <c r="U925" s="367"/>
      <c r="V925" s="287"/>
      <c r="W925" s="287"/>
      <c r="X925" s="287"/>
      <c r="Y925" s="287"/>
      <c r="Z925" s="287"/>
      <c r="AA925" s="287"/>
      <c r="AB925" s="287"/>
      <c r="AC925" s="287"/>
      <c r="AD925" s="287"/>
      <c r="AE925" s="287"/>
      <c r="AF925" s="287"/>
      <c r="AG925" s="365"/>
      <c r="AH925" s="368"/>
      <c r="AI925" s="287"/>
      <c r="AJ925" s="287"/>
      <c r="AK925" s="287"/>
      <c r="AL925" s="287"/>
      <c r="AM925" s="287"/>
      <c r="AN925" s="287"/>
      <c r="AO925" s="287"/>
      <c r="AP925" s="287"/>
      <c r="AQ925" s="287"/>
      <c r="AR925" s="287"/>
      <c r="AS925" s="287"/>
      <c r="AT925" s="286"/>
      <c r="AU925" s="367"/>
      <c r="AV925" s="287"/>
      <c r="AW925" s="287"/>
      <c r="AX925" s="287"/>
      <c r="AY925" s="287"/>
      <c r="AZ925" s="287"/>
      <c r="BA925" s="287"/>
      <c r="BB925" s="287"/>
      <c r="BC925" s="287"/>
      <c r="BD925" s="287"/>
      <c r="BE925" s="287"/>
      <c r="BF925" s="288"/>
      <c r="BG925" s="396"/>
      <c r="BH925" s="397"/>
      <c r="BI925" s="287"/>
      <c r="BJ925" s="287"/>
      <c r="BK925" s="287"/>
      <c r="BL925" s="287"/>
      <c r="BM925" s="287"/>
      <c r="BN925" s="287"/>
      <c r="BO925" s="287"/>
      <c r="BP925" s="287"/>
      <c r="BQ925" s="287"/>
      <c r="BR925" s="287"/>
      <c r="BS925" s="287"/>
      <c r="BT925" s="286"/>
    </row>
    <row r="926" spans="1:72" s="217" customFormat="1" ht="11.65" customHeight="1" x14ac:dyDescent="0.2">
      <c r="A926" s="289">
        <f>IF(ISBLANK(Tracker!G877),"",Tracker!G877)</f>
        <v>98</v>
      </c>
      <c r="B926" s="971" t="str">
        <f>IF(ISBLANK(Tracker!H877),"",Tracker!H877)</f>
        <v>Cosford Crescent</v>
      </c>
      <c r="C926" s="972"/>
      <c r="D926" s="972"/>
      <c r="E926" s="973"/>
      <c r="F926" s="96" t="str">
        <f>IF(ISBLANK(Tracker!L877),"",Tracker!L877)</f>
        <v>B35 6QE</v>
      </c>
      <c r="G926" s="217">
        <f t="shared" si="105"/>
        <v>888</v>
      </c>
      <c r="H926" s="368"/>
      <c r="I926" s="287"/>
      <c r="J926" s="287"/>
      <c r="K926" s="287"/>
      <c r="L926" s="287"/>
      <c r="M926" s="287"/>
      <c r="N926" s="287"/>
      <c r="O926" s="287"/>
      <c r="P926" s="287"/>
      <c r="Q926" s="287"/>
      <c r="R926" s="287"/>
      <c r="S926" s="287"/>
      <c r="T926" s="286"/>
      <c r="U926" s="367"/>
      <c r="V926" s="287"/>
      <c r="W926" s="287"/>
      <c r="X926" s="287"/>
      <c r="Y926" s="287"/>
      <c r="Z926" s="287"/>
      <c r="AA926" s="287"/>
      <c r="AB926" s="287"/>
      <c r="AC926" s="287"/>
      <c r="AD926" s="287"/>
      <c r="AE926" s="287"/>
      <c r="AF926" s="287"/>
      <c r="AG926" s="365"/>
      <c r="AH926" s="368"/>
      <c r="AI926" s="287"/>
      <c r="AJ926" s="287"/>
      <c r="AK926" s="287"/>
      <c r="AL926" s="287"/>
      <c r="AM926" s="287"/>
      <c r="AN926" s="287"/>
      <c r="AO926" s="287"/>
      <c r="AP926" s="287"/>
      <c r="AQ926" s="287"/>
      <c r="AR926" s="287"/>
      <c r="AS926" s="287"/>
      <c r="AT926" s="286"/>
      <c r="AU926" s="367"/>
      <c r="AV926" s="287"/>
      <c r="AW926" s="287"/>
      <c r="AX926" s="287"/>
      <c r="AY926" s="287"/>
      <c r="AZ926" s="287"/>
      <c r="BA926" s="287"/>
      <c r="BB926" s="287"/>
      <c r="BC926" s="287"/>
      <c r="BD926" s="287"/>
      <c r="BE926" s="287"/>
      <c r="BF926" s="288"/>
      <c r="BG926" s="396"/>
      <c r="BH926" s="397"/>
      <c r="BI926" s="287"/>
      <c r="BJ926" s="287"/>
      <c r="BK926" s="287"/>
      <c r="BL926" s="287"/>
      <c r="BM926" s="287"/>
      <c r="BN926" s="287"/>
      <c r="BO926" s="287"/>
      <c r="BP926" s="287"/>
      <c r="BQ926" s="287"/>
      <c r="BR926" s="287"/>
      <c r="BS926" s="287"/>
      <c r="BT926" s="286"/>
    </row>
    <row r="927" spans="1:72" s="217" customFormat="1" ht="11.65" customHeight="1" x14ac:dyDescent="0.2">
      <c r="A927" s="289">
        <f>IF(ISBLANK(Tracker!G878),"",Tracker!G878)</f>
        <v>106</v>
      </c>
      <c r="B927" s="971" t="str">
        <f>IF(ISBLANK(Tracker!H878),"",Tracker!H878)</f>
        <v>Cosford Crescent</v>
      </c>
      <c r="C927" s="972"/>
      <c r="D927" s="972"/>
      <c r="E927" s="973"/>
      <c r="F927" s="96" t="str">
        <f>IF(ISBLANK(Tracker!L878),"",Tracker!L878)</f>
        <v>B35 6QE</v>
      </c>
      <c r="G927" s="217">
        <f t="shared" si="105"/>
        <v>889</v>
      </c>
      <c r="H927" s="368"/>
      <c r="I927" s="287"/>
      <c r="J927" s="287"/>
      <c r="K927" s="287"/>
      <c r="L927" s="287"/>
      <c r="M927" s="287"/>
      <c r="N927" s="287"/>
      <c r="O927" s="287"/>
      <c r="P927" s="287"/>
      <c r="Q927" s="287"/>
      <c r="R927" s="287"/>
      <c r="S927" s="287"/>
      <c r="T927" s="286"/>
      <c r="U927" s="367"/>
      <c r="V927" s="287"/>
      <c r="W927" s="287"/>
      <c r="X927" s="287"/>
      <c r="Y927" s="287"/>
      <c r="Z927" s="287"/>
      <c r="AA927" s="287"/>
      <c r="AB927" s="287"/>
      <c r="AC927" s="287"/>
      <c r="AD927" s="287"/>
      <c r="AE927" s="287"/>
      <c r="AF927" s="287"/>
      <c r="AG927" s="365"/>
      <c r="AH927" s="368"/>
      <c r="AI927" s="287"/>
      <c r="AJ927" s="287"/>
      <c r="AK927" s="287"/>
      <c r="AL927" s="287"/>
      <c r="AM927" s="287"/>
      <c r="AN927" s="287"/>
      <c r="AO927" s="287"/>
      <c r="AP927" s="287"/>
      <c r="AQ927" s="287"/>
      <c r="AR927" s="287"/>
      <c r="AS927" s="287"/>
      <c r="AT927" s="286"/>
      <c r="AU927" s="367"/>
      <c r="AV927" s="287"/>
      <c r="AW927" s="287"/>
      <c r="AX927" s="287"/>
      <c r="AY927" s="287"/>
      <c r="AZ927" s="287"/>
      <c r="BA927" s="287"/>
      <c r="BB927" s="287"/>
      <c r="BC927" s="287"/>
      <c r="BD927" s="287"/>
      <c r="BE927" s="287"/>
      <c r="BF927" s="288"/>
      <c r="BG927" s="396"/>
      <c r="BH927" s="397"/>
      <c r="BI927" s="287"/>
      <c r="BJ927" s="287"/>
      <c r="BK927" s="287"/>
      <c r="BL927" s="287"/>
      <c r="BM927" s="287"/>
      <c r="BN927" s="287"/>
      <c r="BO927" s="287"/>
      <c r="BP927" s="287"/>
      <c r="BQ927" s="287"/>
      <c r="BR927" s="287"/>
      <c r="BS927" s="287"/>
      <c r="BT927" s="286"/>
    </row>
    <row r="928" spans="1:72" s="217" customFormat="1" ht="11.65" customHeight="1" x14ac:dyDescent="0.2">
      <c r="A928" s="289">
        <f>IF(ISBLANK(Tracker!G879),"",Tracker!G879)</f>
        <v>118</v>
      </c>
      <c r="B928" s="971" t="str">
        <f>IF(ISBLANK(Tracker!H879),"",Tracker!H879)</f>
        <v>Cosford Crescent</v>
      </c>
      <c r="C928" s="972"/>
      <c r="D928" s="972"/>
      <c r="E928" s="973"/>
      <c r="F928" s="96" t="str">
        <f>IF(ISBLANK(Tracker!L879),"",Tracker!L879)</f>
        <v>B35 6QE</v>
      </c>
      <c r="G928" s="217">
        <f t="shared" si="105"/>
        <v>890</v>
      </c>
      <c r="H928" s="368"/>
      <c r="I928" s="287"/>
      <c r="J928" s="287"/>
      <c r="K928" s="287"/>
      <c r="L928" s="287"/>
      <c r="M928" s="287"/>
      <c r="N928" s="287"/>
      <c r="O928" s="287"/>
      <c r="P928" s="287"/>
      <c r="Q928" s="287"/>
      <c r="R928" s="287"/>
      <c r="S928" s="287"/>
      <c r="T928" s="286"/>
      <c r="U928" s="367"/>
      <c r="V928" s="287"/>
      <c r="W928" s="287"/>
      <c r="X928" s="287"/>
      <c r="Y928" s="287"/>
      <c r="Z928" s="287"/>
      <c r="AA928" s="287"/>
      <c r="AB928" s="287"/>
      <c r="AC928" s="287"/>
      <c r="AD928" s="287"/>
      <c r="AE928" s="287"/>
      <c r="AF928" s="287"/>
      <c r="AG928" s="365"/>
      <c r="AH928" s="368"/>
      <c r="AI928" s="287"/>
      <c r="AJ928" s="287"/>
      <c r="AK928" s="287"/>
      <c r="AL928" s="287"/>
      <c r="AM928" s="287"/>
      <c r="AN928" s="287"/>
      <c r="AO928" s="287"/>
      <c r="AP928" s="287"/>
      <c r="AQ928" s="287"/>
      <c r="AR928" s="287"/>
      <c r="AS928" s="287"/>
      <c r="AT928" s="286"/>
      <c r="AU928" s="367"/>
      <c r="AV928" s="287"/>
      <c r="AW928" s="287"/>
      <c r="AX928" s="287"/>
      <c r="AY928" s="287"/>
      <c r="AZ928" s="287"/>
      <c r="BA928" s="287"/>
      <c r="BB928" s="287"/>
      <c r="BC928" s="287"/>
      <c r="BD928" s="287"/>
      <c r="BE928" s="287"/>
      <c r="BF928" s="288"/>
      <c r="BG928" s="396"/>
      <c r="BH928" s="397"/>
      <c r="BI928" s="287"/>
      <c r="BJ928" s="287"/>
      <c r="BK928" s="287"/>
      <c r="BL928" s="287"/>
      <c r="BM928" s="287"/>
      <c r="BN928" s="287"/>
      <c r="BO928" s="287"/>
      <c r="BP928" s="287"/>
      <c r="BQ928" s="287"/>
      <c r="BR928" s="287"/>
      <c r="BS928" s="287"/>
      <c r="BT928" s="286"/>
    </row>
    <row r="929" spans="1:72" s="217" customFormat="1" ht="11.65" customHeight="1" x14ac:dyDescent="0.2">
      <c r="A929" s="289">
        <f>IF(ISBLANK(Tracker!G880),"",Tracker!G880)</f>
        <v>120</v>
      </c>
      <c r="B929" s="971" t="str">
        <f>IF(ISBLANK(Tracker!H880),"",Tracker!H880)</f>
        <v>Cosford Crescent</v>
      </c>
      <c r="C929" s="972"/>
      <c r="D929" s="972"/>
      <c r="E929" s="973"/>
      <c r="F929" s="96" t="str">
        <f>IF(ISBLANK(Tracker!L880),"",Tracker!L880)</f>
        <v>B35 6QE</v>
      </c>
      <c r="G929" s="217">
        <f t="shared" si="105"/>
        <v>891</v>
      </c>
      <c r="H929" s="368"/>
      <c r="I929" s="287"/>
      <c r="J929" s="287"/>
      <c r="K929" s="287"/>
      <c r="L929" s="287"/>
      <c r="M929" s="287"/>
      <c r="N929" s="287"/>
      <c r="O929" s="287"/>
      <c r="P929" s="287"/>
      <c r="Q929" s="287"/>
      <c r="R929" s="287"/>
      <c r="S929" s="287"/>
      <c r="T929" s="286"/>
      <c r="U929" s="367"/>
      <c r="V929" s="287"/>
      <c r="W929" s="287"/>
      <c r="X929" s="287"/>
      <c r="Y929" s="287"/>
      <c r="Z929" s="287"/>
      <c r="AA929" s="287"/>
      <c r="AB929" s="287"/>
      <c r="AC929" s="287"/>
      <c r="AD929" s="287"/>
      <c r="AE929" s="287"/>
      <c r="AF929" s="287"/>
      <c r="AG929" s="365"/>
      <c r="AH929" s="368"/>
      <c r="AI929" s="287"/>
      <c r="AJ929" s="287"/>
      <c r="AK929" s="287"/>
      <c r="AL929" s="287"/>
      <c r="AM929" s="287"/>
      <c r="AN929" s="287"/>
      <c r="AO929" s="287"/>
      <c r="AP929" s="287"/>
      <c r="AQ929" s="287"/>
      <c r="AR929" s="287"/>
      <c r="AS929" s="287"/>
      <c r="AT929" s="286"/>
      <c r="AU929" s="367"/>
      <c r="AV929" s="287"/>
      <c r="AW929" s="287"/>
      <c r="AX929" s="287"/>
      <c r="AY929" s="287"/>
      <c r="AZ929" s="287"/>
      <c r="BA929" s="287"/>
      <c r="BB929" s="287"/>
      <c r="BC929" s="287"/>
      <c r="BD929" s="287"/>
      <c r="BE929" s="287"/>
      <c r="BF929" s="288"/>
      <c r="BG929" s="396"/>
      <c r="BH929" s="397"/>
      <c r="BI929" s="287"/>
      <c r="BJ929" s="287"/>
      <c r="BK929" s="287"/>
      <c r="BL929" s="287"/>
      <c r="BM929" s="287"/>
      <c r="BN929" s="287"/>
      <c r="BO929" s="287"/>
      <c r="BP929" s="287"/>
      <c r="BQ929" s="287"/>
      <c r="BR929" s="287"/>
      <c r="BS929" s="287"/>
      <c r="BT929" s="286"/>
    </row>
    <row r="930" spans="1:72" s="217" customFormat="1" ht="11.65" customHeight="1" x14ac:dyDescent="0.2">
      <c r="A930" s="289">
        <f>IF(ISBLANK(Tracker!G881),"",Tracker!G881)</f>
        <v>122</v>
      </c>
      <c r="B930" s="971" t="str">
        <f>IF(ISBLANK(Tracker!H881),"",Tracker!H881)</f>
        <v>Cosford Crescent</v>
      </c>
      <c r="C930" s="972"/>
      <c r="D930" s="972"/>
      <c r="E930" s="973"/>
      <c r="F930" s="96" t="str">
        <f>IF(ISBLANK(Tracker!L881),"",Tracker!L881)</f>
        <v>B35 6QE</v>
      </c>
      <c r="G930" s="217">
        <f t="shared" si="105"/>
        <v>892</v>
      </c>
      <c r="H930" s="368"/>
      <c r="I930" s="287"/>
      <c r="J930" s="287"/>
      <c r="K930" s="287"/>
      <c r="L930" s="287"/>
      <c r="M930" s="287"/>
      <c r="N930" s="287"/>
      <c r="O930" s="287"/>
      <c r="P930" s="287"/>
      <c r="Q930" s="287"/>
      <c r="R930" s="287"/>
      <c r="S930" s="287"/>
      <c r="T930" s="286"/>
      <c r="U930" s="367"/>
      <c r="V930" s="287"/>
      <c r="W930" s="287"/>
      <c r="X930" s="287"/>
      <c r="Y930" s="287"/>
      <c r="Z930" s="287"/>
      <c r="AA930" s="287"/>
      <c r="AB930" s="287"/>
      <c r="AC930" s="287"/>
      <c r="AD930" s="287"/>
      <c r="AE930" s="287"/>
      <c r="AF930" s="287"/>
      <c r="AG930" s="365"/>
      <c r="AH930" s="368"/>
      <c r="AI930" s="287"/>
      <c r="AJ930" s="287"/>
      <c r="AK930" s="287"/>
      <c r="AL930" s="287"/>
      <c r="AM930" s="287"/>
      <c r="AN930" s="287"/>
      <c r="AO930" s="287"/>
      <c r="AP930" s="287"/>
      <c r="AQ930" s="287"/>
      <c r="AR930" s="287"/>
      <c r="AS930" s="287"/>
      <c r="AT930" s="286"/>
      <c r="AU930" s="367"/>
      <c r="AV930" s="287"/>
      <c r="AW930" s="287"/>
      <c r="AX930" s="287"/>
      <c r="AY930" s="287"/>
      <c r="AZ930" s="287"/>
      <c r="BA930" s="287"/>
      <c r="BB930" s="287"/>
      <c r="BC930" s="287"/>
      <c r="BD930" s="287"/>
      <c r="BE930" s="287"/>
      <c r="BF930" s="288"/>
      <c r="BG930" s="396"/>
      <c r="BH930" s="397"/>
      <c r="BI930" s="287"/>
      <c r="BJ930" s="287"/>
      <c r="BK930" s="287"/>
      <c r="BL930" s="287"/>
      <c r="BM930" s="287"/>
      <c r="BN930" s="287"/>
      <c r="BO930" s="287"/>
      <c r="BP930" s="287"/>
      <c r="BQ930" s="287"/>
      <c r="BR930" s="287"/>
      <c r="BS930" s="287"/>
      <c r="BT930" s="286"/>
    </row>
    <row r="931" spans="1:72" s="217" customFormat="1" ht="11.65" customHeight="1" x14ac:dyDescent="0.2">
      <c r="A931" s="289">
        <f>IF(ISBLANK(Tracker!G882),"",Tracker!G882)</f>
        <v>124</v>
      </c>
      <c r="B931" s="971" t="str">
        <f>IF(ISBLANK(Tracker!H882),"",Tracker!H882)</f>
        <v>Cosford Crescent</v>
      </c>
      <c r="C931" s="972"/>
      <c r="D931" s="972"/>
      <c r="E931" s="973"/>
      <c r="F931" s="96" t="str">
        <f>IF(ISBLANK(Tracker!L882),"",Tracker!L882)</f>
        <v>B35 6QE</v>
      </c>
      <c r="G931" s="217">
        <f t="shared" si="105"/>
        <v>893</v>
      </c>
      <c r="H931" s="368"/>
      <c r="I931" s="287"/>
      <c r="J931" s="287"/>
      <c r="K931" s="287"/>
      <c r="L931" s="287"/>
      <c r="M931" s="287"/>
      <c r="N931" s="287"/>
      <c r="O931" s="287"/>
      <c r="P931" s="287"/>
      <c r="Q931" s="287"/>
      <c r="R931" s="287"/>
      <c r="S931" s="287"/>
      <c r="T931" s="286"/>
      <c r="U931" s="367"/>
      <c r="V931" s="287"/>
      <c r="W931" s="287"/>
      <c r="X931" s="287"/>
      <c r="Y931" s="287"/>
      <c r="Z931" s="287"/>
      <c r="AA931" s="287"/>
      <c r="AB931" s="287"/>
      <c r="AC931" s="287"/>
      <c r="AD931" s="287"/>
      <c r="AE931" s="287"/>
      <c r="AF931" s="287"/>
      <c r="AG931" s="365"/>
      <c r="AH931" s="368"/>
      <c r="AI931" s="287"/>
      <c r="AJ931" s="287"/>
      <c r="AK931" s="287"/>
      <c r="AL931" s="287"/>
      <c r="AM931" s="287"/>
      <c r="AN931" s="287"/>
      <c r="AO931" s="287"/>
      <c r="AP931" s="287"/>
      <c r="AQ931" s="287"/>
      <c r="AR931" s="287"/>
      <c r="AS931" s="287"/>
      <c r="AT931" s="286"/>
      <c r="AU931" s="367"/>
      <c r="AV931" s="287"/>
      <c r="AW931" s="287"/>
      <c r="AX931" s="287"/>
      <c r="AY931" s="287"/>
      <c r="AZ931" s="287"/>
      <c r="BA931" s="287"/>
      <c r="BB931" s="287"/>
      <c r="BC931" s="287"/>
      <c r="BD931" s="287"/>
      <c r="BE931" s="287"/>
      <c r="BF931" s="288"/>
      <c r="BG931" s="396"/>
      <c r="BH931" s="397"/>
      <c r="BI931" s="287"/>
      <c r="BJ931" s="287"/>
      <c r="BK931" s="287"/>
      <c r="BL931" s="287"/>
      <c r="BM931" s="287"/>
      <c r="BN931" s="287"/>
      <c r="BO931" s="287"/>
      <c r="BP931" s="287"/>
      <c r="BQ931" s="287"/>
      <c r="BR931" s="287"/>
      <c r="BS931" s="287"/>
      <c r="BT931" s="286"/>
    </row>
    <row r="932" spans="1:72" s="217" customFormat="1" ht="11.65" customHeight="1" x14ac:dyDescent="0.2">
      <c r="A932" s="289">
        <f>IF(ISBLANK(Tracker!G883),"",Tracker!G883)</f>
        <v>126</v>
      </c>
      <c r="B932" s="971" t="str">
        <f>IF(ISBLANK(Tracker!H883),"",Tracker!H883)</f>
        <v>Cosford Crescent</v>
      </c>
      <c r="C932" s="972"/>
      <c r="D932" s="972"/>
      <c r="E932" s="973"/>
      <c r="F932" s="96" t="str">
        <f>IF(ISBLANK(Tracker!L883),"",Tracker!L883)</f>
        <v>B35 6QE</v>
      </c>
      <c r="G932" s="217">
        <f t="shared" si="105"/>
        <v>894</v>
      </c>
      <c r="H932" s="368"/>
      <c r="I932" s="287"/>
      <c r="J932" s="287"/>
      <c r="K932" s="287"/>
      <c r="L932" s="287"/>
      <c r="M932" s="287"/>
      <c r="N932" s="287"/>
      <c r="O932" s="287"/>
      <c r="P932" s="287"/>
      <c r="Q932" s="287"/>
      <c r="R932" s="287"/>
      <c r="S932" s="287"/>
      <c r="T932" s="286"/>
      <c r="U932" s="367"/>
      <c r="V932" s="287"/>
      <c r="W932" s="287"/>
      <c r="X932" s="287"/>
      <c r="Y932" s="287"/>
      <c r="Z932" s="287"/>
      <c r="AA932" s="287"/>
      <c r="AB932" s="287"/>
      <c r="AC932" s="287"/>
      <c r="AD932" s="287"/>
      <c r="AE932" s="287"/>
      <c r="AF932" s="287"/>
      <c r="AG932" s="365"/>
      <c r="AH932" s="368"/>
      <c r="AI932" s="287"/>
      <c r="AJ932" s="287"/>
      <c r="AK932" s="287"/>
      <c r="AL932" s="287"/>
      <c r="AM932" s="287"/>
      <c r="AN932" s="287"/>
      <c r="AO932" s="287"/>
      <c r="AP932" s="287"/>
      <c r="AQ932" s="287"/>
      <c r="AR932" s="287"/>
      <c r="AS932" s="287"/>
      <c r="AT932" s="286"/>
      <c r="AU932" s="367"/>
      <c r="AV932" s="287"/>
      <c r="AW932" s="287"/>
      <c r="AX932" s="287"/>
      <c r="AY932" s="287"/>
      <c r="AZ932" s="287"/>
      <c r="BA932" s="287"/>
      <c r="BB932" s="287"/>
      <c r="BC932" s="287"/>
      <c r="BD932" s="287"/>
      <c r="BE932" s="287"/>
      <c r="BF932" s="288"/>
      <c r="BG932" s="396"/>
      <c r="BH932" s="397"/>
      <c r="BI932" s="287"/>
      <c r="BJ932" s="287"/>
      <c r="BK932" s="287"/>
      <c r="BL932" s="287"/>
      <c r="BM932" s="287"/>
      <c r="BN932" s="287"/>
      <c r="BO932" s="287"/>
      <c r="BP932" s="287"/>
      <c r="BQ932" s="287"/>
      <c r="BR932" s="287"/>
      <c r="BS932" s="287"/>
      <c r="BT932" s="286"/>
    </row>
    <row r="933" spans="1:72" s="217" customFormat="1" ht="11.65" customHeight="1" x14ac:dyDescent="0.2">
      <c r="A933" s="289">
        <f>IF(ISBLANK(Tracker!G884),"",Tracker!G884)</f>
        <v>130</v>
      </c>
      <c r="B933" s="971" t="str">
        <f>IF(ISBLANK(Tracker!H884),"",Tracker!H884)</f>
        <v>Cosford Crescent</v>
      </c>
      <c r="C933" s="972"/>
      <c r="D933" s="972"/>
      <c r="E933" s="973"/>
      <c r="F933" s="96" t="str">
        <f>IF(ISBLANK(Tracker!L884),"",Tracker!L884)</f>
        <v>B35 6QE</v>
      </c>
      <c r="G933" s="217">
        <f t="shared" si="105"/>
        <v>895</v>
      </c>
      <c r="H933" s="368"/>
      <c r="I933" s="287"/>
      <c r="J933" s="287"/>
      <c r="K933" s="287"/>
      <c r="L933" s="287"/>
      <c r="M933" s="287"/>
      <c r="N933" s="287"/>
      <c r="O933" s="287"/>
      <c r="P933" s="287"/>
      <c r="Q933" s="287"/>
      <c r="R933" s="287"/>
      <c r="S933" s="287"/>
      <c r="T933" s="286"/>
      <c r="U933" s="367"/>
      <c r="V933" s="287"/>
      <c r="W933" s="287"/>
      <c r="X933" s="287"/>
      <c r="Y933" s="287"/>
      <c r="Z933" s="287"/>
      <c r="AA933" s="287"/>
      <c r="AB933" s="287"/>
      <c r="AC933" s="287"/>
      <c r="AD933" s="287"/>
      <c r="AE933" s="287"/>
      <c r="AF933" s="287"/>
      <c r="AG933" s="365"/>
      <c r="AH933" s="368"/>
      <c r="AI933" s="287"/>
      <c r="AJ933" s="287"/>
      <c r="AK933" s="287"/>
      <c r="AL933" s="287"/>
      <c r="AM933" s="287"/>
      <c r="AN933" s="287"/>
      <c r="AO933" s="287"/>
      <c r="AP933" s="287"/>
      <c r="AQ933" s="287"/>
      <c r="AR933" s="287"/>
      <c r="AS933" s="287"/>
      <c r="AT933" s="286"/>
      <c r="AU933" s="367"/>
      <c r="AV933" s="287"/>
      <c r="AW933" s="287"/>
      <c r="AX933" s="287"/>
      <c r="AY933" s="287"/>
      <c r="AZ933" s="287"/>
      <c r="BA933" s="287"/>
      <c r="BB933" s="287"/>
      <c r="BC933" s="287"/>
      <c r="BD933" s="287"/>
      <c r="BE933" s="287"/>
      <c r="BF933" s="288"/>
      <c r="BG933" s="396"/>
      <c r="BH933" s="397"/>
      <c r="BI933" s="287"/>
      <c r="BJ933" s="287"/>
      <c r="BK933" s="287"/>
      <c r="BL933" s="287"/>
      <c r="BM933" s="287"/>
      <c r="BN933" s="287"/>
      <c r="BO933" s="287"/>
      <c r="BP933" s="287"/>
      <c r="BQ933" s="287"/>
      <c r="BR933" s="287"/>
      <c r="BS933" s="287"/>
      <c r="BT933" s="286"/>
    </row>
    <row r="934" spans="1:72" s="217" customFormat="1" ht="11.65" customHeight="1" x14ac:dyDescent="0.2">
      <c r="A934" s="289">
        <f>IF(ISBLANK(Tracker!G885),"",Tracker!G885)</f>
        <v>132</v>
      </c>
      <c r="B934" s="971" t="str">
        <f>IF(ISBLANK(Tracker!H885),"",Tracker!H885)</f>
        <v>Cosford Crescent</v>
      </c>
      <c r="C934" s="972"/>
      <c r="D934" s="972"/>
      <c r="E934" s="973"/>
      <c r="F934" s="96" t="str">
        <f>IF(ISBLANK(Tracker!L885),"",Tracker!L885)</f>
        <v>B35 6QE</v>
      </c>
      <c r="G934" s="217">
        <f t="shared" si="105"/>
        <v>896</v>
      </c>
      <c r="H934" s="368"/>
      <c r="I934" s="287"/>
      <c r="J934" s="287"/>
      <c r="K934" s="287"/>
      <c r="L934" s="287"/>
      <c r="M934" s="287"/>
      <c r="N934" s="287"/>
      <c r="O934" s="287"/>
      <c r="P934" s="287"/>
      <c r="Q934" s="287"/>
      <c r="R934" s="287"/>
      <c r="S934" s="287"/>
      <c r="T934" s="286"/>
      <c r="U934" s="367"/>
      <c r="V934" s="287"/>
      <c r="W934" s="287"/>
      <c r="X934" s="287"/>
      <c r="Y934" s="287"/>
      <c r="Z934" s="287"/>
      <c r="AA934" s="287"/>
      <c r="AB934" s="287"/>
      <c r="AC934" s="287"/>
      <c r="AD934" s="287"/>
      <c r="AE934" s="287"/>
      <c r="AF934" s="287"/>
      <c r="AG934" s="365"/>
      <c r="AH934" s="368"/>
      <c r="AI934" s="287"/>
      <c r="AJ934" s="287"/>
      <c r="AK934" s="287"/>
      <c r="AL934" s="287"/>
      <c r="AM934" s="287"/>
      <c r="AN934" s="287"/>
      <c r="AO934" s="287"/>
      <c r="AP934" s="287"/>
      <c r="AQ934" s="287"/>
      <c r="AR934" s="287"/>
      <c r="AS934" s="287"/>
      <c r="AT934" s="286"/>
      <c r="AU934" s="367"/>
      <c r="AV934" s="287"/>
      <c r="AW934" s="287"/>
      <c r="AX934" s="287"/>
      <c r="AY934" s="287"/>
      <c r="AZ934" s="287"/>
      <c r="BA934" s="287"/>
      <c r="BB934" s="287"/>
      <c r="BC934" s="287"/>
      <c r="BD934" s="287"/>
      <c r="BE934" s="287"/>
      <c r="BF934" s="288"/>
      <c r="BG934" s="396"/>
      <c r="BH934" s="397"/>
      <c r="BI934" s="287"/>
      <c r="BJ934" s="287"/>
      <c r="BK934" s="287"/>
      <c r="BL934" s="287"/>
      <c r="BM934" s="287"/>
      <c r="BN934" s="287"/>
      <c r="BO934" s="287"/>
      <c r="BP934" s="287"/>
      <c r="BQ934" s="287"/>
      <c r="BR934" s="287"/>
      <c r="BS934" s="287"/>
      <c r="BT934" s="286"/>
    </row>
    <row r="935" spans="1:72" s="217" customFormat="1" ht="11.65" customHeight="1" x14ac:dyDescent="0.2">
      <c r="A935" s="289">
        <f>IF(ISBLANK(Tracker!G886),"",Tracker!G886)</f>
        <v>134</v>
      </c>
      <c r="B935" s="971" t="str">
        <f>IF(ISBLANK(Tracker!H886),"",Tracker!H886)</f>
        <v>Cosford Crescent</v>
      </c>
      <c r="C935" s="972"/>
      <c r="D935" s="972"/>
      <c r="E935" s="973"/>
      <c r="F935" s="96" t="str">
        <f>IF(ISBLANK(Tracker!L886),"",Tracker!L886)</f>
        <v>B35 6QE</v>
      </c>
      <c r="G935" s="217">
        <f t="shared" si="105"/>
        <v>897</v>
      </c>
      <c r="H935" s="368"/>
      <c r="I935" s="287"/>
      <c r="J935" s="287"/>
      <c r="K935" s="287"/>
      <c r="L935" s="287"/>
      <c r="M935" s="287"/>
      <c r="N935" s="287"/>
      <c r="O935" s="287"/>
      <c r="P935" s="287"/>
      <c r="Q935" s="287"/>
      <c r="R935" s="287"/>
      <c r="S935" s="287"/>
      <c r="T935" s="286"/>
      <c r="U935" s="367"/>
      <c r="V935" s="287"/>
      <c r="W935" s="287"/>
      <c r="X935" s="287"/>
      <c r="Y935" s="287"/>
      <c r="Z935" s="287"/>
      <c r="AA935" s="287"/>
      <c r="AB935" s="287"/>
      <c r="AC935" s="287"/>
      <c r="AD935" s="287"/>
      <c r="AE935" s="287"/>
      <c r="AF935" s="287"/>
      <c r="AG935" s="365"/>
      <c r="AH935" s="368"/>
      <c r="AI935" s="287"/>
      <c r="AJ935" s="287"/>
      <c r="AK935" s="287"/>
      <c r="AL935" s="287"/>
      <c r="AM935" s="287"/>
      <c r="AN935" s="287"/>
      <c r="AO935" s="287"/>
      <c r="AP935" s="287"/>
      <c r="AQ935" s="287"/>
      <c r="AR935" s="287"/>
      <c r="AS935" s="287"/>
      <c r="AT935" s="286"/>
      <c r="AU935" s="367"/>
      <c r="AV935" s="287"/>
      <c r="AW935" s="287"/>
      <c r="AX935" s="287"/>
      <c r="AY935" s="287"/>
      <c r="AZ935" s="287"/>
      <c r="BA935" s="287"/>
      <c r="BB935" s="287"/>
      <c r="BC935" s="287"/>
      <c r="BD935" s="287"/>
      <c r="BE935" s="287"/>
      <c r="BF935" s="288"/>
      <c r="BG935" s="396"/>
      <c r="BH935" s="397"/>
      <c r="BI935" s="287"/>
      <c r="BJ935" s="287"/>
      <c r="BK935" s="287"/>
      <c r="BL935" s="287"/>
      <c r="BM935" s="287"/>
      <c r="BN935" s="287"/>
      <c r="BO935" s="287"/>
      <c r="BP935" s="287"/>
      <c r="BQ935" s="287"/>
      <c r="BR935" s="287"/>
      <c r="BS935" s="287"/>
      <c r="BT935" s="286"/>
    </row>
    <row r="936" spans="1:72" s="217" customFormat="1" ht="11.65" customHeight="1" x14ac:dyDescent="0.2">
      <c r="A936" s="289">
        <f>IF(ISBLANK(Tracker!G887),"",Tracker!G887)</f>
        <v>138</v>
      </c>
      <c r="B936" s="971" t="str">
        <f>IF(ISBLANK(Tracker!H887),"",Tracker!H887)</f>
        <v>Cosford Crescent</v>
      </c>
      <c r="C936" s="972"/>
      <c r="D936" s="972"/>
      <c r="E936" s="973"/>
      <c r="F936" s="96" t="str">
        <f>IF(ISBLANK(Tracker!L887),"",Tracker!L887)</f>
        <v>B35 6QE</v>
      </c>
      <c r="G936" s="217">
        <f t="shared" si="105"/>
        <v>898</v>
      </c>
      <c r="H936" s="368"/>
      <c r="I936" s="287"/>
      <c r="J936" s="287"/>
      <c r="K936" s="287"/>
      <c r="L936" s="287"/>
      <c r="M936" s="287"/>
      <c r="N936" s="287"/>
      <c r="O936" s="287"/>
      <c r="P936" s="287"/>
      <c r="Q936" s="287"/>
      <c r="R936" s="287"/>
      <c r="S936" s="287"/>
      <c r="T936" s="286"/>
      <c r="U936" s="367"/>
      <c r="V936" s="287"/>
      <c r="W936" s="287"/>
      <c r="X936" s="287"/>
      <c r="Y936" s="287"/>
      <c r="Z936" s="287"/>
      <c r="AA936" s="287"/>
      <c r="AB936" s="287"/>
      <c r="AC936" s="287"/>
      <c r="AD936" s="287"/>
      <c r="AE936" s="287"/>
      <c r="AF936" s="287"/>
      <c r="AG936" s="365"/>
      <c r="AH936" s="368"/>
      <c r="AI936" s="287"/>
      <c r="AJ936" s="287"/>
      <c r="AK936" s="287"/>
      <c r="AL936" s="287"/>
      <c r="AM936" s="287"/>
      <c r="AN936" s="287"/>
      <c r="AO936" s="287"/>
      <c r="AP936" s="287"/>
      <c r="AQ936" s="287"/>
      <c r="AR936" s="287"/>
      <c r="AS936" s="287"/>
      <c r="AT936" s="286"/>
      <c r="AU936" s="367"/>
      <c r="AV936" s="287"/>
      <c r="AW936" s="287"/>
      <c r="AX936" s="287"/>
      <c r="AY936" s="287"/>
      <c r="AZ936" s="287"/>
      <c r="BA936" s="287"/>
      <c r="BB936" s="287"/>
      <c r="BC936" s="287"/>
      <c r="BD936" s="287"/>
      <c r="BE936" s="287"/>
      <c r="BF936" s="288"/>
      <c r="BG936" s="396"/>
      <c r="BH936" s="397"/>
      <c r="BI936" s="287"/>
      <c r="BJ936" s="287"/>
      <c r="BK936" s="287"/>
      <c r="BL936" s="287"/>
      <c r="BM936" s="287"/>
      <c r="BN936" s="287"/>
      <c r="BO936" s="287"/>
      <c r="BP936" s="287"/>
      <c r="BQ936" s="287"/>
      <c r="BR936" s="287"/>
      <c r="BS936" s="287"/>
      <c r="BT936" s="286"/>
    </row>
    <row r="937" spans="1:72" s="217" customFormat="1" ht="11.65" customHeight="1" x14ac:dyDescent="0.2">
      <c r="A937" s="289" t="str">
        <f>IF(ISBLANK(Tracker!G888),"",Tracker!G888)</f>
        <v xml:space="preserve">100 </v>
      </c>
      <c r="B937" s="971" t="str">
        <f>IF(ISBLANK(Tracker!H888),"",Tracker!H888)</f>
        <v>Cosford Crescent</v>
      </c>
      <c r="C937" s="972"/>
      <c r="D937" s="972"/>
      <c r="E937" s="973"/>
      <c r="F937" s="96" t="str">
        <f>IF(ISBLANK(Tracker!L888),"",Tracker!L888)</f>
        <v>B35 6QE</v>
      </c>
      <c r="G937" s="217">
        <f t="shared" si="105"/>
        <v>899</v>
      </c>
      <c r="H937" s="368"/>
      <c r="I937" s="287"/>
      <c r="J937" s="287"/>
      <c r="K937" s="287"/>
      <c r="L937" s="287"/>
      <c r="M937" s="287"/>
      <c r="N937" s="287"/>
      <c r="O937" s="287"/>
      <c r="P937" s="287"/>
      <c r="Q937" s="287"/>
      <c r="R937" s="287"/>
      <c r="S937" s="287"/>
      <c r="T937" s="286"/>
      <c r="U937" s="367"/>
      <c r="V937" s="287"/>
      <c r="W937" s="287"/>
      <c r="X937" s="287"/>
      <c r="Y937" s="287"/>
      <c r="Z937" s="287"/>
      <c r="AA937" s="287"/>
      <c r="AB937" s="287"/>
      <c r="AC937" s="287"/>
      <c r="AD937" s="287"/>
      <c r="AE937" s="287"/>
      <c r="AF937" s="287"/>
      <c r="AG937" s="365"/>
      <c r="AH937" s="368"/>
      <c r="AI937" s="287"/>
      <c r="AJ937" s="287"/>
      <c r="AK937" s="287"/>
      <c r="AL937" s="287"/>
      <c r="AM937" s="287"/>
      <c r="AN937" s="287"/>
      <c r="AO937" s="287"/>
      <c r="AP937" s="287"/>
      <c r="AQ937" s="287"/>
      <c r="AR937" s="287"/>
      <c r="AS937" s="287"/>
      <c r="AT937" s="286"/>
      <c r="AU937" s="367"/>
      <c r="AV937" s="287"/>
      <c r="AW937" s="287"/>
      <c r="AX937" s="287"/>
      <c r="AY937" s="287"/>
      <c r="AZ937" s="287"/>
      <c r="BA937" s="287"/>
      <c r="BB937" s="287"/>
      <c r="BC937" s="287"/>
      <c r="BD937" s="287"/>
      <c r="BE937" s="287"/>
      <c r="BF937" s="288"/>
      <c r="BG937" s="396"/>
      <c r="BH937" s="397"/>
      <c r="BI937" s="287"/>
      <c r="BJ937" s="287"/>
      <c r="BK937" s="287"/>
      <c r="BL937" s="287"/>
      <c r="BM937" s="287"/>
      <c r="BN937" s="287"/>
      <c r="BO937" s="287"/>
      <c r="BP937" s="287"/>
      <c r="BQ937" s="287"/>
      <c r="BR937" s="287"/>
      <c r="BS937" s="287"/>
      <c r="BT937" s="286"/>
    </row>
    <row r="938" spans="1:72" s="217" customFormat="1" ht="11.65" customHeight="1" x14ac:dyDescent="0.2">
      <c r="A938" s="289" t="str">
        <f>IF(ISBLANK(Tracker!G889),"",Tracker!G889)</f>
        <v xml:space="preserve">102 </v>
      </c>
      <c r="B938" s="971" t="str">
        <f>IF(ISBLANK(Tracker!H889),"",Tracker!H889)</f>
        <v>Cosford Crescent</v>
      </c>
      <c r="C938" s="972"/>
      <c r="D938" s="972"/>
      <c r="E938" s="973"/>
      <c r="F938" s="96" t="str">
        <f>IF(ISBLANK(Tracker!L889),"",Tracker!L889)</f>
        <v>B35 6QE</v>
      </c>
      <c r="G938" s="217">
        <f t="shared" si="105"/>
        <v>900</v>
      </c>
      <c r="H938" s="368"/>
      <c r="I938" s="287"/>
      <c r="J938" s="287"/>
      <c r="K938" s="287"/>
      <c r="L938" s="287"/>
      <c r="M938" s="287"/>
      <c r="N938" s="287"/>
      <c r="O938" s="287"/>
      <c r="P938" s="287"/>
      <c r="Q938" s="287"/>
      <c r="R938" s="287"/>
      <c r="S938" s="287"/>
      <c r="T938" s="286"/>
      <c r="U938" s="367"/>
      <c r="V938" s="287"/>
      <c r="W938" s="287"/>
      <c r="X938" s="287"/>
      <c r="Y938" s="287"/>
      <c r="Z938" s="287"/>
      <c r="AA938" s="287"/>
      <c r="AB938" s="287"/>
      <c r="AC938" s="287"/>
      <c r="AD938" s="287"/>
      <c r="AE938" s="287"/>
      <c r="AF938" s="287"/>
      <c r="AG938" s="365"/>
      <c r="AH938" s="368"/>
      <c r="AI938" s="287"/>
      <c r="AJ938" s="287"/>
      <c r="AK938" s="287"/>
      <c r="AL938" s="287"/>
      <c r="AM938" s="287"/>
      <c r="AN938" s="287"/>
      <c r="AO938" s="287"/>
      <c r="AP938" s="287"/>
      <c r="AQ938" s="287"/>
      <c r="AR938" s="287"/>
      <c r="AS938" s="287"/>
      <c r="AT938" s="286"/>
      <c r="AU938" s="367"/>
      <c r="AV938" s="287"/>
      <c r="AW938" s="287"/>
      <c r="AX938" s="287"/>
      <c r="AY938" s="287"/>
      <c r="AZ938" s="287"/>
      <c r="BA938" s="287"/>
      <c r="BB938" s="287"/>
      <c r="BC938" s="287"/>
      <c r="BD938" s="287"/>
      <c r="BE938" s="287"/>
      <c r="BF938" s="288"/>
      <c r="BG938" s="396"/>
      <c r="BH938" s="397"/>
      <c r="BI938" s="287"/>
      <c r="BJ938" s="287"/>
      <c r="BK938" s="287"/>
      <c r="BL938" s="287"/>
      <c r="BM938" s="287"/>
      <c r="BN938" s="287"/>
      <c r="BO938" s="287"/>
      <c r="BP938" s="287"/>
      <c r="BQ938" s="287"/>
      <c r="BR938" s="287"/>
      <c r="BS938" s="287"/>
      <c r="BT938" s="286"/>
    </row>
    <row r="939" spans="1:72" s="217" customFormat="1" ht="11.65" customHeight="1" x14ac:dyDescent="0.2">
      <c r="A939" s="289" t="str">
        <f>IF(ISBLANK(Tracker!G890),"",Tracker!G890)</f>
        <v xml:space="preserve">116 </v>
      </c>
      <c r="B939" s="971" t="str">
        <f>IF(ISBLANK(Tracker!H890),"",Tracker!H890)</f>
        <v>Cosford Crescent</v>
      </c>
      <c r="C939" s="972"/>
      <c r="D939" s="972"/>
      <c r="E939" s="973"/>
      <c r="F939" s="96" t="str">
        <f>IF(ISBLANK(Tracker!L890),"",Tracker!L890)</f>
        <v>B35 6QE</v>
      </c>
      <c r="G939" s="217">
        <f t="shared" si="105"/>
        <v>901</v>
      </c>
      <c r="H939" s="368"/>
      <c r="I939" s="287"/>
      <c r="J939" s="287"/>
      <c r="K939" s="287"/>
      <c r="L939" s="287"/>
      <c r="M939" s="287"/>
      <c r="N939" s="287"/>
      <c r="O939" s="287"/>
      <c r="P939" s="287"/>
      <c r="Q939" s="287"/>
      <c r="R939" s="287"/>
      <c r="S939" s="287"/>
      <c r="T939" s="286"/>
      <c r="U939" s="367"/>
      <c r="V939" s="287"/>
      <c r="W939" s="287"/>
      <c r="X939" s="287"/>
      <c r="Y939" s="287"/>
      <c r="Z939" s="287"/>
      <c r="AA939" s="287"/>
      <c r="AB939" s="287"/>
      <c r="AC939" s="287"/>
      <c r="AD939" s="287"/>
      <c r="AE939" s="287"/>
      <c r="AF939" s="287"/>
      <c r="AG939" s="365"/>
      <c r="AH939" s="368"/>
      <c r="AI939" s="287"/>
      <c r="AJ939" s="287"/>
      <c r="AK939" s="287"/>
      <c r="AL939" s="287"/>
      <c r="AM939" s="287"/>
      <c r="AN939" s="287"/>
      <c r="AO939" s="287"/>
      <c r="AP939" s="287"/>
      <c r="AQ939" s="287"/>
      <c r="AR939" s="287"/>
      <c r="AS939" s="287"/>
      <c r="AT939" s="286"/>
      <c r="AU939" s="367"/>
      <c r="AV939" s="287"/>
      <c r="AW939" s="287"/>
      <c r="AX939" s="287"/>
      <c r="AY939" s="287"/>
      <c r="AZ939" s="287"/>
      <c r="BA939" s="287"/>
      <c r="BB939" s="287"/>
      <c r="BC939" s="287"/>
      <c r="BD939" s="287"/>
      <c r="BE939" s="287"/>
      <c r="BF939" s="288"/>
      <c r="BG939" s="396"/>
      <c r="BH939" s="397"/>
      <c r="BI939" s="287"/>
      <c r="BJ939" s="287"/>
      <c r="BK939" s="287"/>
      <c r="BL939" s="287"/>
      <c r="BM939" s="287"/>
      <c r="BN939" s="287"/>
      <c r="BO939" s="287"/>
      <c r="BP939" s="287"/>
      <c r="BQ939" s="287"/>
      <c r="BR939" s="287"/>
      <c r="BS939" s="287"/>
      <c r="BT939" s="286"/>
    </row>
    <row r="940" spans="1:72" s="217" customFormat="1" ht="11.65" customHeight="1" x14ac:dyDescent="0.2">
      <c r="A940" s="289" t="str">
        <f>IF(ISBLANK(Tracker!G891),"",Tracker!G891)</f>
        <v xml:space="preserve">128 </v>
      </c>
      <c r="B940" s="971" t="str">
        <f>IF(ISBLANK(Tracker!H891),"",Tracker!H891)</f>
        <v>Cosford Crescent</v>
      </c>
      <c r="C940" s="972"/>
      <c r="D940" s="972"/>
      <c r="E940" s="973"/>
      <c r="F940" s="96" t="str">
        <f>IF(ISBLANK(Tracker!L891),"",Tracker!L891)</f>
        <v>B35 6QE</v>
      </c>
      <c r="G940" s="217">
        <f t="shared" si="105"/>
        <v>902</v>
      </c>
      <c r="H940" s="368"/>
      <c r="I940" s="287"/>
      <c r="J940" s="287"/>
      <c r="K940" s="287"/>
      <c r="L940" s="287"/>
      <c r="M940" s="287"/>
      <c r="N940" s="287"/>
      <c r="O940" s="287"/>
      <c r="P940" s="287"/>
      <c r="Q940" s="287"/>
      <c r="R940" s="287"/>
      <c r="S940" s="287"/>
      <c r="T940" s="286"/>
      <c r="U940" s="367"/>
      <c r="V940" s="287"/>
      <c r="W940" s="287"/>
      <c r="X940" s="287"/>
      <c r="Y940" s="287"/>
      <c r="Z940" s="287"/>
      <c r="AA940" s="287"/>
      <c r="AB940" s="287"/>
      <c r="AC940" s="287"/>
      <c r="AD940" s="287"/>
      <c r="AE940" s="287"/>
      <c r="AF940" s="287"/>
      <c r="AG940" s="365"/>
      <c r="AH940" s="368"/>
      <c r="AI940" s="287"/>
      <c r="AJ940" s="287"/>
      <c r="AK940" s="287"/>
      <c r="AL940" s="287"/>
      <c r="AM940" s="287"/>
      <c r="AN940" s="287"/>
      <c r="AO940" s="287"/>
      <c r="AP940" s="287"/>
      <c r="AQ940" s="287"/>
      <c r="AR940" s="287"/>
      <c r="AS940" s="287"/>
      <c r="AT940" s="286"/>
      <c r="AU940" s="367"/>
      <c r="AV940" s="287"/>
      <c r="AW940" s="287"/>
      <c r="AX940" s="287"/>
      <c r="AY940" s="287"/>
      <c r="AZ940" s="287"/>
      <c r="BA940" s="287"/>
      <c r="BB940" s="287"/>
      <c r="BC940" s="287"/>
      <c r="BD940" s="287"/>
      <c r="BE940" s="287"/>
      <c r="BF940" s="288"/>
      <c r="BG940" s="396"/>
      <c r="BH940" s="397"/>
      <c r="BI940" s="287"/>
      <c r="BJ940" s="287"/>
      <c r="BK940" s="287"/>
      <c r="BL940" s="287"/>
      <c r="BM940" s="287"/>
      <c r="BN940" s="287"/>
      <c r="BO940" s="287"/>
      <c r="BP940" s="287"/>
      <c r="BQ940" s="287"/>
      <c r="BR940" s="287"/>
      <c r="BS940" s="287"/>
      <c r="BT940" s="286"/>
    </row>
    <row r="941" spans="1:72" s="217" customFormat="1" ht="11.65" customHeight="1" x14ac:dyDescent="0.2">
      <c r="A941" s="289" t="str">
        <f>IF(ISBLANK(Tracker!G892),"",Tracker!G892)</f>
        <v xml:space="preserve">FLAT 108 </v>
      </c>
      <c r="B941" s="971" t="str">
        <f>IF(ISBLANK(Tracker!H892),"",Tracker!H892)</f>
        <v>Cosford Crescent</v>
      </c>
      <c r="C941" s="972"/>
      <c r="D941" s="972"/>
      <c r="E941" s="973"/>
      <c r="F941" s="96" t="str">
        <f>IF(ISBLANK(Tracker!L892),"",Tracker!L892)</f>
        <v>B35 6QE</v>
      </c>
      <c r="G941" s="217">
        <f t="shared" si="105"/>
        <v>903</v>
      </c>
      <c r="H941" s="368"/>
      <c r="I941" s="287"/>
      <c r="J941" s="287"/>
      <c r="K941" s="287"/>
      <c r="L941" s="287"/>
      <c r="M941" s="287"/>
      <c r="N941" s="287"/>
      <c r="O941" s="287"/>
      <c r="P941" s="287"/>
      <c r="Q941" s="287"/>
      <c r="R941" s="287"/>
      <c r="S941" s="287"/>
      <c r="T941" s="286"/>
      <c r="U941" s="367"/>
      <c r="V941" s="287"/>
      <c r="W941" s="287"/>
      <c r="X941" s="287"/>
      <c r="Y941" s="287"/>
      <c r="Z941" s="287"/>
      <c r="AA941" s="287"/>
      <c r="AB941" s="287"/>
      <c r="AC941" s="287"/>
      <c r="AD941" s="287"/>
      <c r="AE941" s="287"/>
      <c r="AF941" s="287"/>
      <c r="AG941" s="365"/>
      <c r="AH941" s="368"/>
      <c r="AI941" s="287"/>
      <c r="AJ941" s="287"/>
      <c r="AK941" s="287"/>
      <c r="AL941" s="287"/>
      <c r="AM941" s="287"/>
      <c r="AN941" s="287"/>
      <c r="AO941" s="287"/>
      <c r="AP941" s="287"/>
      <c r="AQ941" s="287"/>
      <c r="AR941" s="287"/>
      <c r="AS941" s="287"/>
      <c r="AT941" s="286"/>
      <c r="AU941" s="367"/>
      <c r="AV941" s="287"/>
      <c r="AW941" s="287"/>
      <c r="AX941" s="287"/>
      <c r="AY941" s="287"/>
      <c r="AZ941" s="287"/>
      <c r="BA941" s="287"/>
      <c r="BB941" s="287"/>
      <c r="BC941" s="287"/>
      <c r="BD941" s="287"/>
      <c r="BE941" s="287"/>
      <c r="BF941" s="288"/>
      <c r="BG941" s="396"/>
      <c r="BH941" s="397"/>
      <c r="BI941" s="287"/>
      <c r="BJ941" s="287"/>
      <c r="BK941" s="287"/>
      <c r="BL941" s="287"/>
      <c r="BM941" s="287"/>
      <c r="BN941" s="287"/>
      <c r="BO941" s="287"/>
      <c r="BP941" s="287"/>
      <c r="BQ941" s="287"/>
      <c r="BR941" s="287"/>
      <c r="BS941" s="287"/>
      <c r="BT941" s="286"/>
    </row>
    <row r="942" spans="1:72" s="217" customFormat="1" ht="11.65" customHeight="1" x14ac:dyDescent="0.2">
      <c r="A942" s="289" t="str">
        <f>IF(ISBLANK(Tracker!G893),"",Tracker!G893)</f>
        <v xml:space="preserve">FLAT 110 </v>
      </c>
      <c r="B942" s="971" t="str">
        <f>IF(ISBLANK(Tracker!H893),"",Tracker!H893)</f>
        <v>Cosford Crescent</v>
      </c>
      <c r="C942" s="972"/>
      <c r="D942" s="972"/>
      <c r="E942" s="973"/>
      <c r="F942" s="96" t="str">
        <f>IF(ISBLANK(Tracker!L893),"",Tracker!L893)</f>
        <v>B35 6QE</v>
      </c>
      <c r="G942" s="217">
        <f t="shared" si="105"/>
        <v>904</v>
      </c>
      <c r="H942" s="368"/>
      <c r="I942" s="287"/>
      <c r="J942" s="287"/>
      <c r="K942" s="287"/>
      <c r="L942" s="287"/>
      <c r="M942" s="287"/>
      <c r="N942" s="287"/>
      <c r="O942" s="287"/>
      <c r="P942" s="287"/>
      <c r="Q942" s="287"/>
      <c r="R942" s="287"/>
      <c r="S942" s="287"/>
      <c r="T942" s="286"/>
      <c r="U942" s="367"/>
      <c r="V942" s="287"/>
      <c r="W942" s="287"/>
      <c r="X942" s="287"/>
      <c r="Y942" s="287"/>
      <c r="Z942" s="287"/>
      <c r="AA942" s="287"/>
      <c r="AB942" s="287"/>
      <c r="AC942" s="287"/>
      <c r="AD942" s="287"/>
      <c r="AE942" s="287"/>
      <c r="AF942" s="287"/>
      <c r="AG942" s="365"/>
      <c r="AH942" s="368"/>
      <c r="AI942" s="287"/>
      <c r="AJ942" s="287"/>
      <c r="AK942" s="287"/>
      <c r="AL942" s="287"/>
      <c r="AM942" s="287"/>
      <c r="AN942" s="287"/>
      <c r="AO942" s="287"/>
      <c r="AP942" s="287"/>
      <c r="AQ942" s="287"/>
      <c r="AR942" s="287"/>
      <c r="AS942" s="287"/>
      <c r="AT942" s="286"/>
      <c r="AU942" s="367"/>
      <c r="AV942" s="287"/>
      <c r="AW942" s="287"/>
      <c r="AX942" s="287"/>
      <c r="AY942" s="287"/>
      <c r="AZ942" s="287"/>
      <c r="BA942" s="287"/>
      <c r="BB942" s="287"/>
      <c r="BC942" s="287"/>
      <c r="BD942" s="287"/>
      <c r="BE942" s="287"/>
      <c r="BF942" s="288"/>
      <c r="BG942" s="396"/>
      <c r="BH942" s="397"/>
      <c r="BI942" s="287"/>
      <c r="BJ942" s="287"/>
      <c r="BK942" s="287"/>
      <c r="BL942" s="287"/>
      <c r="BM942" s="287"/>
      <c r="BN942" s="287"/>
      <c r="BO942" s="287"/>
      <c r="BP942" s="287"/>
      <c r="BQ942" s="287"/>
      <c r="BR942" s="287"/>
      <c r="BS942" s="287"/>
      <c r="BT942" s="286"/>
    </row>
    <row r="943" spans="1:72" s="217" customFormat="1" ht="11.65" customHeight="1" x14ac:dyDescent="0.2">
      <c r="A943" s="289" t="str">
        <f>IF(ISBLANK(Tracker!G894),"",Tracker!G894)</f>
        <v xml:space="preserve">FLAT 112 </v>
      </c>
      <c r="B943" s="971" t="str">
        <f>IF(ISBLANK(Tracker!H894),"",Tracker!H894)</f>
        <v>Cosford Crescent</v>
      </c>
      <c r="C943" s="972"/>
      <c r="D943" s="972"/>
      <c r="E943" s="973"/>
      <c r="F943" s="96" t="str">
        <f>IF(ISBLANK(Tracker!L894),"",Tracker!L894)</f>
        <v>B35 6QE</v>
      </c>
      <c r="G943" s="217">
        <f t="shared" si="105"/>
        <v>905</v>
      </c>
      <c r="H943" s="368"/>
      <c r="I943" s="287"/>
      <c r="J943" s="287"/>
      <c r="K943" s="287"/>
      <c r="L943" s="287"/>
      <c r="M943" s="287"/>
      <c r="N943" s="287"/>
      <c r="O943" s="287"/>
      <c r="P943" s="287"/>
      <c r="Q943" s="287"/>
      <c r="R943" s="287"/>
      <c r="S943" s="287"/>
      <c r="T943" s="286"/>
      <c r="U943" s="367"/>
      <c r="V943" s="287"/>
      <c r="W943" s="287"/>
      <c r="X943" s="287"/>
      <c r="Y943" s="287"/>
      <c r="Z943" s="287"/>
      <c r="AA943" s="287"/>
      <c r="AB943" s="287"/>
      <c r="AC943" s="287"/>
      <c r="AD943" s="287"/>
      <c r="AE943" s="287"/>
      <c r="AF943" s="287"/>
      <c r="AG943" s="365"/>
      <c r="AH943" s="368"/>
      <c r="AI943" s="287"/>
      <c r="AJ943" s="287"/>
      <c r="AK943" s="287"/>
      <c r="AL943" s="287"/>
      <c r="AM943" s="287"/>
      <c r="AN943" s="287"/>
      <c r="AO943" s="287"/>
      <c r="AP943" s="287"/>
      <c r="AQ943" s="287"/>
      <c r="AR943" s="287"/>
      <c r="AS943" s="287"/>
      <c r="AT943" s="286"/>
      <c r="AU943" s="367"/>
      <c r="AV943" s="287"/>
      <c r="AW943" s="287"/>
      <c r="AX943" s="287"/>
      <c r="AY943" s="287"/>
      <c r="AZ943" s="287"/>
      <c r="BA943" s="287"/>
      <c r="BB943" s="287"/>
      <c r="BC943" s="287"/>
      <c r="BD943" s="287"/>
      <c r="BE943" s="287"/>
      <c r="BF943" s="288"/>
      <c r="BG943" s="396"/>
      <c r="BH943" s="397"/>
      <c r="BI943" s="287"/>
      <c r="BJ943" s="287"/>
      <c r="BK943" s="287"/>
      <c r="BL943" s="287"/>
      <c r="BM943" s="287"/>
      <c r="BN943" s="287"/>
      <c r="BO943" s="287"/>
      <c r="BP943" s="287"/>
      <c r="BQ943" s="287"/>
      <c r="BR943" s="287"/>
      <c r="BS943" s="287"/>
      <c r="BT943" s="286"/>
    </row>
    <row r="944" spans="1:72" s="217" customFormat="1" ht="11.65" customHeight="1" x14ac:dyDescent="0.2">
      <c r="A944" s="289" t="str">
        <f>IF(ISBLANK(Tracker!G895),"",Tracker!G895)</f>
        <v>FLAT 114</v>
      </c>
      <c r="B944" s="971" t="str">
        <f>IF(ISBLANK(Tracker!H895),"",Tracker!H895)</f>
        <v>Cosford Crescent</v>
      </c>
      <c r="C944" s="972"/>
      <c r="D944" s="972"/>
      <c r="E944" s="973"/>
      <c r="F944" s="96" t="str">
        <f>IF(ISBLANK(Tracker!L895),"",Tracker!L895)</f>
        <v>B35 6QE</v>
      </c>
      <c r="G944" s="217">
        <f t="shared" si="105"/>
        <v>906</v>
      </c>
      <c r="H944" s="368"/>
      <c r="I944" s="287"/>
      <c r="J944" s="287"/>
      <c r="K944" s="287"/>
      <c r="L944" s="287"/>
      <c r="M944" s="287"/>
      <c r="N944" s="287"/>
      <c r="O944" s="287"/>
      <c r="P944" s="287"/>
      <c r="Q944" s="287"/>
      <c r="R944" s="287"/>
      <c r="S944" s="287"/>
      <c r="T944" s="286"/>
      <c r="U944" s="367"/>
      <c r="V944" s="287"/>
      <c r="W944" s="287"/>
      <c r="X944" s="287"/>
      <c r="Y944" s="287"/>
      <c r="Z944" s="287"/>
      <c r="AA944" s="287"/>
      <c r="AB944" s="287"/>
      <c r="AC944" s="287"/>
      <c r="AD944" s="287"/>
      <c r="AE944" s="287"/>
      <c r="AF944" s="287"/>
      <c r="AG944" s="365"/>
      <c r="AH944" s="368"/>
      <c r="AI944" s="287"/>
      <c r="AJ944" s="287"/>
      <c r="AK944" s="287"/>
      <c r="AL944" s="287"/>
      <c r="AM944" s="287"/>
      <c r="AN944" s="287"/>
      <c r="AO944" s="287"/>
      <c r="AP944" s="287"/>
      <c r="AQ944" s="287"/>
      <c r="AR944" s="287"/>
      <c r="AS944" s="287"/>
      <c r="AT944" s="286"/>
      <c r="AU944" s="367"/>
      <c r="AV944" s="287"/>
      <c r="AW944" s="287"/>
      <c r="AX944" s="287"/>
      <c r="AY944" s="287"/>
      <c r="AZ944" s="287"/>
      <c r="BA944" s="287"/>
      <c r="BB944" s="287"/>
      <c r="BC944" s="287"/>
      <c r="BD944" s="287"/>
      <c r="BE944" s="287"/>
      <c r="BF944" s="288"/>
      <c r="BG944" s="396"/>
      <c r="BH944" s="397"/>
      <c r="BI944" s="287"/>
      <c r="BJ944" s="287"/>
      <c r="BK944" s="287"/>
      <c r="BL944" s="287"/>
      <c r="BM944" s="287"/>
      <c r="BN944" s="287"/>
      <c r="BO944" s="287"/>
      <c r="BP944" s="287"/>
      <c r="BQ944" s="287"/>
      <c r="BR944" s="287"/>
      <c r="BS944" s="287"/>
      <c r="BT944" s="286"/>
    </row>
    <row r="945" spans="1:72" s="217" customFormat="1" ht="11.65" customHeight="1" x14ac:dyDescent="0.2">
      <c r="A945" s="289" t="str">
        <f>IF(ISBLANK(Tracker!G896),"",Tracker!G896)</f>
        <v xml:space="preserve">FLAT 15 </v>
      </c>
      <c r="B945" s="971" t="str">
        <f>IF(ISBLANK(Tracker!H896),"",Tracker!H896)</f>
        <v>Cosford Crescent</v>
      </c>
      <c r="C945" s="972"/>
      <c r="D945" s="972"/>
      <c r="E945" s="973"/>
      <c r="F945" s="96" t="str">
        <f>IF(ISBLANK(Tracker!L896),"",Tracker!L896)</f>
        <v>B35 6QE</v>
      </c>
      <c r="G945" s="217">
        <f t="shared" si="105"/>
        <v>907</v>
      </c>
      <c r="H945" s="368"/>
      <c r="I945" s="287"/>
      <c r="J945" s="287"/>
      <c r="K945" s="287"/>
      <c r="L945" s="287"/>
      <c r="M945" s="287"/>
      <c r="N945" s="287"/>
      <c r="O945" s="287"/>
      <c r="P945" s="287"/>
      <c r="Q945" s="287"/>
      <c r="R945" s="287"/>
      <c r="S945" s="287"/>
      <c r="T945" s="286"/>
      <c r="U945" s="367"/>
      <c r="V945" s="287"/>
      <c r="W945" s="287"/>
      <c r="X945" s="287"/>
      <c r="Y945" s="287"/>
      <c r="Z945" s="287"/>
      <c r="AA945" s="287"/>
      <c r="AB945" s="287"/>
      <c r="AC945" s="287"/>
      <c r="AD945" s="287"/>
      <c r="AE945" s="287"/>
      <c r="AF945" s="287"/>
      <c r="AG945" s="365"/>
      <c r="AH945" s="368"/>
      <c r="AI945" s="287"/>
      <c r="AJ945" s="287"/>
      <c r="AK945" s="287"/>
      <c r="AL945" s="287"/>
      <c r="AM945" s="287"/>
      <c r="AN945" s="287"/>
      <c r="AO945" s="287"/>
      <c r="AP945" s="287"/>
      <c r="AQ945" s="287"/>
      <c r="AR945" s="287"/>
      <c r="AS945" s="287"/>
      <c r="AT945" s="286"/>
      <c r="AU945" s="367"/>
      <c r="AV945" s="287"/>
      <c r="AW945" s="287"/>
      <c r="AX945" s="287"/>
      <c r="AY945" s="287"/>
      <c r="AZ945" s="287"/>
      <c r="BA945" s="287"/>
      <c r="BB945" s="287"/>
      <c r="BC945" s="287"/>
      <c r="BD945" s="287"/>
      <c r="BE945" s="287"/>
      <c r="BF945" s="288"/>
      <c r="BG945" s="396"/>
      <c r="BH945" s="397"/>
      <c r="BI945" s="287"/>
      <c r="BJ945" s="287"/>
      <c r="BK945" s="287"/>
      <c r="BL945" s="287"/>
      <c r="BM945" s="287"/>
      <c r="BN945" s="287"/>
      <c r="BO945" s="287"/>
      <c r="BP945" s="287"/>
      <c r="BQ945" s="287"/>
      <c r="BR945" s="287"/>
      <c r="BS945" s="287"/>
      <c r="BT945" s="286"/>
    </row>
    <row r="946" spans="1:72" s="217" customFormat="1" ht="11.65" customHeight="1" x14ac:dyDescent="0.2">
      <c r="A946" s="289" t="str">
        <f>IF(ISBLANK(Tracker!G897),"",Tracker!G897)</f>
        <v xml:space="preserve">FLAT 17 </v>
      </c>
      <c r="B946" s="971" t="str">
        <f>IF(ISBLANK(Tracker!H897),"",Tracker!H897)</f>
        <v>Cosford Crescent</v>
      </c>
      <c r="C946" s="972"/>
      <c r="D946" s="972"/>
      <c r="E946" s="973"/>
      <c r="F946" s="96" t="str">
        <f>IF(ISBLANK(Tracker!L897),"",Tracker!L897)</f>
        <v>B35 6QE</v>
      </c>
      <c r="G946" s="217">
        <f t="shared" si="105"/>
        <v>908</v>
      </c>
      <c r="H946" s="368"/>
      <c r="I946" s="287"/>
      <c r="J946" s="287"/>
      <c r="K946" s="287"/>
      <c r="L946" s="287"/>
      <c r="M946" s="287"/>
      <c r="N946" s="287"/>
      <c r="O946" s="287"/>
      <c r="P946" s="287"/>
      <c r="Q946" s="287"/>
      <c r="R946" s="287"/>
      <c r="S946" s="287"/>
      <c r="T946" s="286"/>
      <c r="U946" s="367"/>
      <c r="V946" s="287"/>
      <c r="W946" s="287"/>
      <c r="X946" s="287"/>
      <c r="Y946" s="287"/>
      <c r="Z946" s="287"/>
      <c r="AA946" s="287"/>
      <c r="AB946" s="287"/>
      <c r="AC946" s="287"/>
      <c r="AD946" s="287"/>
      <c r="AE946" s="287"/>
      <c r="AF946" s="287"/>
      <c r="AG946" s="365"/>
      <c r="AH946" s="368"/>
      <c r="AI946" s="287"/>
      <c r="AJ946" s="287"/>
      <c r="AK946" s="287"/>
      <c r="AL946" s="287"/>
      <c r="AM946" s="287"/>
      <c r="AN946" s="287"/>
      <c r="AO946" s="287"/>
      <c r="AP946" s="287"/>
      <c r="AQ946" s="287"/>
      <c r="AR946" s="287"/>
      <c r="AS946" s="287"/>
      <c r="AT946" s="286"/>
      <c r="AU946" s="367"/>
      <c r="AV946" s="287"/>
      <c r="AW946" s="287"/>
      <c r="AX946" s="287"/>
      <c r="AY946" s="287"/>
      <c r="AZ946" s="287"/>
      <c r="BA946" s="287"/>
      <c r="BB946" s="287"/>
      <c r="BC946" s="287"/>
      <c r="BD946" s="287"/>
      <c r="BE946" s="287"/>
      <c r="BF946" s="288"/>
      <c r="BG946" s="396"/>
      <c r="BH946" s="397"/>
      <c r="BI946" s="287"/>
      <c r="BJ946" s="287"/>
      <c r="BK946" s="287"/>
      <c r="BL946" s="287"/>
      <c r="BM946" s="287"/>
      <c r="BN946" s="287"/>
      <c r="BO946" s="287"/>
      <c r="BP946" s="287"/>
      <c r="BQ946" s="287"/>
      <c r="BR946" s="287"/>
      <c r="BS946" s="287"/>
      <c r="BT946" s="286"/>
    </row>
    <row r="947" spans="1:72" s="217" customFormat="1" ht="11.65" customHeight="1" x14ac:dyDescent="0.2">
      <c r="A947" s="289" t="str">
        <f>IF(ISBLANK(Tracker!G898),"",Tracker!G898)</f>
        <v xml:space="preserve">FLAT 19 </v>
      </c>
      <c r="B947" s="971" t="str">
        <f>IF(ISBLANK(Tracker!H898),"",Tracker!H898)</f>
        <v>Cosford Crescent</v>
      </c>
      <c r="C947" s="972"/>
      <c r="D947" s="972"/>
      <c r="E947" s="973"/>
      <c r="F947" s="96" t="str">
        <f>IF(ISBLANK(Tracker!L898),"",Tracker!L898)</f>
        <v>B35 6QE</v>
      </c>
      <c r="G947" s="217">
        <f t="shared" si="105"/>
        <v>909</v>
      </c>
      <c r="H947" s="368"/>
      <c r="I947" s="287"/>
      <c r="J947" s="287"/>
      <c r="K947" s="287"/>
      <c r="L947" s="287"/>
      <c r="M947" s="287"/>
      <c r="N947" s="287"/>
      <c r="O947" s="287"/>
      <c r="P947" s="287"/>
      <c r="Q947" s="287"/>
      <c r="R947" s="287"/>
      <c r="S947" s="287"/>
      <c r="T947" s="286"/>
      <c r="U947" s="367"/>
      <c r="V947" s="287"/>
      <c r="W947" s="287"/>
      <c r="X947" s="287"/>
      <c r="Y947" s="287"/>
      <c r="Z947" s="287"/>
      <c r="AA947" s="287"/>
      <c r="AB947" s="287"/>
      <c r="AC947" s="287"/>
      <c r="AD947" s="287"/>
      <c r="AE947" s="287"/>
      <c r="AF947" s="287"/>
      <c r="AG947" s="365"/>
      <c r="AH947" s="368"/>
      <c r="AI947" s="287"/>
      <c r="AJ947" s="287"/>
      <c r="AK947" s="287"/>
      <c r="AL947" s="287"/>
      <c r="AM947" s="287"/>
      <c r="AN947" s="287"/>
      <c r="AO947" s="287"/>
      <c r="AP947" s="287"/>
      <c r="AQ947" s="287"/>
      <c r="AR947" s="287"/>
      <c r="AS947" s="287"/>
      <c r="AT947" s="286"/>
      <c r="AU947" s="367"/>
      <c r="AV947" s="287"/>
      <c r="AW947" s="287"/>
      <c r="AX947" s="287"/>
      <c r="AY947" s="287"/>
      <c r="AZ947" s="287"/>
      <c r="BA947" s="287"/>
      <c r="BB947" s="287"/>
      <c r="BC947" s="287"/>
      <c r="BD947" s="287"/>
      <c r="BE947" s="287"/>
      <c r="BF947" s="288"/>
      <c r="BG947" s="396"/>
      <c r="BH947" s="397"/>
      <c r="BI947" s="287"/>
      <c r="BJ947" s="287"/>
      <c r="BK947" s="287"/>
      <c r="BL947" s="287"/>
      <c r="BM947" s="287"/>
      <c r="BN947" s="287"/>
      <c r="BO947" s="287"/>
      <c r="BP947" s="287"/>
      <c r="BQ947" s="287"/>
      <c r="BR947" s="287"/>
      <c r="BS947" s="287"/>
      <c r="BT947" s="286"/>
    </row>
    <row r="948" spans="1:72" s="217" customFormat="1" ht="11.65" customHeight="1" x14ac:dyDescent="0.2">
      <c r="A948" s="289" t="str">
        <f>IF(ISBLANK(Tracker!G899),"",Tracker!G899)</f>
        <v>FLAT 2</v>
      </c>
      <c r="B948" s="971" t="str">
        <f>IF(ISBLANK(Tracker!H899),"",Tracker!H899)</f>
        <v>Cosford Crescent</v>
      </c>
      <c r="C948" s="972"/>
      <c r="D948" s="972"/>
      <c r="E948" s="973"/>
      <c r="F948" s="96" t="str">
        <f>IF(ISBLANK(Tracker!L899),"",Tracker!L899)</f>
        <v>B35 6QE</v>
      </c>
      <c r="G948" s="217">
        <f t="shared" si="105"/>
        <v>910</v>
      </c>
      <c r="H948" s="368"/>
      <c r="I948" s="287"/>
      <c r="J948" s="287"/>
      <c r="K948" s="287"/>
      <c r="L948" s="287"/>
      <c r="M948" s="287"/>
      <c r="N948" s="287"/>
      <c r="O948" s="287"/>
      <c r="P948" s="287"/>
      <c r="Q948" s="287"/>
      <c r="R948" s="287"/>
      <c r="S948" s="287"/>
      <c r="T948" s="286"/>
      <c r="U948" s="367"/>
      <c r="V948" s="287"/>
      <c r="W948" s="287"/>
      <c r="X948" s="287"/>
      <c r="Y948" s="287"/>
      <c r="Z948" s="287"/>
      <c r="AA948" s="287"/>
      <c r="AB948" s="287"/>
      <c r="AC948" s="287"/>
      <c r="AD948" s="287"/>
      <c r="AE948" s="287"/>
      <c r="AF948" s="287"/>
      <c r="AG948" s="365"/>
      <c r="AH948" s="368"/>
      <c r="AI948" s="287"/>
      <c r="AJ948" s="287"/>
      <c r="AK948" s="287"/>
      <c r="AL948" s="287"/>
      <c r="AM948" s="287"/>
      <c r="AN948" s="287"/>
      <c r="AO948" s="287"/>
      <c r="AP948" s="287"/>
      <c r="AQ948" s="287"/>
      <c r="AR948" s="287"/>
      <c r="AS948" s="287"/>
      <c r="AT948" s="286"/>
      <c r="AU948" s="367"/>
      <c r="AV948" s="287"/>
      <c r="AW948" s="287"/>
      <c r="AX948" s="287"/>
      <c r="AY948" s="287"/>
      <c r="AZ948" s="287"/>
      <c r="BA948" s="287"/>
      <c r="BB948" s="287"/>
      <c r="BC948" s="287"/>
      <c r="BD948" s="287"/>
      <c r="BE948" s="287"/>
      <c r="BF948" s="288"/>
      <c r="BG948" s="396"/>
      <c r="BH948" s="397"/>
      <c r="BI948" s="287"/>
      <c r="BJ948" s="287"/>
      <c r="BK948" s="287"/>
      <c r="BL948" s="287"/>
      <c r="BM948" s="287"/>
      <c r="BN948" s="287"/>
      <c r="BO948" s="287"/>
      <c r="BP948" s="287"/>
      <c r="BQ948" s="287"/>
      <c r="BR948" s="287"/>
      <c r="BS948" s="287"/>
      <c r="BT948" s="286"/>
    </row>
    <row r="949" spans="1:72" s="217" customFormat="1" ht="11.65" customHeight="1" x14ac:dyDescent="0.2">
      <c r="A949" s="289" t="str">
        <f>IF(ISBLANK(Tracker!G900),"",Tracker!G900)</f>
        <v xml:space="preserve">FLAT 20 </v>
      </c>
      <c r="B949" s="971" t="str">
        <f>IF(ISBLANK(Tracker!H900),"",Tracker!H900)</f>
        <v>Cosford Crescent</v>
      </c>
      <c r="C949" s="972"/>
      <c r="D949" s="972"/>
      <c r="E949" s="973"/>
      <c r="F949" s="96" t="str">
        <f>IF(ISBLANK(Tracker!L900),"",Tracker!L900)</f>
        <v>B35 6QE</v>
      </c>
      <c r="G949" s="217">
        <f t="shared" si="105"/>
        <v>911</v>
      </c>
      <c r="H949" s="368"/>
      <c r="I949" s="287"/>
      <c r="J949" s="287"/>
      <c r="K949" s="287"/>
      <c r="L949" s="287"/>
      <c r="M949" s="287"/>
      <c r="N949" s="287"/>
      <c r="O949" s="287"/>
      <c r="P949" s="287"/>
      <c r="Q949" s="287"/>
      <c r="R949" s="287"/>
      <c r="S949" s="287"/>
      <c r="T949" s="286"/>
      <c r="U949" s="367"/>
      <c r="V949" s="287"/>
      <c r="W949" s="287"/>
      <c r="X949" s="287"/>
      <c r="Y949" s="287"/>
      <c r="Z949" s="287"/>
      <c r="AA949" s="287"/>
      <c r="AB949" s="287"/>
      <c r="AC949" s="287"/>
      <c r="AD949" s="287"/>
      <c r="AE949" s="287"/>
      <c r="AF949" s="287"/>
      <c r="AG949" s="365"/>
      <c r="AH949" s="368"/>
      <c r="AI949" s="287"/>
      <c r="AJ949" s="287"/>
      <c r="AK949" s="287"/>
      <c r="AL949" s="287"/>
      <c r="AM949" s="287"/>
      <c r="AN949" s="287"/>
      <c r="AO949" s="287"/>
      <c r="AP949" s="287"/>
      <c r="AQ949" s="287"/>
      <c r="AR949" s="287"/>
      <c r="AS949" s="287"/>
      <c r="AT949" s="286"/>
      <c r="AU949" s="367"/>
      <c r="AV949" s="287"/>
      <c r="AW949" s="287"/>
      <c r="AX949" s="287"/>
      <c r="AY949" s="287"/>
      <c r="AZ949" s="287"/>
      <c r="BA949" s="287"/>
      <c r="BB949" s="287"/>
      <c r="BC949" s="287"/>
      <c r="BD949" s="287"/>
      <c r="BE949" s="287"/>
      <c r="BF949" s="288"/>
      <c r="BG949" s="396"/>
      <c r="BH949" s="397"/>
      <c r="BI949" s="287"/>
      <c r="BJ949" s="287"/>
      <c r="BK949" s="287"/>
      <c r="BL949" s="287"/>
      <c r="BM949" s="287"/>
      <c r="BN949" s="287"/>
      <c r="BO949" s="287"/>
      <c r="BP949" s="287"/>
      <c r="BQ949" s="287"/>
      <c r="BR949" s="287"/>
      <c r="BS949" s="287"/>
      <c r="BT949" s="286"/>
    </row>
    <row r="950" spans="1:72" s="217" customFormat="1" ht="11.65" customHeight="1" x14ac:dyDescent="0.2">
      <c r="A950" s="289" t="str">
        <f>IF(ISBLANK(Tracker!G901),"",Tracker!G901)</f>
        <v xml:space="preserve">FLAT 21 </v>
      </c>
      <c r="B950" s="971" t="str">
        <f>IF(ISBLANK(Tracker!H901),"",Tracker!H901)</f>
        <v>Cosford Crescent</v>
      </c>
      <c r="C950" s="972"/>
      <c r="D950" s="972"/>
      <c r="E950" s="973"/>
      <c r="F950" s="96" t="str">
        <f>IF(ISBLANK(Tracker!L901),"",Tracker!L901)</f>
        <v>B35 6QE</v>
      </c>
      <c r="G950" s="217">
        <f t="shared" si="105"/>
        <v>912</v>
      </c>
      <c r="H950" s="368"/>
      <c r="I950" s="287"/>
      <c r="J950" s="287"/>
      <c r="K950" s="287"/>
      <c r="L950" s="287"/>
      <c r="M950" s="287"/>
      <c r="N950" s="287"/>
      <c r="O950" s="287"/>
      <c r="P950" s="287"/>
      <c r="Q950" s="287"/>
      <c r="R950" s="287"/>
      <c r="S950" s="287"/>
      <c r="T950" s="286"/>
      <c r="U950" s="367"/>
      <c r="V950" s="287"/>
      <c r="W950" s="287"/>
      <c r="X950" s="287"/>
      <c r="Y950" s="287"/>
      <c r="Z950" s="287"/>
      <c r="AA950" s="287"/>
      <c r="AB950" s="287"/>
      <c r="AC950" s="287"/>
      <c r="AD950" s="287"/>
      <c r="AE950" s="287"/>
      <c r="AF950" s="287"/>
      <c r="AG950" s="365"/>
      <c r="AH950" s="368"/>
      <c r="AI950" s="287"/>
      <c r="AJ950" s="287"/>
      <c r="AK950" s="287"/>
      <c r="AL950" s="287"/>
      <c r="AM950" s="287"/>
      <c r="AN950" s="287"/>
      <c r="AO950" s="287"/>
      <c r="AP950" s="287"/>
      <c r="AQ950" s="287"/>
      <c r="AR950" s="287"/>
      <c r="AS950" s="287"/>
      <c r="AT950" s="286"/>
      <c r="AU950" s="367"/>
      <c r="AV950" s="287"/>
      <c r="AW950" s="287"/>
      <c r="AX950" s="287"/>
      <c r="AY950" s="287"/>
      <c r="AZ950" s="287"/>
      <c r="BA950" s="287"/>
      <c r="BB950" s="287"/>
      <c r="BC950" s="287"/>
      <c r="BD950" s="287"/>
      <c r="BE950" s="287"/>
      <c r="BF950" s="288"/>
      <c r="BG950" s="396"/>
      <c r="BH950" s="397"/>
      <c r="BI950" s="287"/>
      <c r="BJ950" s="287"/>
      <c r="BK950" s="287"/>
      <c r="BL950" s="287"/>
      <c r="BM950" s="287"/>
      <c r="BN950" s="287"/>
      <c r="BO950" s="287"/>
      <c r="BP950" s="287"/>
      <c r="BQ950" s="287"/>
      <c r="BR950" s="287"/>
      <c r="BS950" s="287"/>
      <c r="BT950" s="286"/>
    </row>
    <row r="951" spans="1:72" s="217" customFormat="1" ht="11.65" customHeight="1" x14ac:dyDescent="0.2">
      <c r="A951" s="289" t="str">
        <f>IF(ISBLANK(Tracker!G902),"",Tracker!G902)</f>
        <v xml:space="preserve">FLAT 22 </v>
      </c>
      <c r="B951" s="971" t="str">
        <f>IF(ISBLANK(Tracker!H902),"",Tracker!H902)</f>
        <v>Cosford Crescent</v>
      </c>
      <c r="C951" s="972"/>
      <c r="D951" s="972"/>
      <c r="E951" s="973"/>
      <c r="F951" s="96" t="str">
        <f>IF(ISBLANK(Tracker!L902),"",Tracker!L902)</f>
        <v>B35 6QE</v>
      </c>
      <c r="G951" s="217">
        <f t="shared" si="105"/>
        <v>913</v>
      </c>
      <c r="H951" s="368"/>
      <c r="I951" s="287"/>
      <c r="J951" s="287"/>
      <c r="K951" s="287"/>
      <c r="L951" s="287"/>
      <c r="M951" s="287"/>
      <c r="N951" s="287"/>
      <c r="O951" s="287"/>
      <c r="P951" s="287"/>
      <c r="Q951" s="287"/>
      <c r="R951" s="287"/>
      <c r="S951" s="287"/>
      <c r="T951" s="286"/>
      <c r="U951" s="367"/>
      <c r="V951" s="287"/>
      <c r="W951" s="287"/>
      <c r="X951" s="287"/>
      <c r="Y951" s="287"/>
      <c r="Z951" s="287"/>
      <c r="AA951" s="287"/>
      <c r="AB951" s="287"/>
      <c r="AC951" s="287"/>
      <c r="AD951" s="287"/>
      <c r="AE951" s="287"/>
      <c r="AF951" s="287"/>
      <c r="AG951" s="365"/>
      <c r="AH951" s="368"/>
      <c r="AI951" s="287"/>
      <c r="AJ951" s="287"/>
      <c r="AK951" s="287"/>
      <c r="AL951" s="287"/>
      <c r="AM951" s="287"/>
      <c r="AN951" s="287"/>
      <c r="AO951" s="287"/>
      <c r="AP951" s="287"/>
      <c r="AQ951" s="287"/>
      <c r="AR951" s="287"/>
      <c r="AS951" s="287"/>
      <c r="AT951" s="286"/>
      <c r="AU951" s="367"/>
      <c r="AV951" s="287"/>
      <c r="AW951" s="287"/>
      <c r="AX951" s="287"/>
      <c r="AY951" s="287"/>
      <c r="AZ951" s="287"/>
      <c r="BA951" s="287"/>
      <c r="BB951" s="287"/>
      <c r="BC951" s="287"/>
      <c r="BD951" s="287"/>
      <c r="BE951" s="287"/>
      <c r="BF951" s="288"/>
      <c r="BG951" s="396"/>
      <c r="BH951" s="397"/>
      <c r="BI951" s="287"/>
      <c r="BJ951" s="287"/>
      <c r="BK951" s="287"/>
      <c r="BL951" s="287"/>
      <c r="BM951" s="287"/>
      <c r="BN951" s="287"/>
      <c r="BO951" s="287"/>
      <c r="BP951" s="287"/>
      <c r="BQ951" s="287"/>
      <c r="BR951" s="287"/>
      <c r="BS951" s="287"/>
      <c r="BT951" s="286"/>
    </row>
    <row r="952" spans="1:72" s="217" customFormat="1" ht="11.65" customHeight="1" x14ac:dyDescent="0.2">
      <c r="A952" s="289" t="str">
        <f>IF(ISBLANK(Tracker!G903),"",Tracker!G903)</f>
        <v xml:space="preserve">FLAT 23 </v>
      </c>
      <c r="B952" s="971" t="str">
        <f>IF(ISBLANK(Tracker!H903),"",Tracker!H903)</f>
        <v>Cosford Crescent</v>
      </c>
      <c r="C952" s="972"/>
      <c r="D952" s="972"/>
      <c r="E952" s="973"/>
      <c r="F952" s="96" t="str">
        <f>IF(ISBLANK(Tracker!L903),"",Tracker!L903)</f>
        <v>B35 6QE</v>
      </c>
      <c r="G952" s="217">
        <f t="shared" si="105"/>
        <v>914</v>
      </c>
      <c r="H952" s="368"/>
      <c r="I952" s="287"/>
      <c r="J952" s="287"/>
      <c r="K952" s="287"/>
      <c r="L952" s="287"/>
      <c r="M952" s="287"/>
      <c r="N952" s="287"/>
      <c r="O952" s="287"/>
      <c r="P952" s="287"/>
      <c r="Q952" s="287"/>
      <c r="R952" s="287"/>
      <c r="S952" s="287"/>
      <c r="T952" s="286"/>
      <c r="U952" s="367"/>
      <c r="V952" s="287"/>
      <c r="W952" s="287"/>
      <c r="X952" s="287"/>
      <c r="Y952" s="287"/>
      <c r="Z952" s="287"/>
      <c r="AA952" s="287"/>
      <c r="AB952" s="287"/>
      <c r="AC952" s="287"/>
      <c r="AD952" s="287"/>
      <c r="AE952" s="287"/>
      <c r="AF952" s="287"/>
      <c r="AG952" s="365"/>
      <c r="AH952" s="368"/>
      <c r="AI952" s="287"/>
      <c r="AJ952" s="287"/>
      <c r="AK952" s="287"/>
      <c r="AL952" s="287"/>
      <c r="AM952" s="287"/>
      <c r="AN952" s="287"/>
      <c r="AO952" s="287"/>
      <c r="AP952" s="287"/>
      <c r="AQ952" s="287"/>
      <c r="AR952" s="287"/>
      <c r="AS952" s="287"/>
      <c r="AT952" s="286"/>
      <c r="AU952" s="367"/>
      <c r="AV952" s="287"/>
      <c r="AW952" s="287"/>
      <c r="AX952" s="287"/>
      <c r="AY952" s="287"/>
      <c r="AZ952" s="287"/>
      <c r="BA952" s="287"/>
      <c r="BB952" s="287"/>
      <c r="BC952" s="287"/>
      <c r="BD952" s="287"/>
      <c r="BE952" s="287"/>
      <c r="BF952" s="288"/>
      <c r="BG952" s="396"/>
      <c r="BH952" s="397"/>
      <c r="BI952" s="287"/>
      <c r="BJ952" s="287"/>
      <c r="BK952" s="287"/>
      <c r="BL952" s="287"/>
      <c r="BM952" s="287"/>
      <c r="BN952" s="287"/>
      <c r="BO952" s="287"/>
      <c r="BP952" s="287"/>
      <c r="BQ952" s="287"/>
      <c r="BR952" s="287"/>
      <c r="BS952" s="287"/>
      <c r="BT952" s="286"/>
    </row>
    <row r="953" spans="1:72" s="217" customFormat="1" ht="11.65" customHeight="1" x14ac:dyDescent="0.2">
      <c r="A953" s="289" t="str">
        <f>IF(ISBLANK(Tracker!G904),"",Tracker!G904)</f>
        <v xml:space="preserve">FLAT 27 </v>
      </c>
      <c r="B953" s="971" t="str">
        <f>IF(ISBLANK(Tracker!H904),"",Tracker!H904)</f>
        <v>Cosford Crescent</v>
      </c>
      <c r="C953" s="972"/>
      <c r="D953" s="972"/>
      <c r="E953" s="973"/>
      <c r="F953" s="96" t="str">
        <f>IF(ISBLANK(Tracker!L904),"",Tracker!L904)</f>
        <v>B35 6QE</v>
      </c>
      <c r="G953" s="217">
        <f t="shared" si="105"/>
        <v>915</v>
      </c>
      <c r="H953" s="368"/>
      <c r="I953" s="287"/>
      <c r="J953" s="287"/>
      <c r="K953" s="287"/>
      <c r="L953" s="287"/>
      <c r="M953" s="287"/>
      <c r="N953" s="287"/>
      <c r="O953" s="287"/>
      <c r="P953" s="287"/>
      <c r="Q953" s="287"/>
      <c r="R953" s="287"/>
      <c r="S953" s="287"/>
      <c r="T953" s="286"/>
      <c r="U953" s="367"/>
      <c r="V953" s="287"/>
      <c r="W953" s="287"/>
      <c r="X953" s="287"/>
      <c r="Y953" s="287"/>
      <c r="Z953" s="287"/>
      <c r="AA953" s="287"/>
      <c r="AB953" s="287"/>
      <c r="AC953" s="287"/>
      <c r="AD953" s="287"/>
      <c r="AE953" s="287"/>
      <c r="AF953" s="287"/>
      <c r="AG953" s="365"/>
      <c r="AH953" s="368"/>
      <c r="AI953" s="287"/>
      <c r="AJ953" s="287"/>
      <c r="AK953" s="287"/>
      <c r="AL953" s="287"/>
      <c r="AM953" s="287"/>
      <c r="AN953" s="287"/>
      <c r="AO953" s="287"/>
      <c r="AP953" s="287"/>
      <c r="AQ953" s="287"/>
      <c r="AR953" s="287"/>
      <c r="AS953" s="287"/>
      <c r="AT953" s="286"/>
      <c r="AU953" s="367"/>
      <c r="AV953" s="287"/>
      <c r="AW953" s="287"/>
      <c r="AX953" s="287"/>
      <c r="AY953" s="287"/>
      <c r="AZ953" s="287"/>
      <c r="BA953" s="287"/>
      <c r="BB953" s="287"/>
      <c r="BC953" s="287"/>
      <c r="BD953" s="287"/>
      <c r="BE953" s="287"/>
      <c r="BF953" s="288"/>
      <c r="BG953" s="396"/>
      <c r="BH953" s="397"/>
      <c r="BI953" s="287"/>
      <c r="BJ953" s="287"/>
      <c r="BK953" s="287"/>
      <c r="BL953" s="287"/>
      <c r="BM953" s="287"/>
      <c r="BN953" s="287"/>
      <c r="BO953" s="287"/>
      <c r="BP953" s="287"/>
      <c r="BQ953" s="287"/>
      <c r="BR953" s="287"/>
      <c r="BS953" s="287"/>
      <c r="BT953" s="286"/>
    </row>
    <row r="954" spans="1:72" s="217" customFormat="1" ht="11.65" customHeight="1" x14ac:dyDescent="0.2">
      <c r="A954" s="289" t="str">
        <f>IF(ISBLANK(Tracker!G905),"",Tracker!G905)</f>
        <v xml:space="preserve">FLAT 38 </v>
      </c>
      <c r="B954" s="971" t="str">
        <f>IF(ISBLANK(Tracker!H905),"",Tracker!H905)</f>
        <v>Cosford Crescent</v>
      </c>
      <c r="C954" s="972"/>
      <c r="D954" s="972"/>
      <c r="E954" s="973"/>
      <c r="F954" s="96" t="str">
        <f>IF(ISBLANK(Tracker!L905),"",Tracker!L905)</f>
        <v>B35 6QE</v>
      </c>
      <c r="G954" s="217">
        <f t="shared" si="105"/>
        <v>916</v>
      </c>
      <c r="H954" s="368"/>
      <c r="I954" s="287"/>
      <c r="J954" s="287"/>
      <c r="K954" s="287"/>
      <c r="L954" s="287"/>
      <c r="M954" s="287"/>
      <c r="N954" s="287"/>
      <c r="O954" s="287"/>
      <c r="P954" s="287"/>
      <c r="Q954" s="287"/>
      <c r="R954" s="287"/>
      <c r="S954" s="287"/>
      <c r="T954" s="286"/>
      <c r="U954" s="367"/>
      <c r="V954" s="287"/>
      <c r="W954" s="287"/>
      <c r="X954" s="287"/>
      <c r="Y954" s="287"/>
      <c r="Z954" s="287"/>
      <c r="AA954" s="287"/>
      <c r="AB954" s="287"/>
      <c r="AC954" s="287"/>
      <c r="AD954" s="287"/>
      <c r="AE954" s="287"/>
      <c r="AF954" s="287"/>
      <c r="AG954" s="365"/>
      <c r="AH954" s="368"/>
      <c r="AI954" s="287"/>
      <c r="AJ954" s="287"/>
      <c r="AK954" s="287"/>
      <c r="AL954" s="287"/>
      <c r="AM954" s="287"/>
      <c r="AN954" s="287"/>
      <c r="AO954" s="287"/>
      <c r="AP954" s="287"/>
      <c r="AQ954" s="287"/>
      <c r="AR954" s="287"/>
      <c r="AS954" s="287"/>
      <c r="AT954" s="286"/>
      <c r="AU954" s="367"/>
      <c r="AV954" s="287"/>
      <c r="AW954" s="287"/>
      <c r="AX954" s="287"/>
      <c r="AY954" s="287"/>
      <c r="AZ954" s="287"/>
      <c r="BA954" s="287"/>
      <c r="BB954" s="287"/>
      <c r="BC954" s="287"/>
      <c r="BD954" s="287"/>
      <c r="BE954" s="287"/>
      <c r="BF954" s="288"/>
      <c r="BG954" s="396"/>
      <c r="BH954" s="397"/>
      <c r="BI954" s="287"/>
      <c r="BJ954" s="287"/>
      <c r="BK954" s="287"/>
      <c r="BL954" s="287"/>
      <c r="BM954" s="287"/>
      <c r="BN954" s="287"/>
      <c r="BO954" s="287"/>
      <c r="BP954" s="287"/>
      <c r="BQ954" s="287"/>
      <c r="BR954" s="287"/>
      <c r="BS954" s="287"/>
      <c r="BT954" s="286"/>
    </row>
    <row r="955" spans="1:72" s="217" customFormat="1" ht="11.65" customHeight="1" x14ac:dyDescent="0.2">
      <c r="A955" s="289" t="str">
        <f>IF(ISBLANK(Tracker!G906),"",Tracker!G906)</f>
        <v>FLAT 40</v>
      </c>
      <c r="B955" s="971" t="str">
        <f>IF(ISBLANK(Tracker!H906),"",Tracker!H906)</f>
        <v>Cosford Crescent</v>
      </c>
      <c r="C955" s="972"/>
      <c r="D955" s="972"/>
      <c r="E955" s="973"/>
      <c r="F955" s="96" t="str">
        <f>IF(ISBLANK(Tracker!L906),"",Tracker!L906)</f>
        <v>B35 6QE</v>
      </c>
      <c r="G955" s="217">
        <f t="shared" si="105"/>
        <v>917</v>
      </c>
      <c r="H955" s="368"/>
      <c r="I955" s="287"/>
      <c r="J955" s="287"/>
      <c r="K955" s="287"/>
      <c r="L955" s="287"/>
      <c r="M955" s="287"/>
      <c r="N955" s="287"/>
      <c r="O955" s="287"/>
      <c r="P955" s="287"/>
      <c r="Q955" s="287"/>
      <c r="R955" s="287"/>
      <c r="S955" s="287"/>
      <c r="T955" s="286"/>
      <c r="U955" s="367"/>
      <c r="V955" s="287"/>
      <c r="W955" s="287"/>
      <c r="X955" s="287"/>
      <c r="Y955" s="287"/>
      <c r="Z955" s="287"/>
      <c r="AA955" s="287"/>
      <c r="AB955" s="287"/>
      <c r="AC955" s="287"/>
      <c r="AD955" s="287"/>
      <c r="AE955" s="287"/>
      <c r="AF955" s="287"/>
      <c r="AG955" s="365"/>
      <c r="AH955" s="368"/>
      <c r="AI955" s="287"/>
      <c r="AJ955" s="287"/>
      <c r="AK955" s="287"/>
      <c r="AL955" s="287"/>
      <c r="AM955" s="287"/>
      <c r="AN955" s="287"/>
      <c r="AO955" s="287"/>
      <c r="AP955" s="287"/>
      <c r="AQ955" s="287"/>
      <c r="AR955" s="287"/>
      <c r="AS955" s="287"/>
      <c r="AT955" s="286"/>
      <c r="AU955" s="367"/>
      <c r="AV955" s="287"/>
      <c r="AW955" s="287"/>
      <c r="AX955" s="287"/>
      <c r="AY955" s="287"/>
      <c r="AZ955" s="287"/>
      <c r="BA955" s="287"/>
      <c r="BB955" s="287"/>
      <c r="BC955" s="287"/>
      <c r="BD955" s="287"/>
      <c r="BE955" s="287"/>
      <c r="BF955" s="288"/>
      <c r="BG955" s="396"/>
      <c r="BH955" s="397"/>
      <c r="BI955" s="287"/>
      <c r="BJ955" s="287"/>
      <c r="BK955" s="287"/>
      <c r="BL955" s="287"/>
      <c r="BM955" s="287"/>
      <c r="BN955" s="287"/>
      <c r="BO955" s="287"/>
      <c r="BP955" s="287"/>
      <c r="BQ955" s="287"/>
      <c r="BR955" s="287"/>
      <c r="BS955" s="287"/>
      <c r="BT955" s="286"/>
    </row>
    <row r="956" spans="1:72" s="217" customFormat="1" ht="11.65" customHeight="1" x14ac:dyDescent="0.2">
      <c r="A956" s="289" t="str">
        <f>IF(ISBLANK(Tracker!G907),"",Tracker!G907)</f>
        <v>FLAT 72</v>
      </c>
      <c r="B956" s="971" t="str">
        <f>IF(ISBLANK(Tracker!H907),"",Tracker!H907)</f>
        <v>Cosford Crescent</v>
      </c>
      <c r="C956" s="972"/>
      <c r="D956" s="972"/>
      <c r="E956" s="973"/>
      <c r="F956" s="96" t="str">
        <f>IF(ISBLANK(Tracker!L907),"",Tracker!L907)</f>
        <v>B35 6QE</v>
      </c>
      <c r="G956" s="217">
        <f t="shared" si="105"/>
        <v>918</v>
      </c>
      <c r="H956" s="368"/>
      <c r="I956" s="287"/>
      <c r="J956" s="287"/>
      <c r="K956" s="287"/>
      <c r="L956" s="287"/>
      <c r="M956" s="287"/>
      <c r="N956" s="287"/>
      <c r="O956" s="287"/>
      <c r="P956" s="287"/>
      <c r="Q956" s="287"/>
      <c r="R956" s="287"/>
      <c r="S956" s="287"/>
      <c r="T956" s="286"/>
      <c r="U956" s="367"/>
      <c r="V956" s="287"/>
      <c r="W956" s="287"/>
      <c r="X956" s="287"/>
      <c r="Y956" s="287"/>
      <c r="Z956" s="287"/>
      <c r="AA956" s="287"/>
      <c r="AB956" s="287"/>
      <c r="AC956" s="287"/>
      <c r="AD956" s="287"/>
      <c r="AE956" s="287"/>
      <c r="AF956" s="287"/>
      <c r="AG956" s="365"/>
      <c r="AH956" s="368"/>
      <c r="AI956" s="287"/>
      <c r="AJ956" s="287"/>
      <c r="AK956" s="287"/>
      <c r="AL956" s="287"/>
      <c r="AM956" s="287"/>
      <c r="AN956" s="287"/>
      <c r="AO956" s="287"/>
      <c r="AP956" s="287"/>
      <c r="AQ956" s="287"/>
      <c r="AR956" s="287"/>
      <c r="AS956" s="287"/>
      <c r="AT956" s="286"/>
      <c r="AU956" s="367"/>
      <c r="AV956" s="287"/>
      <c r="AW956" s="287"/>
      <c r="AX956" s="287"/>
      <c r="AY956" s="287"/>
      <c r="AZ956" s="287"/>
      <c r="BA956" s="287"/>
      <c r="BB956" s="287"/>
      <c r="BC956" s="287"/>
      <c r="BD956" s="287"/>
      <c r="BE956" s="287"/>
      <c r="BF956" s="288"/>
      <c r="BG956" s="396"/>
      <c r="BH956" s="397"/>
      <c r="BI956" s="287"/>
      <c r="BJ956" s="287"/>
      <c r="BK956" s="287"/>
      <c r="BL956" s="287"/>
      <c r="BM956" s="287"/>
      <c r="BN956" s="287"/>
      <c r="BO956" s="287"/>
      <c r="BP956" s="287"/>
      <c r="BQ956" s="287"/>
      <c r="BR956" s="287"/>
      <c r="BS956" s="287"/>
      <c r="BT956" s="286"/>
    </row>
    <row r="957" spans="1:72" s="217" customFormat="1" ht="11.65" customHeight="1" x14ac:dyDescent="0.2">
      <c r="A957" s="289" t="str">
        <f>IF(ISBLANK(Tracker!G908),"",Tracker!G908)</f>
        <v xml:space="preserve">FLAT 80 </v>
      </c>
      <c r="B957" s="971" t="str">
        <f>IF(ISBLANK(Tracker!H908),"",Tracker!H908)</f>
        <v>Cosford Crescent</v>
      </c>
      <c r="C957" s="972"/>
      <c r="D957" s="972"/>
      <c r="E957" s="973"/>
      <c r="F957" s="96" t="str">
        <f>IF(ISBLANK(Tracker!L908),"",Tracker!L908)</f>
        <v>B35 6QE</v>
      </c>
      <c r="G957" s="217">
        <f t="shared" si="105"/>
        <v>919</v>
      </c>
      <c r="H957" s="368"/>
      <c r="I957" s="287"/>
      <c r="J957" s="287"/>
      <c r="K957" s="287"/>
      <c r="L957" s="287"/>
      <c r="M957" s="287"/>
      <c r="N957" s="287"/>
      <c r="O957" s="287"/>
      <c r="P957" s="287"/>
      <c r="Q957" s="287"/>
      <c r="R957" s="287"/>
      <c r="S957" s="287"/>
      <c r="T957" s="286"/>
      <c r="U957" s="367"/>
      <c r="V957" s="287"/>
      <c r="W957" s="287"/>
      <c r="X957" s="287"/>
      <c r="Y957" s="287"/>
      <c r="Z957" s="287"/>
      <c r="AA957" s="287"/>
      <c r="AB957" s="287"/>
      <c r="AC957" s="287"/>
      <c r="AD957" s="287"/>
      <c r="AE957" s="287"/>
      <c r="AF957" s="287"/>
      <c r="AG957" s="365"/>
      <c r="AH957" s="368"/>
      <c r="AI957" s="287"/>
      <c r="AJ957" s="287"/>
      <c r="AK957" s="287"/>
      <c r="AL957" s="287"/>
      <c r="AM957" s="287"/>
      <c r="AN957" s="287"/>
      <c r="AO957" s="287"/>
      <c r="AP957" s="287"/>
      <c r="AQ957" s="287"/>
      <c r="AR957" s="287"/>
      <c r="AS957" s="287"/>
      <c r="AT957" s="286"/>
      <c r="AU957" s="367"/>
      <c r="AV957" s="287"/>
      <c r="AW957" s="287"/>
      <c r="AX957" s="287"/>
      <c r="AY957" s="287"/>
      <c r="AZ957" s="287"/>
      <c r="BA957" s="287"/>
      <c r="BB957" s="287"/>
      <c r="BC957" s="287"/>
      <c r="BD957" s="287"/>
      <c r="BE957" s="287"/>
      <c r="BF957" s="288"/>
      <c r="BG957" s="396"/>
      <c r="BH957" s="397"/>
      <c r="BI957" s="287"/>
      <c r="BJ957" s="287"/>
      <c r="BK957" s="287"/>
      <c r="BL957" s="287"/>
      <c r="BM957" s="287"/>
      <c r="BN957" s="287"/>
      <c r="BO957" s="287"/>
      <c r="BP957" s="287"/>
      <c r="BQ957" s="287"/>
      <c r="BR957" s="287"/>
      <c r="BS957" s="287"/>
      <c r="BT957" s="286"/>
    </row>
    <row r="958" spans="1:72" s="217" customFormat="1" ht="11.65" customHeight="1" x14ac:dyDescent="0.2">
      <c r="A958" s="289" t="str">
        <f>IF(ISBLANK(Tracker!G909),"",Tracker!G909)</f>
        <v xml:space="preserve">FLAT 82 </v>
      </c>
      <c r="B958" s="971" t="str">
        <f>IF(ISBLANK(Tracker!H909),"",Tracker!H909)</f>
        <v>Cosford Crescent</v>
      </c>
      <c r="C958" s="972"/>
      <c r="D958" s="972"/>
      <c r="E958" s="973"/>
      <c r="F958" s="96" t="str">
        <f>IF(ISBLANK(Tracker!L909),"",Tracker!L909)</f>
        <v>B35 6QE</v>
      </c>
      <c r="G958" s="217">
        <f t="shared" si="105"/>
        <v>920</v>
      </c>
      <c r="H958" s="368"/>
      <c r="I958" s="287"/>
      <c r="J958" s="287"/>
      <c r="K958" s="287"/>
      <c r="L958" s="287"/>
      <c r="M958" s="287"/>
      <c r="N958" s="287"/>
      <c r="O958" s="287"/>
      <c r="P958" s="287"/>
      <c r="Q958" s="287"/>
      <c r="R958" s="287"/>
      <c r="S958" s="287"/>
      <c r="T958" s="286"/>
      <c r="U958" s="367"/>
      <c r="V958" s="287"/>
      <c r="W958" s="287"/>
      <c r="X958" s="287"/>
      <c r="Y958" s="287"/>
      <c r="Z958" s="287"/>
      <c r="AA958" s="287"/>
      <c r="AB958" s="287"/>
      <c r="AC958" s="287"/>
      <c r="AD958" s="287"/>
      <c r="AE958" s="287"/>
      <c r="AF958" s="287"/>
      <c r="AG958" s="365"/>
      <c r="AH958" s="368"/>
      <c r="AI958" s="287"/>
      <c r="AJ958" s="287"/>
      <c r="AK958" s="287"/>
      <c r="AL958" s="287"/>
      <c r="AM958" s="287"/>
      <c r="AN958" s="287"/>
      <c r="AO958" s="287"/>
      <c r="AP958" s="287"/>
      <c r="AQ958" s="287"/>
      <c r="AR958" s="287"/>
      <c r="AS958" s="287"/>
      <c r="AT958" s="286"/>
      <c r="AU958" s="367"/>
      <c r="AV958" s="287"/>
      <c r="AW958" s="287"/>
      <c r="AX958" s="287"/>
      <c r="AY958" s="287"/>
      <c r="AZ958" s="287"/>
      <c r="BA958" s="287"/>
      <c r="BB958" s="287"/>
      <c r="BC958" s="287"/>
      <c r="BD958" s="287"/>
      <c r="BE958" s="287"/>
      <c r="BF958" s="288"/>
      <c r="BG958" s="396"/>
      <c r="BH958" s="397"/>
      <c r="BI958" s="287"/>
      <c r="BJ958" s="287"/>
      <c r="BK958" s="287"/>
      <c r="BL958" s="287"/>
      <c r="BM958" s="287"/>
      <c r="BN958" s="287"/>
      <c r="BO958" s="287"/>
      <c r="BP958" s="287"/>
      <c r="BQ958" s="287"/>
      <c r="BR958" s="287"/>
      <c r="BS958" s="287"/>
      <c r="BT958" s="286"/>
    </row>
    <row r="959" spans="1:72" s="217" customFormat="1" ht="11.65" customHeight="1" x14ac:dyDescent="0.2">
      <c r="A959" s="289" t="str">
        <f>IF(ISBLANK(Tracker!G910),"",Tracker!G910)</f>
        <v xml:space="preserve">FLAT 84 </v>
      </c>
      <c r="B959" s="971" t="str">
        <f>IF(ISBLANK(Tracker!H910),"",Tracker!H910)</f>
        <v>Cosford Crescent</v>
      </c>
      <c r="C959" s="972"/>
      <c r="D959" s="972"/>
      <c r="E959" s="973"/>
      <c r="F959" s="96" t="str">
        <f>IF(ISBLANK(Tracker!L910),"",Tracker!L910)</f>
        <v>B35 6QE</v>
      </c>
      <c r="G959" s="217">
        <f t="shared" si="105"/>
        <v>921</v>
      </c>
      <c r="H959" s="368"/>
      <c r="I959" s="287"/>
      <c r="J959" s="287"/>
      <c r="K959" s="287"/>
      <c r="L959" s="287"/>
      <c r="M959" s="287"/>
      <c r="N959" s="287"/>
      <c r="O959" s="287"/>
      <c r="P959" s="287"/>
      <c r="Q959" s="287"/>
      <c r="R959" s="287"/>
      <c r="S959" s="287"/>
      <c r="T959" s="286"/>
      <c r="U959" s="367"/>
      <c r="V959" s="287"/>
      <c r="W959" s="287"/>
      <c r="X959" s="287"/>
      <c r="Y959" s="287"/>
      <c r="Z959" s="287"/>
      <c r="AA959" s="287"/>
      <c r="AB959" s="287"/>
      <c r="AC959" s="287"/>
      <c r="AD959" s="287"/>
      <c r="AE959" s="287"/>
      <c r="AF959" s="287"/>
      <c r="AG959" s="365"/>
      <c r="AH959" s="368"/>
      <c r="AI959" s="287"/>
      <c r="AJ959" s="287"/>
      <c r="AK959" s="287"/>
      <c r="AL959" s="287"/>
      <c r="AM959" s="287"/>
      <c r="AN959" s="287"/>
      <c r="AO959" s="287"/>
      <c r="AP959" s="287"/>
      <c r="AQ959" s="287"/>
      <c r="AR959" s="287"/>
      <c r="AS959" s="287"/>
      <c r="AT959" s="286"/>
      <c r="AU959" s="367"/>
      <c r="AV959" s="287"/>
      <c r="AW959" s="287"/>
      <c r="AX959" s="287"/>
      <c r="AY959" s="287"/>
      <c r="AZ959" s="287"/>
      <c r="BA959" s="287"/>
      <c r="BB959" s="287"/>
      <c r="BC959" s="287"/>
      <c r="BD959" s="287"/>
      <c r="BE959" s="287"/>
      <c r="BF959" s="288"/>
      <c r="BG959" s="396"/>
      <c r="BH959" s="397"/>
      <c r="BI959" s="287"/>
      <c r="BJ959" s="287"/>
      <c r="BK959" s="287"/>
      <c r="BL959" s="287"/>
      <c r="BM959" s="287"/>
      <c r="BN959" s="287"/>
      <c r="BO959" s="287"/>
      <c r="BP959" s="287"/>
      <c r="BQ959" s="287"/>
      <c r="BR959" s="287"/>
      <c r="BS959" s="287"/>
      <c r="BT959" s="286"/>
    </row>
    <row r="960" spans="1:72" s="217" customFormat="1" ht="11.65" customHeight="1" x14ac:dyDescent="0.2">
      <c r="A960" s="289" t="str">
        <f>IF(ISBLANK(Tracker!G911),"",Tracker!G911)</f>
        <v xml:space="preserve">FLAT 86 </v>
      </c>
      <c r="B960" s="971" t="str">
        <f>IF(ISBLANK(Tracker!H911),"",Tracker!H911)</f>
        <v>Cosford Crescent</v>
      </c>
      <c r="C960" s="972"/>
      <c r="D960" s="972"/>
      <c r="E960" s="973"/>
      <c r="F960" s="96" t="str">
        <f>IF(ISBLANK(Tracker!L911),"",Tracker!L911)</f>
        <v>B35 6QE</v>
      </c>
      <c r="G960" s="217">
        <f t="shared" si="105"/>
        <v>922</v>
      </c>
      <c r="H960" s="368"/>
      <c r="I960" s="287"/>
      <c r="J960" s="287"/>
      <c r="K960" s="287"/>
      <c r="L960" s="287"/>
      <c r="M960" s="287"/>
      <c r="N960" s="287"/>
      <c r="O960" s="287"/>
      <c r="P960" s="287"/>
      <c r="Q960" s="287"/>
      <c r="R960" s="287"/>
      <c r="S960" s="287"/>
      <c r="T960" s="286"/>
      <c r="U960" s="367"/>
      <c r="V960" s="287"/>
      <c r="W960" s="287"/>
      <c r="X960" s="287"/>
      <c r="Y960" s="287"/>
      <c r="Z960" s="287"/>
      <c r="AA960" s="287"/>
      <c r="AB960" s="287"/>
      <c r="AC960" s="287"/>
      <c r="AD960" s="287"/>
      <c r="AE960" s="287"/>
      <c r="AF960" s="287"/>
      <c r="AG960" s="365"/>
      <c r="AH960" s="368"/>
      <c r="AI960" s="287"/>
      <c r="AJ960" s="287"/>
      <c r="AK960" s="287"/>
      <c r="AL960" s="287"/>
      <c r="AM960" s="287"/>
      <c r="AN960" s="287"/>
      <c r="AO960" s="287"/>
      <c r="AP960" s="287"/>
      <c r="AQ960" s="287"/>
      <c r="AR960" s="287"/>
      <c r="AS960" s="287"/>
      <c r="AT960" s="286"/>
      <c r="AU960" s="367"/>
      <c r="AV960" s="287"/>
      <c r="AW960" s="287"/>
      <c r="AX960" s="287"/>
      <c r="AY960" s="287"/>
      <c r="AZ960" s="287"/>
      <c r="BA960" s="287"/>
      <c r="BB960" s="287"/>
      <c r="BC960" s="287"/>
      <c r="BD960" s="287"/>
      <c r="BE960" s="287"/>
      <c r="BF960" s="288"/>
      <c r="BG960" s="396"/>
      <c r="BH960" s="397"/>
      <c r="BI960" s="287"/>
      <c r="BJ960" s="287"/>
      <c r="BK960" s="287"/>
      <c r="BL960" s="287"/>
      <c r="BM960" s="287"/>
      <c r="BN960" s="287"/>
      <c r="BO960" s="287"/>
      <c r="BP960" s="287"/>
      <c r="BQ960" s="287"/>
      <c r="BR960" s="287"/>
      <c r="BS960" s="287"/>
      <c r="BT960" s="286"/>
    </row>
    <row r="961" spans="1:72" s="217" customFormat="1" ht="11.65" customHeight="1" x14ac:dyDescent="0.2">
      <c r="A961" s="289">
        <f>IF(ISBLANK(Tracker!G912),"",Tracker!G912)</f>
        <v>6</v>
      </c>
      <c r="B961" s="971" t="str">
        <f>IF(ISBLANK(Tracker!H912),"",Tracker!H912)</f>
        <v>Cranwell Way</v>
      </c>
      <c r="C961" s="972"/>
      <c r="D961" s="972"/>
      <c r="E961" s="973"/>
      <c r="F961" s="96" t="str">
        <f>IF(ISBLANK(Tracker!L912),"",Tracker!L912)</f>
        <v>B35 6QH</v>
      </c>
      <c r="G961" s="217">
        <f t="shared" si="105"/>
        <v>923</v>
      </c>
      <c r="H961" s="368"/>
      <c r="I961" s="287"/>
      <c r="J961" s="287"/>
      <c r="K961" s="287"/>
      <c r="L961" s="287"/>
      <c r="M961" s="287"/>
      <c r="N961" s="287"/>
      <c r="O961" s="287"/>
      <c r="P961" s="287"/>
      <c r="Q961" s="287"/>
      <c r="R961" s="287"/>
      <c r="S961" s="287"/>
      <c r="T961" s="286"/>
      <c r="U961" s="367"/>
      <c r="V961" s="287"/>
      <c r="W961" s="287"/>
      <c r="X961" s="287"/>
      <c r="Y961" s="287"/>
      <c r="Z961" s="287"/>
      <c r="AA961" s="287"/>
      <c r="AB961" s="287"/>
      <c r="AC961" s="287"/>
      <c r="AD961" s="287"/>
      <c r="AE961" s="287"/>
      <c r="AF961" s="287"/>
      <c r="AG961" s="365"/>
      <c r="AH961" s="368"/>
      <c r="AI961" s="287"/>
      <c r="AJ961" s="287"/>
      <c r="AK961" s="287"/>
      <c r="AL961" s="287"/>
      <c r="AM961" s="287"/>
      <c r="AN961" s="287"/>
      <c r="AO961" s="287"/>
      <c r="AP961" s="287"/>
      <c r="AQ961" s="287"/>
      <c r="AR961" s="287"/>
      <c r="AS961" s="287"/>
      <c r="AT961" s="286"/>
      <c r="AU961" s="367"/>
      <c r="AV961" s="287"/>
      <c r="AW961" s="287"/>
      <c r="AX961" s="287"/>
      <c r="AY961" s="287"/>
      <c r="AZ961" s="287"/>
      <c r="BA961" s="287"/>
      <c r="BB961" s="287"/>
      <c r="BC961" s="287"/>
      <c r="BD961" s="287"/>
      <c r="BE961" s="287"/>
      <c r="BF961" s="288"/>
      <c r="BG961" s="396"/>
      <c r="BH961" s="397"/>
      <c r="BI961" s="287"/>
      <c r="BJ961" s="287"/>
      <c r="BK961" s="287"/>
      <c r="BL961" s="287"/>
      <c r="BM961" s="287"/>
      <c r="BN961" s="287"/>
      <c r="BO961" s="287"/>
      <c r="BP961" s="287"/>
      <c r="BQ961" s="287"/>
      <c r="BR961" s="287"/>
      <c r="BS961" s="287"/>
      <c r="BT961" s="286"/>
    </row>
    <row r="962" spans="1:72" s="217" customFormat="1" ht="11.65" customHeight="1" x14ac:dyDescent="0.2">
      <c r="A962" s="289">
        <f>IF(ISBLANK(Tracker!G913),"",Tracker!G913)</f>
        <v>10</v>
      </c>
      <c r="B962" s="971" t="str">
        <f>IF(ISBLANK(Tracker!H913),"",Tracker!H913)</f>
        <v>Cranwell Way</v>
      </c>
      <c r="C962" s="972"/>
      <c r="D962" s="972"/>
      <c r="E962" s="973"/>
      <c r="F962" s="96" t="str">
        <f>IF(ISBLANK(Tracker!L913),"",Tracker!L913)</f>
        <v>B35 6QH</v>
      </c>
      <c r="G962" s="217">
        <f t="shared" si="105"/>
        <v>924</v>
      </c>
      <c r="H962" s="368"/>
      <c r="I962" s="287"/>
      <c r="J962" s="287"/>
      <c r="K962" s="287"/>
      <c r="L962" s="287"/>
      <c r="M962" s="287"/>
      <c r="N962" s="287"/>
      <c r="O962" s="287"/>
      <c r="P962" s="287"/>
      <c r="Q962" s="287"/>
      <c r="R962" s="287"/>
      <c r="S962" s="287"/>
      <c r="T962" s="286"/>
      <c r="U962" s="367"/>
      <c r="V962" s="287"/>
      <c r="W962" s="287"/>
      <c r="X962" s="287"/>
      <c r="Y962" s="287"/>
      <c r="Z962" s="287"/>
      <c r="AA962" s="287"/>
      <c r="AB962" s="287"/>
      <c r="AC962" s="287"/>
      <c r="AD962" s="287"/>
      <c r="AE962" s="287"/>
      <c r="AF962" s="287"/>
      <c r="AG962" s="365"/>
      <c r="AH962" s="368"/>
      <c r="AI962" s="287"/>
      <c r="AJ962" s="287"/>
      <c r="AK962" s="287"/>
      <c r="AL962" s="287"/>
      <c r="AM962" s="287"/>
      <c r="AN962" s="287"/>
      <c r="AO962" s="287"/>
      <c r="AP962" s="287"/>
      <c r="AQ962" s="287"/>
      <c r="AR962" s="287"/>
      <c r="AS962" s="287"/>
      <c r="AT962" s="286"/>
      <c r="AU962" s="367"/>
      <c r="AV962" s="287"/>
      <c r="AW962" s="287"/>
      <c r="AX962" s="287"/>
      <c r="AY962" s="287"/>
      <c r="AZ962" s="287"/>
      <c r="BA962" s="287"/>
      <c r="BB962" s="287"/>
      <c r="BC962" s="287"/>
      <c r="BD962" s="287"/>
      <c r="BE962" s="287"/>
      <c r="BF962" s="288"/>
      <c r="BG962" s="396"/>
      <c r="BH962" s="397"/>
      <c r="BI962" s="287"/>
      <c r="BJ962" s="287"/>
      <c r="BK962" s="287"/>
      <c r="BL962" s="287"/>
      <c r="BM962" s="287"/>
      <c r="BN962" s="287"/>
      <c r="BO962" s="287"/>
      <c r="BP962" s="287"/>
      <c r="BQ962" s="287"/>
      <c r="BR962" s="287"/>
      <c r="BS962" s="287"/>
      <c r="BT962" s="286"/>
    </row>
    <row r="963" spans="1:72" s="217" customFormat="1" ht="11.65" customHeight="1" x14ac:dyDescent="0.2">
      <c r="A963" s="289">
        <f>IF(ISBLANK(Tracker!G914),"",Tracker!G914)</f>
        <v>12</v>
      </c>
      <c r="B963" s="971" t="str">
        <f>IF(ISBLANK(Tracker!H914),"",Tracker!H914)</f>
        <v>Cranwell Way</v>
      </c>
      <c r="C963" s="972"/>
      <c r="D963" s="972"/>
      <c r="E963" s="973"/>
      <c r="F963" s="96" t="str">
        <f>IF(ISBLANK(Tracker!L914),"",Tracker!L914)</f>
        <v>B35 6QH</v>
      </c>
      <c r="G963" s="217">
        <f t="shared" si="105"/>
        <v>925</v>
      </c>
      <c r="H963" s="368"/>
      <c r="I963" s="287"/>
      <c r="J963" s="287"/>
      <c r="K963" s="287"/>
      <c r="L963" s="287"/>
      <c r="M963" s="287"/>
      <c r="N963" s="287"/>
      <c r="O963" s="287"/>
      <c r="P963" s="287"/>
      <c r="Q963" s="287"/>
      <c r="R963" s="287"/>
      <c r="S963" s="287"/>
      <c r="T963" s="286"/>
      <c r="U963" s="367"/>
      <c r="V963" s="287"/>
      <c r="W963" s="287"/>
      <c r="X963" s="287"/>
      <c r="Y963" s="287"/>
      <c r="Z963" s="287"/>
      <c r="AA963" s="287"/>
      <c r="AB963" s="287"/>
      <c r="AC963" s="287"/>
      <c r="AD963" s="287"/>
      <c r="AE963" s="287"/>
      <c r="AF963" s="287"/>
      <c r="AG963" s="365"/>
      <c r="AH963" s="368"/>
      <c r="AI963" s="287"/>
      <c r="AJ963" s="287"/>
      <c r="AK963" s="287"/>
      <c r="AL963" s="287"/>
      <c r="AM963" s="287"/>
      <c r="AN963" s="287"/>
      <c r="AO963" s="287"/>
      <c r="AP963" s="287"/>
      <c r="AQ963" s="287"/>
      <c r="AR963" s="287"/>
      <c r="AS963" s="287"/>
      <c r="AT963" s="286"/>
      <c r="AU963" s="367"/>
      <c r="AV963" s="287"/>
      <c r="AW963" s="287"/>
      <c r="AX963" s="287"/>
      <c r="AY963" s="287"/>
      <c r="AZ963" s="287"/>
      <c r="BA963" s="287"/>
      <c r="BB963" s="287"/>
      <c r="BC963" s="287"/>
      <c r="BD963" s="287"/>
      <c r="BE963" s="287"/>
      <c r="BF963" s="288"/>
      <c r="BG963" s="396"/>
      <c r="BH963" s="397"/>
      <c r="BI963" s="287"/>
      <c r="BJ963" s="287"/>
      <c r="BK963" s="287"/>
      <c r="BL963" s="287"/>
      <c r="BM963" s="287"/>
      <c r="BN963" s="287"/>
      <c r="BO963" s="287"/>
      <c r="BP963" s="287"/>
      <c r="BQ963" s="287"/>
      <c r="BR963" s="287"/>
      <c r="BS963" s="287"/>
      <c r="BT963" s="286"/>
    </row>
    <row r="964" spans="1:72" s="217" customFormat="1" ht="11.65" customHeight="1" x14ac:dyDescent="0.2">
      <c r="A964" s="289">
        <f>IF(ISBLANK(Tracker!G915),"",Tracker!G915)</f>
        <v>14</v>
      </c>
      <c r="B964" s="971" t="str">
        <f>IF(ISBLANK(Tracker!H915),"",Tracker!H915)</f>
        <v>Cranwell Way</v>
      </c>
      <c r="C964" s="972"/>
      <c r="D964" s="972"/>
      <c r="E964" s="973"/>
      <c r="F964" s="96" t="str">
        <f>IF(ISBLANK(Tracker!L915),"",Tracker!L915)</f>
        <v>B35 6QH</v>
      </c>
      <c r="G964" s="217">
        <f t="shared" si="105"/>
        <v>926</v>
      </c>
      <c r="H964" s="368"/>
      <c r="I964" s="287"/>
      <c r="J964" s="287"/>
      <c r="K964" s="287"/>
      <c r="L964" s="287"/>
      <c r="M964" s="287"/>
      <c r="N964" s="287"/>
      <c r="O964" s="287"/>
      <c r="P964" s="287"/>
      <c r="Q964" s="287"/>
      <c r="R964" s="287"/>
      <c r="S964" s="287"/>
      <c r="T964" s="286"/>
      <c r="U964" s="367"/>
      <c r="V964" s="287"/>
      <c r="W964" s="287"/>
      <c r="X964" s="287"/>
      <c r="Y964" s="287"/>
      <c r="Z964" s="287"/>
      <c r="AA964" s="287"/>
      <c r="AB964" s="287"/>
      <c r="AC964" s="287"/>
      <c r="AD964" s="287"/>
      <c r="AE964" s="287"/>
      <c r="AF964" s="287"/>
      <c r="AG964" s="365"/>
      <c r="AH964" s="368"/>
      <c r="AI964" s="287"/>
      <c r="AJ964" s="287"/>
      <c r="AK964" s="287"/>
      <c r="AL964" s="287"/>
      <c r="AM964" s="287"/>
      <c r="AN964" s="287"/>
      <c r="AO964" s="287"/>
      <c r="AP964" s="287"/>
      <c r="AQ964" s="287"/>
      <c r="AR964" s="287"/>
      <c r="AS964" s="287"/>
      <c r="AT964" s="286"/>
      <c r="AU964" s="367"/>
      <c r="AV964" s="287"/>
      <c r="AW964" s="287"/>
      <c r="AX964" s="287"/>
      <c r="AY964" s="287"/>
      <c r="AZ964" s="287"/>
      <c r="BA964" s="287"/>
      <c r="BB964" s="287"/>
      <c r="BC964" s="287"/>
      <c r="BD964" s="287"/>
      <c r="BE964" s="287"/>
      <c r="BF964" s="288"/>
      <c r="BG964" s="396"/>
      <c r="BH964" s="397"/>
      <c r="BI964" s="287"/>
      <c r="BJ964" s="287"/>
      <c r="BK964" s="287"/>
      <c r="BL964" s="287"/>
      <c r="BM964" s="287"/>
      <c r="BN964" s="287"/>
      <c r="BO964" s="287"/>
      <c r="BP964" s="287"/>
      <c r="BQ964" s="287"/>
      <c r="BR964" s="287"/>
      <c r="BS964" s="287"/>
      <c r="BT964" s="286"/>
    </row>
    <row r="965" spans="1:72" s="217" customFormat="1" ht="11.65" customHeight="1" x14ac:dyDescent="0.2">
      <c r="A965" s="289">
        <f>IF(ISBLANK(Tracker!G916),"",Tracker!G916)</f>
        <v>16</v>
      </c>
      <c r="B965" s="971" t="str">
        <f>IF(ISBLANK(Tracker!H916),"",Tracker!H916)</f>
        <v>Cranwell Way</v>
      </c>
      <c r="C965" s="972"/>
      <c r="D965" s="972"/>
      <c r="E965" s="973"/>
      <c r="F965" s="96" t="str">
        <f>IF(ISBLANK(Tracker!L916),"",Tracker!L916)</f>
        <v>B35 6QH</v>
      </c>
      <c r="G965" s="217">
        <f t="shared" si="105"/>
        <v>927</v>
      </c>
      <c r="H965" s="368"/>
      <c r="I965" s="287"/>
      <c r="J965" s="287"/>
      <c r="K965" s="287"/>
      <c r="L965" s="287"/>
      <c r="M965" s="287"/>
      <c r="N965" s="287"/>
      <c r="O965" s="287"/>
      <c r="P965" s="287"/>
      <c r="Q965" s="287"/>
      <c r="R965" s="287"/>
      <c r="S965" s="287"/>
      <c r="T965" s="286"/>
      <c r="U965" s="367"/>
      <c r="V965" s="287"/>
      <c r="W965" s="287"/>
      <c r="X965" s="287"/>
      <c r="Y965" s="287"/>
      <c r="Z965" s="287"/>
      <c r="AA965" s="287"/>
      <c r="AB965" s="287"/>
      <c r="AC965" s="287"/>
      <c r="AD965" s="287"/>
      <c r="AE965" s="287"/>
      <c r="AF965" s="287"/>
      <c r="AG965" s="365"/>
      <c r="AH965" s="368"/>
      <c r="AI965" s="287"/>
      <c r="AJ965" s="287"/>
      <c r="AK965" s="287"/>
      <c r="AL965" s="287"/>
      <c r="AM965" s="287"/>
      <c r="AN965" s="287"/>
      <c r="AO965" s="287"/>
      <c r="AP965" s="287"/>
      <c r="AQ965" s="287"/>
      <c r="AR965" s="287"/>
      <c r="AS965" s="287"/>
      <c r="AT965" s="286"/>
      <c r="AU965" s="367"/>
      <c r="AV965" s="287"/>
      <c r="AW965" s="287"/>
      <c r="AX965" s="287"/>
      <c r="AY965" s="287"/>
      <c r="AZ965" s="287"/>
      <c r="BA965" s="287"/>
      <c r="BB965" s="287"/>
      <c r="BC965" s="287"/>
      <c r="BD965" s="287"/>
      <c r="BE965" s="287"/>
      <c r="BF965" s="288"/>
      <c r="BG965" s="396"/>
      <c r="BH965" s="397"/>
      <c r="BI965" s="287"/>
      <c r="BJ965" s="287"/>
      <c r="BK965" s="287"/>
      <c r="BL965" s="287"/>
      <c r="BM965" s="287"/>
      <c r="BN965" s="287"/>
      <c r="BO965" s="287"/>
      <c r="BP965" s="287"/>
      <c r="BQ965" s="287"/>
      <c r="BR965" s="287"/>
      <c r="BS965" s="287"/>
      <c r="BT965" s="286"/>
    </row>
    <row r="966" spans="1:72" s="217" customFormat="1" ht="11.65" customHeight="1" x14ac:dyDescent="0.2">
      <c r="A966" s="289">
        <f>IF(ISBLANK(Tracker!G917),"",Tracker!G917)</f>
        <v>17</v>
      </c>
      <c r="B966" s="971" t="str">
        <f>IF(ISBLANK(Tracker!H917),"",Tracker!H917)</f>
        <v>Cranwell Way</v>
      </c>
      <c r="C966" s="972"/>
      <c r="D966" s="972"/>
      <c r="E966" s="973"/>
      <c r="F966" s="96" t="str">
        <f>IF(ISBLANK(Tracker!L917),"",Tracker!L917)</f>
        <v>B35 6QH</v>
      </c>
      <c r="G966" s="217">
        <f t="shared" si="105"/>
        <v>928</v>
      </c>
      <c r="H966" s="368"/>
      <c r="I966" s="287"/>
      <c r="J966" s="287"/>
      <c r="K966" s="287"/>
      <c r="L966" s="287"/>
      <c r="M966" s="287"/>
      <c r="N966" s="287"/>
      <c r="O966" s="287"/>
      <c r="P966" s="287"/>
      <c r="Q966" s="287"/>
      <c r="R966" s="287"/>
      <c r="S966" s="287"/>
      <c r="T966" s="286"/>
      <c r="U966" s="367"/>
      <c r="V966" s="287"/>
      <c r="W966" s="287"/>
      <c r="X966" s="287"/>
      <c r="Y966" s="287"/>
      <c r="Z966" s="287"/>
      <c r="AA966" s="287"/>
      <c r="AB966" s="287"/>
      <c r="AC966" s="287"/>
      <c r="AD966" s="287"/>
      <c r="AE966" s="287"/>
      <c r="AF966" s="287"/>
      <c r="AG966" s="365"/>
      <c r="AH966" s="368"/>
      <c r="AI966" s="287"/>
      <c r="AJ966" s="287"/>
      <c r="AK966" s="287"/>
      <c r="AL966" s="287"/>
      <c r="AM966" s="287"/>
      <c r="AN966" s="287"/>
      <c r="AO966" s="287"/>
      <c r="AP966" s="287"/>
      <c r="AQ966" s="287"/>
      <c r="AR966" s="287"/>
      <c r="AS966" s="287"/>
      <c r="AT966" s="286"/>
      <c r="AU966" s="367"/>
      <c r="AV966" s="287"/>
      <c r="AW966" s="287"/>
      <c r="AX966" s="287"/>
      <c r="AY966" s="287"/>
      <c r="AZ966" s="287"/>
      <c r="BA966" s="287"/>
      <c r="BB966" s="287"/>
      <c r="BC966" s="287"/>
      <c r="BD966" s="287"/>
      <c r="BE966" s="287"/>
      <c r="BF966" s="288"/>
      <c r="BG966" s="396"/>
      <c r="BH966" s="397"/>
      <c r="BI966" s="287"/>
      <c r="BJ966" s="287"/>
      <c r="BK966" s="287"/>
      <c r="BL966" s="287"/>
      <c r="BM966" s="287"/>
      <c r="BN966" s="287"/>
      <c r="BO966" s="287"/>
      <c r="BP966" s="287"/>
      <c r="BQ966" s="287"/>
      <c r="BR966" s="287"/>
      <c r="BS966" s="287"/>
      <c r="BT966" s="286"/>
    </row>
    <row r="967" spans="1:72" s="217" customFormat="1" ht="11.65" customHeight="1" x14ac:dyDescent="0.2">
      <c r="A967" s="289">
        <f>IF(ISBLANK(Tracker!G918),"",Tracker!G918)</f>
        <v>19</v>
      </c>
      <c r="B967" s="971" t="str">
        <f>IF(ISBLANK(Tracker!H918),"",Tracker!H918)</f>
        <v>Cranwell Way</v>
      </c>
      <c r="C967" s="972"/>
      <c r="D967" s="972"/>
      <c r="E967" s="973"/>
      <c r="F967" s="96" t="str">
        <f>IF(ISBLANK(Tracker!L918),"",Tracker!L918)</f>
        <v>B35 6QH</v>
      </c>
      <c r="G967" s="217">
        <f t="shared" si="105"/>
        <v>929</v>
      </c>
      <c r="H967" s="368"/>
      <c r="I967" s="287"/>
      <c r="J967" s="287"/>
      <c r="K967" s="287"/>
      <c r="L967" s="287"/>
      <c r="M967" s="287"/>
      <c r="N967" s="287"/>
      <c r="O967" s="287"/>
      <c r="P967" s="287"/>
      <c r="Q967" s="287"/>
      <c r="R967" s="287"/>
      <c r="S967" s="287"/>
      <c r="T967" s="286"/>
      <c r="U967" s="367"/>
      <c r="V967" s="287"/>
      <c r="W967" s="287"/>
      <c r="X967" s="287"/>
      <c r="Y967" s="287"/>
      <c r="Z967" s="287"/>
      <c r="AA967" s="287"/>
      <c r="AB967" s="287"/>
      <c r="AC967" s="287"/>
      <c r="AD967" s="287"/>
      <c r="AE967" s="287"/>
      <c r="AF967" s="287"/>
      <c r="AG967" s="365"/>
      <c r="AH967" s="368"/>
      <c r="AI967" s="287"/>
      <c r="AJ967" s="287"/>
      <c r="AK967" s="287"/>
      <c r="AL967" s="287"/>
      <c r="AM967" s="287"/>
      <c r="AN967" s="287"/>
      <c r="AO967" s="287"/>
      <c r="AP967" s="287"/>
      <c r="AQ967" s="287"/>
      <c r="AR967" s="287"/>
      <c r="AS967" s="287"/>
      <c r="AT967" s="286"/>
      <c r="AU967" s="367"/>
      <c r="AV967" s="287"/>
      <c r="AW967" s="287"/>
      <c r="AX967" s="287"/>
      <c r="AY967" s="287"/>
      <c r="AZ967" s="287"/>
      <c r="BA967" s="287"/>
      <c r="BB967" s="287"/>
      <c r="BC967" s="287"/>
      <c r="BD967" s="287"/>
      <c r="BE967" s="287"/>
      <c r="BF967" s="288"/>
      <c r="BG967" s="396"/>
      <c r="BH967" s="397"/>
      <c r="BI967" s="287"/>
      <c r="BJ967" s="287"/>
      <c r="BK967" s="287"/>
      <c r="BL967" s="287"/>
      <c r="BM967" s="287"/>
      <c r="BN967" s="287"/>
      <c r="BO967" s="287"/>
      <c r="BP967" s="287"/>
      <c r="BQ967" s="287"/>
      <c r="BR967" s="287"/>
      <c r="BS967" s="287"/>
      <c r="BT967" s="286"/>
    </row>
    <row r="968" spans="1:72" s="217" customFormat="1" ht="11.65" customHeight="1" x14ac:dyDescent="0.2">
      <c r="A968" s="289" t="str">
        <f>IF(ISBLANK(Tracker!G919),"",Tracker!G919)</f>
        <v xml:space="preserve">7 </v>
      </c>
      <c r="B968" s="971" t="str">
        <f>IF(ISBLANK(Tracker!H919),"",Tracker!H919)</f>
        <v>Cranwell Way</v>
      </c>
      <c r="C968" s="972"/>
      <c r="D968" s="972"/>
      <c r="E968" s="973"/>
      <c r="F968" s="96" t="str">
        <f>IF(ISBLANK(Tracker!L919),"",Tracker!L919)</f>
        <v>B35 6QH</v>
      </c>
      <c r="G968" s="217">
        <f t="shared" si="105"/>
        <v>930</v>
      </c>
      <c r="H968" s="368"/>
      <c r="I968" s="287"/>
      <c r="J968" s="287"/>
      <c r="K968" s="287"/>
      <c r="L968" s="287"/>
      <c r="M968" s="287"/>
      <c r="N968" s="287"/>
      <c r="O968" s="287"/>
      <c r="P968" s="287"/>
      <c r="Q968" s="287"/>
      <c r="R968" s="287"/>
      <c r="S968" s="287"/>
      <c r="T968" s="286"/>
      <c r="U968" s="367"/>
      <c r="V968" s="287"/>
      <c r="W968" s="287"/>
      <c r="X968" s="287"/>
      <c r="Y968" s="287"/>
      <c r="Z968" s="287"/>
      <c r="AA968" s="287"/>
      <c r="AB968" s="287"/>
      <c r="AC968" s="287"/>
      <c r="AD968" s="287"/>
      <c r="AE968" s="287"/>
      <c r="AF968" s="287"/>
      <c r="AG968" s="365"/>
      <c r="AH968" s="368"/>
      <c r="AI968" s="287"/>
      <c r="AJ968" s="287"/>
      <c r="AK968" s="287"/>
      <c r="AL968" s="287"/>
      <c r="AM968" s="287"/>
      <c r="AN968" s="287"/>
      <c r="AO968" s="287"/>
      <c r="AP968" s="287"/>
      <c r="AQ968" s="287"/>
      <c r="AR968" s="287"/>
      <c r="AS968" s="287"/>
      <c r="AT968" s="286"/>
      <c r="AU968" s="367"/>
      <c r="AV968" s="287"/>
      <c r="AW968" s="287"/>
      <c r="AX968" s="287"/>
      <c r="AY968" s="287"/>
      <c r="AZ968" s="287"/>
      <c r="BA968" s="287"/>
      <c r="BB968" s="287"/>
      <c r="BC968" s="287"/>
      <c r="BD968" s="287"/>
      <c r="BE968" s="287"/>
      <c r="BF968" s="288"/>
      <c r="BG968" s="396"/>
      <c r="BH968" s="397"/>
      <c r="BI968" s="287"/>
      <c r="BJ968" s="287"/>
      <c r="BK968" s="287"/>
      <c r="BL968" s="287"/>
      <c r="BM968" s="287"/>
      <c r="BN968" s="287"/>
      <c r="BO968" s="287"/>
      <c r="BP968" s="287"/>
      <c r="BQ968" s="287"/>
      <c r="BR968" s="287"/>
      <c r="BS968" s="287"/>
      <c r="BT968" s="286"/>
    </row>
    <row r="969" spans="1:72" s="217" customFormat="1" ht="11.65" customHeight="1" x14ac:dyDescent="0.2">
      <c r="A969" s="289" t="str">
        <f>IF(ISBLANK(Tracker!G920),"",Tracker!G920)</f>
        <v xml:space="preserve">9 </v>
      </c>
      <c r="B969" s="971" t="str">
        <f>IF(ISBLANK(Tracker!H920),"",Tracker!H920)</f>
        <v>Cranwell Way</v>
      </c>
      <c r="C969" s="972"/>
      <c r="D969" s="972"/>
      <c r="E969" s="973"/>
      <c r="F969" s="96" t="str">
        <f>IF(ISBLANK(Tracker!L920),"",Tracker!L920)</f>
        <v>B35 6QH</v>
      </c>
      <c r="G969" s="217">
        <f t="shared" si="105"/>
        <v>931</v>
      </c>
      <c r="H969" s="368"/>
      <c r="I969" s="287"/>
      <c r="J969" s="287"/>
      <c r="K969" s="287"/>
      <c r="L969" s="287"/>
      <c r="M969" s="287"/>
      <c r="N969" s="287"/>
      <c r="O969" s="287"/>
      <c r="P969" s="287"/>
      <c r="Q969" s="287"/>
      <c r="R969" s="287"/>
      <c r="S969" s="287"/>
      <c r="T969" s="286"/>
      <c r="U969" s="367"/>
      <c r="V969" s="287"/>
      <c r="W969" s="287"/>
      <c r="X969" s="287"/>
      <c r="Y969" s="287"/>
      <c r="Z969" s="287"/>
      <c r="AA969" s="287"/>
      <c r="AB969" s="287"/>
      <c r="AC969" s="287"/>
      <c r="AD969" s="287"/>
      <c r="AE969" s="287"/>
      <c r="AF969" s="287"/>
      <c r="AG969" s="365"/>
      <c r="AH969" s="368"/>
      <c r="AI969" s="287"/>
      <c r="AJ969" s="287"/>
      <c r="AK969" s="287"/>
      <c r="AL969" s="287"/>
      <c r="AM969" s="287"/>
      <c r="AN969" s="287"/>
      <c r="AO969" s="287"/>
      <c r="AP969" s="287"/>
      <c r="AQ969" s="287"/>
      <c r="AR969" s="287"/>
      <c r="AS969" s="287"/>
      <c r="AT969" s="286"/>
      <c r="AU969" s="367"/>
      <c r="AV969" s="287"/>
      <c r="AW969" s="287"/>
      <c r="AX969" s="287"/>
      <c r="AY969" s="287"/>
      <c r="AZ969" s="287"/>
      <c r="BA969" s="287"/>
      <c r="BB969" s="287"/>
      <c r="BC969" s="287"/>
      <c r="BD969" s="287"/>
      <c r="BE969" s="287"/>
      <c r="BF969" s="288"/>
      <c r="BG969" s="396"/>
      <c r="BH969" s="397"/>
      <c r="BI969" s="287"/>
      <c r="BJ969" s="287"/>
      <c r="BK969" s="287"/>
      <c r="BL969" s="287"/>
      <c r="BM969" s="287"/>
      <c r="BN969" s="287"/>
      <c r="BO969" s="287"/>
      <c r="BP969" s="287"/>
      <c r="BQ969" s="287"/>
      <c r="BR969" s="287"/>
      <c r="BS969" s="287"/>
      <c r="BT969" s="286"/>
    </row>
    <row r="970" spans="1:72" s="217" customFormat="1" ht="11.65" customHeight="1" x14ac:dyDescent="0.2">
      <c r="A970" s="289" t="str">
        <f>IF(ISBLANK(Tracker!G921),"",Tracker!G921)</f>
        <v xml:space="preserve">FLAT 11 </v>
      </c>
      <c r="B970" s="971" t="str">
        <f>IF(ISBLANK(Tracker!H921),"",Tracker!H921)</f>
        <v>Cranwell Way</v>
      </c>
      <c r="C970" s="972"/>
      <c r="D970" s="972"/>
      <c r="E970" s="973"/>
      <c r="F970" s="96" t="str">
        <f>IF(ISBLANK(Tracker!L921),"",Tracker!L921)</f>
        <v>B35 6QH</v>
      </c>
      <c r="G970" s="217">
        <f t="shared" si="105"/>
        <v>932</v>
      </c>
      <c r="H970" s="368"/>
      <c r="I970" s="287"/>
      <c r="J970" s="287"/>
      <c r="K970" s="287"/>
      <c r="L970" s="287"/>
      <c r="M970" s="287"/>
      <c r="N970" s="287"/>
      <c r="O970" s="287"/>
      <c r="P970" s="287"/>
      <c r="Q970" s="287"/>
      <c r="R970" s="287"/>
      <c r="S970" s="287"/>
      <c r="T970" s="286"/>
      <c r="U970" s="367"/>
      <c r="V970" s="287"/>
      <c r="W970" s="287"/>
      <c r="X970" s="287"/>
      <c r="Y970" s="287"/>
      <c r="Z970" s="287"/>
      <c r="AA970" s="287"/>
      <c r="AB970" s="287"/>
      <c r="AC970" s="287"/>
      <c r="AD970" s="287"/>
      <c r="AE970" s="287"/>
      <c r="AF970" s="287"/>
      <c r="AG970" s="365"/>
      <c r="AH970" s="368"/>
      <c r="AI970" s="287"/>
      <c r="AJ970" s="287"/>
      <c r="AK970" s="287"/>
      <c r="AL970" s="287"/>
      <c r="AM970" s="287"/>
      <c r="AN970" s="287"/>
      <c r="AO970" s="287"/>
      <c r="AP970" s="287"/>
      <c r="AQ970" s="287"/>
      <c r="AR970" s="287"/>
      <c r="AS970" s="287"/>
      <c r="AT970" s="286"/>
      <c r="AU970" s="367"/>
      <c r="AV970" s="287"/>
      <c r="AW970" s="287"/>
      <c r="AX970" s="287"/>
      <c r="AY970" s="287"/>
      <c r="AZ970" s="287"/>
      <c r="BA970" s="287"/>
      <c r="BB970" s="287"/>
      <c r="BC970" s="287"/>
      <c r="BD970" s="287"/>
      <c r="BE970" s="287"/>
      <c r="BF970" s="288"/>
      <c r="BG970" s="396"/>
      <c r="BH970" s="397"/>
      <c r="BI970" s="287"/>
      <c r="BJ970" s="287"/>
      <c r="BK970" s="287"/>
      <c r="BL970" s="287"/>
      <c r="BM970" s="287"/>
      <c r="BN970" s="287"/>
      <c r="BO970" s="287"/>
      <c r="BP970" s="287"/>
      <c r="BQ970" s="287"/>
      <c r="BR970" s="287"/>
      <c r="BS970" s="287"/>
      <c r="BT970" s="286"/>
    </row>
    <row r="971" spans="1:72" s="217" customFormat="1" ht="11.65" customHeight="1" x14ac:dyDescent="0.2">
      <c r="A971" s="289">
        <f>IF(ISBLANK(Tracker!G922),"",Tracker!G922)</f>
        <v>3</v>
      </c>
      <c r="B971" s="971" t="str">
        <f>IF(ISBLANK(Tracker!H922),"",Tracker!H922)</f>
        <v>Davenport Drive</v>
      </c>
      <c r="C971" s="972"/>
      <c r="D971" s="972"/>
      <c r="E971" s="973"/>
      <c r="F971" s="96" t="str">
        <f>IF(ISBLANK(Tracker!L922),"",Tracker!L922)</f>
        <v>B35 7NT</v>
      </c>
      <c r="G971" s="217">
        <f t="shared" si="105"/>
        <v>933</v>
      </c>
      <c r="H971" s="368"/>
      <c r="I971" s="287"/>
      <c r="J971" s="287"/>
      <c r="K971" s="287"/>
      <c r="L971" s="287"/>
      <c r="M971" s="287"/>
      <c r="N971" s="287"/>
      <c r="O971" s="287"/>
      <c r="P971" s="287"/>
      <c r="Q971" s="287"/>
      <c r="R971" s="287"/>
      <c r="S971" s="287"/>
      <c r="T971" s="286"/>
      <c r="U971" s="367"/>
      <c r="V971" s="287"/>
      <c r="W971" s="287"/>
      <c r="X971" s="287"/>
      <c r="Y971" s="287"/>
      <c r="Z971" s="287"/>
      <c r="AA971" s="287"/>
      <c r="AB971" s="287"/>
      <c r="AC971" s="287"/>
      <c r="AD971" s="287"/>
      <c r="AE971" s="287"/>
      <c r="AF971" s="287"/>
      <c r="AG971" s="365"/>
      <c r="AH971" s="368"/>
      <c r="AI971" s="287"/>
      <c r="AJ971" s="287"/>
      <c r="AK971" s="287"/>
      <c r="AL971" s="287"/>
      <c r="AM971" s="287"/>
      <c r="AN971" s="287"/>
      <c r="AO971" s="287"/>
      <c r="AP971" s="287"/>
      <c r="AQ971" s="287"/>
      <c r="AR971" s="287"/>
      <c r="AS971" s="287"/>
      <c r="AT971" s="286"/>
      <c r="AU971" s="367"/>
      <c r="AV971" s="287"/>
      <c r="AW971" s="287"/>
      <c r="AX971" s="287"/>
      <c r="AY971" s="287"/>
      <c r="AZ971" s="287"/>
      <c r="BA971" s="287"/>
      <c r="BB971" s="287"/>
      <c r="BC971" s="287"/>
      <c r="BD971" s="287"/>
      <c r="BE971" s="287"/>
      <c r="BF971" s="288"/>
      <c r="BG971" s="396"/>
      <c r="BH971" s="397"/>
      <c r="BI971" s="287"/>
      <c r="BJ971" s="287"/>
      <c r="BK971" s="287"/>
      <c r="BL971" s="287"/>
      <c r="BM971" s="287"/>
      <c r="BN971" s="287"/>
      <c r="BO971" s="287"/>
      <c r="BP971" s="287"/>
      <c r="BQ971" s="287"/>
      <c r="BR971" s="287"/>
      <c r="BS971" s="287"/>
      <c r="BT971" s="286"/>
    </row>
    <row r="972" spans="1:72" s="217" customFormat="1" ht="11.65" customHeight="1" x14ac:dyDescent="0.2">
      <c r="A972" s="289">
        <f>IF(ISBLANK(Tracker!G923),"",Tracker!G923)</f>
        <v>4</v>
      </c>
      <c r="B972" s="971" t="str">
        <f>IF(ISBLANK(Tracker!H923),"",Tracker!H923)</f>
        <v>Davenport Drive</v>
      </c>
      <c r="C972" s="972"/>
      <c r="D972" s="972"/>
      <c r="E972" s="973"/>
      <c r="F972" s="96" t="str">
        <f>IF(ISBLANK(Tracker!L923),"",Tracker!L923)</f>
        <v>B35 7NT</v>
      </c>
      <c r="G972" s="217">
        <f t="shared" si="105"/>
        <v>934</v>
      </c>
      <c r="H972" s="368"/>
      <c r="I972" s="287"/>
      <c r="J972" s="287"/>
      <c r="K972" s="287"/>
      <c r="L972" s="287"/>
      <c r="M972" s="287"/>
      <c r="N972" s="287"/>
      <c r="O972" s="287"/>
      <c r="P972" s="287"/>
      <c r="Q972" s="287"/>
      <c r="R972" s="287"/>
      <c r="S972" s="287"/>
      <c r="T972" s="286"/>
      <c r="U972" s="367"/>
      <c r="V972" s="287"/>
      <c r="W972" s="287"/>
      <c r="X972" s="287"/>
      <c r="Y972" s="287"/>
      <c r="Z972" s="287"/>
      <c r="AA972" s="287"/>
      <c r="AB972" s="287"/>
      <c r="AC972" s="287"/>
      <c r="AD972" s="287"/>
      <c r="AE972" s="287"/>
      <c r="AF972" s="287"/>
      <c r="AG972" s="365"/>
      <c r="AH972" s="368"/>
      <c r="AI972" s="287"/>
      <c r="AJ972" s="287"/>
      <c r="AK972" s="287"/>
      <c r="AL972" s="287"/>
      <c r="AM972" s="287"/>
      <c r="AN972" s="287"/>
      <c r="AO972" s="287"/>
      <c r="AP972" s="287"/>
      <c r="AQ972" s="287"/>
      <c r="AR972" s="287"/>
      <c r="AS972" s="287"/>
      <c r="AT972" s="286"/>
      <c r="AU972" s="367"/>
      <c r="AV972" s="287"/>
      <c r="AW972" s="287"/>
      <c r="AX972" s="287"/>
      <c r="AY972" s="287"/>
      <c r="AZ972" s="287"/>
      <c r="BA972" s="287"/>
      <c r="BB972" s="287"/>
      <c r="BC972" s="287"/>
      <c r="BD972" s="287"/>
      <c r="BE972" s="287"/>
      <c r="BF972" s="288"/>
      <c r="BG972" s="396"/>
      <c r="BH972" s="397"/>
      <c r="BI972" s="287"/>
      <c r="BJ972" s="287"/>
      <c r="BK972" s="287"/>
      <c r="BL972" s="287"/>
      <c r="BM972" s="287"/>
      <c r="BN972" s="287"/>
      <c r="BO972" s="287"/>
      <c r="BP972" s="287"/>
      <c r="BQ972" s="287"/>
      <c r="BR972" s="287"/>
      <c r="BS972" s="287"/>
      <c r="BT972" s="286"/>
    </row>
    <row r="973" spans="1:72" s="217" customFormat="1" ht="11.65" customHeight="1" x14ac:dyDescent="0.2">
      <c r="A973" s="289">
        <f>IF(ISBLANK(Tracker!G924),"",Tracker!G924)</f>
        <v>5</v>
      </c>
      <c r="B973" s="971" t="str">
        <f>IF(ISBLANK(Tracker!H924),"",Tracker!H924)</f>
        <v>Davenport Drive</v>
      </c>
      <c r="C973" s="972"/>
      <c r="D973" s="972"/>
      <c r="E973" s="973"/>
      <c r="F973" s="96" t="str">
        <f>IF(ISBLANK(Tracker!L924),"",Tracker!L924)</f>
        <v>B35 7NT</v>
      </c>
      <c r="G973" s="217">
        <f t="shared" si="105"/>
        <v>935</v>
      </c>
      <c r="H973" s="368"/>
      <c r="I973" s="287"/>
      <c r="J973" s="287"/>
      <c r="K973" s="287"/>
      <c r="L973" s="287"/>
      <c r="M973" s="287"/>
      <c r="N973" s="287"/>
      <c r="O973" s="287"/>
      <c r="P973" s="287"/>
      <c r="Q973" s="287"/>
      <c r="R973" s="287"/>
      <c r="S973" s="287"/>
      <c r="T973" s="286"/>
      <c r="U973" s="367"/>
      <c r="V973" s="287"/>
      <c r="W973" s="287"/>
      <c r="X973" s="287"/>
      <c r="Y973" s="287"/>
      <c r="Z973" s="287"/>
      <c r="AA973" s="287"/>
      <c r="AB973" s="287"/>
      <c r="AC973" s="287"/>
      <c r="AD973" s="287"/>
      <c r="AE973" s="287"/>
      <c r="AF973" s="287"/>
      <c r="AG973" s="365"/>
      <c r="AH973" s="368"/>
      <c r="AI973" s="287"/>
      <c r="AJ973" s="287"/>
      <c r="AK973" s="287"/>
      <c r="AL973" s="287"/>
      <c r="AM973" s="287"/>
      <c r="AN973" s="287"/>
      <c r="AO973" s="287"/>
      <c r="AP973" s="287"/>
      <c r="AQ973" s="287"/>
      <c r="AR973" s="287"/>
      <c r="AS973" s="287"/>
      <c r="AT973" s="286"/>
      <c r="AU973" s="367"/>
      <c r="AV973" s="287"/>
      <c r="AW973" s="287"/>
      <c r="AX973" s="287"/>
      <c r="AY973" s="287"/>
      <c r="AZ973" s="287"/>
      <c r="BA973" s="287"/>
      <c r="BB973" s="287"/>
      <c r="BC973" s="287"/>
      <c r="BD973" s="287"/>
      <c r="BE973" s="287"/>
      <c r="BF973" s="288"/>
      <c r="BG973" s="396"/>
      <c r="BH973" s="397"/>
      <c r="BI973" s="287"/>
      <c r="BJ973" s="287"/>
      <c r="BK973" s="287"/>
      <c r="BL973" s="287"/>
      <c r="BM973" s="287"/>
      <c r="BN973" s="287"/>
      <c r="BO973" s="287"/>
      <c r="BP973" s="287"/>
      <c r="BQ973" s="287"/>
      <c r="BR973" s="287"/>
      <c r="BS973" s="287"/>
      <c r="BT973" s="286"/>
    </row>
    <row r="974" spans="1:72" s="217" customFormat="1" ht="11.65" customHeight="1" x14ac:dyDescent="0.2">
      <c r="A974" s="289">
        <f>IF(ISBLANK(Tracker!G925),"",Tracker!G925)</f>
        <v>7</v>
      </c>
      <c r="B974" s="971" t="str">
        <f>IF(ISBLANK(Tracker!H925),"",Tracker!H925)</f>
        <v>Davenport Drive</v>
      </c>
      <c r="C974" s="972"/>
      <c r="D974" s="972"/>
      <c r="E974" s="973"/>
      <c r="F974" s="96" t="str">
        <f>IF(ISBLANK(Tracker!L925),"",Tracker!L925)</f>
        <v>B35 7NT</v>
      </c>
      <c r="G974" s="217">
        <f t="shared" si="105"/>
        <v>936</v>
      </c>
      <c r="H974" s="368"/>
      <c r="I974" s="287"/>
      <c r="J974" s="287"/>
      <c r="K974" s="287"/>
      <c r="L974" s="287"/>
      <c r="M974" s="287"/>
      <c r="N974" s="287"/>
      <c r="O974" s="287"/>
      <c r="P974" s="287"/>
      <c r="Q974" s="287"/>
      <c r="R974" s="287"/>
      <c r="S974" s="287"/>
      <c r="T974" s="286"/>
      <c r="U974" s="367"/>
      <c r="V974" s="287"/>
      <c r="W974" s="287"/>
      <c r="X974" s="287"/>
      <c r="Y974" s="287"/>
      <c r="Z974" s="287"/>
      <c r="AA974" s="287"/>
      <c r="AB974" s="287"/>
      <c r="AC974" s="287"/>
      <c r="AD974" s="287"/>
      <c r="AE974" s="287"/>
      <c r="AF974" s="287"/>
      <c r="AG974" s="365"/>
      <c r="AH974" s="368"/>
      <c r="AI974" s="287"/>
      <c r="AJ974" s="287"/>
      <c r="AK974" s="287"/>
      <c r="AL974" s="287"/>
      <c r="AM974" s="287"/>
      <c r="AN974" s="287"/>
      <c r="AO974" s="287"/>
      <c r="AP974" s="287"/>
      <c r="AQ974" s="287"/>
      <c r="AR974" s="287"/>
      <c r="AS974" s="287"/>
      <c r="AT974" s="286"/>
      <c r="AU974" s="367"/>
      <c r="AV974" s="287"/>
      <c r="AW974" s="287"/>
      <c r="AX974" s="287"/>
      <c r="AY974" s="287"/>
      <c r="AZ974" s="287"/>
      <c r="BA974" s="287"/>
      <c r="BB974" s="287"/>
      <c r="BC974" s="287"/>
      <c r="BD974" s="287"/>
      <c r="BE974" s="287"/>
      <c r="BF974" s="288"/>
      <c r="BG974" s="396"/>
      <c r="BH974" s="397"/>
      <c r="BI974" s="287"/>
      <c r="BJ974" s="287"/>
      <c r="BK974" s="287"/>
      <c r="BL974" s="287"/>
      <c r="BM974" s="287"/>
      <c r="BN974" s="287"/>
      <c r="BO974" s="287"/>
      <c r="BP974" s="287"/>
      <c r="BQ974" s="287"/>
      <c r="BR974" s="287"/>
      <c r="BS974" s="287"/>
      <c r="BT974" s="286"/>
    </row>
    <row r="975" spans="1:72" s="217" customFormat="1" ht="11.65" customHeight="1" x14ac:dyDescent="0.2">
      <c r="A975" s="289">
        <f>IF(ISBLANK(Tracker!G926),"",Tracker!G926)</f>
        <v>11</v>
      </c>
      <c r="B975" s="971" t="str">
        <f>IF(ISBLANK(Tracker!H926),"",Tracker!H926)</f>
        <v>Davenport Drive</v>
      </c>
      <c r="C975" s="972"/>
      <c r="D975" s="972"/>
      <c r="E975" s="973"/>
      <c r="F975" s="96" t="str">
        <f>IF(ISBLANK(Tracker!L926),"",Tracker!L926)</f>
        <v>B35 7NT</v>
      </c>
      <c r="G975" s="217">
        <f t="shared" si="105"/>
        <v>937</v>
      </c>
      <c r="H975" s="368"/>
      <c r="I975" s="287"/>
      <c r="J975" s="287"/>
      <c r="K975" s="287"/>
      <c r="L975" s="287"/>
      <c r="M975" s="287"/>
      <c r="N975" s="287"/>
      <c r="O975" s="287"/>
      <c r="P975" s="287"/>
      <c r="Q975" s="287"/>
      <c r="R975" s="287"/>
      <c r="S975" s="287"/>
      <c r="T975" s="286"/>
      <c r="U975" s="367"/>
      <c r="V975" s="287"/>
      <c r="W975" s="287"/>
      <c r="X975" s="287"/>
      <c r="Y975" s="287"/>
      <c r="Z975" s="287"/>
      <c r="AA975" s="287"/>
      <c r="AB975" s="287"/>
      <c r="AC975" s="287"/>
      <c r="AD975" s="287"/>
      <c r="AE975" s="287"/>
      <c r="AF975" s="287"/>
      <c r="AG975" s="365"/>
      <c r="AH975" s="368"/>
      <c r="AI975" s="287"/>
      <c r="AJ975" s="287"/>
      <c r="AK975" s="287"/>
      <c r="AL975" s="287"/>
      <c r="AM975" s="287"/>
      <c r="AN975" s="287"/>
      <c r="AO975" s="287"/>
      <c r="AP975" s="287"/>
      <c r="AQ975" s="287"/>
      <c r="AR975" s="287"/>
      <c r="AS975" s="287"/>
      <c r="AT975" s="286"/>
      <c r="AU975" s="367"/>
      <c r="AV975" s="287"/>
      <c r="AW975" s="287"/>
      <c r="AX975" s="287"/>
      <c r="AY975" s="287"/>
      <c r="AZ975" s="287"/>
      <c r="BA975" s="287"/>
      <c r="BB975" s="287"/>
      <c r="BC975" s="287"/>
      <c r="BD975" s="287"/>
      <c r="BE975" s="287"/>
      <c r="BF975" s="288"/>
      <c r="BG975" s="396"/>
      <c r="BH975" s="397"/>
      <c r="BI975" s="287"/>
      <c r="BJ975" s="287"/>
      <c r="BK975" s="287"/>
      <c r="BL975" s="287"/>
      <c r="BM975" s="287"/>
      <c r="BN975" s="287"/>
      <c r="BO975" s="287"/>
      <c r="BP975" s="287"/>
      <c r="BQ975" s="287"/>
      <c r="BR975" s="287"/>
      <c r="BS975" s="287"/>
      <c r="BT975" s="286"/>
    </row>
    <row r="976" spans="1:72" s="217" customFormat="1" ht="11.65" customHeight="1" x14ac:dyDescent="0.2">
      <c r="A976" s="289">
        <f>IF(ISBLANK(Tracker!G927),"",Tracker!G927)</f>
        <v>12</v>
      </c>
      <c r="B976" s="971" t="str">
        <f>IF(ISBLANK(Tracker!H927),"",Tracker!H927)</f>
        <v>Davenport Drive</v>
      </c>
      <c r="C976" s="972"/>
      <c r="D976" s="972"/>
      <c r="E976" s="973"/>
      <c r="F976" s="96" t="str">
        <f>IF(ISBLANK(Tracker!L927),"",Tracker!L927)</f>
        <v>B35 7NT</v>
      </c>
      <c r="G976" s="217">
        <f t="shared" si="105"/>
        <v>938</v>
      </c>
      <c r="H976" s="368"/>
      <c r="I976" s="287"/>
      <c r="J976" s="287"/>
      <c r="K976" s="287"/>
      <c r="L976" s="287"/>
      <c r="M976" s="287"/>
      <c r="N976" s="287"/>
      <c r="O976" s="287"/>
      <c r="P976" s="287"/>
      <c r="Q976" s="287"/>
      <c r="R976" s="287"/>
      <c r="S976" s="287"/>
      <c r="T976" s="286"/>
      <c r="U976" s="367"/>
      <c r="V976" s="287"/>
      <c r="W976" s="287"/>
      <c r="X976" s="287"/>
      <c r="Y976" s="287"/>
      <c r="Z976" s="287"/>
      <c r="AA976" s="287"/>
      <c r="AB976" s="287"/>
      <c r="AC976" s="287"/>
      <c r="AD976" s="287"/>
      <c r="AE976" s="287"/>
      <c r="AF976" s="287"/>
      <c r="AG976" s="365"/>
      <c r="AH976" s="368"/>
      <c r="AI976" s="287"/>
      <c r="AJ976" s="287"/>
      <c r="AK976" s="287"/>
      <c r="AL976" s="287"/>
      <c r="AM976" s="287"/>
      <c r="AN976" s="287"/>
      <c r="AO976" s="287"/>
      <c r="AP976" s="287"/>
      <c r="AQ976" s="287"/>
      <c r="AR976" s="287"/>
      <c r="AS976" s="287"/>
      <c r="AT976" s="286"/>
      <c r="AU976" s="367"/>
      <c r="AV976" s="287"/>
      <c r="AW976" s="287"/>
      <c r="AX976" s="287"/>
      <c r="AY976" s="287"/>
      <c r="AZ976" s="287"/>
      <c r="BA976" s="287"/>
      <c r="BB976" s="287"/>
      <c r="BC976" s="287"/>
      <c r="BD976" s="287"/>
      <c r="BE976" s="287"/>
      <c r="BF976" s="288"/>
      <c r="BG976" s="396"/>
      <c r="BH976" s="397"/>
      <c r="BI976" s="287"/>
      <c r="BJ976" s="287"/>
      <c r="BK976" s="287"/>
      <c r="BL976" s="287"/>
      <c r="BM976" s="287"/>
      <c r="BN976" s="287"/>
      <c r="BO976" s="287"/>
      <c r="BP976" s="287"/>
      <c r="BQ976" s="287"/>
      <c r="BR976" s="287"/>
      <c r="BS976" s="287"/>
      <c r="BT976" s="286"/>
    </row>
    <row r="977" spans="1:72" s="217" customFormat="1" ht="11.65" customHeight="1" x14ac:dyDescent="0.2">
      <c r="A977" s="289">
        <f>IF(ISBLANK(Tracker!G928),"",Tracker!G928)</f>
        <v>14</v>
      </c>
      <c r="B977" s="971" t="str">
        <f>IF(ISBLANK(Tracker!H928),"",Tracker!H928)</f>
        <v>Davenport Drive</v>
      </c>
      <c r="C977" s="972"/>
      <c r="D977" s="972"/>
      <c r="E977" s="973"/>
      <c r="F977" s="96" t="str">
        <f>IF(ISBLANK(Tracker!L928),"",Tracker!L928)</f>
        <v>B35 7NT</v>
      </c>
      <c r="G977" s="217">
        <f t="shared" ref="G977:G1037" si="106">IF(B977&lt;&gt;"",G976+1,"")</f>
        <v>939</v>
      </c>
      <c r="H977" s="368"/>
      <c r="I977" s="287"/>
      <c r="J977" s="287"/>
      <c r="K977" s="287"/>
      <c r="L977" s="287"/>
      <c r="M977" s="287"/>
      <c r="N977" s="287"/>
      <c r="O977" s="287"/>
      <c r="P977" s="287"/>
      <c r="Q977" s="287"/>
      <c r="R977" s="287"/>
      <c r="S977" s="287"/>
      <c r="T977" s="286"/>
      <c r="U977" s="367"/>
      <c r="V977" s="287"/>
      <c r="W977" s="287"/>
      <c r="X977" s="287"/>
      <c r="Y977" s="287"/>
      <c r="Z977" s="287"/>
      <c r="AA977" s="287"/>
      <c r="AB977" s="287"/>
      <c r="AC977" s="287"/>
      <c r="AD977" s="287"/>
      <c r="AE977" s="287"/>
      <c r="AF977" s="287"/>
      <c r="AG977" s="365"/>
      <c r="AH977" s="368"/>
      <c r="AI977" s="287"/>
      <c r="AJ977" s="287"/>
      <c r="AK977" s="287"/>
      <c r="AL977" s="287"/>
      <c r="AM977" s="287"/>
      <c r="AN977" s="287"/>
      <c r="AO977" s="287"/>
      <c r="AP977" s="287"/>
      <c r="AQ977" s="287"/>
      <c r="AR977" s="287"/>
      <c r="AS977" s="287"/>
      <c r="AT977" s="286"/>
      <c r="AU977" s="367"/>
      <c r="AV977" s="287"/>
      <c r="AW977" s="287"/>
      <c r="AX977" s="287"/>
      <c r="AY977" s="287"/>
      <c r="AZ977" s="287"/>
      <c r="BA977" s="287"/>
      <c r="BB977" s="287"/>
      <c r="BC977" s="287"/>
      <c r="BD977" s="287"/>
      <c r="BE977" s="287"/>
      <c r="BF977" s="288"/>
      <c r="BG977" s="396"/>
      <c r="BH977" s="397"/>
      <c r="BI977" s="287"/>
      <c r="BJ977" s="287"/>
      <c r="BK977" s="287"/>
      <c r="BL977" s="287"/>
      <c r="BM977" s="287"/>
      <c r="BN977" s="287"/>
      <c r="BO977" s="287"/>
      <c r="BP977" s="287"/>
      <c r="BQ977" s="287"/>
      <c r="BR977" s="287"/>
      <c r="BS977" s="287"/>
      <c r="BT977" s="286"/>
    </row>
    <row r="978" spans="1:72" s="217" customFormat="1" ht="11.65" customHeight="1" x14ac:dyDescent="0.2">
      <c r="A978" s="289">
        <f>IF(ISBLANK(Tracker!G929),"",Tracker!G929)</f>
        <v>17</v>
      </c>
      <c r="B978" s="971" t="str">
        <f>IF(ISBLANK(Tracker!H929),"",Tracker!H929)</f>
        <v>Davenport Drive</v>
      </c>
      <c r="C978" s="972"/>
      <c r="D978" s="972"/>
      <c r="E978" s="973"/>
      <c r="F978" s="96" t="str">
        <f>IF(ISBLANK(Tracker!L929),"",Tracker!L929)</f>
        <v>B35 7NT</v>
      </c>
      <c r="G978" s="217">
        <f t="shared" si="106"/>
        <v>940</v>
      </c>
      <c r="H978" s="368"/>
      <c r="I978" s="287"/>
      <c r="J978" s="287"/>
      <c r="K978" s="287"/>
      <c r="L978" s="287"/>
      <c r="M978" s="287"/>
      <c r="N978" s="287"/>
      <c r="O978" s="287"/>
      <c r="P978" s="287"/>
      <c r="Q978" s="287"/>
      <c r="R978" s="287"/>
      <c r="S978" s="287"/>
      <c r="T978" s="286"/>
      <c r="U978" s="367"/>
      <c r="V978" s="287"/>
      <c r="W978" s="287"/>
      <c r="X978" s="287"/>
      <c r="Y978" s="287"/>
      <c r="Z978" s="287"/>
      <c r="AA978" s="287"/>
      <c r="AB978" s="287"/>
      <c r="AC978" s="287"/>
      <c r="AD978" s="287"/>
      <c r="AE978" s="287"/>
      <c r="AF978" s="287"/>
      <c r="AG978" s="365"/>
      <c r="AH978" s="368"/>
      <c r="AI978" s="287"/>
      <c r="AJ978" s="287"/>
      <c r="AK978" s="287"/>
      <c r="AL978" s="287"/>
      <c r="AM978" s="287"/>
      <c r="AN978" s="287"/>
      <c r="AO978" s="287"/>
      <c r="AP978" s="287"/>
      <c r="AQ978" s="287"/>
      <c r="AR978" s="287"/>
      <c r="AS978" s="287"/>
      <c r="AT978" s="286"/>
      <c r="AU978" s="367"/>
      <c r="AV978" s="287"/>
      <c r="AW978" s="287"/>
      <c r="AX978" s="287"/>
      <c r="AY978" s="287"/>
      <c r="AZ978" s="287"/>
      <c r="BA978" s="287"/>
      <c r="BB978" s="287"/>
      <c r="BC978" s="287"/>
      <c r="BD978" s="287"/>
      <c r="BE978" s="287"/>
      <c r="BF978" s="288"/>
      <c r="BG978" s="396"/>
      <c r="BH978" s="397"/>
      <c r="BI978" s="287"/>
      <c r="BJ978" s="287"/>
      <c r="BK978" s="287"/>
      <c r="BL978" s="287"/>
      <c r="BM978" s="287"/>
      <c r="BN978" s="287"/>
      <c r="BO978" s="287"/>
      <c r="BP978" s="287"/>
      <c r="BQ978" s="287"/>
      <c r="BR978" s="287"/>
      <c r="BS978" s="287"/>
      <c r="BT978" s="286"/>
    </row>
    <row r="979" spans="1:72" s="217" customFormat="1" ht="11.65" customHeight="1" x14ac:dyDescent="0.2">
      <c r="A979" s="289">
        <f>IF(ISBLANK(Tracker!G930),"",Tracker!G930)</f>
        <v>18</v>
      </c>
      <c r="B979" s="971" t="str">
        <f>IF(ISBLANK(Tracker!H930),"",Tracker!H930)</f>
        <v>Davenport Drive</v>
      </c>
      <c r="C979" s="972"/>
      <c r="D979" s="972"/>
      <c r="E979" s="973"/>
      <c r="F979" s="96" t="str">
        <f>IF(ISBLANK(Tracker!L930),"",Tracker!L930)</f>
        <v>B35 7NT</v>
      </c>
      <c r="G979" s="217">
        <f t="shared" si="106"/>
        <v>941</v>
      </c>
      <c r="H979" s="368"/>
      <c r="I979" s="287"/>
      <c r="J979" s="287"/>
      <c r="K979" s="287"/>
      <c r="L979" s="287"/>
      <c r="M979" s="287"/>
      <c r="N979" s="287"/>
      <c r="O979" s="287"/>
      <c r="P979" s="287"/>
      <c r="Q979" s="287"/>
      <c r="R979" s="287"/>
      <c r="S979" s="287"/>
      <c r="T979" s="286"/>
      <c r="U979" s="367"/>
      <c r="V979" s="287"/>
      <c r="W979" s="287"/>
      <c r="X979" s="287"/>
      <c r="Y979" s="287"/>
      <c r="Z979" s="287"/>
      <c r="AA979" s="287"/>
      <c r="AB979" s="287"/>
      <c r="AC979" s="287"/>
      <c r="AD979" s="287"/>
      <c r="AE979" s="287"/>
      <c r="AF979" s="287"/>
      <c r="AG979" s="365"/>
      <c r="AH979" s="368"/>
      <c r="AI979" s="287"/>
      <c r="AJ979" s="287"/>
      <c r="AK979" s="287"/>
      <c r="AL979" s="287"/>
      <c r="AM979" s="287"/>
      <c r="AN979" s="287"/>
      <c r="AO979" s="287"/>
      <c r="AP979" s="287"/>
      <c r="AQ979" s="287"/>
      <c r="AR979" s="287"/>
      <c r="AS979" s="287"/>
      <c r="AT979" s="286"/>
      <c r="AU979" s="367"/>
      <c r="AV979" s="287"/>
      <c r="AW979" s="287"/>
      <c r="AX979" s="287"/>
      <c r="AY979" s="287"/>
      <c r="AZ979" s="287"/>
      <c r="BA979" s="287"/>
      <c r="BB979" s="287"/>
      <c r="BC979" s="287"/>
      <c r="BD979" s="287"/>
      <c r="BE979" s="287"/>
      <c r="BF979" s="288"/>
      <c r="BG979" s="396"/>
      <c r="BH979" s="397"/>
      <c r="BI979" s="287"/>
      <c r="BJ979" s="287"/>
      <c r="BK979" s="287"/>
      <c r="BL979" s="287"/>
      <c r="BM979" s="287"/>
      <c r="BN979" s="287"/>
      <c r="BO979" s="287"/>
      <c r="BP979" s="287"/>
      <c r="BQ979" s="287"/>
      <c r="BR979" s="287"/>
      <c r="BS979" s="287"/>
      <c r="BT979" s="286"/>
    </row>
    <row r="980" spans="1:72" s="217" customFormat="1" ht="11.65" customHeight="1" x14ac:dyDescent="0.2">
      <c r="A980" s="289">
        <f>IF(ISBLANK(Tracker!G931),"",Tracker!G931)</f>
        <v>19</v>
      </c>
      <c r="B980" s="971" t="str">
        <f>IF(ISBLANK(Tracker!H931),"",Tracker!H931)</f>
        <v>Davenport Drive</v>
      </c>
      <c r="C980" s="972"/>
      <c r="D980" s="972"/>
      <c r="E980" s="973"/>
      <c r="F980" s="96" t="str">
        <f>IF(ISBLANK(Tracker!L931),"",Tracker!L931)</f>
        <v>B35 7NT</v>
      </c>
      <c r="G980" s="217">
        <f t="shared" si="106"/>
        <v>942</v>
      </c>
      <c r="H980" s="368"/>
      <c r="I980" s="287"/>
      <c r="J980" s="287"/>
      <c r="K980" s="287"/>
      <c r="L980" s="287"/>
      <c r="M980" s="287"/>
      <c r="N980" s="287"/>
      <c r="O980" s="287"/>
      <c r="P980" s="287"/>
      <c r="Q980" s="287"/>
      <c r="R980" s="287"/>
      <c r="S980" s="287"/>
      <c r="T980" s="286"/>
      <c r="U980" s="367"/>
      <c r="V980" s="287"/>
      <c r="W980" s="287"/>
      <c r="X980" s="287"/>
      <c r="Y980" s="287"/>
      <c r="Z980" s="287"/>
      <c r="AA980" s="287"/>
      <c r="AB980" s="287"/>
      <c r="AC980" s="287"/>
      <c r="AD980" s="287"/>
      <c r="AE980" s="287"/>
      <c r="AF980" s="287"/>
      <c r="AG980" s="365"/>
      <c r="AH980" s="368"/>
      <c r="AI980" s="287"/>
      <c r="AJ980" s="287"/>
      <c r="AK980" s="287"/>
      <c r="AL980" s="287"/>
      <c r="AM980" s="287"/>
      <c r="AN980" s="287"/>
      <c r="AO980" s="287"/>
      <c r="AP980" s="287"/>
      <c r="AQ980" s="287"/>
      <c r="AR980" s="287"/>
      <c r="AS980" s="287"/>
      <c r="AT980" s="286"/>
      <c r="AU980" s="367"/>
      <c r="AV980" s="287"/>
      <c r="AW980" s="287"/>
      <c r="AX980" s="287"/>
      <c r="AY980" s="287"/>
      <c r="AZ980" s="287"/>
      <c r="BA980" s="287"/>
      <c r="BB980" s="287"/>
      <c r="BC980" s="287"/>
      <c r="BD980" s="287"/>
      <c r="BE980" s="287"/>
      <c r="BF980" s="288"/>
      <c r="BG980" s="396"/>
      <c r="BH980" s="397"/>
      <c r="BI980" s="287"/>
      <c r="BJ980" s="287"/>
      <c r="BK980" s="287"/>
      <c r="BL980" s="287"/>
      <c r="BM980" s="287"/>
      <c r="BN980" s="287"/>
      <c r="BO980" s="287"/>
      <c r="BP980" s="287"/>
      <c r="BQ980" s="287"/>
      <c r="BR980" s="287"/>
      <c r="BS980" s="287"/>
      <c r="BT980" s="286"/>
    </row>
    <row r="981" spans="1:72" s="217" customFormat="1" ht="11.65" customHeight="1" x14ac:dyDescent="0.2">
      <c r="A981" s="289">
        <f>IF(ISBLANK(Tracker!G932),"",Tracker!G932)</f>
        <v>20</v>
      </c>
      <c r="B981" s="971" t="str">
        <f>IF(ISBLANK(Tracker!H932),"",Tracker!H932)</f>
        <v>Davenport Drive</v>
      </c>
      <c r="C981" s="972"/>
      <c r="D981" s="972"/>
      <c r="E981" s="973"/>
      <c r="F981" s="96" t="str">
        <f>IF(ISBLANK(Tracker!L932),"",Tracker!L932)</f>
        <v>B35 7NT</v>
      </c>
      <c r="G981" s="217">
        <f t="shared" si="106"/>
        <v>943</v>
      </c>
      <c r="H981" s="368"/>
      <c r="I981" s="287"/>
      <c r="J981" s="287"/>
      <c r="K981" s="287"/>
      <c r="L981" s="287"/>
      <c r="M981" s="287"/>
      <c r="N981" s="287"/>
      <c r="O981" s="287"/>
      <c r="P981" s="287"/>
      <c r="Q981" s="287"/>
      <c r="R981" s="287"/>
      <c r="S981" s="287"/>
      <c r="T981" s="286"/>
      <c r="U981" s="367"/>
      <c r="V981" s="287"/>
      <c r="W981" s="287"/>
      <c r="X981" s="287"/>
      <c r="Y981" s="287"/>
      <c r="Z981" s="287"/>
      <c r="AA981" s="287"/>
      <c r="AB981" s="287"/>
      <c r="AC981" s="287"/>
      <c r="AD981" s="287"/>
      <c r="AE981" s="287"/>
      <c r="AF981" s="287"/>
      <c r="AG981" s="365"/>
      <c r="AH981" s="368"/>
      <c r="AI981" s="287"/>
      <c r="AJ981" s="287"/>
      <c r="AK981" s="287"/>
      <c r="AL981" s="287"/>
      <c r="AM981" s="287"/>
      <c r="AN981" s="287"/>
      <c r="AO981" s="287"/>
      <c r="AP981" s="287"/>
      <c r="AQ981" s="287"/>
      <c r="AR981" s="287"/>
      <c r="AS981" s="287"/>
      <c r="AT981" s="286"/>
      <c r="AU981" s="367"/>
      <c r="AV981" s="287"/>
      <c r="AW981" s="287"/>
      <c r="AX981" s="287"/>
      <c r="AY981" s="287"/>
      <c r="AZ981" s="287"/>
      <c r="BA981" s="287"/>
      <c r="BB981" s="287"/>
      <c r="BC981" s="287"/>
      <c r="BD981" s="287"/>
      <c r="BE981" s="287"/>
      <c r="BF981" s="288"/>
      <c r="BG981" s="396"/>
      <c r="BH981" s="397"/>
      <c r="BI981" s="287"/>
      <c r="BJ981" s="287"/>
      <c r="BK981" s="287"/>
      <c r="BL981" s="287"/>
      <c r="BM981" s="287"/>
      <c r="BN981" s="287"/>
      <c r="BO981" s="287"/>
      <c r="BP981" s="287"/>
      <c r="BQ981" s="287"/>
      <c r="BR981" s="287"/>
      <c r="BS981" s="287"/>
      <c r="BT981" s="286"/>
    </row>
    <row r="982" spans="1:72" s="217" customFormat="1" ht="11.65" customHeight="1" x14ac:dyDescent="0.2">
      <c r="A982" s="289">
        <f>IF(ISBLANK(Tracker!G933),"",Tracker!G933)</f>
        <v>21</v>
      </c>
      <c r="B982" s="971" t="str">
        <f>IF(ISBLANK(Tracker!H933),"",Tracker!H933)</f>
        <v>Davenport Drive</v>
      </c>
      <c r="C982" s="972"/>
      <c r="D982" s="972"/>
      <c r="E982" s="973"/>
      <c r="F982" s="96" t="str">
        <f>IF(ISBLANK(Tracker!L933),"",Tracker!L933)</f>
        <v>B35 7NT</v>
      </c>
      <c r="G982" s="217">
        <f t="shared" si="106"/>
        <v>944</v>
      </c>
      <c r="H982" s="368"/>
      <c r="I982" s="287"/>
      <c r="J982" s="287"/>
      <c r="K982" s="287"/>
      <c r="L982" s="287"/>
      <c r="M982" s="287"/>
      <c r="N982" s="287"/>
      <c r="O982" s="287"/>
      <c r="P982" s="287"/>
      <c r="Q982" s="287"/>
      <c r="R982" s="287"/>
      <c r="S982" s="287"/>
      <c r="T982" s="286"/>
      <c r="U982" s="367"/>
      <c r="V982" s="287"/>
      <c r="W982" s="287"/>
      <c r="X982" s="287"/>
      <c r="Y982" s="287"/>
      <c r="Z982" s="287"/>
      <c r="AA982" s="287"/>
      <c r="AB982" s="287"/>
      <c r="AC982" s="287"/>
      <c r="AD982" s="287"/>
      <c r="AE982" s="287"/>
      <c r="AF982" s="287"/>
      <c r="AG982" s="365"/>
      <c r="AH982" s="368"/>
      <c r="AI982" s="287"/>
      <c r="AJ982" s="287"/>
      <c r="AK982" s="287"/>
      <c r="AL982" s="287"/>
      <c r="AM982" s="287"/>
      <c r="AN982" s="287"/>
      <c r="AO982" s="287"/>
      <c r="AP982" s="287"/>
      <c r="AQ982" s="287"/>
      <c r="AR982" s="287"/>
      <c r="AS982" s="287"/>
      <c r="AT982" s="286"/>
      <c r="AU982" s="367"/>
      <c r="AV982" s="287"/>
      <c r="AW982" s="287"/>
      <c r="AX982" s="287"/>
      <c r="AY982" s="287"/>
      <c r="AZ982" s="287"/>
      <c r="BA982" s="287"/>
      <c r="BB982" s="287"/>
      <c r="BC982" s="287"/>
      <c r="BD982" s="287"/>
      <c r="BE982" s="287"/>
      <c r="BF982" s="288"/>
      <c r="BG982" s="396"/>
      <c r="BH982" s="397"/>
      <c r="BI982" s="287"/>
      <c r="BJ982" s="287"/>
      <c r="BK982" s="287"/>
      <c r="BL982" s="287"/>
      <c r="BM982" s="287"/>
      <c r="BN982" s="287"/>
      <c r="BO982" s="287"/>
      <c r="BP982" s="287"/>
      <c r="BQ982" s="287"/>
      <c r="BR982" s="287"/>
      <c r="BS982" s="287"/>
      <c r="BT982" s="286"/>
    </row>
    <row r="983" spans="1:72" s="217" customFormat="1" ht="11.65" customHeight="1" x14ac:dyDescent="0.2">
      <c r="A983" s="289">
        <f>IF(ISBLANK(Tracker!G934),"",Tracker!G934)</f>
        <v>25</v>
      </c>
      <c r="B983" s="971" t="str">
        <f>IF(ISBLANK(Tracker!H934),"",Tracker!H934)</f>
        <v>Davenport Drive</v>
      </c>
      <c r="C983" s="972"/>
      <c r="D983" s="972"/>
      <c r="E983" s="973"/>
      <c r="F983" s="96" t="str">
        <f>IF(ISBLANK(Tracker!L934),"",Tracker!L934)</f>
        <v>B35 7NT</v>
      </c>
      <c r="G983" s="217">
        <f t="shared" si="106"/>
        <v>945</v>
      </c>
      <c r="H983" s="368"/>
      <c r="I983" s="287"/>
      <c r="J983" s="287"/>
      <c r="K983" s="287"/>
      <c r="L983" s="287"/>
      <c r="M983" s="287"/>
      <c r="N983" s="287"/>
      <c r="O983" s="287"/>
      <c r="P983" s="287"/>
      <c r="Q983" s="287"/>
      <c r="R983" s="287"/>
      <c r="S983" s="287"/>
      <c r="T983" s="286"/>
      <c r="U983" s="367"/>
      <c r="V983" s="287"/>
      <c r="W983" s="287"/>
      <c r="X983" s="287"/>
      <c r="Y983" s="287"/>
      <c r="Z983" s="287"/>
      <c r="AA983" s="287"/>
      <c r="AB983" s="287"/>
      <c r="AC983" s="287"/>
      <c r="AD983" s="287"/>
      <c r="AE983" s="287"/>
      <c r="AF983" s="287"/>
      <c r="AG983" s="365"/>
      <c r="AH983" s="368"/>
      <c r="AI983" s="287"/>
      <c r="AJ983" s="287"/>
      <c r="AK983" s="287"/>
      <c r="AL983" s="287"/>
      <c r="AM983" s="287"/>
      <c r="AN983" s="287"/>
      <c r="AO983" s="287"/>
      <c r="AP983" s="287"/>
      <c r="AQ983" s="287"/>
      <c r="AR983" s="287"/>
      <c r="AS983" s="287"/>
      <c r="AT983" s="286"/>
      <c r="AU983" s="367"/>
      <c r="AV983" s="287"/>
      <c r="AW983" s="287"/>
      <c r="AX983" s="287"/>
      <c r="AY983" s="287"/>
      <c r="AZ983" s="287"/>
      <c r="BA983" s="287"/>
      <c r="BB983" s="287"/>
      <c r="BC983" s="287"/>
      <c r="BD983" s="287"/>
      <c r="BE983" s="287"/>
      <c r="BF983" s="288"/>
      <c r="BG983" s="396"/>
      <c r="BH983" s="397"/>
      <c r="BI983" s="287"/>
      <c r="BJ983" s="287"/>
      <c r="BK983" s="287"/>
      <c r="BL983" s="287"/>
      <c r="BM983" s="287"/>
      <c r="BN983" s="287"/>
      <c r="BO983" s="287"/>
      <c r="BP983" s="287"/>
      <c r="BQ983" s="287"/>
      <c r="BR983" s="287"/>
      <c r="BS983" s="287"/>
      <c r="BT983" s="286"/>
    </row>
    <row r="984" spans="1:72" s="217" customFormat="1" ht="11.65" customHeight="1" x14ac:dyDescent="0.2">
      <c r="A984" s="289">
        <f>IF(ISBLANK(Tracker!G935),"",Tracker!G935)</f>
        <v>29</v>
      </c>
      <c r="B984" s="971" t="str">
        <f>IF(ISBLANK(Tracker!H935),"",Tracker!H935)</f>
        <v>Davenport Drive</v>
      </c>
      <c r="C984" s="972"/>
      <c r="D984" s="972"/>
      <c r="E984" s="973"/>
      <c r="F984" s="96" t="str">
        <f>IF(ISBLANK(Tracker!L935),"",Tracker!L935)</f>
        <v>B35 7NT</v>
      </c>
      <c r="G984" s="217">
        <f t="shared" si="106"/>
        <v>946</v>
      </c>
      <c r="H984" s="368"/>
      <c r="I984" s="287"/>
      <c r="J984" s="287"/>
      <c r="K984" s="287"/>
      <c r="L984" s="287"/>
      <c r="M984" s="287"/>
      <c r="N984" s="287"/>
      <c r="O984" s="287"/>
      <c r="P984" s="287"/>
      <c r="Q984" s="287"/>
      <c r="R984" s="287"/>
      <c r="S984" s="287"/>
      <c r="T984" s="286"/>
      <c r="U984" s="367"/>
      <c r="V984" s="287"/>
      <c r="W984" s="287"/>
      <c r="X984" s="287"/>
      <c r="Y984" s="287"/>
      <c r="Z984" s="287"/>
      <c r="AA984" s="287"/>
      <c r="AB984" s="287"/>
      <c r="AC984" s="287"/>
      <c r="AD984" s="287"/>
      <c r="AE984" s="287"/>
      <c r="AF984" s="287"/>
      <c r="AG984" s="365"/>
      <c r="AH984" s="368"/>
      <c r="AI984" s="287"/>
      <c r="AJ984" s="287"/>
      <c r="AK984" s="287"/>
      <c r="AL984" s="287"/>
      <c r="AM984" s="287"/>
      <c r="AN984" s="287"/>
      <c r="AO984" s="287"/>
      <c r="AP984" s="287"/>
      <c r="AQ984" s="287"/>
      <c r="AR984" s="287"/>
      <c r="AS984" s="287"/>
      <c r="AT984" s="286"/>
      <c r="AU984" s="367"/>
      <c r="AV984" s="287"/>
      <c r="AW984" s="287"/>
      <c r="AX984" s="287"/>
      <c r="AY984" s="287"/>
      <c r="AZ984" s="287"/>
      <c r="BA984" s="287"/>
      <c r="BB984" s="287"/>
      <c r="BC984" s="287"/>
      <c r="BD984" s="287"/>
      <c r="BE984" s="287"/>
      <c r="BF984" s="288"/>
      <c r="BG984" s="396"/>
      <c r="BH984" s="397"/>
      <c r="BI984" s="287"/>
      <c r="BJ984" s="287"/>
      <c r="BK984" s="287"/>
      <c r="BL984" s="287"/>
      <c r="BM984" s="287"/>
      <c r="BN984" s="287"/>
      <c r="BO984" s="287"/>
      <c r="BP984" s="287"/>
      <c r="BQ984" s="287"/>
      <c r="BR984" s="287"/>
      <c r="BS984" s="287"/>
      <c r="BT984" s="286"/>
    </row>
    <row r="985" spans="1:72" s="217" customFormat="1" ht="11.65" customHeight="1" x14ac:dyDescent="0.2">
      <c r="A985" s="289">
        <f>IF(ISBLANK(Tracker!G936),"",Tracker!G936)</f>
        <v>31</v>
      </c>
      <c r="B985" s="971" t="str">
        <f>IF(ISBLANK(Tracker!H936),"",Tracker!H936)</f>
        <v>Davenport Drive</v>
      </c>
      <c r="C985" s="972"/>
      <c r="D985" s="972"/>
      <c r="E985" s="973"/>
      <c r="F985" s="96" t="str">
        <f>IF(ISBLANK(Tracker!L936),"",Tracker!L936)</f>
        <v>B35 7NT</v>
      </c>
      <c r="G985" s="217">
        <f t="shared" si="106"/>
        <v>947</v>
      </c>
      <c r="H985" s="368"/>
      <c r="I985" s="287"/>
      <c r="J985" s="287"/>
      <c r="K985" s="287"/>
      <c r="L985" s="287"/>
      <c r="M985" s="287"/>
      <c r="N985" s="287"/>
      <c r="O985" s="287"/>
      <c r="P985" s="287"/>
      <c r="Q985" s="287"/>
      <c r="R985" s="287"/>
      <c r="S985" s="287"/>
      <c r="T985" s="286"/>
      <c r="U985" s="367"/>
      <c r="V985" s="287"/>
      <c r="W985" s="287"/>
      <c r="X985" s="287"/>
      <c r="Y985" s="287"/>
      <c r="Z985" s="287"/>
      <c r="AA985" s="287"/>
      <c r="AB985" s="287"/>
      <c r="AC985" s="287"/>
      <c r="AD985" s="287"/>
      <c r="AE985" s="287"/>
      <c r="AF985" s="287"/>
      <c r="AG985" s="365"/>
      <c r="AH985" s="368"/>
      <c r="AI985" s="287"/>
      <c r="AJ985" s="287"/>
      <c r="AK985" s="287"/>
      <c r="AL985" s="287"/>
      <c r="AM985" s="287"/>
      <c r="AN985" s="287"/>
      <c r="AO985" s="287"/>
      <c r="AP985" s="287"/>
      <c r="AQ985" s="287"/>
      <c r="AR985" s="287"/>
      <c r="AS985" s="287"/>
      <c r="AT985" s="286"/>
      <c r="AU985" s="367"/>
      <c r="AV985" s="287"/>
      <c r="AW985" s="287"/>
      <c r="AX985" s="287"/>
      <c r="AY985" s="287"/>
      <c r="AZ985" s="287"/>
      <c r="BA985" s="287"/>
      <c r="BB985" s="287"/>
      <c r="BC985" s="287"/>
      <c r="BD985" s="287"/>
      <c r="BE985" s="287"/>
      <c r="BF985" s="288"/>
      <c r="BG985" s="396"/>
      <c r="BH985" s="397"/>
      <c r="BI985" s="287"/>
      <c r="BJ985" s="287"/>
      <c r="BK985" s="287"/>
      <c r="BL985" s="287"/>
      <c r="BM985" s="287"/>
      <c r="BN985" s="287"/>
      <c r="BO985" s="287"/>
      <c r="BP985" s="287"/>
      <c r="BQ985" s="287"/>
      <c r="BR985" s="287"/>
      <c r="BS985" s="287"/>
      <c r="BT985" s="286"/>
    </row>
    <row r="986" spans="1:72" s="217" customFormat="1" ht="11.65" customHeight="1" x14ac:dyDescent="0.2">
      <c r="A986" s="289">
        <f>IF(ISBLANK(Tracker!G937),"",Tracker!G937)</f>
        <v>33</v>
      </c>
      <c r="B986" s="971" t="str">
        <f>IF(ISBLANK(Tracker!H937),"",Tracker!H937)</f>
        <v>Davenport Drive</v>
      </c>
      <c r="C986" s="972"/>
      <c r="D986" s="972"/>
      <c r="E986" s="973"/>
      <c r="F986" s="96" t="str">
        <f>IF(ISBLANK(Tracker!L937),"",Tracker!L937)</f>
        <v>B35 7NT</v>
      </c>
      <c r="G986" s="217">
        <f t="shared" si="106"/>
        <v>948</v>
      </c>
      <c r="H986" s="368"/>
      <c r="I986" s="287"/>
      <c r="J986" s="287"/>
      <c r="K986" s="287"/>
      <c r="L986" s="287"/>
      <c r="M986" s="287"/>
      <c r="N986" s="287"/>
      <c r="O986" s="287"/>
      <c r="P986" s="287"/>
      <c r="Q986" s="287"/>
      <c r="R986" s="287"/>
      <c r="S986" s="287"/>
      <c r="T986" s="286"/>
      <c r="U986" s="367"/>
      <c r="V986" s="287"/>
      <c r="W986" s="287"/>
      <c r="X986" s="287"/>
      <c r="Y986" s="287"/>
      <c r="Z986" s="287"/>
      <c r="AA986" s="287"/>
      <c r="AB986" s="287"/>
      <c r="AC986" s="287"/>
      <c r="AD986" s="287"/>
      <c r="AE986" s="287"/>
      <c r="AF986" s="287"/>
      <c r="AG986" s="365"/>
      <c r="AH986" s="368"/>
      <c r="AI986" s="287"/>
      <c r="AJ986" s="287"/>
      <c r="AK986" s="287"/>
      <c r="AL986" s="287"/>
      <c r="AM986" s="287"/>
      <c r="AN986" s="287"/>
      <c r="AO986" s="287"/>
      <c r="AP986" s="287"/>
      <c r="AQ986" s="287"/>
      <c r="AR986" s="287"/>
      <c r="AS986" s="287"/>
      <c r="AT986" s="286"/>
      <c r="AU986" s="367"/>
      <c r="AV986" s="287"/>
      <c r="AW986" s="287"/>
      <c r="AX986" s="287"/>
      <c r="AY986" s="287"/>
      <c r="AZ986" s="287"/>
      <c r="BA986" s="287"/>
      <c r="BB986" s="287"/>
      <c r="BC986" s="287"/>
      <c r="BD986" s="287"/>
      <c r="BE986" s="287"/>
      <c r="BF986" s="288"/>
      <c r="BG986" s="396"/>
      <c r="BH986" s="397"/>
      <c r="BI986" s="287"/>
      <c r="BJ986" s="287"/>
      <c r="BK986" s="287"/>
      <c r="BL986" s="287"/>
      <c r="BM986" s="287"/>
      <c r="BN986" s="287"/>
      <c r="BO986" s="287"/>
      <c r="BP986" s="287"/>
      <c r="BQ986" s="287"/>
      <c r="BR986" s="287"/>
      <c r="BS986" s="287"/>
      <c r="BT986" s="286"/>
    </row>
    <row r="987" spans="1:72" s="217" customFormat="1" ht="11.65" customHeight="1" x14ac:dyDescent="0.2">
      <c r="A987" s="289">
        <f>IF(ISBLANK(Tracker!G938),"",Tracker!G938)</f>
        <v>37</v>
      </c>
      <c r="B987" s="971" t="str">
        <f>IF(ISBLANK(Tracker!H938),"",Tracker!H938)</f>
        <v>Davenport Drive</v>
      </c>
      <c r="C987" s="972"/>
      <c r="D987" s="972"/>
      <c r="E987" s="973"/>
      <c r="F987" s="96" t="str">
        <f>IF(ISBLANK(Tracker!L938),"",Tracker!L938)</f>
        <v>B35 7NT</v>
      </c>
      <c r="G987" s="217">
        <f t="shared" si="106"/>
        <v>949</v>
      </c>
      <c r="H987" s="368"/>
      <c r="I987" s="287"/>
      <c r="J987" s="287"/>
      <c r="K987" s="287"/>
      <c r="L987" s="287"/>
      <c r="M987" s="287"/>
      <c r="N987" s="287"/>
      <c r="O987" s="287"/>
      <c r="P987" s="287"/>
      <c r="Q987" s="287"/>
      <c r="R987" s="287"/>
      <c r="S987" s="287"/>
      <c r="T987" s="286"/>
      <c r="U987" s="367"/>
      <c r="V987" s="287"/>
      <c r="W987" s="287"/>
      <c r="X987" s="287"/>
      <c r="Y987" s="287"/>
      <c r="Z987" s="287"/>
      <c r="AA987" s="287"/>
      <c r="AB987" s="287"/>
      <c r="AC987" s="287"/>
      <c r="AD987" s="287"/>
      <c r="AE987" s="287"/>
      <c r="AF987" s="287"/>
      <c r="AG987" s="365"/>
      <c r="AH987" s="368"/>
      <c r="AI987" s="287"/>
      <c r="AJ987" s="287"/>
      <c r="AK987" s="287"/>
      <c r="AL987" s="287"/>
      <c r="AM987" s="287"/>
      <c r="AN987" s="287"/>
      <c r="AO987" s="287"/>
      <c r="AP987" s="287"/>
      <c r="AQ987" s="287"/>
      <c r="AR987" s="287"/>
      <c r="AS987" s="287"/>
      <c r="AT987" s="286"/>
      <c r="AU987" s="367"/>
      <c r="AV987" s="287"/>
      <c r="AW987" s="287"/>
      <c r="AX987" s="287"/>
      <c r="AY987" s="287"/>
      <c r="AZ987" s="287"/>
      <c r="BA987" s="287"/>
      <c r="BB987" s="287"/>
      <c r="BC987" s="287"/>
      <c r="BD987" s="287"/>
      <c r="BE987" s="287"/>
      <c r="BF987" s="288"/>
      <c r="BG987" s="396"/>
      <c r="BH987" s="397"/>
      <c r="BI987" s="287"/>
      <c r="BJ987" s="287"/>
      <c r="BK987" s="287"/>
      <c r="BL987" s="287"/>
      <c r="BM987" s="287"/>
      <c r="BN987" s="287"/>
      <c r="BO987" s="287"/>
      <c r="BP987" s="287"/>
      <c r="BQ987" s="287"/>
      <c r="BR987" s="287"/>
      <c r="BS987" s="287"/>
      <c r="BT987" s="286"/>
    </row>
    <row r="988" spans="1:72" s="217" customFormat="1" ht="11.65" customHeight="1" x14ac:dyDescent="0.2">
      <c r="A988" s="289">
        <f>IF(ISBLANK(Tracker!G939),"",Tracker!G939)</f>
        <v>43</v>
      </c>
      <c r="B988" s="971" t="str">
        <f>IF(ISBLANK(Tracker!H939),"",Tracker!H939)</f>
        <v>Davenport Drive</v>
      </c>
      <c r="C988" s="972"/>
      <c r="D988" s="972"/>
      <c r="E988" s="973"/>
      <c r="F988" s="96" t="str">
        <f>IF(ISBLANK(Tracker!L939),"",Tracker!L939)</f>
        <v>B35 7NT</v>
      </c>
      <c r="G988" s="217">
        <f t="shared" si="106"/>
        <v>950</v>
      </c>
      <c r="H988" s="368"/>
      <c r="I988" s="287"/>
      <c r="J988" s="287"/>
      <c r="K988" s="287"/>
      <c r="L988" s="287"/>
      <c r="M988" s="287"/>
      <c r="N988" s="287"/>
      <c r="O988" s="287"/>
      <c r="P988" s="287"/>
      <c r="Q988" s="287"/>
      <c r="R988" s="287"/>
      <c r="S988" s="287"/>
      <c r="T988" s="286"/>
      <c r="U988" s="367"/>
      <c r="V988" s="287"/>
      <c r="W988" s="287"/>
      <c r="X988" s="287"/>
      <c r="Y988" s="287"/>
      <c r="Z988" s="287"/>
      <c r="AA988" s="287"/>
      <c r="AB988" s="287"/>
      <c r="AC988" s="287"/>
      <c r="AD988" s="287"/>
      <c r="AE988" s="287"/>
      <c r="AF988" s="287"/>
      <c r="AG988" s="365"/>
      <c r="AH988" s="368"/>
      <c r="AI988" s="287"/>
      <c r="AJ988" s="287"/>
      <c r="AK988" s="287"/>
      <c r="AL988" s="287"/>
      <c r="AM988" s="287"/>
      <c r="AN988" s="287"/>
      <c r="AO988" s="287"/>
      <c r="AP988" s="287"/>
      <c r="AQ988" s="287"/>
      <c r="AR988" s="287"/>
      <c r="AS988" s="287"/>
      <c r="AT988" s="286"/>
      <c r="AU988" s="367"/>
      <c r="AV988" s="287"/>
      <c r="AW988" s="287"/>
      <c r="AX988" s="287"/>
      <c r="AY988" s="287"/>
      <c r="AZ988" s="287"/>
      <c r="BA988" s="287"/>
      <c r="BB988" s="287"/>
      <c r="BC988" s="287"/>
      <c r="BD988" s="287"/>
      <c r="BE988" s="287"/>
      <c r="BF988" s="288"/>
      <c r="BG988" s="396"/>
      <c r="BH988" s="397"/>
      <c r="BI988" s="287"/>
      <c r="BJ988" s="287"/>
      <c r="BK988" s="287"/>
      <c r="BL988" s="287"/>
      <c r="BM988" s="287"/>
      <c r="BN988" s="287"/>
      <c r="BO988" s="287"/>
      <c r="BP988" s="287"/>
      <c r="BQ988" s="287"/>
      <c r="BR988" s="287"/>
      <c r="BS988" s="287"/>
      <c r="BT988" s="286"/>
    </row>
    <row r="989" spans="1:72" s="217" customFormat="1" ht="11.65" customHeight="1" x14ac:dyDescent="0.2">
      <c r="A989" s="289">
        <f>IF(ISBLANK(Tracker!G940),"",Tracker!G940)</f>
        <v>12</v>
      </c>
      <c r="B989" s="971" t="str">
        <f>IF(ISBLANK(Tracker!H940),"",Tracker!H940)</f>
        <v>Dixon Close</v>
      </c>
      <c r="C989" s="972"/>
      <c r="D989" s="972"/>
      <c r="E989" s="973"/>
      <c r="F989" s="96" t="str">
        <f>IF(ISBLANK(Tracker!L940),"",Tracker!L940)</f>
        <v>B35 7EN</v>
      </c>
      <c r="G989" s="217">
        <f t="shared" si="106"/>
        <v>951</v>
      </c>
      <c r="H989" s="368"/>
      <c r="I989" s="287"/>
      <c r="J989" s="287"/>
      <c r="K989" s="287"/>
      <c r="L989" s="287"/>
      <c r="M989" s="287"/>
      <c r="N989" s="287"/>
      <c r="O989" s="287"/>
      <c r="P989" s="287"/>
      <c r="Q989" s="287"/>
      <c r="R989" s="287"/>
      <c r="S989" s="287"/>
      <c r="T989" s="286"/>
      <c r="U989" s="367"/>
      <c r="V989" s="287"/>
      <c r="W989" s="287"/>
      <c r="X989" s="287"/>
      <c r="Y989" s="287"/>
      <c r="Z989" s="287"/>
      <c r="AA989" s="287"/>
      <c r="AB989" s="287"/>
      <c r="AC989" s="287"/>
      <c r="AD989" s="287"/>
      <c r="AE989" s="287"/>
      <c r="AF989" s="287"/>
      <c r="AG989" s="365"/>
      <c r="AH989" s="368"/>
      <c r="AI989" s="287"/>
      <c r="AJ989" s="287"/>
      <c r="AK989" s="287"/>
      <c r="AL989" s="287"/>
      <c r="AM989" s="287"/>
      <c r="AN989" s="287"/>
      <c r="AO989" s="287"/>
      <c r="AP989" s="287"/>
      <c r="AQ989" s="287"/>
      <c r="AR989" s="287"/>
      <c r="AS989" s="287"/>
      <c r="AT989" s="286"/>
      <c r="AU989" s="367"/>
      <c r="AV989" s="287"/>
      <c r="AW989" s="287"/>
      <c r="AX989" s="287"/>
      <c r="AY989" s="287"/>
      <c r="AZ989" s="287"/>
      <c r="BA989" s="287"/>
      <c r="BB989" s="287"/>
      <c r="BC989" s="287"/>
      <c r="BD989" s="287"/>
      <c r="BE989" s="287"/>
      <c r="BF989" s="288"/>
      <c r="BG989" s="396"/>
      <c r="BH989" s="397"/>
      <c r="BI989" s="287"/>
      <c r="BJ989" s="287"/>
      <c r="BK989" s="287"/>
      <c r="BL989" s="287"/>
      <c r="BM989" s="287"/>
      <c r="BN989" s="287"/>
      <c r="BO989" s="287"/>
      <c r="BP989" s="287"/>
      <c r="BQ989" s="287"/>
      <c r="BR989" s="287"/>
      <c r="BS989" s="287"/>
      <c r="BT989" s="286"/>
    </row>
    <row r="990" spans="1:72" s="217" customFormat="1" ht="11.65" customHeight="1" x14ac:dyDescent="0.2">
      <c r="A990" s="289">
        <f>IF(ISBLANK(Tracker!G941),"",Tracker!G941)</f>
        <v>22</v>
      </c>
      <c r="B990" s="971" t="str">
        <f>IF(ISBLANK(Tracker!H941),"",Tracker!H941)</f>
        <v>Dixon Close</v>
      </c>
      <c r="C990" s="972"/>
      <c r="D990" s="972"/>
      <c r="E990" s="973"/>
      <c r="F990" s="96" t="str">
        <f>IF(ISBLANK(Tracker!L941),"",Tracker!L941)</f>
        <v>B35 7EN</v>
      </c>
      <c r="G990" s="217">
        <f t="shared" si="106"/>
        <v>952</v>
      </c>
      <c r="H990" s="368"/>
      <c r="I990" s="287"/>
      <c r="J990" s="287"/>
      <c r="K990" s="287"/>
      <c r="L990" s="287"/>
      <c r="M990" s="287"/>
      <c r="N990" s="287"/>
      <c r="O990" s="287"/>
      <c r="P990" s="287"/>
      <c r="Q990" s="287"/>
      <c r="R990" s="287"/>
      <c r="S990" s="287"/>
      <c r="T990" s="286"/>
      <c r="U990" s="367"/>
      <c r="V990" s="287"/>
      <c r="W990" s="287"/>
      <c r="X990" s="287"/>
      <c r="Y990" s="287"/>
      <c r="Z990" s="287"/>
      <c r="AA990" s="287"/>
      <c r="AB990" s="287"/>
      <c r="AC990" s="287"/>
      <c r="AD990" s="287"/>
      <c r="AE990" s="287"/>
      <c r="AF990" s="287"/>
      <c r="AG990" s="365"/>
      <c r="AH990" s="368"/>
      <c r="AI990" s="287"/>
      <c r="AJ990" s="287"/>
      <c r="AK990" s="287"/>
      <c r="AL990" s="287"/>
      <c r="AM990" s="287"/>
      <c r="AN990" s="287"/>
      <c r="AO990" s="287"/>
      <c r="AP990" s="287"/>
      <c r="AQ990" s="287"/>
      <c r="AR990" s="287"/>
      <c r="AS990" s="287"/>
      <c r="AT990" s="286"/>
      <c r="AU990" s="367"/>
      <c r="AV990" s="287"/>
      <c r="AW990" s="287"/>
      <c r="AX990" s="287"/>
      <c r="AY990" s="287"/>
      <c r="AZ990" s="287"/>
      <c r="BA990" s="287"/>
      <c r="BB990" s="287"/>
      <c r="BC990" s="287"/>
      <c r="BD990" s="287"/>
      <c r="BE990" s="287"/>
      <c r="BF990" s="288"/>
      <c r="BG990" s="396"/>
      <c r="BH990" s="397"/>
      <c r="BI990" s="287"/>
      <c r="BJ990" s="287"/>
      <c r="BK990" s="287"/>
      <c r="BL990" s="287"/>
      <c r="BM990" s="287"/>
      <c r="BN990" s="287"/>
      <c r="BO990" s="287"/>
      <c r="BP990" s="287"/>
      <c r="BQ990" s="287"/>
      <c r="BR990" s="287"/>
      <c r="BS990" s="287"/>
      <c r="BT990" s="286"/>
    </row>
    <row r="991" spans="1:72" s="217" customFormat="1" ht="11.65" customHeight="1" x14ac:dyDescent="0.2">
      <c r="A991" s="289">
        <f>IF(ISBLANK(Tracker!G942),"",Tracker!G942)</f>
        <v>26</v>
      </c>
      <c r="B991" s="971" t="str">
        <f>IF(ISBLANK(Tracker!H942),"",Tracker!H942)</f>
        <v>Dixon Close</v>
      </c>
      <c r="C991" s="972"/>
      <c r="D991" s="972"/>
      <c r="E991" s="973"/>
      <c r="F991" s="96" t="str">
        <f>IF(ISBLANK(Tracker!L942),"",Tracker!L942)</f>
        <v>B35 7EN</v>
      </c>
      <c r="G991" s="217">
        <f t="shared" si="106"/>
        <v>953</v>
      </c>
      <c r="H991" s="368"/>
      <c r="I991" s="287"/>
      <c r="J991" s="287"/>
      <c r="K991" s="287"/>
      <c r="L991" s="287"/>
      <c r="M991" s="287"/>
      <c r="N991" s="287"/>
      <c r="O991" s="287"/>
      <c r="P991" s="287"/>
      <c r="Q991" s="287"/>
      <c r="R991" s="287"/>
      <c r="S991" s="287"/>
      <c r="T991" s="286"/>
      <c r="U991" s="367"/>
      <c r="V991" s="287"/>
      <c r="W991" s="287"/>
      <c r="X991" s="287"/>
      <c r="Y991" s="287"/>
      <c r="Z991" s="287"/>
      <c r="AA991" s="287"/>
      <c r="AB991" s="287"/>
      <c r="AC991" s="287"/>
      <c r="AD991" s="287"/>
      <c r="AE991" s="287"/>
      <c r="AF991" s="287"/>
      <c r="AG991" s="365"/>
      <c r="AH991" s="368"/>
      <c r="AI991" s="287"/>
      <c r="AJ991" s="287"/>
      <c r="AK991" s="287"/>
      <c r="AL991" s="287"/>
      <c r="AM991" s="287"/>
      <c r="AN991" s="287"/>
      <c r="AO991" s="287"/>
      <c r="AP991" s="287"/>
      <c r="AQ991" s="287"/>
      <c r="AR991" s="287"/>
      <c r="AS991" s="287"/>
      <c r="AT991" s="286"/>
      <c r="AU991" s="367"/>
      <c r="AV991" s="287"/>
      <c r="AW991" s="287"/>
      <c r="AX991" s="287"/>
      <c r="AY991" s="287"/>
      <c r="AZ991" s="287"/>
      <c r="BA991" s="287"/>
      <c r="BB991" s="287"/>
      <c r="BC991" s="287"/>
      <c r="BD991" s="287"/>
      <c r="BE991" s="287"/>
      <c r="BF991" s="288"/>
      <c r="BG991" s="396"/>
      <c r="BH991" s="397"/>
      <c r="BI991" s="287"/>
      <c r="BJ991" s="287"/>
      <c r="BK991" s="287"/>
      <c r="BL991" s="287"/>
      <c r="BM991" s="287"/>
      <c r="BN991" s="287"/>
      <c r="BO991" s="287"/>
      <c r="BP991" s="287"/>
      <c r="BQ991" s="287"/>
      <c r="BR991" s="287"/>
      <c r="BS991" s="287"/>
      <c r="BT991" s="286"/>
    </row>
    <row r="992" spans="1:72" s="217" customFormat="1" ht="11.65" customHeight="1" x14ac:dyDescent="0.2">
      <c r="A992" s="289">
        <f>IF(ISBLANK(Tracker!G943),"",Tracker!G943)</f>
        <v>28</v>
      </c>
      <c r="B992" s="971" t="str">
        <f>IF(ISBLANK(Tracker!H943),"",Tracker!H943)</f>
        <v>Dixon Close</v>
      </c>
      <c r="C992" s="972"/>
      <c r="D992" s="972"/>
      <c r="E992" s="973"/>
      <c r="F992" s="96" t="str">
        <f>IF(ISBLANK(Tracker!L943),"",Tracker!L943)</f>
        <v>B35 7EN</v>
      </c>
      <c r="G992" s="217">
        <f t="shared" si="106"/>
        <v>954</v>
      </c>
      <c r="H992" s="368"/>
      <c r="I992" s="287"/>
      <c r="J992" s="287"/>
      <c r="K992" s="287"/>
      <c r="L992" s="287"/>
      <c r="M992" s="287"/>
      <c r="N992" s="287"/>
      <c r="O992" s="287"/>
      <c r="P992" s="287"/>
      <c r="Q992" s="287"/>
      <c r="R992" s="287"/>
      <c r="S992" s="287"/>
      <c r="T992" s="286"/>
      <c r="U992" s="367"/>
      <c r="V992" s="287"/>
      <c r="W992" s="287"/>
      <c r="X992" s="287"/>
      <c r="Y992" s="287"/>
      <c r="Z992" s="287"/>
      <c r="AA992" s="287"/>
      <c r="AB992" s="287"/>
      <c r="AC992" s="287"/>
      <c r="AD992" s="287"/>
      <c r="AE992" s="287"/>
      <c r="AF992" s="287"/>
      <c r="AG992" s="365"/>
      <c r="AH992" s="368"/>
      <c r="AI992" s="287"/>
      <c r="AJ992" s="287"/>
      <c r="AK992" s="287"/>
      <c r="AL992" s="287"/>
      <c r="AM992" s="287"/>
      <c r="AN992" s="287"/>
      <c r="AO992" s="287"/>
      <c r="AP992" s="287"/>
      <c r="AQ992" s="287"/>
      <c r="AR992" s="287"/>
      <c r="AS992" s="287"/>
      <c r="AT992" s="286"/>
      <c r="AU992" s="367"/>
      <c r="AV992" s="287"/>
      <c r="AW992" s="287"/>
      <c r="AX992" s="287"/>
      <c r="AY992" s="287"/>
      <c r="AZ992" s="287"/>
      <c r="BA992" s="287"/>
      <c r="BB992" s="287"/>
      <c r="BC992" s="287"/>
      <c r="BD992" s="287"/>
      <c r="BE992" s="287"/>
      <c r="BF992" s="288"/>
      <c r="BG992" s="396"/>
      <c r="BH992" s="397"/>
      <c r="BI992" s="287"/>
      <c r="BJ992" s="287"/>
      <c r="BK992" s="287"/>
      <c r="BL992" s="287"/>
      <c r="BM992" s="287"/>
      <c r="BN992" s="287"/>
      <c r="BO992" s="287"/>
      <c r="BP992" s="287"/>
      <c r="BQ992" s="287"/>
      <c r="BR992" s="287"/>
      <c r="BS992" s="287"/>
      <c r="BT992" s="286"/>
    </row>
    <row r="993" spans="1:72" s="217" customFormat="1" ht="11.65" customHeight="1" x14ac:dyDescent="0.2">
      <c r="A993" s="289">
        <f>IF(ISBLANK(Tracker!G944),"",Tracker!G944)</f>
        <v>30</v>
      </c>
      <c r="B993" s="971" t="str">
        <f>IF(ISBLANK(Tracker!H944),"",Tracker!H944)</f>
        <v>Dixon Close</v>
      </c>
      <c r="C993" s="972"/>
      <c r="D993" s="972"/>
      <c r="E993" s="973"/>
      <c r="F993" s="96" t="str">
        <f>IF(ISBLANK(Tracker!L944),"",Tracker!L944)</f>
        <v>B35 7EN</v>
      </c>
      <c r="G993" s="217">
        <f t="shared" si="106"/>
        <v>955</v>
      </c>
      <c r="H993" s="368"/>
      <c r="I993" s="287"/>
      <c r="J993" s="287"/>
      <c r="K993" s="287"/>
      <c r="L993" s="287"/>
      <c r="M993" s="287"/>
      <c r="N993" s="287"/>
      <c r="O993" s="287"/>
      <c r="P993" s="287"/>
      <c r="Q993" s="287"/>
      <c r="R993" s="287"/>
      <c r="S993" s="287"/>
      <c r="T993" s="286"/>
      <c r="U993" s="367"/>
      <c r="V993" s="287"/>
      <c r="W993" s="287"/>
      <c r="X993" s="287"/>
      <c r="Y993" s="287"/>
      <c r="Z993" s="287"/>
      <c r="AA993" s="287"/>
      <c r="AB993" s="287"/>
      <c r="AC993" s="287"/>
      <c r="AD993" s="287"/>
      <c r="AE993" s="287"/>
      <c r="AF993" s="287"/>
      <c r="AG993" s="365"/>
      <c r="AH993" s="368"/>
      <c r="AI993" s="287"/>
      <c r="AJ993" s="287"/>
      <c r="AK993" s="287"/>
      <c r="AL993" s="287"/>
      <c r="AM993" s="287"/>
      <c r="AN993" s="287"/>
      <c r="AO993" s="287"/>
      <c r="AP993" s="287"/>
      <c r="AQ993" s="287"/>
      <c r="AR993" s="287"/>
      <c r="AS993" s="287"/>
      <c r="AT993" s="286"/>
      <c r="AU993" s="367"/>
      <c r="AV993" s="287"/>
      <c r="AW993" s="287"/>
      <c r="AX993" s="287"/>
      <c r="AY993" s="287"/>
      <c r="AZ993" s="287"/>
      <c r="BA993" s="287"/>
      <c r="BB993" s="287"/>
      <c r="BC993" s="287"/>
      <c r="BD993" s="287"/>
      <c r="BE993" s="287"/>
      <c r="BF993" s="288"/>
      <c r="BG993" s="396"/>
      <c r="BH993" s="397"/>
      <c r="BI993" s="287"/>
      <c r="BJ993" s="287"/>
      <c r="BK993" s="287"/>
      <c r="BL993" s="287"/>
      <c r="BM993" s="287"/>
      <c r="BN993" s="287"/>
      <c r="BO993" s="287"/>
      <c r="BP993" s="287"/>
      <c r="BQ993" s="287"/>
      <c r="BR993" s="287"/>
      <c r="BS993" s="287"/>
      <c r="BT993" s="286"/>
    </row>
    <row r="994" spans="1:72" s="217" customFormat="1" ht="11.65" customHeight="1" x14ac:dyDescent="0.2">
      <c r="A994" s="289">
        <f>IF(ISBLANK(Tracker!G945),"",Tracker!G945)</f>
        <v>32</v>
      </c>
      <c r="B994" s="971" t="str">
        <f>IF(ISBLANK(Tracker!H945),"",Tracker!H945)</f>
        <v>Dixon Close</v>
      </c>
      <c r="C994" s="972"/>
      <c r="D994" s="972"/>
      <c r="E994" s="973"/>
      <c r="F994" s="96" t="str">
        <f>IF(ISBLANK(Tracker!L945),"",Tracker!L945)</f>
        <v>B35 7EN</v>
      </c>
      <c r="G994" s="217">
        <f t="shared" si="106"/>
        <v>956</v>
      </c>
      <c r="H994" s="368"/>
      <c r="I994" s="287"/>
      <c r="J994" s="287"/>
      <c r="K994" s="287"/>
      <c r="L994" s="287"/>
      <c r="M994" s="287"/>
      <c r="N994" s="287"/>
      <c r="O994" s="287"/>
      <c r="P994" s="287"/>
      <c r="Q994" s="287"/>
      <c r="R994" s="287"/>
      <c r="S994" s="287"/>
      <c r="T994" s="286"/>
      <c r="U994" s="367"/>
      <c r="V994" s="287"/>
      <c r="W994" s="287"/>
      <c r="X994" s="287"/>
      <c r="Y994" s="287"/>
      <c r="Z994" s="287"/>
      <c r="AA994" s="287"/>
      <c r="AB994" s="287"/>
      <c r="AC994" s="287"/>
      <c r="AD994" s="287"/>
      <c r="AE994" s="287"/>
      <c r="AF994" s="287"/>
      <c r="AG994" s="365"/>
      <c r="AH994" s="368"/>
      <c r="AI994" s="287"/>
      <c r="AJ994" s="287"/>
      <c r="AK994" s="287"/>
      <c r="AL994" s="287"/>
      <c r="AM994" s="287"/>
      <c r="AN994" s="287"/>
      <c r="AO994" s="287"/>
      <c r="AP994" s="287"/>
      <c r="AQ994" s="287"/>
      <c r="AR994" s="287"/>
      <c r="AS994" s="287"/>
      <c r="AT994" s="286"/>
      <c r="AU994" s="367"/>
      <c r="AV994" s="287"/>
      <c r="AW994" s="287"/>
      <c r="AX994" s="287"/>
      <c r="AY994" s="287"/>
      <c r="AZ994" s="287"/>
      <c r="BA994" s="287"/>
      <c r="BB994" s="287"/>
      <c r="BC994" s="287"/>
      <c r="BD994" s="287"/>
      <c r="BE994" s="287"/>
      <c r="BF994" s="288"/>
      <c r="BG994" s="396"/>
      <c r="BH994" s="397"/>
      <c r="BI994" s="287"/>
      <c r="BJ994" s="287"/>
      <c r="BK994" s="287"/>
      <c r="BL994" s="287"/>
      <c r="BM994" s="287"/>
      <c r="BN994" s="287"/>
      <c r="BO994" s="287"/>
      <c r="BP994" s="287"/>
      <c r="BQ994" s="287"/>
      <c r="BR994" s="287"/>
      <c r="BS994" s="287"/>
      <c r="BT994" s="286"/>
    </row>
    <row r="995" spans="1:72" s="217" customFormat="1" ht="11.65" customHeight="1" x14ac:dyDescent="0.2">
      <c r="A995" s="289">
        <f>IF(ISBLANK(Tracker!G946),"",Tracker!G946)</f>
        <v>34</v>
      </c>
      <c r="B995" s="971" t="str">
        <f>IF(ISBLANK(Tracker!H946),"",Tracker!H946)</f>
        <v>Dixon Close</v>
      </c>
      <c r="C995" s="972"/>
      <c r="D995" s="972"/>
      <c r="E995" s="973"/>
      <c r="F995" s="96" t="str">
        <f>IF(ISBLANK(Tracker!L946),"",Tracker!L946)</f>
        <v>B35 7EN</v>
      </c>
      <c r="G995" s="217">
        <f t="shared" si="106"/>
        <v>957</v>
      </c>
      <c r="H995" s="368"/>
      <c r="I995" s="287"/>
      <c r="J995" s="287"/>
      <c r="K995" s="287"/>
      <c r="L995" s="287"/>
      <c r="M995" s="287"/>
      <c r="N995" s="287"/>
      <c r="O995" s="287"/>
      <c r="P995" s="287"/>
      <c r="Q995" s="287"/>
      <c r="R995" s="287"/>
      <c r="S995" s="287"/>
      <c r="T995" s="286"/>
      <c r="U995" s="367"/>
      <c r="V995" s="287"/>
      <c r="W995" s="287"/>
      <c r="X995" s="287"/>
      <c r="Y995" s="287"/>
      <c r="Z995" s="287"/>
      <c r="AA995" s="287"/>
      <c r="AB995" s="287"/>
      <c r="AC995" s="287"/>
      <c r="AD995" s="287"/>
      <c r="AE995" s="287"/>
      <c r="AF995" s="287"/>
      <c r="AG995" s="365"/>
      <c r="AH995" s="368"/>
      <c r="AI995" s="287"/>
      <c r="AJ995" s="287"/>
      <c r="AK995" s="287"/>
      <c r="AL995" s="287"/>
      <c r="AM995" s="287"/>
      <c r="AN995" s="287"/>
      <c r="AO995" s="287"/>
      <c r="AP995" s="287"/>
      <c r="AQ995" s="287"/>
      <c r="AR995" s="287"/>
      <c r="AS995" s="287"/>
      <c r="AT995" s="286"/>
      <c r="AU995" s="367"/>
      <c r="AV995" s="287"/>
      <c r="AW995" s="287"/>
      <c r="AX995" s="287"/>
      <c r="AY995" s="287"/>
      <c r="AZ995" s="287"/>
      <c r="BA995" s="287"/>
      <c r="BB995" s="287"/>
      <c r="BC995" s="287"/>
      <c r="BD995" s="287"/>
      <c r="BE995" s="287"/>
      <c r="BF995" s="288"/>
      <c r="BG995" s="396"/>
      <c r="BH995" s="397"/>
      <c r="BI995" s="287"/>
      <c r="BJ995" s="287"/>
      <c r="BK995" s="287"/>
      <c r="BL995" s="287"/>
      <c r="BM995" s="287"/>
      <c r="BN995" s="287"/>
      <c r="BO995" s="287"/>
      <c r="BP995" s="287"/>
      <c r="BQ995" s="287"/>
      <c r="BR995" s="287"/>
      <c r="BS995" s="287"/>
      <c r="BT995" s="286"/>
    </row>
    <row r="996" spans="1:72" s="217" customFormat="1" ht="11.65" customHeight="1" x14ac:dyDescent="0.2">
      <c r="A996" s="289">
        <f>IF(ISBLANK(Tracker!G947),"",Tracker!G947)</f>
        <v>36</v>
      </c>
      <c r="B996" s="971" t="str">
        <f>IF(ISBLANK(Tracker!H947),"",Tracker!H947)</f>
        <v>Dixon Close</v>
      </c>
      <c r="C996" s="972"/>
      <c r="D996" s="972"/>
      <c r="E996" s="973"/>
      <c r="F996" s="96" t="str">
        <f>IF(ISBLANK(Tracker!L947),"",Tracker!L947)</f>
        <v>B35 7EN</v>
      </c>
      <c r="G996" s="217">
        <f t="shared" si="106"/>
        <v>958</v>
      </c>
      <c r="H996" s="368"/>
      <c r="I996" s="287"/>
      <c r="J996" s="287"/>
      <c r="K996" s="287"/>
      <c r="L996" s="287"/>
      <c r="M996" s="287"/>
      <c r="N996" s="287"/>
      <c r="O996" s="287"/>
      <c r="P996" s="287"/>
      <c r="Q996" s="287"/>
      <c r="R996" s="287"/>
      <c r="S996" s="287"/>
      <c r="T996" s="286"/>
      <c r="U996" s="367"/>
      <c r="V996" s="287"/>
      <c r="W996" s="287"/>
      <c r="X996" s="287"/>
      <c r="Y996" s="287"/>
      <c r="Z996" s="287"/>
      <c r="AA996" s="287"/>
      <c r="AB996" s="287"/>
      <c r="AC996" s="287"/>
      <c r="AD996" s="287"/>
      <c r="AE996" s="287"/>
      <c r="AF996" s="287"/>
      <c r="AG996" s="365"/>
      <c r="AH996" s="368"/>
      <c r="AI996" s="287"/>
      <c r="AJ996" s="287"/>
      <c r="AK996" s="287"/>
      <c r="AL996" s="287"/>
      <c r="AM996" s="287"/>
      <c r="AN996" s="287"/>
      <c r="AO996" s="287"/>
      <c r="AP996" s="287"/>
      <c r="AQ996" s="287"/>
      <c r="AR996" s="287"/>
      <c r="AS996" s="287"/>
      <c r="AT996" s="286"/>
      <c r="AU996" s="367"/>
      <c r="AV996" s="287"/>
      <c r="AW996" s="287"/>
      <c r="AX996" s="287"/>
      <c r="AY996" s="287"/>
      <c r="AZ996" s="287"/>
      <c r="BA996" s="287"/>
      <c r="BB996" s="287"/>
      <c r="BC996" s="287"/>
      <c r="BD996" s="287"/>
      <c r="BE996" s="287"/>
      <c r="BF996" s="288"/>
      <c r="BG996" s="396"/>
      <c r="BH996" s="397"/>
      <c r="BI996" s="287"/>
      <c r="BJ996" s="287"/>
      <c r="BK996" s="287"/>
      <c r="BL996" s="287"/>
      <c r="BM996" s="287"/>
      <c r="BN996" s="287"/>
      <c r="BO996" s="287"/>
      <c r="BP996" s="287"/>
      <c r="BQ996" s="287"/>
      <c r="BR996" s="287"/>
      <c r="BS996" s="287"/>
      <c r="BT996" s="286"/>
    </row>
    <row r="997" spans="1:72" s="217" customFormat="1" ht="11.65" customHeight="1" x14ac:dyDescent="0.2">
      <c r="A997" s="289">
        <f>IF(ISBLANK(Tracker!G948),"",Tracker!G948)</f>
        <v>38</v>
      </c>
      <c r="B997" s="971" t="str">
        <f>IF(ISBLANK(Tracker!H948),"",Tracker!H948)</f>
        <v>Dixon Close</v>
      </c>
      <c r="C997" s="972"/>
      <c r="D997" s="972"/>
      <c r="E997" s="973"/>
      <c r="F997" s="96" t="str">
        <f>IF(ISBLANK(Tracker!L948),"",Tracker!L948)</f>
        <v>B35 7EN</v>
      </c>
      <c r="G997" s="217">
        <f t="shared" si="106"/>
        <v>959</v>
      </c>
      <c r="H997" s="368"/>
      <c r="I997" s="287"/>
      <c r="J997" s="287"/>
      <c r="K997" s="287"/>
      <c r="L997" s="287"/>
      <c r="M997" s="287"/>
      <c r="N997" s="287"/>
      <c r="O997" s="287"/>
      <c r="P997" s="287"/>
      <c r="Q997" s="287"/>
      <c r="R997" s="287"/>
      <c r="S997" s="287"/>
      <c r="T997" s="286"/>
      <c r="U997" s="367"/>
      <c r="V997" s="287"/>
      <c r="W997" s="287"/>
      <c r="X997" s="287"/>
      <c r="Y997" s="287"/>
      <c r="Z997" s="287"/>
      <c r="AA997" s="287"/>
      <c r="AB997" s="287"/>
      <c r="AC997" s="287"/>
      <c r="AD997" s="287"/>
      <c r="AE997" s="287"/>
      <c r="AF997" s="287"/>
      <c r="AG997" s="365"/>
      <c r="AH997" s="368"/>
      <c r="AI997" s="287"/>
      <c r="AJ997" s="287"/>
      <c r="AK997" s="287"/>
      <c r="AL997" s="287"/>
      <c r="AM997" s="287"/>
      <c r="AN997" s="287"/>
      <c r="AO997" s="287"/>
      <c r="AP997" s="287"/>
      <c r="AQ997" s="287"/>
      <c r="AR997" s="287"/>
      <c r="AS997" s="287"/>
      <c r="AT997" s="286"/>
      <c r="AU997" s="367"/>
      <c r="AV997" s="287"/>
      <c r="AW997" s="287"/>
      <c r="AX997" s="287"/>
      <c r="AY997" s="287"/>
      <c r="AZ997" s="287"/>
      <c r="BA997" s="287"/>
      <c r="BB997" s="287"/>
      <c r="BC997" s="287"/>
      <c r="BD997" s="287"/>
      <c r="BE997" s="287"/>
      <c r="BF997" s="288"/>
      <c r="BG997" s="396"/>
      <c r="BH997" s="397"/>
      <c r="BI997" s="287"/>
      <c r="BJ997" s="287"/>
      <c r="BK997" s="287"/>
      <c r="BL997" s="287"/>
      <c r="BM997" s="287"/>
      <c r="BN997" s="287"/>
      <c r="BO997" s="287"/>
      <c r="BP997" s="287"/>
      <c r="BQ997" s="287"/>
      <c r="BR997" s="287"/>
      <c r="BS997" s="287"/>
      <c r="BT997" s="286"/>
    </row>
    <row r="998" spans="1:72" s="217" customFormat="1" ht="11.65" customHeight="1" x14ac:dyDescent="0.2">
      <c r="A998" s="289">
        <f>IF(ISBLANK(Tracker!G949),"",Tracker!G949)</f>
        <v>40</v>
      </c>
      <c r="B998" s="971" t="str">
        <f>IF(ISBLANK(Tracker!H949),"",Tracker!H949)</f>
        <v>Dixon Close</v>
      </c>
      <c r="C998" s="972"/>
      <c r="D998" s="972"/>
      <c r="E998" s="973"/>
      <c r="F998" s="96" t="str">
        <f>IF(ISBLANK(Tracker!L949),"",Tracker!L949)</f>
        <v>B35 7EN</v>
      </c>
      <c r="G998" s="217">
        <f t="shared" si="106"/>
        <v>960</v>
      </c>
      <c r="H998" s="368"/>
      <c r="I998" s="287"/>
      <c r="J998" s="287"/>
      <c r="K998" s="287"/>
      <c r="L998" s="287"/>
      <c r="M998" s="287"/>
      <c r="N998" s="287"/>
      <c r="O998" s="287"/>
      <c r="P998" s="287"/>
      <c r="Q998" s="287"/>
      <c r="R998" s="287"/>
      <c r="S998" s="287"/>
      <c r="T998" s="286"/>
      <c r="U998" s="367"/>
      <c r="V998" s="287"/>
      <c r="W998" s="287"/>
      <c r="X998" s="287"/>
      <c r="Y998" s="287"/>
      <c r="Z998" s="287"/>
      <c r="AA998" s="287"/>
      <c r="AB998" s="287"/>
      <c r="AC998" s="287"/>
      <c r="AD998" s="287"/>
      <c r="AE998" s="287"/>
      <c r="AF998" s="287"/>
      <c r="AG998" s="365"/>
      <c r="AH998" s="368"/>
      <c r="AI998" s="287"/>
      <c r="AJ998" s="287"/>
      <c r="AK998" s="287"/>
      <c r="AL998" s="287"/>
      <c r="AM998" s="287"/>
      <c r="AN998" s="287"/>
      <c r="AO998" s="287"/>
      <c r="AP998" s="287"/>
      <c r="AQ998" s="287"/>
      <c r="AR998" s="287"/>
      <c r="AS998" s="287"/>
      <c r="AT998" s="286"/>
      <c r="AU998" s="367"/>
      <c r="AV998" s="287"/>
      <c r="AW998" s="287"/>
      <c r="AX998" s="287"/>
      <c r="AY998" s="287"/>
      <c r="AZ998" s="287"/>
      <c r="BA998" s="287"/>
      <c r="BB998" s="287"/>
      <c r="BC998" s="287"/>
      <c r="BD998" s="287"/>
      <c r="BE998" s="287"/>
      <c r="BF998" s="288"/>
      <c r="BG998" s="396"/>
      <c r="BH998" s="397"/>
      <c r="BI998" s="287"/>
      <c r="BJ998" s="287"/>
      <c r="BK998" s="287"/>
      <c r="BL998" s="287"/>
      <c r="BM998" s="287"/>
      <c r="BN998" s="287"/>
      <c r="BO998" s="287"/>
      <c r="BP998" s="287"/>
      <c r="BQ998" s="287"/>
      <c r="BR998" s="287"/>
      <c r="BS998" s="287"/>
      <c r="BT998" s="286"/>
    </row>
    <row r="999" spans="1:72" s="217" customFormat="1" ht="11.65" customHeight="1" x14ac:dyDescent="0.2">
      <c r="A999" s="289">
        <f>IF(ISBLANK(Tracker!G950),"",Tracker!G950)</f>
        <v>42</v>
      </c>
      <c r="B999" s="971" t="str">
        <f>IF(ISBLANK(Tracker!H950),"",Tracker!H950)</f>
        <v>Dixon Close</v>
      </c>
      <c r="C999" s="972"/>
      <c r="D999" s="972"/>
      <c r="E999" s="973"/>
      <c r="F999" s="96" t="str">
        <f>IF(ISBLANK(Tracker!L950),"",Tracker!L950)</f>
        <v>B35 7EN</v>
      </c>
      <c r="G999" s="217">
        <f t="shared" si="106"/>
        <v>961</v>
      </c>
      <c r="H999" s="368"/>
      <c r="I999" s="287"/>
      <c r="J999" s="287"/>
      <c r="K999" s="287"/>
      <c r="L999" s="287"/>
      <c r="M999" s="287"/>
      <c r="N999" s="287"/>
      <c r="O999" s="287"/>
      <c r="P999" s="287"/>
      <c r="Q999" s="287"/>
      <c r="R999" s="287"/>
      <c r="S999" s="287"/>
      <c r="T999" s="286"/>
      <c r="U999" s="367"/>
      <c r="V999" s="287"/>
      <c r="W999" s="287"/>
      <c r="X999" s="287"/>
      <c r="Y999" s="287"/>
      <c r="Z999" s="287"/>
      <c r="AA999" s="287"/>
      <c r="AB999" s="287"/>
      <c r="AC999" s="287"/>
      <c r="AD999" s="287"/>
      <c r="AE999" s="287"/>
      <c r="AF999" s="287"/>
      <c r="AG999" s="365"/>
      <c r="AH999" s="368"/>
      <c r="AI999" s="287"/>
      <c r="AJ999" s="287"/>
      <c r="AK999" s="287"/>
      <c r="AL999" s="287"/>
      <c r="AM999" s="287"/>
      <c r="AN999" s="287"/>
      <c r="AO999" s="287"/>
      <c r="AP999" s="287"/>
      <c r="AQ999" s="287"/>
      <c r="AR999" s="287"/>
      <c r="AS999" s="287"/>
      <c r="AT999" s="286"/>
      <c r="AU999" s="367"/>
      <c r="AV999" s="287"/>
      <c r="AW999" s="287"/>
      <c r="AX999" s="287"/>
      <c r="AY999" s="287"/>
      <c r="AZ999" s="287"/>
      <c r="BA999" s="287"/>
      <c r="BB999" s="287"/>
      <c r="BC999" s="287"/>
      <c r="BD999" s="287"/>
      <c r="BE999" s="287"/>
      <c r="BF999" s="288"/>
      <c r="BG999" s="396"/>
      <c r="BH999" s="397"/>
      <c r="BI999" s="287"/>
      <c r="BJ999" s="287"/>
      <c r="BK999" s="287"/>
      <c r="BL999" s="287"/>
      <c r="BM999" s="287"/>
      <c r="BN999" s="287"/>
      <c r="BO999" s="287"/>
      <c r="BP999" s="287"/>
      <c r="BQ999" s="287"/>
      <c r="BR999" s="287"/>
      <c r="BS999" s="287"/>
      <c r="BT999" s="286"/>
    </row>
    <row r="1000" spans="1:72" s="217" customFormat="1" ht="11.65" customHeight="1" x14ac:dyDescent="0.2">
      <c r="A1000" s="289">
        <f>IF(ISBLANK(Tracker!G951),"",Tracker!G951)</f>
        <v>44</v>
      </c>
      <c r="B1000" s="971" t="str">
        <f>IF(ISBLANK(Tracker!H951),"",Tracker!H951)</f>
        <v>Dixon Close</v>
      </c>
      <c r="C1000" s="972"/>
      <c r="D1000" s="972"/>
      <c r="E1000" s="973"/>
      <c r="F1000" s="96" t="str">
        <f>IF(ISBLANK(Tracker!L951),"",Tracker!L951)</f>
        <v>B35 7EN</v>
      </c>
      <c r="G1000" s="217">
        <f t="shared" si="106"/>
        <v>962</v>
      </c>
      <c r="H1000" s="368"/>
      <c r="I1000" s="287"/>
      <c r="J1000" s="287"/>
      <c r="K1000" s="287"/>
      <c r="L1000" s="287"/>
      <c r="M1000" s="287"/>
      <c r="N1000" s="287"/>
      <c r="O1000" s="287"/>
      <c r="P1000" s="287"/>
      <c r="Q1000" s="287"/>
      <c r="R1000" s="287"/>
      <c r="S1000" s="287"/>
      <c r="T1000" s="286"/>
      <c r="U1000" s="367"/>
      <c r="V1000" s="287"/>
      <c r="W1000" s="287"/>
      <c r="X1000" s="287"/>
      <c r="Y1000" s="287"/>
      <c r="Z1000" s="287"/>
      <c r="AA1000" s="287"/>
      <c r="AB1000" s="287"/>
      <c r="AC1000" s="287"/>
      <c r="AD1000" s="287"/>
      <c r="AE1000" s="287"/>
      <c r="AF1000" s="287"/>
      <c r="AG1000" s="365"/>
      <c r="AH1000" s="368"/>
      <c r="AI1000" s="287"/>
      <c r="AJ1000" s="287"/>
      <c r="AK1000" s="287"/>
      <c r="AL1000" s="287"/>
      <c r="AM1000" s="287"/>
      <c r="AN1000" s="287"/>
      <c r="AO1000" s="287"/>
      <c r="AP1000" s="287"/>
      <c r="AQ1000" s="287"/>
      <c r="AR1000" s="287"/>
      <c r="AS1000" s="287"/>
      <c r="AT1000" s="286"/>
      <c r="AU1000" s="367"/>
      <c r="AV1000" s="287"/>
      <c r="AW1000" s="287"/>
      <c r="AX1000" s="287"/>
      <c r="AY1000" s="287"/>
      <c r="AZ1000" s="287"/>
      <c r="BA1000" s="287"/>
      <c r="BB1000" s="287"/>
      <c r="BC1000" s="287"/>
      <c r="BD1000" s="287"/>
      <c r="BE1000" s="287"/>
      <c r="BF1000" s="288"/>
      <c r="BG1000" s="396"/>
      <c r="BH1000" s="397"/>
      <c r="BI1000" s="287"/>
      <c r="BJ1000" s="287"/>
      <c r="BK1000" s="287"/>
      <c r="BL1000" s="287"/>
      <c r="BM1000" s="287"/>
      <c r="BN1000" s="287"/>
      <c r="BO1000" s="287"/>
      <c r="BP1000" s="287"/>
      <c r="BQ1000" s="287"/>
      <c r="BR1000" s="287"/>
      <c r="BS1000" s="287"/>
      <c r="BT1000" s="286"/>
    </row>
    <row r="1001" spans="1:72" s="217" customFormat="1" ht="11.65" customHeight="1" x14ac:dyDescent="0.2">
      <c r="A1001" s="289">
        <f>IF(ISBLANK(Tracker!G952),"",Tracker!G952)</f>
        <v>46</v>
      </c>
      <c r="B1001" s="971" t="str">
        <f>IF(ISBLANK(Tracker!H952),"",Tracker!H952)</f>
        <v>Dixon Close</v>
      </c>
      <c r="C1001" s="972"/>
      <c r="D1001" s="972"/>
      <c r="E1001" s="973"/>
      <c r="F1001" s="96" t="str">
        <f>IF(ISBLANK(Tracker!L952),"",Tracker!L952)</f>
        <v>B35 7EN</v>
      </c>
      <c r="G1001" s="217">
        <f t="shared" si="106"/>
        <v>963</v>
      </c>
      <c r="H1001" s="368"/>
      <c r="I1001" s="287"/>
      <c r="J1001" s="287"/>
      <c r="K1001" s="287"/>
      <c r="L1001" s="287"/>
      <c r="M1001" s="287"/>
      <c r="N1001" s="287"/>
      <c r="O1001" s="287"/>
      <c r="P1001" s="287"/>
      <c r="Q1001" s="287"/>
      <c r="R1001" s="287"/>
      <c r="S1001" s="287"/>
      <c r="T1001" s="286"/>
      <c r="U1001" s="367"/>
      <c r="V1001" s="287"/>
      <c r="W1001" s="287"/>
      <c r="X1001" s="287"/>
      <c r="Y1001" s="287"/>
      <c r="Z1001" s="287"/>
      <c r="AA1001" s="287"/>
      <c r="AB1001" s="287"/>
      <c r="AC1001" s="287"/>
      <c r="AD1001" s="287"/>
      <c r="AE1001" s="287"/>
      <c r="AF1001" s="287"/>
      <c r="AG1001" s="365"/>
      <c r="AH1001" s="368"/>
      <c r="AI1001" s="287"/>
      <c r="AJ1001" s="287"/>
      <c r="AK1001" s="287"/>
      <c r="AL1001" s="287"/>
      <c r="AM1001" s="287"/>
      <c r="AN1001" s="287"/>
      <c r="AO1001" s="287"/>
      <c r="AP1001" s="287"/>
      <c r="AQ1001" s="287"/>
      <c r="AR1001" s="287"/>
      <c r="AS1001" s="287"/>
      <c r="AT1001" s="286"/>
      <c r="AU1001" s="367"/>
      <c r="AV1001" s="287"/>
      <c r="AW1001" s="287"/>
      <c r="AX1001" s="287"/>
      <c r="AY1001" s="287"/>
      <c r="AZ1001" s="287"/>
      <c r="BA1001" s="287"/>
      <c r="BB1001" s="287"/>
      <c r="BC1001" s="287"/>
      <c r="BD1001" s="287"/>
      <c r="BE1001" s="287"/>
      <c r="BF1001" s="288"/>
      <c r="BG1001" s="396"/>
      <c r="BH1001" s="397"/>
      <c r="BI1001" s="287"/>
      <c r="BJ1001" s="287"/>
      <c r="BK1001" s="287"/>
      <c r="BL1001" s="287"/>
      <c r="BM1001" s="287"/>
      <c r="BN1001" s="287"/>
      <c r="BO1001" s="287"/>
      <c r="BP1001" s="287"/>
      <c r="BQ1001" s="287"/>
      <c r="BR1001" s="287"/>
      <c r="BS1001" s="287"/>
      <c r="BT1001" s="286"/>
    </row>
    <row r="1002" spans="1:72" s="217" customFormat="1" ht="11.65" customHeight="1" x14ac:dyDescent="0.2">
      <c r="A1002" s="289">
        <f>IF(ISBLANK(Tracker!G953),"",Tracker!G953)</f>
        <v>48</v>
      </c>
      <c r="B1002" s="971" t="str">
        <f>IF(ISBLANK(Tracker!H953),"",Tracker!H953)</f>
        <v>Dixon Close</v>
      </c>
      <c r="C1002" s="972"/>
      <c r="D1002" s="972"/>
      <c r="E1002" s="973"/>
      <c r="F1002" s="96" t="str">
        <f>IF(ISBLANK(Tracker!L953),"",Tracker!L953)</f>
        <v>B35 7EN</v>
      </c>
      <c r="G1002" s="217">
        <f t="shared" si="106"/>
        <v>964</v>
      </c>
      <c r="H1002" s="368"/>
      <c r="I1002" s="287"/>
      <c r="J1002" s="287"/>
      <c r="K1002" s="287"/>
      <c r="L1002" s="287"/>
      <c r="M1002" s="287"/>
      <c r="N1002" s="287"/>
      <c r="O1002" s="287"/>
      <c r="P1002" s="287"/>
      <c r="Q1002" s="287"/>
      <c r="R1002" s="287"/>
      <c r="S1002" s="287"/>
      <c r="T1002" s="286"/>
      <c r="U1002" s="367"/>
      <c r="V1002" s="287"/>
      <c r="W1002" s="287"/>
      <c r="X1002" s="287"/>
      <c r="Y1002" s="287"/>
      <c r="Z1002" s="287"/>
      <c r="AA1002" s="287"/>
      <c r="AB1002" s="287"/>
      <c r="AC1002" s="287"/>
      <c r="AD1002" s="287"/>
      <c r="AE1002" s="287"/>
      <c r="AF1002" s="287"/>
      <c r="AG1002" s="365"/>
      <c r="AH1002" s="368"/>
      <c r="AI1002" s="287"/>
      <c r="AJ1002" s="287"/>
      <c r="AK1002" s="287"/>
      <c r="AL1002" s="287"/>
      <c r="AM1002" s="287"/>
      <c r="AN1002" s="287"/>
      <c r="AO1002" s="287"/>
      <c r="AP1002" s="287"/>
      <c r="AQ1002" s="287"/>
      <c r="AR1002" s="287"/>
      <c r="AS1002" s="287"/>
      <c r="AT1002" s="286"/>
      <c r="AU1002" s="367"/>
      <c r="AV1002" s="287"/>
      <c r="AW1002" s="287"/>
      <c r="AX1002" s="287"/>
      <c r="AY1002" s="287"/>
      <c r="AZ1002" s="287"/>
      <c r="BA1002" s="287"/>
      <c r="BB1002" s="287"/>
      <c r="BC1002" s="287"/>
      <c r="BD1002" s="287"/>
      <c r="BE1002" s="287"/>
      <c r="BF1002" s="288"/>
      <c r="BG1002" s="396"/>
      <c r="BH1002" s="397"/>
      <c r="BI1002" s="287"/>
      <c r="BJ1002" s="287"/>
      <c r="BK1002" s="287"/>
      <c r="BL1002" s="287"/>
      <c r="BM1002" s="287"/>
      <c r="BN1002" s="287"/>
      <c r="BO1002" s="287"/>
      <c r="BP1002" s="287"/>
      <c r="BQ1002" s="287"/>
      <c r="BR1002" s="287"/>
      <c r="BS1002" s="287"/>
      <c r="BT1002" s="286"/>
    </row>
    <row r="1003" spans="1:72" s="217" customFormat="1" ht="11.65" customHeight="1" x14ac:dyDescent="0.2">
      <c r="A1003" s="289">
        <f>IF(ISBLANK(Tracker!G954),"",Tracker!G954)</f>
        <v>89</v>
      </c>
      <c r="B1003" s="971" t="str">
        <f>IF(ISBLANK(Tracker!H954),"",Tracker!H954)</f>
        <v>Doidge Road</v>
      </c>
      <c r="C1003" s="972"/>
      <c r="D1003" s="972"/>
      <c r="E1003" s="973"/>
      <c r="F1003" s="96" t="str">
        <f>IF(ISBLANK(Tracker!L954),"",Tracker!L954)</f>
        <v>B23 7SQ</v>
      </c>
      <c r="G1003" s="217">
        <f t="shared" si="106"/>
        <v>965</v>
      </c>
      <c r="H1003" s="368"/>
      <c r="I1003" s="287"/>
      <c r="J1003" s="287"/>
      <c r="K1003" s="287"/>
      <c r="L1003" s="287"/>
      <c r="M1003" s="287"/>
      <c r="N1003" s="287"/>
      <c r="O1003" s="287"/>
      <c r="P1003" s="287"/>
      <c r="Q1003" s="287"/>
      <c r="R1003" s="287"/>
      <c r="S1003" s="287"/>
      <c r="T1003" s="286"/>
      <c r="U1003" s="367"/>
      <c r="V1003" s="287"/>
      <c r="W1003" s="287"/>
      <c r="X1003" s="287"/>
      <c r="Y1003" s="287"/>
      <c r="Z1003" s="287"/>
      <c r="AA1003" s="287"/>
      <c r="AB1003" s="287"/>
      <c r="AC1003" s="287"/>
      <c r="AD1003" s="287"/>
      <c r="AE1003" s="287"/>
      <c r="AF1003" s="287"/>
      <c r="AG1003" s="365"/>
      <c r="AH1003" s="368"/>
      <c r="AI1003" s="287"/>
      <c r="AJ1003" s="287"/>
      <c r="AK1003" s="287"/>
      <c r="AL1003" s="287"/>
      <c r="AM1003" s="287"/>
      <c r="AN1003" s="287"/>
      <c r="AO1003" s="287"/>
      <c r="AP1003" s="287"/>
      <c r="AQ1003" s="287"/>
      <c r="AR1003" s="287"/>
      <c r="AS1003" s="287"/>
      <c r="AT1003" s="286"/>
      <c r="AU1003" s="367"/>
      <c r="AV1003" s="287"/>
      <c r="AW1003" s="287"/>
      <c r="AX1003" s="287"/>
      <c r="AY1003" s="287"/>
      <c r="AZ1003" s="287"/>
      <c r="BA1003" s="287"/>
      <c r="BB1003" s="287"/>
      <c r="BC1003" s="287"/>
      <c r="BD1003" s="287"/>
      <c r="BE1003" s="287"/>
      <c r="BF1003" s="288"/>
      <c r="BG1003" s="396"/>
      <c r="BH1003" s="397"/>
      <c r="BI1003" s="287"/>
      <c r="BJ1003" s="287"/>
      <c r="BK1003" s="287"/>
      <c r="BL1003" s="287"/>
      <c r="BM1003" s="287"/>
      <c r="BN1003" s="287"/>
      <c r="BO1003" s="287"/>
      <c r="BP1003" s="287"/>
      <c r="BQ1003" s="287"/>
      <c r="BR1003" s="287"/>
      <c r="BS1003" s="287"/>
      <c r="BT1003" s="286"/>
    </row>
    <row r="1004" spans="1:72" s="217" customFormat="1" ht="11.65" customHeight="1" x14ac:dyDescent="0.2">
      <c r="A1004" s="289">
        <f>IF(ISBLANK(Tracker!G955),"",Tracker!G955)</f>
        <v>40</v>
      </c>
      <c r="B1004" s="971" t="str">
        <f>IF(ISBLANK(Tracker!H955),"",Tracker!H955)</f>
        <v>Doncaster Way</v>
      </c>
      <c r="C1004" s="972"/>
      <c r="D1004" s="972"/>
      <c r="E1004" s="973"/>
      <c r="F1004" s="96" t="str">
        <f>IF(ISBLANK(Tracker!L955),"",Tracker!L955)</f>
        <v>B36 8UD</v>
      </c>
      <c r="G1004" s="217">
        <f t="shared" si="106"/>
        <v>966</v>
      </c>
      <c r="H1004" s="368"/>
      <c r="I1004" s="287"/>
      <c r="J1004" s="287"/>
      <c r="K1004" s="287"/>
      <c r="L1004" s="287"/>
      <c r="M1004" s="287"/>
      <c r="N1004" s="287"/>
      <c r="O1004" s="287"/>
      <c r="P1004" s="287"/>
      <c r="Q1004" s="287"/>
      <c r="R1004" s="287"/>
      <c r="S1004" s="287"/>
      <c r="T1004" s="286"/>
      <c r="U1004" s="367"/>
      <c r="V1004" s="287"/>
      <c r="W1004" s="287"/>
      <c r="X1004" s="287"/>
      <c r="Y1004" s="287"/>
      <c r="Z1004" s="287"/>
      <c r="AA1004" s="287"/>
      <c r="AB1004" s="287"/>
      <c r="AC1004" s="287"/>
      <c r="AD1004" s="287"/>
      <c r="AE1004" s="287"/>
      <c r="AF1004" s="287"/>
      <c r="AG1004" s="365"/>
      <c r="AH1004" s="368"/>
      <c r="AI1004" s="287"/>
      <c r="AJ1004" s="287"/>
      <c r="AK1004" s="287"/>
      <c r="AL1004" s="287"/>
      <c r="AM1004" s="287"/>
      <c r="AN1004" s="287"/>
      <c r="AO1004" s="287"/>
      <c r="AP1004" s="287"/>
      <c r="AQ1004" s="287"/>
      <c r="AR1004" s="287"/>
      <c r="AS1004" s="287"/>
      <c r="AT1004" s="286"/>
      <c r="AU1004" s="367"/>
      <c r="AV1004" s="287"/>
      <c r="AW1004" s="287"/>
      <c r="AX1004" s="287"/>
      <c r="AY1004" s="287"/>
      <c r="AZ1004" s="287"/>
      <c r="BA1004" s="287"/>
      <c r="BB1004" s="287"/>
      <c r="BC1004" s="287"/>
      <c r="BD1004" s="287"/>
      <c r="BE1004" s="287"/>
      <c r="BF1004" s="288"/>
      <c r="BG1004" s="396"/>
      <c r="BH1004" s="397"/>
      <c r="BI1004" s="287"/>
      <c r="BJ1004" s="287"/>
      <c r="BK1004" s="287"/>
      <c r="BL1004" s="287"/>
      <c r="BM1004" s="287"/>
      <c r="BN1004" s="287"/>
      <c r="BO1004" s="287"/>
      <c r="BP1004" s="287"/>
      <c r="BQ1004" s="287"/>
      <c r="BR1004" s="287"/>
      <c r="BS1004" s="287"/>
      <c r="BT1004" s="286"/>
    </row>
    <row r="1005" spans="1:72" s="217" customFormat="1" ht="11.65" customHeight="1" x14ac:dyDescent="0.2">
      <c r="A1005" s="289">
        <f>IF(ISBLANK(Tracker!G956),"",Tracker!G956)</f>
        <v>16</v>
      </c>
      <c r="B1005" s="971" t="str">
        <f>IF(ISBLANK(Tracker!H956),"",Tracker!H956)</f>
        <v>Donibristle Croft</v>
      </c>
      <c r="C1005" s="972"/>
      <c r="D1005" s="972"/>
      <c r="E1005" s="973"/>
      <c r="F1005" s="96" t="str">
        <f>IF(ISBLANK(Tracker!L956),"",Tracker!L956)</f>
        <v>B35 6BL</v>
      </c>
      <c r="G1005" s="217">
        <f t="shared" si="106"/>
        <v>967</v>
      </c>
      <c r="H1005" s="368"/>
      <c r="I1005" s="287"/>
      <c r="J1005" s="287"/>
      <c r="K1005" s="287"/>
      <c r="L1005" s="287"/>
      <c r="M1005" s="287"/>
      <c r="N1005" s="287"/>
      <c r="O1005" s="287"/>
      <c r="P1005" s="287"/>
      <c r="Q1005" s="287"/>
      <c r="R1005" s="287"/>
      <c r="S1005" s="287"/>
      <c r="T1005" s="286"/>
      <c r="U1005" s="367"/>
      <c r="V1005" s="287"/>
      <c r="W1005" s="287"/>
      <c r="X1005" s="287"/>
      <c r="Y1005" s="287"/>
      <c r="Z1005" s="287"/>
      <c r="AA1005" s="287"/>
      <c r="AB1005" s="287"/>
      <c r="AC1005" s="287"/>
      <c r="AD1005" s="287"/>
      <c r="AE1005" s="287"/>
      <c r="AF1005" s="287"/>
      <c r="AG1005" s="365"/>
      <c r="AH1005" s="368"/>
      <c r="AI1005" s="287"/>
      <c r="AJ1005" s="287"/>
      <c r="AK1005" s="287"/>
      <c r="AL1005" s="287"/>
      <c r="AM1005" s="287"/>
      <c r="AN1005" s="287"/>
      <c r="AO1005" s="287"/>
      <c r="AP1005" s="287"/>
      <c r="AQ1005" s="287"/>
      <c r="AR1005" s="287"/>
      <c r="AS1005" s="287"/>
      <c r="AT1005" s="286"/>
      <c r="AU1005" s="367"/>
      <c r="AV1005" s="287"/>
      <c r="AW1005" s="287"/>
      <c r="AX1005" s="287"/>
      <c r="AY1005" s="287"/>
      <c r="AZ1005" s="287"/>
      <c r="BA1005" s="287"/>
      <c r="BB1005" s="287"/>
      <c r="BC1005" s="287"/>
      <c r="BD1005" s="287"/>
      <c r="BE1005" s="287"/>
      <c r="BF1005" s="288"/>
      <c r="BG1005" s="396"/>
      <c r="BH1005" s="397"/>
      <c r="BI1005" s="287"/>
      <c r="BJ1005" s="287"/>
      <c r="BK1005" s="287"/>
      <c r="BL1005" s="287"/>
      <c r="BM1005" s="287"/>
      <c r="BN1005" s="287"/>
      <c r="BO1005" s="287"/>
      <c r="BP1005" s="287"/>
      <c r="BQ1005" s="287"/>
      <c r="BR1005" s="287"/>
      <c r="BS1005" s="287"/>
      <c r="BT1005" s="286"/>
    </row>
    <row r="1006" spans="1:72" s="217" customFormat="1" ht="11.65" customHeight="1" x14ac:dyDescent="0.2">
      <c r="A1006" s="289">
        <f>IF(ISBLANK(Tracker!G957),"",Tracker!G957)</f>
        <v>21</v>
      </c>
      <c r="B1006" s="971" t="str">
        <f>IF(ISBLANK(Tracker!H957),"",Tracker!H957)</f>
        <v>Donibristle Croft</v>
      </c>
      <c r="C1006" s="972"/>
      <c r="D1006" s="972"/>
      <c r="E1006" s="973"/>
      <c r="F1006" s="96" t="str">
        <f>IF(ISBLANK(Tracker!L957),"",Tracker!L957)</f>
        <v>B35 6BL</v>
      </c>
      <c r="G1006" s="217">
        <f t="shared" si="106"/>
        <v>968</v>
      </c>
      <c r="H1006" s="368"/>
      <c r="I1006" s="287"/>
      <c r="J1006" s="287"/>
      <c r="K1006" s="287"/>
      <c r="L1006" s="287"/>
      <c r="M1006" s="287"/>
      <c r="N1006" s="287"/>
      <c r="O1006" s="287"/>
      <c r="P1006" s="287"/>
      <c r="Q1006" s="287"/>
      <c r="R1006" s="287"/>
      <c r="S1006" s="287"/>
      <c r="T1006" s="286"/>
      <c r="U1006" s="367"/>
      <c r="V1006" s="287"/>
      <c r="W1006" s="287"/>
      <c r="X1006" s="287"/>
      <c r="Y1006" s="287"/>
      <c r="Z1006" s="287"/>
      <c r="AA1006" s="287"/>
      <c r="AB1006" s="287"/>
      <c r="AC1006" s="287"/>
      <c r="AD1006" s="287"/>
      <c r="AE1006" s="287"/>
      <c r="AF1006" s="287"/>
      <c r="AG1006" s="365"/>
      <c r="AH1006" s="368"/>
      <c r="AI1006" s="287"/>
      <c r="AJ1006" s="287"/>
      <c r="AK1006" s="287"/>
      <c r="AL1006" s="287"/>
      <c r="AM1006" s="287"/>
      <c r="AN1006" s="287"/>
      <c r="AO1006" s="287"/>
      <c r="AP1006" s="287"/>
      <c r="AQ1006" s="287"/>
      <c r="AR1006" s="287"/>
      <c r="AS1006" s="287"/>
      <c r="AT1006" s="286"/>
      <c r="AU1006" s="367"/>
      <c r="AV1006" s="287"/>
      <c r="AW1006" s="287"/>
      <c r="AX1006" s="287"/>
      <c r="AY1006" s="287"/>
      <c r="AZ1006" s="287"/>
      <c r="BA1006" s="287"/>
      <c r="BB1006" s="287"/>
      <c r="BC1006" s="287"/>
      <c r="BD1006" s="287"/>
      <c r="BE1006" s="287"/>
      <c r="BF1006" s="288"/>
      <c r="BG1006" s="396"/>
      <c r="BH1006" s="397"/>
      <c r="BI1006" s="287"/>
      <c r="BJ1006" s="287"/>
      <c r="BK1006" s="287"/>
      <c r="BL1006" s="287"/>
      <c r="BM1006" s="287"/>
      <c r="BN1006" s="287"/>
      <c r="BO1006" s="287"/>
      <c r="BP1006" s="287"/>
      <c r="BQ1006" s="287"/>
      <c r="BR1006" s="287"/>
      <c r="BS1006" s="287"/>
      <c r="BT1006" s="286"/>
    </row>
    <row r="1007" spans="1:72" s="217" customFormat="1" ht="11.65" customHeight="1" x14ac:dyDescent="0.2">
      <c r="A1007" s="289" t="str">
        <f>IF(ISBLANK(Tracker!G958),"",Tracker!G958)</f>
        <v xml:space="preserve">20 </v>
      </c>
      <c r="B1007" s="971" t="str">
        <f>IF(ISBLANK(Tracker!H958),"",Tracker!H958)</f>
        <v>Donibristle Croft</v>
      </c>
      <c r="C1007" s="972"/>
      <c r="D1007" s="972"/>
      <c r="E1007" s="973"/>
      <c r="F1007" s="96" t="str">
        <f>IF(ISBLANK(Tracker!L958),"",Tracker!L958)</f>
        <v>B35 6BL</v>
      </c>
      <c r="G1007" s="217">
        <f t="shared" si="106"/>
        <v>969</v>
      </c>
      <c r="H1007" s="368"/>
      <c r="I1007" s="287"/>
      <c r="J1007" s="287"/>
      <c r="K1007" s="287"/>
      <c r="L1007" s="287"/>
      <c r="M1007" s="287"/>
      <c r="N1007" s="287"/>
      <c r="O1007" s="287"/>
      <c r="P1007" s="287"/>
      <c r="Q1007" s="287"/>
      <c r="R1007" s="287"/>
      <c r="S1007" s="287"/>
      <c r="T1007" s="286"/>
      <c r="U1007" s="367"/>
      <c r="V1007" s="287"/>
      <c r="W1007" s="287"/>
      <c r="X1007" s="287"/>
      <c r="Y1007" s="287"/>
      <c r="Z1007" s="287"/>
      <c r="AA1007" s="287"/>
      <c r="AB1007" s="287"/>
      <c r="AC1007" s="287"/>
      <c r="AD1007" s="287"/>
      <c r="AE1007" s="287"/>
      <c r="AF1007" s="287"/>
      <c r="AG1007" s="365"/>
      <c r="AH1007" s="368"/>
      <c r="AI1007" s="287"/>
      <c r="AJ1007" s="287"/>
      <c r="AK1007" s="287"/>
      <c r="AL1007" s="287"/>
      <c r="AM1007" s="287"/>
      <c r="AN1007" s="287"/>
      <c r="AO1007" s="287"/>
      <c r="AP1007" s="287"/>
      <c r="AQ1007" s="287"/>
      <c r="AR1007" s="287"/>
      <c r="AS1007" s="287"/>
      <c r="AT1007" s="286"/>
      <c r="AU1007" s="367"/>
      <c r="AV1007" s="287"/>
      <c r="AW1007" s="287"/>
      <c r="AX1007" s="287"/>
      <c r="AY1007" s="287"/>
      <c r="AZ1007" s="287"/>
      <c r="BA1007" s="287"/>
      <c r="BB1007" s="287"/>
      <c r="BC1007" s="287"/>
      <c r="BD1007" s="287"/>
      <c r="BE1007" s="287"/>
      <c r="BF1007" s="288"/>
      <c r="BG1007" s="396"/>
      <c r="BH1007" s="397"/>
      <c r="BI1007" s="287"/>
      <c r="BJ1007" s="287"/>
      <c r="BK1007" s="287"/>
      <c r="BL1007" s="287"/>
      <c r="BM1007" s="287"/>
      <c r="BN1007" s="287"/>
      <c r="BO1007" s="287"/>
      <c r="BP1007" s="287"/>
      <c r="BQ1007" s="287"/>
      <c r="BR1007" s="287"/>
      <c r="BS1007" s="287"/>
      <c r="BT1007" s="286"/>
    </row>
    <row r="1008" spans="1:72" s="217" customFormat="1" ht="11.65" customHeight="1" x14ac:dyDescent="0.2">
      <c r="A1008" s="289">
        <f>IF(ISBLANK(Tracker!G959),"",Tracker!G959)</f>
        <v>1</v>
      </c>
      <c r="B1008" s="971" t="str">
        <f>IF(ISBLANK(Tracker!H959),"",Tracker!H959)</f>
        <v>Farnborough Road</v>
      </c>
      <c r="C1008" s="972"/>
      <c r="D1008" s="972"/>
      <c r="E1008" s="973"/>
      <c r="F1008" s="96" t="str">
        <f>IF(ISBLANK(Tracker!L959),"",Tracker!L959)</f>
        <v>B35 7EH</v>
      </c>
      <c r="G1008" s="217">
        <f t="shared" si="106"/>
        <v>970</v>
      </c>
      <c r="H1008" s="368"/>
      <c r="I1008" s="287"/>
      <c r="J1008" s="287"/>
      <c r="K1008" s="287"/>
      <c r="L1008" s="287"/>
      <c r="M1008" s="287"/>
      <c r="N1008" s="287"/>
      <c r="O1008" s="287"/>
      <c r="P1008" s="287"/>
      <c r="Q1008" s="287"/>
      <c r="R1008" s="287"/>
      <c r="S1008" s="287"/>
      <c r="T1008" s="286"/>
      <c r="U1008" s="367"/>
      <c r="V1008" s="287"/>
      <c r="W1008" s="287"/>
      <c r="X1008" s="287"/>
      <c r="Y1008" s="287"/>
      <c r="Z1008" s="287"/>
      <c r="AA1008" s="287"/>
      <c r="AB1008" s="287"/>
      <c r="AC1008" s="287"/>
      <c r="AD1008" s="287"/>
      <c r="AE1008" s="287"/>
      <c r="AF1008" s="287"/>
      <c r="AG1008" s="365"/>
      <c r="AH1008" s="368"/>
      <c r="AI1008" s="287"/>
      <c r="AJ1008" s="287"/>
      <c r="AK1008" s="287"/>
      <c r="AL1008" s="287"/>
      <c r="AM1008" s="287"/>
      <c r="AN1008" s="287"/>
      <c r="AO1008" s="287"/>
      <c r="AP1008" s="287"/>
      <c r="AQ1008" s="287"/>
      <c r="AR1008" s="287"/>
      <c r="AS1008" s="287"/>
      <c r="AT1008" s="286"/>
      <c r="AU1008" s="367"/>
      <c r="AV1008" s="287"/>
      <c r="AW1008" s="287"/>
      <c r="AX1008" s="287"/>
      <c r="AY1008" s="287"/>
      <c r="AZ1008" s="287"/>
      <c r="BA1008" s="287"/>
      <c r="BB1008" s="287"/>
      <c r="BC1008" s="287"/>
      <c r="BD1008" s="287"/>
      <c r="BE1008" s="287"/>
      <c r="BF1008" s="288"/>
      <c r="BG1008" s="396"/>
      <c r="BH1008" s="397"/>
      <c r="BI1008" s="287"/>
      <c r="BJ1008" s="287"/>
      <c r="BK1008" s="287"/>
      <c r="BL1008" s="287"/>
      <c r="BM1008" s="287"/>
      <c r="BN1008" s="287"/>
      <c r="BO1008" s="287"/>
      <c r="BP1008" s="287"/>
      <c r="BQ1008" s="287"/>
      <c r="BR1008" s="287"/>
      <c r="BS1008" s="287"/>
      <c r="BT1008" s="286"/>
    </row>
    <row r="1009" spans="1:72" s="217" customFormat="1" ht="11.65" customHeight="1" x14ac:dyDescent="0.2">
      <c r="A1009" s="289">
        <f>IF(ISBLANK(Tracker!G960),"",Tracker!G960)</f>
        <v>3</v>
      </c>
      <c r="B1009" s="971" t="str">
        <f>IF(ISBLANK(Tracker!H960),"",Tracker!H960)</f>
        <v>Farnborough Road</v>
      </c>
      <c r="C1009" s="972"/>
      <c r="D1009" s="972"/>
      <c r="E1009" s="973"/>
      <c r="F1009" s="96" t="str">
        <f>IF(ISBLANK(Tracker!L960),"",Tracker!L960)</f>
        <v>B35 7EH</v>
      </c>
      <c r="G1009" s="217">
        <f t="shared" si="106"/>
        <v>971</v>
      </c>
      <c r="H1009" s="368"/>
      <c r="I1009" s="287"/>
      <c r="J1009" s="287"/>
      <c r="K1009" s="287"/>
      <c r="L1009" s="287"/>
      <c r="M1009" s="287"/>
      <c r="N1009" s="287"/>
      <c r="O1009" s="287"/>
      <c r="P1009" s="287"/>
      <c r="Q1009" s="287"/>
      <c r="R1009" s="287"/>
      <c r="S1009" s="287"/>
      <c r="T1009" s="286"/>
      <c r="U1009" s="367"/>
      <c r="V1009" s="287"/>
      <c r="W1009" s="287"/>
      <c r="X1009" s="287"/>
      <c r="Y1009" s="287"/>
      <c r="Z1009" s="287"/>
      <c r="AA1009" s="287"/>
      <c r="AB1009" s="287"/>
      <c r="AC1009" s="287"/>
      <c r="AD1009" s="287"/>
      <c r="AE1009" s="287"/>
      <c r="AF1009" s="287"/>
      <c r="AG1009" s="365"/>
      <c r="AH1009" s="368"/>
      <c r="AI1009" s="287"/>
      <c r="AJ1009" s="287"/>
      <c r="AK1009" s="287"/>
      <c r="AL1009" s="287"/>
      <c r="AM1009" s="287"/>
      <c r="AN1009" s="287"/>
      <c r="AO1009" s="287"/>
      <c r="AP1009" s="287"/>
      <c r="AQ1009" s="287"/>
      <c r="AR1009" s="287"/>
      <c r="AS1009" s="287"/>
      <c r="AT1009" s="286"/>
      <c r="AU1009" s="367"/>
      <c r="AV1009" s="287"/>
      <c r="AW1009" s="287"/>
      <c r="AX1009" s="287"/>
      <c r="AY1009" s="287"/>
      <c r="AZ1009" s="287"/>
      <c r="BA1009" s="287"/>
      <c r="BB1009" s="287"/>
      <c r="BC1009" s="287"/>
      <c r="BD1009" s="287"/>
      <c r="BE1009" s="287"/>
      <c r="BF1009" s="288"/>
      <c r="BG1009" s="396"/>
      <c r="BH1009" s="397"/>
      <c r="BI1009" s="287"/>
      <c r="BJ1009" s="287"/>
      <c r="BK1009" s="287"/>
      <c r="BL1009" s="287"/>
      <c r="BM1009" s="287"/>
      <c r="BN1009" s="287"/>
      <c r="BO1009" s="287"/>
      <c r="BP1009" s="287"/>
      <c r="BQ1009" s="287"/>
      <c r="BR1009" s="287"/>
      <c r="BS1009" s="287"/>
      <c r="BT1009" s="286"/>
    </row>
    <row r="1010" spans="1:72" s="217" customFormat="1" ht="11.65" customHeight="1" x14ac:dyDescent="0.2">
      <c r="A1010" s="289">
        <f>IF(ISBLANK(Tracker!G961),"",Tracker!G961)</f>
        <v>5</v>
      </c>
      <c r="B1010" s="971" t="str">
        <f>IF(ISBLANK(Tracker!H961),"",Tracker!H961)</f>
        <v>Farnborough Road</v>
      </c>
      <c r="C1010" s="972"/>
      <c r="D1010" s="972"/>
      <c r="E1010" s="973"/>
      <c r="F1010" s="96" t="str">
        <f>IF(ISBLANK(Tracker!L961),"",Tracker!L961)</f>
        <v>B35 7EH</v>
      </c>
      <c r="G1010" s="217">
        <f t="shared" si="106"/>
        <v>972</v>
      </c>
      <c r="H1010" s="368"/>
      <c r="I1010" s="287"/>
      <c r="J1010" s="287"/>
      <c r="K1010" s="287"/>
      <c r="L1010" s="287"/>
      <c r="M1010" s="287"/>
      <c r="N1010" s="287"/>
      <c r="O1010" s="287"/>
      <c r="P1010" s="287"/>
      <c r="Q1010" s="287"/>
      <c r="R1010" s="287"/>
      <c r="S1010" s="287"/>
      <c r="T1010" s="286"/>
      <c r="U1010" s="367"/>
      <c r="V1010" s="287"/>
      <c r="W1010" s="287"/>
      <c r="X1010" s="287"/>
      <c r="Y1010" s="287"/>
      <c r="Z1010" s="287"/>
      <c r="AA1010" s="287"/>
      <c r="AB1010" s="287"/>
      <c r="AC1010" s="287"/>
      <c r="AD1010" s="287"/>
      <c r="AE1010" s="287"/>
      <c r="AF1010" s="287"/>
      <c r="AG1010" s="365"/>
      <c r="AH1010" s="368"/>
      <c r="AI1010" s="287"/>
      <c r="AJ1010" s="287"/>
      <c r="AK1010" s="287"/>
      <c r="AL1010" s="287"/>
      <c r="AM1010" s="287"/>
      <c r="AN1010" s="287"/>
      <c r="AO1010" s="287"/>
      <c r="AP1010" s="287"/>
      <c r="AQ1010" s="287"/>
      <c r="AR1010" s="287"/>
      <c r="AS1010" s="287"/>
      <c r="AT1010" s="286"/>
      <c r="AU1010" s="367"/>
      <c r="AV1010" s="287"/>
      <c r="AW1010" s="287"/>
      <c r="AX1010" s="287"/>
      <c r="AY1010" s="287"/>
      <c r="AZ1010" s="287"/>
      <c r="BA1010" s="287"/>
      <c r="BB1010" s="287"/>
      <c r="BC1010" s="287"/>
      <c r="BD1010" s="287"/>
      <c r="BE1010" s="287"/>
      <c r="BF1010" s="288"/>
      <c r="BG1010" s="396"/>
      <c r="BH1010" s="397"/>
      <c r="BI1010" s="287"/>
      <c r="BJ1010" s="287"/>
      <c r="BK1010" s="287"/>
      <c r="BL1010" s="287"/>
      <c r="BM1010" s="287"/>
      <c r="BN1010" s="287"/>
      <c r="BO1010" s="287"/>
      <c r="BP1010" s="287"/>
      <c r="BQ1010" s="287"/>
      <c r="BR1010" s="287"/>
      <c r="BS1010" s="287"/>
      <c r="BT1010" s="286"/>
    </row>
    <row r="1011" spans="1:72" s="217" customFormat="1" ht="11.65" customHeight="1" x14ac:dyDescent="0.2">
      <c r="A1011" s="289">
        <f>IF(ISBLANK(Tracker!G962),"",Tracker!G962)</f>
        <v>9</v>
      </c>
      <c r="B1011" s="971" t="str">
        <f>IF(ISBLANK(Tracker!H962),"",Tracker!H962)</f>
        <v>Farnborough Road</v>
      </c>
      <c r="C1011" s="972"/>
      <c r="D1011" s="972"/>
      <c r="E1011" s="973"/>
      <c r="F1011" s="96" t="str">
        <f>IF(ISBLANK(Tracker!L962),"",Tracker!L962)</f>
        <v>B35 7EH</v>
      </c>
      <c r="G1011" s="217">
        <f t="shared" si="106"/>
        <v>973</v>
      </c>
      <c r="H1011" s="368"/>
      <c r="I1011" s="287"/>
      <c r="J1011" s="287"/>
      <c r="K1011" s="287"/>
      <c r="L1011" s="287"/>
      <c r="M1011" s="287"/>
      <c r="N1011" s="287"/>
      <c r="O1011" s="287"/>
      <c r="P1011" s="287"/>
      <c r="Q1011" s="287"/>
      <c r="R1011" s="287"/>
      <c r="S1011" s="287"/>
      <c r="T1011" s="286"/>
      <c r="U1011" s="367"/>
      <c r="V1011" s="287"/>
      <c r="W1011" s="287"/>
      <c r="X1011" s="287"/>
      <c r="Y1011" s="287"/>
      <c r="Z1011" s="287"/>
      <c r="AA1011" s="287"/>
      <c r="AB1011" s="287"/>
      <c r="AC1011" s="287"/>
      <c r="AD1011" s="287"/>
      <c r="AE1011" s="287"/>
      <c r="AF1011" s="287"/>
      <c r="AG1011" s="365"/>
      <c r="AH1011" s="368"/>
      <c r="AI1011" s="287"/>
      <c r="AJ1011" s="287"/>
      <c r="AK1011" s="287"/>
      <c r="AL1011" s="287"/>
      <c r="AM1011" s="287"/>
      <c r="AN1011" s="287"/>
      <c r="AO1011" s="287"/>
      <c r="AP1011" s="287"/>
      <c r="AQ1011" s="287"/>
      <c r="AR1011" s="287"/>
      <c r="AS1011" s="287"/>
      <c r="AT1011" s="286"/>
      <c r="AU1011" s="367"/>
      <c r="AV1011" s="287"/>
      <c r="AW1011" s="287"/>
      <c r="AX1011" s="287"/>
      <c r="AY1011" s="287"/>
      <c r="AZ1011" s="287"/>
      <c r="BA1011" s="287"/>
      <c r="BB1011" s="287"/>
      <c r="BC1011" s="287"/>
      <c r="BD1011" s="287"/>
      <c r="BE1011" s="287"/>
      <c r="BF1011" s="288"/>
      <c r="BG1011" s="396"/>
      <c r="BH1011" s="397"/>
      <c r="BI1011" s="287"/>
      <c r="BJ1011" s="287"/>
      <c r="BK1011" s="287"/>
      <c r="BL1011" s="287"/>
      <c r="BM1011" s="287"/>
      <c r="BN1011" s="287"/>
      <c r="BO1011" s="287"/>
      <c r="BP1011" s="287"/>
      <c r="BQ1011" s="287"/>
      <c r="BR1011" s="287"/>
      <c r="BS1011" s="287"/>
      <c r="BT1011" s="286"/>
    </row>
    <row r="1012" spans="1:72" s="217" customFormat="1" ht="11.65" customHeight="1" x14ac:dyDescent="0.2">
      <c r="A1012" s="289">
        <f>IF(ISBLANK(Tracker!G963),"",Tracker!G963)</f>
        <v>11</v>
      </c>
      <c r="B1012" s="971" t="str">
        <f>IF(ISBLANK(Tracker!H963),"",Tracker!H963)</f>
        <v>Farnborough Road</v>
      </c>
      <c r="C1012" s="972"/>
      <c r="D1012" s="972"/>
      <c r="E1012" s="973"/>
      <c r="F1012" s="96" t="str">
        <f>IF(ISBLANK(Tracker!L963),"",Tracker!L963)</f>
        <v>B35 7EH</v>
      </c>
      <c r="G1012" s="217">
        <f t="shared" si="106"/>
        <v>974</v>
      </c>
      <c r="H1012" s="368"/>
      <c r="I1012" s="287"/>
      <c r="J1012" s="287"/>
      <c r="K1012" s="287"/>
      <c r="L1012" s="287"/>
      <c r="M1012" s="287"/>
      <c r="N1012" s="287"/>
      <c r="O1012" s="287"/>
      <c r="P1012" s="287"/>
      <c r="Q1012" s="287"/>
      <c r="R1012" s="287"/>
      <c r="S1012" s="287"/>
      <c r="T1012" s="286"/>
      <c r="U1012" s="367"/>
      <c r="V1012" s="287"/>
      <c r="W1012" s="287"/>
      <c r="X1012" s="287"/>
      <c r="Y1012" s="287"/>
      <c r="Z1012" s="287"/>
      <c r="AA1012" s="287"/>
      <c r="AB1012" s="287"/>
      <c r="AC1012" s="287"/>
      <c r="AD1012" s="287"/>
      <c r="AE1012" s="287"/>
      <c r="AF1012" s="287"/>
      <c r="AG1012" s="365"/>
      <c r="AH1012" s="368"/>
      <c r="AI1012" s="287"/>
      <c r="AJ1012" s="287"/>
      <c r="AK1012" s="287"/>
      <c r="AL1012" s="287"/>
      <c r="AM1012" s="287"/>
      <c r="AN1012" s="287"/>
      <c r="AO1012" s="287"/>
      <c r="AP1012" s="287"/>
      <c r="AQ1012" s="287"/>
      <c r="AR1012" s="287"/>
      <c r="AS1012" s="287"/>
      <c r="AT1012" s="286"/>
      <c r="AU1012" s="367"/>
      <c r="AV1012" s="287"/>
      <c r="AW1012" s="287"/>
      <c r="AX1012" s="287"/>
      <c r="AY1012" s="287"/>
      <c r="AZ1012" s="287"/>
      <c r="BA1012" s="287"/>
      <c r="BB1012" s="287"/>
      <c r="BC1012" s="287"/>
      <c r="BD1012" s="287"/>
      <c r="BE1012" s="287"/>
      <c r="BF1012" s="288"/>
      <c r="BG1012" s="396"/>
      <c r="BH1012" s="397"/>
      <c r="BI1012" s="287"/>
      <c r="BJ1012" s="287"/>
      <c r="BK1012" s="287"/>
      <c r="BL1012" s="287"/>
      <c r="BM1012" s="287"/>
      <c r="BN1012" s="287"/>
      <c r="BO1012" s="287"/>
      <c r="BP1012" s="287"/>
      <c r="BQ1012" s="287"/>
      <c r="BR1012" s="287"/>
      <c r="BS1012" s="287"/>
      <c r="BT1012" s="286"/>
    </row>
    <row r="1013" spans="1:72" s="217" customFormat="1" ht="11.65" customHeight="1" x14ac:dyDescent="0.2">
      <c r="A1013" s="289">
        <f>IF(ISBLANK(Tracker!G964),"",Tracker!G964)</f>
        <v>15</v>
      </c>
      <c r="B1013" s="971" t="str">
        <f>IF(ISBLANK(Tracker!H964),"",Tracker!H964)</f>
        <v>Farnborough Road</v>
      </c>
      <c r="C1013" s="972"/>
      <c r="D1013" s="972"/>
      <c r="E1013" s="973"/>
      <c r="F1013" s="96" t="str">
        <f>IF(ISBLANK(Tracker!L964),"",Tracker!L964)</f>
        <v>B35 7EH</v>
      </c>
      <c r="G1013" s="217">
        <f t="shared" si="106"/>
        <v>975</v>
      </c>
      <c r="H1013" s="368"/>
      <c r="I1013" s="287"/>
      <c r="J1013" s="287"/>
      <c r="K1013" s="287"/>
      <c r="L1013" s="287"/>
      <c r="M1013" s="287"/>
      <c r="N1013" s="287"/>
      <c r="O1013" s="287"/>
      <c r="P1013" s="287"/>
      <c r="Q1013" s="287"/>
      <c r="R1013" s="287"/>
      <c r="S1013" s="287"/>
      <c r="T1013" s="286"/>
      <c r="U1013" s="367"/>
      <c r="V1013" s="287"/>
      <c r="W1013" s="287"/>
      <c r="X1013" s="287"/>
      <c r="Y1013" s="287"/>
      <c r="Z1013" s="287"/>
      <c r="AA1013" s="287"/>
      <c r="AB1013" s="287"/>
      <c r="AC1013" s="287"/>
      <c r="AD1013" s="287"/>
      <c r="AE1013" s="287"/>
      <c r="AF1013" s="287"/>
      <c r="AG1013" s="365"/>
      <c r="AH1013" s="368"/>
      <c r="AI1013" s="287"/>
      <c r="AJ1013" s="287"/>
      <c r="AK1013" s="287"/>
      <c r="AL1013" s="287"/>
      <c r="AM1013" s="287"/>
      <c r="AN1013" s="287"/>
      <c r="AO1013" s="287"/>
      <c r="AP1013" s="287"/>
      <c r="AQ1013" s="287"/>
      <c r="AR1013" s="287"/>
      <c r="AS1013" s="287"/>
      <c r="AT1013" s="286"/>
      <c r="AU1013" s="367"/>
      <c r="AV1013" s="287"/>
      <c r="AW1013" s="287"/>
      <c r="AX1013" s="287"/>
      <c r="AY1013" s="287"/>
      <c r="AZ1013" s="287"/>
      <c r="BA1013" s="287"/>
      <c r="BB1013" s="287"/>
      <c r="BC1013" s="287"/>
      <c r="BD1013" s="287"/>
      <c r="BE1013" s="287"/>
      <c r="BF1013" s="288"/>
      <c r="BG1013" s="396"/>
      <c r="BH1013" s="397"/>
      <c r="BI1013" s="287"/>
      <c r="BJ1013" s="287"/>
      <c r="BK1013" s="287"/>
      <c r="BL1013" s="287"/>
      <c r="BM1013" s="287"/>
      <c r="BN1013" s="287"/>
      <c r="BO1013" s="287"/>
      <c r="BP1013" s="287"/>
      <c r="BQ1013" s="287"/>
      <c r="BR1013" s="287"/>
      <c r="BS1013" s="287"/>
      <c r="BT1013" s="286"/>
    </row>
    <row r="1014" spans="1:72" s="217" customFormat="1" ht="11.65" customHeight="1" x14ac:dyDescent="0.2">
      <c r="A1014" s="289">
        <f>IF(ISBLANK(Tracker!G965),"",Tracker!G965)</f>
        <v>17</v>
      </c>
      <c r="B1014" s="971" t="str">
        <f>IF(ISBLANK(Tracker!H965),"",Tracker!H965)</f>
        <v>Farnborough Road</v>
      </c>
      <c r="C1014" s="972"/>
      <c r="D1014" s="972"/>
      <c r="E1014" s="973"/>
      <c r="F1014" s="96" t="str">
        <f>IF(ISBLANK(Tracker!L965),"",Tracker!L965)</f>
        <v>B35 7EH</v>
      </c>
      <c r="G1014" s="217">
        <f t="shared" si="106"/>
        <v>976</v>
      </c>
      <c r="H1014" s="368"/>
      <c r="I1014" s="287"/>
      <c r="J1014" s="287"/>
      <c r="K1014" s="287"/>
      <c r="L1014" s="287"/>
      <c r="M1014" s="287"/>
      <c r="N1014" s="287"/>
      <c r="O1014" s="287"/>
      <c r="P1014" s="287"/>
      <c r="Q1014" s="287"/>
      <c r="R1014" s="287"/>
      <c r="S1014" s="287"/>
      <c r="T1014" s="286"/>
      <c r="U1014" s="367"/>
      <c r="V1014" s="287"/>
      <c r="W1014" s="287"/>
      <c r="X1014" s="287"/>
      <c r="Y1014" s="287"/>
      <c r="Z1014" s="287"/>
      <c r="AA1014" s="287"/>
      <c r="AB1014" s="287"/>
      <c r="AC1014" s="287"/>
      <c r="AD1014" s="287"/>
      <c r="AE1014" s="287"/>
      <c r="AF1014" s="287"/>
      <c r="AG1014" s="365"/>
      <c r="AH1014" s="368"/>
      <c r="AI1014" s="287"/>
      <c r="AJ1014" s="287"/>
      <c r="AK1014" s="287"/>
      <c r="AL1014" s="287"/>
      <c r="AM1014" s="287"/>
      <c r="AN1014" s="287"/>
      <c r="AO1014" s="287"/>
      <c r="AP1014" s="287"/>
      <c r="AQ1014" s="287"/>
      <c r="AR1014" s="287"/>
      <c r="AS1014" s="287"/>
      <c r="AT1014" s="286"/>
      <c r="AU1014" s="367"/>
      <c r="AV1014" s="287"/>
      <c r="AW1014" s="287"/>
      <c r="AX1014" s="287"/>
      <c r="AY1014" s="287"/>
      <c r="AZ1014" s="287"/>
      <c r="BA1014" s="287"/>
      <c r="BB1014" s="287"/>
      <c r="BC1014" s="287"/>
      <c r="BD1014" s="287"/>
      <c r="BE1014" s="287"/>
      <c r="BF1014" s="288"/>
      <c r="BG1014" s="396"/>
      <c r="BH1014" s="397"/>
      <c r="BI1014" s="287"/>
      <c r="BJ1014" s="287"/>
      <c r="BK1014" s="287"/>
      <c r="BL1014" s="287"/>
      <c r="BM1014" s="287"/>
      <c r="BN1014" s="287"/>
      <c r="BO1014" s="287"/>
      <c r="BP1014" s="287"/>
      <c r="BQ1014" s="287"/>
      <c r="BR1014" s="287"/>
      <c r="BS1014" s="287"/>
      <c r="BT1014" s="286"/>
    </row>
    <row r="1015" spans="1:72" s="217" customFormat="1" ht="11.65" customHeight="1" x14ac:dyDescent="0.2">
      <c r="A1015" s="289">
        <f>IF(ISBLANK(Tracker!G966),"",Tracker!G966)</f>
        <v>27</v>
      </c>
      <c r="B1015" s="971" t="str">
        <f>IF(ISBLANK(Tracker!H966),"",Tracker!H966)</f>
        <v>Farnborough Road</v>
      </c>
      <c r="C1015" s="972"/>
      <c r="D1015" s="972"/>
      <c r="E1015" s="973"/>
      <c r="F1015" s="96" t="str">
        <f>IF(ISBLANK(Tracker!L966),"",Tracker!L966)</f>
        <v>B35 7EH</v>
      </c>
      <c r="G1015" s="217">
        <f t="shared" si="106"/>
        <v>977</v>
      </c>
      <c r="H1015" s="368"/>
      <c r="I1015" s="287"/>
      <c r="J1015" s="287"/>
      <c r="K1015" s="287"/>
      <c r="L1015" s="287"/>
      <c r="M1015" s="287"/>
      <c r="N1015" s="287"/>
      <c r="O1015" s="287"/>
      <c r="P1015" s="287"/>
      <c r="Q1015" s="287"/>
      <c r="R1015" s="287"/>
      <c r="S1015" s="287"/>
      <c r="T1015" s="286"/>
      <c r="U1015" s="367"/>
      <c r="V1015" s="287"/>
      <c r="W1015" s="287"/>
      <c r="X1015" s="287"/>
      <c r="Y1015" s="287"/>
      <c r="Z1015" s="287"/>
      <c r="AA1015" s="287"/>
      <c r="AB1015" s="287"/>
      <c r="AC1015" s="287"/>
      <c r="AD1015" s="287"/>
      <c r="AE1015" s="287"/>
      <c r="AF1015" s="287"/>
      <c r="AG1015" s="365"/>
      <c r="AH1015" s="368"/>
      <c r="AI1015" s="287"/>
      <c r="AJ1015" s="287"/>
      <c r="AK1015" s="287"/>
      <c r="AL1015" s="287"/>
      <c r="AM1015" s="287"/>
      <c r="AN1015" s="287"/>
      <c r="AO1015" s="287"/>
      <c r="AP1015" s="287"/>
      <c r="AQ1015" s="287"/>
      <c r="AR1015" s="287"/>
      <c r="AS1015" s="287"/>
      <c r="AT1015" s="286"/>
      <c r="AU1015" s="367"/>
      <c r="AV1015" s="287"/>
      <c r="AW1015" s="287"/>
      <c r="AX1015" s="287"/>
      <c r="AY1015" s="287"/>
      <c r="AZ1015" s="287"/>
      <c r="BA1015" s="287"/>
      <c r="BB1015" s="287"/>
      <c r="BC1015" s="287"/>
      <c r="BD1015" s="287"/>
      <c r="BE1015" s="287"/>
      <c r="BF1015" s="288"/>
      <c r="BG1015" s="396"/>
      <c r="BH1015" s="397"/>
      <c r="BI1015" s="287"/>
      <c r="BJ1015" s="287"/>
      <c r="BK1015" s="287"/>
      <c r="BL1015" s="287"/>
      <c r="BM1015" s="287"/>
      <c r="BN1015" s="287"/>
      <c r="BO1015" s="287"/>
      <c r="BP1015" s="287"/>
      <c r="BQ1015" s="287"/>
      <c r="BR1015" s="287"/>
      <c r="BS1015" s="287"/>
      <c r="BT1015" s="286"/>
    </row>
    <row r="1016" spans="1:72" s="217" customFormat="1" ht="11.65" customHeight="1" x14ac:dyDescent="0.2">
      <c r="A1016" s="289" t="str">
        <f>IF(ISBLANK(Tracker!G967),"",Tracker!G967)</f>
        <v xml:space="preserve">FLAT 101 </v>
      </c>
      <c r="B1016" s="971" t="str">
        <f>IF(ISBLANK(Tracker!H967),"",Tracker!H967)</f>
        <v>Farnborough Road</v>
      </c>
      <c r="C1016" s="972"/>
      <c r="D1016" s="972"/>
      <c r="E1016" s="973"/>
      <c r="F1016" s="96" t="str">
        <f>IF(ISBLANK(Tracker!L967),"",Tracker!L967)</f>
        <v>B35 7EH</v>
      </c>
      <c r="G1016" s="217">
        <f t="shared" si="106"/>
        <v>978</v>
      </c>
      <c r="H1016" s="368"/>
      <c r="I1016" s="287"/>
      <c r="J1016" s="287"/>
      <c r="K1016" s="287"/>
      <c r="L1016" s="287"/>
      <c r="M1016" s="287"/>
      <c r="N1016" s="287"/>
      <c r="O1016" s="287"/>
      <c r="P1016" s="287"/>
      <c r="Q1016" s="287"/>
      <c r="R1016" s="287"/>
      <c r="S1016" s="287"/>
      <c r="T1016" s="286"/>
      <c r="U1016" s="367"/>
      <c r="V1016" s="287"/>
      <c r="W1016" s="287"/>
      <c r="X1016" s="287"/>
      <c r="Y1016" s="287"/>
      <c r="Z1016" s="287"/>
      <c r="AA1016" s="287"/>
      <c r="AB1016" s="287"/>
      <c r="AC1016" s="287"/>
      <c r="AD1016" s="287"/>
      <c r="AE1016" s="287"/>
      <c r="AF1016" s="287"/>
      <c r="AG1016" s="365"/>
      <c r="AH1016" s="368"/>
      <c r="AI1016" s="287"/>
      <c r="AJ1016" s="287"/>
      <c r="AK1016" s="287"/>
      <c r="AL1016" s="287"/>
      <c r="AM1016" s="287"/>
      <c r="AN1016" s="287"/>
      <c r="AO1016" s="287"/>
      <c r="AP1016" s="287"/>
      <c r="AQ1016" s="287"/>
      <c r="AR1016" s="287"/>
      <c r="AS1016" s="287"/>
      <c r="AT1016" s="286"/>
      <c r="AU1016" s="367"/>
      <c r="AV1016" s="287"/>
      <c r="AW1016" s="287"/>
      <c r="AX1016" s="287"/>
      <c r="AY1016" s="287"/>
      <c r="AZ1016" s="287"/>
      <c r="BA1016" s="287"/>
      <c r="BB1016" s="287"/>
      <c r="BC1016" s="287"/>
      <c r="BD1016" s="287"/>
      <c r="BE1016" s="287"/>
      <c r="BF1016" s="288"/>
      <c r="BG1016" s="396"/>
      <c r="BH1016" s="397"/>
      <c r="BI1016" s="287"/>
      <c r="BJ1016" s="287"/>
      <c r="BK1016" s="287"/>
      <c r="BL1016" s="287"/>
      <c r="BM1016" s="287"/>
      <c r="BN1016" s="287"/>
      <c r="BO1016" s="287"/>
      <c r="BP1016" s="287"/>
      <c r="BQ1016" s="287"/>
      <c r="BR1016" s="287"/>
      <c r="BS1016" s="287"/>
      <c r="BT1016" s="286"/>
    </row>
    <row r="1017" spans="1:72" s="217" customFormat="1" ht="11.65" customHeight="1" x14ac:dyDescent="0.2">
      <c r="A1017" s="289" t="str">
        <f>IF(ISBLANK(Tracker!G968),"",Tracker!G968)</f>
        <v xml:space="preserve">FLAT 103 </v>
      </c>
      <c r="B1017" s="971" t="str">
        <f>IF(ISBLANK(Tracker!H968),"",Tracker!H968)</f>
        <v>Farnborough Road</v>
      </c>
      <c r="C1017" s="972"/>
      <c r="D1017" s="972"/>
      <c r="E1017" s="973"/>
      <c r="F1017" s="96" t="str">
        <f>IF(ISBLANK(Tracker!L968),"",Tracker!L968)</f>
        <v>B35 7EH</v>
      </c>
      <c r="G1017" s="217">
        <f t="shared" si="106"/>
        <v>979</v>
      </c>
      <c r="H1017" s="368"/>
      <c r="I1017" s="287"/>
      <c r="J1017" s="287"/>
      <c r="K1017" s="287"/>
      <c r="L1017" s="287"/>
      <c r="M1017" s="287"/>
      <c r="N1017" s="287"/>
      <c r="O1017" s="287"/>
      <c r="P1017" s="287"/>
      <c r="Q1017" s="287"/>
      <c r="R1017" s="287"/>
      <c r="S1017" s="287"/>
      <c r="T1017" s="286"/>
      <c r="U1017" s="367"/>
      <c r="V1017" s="287"/>
      <c r="W1017" s="287"/>
      <c r="X1017" s="287"/>
      <c r="Y1017" s="287"/>
      <c r="Z1017" s="287"/>
      <c r="AA1017" s="287"/>
      <c r="AB1017" s="287"/>
      <c r="AC1017" s="287"/>
      <c r="AD1017" s="287"/>
      <c r="AE1017" s="287"/>
      <c r="AF1017" s="287"/>
      <c r="AG1017" s="365"/>
      <c r="AH1017" s="368"/>
      <c r="AI1017" s="287"/>
      <c r="AJ1017" s="287"/>
      <c r="AK1017" s="287"/>
      <c r="AL1017" s="287"/>
      <c r="AM1017" s="287"/>
      <c r="AN1017" s="287"/>
      <c r="AO1017" s="287"/>
      <c r="AP1017" s="287"/>
      <c r="AQ1017" s="287"/>
      <c r="AR1017" s="287"/>
      <c r="AS1017" s="287"/>
      <c r="AT1017" s="286"/>
      <c r="AU1017" s="367"/>
      <c r="AV1017" s="287"/>
      <c r="AW1017" s="287"/>
      <c r="AX1017" s="287"/>
      <c r="AY1017" s="287"/>
      <c r="AZ1017" s="287"/>
      <c r="BA1017" s="287"/>
      <c r="BB1017" s="287"/>
      <c r="BC1017" s="287"/>
      <c r="BD1017" s="287"/>
      <c r="BE1017" s="287"/>
      <c r="BF1017" s="288"/>
      <c r="BG1017" s="396"/>
      <c r="BH1017" s="397"/>
      <c r="BI1017" s="287"/>
      <c r="BJ1017" s="287"/>
      <c r="BK1017" s="287"/>
      <c r="BL1017" s="287"/>
      <c r="BM1017" s="287"/>
      <c r="BN1017" s="287"/>
      <c r="BO1017" s="287"/>
      <c r="BP1017" s="287"/>
      <c r="BQ1017" s="287"/>
      <c r="BR1017" s="287"/>
      <c r="BS1017" s="287"/>
      <c r="BT1017" s="286"/>
    </row>
    <row r="1018" spans="1:72" s="217" customFormat="1" ht="11.65" customHeight="1" x14ac:dyDescent="0.2">
      <c r="A1018" s="289" t="str">
        <f>IF(ISBLANK(Tracker!G969),"",Tracker!G969)</f>
        <v xml:space="preserve">FLAT 105 </v>
      </c>
      <c r="B1018" s="971" t="str">
        <f>IF(ISBLANK(Tracker!H969),"",Tracker!H969)</f>
        <v>Farnborough Road</v>
      </c>
      <c r="C1018" s="972"/>
      <c r="D1018" s="972"/>
      <c r="E1018" s="973"/>
      <c r="F1018" s="96" t="str">
        <f>IF(ISBLANK(Tracker!L969),"",Tracker!L969)</f>
        <v>B35 7EH</v>
      </c>
      <c r="G1018" s="217">
        <f t="shared" si="106"/>
        <v>980</v>
      </c>
      <c r="H1018" s="368"/>
      <c r="I1018" s="287"/>
      <c r="J1018" s="287"/>
      <c r="K1018" s="287"/>
      <c r="L1018" s="287"/>
      <c r="M1018" s="287"/>
      <c r="N1018" s="287"/>
      <c r="O1018" s="287"/>
      <c r="P1018" s="287"/>
      <c r="Q1018" s="287"/>
      <c r="R1018" s="287"/>
      <c r="S1018" s="287"/>
      <c r="T1018" s="286"/>
      <c r="U1018" s="367"/>
      <c r="V1018" s="287"/>
      <c r="W1018" s="287"/>
      <c r="X1018" s="287"/>
      <c r="Y1018" s="287"/>
      <c r="Z1018" s="287"/>
      <c r="AA1018" s="287"/>
      <c r="AB1018" s="287"/>
      <c r="AC1018" s="287"/>
      <c r="AD1018" s="287"/>
      <c r="AE1018" s="287"/>
      <c r="AF1018" s="287"/>
      <c r="AG1018" s="365"/>
      <c r="AH1018" s="368"/>
      <c r="AI1018" s="287"/>
      <c r="AJ1018" s="287"/>
      <c r="AK1018" s="287"/>
      <c r="AL1018" s="287"/>
      <c r="AM1018" s="287"/>
      <c r="AN1018" s="287"/>
      <c r="AO1018" s="287"/>
      <c r="AP1018" s="287"/>
      <c r="AQ1018" s="287"/>
      <c r="AR1018" s="287"/>
      <c r="AS1018" s="287"/>
      <c r="AT1018" s="286"/>
      <c r="AU1018" s="367"/>
      <c r="AV1018" s="287"/>
      <c r="AW1018" s="287"/>
      <c r="AX1018" s="287"/>
      <c r="AY1018" s="287"/>
      <c r="AZ1018" s="287"/>
      <c r="BA1018" s="287"/>
      <c r="BB1018" s="287"/>
      <c r="BC1018" s="287"/>
      <c r="BD1018" s="287"/>
      <c r="BE1018" s="287"/>
      <c r="BF1018" s="288"/>
      <c r="BG1018" s="396"/>
      <c r="BH1018" s="397"/>
      <c r="BI1018" s="287"/>
      <c r="BJ1018" s="287"/>
      <c r="BK1018" s="287"/>
      <c r="BL1018" s="287"/>
      <c r="BM1018" s="287"/>
      <c r="BN1018" s="287"/>
      <c r="BO1018" s="287"/>
      <c r="BP1018" s="287"/>
      <c r="BQ1018" s="287"/>
      <c r="BR1018" s="287"/>
      <c r="BS1018" s="287"/>
      <c r="BT1018" s="286"/>
    </row>
    <row r="1019" spans="1:72" s="217" customFormat="1" ht="11.65" customHeight="1" x14ac:dyDescent="0.2">
      <c r="A1019" s="289" t="str">
        <f>IF(ISBLANK(Tracker!G970),"",Tracker!G970)</f>
        <v>FLAT 107</v>
      </c>
      <c r="B1019" s="971" t="str">
        <f>IF(ISBLANK(Tracker!H970),"",Tracker!H970)</f>
        <v>Farnborough Road</v>
      </c>
      <c r="C1019" s="972"/>
      <c r="D1019" s="972"/>
      <c r="E1019" s="973"/>
      <c r="F1019" s="96" t="str">
        <f>IF(ISBLANK(Tracker!L970),"",Tracker!L970)</f>
        <v>B35 7EH</v>
      </c>
      <c r="G1019" s="217">
        <f t="shared" si="106"/>
        <v>981</v>
      </c>
      <c r="H1019" s="368"/>
      <c r="I1019" s="287"/>
      <c r="J1019" s="287"/>
      <c r="K1019" s="287"/>
      <c r="L1019" s="287"/>
      <c r="M1019" s="287"/>
      <c r="N1019" s="287"/>
      <c r="O1019" s="287"/>
      <c r="P1019" s="287"/>
      <c r="Q1019" s="287"/>
      <c r="R1019" s="287"/>
      <c r="S1019" s="287"/>
      <c r="T1019" s="286"/>
      <c r="U1019" s="367"/>
      <c r="V1019" s="287"/>
      <c r="W1019" s="287"/>
      <c r="X1019" s="287"/>
      <c r="Y1019" s="287"/>
      <c r="Z1019" s="287"/>
      <c r="AA1019" s="287"/>
      <c r="AB1019" s="287"/>
      <c r="AC1019" s="287"/>
      <c r="AD1019" s="287"/>
      <c r="AE1019" s="287"/>
      <c r="AF1019" s="287"/>
      <c r="AG1019" s="365"/>
      <c r="AH1019" s="368"/>
      <c r="AI1019" s="287"/>
      <c r="AJ1019" s="287"/>
      <c r="AK1019" s="287"/>
      <c r="AL1019" s="287"/>
      <c r="AM1019" s="287"/>
      <c r="AN1019" s="287"/>
      <c r="AO1019" s="287"/>
      <c r="AP1019" s="287"/>
      <c r="AQ1019" s="287"/>
      <c r="AR1019" s="287"/>
      <c r="AS1019" s="287"/>
      <c r="AT1019" s="286"/>
      <c r="AU1019" s="367"/>
      <c r="AV1019" s="287"/>
      <c r="AW1019" s="287"/>
      <c r="AX1019" s="287"/>
      <c r="AY1019" s="287"/>
      <c r="AZ1019" s="287"/>
      <c r="BA1019" s="287"/>
      <c r="BB1019" s="287"/>
      <c r="BC1019" s="287"/>
      <c r="BD1019" s="287"/>
      <c r="BE1019" s="287"/>
      <c r="BF1019" s="288"/>
      <c r="BG1019" s="396"/>
      <c r="BH1019" s="397"/>
      <c r="BI1019" s="287"/>
      <c r="BJ1019" s="287"/>
      <c r="BK1019" s="287"/>
      <c r="BL1019" s="287"/>
      <c r="BM1019" s="287"/>
      <c r="BN1019" s="287"/>
      <c r="BO1019" s="287"/>
      <c r="BP1019" s="287"/>
      <c r="BQ1019" s="287"/>
      <c r="BR1019" s="287"/>
      <c r="BS1019" s="287"/>
      <c r="BT1019" s="286"/>
    </row>
    <row r="1020" spans="1:72" s="217" customFormat="1" ht="11.65" customHeight="1" x14ac:dyDescent="0.2">
      <c r="A1020" s="289" t="str">
        <f>IF(ISBLANK(Tracker!G971),"",Tracker!G971)</f>
        <v xml:space="preserve">FLAT 109 </v>
      </c>
      <c r="B1020" s="971" t="str">
        <f>IF(ISBLANK(Tracker!H971),"",Tracker!H971)</f>
        <v>Farnborough Road</v>
      </c>
      <c r="C1020" s="972"/>
      <c r="D1020" s="972"/>
      <c r="E1020" s="973"/>
      <c r="F1020" s="96" t="str">
        <f>IF(ISBLANK(Tracker!L971),"",Tracker!L971)</f>
        <v>B35 7EH</v>
      </c>
      <c r="G1020" s="217">
        <f t="shared" si="106"/>
        <v>982</v>
      </c>
      <c r="H1020" s="368"/>
      <c r="I1020" s="287"/>
      <c r="J1020" s="287"/>
      <c r="K1020" s="287"/>
      <c r="L1020" s="287"/>
      <c r="M1020" s="287"/>
      <c r="N1020" s="287"/>
      <c r="O1020" s="287"/>
      <c r="P1020" s="287"/>
      <c r="Q1020" s="287"/>
      <c r="R1020" s="287"/>
      <c r="S1020" s="287"/>
      <c r="T1020" s="286"/>
      <c r="U1020" s="367"/>
      <c r="V1020" s="287"/>
      <c r="W1020" s="287"/>
      <c r="X1020" s="287"/>
      <c r="Y1020" s="287"/>
      <c r="Z1020" s="287"/>
      <c r="AA1020" s="287"/>
      <c r="AB1020" s="287"/>
      <c r="AC1020" s="287"/>
      <c r="AD1020" s="287"/>
      <c r="AE1020" s="287"/>
      <c r="AF1020" s="287"/>
      <c r="AG1020" s="365"/>
      <c r="AH1020" s="368"/>
      <c r="AI1020" s="287"/>
      <c r="AJ1020" s="287"/>
      <c r="AK1020" s="287"/>
      <c r="AL1020" s="287"/>
      <c r="AM1020" s="287"/>
      <c r="AN1020" s="287"/>
      <c r="AO1020" s="287"/>
      <c r="AP1020" s="287"/>
      <c r="AQ1020" s="287"/>
      <c r="AR1020" s="287"/>
      <c r="AS1020" s="287"/>
      <c r="AT1020" s="286"/>
      <c r="AU1020" s="367"/>
      <c r="AV1020" s="287"/>
      <c r="AW1020" s="287"/>
      <c r="AX1020" s="287"/>
      <c r="AY1020" s="287"/>
      <c r="AZ1020" s="287"/>
      <c r="BA1020" s="287"/>
      <c r="BB1020" s="287"/>
      <c r="BC1020" s="287"/>
      <c r="BD1020" s="287"/>
      <c r="BE1020" s="287"/>
      <c r="BF1020" s="288"/>
      <c r="BG1020" s="396"/>
      <c r="BH1020" s="397"/>
      <c r="BI1020" s="287"/>
      <c r="BJ1020" s="287"/>
      <c r="BK1020" s="287"/>
      <c r="BL1020" s="287"/>
      <c r="BM1020" s="287"/>
      <c r="BN1020" s="287"/>
      <c r="BO1020" s="287"/>
      <c r="BP1020" s="287"/>
      <c r="BQ1020" s="287"/>
      <c r="BR1020" s="287"/>
      <c r="BS1020" s="287"/>
      <c r="BT1020" s="286"/>
    </row>
    <row r="1021" spans="1:72" s="217" customFormat="1" ht="11.65" customHeight="1" x14ac:dyDescent="0.2">
      <c r="A1021" s="289" t="str">
        <f>IF(ISBLANK(Tracker!G972),"",Tracker!G972)</f>
        <v xml:space="preserve">FLAT 111 </v>
      </c>
      <c r="B1021" s="971" t="str">
        <f>IF(ISBLANK(Tracker!H972),"",Tracker!H972)</f>
        <v>Farnborough Road</v>
      </c>
      <c r="C1021" s="972"/>
      <c r="D1021" s="972"/>
      <c r="E1021" s="973"/>
      <c r="F1021" s="96" t="str">
        <f>IF(ISBLANK(Tracker!L972),"",Tracker!L972)</f>
        <v>B35 7EH</v>
      </c>
      <c r="G1021" s="217">
        <f t="shared" si="106"/>
        <v>983</v>
      </c>
      <c r="H1021" s="368"/>
      <c r="I1021" s="287"/>
      <c r="J1021" s="287"/>
      <c r="K1021" s="287"/>
      <c r="L1021" s="287"/>
      <c r="M1021" s="287"/>
      <c r="N1021" s="287"/>
      <c r="O1021" s="287"/>
      <c r="P1021" s="287"/>
      <c r="Q1021" s="287"/>
      <c r="R1021" s="287"/>
      <c r="S1021" s="287"/>
      <c r="T1021" s="286"/>
      <c r="U1021" s="367"/>
      <c r="V1021" s="287"/>
      <c r="W1021" s="287"/>
      <c r="X1021" s="287"/>
      <c r="Y1021" s="287"/>
      <c r="Z1021" s="287"/>
      <c r="AA1021" s="287"/>
      <c r="AB1021" s="287"/>
      <c r="AC1021" s="287"/>
      <c r="AD1021" s="287"/>
      <c r="AE1021" s="287"/>
      <c r="AF1021" s="287"/>
      <c r="AG1021" s="365"/>
      <c r="AH1021" s="368"/>
      <c r="AI1021" s="287"/>
      <c r="AJ1021" s="287"/>
      <c r="AK1021" s="287"/>
      <c r="AL1021" s="287"/>
      <c r="AM1021" s="287"/>
      <c r="AN1021" s="287"/>
      <c r="AO1021" s="287"/>
      <c r="AP1021" s="287"/>
      <c r="AQ1021" s="287"/>
      <c r="AR1021" s="287"/>
      <c r="AS1021" s="287"/>
      <c r="AT1021" s="286"/>
      <c r="AU1021" s="367"/>
      <c r="AV1021" s="287"/>
      <c r="AW1021" s="287"/>
      <c r="AX1021" s="287"/>
      <c r="AY1021" s="287"/>
      <c r="AZ1021" s="287"/>
      <c r="BA1021" s="287"/>
      <c r="BB1021" s="287"/>
      <c r="BC1021" s="287"/>
      <c r="BD1021" s="287"/>
      <c r="BE1021" s="287"/>
      <c r="BF1021" s="288"/>
      <c r="BG1021" s="396"/>
      <c r="BH1021" s="397"/>
      <c r="BI1021" s="287"/>
      <c r="BJ1021" s="287"/>
      <c r="BK1021" s="287"/>
      <c r="BL1021" s="287"/>
      <c r="BM1021" s="287"/>
      <c r="BN1021" s="287"/>
      <c r="BO1021" s="287"/>
      <c r="BP1021" s="287"/>
      <c r="BQ1021" s="287"/>
      <c r="BR1021" s="287"/>
      <c r="BS1021" s="287"/>
      <c r="BT1021" s="286"/>
    </row>
    <row r="1022" spans="1:72" s="217" customFormat="1" ht="11.65" customHeight="1" x14ac:dyDescent="0.2">
      <c r="A1022" s="289" t="str">
        <f>IF(ISBLANK(Tracker!G973),"",Tracker!G973)</f>
        <v>FLAT 113</v>
      </c>
      <c r="B1022" s="971" t="str">
        <f>IF(ISBLANK(Tracker!H973),"",Tracker!H973)</f>
        <v>Farnborough Road</v>
      </c>
      <c r="C1022" s="972"/>
      <c r="D1022" s="972"/>
      <c r="E1022" s="973"/>
      <c r="F1022" s="96" t="str">
        <f>IF(ISBLANK(Tracker!L973),"",Tracker!L973)</f>
        <v>B35 7EH</v>
      </c>
      <c r="G1022" s="217">
        <f t="shared" si="106"/>
        <v>984</v>
      </c>
      <c r="H1022" s="368"/>
      <c r="I1022" s="287"/>
      <c r="J1022" s="287"/>
      <c r="K1022" s="287"/>
      <c r="L1022" s="287"/>
      <c r="M1022" s="287"/>
      <c r="N1022" s="287"/>
      <c r="O1022" s="287"/>
      <c r="P1022" s="287"/>
      <c r="Q1022" s="287"/>
      <c r="R1022" s="287"/>
      <c r="S1022" s="287"/>
      <c r="T1022" s="286"/>
      <c r="U1022" s="367"/>
      <c r="V1022" s="287"/>
      <c r="W1022" s="287"/>
      <c r="X1022" s="287"/>
      <c r="Y1022" s="287"/>
      <c r="Z1022" s="287"/>
      <c r="AA1022" s="287"/>
      <c r="AB1022" s="287"/>
      <c r="AC1022" s="287"/>
      <c r="AD1022" s="287"/>
      <c r="AE1022" s="287"/>
      <c r="AF1022" s="287"/>
      <c r="AG1022" s="365"/>
      <c r="AH1022" s="368"/>
      <c r="AI1022" s="287"/>
      <c r="AJ1022" s="287"/>
      <c r="AK1022" s="287"/>
      <c r="AL1022" s="287"/>
      <c r="AM1022" s="287"/>
      <c r="AN1022" s="287"/>
      <c r="AO1022" s="287"/>
      <c r="AP1022" s="287"/>
      <c r="AQ1022" s="287"/>
      <c r="AR1022" s="287"/>
      <c r="AS1022" s="287"/>
      <c r="AT1022" s="286"/>
      <c r="AU1022" s="367"/>
      <c r="AV1022" s="287"/>
      <c r="AW1022" s="287"/>
      <c r="AX1022" s="287"/>
      <c r="AY1022" s="287"/>
      <c r="AZ1022" s="287"/>
      <c r="BA1022" s="287"/>
      <c r="BB1022" s="287"/>
      <c r="BC1022" s="287"/>
      <c r="BD1022" s="287"/>
      <c r="BE1022" s="287"/>
      <c r="BF1022" s="288"/>
      <c r="BG1022" s="396"/>
      <c r="BH1022" s="397"/>
      <c r="BI1022" s="287"/>
      <c r="BJ1022" s="287"/>
      <c r="BK1022" s="287"/>
      <c r="BL1022" s="287"/>
      <c r="BM1022" s="287"/>
      <c r="BN1022" s="287"/>
      <c r="BO1022" s="287"/>
      <c r="BP1022" s="287"/>
      <c r="BQ1022" s="287"/>
      <c r="BR1022" s="287"/>
      <c r="BS1022" s="287"/>
      <c r="BT1022" s="286"/>
    </row>
    <row r="1023" spans="1:72" s="217" customFormat="1" ht="11.65" customHeight="1" x14ac:dyDescent="0.2">
      <c r="A1023" s="289" t="str">
        <f>IF(ISBLANK(Tracker!G974),"",Tracker!G974)</f>
        <v xml:space="preserve">FLAT 115 </v>
      </c>
      <c r="B1023" s="971" t="str">
        <f>IF(ISBLANK(Tracker!H974),"",Tracker!H974)</f>
        <v>Farnborough Road</v>
      </c>
      <c r="C1023" s="972"/>
      <c r="D1023" s="972"/>
      <c r="E1023" s="973"/>
      <c r="F1023" s="96" t="str">
        <f>IF(ISBLANK(Tracker!L974),"",Tracker!L974)</f>
        <v>B35 7EH</v>
      </c>
      <c r="G1023" s="217">
        <f t="shared" si="106"/>
        <v>985</v>
      </c>
      <c r="H1023" s="368"/>
      <c r="I1023" s="287"/>
      <c r="J1023" s="287"/>
      <c r="K1023" s="287"/>
      <c r="L1023" s="287"/>
      <c r="M1023" s="287"/>
      <c r="N1023" s="287"/>
      <c r="O1023" s="287"/>
      <c r="P1023" s="287"/>
      <c r="Q1023" s="287"/>
      <c r="R1023" s="287"/>
      <c r="S1023" s="287"/>
      <c r="T1023" s="286"/>
      <c r="U1023" s="367"/>
      <c r="V1023" s="287"/>
      <c r="W1023" s="287"/>
      <c r="X1023" s="287"/>
      <c r="Y1023" s="287"/>
      <c r="Z1023" s="287"/>
      <c r="AA1023" s="287"/>
      <c r="AB1023" s="287"/>
      <c r="AC1023" s="287"/>
      <c r="AD1023" s="287"/>
      <c r="AE1023" s="287"/>
      <c r="AF1023" s="287"/>
      <c r="AG1023" s="365"/>
      <c r="AH1023" s="368"/>
      <c r="AI1023" s="287"/>
      <c r="AJ1023" s="287"/>
      <c r="AK1023" s="287"/>
      <c r="AL1023" s="287"/>
      <c r="AM1023" s="287"/>
      <c r="AN1023" s="287"/>
      <c r="AO1023" s="287"/>
      <c r="AP1023" s="287"/>
      <c r="AQ1023" s="287"/>
      <c r="AR1023" s="287"/>
      <c r="AS1023" s="287"/>
      <c r="AT1023" s="286"/>
      <c r="AU1023" s="367"/>
      <c r="AV1023" s="287"/>
      <c r="AW1023" s="287"/>
      <c r="AX1023" s="287"/>
      <c r="AY1023" s="287"/>
      <c r="AZ1023" s="287"/>
      <c r="BA1023" s="287"/>
      <c r="BB1023" s="287"/>
      <c r="BC1023" s="287"/>
      <c r="BD1023" s="287"/>
      <c r="BE1023" s="287"/>
      <c r="BF1023" s="288"/>
      <c r="BG1023" s="396"/>
      <c r="BH1023" s="397"/>
      <c r="BI1023" s="287"/>
      <c r="BJ1023" s="287"/>
      <c r="BK1023" s="287"/>
      <c r="BL1023" s="287"/>
      <c r="BM1023" s="287"/>
      <c r="BN1023" s="287"/>
      <c r="BO1023" s="287"/>
      <c r="BP1023" s="287"/>
      <c r="BQ1023" s="287"/>
      <c r="BR1023" s="287"/>
      <c r="BS1023" s="287"/>
      <c r="BT1023" s="286"/>
    </row>
    <row r="1024" spans="1:72" s="217" customFormat="1" ht="11.65" customHeight="1" x14ac:dyDescent="0.2">
      <c r="A1024" s="289" t="str">
        <f>IF(ISBLANK(Tracker!G975),"",Tracker!G975)</f>
        <v xml:space="preserve">FLAT 117 </v>
      </c>
      <c r="B1024" s="971" t="str">
        <f>IF(ISBLANK(Tracker!H975),"",Tracker!H975)</f>
        <v>Farnborough Road</v>
      </c>
      <c r="C1024" s="972"/>
      <c r="D1024" s="972"/>
      <c r="E1024" s="973"/>
      <c r="F1024" s="96" t="str">
        <f>IF(ISBLANK(Tracker!L975),"",Tracker!L975)</f>
        <v>B35 7EH</v>
      </c>
      <c r="G1024" s="217">
        <f t="shared" si="106"/>
        <v>986</v>
      </c>
      <c r="H1024" s="368"/>
      <c r="I1024" s="287"/>
      <c r="J1024" s="287"/>
      <c r="K1024" s="287"/>
      <c r="L1024" s="287"/>
      <c r="M1024" s="287"/>
      <c r="N1024" s="287"/>
      <c r="O1024" s="287"/>
      <c r="P1024" s="287"/>
      <c r="Q1024" s="287"/>
      <c r="R1024" s="287"/>
      <c r="S1024" s="287"/>
      <c r="T1024" s="286"/>
      <c r="U1024" s="367"/>
      <c r="V1024" s="287"/>
      <c r="W1024" s="287"/>
      <c r="X1024" s="287"/>
      <c r="Y1024" s="287"/>
      <c r="Z1024" s="287"/>
      <c r="AA1024" s="287"/>
      <c r="AB1024" s="287"/>
      <c r="AC1024" s="287"/>
      <c r="AD1024" s="287"/>
      <c r="AE1024" s="287"/>
      <c r="AF1024" s="287"/>
      <c r="AG1024" s="365"/>
      <c r="AH1024" s="368"/>
      <c r="AI1024" s="287"/>
      <c r="AJ1024" s="287"/>
      <c r="AK1024" s="287"/>
      <c r="AL1024" s="287"/>
      <c r="AM1024" s="287"/>
      <c r="AN1024" s="287"/>
      <c r="AO1024" s="287"/>
      <c r="AP1024" s="287"/>
      <c r="AQ1024" s="287"/>
      <c r="AR1024" s="287"/>
      <c r="AS1024" s="287"/>
      <c r="AT1024" s="286"/>
      <c r="AU1024" s="367"/>
      <c r="AV1024" s="287"/>
      <c r="AW1024" s="287"/>
      <c r="AX1024" s="287"/>
      <c r="AY1024" s="287"/>
      <c r="AZ1024" s="287"/>
      <c r="BA1024" s="287"/>
      <c r="BB1024" s="287"/>
      <c r="BC1024" s="287"/>
      <c r="BD1024" s="287"/>
      <c r="BE1024" s="287"/>
      <c r="BF1024" s="288"/>
      <c r="BG1024" s="396"/>
      <c r="BH1024" s="397"/>
      <c r="BI1024" s="287"/>
      <c r="BJ1024" s="287"/>
      <c r="BK1024" s="287"/>
      <c r="BL1024" s="287"/>
      <c r="BM1024" s="287"/>
      <c r="BN1024" s="287"/>
      <c r="BO1024" s="287"/>
      <c r="BP1024" s="287"/>
      <c r="BQ1024" s="287"/>
      <c r="BR1024" s="287"/>
      <c r="BS1024" s="287"/>
      <c r="BT1024" s="286"/>
    </row>
    <row r="1025" spans="1:72" s="217" customFormat="1" ht="11.65" customHeight="1" x14ac:dyDescent="0.2">
      <c r="A1025" s="289" t="str">
        <f>IF(ISBLANK(Tracker!G976),"",Tracker!G976)</f>
        <v xml:space="preserve">FLAT 119 </v>
      </c>
      <c r="B1025" s="971" t="str">
        <f>IF(ISBLANK(Tracker!H976),"",Tracker!H976)</f>
        <v>Farnborough Road</v>
      </c>
      <c r="C1025" s="972"/>
      <c r="D1025" s="972"/>
      <c r="E1025" s="973"/>
      <c r="F1025" s="96" t="str">
        <f>IF(ISBLANK(Tracker!L976),"",Tracker!L976)</f>
        <v>B35 7EH</v>
      </c>
      <c r="G1025" s="217">
        <f t="shared" si="106"/>
        <v>987</v>
      </c>
      <c r="H1025" s="368"/>
      <c r="I1025" s="287"/>
      <c r="J1025" s="287"/>
      <c r="K1025" s="287"/>
      <c r="L1025" s="287"/>
      <c r="M1025" s="287"/>
      <c r="N1025" s="287"/>
      <c r="O1025" s="287"/>
      <c r="P1025" s="287"/>
      <c r="Q1025" s="287"/>
      <c r="R1025" s="287"/>
      <c r="S1025" s="287"/>
      <c r="T1025" s="286"/>
      <c r="U1025" s="367"/>
      <c r="V1025" s="287"/>
      <c r="W1025" s="287"/>
      <c r="X1025" s="287"/>
      <c r="Y1025" s="287"/>
      <c r="Z1025" s="287"/>
      <c r="AA1025" s="287"/>
      <c r="AB1025" s="287"/>
      <c r="AC1025" s="287"/>
      <c r="AD1025" s="287"/>
      <c r="AE1025" s="287"/>
      <c r="AF1025" s="287"/>
      <c r="AG1025" s="365"/>
      <c r="AH1025" s="368"/>
      <c r="AI1025" s="287"/>
      <c r="AJ1025" s="287"/>
      <c r="AK1025" s="287"/>
      <c r="AL1025" s="287"/>
      <c r="AM1025" s="287"/>
      <c r="AN1025" s="287"/>
      <c r="AO1025" s="287"/>
      <c r="AP1025" s="287"/>
      <c r="AQ1025" s="287"/>
      <c r="AR1025" s="287"/>
      <c r="AS1025" s="287"/>
      <c r="AT1025" s="286"/>
      <c r="AU1025" s="367"/>
      <c r="AV1025" s="287"/>
      <c r="AW1025" s="287"/>
      <c r="AX1025" s="287"/>
      <c r="AY1025" s="287"/>
      <c r="AZ1025" s="287"/>
      <c r="BA1025" s="287"/>
      <c r="BB1025" s="287"/>
      <c r="BC1025" s="287"/>
      <c r="BD1025" s="287"/>
      <c r="BE1025" s="287"/>
      <c r="BF1025" s="288"/>
      <c r="BG1025" s="396"/>
      <c r="BH1025" s="397"/>
      <c r="BI1025" s="287"/>
      <c r="BJ1025" s="287"/>
      <c r="BK1025" s="287"/>
      <c r="BL1025" s="287"/>
      <c r="BM1025" s="287"/>
      <c r="BN1025" s="287"/>
      <c r="BO1025" s="287"/>
      <c r="BP1025" s="287"/>
      <c r="BQ1025" s="287"/>
      <c r="BR1025" s="287"/>
      <c r="BS1025" s="287"/>
      <c r="BT1025" s="286"/>
    </row>
    <row r="1026" spans="1:72" s="217" customFormat="1" ht="11.65" customHeight="1" x14ac:dyDescent="0.2">
      <c r="A1026" s="289" t="str">
        <f>IF(ISBLANK(Tracker!G977),"",Tracker!G977)</f>
        <v xml:space="preserve">FLAT 121 </v>
      </c>
      <c r="B1026" s="971" t="str">
        <f>IF(ISBLANK(Tracker!H977),"",Tracker!H977)</f>
        <v>Farnborough Road</v>
      </c>
      <c r="C1026" s="972"/>
      <c r="D1026" s="972"/>
      <c r="E1026" s="973"/>
      <c r="F1026" s="96" t="str">
        <f>IF(ISBLANK(Tracker!L977),"",Tracker!L977)</f>
        <v>B35 7EH</v>
      </c>
      <c r="G1026" s="217">
        <f t="shared" si="106"/>
        <v>988</v>
      </c>
      <c r="H1026" s="368"/>
      <c r="I1026" s="287"/>
      <c r="J1026" s="287"/>
      <c r="K1026" s="287"/>
      <c r="L1026" s="287"/>
      <c r="M1026" s="287"/>
      <c r="N1026" s="287"/>
      <c r="O1026" s="287"/>
      <c r="P1026" s="287"/>
      <c r="Q1026" s="287"/>
      <c r="R1026" s="287"/>
      <c r="S1026" s="287"/>
      <c r="T1026" s="286"/>
      <c r="U1026" s="367"/>
      <c r="V1026" s="287"/>
      <c r="W1026" s="287"/>
      <c r="X1026" s="287"/>
      <c r="Y1026" s="287"/>
      <c r="Z1026" s="287"/>
      <c r="AA1026" s="287"/>
      <c r="AB1026" s="287"/>
      <c r="AC1026" s="287"/>
      <c r="AD1026" s="287"/>
      <c r="AE1026" s="287"/>
      <c r="AF1026" s="287"/>
      <c r="AG1026" s="365"/>
      <c r="AH1026" s="368"/>
      <c r="AI1026" s="287"/>
      <c r="AJ1026" s="287"/>
      <c r="AK1026" s="287"/>
      <c r="AL1026" s="287"/>
      <c r="AM1026" s="287"/>
      <c r="AN1026" s="287"/>
      <c r="AO1026" s="287"/>
      <c r="AP1026" s="287"/>
      <c r="AQ1026" s="287"/>
      <c r="AR1026" s="287"/>
      <c r="AS1026" s="287"/>
      <c r="AT1026" s="286"/>
      <c r="AU1026" s="367"/>
      <c r="AV1026" s="287"/>
      <c r="AW1026" s="287"/>
      <c r="AX1026" s="287"/>
      <c r="AY1026" s="287"/>
      <c r="AZ1026" s="287"/>
      <c r="BA1026" s="287"/>
      <c r="BB1026" s="287"/>
      <c r="BC1026" s="287"/>
      <c r="BD1026" s="287"/>
      <c r="BE1026" s="287"/>
      <c r="BF1026" s="288"/>
      <c r="BG1026" s="396"/>
      <c r="BH1026" s="397"/>
      <c r="BI1026" s="287"/>
      <c r="BJ1026" s="287"/>
      <c r="BK1026" s="287"/>
      <c r="BL1026" s="287"/>
      <c r="BM1026" s="287"/>
      <c r="BN1026" s="287"/>
      <c r="BO1026" s="287"/>
      <c r="BP1026" s="287"/>
      <c r="BQ1026" s="287"/>
      <c r="BR1026" s="287"/>
      <c r="BS1026" s="287"/>
      <c r="BT1026" s="286"/>
    </row>
    <row r="1027" spans="1:72" s="217" customFormat="1" ht="11.65" customHeight="1" x14ac:dyDescent="0.2">
      <c r="A1027" s="289" t="str">
        <f>IF(ISBLANK(Tracker!G978),"",Tracker!G978)</f>
        <v xml:space="preserve">FLAT 123 </v>
      </c>
      <c r="B1027" s="971" t="str">
        <f>IF(ISBLANK(Tracker!H978),"",Tracker!H978)</f>
        <v>Farnborough Road</v>
      </c>
      <c r="C1027" s="972"/>
      <c r="D1027" s="972"/>
      <c r="E1027" s="973"/>
      <c r="F1027" s="96" t="str">
        <f>IF(ISBLANK(Tracker!L978),"",Tracker!L978)</f>
        <v>B35 7EH</v>
      </c>
      <c r="G1027" s="217">
        <f t="shared" si="106"/>
        <v>989</v>
      </c>
      <c r="H1027" s="368"/>
      <c r="I1027" s="287"/>
      <c r="J1027" s="287"/>
      <c r="K1027" s="287"/>
      <c r="L1027" s="287"/>
      <c r="M1027" s="287"/>
      <c r="N1027" s="287"/>
      <c r="O1027" s="287"/>
      <c r="P1027" s="287"/>
      <c r="Q1027" s="287"/>
      <c r="R1027" s="287"/>
      <c r="S1027" s="287"/>
      <c r="T1027" s="286"/>
      <c r="U1027" s="367"/>
      <c r="V1027" s="287"/>
      <c r="W1027" s="287"/>
      <c r="X1027" s="287"/>
      <c r="Y1027" s="287"/>
      <c r="Z1027" s="287"/>
      <c r="AA1027" s="287"/>
      <c r="AB1027" s="287"/>
      <c r="AC1027" s="287"/>
      <c r="AD1027" s="287"/>
      <c r="AE1027" s="287"/>
      <c r="AF1027" s="287"/>
      <c r="AG1027" s="365"/>
      <c r="AH1027" s="368"/>
      <c r="AI1027" s="287"/>
      <c r="AJ1027" s="287"/>
      <c r="AK1027" s="287"/>
      <c r="AL1027" s="287"/>
      <c r="AM1027" s="287"/>
      <c r="AN1027" s="287"/>
      <c r="AO1027" s="287"/>
      <c r="AP1027" s="287"/>
      <c r="AQ1027" s="287"/>
      <c r="AR1027" s="287"/>
      <c r="AS1027" s="287"/>
      <c r="AT1027" s="286"/>
      <c r="AU1027" s="367"/>
      <c r="AV1027" s="287"/>
      <c r="AW1027" s="287"/>
      <c r="AX1027" s="287"/>
      <c r="AY1027" s="287"/>
      <c r="AZ1027" s="287"/>
      <c r="BA1027" s="287"/>
      <c r="BB1027" s="287"/>
      <c r="BC1027" s="287"/>
      <c r="BD1027" s="287"/>
      <c r="BE1027" s="287"/>
      <c r="BF1027" s="288"/>
      <c r="BG1027" s="396"/>
      <c r="BH1027" s="397"/>
      <c r="BI1027" s="287"/>
      <c r="BJ1027" s="287"/>
      <c r="BK1027" s="287"/>
      <c r="BL1027" s="287"/>
      <c r="BM1027" s="287"/>
      <c r="BN1027" s="287"/>
      <c r="BO1027" s="287"/>
      <c r="BP1027" s="287"/>
      <c r="BQ1027" s="287"/>
      <c r="BR1027" s="287"/>
      <c r="BS1027" s="287"/>
      <c r="BT1027" s="286"/>
    </row>
    <row r="1028" spans="1:72" s="217" customFormat="1" ht="11.65" customHeight="1" x14ac:dyDescent="0.2">
      <c r="A1028" s="289" t="str">
        <f>IF(ISBLANK(Tracker!G979),"",Tracker!G979)</f>
        <v xml:space="preserve">FLAT 31 </v>
      </c>
      <c r="B1028" s="971" t="str">
        <f>IF(ISBLANK(Tracker!H979),"",Tracker!H979)</f>
        <v>Farnborough Road</v>
      </c>
      <c r="C1028" s="972"/>
      <c r="D1028" s="972"/>
      <c r="E1028" s="973"/>
      <c r="F1028" s="96" t="str">
        <f>IF(ISBLANK(Tracker!L979),"",Tracker!L979)</f>
        <v>B35 7EH</v>
      </c>
      <c r="G1028" s="217">
        <f t="shared" si="106"/>
        <v>990</v>
      </c>
      <c r="H1028" s="368"/>
      <c r="I1028" s="287"/>
      <c r="J1028" s="287"/>
      <c r="K1028" s="287"/>
      <c r="L1028" s="287"/>
      <c r="M1028" s="287"/>
      <c r="N1028" s="287"/>
      <c r="O1028" s="287"/>
      <c r="P1028" s="287"/>
      <c r="Q1028" s="287"/>
      <c r="R1028" s="287"/>
      <c r="S1028" s="287"/>
      <c r="T1028" s="286"/>
      <c r="U1028" s="367"/>
      <c r="V1028" s="287"/>
      <c r="W1028" s="287"/>
      <c r="X1028" s="287"/>
      <c r="Y1028" s="287"/>
      <c r="Z1028" s="287"/>
      <c r="AA1028" s="287"/>
      <c r="AB1028" s="287"/>
      <c r="AC1028" s="287"/>
      <c r="AD1028" s="287"/>
      <c r="AE1028" s="287"/>
      <c r="AF1028" s="287"/>
      <c r="AG1028" s="365"/>
      <c r="AH1028" s="368"/>
      <c r="AI1028" s="287"/>
      <c r="AJ1028" s="287"/>
      <c r="AK1028" s="287"/>
      <c r="AL1028" s="287"/>
      <c r="AM1028" s="287"/>
      <c r="AN1028" s="287"/>
      <c r="AO1028" s="287"/>
      <c r="AP1028" s="287"/>
      <c r="AQ1028" s="287"/>
      <c r="AR1028" s="287"/>
      <c r="AS1028" s="287"/>
      <c r="AT1028" s="286"/>
      <c r="AU1028" s="367"/>
      <c r="AV1028" s="287"/>
      <c r="AW1028" s="287"/>
      <c r="AX1028" s="287"/>
      <c r="AY1028" s="287"/>
      <c r="AZ1028" s="287"/>
      <c r="BA1028" s="287"/>
      <c r="BB1028" s="287"/>
      <c r="BC1028" s="287"/>
      <c r="BD1028" s="287"/>
      <c r="BE1028" s="287"/>
      <c r="BF1028" s="288"/>
      <c r="BG1028" s="396"/>
      <c r="BH1028" s="397"/>
      <c r="BI1028" s="287"/>
      <c r="BJ1028" s="287"/>
      <c r="BK1028" s="287"/>
      <c r="BL1028" s="287"/>
      <c r="BM1028" s="287"/>
      <c r="BN1028" s="287"/>
      <c r="BO1028" s="287"/>
      <c r="BP1028" s="287"/>
      <c r="BQ1028" s="287"/>
      <c r="BR1028" s="287"/>
      <c r="BS1028" s="287"/>
      <c r="BT1028" s="286"/>
    </row>
    <row r="1029" spans="1:72" s="217" customFormat="1" ht="11.65" customHeight="1" x14ac:dyDescent="0.2">
      <c r="A1029" s="289">
        <f>IF(ISBLANK(Tracker!G980),"",Tracker!G980)</f>
        <v>100</v>
      </c>
      <c r="B1029" s="971" t="str">
        <f>IF(ISBLANK(Tracker!H980),"",Tracker!H980)</f>
        <v>Farnborough Road</v>
      </c>
      <c r="C1029" s="972"/>
      <c r="D1029" s="972"/>
      <c r="E1029" s="973"/>
      <c r="F1029" s="96" t="str">
        <f>IF(ISBLANK(Tracker!L980),"",Tracker!L980)</f>
        <v>B35 7JG</v>
      </c>
      <c r="G1029" s="217">
        <f t="shared" si="106"/>
        <v>991</v>
      </c>
      <c r="H1029" s="368"/>
      <c r="I1029" s="287"/>
      <c r="J1029" s="287"/>
      <c r="K1029" s="287"/>
      <c r="L1029" s="287"/>
      <c r="M1029" s="287"/>
      <c r="N1029" s="287"/>
      <c r="O1029" s="287"/>
      <c r="P1029" s="287"/>
      <c r="Q1029" s="287"/>
      <c r="R1029" s="287"/>
      <c r="S1029" s="287"/>
      <c r="T1029" s="286"/>
      <c r="U1029" s="367"/>
      <c r="V1029" s="287"/>
      <c r="W1029" s="287"/>
      <c r="X1029" s="287"/>
      <c r="Y1029" s="287"/>
      <c r="Z1029" s="287"/>
      <c r="AA1029" s="287"/>
      <c r="AB1029" s="287"/>
      <c r="AC1029" s="287"/>
      <c r="AD1029" s="287"/>
      <c r="AE1029" s="287"/>
      <c r="AF1029" s="287"/>
      <c r="AG1029" s="365"/>
      <c r="AH1029" s="368"/>
      <c r="AI1029" s="287"/>
      <c r="AJ1029" s="287"/>
      <c r="AK1029" s="287"/>
      <c r="AL1029" s="287"/>
      <c r="AM1029" s="287"/>
      <c r="AN1029" s="287"/>
      <c r="AO1029" s="287"/>
      <c r="AP1029" s="287"/>
      <c r="AQ1029" s="287"/>
      <c r="AR1029" s="287"/>
      <c r="AS1029" s="287"/>
      <c r="AT1029" s="286"/>
      <c r="AU1029" s="367"/>
      <c r="AV1029" s="287"/>
      <c r="AW1029" s="287"/>
      <c r="AX1029" s="287"/>
      <c r="AY1029" s="287"/>
      <c r="AZ1029" s="287"/>
      <c r="BA1029" s="287"/>
      <c r="BB1029" s="287"/>
      <c r="BC1029" s="287"/>
      <c r="BD1029" s="287"/>
      <c r="BE1029" s="287"/>
      <c r="BF1029" s="288"/>
      <c r="BG1029" s="396"/>
      <c r="BH1029" s="397"/>
      <c r="BI1029" s="287"/>
      <c r="BJ1029" s="287"/>
      <c r="BK1029" s="287"/>
      <c r="BL1029" s="287"/>
      <c r="BM1029" s="287"/>
      <c r="BN1029" s="287"/>
      <c r="BO1029" s="287"/>
      <c r="BP1029" s="287"/>
      <c r="BQ1029" s="287"/>
      <c r="BR1029" s="287"/>
      <c r="BS1029" s="287"/>
      <c r="BT1029" s="286"/>
    </row>
    <row r="1030" spans="1:72" s="217" customFormat="1" ht="11.65" customHeight="1" x14ac:dyDescent="0.2">
      <c r="A1030" s="289" t="str">
        <f>IF(ISBLANK(Tracker!G981),"",Tracker!G981)</f>
        <v xml:space="preserve">98 </v>
      </c>
      <c r="B1030" s="971" t="str">
        <f>IF(ISBLANK(Tracker!H981),"",Tracker!H981)</f>
        <v>Farnborough Road</v>
      </c>
      <c r="C1030" s="972"/>
      <c r="D1030" s="972"/>
      <c r="E1030" s="973"/>
      <c r="F1030" s="96" t="str">
        <f>IF(ISBLANK(Tracker!L981),"",Tracker!L981)</f>
        <v>B35 7JG</v>
      </c>
      <c r="G1030" s="217">
        <f t="shared" si="106"/>
        <v>992</v>
      </c>
      <c r="H1030" s="368"/>
      <c r="I1030" s="287"/>
      <c r="J1030" s="287"/>
      <c r="K1030" s="287"/>
      <c r="L1030" s="287"/>
      <c r="M1030" s="287"/>
      <c r="N1030" s="287"/>
      <c r="O1030" s="287"/>
      <c r="P1030" s="287"/>
      <c r="Q1030" s="287"/>
      <c r="R1030" s="287"/>
      <c r="S1030" s="287"/>
      <c r="T1030" s="286"/>
      <c r="U1030" s="367"/>
      <c r="V1030" s="287"/>
      <c r="W1030" s="287"/>
      <c r="X1030" s="287"/>
      <c r="Y1030" s="287"/>
      <c r="Z1030" s="287"/>
      <c r="AA1030" s="287"/>
      <c r="AB1030" s="287"/>
      <c r="AC1030" s="287"/>
      <c r="AD1030" s="287"/>
      <c r="AE1030" s="287"/>
      <c r="AF1030" s="287"/>
      <c r="AG1030" s="365"/>
      <c r="AH1030" s="368"/>
      <c r="AI1030" s="287"/>
      <c r="AJ1030" s="287"/>
      <c r="AK1030" s="287"/>
      <c r="AL1030" s="287"/>
      <c r="AM1030" s="287"/>
      <c r="AN1030" s="287"/>
      <c r="AO1030" s="287"/>
      <c r="AP1030" s="287"/>
      <c r="AQ1030" s="287"/>
      <c r="AR1030" s="287"/>
      <c r="AS1030" s="287"/>
      <c r="AT1030" s="286"/>
      <c r="AU1030" s="367"/>
      <c r="AV1030" s="287"/>
      <c r="AW1030" s="287"/>
      <c r="AX1030" s="287"/>
      <c r="AY1030" s="287"/>
      <c r="AZ1030" s="287"/>
      <c r="BA1030" s="287"/>
      <c r="BB1030" s="287"/>
      <c r="BC1030" s="287"/>
      <c r="BD1030" s="287"/>
      <c r="BE1030" s="287"/>
      <c r="BF1030" s="288"/>
      <c r="BG1030" s="396"/>
      <c r="BH1030" s="397"/>
      <c r="BI1030" s="287"/>
      <c r="BJ1030" s="287"/>
      <c r="BK1030" s="287"/>
      <c r="BL1030" s="287"/>
      <c r="BM1030" s="287"/>
      <c r="BN1030" s="287"/>
      <c r="BO1030" s="287"/>
      <c r="BP1030" s="287"/>
      <c r="BQ1030" s="287"/>
      <c r="BR1030" s="287"/>
      <c r="BS1030" s="287"/>
      <c r="BT1030" s="286"/>
    </row>
    <row r="1031" spans="1:72" s="217" customFormat="1" ht="11.65" customHeight="1" x14ac:dyDescent="0.2">
      <c r="A1031" s="289" t="str">
        <f>IF(ISBLANK(Tracker!G982),"",Tracker!G982)</f>
        <v>FLAT 145D</v>
      </c>
      <c r="B1031" s="971" t="str">
        <f>IF(ISBLANK(Tracker!H982),"",Tracker!H982)</f>
        <v>Farnborough Road</v>
      </c>
      <c r="C1031" s="972"/>
      <c r="D1031" s="972"/>
      <c r="E1031" s="973"/>
      <c r="F1031" s="96" t="str">
        <f>IF(ISBLANK(Tracker!L982),"",Tracker!L982)</f>
        <v>B35 7LQ</v>
      </c>
      <c r="G1031" s="217">
        <f t="shared" si="106"/>
        <v>993</v>
      </c>
      <c r="H1031" s="368"/>
      <c r="I1031" s="287"/>
      <c r="J1031" s="287"/>
      <c r="K1031" s="287"/>
      <c r="L1031" s="287"/>
      <c r="M1031" s="287"/>
      <c r="N1031" s="287"/>
      <c r="O1031" s="287"/>
      <c r="P1031" s="287"/>
      <c r="Q1031" s="287"/>
      <c r="R1031" s="287"/>
      <c r="S1031" s="287"/>
      <c r="T1031" s="286"/>
      <c r="U1031" s="367"/>
      <c r="V1031" s="287"/>
      <c r="W1031" s="287"/>
      <c r="X1031" s="287"/>
      <c r="Y1031" s="287"/>
      <c r="Z1031" s="287"/>
      <c r="AA1031" s="287"/>
      <c r="AB1031" s="287"/>
      <c r="AC1031" s="287"/>
      <c r="AD1031" s="287"/>
      <c r="AE1031" s="287"/>
      <c r="AF1031" s="287"/>
      <c r="AG1031" s="365"/>
      <c r="AH1031" s="368"/>
      <c r="AI1031" s="287"/>
      <c r="AJ1031" s="287"/>
      <c r="AK1031" s="287"/>
      <c r="AL1031" s="287"/>
      <c r="AM1031" s="287"/>
      <c r="AN1031" s="287"/>
      <c r="AO1031" s="287"/>
      <c r="AP1031" s="287"/>
      <c r="AQ1031" s="287"/>
      <c r="AR1031" s="287"/>
      <c r="AS1031" s="287"/>
      <c r="AT1031" s="286"/>
      <c r="AU1031" s="367"/>
      <c r="AV1031" s="287"/>
      <c r="AW1031" s="287"/>
      <c r="AX1031" s="287"/>
      <c r="AY1031" s="287"/>
      <c r="AZ1031" s="287"/>
      <c r="BA1031" s="287"/>
      <c r="BB1031" s="287"/>
      <c r="BC1031" s="287"/>
      <c r="BD1031" s="287"/>
      <c r="BE1031" s="287"/>
      <c r="BF1031" s="288"/>
      <c r="BG1031" s="396"/>
      <c r="BH1031" s="397"/>
      <c r="BI1031" s="287"/>
      <c r="BJ1031" s="287"/>
      <c r="BK1031" s="287"/>
      <c r="BL1031" s="287"/>
      <c r="BM1031" s="287"/>
      <c r="BN1031" s="287"/>
      <c r="BO1031" s="287"/>
      <c r="BP1031" s="287"/>
      <c r="BQ1031" s="287"/>
      <c r="BR1031" s="287"/>
      <c r="BS1031" s="287"/>
      <c r="BT1031" s="286"/>
    </row>
    <row r="1032" spans="1:72" s="217" customFormat="1" ht="11.65" customHeight="1" x14ac:dyDescent="0.2">
      <c r="A1032" s="289" t="str">
        <f>IF(ISBLANK(Tracker!G983),"",Tracker!G983)</f>
        <v>FLAT 147G</v>
      </c>
      <c r="B1032" s="971" t="str">
        <f>IF(ISBLANK(Tracker!H983),"",Tracker!H983)</f>
        <v>Farnborough Road</v>
      </c>
      <c r="C1032" s="972"/>
      <c r="D1032" s="972"/>
      <c r="E1032" s="973"/>
      <c r="F1032" s="96" t="str">
        <f>IF(ISBLANK(Tracker!L983),"",Tracker!L983)</f>
        <v>B35 7LQ</v>
      </c>
      <c r="G1032" s="217">
        <f t="shared" si="106"/>
        <v>994</v>
      </c>
      <c r="H1032" s="368"/>
      <c r="I1032" s="287"/>
      <c r="J1032" s="287"/>
      <c r="K1032" s="287"/>
      <c r="L1032" s="287"/>
      <c r="M1032" s="287"/>
      <c r="N1032" s="287"/>
      <c r="O1032" s="287"/>
      <c r="P1032" s="287"/>
      <c r="Q1032" s="287"/>
      <c r="R1032" s="287"/>
      <c r="S1032" s="287"/>
      <c r="T1032" s="286"/>
      <c r="U1032" s="367"/>
      <c r="V1032" s="287"/>
      <c r="W1032" s="287"/>
      <c r="X1032" s="287"/>
      <c r="Y1032" s="287"/>
      <c r="Z1032" s="287"/>
      <c r="AA1032" s="287"/>
      <c r="AB1032" s="287"/>
      <c r="AC1032" s="287"/>
      <c r="AD1032" s="287"/>
      <c r="AE1032" s="287"/>
      <c r="AF1032" s="287"/>
      <c r="AG1032" s="365"/>
      <c r="AH1032" s="368"/>
      <c r="AI1032" s="287"/>
      <c r="AJ1032" s="287"/>
      <c r="AK1032" s="287"/>
      <c r="AL1032" s="287"/>
      <c r="AM1032" s="287"/>
      <c r="AN1032" s="287"/>
      <c r="AO1032" s="287"/>
      <c r="AP1032" s="287"/>
      <c r="AQ1032" s="287"/>
      <c r="AR1032" s="287"/>
      <c r="AS1032" s="287"/>
      <c r="AT1032" s="286"/>
      <c r="AU1032" s="367"/>
      <c r="AV1032" s="287"/>
      <c r="AW1032" s="287"/>
      <c r="AX1032" s="287"/>
      <c r="AY1032" s="287"/>
      <c r="AZ1032" s="287"/>
      <c r="BA1032" s="287"/>
      <c r="BB1032" s="287"/>
      <c r="BC1032" s="287"/>
      <c r="BD1032" s="287"/>
      <c r="BE1032" s="287"/>
      <c r="BF1032" s="288"/>
      <c r="BG1032" s="396"/>
      <c r="BH1032" s="397"/>
      <c r="BI1032" s="287"/>
      <c r="BJ1032" s="287"/>
      <c r="BK1032" s="287"/>
      <c r="BL1032" s="287"/>
      <c r="BM1032" s="287"/>
      <c r="BN1032" s="287"/>
      <c r="BO1032" s="287"/>
      <c r="BP1032" s="287"/>
      <c r="BQ1032" s="287"/>
      <c r="BR1032" s="287"/>
      <c r="BS1032" s="287"/>
      <c r="BT1032" s="286"/>
    </row>
    <row r="1033" spans="1:72" s="217" customFormat="1" ht="11.65" customHeight="1" x14ac:dyDescent="0.2">
      <c r="A1033" s="289">
        <f>IF(ISBLANK(Tracker!G984),"",Tracker!G984)</f>
        <v>172</v>
      </c>
      <c r="B1033" s="971" t="str">
        <f>IF(ISBLANK(Tracker!H984),"",Tracker!H984)</f>
        <v>Farnborough Road</v>
      </c>
      <c r="C1033" s="972"/>
      <c r="D1033" s="972"/>
      <c r="E1033" s="973"/>
      <c r="F1033" s="96" t="str">
        <f>IF(ISBLANK(Tracker!L984),"",Tracker!L984)</f>
        <v>B35 7NE</v>
      </c>
      <c r="G1033" s="217">
        <f t="shared" si="106"/>
        <v>995</v>
      </c>
      <c r="H1033" s="368"/>
      <c r="I1033" s="287"/>
      <c r="J1033" s="287"/>
      <c r="K1033" s="287"/>
      <c r="L1033" s="287"/>
      <c r="M1033" s="287"/>
      <c r="N1033" s="287"/>
      <c r="O1033" s="287"/>
      <c r="P1033" s="287"/>
      <c r="Q1033" s="287"/>
      <c r="R1033" s="287"/>
      <c r="S1033" s="287"/>
      <c r="T1033" s="286"/>
      <c r="U1033" s="367"/>
      <c r="V1033" s="287"/>
      <c r="W1033" s="287"/>
      <c r="X1033" s="287"/>
      <c r="Y1033" s="287"/>
      <c r="Z1033" s="287"/>
      <c r="AA1033" s="287"/>
      <c r="AB1033" s="287"/>
      <c r="AC1033" s="287"/>
      <c r="AD1033" s="287"/>
      <c r="AE1033" s="287"/>
      <c r="AF1033" s="287"/>
      <c r="AG1033" s="365"/>
      <c r="AH1033" s="368"/>
      <c r="AI1033" s="287"/>
      <c r="AJ1033" s="287"/>
      <c r="AK1033" s="287"/>
      <c r="AL1033" s="287"/>
      <c r="AM1033" s="287"/>
      <c r="AN1033" s="287"/>
      <c r="AO1033" s="287"/>
      <c r="AP1033" s="287"/>
      <c r="AQ1033" s="287"/>
      <c r="AR1033" s="287"/>
      <c r="AS1033" s="287"/>
      <c r="AT1033" s="286"/>
      <c r="AU1033" s="367"/>
      <c r="AV1033" s="287"/>
      <c r="AW1033" s="287"/>
      <c r="AX1033" s="287"/>
      <c r="AY1033" s="287"/>
      <c r="AZ1033" s="287"/>
      <c r="BA1033" s="287"/>
      <c r="BB1033" s="287"/>
      <c r="BC1033" s="287"/>
      <c r="BD1033" s="287"/>
      <c r="BE1033" s="287"/>
      <c r="BF1033" s="288"/>
      <c r="BG1033" s="396"/>
      <c r="BH1033" s="397"/>
      <c r="BI1033" s="287"/>
      <c r="BJ1033" s="287"/>
      <c r="BK1033" s="287"/>
      <c r="BL1033" s="287"/>
      <c r="BM1033" s="287"/>
      <c r="BN1033" s="287"/>
      <c r="BO1033" s="287"/>
      <c r="BP1033" s="287"/>
      <c r="BQ1033" s="287"/>
      <c r="BR1033" s="287"/>
      <c r="BS1033" s="287"/>
      <c r="BT1033" s="286"/>
    </row>
    <row r="1034" spans="1:72" s="217" customFormat="1" ht="11.65" customHeight="1" x14ac:dyDescent="0.2">
      <c r="A1034" s="289" t="str">
        <f>IF(ISBLANK(Tracker!G985),"",Tracker!G985)</f>
        <v>FLAT 1 Flats 216 1-6 Farnborough Road</v>
      </c>
      <c r="B1034" s="971" t="str">
        <f>IF(ISBLANK(Tracker!H985),"",Tracker!H985)</f>
        <v>Farnborough Road</v>
      </c>
      <c r="C1034" s="972"/>
      <c r="D1034" s="972"/>
      <c r="E1034" s="973"/>
      <c r="F1034" s="96" t="str">
        <f>IF(ISBLANK(Tracker!L985),"",Tracker!L985)</f>
        <v>B35 7NH</v>
      </c>
      <c r="G1034" s="217">
        <f t="shared" si="106"/>
        <v>996</v>
      </c>
      <c r="H1034" s="368"/>
      <c r="I1034" s="287"/>
      <c r="J1034" s="287"/>
      <c r="K1034" s="287"/>
      <c r="L1034" s="287"/>
      <c r="M1034" s="287"/>
      <c r="N1034" s="287"/>
      <c r="O1034" s="287"/>
      <c r="P1034" s="287"/>
      <c r="Q1034" s="287"/>
      <c r="R1034" s="287"/>
      <c r="S1034" s="287"/>
      <c r="T1034" s="286"/>
      <c r="U1034" s="367"/>
      <c r="V1034" s="287"/>
      <c r="W1034" s="287"/>
      <c r="X1034" s="287"/>
      <c r="Y1034" s="287"/>
      <c r="Z1034" s="287"/>
      <c r="AA1034" s="287"/>
      <c r="AB1034" s="287"/>
      <c r="AC1034" s="287"/>
      <c r="AD1034" s="287"/>
      <c r="AE1034" s="287"/>
      <c r="AF1034" s="287"/>
      <c r="AG1034" s="365"/>
      <c r="AH1034" s="368"/>
      <c r="AI1034" s="287"/>
      <c r="AJ1034" s="287"/>
      <c r="AK1034" s="287"/>
      <c r="AL1034" s="287"/>
      <c r="AM1034" s="287"/>
      <c r="AN1034" s="287"/>
      <c r="AO1034" s="287"/>
      <c r="AP1034" s="287"/>
      <c r="AQ1034" s="287"/>
      <c r="AR1034" s="287"/>
      <c r="AS1034" s="287"/>
      <c r="AT1034" s="286"/>
      <c r="AU1034" s="367"/>
      <c r="AV1034" s="287"/>
      <c r="AW1034" s="287"/>
      <c r="AX1034" s="287"/>
      <c r="AY1034" s="287"/>
      <c r="AZ1034" s="287"/>
      <c r="BA1034" s="287"/>
      <c r="BB1034" s="287"/>
      <c r="BC1034" s="287"/>
      <c r="BD1034" s="287"/>
      <c r="BE1034" s="287"/>
      <c r="BF1034" s="288"/>
      <c r="BG1034" s="396"/>
      <c r="BH1034" s="397"/>
      <c r="BI1034" s="287"/>
      <c r="BJ1034" s="287"/>
      <c r="BK1034" s="287"/>
      <c r="BL1034" s="287"/>
      <c r="BM1034" s="287"/>
      <c r="BN1034" s="287"/>
      <c r="BO1034" s="287"/>
      <c r="BP1034" s="287"/>
      <c r="BQ1034" s="287"/>
      <c r="BR1034" s="287"/>
      <c r="BS1034" s="287"/>
      <c r="BT1034" s="286"/>
    </row>
    <row r="1035" spans="1:72" s="217" customFormat="1" ht="11.65" customHeight="1" x14ac:dyDescent="0.2">
      <c r="A1035" s="289" t="str">
        <f>IF(ISBLANK(Tracker!G986),"",Tracker!G986)</f>
        <v>FLAT 2 Flats 216 1-6 Farnborough Road</v>
      </c>
      <c r="B1035" s="971" t="str">
        <f>IF(ISBLANK(Tracker!H986),"",Tracker!H986)</f>
        <v>Farnborough Road</v>
      </c>
      <c r="C1035" s="972"/>
      <c r="D1035" s="972"/>
      <c r="E1035" s="973"/>
      <c r="F1035" s="96" t="str">
        <f>IF(ISBLANK(Tracker!L986),"",Tracker!L986)</f>
        <v>B35 7NH</v>
      </c>
      <c r="G1035" s="217">
        <f t="shared" si="106"/>
        <v>997</v>
      </c>
      <c r="H1035" s="368"/>
      <c r="I1035" s="287"/>
      <c r="J1035" s="287"/>
      <c r="K1035" s="287"/>
      <c r="L1035" s="287"/>
      <c r="M1035" s="287"/>
      <c r="N1035" s="287"/>
      <c r="O1035" s="287"/>
      <c r="P1035" s="287"/>
      <c r="Q1035" s="287"/>
      <c r="R1035" s="287"/>
      <c r="S1035" s="287"/>
      <c r="T1035" s="286"/>
      <c r="U1035" s="367"/>
      <c r="V1035" s="287"/>
      <c r="W1035" s="287"/>
      <c r="X1035" s="287"/>
      <c r="Y1035" s="287"/>
      <c r="Z1035" s="287"/>
      <c r="AA1035" s="287"/>
      <c r="AB1035" s="287"/>
      <c r="AC1035" s="287"/>
      <c r="AD1035" s="287"/>
      <c r="AE1035" s="287"/>
      <c r="AF1035" s="287"/>
      <c r="AG1035" s="365"/>
      <c r="AH1035" s="368"/>
      <c r="AI1035" s="287"/>
      <c r="AJ1035" s="287"/>
      <c r="AK1035" s="287"/>
      <c r="AL1035" s="287"/>
      <c r="AM1035" s="287"/>
      <c r="AN1035" s="287"/>
      <c r="AO1035" s="287"/>
      <c r="AP1035" s="287"/>
      <c r="AQ1035" s="287"/>
      <c r="AR1035" s="287"/>
      <c r="AS1035" s="287"/>
      <c r="AT1035" s="286"/>
      <c r="AU1035" s="367"/>
      <c r="AV1035" s="287"/>
      <c r="AW1035" s="287"/>
      <c r="AX1035" s="287"/>
      <c r="AY1035" s="287"/>
      <c r="AZ1035" s="287"/>
      <c r="BA1035" s="287"/>
      <c r="BB1035" s="287"/>
      <c r="BC1035" s="287"/>
      <c r="BD1035" s="287"/>
      <c r="BE1035" s="287"/>
      <c r="BF1035" s="288"/>
      <c r="BG1035" s="396"/>
      <c r="BH1035" s="397"/>
      <c r="BI1035" s="287"/>
      <c r="BJ1035" s="287"/>
      <c r="BK1035" s="287"/>
      <c r="BL1035" s="287"/>
      <c r="BM1035" s="287"/>
      <c r="BN1035" s="287"/>
      <c r="BO1035" s="287"/>
      <c r="BP1035" s="287"/>
      <c r="BQ1035" s="287"/>
      <c r="BR1035" s="287"/>
      <c r="BS1035" s="287"/>
      <c r="BT1035" s="286"/>
    </row>
    <row r="1036" spans="1:72" s="217" customFormat="1" ht="11.65" customHeight="1" x14ac:dyDescent="0.2">
      <c r="A1036" s="289"/>
      <c r="B1036" s="971" t="str">
        <f>IF(ISBLANK(Tracker!H987),"",Tracker!H987)</f>
        <v>Farnborough Road</v>
      </c>
      <c r="C1036" s="972"/>
      <c r="D1036" s="972"/>
      <c r="E1036" s="973"/>
      <c r="F1036" s="96"/>
      <c r="G1036" s="217">
        <f t="shared" si="106"/>
        <v>998</v>
      </c>
      <c r="H1036" s="368"/>
      <c r="I1036" s="287"/>
      <c r="J1036" s="287"/>
      <c r="K1036" s="287"/>
      <c r="L1036" s="287"/>
      <c r="M1036" s="287"/>
      <c r="N1036" s="287"/>
      <c r="O1036" s="287"/>
      <c r="P1036" s="287"/>
      <c r="Q1036" s="287"/>
      <c r="R1036" s="287"/>
      <c r="S1036" s="287"/>
      <c r="T1036" s="286"/>
      <c r="U1036" s="367"/>
      <c r="V1036" s="287"/>
      <c r="W1036" s="287"/>
      <c r="X1036" s="287"/>
      <c r="Y1036" s="287"/>
      <c r="Z1036" s="287"/>
      <c r="AA1036" s="287"/>
      <c r="AB1036" s="287"/>
      <c r="AC1036" s="287"/>
      <c r="AD1036" s="287"/>
      <c r="AE1036" s="287"/>
      <c r="AF1036" s="287"/>
      <c r="AG1036" s="365"/>
      <c r="AH1036" s="368"/>
      <c r="AI1036" s="287"/>
      <c r="AJ1036" s="287"/>
      <c r="AK1036" s="287"/>
      <c r="AL1036" s="287"/>
      <c r="AM1036" s="287"/>
      <c r="AN1036" s="287"/>
      <c r="AO1036" s="287"/>
      <c r="AP1036" s="287"/>
      <c r="AQ1036" s="287"/>
      <c r="AR1036" s="287"/>
      <c r="AS1036" s="287"/>
      <c r="AT1036" s="286"/>
      <c r="AU1036" s="367"/>
      <c r="AV1036" s="287"/>
      <c r="AW1036" s="287"/>
      <c r="AX1036" s="287"/>
      <c r="AY1036" s="287"/>
      <c r="AZ1036" s="287"/>
      <c r="BA1036" s="287"/>
      <c r="BB1036" s="287"/>
      <c r="BC1036" s="287"/>
      <c r="BD1036" s="287"/>
      <c r="BE1036" s="287"/>
      <c r="BF1036" s="288"/>
      <c r="BG1036" s="396"/>
      <c r="BH1036" s="397"/>
      <c r="BI1036" s="287"/>
      <c r="BJ1036" s="287"/>
      <c r="BK1036" s="287"/>
      <c r="BL1036" s="287"/>
      <c r="BM1036" s="287"/>
      <c r="BN1036" s="287"/>
      <c r="BO1036" s="287"/>
      <c r="BP1036" s="287"/>
      <c r="BQ1036" s="287"/>
      <c r="BR1036" s="287"/>
      <c r="BS1036" s="287"/>
      <c r="BT1036" s="286"/>
    </row>
    <row r="1037" spans="1:72" s="217" customFormat="1" ht="11.65" customHeight="1" x14ac:dyDescent="0.2">
      <c r="A1037" s="289" t="str">
        <f>IF(ISBLANK(Tracker!G987),"",Tracker!G987)</f>
        <v>FLAT 3 Flats 216 1-6 Farnborough Road</v>
      </c>
      <c r="B1037" s="971" t="str">
        <f>IF(ISBLANK(Tracker!H988),"",Tracker!H988)</f>
        <v>Farnborough Road</v>
      </c>
      <c r="C1037" s="972"/>
      <c r="D1037" s="972"/>
      <c r="E1037" s="973"/>
      <c r="F1037" s="96" t="str">
        <f>IF(ISBLANK(Tracker!L987),"",Tracker!L987)</f>
        <v>B35 7NH</v>
      </c>
      <c r="G1037" s="217">
        <f t="shared" si="106"/>
        <v>999</v>
      </c>
      <c r="H1037" s="368"/>
      <c r="I1037" s="287"/>
      <c r="J1037" s="287"/>
      <c r="K1037" s="287"/>
      <c r="L1037" s="287"/>
      <c r="M1037" s="287"/>
      <c r="N1037" s="287"/>
      <c r="O1037" s="287"/>
      <c r="P1037" s="287"/>
      <c r="Q1037" s="287"/>
      <c r="R1037" s="287"/>
      <c r="S1037" s="287"/>
      <c r="T1037" s="286"/>
      <c r="U1037" s="367"/>
      <c r="V1037" s="287"/>
      <c r="W1037" s="287"/>
      <c r="X1037" s="287"/>
      <c r="Y1037" s="287"/>
      <c r="Z1037" s="287"/>
      <c r="AA1037" s="287"/>
      <c r="AB1037" s="287"/>
      <c r="AC1037" s="287"/>
      <c r="AD1037" s="287"/>
      <c r="AE1037" s="287"/>
      <c r="AF1037" s="287"/>
      <c r="AG1037" s="365"/>
      <c r="AH1037" s="368"/>
      <c r="AI1037" s="287"/>
      <c r="AJ1037" s="287"/>
      <c r="AK1037" s="287"/>
      <c r="AL1037" s="287"/>
      <c r="AM1037" s="287"/>
      <c r="AN1037" s="287"/>
      <c r="AO1037" s="287"/>
      <c r="AP1037" s="287"/>
      <c r="AQ1037" s="287"/>
      <c r="AR1037" s="287"/>
      <c r="AS1037" s="287"/>
      <c r="AT1037" s="286"/>
      <c r="AU1037" s="367"/>
      <c r="AV1037" s="287"/>
      <c r="AW1037" s="287"/>
      <c r="AX1037" s="287"/>
      <c r="AY1037" s="287"/>
      <c r="AZ1037" s="287"/>
      <c r="BA1037" s="287"/>
      <c r="BB1037" s="287"/>
      <c r="BC1037" s="287"/>
      <c r="BD1037" s="287"/>
      <c r="BE1037" s="287"/>
      <c r="BF1037" s="288"/>
      <c r="BG1037" s="396"/>
      <c r="BH1037" s="397"/>
      <c r="BI1037" s="287"/>
      <c r="BJ1037" s="287"/>
      <c r="BK1037" s="287"/>
      <c r="BL1037" s="287"/>
      <c r="BM1037" s="287"/>
      <c r="BN1037" s="287"/>
      <c r="BO1037" s="287"/>
      <c r="BP1037" s="287"/>
      <c r="BQ1037" s="287"/>
      <c r="BR1037" s="287"/>
      <c r="BS1037" s="287"/>
      <c r="BT1037" s="286"/>
    </row>
    <row r="1038" spans="1:72" s="217" customFormat="1" ht="11.65" customHeight="1" thickBot="1" x14ac:dyDescent="0.25">
      <c r="A1038" s="289" t="str">
        <f>IF(ISBLANK(Tracker!G988),"",Tracker!G988)</f>
        <v>FLAT 4 Flats 216 1-6 Farnborough Road</v>
      </c>
      <c r="B1038" s="971" t="str">
        <f>IF(ISBLANK(Tracker!H989),"",Tracker!H989)</f>
        <v>Farnborough Road</v>
      </c>
      <c r="C1038" s="972"/>
      <c r="D1038" s="972"/>
      <c r="E1038" s="973"/>
      <c r="F1038" s="96" t="str">
        <f>IF(ISBLANK(Tracker!L988),"",Tracker!L988)</f>
        <v>B35 7NH</v>
      </c>
      <c r="G1038" s="217">
        <f>IF(B1038&lt;&gt;"",G1037+1,"")</f>
        <v>1000</v>
      </c>
      <c r="H1038" s="399"/>
      <c r="I1038" s="285"/>
      <c r="J1038" s="285"/>
      <c r="K1038" s="285"/>
      <c r="L1038" s="285"/>
      <c r="M1038" s="285"/>
      <c r="N1038" s="285"/>
      <c r="O1038" s="285"/>
      <c r="P1038" s="285"/>
      <c r="Q1038" s="285"/>
      <c r="R1038" s="285"/>
      <c r="S1038" s="285"/>
      <c r="T1038" s="284"/>
      <c r="U1038" s="367"/>
      <c r="V1038" s="287"/>
      <c r="W1038" s="287"/>
      <c r="X1038" s="287"/>
      <c r="Y1038" s="287"/>
      <c r="Z1038" s="287"/>
      <c r="AA1038" s="287"/>
      <c r="AB1038" s="287"/>
      <c r="AC1038" s="287"/>
      <c r="AD1038" s="287"/>
      <c r="AE1038" s="287"/>
      <c r="AF1038" s="287"/>
      <c r="AG1038" s="365"/>
      <c r="AH1038" s="399"/>
      <c r="AI1038" s="285"/>
      <c r="AJ1038" s="285"/>
      <c r="AK1038" s="285"/>
      <c r="AL1038" s="285"/>
      <c r="AM1038" s="285"/>
      <c r="AN1038" s="285"/>
      <c r="AO1038" s="285"/>
      <c r="AP1038" s="285"/>
      <c r="AQ1038" s="285"/>
      <c r="AR1038" s="285"/>
      <c r="AS1038" s="285"/>
      <c r="AT1038" s="284"/>
      <c r="AU1038" s="367"/>
      <c r="AV1038" s="287"/>
      <c r="AW1038" s="287"/>
      <c r="AX1038" s="287"/>
      <c r="AY1038" s="287"/>
      <c r="AZ1038" s="287"/>
      <c r="BA1038" s="287"/>
      <c r="BB1038" s="287"/>
      <c r="BC1038" s="287"/>
      <c r="BD1038" s="287"/>
      <c r="BE1038" s="287"/>
      <c r="BF1038" s="288"/>
      <c r="BG1038" s="396"/>
      <c r="BH1038" s="398"/>
      <c r="BI1038" s="285"/>
      <c r="BJ1038" s="285"/>
      <c r="BK1038" s="285"/>
      <c r="BL1038" s="285"/>
      <c r="BM1038" s="285"/>
      <c r="BN1038" s="285"/>
      <c r="BO1038" s="285"/>
      <c r="BP1038" s="285"/>
      <c r="BQ1038" s="285"/>
      <c r="BR1038" s="285"/>
      <c r="BS1038" s="285"/>
      <c r="BT1038" s="284"/>
    </row>
    <row r="1039" spans="1:72" s="217" customFormat="1" ht="12.75" x14ac:dyDescent="0.2">
      <c r="F1039" s="217" cm="1">
        <f t="array" ref="F1039">COUNTIF(F39:F1038,”&lt;&gt;”&amp;””)</f>
        <v>0</v>
      </c>
      <c r="U1039" s="124"/>
      <c r="V1039" s="124"/>
      <c r="W1039" s="124"/>
      <c r="X1039" s="124"/>
      <c r="Y1039" s="124"/>
      <c r="Z1039" s="124"/>
      <c r="AA1039" s="124"/>
      <c r="AB1039" s="124"/>
      <c r="AC1039" s="124"/>
      <c r="AD1039" s="124"/>
      <c r="AE1039" s="124"/>
      <c r="AF1039" s="124"/>
      <c r="AG1039" s="124"/>
      <c r="AH1039" s="124"/>
      <c r="AI1039" s="124"/>
      <c r="AJ1039" s="124"/>
      <c r="AK1039" s="124"/>
      <c r="AL1039" s="124"/>
      <c r="AM1039" s="124"/>
      <c r="AN1039" s="124"/>
      <c r="AO1039" s="124"/>
      <c r="AP1039" s="124"/>
      <c r="AQ1039" s="124"/>
      <c r="AR1039" s="124"/>
      <c r="AS1039" s="124"/>
      <c r="AT1039" s="124"/>
      <c r="AU1039" s="124"/>
      <c r="AV1039" s="124"/>
      <c r="AW1039" s="124"/>
      <c r="AX1039" s="124"/>
      <c r="AY1039" s="124"/>
      <c r="AZ1039" s="124"/>
      <c r="BA1039" s="124"/>
      <c r="BB1039" s="124"/>
      <c r="BC1039" s="124"/>
      <c r="BD1039" s="124"/>
      <c r="BE1039" s="124"/>
      <c r="BF1039" s="124"/>
      <c r="BG1039" s="124"/>
      <c r="BH1039" s="124"/>
      <c r="BI1039" s="124"/>
      <c r="BJ1039" s="124"/>
      <c r="BK1039" s="124"/>
      <c r="BL1039" s="124"/>
      <c r="BM1039" s="124"/>
      <c r="BN1039" s="124"/>
      <c r="BO1039" s="124"/>
      <c r="BP1039" s="124"/>
      <c r="BQ1039" s="124"/>
      <c r="BR1039" s="124"/>
      <c r="BS1039" s="124"/>
      <c r="BT1039" s="124"/>
    </row>
  </sheetData>
  <customSheetViews>
    <customSheetView guid="{8D44BE30-DC19-4B79-BB1D-21CA6698F766}" scale="86" showPageBreaks="1" printArea="1" hiddenRows="1" hiddenColumns="1" showRuler="0">
      <selection activeCell="U4" sqref="U4"/>
      <rowBreaks count="1" manualBreakCount="1">
        <brk id="29" max="16383" man="1"/>
      </rowBreaks>
      <colBreaks count="1" manualBreakCount="1">
        <brk id="72" max="1048575" man="1"/>
      </colBreaks>
      <pageMargins left="0" right="0" top="0" bottom="0" header="0" footer="0"/>
      <pageSetup paperSize="9" scale="53" orientation="landscape" horizontalDpi="4294967295" verticalDpi="4294967295" r:id="rId1"/>
      <headerFooter>
        <oddHeader>&amp;R&amp;G</oddHeader>
      </headerFooter>
    </customSheetView>
    <customSheetView guid="{CBA018AE-2C22-41C1-8163-7BE71552DB08}" scale="86" showPageBreaks="1" printArea="1" hiddenRows="1" hiddenColumns="1" showRuler="0">
      <selection activeCell="U4" sqref="U4"/>
      <rowBreaks count="1" manualBreakCount="1">
        <brk id="29" max="16383" man="1"/>
      </rowBreaks>
      <colBreaks count="1" manualBreakCount="1">
        <brk id="72" max="1048575" man="1"/>
      </colBreaks>
      <pageMargins left="0" right="0" top="0" bottom="0" header="0" footer="0"/>
      <pageSetup paperSize="9" scale="53" orientation="landscape" horizontalDpi="4294967295" verticalDpi="4294967295" r:id="rId2"/>
      <headerFooter>
        <oddHeader>&amp;R&amp;G</oddHeader>
      </headerFooter>
    </customSheetView>
  </customSheetViews>
  <mergeCells count="1093">
    <mergeCell ref="B1027:E1027"/>
    <mergeCell ref="B1035:E1035"/>
    <mergeCell ref="B1037:E1037"/>
    <mergeCell ref="B1019:E1019"/>
    <mergeCell ref="B1020:E1020"/>
    <mergeCell ref="B1021:E1021"/>
    <mergeCell ref="B1022:E1022"/>
    <mergeCell ref="B1023:E1023"/>
    <mergeCell ref="B1024:E1024"/>
    <mergeCell ref="B1025:E1025"/>
    <mergeCell ref="B1026:E1026"/>
    <mergeCell ref="B1008:E1008"/>
    <mergeCell ref="B1009:E1009"/>
    <mergeCell ref="B1038:E1038"/>
    <mergeCell ref="B1028:E1028"/>
    <mergeCell ref="B1029:E1029"/>
    <mergeCell ref="B1030:E1030"/>
    <mergeCell ref="B1031:E1031"/>
    <mergeCell ref="B1032:E1032"/>
    <mergeCell ref="B1033:E1033"/>
    <mergeCell ref="B1034:E1034"/>
    <mergeCell ref="B1016:E1016"/>
    <mergeCell ref="B1017:E1017"/>
    <mergeCell ref="B1018:E1018"/>
    <mergeCell ref="B1036:E1036"/>
    <mergeCell ref="B1001:E1001"/>
    <mergeCell ref="B1002:E1002"/>
    <mergeCell ref="B1003:E1003"/>
    <mergeCell ref="B1004:E1004"/>
    <mergeCell ref="B1005:E1005"/>
    <mergeCell ref="B1006:E1006"/>
    <mergeCell ref="B1007:E1007"/>
    <mergeCell ref="B1010:E1010"/>
    <mergeCell ref="B1011:E1011"/>
    <mergeCell ref="B1012:E1012"/>
    <mergeCell ref="B1013:E1013"/>
    <mergeCell ref="B1014:E1014"/>
    <mergeCell ref="B1015:E1015"/>
    <mergeCell ref="B996:E996"/>
    <mergeCell ref="B997:E997"/>
    <mergeCell ref="B998:E998"/>
    <mergeCell ref="B999:E999"/>
    <mergeCell ref="B1000:E1000"/>
    <mergeCell ref="B983:E983"/>
    <mergeCell ref="B984:E984"/>
    <mergeCell ref="B985:E985"/>
    <mergeCell ref="B986:E986"/>
    <mergeCell ref="B987:E987"/>
    <mergeCell ref="B972:E972"/>
    <mergeCell ref="B973:E973"/>
    <mergeCell ref="B992:E992"/>
    <mergeCell ref="B993:E993"/>
    <mergeCell ref="B994:E994"/>
    <mergeCell ref="B995:E995"/>
    <mergeCell ref="B988:E988"/>
    <mergeCell ref="B989:E989"/>
    <mergeCell ref="B990:E990"/>
    <mergeCell ref="B991:E991"/>
    <mergeCell ref="B980:E980"/>
    <mergeCell ref="B981:E981"/>
    <mergeCell ref="B982:E982"/>
    <mergeCell ref="B965:E965"/>
    <mergeCell ref="B966:E966"/>
    <mergeCell ref="B967:E967"/>
    <mergeCell ref="B968:E968"/>
    <mergeCell ref="B969:E969"/>
    <mergeCell ref="B970:E970"/>
    <mergeCell ref="B971:E971"/>
    <mergeCell ref="B974:E974"/>
    <mergeCell ref="B975:E975"/>
    <mergeCell ref="B976:E976"/>
    <mergeCell ref="B977:E977"/>
    <mergeCell ref="B978:E978"/>
    <mergeCell ref="B979:E979"/>
    <mergeCell ref="B960:E960"/>
    <mergeCell ref="B961:E961"/>
    <mergeCell ref="B962:E962"/>
    <mergeCell ref="B963:E963"/>
    <mergeCell ref="B964:E964"/>
    <mergeCell ref="B947:E947"/>
    <mergeCell ref="B948:E948"/>
    <mergeCell ref="B949:E949"/>
    <mergeCell ref="B950:E950"/>
    <mergeCell ref="B951:E951"/>
    <mergeCell ref="B936:E936"/>
    <mergeCell ref="B937:E937"/>
    <mergeCell ref="B956:E956"/>
    <mergeCell ref="B957:E957"/>
    <mergeCell ref="B958:E958"/>
    <mergeCell ref="B959:E959"/>
    <mergeCell ref="B952:E952"/>
    <mergeCell ref="B953:E953"/>
    <mergeCell ref="B954:E954"/>
    <mergeCell ref="B955:E955"/>
    <mergeCell ref="B944:E944"/>
    <mergeCell ref="B945:E945"/>
    <mergeCell ref="B946:E946"/>
    <mergeCell ref="B929:E929"/>
    <mergeCell ref="B930:E930"/>
    <mergeCell ref="B931:E931"/>
    <mergeCell ref="B932:E932"/>
    <mergeCell ref="B933:E933"/>
    <mergeCell ref="B934:E934"/>
    <mergeCell ref="B935:E935"/>
    <mergeCell ref="B938:E938"/>
    <mergeCell ref="B939:E939"/>
    <mergeCell ref="B940:E940"/>
    <mergeCell ref="B941:E941"/>
    <mergeCell ref="B942:E942"/>
    <mergeCell ref="B943:E943"/>
    <mergeCell ref="B924:E924"/>
    <mergeCell ref="B925:E925"/>
    <mergeCell ref="B926:E926"/>
    <mergeCell ref="B927:E927"/>
    <mergeCell ref="B928:E928"/>
    <mergeCell ref="B911:E911"/>
    <mergeCell ref="B912:E912"/>
    <mergeCell ref="B913:E913"/>
    <mergeCell ref="B914:E914"/>
    <mergeCell ref="B915:E915"/>
    <mergeCell ref="B900:E900"/>
    <mergeCell ref="B901:E901"/>
    <mergeCell ref="B920:E920"/>
    <mergeCell ref="B921:E921"/>
    <mergeCell ref="B922:E922"/>
    <mergeCell ref="B923:E923"/>
    <mergeCell ref="B916:E916"/>
    <mergeCell ref="B917:E917"/>
    <mergeCell ref="B918:E918"/>
    <mergeCell ref="B919:E919"/>
    <mergeCell ref="B908:E908"/>
    <mergeCell ref="B909:E909"/>
    <mergeCell ref="B910:E910"/>
    <mergeCell ref="B893:E893"/>
    <mergeCell ref="B894:E894"/>
    <mergeCell ref="B895:E895"/>
    <mergeCell ref="B896:E896"/>
    <mergeCell ref="B897:E897"/>
    <mergeCell ref="B898:E898"/>
    <mergeCell ref="B899:E899"/>
    <mergeCell ref="B902:E902"/>
    <mergeCell ref="B903:E903"/>
    <mergeCell ref="B904:E904"/>
    <mergeCell ref="B905:E905"/>
    <mergeCell ref="B906:E906"/>
    <mergeCell ref="B907:E907"/>
    <mergeCell ref="B888:E888"/>
    <mergeCell ref="B889:E889"/>
    <mergeCell ref="B890:E890"/>
    <mergeCell ref="B891:E891"/>
    <mergeCell ref="B892:E892"/>
    <mergeCell ref="B875:E875"/>
    <mergeCell ref="B876:E876"/>
    <mergeCell ref="B877:E877"/>
    <mergeCell ref="B878:E878"/>
    <mergeCell ref="B879:E879"/>
    <mergeCell ref="B864:E864"/>
    <mergeCell ref="B865:E865"/>
    <mergeCell ref="B884:E884"/>
    <mergeCell ref="B885:E885"/>
    <mergeCell ref="B886:E886"/>
    <mergeCell ref="B887:E887"/>
    <mergeCell ref="B880:E880"/>
    <mergeCell ref="B881:E881"/>
    <mergeCell ref="B882:E882"/>
    <mergeCell ref="B883:E883"/>
    <mergeCell ref="B872:E872"/>
    <mergeCell ref="B873:E873"/>
    <mergeCell ref="B874:E874"/>
    <mergeCell ref="B857:E857"/>
    <mergeCell ref="B858:E858"/>
    <mergeCell ref="B859:E859"/>
    <mergeCell ref="B860:E860"/>
    <mergeCell ref="B861:E861"/>
    <mergeCell ref="B862:E862"/>
    <mergeCell ref="B863:E863"/>
    <mergeCell ref="B866:E866"/>
    <mergeCell ref="B867:E867"/>
    <mergeCell ref="B868:E868"/>
    <mergeCell ref="B869:E869"/>
    <mergeCell ref="B870:E870"/>
    <mergeCell ref="B871:E871"/>
    <mergeCell ref="B852:E852"/>
    <mergeCell ref="B853:E853"/>
    <mergeCell ref="B854:E854"/>
    <mergeCell ref="B855:E855"/>
    <mergeCell ref="B856:E856"/>
    <mergeCell ref="B839:E839"/>
    <mergeCell ref="B840:E840"/>
    <mergeCell ref="B841:E841"/>
    <mergeCell ref="B842:E842"/>
    <mergeCell ref="B843:E843"/>
    <mergeCell ref="B828:E828"/>
    <mergeCell ref="B829:E829"/>
    <mergeCell ref="B848:E848"/>
    <mergeCell ref="B849:E849"/>
    <mergeCell ref="B850:E850"/>
    <mergeCell ref="B851:E851"/>
    <mergeCell ref="B844:E844"/>
    <mergeCell ref="B845:E845"/>
    <mergeCell ref="B846:E846"/>
    <mergeCell ref="B847:E847"/>
    <mergeCell ref="B836:E836"/>
    <mergeCell ref="B837:E837"/>
    <mergeCell ref="B838:E838"/>
    <mergeCell ref="B821:E821"/>
    <mergeCell ref="B822:E822"/>
    <mergeCell ref="B823:E823"/>
    <mergeCell ref="B824:E824"/>
    <mergeCell ref="B825:E825"/>
    <mergeCell ref="B826:E826"/>
    <mergeCell ref="B827:E827"/>
    <mergeCell ref="B830:E830"/>
    <mergeCell ref="B831:E831"/>
    <mergeCell ref="B832:E832"/>
    <mergeCell ref="B833:E833"/>
    <mergeCell ref="B834:E834"/>
    <mergeCell ref="B835:E835"/>
    <mergeCell ref="B816:E816"/>
    <mergeCell ref="B817:E817"/>
    <mergeCell ref="B818:E818"/>
    <mergeCell ref="B819:E819"/>
    <mergeCell ref="B820:E820"/>
    <mergeCell ref="B803:E803"/>
    <mergeCell ref="B804:E804"/>
    <mergeCell ref="B805:E805"/>
    <mergeCell ref="B806:E806"/>
    <mergeCell ref="B807:E807"/>
    <mergeCell ref="B792:E792"/>
    <mergeCell ref="B793:E793"/>
    <mergeCell ref="B812:E812"/>
    <mergeCell ref="B813:E813"/>
    <mergeCell ref="B814:E814"/>
    <mergeCell ref="B815:E815"/>
    <mergeCell ref="B808:E808"/>
    <mergeCell ref="B809:E809"/>
    <mergeCell ref="B810:E810"/>
    <mergeCell ref="B811:E811"/>
    <mergeCell ref="B800:E800"/>
    <mergeCell ref="B801:E801"/>
    <mergeCell ref="B802:E802"/>
    <mergeCell ref="B785:E785"/>
    <mergeCell ref="B786:E786"/>
    <mergeCell ref="B787:E787"/>
    <mergeCell ref="B788:E788"/>
    <mergeCell ref="B789:E789"/>
    <mergeCell ref="B790:E790"/>
    <mergeCell ref="B791:E791"/>
    <mergeCell ref="B794:E794"/>
    <mergeCell ref="B795:E795"/>
    <mergeCell ref="B796:E796"/>
    <mergeCell ref="B797:E797"/>
    <mergeCell ref="B798:E798"/>
    <mergeCell ref="B799:E799"/>
    <mergeCell ref="B780:E780"/>
    <mergeCell ref="B781:E781"/>
    <mergeCell ref="B782:E782"/>
    <mergeCell ref="B783:E783"/>
    <mergeCell ref="B784:E784"/>
    <mergeCell ref="B767:E767"/>
    <mergeCell ref="B768:E768"/>
    <mergeCell ref="B769:E769"/>
    <mergeCell ref="B770:E770"/>
    <mergeCell ref="B771:E771"/>
    <mergeCell ref="B756:E756"/>
    <mergeCell ref="B757:E757"/>
    <mergeCell ref="B776:E776"/>
    <mergeCell ref="B777:E777"/>
    <mergeCell ref="B778:E778"/>
    <mergeCell ref="B779:E779"/>
    <mergeCell ref="B772:E772"/>
    <mergeCell ref="B773:E773"/>
    <mergeCell ref="B774:E774"/>
    <mergeCell ref="B775:E775"/>
    <mergeCell ref="B764:E764"/>
    <mergeCell ref="B765:E765"/>
    <mergeCell ref="B766:E766"/>
    <mergeCell ref="B749:E749"/>
    <mergeCell ref="B750:E750"/>
    <mergeCell ref="B751:E751"/>
    <mergeCell ref="B752:E752"/>
    <mergeCell ref="B753:E753"/>
    <mergeCell ref="B754:E754"/>
    <mergeCell ref="B755:E755"/>
    <mergeCell ref="B758:E758"/>
    <mergeCell ref="B759:E759"/>
    <mergeCell ref="B760:E760"/>
    <mergeCell ref="B761:E761"/>
    <mergeCell ref="B762:E762"/>
    <mergeCell ref="B763:E763"/>
    <mergeCell ref="B744:E744"/>
    <mergeCell ref="B745:E745"/>
    <mergeCell ref="B746:E746"/>
    <mergeCell ref="B747:E747"/>
    <mergeCell ref="B748:E748"/>
    <mergeCell ref="B731:E731"/>
    <mergeCell ref="B732:E732"/>
    <mergeCell ref="B733:E733"/>
    <mergeCell ref="B734:E734"/>
    <mergeCell ref="B735:E735"/>
    <mergeCell ref="B720:E720"/>
    <mergeCell ref="B721:E721"/>
    <mergeCell ref="B740:E740"/>
    <mergeCell ref="B741:E741"/>
    <mergeCell ref="B742:E742"/>
    <mergeCell ref="B743:E743"/>
    <mergeCell ref="B736:E736"/>
    <mergeCell ref="B737:E737"/>
    <mergeCell ref="B738:E738"/>
    <mergeCell ref="B739:E739"/>
    <mergeCell ref="B728:E728"/>
    <mergeCell ref="B729:E729"/>
    <mergeCell ref="B730:E730"/>
    <mergeCell ref="B713:E713"/>
    <mergeCell ref="B714:E714"/>
    <mergeCell ref="B715:E715"/>
    <mergeCell ref="B716:E716"/>
    <mergeCell ref="B717:E717"/>
    <mergeCell ref="B718:E718"/>
    <mergeCell ref="B719:E719"/>
    <mergeCell ref="B722:E722"/>
    <mergeCell ref="B723:E723"/>
    <mergeCell ref="B724:E724"/>
    <mergeCell ref="B725:E725"/>
    <mergeCell ref="B726:E726"/>
    <mergeCell ref="B727:E727"/>
    <mergeCell ref="B708:E708"/>
    <mergeCell ref="B709:E709"/>
    <mergeCell ref="B710:E710"/>
    <mergeCell ref="B711:E711"/>
    <mergeCell ref="B712:E712"/>
    <mergeCell ref="B695:E695"/>
    <mergeCell ref="B696:E696"/>
    <mergeCell ref="B697:E697"/>
    <mergeCell ref="B698:E698"/>
    <mergeCell ref="B699:E699"/>
    <mergeCell ref="B684:E684"/>
    <mergeCell ref="B685:E685"/>
    <mergeCell ref="B704:E704"/>
    <mergeCell ref="B705:E705"/>
    <mergeCell ref="B706:E706"/>
    <mergeCell ref="B707:E707"/>
    <mergeCell ref="B700:E700"/>
    <mergeCell ref="B701:E701"/>
    <mergeCell ref="B702:E702"/>
    <mergeCell ref="B703:E703"/>
    <mergeCell ref="B692:E692"/>
    <mergeCell ref="B693:E693"/>
    <mergeCell ref="B694:E694"/>
    <mergeCell ref="B677:E677"/>
    <mergeCell ref="B678:E678"/>
    <mergeCell ref="B679:E679"/>
    <mergeCell ref="B680:E680"/>
    <mergeCell ref="B681:E681"/>
    <mergeCell ref="B682:E682"/>
    <mergeCell ref="B683:E683"/>
    <mergeCell ref="B686:E686"/>
    <mergeCell ref="B687:E687"/>
    <mergeCell ref="B688:E688"/>
    <mergeCell ref="B689:E689"/>
    <mergeCell ref="B690:E690"/>
    <mergeCell ref="B691:E691"/>
    <mergeCell ref="B672:E672"/>
    <mergeCell ref="B673:E673"/>
    <mergeCell ref="B674:E674"/>
    <mergeCell ref="B675:E675"/>
    <mergeCell ref="B676:E676"/>
    <mergeCell ref="B659:E659"/>
    <mergeCell ref="B660:E660"/>
    <mergeCell ref="B661:E661"/>
    <mergeCell ref="B662:E662"/>
    <mergeCell ref="B663:E663"/>
    <mergeCell ref="B648:E648"/>
    <mergeCell ref="B649:E649"/>
    <mergeCell ref="B668:E668"/>
    <mergeCell ref="B669:E669"/>
    <mergeCell ref="B670:E670"/>
    <mergeCell ref="B671:E671"/>
    <mergeCell ref="B664:E664"/>
    <mergeCell ref="B665:E665"/>
    <mergeCell ref="B666:E666"/>
    <mergeCell ref="B667:E667"/>
    <mergeCell ref="B656:E656"/>
    <mergeCell ref="B657:E657"/>
    <mergeCell ref="B658:E658"/>
    <mergeCell ref="B641:E641"/>
    <mergeCell ref="B642:E642"/>
    <mergeCell ref="B643:E643"/>
    <mergeCell ref="B644:E644"/>
    <mergeCell ref="B645:E645"/>
    <mergeCell ref="B646:E646"/>
    <mergeCell ref="B647:E647"/>
    <mergeCell ref="B650:E650"/>
    <mergeCell ref="B651:E651"/>
    <mergeCell ref="B652:E652"/>
    <mergeCell ref="B653:E653"/>
    <mergeCell ref="B654:E654"/>
    <mergeCell ref="B655:E655"/>
    <mergeCell ref="B636:E636"/>
    <mergeCell ref="B637:E637"/>
    <mergeCell ref="B638:E638"/>
    <mergeCell ref="B639:E639"/>
    <mergeCell ref="B640:E640"/>
    <mergeCell ref="B623:E623"/>
    <mergeCell ref="B624:E624"/>
    <mergeCell ref="B625:E625"/>
    <mergeCell ref="B626:E626"/>
    <mergeCell ref="B627:E627"/>
    <mergeCell ref="B612:E612"/>
    <mergeCell ref="B613:E613"/>
    <mergeCell ref="B632:E632"/>
    <mergeCell ref="B633:E633"/>
    <mergeCell ref="B634:E634"/>
    <mergeCell ref="B635:E635"/>
    <mergeCell ref="B628:E628"/>
    <mergeCell ref="B629:E629"/>
    <mergeCell ref="B630:E630"/>
    <mergeCell ref="B631:E631"/>
    <mergeCell ref="B620:E620"/>
    <mergeCell ref="B621:E621"/>
    <mergeCell ref="B622:E622"/>
    <mergeCell ref="B605:E605"/>
    <mergeCell ref="B606:E606"/>
    <mergeCell ref="B607:E607"/>
    <mergeCell ref="B608:E608"/>
    <mergeCell ref="B609:E609"/>
    <mergeCell ref="B610:E610"/>
    <mergeCell ref="B611:E611"/>
    <mergeCell ref="B614:E614"/>
    <mergeCell ref="B615:E615"/>
    <mergeCell ref="B616:E616"/>
    <mergeCell ref="B617:E617"/>
    <mergeCell ref="B618:E618"/>
    <mergeCell ref="B619:E619"/>
    <mergeCell ref="B600:E600"/>
    <mergeCell ref="B601:E601"/>
    <mergeCell ref="B602:E602"/>
    <mergeCell ref="B603:E603"/>
    <mergeCell ref="B604:E604"/>
    <mergeCell ref="B587:E587"/>
    <mergeCell ref="B588:E588"/>
    <mergeCell ref="B589:E589"/>
    <mergeCell ref="B590:E590"/>
    <mergeCell ref="B591:E591"/>
    <mergeCell ref="B576:E576"/>
    <mergeCell ref="B577:E577"/>
    <mergeCell ref="B596:E596"/>
    <mergeCell ref="B597:E597"/>
    <mergeCell ref="B598:E598"/>
    <mergeCell ref="B599:E599"/>
    <mergeCell ref="B592:E592"/>
    <mergeCell ref="B593:E593"/>
    <mergeCell ref="B594:E594"/>
    <mergeCell ref="B595:E595"/>
    <mergeCell ref="B584:E584"/>
    <mergeCell ref="B585:E585"/>
    <mergeCell ref="B586:E586"/>
    <mergeCell ref="B569:E569"/>
    <mergeCell ref="B570:E570"/>
    <mergeCell ref="B571:E571"/>
    <mergeCell ref="B572:E572"/>
    <mergeCell ref="B573:E573"/>
    <mergeCell ref="B574:E574"/>
    <mergeCell ref="B575:E575"/>
    <mergeCell ref="B578:E578"/>
    <mergeCell ref="B579:E579"/>
    <mergeCell ref="B580:E580"/>
    <mergeCell ref="B581:E581"/>
    <mergeCell ref="B582:E582"/>
    <mergeCell ref="B583:E583"/>
    <mergeCell ref="B564:E564"/>
    <mergeCell ref="B565:E565"/>
    <mergeCell ref="B566:E566"/>
    <mergeCell ref="B567:E567"/>
    <mergeCell ref="B568:E568"/>
    <mergeCell ref="B551:E551"/>
    <mergeCell ref="B552:E552"/>
    <mergeCell ref="B553:E553"/>
    <mergeCell ref="B554:E554"/>
    <mergeCell ref="B555:E555"/>
    <mergeCell ref="B540:E540"/>
    <mergeCell ref="B541:E541"/>
    <mergeCell ref="B560:E560"/>
    <mergeCell ref="B561:E561"/>
    <mergeCell ref="B562:E562"/>
    <mergeCell ref="B563:E563"/>
    <mergeCell ref="B556:E556"/>
    <mergeCell ref="B557:E557"/>
    <mergeCell ref="B558:E558"/>
    <mergeCell ref="B559:E559"/>
    <mergeCell ref="B548:E548"/>
    <mergeCell ref="B549:E549"/>
    <mergeCell ref="B550:E550"/>
    <mergeCell ref="B533:E533"/>
    <mergeCell ref="B534:E534"/>
    <mergeCell ref="B535:E535"/>
    <mergeCell ref="B536:E536"/>
    <mergeCell ref="B537:E537"/>
    <mergeCell ref="B538:E538"/>
    <mergeCell ref="B539:E539"/>
    <mergeCell ref="B542:E542"/>
    <mergeCell ref="B543:E543"/>
    <mergeCell ref="B544:E544"/>
    <mergeCell ref="B545:E545"/>
    <mergeCell ref="B546:E546"/>
    <mergeCell ref="B547:E547"/>
    <mergeCell ref="B528:E528"/>
    <mergeCell ref="B529:E529"/>
    <mergeCell ref="B530:E530"/>
    <mergeCell ref="B531:E531"/>
    <mergeCell ref="B532:E532"/>
    <mergeCell ref="B515:E515"/>
    <mergeCell ref="B516:E516"/>
    <mergeCell ref="B517:E517"/>
    <mergeCell ref="B518:E518"/>
    <mergeCell ref="B519:E519"/>
    <mergeCell ref="B504:E504"/>
    <mergeCell ref="B505:E505"/>
    <mergeCell ref="B524:E524"/>
    <mergeCell ref="B525:E525"/>
    <mergeCell ref="B526:E526"/>
    <mergeCell ref="B527:E527"/>
    <mergeCell ref="B520:E520"/>
    <mergeCell ref="B521:E521"/>
    <mergeCell ref="B522:E522"/>
    <mergeCell ref="B523:E523"/>
    <mergeCell ref="B512:E512"/>
    <mergeCell ref="B513:E513"/>
    <mergeCell ref="B514:E514"/>
    <mergeCell ref="B497:E497"/>
    <mergeCell ref="B498:E498"/>
    <mergeCell ref="B499:E499"/>
    <mergeCell ref="B500:E500"/>
    <mergeCell ref="B501:E501"/>
    <mergeCell ref="B502:E502"/>
    <mergeCell ref="B503:E503"/>
    <mergeCell ref="B506:E506"/>
    <mergeCell ref="B507:E507"/>
    <mergeCell ref="B508:E508"/>
    <mergeCell ref="B509:E509"/>
    <mergeCell ref="B510:E510"/>
    <mergeCell ref="B511:E511"/>
    <mergeCell ref="B492:E492"/>
    <mergeCell ref="B493:E493"/>
    <mergeCell ref="B494:E494"/>
    <mergeCell ref="B495:E495"/>
    <mergeCell ref="B496:E496"/>
    <mergeCell ref="B479:E479"/>
    <mergeCell ref="B480:E480"/>
    <mergeCell ref="B481:E481"/>
    <mergeCell ref="B482:E482"/>
    <mergeCell ref="B483:E483"/>
    <mergeCell ref="B468:E468"/>
    <mergeCell ref="B469:E469"/>
    <mergeCell ref="B488:E488"/>
    <mergeCell ref="B489:E489"/>
    <mergeCell ref="B490:E490"/>
    <mergeCell ref="B491:E491"/>
    <mergeCell ref="B484:E484"/>
    <mergeCell ref="B485:E485"/>
    <mergeCell ref="B486:E486"/>
    <mergeCell ref="B487:E487"/>
    <mergeCell ref="B476:E476"/>
    <mergeCell ref="B477:E477"/>
    <mergeCell ref="B478:E478"/>
    <mergeCell ref="B461:E461"/>
    <mergeCell ref="B462:E462"/>
    <mergeCell ref="B463:E463"/>
    <mergeCell ref="B464:E464"/>
    <mergeCell ref="B465:E465"/>
    <mergeCell ref="B466:E466"/>
    <mergeCell ref="B467:E467"/>
    <mergeCell ref="B470:E470"/>
    <mergeCell ref="B471:E471"/>
    <mergeCell ref="B472:E472"/>
    <mergeCell ref="B473:E473"/>
    <mergeCell ref="B474:E474"/>
    <mergeCell ref="B475:E475"/>
    <mergeCell ref="B456:E456"/>
    <mergeCell ref="B457:E457"/>
    <mergeCell ref="B458:E458"/>
    <mergeCell ref="B459:E459"/>
    <mergeCell ref="B460:E460"/>
    <mergeCell ref="B443:E443"/>
    <mergeCell ref="B444:E444"/>
    <mergeCell ref="B445:E445"/>
    <mergeCell ref="B446:E446"/>
    <mergeCell ref="B447:E447"/>
    <mergeCell ref="B432:E432"/>
    <mergeCell ref="B433:E433"/>
    <mergeCell ref="B452:E452"/>
    <mergeCell ref="B453:E453"/>
    <mergeCell ref="B454:E454"/>
    <mergeCell ref="B455:E455"/>
    <mergeCell ref="B448:E448"/>
    <mergeCell ref="B449:E449"/>
    <mergeCell ref="B450:E450"/>
    <mergeCell ref="B451:E451"/>
    <mergeCell ref="B440:E440"/>
    <mergeCell ref="B441:E441"/>
    <mergeCell ref="B442:E442"/>
    <mergeCell ref="B425:E425"/>
    <mergeCell ref="B426:E426"/>
    <mergeCell ref="B427:E427"/>
    <mergeCell ref="B428:E428"/>
    <mergeCell ref="B429:E429"/>
    <mergeCell ref="B430:E430"/>
    <mergeCell ref="B431:E431"/>
    <mergeCell ref="B434:E434"/>
    <mergeCell ref="B435:E435"/>
    <mergeCell ref="B436:E436"/>
    <mergeCell ref="B437:E437"/>
    <mergeCell ref="B438:E438"/>
    <mergeCell ref="B439:E439"/>
    <mergeCell ref="B420:E420"/>
    <mergeCell ref="B421:E421"/>
    <mergeCell ref="B422:E422"/>
    <mergeCell ref="B423:E423"/>
    <mergeCell ref="B424:E424"/>
    <mergeCell ref="B407:E407"/>
    <mergeCell ref="B408:E408"/>
    <mergeCell ref="B409:E409"/>
    <mergeCell ref="B410:E410"/>
    <mergeCell ref="B411:E411"/>
    <mergeCell ref="B396:E396"/>
    <mergeCell ref="B397:E397"/>
    <mergeCell ref="B416:E416"/>
    <mergeCell ref="B417:E417"/>
    <mergeCell ref="B418:E418"/>
    <mergeCell ref="B419:E419"/>
    <mergeCell ref="B412:E412"/>
    <mergeCell ref="B413:E413"/>
    <mergeCell ref="B414:E414"/>
    <mergeCell ref="B415:E415"/>
    <mergeCell ref="B404:E404"/>
    <mergeCell ref="B405:E405"/>
    <mergeCell ref="B406:E406"/>
    <mergeCell ref="B389:E389"/>
    <mergeCell ref="B390:E390"/>
    <mergeCell ref="B391:E391"/>
    <mergeCell ref="B392:E392"/>
    <mergeCell ref="B393:E393"/>
    <mergeCell ref="B394:E394"/>
    <mergeCell ref="B395:E395"/>
    <mergeCell ref="B398:E398"/>
    <mergeCell ref="B399:E399"/>
    <mergeCell ref="B400:E400"/>
    <mergeCell ref="B401:E401"/>
    <mergeCell ref="B402:E402"/>
    <mergeCell ref="B403:E403"/>
    <mergeCell ref="B384:E384"/>
    <mergeCell ref="B385:E385"/>
    <mergeCell ref="B386:E386"/>
    <mergeCell ref="B387:E387"/>
    <mergeCell ref="B388:E388"/>
    <mergeCell ref="B371:E371"/>
    <mergeCell ref="B372:E372"/>
    <mergeCell ref="B373:E373"/>
    <mergeCell ref="B374:E374"/>
    <mergeCell ref="B375:E375"/>
    <mergeCell ref="B360:E360"/>
    <mergeCell ref="B361:E361"/>
    <mergeCell ref="B380:E380"/>
    <mergeCell ref="B381:E381"/>
    <mergeCell ref="B382:E382"/>
    <mergeCell ref="B383:E383"/>
    <mergeCell ref="B376:E376"/>
    <mergeCell ref="B377:E377"/>
    <mergeCell ref="B378:E378"/>
    <mergeCell ref="B379:E379"/>
    <mergeCell ref="B368:E368"/>
    <mergeCell ref="B369:E369"/>
    <mergeCell ref="B370:E370"/>
    <mergeCell ref="B353:E353"/>
    <mergeCell ref="B354:E354"/>
    <mergeCell ref="B355:E355"/>
    <mergeCell ref="B356:E356"/>
    <mergeCell ref="B357:E357"/>
    <mergeCell ref="B358:E358"/>
    <mergeCell ref="B359:E359"/>
    <mergeCell ref="B362:E362"/>
    <mergeCell ref="B363:E363"/>
    <mergeCell ref="B364:E364"/>
    <mergeCell ref="B365:E365"/>
    <mergeCell ref="B366:E366"/>
    <mergeCell ref="B367:E367"/>
    <mergeCell ref="B348:E348"/>
    <mergeCell ref="B349:E349"/>
    <mergeCell ref="B350:E350"/>
    <mergeCell ref="B351:E351"/>
    <mergeCell ref="B352:E352"/>
    <mergeCell ref="B335:E335"/>
    <mergeCell ref="B336:E336"/>
    <mergeCell ref="B337:E337"/>
    <mergeCell ref="B338:E338"/>
    <mergeCell ref="B339:E339"/>
    <mergeCell ref="B324:E324"/>
    <mergeCell ref="B325:E325"/>
    <mergeCell ref="B344:E344"/>
    <mergeCell ref="B345:E345"/>
    <mergeCell ref="B346:E346"/>
    <mergeCell ref="B347:E347"/>
    <mergeCell ref="B340:E340"/>
    <mergeCell ref="B341:E341"/>
    <mergeCell ref="B342:E342"/>
    <mergeCell ref="B343:E343"/>
    <mergeCell ref="B332:E332"/>
    <mergeCell ref="B333:E333"/>
    <mergeCell ref="B334:E334"/>
    <mergeCell ref="B317:E317"/>
    <mergeCell ref="B318:E318"/>
    <mergeCell ref="B319:E319"/>
    <mergeCell ref="B320:E320"/>
    <mergeCell ref="B321:E321"/>
    <mergeCell ref="B322:E322"/>
    <mergeCell ref="B323:E323"/>
    <mergeCell ref="B326:E326"/>
    <mergeCell ref="B327:E327"/>
    <mergeCell ref="B328:E328"/>
    <mergeCell ref="B329:E329"/>
    <mergeCell ref="B330:E330"/>
    <mergeCell ref="B331:E331"/>
    <mergeCell ref="B312:E312"/>
    <mergeCell ref="B313:E313"/>
    <mergeCell ref="B314:E314"/>
    <mergeCell ref="B315:E315"/>
    <mergeCell ref="B316:E316"/>
    <mergeCell ref="B299:E299"/>
    <mergeCell ref="B300:E300"/>
    <mergeCell ref="B301:E301"/>
    <mergeCell ref="B302:E302"/>
    <mergeCell ref="B303:E303"/>
    <mergeCell ref="B288:E288"/>
    <mergeCell ref="B289:E289"/>
    <mergeCell ref="B308:E308"/>
    <mergeCell ref="B309:E309"/>
    <mergeCell ref="B310:E310"/>
    <mergeCell ref="B311:E311"/>
    <mergeCell ref="B304:E304"/>
    <mergeCell ref="B305:E305"/>
    <mergeCell ref="B306:E306"/>
    <mergeCell ref="B307:E307"/>
    <mergeCell ref="B296:E296"/>
    <mergeCell ref="B297:E297"/>
    <mergeCell ref="B298:E298"/>
    <mergeCell ref="B281:E281"/>
    <mergeCell ref="B282:E282"/>
    <mergeCell ref="B283:E283"/>
    <mergeCell ref="B284:E284"/>
    <mergeCell ref="B285:E285"/>
    <mergeCell ref="B286:E286"/>
    <mergeCell ref="B287:E287"/>
    <mergeCell ref="B290:E290"/>
    <mergeCell ref="B291:E291"/>
    <mergeCell ref="B292:E292"/>
    <mergeCell ref="B293:E293"/>
    <mergeCell ref="B294:E294"/>
    <mergeCell ref="B295:E295"/>
    <mergeCell ref="B276:E276"/>
    <mergeCell ref="B277:E277"/>
    <mergeCell ref="B278:E278"/>
    <mergeCell ref="B279:E279"/>
    <mergeCell ref="B280:E280"/>
    <mergeCell ref="B263:E263"/>
    <mergeCell ref="B264:E264"/>
    <mergeCell ref="B265:E265"/>
    <mergeCell ref="B266:E266"/>
    <mergeCell ref="B267:E267"/>
    <mergeCell ref="B252:E252"/>
    <mergeCell ref="B253:E253"/>
    <mergeCell ref="B272:E272"/>
    <mergeCell ref="B273:E273"/>
    <mergeCell ref="B274:E274"/>
    <mergeCell ref="B275:E275"/>
    <mergeCell ref="B268:E268"/>
    <mergeCell ref="B269:E269"/>
    <mergeCell ref="B270:E270"/>
    <mergeCell ref="B271:E271"/>
    <mergeCell ref="B260:E260"/>
    <mergeCell ref="B261:E261"/>
    <mergeCell ref="B262:E262"/>
    <mergeCell ref="B245:E245"/>
    <mergeCell ref="B246:E246"/>
    <mergeCell ref="B247:E247"/>
    <mergeCell ref="B248:E248"/>
    <mergeCell ref="B249:E249"/>
    <mergeCell ref="B250:E250"/>
    <mergeCell ref="B251:E251"/>
    <mergeCell ref="B254:E254"/>
    <mergeCell ref="B255:E255"/>
    <mergeCell ref="B256:E256"/>
    <mergeCell ref="B257:E257"/>
    <mergeCell ref="B258:E258"/>
    <mergeCell ref="B259:E259"/>
    <mergeCell ref="B240:E240"/>
    <mergeCell ref="B241:E241"/>
    <mergeCell ref="B242:E242"/>
    <mergeCell ref="B243:E243"/>
    <mergeCell ref="B244:E244"/>
    <mergeCell ref="B227:E227"/>
    <mergeCell ref="B228:E228"/>
    <mergeCell ref="B229:E229"/>
    <mergeCell ref="B230:E230"/>
    <mergeCell ref="B231:E231"/>
    <mergeCell ref="B216:E216"/>
    <mergeCell ref="B217:E217"/>
    <mergeCell ref="B236:E236"/>
    <mergeCell ref="B237:E237"/>
    <mergeCell ref="B238:E238"/>
    <mergeCell ref="B239:E239"/>
    <mergeCell ref="B232:E232"/>
    <mergeCell ref="B233:E233"/>
    <mergeCell ref="B234:E234"/>
    <mergeCell ref="B235:E235"/>
    <mergeCell ref="B224:E224"/>
    <mergeCell ref="B225:E225"/>
    <mergeCell ref="B226:E226"/>
    <mergeCell ref="B209:E209"/>
    <mergeCell ref="B210:E210"/>
    <mergeCell ref="B211:E211"/>
    <mergeCell ref="B212:E212"/>
    <mergeCell ref="B213:E213"/>
    <mergeCell ref="B214:E214"/>
    <mergeCell ref="B215:E215"/>
    <mergeCell ref="B218:E218"/>
    <mergeCell ref="B219:E219"/>
    <mergeCell ref="B220:E220"/>
    <mergeCell ref="B221:E221"/>
    <mergeCell ref="B222:E222"/>
    <mergeCell ref="B223:E223"/>
    <mergeCell ref="B204:E204"/>
    <mergeCell ref="B205:E205"/>
    <mergeCell ref="B206:E206"/>
    <mergeCell ref="B207:E207"/>
    <mergeCell ref="B208:E208"/>
    <mergeCell ref="B191:E191"/>
    <mergeCell ref="B192:E192"/>
    <mergeCell ref="B193:E193"/>
    <mergeCell ref="B194:E194"/>
    <mergeCell ref="B195:E195"/>
    <mergeCell ref="B180:E180"/>
    <mergeCell ref="B181:E181"/>
    <mergeCell ref="B200:E200"/>
    <mergeCell ref="B201:E201"/>
    <mergeCell ref="B202:E202"/>
    <mergeCell ref="B203:E203"/>
    <mergeCell ref="B196:E196"/>
    <mergeCell ref="B197:E197"/>
    <mergeCell ref="B198:E198"/>
    <mergeCell ref="B199:E199"/>
    <mergeCell ref="B188:E188"/>
    <mergeCell ref="B189:E189"/>
    <mergeCell ref="B190:E190"/>
    <mergeCell ref="B173:E173"/>
    <mergeCell ref="B174:E174"/>
    <mergeCell ref="B175:E175"/>
    <mergeCell ref="B176:E176"/>
    <mergeCell ref="B177:E177"/>
    <mergeCell ref="B178:E178"/>
    <mergeCell ref="B179:E179"/>
    <mergeCell ref="B182:E182"/>
    <mergeCell ref="B183:E183"/>
    <mergeCell ref="B184:E184"/>
    <mergeCell ref="B185:E185"/>
    <mergeCell ref="B186:E186"/>
    <mergeCell ref="B187:E187"/>
    <mergeCell ref="B168:E168"/>
    <mergeCell ref="B169:E169"/>
    <mergeCell ref="B170:E170"/>
    <mergeCell ref="B171:E171"/>
    <mergeCell ref="B172:E172"/>
    <mergeCell ref="B155:E155"/>
    <mergeCell ref="B156:E156"/>
    <mergeCell ref="B157:E157"/>
    <mergeCell ref="B158:E158"/>
    <mergeCell ref="B159:E159"/>
    <mergeCell ref="B144:E144"/>
    <mergeCell ref="B145:E145"/>
    <mergeCell ref="B164:E164"/>
    <mergeCell ref="B165:E165"/>
    <mergeCell ref="B166:E166"/>
    <mergeCell ref="B167:E167"/>
    <mergeCell ref="B160:E160"/>
    <mergeCell ref="B161:E161"/>
    <mergeCell ref="B162:E162"/>
    <mergeCell ref="B163:E163"/>
    <mergeCell ref="B152:E152"/>
    <mergeCell ref="B153:E153"/>
    <mergeCell ref="B154:E154"/>
    <mergeCell ref="B137:E137"/>
    <mergeCell ref="B138:E138"/>
    <mergeCell ref="B139:E139"/>
    <mergeCell ref="B140:E140"/>
    <mergeCell ref="B141:E141"/>
    <mergeCell ref="B142:E142"/>
    <mergeCell ref="B143:E143"/>
    <mergeCell ref="B146:E146"/>
    <mergeCell ref="B147:E147"/>
    <mergeCell ref="B148:E148"/>
    <mergeCell ref="B149:E149"/>
    <mergeCell ref="B150:E150"/>
    <mergeCell ref="B151:E151"/>
    <mergeCell ref="B132:E132"/>
    <mergeCell ref="B133:E133"/>
    <mergeCell ref="B134:E134"/>
    <mergeCell ref="B135:E135"/>
    <mergeCell ref="B136:E136"/>
    <mergeCell ref="B119:E119"/>
    <mergeCell ref="B120:E120"/>
    <mergeCell ref="B121:E121"/>
    <mergeCell ref="B122:E122"/>
    <mergeCell ref="B123:E123"/>
    <mergeCell ref="B108:E108"/>
    <mergeCell ref="B109:E109"/>
    <mergeCell ref="B128:E128"/>
    <mergeCell ref="B129:E129"/>
    <mergeCell ref="B130:E130"/>
    <mergeCell ref="B131:E131"/>
    <mergeCell ref="B124:E124"/>
    <mergeCell ref="B125:E125"/>
    <mergeCell ref="B126:E126"/>
    <mergeCell ref="B127:E127"/>
    <mergeCell ref="B116:E116"/>
    <mergeCell ref="B117:E117"/>
    <mergeCell ref="B118:E118"/>
    <mergeCell ref="B101:E101"/>
    <mergeCell ref="B102:E102"/>
    <mergeCell ref="B103:E103"/>
    <mergeCell ref="B104:E104"/>
    <mergeCell ref="B105:E105"/>
    <mergeCell ref="B106:E106"/>
    <mergeCell ref="B107:E107"/>
    <mergeCell ref="B110:E110"/>
    <mergeCell ref="B111:E111"/>
    <mergeCell ref="B112:E112"/>
    <mergeCell ref="B113:E113"/>
    <mergeCell ref="B114:E114"/>
    <mergeCell ref="B115:E115"/>
    <mergeCell ref="B96:E96"/>
    <mergeCell ref="B97:E97"/>
    <mergeCell ref="B98:E98"/>
    <mergeCell ref="B99:E99"/>
    <mergeCell ref="B100:E100"/>
    <mergeCell ref="B83:E83"/>
    <mergeCell ref="B84:E84"/>
    <mergeCell ref="B85:E85"/>
    <mergeCell ref="B86:E86"/>
    <mergeCell ref="B87:E87"/>
    <mergeCell ref="B72:E72"/>
    <mergeCell ref="B73:E73"/>
    <mergeCell ref="B92:E92"/>
    <mergeCell ref="B93:E93"/>
    <mergeCell ref="B94:E94"/>
    <mergeCell ref="B95:E95"/>
    <mergeCell ref="B88:E88"/>
    <mergeCell ref="B89:E89"/>
    <mergeCell ref="B90:E90"/>
    <mergeCell ref="B91:E91"/>
    <mergeCell ref="B80:E80"/>
    <mergeCell ref="B81:E81"/>
    <mergeCell ref="B82:E82"/>
    <mergeCell ref="B65:E65"/>
    <mergeCell ref="B66:E66"/>
    <mergeCell ref="B67:E67"/>
    <mergeCell ref="B68:E68"/>
    <mergeCell ref="B69:E69"/>
    <mergeCell ref="B70:E70"/>
    <mergeCell ref="B71:E71"/>
    <mergeCell ref="B74:E74"/>
    <mergeCell ref="B75:E75"/>
    <mergeCell ref="B76:E76"/>
    <mergeCell ref="B77:E77"/>
    <mergeCell ref="B78:E78"/>
    <mergeCell ref="B79:E79"/>
    <mergeCell ref="B61:E61"/>
    <mergeCell ref="B62:E62"/>
    <mergeCell ref="B63:E63"/>
    <mergeCell ref="B64:E64"/>
    <mergeCell ref="B47:E47"/>
    <mergeCell ref="B48:E48"/>
    <mergeCell ref="B49:E49"/>
    <mergeCell ref="B50:E50"/>
    <mergeCell ref="B51:E51"/>
    <mergeCell ref="B52:E52"/>
    <mergeCell ref="AQ3:AT3"/>
    <mergeCell ref="B56:E56"/>
    <mergeCell ref="B57:E57"/>
    <mergeCell ref="B58:E58"/>
    <mergeCell ref="B59:E59"/>
    <mergeCell ref="B60:E60"/>
    <mergeCell ref="B53:E53"/>
    <mergeCell ref="B54:E54"/>
    <mergeCell ref="B55:E55"/>
    <mergeCell ref="AH3:AK3"/>
    <mergeCell ref="U3:X3"/>
    <mergeCell ref="Y3:AC3"/>
    <mergeCell ref="A3:E3"/>
    <mergeCell ref="AD3:AG3"/>
    <mergeCell ref="AL3:AP3"/>
    <mergeCell ref="B5:E5"/>
    <mergeCell ref="B6:E6"/>
    <mergeCell ref="B8:E8"/>
    <mergeCell ref="B9:E9"/>
    <mergeCell ref="B10:E10"/>
    <mergeCell ref="B11:E11"/>
    <mergeCell ref="L37:O37"/>
    <mergeCell ref="P37:T37"/>
    <mergeCell ref="U36:AG36"/>
    <mergeCell ref="AH36:AT36"/>
    <mergeCell ref="BC37:BG37"/>
    <mergeCell ref="BH37:BK37"/>
    <mergeCell ref="U37:X37"/>
    <mergeCell ref="Y37:AC37"/>
    <mergeCell ref="AD37:AG37"/>
    <mergeCell ref="AH37:AK37"/>
    <mergeCell ref="AL37:AP37"/>
    <mergeCell ref="B46:E46"/>
    <mergeCell ref="BL37:BO37"/>
    <mergeCell ref="BP37:BT37"/>
    <mergeCell ref="A1:AA1"/>
    <mergeCell ref="AE1:BT1"/>
    <mergeCell ref="A31:AA31"/>
    <mergeCell ref="AE31:BT31"/>
    <mergeCell ref="AQ37:AT37"/>
    <mergeCell ref="AU37:AX37"/>
    <mergeCell ref="AY37:BB37"/>
    <mergeCell ref="B40:E40"/>
    <mergeCell ref="B41:E41"/>
    <mergeCell ref="B42:E42"/>
    <mergeCell ref="B43:E43"/>
    <mergeCell ref="B44:E44"/>
    <mergeCell ref="B45:E45"/>
    <mergeCell ref="B17:E17"/>
    <mergeCell ref="B18:E18"/>
    <mergeCell ref="B19:E19"/>
    <mergeCell ref="B20:E20"/>
    <mergeCell ref="B39:E39"/>
    <mergeCell ref="F37:F38"/>
    <mergeCell ref="B37:E38"/>
    <mergeCell ref="A37:A38"/>
    <mergeCell ref="H37:K37"/>
    <mergeCell ref="BV24:BX24"/>
    <mergeCell ref="BV18:BX18"/>
    <mergeCell ref="BL3:BO3"/>
    <mergeCell ref="A21:A28"/>
    <mergeCell ref="A5:A20"/>
    <mergeCell ref="BV9:BX9"/>
    <mergeCell ref="BV19:BX19"/>
    <mergeCell ref="AY3:BB3"/>
    <mergeCell ref="AU3:AX3"/>
    <mergeCell ref="BP3:BT3"/>
    <mergeCell ref="BV8:BX8"/>
    <mergeCell ref="BH3:BK3"/>
    <mergeCell ref="BC3:BG3"/>
    <mergeCell ref="BV22:BX22"/>
    <mergeCell ref="B22:E22"/>
    <mergeCell ref="B23:E23"/>
    <mergeCell ref="B24:E24"/>
    <mergeCell ref="P3:T3"/>
    <mergeCell ref="L3:O3"/>
    <mergeCell ref="H3:K3"/>
    <mergeCell ref="AU36:BG36"/>
    <mergeCell ref="BH36:BT36"/>
    <mergeCell ref="H36:T36"/>
    <mergeCell ref="H2:T2"/>
    <mergeCell ref="BV7:BX7"/>
    <mergeCell ref="BV6:BX6"/>
    <mergeCell ref="BV5:BX5"/>
    <mergeCell ref="BV4:BY4"/>
    <mergeCell ref="BV15:BY15"/>
    <mergeCell ref="B4:E4"/>
    <mergeCell ref="U2:AG2"/>
    <mergeCell ref="AH2:AT2"/>
    <mergeCell ref="AU2:BG2"/>
    <mergeCell ref="BH2:BT2"/>
    <mergeCell ref="B25:E25"/>
    <mergeCell ref="B26:E26"/>
    <mergeCell ref="B28:E28"/>
    <mergeCell ref="B7:E7"/>
    <mergeCell ref="BV20:BX20"/>
    <mergeCell ref="BV25:BX25"/>
    <mergeCell ref="BV11:BX11"/>
    <mergeCell ref="BV10:BX10"/>
    <mergeCell ref="BV29:BY30"/>
    <mergeCell ref="B21:E21"/>
    <mergeCell ref="B12:E12"/>
    <mergeCell ref="B13:E13"/>
    <mergeCell ref="B14:E14"/>
    <mergeCell ref="B15:E15"/>
    <mergeCell ref="B16:E16"/>
    <mergeCell ref="B27:E27"/>
    <mergeCell ref="BV16:BX16"/>
    <mergeCell ref="BV21:BX21"/>
  </mergeCells>
  <phoneticPr fontId="33" type="noConversion"/>
  <conditionalFormatting sqref="H25:BE25 BI25:BT25">
    <cfRule type="cellIs" dxfId="24676" priority="6" operator="equal">
      <formula>0</formula>
    </cfRule>
  </conditionalFormatting>
  <conditionalFormatting sqref="H27:BE27 BI27:BT27">
    <cfRule type="cellIs" dxfId="24672" priority="104266" operator="equal">
      <formula>0</formula>
    </cfRule>
  </conditionalFormatting>
  <conditionalFormatting sqref="H39:BT1038">
    <cfRule type="expression" dxfId="24669" priority="104249">
      <formula>AND($G39&gt;0,$G39&lt;=H$34,$G39&gt;G$34)</formula>
    </cfRule>
    <cfRule type="expression" dxfId="24668" priority="104250">
      <formula>AND($G39&gt;0,$G39&lt;=H$33,$G39&gt;G$33)</formula>
    </cfRule>
    <cfRule type="expression" dxfId="24667" priority="104251">
      <formula>AND($G39&gt;0,$G39&lt;=H$32,$G39&gt;G$32)</formula>
    </cfRule>
  </conditionalFormatting>
  <pageMargins left="0.70866141732283472" right="0.70866141732283472" top="0.74803149606299213" bottom="0.74803149606299213" header="0.31496062992125984" footer="0.31496062992125984"/>
  <pageSetup paperSize="9" scale="53" orientation="landscape" horizontalDpi="4294967295" verticalDpi="4294967295" r:id="rId3"/>
  <headerFooter>
    <oddHeader>&amp;R&amp;G</oddHeader>
  </headerFooter>
  <rowBreaks count="1" manualBreakCount="1">
    <brk id="29" max="16383" man="1"/>
  </rowBreaks>
  <colBreaks count="1" manualBreakCount="1">
    <brk id="72" max="1048575" man="1"/>
  </colBreaks>
  <legacyDrawing r:id="rId4"/>
  <legacyDrawingHF r:id="rId5"/>
  <extLst>
    <ext xmlns:x14="http://schemas.microsoft.com/office/spreadsheetml/2009/9/main" uri="{78C0D931-6437-407d-A8EE-F0AAD7539E65}">
      <x14:conditionalFormattings>
        <x14:conditionalFormatting xmlns:xm="http://schemas.microsoft.com/office/excel/2006/main">
          <x14:cfRule type="expression" priority="20" id="{FBF0C171-A7ED-48ED-A26B-5B86F210E21D}">
            <xm:f>H$4='Mile Stones'!$J5</xm:f>
            <x14:dxf>
              <fill>
                <patternFill>
                  <bgColor rgb="FF7030A0"/>
                </patternFill>
              </fill>
            </x14:dxf>
          </x14:cfRule>
          <xm:sqref>H5:BE20 BI5:BT20</xm:sqref>
        </x14:conditionalFormatting>
        <x14:conditionalFormatting xmlns:xm="http://schemas.microsoft.com/office/excel/2006/main">
          <x14:cfRule type="expression" priority="19" id="{3A2874DB-0F90-44B1-9F52-C1AA70D0EF5F}">
            <xm:f>AND(H$4&gt;'Mile Stones'!$K$17,H$4&lt;='Mile Stones'!$L$17)</xm:f>
            <x14:dxf>
              <fill>
                <patternFill>
                  <bgColor rgb="FF7030A0"/>
                </patternFill>
              </fill>
            </x14:dxf>
          </x14:cfRule>
          <xm:sqref>H21:BE21 BI21:BT21</xm:sqref>
        </x14:conditionalFormatting>
        <x14:conditionalFormatting xmlns:xm="http://schemas.microsoft.com/office/excel/2006/main">
          <x14:cfRule type="expression" priority="3" id="{B9385CD2-D9DA-4084-B20B-296D8A842A79}">
            <xm:f>AND(H$4&gt;'Mile Stones'!$K$21,H$4&lt;='Mile Stones'!$L$21)</xm:f>
            <x14:dxf>
              <font>
                <color theme="0"/>
              </font>
              <fill>
                <patternFill>
                  <bgColor rgb="FF7030A0"/>
                </patternFill>
              </fill>
            </x14:dxf>
          </x14:cfRule>
          <xm:sqref>H22:BE22 BI22:BT22</xm:sqref>
        </x14:conditionalFormatting>
        <x14:conditionalFormatting xmlns:xm="http://schemas.microsoft.com/office/excel/2006/main">
          <x14:cfRule type="expression" priority="2" id="{E2DDC5B3-CBDD-4C28-A952-A0E483AFD190}">
            <xm:f>AND(H$4&gt;'Mile Stones'!$K$22,H$4&lt;='Mile Stones'!$L$22)</xm:f>
            <x14:dxf>
              <font>
                <color theme="0"/>
              </font>
              <fill>
                <patternFill>
                  <bgColor rgb="FF7030A0"/>
                </patternFill>
              </fill>
            </x14:dxf>
          </x14:cfRule>
          <xm:sqref>H23:BE23 BI23:BT23</xm:sqref>
        </x14:conditionalFormatting>
        <x14:conditionalFormatting xmlns:xm="http://schemas.microsoft.com/office/excel/2006/main">
          <x14:cfRule type="expression" priority="1" id="{E933D923-2E6E-4682-BDBC-068942C71F53}">
            <xm:f>AND(H$4&gt;'Mile Stones'!$K$23,H$4&lt;='Mile Stones'!$L$23)</xm:f>
            <x14:dxf>
              <font>
                <color theme="0"/>
              </font>
              <fill>
                <patternFill>
                  <bgColor rgb="FF7030A0"/>
                </patternFill>
              </fill>
            </x14:dxf>
          </x14:cfRule>
          <xm:sqref>H24:BE24 BI24:BT24</xm:sqref>
        </x14:conditionalFormatting>
        <x14:conditionalFormatting xmlns:xm="http://schemas.microsoft.com/office/excel/2006/main">
          <x14:cfRule type="expression" priority="17" id="{5EF96139-23B2-48E7-8B73-691051B4929F}">
            <xm:f>AND(H$4&gt;='Mile Stones'!$J$24,H$4&lt;='Mile Stones'!$J$25)</xm:f>
            <x14:dxf>
              <font>
                <color theme="0"/>
              </font>
              <fill>
                <patternFill>
                  <bgColor rgb="FF7030A0"/>
                </patternFill>
              </fill>
            </x14:dxf>
          </x14:cfRule>
          <xm:sqref>H25:BE25 BI25:BT25</xm:sqref>
        </x14:conditionalFormatting>
        <x14:conditionalFormatting xmlns:xm="http://schemas.microsoft.com/office/excel/2006/main">
          <x14:cfRule type="expression" priority="16" id="{B8AB432E-0CC0-45BB-800D-7BBA58F26C55}">
            <xm:f>AND(H$4&gt;='Mile Stones'!$J$24,H$4&lt;='Mile Stones'!$J$25)</xm:f>
            <x14:dxf>
              <font>
                <color theme="0"/>
              </font>
              <fill>
                <patternFill>
                  <bgColor theme="6" tint="-0.499984740745262"/>
                </patternFill>
              </fill>
            </x14:dxf>
          </x14:cfRule>
          <xm:sqref>H26:BE26 BI26:BT26</xm:sqref>
        </x14:conditionalFormatting>
        <x14:conditionalFormatting xmlns:xm="http://schemas.microsoft.com/office/excel/2006/main">
          <x14:cfRule type="expression" priority="5" id="{EF8B53DE-183C-4EAF-872E-5F41AA30F476}">
            <xm:f>AND(H$4&lt;=$BY$16,H$4&gt;='Mile Stones'!$J$24)</xm:f>
            <x14:dxf>
              <font>
                <color theme="0"/>
              </font>
              <fill>
                <patternFill>
                  <bgColor rgb="FF00B050"/>
                </patternFill>
              </fill>
            </x14:dxf>
          </x14:cfRule>
          <x14:cfRule type="expression" priority="104267" id="{7CD98EB4-07B9-46EA-950B-559FAFDCA837}">
            <xm:f>AND(H$4&gt;='Mile Stones'!$J$24,H$4&lt;='Mile Stones'!$J$25)</xm:f>
            <x14:dxf>
              <font>
                <color theme="0"/>
              </font>
              <fill>
                <patternFill>
                  <bgColor rgb="FF7030A0"/>
                </patternFill>
              </fill>
            </x14:dxf>
          </x14:cfRule>
          <xm:sqref>H27:BE27 BI27:BT27</xm:sqref>
        </x14:conditionalFormatting>
        <x14:conditionalFormatting xmlns:xm="http://schemas.microsoft.com/office/excel/2006/main">
          <x14:cfRule type="expression" priority="15" id="{7977FED7-1935-4812-9950-7E74A5F1184A}">
            <xm:f>H$4='Mile Stones'!$J25</xm:f>
            <x14:dxf>
              <fill>
                <patternFill>
                  <bgColor rgb="FF7030A0"/>
                </patternFill>
              </fill>
            </x14:dxf>
          </x14:cfRule>
          <xm:sqref>H28:BE28 BI28:BT28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X46"/>
  <sheetViews>
    <sheetView showGridLines="0" zoomScale="95" zoomScaleNormal="95" workbookViewId="0">
      <selection activeCell="A7" sqref="A7:XFD7"/>
    </sheetView>
  </sheetViews>
  <sheetFormatPr defaultColWidth="9.28515625" defaultRowHeight="12.75" x14ac:dyDescent="0.2"/>
  <cols>
    <col min="1" max="1" width="4.5703125" style="217" customWidth="1"/>
    <col min="2" max="2" width="33.7109375" style="216" customWidth="1"/>
    <col min="3" max="4" width="11.28515625" style="217" bestFit="1" customWidth="1"/>
    <col min="5" max="5" width="9.7109375" style="217" bestFit="1" customWidth="1"/>
    <col min="6" max="6" width="12.28515625" style="217" bestFit="1" customWidth="1"/>
    <col min="7" max="7" width="9.7109375" style="217" bestFit="1" customWidth="1"/>
    <col min="8" max="8" width="7.28515625" style="217" bestFit="1" customWidth="1"/>
    <col min="9" max="12" width="9.7109375" style="217" bestFit="1" customWidth="1"/>
    <col min="13" max="13" width="8.7109375" style="217" bestFit="1" customWidth="1"/>
    <col min="14" max="14" width="12.7109375" style="217" bestFit="1" customWidth="1"/>
    <col min="15" max="15" width="9.7109375" style="217" bestFit="1" customWidth="1"/>
    <col min="16" max="16" width="8.7109375" style="217" bestFit="1" customWidth="1"/>
    <col min="17" max="17" width="9.7109375" style="217" bestFit="1" customWidth="1"/>
    <col min="18" max="19" width="8.7109375" style="217" bestFit="1" customWidth="1"/>
    <col min="20" max="20" width="7.7109375" style="217" bestFit="1" customWidth="1"/>
    <col min="21" max="21" width="8.5703125" style="217" bestFit="1" customWidth="1"/>
    <col min="22" max="22" width="7.7109375" style="217" bestFit="1" customWidth="1"/>
    <col min="23" max="23" width="8.7109375" style="217" bestFit="1" customWidth="1"/>
    <col min="24" max="24" width="12.28515625" style="217" bestFit="1" customWidth="1"/>
    <col min="25" max="16384" width="9.28515625" style="217"/>
  </cols>
  <sheetData>
    <row r="2" spans="2:24" x14ac:dyDescent="0.2">
      <c r="B2" s="218" t="s">
        <v>6789</v>
      </c>
      <c r="C2" s="219">
        <v>45382</v>
      </c>
    </row>
    <row r="3" spans="2:24" x14ac:dyDescent="0.2">
      <c r="B3" s="220" t="s">
        <v>6790</v>
      </c>
      <c r="C3" s="221">
        <v>7000000</v>
      </c>
    </row>
    <row r="5" spans="2:24" ht="39.75" x14ac:dyDescent="0.2">
      <c r="B5" s="222">
        <f ca="1">TODAY()</f>
        <v>45491</v>
      </c>
      <c r="C5" s="223" t="s">
        <v>159</v>
      </c>
      <c r="D5" s="224" t="s">
        <v>160</v>
      </c>
      <c r="E5" s="225" t="s">
        <v>161</v>
      </c>
      <c r="F5" s="225" t="s">
        <v>162</v>
      </c>
      <c r="G5" s="226" t="s">
        <v>163</v>
      </c>
      <c r="H5" s="225" t="s">
        <v>164</v>
      </c>
      <c r="I5" s="226" t="s">
        <v>165</v>
      </c>
      <c r="J5" s="226" t="s">
        <v>166</v>
      </c>
      <c r="K5" s="226" t="s">
        <v>167</v>
      </c>
      <c r="L5" s="225" t="s">
        <v>168</v>
      </c>
      <c r="M5" s="225" t="s">
        <v>169</v>
      </c>
      <c r="N5" s="225" t="s">
        <v>170</v>
      </c>
      <c r="O5" s="225" t="s">
        <v>171</v>
      </c>
      <c r="P5" s="225" t="s">
        <v>172</v>
      </c>
      <c r="Q5" s="225" t="s">
        <v>173</v>
      </c>
      <c r="R5" s="225" t="s">
        <v>174</v>
      </c>
      <c r="S5" s="225" t="s">
        <v>175</v>
      </c>
      <c r="T5" s="225" t="s">
        <v>176</v>
      </c>
      <c r="U5" s="225" t="s">
        <v>177</v>
      </c>
      <c r="V5" s="225" t="s">
        <v>178</v>
      </c>
      <c r="W5" s="227" t="s">
        <v>179</v>
      </c>
      <c r="X5" s="227" t="s">
        <v>6791</v>
      </c>
    </row>
    <row r="6" spans="2:24" x14ac:dyDescent="0.2">
      <c r="B6" s="228" t="s">
        <v>6792</v>
      </c>
      <c r="C6" s="229">
        <f>SUM(Tracker!AD4:AD4986)</f>
        <v>2590</v>
      </c>
      <c r="D6" s="229">
        <f>SUM(Tracker!AE4:AE4986)</f>
        <v>1</v>
      </c>
      <c r="E6" s="229">
        <f>SUM(Tracker!AF4:AF4986)</f>
        <v>0</v>
      </c>
      <c r="F6" s="229">
        <f>SUM(Tracker!AG4:AG4986)</f>
        <v>0</v>
      </c>
      <c r="G6" s="229">
        <f>SUM(Tracker!AH4:AH4986)</f>
        <v>0</v>
      </c>
      <c r="H6" s="229">
        <f>SUM(Tracker!AI4:AI4986)</f>
        <v>0</v>
      </c>
      <c r="I6" s="229">
        <f>SUM(Tracker!AJ4:AJ4986)</f>
        <v>48</v>
      </c>
      <c r="J6" s="229">
        <f>SUM(Tracker!AK4:AK4986)</f>
        <v>41</v>
      </c>
      <c r="K6" s="229">
        <f>SUM(Tracker!AL4:AL4986)</f>
        <v>0</v>
      </c>
      <c r="L6" s="229">
        <f>SUM(Tracker!AM4:AM4986)</f>
        <v>7</v>
      </c>
      <c r="M6" s="229">
        <f>SUM(Tracker!AN4:AN4986)</f>
        <v>1</v>
      </c>
      <c r="N6" s="229">
        <f>SUM(Tracker!AO4:AO4986)</f>
        <v>212</v>
      </c>
      <c r="O6" s="229">
        <f>SUM(Tracker!AP4:AP4986)</f>
        <v>3</v>
      </c>
      <c r="P6" s="229">
        <f>SUM(Tracker!AQ4:AQ4986)</f>
        <v>255</v>
      </c>
      <c r="Q6" s="229">
        <f>SUM(Tracker!AR4:AR4986)</f>
        <v>0</v>
      </c>
      <c r="R6" s="229">
        <f>SUM(Tracker!AS4:AS4986)</f>
        <v>0</v>
      </c>
      <c r="S6" s="229">
        <f>SUM(Tracker!AT4:AT4986)</f>
        <v>0</v>
      </c>
      <c r="T6" s="229">
        <f>SUM(Tracker!AU4:AU4986)</f>
        <v>0</v>
      </c>
      <c r="U6" s="229">
        <f>SUM(Tracker!AV4:AV4986)</f>
        <v>3</v>
      </c>
      <c r="V6" s="229">
        <f>SUM(Tracker!AW4:AW4986)</f>
        <v>76</v>
      </c>
      <c r="W6" s="229">
        <f>SUM(Tracker!AX4:AX4986)</f>
        <v>0</v>
      </c>
      <c r="X6" s="229">
        <f>SUM(C6:W6)</f>
        <v>3237</v>
      </c>
    </row>
    <row r="7" spans="2:24" x14ac:dyDescent="0.2">
      <c r="B7" s="228" t="s">
        <v>6793</v>
      </c>
      <c r="C7" s="230">
        <v>400</v>
      </c>
      <c r="D7" s="230">
        <v>400</v>
      </c>
      <c r="E7" s="230">
        <v>400</v>
      </c>
      <c r="F7" s="230">
        <v>400</v>
      </c>
      <c r="G7" s="230">
        <v>400</v>
      </c>
      <c r="H7" s="230"/>
      <c r="I7" s="230">
        <v>750</v>
      </c>
      <c r="J7" s="230">
        <v>1000</v>
      </c>
      <c r="K7" s="230">
        <v>1000</v>
      </c>
      <c r="L7" s="230">
        <v>1000</v>
      </c>
      <c r="M7" s="230">
        <v>800</v>
      </c>
      <c r="N7" s="230">
        <v>850</v>
      </c>
      <c r="O7" s="230">
        <v>800</v>
      </c>
      <c r="P7" s="230">
        <v>850</v>
      </c>
      <c r="Q7" s="230">
        <v>885.14</v>
      </c>
      <c r="R7" s="230">
        <v>885.14</v>
      </c>
      <c r="S7" s="230">
        <v>600</v>
      </c>
      <c r="T7" s="230">
        <v>120</v>
      </c>
      <c r="U7" s="230">
        <v>97.82</v>
      </c>
      <c r="V7" s="230">
        <v>220</v>
      </c>
      <c r="W7" s="230">
        <v>850</v>
      </c>
      <c r="X7" s="229"/>
    </row>
    <row r="8" spans="2:24" s="77" customFormat="1" x14ac:dyDescent="0.2">
      <c r="B8" s="231" t="s">
        <v>6794</v>
      </c>
      <c r="C8" s="232">
        <f>C6*C7</f>
        <v>1036000</v>
      </c>
      <c r="D8" s="232">
        <f t="shared" ref="D8:W8" si="0">D6*D7</f>
        <v>400</v>
      </c>
      <c r="E8" s="232">
        <f t="shared" si="0"/>
        <v>0</v>
      </c>
      <c r="F8" s="232">
        <f t="shared" si="0"/>
        <v>0</v>
      </c>
      <c r="G8" s="232">
        <f t="shared" si="0"/>
        <v>0</v>
      </c>
      <c r="H8" s="232">
        <f t="shared" si="0"/>
        <v>0</v>
      </c>
      <c r="I8" s="232">
        <f t="shared" si="0"/>
        <v>36000</v>
      </c>
      <c r="J8" s="232">
        <f t="shared" si="0"/>
        <v>41000</v>
      </c>
      <c r="K8" s="232">
        <f t="shared" si="0"/>
        <v>0</v>
      </c>
      <c r="L8" s="232">
        <f t="shared" si="0"/>
        <v>7000</v>
      </c>
      <c r="M8" s="232">
        <f t="shared" si="0"/>
        <v>800</v>
      </c>
      <c r="N8" s="232">
        <f t="shared" si="0"/>
        <v>180200</v>
      </c>
      <c r="O8" s="232">
        <f t="shared" si="0"/>
        <v>2400</v>
      </c>
      <c r="P8" s="232">
        <f t="shared" si="0"/>
        <v>216750</v>
      </c>
      <c r="Q8" s="232">
        <f t="shared" si="0"/>
        <v>0</v>
      </c>
      <c r="R8" s="232">
        <f t="shared" si="0"/>
        <v>0</v>
      </c>
      <c r="S8" s="232">
        <f t="shared" si="0"/>
        <v>0</v>
      </c>
      <c r="T8" s="232">
        <f t="shared" si="0"/>
        <v>0</v>
      </c>
      <c r="U8" s="232">
        <f t="shared" si="0"/>
        <v>293.45999999999998</v>
      </c>
      <c r="V8" s="232">
        <f t="shared" si="0"/>
        <v>16720</v>
      </c>
      <c r="W8" s="232">
        <f t="shared" si="0"/>
        <v>0</v>
      </c>
      <c r="X8" s="232">
        <f>SUM(C8:W8)</f>
        <v>1537563.46</v>
      </c>
    </row>
    <row r="10" spans="2:24" x14ac:dyDescent="0.2">
      <c r="B10" s="233" t="s">
        <v>6795</v>
      </c>
      <c r="C10" s="230">
        <f>SUMIF(Tracker!$E$4:$E$4986,'Financial Summary'!$B10,Tracker!AD$4:AD$4986)*C$7</f>
        <v>0</v>
      </c>
      <c r="D10" s="230">
        <f>SUMIF(Tracker!$E$4:$E$4986,'Financial Summary'!$B10,Tracker!AE$4:AE$4986)*D$7</f>
        <v>0</v>
      </c>
      <c r="E10" s="230">
        <f>SUMIF(Tracker!$E$4:$E$4986,'Financial Summary'!$B10,Tracker!AF$4:AF$4986)*E$7</f>
        <v>0</v>
      </c>
      <c r="F10" s="230">
        <f>SUMIF(Tracker!$E$4:$E$4986,'Financial Summary'!$B10,Tracker!AG$4:AG$4986)*F$7</f>
        <v>0</v>
      </c>
      <c r="G10" s="230">
        <f>SUMIF(Tracker!$E$4:$E$4986,'Financial Summary'!$B10,Tracker!AH$4:AH$4986)*G$7</f>
        <v>0</v>
      </c>
      <c r="H10" s="230">
        <f>SUMIF(Tracker!$E$4:$E$4986,'Financial Summary'!$B10,Tracker!AI$4:AI$4986)*H$7</f>
        <v>0</v>
      </c>
      <c r="I10" s="230">
        <f>SUMIF(Tracker!$E$4:$E$4986,'Financial Summary'!$B10,Tracker!AJ$4:AJ$4986)*I$7</f>
        <v>0</v>
      </c>
      <c r="J10" s="230">
        <f>SUMIF(Tracker!$E$4:$E$4986,'Financial Summary'!$B10,Tracker!AK$4:AK$4986)*J$7</f>
        <v>0</v>
      </c>
      <c r="K10" s="230">
        <f>SUMIF(Tracker!$E$4:$E$4986,'Financial Summary'!$B10,Tracker!AL$4:AL$4986)*K$7</f>
        <v>0</v>
      </c>
      <c r="L10" s="230">
        <f>SUMIF(Tracker!$E$4:$E$4986,'Financial Summary'!$B10,Tracker!AM$4:AM$4986)*L$7</f>
        <v>0</v>
      </c>
      <c r="M10" s="230">
        <f>SUMIF(Tracker!$E$4:$E$4986,'Financial Summary'!$B10,Tracker!AN$4:AN$4986)*M$7</f>
        <v>0</v>
      </c>
      <c r="N10" s="230">
        <f>SUMIF(Tracker!$E$4:$E$4986,'Financial Summary'!$B10,Tracker!AO$4:AO$4986)*N$7</f>
        <v>0</v>
      </c>
      <c r="O10" s="230">
        <f>SUMIF(Tracker!$E$4:$E$4986,'Financial Summary'!$B10,Tracker!AP$4:AP$4986)*O$7</f>
        <v>0</v>
      </c>
      <c r="P10" s="230">
        <f>SUMIF(Tracker!$E$4:$E$4986,'Financial Summary'!$B10,Tracker!AQ$4:AQ$4986)*P$7</f>
        <v>0</v>
      </c>
      <c r="Q10" s="230">
        <f>SUMIF(Tracker!$E$4:$E$4986,'Financial Summary'!$B10,Tracker!AR$4:AR$4986)*Q$7</f>
        <v>0</v>
      </c>
      <c r="R10" s="230">
        <f>SUMIF(Tracker!$E$4:$E$4986,'Financial Summary'!$B10,Tracker!AS$4:AS$4986)*R$7</f>
        <v>0</v>
      </c>
      <c r="S10" s="230">
        <f>SUMIF(Tracker!$E$4:$E$4986,'Financial Summary'!$B10,Tracker!AT$4:AT$4986)*S$7</f>
        <v>0</v>
      </c>
      <c r="T10" s="230">
        <f>SUMIF(Tracker!$E$4:$E$4986,'Financial Summary'!$B10,Tracker!AU$4:AU$4986)*T$7</f>
        <v>0</v>
      </c>
      <c r="U10" s="230">
        <f>SUMIF(Tracker!$E$4:$E$4986,'Financial Summary'!$B10,Tracker!AV$4:AV$4986)*U$7</f>
        <v>0</v>
      </c>
      <c r="V10" s="230">
        <f>SUMIF(Tracker!$E$4:$E$4986,'Financial Summary'!$B10,Tracker!AW$4:AW$4986)*V$7</f>
        <v>0</v>
      </c>
      <c r="W10" s="230">
        <f>SUMIF(Tracker!$E$4:$E$4986,'Financial Summary'!$B10,Tracker!AX$4:AX$4986)*W$7</f>
        <v>0</v>
      </c>
      <c r="X10" s="230">
        <f t="shared" ref="X10:X15" si="1">SUM(C10:W10)</f>
        <v>0</v>
      </c>
    </row>
    <row r="11" spans="2:24" x14ac:dyDescent="0.2">
      <c r="B11" s="233" t="s">
        <v>6796</v>
      </c>
      <c r="C11" s="230">
        <f>SUMIF(Tracker!$E$4:$E$4986,'Financial Summary'!$B11,Tracker!AD$4:AD$4986)*C$7</f>
        <v>0</v>
      </c>
      <c r="D11" s="230">
        <f>SUMIF(Tracker!$E$4:$E$4986,'Financial Summary'!$B11,Tracker!AE$4:AE$4986)*D$7</f>
        <v>0</v>
      </c>
      <c r="E11" s="230">
        <f>SUMIF(Tracker!$E$4:$E$4986,'Financial Summary'!$B11,Tracker!AF$4:AF$4986)*E$7</f>
        <v>0</v>
      </c>
      <c r="F11" s="230">
        <f>SUMIF(Tracker!$E$4:$E$4986,'Financial Summary'!$B11,Tracker!AG$4:AG$4986)*F$7</f>
        <v>0</v>
      </c>
      <c r="G11" s="230">
        <f>SUMIF(Tracker!$E$4:$E$4986,'Financial Summary'!$B11,Tracker!AH$4:AH$4986)*G$7</f>
        <v>0</v>
      </c>
      <c r="H11" s="230">
        <f>SUMIF(Tracker!$E$4:$E$4986,'Financial Summary'!$B11,Tracker!AI$4:AI$4986)*H$7</f>
        <v>0</v>
      </c>
      <c r="I11" s="230">
        <f>SUMIF(Tracker!$E$4:$E$4986,'Financial Summary'!$B11,Tracker!AJ$4:AJ$4986)*I$7</f>
        <v>0</v>
      </c>
      <c r="J11" s="230">
        <f>SUMIF(Tracker!$E$4:$E$4986,'Financial Summary'!$B11,Tracker!AK$4:AK$4986)*J$7</f>
        <v>0</v>
      </c>
      <c r="K11" s="230">
        <f>SUMIF(Tracker!$E$4:$E$4986,'Financial Summary'!$B11,Tracker!AL$4:AL$4986)*K$7</f>
        <v>0</v>
      </c>
      <c r="L11" s="230">
        <f>SUMIF(Tracker!$E$4:$E$4986,'Financial Summary'!$B11,Tracker!AM$4:AM$4986)*L$7</f>
        <v>0</v>
      </c>
      <c r="M11" s="230">
        <f>SUMIF(Tracker!$E$4:$E$4986,'Financial Summary'!$B11,Tracker!AN$4:AN$4986)*M$7</f>
        <v>0</v>
      </c>
      <c r="N11" s="230">
        <f>SUMIF(Tracker!$E$4:$E$4986,'Financial Summary'!$B11,Tracker!AO$4:AO$4986)*N$7</f>
        <v>0</v>
      </c>
      <c r="O11" s="230">
        <f>SUMIF(Tracker!$E$4:$E$4986,'Financial Summary'!$B11,Tracker!AP$4:AP$4986)*O$7</f>
        <v>0</v>
      </c>
      <c r="P11" s="230">
        <f>SUMIF(Tracker!$E$4:$E$4986,'Financial Summary'!$B11,Tracker!AQ$4:AQ$4986)*P$7</f>
        <v>0</v>
      </c>
      <c r="Q11" s="230">
        <f>SUMIF(Tracker!$E$4:$E$4986,'Financial Summary'!$B11,Tracker!AR$4:AR$4986)*Q$7</f>
        <v>0</v>
      </c>
      <c r="R11" s="230">
        <f>SUMIF(Tracker!$E$4:$E$4986,'Financial Summary'!$B11,Tracker!AS$4:AS$4986)*R$7</f>
        <v>0</v>
      </c>
      <c r="S11" s="230">
        <f>SUMIF(Tracker!$E$4:$E$4986,'Financial Summary'!$B11,Tracker!AT$4:AT$4986)*S$7</f>
        <v>0</v>
      </c>
      <c r="T11" s="230">
        <f>SUMIF(Tracker!$E$4:$E$4986,'Financial Summary'!$B11,Tracker!AU$4:AU$4986)*T$7</f>
        <v>0</v>
      </c>
      <c r="U11" s="230">
        <f>SUMIF(Tracker!$E$4:$E$4986,'Financial Summary'!$B11,Tracker!AV$4:AV$4986)*U$7</f>
        <v>0</v>
      </c>
      <c r="V11" s="230">
        <f>SUMIF(Tracker!$E$4:$E$4986,'Financial Summary'!$B11,Tracker!AW$4:AW$4986)*V$7</f>
        <v>0</v>
      </c>
      <c r="W11" s="230">
        <f>SUMIF(Tracker!$E$4:$E$4986,'Financial Summary'!$B11,Tracker!AX$4:AX$4986)*W$7</f>
        <v>0</v>
      </c>
      <c r="X11" s="230">
        <f t="shared" si="1"/>
        <v>0</v>
      </c>
    </row>
    <row r="12" spans="2:24" x14ac:dyDescent="0.2">
      <c r="B12" s="233" t="s">
        <v>6797</v>
      </c>
      <c r="C12" s="230">
        <f>SUMIF(Tracker!$E$4:$E$4986,'Financial Summary'!$B12,Tracker!AD$4:AD$4986)*C$7</f>
        <v>32800</v>
      </c>
      <c r="D12" s="230">
        <f>SUMIF(Tracker!$E$4:$E$4986,'Financial Summary'!$B12,Tracker!AE$4:AE$4986)*D$7</f>
        <v>0</v>
      </c>
      <c r="E12" s="230">
        <f>SUMIF(Tracker!$E$4:$E$4986,'Financial Summary'!$B12,Tracker!AF$4:AF$4986)*E$7</f>
        <v>0</v>
      </c>
      <c r="F12" s="230">
        <f>SUMIF(Tracker!$E$4:$E$4986,'Financial Summary'!$B12,Tracker!AG$4:AG$4986)*F$7</f>
        <v>0</v>
      </c>
      <c r="G12" s="230">
        <f>SUMIF(Tracker!$E$4:$E$4986,'Financial Summary'!$B12,Tracker!AH$4:AH$4986)*G$7</f>
        <v>0</v>
      </c>
      <c r="H12" s="230">
        <f>SUMIF(Tracker!$E$4:$E$4986,'Financial Summary'!$B12,Tracker!AI$4:AI$4986)*H$7</f>
        <v>0</v>
      </c>
      <c r="I12" s="230">
        <f>SUMIF(Tracker!$E$4:$E$4986,'Financial Summary'!$B12,Tracker!AJ$4:AJ$4986)*I$7</f>
        <v>0</v>
      </c>
      <c r="J12" s="230">
        <f>SUMIF(Tracker!$E$4:$E$4986,'Financial Summary'!$B12,Tracker!AK$4:AK$4986)*J$7</f>
        <v>4000</v>
      </c>
      <c r="K12" s="230">
        <f>SUMIF(Tracker!$E$4:$E$4986,'Financial Summary'!$B12,Tracker!AL$4:AL$4986)*K$7</f>
        <v>0</v>
      </c>
      <c r="L12" s="230">
        <f>SUMIF(Tracker!$E$4:$E$4986,'Financial Summary'!$B12,Tracker!AM$4:AM$4986)*L$7</f>
        <v>0</v>
      </c>
      <c r="M12" s="230">
        <f>SUMIF(Tracker!$E$4:$E$4986,'Financial Summary'!$B12,Tracker!AN$4:AN$4986)*M$7</f>
        <v>0</v>
      </c>
      <c r="N12" s="230">
        <f>SUMIF(Tracker!$E$4:$E$4986,'Financial Summary'!$B12,Tracker!AO$4:AO$4986)*N$7</f>
        <v>6800</v>
      </c>
      <c r="O12" s="230">
        <f>SUMIF(Tracker!$E$4:$E$4986,'Financial Summary'!$B12,Tracker!AP$4:AP$4986)*O$7</f>
        <v>0</v>
      </c>
      <c r="P12" s="230">
        <f>SUMIF(Tracker!$E$4:$E$4986,'Financial Summary'!$B12,Tracker!AQ$4:AQ$4986)*P$7</f>
        <v>6800</v>
      </c>
      <c r="Q12" s="230">
        <f>SUMIF(Tracker!$E$4:$E$4986,'Financial Summary'!$B12,Tracker!AR$4:AR$4986)*Q$7</f>
        <v>0</v>
      </c>
      <c r="R12" s="230">
        <f>SUMIF(Tracker!$E$4:$E$4986,'Financial Summary'!$B12,Tracker!AS$4:AS$4986)*R$7</f>
        <v>0</v>
      </c>
      <c r="S12" s="230">
        <f>SUMIF(Tracker!$E$4:$E$4986,'Financial Summary'!$B12,Tracker!AT$4:AT$4986)*S$7</f>
        <v>0</v>
      </c>
      <c r="T12" s="230">
        <f>SUMIF(Tracker!$E$4:$E$4986,'Financial Summary'!$B12,Tracker!AU$4:AU$4986)*T$7</f>
        <v>0</v>
      </c>
      <c r="U12" s="230">
        <f>SUMIF(Tracker!$E$4:$E$4986,'Financial Summary'!$B12,Tracker!AV$4:AV$4986)*U$7</f>
        <v>0</v>
      </c>
      <c r="V12" s="230">
        <f>SUMIF(Tracker!$E$4:$E$4986,'Financial Summary'!$B12,Tracker!AW$4:AW$4986)*V$7</f>
        <v>1540</v>
      </c>
      <c r="W12" s="230">
        <f>SUMIF(Tracker!$E$4:$E$4986,'Financial Summary'!$B12,Tracker!AX$4:AX$4986)*W$7</f>
        <v>0</v>
      </c>
      <c r="X12" s="230">
        <f t="shared" si="1"/>
        <v>51940</v>
      </c>
    </row>
    <row r="13" spans="2:24" x14ac:dyDescent="0.2">
      <c r="B13" s="233" t="s">
        <v>6798</v>
      </c>
      <c r="C13" s="230">
        <f>SUMIF(Tracker!$E$4:$E$4986,'Financial Summary'!$B13,Tracker!AD$4:AD$4986)*C$7</f>
        <v>9600</v>
      </c>
      <c r="D13" s="230">
        <f>SUMIF(Tracker!$E$4:$E$4986,'Financial Summary'!$B13,Tracker!AE$4:AE$4986)*D$7</f>
        <v>0</v>
      </c>
      <c r="E13" s="230">
        <f>SUMIF(Tracker!$E$4:$E$4986,'Financial Summary'!$B13,Tracker!AF$4:AF$4986)*E$7</f>
        <v>0</v>
      </c>
      <c r="F13" s="230">
        <f>SUMIF(Tracker!$E$4:$E$4986,'Financial Summary'!$B13,Tracker!AG$4:AG$4986)*F$7</f>
        <v>0</v>
      </c>
      <c r="G13" s="230">
        <f>SUMIF(Tracker!$E$4:$E$4986,'Financial Summary'!$B13,Tracker!AH$4:AH$4986)*G$7</f>
        <v>0</v>
      </c>
      <c r="H13" s="230">
        <f>SUMIF(Tracker!$E$4:$E$4986,'Financial Summary'!$B13,Tracker!AI$4:AI$4986)*H$7</f>
        <v>0</v>
      </c>
      <c r="I13" s="230">
        <f>SUMIF(Tracker!$E$4:$E$4986,'Financial Summary'!$B13,Tracker!AJ$4:AJ$4986)*I$7</f>
        <v>0</v>
      </c>
      <c r="J13" s="230">
        <f>SUMIF(Tracker!$E$4:$E$4986,'Financial Summary'!$B13,Tracker!AK$4:AK$4986)*J$7</f>
        <v>0</v>
      </c>
      <c r="K13" s="230">
        <f>SUMIF(Tracker!$E$4:$E$4986,'Financial Summary'!$B13,Tracker!AL$4:AL$4986)*K$7</f>
        <v>0</v>
      </c>
      <c r="L13" s="230">
        <f>SUMIF(Tracker!$E$4:$E$4986,'Financial Summary'!$B13,Tracker!AM$4:AM$4986)*L$7</f>
        <v>1000</v>
      </c>
      <c r="M13" s="230">
        <f>SUMIF(Tracker!$E$4:$E$4986,'Financial Summary'!$B13,Tracker!AN$4:AN$4986)*M$7</f>
        <v>0</v>
      </c>
      <c r="N13" s="230">
        <f>SUMIF(Tracker!$E$4:$E$4986,'Financial Summary'!$B13,Tracker!AO$4:AO$4986)*N$7</f>
        <v>1700</v>
      </c>
      <c r="O13" s="230">
        <f>SUMIF(Tracker!$E$4:$E$4986,'Financial Summary'!$B13,Tracker!AP$4:AP$4986)*O$7</f>
        <v>0</v>
      </c>
      <c r="P13" s="230">
        <f>SUMIF(Tracker!$E$4:$E$4986,'Financial Summary'!$B13,Tracker!AQ$4:AQ$4986)*P$7</f>
        <v>2550</v>
      </c>
      <c r="Q13" s="230">
        <f>SUMIF(Tracker!$E$4:$E$4986,'Financial Summary'!$B13,Tracker!AR$4:AR$4986)*Q$7</f>
        <v>0</v>
      </c>
      <c r="R13" s="230">
        <f>SUMIF(Tracker!$E$4:$E$4986,'Financial Summary'!$B13,Tracker!AS$4:AS$4986)*R$7</f>
        <v>0</v>
      </c>
      <c r="S13" s="230">
        <f>SUMIF(Tracker!$E$4:$E$4986,'Financial Summary'!$B13,Tracker!AT$4:AT$4986)*S$7</f>
        <v>0</v>
      </c>
      <c r="T13" s="230">
        <f>SUMIF(Tracker!$E$4:$E$4986,'Financial Summary'!$B13,Tracker!AU$4:AU$4986)*T$7</f>
        <v>0</v>
      </c>
      <c r="U13" s="230">
        <f>SUMIF(Tracker!$E$4:$E$4986,'Financial Summary'!$B13,Tracker!AV$4:AV$4986)*U$7</f>
        <v>0</v>
      </c>
      <c r="V13" s="230">
        <f>SUMIF(Tracker!$E$4:$E$4986,'Financial Summary'!$B13,Tracker!AW$4:AW$4986)*V$7</f>
        <v>220</v>
      </c>
      <c r="W13" s="230">
        <f>SUMIF(Tracker!$E$4:$E$4986,'Financial Summary'!$B13,Tracker!AX$4:AX$4986)*W$7</f>
        <v>0</v>
      </c>
      <c r="X13" s="230">
        <f t="shared" si="1"/>
        <v>15070</v>
      </c>
    </row>
    <row r="14" spans="2:24" x14ac:dyDescent="0.2">
      <c r="B14" s="231" t="s">
        <v>6799</v>
      </c>
      <c r="C14" s="232">
        <f t="shared" ref="C14:W14" si="2">SUM(C10:C13)</f>
        <v>42400</v>
      </c>
      <c r="D14" s="232">
        <f t="shared" si="2"/>
        <v>0</v>
      </c>
      <c r="E14" s="232">
        <f t="shared" si="2"/>
        <v>0</v>
      </c>
      <c r="F14" s="232">
        <f t="shared" si="2"/>
        <v>0</v>
      </c>
      <c r="G14" s="232">
        <f t="shared" si="2"/>
        <v>0</v>
      </c>
      <c r="H14" s="232">
        <f t="shared" si="2"/>
        <v>0</v>
      </c>
      <c r="I14" s="232">
        <f t="shared" si="2"/>
        <v>0</v>
      </c>
      <c r="J14" s="232">
        <f t="shared" si="2"/>
        <v>4000</v>
      </c>
      <c r="K14" s="232">
        <f t="shared" si="2"/>
        <v>0</v>
      </c>
      <c r="L14" s="232">
        <f t="shared" si="2"/>
        <v>1000</v>
      </c>
      <c r="M14" s="232">
        <f t="shared" si="2"/>
        <v>0</v>
      </c>
      <c r="N14" s="232">
        <f t="shared" si="2"/>
        <v>8500</v>
      </c>
      <c r="O14" s="232">
        <f t="shared" si="2"/>
        <v>0</v>
      </c>
      <c r="P14" s="232">
        <f t="shared" si="2"/>
        <v>9350</v>
      </c>
      <c r="Q14" s="232">
        <f t="shared" si="2"/>
        <v>0</v>
      </c>
      <c r="R14" s="232">
        <f t="shared" si="2"/>
        <v>0</v>
      </c>
      <c r="S14" s="232">
        <f t="shared" si="2"/>
        <v>0</v>
      </c>
      <c r="T14" s="232">
        <f t="shared" si="2"/>
        <v>0</v>
      </c>
      <c r="U14" s="232">
        <f t="shared" si="2"/>
        <v>0</v>
      </c>
      <c r="V14" s="232">
        <f t="shared" si="2"/>
        <v>1760</v>
      </c>
      <c r="W14" s="232">
        <f t="shared" si="2"/>
        <v>0</v>
      </c>
      <c r="X14" s="232">
        <f t="shared" si="1"/>
        <v>67010</v>
      </c>
    </row>
    <row r="15" spans="2:24" s="77" customFormat="1" x14ac:dyDescent="0.2">
      <c r="B15" s="231" t="s">
        <v>6800</v>
      </c>
      <c r="C15" s="234">
        <f t="shared" ref="C15:W15" si="3">IF(C6=0,"n/a",C14/C7)</f>
        <v>106</v>
      </c>
      <c r="D15" s="234">
        <f t="shared" si="3"/>
        <v>0</v>
      </c>
      <c r="E15" s="234" t="str">
        <f t="shared" si="3"/>
        <v>n/a</v>
      </c>
      <c r="F15" s="234" t="str">
        <f t="shared" si="3"/>
        <v>n/a</v>
      </c>
      <c r="G15" s="234" t="str">
        <f t="shared" si="3"/>
        <v>n/a</v>
      </c>
      <c r="H15" s="234" t="str">
        <f t="shared" si="3"/>
        <v>n/a</v>
      </c>
      <c r="I15" s="234">
        <f t="shared" si="3"/>
        <v>0</v>
      </c>
      <c r="J15" s="234">
        <f t="shared" si="3"/>
        <v>4</v>
      </c>
      <c r="K15" s="234" t="str">
        <f t="shared" si="3"/>
        <v>n/a</v>
      </c>
      <c r="L15" s="234">
        <f t="shared" si="3"/>
        <v>1</v>
      </c>
      <c r="M15" s="234">
        <f t="shared" si="3"/>
        <v>0</v>
      </c>
      <c r="N15" s="234">
        <f t="shared" si="3"/>
        <v>10</v>
      </c>
      <c r="O15" s="234">
        <f t="shared" si="3"/>
        <v>0</v>
      </c>
      <c r="P15" s="234">
        <f t="shared" si="3"/>
        <v>11</v>
      </c>
      <c r="Q15" s="234" t="str">
        <f t="shared" si="3"/>
        <v>n/a</v>
      </c>
      <c r="R15" s="234" t="str">
        <f t="shared" si="3"/>
        <v>n/a</v>
      </c>
      <c r="S15" s="234" t="str">
        <f t="shared" si="3"/>
        <v>n/a</v>
      </c>
      <c r="T15" s="234" t="str">
        <f t="shared" si="3"/>
        <v>n/a</v>
      </c>
      <c r="U15" s="234">
        <f t="shared" si="3"/>
        <v>0</v>
      </c>
      <c r="V15" s="234">
        <f t="shared" si="3"/>
        <v>8</v>
      </c>
      <c r="W15" s="234" t="str">
        <f t="shared" si="3"/>
        <v>n/a</v>
      </c>
      <c r="X15" s="235">
        <f t="shared" si="1"/>
        <v>140</v>
      </c>
    </row>
    <row r="17" spans="2:24" x14ac:dyDescent="0.2">
      <c r="B17" s="228" t="s">
        <v>889</v>
      </c>
      <c r="C17" s="230">
        <f>SUMIF(Tracker!$E$4:$E$4986,'Financial Summary'!$B17,Tracker!AD$4:AD$4986)*C$7</f>
        <v>0</v>
      </c>
      <c r="D17" s="230">
        <f>SUMIF(Tracker!$E$4:$E$4986,'Financial Summary'!$B17,Tracker!AE$4:AE$4986)*D$7</f>
        <v>0</v>
      </c>
      <c r="E17" s="230">
        <f>SUMIF(Tracker!$E$4:$E$4986,'Financial Summary'!$B17,Tracker!AF$4:AF$4986)*E$7</f>
        <v>0</v>
      </c>
      <c r="F17" s="230">
        <f>SUMIF(Tracker!$E$4:$E$4986,'Financial Summary'!$B17,Tracker!AG$4:AG$4986)*F$7</f>
        <v>0</v>
      </c>
      <c r="G17" s="230">
        <f>SUMIF(Tracker!$E$4:$E$4986,'Financial Summary'!$B17,Tracker!AH$4:AH$4986)*G$7</f>
        <v>0</v>
      </c>
      <c r="H17" s="230">
        <f>SUMIF(Tracker!$E$4:$E$4986,'Financial Summary'!$B17,Tracker!AI$4:AI$4986)*H$7</f>
        <v>0</v>
      </c>
      <c r="I17" s="230">
        <f>SUMIF(Tracker!$E$4:$E$4986,'Financial Summary'!$B17,Tracker!AJ$4:AJ$4986)*I$7</f>
        <v>0</v>
      </c>
      <c r="J17" s="230">
        <f>SUMIF(Tracker!$E$4:$E$4986,'Financial Summary'!$B17,Tracker!AK$4:AK$4986)*J$7</f>
        <v>0</v>
      </c>
      <c r="K17" s="230">
        <f>SUMIF(Tracker!$E$4:$E$4986,'Financial Summary'!$B17,Tracker!AL$4:AL$4986)*K$7</f>
        <v>0</v>
      </c>
      <c r="L17" s="230">
        <f>SUMIF(Tracker!$E$4:$E$4986,'Financial Summary'!$B17,Tracker!AM$4:AM$4986)*L$7</f>
        <v>0</v>
      </c>
      <c r="M17" s="230">
        <f>SUMIF(Tracker!$E$4:$E$4986,'Financial Summary'!$B17,Tracker!AN$4:AN$4986)*M$7</f>
        <v>0</v>
      </c>
      <c r="N17" s="230">
        <f>SUMIF(Tracker!$E$4:$E$4986,'Financial Summary'!$B17,Tracker!AO$4:AO$4986)*N$7</f>
        <v>0</v>
      </c>
      <c r="O17" s="230">
        <f>SUMIF(Tracker!$E$4:$E$4986,'Financial Summary'!$B17,Tracker!AP$4:AP$4986)*O$7</f>
        <v>0</v>
      </c>
      <c r="P17" s="230">
        <f>SUMIF(Tracker!$E$4:$E$4986,'Financial Summary'!$B17,Tracker!AQ$4:AQ$4986)*P$7</f>
        <v>0</v>
      </c>
      <c r="Q17" s="230">
        <f>SUMIF(Tracker!$E$4:$E$4986,'Financial Summary'!$B17,Tracker!AR$4:AR$4986)*Q$7</f>
        <v>0</v>
      </c>
      <c r="R17" s="230">
        <f>SUMIF(Tracker!$E$4:$E$4986,'Financial Summary'!$B17,Tracker!AS$4:AS$4986)*R$7</f>
        <v>0</v>
      </c>
      <c r="S17" s="230">
        <f>SUMIF(Tracker!$E$4:$E$4986,'Financial Summary'!$B17,Tracker!AT$4:AT$4986)*S$7</f>
        <v>0</v>
      </c>
      <c r="T17" s="230">
        <f>SUMIF(Tracker!$E$4:$E$4986,'Financial Summary'!$B17,Tracker!AU$4:AU$4986)*T$7</f>
        <v>0</v>
      </c>
      <c r="U17" s="230">
        <f>SUMIF(Tracker!$E$4:$E$4986,'Financial Summary'!$B17,Tracker!AV$4:AV$4986)*U$7</f>
        <v>0</v>
      </c>
      <c r="V17" s="230">
        <f>SUMIF(Tracker!$E$4:$E$4986,'Financial Summary'!$B17,Tracker!AW$4:AW$4986)*V$7</f>
        <v>0</v>
      </c>
      <c r="W17" s="230">
        <f>SUMIF(Tracker!$E$4:$E$4986,'Financial Summary'!$B17,Tracker!AX$4:AX$4986)*W$7</f>
        <v>0</v>
      </c>
      <c r="X17" s="230">
        <f t="shared" ref="X17:X37" si="4">SUM(C17:W17)</f>
        <v>0</v>
      </c>
    </row>
    <row r="18" spans="2:24" x14ac:dyDescent="0.2">
      <c r="B18" s="228" t="s">
        <v>6353</v>
      </c>
      <c r="C18" s="230">
        <f>SUMIF(Tracker!$E$4:$E$4986,'Financial Summary'!$B18,Tracker!AD$4:AD$4986)*C$7</f>
        <v>0</v>
      </c>
      <c r="D18" s="230">
        <f>SUMIF(Tracker!$E$4:$E$4986,'Financial Summary'!$B18,Tracker!AE$4:AE$4986)*D$7</f>
        <v>0</v>
      </c>
      <c r="E18" s="230">
        <f>SUMIF(Tracker!$E$4:$E$4986,'Financial Summary'!$B18,Tracker!AF$4:AF$4986)*E$7</f>
        <v>0</v>
      </c>
      <c r="F18" s="230">
        <f>SUMIF(Tracker!$E$4:$E$4986,'Financial Summary'!$B18,Tracker!AG$4:AG$4986)*F$7</f>
        <v>0</v>
      </c>
      <c r="G18" s="230">
        <f>SUMIF(Tracker!$E$4:$E$4986,'Financial Summary'!$B18,Tracker!AH$4:AH$4986)*G$7</f>
        <v>0</v>
      </c>
      <c r="H18" s="230">
        <f>SUMIF(Tracker!$E$4:$E$4986,'Financial Summary'!$B18,Tracker!AI$4:AI$4986)*H$7</f>
        <v>0</v>
      </c>
      <c r="I18" s="230">
        <f>SUMIF(Tracker!$E$4:$E$4986,'Financial Summary'!$B18,Tracker!AJ$4:AJ$4986)*I$7</f>
        <v>0</v>
      </c>
      <c r="J18" s="230">
        <f>SUMIF(Tracker!$E$4:$E$4986,'Financial Summary'!$B18,Tracker!AK$4:AK$4986)*J$7</f>
        <v>0</v>
      </c>
      <c r="K18" s="230">
        <f>SUMIF(Tracker!$E$4:$E$4986,'Financial Summary'!$B18,Tracker!AL$4:AL$4986)*K$7</f>
        <v>0</v>
      </c>
      <c r="L18" s="230">
        <f>SUMIF(Tracker!$E$4:$E$4986,'Financial Summary'!$B18,Tracker!AM$4:AM$4986)*L$7</f>
        <v>0</v>
      </c>
      <c r="M18" s="230">
        <f>SUMIF(Tracker!$E$4:$E$4986,'Financial Summary'!$B18,Tracker!AN$4:AN$4986)*M$7</f>
        <v>0</v>
      </c>
      <c r="N18" s="230">
        <f>SUMIF(Tracker!$E$4:$E$4986,'Financial Summary'!$B18,Tracker!AO$4:AO$4986)*N$7</f>
        <v>0</v>
      </c>
      <c r="O18" s="230">
        <f>SUMIF(Tracker!$E$4:$E$4986,'Financial Summary'!$B18,Tracker!AP$4:AP$4986)*O$7</f>
        <v>0</v>
      </c>
      <c r="P18" s="230">
        <f>SUMIF(Tracker!$E$4:$E$4986,'Financial Summary'!$B18,Tracker!AQ$4:AQ$4986)*P$7</f>
        <v>0</v>
      </c>
      <c r="Q18" s="230">
        <f>SUMIF(Tracker!$E$4:$E$4986,'Financial Summary'!$B18,Tracker!AR$4:AR$4986)*Q$7</f>
        <v>0</v>
      </c>
      <c r="R18" s="230">
        <f>SUMIF(Tracker!$E$4:$E$4986,'Financial Summary'!$B18,Tracker!AS$4:AS$4986)*R$7</f>
        <v>0</v>
      </c>
      <c r="S18" s="230">
        <f>SUMIF(Tracker!$E$4:$E$4986,'Financial Summary'!$B18,Tracker!AT$4:AT$4986)*S$7</f>
        <v>0</v>
      </c>
      <c r="T18" s="230">
        <f>SUMIF(Tracker!$E$4:$E$4986,'Financial Summary'!$B18,Tracker!AU$4:AU$4986)*T$7</f>
        <v>0</v>
      </c>
      <c r="U18" s="230">
        <f>SUMIF(Tracker!$E$4:$E$4986,'Financial Summary'!$B18,Tracker!AV$4:AV$4986)*U$7</f>
        <v>0</v>
      </c>
      <c r="V18" s="230">
        <f>SUMIF(Tracker!$E$4:$E$4986,'Financial Summary'!$B18,Tracker!AW$4:AW$4986)*V$7</f>
        <v>0</v>
      </c>
      <c r="W18" s="230">
        <f>SUMIF(Tracker!$E$4:$E$4986,'Financial Summary'!$B18,Tracker!AX$4:AX$4986)*W$7</f>
        <v>0</v>
      </c>
      <c r="X18" s="230">
        <f t="shared" si="4"/>
        <v>0</v>
      </c>
    </row>
    <row r="19" spans="2:24" x14ac:dyDescent="0.2">
      <c r="B19" s="228" t="s">
        <v>570</v>
      </c>
      <c r="C19" s="230">
        <f>SUMIF(Tracker!$E$4:$E$4986,'Financial Summary'!$B19,Tracker!AD$4:AD$4986)*C$7</f>
        <v>0</v>
      </c>
      <c r="D19" s="230">
        <f>SUMIF(Tracker!$E$4:$E$4986,'Financial Summary'!$B19,Tracker!AE$4:AE$4986)*D$7</f>
        <v>0</v>
      </c>
      <c r="E19" s="230">
        <f>SUMIF(Tracker!$E$4:$E$4986,'Financial Summary'!$B19,Tracker!AF$4:AF$4986)*E$7</f>
        <v>0</v>
      </c>
      <c r="F19" s="230">
        <f>SUMIF(Tracker!$E$4:$E$4986,'Financial Summary'!$B19,Tracker!AG$4:AG$4986)*F$7</f>
        <v>0</v>
      </c>
      <c r="G19" s="230">
        <f>SUMIF(Tracker!$E$4:$E$4986,'Financial Summary'!$B19,Tracker!AH$4:AH$4986)*G$7</f>
        <v>0</v>
      </c>
      <c r="H19" s="230">
        <f>SUMIF(Tracker!$E$4:$E$4986,'Financial Summary'!$B19,Tracker!AI$4:AI$4986)*H$7</f>
        <v>0</v>
      </c>
      <c r="I19" s="230">
        <f>SUMIF(Tracker!$E$4:$E$4986,'Financial Summary'!$B19,Tracker!AJ$4:AJ$4986)*I$7</f>
        <v>0</v>
      </c>
      <c r="J19" s="230">
        <f>SUMIF(Tracker!$E$4:$E$4986,'Financial Summary'!$B19,Tracker!AK$4:AK$4986)*J$7</f>
        <v>0</v>
      </c>
      <c r="K19" s="230">
        <f>SUMIF(Tracker!$E$4:$E$4986,'Financial Summary'!$B19,Tracker!AL$4:AL$4986)*K$7</f>
        <v>0</v>
      </c>
      <c r="L19" s="230">
        <f>SUMIF(Tracker!$E$4:$E$4986,'Financial Summary'!$B19,Tracker!AM$4:AM$4986)*L$7</f>
        <v>0</v>
      </c>
      <c r="M19" s="230">
        <f>SUMIF(Tracker!$E$4:$E$4986,'Financial Summary'!$B19,Tracker!AN$4:AN$4986)*M$7</f>
        <v>0</v>
      </c>
      <c r="N19" s="230">
        <f>SUMIF(Tracker!$E$4:$E$4986,'Financial Summary'!$B19,Tracker!AO$4:AO$4986)*N$7</f>
        <v>0</v>
      </c>
      <c r="O19" s="230">
        <f>SUMIF(Tracker!$E$4:$E$4986,'Financial Summary'!$B19,Tracker!AP$4:AP$4986)*O$7</f>
        <v>0</v>
      </c>
      <c r="P19" s="230">
        <f>SUMIF(Tracker!$E$4:$E$4986,'Financial Summary'!$B19,Tracker!AQ$4:AQ$4986)*P$7</f>
        <v>0</v>
      </c>
      <c r="Q19" s="230">
        <f>SUMIF(Tracker!$E$4:$E$4986,'Financial Summary'!$B19,Tracker!AR$4:AR$4986)*Q$7</f>
        <v>0</v>
      </c>
      <c r="R19" s="230">
        <f>SUMIF(Tracker!$E$4:$E$4986,'Financial Summary'!$B19,Tracker!AS$4:AS$4986)*R$7</f>
        <v>0</v>
      </c>
      <c r="S19" s="230">
        <f>SUMIF(Tracker!$E$4:$E$4986,'Financial Summary'!$B19,Tracker!AT$4:AT$4986)*S$7</f>
        <v>0</v>
      </c>
      <c r="T19" s="230">
        <f>SUMIF(Tracker!$E$4:$E$4986,'Financial Summary'!$B19,Tracker!AU$4:AU$4986)*T$7</f>
        <v>0</v>
      </c>
      <c r="U19" s="230">
        <f>SUMIF(Tracker!$E$4:$E$4986,'Financial Summary'!$B19,Tracker!AV$4:AV$4986)*U$7</f>
        <v>0</v>
      </c>
      <c r="V19" s="230">
        <f>SUMIF(Tracker!$E$4:$E$4986,'Financial Summary'!$B19,Tracker!AW$4:AW$4986)*V$7</f>
        <v>0</v>
      </c>
      <c r="W19" s="230">
        <f>SUMIF(Tracker!$E$4:$E$4986,'Financial Summary'!$B19,Tracker!AX$4:AX$4986)*W$7</f>
        <v>0</v>
      </c>
      <c r="X19" s="230">
        <f t="shared" si="4"/>
        <v>0</v>
      </c>
    </row>
    <row r="20" spans="2:24" x14ac:dyDescent="0.2">
      <c r="B20" s="228" t="s">
        <v>6801</v>
      </c>
      <c r="C20" s="230">
        <f>SUMIF(Tracker!$E$4:$E$4986,'Financial Summary'!$B20,Tracker!AD$4:AD$4986)*C$7</f>
        <v>0</v>
      </c>
      <c r="D20" s="230">
        <f>SUMIF(Tracker!$E$4:$E$4986,'Financial Summary'!$B20,Tracker!AE$4:AE$4986)*D$7</f>
        <v>0</v>
      </c>
      <c r="E20" s="230">
        <f>SUMIF(Tracker!$E$4:$E$4986,'Financial Summary'!$B20,Tracker!AF$4:AF$4986)*E$7</f>
        <v>0</v>
      </c>
      <c r="F20" s="230">
        <f>SUMIF(Tracker!$E$4:$E$4986,'Financial Summary'!$B20,Tracker!AG$4:AG$4986)*F$7</f>
        <v>0</v>
      </c>
      <c r="G20" s="230">
        <f>SUMIF(Tracker!$E$4:$E$4986,'Financial Summary'!$B20,Tracker!AH$4:AH$4986)*G$7</f>
        <v>0</v>
      </c>
      <c r="H20" s="230">
        <f>SUMIF(Tracker!$E$4:$E$4986,'Financial Summary'!$B20,Tracker!AI$4:AI$4986)*H$7</f>
        <v>0</v>
      </c>
      <c r="I20" s="230">
        <f>SUMIF(Tracker!$E$4:$E$4986,'Financial Summary'!$B20,Tracker!AJ$4:AJ$4986)*I$7</f>
        <v>0</v>
      </c>
      <c r="J20" s="230">
        <f>SUMIF(Tracker!$E$4:$E$4986,'Financial Summary'!$B20,Tracker!AK$4:AK$4986)*J$7</f>
        <v>0</v>
      </c>
      <c r="K20" s="230">
        <f>SUMIF(Tracker!$E$4:$E$4986,'Financial Summary'!$B20,Tracker!AL$4:AL$4986)*K$7</f>
        <v>0</v>
      </c>
      <c r="L20" s="230">
        <f>SUMIF(Tracker!$E$4:$E$4986,'Financial Summary'!$B20,Tracker!AM$4:AM$4986)*L$7</f>
        <v>0</v>
      </c>
      <c r="M20" s="230">
        <f>SUMIF(Tracker!$E$4:$E$4986,'Financial Summary'!$B20,Tracker!AN$4:AN$4986)*M$7</f>
        <v>0</v>
      </c>
      <c r="N20" s="230">
        <f>SUMIF(Tracker!$E$4:$E$4986,'Financial Summary'!$B20,Tracker!AO$4:AO$4986)*N$7</f>
        <v>0</v>
      </c>
      <c r="O20" s="230">
        <f>SUMIF(Tracker!$E$4:$E$4986,'Financial Summary'!$B20,Tracker!AP$4:AP$4986)*O$7</f>
        <v>0</v>
      </c>
      <c r="P20" s="230">
        <f>SUMIF(Tracker!$E$4:$E$4986,'Financial Summary'!$B20,Tracker!AQ$4:AQ$4986)*P$7</f>
        <v>0</v>
      </c>
      <c r="Q20" s="230">
        <f>SUMIF(Tracker!$E$4:$E$4986,'Financial Summary'!$B20,Tracker!AR$4:AR$4986)*Q$7</f>
        <v>0</v>
      </c>
      <c r="R20" s="230">
        <f>SUMIF(Tracker!$E$4:$E$4986,'Financial Summary'!$B20,Tracker!AS$4:AS$4986)*R$7</f>
        <v>0</v>
      </c>
      <c r="S20" s="230">
        <f>SUMIF(Tracker!$E$4:$E$4986,'Financial Summary'!$B20,Tracker!AT$4:AT$4986)*S$7</f>
        <v>0</v>
      </c>
      <c r="T20" s="230">
        <f>SUMIF(Tracker!$E$4:$E$4986,'Financial Summary'!$B20,Tracker!AU$4:AU$4986)*T$7</f>
        <v>0</v>
      </c>
      <c r="U20" s="230">
        <f>SUMIF(Tracker!$E$4:$E$4986,'Financial Summary'!$B20,Tracker!AV$4:AV$4986)*U$7</f>
        <v>0</v>
      </c>
      <c r="V20" s="230">
        <f>SUMIF(Tracker!$E$4:$E$4986,'Financial Summary'!$B20,Tracker!AW$4:AW$4986)*V$7</f>
        <v>0</v>
      </c>
      <c r="W20" s="230">
        <f>SUMIF(Tracker!$E$4:$E$4986,'Financial Summary'!$B20,Tracker!AX$4:AX$4986)*W$7</f>
        <v>0</v>
      </c>
      <c r="X20" s="230">
        <f t="shared" si="4"/>
        <v>0</v>
      </c>
    </row>
    <row r="21" spans="2:24" x14ac:dyDescent="0.2">
      <c r="B21" s="228" t="s">
        <v>590</v>
      </c>
      <c r="C21" s="230">
        <f>SUMIF(Tracker!$E$4:$E$4986,'Financial Summary'!$B21,Tracker!AD$4:AD$4986)*C$7</f>
        <v>48400</v>
      </c>
      <c r="D21" s="230">
        <f>SUMIF(Tracker!$E$4:$E$4986,'Financial Summary'!$B21,Tracker!AE$4:AE$4986)*D$7</f>
        <v>400</v>
      </c>
      <c r="E21" s="230">
        <f>SUMIF(Tracker!$E$4:$E$4986,'Financial Summary'!$B21,Tracker!AF$4:AF$4986)*E$7</f>
        <v>0</v>
      </c>
      <c r="F21" s="230">
        <f>SUMIF(Tracker!$E$4:$E$4986,'Financial Summary'!$B21,Tracker!AG$4:AG$4986)*F$7</f>
        <v>0</v>
      </c>
      <c r="G21" s="230">
        <f>SUMIF(Tracker!$E$4:$E$4986,'Financial Summary'!$B21,Tracker!AH$4:AH$4986)*G$7</f>
        <v>0</v>
      </c>
      <c r="H21" s="230">
        <f>SUMIF(Tracker!$E$4:$E$4986,'Financial Summary'!$B21,Tracker!AI$4:AI$4986)*H$7</f>
        <v>0</v>
      </c>
      <c r="I21" s="230">
        <f>SUMIF(Tracker!$E$4:$E$4986,'Financial Summary'!$B21,Tracker!AJ$4:AJ$4986)*I$7</f>
        <v>0</v>
      </c>
      <c r="J21" s="230">
        <f>SUMIF(Tracker!$E$4:$E$4986,'Financial Summary'!$B21,Tracker!AK$4:AK$4986)*J$7</f>
        <v>1000</v>
      </c>
      <c r="K21" s="230">
        <f>SUMIF(Tracker!$E$4:$E$4986,'Financial Summary'!$B21,Tracker!AL$4:AL$4986)*K$7</f>
        <v>0</v>
      </c>
      <c r="L21" s="230">
        <f>SUMIF(Tracker!$E$4:$E$4986,'Financial Summary'!$B21,Tracker!AM$4:AM$4986)*L$7</f>
        <v>0</v>
      </c>
      <c r="M21" s="230">
        <f>SUMIF(Tracker!$E$4:$E$4986,'Financial Summary'!$B21,Tracker!AN$4:AN$4986)*M$7</f>
        <v>0</v>
      </c>
      <c r="N21" s="230">
        <f>SUMIF(Tracker!$E$4:$E$4986,'Financial Summary'!$B21,Tracker!AO$4:AO$4986)*N$7</f>
        <v>1700</v>
      </c>
      <c r="O21" s="230">
        <f>SUMIF(Tracker!$E$4:$E$4986,'Financial Summary'!$B21,Tracker!AP$4:AP$4986)*O$7</f>
        <v>0</v>
      </c>
      <c r="P21" s="230">
        <f>SUMIF(Tracker!$E$4:$E$4986,'Financial Summary'!$B21,Tracker!AQ$4:AQ$4986)*P$7</f>
        <v>2550</v>
      </c>
      <c r="Q21" s="230">
        <f>SUMIF(Tracker!$E$4:$E$4986,'Financial Summary'!$B21,Tracker!AR$4:AR$4986)*Q$7</f>
        <v>0</v>
      </c>
      <c r="R21" s="230">
        <f>SUMIF(Tracker!$E$4:$E$4986,'Financial Summary'!$B21,Tracker!AS$4:AS$4986)*R$7</f>
        <v>0</v>
      </c>
      <c r="S21" s="230">
        <f>SUMIF(Tracker!$E$4:$E$4986,'Financial Summary'!$B21,Tracker!AT$4:AT$4986)*S$7</f>
        <v>0</v>
      </c>
      <c r="T21" s="230">
        <f>SUMIF(Tracker!$E$4:$E$4986,'Financial Summary'!$B21,Tracker!AU$4:AU$4986)*T$7</f>
        <v>0</v>
      </c>
      <c r="U21" s="230">
        <f>SUMIF(Tracker!$E$4:$E$4986,'Financial Summary'!$B21,Tracker!AV$4:AV$4986)*U$7</f>
        <v>0</v>
      </c>
      <c r="V21" s="230">
        <f>SUMIF(Tracker!$E$4:$E$4986,'Financial Summary'!$B21,Tracker!AW$4:AW$4986)*V$7</f>
        <v>0</v>
      </c>
      <c r="W21" s="230">
        <f>SUMIF(Tracker!$E$4:$E$4986,'Financial Summary'!$B21,Tracker!AX$4:AX$4986)*W$7</f>
        <v>0</v>
      </c>
      <c r="X21" s="230">
        <f t="shared" si="4"/>
        <v>54050</v>
      </c>
    </row>
    <row r="22" spans="2:24" x14ac:dyDescent="0.2">
      <c r="B22" s="228" t="s">
        <v>456</v>
      </c>
      <c r="C22" s="230">
        <f>SUMIF(Tracker!$E$4:$E$4986,'Financial Summary'!$B22,Tracker!AD$4:AD$4986)*C$7</f>
        <v>214800</v>
      </c>
      <c r="D22" s="230">
        <f>SUMIF(Tracker!$E$4:$E$4986,'Financial Summary'!$B22,Tracker!AE$4:AE$4986)*D$7</f>
        <v>0</v>
      </c>
      <c r="E22" s="230">
        <f>SUMIF(Tracker!$E$4:$E$4986,'Financial Summary'!$B22,Tracker!AF$4:AF$4986)*E$7</f>
        <v>0</v>
      </c>
      <c r="F22" s="230">
        <f>SUMIF(Tracker!$E$4:$E$4986,'Financial Summary'!$B22,Tracker!AG$4:AG$4986)*F$7</f>
        <v>0</v>
      </c>
      <c r="G22" s="230">
        <f>SUMIF(Tracker!$E$4:$E$4986,'Financial Summary'!$B22,Tracker!AH$4:AH$4986)*G$7</f>
        <v>0</v>
      </c>
      <c r="H22" s="230">
        <f>SUMIF(Tracker!$E$4:$E$4986,'Financial Summary'!$B22,Tracker!AI$4:AI$4986)*H$7</f>
        <v>0</v>
      </c>
      <c r="I22" s="230">
        <f>SUMIF(Tracker!$E$4:$E$4986,'Financial Summary'!$B22,Tracker!AJ$4:AJ$4986)*I$7</f>
        <v>0</v>
      </c>
      <c r="J22" s="230">
        <f>SUMIF(Tracker!$E$4:$E$4986,'Financial Summary'!$B22,Tracker!AK$4:AK$4986)*J$7</f>
        <v>3000</v>
      </c>
      <c r="K22" s="230">
        <f>SUMIF(Tracker!$E$4:$E$4986,'Financial Summary'!$B22,Tracker!AL$4:AL$4986)*K$7</f>
        <v>0</v>
      </c>
      <c r="L22" s="230">
        <f>SUMIF(Tracker!$E$4:$E$4986,'Financial Summary'!$B22,Tracker!AM$4:AM$4986)*L$7</f>
        <v>0</v>
      </c>
      <c r="M22" s="230">
        <f>SUMIF(Tracker!$E$4:$E$4986,'Financial Summary'!$B22,Tracker!AN$4:AN$4986)*M$7</f>
        <v>800</v>
      </c>
      <c r="N22" s="230">
        <f>SUMIF(Tracker!$E$4:$E$4986,'Financial Summary'!$B22,Tracker!AO$4:AO$4986)*N$7</f>
        <v>39950</v>
      </c>
      <c r="O22" s="230">
        <f>SUMIF(Tracker!$E$4:$E$4986,'Financial Summary'!$B22,Tracker!AP$4:AP$4986)*O$7</f>
        <v>2400</v>
      </c>
      <c r="P22" s="230">
        <f>SUMIF(Tracker!$E$4:$E$4986,'Financial Summary'!$B22,Tracker!AQ$4:AQ$4986)*P$7</f>
        <v>76500</v>
      </c>
      <c r="Q22" s="230">
        <f>SUMIF(Tracker!$E$4:$E$4986,'Financial Summary'!$B22,Tracker!AR$4:AR$4986)*Q$7</f>
        <v>0</v>
      </c>
      <c r="R22" s="230">
        <f>SUMIF(Tracker!$E$4:$E$4986,'Financial Summary'!$B22,Tracker!AS$4:AS$4986)*R$7</f>
        <v>0</v>
      </c>
      <c r="S22" s="230">
        <f>SUMIF(Tracker!$E$4:$E$4986,'Financial Summary'!$B22,Tracker!AT$4:AT$4986)*S$7</f>
        <v>0</v>
      </c>
      <c r="T22" s="230">
        <f>SUMIF(Tracker!$E$4:$E$4986,'Financial Summary'!$B22,Tracker!AU$4:AU$4986)*T$7</f>
        <v>0</v>
      </c>
      <c r="U22" s="230">
        <f>SUMIF(Tracker!$E$4:$E$4986,'Financial Summary'!$B22,Tracker!AV$4:AV$4986)*U$7</f>
        <v>0</v>
      </c>
      <c r="V22" s="230">
        <f>SUMIF(Tracker!$E$4:$E$4986,'Financial Summary'!$B22,Tracker!AW$4:AW$4986)*V$7</f>
        <v>5500</v>
      </c>
      <c r="W22" s="230">
        <f>SUMIF(Tracker!$E$4:$E$4986,'Financial Summary'!$B22,Tracker!AX$4:AX$4986)*W$7</f>
        <v>0</v>
      </c>
      <c r="X22" s="230">
        <f t="shared" si="4"/>
        <v>342950</v>
      </c>
    </row>
    <row r="23" spans="2:24" x14ac:dyDescent="0.2">
      <c r="B23" s="228" t="s">
        <v>6802</v>
      </c>
      <c r="C23" s="230">
        <f>SUMIF(Tracker!$E$4:$E$4986,'Financial Summary'!$B23,Tracker!AD$4:AD$4986)*C$7</f>
        <v>0</v>
      </c>
      <c r="D23" s="230">
        <f>SUMIF(Tracker!$E$4:$E$4986,'Financial Summary'!$B23,Tracker!AE$4:AE$4986)*D$7</f>
        <v>0</v>
      </c>
      <c r="E23" s="230">
        <f>SUMIF(Tracker!$E$4:$E$4986,'Financial Summary'!$B23,Tracker!AF$4:AF$4986)*E$7</f>
        <v>0</v>
      </c>
      <c r="F23" s="230">
        <f>SUMIF(Tracker!$E$4:$E$4986,'Financial Summary'!$B23,Tracker!AG$4:AG$4986)*F$7</f>
        <v>0</v>
      </c>
      <c r="G23" s="230">
        <f>SUMIF(Tracker!$E$4:$E$4986,'Financial Summary'!$B23,Tracker!AH$4:AH$4986)*G$7</f>
        <v>0</v>
      </c>
      <c r="H23" s="230">
        <f>SUMIF(Tracker!$E$4:$E$4986,'Financial Summary'!$B23,Tracker!AI$4:AI$4986)*H$7</f>
        <v>0</v>
      </c>
      <c r="I23" s="230">
        <f>SUMIF(Tracker!$E$4:$E$4986,'Financial Summary'!$B23,Tracker!AJ$4:AJ$4986)*I$7</f>
        <v>0</v>
      </c>
      <c r="J23" s="230">
        <f>SUMIF(Tracker!$E$4:$E$4986,'Financial Summary'!$B23,Tracker!AK$4:AK$4986)*J$7</f>
        <v>0</v>
      </c>
      <c r="K23" s="230">
        <f>SUMIF(Tracker!$E$4:$E$4986,'Financial Summary'!$B23,Tracker!AL$4:AL$4986)*K$7</f>
        <v>0</v>
      </c>
      <c r="L23" s="230">
        <f>SUMIF(Tracker!$E$4:$E$4986,'Financial Summary'!$B23,Tracker!AM$4:AM$4986)*L$7</f>
        <v>0</v>
      </c>
      <c r="M23" s="230">
        <f>SUMIF(Tracker!$E$4:$E$4986,'Financial Summary'!$B23,Tracker!AN$4:AN$4986)*M$7</f>
        <v>0</v>
      </c>
      <c r="N23" s="230">
        <f>SUMIF(Tracker!$E$4:$E$4986,'Financial Summary'!$B23,Tracker!AO$4:AO$4986)*N$7</f>
        <v>0</v>
      </c>
      <c r="O23" s="230">
        <f>SUMIF(Tracker!$E$4:$E$4986,'Financial Summary'!$B23,Tracker!AP$4:AP$4986)*O$7</f>
        <v>0</v>
      </c>
      <c r="P23" s="230">
        <f>SUMIF(Tracker!$E$4:$E$4986,'Financial Summary'!$B23,Tracker!AQ$4:AQ$4986)*P$7</f>
        <v>0</v>
      </c>
      <c r="Q23" s="230">
        <f>SUMIF(Tracker!$E$4:$E$4986,'Financial Summary'!$B23,Tracker!AR$4:AR$4986)*Q$7</f>
        <v>0</v>
      </c>
      <c r="R23" s="230">
        <f>SUMIF(Tracker!$E$4:$E$4986,'Financial Summary'!$B23,Tracker!AS$4:AS$4986)*R$7</f>
        <v>0</v>
      </c>
      <c r="S23" s="230">
        <f>SUMIF(Tracker!$E$4:$E$4986,'Financial Summary'!$B23,Tracker!AT$4:AT$4986)*S$7</f>
        <v>0</v>
      </c>
      <c r="T23" s="230">
        <f>SUMIF(Tracker!$E$4:$E$4986,'Financial Summary'!$B23,Tracker!AU$4:AU$4986)*T$7</f>
        <v>0</v>
      </c>
      <c r="U23" s="230">
        <f>SUMIF(Tracker!$E$4:$E$4986,'Financial Summary'!$B23,Tracker!AV$4:AV$4986)*U$7</f>
        <v>0</v>
      </c>
      <c r="V23" s="230">
        <f>SUMIF(Tracker!$E$4:$E$4986,'Financial Summary'!$B23,Tracker!AW$4:AW$4986)*V$7</f>
        <v>0</v>
      </c>
      <c r="W23" s="230">
        <f>SUMIF(Tracker!$E$4:$E$4986,'Financial Summary'!$B23,Tracker!AX$4:AX$4986)*W$7</f>
        <v>0</v>
      </c>
      <c r="X23" s="230">
        <f t="shared" si="4"/>
        <v>0</v>
      </c>
    </row>
    <row r="24" spans="2:24" x14ac:dyDescent="0.2">
      <c r="B24" s="228" t="s">
        <v>218</v>
      </c>
      <c r="C24" s="230">
        <f>SUMIF(Tracker!$E$4:$E$4986,'Financial Summary'!$B24,Tracker!AD$4:AD$4986)*C$7</f>
        <v>346400</v>
      </c>
      <c r="D24" s="230">
        <f>SUMIF(Tracker!$E$4:$E$4986,'Financial Summary'!$B24,Tracker!AE$4:AE$4986)*D$7</f>
        <v>0</v>
      </c>
      <c r="E24" s="230">
        <f>SUMIF(Tracker!$E$4:$E$4986,'Financial Summary'!$B24,Tracker!AF$4:AF$4986)*E$7</f>
        <v>0</v>
      </c>
      <c r="F24" s="230">
        <f>SUMIF(Tracker!$E$4:$E$4986,'Financial Summary'!$B24,Tracker!AG$4:AG$4986)*F$7</f>
        <v>0</v>
      </c>
      <c r="G24" s="230">
        <f>SUMIF(Tracker!$E$4:$E$4986,'Financial Summary'!$B24,Tracker!AH$4:AH$4986)*G$7</f>
        <v>0</v>
      </c>
      <c r="H24" s="230">
        <f>SUMIF(Tracker!$E$4:$E$4986,'Financial Summary'!$B24,Tracker!AI$4:AI$4986)*H$7</f>
        <v>0</v>
      </c>
      <c r="I24" s="230">
        <f>SUMIF(Tracker!$E$4:$E$4986,'Financial Summary'!$B24,Tracker!AJ$4:AJ$4986)*I$7</f>
        <v>13500</v>
      </c>
      <c r="J24" s="230">
        <f>SUMIF(Tracker!$E$4:$E$4986,'Financial Summary'!$B24,Tracker!AK$4:AK$4986)*J$7</f>
        <v>16000</v>
      </c>
      <c r="K24" s="230">
        <f>SUMIF(Tracker!$E$4:$E$4986,'Financial Summary'!$B24,Tracker!AL$4:AL$4986)*K$7</f>
        <v>0</v>
      </c>
      <c r="L24" s="230">
        <f>SUMIF(Tracker!$E$4:$E$4986,'Financial Summary'!$B24,Tracker!AM$4:AM$4986)*L$7</f>
        <v>2000</v>
      </c>
      <c r="M24" s="230">
        <f>SUMIF(Tracker!$E$4:$E$4986,'Financial Summary'!$B24,Tracker!AN$4:AN$4986)*M$7</f>
        <v>0</v>
      </c>
      <c r="N24" s="230">
        <f>SUMIF(Tracker!$E$4:$E$4986,'Financial Summary'!$B24,Tracker!AO$4:AO$4986)*N$7</f>
        <v>56100</v>
      </c>
      <c r="O24" s="230">
        <f>SUMIF(Tracker!$E$4:$E$4986,'Financial Summary'!$B24,Tracker!AP$4:AP$4986)*O$7</f>
        <v>0</v>
      </c>
      <c r="P24" s="230">
        <f>SUMIF(Tracker!$E$4:$E$4986,'Financial Summary'!$B24,Tracker!AQ$4:AQ$4986)*P$7</f>
        <v>60350</v>
      </c>
      <c r="Q24" s="230">
        <f>SUMIF(Tracker!$E$4:$E$4986,'Financial Summary'!$B24,Tracker!AR$4:AR$4986)*Q$7</f>
        <v>0</v>
      </c>
      <c r="R24" s="230">
        <f>SUMIF(Tracker!$E$4:$E$4986,'Financial Summary'!$B24,Tracker!AS$4:AS$4986)*R$7</f>
        <v>0</v>
      </c>
      <c r="S24" s="230">
        <f>SUMIF(Tracker!$E$4:$E$4986,'Financial Summary'!$B24,Tracker!AT$4:AT$4986)*S$7</f>
        <v>0</v>
      </c>
      <c r="T24" s="230">
        <f>SUMIF(Tracker!$E$4:$E$4986,'Financial Summary'!$B24,Tracker!AU$4:AU$4986)*T$7</f>
        <v>0</v>
      </c>
      <c r="U24" s="230">
        <f>SUMIF(Tracker!$E$4:$E$4986,'Financial Summary'!$B24,Tracker!AV$4:AV$4986)*U$7</f>
        <v>195.64</v>
      </c>
      <c r="V24" s="230">
        <f>SUMIF(Tracker!$E$4:$E$4986,'Financial Summary'!$B24,Tracker!AW$4:AW$4986)*V$7</f>
        <v>2640</v>
      </c>
      <c r="W24" s="230">
        <f>SUMIF(Tracker!$E$4:$E$4986,'Financial Summary'!$B24,Tracker!AX$4:AX$4986)*W$7</f>
        <v>0</v>
      </c>
      <c r="X24" s="230">
        <f t="shared" si="4"/>
        <v>497185.64</v>
      </c>
    </row>
    <row r="25" spans="2:24" x14ac:dyDescent="0.2">
      <c r="B25" s="228" t="s">
        <v>6803</v>
      </c>
      <c r="C25" s="230">
        <f>SUMIF(Tracker!$E$4:$E$4986,'Financial Summary'!$B25,Tracker!AD$4:AD$4986)*C$7</f>
        <v>5600</v>
      </c>
      <c r="D25" s="230">
        <f>SUMIF(Tracker!$E$4:$E$4986,'Financial Summary'!$B25,Tracker!AE$4:AE$4986)*D$7</f>
        <v>0</v>
      </c>
      <c r="E25" s="230">
        <f>SUMIF(Tracker!$E$4:$E$4986,'Financial Summary'!$B25,Tracker!AF$4:AF$4986)*E$7</f>
        <v>0</v>
      </c>
      <c r="F25" s="230">
        <f>SUMIF(Tracker!$E$4:$E$4986,'Financial Summary'!$B25,Tracker!AG$4:AG$4986)*F$7</f>
        <v>0</v>
      </c>
      <c r="G25" s="230">
        <f>SUMIF(Tracker!$E$4:$E$4986,'Financial Summary'!$B25,Tracker!AH$4:AH$4986)*G$7</f>
        <v>0</v>
      </c>
      <c r="H25" s="230">
        <f>SUMIF(Tracker!$E$4:$E$4986,'Financial Summary'!$B25,Tracker!AI$4:AI$4986)*H$7</f>
        <v>0</v>
      </c>
      <c r="I25" s="230">
        <f>SUMIF(Tracker!$E$4:$E$4986,'Financial Summary'!$B25,Tracker!AJ$4:AJ$4986)*I$7</f>
        <v>0</v>
      </c>
      <c r="J25" s="230">
        <f>SUMIF(Tracker!$E$4:$E$4986,'Financial Summary'!$B25,Tracker!AK$4:AK$4986)*J$7</f>
        <v>2000</v>
      </c>
      <c r="K25" s="230">
        <f>SUMIF(Tracker!$E$4:$E$4986,'Financial Summary'!$B25,Tracker!AL$4:AL$4986)*K$7</f>
        <v>0</v>
      </c>
      <c r="L25" s="230">
        <f>SUMIF(Tracker!$E$4:$E$4986,'Financial Summary'!$B25,Tracker!AM$4:AM$4986)*L$7</f>
        <v>0</v>
      </c>
      <c r="M25" s="230">
        <f>SUMIF(Tracker!$E$4:$E$4986,'Financial Summary'!$B25,Tracker!AN$4:AN$4986)*M$7</f>
        <v>0</v>
      </c>
      <c r="N25" s="230">
        <f>SUMIF(Tracker!$E$4:$E$4986,'Financial Summary'!$B25,Tracker!AO$4:AO$4986)*N$7</f>
        <v>1700</v>
      </c>
      <c r="O25" s="230">
        <f>SUMIF(Tracker!$E$4:$E$4986,'Financial Summary'!$B25,Tracker!AP$4:AP$4986)*O$7</f>
        <v>0</v>
      </c>
      <c r="P25" s="230">
        <f>SUMIF(Tracker!$E$4:$E$4986,'Financial Summary'!$B25,Tracker!AQ$4:AQ$4986)*P$7</f>
        <v>1700</v>
      </c>
      <c r="Q25" s="230">
        <f>SUMIF(Tracker!$E$4:$E$4986,'Financial Summary'!$B25,Tracker!AR$4:AR$4986)*Q$7</f>
        <v>0</v>
      </c>
      <c r="R25" s="230">
        <f>SUMIF(Tracker!$E$4:$E$4986,'Financial Summary'!$B25,Tracker!AS$4:AS$4986)*R$7</f>
        <v>0</v>
      </c>
      <c r="S25" s="230">
        <f>SUMIF(Tracker!$E$4:$E$4986,'Financial Summary'!$B25,Tracker!AT$4:AT$4986)*S$7</f>
        <v>0</v>
      </c>
      <c r="T25" s="230">
        <f>SUMIF(Tracker!$E$4:$E$4986,'Financial Summary'!$B25,Tracker!AU$4:AU$4986)*T$7</f>
        <v>0</v>
      </c>
      <c r="U25" s="230">
        <f>SUMIF(Tracker!$E$4:$E$4986,'Financial Summary'!$B25,Tracker!AV$4:AV$4986)*U$7</f>
        <v>0</v>
      </c>
      <c r="V25" s="230">
        <f>SUMIF(Tracker!$E$4:$E$4986,'Financial Summary'!$B25,Tracker!AW$4:AW$4986)*V$7</f>
        <v>0</v>
      </c>
      <c r="W25" s="230">
        <f>SUMIF(Tracker!$E$4:$E$4986,'Financial Summary'!$B25,Tracker!AX$4:AX$4986)*W$7</f>
        <v>0</v>
      </c>
      <c r="X25" s="230">
        <f t="shared" si="4"/>
        <v>11000</v>
      </c>
    </row>
    <row r="26" spans="2:24" x14ac:dyDescent="0.2">
      <c r="B26" s="228" t="s">
        <v>6804</v>
      </c>
      <c r="C26" s="230">
        <f>SUMIF(Tracker!$E$4:$E$4986,'Financial Summary'!$B26,Tracker!AD$4:AD$4986)*C$7</f>
        <v>228800</v>
      </c>
      <c r="D26" s="230">
        <f>SUMIF(Tracker!$E$4:$E$4986,'Financial Summary'!$B26,Tracker!AE$4:AE$4986)*D$7</f>
        <v>0</v>
      </c>
      <c r="E26" s="230">
        <f>SUMIF(Tracker!$E$4:$E$4986,'Financial Summary'!$B26,Tracker!AF$4:AF$4986)*E$7</f>
        <v>0</v>
      </c>
      <c r="F26" s="230">
        <f>SUMIF(Tracker!$E$4:$E$4986,'Financial Summary'!$B26,Tracker!AG$4:AG$4986)*F$7</f>
        <v>0</v>
      </c>
      <c r="G26" s="230">
        <f>SUMIF(Tracker!$E$4:$E$4986,'Financial Summary'!$B26,Tracker!AH$4:AH$4986)*G$7</f>
        <v>0</v>
      </c>
      <c r="H26" s="230">
        <f>SUMIF(Tracker!$E$4:$E$4986,'Financial Summary'!$B26,Tracker!AI$4:AI$4986)*H$7</f>
        <v>0</v>
      </c>
      <c r="I26" s="230">
        <f>SUMIF(Tracker!$E$4:$E$4986,'Financial Summary'!$B26,Tracker!AJ$4:AJ$4986)*I$7</f>
        <v>15750</v>
      </c>
      <c r="J26" s="230">
        <f>SUMIF(Tracker!$E$4:$E$4986,'Financial Summary'!$B26,Tracker!AK$4:AK$4986)*J$7</f>
        <v>11000</v>
      </c>
      <c r="K26" s="230">
        <f>SUMIF(Tracker!$E$4:$E$4986,'Financial Summary'!$B26,Tracker!AL$4:AL$4986)*K$7</f>
        <v>0</v>
      </c>
      <c r="L26" s="230">
        <f>SUMIF(Tracker!$E$4:$E$4986,'Financial Summary'!$B26,Tracker!AM$4:AM$4986)*L$7</f>
        <v>4000</v>
      </c>
      <c r="M26" s="230">
        <f>SUMIF(Tracker!$E$4:$E$4986,'Financial Summary'!$B26,Tracker!AN$4:AN$4986)*M$7</f>
        <v>0</v>
      </c>
      <c r="N26" s="230">
        <f>SUMIF(Tracker!$E$4:$E$4986,'Financial Summary'!$B26,Tracker!AO$4:AO$4986)*N$7</f>
        <v>45050</v>
      </c>
      <c r="O26" s="230">
        <f>SUMIF(Tracker!$E$4:$E$4986,'Financial Summary'!$B26,Tracker!AP$4:AP$4986)*O$7</f>
        <v>0</v>
      </c>
      <c r="P26" s="230">
        <f>SUMIF(Tracker!$E$4:$E$4986,'Financial Summary'!$B26,Tracker!AQ$4:AQ$4986)*P$7</f>
        <v>34850</v>
      </c>
      <c r="Q26" s="230">
        <f>SUMIF(Tracker!$E$4:$E$4986,'Financial Summary'!$B26,Tracker!AR$4:AR$4986)*Q$7</f>
        <v>0</v>
      </c>
      <c r="R26" s="230">
        <f>SUMIF(Tracker!$E$4:$E$4986,'Financial Summary'!$B26,Tracker!AS$4:AS$4986)*R$7</f>
        <v>0</v>
      </c>
      <c r="S26" s="230">
        <f>SUMIF(Tracker!$E$4:$E$4986,'Financial Summary'!$B26,Tracker!AT$4:AT$4986)*S$7</f>
        <v>0</v>
      </c>
      <c r="T26" s="230">
        <f>SUMIF(Tracker!$E$4:$E$4986,'Financial Summary'!$B26,Tracker!AU$4:AU$4986)*T$7</f>
        <v>0</v>
      </c>
      <c r="U26" s="230">
        <f>SUMIF(Tracker!$E$4:$E$4986,'Financial Summary'!$B26,Tracker!AV$4:AV$4986)*U$7</f>
        <v>0</v>
      </c>
      <c r="V26" s="230">
        <f>SUMIF(Tracker!$E$4:$E$4986,'Financial Summary'!$B26,Tracker!AW$4:AW$4986)*V$7</f>
        <v>3080</v>
      </c>
      <c r="W26" s="230">
        <f>SUMIF(Tracker!$E$4:$E$4986,'Financial Summary'!$B26,Tracker!AX$4:AX$4986)*W$7</f>
        <v>0</v>
      </c>
      <c r="X26" s="230">
        <f t="shared" si="4"/>
        <v>342530</v>
      </c>
    </row>
    <row r="27" spans="2:24" x14ac:dyDescent="0.2">
      <c r="B27" s="228" t="s">
        <v>6805</v>
      </c>
      <c r="C27" s="230">
        <f>SUMIF(Tracker!$E$4:$E$4986,'Financial Summary'!$B27,Tracker!AD$4:AD$4986)*C$7</f>
        <v>46000</v>
      </c>
      <c r="D27" s="230">
        <f>SUMIF(Tracker!$E$4:$E$4986,'Financial Summary'!$B27,Tracker!AE$4:AE$4986)*D$7</f>
        <v>0</v>
      </c>
      <c r="E27" s="230">
        <f>SUMIF(Tracker!$E$4:$E$4986,'Financial Summary'!$B27,Tracker!AF$4:AF$4986)*E$7</f>
        <v>0</v>
      </c>
      <c r="F27" s="230">
        <f>SUMIF(Tracker!$E$4:$E$4986,'Financial Summary'!$B27,Tracker!AG$4:AG$4986)*F$7</f>
        <v>0</v>
      </c>
      <c r="G27" s="230">
        <f>SUMIF(Tracker!$E$4:$E$4986,'Financial Summary'!$B27,Tracker!AH$4:AH$4986)*G$7</f>
        <v>0</v>
      </c>
      <c r="H27" s="230">
        <f>SUMIF(Tracker!$E$4:$E$4986,'Financial Summary'!$B27,Tracker!AI$4:AI$4986)*H$7</f>
        <v>0</v>
      </c>
      <c r="I27" s="230">
        <f>SUMIF(Tracker!$E$4:$E$4986,'Financial Summary'!$B27,Tracker!AJ$4:AJ$4986)*I$7</f>
        <v>750</v>
      </c>
      <c r="J27" s="230">
        <f>SUMIF(Tracker!$E$4:$E$4986,'Financial Summary'!$B27,Tracker!AK$4:AK$4986)*J$7</f>
        <v>1000</v>
      </c>
      <c r="K27" s="230">
        <f>SUMIF(Tracker!$E$4:$E$4986,'Financial Summary'!$B27,Tracker!AL$4:AL$4986)*K$7</f>
        <v>0</v>
      </c>
      <c r="L27" s="230">
        <f>SUMIF(Tracker!$E$4:$E$4986,'Financial Summary'!$B27,Tracker!AM$4:AM$4986)*L$7</f>
        <v>0</v>
      </c>
      <c r="M27" s="230">
        <f>SUMIF(Tracker!$E$4:$E$4986,'Financial Summary'!$B27,Tracker!AN$4:AN$4986)*M$7</f>
        <v>0</v>
      </c>
      <c r="N27" s="230">
        <f>SUMIF(Tracker!$E$4:$E$4986,'Financial Summary'!$B27,Tracker!AO$4:AO$4986)*N$7</f>
        <v>7650</v>
      </c>
      <c r="O27" s="230">
        <f>SUMIF(Tracker!$E$4:$E$4986,'Financial Summary'!$B27,Tracker!AP$4:AP$4986)*O$7</f>
        <v>0</v>
      </c>
      <c r="P27" s="230">
        <f>SUMIF(Tracker!$E$4:$E$4986,'Financial Summary'!$B27,Tracker!AQ$4:AQ$4986)*P$7</f>
        <v>6800</v>
      </c>
      <c r="Q27" s="230">
        <f>SUMIF(Tracker!$E$4:$E$4986,'Financial Summary'!$B27,Tracker!AR$4:AR$4986)*Q$7</f>
        <v>0</v>
      </c>
      <c r="R27" s="230">
        <f>SUMIF(Tracker!$E$4:$E$4986,'Financial Summary'!$B27,Tracker!AS$4:AS$4986)*R$7</f>
        <v>0</v>
      </c>
      <c r="S27" s="230">
        <f>SUMIF(Tracker!$E$4:$E$4986,'Financial Summary'!$B27,Tracker!AT$4:AT$4986)*S$7</f>
        <v>0</v>
      </c>
      <c r="T27" s="230">
        <f>SUMIF(Tracker!$E$4:$E$4986,'Financial Summary'!$B27,Tracker!AU$4:AU$4986)*T$7</f>
        <v>0</v>
      </c>
      <c r="U27" s="230">
        <f>SUMIF(Tracker!$E$4:$E$4986,'Financial Summary'!$B27,Tracker!AV$4:AV$4986)*U$7</f>
        <v>97.82</v>
      </c>
      <c r="V27" s="230">
        <f>SUMIF(Tracker!$E$4:$E$4986,'Financial Summary'!$B27,Tracker!AW$4:AW$4986)*V$7</f>
        <v>880</v>
      </c>
      <c r="W27" s="230">
        <f>SUMIF(Tracker!$E$4:$E$4986,'Financial Summary'!$B27,Tracker!AX$4:AX$4986)*W$7</f>
        <v>0</v>
      </c>
      <c r="X27" s="230">
        <f t="shared" si="4"/>
        <v>63177.82</v>
      </c>
    </row>
    <row r="28" spans="2:24" x14ac:dyDescent="0.2">
      <c r="B28" s="228" t="s">
        <v>209</v>
      </c>
      <c r="C28" s="230">
        <f>SUMIF(Tracker!$E$4:$E$4986,'Financial Summary'!$B28,Tracker!AD$4:AD$4986)*C$7</f>
        <v>15600</v>
      </c>
      <c r="D28" s="230">
        <f>SUMIF(Tracker!$E$4:$E$4986,'Financial Summary'!$B28,Tracker!AE$4:AE$4986)*D$7</f>
        <v>0</v>
      </c>
      <c r="E28" s="230">
        <f>SUMIF(Tracker!$E$4:$E$4986,'Financial Summary'!$B28,Tracker!AF$4:AF$4986)*E$7</f>
        <v>0</v>
      </c>
      <c r="F28" s="230">
        <f>SUMIF(Tracker!$E$4:$E$4986,'Financial Summary'!$B28,Tracker!AG$4:AG$4986)*F$7</f>
        <v>0</v>
      </c>
      <c r="G28" s="230">
        <f>SUMIF(Tracker!$E$4:$E$4986,'Financial Summary'!$B28,Tracker!AH$4:AH$4986)*G$7</f>
        <v>0</v>
      </c>
      <c r="H28" s="230">
        <f>SUMIF(Tracker!$E$4:$E$4986,'Financial Summary'!$B28,Tracker!AI$4:AI$4986)*H$7</f>
        <v>0</v>
      </c>
      <c r="I28" s="230">
        <f>SUMIF(Tracker!$E$4:$E$4986,'Financial Summary'!$B28,Tracker!AJ$4:AJ$4986)*I$7</f>
        <v>0</v>
      </c>
      <c r="J28" s="230">
        <f>SUMIF(Tracker!$E$4:$E$4986,'Financial Summary'!$B28,Tracker!AK$4:AK$4986)*J$7</f>
        <v>0</v>
      </c>
      <c r="K28" s="230">
        <f>SUMIF(Tracker!$E$4:$E$4986,'Financial Summary'!$B28,Tracker!AL$4:AL$4986)*K$7</f>
        <v>0</v>
      </c>
      <c r="L28" s="230">
        <f>SUMIF(Tracker!$E$4:$E$4986,'Financial Summary'!$B28,Tracker!AM$4:AM$4986)*L$7</f>
        <v>0</v>
      </c>
      <c r="M28" s="230">
        <f>SUMIF(Tracker!$E$4:$E$4986,'Financial Summary'!$B28,Tracker!AN$4:AN$4986)*M$7</f>
        <v>0</v>
      </c>
      <c r="N28" s="230">
        <f>SUMIF(Tracker!$E$4:$E$4986,'Financial Summary'!$B28,Tracker!AO$4:AO$4986)*N$7</f>
        <v>3400</v>
      </c>
      <c r="O28" s="230">
        <f>SUMIF(Tracker!$E$4:$E$4986,'Financial Summary'!$B28,Tracker!AP$4:AP$4986)*O$7</f>
        <v>0</v>
      </c>
      <c r="P28" s="230">
        <f>SUMIF(Tracker!$E$4:$E$4986,'Financial Summary'!$B28,Tracker!AQ$4:AQ$4986)*P$7</f>
        <v>3400</v>
      </c>
      <c r="Q28" s="230">
        <f>SUMIF(Tracker!$E$4:$E$4986,'Financial Summary'!$B28,Tracker!AR$4:AR$4986)*Q$7</f>
        <v>0</v>
      </c>
      <c r="R28" s="230">
        <f>SUMIF(Tracker!$E$4:$E$4986,'Financial Summary'!$B28,Tracker!AS$4:AS$4986)*R$7</f>
        <v>0</v>
      </c>
      <c r="S28" s="230">
        <f>SUMIF(Tracker!$E$4:$E$4986,'Financial Summary'!$B28,Tracker!AT$4:AT$4986)*S$7</f>
        <v>0</v>
      </c>
      <c r="T28" s="230">
        <f>SUMIF(Tracker!$E$4:$E$4986,'Financial Summary'!$B28,Tracker!AU$4:AU$4986)*T$7</f>
        <v>0</v>
      </c>
      <c r="U28" s="230">
        <f>SUMIF(Tracker!$E$4:$E$4986,'Financial Summary'!$B28,Tracker!AV$4:AV$4986)*U$7</f>
        <v>0</v>
      </c>
      <c r="V28" s="230">
        <f>SUMIF(Tracker!$E$4:$E$4986,'Financial Summary'!$B28,Tracker!AW$4:AW$4986)*V$7</f>
        <v>220</v>
      </c>
      <c r="W28" s="230">
        <f>SUMIF(Tracker!$E$4:$E$4986,'Financial Summary'!$B28,Tracker!AX$4:AX$4986)*W$7</f>
        <v>0</v>
      </c>
      <c r="X28" s="230">
        <f t="shared" si="4"/>
        <v>22620</v>
      </c>
    </row>
    <row r="29" spans="2:24" x14ac:dyDescent="0.2">
      <c r="B29" s="228" t="s">
        <v>6806</v>
      </c>
      <c r="C29" s="230">
        <f>SUMIF(Tracker!$E$4:$E$4986,'Financial Summary'!$B29,Tracker!AD$4:AD$4986)*C$7</f>
        <v>88000</v>
      </c>
      <c r="D29" s="230">
        <f>SUMIF(Tracker!$E$4:$E$4986,'Financial Summary'!$B29,Tracker!AE$4:AE$4986)*D$7</f>
        <v>0</v>
      </c>
      <c r="E29" s="230">
        <f>SUMIF(Tracker!$E$4:$E$4986,'Financial Summary'!$B29,Tracker!AF$4:AF$4986)*E$7</f>
        <v>0</v>
      </c>
      <c r="F29" s="230">
        <f>SUMIF(Tracker!$E$4:$E$4986,'Financial Summary'!$B29,Tracker!AG$4:AG$4986)*F$7</f>
        <v>0</v>
      </c>
      <c r="G29" s="230">
        <f>SUMIF(Tracker!$E$4:$E$4986,'Financial Summary'!$B29,Tracker!AH$4:AH$4986)*G$7</f>
        <v>0</v>
      </c>
      <c r="H29" s="230">
        <f>SUMIF(Tracker!$E$4:$E$4986,'Financial Summary'!$B29,Tracker!AI$4:AI$4986)*H$7</f>
        <v>0</v>
      </c>
      <c r="I29" s="230">
        <f>SUMIF(Tracker!$E$4:$E$4986,'Financial Summary'!$B29,Tracker!AJ$4:AJ$4986)*I$7</f>
        <v>6000</v>
      </c>
      <c r="J29" s="230">
        <f>SUMIF(Tracker!$E$4:$E$4986,'Financial Summary'!$B29,Tracker!AK$4:AK$4986)*J$7</f>
        <v>3000</v>
      </c>
      <c r="K29" s="230">
        <f>SUMIF(Tracker!$E$4:$E$4986,'Financial Summary'!$B29,Tracker!AL$4:AL$4986)*K$7</f>
        <v>0</v>
      </c>
      <c r="L29" s="230">
        <f>SUMIF(Tracker!$E$4:$E$4986,'Financial Summary'!$B29,Tracker!AM$4:AM$4986)*L$7</f>
        <v>0</v>
      </c>
      <c r="M29" s="230">
        <f>SUMIF(Tracker!$E$4:$E$4986,'Financial Summary'!$B29,Tracker!AN$4:AN$4986)*M$7</f>
        <v>0</v>
      </c>
      <c r="N29" s="230">
        <f>SUMIF(Tracker!$E$4:$E$4986,'Financial Summary'!$B29,Tracker!AO$4:AO$4986)*N$7</f>
        <v>16150</v>
      </c>
      <c r="O29" s="230">
        <f>SUMIF(Tracker!$E$4:$E$4986,'Financial Summary'!$B29,Tracker!AP$4:AP$4986)*O$7</f>
        <v>0</v>
      </c>
      <c r="P29" s="230">
        <f>SUMIF(Tracker!$E$4:$E$4986,'Financial Summary'!$B29,Tracker!AQ$4:AQ$4986)*P$7</f>
        <v>21250</v>
      </c>
      <c r="Q29" s="230">
        <f>SUMIF(Tracker!$E$4:$E$4986,'Financial Summary'!$B29,Tracker!AR$4:AR$4986)*Q$7</f>
        <v>0</v>
      </c>
      <c r="R29" s="230">
        <f>SUMIF(Tracker!$E$4:$E$4986,'Financial Summary'!$B29,Tracker!AS$4:AS$4986)*R$7</f>
        <v>0</v>
      </c>
      <c r="S29" s="230">
        <f>SUMIF(Tracker!$E$4:$E$4986,'Financial Summary'!$B29,Tracker!AT$4:AT$4986)*S$7</f>
        <v>0</v>
      </c>
      <c r="T29" s="230">
        <f>SUMIF(Tracker!$E$4:$E$4986,'Financial Summary'!$B29,Tracker!AU$4:AU$4986)*T$7</f>
        <v>0</v>
      </c>
      <c r="U29" s="230">
        <f>SUMIF(Tracker!$E$4:$E$4986,'Financial Summary'!$B29,Tracker!AV$4:AV$4986)*U$7</f>
        <v>0</v>
      </c>
      <c r="V29" s="230">
        <f>SUMIF(Tracker!$E$4:$E$4986,'Financial Summary'!$B29,Tracker!AW$4:AW$4986)*V$7</f>
        <v>2640</v>
      </c>
      <c r="W29" s="230">
        <f>SUMIF(Tracker!$E$4:$E$4986,'Financial Summary'!$B29,Tracker!AX$4:AX$4986)*W$7</f>
        <v>0</v>
      </c>
      <c r="X29" s="230">
        <f t="shared" si="4"/>
        <v>137040</v>
      </c>
    </row>
    <row r="30" spans="2:24" x14ac:dyDescent="0.2">
      <c r="B30" s="228" t="s">
        <v>5048</v>
      </c>
      <c r="C30" s="230">
        <f>SUMIF(Tracker!$E$4:$E$4986,'Financial Summary'!$B30,Tracker!AD$4:AD$4986)*C$7</f>
        <v>0</v>
      </c>
      <c r="D30" s="230">
        <f>SUMIF(Tracker!$E$4:$E$4986,'Financial Summary'!$B30,Tracker!AE$4:AE$4986)*D$7</f>
        <v>0</v>
      </c>
      <c r="E30" s="230">
        <f>SUMIF(Tracker!$E$4:$E$4986,'Financial Summary'!$B30,Tracker!AF$4:AF$4986)*E$7</f>
        <v>0</v>
      </c>
      <c r="F30" s="230">
        <f>SUMIF(Tracker!$E$4:$E$4986,'Financial Summary'!$B30,Tracker!AG$4:AG$4986)*F$7</f>
        <v>0</v>
      </c>
      <c r="G30" s="230">
        <f>SUMIF(Tracker!$E$4:$E$4986,'Financial Summary'!$B30,Tracker!AH$4:AH$4986)*G$7</f>
        <v>0</v>
      </c>
      <c r="H30" s="230">
        <f>SUMIF(Tracker!$E$4:$E$4986,'Financial Summary'!$B30,Tracker!AI$4:AI$4986)*H$7</f>
        <v>0</v>
      </c>
      <c r="I30" s="230">
        <f>SUMIF(Tracker!$E$4:$E$4986,'Financial Summary'!$B30,Tracker!AJ$4:AJ$4986)*I$7</f>
        <v>0</v>
      </c>
      <c r="J30" s="230">
        <f>SUMIF(Tracker!$E$4:$E$4986,'Financial Summary'!$B30,Tracker!AK$4:AK$4986)*J$7</f>
        <v>0</v>
      </c>
      <c r="K30" s="230">
        <f>SUMIF(Tracker!$E$4:$E$4986,'Financial Summary'!$B30,Tracker!AL$4:AL$4986)*K$7</f>
        <v>0</v>
      </c>
      <c r="L30" s="230">
        <f>SUMIF(Tracker!$E$4:$E$4986,'Financial Summary'!$B30,Tracker!AM$4:AM$4986)*L$7</f>
        <v>0</v>
      </c>
      <c r="M30" s="230">
        <f>SUMIF(Tracker!$E$4:$E$4986,'Financial Summary'!$B30,Tracker!AN$4:AN$4986)*M$7</f>
        <v>0</v>
      </c>
      <c r="N30" s="230">
        <f>SUMIF(Tracker!$E$4:$E$4986,'Financial Summary'!$B30,Tracker!AO$4:AO$4986)*N$7</f>
        <v>0</v>
      </c>
      <c r="O30" s="230">
        <f>SUMIF(Tracker!$E$4:$E$4986,'Financial Summary'!$B30,Tracker!AP$4:AP$4986)*O$7</f>
        <v>0</v>
      </c>
      <c r="P30" s="230">
        <f>SUMIF(Tracker!$E$4:$E$4986,'Financial Summary'!$B30,Tracker!AQ$4:AQ$4986)*P$7</f>
        <v>0</v>
      </c>
      <c r="Q30" s="230">
        <f>SUMIF(Tracker!$E$4:$E$4986,'Financial Summary'!$B30,Tracker!AR$4:AR$4986)*Q$7</f>
        <v>0</v>
      </c>
      <c r="R30" s="230">
        <f>SUMIF(Tracker!$E$4:$E$4986,'Financial Summary'!$B30,Tracker!AS$4:AS$4986)*R$7</f>
        <v>0</v>
      </c>
      <c r="S30" s="230">
        <f>SUMIF(Tracker!$E$4:$E$4986,'Financial Summary'!$B30,Tracker!AT$4:AT$4986)*S$7</f>
        <v>0</v>
      </c>
      <c r="T30" s="230">
        <f>SUMIF(Tracker!$E$4:$E$4986,'Financial Summary'!$B30,Tracker!AU$4:AU$4986)*T$7</f>
        <v>0</v>
      </c>
      <c r="U30" s="230">
        <f>SUMIF(Tracker!$E$4:$E$4986,'Financial Summary'!$B30,Tracker!AV$4:AV$4986)*U$7</f>
        <v>0</v>
      </c>
      <c r="V30" s="230">
        <f>SUMIF(Tracker!$E$4:$E$4986,'Financial Summary'!$B30,Tracker!AW$4:AW$4986)*V$7</f>
        <v>0</v>
      </c>
      <c r="W30" s="230">
        <f>SUMIF(Tracker!$E$4:$E$4986,'Financial Summary'!$B30,Tracker!AX$4:AX$4986)*W$7</f>
        <v>0</v>
      </c>
      <c r="X30" s="230">
        <f t="shared" si="4"/>
        <v>0</v>
      </c>
    </row>
    <row r="31" spans="2:24" x14ac:dyDescent="0.2">
      <c r="B31" s="228" t="s">
        <v>1956</v>
      </c>
      <c r="C31" s="230">
        <f>SUMIF(Tracker!$E$4:$E$4986,'Financial Summary'!$B31,Tracker!AD$4:AD$4986)*C$7</f>
        <v>0</v>
      </c>
      <c r="D31" s="230">
        <f>SUMIF(Tracker!$E$4:$E$4986,'Financial Summary'!$B31,Tracker!AE$4:AE$4986)*D$7</f>
        <v>0</v>
      </c>
      <c r="E31" s="230">
        <f>SUMIF(Tracker!$E$4:$E$4986,'Financial Summary'!$B31,Tracker!AF$4:AF$4986)*E$7</f>
        <v>0</v>
      </c>
      <c r="F31" s="230">
        <f>SUMIF(Tracker!$E$4:$E$4986,'Financial Summary'!$B31,Tracker!AG$4:AG$4986)*F$7</f>
        <v>0</v>
      </c>
      <c r="G31" s="230">
        <f>SUMIF(Tracker!$E$4:$E$4986,'Financial Summary'!$B31,Tracker!AH$4:AH$4986)*G$7</f>
        <v>0</v>
      </c>
      <c r="H31" s="230">
        <f>SUMIF(Tracker!$E$4:$E$4986,'Financial Summary'!$B31,Tracker!AI$4:AI$4986)*H$7</f>
        <v>0</v>
      </c>
      <c r="I31" s="230">
        <f>SUMIF(Tracker!$E$4:$E$4986,'Financial Summary'!$B31,Tracker!AJ$4:AJ$4986)*I$7</f>
        <v>0</v>
      </c>
      <c r="J31" s="230">
        <f>SUMIF(Tracker!$E$4:$E$4986,'Financial Summary'!$B31,Tracker!AK$4:AK$4986)*J$7</f>
        <v>0</v>
      </c>
      <c r="K31" s="230">
        <f>SUMIF(Tracker!$E$4:$E$4986,'Financial Summary'!$B31,Tracker!AL$4:AL$4986)*K$7</f>
        <v>0</v>
      </c>
      <c r="L31" s="230">
        <f>SUMIF(Tracker!$E$4:$E$4986,'Financial Summary'!$B31,Tracker!AM$4:AM$4986)*L$7</f>
        <v>0</v>
      </c>
      <c r="M31" s="230">
        <f>SUMIF(Tracker!$E$4:$E$4986,'Financial Summary'!$B31,Tracker!AN$4:AN$4986)*M$7</f>
        <v>0</v>
      </c>
      <c r="N31" s="230">
        <f>SUMIF(Tracker!$E$4:$E$4986,'Financial Summary'!$B31,Tracker!AO$4:AO$4986)*N$7</f>
        <v>0</v>
      </c>
      <c r="O31" s="230">
        <f>SUMIF(Tracker!$E$4:$E$4986,'Financial Summary'!$B31,Tracker!AP$4:AP$4986)*O$7</f>
        <v>0</v>
      </c>
      <c r="P31" s="230">
        <f>SUMIF(Tracker!$E$4:$E$4986,'Financial Summary'!$B31,Tracker!AQ$4:AQ$4986)*P$7</f>
        <v>0</v>
      </c>
      <c r="Q31" s="230">
        <f>SUMIF(Tracker!$E$4:$E$4986,'Financial Summary'!$B31,Tracker!AR$4:AR$4986)*Q$7</f>
        <v>0</v>
      </c>
      <c r="R31" s="230">
        <f>SUMIF(Tracker!$E$4:$E$4986,'Financial Summary'!$B31,Tracker!AS$4:AS$4986)*R$7</f>
        <v>0</v>
      </c>
      <c r="S31" s="230">
        <f>SUMIF(Tracker!$E$4:$E$4986,'Financial Summary'!$B31,Tracker!AT$4:AT$4986)*S$7</f>
        <v>0</v>
      </c>
      <c r="T31" s="230">
        <f>SUMIF(Tracker!$E$4:$E$4986,'Financial Summary'!$B31,Tracker!AU$4:AU$4986)*T$7</f>
        <v>0</v>
      </c>
      <c r="U31" s="230">
        <f>SUMIF(Tracker!$E$4:$E$4986,'Financial Summary'!$B31,Tracker!AV$4:AV$4986)*U$7</f>
        <v>0</v>
      </c>
      <c r="V31" s="230">
        <f>SUMIF(Tracker!$E$4:$E$4986,'Financial Summary'!$B31,Tracker!AW$4:AW$4986)*V$7</f>
        <v>0</v>
      </c>
      <c r="W31" s="230">
        <f>SUMIF(Tracker!$E$4:$E$4986,'Financial Summary'!$B31,Tracker!AX$4:AX$4986)*W$7</f>
        <v>0</v>
      </c>
      <c r="X31" s="230">
        <f t="shared" si="4"/>
        <v>0</v>
      </c>
    </row>
    <row r="32" spans="2:24" x14ac:dyDescent="0.2">
      <c r="B32" s="228" t="s">
        <v>6807</v>
      </c>
      <c r="C32" s="230">
        <f>SUMIF(Tracker!$E$4:$E$4986,'Financial Summary'!$B32,Tracker!AD$4:AD$4986)*C$7</f>
        <v>0</v>
      </c>
      <c r="D32" s="230">
        <f>SUMIF(Tracker!$E$4:$E$4986,'Financial Summary'!$B32,Tracker!AE$4:AE$4986)*D$7</f>
        <v>0</v>
      </c>
      <c r="E32" s="230">
        <f>SUMIF(Tracker!$E$4:$E$4986,'Financial Summary'!$B32,Tracker!AF$4:AF$4986)*E$7</f>
        <v>0</v>
      </c>
      <c r="F32" s="230">
        <f>SUMIF(Tracker!$E$4:$E$4986,'Financial Summary'!$B32,Tracker!AG$4:AG$4986)*F$7</f>
        <v>0</v>
      </c>
      <c r="G32" s="230">
        <f>SUMIF(Tracker!$E$4:$E$4986,'Financial Summary'!$B32,Tracker!AH$4:AH$4986)*G$7</f>
        <v>0</v>
      </c>
      <c r="H32" s="230">
        <f>SUMIF(Tracker!$E$4:$E$4986,'Financial Summary'!$B32,Tracker!AI$4:AI$4986)*H$7</f>
        <v>0</v>
      </c>
      <c r="I32" s="230">
        <f>SUMIF(Tracker!$E$4:$E$4986,'Financial Summary'!$B32,Tracker!AJ$4:AJ$4986)*I$7</f>
        <v>0</v>
      </c>
      <c r="J32" s="230">
        <f>SUMIF(Tracker!$E$4:$E$4986,'Financial Summary'!$B32,Tracker!AK$4:AK$4986)*J$7</f>
        <v>0</v>
      </c>
      <c r="K32" s="230">
        <f>SUMIF(Tracker!$E$4:$E$4986,'Financial Summary'!$B32,Tracker!AL$4:AL$4986)*K$7</f>
        <v>0</v>
      </c>
      <c r="L32" s="230">
        <f>SUMIF(Tracker!$E$4:$E$4986,'Financial Summary'!$B32,Tracker!AM$4:AM$4986)*L$7</f>
        <v>0</v>
      </c>
      <c r="M32" s="230">
        <f>SUMIF(Tracker!$E$4:$E$4986,'Financial Summary'!$B32,Tracker!AN$4:AN$4986)*M$7</f>
        <v>0</v>
      </c>
      <c r="N32" s="230">
        <f>SUMIF(Tracker!$E$4:$E$4986,'Financial Summary'!$B32,Tracker!AO$4:AO$4986)*N$7</f>
        <v>0</v>
      </c>
      <c r="O32" s="230">
        <f>SUMIF(Tracker!$E$4:$E$4986,'Financial Summary'!$B32,Tracker!AP$4:AP$4986)*O$7</f>
        <v>0</v>
      </c>
      <c r="P32" s="230">
        <f>SUMIF(Tracker!$E$4:$E$4986,'Financial Summary'!$B32,Tracker!AQ$4:AQ$4986)*P$7</f>
        <v>0</v>
      </c>
      <c r="Q32" s="230">
        <f>SUMIF(Tracker!$E$4:$E$4986,'Financial Summary'!$B32,Tracker!AR$4:AR$4986)*Q$7</f>
        <v>0</v>
      </c>
      <c r="R32" s="230">
        <f>SUMIF(Tracker!$E$4:$E$4986,'Financial Summary'!$B32,Tracker!AS$4:AS$4986)*R$7</f>
        <v>0</v>
      </c>
      <c r="S32" s="230">
        <f>SUMIF(Tracker!$E$4:$E$4986,'Financial Summary'!$B32,Tracker!AT$4:AT$4986)*S$7</f>
        <v>0</v>
      </c>
      <c r="T32" s="230">
        <f>SUMIF(Tracker!$E$4:$E$4986,'Financial Summary'!$B32,Tracker!AU$4:AU$4986)*T$7</f>
        <v>0</v>
      </c>
      <c r="U32" s="230">
        <f>SUMIF(Tracker!$E$4:$E$4986,'Financial Summary'!$B32,Tracker!AV$4:AV$4986)*U$7</f>
        <v>0</v>
      </c>
      <c r="V32" s="230">
        <f>SUMIF(Tracker!$E$4:$E$4986,'Financial Summary'!$B32,Tracker!AW$4:AW$4986)*V$7</f>
        <v>0</v>
      </c>
      <c r="W32" s="230">
        <f>SUMIF(Tracker!$E$4:$E$4986,'Financial Summary'!$B32,Tracker!AX$4:AX$4986)*W$7</f>
        <v>0</v>
      </c>
      <c r="X32" s="230">
        <f t="shared" si="4"/>
        <v>0</v>
      </c>
    </row>
    <row r="33" spans="2:24" x14ac:dyDescent="0.2">
      <c r="B33" s="228" t="s">
        <v>6808</v>
      </c>
      <c r="C33" s="230">
        <f>SUMIF(Tracker!$E$4:$E$4986,'Financial Summary'!$B33,Tracker!AD$4:AD$4986)*C$7</f>
        <v>0</v>
      </c>
      <c r="D33" s="230">
        <f>SUMIF(Tracker!$E$4:$E$4986,'Financial Summary'!$B33,Tracker!AE$4:AE$4986)*D$7</f>
        <v>0</v>
      </c>
      <c r="E33" s="230">
        <f>SUMIF(Tracker!$E$4:$E$4986,'Financial Summary'!$B33,Tracker!AF$4:AF$4986)*E$7</f>
        <v>0</v>
      </c>
      <c r="F33" s="230">
        <f>SUMIF(Tracker!$E$4:$E$4986,'Financial Summary'!$B33,Tracker!AG$4:AG$4986)*F$7</f>
        <v>0</v>
      </c>
      <c r="G33" s="230">
        <f>SUMIF(Tracker!$E$4:$E$4986,'Financial Summary'!$B33,Tracker!AH$4:AH$4986)*G$7</f>
        <v>0</v>
      </c>
      <c r="H33" s="230">
        <f>SUMIF(Tracker!$E$4:$E$4986,'Financial Summary'!$B33,Tracker!AI$4:AI$4986)*H$7</f>
        <v>0</v>
      </c>
      <c r="I33" s="230">
        <f>SUMIF(Tracker!$E$4:$E$4986,'Financial Summary'!$B33,Tracker!AJ$4:AJ$4986)*I$7</f>
        <v>0</v>
      </c>
      <c r="J33" s="230">
        <f>SUMIF(Tracker!$E$4:$E$4986,'Financial Summary'!$B33,Tracker!AK$4:AK$4986)*J$7</f>
        <v>0</v>
      </c>
      <c r="K33" s="230">
        <f>SUMIF(Tracker!$E$4:$E$4986,'Financial Summary'!$B33,Tracker!AL$4:AL$4986)*K$7</f>
        <v>0</v>
      </c>
      <c r="L33" s="230">
        <f>SUMIF(Tracker!$E$4:$E$4986,'Financial Summary'!$B33,Tracker!AM$4:AM$4986)*L$7</f>
        <v>0</v>
      </c>
      <c r="M33" s="230">
        <f>SUMIF(Tracker!$E$4:$E$4986,'Financial Summary'!$B33,Tracker!AN$4:AN$4986)*M$7</f>
        <v>0</v>
      </c>
      <c r="N33" s="230">
        <f>SUMIF(Tracker!$E$4:$E$4986,'Financial Summary'!$B33,Tracker!AO$4:AO$4986)*N$7</f>
        <v>0</v>
      </c>
      <c r="O33" s="230">
        <f>SUMIF(Tracker!$E$4:$E$4986,'Financial Summary'!$B33,Tracker!AP$4:AP$4986)*O$7</f>
        <v>0</v>
      </c>
      <c r="P33" s="230">
        <f>SUMIF(Tracker!$E$4:$E$4986,'Financial Summary'!$B33,Tracker!AQ$4:AQ$4986)*P$7</f>
        <v>0</v>
      </c>
      <c r="Q33" s="230">
        <f>SUMIF(Tracker!$E$4:$E$4986,'Financial Summary'!$B33,Tracker!AR$4:AR$4986)*Q$7</f>
        <v>0</v>
      </c>
      <c r="R33" s="230">
        <f>SUMIF(Tracker!$E$4:$E$4986,'Financial Summary'!$B33,Tracker!AS$4:AS$4986)*R$7</f>
        <v>0</v>
      </c>
      <c r="S33" s="230">
        <f>SUMIF(Tracker!$E$4:$E$4986,'Financial Summary'!$B33,Tracker!AT$4:AT$4986)*S$7</f>
        <v>0</v>
      </c>
      <c r="T33" s="230">
        <f>SUMIF(Tracker!$E$4:$E$4986,'Financial Summary'!$B33,Tracker!AU$4:AU$4986)*T$7</f>
        <v>0</v>
      </c>
      <c r="U33" s="230">
        <f>SUMIF(Tracker!$E$4:$E$4986,'Financial Summary'!$B33,Tracker!AV$4:AV$4986)*U$7</f>
        <v>0</v>
      </c>
      <c r="V33" s="230">
        <f>SUMIF(Tracker!$E$4:$E$4986,'Financial Summary'!$B33,Tracker!AW$4:AW$4986)*V$7</f>
        <v>0</v>
      </c>
      <c r="W33" s="230">
        <f>SUMIF(Tracker!$E$4:$E$4986,'Financial Summary'!$B33,Tracker!AX$4:AX$4986)*W$7</f>
        <v>0</v>
      </c>
      <c r="X33" s="230">
        <f t="shared" si="4"/>
        <v>0</v>
      </c>
    </row>
    <row r="34" spans="2:24" x14ac:dyDescent="0.2">
      <c r="B34" s="228" t="s">
        <v>6356</v>
      </c>
      <c r="C34" s="230">
        <f>SUMIF(Tracker!$E$4:$E$4986,'Financial Summary'!$B34,Tracker!AD$4:AD$4986)*C$7</f>
        <v>0</v>
      </c>
      <c r="D34" s="230">
        <f>SUMIF(Tracker!$E$4:$E$4986,'Financial Summary'!$B34,Tracker!AE$4:AE$4986)*D$7</f>
        <v>0</v>
      </c>
      <c r="E34" s="230">
        <f>SUMIF(Tracker!$E$4:$E$4986,'Financial Summary'!$B34,Tracker!AF$4:AF$4986)*E$7</f>
        <v>0</v>
      </c>
      <c r="F34" s="230">
        <f>SUMIF(Tracker!$E$4:$E$4986,'Financial Summary'!$B34,Tracker!AG$4:AG$4986)*F$7</f>
        <v>0</v>
      </c>
      <c r="G34" s="230">
        <f>SUMIF(Tracker!$E$4:$E$4986,'Financial Summary'!$B34,Tracker!AH$4:AH$4986)*G$7</f>
        <v>0</v>
      </c>
      <c r="H34" s="230">
        <f>SUMIF(Tracker!$E$4:$E$4986,'Financial Summary'!$B34,Tracker!AI$4:AI$4986)*H$7</f>
        <v>0</v>
      </c>
      <c r="I34" s="230">
        <f>SUMIF(Tracker!$E$4:$E$4986,'Financial Summary'!$B34,Tracker!AJ$4:AJ$4986)*I$7</f>
        <v>0</v>
      </c>
      <c r="J34" s="230">
        <f>SUMIF(Tracker!$E$4:$E$4986,'Financial Summary'!$B34,Tracker!AK$4:AK$4986)*J$7</f>
        <v>0</v>
      </c>
      <c r="K34" s="230">
        <f>SUMIF(Tracker!$E$4:$E$4986,'Financial Summary'!$B34,Tracker!AL$4:AL$4986)*K$7</f>
        <v>0</v>
      </c>
      <c r="L34" s="230">
        <f>SUMIF(Tracker!$E$4:$E$4986,'Financial Summary'!$B34,Tracker!AM$4:AM$4986)*L$7</f>
        <v>0</v>
      </c>
      <c r="M34" s="230">
        <f>SUMIF(Tracker!$E$4:$E$4986,'Financial Summary'!$B34,Tracker!AN$4:AN$4986)*M$7</f>
        <v>0</v>
      </c>
      <c r="N34" s="230">
        <f>SUMIF(Tracker!$E$4:$E$4986,'Financial Summary'!$B34,Tracker!AO$4:AO$4986)*N$7</f>
        <v>0</v>
      </c>
      <c r="O34" s="230">
        <f>SUMIF(Tracker!$E$4:$E$4986,'Financial Summary'!$B34,Tracker!AP$4:AP$4986)*O$7</f>
        <v>0</v>
      </c>
      <c r="P34" s="230">
        <f>SUMIF(Tracker!$E$4:$E$4986,'Financial Summary'!$B34,Tracker!AQ$4:AQ$4986)*P$7</f>
        <v>0</v>
      </c>
      <c r="Q34" s="230">
        <f>SUMIF(Tracker!$E$4:$E$4986,'Financial Summary'!$B34,Tracker!AR$4:AR$4986)*Q$7</f>
        <v>0</v>
      </c>
      <c r="R34" s="230">
        <f>SUMIF(Tracker!$E$4:$E$4986,'Financial Summary'!$B34,Tracker!AS$4:AS$4986)*R$7</f>
        <v>0</v>
      </c>
      <c r="S34" s="230">
        <f>SUMIF(Tracker!$E$4:$E$4986,'Financial Summary'!$B34,Tracker!AT$4:AT$4986)*S$7</f>
        <v>0</v>
      </c>
      <c r="T34" s="230">
        <f>SUMIF(Tracker!$E$4:$E$4986,'Financial Summary'!$B34,Tracker!AU$4:AU$4986)*T$7</f>
        <v>0</v>
      </c>
      <c r="U34" s="230">
        <f>SUMIF(Tracker!$E$4:$E$4986,'Financial Summary'!$B34,Tracker!AV$4:AV$4986)*U$7</f>
        <v>0</v>
      </c>
      <c r="V34" s="230">
        <f>SUMIF(Tracker!$E$4:$E$4986,'Financial Summary'!$B34,Tracker!AW$4:AW$4986)*V$7</f>
        <v>0</v>
      </c>
      <c r="W34" s="230">
        <f>SUMIF(Tracker!$E$4:$E$4986,'Financial Summary'!$B34,Tracker!AX$4:AX$4986)*W$7</f>
        <v>0</v>
      </c>
      <c r="X34" s="230">
        <f t="shared" si="4"/>
        <v>0</v>
      </c>
    </row>
    <row r="35" spans="2:24" x14ac:dyDescent="0.2">
      <c r="B35" s="228" t="s">
        <v>6809</v>
      </c>
      <c r="C35" s="230">
        <f>SUMIF(Tracker!$E$4:$E$4986,'Financial Summary'!$B35,Tracker!AD$4:AD$4986)*C$7</f>
        <v>0</v>
      </c>
      <c r="D35" s="230">
        <f>SUMIF(Tracker!$E$4:$E$4986,'Financial Summary'!$B35,Tracker!AE$4:AE$4986)*D$7</f>
        <v>0</v>
      </c>
      <c r="E35" s="230">
        <f>SUMIF(Tracker!$E$4:$E$4986,'Financial Summary'!$B35,Tracker!AF$4:AF$4986)*E$7</f>
        <v>0</v>
      </c>
      <c r="F35" s="230">
        <f>SUMIF(Tracker!$E$4:$E$4986,'Financial Summary'!$B35,Tracker!AG$4:AG$4986)*F$7</f>
        <v>0</v>
      </c>
      <c r="G35" s="230">
        <f>SUMIF(Tracker!$E$4:$E$4986,'Financial Summary'!$B35,Tracker!AH$4:AH$4986)*G$7</f>
        <v>0</v>
      </c>
      <c r="H35" s="230">
        <f>SUMIF(Tracker!$E$4:$E$4986,'Financial Summary'!$B35,Tracker!AI$4:AI$4986)*H$7</f>
        <v>0</v>
      </c>
      <c r="I35" s="230">
        <f>SUMIF(Tracker!$E$4:$E$4986,'Financial Summary'!$B35,Tracker!AJ$4:AJ$4986)*I$7</f>
        <v>0</v>
      </c>
      <c r="J35" s="230">
        <f>SUMIF(Tracker!$E$4:$E$4986,'Financial Summary'!$B35,Tracker!AK$4:AK$4986)*J$7</f>
        <v>0</v>
      </c>
      <c r="K35" s="230">
        <f>SUMIF(Tracker!$E$4:$E$4986,'Financial Summary'!$B35,Tracker!AL$4:AL$4986)*K$7</f>
        <v>0</v>
      </c>
      <c r="L35" s="230">
        <f>SUMIF(Tracker!$E$4:$E$4986,'Financial Summary'!$B35,Tracker!AM$4:AM$4986)*L$7</f>
        <v>0</v>
      </c>
      <c r="M35" s="230">
        <f>SUMIF(Tracker!$E$4:$E$4986,'Financial Summary'!$B35,Tracker!AN$4:AN$4986)*M$7</f>
        <v>0</v>
      </c>
      <c r="N35" s="230">
        <f>SUMIF(Tracker!$E$4:$E$4986,'Financial Summary'!$B35,Tracker!AO$4:AO$4986)*N$7</f>
        <v>0</v>
      </c>
      <c r="O35" s="230">
        <f>SUMIF(Tracker!$E$4:$E$4986,'Financial Summary'!$B35,Tracker!AP$4:AP$4986)*O$7</f>
        <v>0</v>
      </c>
      <c r="P35" s="230">
        <f>SUMIF(Tracker!$E$4:$E$4986,'Financial Summary'!$B35,Tracker!AQ$4:AQ$4986)*P$7</f>
        <v>0</v>
      </c>
      <c r="Q35" s="230">
        <f>SUMIF(Tracker!$E$4:$E$4986,'Financial Summary'!$B35,Tracker!AR$4:AR$4986)*Q$7</f>
        <v>0</v>
      </c>
      <c r="R35" s="230">
        <f>SUMIF(Tracker!$E$4:$E$4986,'Financial Summary'!$B35,Tracker!AS$4:AS$4986)*R$7</f>
        <v>0</v>
      </c>
      <c r="S35" s="230">
        <f>SUMIF(Tracker!$E$4:$E$4986,'Financial Summary'!$B35,Tracker!AT$4:AT$4986)*S$7</f>
        <v>0</v>
      </c>
      <c r="T35" s="230">
        <f>SUMIF(Tracker!$E$4:$E$4986,'Financial Summary'!$B35,Tracker!AU$4:AU$4986)*T$7</f>
        <v>0</v>
      </c>
      <c r="U35" s="230">
        <f>SUMIF(Tracker!$E$4:$E$4986,'Financial Summary'!$B35,Tracker!AV$4:AV$4986)*U$7</f>
        <v>0</v>
      </c>
      <c r="V35" s="230">
        <f>SUMIF(Tracker!$E$4:$E$4986,'Financial Summary'!$B35,Tracker!AW$4:AW$4986)*V$7</f>
        <v>0</v>
      </c>
      <c r="W35" s="230">
        <f>SUMIF(Tracker!$E$4:$E$4986,'Financial Summary'!$B35,Tracker!AX$4:AX$4986)*W$7</f>
        <v>0</v>
      </c>
      <c r="X35" s="230">
        <f t="shared" si="4"/>
        <v>0</v>
      </c>
    </row>
    <row r="36" spans="2:24" x14ac:dyDescent="0.2">
      <c r="B36" s="228" t="s">
        <v>6810</v>
      </c>
      <c r="C36" s="230">
        <f>SUMIF(Tracker!$E$4:$E$4986,'Financial Summary'!$B36,Tracker!AD$4:AD$4986)*C$7</f>
        <v>0</v>
      </c>
      <c r="D36" s="230">
        <f>SUMIF(Tracker!$E$4:$E$4986,'Financial Summary'!$B36,Tracker!AE$4:AE$4986)*D$7</f>
        <v>0</v>
      </c>
      <c r="E36" s="230">
        <f>SUMIF(Tracker!$E$4:$E$4986,'Financial Summary'!$B36,Tracker!AF$4:AF$4986)*E$7</f>
        <v>0</v>
      </c>
      <c r="F36" s="230">
        <f>SUMIF(Tracker!$E$4:$E$4986,'Financial Summary'!$B36,Tracker!AG$4:AG$4986)*F$7</f>
        <v>0</v>
      </c>
      <c r="G36" s="230">
        <f>SUMIF(Tracker!$E$4:$E$4986,'Financial Summary'!$B36,Tracker!AH$4:AH$4986)*G$7</f>
        <v>0</v>
      </c>
      <c r="H36" s="230">
        <f>SUMIF(Tracker!$E$4:$E$4986,'Financial Summary'!$B36,Tracker!AI$4:AI$4986)*H$7</f>
        <v>0</v>
      </c>
      <c r="I36" s="230">
        <f>SUMIF(Tracker!$E$4:$E$4986,'Financial Summary'!$B36,Tracker!AJ$4:AJ$4986)*I$7</f>
        <v>0</v>
      </c>
      <c r="J36" s="230">
        <f>SUMIF(Tracker!$E$4:$E$4986,'Financial Summary'!$B36,Tracker!AK$4:AK$4986)*J$7</f>
        <v>0</v>
      </c>
      <c r="K36" s="230">
        <f>SUMIF(Tracker!$E$4:$E$4986,'Financial Summary'!$B36,Tracker!AL$4:AL$4986)*K$7</f>
        <v>0</v>
      </c>
      <c r="L36" s="230">
        <f>SUMIF(Tracker!$E$4:$E$4986,'Financial Summary'!$B36,Tracker!AM$4:AM$4986)*L$7</f>
        <v>0</v>
      </c>
      <c r="M36" s="230">
        <f>SUMIF(Tracker!$E$4:$E$4986,'Financial Summary'!$B36,Tracker!AN$4:AN$4986)*M$7</f>
        <v>0</v>
      </c>
      <c r="N36" s="230">
        <f>SUMIF(Tracker!$E$4:$E$4986,'Financial Summary'!$B36,Tracker!AO$4:AO$4986)*N$7</f>
        <v>0</v>
      </c>
      <c r="O36" s="230">
        <f>SUMIF(Tracker!$E$4:$E$4986,'Financial Summary'!$B36,Tracker!AP$4:AP$4986)*O$7</f>
        <v>0</v>
      </c>
      <c r="P36" s="230">
        <f>SUMIF(Tracker!$E$4:$E$4986,'Financial Summary'!$B36,Tracker!AQ$4:AQ$4986)*P$7</f>
        <v>0</v>
      </c>
      <c r="Q36" s="230">
        <f>SUMIF(Tracker!$E$4:$E$4986,'Financial Summary'!$B36,Tracker!AR$4:AR$4986)*Q$7</f>
        <v>0</v>
      </c>
      <c r="R36" s="230">
        <f>SUMIF(Tracker!$E$4:$E$4986,'Financial Summary'!$B36,Tracker!AS$4:AS$4986)*R$7</f>
        <v>0</v>
      </c>
      <c r="S36" s="230">
        <f>SUMIF(Tracker!$E$4:$E$4986,'Financial Summary'!$B36,Tracker!AT$4:AT$4986)*S$7</f>
        <v>0</v>
      </c>
      <c r="T36" s="230">
        <f>SUMIF(Tracker!$E$4:$E$4986,'Financial Summary'!$B36,Tracker!AU$4:AU$4986)*T$7</f>
        <v>0</v>
      </c>
      <c r="U36" s="230">
        <f>SUMIF(Tracker!$E$4:$E$4986,'Financial Summary'!$B36,Tracker!AV$4:AV$4986)*U$7</f>
        <v>0</v>
      </c>
      <c r="V36" s="230">
        <f>SUMIF(Tracker!$E$4:$E$4986,'Financial Summary'!$B36,Tracker!AW$4:AW$4986)*V$7</f>
        <v>0</v>
      </c>
      <c r="W36" s="230">
        <f>SUMIF(Tracker!$E$4:$E$4986,'Financial Summary'!$B36,Tracker!AX$4:AX$4986)*W$7</f>
        <v>0</v>
      </c>
      <c r="X36" s="230">
        <f t="shared" si="4"/>
        <v>0</v>
      </c>
    </row>
    <row r="37" spans="2:24" x14ac:dyDescent="0.2">
      <c r="B37" s="228" t="s">
        <v>6811</v>
      </c>
      <c r="C37" s="230">
        <f>SUMIF(Tracker!$E$4:$E$4986,'Financial Summary'!$B37,Tracker!AD$4:AD$4986)*C$7</f>
        <v>0</v>
      </c>
      <c r="D37" s="230">
        <f>SUMIF(Tracker!$E$4:$E$4986,'Financial Summary'!$B37,Tracker!AE$4:AE$4986)*D$7</f>
        <v>0</v>
      </c>
      <c r="E37" s="230">
        <f>SUMIF(Tracker!$E$4:$E$4986,'Financial Summary'!$B37,Tracker!AF$4:AF$4986)*E$7</f>
        <v>0</v>
      </c>
      <c r="F37" s="230">
        <f>SUMIF(Tracker!$E$4:$E$4986,'Financial Summary'!$B37,Tracker!AG$4:AG$4986)*F$7</f>
        <v>0</v>
      </c>
      <c r="G37" s="230">
        <f>SUMIF(Tracker!$E$4:$E$4986,'Financial Summary'!$B37,Tracker!AH$4:AH$4986)*G$7</f>
        <v>0</v>
      </c>
      <c r="H37" s="230">
        <f>SUMIF(Tracker!$E$4:$E$4986,'Financial Summary'!$B37,Tracker!AI$4:AI$4986)*H$7</f>
        <v>0</v>
      </c>
      <c r="I37" s="230">
        <f>SUMIF(Tracker!$E$4:$E$4986,'Financial Summary'!$B37,Tracker!AJ$4:AJ$4986)*I$7</f>
        <v>0</v>
      </c>
      <c r="J37" s="230">
        <f>SUMIF(Tracker!$E$4:$E$4986,'Financial Summary'!$B37,Tracker!AK$4:AK$4986)*J$7</f>
        <v>0</v>
      </c>
      <c r="K37" s="230">
        <f>SUMIF(Tracker!$E$4:$E$4986,'Financial Summary'!$B37,Tracker!AL$4:AL$4986)*K$7</f>
        <v>0</v>
      </c>
      <c r="L37" s="230">
        <f>SUMIF(Tracker!$E$4:$E$4986,'Financial Summary'!$B37,Tracker!AM$4:AM$4986)*L$7</f>
        <v>0</v>
      </c>
      <c r="M37" s="230">
        <f>SUMIF(Tracker!$E$4:$E$4986,'Financial Summary'!$B37,Tracker!AN$4:AN$4986)*M$7</f>
        <v>0</v>
      </c>
      <c r="N37" s="230">
        <f>SUMIF(Tracker!$E$4:$E$4986,'Financial Summary'!$B37,Tracker!AO$4:AO$4986)*N$7</f>
        <v>0</v>
      </c>
      <c r="O37" s="230">
        <f>SUMIF(Tracker!$E$4:$E$4986,'Financial Summary'!$B37,Tracker!AP$4:AP$4986)*O$7</f>
        <v>0</v>
      </c>
      <c r="P37" s="230">
        <f>SUMIF(Tracker!$E$4:$E$4986,'Financial Summary'!$B37,Tracker!AQ$4:AQ$4986)*P$7</f>
        <v>0</v>
      </c>
      <c r="Q37" s="230">
        <f>SUMIF(Tracker!$E$4:$E$4986,'Financial Summary'!$B37,Tracker!AR$4:AR$4986)*Q$7</f>
        <v>0</v>
      </c>
      <c r="R37" s="230">
        <f>SUMIF(Tracker!$E$4:$E$4986,'Financial Summary'!$B37,Tracker!AS$4:AS$4986)*R$7</f>
        <v>0</v>
      </c>
      <c r="S37" s="230">
        <f>SUMIF(Tracker!$E$4:$E$4986,'Financial Summary'!$B37,Tracker!AT$4:AT$4986)*S$7</f>
        <v>0</v>
      </c>
      <c r="T37" s="230">
        <f>SUMIF(Tracker!$E$4:$E$4986,'Financial Summary'!$B37,Tracker!AU$4:AU$4986)*T$7</f>
        <v>0</v>
      </c>
      <c r="U37" s="230">
        <f>SUMIF(Tracker!$E$4:$E$4986,'Financial Summary'!$B37,Tracker!AV$4:AV$4986)*U$7</f>
        <v>0</v>
      </c>
      <c r="V37" s="230">
        <f>SUMIF(Tracker!$E$4:$E$4986,'Financial Summary'!$B37,Tracker!AW$4:AW$4986)*V$7</f>
        <v>0</v>
      </c>
      <c r="W37" s="230">
        <f>SUMIF(Tracker!$E$4:$E$4986,'Financial Summary'!$B37,Tracker!AX$4:AX$4986)*W$7</f>
        <v>0</v>
      </c>
      <c r="X37" s="230">
        <f t="shared" si="4"/>
        <v>0</v>
      </c>
    </row>
    <row r="38" spans="2:24" x14ac:dyDescent="0.2">
      <c r="B38" s="231" t="s">
        <v>6812</v>
      </c>
      <c r="C38" s="232">
        <f>SUM(C17:C37)</f>
        <v>993600</v>
      </c>
      <c r="D38" s="232">
        <f t="shared" ref="D38:W38" si="5">SUM(D17:D37)</f>
        <v>400</v>
      </c>
      <c r="E38" s="232">
        <f t="shared" si="5"/>
        <v>0</v>
      </c>
      <c r="F38" s="232">
        <f t="shared" si="5"/>
        <v>0</v>
      </c>
      <c r="G38" s="232">
        <f t="shared" si="5"/>
        <v>0</v>
      </c>
      <c r="H38" s="232">
        <f t="shared" si="5"/>
        <v>0</v>
      </c>
      <c r="I38" s="232">
        <f t="shared" si="5"/>
        <v>36000</v>
      </c>
      <c r="J38" s="232">
        <f t="shared" si="5"/>
        <v>37000</v>
      </c>
      <c r="K38" s="232">
        <f t="shared" si="5"/>
        <v>0</v>
      </c>
      <c r="L38" s="232">
        <f t="shared" si="5"/>
        <v>6000</v>
      </c>
      <c r="M38" s="232">
        <f t="shared" si="5"/>
        <v>800</v>
      </c>
      <c r="N38" s="232">
        <f t="shared" si="5"/>
        <v>171700</v>
      </c>
      <c r="O38" s="232">
        <f t="shared" si="5"/>
        <v>2400</v>
      </c>
      <c r="P38" s="232">
        <f t="shared" si="5"/>
        <v>207400</v>
      </c>
      <c r="Q38" s="232">
        <f t="shared" si="5"/>
        <v>0</v>
      </c>
      <c r="R38" s="232">
        <f t="shared" si="5"/>
        <v>0</v>
      </c>
      <c r="S38" s="232">
        <f t="shared" si="5"/>
        <v>0</v>
      </c>
      <c r="T38" s="232">
        <f t="shared" si="5"/>
        <v>0</v>
      </c>
      <c r="U38" s="232">
        <f t="shared" si="5"/>
        <v>293.45999999999998</v>
      </c>
      <c r="V38" s="232">
        <f t="shared" si="5"/>
        <v>14960</v>
      </c>
      <c r="W38" s="232">
        <f t="shared" si="5"/>
        <v>0</v>
      </c>
      <c r="X38" s="232">
        <f>SUM(C38:W38)</f>
        <v>1470553.46</v>
      </c>
    </row>
    <row r="39" spans="2:24" s="77" customFormat="1" x14ac:dyDescent="0.2">
      <c r="B39" s="231" t="s">
        <v>6813</v>
      </c>
      <c r="C39" s="234">
        <f t="shared" ref="C39:W39" si="6">IF(C6=0,"n/a",C38/C7)</f>
        <v>2484</v>
      </c>
      <c r="D39" s="234">
        <f t="shared" si="6"/>
        <v>1</v>
      </c>
      <c r="E39" s="234" t="str">
        <f t="shared" si="6"/>
        <v>n/a</v>
      </c>
      <c r="F39" s="234" t="str">
        <f t="shared" si="6"/>
        <v>n/a</v>
      </c>
      <c r="G39" s="234" t="str">
        <f t="shared" si="6"/>
        <v>n/a</v>
      </c>
      <c r="H39" s="234" t="str">
        <f t="shared" si="6"/>
        <v>n/a</v>
      </c>
      <c r="I39" s="234">
        <f t="shared" si="6"/>
        <v>48</v>
      </c>
      <c r="J39" s="234">
        <f t="shared" si="6"/>
        <v>37</v>
      </c>
      <c r="K39" s="234" t="str">
        <f t="shared" si="6"/>
        <v>n/a</v>
      </c>
      <c r="L39" s="234">
        <f t="shared" si="6"/>
        <v>6</v>
      </c>
      <c r="M39" s="234">
        <f t="shared" si="6"/>
        <v>1</v>
      </c>
      <c r="N39" s="234">
        <f t="shared" si="6"/>
        <v>202</v>
      </c>
      <c r="O39" s="234">
        <f t="shared" si="6"/>
        <v>3</v>
      </c>
      <c r="P39" s="234">
        <f t="shared" si="6"/>
        <v>244</v>
      </c>
      <c r="Q39" s="234" t="str">
        <f t="shared" si="6"/>
        <v>n/a</v>
      </c>
      <c r="R39" s="234" t="str">
        <f t="shared" si="6"/>
        <v>n/a</v>
      </c>
      <c r="S39" s="234" t="str">
        <f t="shared" si="6"/>
        <v>n/a</v>
      </c>
      <c r="T39" s="234" t="str">
        <f t="shared" si="6"/>
        <v>n/a</v>
      </c>
      <c r="U39" s="234">
        <f t="shared" si="6"/>
        <v>3</v>
      </c>
      <c r="V39" s="234">
        <f t="shared" si="6"/>
        <v>68</v>
      </c>
      <c r="W39" s="234" t="str">
        <f t="shared" si="6"/>
        <v>n/a</v>
      </c>
      <c r="X39" s="235">
        <f>SUM(C39:W39)</f>
        <v>3097</v>
      </c>
    </row>
    <row r="40" spans="2:24" x14ac:dyDescent="0.2">
      <c r="B40" s="231" t="s">
        <v>6814</v>
      </c>
      <c r="C40" s="236">
        <f ca="1">($C$2-$B$5)/30.42</f>
        <v>-3.5831689677843523</v>
      </c>
      <c r="D40" s="236">
        <f t="shared" ref="D40:X40" ca="1" si="7">($C$2-$B$5)/30.42</f>
        <v>-3.5831689677843523</v>
      </c>
      <c r="E40" s="236">
        <f t="shared" ca="1" si="7"/>
        <v>-3.5831689677843523</v>
      </c>
      <c r="F40" s="236">
        <f t="shared" ca="1" si="7"/>
        <v>-3.5831689677843523</v>
      </c>
      <c r="G40" s="236">
        <f t="shared" ca="1" si="7"/>
        <v>-3.5831689677843523</v>
      </c>
      <c r="H40" s="236">
        <f t="shared" ca="1" si="7"/>
        <v>-3.5831689677843523</v>
      </c>
      <c r="I40" s="236">
        <f t="shared" ca="1" si="7"/>
        <v>-3.5831689677843523</v>
      </c>
      <c r="J40" s="236">
        <f t="shared" ca="1" si="7"/>
        <v>-3.5831689677843523</v>
      </c>
      <c r="K40" s="236">
        <f t="shared" ca="1" si="7"/>
        <v>-3.5831689677843523</v>
      </c>
      <c r="L40" s="236">
        <f t="shared" ca="1" si="7"/>
        <v>-3.5831689677843523</v>
      </c>
      <c r="M40" s="236">
        <f t="shared" ca="1" si="7"/>
        <v>-3.5831689677843523</v>
      </c>
      <c r="N40" s="236">
        <f t="shared" ca="1" si="7"/>
        <v>-3.5831689677843523</v>
      </c>
      <c r="O40" s="236">
        <f t="shared" ca="1" si="7"/>
        <v>-3.5831689677843523</v>
      </c>
      <c r="P40" s="236">
        <f t="shared" ca="1" si="7"/>
        <v>-3.5831689677843523</v>
      </c>
      <c r="Q40" s="236">
        <f t="shared" ca="1" si="7"/>
        <v>-3.5831689677843523</v>
      </c>
      <c r="R40" s="236">
        <f t="shared" ca="1" si="7"/>
        <v>-3.5831689677843523</v>
      </c>
      <c r="S40" s="236">
        <f t="shared" ca="1" si="7"/>
        <v>-3.5831689677843523</v>
      </c>
      <c r="T40" s="236">
        <f t="shared" ca="1" si="7"/>
        <v>-3.5831689677843523</v>
      </c>
      <c r="U40" s="236">
        <f t="shared" ca="1" si="7"/>
        <v>-3.5831689677843523</v>
      </c>
      <c r="V40" s="236">
        <f t="shared" ca="1" si="7"/>
        <v>-3.5831689677843523</v>
      </c>
      <c r="W40" s="236">
        <f t="shared" ca="1" si="7"/>
        <v>-3.5831689677843523</v>
      </c>
      <c r="X40" s="236">
        <f t="shared" ca="1" si="7"/>
        <v>-3.5831689677843523</v>
      </c>
    </row>
    <row r="41" spans="2:24" x14ac:dyDescent="0.2">
      <c r="B41" s="231" t="s">
        <v>6815</v>
      </c>
      <c r="C41" s="237">
        <f t="shared" ref="C41:X41" ca="1" si="8">IF(C39="n/a",0,ROUNDUP(C39/C40,0))</f>
        <v>-694</v>
      </c>
      <c r="D41" s="237">
        <f t="shared" ca="1" si="8"/>
        <v>-1</v>
      </c>
      <c r="E41" s="237">
        <f t="shared" si="8"/>
        <v>0</v>
      </c>
      <c r="F41" s="237">
        <f t="shared" si="8"/>
        <v>0</v>
      </c>
      <c r="G41" s="237">
        <f t="shared" si="8"/>
        <v>0</v>
      </c>
      <c r="H41" s="237">
        <f t="shared" si="8"/>
        <v>0</v>
      </c>
      <c r="I41" s="237">
        <f t="shared" ca="1" si="8"/>
        <v>-14</v>
      </c>
      <c r="J41" s="237">
        <f t="shared" ca="1" si="8"/>
        <v>-11</v>
      </c>
      <c r="K41" s="237">
        <f t="shared" si="8"/>
        <v>0</v>
      </c>
      <c r="L41" s="237">
        <f t="shared" ca="1" si="8"/>
        <v>-2</v>
      </c>
      <c r="M41" s="237">
        <f t="shared" ca="1" si="8"/>
        <v>-1</v>
      </c>
      <c r="N41" s="237">
        <f t="shared" ca="1" si="8"/>
        <v>-57</v>
      </c>
      <c r="O41" s="237">
        <f t="shared" ca="1" si="8"/>
        <v>-1</v>
      </c>
      <c r="P41" s="237">
        <f t="shared" ca="1" si="8"/>
        <v>-69</v>
      </c>
      <c r="Q41" s="237">
        <f t="shared" si="8"/>
        <v>0</v>
      </c>
      <c r="R41" s="237">
        <f t="shared" si="8"/>
        <v>0</v>
      </c>
      <c r="S41" s="237">
        <f t="shared" si="8"/>
        <v>0</v>
      </c>
      <c r="T41" s="237">
        <f t="shared" si="8"/>
        <v>0</v>
      </c>
      <c r="U41" s="237">
        <f t="shared" ca="1" si="8"/>
        <v>-1</v>
      </c>
      <c r="V41" s="237">
        <f t="shared" ca="1" si="8"/>
        <v>-19</v>
      </c>
      <c r="W41" s="237">
        <f t="shared" si="8"/>
        <v>0</v>
      </c>
      <c r="X41" s="237">
        <f t="shared" ca="1" si="8"/>
        <v>-865</v>
      </c>
    </row>
    <row r="43" spans="2:24" x14ac:dyDescent="0.2">
      <c r="B43" s="231" t="s">
        <v>6816</v>
      </c>
      <c r="C43" s="237"/>
      <c r="D43" s="237"/>
      <c r="E43" s="237"/>
      <c r="F43" s="237"/>
      <c r="G43" s="237"/>
      <c r="H43" s="237"/>
      <c r="I43" s="237"/>
      <c r="J43" s="237"/>
      <c r="K43" s="237"/>
      <c r="L43" s="237"/>
      <c r="M43" s="237"/>
      <c r="N43" s="237"/>
      <c r="O43" s="237"/>
      <c r="P43" s="237"/>
      <c r="Q43" s="237"/>
      <c r="R43" s="237"/>
      <c r="S43" s="237"/>
      <c r="T43" s="237"/>
      <c r="U43" s="237"/>
      <c r="V43" s="237"/>
      <c r="W43" s="237"/>
      <c r="X43" s="232">
        <f>IF((C3-X14-X38)&lt;0,0,C3-X14-X38)</f>
        <v>5462436.54</v>
      </c>
    </row>
    <row r="45" spans="2:24" x14ac:dyDescent="0.2">
      <c r="B45" s="228" t="s">
        <v>6817</v>
      </c>
      <c r="C45" s="230">
        <f t="shared" ref="C45:X45" si="9">C8-C14-C38</f>
        <v>0</v>
      </c>
      <c r="D45" s="230">
        <f t="shared" si="9"/>
        <v>0</v>
      </c>
      <c r="E45" s="230">
        <f t="shared" si="9"/>
        <v>0</v>
      </c>
      <c r="F45" s="230">
        <f t="shared" si="9"/>
        <v>0</v>
      </c>
      <c r="G45" s="230">
        <f t="shared" si="9"/>
        <v>0</v>
      </c>
      <c r="H45" s="230">
        <f t="shared" si="9"/>
        <v>0</v>
      </c>
      <c r="I45" s="230">
        <f t="shared" si="9"/>
        <v>0</v>
      </c>
      <c r="J45" s="230">
        <f t="shared" si="9"/>
        <v>0</v>
      </c>
      <c r="K45" s="230">
        <f t="shared" si="9"/>
        <v>0</v>
      </c>
      <c r="L45" s="230">
        <f t="shared" si="9"/>
        <v>0</v>
      </c>
      <c r="M45" s="230">
        <f t="shared" si="9"/>
        <v>0</v>
      </c>
      <c r="N45" s="230">
        <f t="shared" si="9"/>
        <v>0</v>
      </c>
      <c r="O45" s="230">
        <f t="shared" si="9"/>
        <v>0</v>
      </c>
      <c r="P45" s="230">
        <f t="shared" si="9"/>
        <v>0</v>
      </c>
      <c r="Q45" s="230">
        <f t="shared" si="9"/>
        <v>0</v>
      </c>
      <c r="R45" s="230">
        <f t="shared" si="9"/>
        <v>0</v>
      </c>
      <c r="S45" s="230">
        <f t="shared" si="9"/>
        <v>0</v>
      </c>
      <c r="T45" s="230">
        <f t="shared" si="9"/>
        <v>0</v>
      </c>
      <c r="U45" s="230">
        <f t="shared" si="9"/>
        <v>0</v>
      </c>
      <c r="V45" s="230">
        <f t="shared" si="9"/>
        <v>0</v>
      </c>
      <c r="W45" s="230">
        <f t="shared" si="9"/>
        <v>0</v>
      </c>
      <c r="X45" s="230">
        <f t="shared" si="9"/>
        <v>0</v>
      </c>
    </row>
    <row r="46" spans="2:24" x14ac:dyDescent="0.2">
      <c r="B46" s="228" t="s">
        <v>6818</v>
      </c>
      <c r="C46" s="229">
        <f t="shared" ref="C46:W46" si="10">IF(C6=0,0,C6-C15-C39)</f>
        <v>0</v>
      </c>
      <c r="D46" s="229">
        <f t="shared" si="10"/>
        <v>0</v>
      </c>
      <c r="E46" s="229">
        <f t="shared" si="10"/>
        <v>0</v>
      </c>
      <c r="F46" s="229">
        <f t="shared" si="10"/>
        <v>0</v>
      </c>
      <c r="G46" s="229">
        <f t="shared" si="10"/>
        <v>0</v>
      </c>
      <c r="H46" s="229">
        <f t="shared" si="10"/>
        <v>0</v>
      </c>
      <c r="I46" s="346">
        <f>IF(I6=0,0,I6-I15-I39)</f>
        <v>0</v>
      </c>
      <c r="J46" s="229">
        <f t="shared" si="10"/>
        <v>0</v>
      </c>
      <c r="K46" s="229">
        <f t="shared" si="10"/>
        <v>0</v>
      </c>
      <c r="L46" s="229">
        <f t="shared" si="10"/>
        <v>0</v>
      </c>
      <c r="M46" s="229">
        <f t="shared" si="10"/>
        <v>0</v>
      </c>
      <c r="N46" s="229">
        <f t="shared" si="10"/>
        <v>0</v>
      </c>
      <c r="O46" s="229">
        <f t="shared" si="10"/>
        <v>0</v>
      </c>
      <c r="P46" s="229">
        <f t="shared" si="10"/>
        <v>0</v>
      </c>
      <c r="Q46" s="229">
        <f t="shared" si="10"/>
        <v>0</v>
      </c>
      <c r="R46" s="229">
        <f t="shared" si="10"/>
        <v>0</v>
      </c>
      <c r="S46" s="229">
        <f t="shared" si="10"/>
        <v>0</v>
      </c>
      <c r="T46" s="229">
        <f t="shared" si="10"/>
        <v>0</v>
      </c>
      <c r="U46" s="229">
        <f t="shared" si="10"/>
        <v>0</v>
      </c>
      <c r="V46" s="229">
        <f t="shared" si="10"/>
        <v>0</v>
      </c>
      <c r="W46" s="229">
        <f t="shared" si="10"/>
        <v>0</v>
      </c>
      <c r="X46" s="229">
        <f>X6-X15-X39</f>
        <v>0</v>
      </c>
    </row>
  </sheetData>
  <customSheetViews>
    <customSheetView guid="{8D44BE30-DC19-4B79-BB1D-21CA6698F766}" scale="95" showGridLines="0">
      <selection activeCell="C7" sqref="C7:W7"/>
      <pageMargins left="0" right="0" top="0" bottom="0" header="0" footer="0"/>
      <pageSetup paperSize="9" orientation="portrait" r:id="rId1"/>
    </customSheetView>
    <customSheetView guid="{CBA018AE-2C22-41C1-8163-7BE71552DB08}" scale="95" showGridLines="0">
      <selection activeCell="C7" sqref="C7:W7"/>
      <pageMargins left="0" right="0" top="0" bottom="0" header="0" footer="0"/>
      <pageSetup paperSize="9" orientation="portrait" r:id="rId2"/>
    </customSheetView>
  </customSheetView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E78"/>
  <sheetViews>
    <sheetView topLeftCell="A53" zoomScaleNormal="100" workbookViewId="0">
      <selection activeCell="C32" sqref="C32"/>
    </sheetView>
  </sheetViews>
  <sheetFormatPr defaultRowHeight="15" x14ac:dyDescent="0.25"/>
  <cols>
    <col min="1" max="1" width="48.28515625" style="2" customWidth="1"/>
    <col min="2" max="2" width="19.7109375" style="1" customWidth="1"/>
    <col min="3" max="3" width="30.42578125" style="1" customWidth="1"/>
    <col min="4" max="4" width="12.42578125" customWidth="1"/>
    <col min="5" max="5" width="100.5703125" style="217" customWidth="1"/>
  </cols>
  <sheetData>
    <row r="1" spans="1:4" ht="18.75" x14ac:dyDescent="0.3">
      <c r="A1" s="988" t="s">
        <v>0</v>
      </c>
      <c r="B1" s="988"/>
      <c r="C1" s="988"/>
      <c r="D1" s="989"/>
    </row>
    <row r="2" spans="1:4" ht="18.75" x14ac:dyDescent="0.3">
      <c r="A2" s="988" t="s">
        <v>6819</v>
      </c>
      <c r="B2" s="988"/>
      <c r="C2" s="988"/>
      <c r="D2" s="989"/>
    </row>
    <row r="3" spans="1:4" ht="18.75" x14ac:dyDescent="0.3">
      <c r="A3" s="990"/>
      <c r="B3" s="990"/>
      <c r="C3" s="990"/>
      <c r="D3" s="991"/>
    </row>
    <row r="4" spans="1:4" ht="18" customHeight="1" x14ac:dyDescent="0.35">
      <c r="A4" s="4"/>
      <c r="B4" s="4"/>
      <c r="C4" s="189" t="s">
        <v>6820</v>
      </c>
      <c r="D4" s="188">
        <f ca="1">TODAY()</f>
        <v>45491</v>
      </c>
    </row>
    <row r="5" spans="1:4" ht="35.25" customHeight="1" x14ac:dyDescent="0.3">
      <c r="A5" s="986" t="s">
        <v>6821</v>
      </c>
      <c r="B5" s="986"/>
      <c r="C5" s="987"/>
      <c r="D5" s="987"/>
    </row>
    <row r="6" spans="1:4" x14ac:dyDescent="0.25">
      <c r="A6"/>
      <c r="B6" s="3" t="s">
        <v>6822</v>
      </c>
      <c r="C6" s="3" t="s">
        <v>6823</v>
      </c>
      <c r="D6" s="1"/>
    </row>
    <row r="7" spans="1:4" x14ac:dyDescent="0.25">
      <c r="A7" s="2" t="s">
        <v>6824</v>
      </c>
      <c r="B7" s="39">
        <f>'Mile Stones'!H24</f>
        <v>45456</v>
      </c>
      <c r="C7" s="39">
        <f>'Mile Stones'!H25</f>
        <v>45869</v>
      </c>
      <c r="D7" s="16"/>
    </row>
    <row r="8" spans="1:4" x14ac:dyDescent="0.25">
      <c r="A8" s="2" t="s">
        <v>6825</v>
      </c>
      <c r="B8" s="19">
        <f ca="1">'data collection'!I4</f>
        <v>8.4745762711864403E-2</v>
      </c>
      <c r="C8" s="16">
        <f ca="1">'data collection'!J4</f>
        <v>25</v>
      </c>
    </row>
    <row r="9" spans="1:4" x14ac:dyDescent="0.25">
      <c r="A9" s="2" t="s">
        <v>6826</v>
      </c>
      <c r="B9" s="1">
        <f ca="1">_xlfn.DAYS(C7,D4)</f>
        <v>378</v>
      </c>
      <c r="C9" s="1">
        <f ca="1">ROUNDDOWN(B9/30,0)</f>
        <v>12</v>
      </c>
      <c r="D9" s="1"/>
    </row>
    <row r="10" spans="1:4" x14ac:dyDescent="0.25">
      <c r="A10" s="2" t="s">
        <v>6827</v>
      </c>
      <c r="B10" s="3" t="s">
        <v>6828</v>
      </c>
      <c r="C10" s="3" t="s">
        <v>6829</v>
      </c>
      <c r="D10" s="1"/>
    </row>
    <row r="11" spans="1:4" x14ac:dyDescent="0.25">
      <c r="A11"/>
      <c r="B11" s="18">
        <f ca="1">'data collection'!H7</f>
        <v>170.16949152542372</v>
      </c>
      <c r="C11" s="17">
        <f>'data collection'!I7</f>
        <v>0</v>
      </c>
    </row>
    <row r="12" spans="1:4" x14ac:dyDescent="0.25">
      <c r="A12" s="2" t="s">
        <v>6830</v>
      </c>
      <c r="B12" s="20">
        <f ca="1">'data collection'!J7</f>
        <v>0</v>
      </c>
      <c r="C12" s="17"/>
    </row>
    <row r="13" spans="1:4" s="204" customFormat="1" ht="35.25" customHeight="1" x14ac:dyDescent="0.25">
      <c r="A13" s="984" t="s">
        <v>6831</v>
      </c>
      <c r="B13" s="984"/>
      <c r="C13" s="992"/>
      <c r="D13" s="992"/>
    </row>
    <row r="14" spans="1:4" x14ac:dyDescent="0.25">
      <c r="A14" s="177"/>
      <c r="B14" s="183" t="s">
        <v>6832</v>
      </c>
      <c r="C14" s="178"/>
      <c r="D14" s="185"/>
    </row>
    <row r="15" spans="1:4" x14ac:dyDescent="0.25">
      <c r="A15" s="177" t="s">
        <v>6833</v>
      </c>
      <c r="B15" s="183">
        <f>'data collection'!B30</f>
        <v>2017</v>
      </c>
      <c r="C15" s="178"/>
      <c r="D15" s="185"/>
    </row>
    <row r="16" spans="1:4" x14ac:dyDescent="0.25">
      <c r="A16" s="179" t="s">
        <v>6834</v>
      </c>
      <c r="B16" s="178">
        <f>'data collection'!B21</f>
        <v>3</v>
      </c>
      <c r="C16" s="180">
        <f t="shared" ref="C16:C22" si="0">B16/B$15</f>
        <v>1.4873574615765989E-3</v>
      </c>
      <c r="D16" s="185"/>
    </row>
    <row r="17" spans="1:4" x14ac:dyDescent="0.25">
      <c r="A17" s="179" t="s">
        <v>6835</v>
      </c>
      <c r="B17" s="178">
        <f>'data collection'!B20</f>
        <v>1</v>
      </c>
      <c r="C17" s="180">
        <f t="shared" si="0"/>
        <v>4.9578582052553293E-4</v>
      </c>
      <c r="D17" s="185"/>
    </row>
    <row r="18" spans="1:4" x14ac:dyDescent="0.25">
      <c r="A18" s="179" t="s">
        <v>6836</v>
      </c>
      <c r="B18" s="178">
        <f>'data collection'!B26</f>
        <v>0</v>
      </c>
      <c r="C18" s="180">
        <f t="shared" si="0"/>
        <v>0</v>
      </c>
      <c r="D18" s="185"/>
    </row>
    <row r="19" spans="1:4" x14ac:dyDescent="0.25">
      <c r="A19" s="179" t="s">
        <v>6837</v>
      </c>
      <c r="B19" s="178">
        <f>'data collection'!B22</f>
        <v>4</v>
      </c>
      <c r="C19" s="180">
        <f t="shared" si="0"/>
        <v>1.9831432821021317E-3</v>
      </c>
      <c r="D19" s="185"/>
    </row>
    <row r="20" spans="1:4" x14ac:dyDescent="0.25">
      <c r="A20" s="179" t="s">
        <v>6838</v>
      </c>
      <c r="B20" s="178">
        <f>'data collection'!B25</f>
        <v>0</v>
      </c>
      <c r="C20" s="180">
        <f t="shared" ref="C20" si="1">B20/B$15</f>
        <v>0</v>
      </c>
      <c r="D20" s="185"/>
    </row>
    <row r="21" spans="1:4" ht="15.75" thickBot="1" x14ac:dyDescent="0.3">
      <c r="A21" s="179" t="s">
        <v>6839</v>
      </c>
      <c r="B21" s="181">
        <f>'data collection'!B24</f>
        <v>1</v>
      </c>
      <c r="C21" s="182">
        <f t="shared" si="0"/>
        <v>4.9578582052553293E-4</v>
      </c>
      <c r="D21" s="185"/>
    </row>
    <row r="22" spans="1:4" ht="15.75" thickTop="1" x14ac:dyDescent="0.25">
      <c r="A22" s="177" t="s">
        <v>6840</v>
      </c>
      <c r="B22" s="183">
        <f>B15-B16-B17-B18-B19-B20-B21</f>
        <v>2008</v>
      </c>
      <c r="C22" s="184">
        <f t="shared" si="0"/>
        <v>0.99553792761527016</v>
      </c>
      <c r="D22" s="185"/>
    </row>
    <row r="23" spans="1:4" s="204" customFormat="1" ht="30.75" customHeight="1" x14ac:dyDescent="0.25">
      <c r="A23" s="984" t="s">
        <v>6841</v>
      </c>
      <c r="B23" s="984"/>
      <c r="C23" s="984"/>
      <c r="D23" s="993"/>
    </row>
    <row r="24" spans="1:4" x14ac:dyDescent="0.25">
      <c r="A24" s="994" t="s">
        <v>6842</v>
      </c>
      <c r="B24" s="183"/>
      <c r="C24" s="995" t="s">
        <v>6843</v>
      </c>
      <c r="D24" s="185"/>
    </row>
    <row r="25" spans="1:4" x14ac:dyDescent="0.25">
      <c r="A25" s="994"/>
      <c r="B25" s="183">
        <f>B22</f>
        <v>2008</v>
      </c>
      <c r="C25" s="995"/>
      <c r="D25" s="185"/>
    </row>
    <row r="26" spans="1:4" x14ac:dyDescent="0.25">
      <c r="A26" s="179" t="s">
        <v>6844</v>
      </c>
      <c r="B26" s="178">
        <f>'data collection'!B4</f>
        <v>2</v>
      </c>
      <c r="C26" s="180">
        <f>B26/B$25</f>
        <v>9.9601593625498006E-4</v>
      </c>
      <c r="D26" s="185"/>
    </row>
    <row r="27" spans="1:4" x14ac:dyDescent="0.25">
      <c r="A27" s="179" t="s">
        <v>6845</v>
      </c>
      <c r="B27" s="178">
        <f>'data collection'!B5</f>
        <v>108</v>
      </c>
      <c r="C27" s="180">
        <f>B27/B$25</f>
        <v>5.3784860557768925E-2</v>
      </c>
      <c r="D27" s="185"/>
    </row>
    <row r="28" spans="1:4" x14ac:dyDescent="0.25">
      <c r="A28" s="179" t="s">
        <v>6846</v>
      </c>
      <c r="B28" s="178">
        <f>'data collection'!B6</f>
        <v>0</v>
      </c>
      <c r="C28" s="180">
        <f t="shared" ref="C28" si="2">B28/B$25</f>
        <v>0</v>
      </c>
      <c r="D28" s="185"/>
    </row>
    <row r="29" spans="1:4" x14ac:dyDescent="0.25">
      <c r="A29" s="179" t="s">
        <v>6847</v>
      </c>
      <c r="B29" s="178">
        <f>'data collection'!B7+'data collection'!B8+'data collection'!B9+'data collection'!B10+'data collection'!B11+'data collection'!B12+'data collection'!B13+'data collection'!B14+'data collection'!B15+'data collection'!B16+'data collection'!B17+'data collection'!B18+'data collection'!B19+'data collection'!B23+'data collection'!B25+'data collection'!B27+'data collection'!B28</f>
        <v>512</v>
      </c>
      <c r="C29" s="180">
        <f t="shared" ref="C29:C37" si="3">B29/B$25</f>
        <v>0.2549800796812749</v>
      </c>
      <c r="D29" s="185"/>
    </row>
    <row r="30" spans="1:4" x14ac:dyDescent="0.25">
      <c r="A30" s="179" t="s">
        <v>6848</v>
      </c>
      <c r="B30" s="178">
        <f>'data collection'!B13</f>
        <v>81</v>
      </c>
      <c r="C30" s="180">
        <f t="shared" si="3"/>
        <v>4.0338645418326692E-2</v>
      </c>
      <c r="D30" s="185"/>
    </row>
    <row r="31" spans="1:4" x14ac:dyDescent="0.25">
      <c r="A31" s="179" t="s">
        <v>6849</v>
      </c>
      <c r="B31" s="178">
        <f>'data collection'!B14+'data collection'!B15+'data collection'!B16+'data collection'!B17+'data collection'!B18+'data collection'!B19+'data collection'!B23+'data collection'!B27+'data collection'!B28</f>
        <v>58</v>
      </c>
      <c r="C31" s="180">
        <f t="shared" si="3"/>
        <v>2.8884462151394421E-2</v>
      </c>
      <c r="D31" s="185"/>
    </row>
    <row r="32" spans="1:4" x14ac:dyDescent="0.25">
      <c r="A32" s="179" t="s">
        <v>6850</v>
      </c>
      <c r="B32" s="178">
        <f>'data collection'!B16</f>
        <v>31</v>
      </c>
      <c r="C32" s="180">
        <f t="shared" si="3"/>
        <v>1.5438247011952191E-2</v>
      </c>
      <c r="D32" s="185"/>
    </row>
    <row r="33" spans="1:4" x14ac:dyDescent="0.25">
      <c r="A33" s="186" t="s">
        <v>6851</v>
      </c>
      <c r="B33" s="178">
        <f>'data collection'!B18+'data collection'!B17+'data collection'!B28</f>
        <v>11</v>
      </c>
      <c r="C33" s="180">
        <f t="shared" si="3"/>
        <v>5.4780876494023908E-3</v>
      </c>
      <c r="D33" s="185"/>
    </row>
    <row r="34" spans="1:4" x14ac:dyDescent="0.25">
      <c r="A34" s="179" t="s">
        <v>6852</v>
      </c>
      <c r="B34" s="178">
        <f>'data collection'!B19+'data collection'!B29</f>
        <v>0</v>
      </c>
      <c r="C34" s="180">
        <f t="shared" si="3"/>
        <v>0</v>
      </c>
      <c r="D34" s="185"/>
    </row>
    <row r="35" spans="1:4" x14ac:dyDescent="0.25">
      <c r="A35" s="179" t="s">
        <v>6853</v>
      </c>
      <c r="B35" s="178">
        <f>B33-B36</f>
        <v>11</v>
      </c>
      <c r="C35" s="180">
        <f t="shared" si="3"/>
        <v>5.4780876494023908E-3</v>
      </c>
      <c r="D35" s="185"/>
    </row>
    <row r="36" spans="1:4" x14ac:dyDescent="0.25">
      <c r="A36" s="179" t="s">
        <v>6854</v>
      </c>
      <c r="B36" s="178">
        <f>'data collection'!B27+'data collection'!B23</f>
        <v>0</v>
      </c>
      <c r="C36" s="180">
        <f t="shared" si="3"/>
        <v>0</v>
      </c>
      <c r="D36" s="185"/>
    </row>
    <row r="37" spans="1:4" ht="15.75" customHeight="1" x14ac:dyDescent="0.25">
      <c r="A37" s="179" t="s">
        <v>6855</v>
      </c>
      <c r="B37" s="178">
        <f>'data collection'!B3</f>
        <v>1388</v>
      </c>
      <c r="C37" s="180">
        <f t="shared" si="3"/>
        <v>0.69123505976095623</v>
      </c>
      <c r="D37" s="180"/>
    </row>
    <row r="38" spans="1:4" ht="18.75" customHeight="1" x14ac:dyDescent="0.25">
      <c r="A38" s="996" t="s">
        <v>6856</v>
      </c>
      <c r="B38" s="996"/>
      <c r="C38" s="202">
        <f>'data collection'!C47</f>
        <v>1</v>
      </c>
      <c r="D38" s="180"/>
    </row>
    <row r="39" spans="1:4" s="204" customFormat="1" ht="35.25" customHeight="1" x14ac:dyDescent="0.25">
      <c r="A39" s="984" t="s">
        <v>6857</v>
      </c>
      <c r="B39" s="984"/>
      <c r="C39" s="984"/>
      <c r="D39" s="993"/>
    </row>
    <row r="40" spans="1:4" x14ac:dyDescent="0.25">
      <c r="A40" s="177" t="s">
        <v>6858</v>
      </c>
      <c r="B40" s="178">
        <f>'data collection'!D34+'data collection'!D40</f>
        <v>71</v>
      </c>
      <c r="C40" s="180">
        <f t="shared" ref="C40:C46" si="4">B40/B$22</f>
        <v>3.5358565737051796E-2</v>
      </c>
      <c r="D40" s="185"/>
    </row>
    <row r="41" spans="1:4" x14ac:dyDescent="0.25">
      <c r="A41" s="179" t="s">
        <v>6859</v>
      </c>
      <c r="B41" s="178">
        <f>'data collection'!D35</f>
        <v>50</v>
      </c>
      <c r="C41" s="180">
        <f t="shared" si="4"/>
        <v>2.4900398406374501E-2</v>
      </c>
      <c r="D41" s="185"/>
    </row>
    <row r="42" spans="1:4" x14ac:dyDescent="0.25">
      <c r="A42" s="179" t="s">
        <v>6860</v>
      </c>
      <c r="B42" s="178">
        <f>'data collection'!D36</f>
        <v>17</v>
      </c>
      <c r="C42" s="180">
        <f t="shared" si="4"/>
        <v>8.4661354581673301E-3</v>
      </c>
      <c r="D42" s="185"/>
    </row>
    <row r="43" spans="1:4" x14ac:dyDescent="0.25">
      <c r="A43" s="179" t="s">
        <v>6861</v>
      </c>
      <c r="B43" s="178">
        <f>'data collection'!D37</f>
        <v>4</v>
      </c>
      <c r="C43" s="180">
        <f t="shared" si="4"/>
        <v>1.9920318725099601E-3</v>
      </c>
      <c r="D43" s="185"/>
    </row>
    <row r="44" spans="1:4" x14ac:dyDescent="0.25">
      <c r="A44" s="179" t="s">
        <v>6862</v>
      </c>
      <c r="B44" s="178">
        <f>'data collection'!D41</f>
        <v>0</v>
      </c>
      <c r="C44" s="180">
        <f t="shared" si="4"/>
        <v>0</v>
      </c>
      <c r="D44" s="185"/>
    </row>
    <row r="45" spans="1:4" x14ac:dyDescent="0.25">
      <c r="A45" s="179" t="s">
        <v>6863</v>
      </c>
      <c r="B45" s="178">
        <f>'data collection'!D42</f>
        <v>0</v>
      </c>
      <c r="C45" s="180">
        <f t="shared" si="4"/>
        <v>0</v>
      </c>
      <c r="D45" s="185"/>
    </row>
    <row r="46" spans="1:4" x14ac:dyDescent="0.25">
      <c r="A46" s="179" t="s">
        <v>6864</v>
      </c>
      <c r="B46" s="178">
        <f>'data collection'!D43</f>
        <v>0</v>
      </c>
      <c r="C46" s="180">
        <f t="shared" si="4"/>
        <v>0</v>
      </c>
      <c r="D46" s="185"/>
    </row>
    <row r="47" spans="1:4" s="204" customFormat="1" ht="35.25" customHeight="1" x14ac:dyDescent="0.25">
      <c r="A47" s="984" t="s">
        <v>6865</v>
      </c>
      <c r="B47" s="984"/>
      <c r="C47" s="984"/>
      <c r="D47" s="985"/>
    </row>
    <row r="48" spans="1:4" x14ac:dyDescent="0.25">
      <c r="A48" s="177" t="s">
        <v>6866</v>
      </c>
      <c r="B48" s="183" t="s">
        <v>6832</v>
      </c>
      <c r="C48" s="184" t="s">
        <v>6867</v>
      </c>
      <c r="D48" s="185"/>
    </row>
    <row r="49" spans="1:4" x14ac:dyDescent="0.25">
      <c r="A49" s="179" t="s">
        <v>6868</v>
      </c>
      <c r="B49" s="178">
        <f>'data collection'!E30</f>
        <v>3237</v>
      </c>
      <c r="C49" s="183"/>
      <c r="D49" s="185"/>
    </row>
    <row r="50" spans="1:4" x14ac:dyDescent="0.25">
      <c r="A50" s="187" t="s">
        <v>6869</v>
      </c>
      <c r="B50" s="178">
        <f>'data collection'!E5+'data collection'!E6+'data collection'!E7+'data collection'!E8+'data collection'!E9</f>
        <v>2591</v>
      </c>
      <c r="C50" s="180">
        <f>B50/B$49</f>
        <v>0.80043249922768001</v>
      </c>
      <c r="D50" s="185"/>
    </row>
    <row r="51" spans="1:4" x14ac:dyDescent="0.25">
      <c r="A51" s="187" t="s">
        <v>6870</v>
      </c>
      <c r="B51" s="178">
        <f>'data collection'!E11</f>
        <v>48</v>
      </c>
      <c r="C51" s="180">
        <f t="shared" ref="C51:C57" si="5">B51/B$49</f>
        <v>1.4828544949026877E-2</v>
      </c>
      <c r="D51" s="185"/>
    </row>
    <row r="52" spans="1:4" x14ac:dyDescent="0.25">
      <c r="A52" s="187" t="s">
        <v>6871</v>
      </c>
      <c r="B52" s="178">
        <f>'data collection'!E12+'data collection'!E13+'data collection'!E14</f>
        <v>48</v>
      </c>
      <c r="C52" s="180">
        <f t="shared" si="5"/>
        <v>1.4828544949026877E-2</v>
      </c>
      <c r="D52" s="185"/>
    </row>
    <row r="53" spans="1:4" x14ac:dyDescent="0.25">
      <c r="A53" s="187" t="s">
        <v>6872</v>
      </c>
      <c r="B53" s="178">
        <f>'data collection'!E15+'data collection'!E16+'data collection'!E17+'data collection'!E18+'data collection'!E21</f>
        <v>471</v>
      </c>
      <c r="C53" s="180">
        <f t="shared" si="5"/>
        <v>0.14550509731232622</v>
      </c>
      <c r="D53" s="185"/>
    </row>
    <row r="54" spans="1:4" x14ac:dyDescent="0.25">
      <c r="A54" s="187" t="s">
        <v>6873</v>
      </c>
      <c r="B54" s="178">
        <f>'data collection'!E19+'data collection'!E20</f>
        <v>0</v>
      </c>
      <c r="C54" s="180">
        <f t="shared" si="5"/>
        <v>0</v>
      </c>
      <c r="D54" s="185"/>
    </row>
    <row r="55" spans="1:4" x14ac:dyDescent="0.25">
      <c r="A55" s="187" t="s">
        <v>6874</v>
      </c>
      <c r="B55" s="178">
        <f>'data collection'!E22+'data collection'!E23+'data collection'!E24</f>
        <v>79</v>
      </c>
      <c r="C55" s="180">
        <f t="shared" si="5"/>
        <v>2.4405313561940069E-2</v>
      </c>
      <c r="D55" s="185"/>
    </row>
    <row r="56" spans="1:4" x14ac:dyDescent="0.25">
      <c r="A56" s="187" t="s">
        <v>6875</v>
      </c>
      <c r="B56" s="178">
        <f>'data collection'!E10</f>
        <v>0</v>
      </c>
      <c r="C56" s="180">
        <f t="shared" si="5"/>
        <v>0</v>
      </c>
      <c r="D56" s="185"/>
    </row>
    <row r="57" spans="1:4" x14ac:dyDescent="0.25">
      <c r="A57" s="187" t="str">
        <f>'data collection'!D25</f>
        <v>Communal Door</v>
      </c>
      <c r="B57" s="178">
        <f>'data collection'!E25</f>
        <v>0</v>
      </c>
      <c r="C57" s="180">
        <f t="shared" si="5"/>
        <v>0</v>
      </c>
      <c r="D57" s="185"/>
    </row>
    <row r="58" spans="1:4" s="204" customFormat="1" ht="35.25" customHeight="1" x14ac:dyDescent="0.25">
      <c r="A58" s="984" t="s">
        <v>6876</v>
      </c>
      <c r="B58" s="984"/>
      <c r="C58" s="984"/>
      <c r="D58" s="985"/>
    </row>
    <row r="59" spans="1:4" x14ac:dyDescent="0.25">
      <c r="A59" s="179" t="s">
        <v>6877</v>
      </c>
      <c r="B59" s="203">
        <v>0</v>
      </c>
      <c r="C59" s="178"/>
      <c r="D59" s="185"/>
    </row>
    <row r="60" spans="1:4" x14ac:dyDescent="0.25">
      <c r="A60" s="179" t="s">
        <v>6878</v>
      </c>
      <c r="B60" s="203">
        <v>0</v>
      </c>
      <c r="C60" s="178"/>
      <c r="D60" s="185"/>
    </row>
    <row r="61" spans="1:4" x14ac:dyDescent="0.25">
      <c r="A61" s="179" t="s">
        <v>6879</v>
      </c>
      <c r="B61" s="203" t="s">
        <v>6880</v>
      </c>
      <c r="C61" s="178"/>
      <c r="D61" s="185"/>
    </row>
    <row r="62" spans="1:4" x14ac:dyDescent="0.25">
      <c r="A62" s="179" t="s">
        <v>6881</v>
      </c>
      <c r="B62" s="203" t="s">
        <v>6880</v>
      </c>
      <c r="C62" s="178"/>
      <c r="D62" s="185"/>
    </row>
    <row r="63" spans="1:4" x14ac:dyDescent="0.25">
      <c r="A63" s="179"/>
      <c r="B63" s="178"/>
      <c r="C63" s="178"/>
      <c r="D63" s="185"/>
    </row>
    <row r="64" spans="1:4" s="204" customFormat="1" ht="24" customHeight="1" thickBot="1" x14ac:dyDescent="0.3">
      <c r="A64" s="239" t="s">
        <v>6882</v>
      </c>
      <c r="B64" s="240"/>
      <c r="C64" s="240"/>
      <c r="D64" s="241"/>
    </row>
    <row r="65" spans="1:3" ht="16.5" thickTop="1" thickBot="1" x14ac:dyDescent="0.3">
      <c r="A65" s="250" t="s">
        <v>6883</v>
      </c>
      <c r="B65" s="270">
        <f>'Financial Summary'!$C$3</f>
        <v>7000000</v>
      </c>
      <c r="C65" s="251"/>
    </row>
    <row r="66" spans="1:3" ht="15.75" thickTop="1" x14ac:dyDescent="0.25">
      <c r="A66" s="242" t="s">
        <v>6884</v>
      </c>
      <c r="B66" s="257">
        <f>B50*280</f>
        <v>725480</v>
      </c>
      <c r="C66" s="252"/>
    </row>
    <row r="67" spans="1:3" x14ac:dyDescent="0.25">
      <c r="A67" s="263" t="s">
        <v>6885</v>
      </c>
      <c r="B67" s="262">
        <f>B51*397</f>
        <v>19056</v>
      </c>
      <c r="C67" s="253"/>
    </row>
    <row r="68" spans="1:3" x14ac:dyDescent="0.25">
      <c r="A68" s="249" t="s">
        <v>6886</v>
      </c>
      <c r="B68" s="262">
        <f>B52*733.07</f>
        <v>35187.360000000001</v>
      </c>
      <c r="C68" s="253"/>
    </row>
    <row r="69" spans="1:3" x14ac:dyDescent="0.25">
      <c r="A69" s="243" t="s">
        <v>6887</v>
      </c>
      <c r="B69" s="258">
        <f>B53*500</f>
        <v>235500</v>
      </c>
      <c r="C69" s="254"/>
    </row>
    <row r="70" spans="1:3" x14ac:dyDescent="0.25">
      <c r="A70" s="243" t="s">
        <v>6888</v>
      </c>
      <c r="B70" s="258">
        <f>B54*885.14</f>
        <v>0</v>
      </c>
      <c r="C70" s="253"/>
    </row>
    <row r="71" spans="1:3" x14ac:dyDescent="0.25">
      <c r="A71" s="243" t="s">
        <v>6889</v>
      </c>
      <c r="B71" s="258">
        <f>B55*120</f>
        <v>9480</v>
      </c>
      <c r="C71" s="253"/>
    </row>
    <row r="72" spans="1:3" x14ac:dyDescent="0.25">
      <c r="A72" s="243" t="s">
        <v>6890</v>
      </c>
      <c r="B72" s="258"/>
      <c r="C72" s="253"/>
    </row>
    <row r="73" spans="1:3" x14ac:dyDescent="0.25">
      <c r="A73" s="243" t="s">
        <v>6891</v>
      </c>
      <c r="B73" s="258"/>
      <c r="C73" s="253"/>
    </row>
    <row r="74" spans="1:3" ht="37.5" x14ac:dyDescent="0.25">
      <c r="A74" s="244" t="s">
        <v>6892</v>
      </c>
      <c r="B74" s="259">
        <f>'Financial Summary'!X8</f>
        <v>1537563.46</v>
      </c>
      <c r="C74" s="253"/>
    </row>
    <row r="75" spans="1:3" x14ac:dyDescent="0.25">
      <c r="A75" s="244" t="s">
        <v>6893</v>
      </c>
      <c r="B75" s="260">
        <f>B65-B74</f>
        <v>5462436.54</v>
      </c>
      <c r="C75" s="253"/>
    </row>
    <row r="76" spans="1:3" ht="15.75" thickBot="1" x14ac:dyDescent="0.3">
      <c r="A76" s="245" t="s">
        <v>6894</v>
      </c>
      <c r="B76" s="261">
        <f>B74/B65*1</f>
        <v>0.21965192285714286</v>
      </c>
      <c r="C76" s="255"/>
    </row>
    <row r="77" spans="1:3" ht="16.5" thickTop="1" thickBot="1" x14ac:dyDescent="0.3">
      <c r="A77" s="264" t="s">
        <v>6895</v>
      </c>
      <c r="B77" s="265"/>
      <c r="C77" s="256"/>
    </row>
    <row r="78" spans="1:3" ht="15.75" thickTop="1" x14ac:dyDescent="0.25">
      <c r="A78" s="246"/>
      <c r="B78" s="247"/>
      <c r="C78" s="248"/>
    </row>
  </sheetData>
  <customSheetViews>
    <customSheetView guid="{8D44BE30-DC19-4B79-BB1D-21CA6698F766}" hiddenColumns="1">
      <selection activeCell="F12" sqref="F12:F13"/>
      <rowBreaks count="1" manualBreakCount="1">
        <brk id="63" max="16383" man="1"/>
      </rowBreaks>
      <colBreaks count="1" manualBreakCount="1">
        <brk id="4" max="103" man="1"/>
      </colBreaks>
      <pageMargins left="0" right="0" top="0" bottom="0" header="0" footer="0"/>
      <pageSetup paperSize="9" scale="67" orientation="portrait" r:id="rId1"/>
      <headerFooter>
        <oddHeader>&amp;R&amp;G</oddHeader>
        <oddFooter xml:space="preserve">&amp;C
</oddFooter>
      </headerFooter>
    </customSheetView>
    <customSheetView guid="{CBA018AE-2C22-41C1-8163-7BE71552DB08}" hiddenColumns="1">
      <selection activeCell="F12" sqref="F12:F13"/>
      <rowBreaks count="1" manualBreakCount="1">
        <brk id="63" max="16383" man="1"/>
      </rowBreaks>
      <colBreaks count="1" manualBreakCount="1">
        <brk id="4" max="103" man="1"/>
      </colBreaks>
      <pageMargins left="0" right="0" top="0" bottom="0" header="0" footer="0"/>
      <pageSetup paperSize="9" scale="67" orientation="portrait" r:id="rId2"/>
      <headerFooter>
        <oddHeader>&amp;R&amp;G</oddHeader>
        <oddFooter xml:space="preserve">&amp;C
</oddFooter>
      </headerFooter>
    </customSheetView>
  </customSheetViews>
  <mergeCells count="12">
    <mergeCell ref="A47:D47"/>
    <mergeCell ref="A58:D58"/>
    <mergeCell ref="A5:D5"/>
    <mergeCell ref="A1:D1"/>
    <mergeCell ref="A2:D2"/>
    <mergeCell ref="A3:D3"/>
    <mergeCell ref="A13:D13"/>
    <mergeCell ref="A39:D39"/>
    <mergeCell ref="A24:A25"/>
    <mergeCell ref="C24:C25"/>
    <mergeCell ref="A38:B38"/>
    <mergeCell ref="A23:D23"/>
  </mergeCells>
  <pageMargins left="0.70866141732283472" right="0.70866141732283472" top="0.74803149606299213" bottom="0.74803149606299213" header="0.31496062992125984" footer="0.31496062992125984"/>
  <pageSetup paperSize="9" scale="67" orientation="portrait" r:id="rId3"/>
  <headerFooter>
    <oddHeader>&amp;R&amp;G</oddHeader>
    <oddFooter xml:space="preserve">&amp;C
</oddFooter>
  </headerFooter>
  <rowBreaks count="1" manualBreakCount="1">
    <brk id="63" max="16383" man="1"/>
  </rowBreaks>
  <colBreaks count="1" manualBreakCount="1">
    <brk id="4" max="103" man="1"/>
  </colBreaks>
  <legacyDrawingHF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2556D-6351-4A86-B333-F5FE5F888C8D}">
  <dimension ref="A2:Q28"/>
  <sheetViews>
    <sheetView topLeftCell="D1" workbookViewId="0">
      <selection activeCell="H25" sqref="H25"/>
    </sheetView>
  </sheetViews>
  <sheetFormatPr defaultColWidth="9.28515625" defaultRowHeight="15" x14ac:dyDescent="0.25"/>
  <cols>
    <col min="1" max="1" width="10.7109375" style="313" customWidth="1"/>
    <col min="2" max="2" width="14.7109375" style="313" bestFit="1" customWidth="1"/>
    <col min="3" max="3" width="13.7109375" style="313" bestFit="1" customWidth="1"/>
    <col min="4" max="4" width="43.7109375" style="313" bestFit="1" customWidth="1"/>
    <col min="5" max="5" width="13.7109375" style="313" customWidth="1"/>
    <col min="6" max="6" width="9.42578125" style="313" customWidth="1"/>
    <col min="7" max="7" width="9" style="313" customWidth="1"/>
    <col min="8" max="8" width="20.7109375" style="313" customWidth="1"/>
    <col min="9" max="9" width="10.7109375" style="313" customWidth="1"/>
    <col min="10" max="10" width="13.42578125" style="313" customWidth="1"/>
    <col min="11" max="11" width="10.28515625" style="313" customWidth="1"/>
    <col min="12" max="12" width="13.28515625" style="313" customWidth="1"/>
    <col min="13" max="13" width="9.28515625" style="313"/>
    <col min="14" max="14" width="40.7109375" style="313" customWidth="1"/>
    <col min="15" max="16384" width="9.28515625" style="313"/>
  </cols>
  <sheetData>
    <row r="2" spans="1:11" ht="14.65" customHeight="1" x14ac:dyDescent="0.25">
      <c r="A2" s="1000" t="s">
        <v>90</v>
      </c>
      <c r="B2" s="1009" t="s">
        <v>91</v>
      </c>
      <c r="C2" s="337"/>
      <c r="D2" s="1009" t="s">
        <v>92</v>
      </c>
      <c r="E2" s="336"/>
      <c r="F2" s="336"/>
      <c r="G2" s="336"/>
      <c r="H2" s="1007" t="s">
        <v>93</v>
      </c>
      <c r="I2" s="1005" t="s">
        <v>94</v>
      </c>
      <c r="J2" s="1003" t="s">
        <v>95</v>
      </c>
    </row>
    <row r="3" spans="1:11" x14ac:dyDescent="0.25">
      <c r="A3" s="1001"/>
      <c r="B3" s="1002"/>
      <c r="C3" s="334"/>
      <c r="D3" s="1002"/>
      <c r="E3" s="335"/>
      <c r="F3" s="335"/>
      <c r="G3" s="335"/>
      <c r="H3" s="1008"/>
      <c r="I3" s="1006"/>
      <c r="J3" s="1004"/>
    </row>
    <row r="4" spans="1:11" x14ac:dyDescent="0.25">
      <c r="A4" s="1001"/>
      <c r="B4" s="1002"/>
      <c r="C4" s="334"/>
      <c r="D4" s="1002"/>
      <c r="E4" s="334" t="s">
        <v>96</v>
      </c>
      <c r="F4" s="1002" t="s">
        <v>97</v>
      </c>
      <c r="G4" s="1002"/>
      <c r="H4" s="1008"/>
      <c r="I4" s="1006"/>
      <c r="J4" s="1004"/>
    </row>
    <row r="5" spans="1:11" x14ac:dyDescent="0.25">
      <c r="A5" s="332"/>
      <c r="B5" s="324" t="s">
        <v>27</v>
      </c>
      <c r="C5" s="324" t="s">
        <v>98</v>
      </c>
      <c r="D5" s="324" t="s">
        <v>26</v>
      </c>
      <c r="E5" s="324"/>
      <c r="F5" s="323"/>
      <c r="G5" s="331">
        <v>70</v>
      </c>
      <c r="H5" s="321">
        <f>H24-G5</f>
        <v>45386</v>
      </c>
      <c r="I5" s="327"/>
      <c r="J5" s="319">
        <f t="shared" ref="J5:J25" si="0">H5+6-WEEKDAY(H5)</f>
        <v>45387</v>
      </c>
    </row>
    <row r="6" spans="1:11" x14ac:dyDescent="0.25">
      <c r="A6" s="326"/>
      <c r="B6" s="325" t="s">
        <v>99</v>
      </c>
      <c r="C6" s="324" t="s">
        <v>100</v>
      </c>
      <c r="D6" s="325" t="s">
        <v>30</v>
      </c>
      <c r="E6" s="325" t="str">
        <f>C5</f>
        <v>Mile stone (1)</v>
      </c>
      <c r="F6" s="330"/>
      <c r="G6" s="329">
        <v>7</v>
      </c>
      <c r="H6" s="328">
        <f>H$5+G6</f>
        <v>45393</v>
      </c>
      <c r="I6" s="327"/>
      <c r="J6" s="319">
        <f t="shared" si="0"/>
        <v>45394</v>
      </c>
    </row>
    <row r="7" spans="1:11" x14ac:dyDescent="0.25">
      <c r="A7" s="326">
        <v>8.1</v>
      </c>
      <c r="B7" s="325" t="s">
        <v>99</v>
      </c>
      <c r="C7" s="324" t="s">
        <v>101</v>
      </c>
      <c r="D7" s="325" t="s">
        <v>33</v>
      </c>
      <c r="E7" s="325" t="str">
        <f>C5</f>
        <v>Mile stone (1)</v>
      </c>
      <c r="F7" s="330"/>
      <c r="G7" s="329">
        <v>4</v>
      </c>
      <c r="H7" s="328">
        <f>H$5+G7</f>
        <v>45390</v>
      </c>
      <c r="I7" s="327"/>
      <c r="J7" s="319">
        <f t="shared" si="0"/>
        <v>45394</v>
      </c>
    </row>
    <row r="8" spans="1:11" x14ac:dyDescent="0.25">
      <c r="A8" s="326">
        <v>8.1999999999999993</v>
      </c>
      <c r="B8" s="325" t="s">
        <v>35</v>
      </c>
      <c r="C8" s="324" t="s">
        <v>102</v>
      </c>
      <c r="D8" s="325" t="s">
        <v>34</v>
      </c>
      <c r="E8" s="325" t="str">
        <f>C7</f>
        <v>Mile stone (2)</v>
      </c>
      <c r="F8" s="330"/>
      <c r="G8" s="329">
        <v>2</v>
      </c>
      <c r="H8" s="328">
        <f>H$7+G8</f>
        <v>45392</v>
      </c>
      <c r="I8" s="327"/>
      <c r="J8" s="319">
        <f t="shared" si="0"/>
        <v>45394</v>
      </c>
    </row>
    <row r="9" spans="1:11" x14ac:dyDescent="0.25">
      <c r="A9" s="332">
        <v>3.4</v>
      </c>
      <c r="B9" s="324" t="s">
        <v>66</v>
      </c>
      <c r="C9" s="324" t="s">
        <v>103</v>
      </c>
      <c r="D9" s="324" t="s">
        <v>38</v>
      </c>
      <c r="E9" s="324" t="str">
        <f>C5</f>
        <v>Mile stone (1)</v>
      </c>
      <c r="F9" s="323">
        <f>F5+1</f>
        <v>1</v>
      </c>
      <c r="G9" s="331">
        <f>F9*7</f>
        <v>7</v>
      </c>
      <c r="H9" s="321">
        <f>H$5+G9</f>
        <v>45393</v>
      </c>
      <c r="I9" s="327"/>
      <c r="J9" s="319">
        <f t="shared" si="0"/>
        <v>45394</v>
      </c>
      <c r="K9" s="353"/>
    </row>
    <row r="10" spans="1:11" x14ac:dyDescent="0.25">
      <c r="A10" s="326">
        <v>11.5</v>
      </c>
      <c r="B10" s="325" t="s">
        <v>35</v>
      </c>
      <c r="C10" s="324" t="s">
        <v>104</v>
      </c>
      <c r="D10" s="325" t="s">
        <v>42</v>
      </c>
      <c r="E10" s="325" t="str">
        <f>C9</f>
        <v>Mile stone (5)</v>
      </c>
      <c r="F10" s="330"/>
      <c r="G10" s="329">
        <v>2</v>
      </c>
      <c r="H10" s="328">
        <f>H$9+G10</f>
        <v>45395</v>
      </c>
      <c r="I10" s="327"/>
      <c r="J10" s="319">
        <f t="shared" si="0"/>
        <v>45394</v>
      </c>
    </row>
    <row r="11" spans="1:11" x14ac:dyDescent="0.25">
      <c r="A11" s="326">
        <v>5.4</v>
      </c>
      <c r="B11" s="325" t="s">
        <v>99</v>
      </c>
      <c r="C11" s="324" t="s">
        <v>105</v>
      </c>
      <c r="D11" s="325" t="s">
        <v>45</v>
      </c>
      <c r="E11" s="325" t="str">
        <f>C6</f>
        <v>Mile stone (4)</v>
      </c>
      <c r="F11" s="330"/>
      <c r="G11" s="329">
        <v>7</v>
      </c>
      <c r="H11" s="328">
        <f>H$6+G11</f>
        <v>45400</v>
      </c>
      <c r="I11" s="327"/>
      <c r="J11" s="319">
        <f t="shared" si="0"/>
        <v>45401</v>
      </c>
    </row>
    <row r="12" spans="1:11" x14ac:dyDescent="0.25">
      <c r="A12" s="326">
        <v>5.4</v>
      </c>
      <c r="B12" s="325" t="s">
        <v>27</v>
      </c>
      <c r="C12" s="324" t="s">
        <v>106</v>
      </c>
      <c r="D12" s="325" t="s">
        <v>49</v>
      </c>
      <c r="E12" s="325" t="str">
        <f>C11</f>
        <v>Mile stone (7)</v>
      </c>
      <c r="F12" s="330"/>
      <c r="G12" s="329">
        <v>2</v>
      </c>
      <c r="H12" s="328">
        <f>H$11+G12</f>
        <v>45402</v>
      </c>
      <c r="I12" s="327"/>
      <c r="J12" s="319">
        <f t="shared" si="0"/>
        <v>45401</v>
      </c>
    </row>
    <row r="13" spans="1:11" x14ac:dyDescent="0.25">
      <c r="A13" s="332">
        <v>3.5</v>
      </c>
      <c r="B13" s="324" t="s">
        <v>27</v>
      </c>
      <c r="C13" s="324" t="s">
        <v>107</v>
      </c>
      <c r="D13" s="324" t="s">
        <v>50</v>
      </c>
      <c r="E13" s="324" t="str">
        <f>C9</f>
        <v>Mile stone (5)</v>
      </c>
      <c r="F13" s="323">
        <v>2</v>
      </c>
      <c r="G13" s="331">
        <f>F13*7</f>
        <v>14</v>
      </c>
      <c r="H13" s="321">
        <f>H$5+G13</f>
        <v>45400</v>
      </c>
      <c r="I13" s="327"/>
      <c r="J13" s="319">
        <f t="shared" si="0"/>
        <v>45401</v>
      </c>
      <c r="K13" s="353" t="s">
        <v>108</v>
      </c>
    </row>
    <row r="14" spans="1:11" x14ac:dyDescent="0.25">
      <c r="A14" s="326">
        <v>11.6</v>
      </c>
      <c r="B14" s="325" t="s">
        <v>35</v>
      </c>
      <c r="C14" s="324" t="s">
        <v>109</v>
      </c>
      <c r="D14" s="325" t="s">
        <v>51</v>
      </c>
      <c r="E14" s="325" t="str">
        <f>C13</f>
        <v>Mile stone (9)</v>
      </c>
      <c r="F14" s="330"/>
      <c r="G14" s="329">
        <v>4</v>
      </c>
      <c r="H14" s="328">
        <f>H$13+G14</f>
        <v>45404</v>
      </c>
      <c r="I14" s="327"/>
      <c r="J14" s="319">
        <f t="shared" si="0"/>
        <v>45408</v>
      </c>
    </row>
    <row r="15" spans="1:11" x14ac:dyDescent="0.25">
      <c r="A15" s="326">
        <v>11.4</v>
      </c>
      <c r="B15" s="325" t="s">
        <v>35</v>
      </c>
      <c r="C15" s="324" t="s">
        <v>110</v>
      </c>
      <c r="D15" s="325" t="s">
        <v>52</v>
      </c>
      <c r="E15" s="325" t="str">
        <f>C14</f>
        <v>Mile stone (10)</v>
      </c>
      <c r="F15" s="330"/>
      <c r="G15" s="329">
        <v>4</v>
      </c>
      <c r="H15" s="328">
        <f>H$13+G15</f>
        <v>45404</v>
      </c>
      <c r="I15" s="327"/>
      <c r="J15" s="319">
        <f t="shared" si="0"/>
        <v>45408</v>
      </c>
    </row>
    <row r="16" spans="1:11" x14ac:dyDescent="0.25">
      <c r="A16" s="326">
        <v>6.3</v>
      </c>
      <c r="B16" s="325" t="s">
        <v>35</v>
      </c>
      <c r="C16" s="324" t="s">
        <v>111</v>
      </c>
      <c r="D16" s="325" t="s">
        <v>54</v>
      </c>
      <c r="E16" s="325" t="str">
        <f>C13</f>
        <v>Mile stone (9)</v>
      </c>
      <c r="F16" s="330"/>
      <c r="G16" s="329">
        <v>4</v>
      </c>
      <c r="H16" s="328">
        <f>H$13+G16</f>
        <v>45404</v>
      </c>
      <c r="I16" s="327"/>
      <c r="J16" s="319">
        <f t="shared" si="0"/>
        <v>45408</v>
      </c>
    </row>
    <row r="17" spans="1:17" x14ac:dyDescent="0.25">
      <c r="A17" s="332">
        <v>5.0999999999999996</v>
      </c>
      <c r="B17" s="324" t="s">
        <v>99</v>
      </c>
      <c r="C17" s="324" t="s">
        <v>112</v>
      </c>
      <c r="D17" s="324" t="s">
        <v>65</v>
      </c>
      <c r="E17" s="324" t="str">
        <f>C13</f>
        <v>Mile stone (9)</v>
      </c>
      <c r="F17" s="323">
        <v>3</v>
      </c>
      <c r="G17" s="331">
        <f>F17*7</f>
        <v>21</v>
      </c>
      <c r="H17" s="321">
        <f>H$5+G17</f>
        <v>45407</v>
      </c>
      <c r="I17" s="320">
        <f>(H17-H$13)/7</f>
        <v>1</v>
      </c>
      <c r="J17" s="319">
        <f t="shared" si="0"/>
        <v>45408</v>
      </c>
      <c r="K17" s="333">
        <f>J17+7</f>
        <v>45415</v>
      </c>
      <c r="L17" s="333">
        <f>K17+7</f>
        <v>45422</v>
      </c>
    </row>
    <row r="18" spans="1:17" x14ac:dyDescent="0.25">
      <c r="A18" s="326">
        <v>6.6</v>
      </c>
      <c r="B18" s="325" t="s">
        <v>35</v>
      </c>
      <c r="C18" s="324" t="s">
        <v>113</v>
      </c>
      <c r="D18" s="325" t="s">
        <v>57</v>
      </c>
      <c r="E18" s="325" t="str">
        <f>C13</f>
        <v>Mile stone (9)</v>
      </c>
      <c r="F18" s="330"/>
      <c r="G18" s="329">
        <v>2</v>
      </c>
      <c r="H18" s="328">
        <f>H$17+G18</f>
        <v>45409</v>
      </c>
      <c r="I18" s="327"/>
      <c r="J18" s="319">
        <f t="shared" si="0"/>
        <v>45408</v>
      </c>
    </row>
    <row r="19" spans="1:17" x14ac:dyDescent="0.25">
      <c r="A19" s="326">
        <v>6.4</v>
      </c>
      <c r="B19" s="325" t="s">
        <v>99</v>
      </c>
      <c r="C19" s="324" t="s">
        <v>114</v>
      </c>
      <c r="D19" s="325" t="s">
        <v>59</v>
      </c>
      <c r="E19" s="325" t="str">
        <f>C10</f>
        <v>Mile stone (6)</v>
      </c>
      <c r="F19" s="330"/>
      <c r="G19" s="329">
        <v>2</v>
      </c>
      <c r="H19" s="328">
        <f>H$17+G19</f>
        <v>45409</v>
      </c>
      <c r="I19" s="327"/>
      <c r="J19" s="319">
        <f t="shared" si="0"/>
        <v>45408</v>
      </c>
    </row>
    <row r="20" spans="1:17" x14ac:dyDescent="0.25">
      <c r="A20" s="326">
        <v>6.4</v>
      </c>
      <c r="B20" s="325" t="s">
        <v>27</v>
      </c>
      <c r="C20" s="324" t="s">
        <v>115</v>
      </c>
      <c r="D20" s="325" t="s">
        <v>62</v>
      </c>
      <c r="E20" s="325" t="str">
        <f>C17</f>
        <v>Mile stone (13)</v>
      </c>
      <c r="F20" s="330"/>
      <c r="G20" s="329">
        <v>4</v>
      </c>
      <c r="H20" s="328">
        <f>H$19+G20</f>
        <v>45413</v>
      </c>
      <c r="I20" s="327"/>
      <c r="J20" s="319">
        <f t="shared" si="0"/>
        <v>45415</v>
      </c>
    </row>
    <row r="21" spans="1:17" x14ac:dyDescent="0.25">
      <c r="A21" s="326">
        <v>5.2</v>
      </c>
      <c r="B21" s="325" t="s">
        <v>99</v>
      </c>
      <c r="C21" s="324" t="s">
        <v>116</v>
      </c>
      <c r="D21" s="324" t="s">
        <v>117</v>
      </c>
      <c r="E21" s="325" t="str">
        <f>C17</f>
        <v>Mile stone (13)</v>
      </c>
      <c r="F21" s="323">
        <v>5</v>
      </c>
      <c r="G21" s="331">
        <f>F21*7</f>
        <v>35</v>
      </c>
      <c r="H21" s="321">
        <f>H$5+G21</f>
        <v>45421</v>
      </c>
      <c r="I21" s="320">
        <f>(H21-H$13)/7</f>
        <v>3</v>
      </c>
      <c r="J21" s="319">
        <f t="shared" si="0"/>
        <v>45422</v>
      </c>
      <c r="K21" s="333">
        <f>J21</f>
        <v>45422</v>
      </c>
      <c r="L21" s="333">
        <f>J25-42</f>
        <v>45828</v>
      </c>
    </row>
    <row r="22" spans="1:17" x14ac:dyDescent="0.25">
      <c r="A22" s="332">
        <v>5.3</v>
      </c>
      <c r="B22" s="324" t="s">
        <v>99</v>
      </c>
      <c r="C22" s="324" t="s">
        <v>118</v>
      </c>
      <c r="D22" s="324" t="s">
        <v>74</v>
      </c>
      <c r="E22" s="324" t="str">
        <f>C21</f>
        <v>Mile stone (17)</v>
      </c>
      <c r="F22" s="323">
        <v>6</v>
      </c>
      <c r="G22" s="331">
        <f>F22*7</f>
        <v>42</v>
      </c>
      <c r="H22" s="321">
        <f>H$5+G22</f>
        <v>45428</v>
      </c>
      <c r="I22" s="320">
        <f>(H22-H$13)/7</f>
        <v>4</v>
      </c>
      <c r="J22" s="319">
        <f t="shared" si="0"/>
        <v>45429</v>
      </c>
      <c r="K22" s="333">
        <f>J22</f>
        <v>45429</v>
      </c>
      <c r="L22" s="333">
        <f>J25-28</f>
        <v>45842</v>
      </c>
    </row>
    <row r="23" spans="1:17" x14ac:dyDescent="0.25">
      <c r="A23" s="326"/>
      <c r="B23" s="325" t="s">
        <v>99</v>
      </c>
      <c r="C23" s="324" t="s">
        <v>119</v>
      </c>
      <c r="D23" s="325" t="s">
        <v>75</v>
      </c>
      <c r="E23" s="325" t="str">
        <f>C22</f>
        <v>Mile stone (18)</v>
      </c>
      <c r="F23" s="330"/>
      <c r="G23" s="329">
        <v>21</v>
      </c>
      <c r="H23" s="328">
        <f>H22+G23</f>
        <v>45449</v>
      </c>
      <c r="I23" s="327"/>
      <c r="J23" s="319">
        <f t="shared" si="0"/>
        <v>45450</v>
      </c>
      <c r="K23" s="333">
        <f>J23</f>
        <v>45450</v>
      </c>
      <c r="L23" s="333">
        <f>H25-14</f>
        <v>45855</v>
      </c>
    </row>
    <row r="24" spans="1:17" ht="14.65" customHeight="1" x14ac:dyDescent="0.25">
      <c r="A24" s="326"/>
      <c r="B24" s="325"/>
      <c r="C24" s="324" t="s">
        <v>120</v>
      </c>
      <c r="D24" s="322" t="s">
        <v>121</v>
      </c>
      <c r="E24" s="322" t="str">
        <f>C5</f>
        <v>Mile stone (1)</v>
      </c>
      <c r="F24" s="323">
        <f>F22+2</f>
        <v>8</v>
      </c>
      <c r="G24" s="322"/>
      <c r="H24" s="416">
        <v>45456</v>
      </c>
      <c r="I24" s="320">
        <f>(H24-H$13)/7</f>
        <v>8</v>
      </c>
      <c r="J24" s="319">
        <f t="shared" si="0"/>
        <v>45457</v>
      </c>
      <c r="M24" s="999" t="s">
        <v>122</v>
      </c>
      <c r="N24" s="999"/>
      <c r="O24" s="999"/>
    </row>
    <row r="25" spans="1:17" ht="15.75" thickBot="1" x14ac:dyDescent="0.3">
      <c r="A25" s="318"/>
      <c r="B25" s="317"/>
      <c r="C25" s="316" t="s">
        <v>123</v>
      </c>
      <c r="D25" s="315" t="s">
        <v>124</v>
      </c>
      <c r="E25" s="315"/>
      <c r="F25" s="315"/>
      <c r="G25" s="315"/>
      <c r="H25" s="417">
        <v>45869</v>
      </c>
      <c r="I25" s="436"/>
      <c r="J25" s="437">
        <f t="shared" si="0"/>
        <v>45870</v>
      </c>
      <c r="M25" s="999"/>
      <c r="N25" s="999"/>
      <c r="O25" s="999"/>
    </row>
    <row r="26" spans="1:17" ht="15.75" thickBot="1" x14ac:dyDescent="0.3">
      <c r="F26" s="314"/>
      <c r="M26" s="353"/>
      <c r="N26" s="353"/>
      <c r="O26" s="353"/>
    </row>
    <row r="27" spans="1:17" ht="15.75" thickBot="1" x14ac:dyDescent="0.3">
      <c r="H27" s="438">
        <v>3</v>
      </c>
      <c r="M27" s="997" t="s">
        <v>125</v>
      </c>
      <c r="N27" s="997"/>
      <c r="O27" s="998"/>
    </row>
    <row r="28" spans="1:17" x14ac:dyDescent="0.25">
      <c r="Q28"/>
    </row>
  </sheetData>
  <customSheetViews>
    <customSheetView guid="{8D44BE30-DC19-4B79-BB1D-21CA6698F766}" hiddenColumns="1" topLeftCell="D1">
      <selection activeCell="H26" sqref="H26"/>
      <pageMargins left="0" right="0" top="0" bottom="0" header="0" footer="0"/>
    </customSheetView>
    <customSheetView guid="{CBA018AE-2C22-41C1-8163-7BE71552DB08}" hiddenColumns="1" topLeftCell="D1">
      <selection activeCell="H26" sqref="H26"/>
      <pageMargins left="0" right="0" top="0" bottom="0" header="0" footer="0"/>
    </customSheetView>
  </customSheetViews>
  <mergeCells count="9">
    <mergeCell ref="M27:O27"/>
    <mergeCell ref="M24:O25"/>
    <mergeCell ref="A2:A4"/>
    <mergeCell ref="F4:G4"/>
    <mergeCell ref="J2:J4"/>
    <mergeCell ref="I2:I4"/>
    <mergeCell ref="H2:H4"/>
    <mergeCell ref="D2:D4"/>
    <mergeCell ref="B2:B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93A99-F7CF-430E-971C-E72D16BE51B8}">
  <dimension ref="A1:F18592"/>
  <sheetViews>
    <sheetView workbookViewId="0">
      <selection activeCell="B4" sqref="B4:B154"/>
    </sheetView>
  </sheetViews>
  <sheetFormatPr defaultRowHeight="15" x14ac:dyDescent="0.25"/>
  <sheetData>
    <row r="1" spans="1:6" x14ac:dyDescent="0.25">
      <c r="A1" s="506" t="s">
        <v>6778</v>
      </c>
      <c r="B1" s="507" t="s">
        <v>6778</v>
      </c>
      <c r="C1" s="508"/>
      <c r="D1" s="509" t="s">
        <v>6778</v>
      </c>
      <c r="E1" s="508"/>
      <c r="F1" s="508"/>
    </row>
    <row r="2" spans="1:6" x14ac:dyDescent="0.25">
      <c r="A2" s="510" t="s">
        <v>6778</v>
      </c>
      <c r="B2" s="511" t="s">
        <v>6778</v>
      </c>
      <c r="C2" s="508"/>
      <c r="D2" s="512" t="s">
        <v>6778</v>
      </c>
      <c r="E2" s="508"/>
      <c r="F2" s="508"/>
    </row>
    <row r="3" spans="1:6" ht="39" x14ac:dyDescent="0.25">
      <c r="A3" s="513" t="s">
        <v>6779</v>
      </c>
      <c r="B3" s="514" t="s">
        <v>6780</v>
      </c>
      <c r="C3" s="508"/>
      <c r="D3" s="515" t="s">
        <v>6781</v>
      </c>
      <c r="E3" s="508"/>
      <c r="F3" s="508"/>
    </row>
    <row r="4" spans="1:6" x14ac:dyDescent="0.25">
      <c r="A4" s="528" t="s">
        <v>6782</v>
      </c>
      <c r="B4" s="445"/>
      <c r="C4" s="508"/>
      <c r="D4" s="444" t="str">
        <f>_xlfn.CONCAT(A4,B4)</f>
        <v/>
      </c>
      <c r="E4" s="508"/>
      <c r="F4" s="516" t="s">
        <v>6783</v>
      </c>
    </row>
    <row r="5" spans="1:6" x14ac:dyDescent="0.25">
      <c r="A5" s="528" t="s">
        <v>6782</v>
      </c>
      <c r="B5" s="445"/>
      <c r="C5" s="508"/>
      <c r="D5" s="444" t="str">
        <f t="shared" ref="D5:D68" si="0">_xlfn.CONCAT(A5,B5)</f>
        <v/>
      </c>
      <c r="E5" s="508"/>
      <c r="F5" s="517" t="s">
        <v>6784</v>
      </c>
    </row>
    <row r="6" spans="1:6" x14ac:dyDescent="0.25">
      <c r="A6" s="528" t="s">
        <v>6782</v>
      </c>
      <c r="B6" s="445"/>
      <c r="C6" s="508"/>
      <c r="D6" s="444" t="str">
        <f t="shared" si="0"/>
        <v/>
      </c>
      <c r="E6" s="508"/>
      <c r="F6" s="517" t="s">
        <v>6785</v>
      </c>
    </row>
    <row r="7" spans="1:6" x14ac:dyDescent="0.25">
      <c r="A7" s="528" t="s">
        <v>6782</v>
      </c>
      <c r="B7" s="445"/>
      <c r="C7" s="508"/>
      <c r="D7" s="444" t="str">
        <f t="shared" si="0"/>
        <v/>
      </c>
      <c r="E7" s="508"/>
      <c r="F7" s="517" t="s">
        <v>6786</v>
      </c>
    </row>
    <row r="8" spans="1:6" x14ac:dyDescent="0.25">
      <c r="A8" s="528" t="s">
        <v>6782</v>
      </c>
      <c r="B8" s="445"/>
      <c r="C8" s="508"/>
      <c r="D8" s="444" t="str">
        <f t="shared" si="0"/>
        <v/>
      </c>
      <c r="E8" s="508"/>
      <c r="F8" s="517" t="s">
        <v>6787</v>
      </c>
    </row>
    <row r="9" spans="1:6" x14ac:dyDescent="0.25">
      <c r="A9" s="528" t="s">
        <v>6782</v>
      </c>
      <c r="B9" s="445"/>
      <c r="C9" s="508"/>
      <c r="D9" s="444" t="str">
        <f t="shared" si="0"/>
        <v/>
      </c>
      <c r="E9" s="508"/>
      <c r="F9" s="508"/>
    </row>
    <row r="10" spans="1:6" x14ac:dyDescent="0.25">
      <c r="A10" s="528" t="s">
        <v>6782</v>
      </c>
      <c r="B10" s="445"/>
      <c r="C10" s="508"/>
      <c r="D10" s="444" t="str">
        <f t="shared" si="0"/>
        <v/>
      </c>
      <c r="E10" s="508"/>
      <c r="F10" s="508"/>
    </row>
    <row r="11" spans="1:6" x14ac:dyDescent="0.25">
      <c r="A11" s="528" t="s">
        <v>6782</v>
      </c>
      <c r="B11" s="445"/>
      <c r="C11" s="508"/>
      <c r="D11" s="444" t="str">
        <f t="shared" si="0"/>
        <v/>
      </c>
      <c r="E11" s="508"/>
      <c r="F11" s="508"/>
    </row>
    <row r="12" spans="1:6" x14ac:dyDescent="0.25">
      <c r="A12" s="528" t="s">
        <v>6782</v>
      </c>
      <c r="B12" s="445"/>
      <c r="C12" s="508"/>
      <c r="D12" s="444" t="str">
        <f t="shared" si="0"/>
        <v/>
      </c>
      <c r="E12" s="508"/>
      <c r="F12" s="508"/>
    </row>
    <row r="13" spans="1:6" x14ac:dyDescent="0.25">
      <c r="A13" s="528" t="s">
        <v>6782</v>
      </c>
      <c r="B13" s="445"/>
      <c r="C13" s="508"/>
      <c r="D13" s="444" t="str">
        <f t="shared" si="0"/>
        <v/>
      </c>
      <c r="E13" s="508"/>
      <c r="F13" s="508"/>
    </row>
    <row r="14" spans="1:6" x14ac:dyDescent="0.25">
      <c r="A14" s="528" t="s">
        <v>6782</v>
      </c>
      <c r="B14" s="445"/>
      <c r="C14" s="508"/>
      <c r="D14" s="444" t="str">
        <f t="shared" si="0"/>
        <v/>
      </c>
      <c r="E14" s="508"/>
      <c r="F14" s="508"/>
    </row>
    <row r="15" spans="1:6" x14ac:dyDescent="0.25">
      <c r="A15" s="528" t="s">
        <v>6782</v>
      </c>
      <c r="B15" s="445"/>
      <c r="C15" s="508"/>
      <c r="D15" s="444" t="str">
        <f t="shared" si="0"/>
        <v/>
      </c>
      <c r="E15" s="508"/>
      <c r="F15" s="508"/>
    </row>
    <row r="16" spans="1:6" x14ac:dyDescent="0.25">
      <c r="A16" s="528" t="s">
        <v>6782</v>
      </c>
      <c r="B16" s="445"/>
      <c r="C16" s="508"/>
      <c r="D16" s="444" t="str">
        <f t="shared" si="0"/>
        <v/>
      </c>
      <c r="E16" s="508"/>
      <c r="F16" s="508"/>
    </row>
    <row r="17" spans="1:6" x14ac:dyDescent="0.25">
      <c r="A17" s="528" t="s">
        <v>6782</v>
      </c>
      <c r="B17" s="445"/>
      <c r="C17" s="508"/>
      <c r="D17" s="444" t="str">
        <f t="shared" si="0"/>
        <v/>
      </c>
      <c r="E17" s="508"/>
      <c r="F17" s="508"/>
    </row>
    <row r="18" spans="1:6" x14ac:dyDescent="0.25">
      <c r="A18" s="528" t="s">
        <v>6782</v>
      </c>
      <c r="B18" s="445"/>
      <c r="C18" s="508"/>
      <c r="D18" s="444" t="str">
        <f t="shared" si="0"/>
        <v/>
      </c>
      <c r="E18" s="508"/>
      <c r="F18" s="508"/>
    </row>
    <row r="19" spans="1:6" x14ac:dyDescent="0.25">
      <c r="A19" s="528" t="s">
        <v>6782</v>
      </c>
      <c r="B19" s="445"/>
      <c r="C19" s="508"/>
      <c r="D19" s="444" t="str">
        <f t="shared" si="0"/>
        <v/>
      </c>
      <c r="E19" s="508"/>
      <c r="F19" s="508"/>
    </row>
    <row r="20" spans="1:6" x14ac:dyDescent="0.25">
      <c r="A20" s="528" t="s">
        <v>6782</v>
      </c>
      <c r="B20" s="445"/>
      <c r="C20" s="508"/>
      <c r="D20" s="444" t="str">
        <f t="shared" si="0"/>
        <v/>
      </c>
      <c r="E20" s="508"/>
      <c r="F20" s="508"/>
    </row>
    <row r="21" spans="1:6" x14ac:dyDescent="0.25">
      <c r="A21" s="528" t="s">
        <v>6782</v>
      </c>
      <c r="B21" s="445"/>
      <c r="C21" s="508"/>
      <c r="D21" s="444" t="str">
        <f t="shared" si="0"/>
        <v/>
      </c>
      <c r="E21" s="508"/>
      <c r="F21" s="508"/>
    </row>
    <row r="22" spans="1:6" x14ac:dyDescent="0.25">
      <c r="A22" s="528" t="s">
        <v>6782</v>
      </c>
      <c r="B22" s="445"/>
      <c r="C22" s="508"/>
      <c r="D22" s="444" t="str">
        <f t="shared" si="0"/>
        <v/>
      </c>
      <c r="E22" s="508"/>
      <c r="F22" s="508"/>
    </row>
    <row r="23" spans="1:6" x14ac:dyDescent="0.25">
      <c r="A23" s="528" t="s">
        <v>6782</v>
      </c>
      <c r="B23" s="445"/>
      <c r="C23" s="508"/>
      <c r="D23" s="444" t="str">
        <f t="shared" si="0"/>
        <v/>
      </c>
      <c r="E23" s="508"/>
      <c r="F23" s="508"/>
    </row>
    <row r="24" spans="1:6" x14ac:dyDescent="0.25">
      <c r="A24" s="528" t="s">
        <v>6782</v>
      </c>
      <c r="B24" s="445"/>
      <c r="C24" s="508"/>
      <c r="D24" s="444" t="str">
        <f t="shared" si="0"/>
        <v/>
      </c>
      <c r="E24" s="508"/>
      <c r="F24" s="508"/>
    </row>
    <row r="25" spans="1:6" x14ac:dyDescent="0.25">
      <c r="A25" s="528" t="s">
        <v>6782</v>
      </c>
      <c r="B25" s="445"/>
      <c r="C25" s="508"/>
      <c r="D25" s="444" t="str">
        <f t="shared" si="0"/>
        <v/>
      </c>
      <c r="E25" s="508"/>
      <c r="F25" s="508"/>
    </row>
    <row r="26" spans="1:6" x14ac:dyDescent="0.25">
      <c r="A26" s="528" t="s">
        <v>6782</v>
      </c>
      <c r="B26" s="445"/>
      <c r="C26" s="508"/>
      <c r="D26" s="444" t="str">
        <f t="shared" si="0"/>
        <v/>
      </c>
      <c r="E26" s="508"/>
      <c r="F26" s="508"/>
    </row>
    <row r="27" spans="1:6" x14ac:dyDescent="0.25">
      <c r="A27" s="528" t="s">
        <v>6782</v>
      </c>
      <c r="B27" s="445"/>
      <c r="C27" s="508"/>
      <c r="D27" s="444" t="str">
        <f t="shared" si="0"/>
        <v/>
      </c>
      <c r="E27" s="508"/>
      <c r="F27" s="508"/>
    </row>
    <row r="28" spans="1:6" x14ac:dyDescent="0.25">
      <c r="A28" s="528" t="s">
        <v>6782</v>
      </c>
      <c r="B28" s="445"/>
      <c r="C28" s="508"/>
      <c r="D28" s="444" t="str">
        <f t="shared" si="0"/>
        <v/>
      </c>
      <c r="E28" s="508"/>
      <c r="F28" s="508"/>
    </row>
    <row r="29" spans="1:6" x14ac:dyDescent="0.25">
      <c r="A29" s="528" t="s">
        <v>6782</v>
      </c>
      <c r="B29" s="445"/>
      <c r="C29" s="508"/>
      <c r="D29" s="444" t="str">
        <f t="shared" si="0"/>
        <v/>
      </c>
      <c r="E29" s="508"/>
      <c r="F29" s="508"/>
    </row>
    <row r="30" spans="1:6" x14ac:dyDescent="0.25">
      <c r="A30" s="528" t="s">
        <v>6782</v>
      </c>
      <c r="B30" s="445"/>
      <c r="C30" s="508"/>
      <c r="D30" s="444" t="str">
        <f t="shared" si="0"/>
        <v/>
      </c>
      <c r="E30" s="508"/>
      <c r="F30" s="508"/>
    </row>
    <row r="31" spans="1:6" x14ac:dyDescent="0.25">
      <c r="A31" s="528" t="s">
        <v>6782</v>
      </c>
      <c r="B31" s="445"/>
      <c r="C31" s="508"/>
      <c r="D31" s="444" t="str">
        <f t="shared" si="0"/>
        <v/>
      </c>
      <c r="E31" s="508"/>
      <c r="F31" s="508"/>
    </row>
    <row r="32" spans="1:6" x14ac:dyDescent="0.25">
      <c r="A32" s="528" t="s">
        <v>6782</v>
      </c>
      <c r="B32" s="445"/>
      <c r="C32" s="508"/>
      <c r="D32" s="444" t="str">
        <f t="shared" si="0"/>
        <v/>
      </c>
      <c r="E32" s="508"/>
      <c r="F32" s="508"/>
    </row>
    <row r="33" spans="1:6" x14ac:dyDescent="0.25">
      <c r="A33" s="528" t="s">
        <v>6782</v>
      </c>
      <c r="B33" s="445"/>
      <c r="C33" s="508"/>
      <c r="D33" s="444" t="str">
        <f t="shared" si="0"/>
        <v/>
      </c>
      <c r="E33" s="508"/>
      <c r="F33" s="508"/>
    </row>
    <row r="34" spans="1:6" x14ac:dyDescent="0.25">
      <c r="A34" s="528" t="s">
        <v>6782</v>
      </c>
      <c r="B34" s="445"/>
      <c r="C34" s="508"/>
      <c r="D34" s="444" t="str">
        <f t="shared" si="0"/>
        <v/>
      </c>
      <c r="E34" s="508"/>
      <c r="F34" s="508"/>
    </row>
    <row r="35" spans="1:6" x14ac:dyDescent="0.25">
      <c r="A35" s="528" t="s">
        <v>6782</v>
      </c>
      <c r="B35" s="445"/>
      <c r="C35" s="508"/>
      <c r="D35" s="444" t="str">
        <f t="shared" si="0"/>
        <v/>
      </c>
      <c r="E35" s="508"/>
      <c r="F35" s="508"/>
    </row>
    <row r="36" spans="1:6" x14ac:dyDescent="0.25">
      <c r="A36" s="528" t="s">
        <v>6782</v>
      </c>
      <c r="B36" s="445"/>
      <c r="C36" s="508"/>
      <c r="D36" s="444" t="str">
        <f t="shared" si="0"/>
        <v/>
      </c>
      <c r="E36" s="508"/>
      <c r="F36" s="508"/>
    </row>
    <row r="37" spans="1:6" x14ac:dyDescent="0.25">
      <c r="A37" s="528" t="s">
        <v>6782</v>
      </c>
      <c r="B37" s="445"/>
      <c r="C37" s="508"/>
      <c r="D37" s="444" t="str">
        <f t="shared" si="0"/>
        <v/>
      </c>
      <c r="E37" s="508"/>
      <c r="F37" s="508"/>
    </row>
    <row r="38" spans="1:6" x14ac:dyDescent="0.25">
      <c r="A38" s="528" t="s">
        <v>6782</v>
      </c>
      <c r="B38" s="445"/>
      <c r="C38" s="508"/>
      <c r="D38" s="444" t="str">
        <f t="shared" si="0"/>
        <v/>
      </c>
      <c r="E38" s="508"/>
      <c r="F38" s="508"/>
    </row>
    <row r="39" spans="1:6" x14ac:dyDescent="0.25">
      <c r="A39" s="528" t="s">
        <v>6782</v>
      </c>
      <c r="B39" s="445"/>
      <c r="C39" s="508"/>
      <c r="D39" s="444" t="str">
        <f t="shared" si="0"/>
        <v/>
      </c>
      <c r="E39" s="508"/>
      <c r="F39" s="508"/>
    </row>
    <row r="40" spans="1:6" x14ac:dyDescent="0.25">
      <c r="A40" s="528" t="s">
        <v>6782</v>
      </c>
      <c r="B40" s="445"/>
      <c r="C40" s="508"/>
      <c r="D40" s="444" t="str">
        <f t="shared" si="0"/>
        <v/>
      </c>
      <c r="E40" s="508"/>
      <c r="F40" s="508"/>
    </row>
    <row r="41" spans="1:6" x14ac:dyDescent="0.25">
      <c r="A41" s="528" t="s">
        <v>6782</v>
      </c>
      <c r="B41" s="445"/>
      <c r="C41" s="508"/>
      <c r="D41" s="444" t="str">
        <f t="shared" si="0"/>
        <v/>
      </c>
      <c r="E41" s="508"/>
      <c r="F41" s="508"/>
    </row>
    <row r="42" spans="1:6" x14ac:dyDescent="0.25">
      <c r="A42" s="528" t="s">
        <v>6782</v>
      </c>
      <c r="B42" s="445"/>
      <c r="C42" s="508"/>
      <c r="D42" s="444" t="str">
        <f t="shared" si="0"/>
        <v/>
      </c>
      <c r="E42" s="508"/>
      <c r="F42" s="508"/>
    </row>
    <row r="43" spans="1:6" x14ac:dyDescent="0.25">
      <c r="A43" s="528" t="s">
        <v>6782</v>
      </c>
      <c r="B43" s="445"/>
      <c r="C43" s="508"/>
      <c r="D43" s="444" t="str">
        <f t="shared" si="0"/>
        <v/>
      </c>
      <c r="E43" s="508"/>
      <c r="F43" s="508"/>
    </row>
    <row r="44" spans="1:6" x14ac:dyDescent="0.25">
      <c r="A44" s="528" t="s">
        <v>6782</v>
      </c>
      <c r="B44" s="445"/>
      <c r="C44" s="508"/>
      <c r="D44" s="444" t="str">
        <f t="shared" si="0"/>
        <v/>
      </c>
      <c r="E44" s="508"/>
      <c r="F44" s="508"/>
    </row>
    <row r="45" spans="1:6" x14ac:dyDescent="0.25">
      <c r="A45" s="528" t="s">
        <v>6782</v>
      </c>
      <c r="B45" s="445"/>
      <c r="C45" s="508"/>
      <c r="D45" s="444" t="str">
        <f t="shared" si="0"/>
        <v/>
      </c>
      <c r="E45" s="508"/>
      <c r="F45" s="508"/>
    </row>
    <row r="46" spans="1:6" x14ac:dyDescent="0.25">
      <c r="A46" s="528" t="s">
        <v>6782</v>
      </c>
      <c r="B46" s="445"/>
      <c r="C46" s="508"/>
      <c r="D46" s="444" t="str">
        <f t="shared" si="0"/>
        <v/>
      </c>
      <c r="E46" s="508"/>
      <c r="F46" s="508"/>
    </row>
    <row r="47" spans="1:6" x14ac:dyDescent="0.25">
      <c r="A47" s="528" t="s">
        <v>6782</v>
      </c>
      <c r="B47" s="445"/>
      <c r="C47" s="508"/>
      <c r="D47" s="444" t="str">
        <f t="shared" si="0"/>
        <v/>
      </c>
      <c r="E47" s="508"/>
      <c r="F47" s="508"/>
    </row>
    <row r="48" spans="1:6" x14ac:dyDescent="0.25">
      <c r="A48" s="528" t="s">
        <v>6782</v>
      </c>
      <c r="B48" s="445"/>
      <c r="C48" s="508"/>
      <c r="D48" s="444" t="str">
        <f t="shared" si="0"/>
        <v/>
      </c>
      <c r="E48" s="508"/>
      <c r="F48" s="508"/>
    </row>
    <row r="49" spans="1:6" x14ac:dyDescent="0.25">
      <c r="A49" s="528" t="s">
        <v>6782</v>
      </c>
      <c r="B49" s="445"/>
      <c r="C49" s="508"/>
      <c r="D49" s="444" t="str">
        <f t="shared" si="0"/>
        <v/>
      </c>
      <c r="E49" s="508"/>
      <c r="F49" s="508"/>
    </row>
    <row r="50" spans="1:6" x14ac:dyDescent="0.25">
      <c r="A50" s="528" t="s">
        <v>6782</v>
      </c>
      <c r="B50" s="445"/>
      <c r="C50" s="508"/>
      <c r="D50" s="444" t="str">
        <f t="shared" si="0"/>
        <v/>
      </c>
      <c r="E50" s="508"/>
      <c r="F50" s="508"/>
    </row>
    <row r="51" spans="1:6" x14ac:dyDescent="0.25">
      <c r="A51" s="528" t="s">
        <v>6782</v>
      </c>
      <c r="B51" s="445"/>
      <c r="C51" s="508"/>
      <c r="D51" s="444" t="str">
        <f t="shared" si="0"/>
        <v/>
      </c>
      <c r="E51" s="508"/>
      <c r="F51" s="508"/>
    </row>
    <row r="52" spans="1:6" x14ac:dyDescent="0.25">
      <c r="A52" s="528" t="s">
        <v>6782</v>
      </c>
      <c r="B52" s="445"/>
      <c r="C52" s="508"/>
      <c r="D52" s="444" t="str">
        <f t="shared" si="0"/>
        <v/>
      </c>
      <c r="E52" s="508"/>
      <c r="F52" s="508"/>
    </row>
    <row r="53" spans="1:6" x14ac:dyDescent="0.25">
      <c r="A53" s="528" t="s">
        <v>6782</v>
      </c>
      <c r="B53" s="445"/>
      <c r="C53" s="508"/>
      <c r="D53" s="444" t="str">
        <f t="shared" si="0"/>
        <v/>
      </c>
      <c r="E53" s="508"/>
      <c r="F53" s="508"/>
    </row>
    <row r="54" spans="1:6" x14ac:dyDescent="0.25">
      <c r="A54" s="528" t="s">
        <v>6782</v>
      </c>
      <c r="B54" s="445"/>
      <c r="C54" s="508"/>
      <c r="D54" s="444" t="str">
        <f t="shared" si="0"/>
        <v/>
      </c>
      <c r="E54" s="508"/>
      <c r="F54" s="508"/>
    </row>
    <row r="55" spans="1:6" x14ac:dyDescent="0.25">
      <c r="A55" s="528" t="s">
        <v>6782</v>
      </c>
      <c r="B55" s="445"/>
      <c r="C55" s="508"/>
      <c r="D55" s="444" t="str">
        <f t="shared" si="0"/>
        <v/>
      </c>
      <c r="E55" s="508"/>
      <c r="F55" s="508"/>
    </row>
    <row r="56" spans="1:6" x14ac:dyDescent="0.25">
      <c r="A56" s="528" t="s">
        <v>6782</v>
      </c>
      <c r="B56" s="445"/>
      <c r="C56" s="508"/>
      <c r="D56" s="444" t="str">
        <f t="shared" si="0"/>
        <v/>
      </c>
      <c r="E56" s="508"/>
      <c r="F56" s="508"/>
    </row>
    <row r="57" spans="1:6" x14ac:dyDescent="0.25">
      <c r="A57" s="528" t="s">
        <v>6782</v>
      </c>
      <c r="B57" s="445"/>
      <c r="C57" s="508"/>
      <c r="D57" s="444" t="str">
        <f t="shared" si="0"/>
        <v/>
      </c>
      <c r="E57" s="508"/>
      <c r="F57" s="508"/>
    </row>
    <row r="58" spans="1:6" x14ac:dyDescent="0.25">
      <c r="A58" s="528" t="s">
        <v>6782</v>
      </c>
      <c r="B58" s="445"/>
      <c r="C58" s="508"/>
      <c r="D58" s="444" t="str">
        <f t="shared" si="0"/>
        <v/>
      </c>
      <c r="E58" s="508"/>
      <c r="F58" s="508"/>
    </row>
    <row r="59" spans="1:6" x14ac:dyDescent="0.25">
      <c r="A59" s="528" t="s">
        <v>6782</v>
      </c>
      <c r="B59" s="445"/>
      <c r="C59" s="508"/>
      <c r="D59" s="444" t="str">
        <f t="shared" si="0"/>
        <v/>
      </c>
      <c r="E59" s="508"/>
      <c r="F59" s="508"/>
    </row>
    <row r="60" spans="1:6" x14ac:dyDescent="0.25">
      <c r="A60" s="528" t="s">
        <v>6782</v>
      </c>
      <c r="B60" s="445"/>
      <c r="C60" s="508"/>
      <c r="D60" s="444" t="str">
        <f t="shared" si="0"/>
        <v/>
      </c>
      <c r="E60" s="508"/>
      <c r="F60" s="508"/>
    </row>
    <row r="61" spans="1:6" x14ac:dyDescent="0.25">
      <c r="A61" s="528" t="s">
        <v>6782</v>
      </c>
      <c r="B61" s="445"/>
      <c r="C61" s="508"/>
      <c r="D61" s="444" t="str">
        <f t="shared" si="0"/>
        <v/>
      </c>
      <c r="E61" s="508"/>
      <c r="F61" s="508"/>
    </row>
    <row r="62" spans="1:6" x14ac:dyDescent="0.25">
      <c r="A62" s="528" t="s">
        <v>6782</v>
      </c>
      <c r="B62" s="445"/>
      <c r="C62" s="508"/>
      <c r="D62" s="444" t="str">
        <f t="shared" si="0"/>
        <v/>
      </c>
      <c r="E62" s="508"/>
      <c r="F62" s="508"/>
    </row>
    <row r="63" spans="1:6" x14ac:dyDescent="0.25">
      <c r="A63" s="528" t="s">
        <v>6782</v>
      </c>
      <c r="B63" s="445"/>
      <c r="C63" s="508"/>
      <c r="D63" s="444" t="str">
        <f t="shared" si="0"/>
        <v/>
      </c>
      <c r="E63" s="508"/>
      <c r="F63" s="508"/>
    </row>
    <row r="64" spans="1:6" x14ac:dyDescent="0.25">
      <c r="A64" s="528" t="s">
        <v>6782</v>
      </c>
      <c r="B64" s="445"/>
      <c r="C64" s="508"/>
      <c r="D64" s="444" t="str">
        <f t="shared" si="0"/>
        <v/>
      </c>
      <c r="E64" s="508"/>
      <c r="F64" s="508"/>
    </row>
    <row r="65" spans="1:6" x14ac:dyDescent="0.25">
      <c r="A65" s="528" t="s">
        <v>6782</v>
      </c>
      <c r="B65" s="445"/>
      <c r="C65" s="508"/>
      <c r="D65" s="444" t="str">
        <f t="shared" si="0"/>
        <v/>
      </c>
      <c r="E65" s="508"/>
      <c r="F65" s="508"/>
    </row>
    <row r="66" spans="1:6" x14ac:dyDescent="0.25">
      <c r="A66" s="528" t="s">
        <v>6782</v>
      </c>
      <c r="B66" s="445"/>
      <c r="C66" s="508"/>
      <c r="D66" s="444" t="str">
        <f t="shared" si="0"/>
        <v/>
      </c>
      <c r="E66" s="508"/>
      <c r="F66" s="508"/>
    </row>
    <row r="67" spans="1:6" x14ac:dyDescent="0.25">
      <c r="A67" s="528" t="s">
        <v>6782</v>
      </c>
      <c r="B67" s="445"/>
      <c r="C67" s="508"/>
      <c r="D67" s="444" t="str">
        <f t="shared" si="0"/>
        <v/>
      </c>
      <c r="E67" s="508"/>
      <c r="F67" s="508"/>
    </row>
    <row r="68" spans="1:6" x14ac:dyDescent="0.25">
      <c r="A68" s="528" t="s">
        <v>6782</v>
      </c>
      <c r="B68" s="445"/>
      <c r="C68" s="508"/>
      <c r="D68" s="444" t="str">
        <f t="shared" si="0"/>
        <v/>
      </c>
      <c r="E68" s="508"/>
      <c r="F68" s="508"/>
    </row>
    <row r="69" spans="1:6" x14ac:dyDescent="0.25">
      <c r="A69" s="528" t="s">
        <v>6782</v>
      </c>
      <c r="B69" s="445"/>
      <c r="C69" s="508"/>
      <c r="D69" s="444" t="str">
        <f t="shared" ref="D69:D132" si="1">_xlfn.CONCAT(A69,B69)</f>
        <v/>
      </c>
      <c r="E69" s="508"/>
      <c r="F69" s="508"/>
    </row>
    <row r="70" spans="1:6" x14ac:dyDescent="0.25">
      <c r="A70" s="528" t="s">
        <v>6782</v>
      </c>
      <c r="B70" s="445"/>
      <c r="C70" s="508"/>
      <c r="D70" s="444" t="str">
        <f t="shared" si="1"/>
        <v/>
      </c>
      <c r="E70" s="508"/>
      <c r="F70" s="508"/>
    </row>
    <row r="71" spans="1:6" x14ac:dyDescent="0.25">
      <c r="A71" s="528" t="s">
        <v>6782</v>
      </c>
      <c r="B71" s="445"/>
      <c r="C71" s="508"/>
      <c r="D71" s="444" t="str">
        <f t="shared" si="1"/>
        <v/>
      </c>
      <c r="E71" s="508"/>
      <c r="F71" s="508"/>
    </row>
    <row r="72" spans="1:6" x14ac:dyDescent="0.25">
      <c r="A72" s="528" t="s">
        <v>6782</v>
      </c>
      <c r="B72" s="445"/>
      <c r="C72" s="508"/>
      <c r="D72" s="444" t="str">
        <f t="shared" si="1"/>
        <v/>
      </c>
      <c r="E72" s="508"/>
      <c r="F72" s="508"/>
    </row>
    <row r="73" spans="1:6" x14ac:dyDescent="0.25">
      <c r="A73" s="528" t="s">
        <v>6782</v>
      </c>
      <c r="B73" s="445"/>
      <c r="C73" s="508"/>
      <c r="D73" s="444" t="str">
        <f t="shared" si="1"/>
        <v/>
      </c>
      <c r="E73" s="508"/>
      <c r="F73" s="508"/>
    </row>
    <row r="74" spans="1:6" x14ac:dyDescent="0.25">
      <c r="A74" s="528" t="s">
        <v>6782</v>
      </c>
      <c r="B74" s="445"/>
      <c r="C74" s="508"/>
      <c r="D74" s="444" t="str">
        <f t="shared" si="1"/>
        <v/>
      </c>
      <c r="E74" s="508"/>
      <c r="F74" s="508"/>
    </row>
    <row r="75" spans="1:6" x14ac:dyDescent="0.25">
      <c r="A75" s="528" t="s">
        <v>6782</v>
      </c>
      <c r="B75" s="445"/>
      <c r="C75" s="508"/>
      <c r="D75" s="444" t="str">
        <f t="shared" si="1"/>
        <v/>
      </c>
      <c r="E75" s="508"/>
      <c r="F75" s="508"/>
    </row>
    <row r="76" spans="1:6" x14ac:dyDescent="0.25">
      <c r="A76" s="528" t="s">
        <v>6782</v>
      </c>
      <c r="B76" s="445"/>
      <c r="C76" s="508"/>
      <c r="D76" s="444" t="str">
        <f t="shared" si="1"/>
        <v/>
      </c>
      <c r="E76" s="508"/>
      <c r="F76" s="508"/>
    </row>
    <row r="77" spans="1:6" x14ac:dyDescent="0.25">
      <c r="A77" s="528" t="s">
        <v>6782</v>
      </c>
      <c r="B77" s="445"/>
      <c r="C77" s="508"/>
      <c r="D77" s="444" t="str">
        <f t="shared" si="1"/>
        <v/>
      </c>
      <c r="E77" s="508"/>
      <c r="F77" s="508"/>
    </row>
    <row r="78" spans="1:6" x14ac:dyDescent="0.25">
      <c r="A78" s="528" t="s">
        <v>6782</v>
      </c>
      <c r="B78" s="445"/>
      <c r="C78" s="508"/>
      <c r="D78" s="444" t="str">
        <f t="shared" si="1"/>
        <v/>
      </c>
      <c r="E78" s="508"/>
      <c r="F78" s="508"/>
    </row>
    <row r="79" spans="1:6" x14ac:dyDescent="0.25">
      <c r="A79" s="528" t="s">
        <v>6782</v>
      </c>
      <c r="B79" s="445"/>
      <c r="C79" s="508"/>
      <c r="D79" s="444" t="str">
        <f t="shared" si="1"/>
        <v/>
      </c>
      <c r="E79" s="508"/>
      <c r="F79" s="508"/>
    </row>
    <row r="80" spans="1:6" x14ac:dyDescent="0.25">
      <c r="A80" s="528" t="s">
        <v>6782</v>
      </c>
      <c r="B80" s="445"/>
      <c r="C80" s="508"/>
      <c r="D80" s="444" t="str">
        <f t="shared" si="1"/>
        <v/>
      </c>
      <c r="E80" s="508"/>
      <c r="F80" s="508"/>
    </row>
    <row r="81" spans="1:6" x14ac:dyDescent="0.25">
      <c r="A81" s="528" t="s">
        <v>6782</v>
      </c>
      <c r="B81" s="445"/>
      <c r="C81" s="508"/>
      <c r="D81" s="444" t="str">
        <f t="shared" si="1"/>
        <v/>
      </c>
      <c r="E81" s="508"/>
      <c r="F81" s="508"/>
    </row>
    <row r="82" spans="1:6" x14ac:dyDescent="0.25">
      <c r="A82" s="528" t="s">
        <v>6782</v>
      </c>
      <c r="B82" s="518"/>
      <c r="C82" s="508"/>
      <c r="D82" s="444" t="str">
        <f t="shared" si="1"/>
        <v/>
      </c>
      <c r="E82" s="508"/>
      <c r="F82" s="508"/>
    </row>
    <row r="83" spans="1:6" x14ac:dyDescent="0.25">
      <c r="A83" s="528" t="s">
        <v>6782</v>
      </c>
      <c r="B83" s="518"/>
      <c r="C83" s="508"/>
      <c r="D83" s="444" t="str">
        <f t="shared" si="1"/>
        <v/>
      </c>
      <c r="E83" s="508"/>
      <c r="F83" s="508"/>
    </row>
    <row r="84" spans="1:6" x14ac:dyDescent="0.25">
      <c r="A84" s="528" t="s">
        <v>6782</v>
      </c>
      <c r="B84" s="518"/>
      <c r="C84" s="508"/>
      <c r="D84" s="444" t="str">
        <f t="shared" si="1"/>
        <v/>
      </c>
      <c r="E84" s="508"/>
      <c r="F84" s="508"/>
    </row>
    <row r="85" spans="1:6" x14ac:dyDescent="0.25">
      <c r="A85" s="528" t="s">
        <v>6782</v>
      </c>
      <c r="B85" s="445"/>
      <c r="C85" s="508"/>
      <c r="D85" s="444" t="str">
        <f t="shared" si="1"/>
        <v/>
      </c>
      <c r="E85" s="508"/>
      <c r="F85" s="508"/>
    </row>
    <row r="86" spans="1:6" x14ac:dyDescent="0.25">
      <c r="A86" s="528" t="s">
        <v>6782</v>
      </c>
      <c r="B86" s="445"/>
      <c r="C86" s="508"/>
      <c r="D86" s="444" t="str">
        <f t="shared" si="1"/>
        <v/>
      </c>
      <c r="E86" s="508"/>
      <c r="F86" s="508"/>
    </row>
    <row r="87" spans="1:6" x14ac:dyDescent="0.25">
      <c r="A87" s="528" t="s">
        <v>6782</v>
      </c>
      <c r="B87" s="445"/>
      <c r="C87" s="508"/>
      <c r="D87" s="444" t="str">
        <f t="shared" si="1"/>
        <v/>
      </c>
      <c r="E87" s="508"/>
      <c r="F87" s="508"/>
    </row>
    <row r="88" spans="1:6" x14ac:dyDescent="0.25">
      <c r="A88" s="528" t="s">
        <v>6782</v>
      </c>
      <c r="B88" s="445"/>
      <c r="C88" s="508"/>
      <c r="D88" s="444" t="str">
        <f t="shared" si="1"/>
        <v/>
      </c>
      <c r="E88" s="508"/>
      <c r="F88" s="508"/>
    </row>
    <row r="89" spans="1:6" x14ac:dyDescent="0.25">
      <c r="A89" s="528" t="s">
        <v>6782</v>
      </c>
      <c r="B89" s="445"/>
      <c r="C89" s="508"/>
      <c r="D89" s="444" t="str">
        <f t="shared" si="1"/>
        <v/>
      </c>
      <c r="E89" s="508"/>
      <c r="F89" s="508"/>
    </row>
    <row r="90" spans="1:6" x14ac:dyDescent="0.25">
      <c r="A90" s="528" t="s">
        <v>6782</v>
      </c>
      <c r="B90" s="445"/>
      <c r="C90" s="508"/>
      <c r="D90" s="444" t="str">
        <f t="shared" si="1"/>
        <v/>
      </c>
      <c r="E90" s="508"/>
      <c r="F90" s="508"/>
    </row>
    <row r="91" spans="1:6" x14ac:dyDescent="0.25">
      <c r="A91" s="528" t="s">
        <v>6782</v>
      </c>
      <c r="B91" s="445"/>
      <c r="C91" s="508"/>
      <c r="D91" s="444" t="str">
        <f t="shared" si="1"/>
        <v/>
      </c>
      <c r="E91" s="508"/>
      <c r="F91" s="508"/>
    </row>
    <row r="92" spans="1:6" x14ac:dyDescent="0.25">
      <c r="A92" s="528" t="s">
        <v>6782</v>
      </c>
      <c r="B92" s="445"/>
      <c r="C92" s="508"/>
      <c r="D92" s="444" t="str">
        <f t="shared" si="1"/>
        <v/>
      </c>
      <c r="E92" s="508"/>
      <c r="F92" s="508"/>
    </row>
    <row r="93" spans="1:6" x14ac:dyDescent="0.25">
      <c r="A93" s="528" t="s">
        <v>6782</v>
      </c>
      <c r="B93" s="445"/>
      <c r="C93" s="508"/>
      <c r="D93" s="444" t="str">
        <f t="shared" si="1"/>
        <v/>
      </c>
      <c r="E93" s="508"/>
      <c r="F93" s="508"/>
    </row>
    <row r="94" spans="1:6" x14ac:dyDescent="0.25">
      <c r="A94" s="528" t="s">
        <v>6782</v>
      </c>
      <c r="B94" s="445"/>
      <c r="C94" s="508"/>
      <c r="D94" s="444" t="str">
        <f t="shared" si="1"/>
        <v/>
      </c>
      <c r="E94" s="508"/>
      <c r="F94" s="508"/>
    </row>
    <row r="95" spans="1:6" x14ac:dyDescent="0.25">
      <c r="A95" s="528" t="s">
        <v>6782</v>
      </c>
      <c r="B95" s="445"/>
      <c r="C95" s="508"/>
      <c r="D95" s="444" t="str">
        <f t="shared" si="1"/>
        <v/>
      </c>
      <c r="E95" s="508"/>
      <c r="F95" s="508"/>
    </row>
    <row r="96" spans="1:6" x14ac:dyDescent="0.25">
      <c r="A96" s="528" t="s">
        <v>6782</v>
      </c>
      <c r="B96" s="445"/>
      <c r="C96" s="508"/>
      <c r="D96" s="444" t="str">
        <f t="shared" si="1"/>
        <v/>
      </c>
      <c r="E96" s="508"/>
      <c r="F96" s="508"/>
    </row>
    <row r="97" spans="1:6" x14ac:dyDescent="0.25">
      <c r="A97" s="528" t="s">
        <v>6782</v>
      </c>
      <c r="B97" s="445"/>
      <c r="C97" s="508"/>
      <c r="D97" s="444" t="str">
        <f t="shared" si="1"/>
        <v/>
      </c>
      <c r="E97" s="508"/>
      <c r="F97" s="508"/>
    </row>
    <row r="98" spans="1:6" x14ac:dyDescent="0.25">
      <c r="A98" s="528" t="s">
        <v>6782</v>
      </c>
      <c r="B98" s="445"/>
      <c r="C98" s="508"/>
      <c r="D98" s="444" t="str">
        <f t="shared" si="1"/>
        <v/>
      </c>
      <c r="E98" s="508"/>
      <c r="F98" s="508"/>
    </row>
    <row r="99" spans="1:6" x14ac:dyDescent="0.25">
      <c r="A99" s="528" t="s">
        <v>6782</v>
      </c>
      <c r="B99" s="445"/>
      <c r="C99" s="508"/>
      <c r="D99" s="444" t="str">
        <f t="shared" si="1"/>
        <v/>
      </c>
      <c r="E99" s="508"/>
      <c r="F99" s="508"/>
    </row>
    <row r="100" spans="1:6" x14ac:dyDescent="0.25">
      <c r="A100" s="528" t="s">
        <v>6782</v>
      </c>
      <c r="B100" s="445"/>
      <c r="C100" s="508"/>
      <c r="D100" s="444" t="str">
        <f t="shared" si="1"/>
        <v/>
      </c>
      <c r="E100" s="508"/>
      <c r="F100" s="508"/>
    </row>
    <row r="101" spans="1:6" x14ac:dyDescent="0.25">
      <c r="A101" s="528" t="s">
        <v>6782</v>
      </c>
      <c r="B101" s="445"/>
      <c r="C101" s="508"/>
      <c r="D101" s="444" t="str">
        <f t="shared" si="1"/>
        <v/>
      </c>
      <c r="E101" s="508"/>
      <c r="F101" s="508"/>
    </row>
    <row r="102" spans="1:6" x14ac:dyDescent="0.25">
      <c r="A102" s="528" t="s">
        <v>6782</v>
      </c>
      <c r="B102" s="445"/>
      <c r="C102" s="508"/>
      <c r="D102" s="444" t="str">
        <f t="shared" si="1"/>
        <v/>
      </c>
      <c r="E102" s="508"/>
      <c r="F102" s="508"/>
    </row>
    <row r="103" spans="1:6" x14ac:dyDescent="0.25">
      <c r="A103" s="528" t="s">
        <v>6782</v>
      </c>
      <c r="B103" s="445"/>
      <c r="C103" s="508"/>
      <c r="D103" s="444" t="str">
        <f t="shared" si="1"/>
        <v/>
      </c>
      <c r="E103" s="508"/>
      <c r="F103" s="508"/>
    </row>
    <row r="104" spans="1:6" x14ac:dyDescent="0.25">
      <c r="A104" s="528" t="s">
        <v>6782</v>
      </c>
      <c r="B104" s="445"/>
      <c r="C104" s="508"/>
      <c r="D104" s="444" t="str">
        <f t="shared" si="1"/>
        <v/>
      </c>
      <c r="E104" s="508"/>
      <c r="F104" s="508"/>
    </row>
    <row r="105" spans="1:6" x14ac:dyDescent="0.25">
      <c r="A105" s="528" t="s">
        <v>6782</v>
      </c>
      <c r="B105" s="445"/>
      <c r="C105" s="508"/>
      <c r="D105" s="444" t="str">
        <f t="shared" si="1"/>
        <v/>
      </c>
      <c r="E105" s="508"/>
      <c r="F105" s="508"/>
    </row>
    <row r="106" spans="1:6" x14ac:dyDescent="0.25">
      <c r="A106" s="528" t="s">
        <v>6782</v>
      </c>
      <c r="B106" s="445"/>
      <c r="C106" s="508"/>
      <c r="D106" s="444" t="str">
        <f t="shared" si="1"/>
        <v/>
      </c>
      <c r="E106" s="508"/>
      <c r="F106" s="508"/>
    </row>
    <row r="107" spans="1:6" x14ac:dyDescent="0.25">
      <c r="A107" s="528" t="s">
        <v>6782</v>
      </c>
      <c r="B107" s="445"/>
      <c r="C107" s="508"/>
      <c r="D107" s="444" t="str">
        <f t="shared" si="1"/>
        <v/>
      </c>
      <c r="E107" s="508"/>
      <c r="F107" s="508"/>
    </row>
    <row r="108" spans="1:6" x14ac:dyDescent="0.25">
      <c r="A108" s="528" t="s">
        <v>6782</v>
      </c>
      <c r="B108" s="518"/>
      <c r="C108" s="508"/>
      <c r="D108" s="444" t="str">
        <f t="shared" si="1"/>
        <v/>
      </c>
      <c r="E108" s="508"/>
      <c r="F108" s="508"/>
    </row>
    <row r="109" spans="1:6" x14ac:dyDescent="0.25">
      <c r="A109" s="528" t="s">
        <v>6782</v>
      </c>
      <c r="B109" s="519"/>
      <c r="C109" s="508"/>
      <c r="D109" s="444" t="str">
        <f t="shared" si="1"/>
        <v/>
      </c>
      <c r="E109" s="508"/>
      <c r="F109" s="508"/>
    </row>
    <row r="110" spans="1:6" x14ac:dyDescent="0.25">
      <c r="A110" s="528" t="s">
        <v>6782</v>
      </c>
      <c r="B110" s="518"/>
      <c r="C110" s="508"/>
      <c r="D110" s="444" t="str">
        <f t="shared" si="1"/>
        <v/>
      </c>
      <c r="E110" s="508"/>
      <c r="F110" s="508"/>
    </row>
    <row r="111" spans="1:6" x14ac:dyDescent="0.25">
      <c r="A111" s="528" t="s">
        <v>6782</v>
      </c>
      <c r="B111" s="518"/>
      <c r="C111" s="508"/>
      <c r="D111" s="444" t="str">
        <f t="shared" si="1"/>
        <v/>
      </c>
      <c r="E111" s="508"/>
      <c r="F111" s="508"/>
    </row>
    <row r="112" spans="1:6" x14ac:dyDescent="0.25">
      <c r="A112" s="528" t="s">
        <v>6782</v>
      </c>
      <c r="B112" s="518"/>
      <c r="C112" s="508"/>
      <c r="D112" s="444" t="str">
        <f t="shared" si="1"/>
        <v/>
      </c>
      <c r="E112" s="508"/>
      <c r="F112" s="508"/>
    </row>
    <row r="113" spans="1:6" x14ac:dyDescent="0.25">
      <c r="A113" s="528" t="s">
        <v>6782</v>
      </c>
      <c r="B113" s="518"/>
      <c r="C113" s="508"/>
      <c r="D113" s="444" t="str">
        <f t="shared" si="1"/>
        <v/>
      </c>
      <c r="E113" s="508"/>
      <c r="F113" s="508"/>
    </row>
    <row r="114" spans="1:6" x14ac:dyDescent="0.25">
      <c r="A114" s="528" t="s">
        <v>6782</v>
      </c>
      <c r="B114" s="518"/>
      <c r="C114" s="508"/>
      <c r="D114" s="444" t="str">
        <f t="shared" si="1"/>
        <v/>
      </c>
      <c r="E114" s="508"/>
      <c r="F114" s="508"/>
    </row>
    <row r="115" spans="1:6" x14ac:dyDescent="0.25">
      <c r="A115" s="528" t="s">
        <v>6782</v>
      </c>
      <c r="B115" s="518"/>
      <c r="C115" s="508"/>
      <c r="D115" s="444" t="str">
        <f t="shared" si="1"/>
        <v/>
      </c>
      <c r="E115" s="508"/>
      <c r="F115" s="508"/>
    </row>
    <row r="116" spans="1:6" x14ac:dyDescent="0.25">
      <c r="A116" s="528" t="s">
        <v>6782</v>
      </c>
      <c r="B116" s="518"/>
      <c r="C116" s="508"/>
      <c r="D116" s="444" t="str">
        <f t="shared" si="1"/>
        <v/>
      </c>
      <c r="E116" s="508"/>
      <c r="F116" s="508"/>
    </row>
    <row r="117" spans="1:6" x14ac:dyDescent="0.25">
      <c r="A117" s="528" t="s">
        <v>6782</v>
      </c>
      <c r="B117" s="518"/>
      <c r="C117" s="508"/>
      <c r="D117" s="444" t="str">
        <f t="shared" si="1"/>
        <v/>
      </c>
      <c r="E117" s="508"/>
      <c r="F117" s="508"/>
    </row>
    <row r="118" spans="1:6" x14ac:dyDescent="0.25">
      <c r="A118" s="528" t="s">
        <v>6782</v>
      </c>
      <c r="B118" s="445"/>
      <c r="C118" s="508"/>
      <c r="D118" s="444" t="str">
        <f t="shared" si="1"/>
        <v/>
      </c>
      <c r="E118" s="508"/>
      <c r="F118" s="508"/>
    </row>
    <row r="119" spans="1:6" x14ac:dyDescent="0.25">
      <c r="A119" s="528" t="s">
        <v>6782</v>
      </c>
      <c r="B119" s="518"/>
      <c r="C119" s="508"/>
      <c r="D119" s="444" t="str">
        <f t="shared" si="1"/>
        <v/>
      </c>
      <c r="E119" s="508"/>
      <c r="F119" s="508"/>
    </row>
    <row r="120" spans="1:6" x14ac:dyDescent="0.25">
      <c r="A120" s="528" t="s">
        <v>6782</v>
      </c>
      <c r="B120" s="518"/>
      <c r="C120" s="508"/>
      <c r="D120" s="444" t="str">
        <f t="shared" si="1"/>
        <v/>
      </c>
      <c r="E120" s="508"/>
      <c r="F120" s="508"/>
    </row>
    <row r="121" spans="1:6" x14ac:dyDescent="0.25">
      <c r="A121" s="528" t="s">
        <v>6782</v>
      </c>
      <c r="B121" s="518"/>
      <c r="C121" s="508"/>
      <c r="D121" s="444" t="str">
        <f t="shared" si="1"/>
        <v/>
      </c>
      <c r="E121" s="508"/>
      <c r="F121" s="508"/>
    </row>
    <row r="122" spans="1:6" x14ac:dyDescent="0.25">
      <c r="A122" s="528" t="s">
        <v>6782</v>
      </c>
      <c r="B122" s="518"/>
      <c r="C122" s="508"/>
      <c r="D122" s="444" t="str">
        <f t="shared" si="1"/>
        <v/>
      </c>
      <c r="E122" s="508"/>
      <c r="F122" s="508"/>
    </row>
    <row r="123" spans="1:6" x14ac:dyDescent="0.25">
      <c r="A123" s="528" t="s">
        <v>6782</v>
      </c>
      <c r="B123" s="520"/>
      <c r="C123" s="508"/>
      <c r="D123" s="444" t="str">
        <f t="shared" si="1"/>
        <v/>
      </c>
      <c r="E123" s="508"/>
      <c r="F123" s="508"/>
    </row>
    <row r="124" spans="1:6" x14ac:dyDescent="0.25">
      <c r="A124" s="528" t="s">
        <v>6782</v>
      </c>
      <c r="B124" s="521"/>
      <c r="C124" s="508"/>
      <c r="D124" s="444" t="str">
        <f t="shared" si="1"/>
        <v/>
      </c>
      <c r="E124" s="508"/>
      <c r="F124" s="508"/>
    </row>
    <row r="125" spans="1:6" x14ac:dyDescent="0.25">
      <c r="A125" s="528" t="s">
        <v>6782</v>
      </c>
      <c r="B125" s="522"/>
      <c r="C125" s="508"/>
      <c r="D125" s="444" t="str">
        <f t="shared" si="1"/>
        <v/>
      </c>
      <c r="E125" s="508"/>
      <c r="F125" s="508"/>
    </row>
    <row r="126" spans="1:6" x14ac:dyDescent="0.25">
      <c r="A126" s="528" t="s">
        <v>6782</v>
      </c>
      <c r="B126" s="518"/>
      <c r="C126" s="508"/>
      <c r="D126" s="444" t="str">
        <f t="shared" si="1"/>
        <v/>
      </c>
      <c r="E126" s="508"/>
      <c r="F126" s="508"/>
    </row>
    <row r="127" spans="1:6" x14ac:dyDescent="0.25">
      <c r="A127" s="528" t="s">
        <v>6782</v>
      </c>
      <c r="B127" s="518"/>
      <c r="C127" s="508"/>
      <c r="D127" s="444" t="str">
        <f t="shared" si="1"/>
        <v/>
      </c>
      <c r="E127" s="508"/>
      <c r="F127" s="508"/>
    </row>
    <row r="128" spans="1:6" x14ac:dyDescent="0.25">
      <c r="A128" s="528" t="s">
        <v>6782</v>
      </c>
      <c r="B128" s="518"/>
      <c r="C128" s="508"/>
      <c r="D128" s="444" t="str">
        <f t="shared" si="1"/>
        <v/>
      </c>
      <c r="E128" s="508"/>
      <c r="F128" s="508"/>
    </row>
    <row r="129" spans="1:6" x14ac:dyDescent="0.25">
      <c r="A129" s="528" t="s">
        <v>6782</v>
      </c>
      <c r="B129" s="518"/>
      <c r="C129" s="508"/>
      <c r="D129" s="444" t="str">
        <f t="shared" si="1"/>
        <v/>
      </c>
      <c r="E129" s="508"/>
      <c r="F129" s="508"/>
    </row>
    <row r="130" spans="1:6" x14ac:dyDescent="0.25">
      <c r="A130" s="528" t="s">
        <v>6782</v>
      </c>
      <c r="B130" s="518"/>
      <c r="C130" s="508"/>
      <c r="D130" s="444" t="str">
        <f t="shared" si="1"/>
        <v/>
      </c>
      <c r="E130" s="508"/>
      <c r="F130" s="508"/>
    </row>
    <row r="131" spans="1:6" x14ac:dyDescent="0.25">
      <c r="A131" s="528" t="s">
        <v>6782</v>
      </c>
      <c r="B131" s="518"/>
      <c r="C131" s="508"/>
      <c r="D131" s="444" t="str">
        <f t="shared" si="1"/>
        <v/>
      </c>
      <c r="E131" s="508"/>
      <c r="F131" s="508"/>
    </row>
    <row r="132" spans="1:6" x14ac:dyDescent="0.25">
      <c r="A132" s="528" t="s">
        <v>6782</v>
      </c>
      <c r="B132" s="518"/>
      <c r="C132" s="508"/>
      <c r="D132" s="444" t="str">
        <f t="shared" si="1"/>
        <v/>
      </c>
      <c r="E132" s="508"/>
      <c r="F132" s="508"/>
    </row>
    <row r="133" spans="1:6" x14ac:dyDescent="0.25">
      <c r="A133" s="528" t="s">
        <v>6782</v>
      </c>
      <c r="B133" s="445"/>
      <c r="C133" s="508"/>
      <c r="D133" s="444" t="str">
        <f t="shared" ref="D133:D196" si="2">_xlfn.CONCAT(A133,B133)</f>
        <v/>
      </c>
      <c r="E133" s="508"/>
      <c r="F133" s="508"/>
    </row>
    <row r="134" spans="1:6" x14ac:dyDescent="0.25">
      <c r="A134" s="528" t="s">
        <v>6782</v>
      </c>
      <c r="B134" s="445"/>
      <c r="C134" s="508"/>
      <c r="D134" s="444" t="str">
        <f t="shared" si="2"/>
        <v/>
      </c>
      <c r="E134" s="508"/>
      <c r="F134" s="508"/>
    </row>
    <row r="135" spans="1:6" x14ac:dyDescent="0.25">
      <c r="A135" s="528" t="s">
        <v>6782</v>
      </c>
      <c r="B135" s="445"/>
      <c r="C135" s="508"/>
      <c r="D135" s="444" t="str">
        <f t="shared" si="2"/>
        <v/>
      </c>
      <c r="E135" s="508"/>
      <c r="F135" s="508"/>
    </row>
    <row r="136" spans="1:6" x14ac:dyDescent="0.25">
      <c r="A136" s="528" t="s">
        <v>6782</v>
      </c>
      <c r="B136" s="445"/>
      <c r="C136" s="508"/>
      <c r="D136" s="444" t="str">
        <f t="shared" si="2"/>
        <v/>
      </c>
      <c r="E136" s="508"/>
      <c r="F136" s="508"/>
    </row>
    <row r="137" spans="1:6" x14ac:dyDescent="0.25">
      <c r="A137" s="528" t="s">
        <v>6782</v>
      </c>
      <c r="B137" s="445"/>
      <c r="C137" s="508"/>
      <c r="D137" s="444" t="str">
        <f t="shared" si="2"/>
        <v/>
      </c>
      <c r="E137" s="508"/>
      <c r="F137" s="508"/>
    </row>
    <row r="138" spans="1:6" x14ac:dyDescent="0.25">
      <c r="A138" s="528" t="s">
        <v>6782</v>
      </c>
      <c r="B138" s="445"/>
      <c r="C138" s="508"/>
      <c r="D138" s="444" t="str">
        <f t="shared" si="2"/>
        <v/>
      </c>
      <c r="E138" s="508"/>
      <c r="F138" s="508"/>
    </row>
    <row r="139" spans="1:6" x14ac:dyDescent="0.25">
      <c r="A139" s="528" t="s">
        <v>6782</v>
      </c>
      <c r="B139" s="445"/>
      <c r="C139" s="508"/>
      <c r="D139" s="444" t="str">
        <f t="shared" si="2"/>
        <v/>
      </c>
      <c r="E139" s="508"/>
      <c r="F139" s="508"/>
    </row>
    <row r="140" spans="1:6" x14ac:dyDescent="0.25">
      <c r="A140" s="528" t="s">
        <v>6782</v>
      </c>
      <c r="B140" s="445"/>
      <c r="C140" s="508"/>
      <c r="D140" s="444" t="str">
        <f t="shared" si="2"/>
        <v/>
      </c>
      <c r="E140" s="508"/>
      <c r="F140" s="508"/>
    </row>
    <row r="141" spans="1:6" x14ac:dyDescent="0.25">
      <c r="A141" s="528" t="s">
        <v>6782</v>
      </c>
      <c r="B141" s="445"/>
      <c r="C141" s="508"/>
      <c r="D141" s="444" t="str">
        <f t="shared" si="2"/>
        <v/>
      </c>
      <c r="E141" s="508"/>
      <c r="F141" s="508"/>
    </row>
    <row r="142" spans="1:6" x14ac:dyDescent="0.25">
      <c r="A142" s="528" t="s">
        <v>6782</v>
      </c>
      <c r="B142" s="445"/>
      <c r="C142" s="508"/>
      <c r="D142" s="444" t="str">
        <f t="shared" si="2"/>
        <v/>
      </c>
      <c r="E142" s="508"/>
      <c r="F142" s="508"/>
    </row>
    <row r="143" spans="1:6" x14ac:dyDescent="0.25">
      <c r="A143" s="528" t="s">
        <v>6782</v>
      </c>
      <c r="B143" s="445"/>
      <c r="C143" s="508"/>
      <c r="D143" s="444" t="str">
        <f t="shared" si="2"/>
        <v/>
      </c>
      <c r="E143" s="508"/>
      <c r="F143" s="508"/>
    </row>
    <row r="144" spans="1:6" x14ac:dyDescent="0.25">
      <c r="A144" s="528" t="s">
        <v>6782</v>
      </c>
      <c r="B144" s="445"/>
      <c r="C144" s="508"/>
      <c r="D144" s="444" t="str">
        <f t="shared" si="2"/>
        <v/>
      </c>
      <c r="E144" s="508"/>
      <c r="F144" s="508"/>
    </row>
    <row r="145" spans="1:6" x14ac:dyDescent="0.25">
      <c r="A145" s="528" t="s">
        <v>6782</v>
      </c>
      <c r="B145" s="445"/>
      <c r="C145" s="508"/>
      <c r="D145" s="444" t="str">
        <f t="shared" si="2"/>
        <v/>
      </c>
      <c r="E145" s="508"/>
      <c r="F145" s="508"/>
    </row>
    <row r="146" spans="1:6" x14ac:dyDescent="0.25">
      <c r="A146" s="528" t="s">
        <v>6782</v>
      </c>
      <c r="B146" s="445"/>
      <c r="C146" s="508"/>
      <c r="D146" s="444" t="str">
        <f t="shared" si="2"/>
        <v/>
      </c>
      <c r="E146" s="508"/>
      <c r="F146" s="508"/>
    </row>
    <row r="147" spans="1:6" x14ac:dyDescent="0.25">
      <c r="A147" s="528" t="s">
        <v>6782</v>
      </c>
      <c r="B147" s="445"/>
      <c r="C147" s="508"/>
      <c r="D147" s="444" t="str">
        <f t="shared" si="2"/>
        <v/>
      </c>
      <c r="E147" s="508"/>
      <c r="F147" s="508"/>
    </row>
    <row r="148" spans="1:6" x14ac:dyDescent="0.25">
      <c r="A148" s="528" t="s">
        <v>6782</v>
      </c>
      <c r="B148" s="445"/>
      <c r="C148" s="508"/>
      <c r="D148" s="444" t="str">
        <f t="shared" si="2"/>
        <v/>
      </c>
      <c r="E148" s="508"/>
      <c r="F148" s="508"/>
    </row>
    <row r="149" spans="1:6" x14ac:dyDescent="0.25">
      <c r="A149" s="528" t="s">
        <v>6782</v>
      </c>
      <c r="B149" s="445"/>
      <c r="C149" s="508"/>
      <c r="D149" s="444" t="str">
        <f t="shared" si="2"/>
        <v/>
      </c>
      <c r="E149" s="508"/>
      <c r="F149" s="508"/>
    </row>
    <row r="150" spans="1:6" x14ac:dyDescent="0.25">
      <c r="A150" s="528" t="s">
        <v>6782</v>
      </c>
      <c r="B150" s="445"/>
      <c r="C150" s="508"/>
      <c r="D150" s="444" t="str">
        <f t="shared" si="2"/>
        <v/>
      </c>
      <c r="E150" s="508"/>
      <c r="F150" s="508"/>
    </row>
    <row r="151" spans="1:6" x14ac:dyDescent="0.25">
      <c r="A151" s="528" t="s">
        <v>6782</v>
      </c>
      <c r="B151" s="445"/>
      <c r="C151" s="508"/>
      <c r="D151" s="444" t="str">
        <f t="shared" si="2"/>
        <v/>
      </c>
      <c r="E151" s="508"/>
      <c r="F151" s="508"/>
    </row>
    <row r="152" spans="1:6" x14ac:dyDescent="0.25">
      <c r="A152" s="528" t="s">
        <v>6782</v>
      </c>
      <c r="B152" s="445"/>
      <c r="C152" s="508"/>
      <c r="D152" s="444" t="str">
        <f t="shared" si="2"/>
        <v/>
      </c>
      <c r="E152" s="508"/>
      <c r="F152" s="508"/>
    </row>
    <row r="153" spans="1:6" x14ac:dyDescent="0.25">
      <c r="A153" s="528" t="s">
        <v>6782</v>
      </c>
      <c r="B153" s="445"/>
      <c r="C153" s="508"/>
      <c r="D153" s="444" t="str">
        <f t="shared" si="2"/>
        <v/>
      </c>
      <c r="E153" s="508"/>
      <c r="F153" s="508"/>
    </row>
    <row r="154" spans="1:6" x14ac:dyDescent="0.25">
      <c r="A154" s="528" t="s">
        <v>6782</v>
      </c>
      <c r="B154" s="445"/>
      <c r="C154" s="508"/>
      <c r="D154" s="444" t="str">
        <f t="shared" si="2"/>
        <v/>
      </c>
      <c r="E154" s="508"/>
      <c r="F154" s="508"/>
    </row>
    <row r="155" spans="1:6" x14ac:dyDescent="0.25">
      <c r="A155" s="528" t="s">
        <v>6782</v>
      </c>
      <c r="B155" s="445"/>
      <c r="C155" s="508"/>
      <c r="D155" s="444" t="str">
        <f t="shared" si="2"/>
        <v/>
      </c>
      <c r="E155" s="508"/>
      <c r="F155" s="508"/>
    </row>
    <row r="156" spans="1:6" x14ac:dyDescent="0.25">
      <c r="A156" s="528" t="s">
        <v>6782</v>
      </c>
      <c r="B156" s="445"/>
      <c r="C156" s="508"/>
      <c r="D156" s="444" t="str">
        <f t="shared" si="2"/>
        <v/>
      </c>
      <c r="E156" s="508"/>
      <c r="F156" s="508"/>
    </row>
    <row r="157" spans="1:6" x14ac:dyDescent="0.25">
      <c r="A157" s="528" t="s">
        <v>6782</v>
      </c>
      <c r="B157" s="445"/>
      <c r="C157" s="508"/>
      <c r="D157" s="444" t="str">
        <f t="shared" si="2"/>
        <v/>
      </c>
      <c r="E157" s="508"/>
      <c r="F157" s="508"/>
    </row>
    <row r="158" spans="1:6" x14ac:dyDescent="0.25">
      <c r="A158" s="528" t="s">
        <v>6782</v>
      </c>
      <c r="B158" s="445"/>
      <c r="C158" s="508"/>
      <c r="D158" s="444" t="str">
        <f t="shared" si="2"/>
        <v/>
      </c>
      <c r="E158" s="508"/>
      <c r="F158" s="508"/>
    </row>
    <row r="159" spans="1:6" x14ac:dyDescent="0.25">
      <c r="A159" s="528" t="s">
        <v>6782</v>
      </c>
      <c r="B159" s="445"/>
      <c r="C159" s="508"/>
      <c r="D159" s="444" t="str">
        <f t="shared" si="2"/>
        <v/>
      </c>
      <c r="E159" s="508"/>
      <c r="F159" s="508"/>
    </row>
    <row r="160" spans="1:6" x14ac:dyDescent="0.25">
      <c r="A160" s="528" t="s">
        <v>6782</v>
      </c>
      <c r="B160" s="445"/>
      <c r="C160" s="508"/>
      <c r="D160" s="444" t="str">
        <f t="shared" si="2"/>
        <v/>
      </c>
      <c r="E160" s="508"/>
      <c r="F160" s="508"/>
    </row>
    <row r="161" spans="1:6" x14ac:dyDescent="0.25">
      <c r="A161" s="528" t="s">
        <v>6782</v>
      </c>
      <c r="B161" s="445"/>
      <c r="C161" s="508"/>
      <c r="D161" s="444" t="str">
        <f t="shared" si="2"/>
        <v/>
      </c>
      <c r="E161" s="508"/>
      <c r="F161" s="508"/>
    </row>
    <row r="162" spans="1:6" x14ac:dyDescent="0.25">
      <c r="A162" s="528" t="s">
        <v>6782</v>
      </c>
      <c r="B162" s="445"/>
      <c r="C162" s="508"/>
      <c r="D162" s="444" t="str">
        <f t="shared" si="2"/>
        <v/>
      </c>
      <c r="E162" s="508"/>
      <c r="F162" s="508"/>
    </row>
    <row r="163" spans="1:6" x14ac:dyDescent="0.25">
      <c r="A163" s="528" t="s">
        <v>6782</v>
      </c>
      <c r="B163" s="445"/>
      <c r="C163" s="508"/>
      <c r="D163" s="444" t="str">
        <f t="shared" si="2"/>
        <v/>
      </c>
      <c r="E163" s="508"/>
      <c r="F163" s="508"/>
    </row>
    <row r="164" spans="1:6" x14ac:dyDescent="0.25">
      <c r="A164" s="528" t="s">
        <v>6782</v>
      </c>
      <c r="B164" s="445"/>
      <c r="C164" s="508"/>
      <c r="D164" s="444" t="str">
        <f t="shared" si="2"/>
        <v/>
      </c>
      <c r="E164" s="508"/>
      <c r="F164" s="508"/>
    </row>
    <row r="165" spans="1:6" x14ac:dyDescent="0.25">
      <c r="A165" s="528" t="s">
        <v>6782</v>
      </c>
      <c r="B165" s="445"/>
      <c r="C165" s="508"/>
      <c r="D165" s="444" t="str">
        <f t="shared" si="2"/>
        <v/>
      </c>
      <c r="E165" s="508"/>
      <c r="F165" s="508"/>
    </row>
    <row r="166" spans="1:6" x14ac:dyDescent="0.25">
      <c r="A166" s="528" t="s">
        <v>6782</v>
      </c>
      <c r="B166" s="445"/>
      <c r="C166" s="508"/>
      <c r="D166" s="444" t="str">
        <f t="shared" si="2"/>
        <v/>
      </c>
      <c r="E166" s="508"/>
      <c r="F166" s="508"/>
    </row>
    <row r="167" spans="1:6" x14ac:dyDescent="0.25">
      <c r="A167" s="528" t="s">
        <v>6782</v>
      </c>
      <c r="B167" s="523"/>
      <c r="C167" s="508"/>
      <c r="D167" s="444" t="str">
        <f t="shared" si="2"/>
        <v/>
      </c>
      <c r="E167" s="508"/>
      <c r="F167" s="508"/>
    </row>
    <row r="168" spans="1:6" x14ac:dyDescent="0.25">
      <c r="A168" s="528" t="s">
        <v>6782</v>
      </c>
      <c r="B168" s="523"/>
      <c r="C168" s="508"/>
      <c r="D168" s="444" t="str">
        <f t="shared" si="2"/>
        <v/>
      </c>
      <c r="E168" s="508"/>
      <c r="F168" s="508"/>
    </row>
    <row r="169" spans="1:6" x14ac:dyDescent="0.25">
      <c r="A169" s="528" t="s">
        <v>6782</v>
      </c>
      <c r="B169" s="523"/>
      <c r="C169" s="508"/>
      <c r="D169" s="444" t="str">
        <f t="shared" si="2"/>
        <v/>
      </c>
      <c r="E169" s="508"/>
      <c r="F169" s="508"/>
    </row>
    <row r="170" spans="1:6" x14ac:dyDescent="0.25">
      <c r="A170" s="528" t="s">
        <v>6782</v>
      </c>
      <c r="B170" s="523"/>
      <c r="C170" s="508"/>
      <c r="D170" s="444" t="str">
        <f t="shared" si="2"/>
        <v/>
      </c>
      <c r="E170" s="508"/>
      <c r="F170" s="508"/>
    </row>
    <row r="171" spans="1:6" x14ac:dyDescent="0.25">
      <c r="A171" s="528" t="s">
        <v>6782</v>
      </c>
      <c r="B171" s="523"/>
      <c r="C171" s="508"/>
      <c r="D171" s="444" t="str">
        <f t="shared" si="2"/>
        <v/>
      </c>
      <c r="E171" s="508"/>
      <c r="F171" s="508"/>
    </row>
    <row r="172" spans="1:6" x14ac:dyDescent="0.25">
      <c r="A172" s="528" t="s">
        <v>6782</v>
      </c>
      <c r="B172" s="523"/>
      <c r="C172" s="508"/>
      <c r="D172" s="444" t="str">
        <f t="shared" si="2"/>
        <v/>
      </c>
      <c r="E172" s="508"/>
      <c r="F172" s="508"/>
    </row>
    <row r="173" spans="1:6" x14ac:dyDescent="0.25">
      <c r="A173" s="528" t="s">
        <v>6782</v>
      </c>
      <c r="B173" s="523"/>
      <c r="C173" s="508"/>
      <c r="D173" s="444" t="str">
        <f t="shared" si="2"/>
        <v/>
      </c>
      <c r="E173" s="508"/>
      <c r="F173" s="508"/>
    </row>
    <row r="174" spans="1:6" x14ac:dyDescent="0.25">
      <c r="A174" s="528" t="s">
        <v>6782</v>
      </c>
      <c r="B174" s="523"/>
      <c r="C174" s="508"/>
      <c r="D174" s="444" t="str">
        <f t="shared" si="2"/>
        <v/>
      </c>
      <c r="E174" s="508"/>
      <c r="F174" s="508"/>
    </row>
    <row r="175" spans="1:6" x14ac:dyDescent="0.25">
      <c r="A175" s="528" t="s">
        <v>6782</v>
      </c>
      <c r="B175" s="523"/>
      <c r="C175" s="508"/>
      <c r="D175" s="444" t="str">
        <f t="shared" si="2"/>
        <v/>
      </c>
      <c r="E175" s="508"/>
      <c r="F175" s="508"/>
    </row>
    <row r="176" spans="1:6" x14ac:dyDescent="0.25">
      <c r="A176" s="528" t="s">
        <v>6782</v>
      </c>
      <c r="B176" s="523"/>
      <c r="C176" s="508"/>
      <c r="D176" s="444" t="str">
        <f t="shared" si="2"/>
        <v/>
      </c>
      <c r="E176" s="508"/>
      <c r="F176" s="508"/>
    </row>
    <row r="177" spans="1:6" x14ac:dyDescent="0.25">
      <c r="A177" s="528" t="s">
        <v>6782</v>
      </c>
      <c r="B177" s="523"/>
      <c r="C177" s="508"/>
      <c r="D177" s="444" t="str">
        <f t="shared" si="2"/>
        <v/>
      </c>
      <c r="E177" s="508"/>
      <c r="F177" s="508"/>
    </row>
    <row r="178" spans="1:6" x14ac:dyDescent="0.25">
      <c r="A178" s="528" t="s">
        <v>6782</v>
      </c>
      <c r="B178" s="524"/>
      <c r="C178" s="508"/>
      <c r="D178" s="444" t="str">
        <f t="shared" si="2"/>
        <v/>
      </c>
      <c r="E178" s="508"/>
      <c r="F178" s="508"/>
    </row>
    <row r="179" spans="1:6" x14ac:dyDescent="0.25">
      <c r="A179" s="528" t="s">
        <v>6782</v>
      </c>
      <c r="B179" s="523"/>
      <c r="C179" s="508"/>
      <c r="D179" s="444" t="str">
        <f t="shared" si="2"/>
        <v/>
      </c>
      <c r="E179" s="508"/>
      <c r="F179" s="508"/>
    </row>
    <row r="180" spans="1:6" x14ac:dyDescent="0.25">
      <c r="A180" s="528" t="s">
        <v>6782</v>
      </c>
      <c r="B180" s="525"/>
      <c r="C180" s="508"/>
      <c r="D180" s="444" t="str">
        <f t="shared" si="2"/>
        <v/>
      </c>
      <c r="E180" s="508"/>
      <c r="F180" s="508"/>
    </row>
    <row r="181" spans="1:6" x14ac:dyDescent="0.25">
      <c r="A181" s="528" t="s">
        <v>6782</v>
      </c>
      <c r="B181" s="524"/>
      <c r="C181" s="508"/>
      <c r="D181" s="444" t="str">
        <f t="shared" si="2"/>
        <v/>
      </c>
      <c r="E181" s="508"/>
      <c r="F181" s="508"/>
    </row>
    <row r="182" spans="1:6" x14ac:dyDescent="0.25">
      <c r="A182" s="528" t="s">
        <v>6782</v>
      </c>
      <c r="B182" s="523"/>
      <c r="C182" s="508"/>
      <c r="D182" s="444" t="str">
        <f t="shared" si="2"/>
        <v/>
      </c>
      <c r="E182" s="508"/>
      <c r="F182" s="508"/>
    </row>
    <row r="183" spans="1:6" x14ac:dyDescent="0.25">
      <c r="A183" s="528" t="s">
        <v>6782</v>
      </c>
      <c r="B183" s="523"/>
      <c r="C183" s="508"/>
      <c r="D183" s="444" t="str">
        <f t="shared" si="2"/>
        <v/>
      </c>
      <c r="E183" s="508"/>
      <c r="F183" s="508"/>
    </row>
    <row r="184" spans="1:6" x14ac:dyDescent="0.25">
      <c r="A184" s="528" t="s">
        <v>6782</v>
      </c>
      <c r="B184" s="523"/>
      <c r="C184" s="508"/>
      <c r="D184" s="444" t="str">
        <f t="shared" si="2"/>
        <v/>
      </c>
      <c r="E184" s="508"/>
      <c r="F184" s="508"/>
    </row>
    <row r="185" spans="1:6" x14ac:dyDescent="0.25">
      <c r="A185" s="528" t="s">
        <v>6782</v>
      </c>
      <c r="B185" s="524"/>
      <c r="C185" s="508"/>
      <c r="D185" s="444" t="str">
        <f t="shared" si="2"/>
        <v/>
      </c>
      <c r="E185" s="508"/>
      <c r="F185" s="508"/>
    </row>
    <row r="186" spans="1:6" x14ac:dyDescent="0.25">
      <c r="A186" s="528" t="s">
        <v>6782</v>
      </c>
      <c r="B186" s="526"/>
      <c r="C186" s="508"/>
      <c r="D186" s="444" t="str">
        <f t="shared" si="2"/>
        <v/>
      </c>
      <c r="E186" s="508"/>
      <c r="F186" s="508"/>
    </row>
    <row r="187" spans="1:6" x14ac:dyDescent="0.25">
      <c r="A187" s="528" t="s">
        <v>6782</v>
      </c>
      <c r="B187" s="525"/>
      <c r="C187" s="508"/>
      <c r="D187" s="444" t="str">
        <f t="shared" si="2"/>
        <v/>
      </c>
      <c r="E187" s="508"/>
      <c r="F187" s="508"/>
    </row>
    <row r="188" spans="1:6" x14ac:dyDescent="0.25">
      <c r="A188" s="528" t="s">
        <v>6782</v>
      </c>
      <c r="B188" s="523"/>
      <c r="C188" s="508"/>
      <c r="D188" s="444" t="str">
        <f t="shared" si="2"/>
        <v/>
      </c>
      <c r="E188" s="508"/>
      <c r="F188" s="508"/>
    </row>
    <row r="189" spans="1:6" x14ac:dyDescent="0.25">
      <c r="A189" s="528" t="s">
        <v>6782</v>
      </c>
      <c r="B189" s="523"/>
      <c r="C189" s="508"/>
      <c r="D189" s="444" t="str">
        <f t="shared" si="2"/>
        <v/>
      </c>
      <c r="E189" s="508"/>
      <c r="F189" s="508"/>
    </row>
    <row r="190" spans="1:6" x14ac:dyDescent="0.25">
      <c r="A190" s="528" t="s">
        <v>6782</v>
      </c>
      <c r="B190" s="523"/>
      <c r="C190" s="508"/>
      <c r="D190" s="444" t="str">
        <f t="shared" si="2"/>
        <v/>
      </c>
      <c r="E190" s="508"/>
      <c r="F190" s="508"/>
    </row>
    <row r="191" spans="1:6" x14ac:dyDescent="0.25">
      <c r="A191" s="528" t="s">
        <v>6782</v>
      </c>
      <c r="B191" s="523"/>
      <c r="C191" s="508"/>
      <c r="D191" s="444" t="str">
        <f t="shared" si="2"/>
        <v/>
      </c>
      <c r="E191" s="508"/>
      <c r="F191" s="508"/>
    </row>
    <row r="192" spans="1:6" x14ac:dyDescent="0.25">
      <c r="A192" s="528" t="s">
        <v>6782</v>
      </c>
      <c r="B192" s="523"/>
      <c r="C192" s="508"/>
      <c r="D192" s="444" t="str">
        <f t="shared" si="2"/>
        <v/>
      </c>
      <c r="E192" s="508"/>
      <c r="F192" s="508"/>
    </row>
    <row r="193" spans="1:6" x14ac:dyDescent="0.25">
      <c r="A193" s="528" t="s">
        <v>6782</v>
      </c>
      <c r="B193" s="523"/>
      <c r="C193" s="508"/>
      <c r="D193" s="444" t="str">
        <f t="shared" si="2"/>
        <v/>
      </c>
      <c r="E193" s="508"/>
      <c r="F193" s="508"/>
    </row>
    <row r="194" spans="1:6" x14ac:dyDescent="0.25">
      <c r="A194" s="528" t="s">
        <v>6782</v>
      </c>
      <c r="B194" s="523"/>
      <c r="C194" s="508"/>
      <c r="D194" s="444" t="str">
        <f t="shared" si="2"/>
        <v/>
      </c>
      <c r="E194" s="508"/>
      <c r="F194" s="508"/>
    </row>
    <row r="195" spans="1:6" x14ac:dyDescent="0.25">
      <c r="A195" s="528" t="s">
        <v>6782</v>
      </c>
      <c r="B195" s="523"/>
      <c r="C195" s="508"/>
      <c r="D195" s="444" t="str">
        <f t="shared" si="2"/>
        <v/>
      </c>
      <c r="E195" s="508"/>
      <c r="F195" s="508"/>
    </row>
    <row r="196" spans="1:6" x14ac:dyDescent="0.25">
      <c r="A196" s="528" t="s">
        <v>6782</v>
      </c>
      <c r="B196" s="523"/>
      <c r="C196" s="508"/>
      <c r="D196" s="444" t="str">
        <f t="shared" si="2"/>
        <v/>
      </c>
      <c r="E196" s="508"/>
      <c r="F196" s="508"/>
    </row>
    <row r="197" spans="1:6" x14ac:dyDescent="0.25">
      <c r="A197" s="528" t="s">
        <v>6782</v>
      </c>
      <c r="B197" s="523"/>
      <c r="C197" s="508"/>
      <c r="D197" s="444" t="str">
        <f t="shared" ref="D197:D220" si="3">_xlfn.CONCAT(A197,B197)</f>
        <v/>
      </c>
      <c r="E197" s="508"/>
      <c r="F197" s="508"/>
    </row>
    <row r="198" spans="1:6" x14ac:dyDescent="0.25">
      <c r="A198" s="528" t="s">
        <v>6782</v>
      </c>
      <c r="B198" s="523"/>
      <c r="C198" s="508"/>
      <c r="D198" s="444" t="str">
        <f t="shared" si="3"/>
        <v/>
      </c>
      <c r="E198" s="508"/>
      <c r="F198" s="508"/>
    </row>
    <row r="199" spans="1:6" x14ac:dyDescent="0.25">
      <c r="A199" s="528" t="s">
        <v>6782</v>
      </c>
      <c r="B199" s="523"/>
      <c r="C199" s="508"/>
      <c r="D199" s="444" t="str">
        <f t="shared" si="3"/>
        <v/>
      </c>
      <c r="E199" s="508"/>
      <c r="F199" s="508"/>
    </row>
    <row r="200" spans="1:6" x14ac:dyDescent="0.25">
      <c r="A200" s="528" t="s">
        <v>6782</v>
      </c>
      <c r="B200" s="523"/>
      <c r="C200" s="508"/>
      <c r="D200" s="444" t="str">
        <f t="shared" si="3"/>
        <v/>
      </c>
      <c r="E200" s="508"/>
      <c r="F200" s="508"/>
    </row>
    <row r="201" spans="1:6" x14ac:dyDescent="0.25">
      <c r="A201" s="528" t="s">
        <v>6782</v>
      </c>
      <c r="B201" s="523"/>
      <c r="C201" s="508"/>
      <c r="D201" s="444" t="str">
        <f t="shared" si="3"/>
        <v/>
      </c>
      <c r="E201" s="508"/>
      <c r="F201" s="508"/>
    </row>
    <row r="202" spans="1:6" x14ac:dyDescent="0.25">
      <c r="A202" s="528" t="s">
        <v>6782</v>
      </c>
      <c r="B202" s="523"/>
      <c r="C202" s="508"/>
      <c r="D202" s="444" t="str">
        <f t="shared" si="3"/>
        <v/>
      </c>
      <c r="E202" s="508"/>
      <c r="F202" s="508"/>
    </row>
    <row r="203" spans="1:6" x14ac:dyDescent="0.25">
      <c r="A203" s="528" t="s">
        <v>6782</v>
      </c>
      <c r="B203" s="524"/>
      <c r="C203" s="508"/>
      <c r="D203" s="444" t="str">
        <f t="shared" si="3"/>
        <v/>
      </c>
      <c r="E203" s="508"/>
      <c r="F203" s="508"/>
    </row>
    <row r="204" spans="1:6" x14ac:dyDescent="0.25">
      <c r="A204" s="528" t="s">
        <v>6782</v>
      </c>
      <c r="B204" s="524"/>
      <c r="C204" s="508"/>
      <c r="D204" s="444" t="str">
        <f t="shared" si="3"/>
        <v/>
      </c>
      <c r="E204" s="508"/>
      <c r="F204" s="508"/>
    </row>
    <row r="205" spans="1:6" x14ac:dyDescent="0.25">
      <c r="A205" s="528" t="s">
        <v>6782</v>
      </c>
      <c r="B205" s="527"/>
      <c r="C205" s="508"/>
      <c r="D205" s="444" t="str">
        <f t="shared" si="3"/>
        <v/>
      </c>
      <c r="E205" s="508"/>
      <c r="F205" s="508"/>
    </row>
    <row r="206" spans="1:6" x14ac:dyDescent="0.25">
      <c r="A206" s="528" t="s">
        <v>6782</v>
      </c>
      <c r="B206" s="523"/>
      <c r="C206" s="508"/>
      <c r="D206" s="444" t="str">
        <f t="shared" si="3"/>
        <v/>
      </c>
      <c r="E206" s="508"/>
      <c r="F206" s="508"/>
    </row>
    <row r="207" spans="1:6" x14ac:dyDescent="0.25">
      <c r="A207" s="528" t="s">
        <v>6782</v>
      </c>
      <c r="B207" s="445"/>
      <c r="C207" s="508"/>
      <c r="D207" s="444" t="str">
        <f t="shared" si="3"/>
        <v/>
      </c>
      <c r="E207" s="508"/>
      <c r="F207" s="508"/>
    </row>
    <row r="208" spans="1:6" x14ac:dyDescent="0.25">
      <c r="A208" s="528" t="s">
        <v>6782</v>
      </c>
      <c r="B208" s="445"/>
      <c r="C208" s="508"/>
      <c r="D208" s="444" t="str">
        <f t="shared" si="3"/>
        <v/>
      </c>
      <c r="E208" s="508"/>
      <c r="F208" s="508"/>
    </row>
    <row r="209" spans="1:6" x14ac:dyDescent="0.25">
      <c r="A209" s="528" t="s">
        <v>6782</v>
      </c>
      <c r="B209" s="445"/>
      <c r="C209" s="508"/>
      <c r="D209" s="444" t="str">
        <f t="shared" si="3"/>
        <v/>
      </c>
      <c r="E209" s="508"/>
      <c r="F209" s="508"/>
    </row>
    <row r="210" spans="1:6" x14ac:dyDescent="0.25">
      <c r="A210" s="528" t="s">
        <v>6782</v>
      </c>
      <c r="B210" s="445"/>
      <c r="C210" s="508"/>
      <c r="D210" s="444" t="str">
        <f t="shared" si="3"/>
        <v/>
      </c>
      <c r="E210" s="508"/>
      <c r="F210" s="508"/>
    </row>
    <row r="211" spans="1:6" x14ac:dyDescent="0.25">
      <c r="A211" s="528" t="s">
        <v>6782</v>
      </c>
      <c r="B211" s="445"/>
      <c r="C211" s="508"/>
      <c r="D211" s="444" t="str">
        <f t="shared" si="3"/>
        <v/>
      </c>
      <c r="E211" s="508"/>
      <c r="F211" s="508"/>
    </row>
    <row r="212" spans="1:6" x14ac:dyDescent="0.25">
      <c r="A212" s="528" t="s">
        <v>6782</v>
      </c>
      <c r="B212" s="445"/>
      <c r="C212" s="508"/>
      <c r="D212" s="444" t="str">
        <f t="shared" si="3"/>
        <v/>
      </c>
      <c r="E212" s="508"/>
      <c r="F212" s="508"/>
    </row>
    <row r="213" spans="1:6" x14ac:dyDescent="0.25">
      <c r="A213" s="528" t="s">
        <v>6782</v>
      </c>
      <c r="B213" s="445"/>
      <c r="C213" s="508"/>
      <c r="D213" s="444" t="str">
        <f t="shared" si="3"/>
        <v/>
      </c>
      <c r="E213" s="508"/>
      <c r="F213" s="508"/>
    </row>
    <row r="214" spans="1:6" x14ac:dyDescent="0.25">
      <c r="A214" s="528" t="s">
        <v>6782</v>
      </c>
      <c r="B214" s="445"/>
      <c r="C214" s="508"/>
      <c r="D214" s="444" t="str">
        <f t="shared" si="3"/>
        <v/>
      </c>
      <c r="E214" s="508"/>
      <c r="F214" s="508"/>
    </row>
    <row r="215" spans="1:6" x14ac:dyDescent="0.25">
      <c r="A215" s="528" t="s">
        <v>6782</v>
      </c>
      <c r="B215" s="445"/>
      <c r="C215" s="508"/>
      <c r="D215" s="444" t="str">
        <f t="shared" si="3"/>
        <v/>
      </c>
      <c r="E215" s="508"/>
      <c r="F215" s="508"/>
    </row>
    <row r="216" spans="1:6" x14ac:dyDescent="0.25">
      <c r="A216" s="528" t="s">
        <v>6782</v>
      </c>
      <c r="B216" s="445"/>
      <c r="C216" s="508"/>
      <c r="D216" s="444" t="str">
        <f t="shared" si="3"/>
        <v/>
      </c>
      <c r="E216" s="508"/>
      <c r="F216" s="508"/>
    </row>
    <row r="217" spans="1:6" x14ac:dyDescent="0.25">
      <c r="A217" s="528" t="s">
        <v>6782</v>
      </c>
      <c r="B217" s="445"/>
      <c r="C217" s="508"/>
      <c r="D217" s="444" t="str">
        <f t="shared" si="3"/>
        <v/>
      </c>
      <c r="E217" s="508"/>
      <c r="F217" s="508"/>
    </row>
    <row r="218" spans="1:6" x14ac:dyDescent="0.25">
      <c r="A218" s="528" t="s">
        <v>6782</v>
      </c>
      <c r="B218" s="445"/>
      <c r="C218" s="508"/>
      <c r="D218" s="444" t="str">
        <f t="shared" si="3"/>
        <v/>
      </c>
      <c r="E218" s="508"/>
      <c r="F218" s="508"/>
    </row>
    <row r="219" spans="1:6" x14ac:dyDescent="0.25">
      <c r="A219" s="528" t="s">
        <v>6782</v>
      </c>
      <c r="B219" s="445"/>
      <c r="C219" s="508"/>
      <c r="D219" s="444" t="str">
        <f t="shared" si="3"/>
        <v/>
      </c>
      <c r="E219" s="508"/>
      <c r="F219" s="508"/>
    </row>
    <row r="220" spans="1:6" x14ac:dyDescent="0.25">
      <c r="A220" s="528" t="s">
        <v>6782</v>
      </c>
      <c r="B220" s="445"/>
      <c r="C220" s="508"/>
      <c r="D220" s="444" t="str">
        <f t="shared" si="3"/>
        <v/>
      </c>
      <c r="E220" s="508"/>
      <c r="F220" s="508"/>
    </row>
    <row r="221" spans="1:6" x14ac:dyDescent="0.25">
      <c r="A221" s="528" t="s">
        <v>6782</v>
      </c>
      <c r="B221" s="445"/>
      <c r="C221" s="508"/>
      <c r="D221" s="444" t="s">
        <v>6778</v>
      </c>
      <c r="E221" s="508"/>
      <c r="F221" s="508"/>
    </row>
    <row r="222" spans="1:6" x14ac:dyDescent="0.25">
      <c r="A222" s="528" t="s">
        <v>6782</v>
      </c>
      <c r="B222" s="445"/>
      <c r="C222" s="508"/>
      <c r="D222" s="444" t="s">
        <v>6778</v>
      </c>
      <c r="E222" s="508"/>
      <c r="F222" s="508"/>
    </row>
    <row r="223" spans="1:6" x14ac:dyDescent="0.25">
      <c r="A223" s="528" t="s">
        <v>6782</v>
      </c>
      <c r="B223" s="445"/>
      <c r="C223" s="508"/>
      <c r="D223" s="444" t="s">
        <v>6778</v>
      </c>
      <c r="E223" s="508"/>
      <c r="F223" s="508"/>
    </row>
    <row r="224" spans="1:6" x14ac:dyDescent="0.25">
      <c r="A224" s="528" t="s">
        <v>6782</v>
      </c>
      <c r="B224" s="445"/>
      <c r="C224" s="508"/>
      <c r="D224" s="444" t="s">
        <v>6778</v>
      </c>
      <c r="E224" s="508"/>
      <c r="F224" s="508"/>
    </row>
    <row r="225" spans="1:6" x14ac:dyDescent="0.25">
      <c r="A225" s="528" t="s">
        <v>6782</v>
      </c>
      <c r="B225" s="445"/>
      <c r="C225" s="508"/>
      <c r="D225" s="444" t="s">
        <v>6778</v>
      </c>
      <c r="E225" s="508"/>
      <c r="F225" s="508"/>
    </row>
    <row r="226" spans="1:6" x14ac:dyDescent="0.25">
      <c r="A226" s="528" t="s">
        <v>6782</v>
      </c>
      <c r="B226" s="445"/>
      <c r="C226" s="508"/>
      <c r="D226" s="444" t="s">
        <v>6788</v>
      </c>
      <c r="E226" s="508"/>
      <c r="F226" s="508"/>
    </row>
    <row r="227" spans="1:6" x14ac:dyDescent="0.25">
      <c r="A227" s="528" t="s">
        <v>6782</v>
      </c>
      <c r="B227" s="445"/>
      <c r="C227" s="508"/>
      <c r="D227" s="444" t="s">
        <v>6788</v>
      </c>
      <c r="E227" s="508"/>
      <c r="F227" s="508"/>
    </row>
    <row r="228" spans="1:6" x14ac:dyDescent="0.25">
      <c r="A228" s="528" t="s">
        <v>6782</v>
      </c>
      <c r="B228" s="445"/>
      <c r="C228" s="508"/>
      <c r="D228" s="444" t="s">
        <v>6788</v>
      </c>
      <c r="E228" s="508"/>
      <c r="F228" s="508"/>
    </row>
    <row r="229" spans="1:6" x14ac:dyDescent="0.25">
      <c r="A229" s="528" t="s">
        <v>6782</v>
      </c>
      <c r="B229" s="445"/>
      <c r="C229" s="508"/>
      <c r="D229" s="444" t="s">
        <v>6788</v>
      </c>
      <c r="E229" s="508"/>
      <c r="F229" s="508"/>
    </row>
    <row r="230" spans="1:6" x14ac:dyDescent="0.25">
      <c r="A230" s="528" t="s">
        <v>6782</v>
      </c>
      <c r="B230" s="445"/>
      <c r="C230" s="508"/>
      <c r="D230" s="444" t="s">
        <v>6788</v>
      </c>
      <c r="E230" s="508"/>
      <c r="F230" s="508"/>
    </row>
    <row r="231" spans="1:6" x14ac:dyDescent="0.25">
      <c r="A231" s="528" t="s">
        <v>6782</v>
      </c>
      <c r="B231" s="445"/>
      <c r="C231" s="508"/>
      <c r="D231" s="444" t="s">
        <v>6788</v>
      </c>
      <c r="E231" s="508"/>
      <c r="F231" s="508"/>
    </row>
    <row r="232" spans="1:6" x14ac:dyDescent="0.25">
      <c r="A232" s="528" t="s">
        <v>6782</v>
      </c>
      <c r="B232" s="445"/>
      <c r="C232" s="508"/>
      <c r="D232" s="444" t="s">
        <v>6788</v>
      </c>
      <c r="E232" s="508"/>
      <c r="F232" s="508"/>
    </row>
    <row r="233" spans="1:6" x14ac:dyDescent="0.25">
      <c r="A233" s="528" t="s">
        <v>6782</v>
      </c>
      <c r="B233" s="445"/>
      <c r="C233" s="508"/>
      <c r="D233" s="444" t="s">
        <v>6788</v>
      </c>
      <c r="E233" s="508"/>
      <c r="F233" s="508"/>
    </row>
    <row r="234" spans="1:6" x14ac:dyDescent="0.25">
      <c r="A234" s="528" t="s">
        <v>6782</v>
      </c>
      <c r="B234" s="445"/>
      <c r="C234" s="508"/>
      <c r="D234" s="444" t="s">
        <v>6788</v>
      </c>
      <c r="E234" s="508"/>
      <c r="F234" s="508"/>
    </row>
    <row r="235" spans="1:6" x14ac:dyDescent="0.25">
      <c r="A235" s="528" t="s">
        <v>6782</v>
      </c>
      <c r="B235" s="445"/>
      <c r="C235" s="508"/>
      <c r="D235" s="444" t="s">
        <v>6788</v>
      </c>
      <c r="E235" s="508"/>
      <c r="F235" s="508"/>
    </row>
    <row r="236" spans="1:6" x14ac:dyDescent="0.25">
      <c r="A236" s="528" t="s">
        <v>6782</v>
      </c>
      <c r="B236" s="445"/>
      <c r="C236" s="508"/>
      <c r="D236" s="444" t="s">
        <v>6788</v>
      </c>
      <c r="E236" s="508"/>
      <c r="F236" s="508"/>
    </row>
    <row r="237" spans="1:6" x14ac:dyDescent="0.25">
      <c r="A237" s="528" t="s">
        <v>6782</v>
      </c>
      <c r="B237" s="445"/>
      <c r="C237" s="508"/>
      <c r="D237" s="444" t="s">
        <v>6788</v>
      </c>
      <c r="E237" s="508"/>
      <c r="F237" s="508"/>
    </row>
    <row r="238" spans="1:6" x14ac:dyDescent="0.25">
      <c r="A238" s="528" t="s">
        <v>6782</v>
      </c>
      <c r="B238" s="445"/>
      <c r="C238" s="508"/>
      <c r="D238" s="444" t="s">
        <v>6788</v>
      </c>
      <c r="E238" s="508"/>
      <c r="F238" s="508"/>
    </row>
    <row r="239" spans="1:6" x14ac:dyDescent="0.25">
      <c r="A239" s="528" t="s">
        <v>6782</v>
      </c>
      <c r="B239" s="445"/>
      <c r="C239" s="508"/>
      <c r="D239" s="444" t="s">
        <v>6788</v>
      </c>
      <c r="E239" s="508"/>
      <c r="F239" s="508"/>
    </row>
    <row r="240" spans="1:6" x14ac:dyDescent="0.25">
      <c r="A240" s="528" t="s">
        <v>6782</v>
      </c>
      <c r="B240" s="445"/>
      <c r="C240" s="508"/>
      <c r="D240" s="444" t="s">
        <v>6788</v>
      </c>
      <c r="E240" s="508"/>
      <c r="F240" s="508"/>
    </row>
    <row r="241" spans="1:6" x14ac:dyDescent="0.25">
      <c r="A241" s="528" t="s">
        <v>6782</v>
      </c>
      <c r="B241" s="445"/>
      <c r="C241" s="508"/>
      <c r="D241" s="444" t="s">
        <v>6788</v>
      </c>
      <c r="E241" s="508"/>
      <c r="F241" s="508"/>
    </row>
    <row r="242" spans="1:6" x14ac:dyDescent="0.25">
      <c r="A242" s="528" t="s">
        <v>6782</v>
      </c>
      <c r="B242" s="445"/>
      <c r="C242" s="508"/>
      <c r="D242" s="444" t="s">
        <v>6788</v>
      </c>
      <c r="E242" s="508"/>
      <c r="F242" s="508"/>
    </row>
    <row r="243" spans="1:6" x14ac:dyDescent="0.25">
      <c r="A243" s="528" t="s">
        <v>6782</v>
      </c>
      <c r="B243" s="445"/>
      <c r="C243" s="508"/>
      <c r="D243" s="444" t="s">
        <v>6788</v>
      </c>
      <c r="E243" s="508"/>
      <c r="F243" s="508"/>
    </row>
    <row r="244" spans="1:6" x14ac:dyDescent="0.25">
      <c r="A244" s="528" t="s">
        <v>6782</v>
      </c>
      <c r="B244" s="445"/>
      <c r="C244" s="508"/>
      <c r="D244" s="444" t="s">
        <v>6788</v>
      </c>
      <c r="E244" s="508"/>
      <c r="F244" s="508"/>
    </row>
    <row r="245" spans="1:6" x14ac:dyDescent="0.25">
      <c r="A245" s="528" t="s">
        <v>6782</v>
      </c>
      <c r="B245" s="445"/>
      <c r="C245" s="508"/>
      <c r="D245" s="444" t="s">
        <v>6788</v>
      </c>
      <c r="E245" s="508"/>
      <c r="F245" s="508"/>
    </row>
    <row r="246" spans="1:6" x14ac:dyDescent="0.25">
      <c r="A246" s="528" t="s">
        <v>6782</v>
      </c>
      <c r="B246" s="445"/>
      <c r="C246" s="508"/>
      <c r="D246" s="444" t="s">
        <v>6788</v>
      </c>
      <c r="E246" s="508"/>
      <c r="F246" s="508"/>
    </row>
    <row r="247" spans="1:6" x14ac:dyDescent="0.25">
      <c r="A247" s="528" t="s">
        <v>6782</v>
      </c>
      <c r="B247" s="445"/>
      <c r="C247" s="508"/>
      <c r="D247" s="444" t="s">
        <v>6788</v>
      </c>
      <c r="E247" s="508"/>
      <c r="F247" s="508"/>
    </row>
    <row r="248" spans="1:6" x14ac:dyDescent="0.25">
      <c r="A248" s="528" t="s">
        <v>6782</v>
      </c>
      <c r="B248" s="445"/>
      <c r="C248" s="508"/>
      <c r="D248" s="444" t="s">
        <v>6788</v>
      </c>
      <c r="E248" s="508"/>
      <c r="F248" s="508"/>
    </row>
    <row r="249" spans="1:6" x14ac:dyDescent="0.25">
      <c r="A249" s="528" t="s">
        <v>6782</v>
      </c>
      <c r="B249" s="445"/>
      <c r="C249" s="508"/>
      <c r="D249" s="444" t="s">
        <v>6788</v>
      </c>
      <c r="E249" s="508"/>
      <c r="F249" s="508"/>
    </row>
    <row r="250" spans="1:6" x14ac:dyDescent="0.25">
      <c r="A250" s="528" t="s">
        <v>6782</v>
      </c>
      <c r="B250" s="445"/>
      <c r="C250" s="508"/>
      <c r="D250" s="444" t="s">
        <v>6788</v>
      </c>
      <c r="E250" s="508"/>
      <c r="F250" s="508"/>
    </row>
    <row r="251" spans="1:6" x14ac:dyDescent="0.25">
      <c r="A251" s="528" t="s">
        <v>6782</v>
      </c>
      <c r="B251" s="445"/>
      <c r="C251" s="508"/>
      <c r="D251" s="444" t="s">
        <v>6788</v>
      </c>
      <c r="E251" s="508"/>
      <c r="F251" s="508"/>
    </row>
    <row r="252" spans="1:6" x14ac:dyDescent="0.25">
      <c r="A252" s="528" t="s">
        <v>6782</v>
      </c>
      <c r="B252" s="445"/>
      <c r="C252" s="508"/>
      <c r="D252" s="444" t="s">
        <v>6788</v>
      </c>
      <c r="E252" s="508"/>
      <c r="F252" s="508"/>
    </row>
    <row r="253" spans="1:6" x14ac:dyDescent="0.25">
      <c r="A253" s="528" t="s">
        <v>6782</v>
      </c>
      <c r="B253" s="445"/>
      <c r="C253" s="508"/>
      <c r="D253" s="444" t="s">
        <v>6788</v>
      </c>
      <c r="E253" s="508"/>
      <c r="F253" s="508"/>
    </row>
    <row r="254" spans="1:6" x14ac:dyDescent="0.25">
      <c r="A254" s="528" t="s">
        <v>6782</v>
      </c>
      <c r="B254" s="445"/>
      <c r="C254" s="508"/>
      <c r="D254" s="444" t="s">
        <v>6788</v>
      </c>
      <c r="E254" s="508"/>
      <c r="F254" s="508"/>
    </row>
    <row r="255" spans="1:6" x14ac:dyDescent="0.25">
      <c r="A255" s="528" t="s">
        <v>6782</v>
      </c>
      <c r="B255" s="445"/>
      <c r="C255" s="508"/>
      <c r="D255" s="444" t="s">
        <v>6788</v>
      </c>
      <c r="E255" s="508"/>
      <c r="F255" s="508"/>
    </row>
    <row r="256" spans="1:6" x14ac:dyDescent="0.25">
      <c r="A256" s="528" t="s">
        <v>6782</v>
      </c>
      <c r="B256" s="445"/>
      <c r="C256" s="508"/>
      <c r="D256" s="444" t="s">
        <v>6788</v>
      </c>
      <c r="E256" s="508"/>
      <c r="F256" s="508"/>
    </row>
    <row r="257" spans="1:6" x14ac:dyDescent="0.25">
      <c r="A257" s="528" t="s">
        <v>6782</v>
      </c>
      <c r="B257" s="445"/>
      <c r="C257" s="508"/>
      <c r="D257" s="444" t="s">
        <v>6788</v>
      </c>
      <c r="E257" s="508"/>
      <c r="F257" s="508"/>
    </row>
    <row r="258" spans="1:6" x14ac:dyDescent="0.25">
      <c r="A258" s="528" t="s">
        <v>6782</v>
      </c>
      <c r="B258" s="445"/>
      <c r="C258" s="508"/>
      <c r="D258" s="444" t="s">
        <v>6788</v>
      </c>
      <c r="E258" s="508"/>
      <c r="F258" s="508"/>
    </row>
    <row r="259" spans="1:6" x14ac:dyDescent="0.25">
      <c r="A259" s="528" t="s">
        <v>6782</v>
      </c>
      <c r="B259" s="445"/>
      <c r="C259" s="508"/>
      <c r="D259" s="444" t="s">
        <v>6788</v>
      </c>
      <c r="E259" s="508"/>
      <c r="F259" s="508"/>
    </row>
    <row r="260" spans="1:6" x14ac:dyDescent="0.25">
      <c r="A260" s="528" t="s">
        <v>6782</v>
      </c>
      <c r="B260" s="445"/>
      <c r="C260" s="508"/>
      <c r="D260" s="444" t="s">
        <v>6788</v>
      </c>
      <c r="E260" s="508"/>
      <c r="F260" s="508"/>
    </row>
    <row r="261" spans="1:6" x14ac:dyDescent="0.25">
      <c r="A261" s="528" t="s">
        <v>6782</v>
      </c>
      <c r="B261" s="445"/>
      <c r="C261" s="508"/>
      <c r="D261" s="444" t="s">
        <v>6788</v>
      </c>
      <c r="E261" s="508"/>
      <c r="F261" s="508"/>
    </row>
    <row r="262" spans="1:6" x14ac:dyDescent="0.25">
      <c r="A262" s="528" t="s">
        <v>6782</v>
      </c>
      <c r="B262" s="445"/>
      <c r="C262" s="508"/>
      <c r="D262" s="444" t="s">
        <v>6788</v>
      </c>
      <c r="E262" s="508"/>
      <c r="F262" s="508"/>
    </row>
    <row r="263" spans="1:6" x14ac:dyDescent="0.25">
      <c r="A263" s="528" t="s">
        <v>6782</v>
      </c>
      <c r="B263" s="445"/>
      <c r="C263" s="508"/>
      <c r="D263" s="444" t="s">
        <v>6788</v>
      </c>
      <c r="E263" s="508"/>
      <c r="F263" s="508"/>
    </row>
    <row r="264" spans="1:6" x14ac:dyDescent="0.25">
      <c r="A264" s="528" t="s">
        <v>6782</v>
      </c>
      <c r="B264" s="445"/>
      <c r="C264" s="508"/>
      <c r="D264" s="444" t="s">
        <v>6788</v>
      </c>
      <c r="E264" s="508"/>
      <c r="F264" s="508"/>
    </row>
    <row r="265" spans="1:6" x14ac:dyDescent="0.25">
      <c r="A265" s="528" t="s">
        <v>6782</v>
      </c>
      <c r="B265" s="445"/>
      <c r="C265" s="508"/>
      <c r="D265" s="444" t="s">
        <v>6788</v>
      </c>
      <c r="E265" s="508"/>
      <c r="F265" s="508"/>
    </row>
    <row r="266" spans="1:6" x14ac:dyDescent="0.25">
      <c r="A266" s="528" t="s">
        <v>6782</v>
      </c>
      <c r="B266" s="445"/>
      <c r="C266" s="508"/>
      <c r="D266" s="444" t="s">
        <v>6788</v>
      </c>
      <c r="E266" s="508"/>
      <c r="F266" s="508"/>
    </row>
    <row r="267" spans="1:6" x14ac:dyDescent="0.25">
      <c r="A267" s="528" t="s">
        <v>6782</v>
      </c>
      <c r="B267" s="445"/>
      <c r="C267" s="508"/>
      <c r="D267" s="444" t="s">
        <v>6788</v>
      </c>
      <c r="E267" s="508"/>
      <c r="F267" s="508"/>
    </row>
    <row r="268" spans="1:6" x14ac:dyDescent="0.25">
      <c r="A268" s="528" t="s">
        <v>6782</v>
      </c>
      <c r="B268" s="445"/>
      <c r="C268" s="508"/>
      <c r="D268" s="444" t="s">
        <v>6788</v>
      </c>
      <c r="E268" s="508"/>
      <c r="F268" s="508"/>
    </row>
    <row r="269" spans="1:6" x14ac:dyDescent="0.25">
      <c r="A269" s="528" t="s">
        <v>6782</v>
      </c>
      <c r="B269" s="445"/>
      <c r="C269" s="508"/>
      <c r="D269" s="444" t="s">
        <v>6788</v>
      </c>
      <c r="E269" s="508"/>
      <c r="F269" s="508"/>
    </row>
    <row r="270" spans="1:6" x14ac:dyDescent="0.25">
      <c r="A270" s="528" t="s">
        <v>6782</v>
      </c>
      <c r="B270" s="445"/>
      <c r="C270" s="508"/>
      <c r="D270" s="444" t="s">
        <v>6788</v>
      </c>
      <c r="E270" s="508"/>
      <c r="F270" s="508"/>
    </row>
    <row r="271" spans="1:6" x14ac:dyDescent="0.25">
      <c r="A271" s="528" t="s">
        <v>6782</v>
      </c>
      <c r="B271" s="445"/>
      <c r="C271" s="508"/>
      <c r="D271" s="444" t="s">
        <v>6788</v>
      </c>
      <c r="E271" s="508"/>
      <c r="F271" s="508"/>
    </row>
    <row r="272" spans="1:6" x14ac:dyDescent="0.25">
      <c r="A272" s="528" t="s">
        <v>6782</v>
      </c>
      <c r="B272" s="445"/>
      <c r="C272" s="508"/>
      <c r="D272" s="444" t="s">
        <v>6788</v>
      </c>
      <c r="E272" s="508"/>
      <c r="F272" s="508"/>
    </row>
    <row r="273" spans="1:6" x14ac:dyDescent="0.25">
      <c r="A273" s="528" t="s">
        <v>6782</v>
      </c>
      <c r="B273" s="445"/>
      <c r="C273" s="508"/>
      <c r="D273" s="444" t="s">
        <v>6788</v>
      </c>
      <c r="E273" s="508"/>
      <c r="F273" s="508"/>
    </row>
    <row r="274" spans="1:6" x14ac:dyDescent="0.25">
      <c r="A274" s="528" t="s">
        <v>6782</v>
      </c>
      <c r="B274" s="445"/>
      <c r="C274" s="508"/>
      <c r="D274" s="444" t="s">
        <v>6788</v>
      </c>
      <c r="E274" s="508"/>
      <c r="F274" s="508"/>
    </row>
    <row r="275" spans="1:6" x14ac:dyDescent="0.25">
      <c r="A275" s="528" t="s">
        <v>6782</v>
      </c>
      <c r="B275" s="445"/>
      <c r="C275" s="508"/>
      <c r="D275" s="444" t="s">
        <v>6788</v>
      </c>
      <c r="E275" s="508"/>
      <c r="F275" s="508"/>
    </row>
    <row r="276" spans="1:6" x14ac:dyDescent="0.25">
      <c r="A276" s="528" t="s">
        <v>6782</v>
      </c>
      <c r="B276" s="445"/>
      <c r="C276" s="508"/>
      <c r="D276" s="444" t="s">
        <v>6788</v>
      </c>
      <c r="E276" s="508"/>
      <c r="F276" s="508"/>
    </row>
    <row r="277" spans="1:6" x14ac:dyDescent="0.25">
      <c r="A277" s="528" t="s">
        <v>6782</v>
      </c>
      <c r="B277" s="445"/>
      <c r="C277" s="508"/>
      <c r="D277" s="444" t="s">
        <v>6788</v>
      </c>
      <c r="E277" s="508"/>
      <c r="F277" s="508"/>
    </row>
    <row r="278" spans="1:6" x14ac:dyDescent="0.25">
      <c r="A278" s="528" t="s">
        <v>6782</v>
      </c>
      <c r="B278" s="445"/>
      <c r="C278" s="508"/>
      <c r="D278" s="444" t="s">
        <v>6788</v>
      </c>
      <c r="E278" s="508"/>
      <c r="F278" s="508"/>
    </row>
    <row r="279" spans="1:6" x14ac:dyDescent="0.25">
      <c r="A279" s="528" t="s">
        <v>6782</v>
      </c>
      <c r="B279" s="445"/>
      <c r="C279" s="508"/>
      <c r="D279" s="444" t="s">
        <v>6788</v>
      </c>
      <c r="E279" s="508"/>
      <c r="F279" s="508"/>
    </row>
    <row r="280" spans="1:6" x14ac:dyDescent="0.25">
      <c r="A280" s="528" t="s">
        <v>6782</v>
      </c>
      <c r="B280" s="445"/>
      <c r="C280" s="508"/>
      <c r="D280" s="444" t="s">
        <v>6788</v>
      </c>
      <c r="E280" s="508"/>
      <c r="F280" s="508"/>
    </row>
    <row r="281" spans="1:6" x14ac:dyDescent="0.25">
      <c r="A281" s="528" t="s">
        <v>6782</v>
      </c>
      <c r="B281" s="445"/>
      <c r="C281" s="508"/>
      <c r="D281" s="444" t="s">
        <v>6788</v>
      </c>
      <c r="E281" s="508"/>
      <c r="F281" s="508"/>
    </row>
    <row r="282" spans="1:6" x14ac:dyDescent="0.25">
      <c r="A282" s="528" t="s">
        <v>6782</v>
      </c>
      <c r="B282" s="445"/>
      <c r="C282" s="508"/>
      <c r="D282" s="444" t="s">
        <v>6788</v>
      </c>
      <c r="E282" s="508"/>
      <c r="F282" s="508"/>
    </row>
    <row r="283" spans="1:6" x14ac:dyDescent="0.25">
      <c r="A283" s="528" t="s">
        <v>6782</v>
      </c>
      <c r="B283" s="445"/>
      <c r="C283" s="508"/>
      <c r="D283" s="444" t="s">
        <v>6788</v>
      </c>
      <c r="E283" s="508"/>
      <c r="F283" s="508"/>
    </row>
    <row r="284" spans="1:6" x14ac:dyDescent="0.25">
      <c r="A284" s="528" t="s">
        <v>6782</v>
      </c>
      <c r="B284" s="445"/>
      <c r="C284" s="508"/>
      <c r="D284" s="444" t="s">
        <v>6788</v>
      </c>
      <c r="E284" s="508"/>
      <c r="F284" s="508"/>
    </row>
    <row r="285" spans="1:6" x14ac:dyDescent="0.25">
      <c r="A285" s="528" t="s">
        <v>6782</v>
      </c>
      <c r="B285" s="445"/>
      <c r="C285" s="508"/>
      <c r="D285" s="444" t="s">
        <v>6788</v>
      </c>
      <c r="E285" s="508"/>
      <c r="F285" s="508"/>
    </row>
    <row r="286" spans="1:6" x14ac:dyDescent="0.25">
      <c r="A286" s="528" t="s">
        <v>6782</v>
      </c>
      <c r="B286" s="445"/>
      <c r="C286" s="508"/>
      <c r="D286" s="444" t="s">
        <v>6788</v>
      </c>
      <c r="E286" s="508"/>
      <c r="F286" s="508"/>
    </row>
    <row r="287" spans="1:6" x14ac:dyDescent="0.25">
      <c r="A287" s="528" t="s">
        <v>6782</v>
      </c>
      <c r="B287" s="445"/>
      <c r="C287" s="508"/>
      <c r="D287" s="444" t="s">
        <v>6788</v>
      </c>
      <c r="E287" s="508"/>
      <c r="F287" s="508"/>
    </row>
    <row r="288" spans="1:6" x14ac:dyDescent="0.25">
      <c r="A288" s="528" t="s">
        <v>6782</v>
      </c>
      <c r="B288" s="445"/>
      <c r="C288" s="508"/>
      <c r="D288" s="444" t="s">
        <v>6788</v>
      </c>
      <c r="E288" s="508"/>
      <c r="F288" s="508"/>
    </row>
    <row r="289" spans="1:6" x14ac:dyDescent="0.25">
      <c r="A289" s="528" t="s">
        <v>6782</v>
      </c>
      <c r="B289" s="445"/>
      <c r="C289" s="508"/>
      <c r="D289" s="444" t="s">
        <v>6788</v>
      </c>
      <c r="E289" s="508"/>
      <c r="F289" s="508"/>
    </row>
    <row r="290" spans="1:6" x14ac:dyDescent="0.25">
      <c r="A290" s="528" t="s">
        <v>6782</v>
      </c>
      <c r="B290" s="445"/>
      <c r="C290" s="508"/>
      <c r="D290" s="444" t="s">
        <v>6788</v>
      </c>
      <c r="E290" s="508"/>
      <c r="F290" s="508"/>
    </row>
    <row r="291" spans="1:6" x14ac:dyDescent="0.25">
      <c r="A291" s="528" t="s">
        <v>6782</v>
      </c>
      <c r="B291" s="445"/>
      <c r="C291" s="508"/>
      <c r="D291" s="444" t="s">
        <v>6788</v>
      </c>
      <c r="E291" s="508"/>
      <c r="F291" s="508"/>
    </row>
    <row r="292" spans="1:6" x14ac:dyDescent="0.25">
      <c r="A292" s="528" t="s">
        <v>6782</v>
      </c>
      <c r="B292" s="445"/>
      <c r="C292" s="508"/>
      <c r="D292" s="444" t="s">
        <v>6788</v>
      </c>
      <c r="E292" s="508"/>
      <c r="F292" s="508"/>
    </row>
    <row r="293" spans="1:6" x14ac:dyDescent="0.25">
      <c r="A293" s="528" t="s">
        <v>6782</v>
      </c>
      <c r="B293" s="445"/>
      <c r="C293" s="508"/>
      <c r="D293" s="444" t="s">
        <v>6788</v>
      </c>
      <c r="E293" s="508"/>
      <c r="F293" s="508"/>
    </row>
    <row r="294" spans="1:6" x14ac:dyDescent="0.25">
      <c r="A294" s="528" t="s">
        <v>6782</v>
      </c>
      <c r="B294" s="445"/>
      <c r="C294" s="508"/>
      <c r="D294" s="444" t="s">
        <v>6788</v>
      </c>
      <c r="E294" s="508"/>
      <c r="F294" s="508"/>
    </row>
    <row r="295" spans="1:6" x14ac:dyDescent="0.25">
      <c r="A295" s="528" t="s">
        <v>6782</v>
      </c>
      <c r="B295" s="445"/>
      <c r="C295" s="508"/>
      <c r="D295" s="444" t="s">
        <v>6788</v>
      </c>
      <c r="E295" s="508"/>
      <c r="F295" s="508"/>
    </row>
    <row r="296" spans="1:6" x14ac:dyDescent="0.25">
      <c r="A296" s="528" t="s">
        <v>6782</v>
      </c>
      <c r="B296" s="445"/>
      <c r="C296" s="508"/>
      <c r="D296" s="444" t="s">
        <v>6788</v>
      </c>
      <c r="E296" s="508"/>
      <c r="F296" s="508"/>
    </row>
    <row r="297" spans="1:6" x14ac:dyDescent="0.25">
      <c r="A297" s="528" t="s">
        <v>6782</v>
      </c>
      <c r="B297" s="445"/>
      <c r="C297" s="508"/>
      <c r="D297" s="444" t="s">
        <v>6788</v>
      </c>
      <c r="E297" s="508"/>
      <c r="F297" s="508"/>
    </row>
    <row r="298" spans="1:6" x14ac:dyDescent="0.25">
      <c r="A298" s="528" t="s">
        <v>6782</v>
      </c>
      <c r="B298" s="445"/>
      <c r="C298" s="508"/>
      <c r="D298" s="444" t="s">
        <v>6788</v>
      </c>
      <c r="E298" s="508"/>
      <c r="F298" s="508"/>
    </row>
    <row r="299" spans="1:6" x14ac:dyDescent="0.25">
      <c r="A299" s="528" t="s">
        <v>6782</v>
      </c>
      <c r="B299" s="445"/>
      <c r="C299" s="508"/>
      <c r="D299" s="444" t="s">
        <v>6788</v>
      </c>
      <c r="E299" s="508"/>
      <c r="F299" s="508"/>
    </row>
    <row r="300" spans="1:6" x14ac:dyDescent="0.25">
      <c r="A300" s="528" t="s">
        <v>6782</v>
      </c>
      <c r="B300" s="445"/>
      <c r="C300" s="508"/>
      <c r="D300" s="444" t="s">
        <v>6788</v>
      </c>
      <c r="E300" s="508"/>
      <c r="F300" s="508"/>
    </row>
    <row r="301" spans="1:6" x14ac:dyDescent="0.25">
      <c r="A301" s="528" t="s">
        <v>6782</v>
      </c>
      <c r="B301" s="445"/>
      <c r="C301" s="508"/>
      <c r="D301" s="444" t="s">
        <v>6788</v>
      </c>
      <c r="E301" s="508"/>
      <c r="F301" s="508"/>
    </row>
    <row r="302" spans="1:6" x14ac:dyDescent="0.25">
      <c r="A302" s="528" t="s">
        <v>6782</v>
      </c>
      <c r="B302" s="445"/>
      <c r="C302" s="508"/>
      <c r="D302" s="444" t="s">
        <v>6788</v>
      </c>
      <c r="E302" s="508"/>
      <c r="F302" s="508"/>
    </row>
    <row r="303" spans="1:6" x14ac:dyDescent="0.25">
      <c r="A303" s="528" t="s">
        <v>6782</v>
      </c>
      <c r="B303" s="445"/>
      <c r="C303" s="508"/>
      <c r="D303" s="444" t="s">
        <v>6788</v>
      </c>
      <c r="E303" s="508"/>
      <c r="F303" s="508"/>
    </row>
    <row r="304" spans="1:6" x14ac:dyDescent="0.25">
      <c r="A304" s="528" t="s">
        <v>6782</v>
      </c>
      <c r="B304" s="445"/>
      <c r="C304" s="508"/>
      <c r="D304" s="444" t="s">
        <v>6788</v>
      </c>
      <c r="E304" s="508"/>
      <c r="F304" s="508"/>
    </row>
    <row r="305" spans="1:6" x14ac:dyDescent="0.25">
      <c r="A305" s="528" t="s">
        <v>6782</v>
      </c>
      <c r="B305" s="445"/>
      <c r="C305" s="508"/>
      <c r="D305" s="444" t="s">
        <v>6788</v>
      </c>
      <c r="E305" s="508"/>
      <c r="F305" s="508"/>
    </row>
    <row r="306" spans="1:6" x14ac:dyDescent="0.25">
      <c r="A306" s="528" t="s">
        <v>6782</v>
      </c>
      <c r="B306" s="445"/>
      <c r="C306" s="508"/>
      <c r="D306" s="444" t="s">
        <v>6788</v>
      </c>
      <c r="E306" s="508"/>
      <c r="F306" s="508"/>
    </row>
    <row r="307" spans="1:6" x14ac:dyDescent="0.25">
      <c r="A307" s="528" t="s">
        <v>6782</v>
      </c>
      <c r="B307" s="445"/>
      <c r="C307" s="508"/>
      <c r="D307" s="444" t="s">
        <v>6788</v>
      </c>
      <c r="E307" s="508"/>
      <c r="F307" s="508"/>
    </row>
    <row r="308" spans="1:6" x14ac:dyDescent="0.25">
      <c r="A308" s="528" t="s">
        <v>6782</v>
      </c>
      <c r="B308" s="445"/>
      <c r="C308" s="508"/>
      <c r="D308" s="444" t="s">
        <v>6788</v>
      </c>
      <c r="E308" s="508"/>
      <c r="F308" s="508"/>
    </row>
    <row r="309" spans="1:6" x14ac:dyDescent="0.25">
      <c r="A309" s="528" t="s">
        <v>6782</v>
      </c>
      <c r="B309" s="445"/>
      <c r="C309" s="508"/>
      <c r="D309" s="444" t="s">
        <v>6788</v>
      </c>
      <c r="E309" s="508"/>
      <c r="F309" s="508"/>
    </row>
    <row r="310" spans="1:6" x14ac:dyDescent="0.25">
      <c r="A310" s="528" t="s">
        <v>6782</v>
      </c>
      <c r="B310" s="445"/>
      <c r="C310" s="508"/>
      <c r="D310" s="444" t="s">
        <v>6788</v>
      </c>
      <c r="E310" s="508"/>
      <c r="F310" s="508"/>
    </row>
    <row r="311" spans="1:6" x14ac:dyDescent="0.25">
      <c r="A311" s="528" t="s">
        <v>6782</v>
      </c>
      <c r="B311" s="445"/>
      <c r="C311" s="508"/>
      <c r="D311" s="444" t="s">
        <v>6788</v>
      </c>
      <c r="E311" s="508"/>
      <c r="F311" s="508"/>
    </row>
    <row r="312" spans="1:6" x14ac:dyDescent="0.25">
      <c r="A312" s="528" t="s">
        <v>6782</v>
      </c>
      <c r="B312" s="445"/>
      <c r="C312" s="508"/>
      <c r="D312" s="444" t="s">
        <v>6788</v>
      </c>
      <c r="E312" s="508"/>
      <c r="F312" s="508"/>
    </row>
    <row r="313" spans="1:6" x14ac:dyDescent="0.25">
      <c r="A313" s="528" t="s">
        <v>6782</v>
      </c>
      <c r="B313" s="445"/>
      <c r="C313" s="508"/>
      <c r="D313" s="444" t="s">
        <v>6788</v>
      </c>
      <c r="E313" s="508"/>
      <c r="F313" s="508"/>
    </row>
    <row r="314" spans="1:6" x14ac:dyDescent="0.25">
      <c r="A314" s="528" t="s">
        <v>6782</v>
      </c>
      <c r="B314" s="445"/>
      <c r="C314" s="508"/>
      <c r="D314" s="444" t="s">
        <v>6788</v>
      </c>
      <c r="E314" s="508"/>
      <c r="F314" s="508"/>
    </row>
    <row r="315" spans="1:6" x14ac:dyDescent="0.25">
      <c r="A315" s="528" t="s">
        <v>6782</v>
      </c>
      <c r="B315" s="445"/>
      <c r="C315" s="508"/>
      <c r="D315" s="444" t="s">
        <v>6788</v>
      </c>
      <c r="E315" s="508"/>
      <c r="F315" s="508"/>
    </row>
    <row r="316" spans="1:6" x14ac:dyDescent="0.25">
      <c r="A316" s="528" t="s">
        <v>6782</v>
      </c>
      <c r="B316" s="445"/>
      <c r="C316" s="508"/>
      <c r="D316" s="444" t="s">
        <v>6788</v>
      </c>
      <c r="E316" s="508"/>
      <c r="F316" s="508"/>
    </row>
    <row r="317" spans="1:6" x14ac:dyDescent="0.25">
      <c r="A317" s="528" t="s">
        <v>6782</v>
      </c>
      <c r="B317" s="445"/>
      <c r="C317" s="508"/>
      <c r="D317" s="444" t="s">
        <v>6788</v>
      </c>
      <c r="E317" s="508"/>
      <c r="F317" s="508"/>
    </row>
    <row r="318" spans="1:6" x14ac:dyDescent="0.25">
      <c r="A318" s="528" t="s">
        <v>6782</v>
      </c>
      <c r="B318" s="445"/>
      <c r="C318" s="508"/>
      <c r="D318" s="444" t="s">
        <v>6788</v>
      </c>
      <c r="E318" s="508"/>
      <c r="F318" s="508"/>
    </row>
    <row r="319" spans="1:6" x14ac:dyDescent="0.25">
      <c r="A319" s="528" t="s">
        <v>6782</v>
      </c>
      <c r="B319" s="445"/>
      <c r="C319" s="508"/>
      <c r="D319" s="444" t="s">
        <v>6788</v>
      </c>
      <c r="E319" s="508"/>
      <c r="F319" s="508"/>
    </row>
    <row r="320" spans="1:6" x14ac:dyDescent="0.25">
      <c r="A320" s="528" t="s">
        <v>6782</v>
      </c>
      <c r="B320" s="445"/>
      <c r="C320" s="508"/>
      <c r="D320" s="444" t="s">
        <v>6788</v>
      </c>
      <c r="E320" s="508"/>
      <c r="F320" s="508"/>
    </row>
    <row r="321" spans="1:6" x14ac:dyDescent="0.25">
      <c r="A321" s="528" t="s">
        <v>6782</v>
      </c>
      <c r="B321" s="445"/>
      <c r="C321" s="508"/>
      <c r="D321" s="444" t="s">
        <v>6788</v>
      </c>
      <c r="E321" s="508"/>
      <c r="F321" s="508"/>
    </row>
    <row r="322" spans="1:6" x14ac:dyDescent="0.25">
      <c r="A322" s="528" t="s">
        <v>6782</v>
      </c>
      <c r="B322" s="445"/>
      <c r="C322" s="508"/>
      <c r="D322" s="444" t="s">
        <v>6788</v>
      </c>
      <c r="E322" s="508"/>
      <c r="F322" s="508"/>
    </row>
    <row r="323" spans="1:6" x14ac:dyDescent="0.25">
      <c r="A323" s="528" t="s">
        <v>6782</v>
      </c>
      <c r="B323" s="445"/>
      <c r="C323" s="508"/>
      <c r="D323" s="444" t="s">
        <v>6788</v>
      </c>
      <c r="E323" s="508"/>
      <c r="F323" s="508"/>
    </row>
    <row r="324" spans="1:6" x14ac:dyDescent="0.25">
      <c r="A324" s="528" t="s">
        <v>6782</v>
      </c>
      <c r="B324" s="445"/>
      <c r="C324" s="508"/>
      <c r="D324" s="444" t="s">
        <v>6788</v>
      </c>
      <c r="E324" s="508"/>
      <c r="F324" s="508"/>
    </row>
    <row r="325" spans="1:6" x14ac:dyDescent="0.25">
      <c r="A325" s="528" t="s">
        <v>6782</v>
      </c>
      <c r="B325" s="445"/>
      <c r="C325" s="508"/>
      <c r="D325" s="444" t="s">
        <v>6788</v>
      </c>
      <c r="E325" s="508"/>
      <c r="F325" s="508"/>
    </row>
    <row r="326" spans="1:6" x14ac:dyDescent="0.25">
      <c r="A326" s="528" t="s">
        <v>6782</v>
      </c>
      <c r="B326" s="445"/>
      <c r="C326" s="508"/>
      <c r="D326" s="444" t="s">
        <v>6788</v>
      </c>
      <c r="E326" s="508"/>
      <c r="F326" s="508"/>
    </row>
    <row r="327" spans="1:6" x14ac:dyDescent="0.25">
      <c r="A327" s="528" t="s">
        <v>6782</v>
      </c>
      <c r="B327" s="445"/>
      <c r="C327" s="508"/>
      <c r="D327" s="444" t="s">
        <v>6788</v>
      </c>
      <c r="E327" s="508"/>
      <c r="F327" s="508"/>
    </row>
    <row r="328" spans="1:6" x14ac:dyDescent="0.25">
      <c r="A328" s="528" t="s">
        <v>6782</v>
      </c>
      <c r="B328" s="445"/>
      <c r="C328" s="508"/>
      <c r="D328" s="444" t="s">
        <v>6788</v>
      </c>
      <c r="E328" s="508"/>
      <c r="F328" s="508"/>
    </row>
    <row r="329" spans="1:6" x14ac:dyDescent="0.25">
      <c r="A329" s="528" t="s">
        <v>6782</v>
      </c>
      <c r="B329" s="445"/>
      <c r="C329" s="508"/>
      <c r="D329" s="444" t="s">
        <v>6788</v>
      </c>
      <c r="E329" s="508"/>
      <c r="F329" s="508"/>
    </row>
    <row r="330" spans="1:6" x14ac:dyDescent="0.25">
      <c r="A330" s="528" t="s">
        <v>6782</v>
      </c>
      <c r="B330" s="445"/>
      <c r="C330" s="508"/>
      <c r="D330" s="444" t="s">
        <v>6788</v>
      </c>
      <c r="E330" s="508"/>
      <c r="F330" s="508"/>
    </row>
    <row r="331" spans="1:6" x14ac:dyDescent="0.25">
      <c r="A331" s="528" t="s">
        <v>6782</v>
      </c>
      <c r="B331" s="445"/>
      <c r="C331" s="508"/>
      <c r="D331" s="444" t="s">
        <v>6788</v>
      </c>
      <c r="E331" s="508"/>
      <c r="F331" s="508"/>
    </row>
    <row r="332" spans="1:6" x14ac:dyDescent="0.25">
      <c r="A332" s="528" t="s">
        <v>6782</v>
      </c>
      <c r="B332" s="445"/>
      <c r="C332" s="508"/>
      <c r="D332" s="444" t="s">
        <v>6788</v>
      </c>
      <c r="E332" s="508"/>
      <c r="F332" s="508"/>
    </row>
    <row r="333" spans="1:6" x14ac:dyDescent="0.25">
      <c r="A333" s="528" t="s">
        <v>6782</v>
      </c>
      <c r="B333" s="445"/>
      <c r="C333" s="508"/>
      <c r="D333" s="444" t="s">
        <v>6788</v>
      </c>
      <c r="E333" s="508"/>
      <c r="F333" s="508"/>
    </row>
    <row r="334" spans="1:6" x14ac:dyDescent="0.25">
      <c r="A334" s="528" t="s">
        <v>6782</v>
      </c>
      <c r="B334" s="445"/>
      <c r="C334" s="508"/>
      <c r="D334" s="444" t="s">
        <v>6788</v>
      </c>
      <c r="E334" s="508"/>
      <c r="F334" s="508"/>
    </row>
    <row r="335" spans="1:6" x14ac:dyDescent="0.25">
      <c r="A335" s="528" t="s">
        <v>6782</v>
      </c>
      <c r="B335" s="445"/>
      <c r="C335" s="508"/>
      <c r="D335" s="444" t="s">
        <v>6788</v>
      </c>
      <c r="E335" s="508"/>
      <c r="F335" s="508"/>
    </row>
    <row r="336" spans="1:6" x14ac:dyDescent="0.25">
      <c r="A336" s="528" t="s">
        <v>6782</v>
      </c>
      <c r="B336" s="445"/>
      <c r="C336" s="508"/>
      <c r="D336" s="444" t="s">
        <v>6788</v>
      </c>
      <c r="E336" s="508"/>
      <c r="F336" s="508"/>
    </row>
    <row r="337" spans="1:6" x14ac:dyDescent="0.25">
      <c r="A337" s="528" t="s">
        <v>6782</v>
      </c>
      <c r="B337" s="445"/>
      <c r="C337" s="508"/>
      <c r="D337" s="444" t="s">
        <v>6788</v>
      </c>
      <c r="E337" s="508"/>
      <c r="F337" s="508"/>
    </row>
    <row r="338" spans="1:6" x14ac:dyDescent="0.25">
      <c r="A338" s="528" t="s">
        <v>6782</v>
      </c>
      <c r="B338" s="445"/>
      <c r="C338" s="508"/>
      <c r="D338" s="444" t="s">
        <v>6788</v>
      </c>
      <c r="E338" s="508"/>
      <c r="F338" s="508"/>
    </row>
    <row r="339" spans="1:6" x14ac:dyDescent="0.25">
      <c r="A339" s="528" t="s">
        <v>6782</v>
      </c>
      <c r="B339" s="445"/>
      <c r="C339" s="508"/>
      <c r="D339" s="444" t="s">
        <v>6788</v>
      </c>
      <c r="E339" s="508"/>
      <c r="F339" s="508"/>
    </row>
    <row r="340" spans="1:6" x14ac:dyDescent="0.25">
      <c r="A340" s="528" t="s">
        <v>6782</v>
      </c>
      <c r="B340" s="445"/>
      <c r="C340" s="508"/>
      <c r="D340" s="444" t="s">
        <v>6788</v>
      </c>
      <c r="E340" s="508"/>
      <c r="F340" s="508"/>
    </row>
    <row r="341" spans="1:6" x14ac:dyDescent="0.25">
      <c r="A341" s="528" t="s">
        <v>6782</v>
      </c>
      <c r="B341" s="445"/>
      <c r="C341" s="508"/>
      <c r="D341" s="444" t="s">
        <v>6788</v>
      </c>
      <c r="E341" s="508"/>
      <c r="F341" s="508"/>
    </row>
    <row r="342" spans="1:6" x14ac:dyDescent="0.25">
      <c r="A342" s="528" t="s">
        <v>6782</v>
      </c>
      <c r="B342" s="445"/>
      <c r="C342" s="508"/>
      <c r="D342" s="444" t="s">
        <v>6788</v>
      </c>
      <c r="E342" s="508"/>
      <c r="F342" s="508"/>
    </row>
    <row r="343" spans="1:6" x14ac:dyDescent="0.25">
      <c r="A343" s="528" t="s">
        <v>6782</v>
      </c>
      <c r="B343" s="445"/>
      <c r="C343" s="508"/>
      <c r="D343" s="444" t="s">
        <v>6788</v>
      </c>
      <c r="E343" s="508"/>
      <c r="F343" s="508"/>
    </row>
    <row r="344" spans="1:6" x14ac:dyDescent="0.25">
      <c r="A344" s="528" t="s">
        <v>6782</v>
      </c>
      <c r="B344" s="445"/>
      <c r="C344" s="508"/>
      <c r="D344" s="444" t="s">
        <v>6788</v>
      </c>
      <c r="E344" s="508"/>
      <c r="F344" s="508"/>
    </row>
    <row r="345" spans="1:6" x14ac:dyDescent="0.25">
      <c r="A345" s="528" t="s">
        <v>6782</v>
      </c>
      <c r="B345" s="445"/>
      <c r="C345" s="508"/>
      <c r="D345" s="444" t="s">
        <v>6788</v>
      </c>
      <c r="E345" s="508"/>
      <c r="F345" s="508"/>
    </row>
    <row r="346" spans="1:6" x14ac:dyDescent="0.25">
      <c r="A346" s="528" t="s">
        <v>6782</v>
      </c>
      <c r="B346" s="445"/>
      <c r="C346" s="508"/>
      <c r="D346" s="444" t="s">
        <v>6788</v>
      </c>
      <c r="E346" s="508"/>
      <c r="F346" s="508"/>
    </row>
    <row r="347" spans="1:6" x14ac:dyDescent="0.25">
      <c r="A347" s="528" t="s">
        <v>6782</v>
      </c>
      <c r="B347" s="445"/>
      <c r="C347" s="508"/>
      <c r="D347" s="444" t="s">
        <v>6788</v>
      </c>
      <c r="E347" s="508"/>
      <c r="F347" s="508"/>
    </row>
    <row r="348" spans="1:6" x14ac:dyDescent="0.25">
      <c r="A348" s="528" t="s">
        <v>6782</v>
      </c>
      <c r="B348" s="445"/>
      <c r="C348" s="508"/>
      <c r="D348" s="444" t="s">
        <v>6788</v>
      </c>
      <c r="E348" s="508"/>
      <c r="F348" s="508"/>
    </row>
    <row r="349" spans="1:6" x14ac:dyDescent="0.25">
      <c r="A349" s="528" t="s">
        <v>6782</v>
      </c>
      <c r="B349" s="445"/>
      <c r="C349" s="508"/>
      <c r="D349" s="444" t="s">
        <v>6788</v>
      </c>
      <c r="E349" s="508"/>
      <c r="F349" s="508"/>
    </row>
    <row r="350" spans="1:6" x14ac:dyDescent="0.25">
      <c r="A350" s="528" t="s">
        <v>6782</v>
      </c>
      <c r="B350" s="445"/>
      <c r="C350" s="508"/>
      <c r="D350" s="444" t="s">
        <v>6788</v>
      </c>
      <c r="E350" s="508"/>
      <c r="F350" s="508"/>
    </row>
    <row r="351" spans="1:6" x14ac:dyDescent="0.25">
      <c r="A351" s="528" t="s">
        <v>6782</v>
      </c>
      <c r="B351" s="445"/>
      <c r="C351" s="508"/>
      <c r="D351" s="444" t="s">
        <v>6788</v>
      </c>
      <c r="E351" s="508"/>
      <c r="F351" s="508"/>
    </row>
    <row r="352" spans="1:6" x14ac:dyDescent="0.25">
      <c r="A352" s="528" t="s">
        <v>6782</v>
      </c>
      <c r="B352" s="445"/>
      <c r="C352" s="508"/>
      <c r="D352" s="444" t="s">
        <v>6788</v>
      </c>
      <c r="E352" s="508"/>
      <c r="F352" s="508"/>
    </row>
    <row r="353" spans="1:6" x14ac:dyDescent="0.25">
      <c r="A353" s="528" t="s">
        <v>6782</v>
      </c>
      <c r="B353" s="445"/>
      <c r="C353" s="508"/>
      <c r="D353" s="444" t="s">
        <v>6788</v>
      </c>
      <c r="E353" s="508"/>
      <c r="F353" s="508"/>
    </row>
    <row r="354" spans="1:6" x14ac:dyDescent="0.25">
      <c r="A354" s="528" t="s">
        <v>6782</v>
      </c>
      <c r="B354" s="445"/>
      <c r="C354" s="508"/>
      <c r="D354" s="444" t="s">
        <v>6788</v>
      </c>
      <c r="E354" s="508"/>
      <c r="F354" s="508"/>
    </row>
    <row r="355" spans="1:6" x14ac:dyDescent="0.25">
      <c r="A355" s="528" t="s">
        <v>6782</v>
      </c>
      <c r="B355" s="445"/>
      <c r="C355" s="508"/>
      <c r="D355" s="444" t="s">
        <v>6788</v>
      </c>
      <c r="E355" s="508"/>
      <c r="F355" s="508"/>
    </row>
    <row r="356" spans="1:6" x14ac:dyDescent="0.25">
      <c r="A356" s="528" t="s">
        <v>6782</v>
      </c>
      <c r="B356" s="445"/>
      <c r="C356" s="508"/>
      <c r="D356" s="444" t="s">
        <v>6788</v>
      </c>
      <c r="E356" s="508"/>
      <c r="F356" s="508"/>
    </row>
    <row r="357" spans="1:6" x14ac:dyDescent="0.25">
      <c r="A357" s="528" t="s">
        <v>6782</v>
      </c>
      <c r="B357" s="445"/>
      <c r="C357" s="508"/>
      <c r="D357" s="444" t="s">
        <v>6788</v>
      </c>
      <c r="E357" s="508"/>
      <c r="F357" s="508"/>
    </row>
    <row r="358" spans="1:6" x14ac:dyDescent="0.25">
      <c r="A358" s="528" t="s">
        <v>6782</v>
      </c>
      <c r="B358" s="445"/>
      <c r="C358" s="508"/>
      <c r="D358" s="444" t="s">
        <v>6788</v>
      </c>
      <c r="E358" s="508"/>
      <c r="F358" s="508"/>
    </row>
    <row r="359" spans="1:6" x14ac:dyDescent="0.25">
      <c r="A359" s="528" t="s">
        <v>6782</v>
      </c>
      <c r="B359" s="445"/>
      <c r="C359" s="508"/>
      <c r="D359" s="444" t="s">
        <v>6788</v>
      </c>
      <c r="E359" s="508"/>
      <c r="F359" s="508"/>
    </row>
    <row r="360" spans="1:6" x14ac:dyDescent="0.25">
      <c r="A360" s="528" t="s">
        <v>6782</v>
      </c>
      <c r="B360" s="445"/>
      <c r="C360" s="508"/>
      <c r="D360" s="444" t="s">
        <v>6788</v>
      </c>
      <c r="E360" s="508"/>
      <c r="F360" s="508"/>
    </row>
    <row r="361" spans="1:6" x14ac:dyDescent="0.25">
      <c r="A361" s="528" t="s">
        <v>6782</v>
      </c>
      <c r="B361" s="445"/>
      <c r="C361" s="508"/>
      <c r="D361" s="444" t="s">
        <v>6788</v>
      </c>
      <c r="E361" s="508"/>
      <c r="F361" s="508"/>
    </row>
    <row r="362" spans="1:6" x14ac:dyDescent="0.25">
      <c r="A362" s="528" t="s">
        <v>6782</v>
      </c>
      <c r="B362" s="445"/>
      <c r="C362" s="508"/>
      <c r="D362" s="444" t="s">
        <v>6788</v>
      </c>
      <c r="E362" s="508"/>
      <c r="F362" s="508"/>
    </row>
    <row r="363" spans="1:6" x14ac:dyDescent="0.25">
      <c r="A363" s="528" t="s">
        <v>6782</v>
      </c>
      <c r="B363" s="445"/>
      <c r="C363" s="508"/>
      <c r="D363" s="444" t="s">
        <v>6788</v>
      </c>
      <c r="E363" s="508"/>
      <c r="F363" s="508"/>
    </row>
    <row r="364" spans="1:6" x14ac:dyDescent="0.25">
      <c r="A364" s="528" t="s">
        <v>6782</v>
      </c>
      <c r="B364" s="445"/>
      <c r="C364" s="508"/>
      <c r="D364" s="444" t="s">
        <v>6788</v>
      </c>
      <c r="E364" s="508"/>
      <c r="F364" s="508"/>
    </row>
    <row r="365" spans="1:6" x14ac:dyDescent="0.25">
      <c r="A365" s="528" t="s">
        <v>6782</v>
      </c>
      <c r="B365" s="445"/>
      <c r="C365" s="508"/>
      <c r="D365" s="444" t="s">
        <v>6788</v>
      </c>
      <c r="E365" s="508"/>
      <c r="F365" s="508"/>
    </row>
    <row r="366" spans="1:6" x14ac:dyDescent="0.25">
      <c r="A366" s="528" t="s">
        <v>6782</v>
      </c>
      <c r="B366" s="445"/>
      <c r="C366" s="508"/>
      <c r="D366" s="444" t="s">
        <v>6788</v>
      </c>
      <c r="E366" s="508"/>
      <c r="F366" s="508"/>
    </row>
    <row r="367" spans="1:6" x14ac:dyDescent="0.25">
      <c r="A367" s="528" t="s">
        <v>6782</v>
      </c>
      <c r="B367" s="445"/>
      <c r="C367" s="508"/>
      <c r="D367" s="444" t="s">
        <v>6788</v>
      </c>
      <c r="E367" s="508"/>
      <c r="F367" s="508"/>
    </row>
    <row r="368" spans="1:6" x14ac:dyDescent="0.25">
      <c r="A368" s="528" t="s">
        <v>6782</v>
      </c>
      <c r="B368" s="445"/>
      <c r="C368" s="508"/>
      <c r="D368" s="444" t="s">
        <v>6788</v>
      </c>
      <c r="E368" s="508"/>
      <c r="F368" s="508"/>
    </row>
    <row r="369" spans="1:6" x14ac:dyDescent="0.25">
      <c r="A369" s="528" t="s">
        <v>6782</v>
      </c>
      <c r="B369" s="445"/>
      <c r="C369" s="508"/>
      <c r="D369" s="444" t="s">
        <v>6788</v>
      </c>
      <c r="E369" s="508"/>
      <c r="F369" s="508"/>
    </row>
    <row r="370" spans="1:6" x14ac:dyDescent="0.25">
      <c r="A370" s="528" t="s">
        <v>6782</v>
      </c>
      <c r="B370" s="445"/>
      <c r="C370" s="508"/>
      <c r="D370" s="444" t="s">
        <v>6788</v>
      </c>
      <c r="E370" s="508"/>
      <c r="F370" s="508"/>
    </row>
    <row r="371" spans="1:6" x14ac:dyDescent="0.25">
      <c r="A371" s="528" t="s">
        <v>6782</v>
      </c>
      <c r="B371" s="445"/>
      <c r="C371" s="508"/>
      <c r="D371" s="444" t="s">
        <v>6788</v>
      </c>
      <c r="E371" s="508"/>
      <c r="F371" s="508"/>
    </row>
    <row r="372" spans="1:6" x14ac:dyDescent="0.25">
      <c r="A372" s="528" t="s">
        <v>6782</v>
      </c>
      <c r="B372" s="445"/>
      <c r="C372" s="508"/>
      <c r="D372" s="444" t="s">
        <v>6788</v>
      </c>
      <c r="E372" s="508"/>
      <c r="F372" s="508"/>
    </row>
    <row r="373" spans="1:6" x14ac:dyDescent="0.25">
      <c r="A373" s="528" t="s">
        <v>6782</v>
      </c>
      <c r="B373" s="445"/>
      <c r="C373" s="508"/>
      <c r="D373" s="444" t="s">
        <v>6788</v>
      </c>
      <c r="E373" s="508"/>
      <c r="F373" s="508"/>
    </row>
    <row r="374" spans="1:6" x14ac:dyDescent="0.25">
      <c r="A374" s="528" t="s">
        <v>6782</v>
      </c>
      <c r="B374" s="445"/>
      <c r="C374" s="508"/>
      <c r="D374" s="444" t="s">
        <v>6788</v>
      </c>
      <c r="E374" s="508"/>
      <c r="F374" s="508"/>
    </row>
    <row r="375" spans="1:6" x14ac:dyDescent="0.25">
      <c r="A375" s="528" t="s">
        <v>6782</v>
      </c>
      <c r="B375" s="445"/>
      <c r="C375" s="508"/>
      <c r="D375" s="444" t="s">
        <v>6788</v>
      </c>
      <c r="E375" s="508"/>
      <c r="F375" s="508"/>
    </row>
    <row r="376" spans="1:6" x14ac:dyDescent="0.25">
      <c r="A376" s="528" t="s">
        <v>6782</v>
      </c>
      <c r="B376" s="445"/>
      <c r="C376" s="508"/>
      <c r="D376" s="444" t="s">
        <v>6788</v>
      </c>
      <c r="E376" s="508"/>
      <c r="F376" s="508"/>
    </row>
    <row r="377" spans="1:6" x14ac:dyDescent="0.25">
      <c r="A377" s="528" t="s">
        <v>6782</v>
      </c>
      <c r="B377" s="445"/>
      <c r="C377" s="508"/>
      <c r="D377" s="444" t="s">
        <v>6788</v>
      </c>
      <c r="E377" s="508"/>
      <c r="F377" s="508"/>
    </row>
    <row r="378" spans="1:6" x14ac:dyDescent="0.25">
      <c r="A378" s="528" t="s">
        <v>6782</v>
      </c>
      <c r="B378" s="445"/>
      <c r="C378" s="508"/>
      <c r="D378" s="444" t="s">
        <v>6788</v>
      </c>
      <c r="E378" s="508"/>
      <c r="F378" s="508"/>
    </row>
    <row r="379" spans="1:6" x14ac:dyDescent="0.25">
      <c r="A379" s="528" t="s">
        <v>6782</v>
      </c>
      <c r="B379" s="445"/>
      <c r="C379" s="508"/>
      <c r="D379" s="444" t="s">
        <v>6788</v>
      </c>
      <c r="E379" s="508"/>
      <c r="F379" s="508"/>
    </row>
    <row r="380" spans="1:6" x14ac:dyDescent="0.25">
      <c r="A380" s="528" t="s">
        <v>6782</v>
      </c>
      <c r="B380" s="445"/>
      <c r="C380" s="508"/>
      <c r="D380" s="444" t="s">
        <v>6788</v>
      </c>
      <c r="E380" s="508"/>
      <c r="F380" s="508"/>
    </row>
    <row r="381" spans="1:6" x14ac:dyDescent="0.25">
      <c r="A381" s="528" t="s">
        <v>6782</v>
      </c>
      <c r="B381" s="445"/>
      <c r="C381" s="508"/>
      <c r="D381" s="444" t="s">
        <v>6788</v>
      </c>
      <c r="E381" s="508"/>
      <c r="F381" s="508"/>
    </row>
    <row r="382" spans="1:6" x14ac:dyDescent="0.25">
      <c r="A382" s="528" t="s">
        <v>6782</v>
      </c>
      <c r="B382" s="445"/>
      <c r="C382" s="508"/>
      <c r="D382" s="444" t="s">
        <v>6788</v>
      </c>
      <c r="E382" s="508"/>
      <c r="F382" s="508"/>
    </row>
    <row r="383" spans="1:6" x14ac:dyDescent="0.25">
      <c r="A383" s="528" t="s">
        <v>6782</v>
      </c>
      <c r="B383" s="445"/>
      <c r="C383" s="508"/>
      <c r="D383" s="444" t="s">
        <v>6788</v>
      </c>
      <c r="E383" s="508"/>
      <c r="F383" s="508"/>
    </row>
    <row r="384" spans="1:6" x14ac:dyDescent="0.25">
      <c r="A384" s="528" t="s">
        <v>6782</v>
      </c>
      <c r="B384" s="445"/>
      <c r="C384" s="508"/>
      <c r="D384" s="444" t="s">
        <v>6788</v>
      </c>
      <c r="E384" s="508"/>
      <c r="F384" s="508"/>
    </row>
    <row r="385" spans="1:6" x14ac:dyDescent="0.25">
      <c r="A385" s="528" t="s">
        <v>6782</v>
      </c>
      <c r="B385" s="445"/>
      <c r="C385" s="508"/>
      <c r="D385" s="444" t="s">
        <v>6788</v>
      </c>
      <c r="E385" s="508"/>
      <c r="F385" s="508"/>
    </row>
    <row r="386" spans="1:6" x14ac:dyDescent="0.25">
      <c r="A386" s="528" t="s">
        <v>6782</v>
      </c>
      <c r="B386" s="445"/>
      <c r="C386" s="508"/>
      <c r="D386" s="444" t="s">
        <v>6788</v>
      </c>
      <c r="E386" s="508"/>
      <c r="F386" s="508"/>
    </row>
    <row r="387" spans="1:6" x14ac:dyDescent="0.25">
      <c r="A387" s="528" t="s">
        <v>6782</v>
      </c>
      <c r="B387" s="445"/>
      <c r="C387" s="508"/>
      <c r="D387" s="444" t="s">
        <v>6788</v>
      </c>
      <c r="E387" s="508"/>
      <c r="F387" s="508"/>
    </row>
    <row r="388" spans="1:6" x14ac:dyDescent="0.25">
      <c r="A388" s="528" t="s">
        <v>6782</v>
      </c>
      <c r="B388" s="445"/>
      <c r="C388" s="508"/>
      <c r="D388" s="444" t="s">
        <v>6788</v>
      </c>
      <c r="E388" s="508"/>
      <c r="F388" s="508"/>
    </row>
    <row r="389" spans="1:6" x14ac:dyDescent="0.25">
      <c r="A389" s="528" t="s">
        <v>6782</v>
      </c>
      <c r="B389" s="445"/>
      <c r="C389" s="508"/>
      <c r="D389" s="444" t="s">
        <v>6788</v>
      </c>
      <c r="E389" s="508"/>
      <c r="F389" s="508"/>
    </row>
    <row r="390" spans="1:6" x14ac:dyDescent="0.25">
      <c r="A390" s="528" t="s">
        <v>6782</v>
      </c>
      <c r="B390" s="445"/>
      <c r="C390" s="508"/>
      <c r="D390" s="444" t="s">
        <v>6788</v>
      </c>
      <c r="E390" s="508"/>
      <c r="F390" s="508"/>
    </row>
    <row r="391" spans="1:6" x14ac:dyDescent="0.25">
      <c r="A391" s="528" t="s">
        <v>6782</v>
      </c>
      <c r="B391" s="445"/>
      <c r="C391" s="508"/>
      <c r="D391" s="444" t="s">
        <v>6788</v>
      </c>
      <c r="E391" s="508"/>
      <c r="F391" s="508"/>
    </row>
    <row r="392" spans="1:6" x14ac:dyDescent="0.25">
      <c r="A392" s="528" t="s">
        <v>6782</v>
      </c>
      <c r="B392" s="445"/>
      <c r="C392" s="508"/>
      <c r="D392" s="444" t="s">
        <v>6788</v>
      </c>
      <c r="E392" s="508"/>
      <c r="F392" s="508"/>
    </row>
    <row r="393" spans="1:6" x14ac:dyDescent="0.25">
      <c r="A393" s="528" t="s">
        <v>6782</v>
      </c>
      <c r="B393" s="445"/>
      <c r="C393" s="508"/>
      <c r="D393" s="444" t="s">
        <v>6788</v>
      </c>
      <c r="E393" s="508"/>
      <c r="F393" s="508"/>
    </row>
    <row r="394" spans="1:6" x14ac:dyDescent="0.25">
      <c r="A394" s="528" t="s">
        <v>6782</v>
      </c>
      <c r="B394" s="445"/>
      <c r="C394" s="508"/>
      <c r="D394" s="444" t="s">
        <v>6788</v>
      </c>
      <c r="E394" s="508"/>
      <c r="F394" s="508"/>
    </row>
    <row r="395" spans="1:6" x14ac:dyDescent="0.25">
      <c r="A395" s="528" t="s">
        <v>6782</v>
      </c>
      <c r="B395" s="445"/>
      <c r="C395" s="508"/>
      <c r="D395" s="444" t="s">
        <v>6788</v>
      </c>
      <c r="E395" s="508"/>
      <c r="F395" s="508"/>
    </row>
    <row r="396" spans="1:6" x14ac:dyDescent="0.25">
      <c r="A396" s="528" t="s">
        <v>6782</v>
      </c>
      <c r="B396" s="445"/>
      <c r="C396" s="508"/>
      <c r="D396" s="444" t="s">
        <v>6788</v>
      </c>
      <c r="E396" s="508"/>
      <c r="F396" s="508"/>
    </row>
    <row r="397" spans="1:6" x14ac:dyDescent="0.25">
      <c r="A397" s="528" t="s">
        <v>6782</v>
      </c>
      <c r="B397" s="445"/>
      <c r="C397" s="508"/>
      <c r="D397" s="444" t="s">
        <v>6788</v>
      </c>
      <c r="E397" s="508"/>
      <c r="F397" s="508"/>
    </row>
    <row r="398" spans="1:6" x14ac:dyDescent="0.25">
      <c r="A398" s="528" t="s">
        <v>6782</v>
      </c>
      <c r="B398" s="445"/>
      <c r="C398" s="508"/>
      <c r="D398" s="444" t="s">
        <v>6788</v>
      </c>
      <c r="E398" s="508"/>
      <c r="F398" s="508"/>
    </row>
    <row r="399" spans="1:6" x14ac:dyDescent="0.25">
      <c r="A399" s="528" t="s">
        <v>6782</v>
      </c>
      <c r="B399" s="445"/>
      <c r="C399" s="508"/>
      <c r="D399" s="444" t="s">
        <v>6788</v>
      </c>
      <c r="E399" s="508"/>
      <c r="F399" s="508"/>
    </row>
    <row r="400" spans="1:6" x14ac:dyDescent="0.25">
      <c r="A400" s="528" t="s">
        <v>6782</v>
      </c>
      <c r="B400" s="445"/>
      <c r="C400" s="508"/>
      <c r="D400" s="444" t="s">
        <v>6788</v>
      </c>
      <c r="E400" s="508"/>
      <c r="F400" s="508"/>
    </row>
    <row r="401" spans="1:6" x14ac:dyDescent="0.25">
      <c r="A401" s="528" t="s">
        <v>6782</v>
      </c>
      <c r="B401" s="445"/>
      <c r="C401" s="508"/>
      <c r="D401" s="444" t="s">
        <v>6788</v>
      </c>
      <c r="E401" s="508"/>
      <c r="F401" s="508"/>
    </row>
    <row r="402" spans="1:6" x14ac:dyDescent="0.25">
      <c r="A402" s="528" t="s">
        <v>6782</v>
      </c>
      <c r="B402" s="445"/>
      <c r="C402" s="508"/>
      <c r="D402" s="444" t="s">
        <v>6788</v>
      </c>
      <c r="E402" s="508"/>
      <c r="F402" s="508"/>
    </row>
    <row r="403" spans="1:6" x14ac:dyDescent="0.25">
      <c r="A403" s="528" t="s">
        <v>6782</v>
      </c>
      <c r="B403" s="445"/>
      <c r="C403" s="508"/>
      <c r="D403" s="444" t="s">
        <v>6788</v>
      </c>
      <c r="E403" s="508"/>
      <c r="F403" s="508"/>
    </row>
    <row r="404" spans="1:6" x14ac:dyDescent="0.25">
      <c r="A404" s="528" t="s">
        <v>6782</v>
      </c>
      <c r="B404" s="445"/>
      <c r="C404" s="508"/>
      <c r="D404" s="444" t="s">
        <v>6788</v>
      </c>
      <c r="E404" s="508"/>
      <c r="F404" s="508"/>
    </row>
    <row r="405" spans="1:6" x14ac:dyDescent="0.25">
      <c r="A405" s="528" t="s">
        <v>6782</v>
      </c>
      <c r="B405" s="445"/>
      <c r="C405" s="508"/>
      <c r="D405" s="444" t="s">
        <v>6788</v>
      </c>
      <c r="E405" s="508"/>
      <c r="F405" s="508"/>
    </row>
    <row r="406" spans="1:6" x14ac:dyDescent="0.25">
      <c r="A406" s="528" t="s">
        <v>6782</v>
      </c>
      <c r="B406" s="445"/>
      <c r="C406" s="508"/>
      <c r="D406" s="444" t="s">
        <v>6788</v>
      </c>
      <c r="E406" s="508"/>
      <c r="F406" s="508"/>
    </row>
    <row r="407" spans="1:6" x14ac:dyDescent="0.25">
      <c r="A407" s="528" t="s">
        <v>6782</v>
      </c>
      <c r="B407" s="445"/>
      <c r="C407" s="508"/>
      <c r="D407" s="444" t="s">
        <v>6788</v>
      </c>
      <c r="E407" s="508"/>
      <c r="F407" s="508"/>
    </row>
    <row r="408" spans="1:6" x14ac:dyDescent="0.25">
      <c r="A408" s="528" t="s">
        <v>6782</v>
      </c>
      <c r="B408" s="445"/>
      <c r="C408" s="508"/>
      <c r="D408" s="444" t="s">
        <v>6788</v>
      </c>
      <c r="E408" s="508"/>
      <c r="F408" s="508"/>
    </row>
    <row r="409" spans="1:6" x14ac:dyDescent="0.25">
      <c r="A409" s="528" t="s">
        <v>6782</v>
      </c>
      <c r="B409" s="445"/>
      <c r="C409" s="508"/>
      <c r="D409" s="444" t="s">
        <v>6788</v>
      </c>
      <c r="E409" s="508"/>
      <c r="F409" s="508"/>
    </row>
    <row r="410" spans="1:6" x14ac:dyDescent="0.25">
      <c r="A410" s="528" t="s">
        <v>6782</v>
      </c>
      <c r="B410" s="445"/>
      <c r="C410" s="508"/>
      <c r="D410" s="444" t="s">
        <v>6788</v>
      </c>
      <c r="E410" s="508"/>
      <c r="F410" s="508"/>
    </row>
    <row r="411" spans="1:6" x14ac:dyDescent="0.25">
      <c r="A411" s="528" t="s">
        <v>6782</v>
      </c>
      <c r="B411" s="445"/>
      <c r="C411" s="508"/>
      <c r="D411" s="444" t="s">
        <v>6788</v>
      </c>
      <c r="E411" s="508"/>
      <c r="F411" s="508"/>
    </row>
    <row r="412" spans="1:6" x14ac:dyDescent="0.25">
      <c r="A412" s="528" t="s">
        <v>6782</v>
      </c>
      <c r="B412" s="445"/>
      <c r="C412" s="508"/>
      <c r="D412" s="444" t="s">
        <v>6788</v>
      </c>
      <c r="E412" s="508"/>
      <c r="F412" s="508"/>
    </row>
    <row r="413" spans="1:6" x14ac:dyDescent="0.25">
      <c r="A413" s="528" t="s">
        <v>6782</v>
      </c>
      <c r="B413" s="445"/>
      <c r="C413" s="508"/>
      <c r="D413" s="444" t="s">
        <v>6788</v>
      </c>
      <c r="E413" s="508"/>
      <c r="F413" s="508"/>
    </row>
    <row r="414" spans="1:6" x14ac:dyDescent="0.25">
      <c r="A414" s="528" t="s">
        <v>6782</v>
      </c>
      <c r="B414" s="445"/>
      <c r="C414" s="508"/>
      <c r="D414" s="444" t="s">
        <v>6788</v>
      </c>
      <c r="E414" s="508"/>
      <c r="F414" s="508"/>
    </row>
    <row r="415" spans="1:6" x14ac:dyDescent="0.25">
      <c r="A415" s="528" t="s">
        <v>6782</v>
      </c>
      <c r="B415" s="445"/>
      <c r="C415" s="508"/>
      <c r="D415" s="444" t="s">
        <v>6788</v>
      </c>
      <c r="E415" s="508"/>
      <c r="F415" s="508"/>
    </row>
    <row r="416" spans="1:6" x14ac:dyDescent="0.25">
      <c r="A416" s="528" t="s">
        <v>6782</v>
      </c>
      <c r="B416" s="445"/>
      <c r="C416" s="508"/>
      <c r="D416" s="444" t="s">
        <v>6788</v>
      </c>
      <c r="E416" s="508"/>
      <c r="F416" s="508"/>
    </row>
    <row r="417" spans="1:6" x14ac:dyDescent="0.25">
      <c r="A417" s="528" t="s">
        <v>6782</v>
      </c>
      <c r="B417" s="445"/>
      <c r="C417" s="508"/>
      <c r="D417" s="444" t="s">
        <v>6788</v>
      </c>
      <c r="E417" s="508"/>
      <c r="F417" s="508"/>
    </row>
    <row r="418" spans="1:6" x14ac:dyDescent="0.25">
      <c r="A418" s="528" t="s">
        <v>6782</v>
      </c>
      <c r="B418" s="445"/>
      <c r="C418" s="508"/>
      <c r="D418" s="444" t="s">
        <v>6788</v>
      </c>
      <c r="E418" s="508"/>
      <c r="F418" s="508"/>
    </row>
    <row r="419" spans="1:6" x14ac:dyDescent="0.25">
      <c r="A419" s="528" t="s">
        <v>6782</v>
      </c>
      <c r="B419" s="445"/>
      <c r="C419" s="508"/>
      <c r="D419" s="444" t="s">
        <v>6788</v>
      </c>
      <c r="E419" s="508"/>
      <c r="F419" s="508"/>
    </row>
    <row r="420" spans="1:6" x14ac:dyDescent="0.25">
      <c r="A420" s="528" t="s">
        <v>6782</v>
      </c>
      <c r="B420" s="445"/>
      <c r="C420" s="508"/>
      <c r="D420" s="444" t="s">
        <v>6788</v>
      </c>
      <c r="E420" s="508"/>
      <c r="F420" s="508"/>
    </row>
    <row r="421" spans="1:6" x14ac:dyDescent="0.25">
      <c r="A421" s="528" t="s">
        <v>6782</v>
      </c>
      <c r="B421" s="445"/>
      <c r="C421" s="508"/>
      <c r="D421" s="444" t="s">
        <v>6788</v>
      </c>
      <c r="E421" s="508"/>
      <c r="F421" s="508"/>
    </row>
    <row r="422" spans="1:6" x14ac:dyDescent="0.25">
      <c r="A422" s="528" t="s">
        <v>6782</v>
      </c>
      <c r="B422" s="445"/>
      <c r="C422" s="508"/>
      <c r="D422" s="444" t="s">
        <v>6788</v>
      </c>
      <c r="E422" s="508"/>
      <c r="F422" s="508"/>
    </row>
    <row r="423" spans="1:6" x14ac:dyDescent="0.25">
      <c r="A423" s="528" t="s">
        <v>6782</v>
      </c>
      <c r="B423" s="445"/>
      <c r="C423" s="508"/>
      <c r="D423" s="444" t="s">
        <v>6788</v>
      </c>
      <c r="E423" s="508"/>
      <c r="F423" s="508"/>
    </row>
    <row r="424" spans="1:6" x14ac:dyDescent="0.25">
      <c r="A424" s="528" t="s">
        <v>6782</v>
      </c>
      <c r="B424" s="445"/>
      <c r="C424" s="508"/>
      <c r="D424" s="444" t="s">
        <v>6788</v>
      </c>
      <c r="E424" s="508"/>
      <c r="F424" s="508"/>
    </row>
    <row r="425" spans="1:6" x14ac:dyDescent="0.25">
      <c r="A425" s="528" t="s">
        <v>6782</v>
      </c>
      <c r="B425" s="445"/>
      <c r="C425" s="508"/>
      <c r="D425" s="444" t="s">
        <v>6788</v>
      </c>
      <c r="E425" s="508"/>
      <c r="F425" s="508"/>
    </row>
    <row r="426" spans="1:6" x14ac:dyDescent="0.25">
      <c r="A426" s="528" t="s">
        <v>6782</v>
      </c>
      <c r="B426" s="445"/>
      <c r="C426" s="508"/>
      <c r="D426" s="444" t="s">
        <v>6788</v>
      </c>
      <c r="E426" s="508"/>
      <c r="F426" s="508"/>
    </row>
    <row r="427" spans="1:6" x14ac:dyDescent="0.25">
      <c r="A427" s="528" t="s">
        <v>6782</v>
      </c>
      <c r="B427" s="445"/>
      <c r="C427" s="508"/>
      <c r="D427" s="444" t="s">
        <v>6788</v>
      </c>
      <c r="E427" s="508"/>
      <c r="F427" s="508"/>
    </row>
    <row r="428" spans="1:6" x14ac:dyDescent="0.25">
      <c r="A428" s="528" t="s">
        <v>6782</v>
      </c>
      <c r="B428" s="445"/>
      <c r="C428" s="508"/>
      <c r="D428" s="444" t="s">
        <v>6788</v>
      </c>
      <c r="E428" s="508"/>
      <c r="F428" s="508"/>
    </row>
    <row r="429" spans="1:6" x14ac:dyDescent="0.25">
      <c r="A429" s="528" t="s">
        <v>6782</v>
      </c>
      <c r="B429" s="445"/>
      <c r="C429" s="508"/>
      <c r="D429" s="444" t="s">
        <v>6788</v>
      </c>
      <c r="E429" s="508"/>
      <c r="F429" s="508"/>
    </row>
    <row r="430" spans="1:6" x14ac:dyDescent="0.25">
      <c r="A430" s="528" t="s">
        <v>6782</v>
      </c>
      <c r="B430" s="445"/>
      <c r="C430" s="508"/>
      <c r="D430" s="444" t="s">
        <v>6788</v>
      </c>
      <c r="E430" s="508"/>
      <c r="F430" s="508"/>
    </row>
    <row r="431" spans="1:6" x14ac:dyDescent="0.25">
      <c r="A431" s="528" t="s">
        <v>6782</v>
      </c>
      <c r="B431" s="445"/>
      <c r="C431" s="508"/>
      <c r="D431" s="444" t="s">
        <v>6788</v>
      </c>
      <c r="E431" s="508"/>
      <c r="F431" s="508"/>
    </row>
    <row r="432" spans="1:6" x14ac:dyDescent="0.25">
      <c r="A432" s="528" t="s">
        <v>6782</v>
      </c>
      <c r="B432" s="445"/>
      <c r="C432" s="508"/>
      <c r="D432" s="444" t="s">
        <v>6788</v>
      </c>
      <c r="E432" s="508"/>
      <c r="F432" s="508"/>
    </row>
    <row r="433" spans="1:6" x14ac:dyDescent="0.25">
      <c r="A433" s="528" t="s">
        <v>6782</v>
      </c>
      <c r="B433" s="445"/>
      <c r="C433" s="508"/>
      <c r="D433" s="444" t="s">
        <v>6788</v>
      </c>
      <c r="E433" s="508"/>
      <c r="F433" s="508"/>
    </row>
    <row r="434" spans="1:6" x14ac:dyDescent="0.25">
      <c r="A434" s="528" t="s">
        <v>6782</v>
      </c>
      <c r="B434" s="445"/>
      <c r="C434" s="508"/>
      <c r="D434" s="444" t="s">
        <v>6788</v>
      </c>
      <c r="E434" s="508"/>
      <c r="F434" s="508"/>
    </row>
    <row r="435" spans="1:6" x14ac:dyDescent="0.25">
      <c r="A435" s="528" t="s">
        <v>6782</v>
      </c>
      <c r="B435" s="445"/>
      <c r="C435" s="508"/>
      <c r="D435" s="444" t="s">
        <v>6788</v>
      </c>
      <c r="E435" s="508"/>
      <c r="F435" s="508"/>
    </row>
    <row r="436" spans="1:6" x14ac:dyDescent="0.25">
      <c r="A436" s="528" t="s">
        <v>6782</v>
      </c>
      <c r="B436" s="445"/>
      <c r="C436" s="508"/>
      <c r="D436" s="444" t="s">
        <v>6788</v>
      </c>
      <c r="E436" s="508"/>
      <c r="F436" s="508"/>
    </row>
    <row r="437" spans="1:6" x14ac:dyDescent="0.25">
      <c r="A437" s="528" t="s">
        <v>6782</v>
      </c>
      <c r="B437" s="445"/>
      <c r="C437" s="508"/>
      <c r="D437" s="444" t="s">
        <v>6788</v>
      </c>
      <c r="E437" s="508"/>
      <c r="F437" s="508"/>
    </row>
    <row r="438" spans="1:6" x14ac:dyDescent="0.25">
      <c r="A438" s="528" t="s">
        <v>6782</v>
      </c>
      <c r="B438" s="445"/>
      <c r="C438" s="508"/>
      <c r="D438" s="444" t="s">
        <v>6788</v>
      </c>
      <c r="E438" s="508"/>
      <c r="F438" s="508"/>
    </row>
    <row r="439" spans="1:6" x14ac:dyDescent="0.25">
      <c r="A439" s="528" t="s">
        <v>6782</v>
      </c>
      <c r="B439" s="445"/>
      <c r="C439" s="508"/>
      <c r="D439" s="444" t="s">
        <v>6788</v>
      </c>
      <c r="E439" s="508"/>
      <c r="F439" s="508"/>
    </row>
    <row r="440" spans="1:6" x14ac:dyDescent="0.25">
      <c r="A440" s="528" t="s">
        <v>6782</v>
      </c>
      <c r="B440" s="445"/>
      <c r="C440" s="508"/>
      <c r="D440" s="444" t="s">
        <v>6788</v>
      </c>
      <c r="E440" s="508"/>
      <c r="F440" s="508"/>
    </row>
    <row r="441" spans="1:6" x14ac:dyDescent="0.25">
      <c r="A441" s="528" t="s">
        <v>6782</v>
      </c>
      <c r="B441" s="445"/>
      <c r="C441" s="508"/>
      <c r="D441" s="444" t="s">
        <v>6788</v>
      </c>
      <c r="E441" s="508"/>
      <c r="F441" s="508"/>
    </row>
    <row r="442" spans="1:6" x14ac:dyDescent="0.25">
      <c r="A442" s="528" t="s">
        <v>6782</v>
      </c>
      <c r="B442" s="445"/>
      <c r="C442" s="508"/>
      <c r="D442" s="444" t="s">
        <v>6788</v>
      </c>
      <c r="E442" s="508"/>
      <c r="F442" s="508"/>
    </row>
    <row r="443" spans="1:6" x14ac:dyDescent="0.25">
      <c r="A443" s="528" t="s">
        <v>6782</v>
      </c>
      <c r="B443" s="445"/>
      <c r="C443" s="508"/>
      <c r="D443" s="444" t="s">
        <v>6788</v>
      </c>
      <c r="E443" s="508"/>
      <c r="F443" s="508"/>
    </row>
    <row r="444" spans="1:6" x14ac:dyDescent="0.25">
      <c r="A444" s="528" t="s">
        <v>6782</v>
      </c>
      <c r="B444" s="445"/>
      <c r="C444" s="508"/>
      <c r="D444" s="444" t="s">
        <v>6788</v>
      </c>
      <c r="E444" s="508"/>
      <c r="F444" s="508"/>
    </row>
    <row r="445" spans="1:6" x14ac:dyDescent="0.25">
      <c r="A445" s="528" t="s">
        <v>6782</v>
      </c>
      <c r="B445" s="445"/>
      <c r="C445" s="508"/>
      <c r="D445" s="444" t="s">
        <v>6788</v>
      </c>
      <c r="E445" s="508"/>
      <c r="F445" s="508"/>
    </row>
    <row r="446" spans="1:6" x14ac:dyDescent="0.25">
      <c r="A446" s="528" t="s">
        <v>6782</v>
      </c>
      <c r="B446" s="445"/>
      <c r="C446" s="508"/>
      <c r="D446" s="444" t="s">
        <v>6788</v>
      </c>
      <c r="E446" s="508"/>
      <c r="F446" s="508"/>
    </row>
    <row r="447" spans="1:6" x14ac:dyDescent="0.25">
      <c r="A447" s="528" t="s">
        <v>6782</v>
      </c>
      <c r="B447" s="445"/>
      <c r="C447" s="508"/>
      <c r="D447" s="444" t="s">
        <v>6788</v>
      </c>
      <c r="E447" s="508"/>
      <c r="F447" s="508"/>
    </row>
    <row r="448" spans="1:6" x14ac:dyDescent="0.25">
      <c r="A448" s="528" t="s">
        <v>6782</v>
      </c>
      <c r="B448" s="445"/>
      <c r="C448" s="508"/>
      <c r="D448" s="444" t="s">
        <v>6788</v>
      </c>
      <c r="E448" s="508"/>
      <c r="F448" s="508"/>
    </row>
    <row r="449" spans="1:6" x14ac:dyDescent="0.25">
      <c r="A449" s="528" t="s">
        <v>6782</v>
      </c>
      <c r="B449" s="445"/>
      <c r="C449" s="508"/>
      <c r="D449" s="444" t="s">
        <v>6788</v>
      </c>
      <c r="E449" s="508"/>
      <c r="F449" s="508"/>
    </row>
    <row r="450" spans="1:6" x14ac:dyDescent="0.25">
      <c r="A450" s="528" t="s">
        <v>6782</v>
      </c>
      <c r="B450" s="445"/>
      <c r="C450" s="508"/>
      <c r="D450" s="444" t="s">
        <v>6788</v>
      </c>
      <c r="E450" s="508"/>
      <c r="F450" s="508"/>
    </row>
    <row r="451" spans="1:6" x14ac:dyDescent="0.25">
      <c r="A451" s="528" t="s">
        <v>6782</v>
      </c>
      <c r="B451" s="445"/>
      <c r="C451" s="508"/>
      <c r="D451" s="444" t="s">
        <v>6788</v>
      </c>
      <c r="E451" s="508"/>
      <c r="F451" s="508"/>
    </row>
    <row r="452" spans="1:6" x14ac:dyDescent="0.25">
      <c r="A452" s="528" t="s">
        <v>6782</v>
      </c>
      <c r="B452" s="445"/>
      <c r="C452" s="508"/>
      <c r="D452" s="444" t="s">
        <v>6788</v>
      </c>
      <c r="E452" s="508"/>
      <c r="F452" s="508"/>
    </row>
    <row r="453" spans="1:6" x14ac:dyDescent="0.25">
      <c r="A453" s="528" t="s">
        <v>6782</v>
      </c>
      <c r="B453" s="445"/>
      <c r="C453" s="508"/>
      <c r="D453" s="444" t="s">
        <v>6788</v>
      </c>
      <c r="E453" s="508"/>
      <c r="F453" s="508"/>
    </row>
    <row r="454" spans="1:6" x14ac:dyDescent="0.25">
      <c r="A454" s="528" t="s">
        <v>6782</v>
      </c>
      <c r="B454" s="445"/>
      <c r="C454" s="508"/>
      <c r="D454" s="444" t="s">
        <v>6788</v>
      </c>
      <c r="E454" s="508"/>
      <c r="F454" s="508"/>
    </row>
    <row r="455" spans="1:6" x14ac:dyDescent="0.25">
      <c r="A455" s="528" t="s">
        <v>6782</v>
      </c>
      <c r="B455" s="445"/>
      <c r="C455" s="508"/>
      <c r="D455" s="444" t="s">
        <v>6788</v>
      </c>
      <c r="E455" s="508"/>
      <c r="F455" s="508"/>
    </row>
    <row r="456" spans="1:6" x14ac:dyDescent="0.25">
      <c r="A456" s="528" t="s">
        <v>6782</v>
      </c>
      <c r="B456" s="445"/>
      <c r="C456" s="508"/>
      <c r="D456" s="444" t="s">
        <v>6788</v>
      </c>
      <c r="E456" s="508"/>
      <c r="F456" s="508"/>
    </row>
    <row r="457" spans="1:6" x14ac:dyDescent="0.25">
      <c r="A457" s="528" t="s">
        <v>6782</v>
      </c>
      <c r="B457" s="445"/>
      <c r="C457" s="508"/>
      <c r="D457" s="444" t="s">
        <v>6788</v>
      </c>
      <c r="E457" s="508"/>
      <c r="F457" s="508"/>
    </row>
    <row r="458" spans="1:6" x14ac:dyDescent="0.25">
      <c r="A458" s="528" t="s">
        <v>6782</v>
      </c>
      <c r="B458" s="445"/>
      <c r="C458" s="508"/>
      <c r="D458" s="444" t="s">
        <v>6788</v>
      </c>
      <c r="E458" s="508"/>
      <c r="F458" s="508"/>
    </row>
    <row r="459" spans="1:6" x14ac:dyDescent="0.25">
      <c r="A459" s="528" t="s">
        <v>6782</v>
      </c>
      <c r="B459" s="445"/>
      <c r="C459" s="508"/>
      <c r="D459" s="444" t="s">
        <v>6788</v>
      </c>
      <c r="E459" s="508"/>
      <c r="F459" s="508"/>
    </row>
    <row r="460" spans="1:6" x14ac:dyDescent="0.25">
      <c r="A460" s="528" t="s">
        <v>6782</v>
      </c>
      <c r="B460" s="445"/>
      <c r="C460" s="508"/>
      <c r="D460" s="444" t="s">
        <v>6788</v>
      </c>
      <c r="E460" s="508"/>
      <c r="F460" s="508"/>
    </row>
    <row r="461" spans="1:6" x14ac:dyDescent="0.25">
      <c r="A461" s="528" t="s">
        <v>6782</v>
      </c>
      <c r="B461" s="445"/>
      <c r="C461" s="508"/>
      <c r="D461" s="444" t="s">
        <v>6788</v>
      </c>
      <c r="E461" s="508"/>
      <c r="F461" s="508"/>
    </row>
    <row r="462" spans="1:6" x14ac:dyDescent="0.25">
      <c r="A462" s="528" t="s">
        <v>6782</v>
      </c>
      <c r="B462" s="445"/>
      <c r="C462" s="508"/>
      <c r="D462" s="444" t="s">
        <v>6788</v>
      </c>
      <c r="E462" s="508"/>
      <c r="F462" s="508"/>
    </row>
    <row r="463" spans="1:6" x14ac:dyDescent="0.25">
      <c r="A463" s="528" t="s">
        <v>6782</v>
      </c>
      <c r="B463" s="445"/>
      <c r="C463" s="508"/>
      <c r="D463" s="444" t="s">
        <v>6788</v>
      </c>
      <c r="E463" s="508"/>
      <c r="F463" s="508"/>
    </row>
    <row r="464" spans="1:6" x14ac:dyDescent="0.25">
      <c r="A464" s="528" t="s">
        <v>6782</v>
      </c>
      <c r="B464" s="445"/>
      <c r="C464" s="508"/>
      <c r="D464" s="444" t="s">
        <v>6788</v>
      </c>
      <c r="E464" s="508"/>
      <c r="F464" s="508"/>
    </row>
    <row r="465" spans="1:6" x14ac:dyDescent="0.25">
      <c r="A465" s="528" t="s">
        <v>6782</v>
      </c>
      <c r="B465" s="445"/>
      <c r="C465" s="508"/>
      <c r="D465" s="444" t="s">
        <v>6788</v>
      </c>
      <c r="E465" s="508"/>
      <c r="F465" s="508"/>
    </row>
    <row r="466" spans="1:6" x14ac:dyDescent="0.25">
      <c r="A466" s="528" t="s">
        <v>6782</v>
      </c>
      <c r="B466" s="445"/>
      <c r="C466" s="508"/>
      <c r="D466" s="444" t="s">
        <v>6788</v>
      </c>
      <c r="E466" s="508"/>
      <c r="F466" s="508"/>
    </row>
    <row r="467" spans="1:6" x14ac:dyDescent="0.25">
      <c r="A467" s="528" t="s">
        <v>6782</v>
      </c>
      <c r="B467" s="445"/>
      <c r="C467" s="508"/>
      <c r="D467" s="444" t="s">
        <v>6788</v>
      </c>
      <c r="E467" s="508"/>
      <c r="F467" s="508"/>
    </row>
    <row r="468" spans="1:6" x14ac:dyDescent="0.25">
      <c r="A468" s="528" t="s">
        <v>6782</v>
      </c>
      <c r="B468" s="445"/>
      <c r="C468" s="508"/>
      <c r="D468" s="444" t="s">
        <v>6788</v>
      </c>
      <c r="E468" s="508"/>
      <c r="F468" s="508"/>
    </row>
    <row r="469" spans="1:6" x14ac:dyDescent="0.25">
      <c r="A469" s="528" t="s">
        <v>6782</v>
      </c>
      <c r="B469" s="445"/>
      <c r="C469" s="508"/>
      <c r="D469" s="444" t="s">
        <v>6788</v>
      </c>
      <c r="E469" s="508"/>
      <c r="F469" s="508"/>
    </row>
    <row r="470" spans="1:6" x14ac:dyDescent="0.25">
      <c r="A470" s="528" t="s">
        <v>6782</v>
      </c>
      <c r="B470" s="445"/>
      <c r="C470" s="508"/>
      <c r="D470" s="444" t="s">
        <v>6788</v>
      </c>
      <c r="E470" s="508"/>
      <c r="F470" s="508"/>
    </row>
    <row r="471" spans="1:6" x14ac:dyDescent="0.25">
      <c r="A471" s="528" t="s">
        <v>6782</v>
      </c>
      <c r="B471" s="445"/>
      <c r="C471" s="508"/>
      <c r="D471" s="444" t="s">
        <v>6788</v>
      </c>
      <c r="E471" s="508"/>
      <c r="F471" s="508"/>
    </row>
    <row r="472" spans="1:6" x14ac:dyDescent="0.25">
      <c r="A472" s="528" t="s">
        <v>6782</v>
      </c>
      <c r="B472" s="445"/>
      <c r="C472" s="508"/>
      <c r="D472" s="444" t="s">
        <v>6788</v>
      </c>
      <c r="E472" s="508"/>
      <c r="F472" s="508"/>
    </row>
    <row r="473" spans="1:6" x14ac:dyDescent="0.25">
      <c r="A473" s="528" t="s">
        <v>6782</v>
      </c>
      <c r="B473" s="445"/>
      <c r="C473" s="508"/>
      <c r="D473" s="444" t="s">
        <v>6788</v>
      </c>
      <c r="E473" s="508"/>
      <c r="F473" s="508"/>
    </row>
    <row r="474" spans="1:6" x14ac:dyDescent="0.25">
      <c r="A474" s="528" t="s">
        <v>6782</v>
      </c>
      <c r="B474" s="445"/>
      <c r="C474" s="508"/>
      <c r="D474" s="444" t="s">
        <v>6788</v>
      </c>
      <c r="E474" s="508"/>
      <c r="F474" s="508"/>
    </row>
    <row r="475" spans="1:6" x14ac:dyDescent="0.25">
      <c r="A475" s="528" t="s">
        <v>6782</v>
      </c>
      <c r="B475" s="445"/>
      <c r="C475" s="508"/>
      <c r="D475" s="444" t="s">
        <v>6788</v>
      </c>
      <c r="E475" s="508"/>
      <c r="F475" s="508"/>
    </row>
    <row r="476" spans="1:6" x14ac:dyDescent="0.25">
      <c r="A476" s="528" t="s">
        <v>6782</v>
      </c>
      <c r="B476" s="445"/>
      <c r="C476" s="508"/>
      <c r="D476" s="444" t="s">
        <v>6788</v>
      </c>
      <c r="E476" s="508"/>
      <c r="F476" s="508"/>
    </row>
    <row r="477" spans="1:6" x14ac:dyDescent="0.25">
      <c r="A477" s="528" t="s">
        <v>6782</v>
      </c>
      <c r="B477" s="445"/>
      <c r="C477" s="508"/>
      <c r="D477" s="444" t="s">
        <v>6788</v>
      </c>
      <c r="E477" s="508"/>
      <c r="F477" s="508"/>
    </row>
    <row r="478" spans="1:6" x14ac:dyDescent="0.25">
      <c r="A478" s="528" t="s">
        <v>6782</v>
      </c>
      <c r="B478" s="445"/>
      <c r="C478" s="508"/>
      <c r="D478" s="444" t="s">
        <v>6788</v>
      </c>
      <c r="E478" s="508"/>
      <c r="F478" s="508"/>
    </row>
    <row r="479" spans="1:6" x14ac:dyDescent="0.25">
      <c r="A479" s="528" t="s">
        <v>6782</v>
      </c>
      <c r="B479" s="445"/>
      <c r="C479" s="508"/>
      <c r="D479" s="444" t="s">
        <v>6788</v>
      </c>
      <c r="E479" s="508"/>
      <c r="F479" s="508"/>
    </row>
    <row r="480" spans="1:6" x14ac:dyDescent="0.25">
      <c r="A480" s="528" t="s">
        <v>6782</v>
      </c>
      <c r="B480" s="445"/>
      <c r="C480" s="508"/>
      <c r="D480" s="444" t="s">
        <v>6788</v>
      </c>
      <c r="E480" s="508"/>
      <c r="F480" s="508"/>
    </row>
    <row r="481" spans="1:6" x14ac:dyDescent="0.25">
      <c r="A481" s="528" t="s">
        <v>6782</v>
      </c>
      <c r="B481" s="445"/>
      <c r="C481" s="508"/>
      <c r="D481" s="444" t="s">
        <v>6788</v>
      </c>
      <c r="E481" s="508"/>
      <c r="F481" s="508"/>
    </row>
    <row r="482" spans="1:6" x14ac:dyDescent="0.25">
      <c r="A482" s="528" t="s">
        <v>6782</v>
      </c>
      <c r="B482" s="445"/>
      <c r="C482" s="508"/>
      <c r="D482" s="444" t="s">
        <v>6788</v>
      </c>
      <c r="E482" s="508"/>
      <c r="F482" s="508"/>
    </row>
    <row r="483" spans="1:6" x14ac:dyDescent="0.25">
      <c r="A483" s="528" t="s">
        <v>6782</v>
      </c>
      <c r="B483" s="445"/>
      <c r="C483" s="508"/>
      <c r="D483" s="444" t="s">
        <v>6788</v>
      </c>
      <c r="E483" s="508"/>
      <c r="F483" s="508"/>
    </row>
    <row r="484" spans="1:6" x14ac:dyDescent="0.25">
      <c r="A484" s="528" t="s">
        <v>6782</v>
      </c>
      <c r="B484" s="445"/>
      <c r="C484" s="508"/>
      <c r="D484" s="444" t="s">
        <v>6788</v>
      </c>
      <c r="E484" s="508"/>
      <c r="F484" s="508"/>
    </row>
    <row r="485" spans="1:6" x14ac:dyDescent="0.25">
      <c r="A485" s="528" t="s">
        <v>6782</v>
      </c>
      <c r="B485" s="445"/>
      <c r="C485" s="508"/>
      <c r="D485" s="444" t="s">
        <v>6788</v>
      </c>
      <c r="E485" s="508"/>
      <c r="F485" s="508"/>
    </row>
    <row r="486" spans="1:6" x14ac:dyDescent="0.25">
      <c r="A486" s="528" t="s">
        <v>6782</v>
      </c>
      <c r="B486" s="445"/>
      <c r="C486" s="508"/>
      <c r="D486" s="444" t="s">
        <v>6788</v>
      </c>
      <c r="E486" s="508"/>
      <c r="F486" s="508"/>
    </row>
    <row r="487" spans="1:6" x14ac:dyDescent="0.25">
      <c r="A487" s="528" t="s">
        <v>6782</v>
      </c>
      <c r="B487" s="445"/>
      <c r="C487" s="508"/>
      <c r="D487" s="444" t="s">
        <v>6788</v>
      </c>
      <c r="E487" s="508"/>
      <c r="F487" s="508"/>
    </row>
    <row r="488" spans="1:6" x14ac:dyDescent="0.25">
      <c r="A488" s="528" t="s">
        <v>6782</v>
      </c>
      <c r="B488" s="445"/>
      <c r="C488" s="508"/>
      <c r="D488" s="444" t="s">
        <v>6788</v>
      </c>
      <c r="E488" s="508"/>
      <c r="F488" s="508"/>
    </row>
    <row r="489" spans="1:6" x14ac:dyDescent="0.25">
      <c r="A489" s="528" t="s">
        <v>6782</v>
      </c>
      <c r="B489" s="445"/>
      <c r="C489" s="508"/>
      <c r="D489" s="444" t="s">
        <v>6788</v>
      </c>
      <c r="E489" s="508"/>
      <c r="F489" s="508"/>
    </row>
    <row r="490" spans="1:6" x14ac:dyDescent="0.25">
      <c r="A490" s="528" t="s">
        <v>6782</v>
      </c>
      <c r="B490" s="445"/>
      <c r="C490" s="508"/>
      <c r="D490" s="444" t="s">
        <v>6788</v>
      </c>
      <c r="E490" s="508"/>
      <c r="F490" s="508"/>
    </row>
    <row r="491" spans="1:6" x14ac:dyDescent="0.25">
      <c r="A491" s="528" t="s">
        <v>6782</v>
      </c>
      <c r="B491" s="445"/>
      <c r="C491" s="508"/>
      <c r="D491" s="444" t="s">
        <v>6788</v>
      </c>
      <c r="E491" s="508"/>
      <c r="F491" s="508"/>
    </row>
    <row r="492" spans="1:6" x14ac:dyDescent="0.25">
      <c r="A492" s="528" t="s">
        <v>6782</v>
      </c>
      <c r="B492" s="445"/>
      <c r="C492" s="508"/>
      <c r="D492" s="444" t="s">
        <v>6788</v>
      </c>
      <c r="E492" s="508"/>
      <c r="F492" s="508"/>
    </row>
    <row r="493" spans="1:6" x14ac:dyDescent="0.25">
      <c r="A493" s="528" t="s">
        <v>6782</v>
      </c>
      <c r="B493" s="445"/>
      <c r="C493" s="508"/>
      <c r="D493" s="444" t="s">
        <v>6788</v>
      </c>
      <c r="E493" s="508"/>
      <c r="F493" s="508"/>
    </row>
    <row r="494" spans="1:6" x14ac:dyDescent="0.25">
      <c r="A494" s="528" t="s">
        <v>6782</v>
      </c>
      <c r="B494" s="445"/>
      <c r="C494" s="508"/>
      <c r="D494" s="444" t="s">
        <v>6788</v>
      </c>
      <c r="E494" s="508"/>
      <c r="F494" s="508"/>
    </row>
    <row r="495" spans="1:6" x14ac:dyDescent="0.25">
      <c r="A495" s="528" t="s">
        <v>6782</v>
      </c>
      <c r="B495" s="445"/>
      <c r="C495" s="508"/>
      <c r="D495" s="444" t="s">
        <v>6788</v>
      </c>
      <c r="E495" s="508"/>
      <c r="F495" s="508"/>
    </row>
    <row r="496" spans="1:6" x14ac:dyDescent="0.25">
      <c r="A496" s="528" t="s">
        <v>6782</v>
      </c>
      <c r="B496" s="445"/>
      <c r="C496" s="508"/>
      <c r="D496" s="444" t="s">
        <v>6788</v>
      </c>
      <c r="E496" s="508"/>
      <c r="F496" s="508"/>
    </row>
    <row r="497" spans="1:6" x14ac:dyDescent="0.25">
      <c r="A497" s="528" t="s">
        <v>6782</v>
      </c>
      <c r="B497" s="445"/>
      <c r="C497" s="508"/>
      <c r="D497" s="444" t="s">
        <v>6788</v>
      </c>
      <c r="E497" s="508"/>
      <c r="F497" s="508"/>
    </row>
    <row r="498" spans="1:6" x14ac:dyDescent="0.25">
      <c r="A498" s="528" t="s">
        <v>6782</v>
      </c>
      <c r="B498" s="445"/>
      <c r="C498" s="508"/>
      <c r="D498" s="444" t="s">
        <v>6788</v>
      </c>
      <c r="E498" s="508"/>
      <c r="F498" s="508"/>
    </row>
    <row r="499" spans="1:6" x14ac:dyDescent="0.25">
      <c r="A499" s="528" t="s">
        <v>6782</v>
      </c>
      <c r="B499" s="445"/>
      <c r="C499" s="508"/>
      <c r="D499" s="444" t="s">
        <v>6788</v>
      </c>
      <c r="E499" s="508"/>
      <c r="F499" s="508"/>
    </row>
    <row r="500" spans="1:6" x14ac:dyDescent="0.25">
      <c r="A500" s="528" t="s">
        <v>6782</v>
      </c>
      <c r="B500" s="445"/>
      <c r="C500" s="508"/>
      <c r="D500" s="444" t="s">
        <v>6788</v>
      </c>
      <c r="E500" s="508"/>
      <c r="F500" s="508"/>
    </row>
    <row r="501" spans="1:6" x14ac:dyDescent="0.25">
      <c r="A501" s="528" t="s">
        <v>6782</v>
      </c>
      <c r="B501" s="445"/>
      <c r="C501" s="508"/>
      <c r="D501" s="444" t="s">
        <v>6788</v>
      </c>
      <c r="E501" s="508"/>
      <c r="F501" s="508"/>
    </row>
    <row r="502" spans="1:6" x14ac:dyDescent="0.25">
      <c r="A502" s="528" t="s">
        <v>6782</v>
      </c>
      <c r="B502" s="445"/>
      <c r="C502" s="508"/>
      <c r="D502" s="444" t="s">
        <v>6788</v>
      </c>
      <c r="E502" s="508"/>
      <c r="F502" s="508"/>
    </row>
    <row r="503" spans="1:6" x14ac:dyDescent="0.25">
      <c r="A503" s="528" t="s">
        <v>6782</v>
      </c>
      <c r="B503" s="445"/>
      <c r="C503" s="508"/>
      <c r="D503" s="444" t="s">
        <v>6788</v>
      </c>
      <c r="E503" s="508"/>
      <c r="F503" s="508"/>
    </row>
    <row r="504" spans="1:6" x14ac:dyDescent="0.25">
      <c r="A504" s="528" t="s">
        <v>6782</v>
      </c>
      <c r="B504" s="445"/>
      <c r="C504" s="508"/>
      <c r="D504" s="444" t="s">
        <v>6788</v>
      </c>
      <c r="E504" s="508"/>
      <c r="F504" s="508"/>
    </row>
    <row r="505" spans="1:6" x14ac:dyDescent="0.25">
      <c r="A505" s="528" t="s">
        <v>6782</v>
      </c>
      <c r="B505" s="445"/>
      <c r="C505" s="508"/>
      <c r="D505" s="444" t="s">
        <v>6788</v>
      </c>
      <c r="E505" s="508"/>
      <c r="F505" s="508"/>
    </row>
    <row r="506" spans="1:6" x14ac:dyDescent="0.25">
      <c r="A506" s="528" t="s">
        <v>6782</v>
      </c>
      <c r="B506" s="445"/>
      <c r="C506" s="508"/>
      <c r="D506" s="444" t="s">
        <v>6788</v>
      </c>
      <c r="E506" s="508"/>
      <c r="F506" s="508"/>
    </row>
    <row r="507" spans="1:6" x14ac:dyDescent="0.25">
      <c r="A507" s="528" t="s">
        <v>6782</v>
      </c>
      <c r="B507" s="445"/>
      <c r="C507" s="508"/>
      <c r="D507" s="444" t="s">
        <v>6788</v>
      </c>
      <c r="E507" s="508"/>
      <c r="F507" s="508"/>
    </row>
    <row r="508" spans="1:6" x14ac:dyDescent="0.25">
      <c r="A508" s="528" t="s">
        <v>6782</v>
      </c>
      <c r="B508" s="445"/>
      <c r="C508" s="508"/>
      <c r="D508" s="444" t="s">
        <v>6788</v>
      </c>
      <c r="E508" s="508"/>
      <c r="F508" s="508"/>
    </row>
    <row r="509" spans="1:6" x14ac:dyDescent="0.25">
      <c r="A509" s="528" t="s">
        <v>6782</v>
      </c>
      <c r="B509" s="445"/>
      <c r="C509" s="508"/>
      <c r="D509" s="444" t="s">
        <v>6788</v>
      </c>
      <c r="E509" s="508"/>
      <c r="F509" s="508"/>
    </row>
    <row r="510" spans="1:6" x14ac:dyDescent="0.25">
      <c r="A510" s="528" t="s">
        <v>6782</v>
      </c>
      <c r="B510" s="445"/>
      <c r="C510" s="508"/>
      <c r="D510" s="444" t="s">
        <v>6788</v>
      </c>
      <c r="E510" s="508"/>
      <c r="F510" s="508"/>
    </row>
    <row r="511" spans="1:6" x14ac:dyDescent="0.25">
      <c r="A511" s="528" t="s">
        <v>6782</v>
      </c>
      <c r="B511" s="445"/>
      <c r="C511" s="508"/>
      <c r="D511" s="444" t="s">
        <v>6788</v>
      </c>
      <c r="E511" s="508"/>
      <c r="F511" s="508"/>
    </row>
    <row r="512" spans="1:6" x14ac:dyDescent="0.25">
      <c r="A512" s="528" t="s">
        <v>6782</v>
      </c>
      <c r="B512" s="445"/>
      <c r="C512" s="508"/>
      <c r="D512" s="444" t="s">
        <v>6788</v>
      </c>
      <c r="E512" s="508"/>
      <c r="F512" s="508"/>
    </row>
    <row r="513" spans="1:6" x14ac:dyDescent="0.25">
      <c r="A513" s="528" t="s">
        <v>6782</v>
      </c>
      <c r="B513" s="445"/>
      <c r="C513" s="508"/>
      <c r="D513" s="444" t="s">
        <v>6788</v>
      </c>
      <c r="E513" s="508"/>
      <c r="F513" s="508"/>
    </row>
    <row r="514" spans="1:6" x14ac:dyDescent="0.25">
      <c r="A514" s="528" t="s">
        <v>6782</v>
      </c>
      <c r="B514" s="445"/>
      <c r="C514" s="508"/>
      <c r="D514" s="444" t="s">
        <v>6788</v>
      </c>
      <c r="E514" s="508"/>
      <c r="F514" s="508"/>
    </row>
    <row r="515" spans="1:6" x14ac:dyDescent="0.25">
      <c r="A515" s="528" t="s">
        <v>6782</v>
      </c>
      <c r="B515" s="445"/>
      <c r="C515" s="508"/>
      <c r="D515" s="444" t="s">
        <v>6788</v>
      </c>
      <c r="E515" s="508"/>
      <c r="F515" s="508"/>
    </row>
    <row r="516" spans="1:6" x14ac:dyDescent="0.25">
      <c r="A516" s="528" t="s">
        <v>6782</v>
      </c>
      <c r="B516" s="445"/>
      <c r="C516" s="508"/>
      <c r="D516" s="444" t="s">
        <v>6788</v>
      </c>
      <c r="E516" s="508"/>
      <c r="F516" s="508"/>
    </row>
    <row r="517" spans="1:6" x14ac:dyDescent="0.25">
      <c r="A517" s="528" t="s">
        <v>6782</v>
      </c>
      <c r="B517" s="445"/>
      <c r="C517" s="508"/>
      <c r="D517" s="444" t="s">
        <v>6788</v>
      </c>
      <c r="E517" s="508"/>
      <c r="F517" s="508"/>
    </row>
    <row r="518" spans="1:6" x14ac:dyDescent="0.25">
      <c r="A518" s="528" t="s">
        <v>6782</v>
      </c>
      <c r="B518" s="445"/>
      <c r="C518" s="508"/>
      <c r="D518" s="444" t="s">
        <v>6788</v>
      </c>
      <c r="E518" s="508"/>
      <c r="F518" s="508"/>
    </row>
    <row r="519" spans="1:6" x14ac:dyDescent="0.25">
      <c r="A519" s="528" t="s">
        <v>6782</v>
      </c>
      <c r="B519" s="445"/>
      <c r="C519" s="508"/>
      <c r="D519" s="444" t="s">
        <v>6788</v>
      </c>
      <c r="E519" s="508"/>
      <c r="F519" s="508"/>
    </row>
    <row r="520" spans="1:6" x14ac:dyDescent="0.25">
      <c r="A520" s="528" t="s">
        <v>6782</v>
      </c>
      <c r="B520" s="445"/>
      <c r="C520" s="508"/>
      <c r="D520" s="444" t="s">
        <v>6788</v>
      </c>
      <c r="E520" s="508"/>
      <c r="F520" s="508"/>
    </row>
    <row r="521" spans="1:6" x14ac:dyDescent="0.25">
      <c r="A521" s="528" t="s">
        <v>6782</v>
      </c>
      <c r="B521" s="445"/>
      <c r="C521" s="508"/>
      <c r="D521" s="444" t="s">
        <v>6788</v>
      </c>
      <c r="E521" s="508"/>
      <c r="F521" s="508"/>
    </row>
    <row r="522" spans="1:6" x14ac:dyDescent="0.25">
      <c r="A522" s="528" t="s">
        <v>6782</v>
      </c>
      <c r="B522" s="445"/>
      <c r="C522" s="508"/>
      <c r="D522" s="444" t="s">
        <v>6788</v>
      </c>
      <c r="E522" s="508"/>
      <c r="F522" s="508"/>
    </row>
    <row r="523" spans="1:6" x14ac:dyDescent="0.25">
      <c r="A523" s="528" t="s">
        <v>6782</v>
      </c>
      <c r="B523" s="445"/>
      <c r="C523" s="508"/>
      <c r="D523" s="444" t="s">
        <v>6788</v>
      </c>
      <c r="E523" s="508"/>
      <c r="F523" s="508"/>
    </row>
    <row r="524" spans="1:6" x14ac:dyDescent="0.25">
      <c r="A524" s="528" t="s">
        <v>6782</v>
      </c>
      <c r="B524" s="445"/>
      <c r="C524" s="508"/>
      <c r="D524" s="444" t="s">
        <v>6788</v>
      </c>
      <c r="E524" s="508"/>
      <c r="F524" s="508"/>
    </row>
    <row r="525" spans="1:6" x14ac:dyDescent="0.25">
      <c r="A525" s="528" t="s">
        <v>6782</v>
      </c>
      <c r="B525" s="445"/>
      <c r="C525" s="508"/>
      <c r="D525" s="444" t="s">
        <v>6788</v>
      </c>
      <c r="E525" s="508"/>
      <c r="F525" s="508"/>
    </row>
    <row r="526" spans="1:6" x14ac:dyDescent="0.25">
      <c r="A526" s="528" t="s">
        <v>6782</v>
      </c>
      <c r="B526" s="445"/>
      <c r="C526" s="508"/>
      <c r="D526" s="444" t="s">
        <v>6788</v>
      </c>
      <c r="E526" s="508"/>
      <c r="F526" s="508"/>
    </row>
    <row r="527" spans="1:6" x14ac:dyDescent="0.25">
      <c r="A527" s="528" t="s">
        <v>6782</v>
      </c>
      <c r="B527" s="445"/>
      <c r="C527" s="508"/>
      <c r="D527" s="444" t="s">
        <v>6788</v>
      </c>
      <c r="E527" s="508"/>
      <c r="F527" s="508"/>
    </row>
    <row r="528" spans="1:6" x14ac:dyDescent="0.25">
      <c r="A528" s="528" t="s">
        <v>6782</v>
      </c>
      <c r="B528" s="445"/>
      <c r="C528" s="508"/>
      <c r="D528" s="444" t="s">
        <v>6788</v>
      </c>
      <c r="E528" s="508"/>
      <c r="F528" s="508"/>
    </row>
    <row r="529" spans="1:6" x14ac:dyDescent="0.25">
      <c r="A529" s="528" t="s">
        <v>6782</v>
      </c>
      <c r="B529" s="445"/>
      <c r="C529" s="508"/>
      <c r="D529" s="444" t="s">
        <v>6788</v>
      </c>
      <c r="E529" s="508"/>
      <c r="F529" s="508"/>
    </row>
    <row r="530" spans="1:6" x14ac:dyDescent="0.25">
      <c r="A530" s="528" t="s">
        <v>6782</v>
      </c>
      <c r="B530" s="445"/>
      <c r="C530" s="508"/>
      <c r="D530" s="444" t="s">
        <v>6788</v>
      </c>
      <c r="E530" s="508"/>
      <c r="F530" s="508"/>
    </row>
    <row r="531" spans="1:6" x14ac:dyDescent="0.25">
      <c r="A531" s="528" t="s">
        <v>6782</v>
      </c>
      <c r="B531" s="445"/>
      <c r="C531" s="508"/>
      <c r="D531" s="444" t="s">
        <v>6788</v>
      </c>
      <c r="E531" s="508"/>
      <c r="F531" s="508"/>
    </row>
    <row r="532" spans="1:6" x14ac:dyDescent="0.25">
      <c r="A532" s="528" t="s">
        <v>6782</v>
      </c>
      <c r="B532" s="445"/>
      <c r="C532" s="508"/>
      <c r="D532" s="444" t="s">
        <v>6788</v>
      </c>
      <c r="E532" s="508"/>
      <c r="F532" s="508"/>
    </row>
    <row r="533" spans="1:6" x14ac:dyDescent="0.25">
      <c r="A533" s="528" t="s">
        <v>6782</v>
      </c>
      <c r="B533" s="445"/>
      <c r="C533" s="508"/>
      <c r="D533" s="444" t="s">
        <v>6788</v>
      </c>
      <c r="E533" s="508"/>
      <c r="F533" s="508"/>
    </row>
    <row r="534" spans="1:6" x14ac:dyDescent="0.25">
      <c r="A534" s="528" t="s">
        <v>6782</v>
      </c>
      <c r="B534" s="445"/>
      <c r="C534" s="508"/>
      <c r="D534" s="444" t="s">
        <v>6788</v>
      </c>
      <c r="E534" s="508"/>
      <c r="F534" s="508"/>
    </row>
    <row r="535" spans="1:6" x14ac:dyDescent="0.25">
      <c r="A535" s="528" t="s">
        <v>6782</v>
      </c>
      <c r="B535" s="445"/>
      <c r="C535" s="508"/>
      <c r="D535" s="444" t="s">
        <v>6788</v>
      </c>
      <c r="E535" s="508"/>
      <c r="F535" s="508"/>
    </row>
    <row r="536" spans="1:6" x14ac:dyDescent="0.25">
      <c r="A536" s="528" t="s">
        <v>6782</v>
      </c>
      <c r="B536" s="445"/>
      <c r="C536" s="508"/>
      <c r="D536" s="444" t="s">
        <v>6788</v>
      </c>
      <c r="E536" s="508"/>
      <c r="F536" s="508"/>
    </row>
    <row r="537" spans="1:6" x14ac:dyDescent="0.25">
      <c r="A537" s="528" t="s">
        <v>6782</v>
      </c>
      <c r="B537" s="445"/>
      <c r="C537" s="508"/>
      <c r="D537" s="444" t="s">
        <v>6788</v>
      </c>
      <c r="E537" s="508"/>
      <c r="F537" s="508"/>
    </row>
    <row r="538" spans="1:6" x14ac:dyDescent="0.25">
      <c r="A538" s="528" t="s">
        <v>6782</v>
      </c>
      <c r="B538" s="445"/>
      <c r="C538" s="508"/>
      <c r="D538" s="444" t="s">
        <v>6788</v>
      </c>
      <c r="E538" s="508"/>
      <c r="F538" s="508"/>
    </row>
    <row r="539" spans="1:6" x14ac:dyDescent="0.25">
      <c r="A539" s="528" t="s">
        <v>6782</v>
      </c>
      <c r="B539" s="445"/>
      <c r="C539" s="508"/>
      <c r="D539" s="444" t="s">
        <v>6788</v>
      </c>
      <c r="E539" s="508"/>
      <c r="F539" s="508"/>
    </row>
    <row r="540" spans="1:6" x14ac:dyDescent="0.25">
      <c r="A540" s="528" t="s">
        <v>6782</v>
      </c>
      <c r="B540" s="445"/>
      <c r="C540" s="508"/>
      <c r="D540" s="444" t="s">
        <v>6788</v>
      </c>
      <c r="E540" s="508"/>
      <c r="F540" s="508"/>
    </row>
    <row r="541" spans="1:6" x14ac:dyDescent="0.25">
      <c r="A541" s="528" t="s">
        <v>6782</v>
      </c>
      <c r="B541" s="445"/>
      <c r="C541" s="508"/>
      <c r="D541" s="444" t="s">
        <v>6788</v>
      </c>
      <c r="E541" s="508"/>
      <c r="F541" s="508"/>
    </row>
    <row r="542" spans="1:6" x14ac:dyDescent="0.25">
      <c r="A542" s="528" t="s">
        <v>6782</v>
      </c>
      <c r="B542" s="445"/>
      <c r="C542" s="508"/>
      <c r="D542" s="444" t="s">
        <v>6788</v>
      </c>
      <c r="E542" s="508"/>
      <c r="F542" s="508"/>
    </row>
    <row r="543" spans="1:6" x14ac:dyDescent="0.25">
      <c r="A543" s="528" t="s">
        <v>6782</v>
      </c>
      <c r="B543" s="445"/>
      <c r="C543" s="508"/>
      <c r="D543" s="444" t="s">
        <v>6788</v>
      </c>
      <c r="E543" s="508"/>
      <c r="F543" s="508"/>
    </row>
    <row r="544" spans="1:6" x14ac:dyDescent="0.25">
      <c r="A544" s="528" t="s">
        <v>6782</v>
      </c>
      <c r="B544" s="445"/>
      <c r="C544" s="508"/>
      <c r="D544" s="444" t="s">
        <v>6788</v>
      </c>
      <c r="E544" s="508"/>
      <c r="F544" s="508"/>
    </row>
    <row r="545" spans="1:6" x14ac:dyDescent="0.25">
      <c r="A545" s="528" t="s">
        <v>6782</v>
      </c>
      <c r="B545" s="445"/>
      <c r="C545" s="508"/>
      <c r="D545" s="444" t="s">
        <v>6788</v>
      </c>
      <c r="E545" s="508"/>
      <c r="F545" s="508"/>
    </row>
    <row r="546" spans="1:6" x14ac:dyDescent="0.25">
      <c r="A546" s="528" t="s">
        <v>6782</v>
      </c>
      <c r="B546" s="445"/>
      <c r="C546" s="508"/>
      <c r="D546" s="444" t="s">
        <v>6788</v>
      </c>
      <c r="E546" s="508"/>
      <c r="F546" s="508"/>
    </row>
    <row r="547" spans="1:6" x14ac:dyDescent="0.25">
      <c r="A547" s="528" t="s">
        <v>6782</v>
      </c>
      <c r="B547" s="445"/>
      <c r="C547" s="508"/>
      <c r="D547" s="444" t="s">
        <v>6788</v>
      </c>
      <c r="E547" s="508"/>
      <c r="F547" s="508"/>
    </row>
    <row r="548" spans="1:6" x14ac:dyDescent="0.25">
      <c r="A548" s="528" t="s">
        <v>6782</v>
      </c>
      <c r="B548" s="445"/>
      <c r="C548" s="508"/>
      <c r="D548" s="444" t="s">
        <v>6788</v>
      </c>
      <c r="E548" s="508"/>
      <c r="F548" s="508"/>
    </row>
    <row r="549" spans="1:6" x14ac:dyDescent="0.25">
      <c r="A549" s="528" t="s">
        <v>6782</v>
      </c>
      <c r="B549" s="445"/>
      <c r="C549" s="508"/>
      <c r="D549" s="444" t="s">
        <v>6788</v>
      </c>
      <c r="E549" s="508"/>
      <c r="F549" s="508"/>
    </row>
    <row r="550" spans="1:6" x14ac:dyDescent="0.25">
      <c r="A550" s="528" t="s">
        <v>6782</v>
      </c>
      <c r="B550" s="445"/>
      <c r="C550" s="508"/>
      <c r="D550" s="444" t="s">
        <v>6788</v>
      </c>
      <c r="E550" s="508"/>
      <c r="F550" s="508"/>
    </row>
    <row r="551" spans="1:6" x14ac:dyDescent="0.25">
      <c r="A551" s="528" t="s">
        <v>6782</v>
      </c>
      <c r="B551" s="445"/>
      <c r="C551" s="508"/>
      <c r="D551" s="444" t="s">
        <v>6788</v>
      </c>
      <c r="E551" s="508"/>
      <c r="F551" s="508"/>
    </row>
    <row r="552" spans="1:6" x14ac:dyDescent="0.25">
      <c r="A552" s="528" t="s">
        <v>6782</v>
      </c>
      <c r="B552" s="445"/>
      <c r="C552" s="508"/>
      <c r="D552" s="444" t="s">
        <v>6788</v>
      </c>
      <c r="E552" s="508"/>
      <c r="F552" s="508"/>
    </row>
    <row r="553" spans="1:6" x14ac:dyDescent="0.25">
      <c r="A553" s="528" t="s">
        <v>6782</v>
      </c>
      <c r="B553" s="445"/>
      <c r="C553" s="508"/>
      <c r="D553" s="444" t="s">
        <v>6788</v>
      </c>
      <c r="E553" s="508"/>
      <c r="F553" s="508"/>
    </row>
    <row r="554" spans="1:6" x14ac:dyDescent="0.25">
      <c r="A554" s="528" t="s">
        <v>6782</v>
      </c>
      <c r="B554" s="445"/>
      <c r="C554" s="508"/>
      <c r="D554" s="444" t="s">
        <v>6788</v>
      </c>
      <c r="E554" s="508"/>
      <c r="F554" s="508"/>
    </row>
    <row r="555" spans="1:6" x14ac:dyDescent="0.25">
      <c r="A555" s="528" t="s">
        <v>6782</v>
      </c>
      <c r="B555" s="445"/>
      <c r="C555" s="508"/>
      <c r="D555" s="444" t="s">
        <v>6788</v>
      </c>
      <c r="E555" s="508"/>
      <c r="F555" s="508"/>
    </row>
    <row r="556" spans="1:6" x14ac:dyDescent="0.25">
      <c r="A556" s="528" t="s">
        <v>6782</v>
      </c>
      <c r="B556" s="445"/>
      <c r="C556" s="508"/>
      <c r="D556" s="444" t="s">
        <v>6788</v>
      </c>
      <c r="E556" s="508"/>
      <c r="F556" s="508"/>
    </row>
    <row r="557" spans="1:6" x14ac:dyDescent="0.25">
      <c r="A557" s="528" t="s">
        <v>6782</v>
      </c>
      <c r="B557" s="445"/>
      <c r="C557" s="508"/>
      <c r="D557" s="444" t="s">
        <v>6788</v>
      </c>
      <c r="E557" s="508"/>
      <c r="F557" s="508"/>
    </row>
    <row r="558" spans="1:6" x14ac:dyDescent="0.25">
      <c r="A558" s="528" t="s">
        <v>6782</v>
      </c>
      <c r="B558" s="445"/>
      <c r="C558" s="508"/>
      <c r="D558" s="444" t="s">
        <v>6788</v>
      </c>
      <c r="E558" s="508"/>
      <c r="F558" s="508"/>
    </row>
    <row r="559" spans="1:6" x14ac:dyDescent="0.25">
      <c r="A559" s="528" t="s">
        <v>6782</v>
      </c>
      <c r="B559" s="445"/>
      <c r="C559" s="508"/>
      <c r="D559" s="444" t="s">
        <v>6788</v>
      </c>
      <c r="E559" s="508"/>
      <c r="F559" s="508"/>
    </row>
    <row r="560" spans="1:6" x14ac:dyDescent="0.25">
      <c r="A560" s="528" t="s">
        <v>6782</v>
      </c>
      <c r="B560" s="445"/>
      <c r="C560" s="508"/>
      <c r="D560" s="444" t="s">
        <v>6788</v>
      </c>
      <c r="E560" s="508"/>
      <c r="F560" s="508"/>
    </row>
    <row r="561" spans="1:6" x14ac:dyDescent="0.25">
      <c r="A561" s="528" t="s">
        <v>6782</v>
      </c>
      <c r="B561" s="445"/>
      <c r="C561" s="508"/>
      <c r="D561" s="444" t="s">
        <v>6788</v>
      </c>
      <c r="E561" s="508"/>
      <c r="F561" s="508"/>
    </row>
    <row r="562" spans="1:6" x14ac:dyDescent="0.25">
      <c r="A562" s="528" t="s">
        <v>6782</v>
      </c>
      <c r="B562" s="445"/>
      <c r="C562" s="508"/>
      <c r="D562" s="444" t="s">
        <v>6788</v>
      </c>
      <c r="E562" s="508"/>
      <c r="F562" s="508"/>
    </row>
    <row r="563" spans="1:6" x14ac:dyDescent="0.25">
      <c r="A563" s="528" t="s">
        <v>6782</v>
      </c>
      <c r="B563" s="445"/>
      <c r="C563" s="508"/>
      <c r="D563" s="444" t="s">
        <v>6788</v>
      </c>
      <c r="E563" s="508"/>
      <c r="F563" s="508"/>
    </row>
    <row r="564" spans="1:6" x14ac:dyDescent="0.25">
      <c r="A564" s="528" t="s">
        <v>6782</v>
      </c>
      <c r="B564" s="445"/>
      <c r="C564" s="508"/>
      <c r="D564" s="444" t="s">
        <v>6788</v>
      </c>
      <c r="E564" s="508"/>
      <c r="F564" s="508"/>
    </row>
    <row r="565" spans="1:6" x14ac:dyDescent="0.25">
      <c r="A565" s="528" t="s">
        <v>6782</v>
      </c>
      <c r="B565" s="445"/>
      <c r="C565" s="508"/>
      <c r="D565" s="444" t="s">
        <v>6788</v>
      </c>
      <c r="E565" s="508"/>
      <c r="F565" s="508"/>
    </row>
    <row r="566" spans="1:6" x14ac:dyDescent="0.25">
      <c r="A566" s="528" t="s">
        <v>6782</v>
      </c>
      <c r="B566" s="445"/>
      <c r="C566" s="508"/>
      <c r="D566" s="444" t="s">
        <v>6788</v>
      </c>
      <c r="E566" s="508"/>
      <c r="F566" s="508"/>
    </row>
    <row r="567" spans="1:6" x14ac:dyDescent="0.25">
      <c r="A567" s="528" t="s">
        <v>6782</v>
      </c>
      <c r="B567" s="445"/>
      <c r="C567" s="508"/>
      <c r="D567" s="444" t="s">
        <v>6788</v>
      </c>
      <c r="E567" s="508"/>
      <c r="F567" s="508"/>
    </row>
    <row r="568" spans="1:6" x14ac:dyDescent="0.25">
      <c r="A568" s="528" t="s">
        <v>6782</v>
      </c>
      <c r="B568" s="445"/>
      <c r="C568" s="508"/>
      <c r="D568" s="444" t="s">
        <v>6788</v>
      </c>
      <c r="E568" s="508"/>
      <c r="F568" s="508"/>
    </row>
    <row r="569" spans="1:6" x14ac:dyDescent="0.25">
      <c r="A569" s="528" t="s">
        <v>6782</v>
      </c>
      <c r="B569" s="445"/>
      <c r="C569" s="508"/>
      <c r="D569" s="444" t="s">
        <v>6788</v>
      </c>
      <c r="E569" s="508"/>
      <c r="F569" s="508"/>
    </row>
    <row r="570" spans="1:6" x14ac:dyDescent="0.25">
      <c r="A570" s="528" t="s">
        <v>6782</v>
      </c>
      <c r="B570" s="445"/>
      <c r="C570" s="508"/>
      <c r="D570" s="444" t="s">
        <v>6788</v>
      </c>
      <c r="E570" s="508"/>
      <c r="F570" s="508"/>
    </row>
    <row r="571" spans="1:6" x14ac:dyDescent="0.25">
      <c r="A571" s="528" t="s">
        <v>6782</v>
      </c>
      <c r="B571" s="445"/>
      <c r="C571" s="508"/>
      <c r="D571" s="444" t="s">
        <v>6788</v>
      </c>
      <c r="E571" s="508"/>
      <c r="F571" s="508"/>
    </row>
    <row r="572" spans="1:6" x14ac:dyDescent="0.25">
      <c r="A572" s="528" t="s">
        <v>6782</v>
      </c>
      <c r="B572" s="445"/>
      <c r="C572" s="508"/>
      <c r="D572" s="444" t="s">
        <v>6788</v>
      </c>
      <c r="E572" s="508"/>
      <c r="F572" s="508"/>
    </row>
    <row r="573" spans="1:6" x14ac:dyDescent="0.25">
      <c r="A573" s="528" t="s">
        <v>6782</v>
      </c>
      <c r="B573" s="445"/>
      <c r="C573" s="508"/>
      <c r="D573" s="444" t="s">
        <v>6788</v>
      </c>
      <c r="E573" s="508"/>
      <c r="F573" s="508"/>
    </row>
    <row r="574" spans="1:6" x14ac:dyDescent="0.25">
      <c r="A574" s="528" t="s">
        <v>6782</v>
      </c>
      <c r="B574" s="445"/>
      <c r="C574" s="508"/>
      <c r="D574" s="444" t="s">
        <v>6788</v>
      </c>
      <c r="E574" s="508"/>
      <c r="F574" s="508"/>
    </row>
    <row r="575" spans="1:6" x14ac:dyDescent="0.25">
      <c r="A575" s="528" t="s">
        <v>6782</v>
      </c>
      <c r="B575" s="445"/>
      <c r="C575" s="508"/>
      <c r="D575" s="444" t="s">
        <v>6788</v>
      </c>
      <c r="E575" s="508"/>
      <c r="F575" s="508"/>
    </row>
    <row r="576" spans="1:6" x14ac:dyDescent="0.25">
      <c r="A576" s="528" t="s">
        <v>6782</v>
      </c>
      <c r="B576" s="445"/>
      <c r="C576" s="508"/>
      <c r="D576" s="444" t="s">
        <v>6788</v>
      </c>
      <c r="E576" s="508"/>
      <c r="F576" s="508"/>
    </row>
    <row r="577" spans="1:6" x14ac:dyDescent="0.25">
      <c r="A577" s="528" t="s">
        <v>6782</v>
      </c>
      <c r="B577" s="445"/>
      <c r="C577" s="508"/>
      <c r="D577" s="444" t="s">
        <v>6788</v>
      </c>
      <c r="E577" s="508"/>
      <c r="F577" s="508"/>
    </row>
    <row r="578" spans="1:6" x14ac:dyDescent="0.25">
      <c r="A578" s="528" t="s">
        <v>6782</v>
      </c>
      <c r="B578" s="445"/>
      <c r="C578" s="508"/>
      <c r="D578" s="444" t="s">
        <v>6788</v>
      </c>
      <c r="E578" s="508"/>
      <c r="F578" s="508"/>
    </row>
    <row r="579" spans="1:6" x14ac:dyDescent="0.25">
      <c r="A579" s="528" t="s">
        <v>6782</v>
      </c>
      <c r="B579" s="445"/>
      <c r="C579" s="508"/>
      <c r="D579" s="444" t="s">
        <v>6788</v>
      </c>
      <c r="E579" s="508"/>
      <c r="F579" s="508"/>
    </row>
    <row r="580" spans="1:6" x14ac:dyDescent="0.25">
      <c r="A580" s="528" t="s">
        <v>6782</v>
      </c>
      <c r="B580" s="445"/>
      <c r="C580" s="508"/>
      <c r="D580" s="444" t="s">
        <v>6788</v>
      </c>
      <c r="E580" s="508"/>
      <c r="F580" s="508"/>
    </row>
    <row r="581" spans="1:6" x14ac:dyDescent="0.25">
      <c r="A581" s="528" t="s">
        <v>6782</v>
      </c>
      <c r="B581" s="445"/>
      <c r="C581" s="508"/>
      <c r="D581" s="444" t="s">
        <v>6788</v>
      </c>
      <c r="E581" s="508"/>
      <c r="F581" s="508"/>
    </row>
    <row r="582" spans="1:6" x14ac:dyDescent="0.25">
      <c r="A582" s="528" t="s">
        <v>6782</v>
      </c>
      <c r="B582" s="445"/>
      <c r="C582" s="508"/>
      <c r="D582" s="444" t="s">
        <v>6788</v>
      </c>
      <c r="E582" s="508"/>
      <c r="F582" s="508"/>
    </row>
    <row r="583" spans="1:6" x14ac:dyDescent="0.25">
      <c r="A583" s="528" t="s">
        <v>6782</v>
      </c>
      <c r="B583" s="445"/>
      <c r="C583" s="508"/>
      <c r="D583" s="444" t="s">
        <v>6788</v>
      </c>
      <c r="E583" s="508"/>
      <c r="F583" s="508"/>
    </row>
    <row r="584" spans="1:6" x14ac:dyDescent="0.25">
      <c r="A584" s="528" t="s">
        <v>6782</v>
      </c>
      <c r="B584" s="445"/>
      <c r="C584" s="508"/>
      <c r="D584" s="444" t="s">
        <v>6788</v>
      </c>
      <c r="E584" s="508"/>
      <c r="F584" s="508"/>
    </row>
    <row r="585" spans="1:6" x14ac:dyDescent="0.25">
      <c r="A585" s="528" t="s">
        <v>6782</v>
      </c>
      <c r="B585" s="445"/>
      <c r="C585" s="508"/>
      <c r="D585" s="444" t="s">
        <v>6788</v>
      </c>
      <c r="E585" s="508"/>
      <c r="F585" s="508"/>
    </row>
    <row r="586" spans="1:6" x14ac:dyDescent="0.25">
      <c r="A586" s="528" t="s">
        <v>6782</v>
      </c>
      <c r="B586" s="445"/>
      <c r="C586" s="508"/>
      <c r="D586" s="444" t="s">
        <v>6788</v>
      </c>
      <c r="E586" s="508"/>
      <c r="F586" s="508"/>
    </row>
    <row r="587" spans="1:6" x14ac:dyDescent="0.25">
      <c r="A587" s="528" t="s">
        <v>6782</v>
      </c>
      <c r="B587" s="445"/>
      <c r="C587" s="508"/>
      <c r="D587" s="444" t="s">
        <v>6788</v>
      </c>
      <c r="E587" s="508"/>
      <c r="F587" s="508"/>
    </row>
    <row r="588" spans="1:6" x14ac:dyDescent="0.25">
      <c r="A588" s="528" t="s">
        <v>6782</v>
      </c>
      <c r="B588" s="445"/>
      <c r="C588" s="508"/>
      <c r="D588" s="444" t="s">
        <v>6788</v>
      </c>
      <c r="E588" s="508"/>
      <c r="F588" s="508"/>
    </row>
    <row r="589" spans="1:6" x14ac:dyDescent="0.25">
      <c r="A589" s="528" t="s">
        <v>6782</v>
      </c>
      <c r="B589" s="445"/>
      <c r="C589" s="508"/>
      <c r="D589" s="444" t="s">
        <v>6788</v>
      </c>
      <c r="E589" s="508"/>
      <c r="F589" s="508"/>
    </row>
    <row r="590" spans="1:6" x14ac:dyDescent="0.25">
      <c r="A590" s="528" t="s">
        <v>6782</v>
      </c>
      <c r="B590" s="445"/>
      <c r="C590" s="508"/>
      <c r="D590" s="444" t="s">
        <v>6788</v>
      </c>
      <c r="E590" s="508"/>
      <c r="F590" s="508"/>
    </row>
    <row r="591" spans="1:6" x14ac:dyDescent="0.25">
      <c r="A591" s="528" t="s">
        <v>6782</v>
      </c>
      <c r="B591" s="445"/>
      <c r="C591" s="508"/>
      <c r="D591" s="444" t="s">
        <v>6788</v>
      </c>
      <c r="E591" s="508"/>
      <c r="F591" s="508"/>
    </row>
    <row r="592" spans="1:6" x14ac:dyDescent="0.25">
      <c r="A592" s="528" t="s">
        <v>6782</v>
      </c>
      <c r="B592" s="445"/>
      <c r="C592" s="508"/>
      <c r="D592" s="444" t="s">
        <v>6788</v>
      </c>
      <c r="E592" s="508"/>
      <c r="F592" s="508"/>
    </row>
    <row r="593" spans="1:6" x14ac:dyDescent="0.25">
      <c r="A593" s="528" t="s">
        <v>6782</v>
      </c>
      <c r="B593" s="445"/>
      <c r="C593" s="508"/>
      <c r="D593" s="444" t="s">
        <v>6788</v>
      </c>
      <c r="E593" s="508"/>
      <c r="F593" s="508"/>
    </row>
    <row r="594" spans="1:6" x14ac:dyDescent="0.25">
      <c r="A594" s="528" t="s">
        <v>6782</v>
      </c>
      <c r="B594" s="445"/>
      <c r="C594" s="508"/>
      <c r="D594" s="444" t="s">
        <v>6788</v>
      </c>
      <c r="E594" s="508"/>
      <c r="F594" s="508"/>
    </row>
    <row r="595" spans="1:6" x14ac:dyDescent="0.25">
      <c r="A595" s="528" t="s">
        <v>6782</v>
      </c>
      <c r="B595" s="445"/>
      <c r="C595" s="508"/>
      <c r="D595" s="444" t="s">
        <v>6788</v>
      </c>
      <c r="E595" s="508"/>
      <c r="F595" s="508"/>
    </row>
    <row r="596" spans="1:6" x14ac:dyDescent="0.25">
      <c r="A596" s="528" t="s">
        <v>6782</v>
      </c>
      <c r="B596" s="445"/>
      <c r="C596" s="508"/>
      <c r="D596" s="444" t="s">
        <v>6788</v>
      </c>
      <c r="E596" s="508"/>
      <c r="F596" s="508"/>
    </row>
    <row r="597" spans="1:6" x14ac:dyDescent="0.25">
      <c r="A597" s="528" t="s">
        <v>6782</v>
      </c>
      <c r="B597" s="445"/>
      <c r="C597" s="508"/>
      <c r="D597" s="444" t="s">
        <v>6788</v>
      </c>
      <c r="E597" s="508"/>
      <c r="F597" s="508"/>
    </row>
    <row r="598" spans="1:6" x14ac:dyDescent="0.25">
      <c r="A598" s="528" t="s">
        <v>6782</v>
      </c>
      <c r="B598" s="445"/>
      <c r="C598" s="508"/>
      <c r="D598" s="444" t="s">
        <v>6788</v>
      </c>
      <c r="E598" s="508"/>
      <c r="F598" s="508"/>
    </row>
    <row r="599" spans="1:6" x14ac:dyDescent="0.25">
      <c r="A599" s="528" t="s">
        <v>6782</v>
      </c>
      <c r="B599" s="445"/>
      <c r="C599" s="508"/>
      <c r="D599" s="444" t="s">
        <v>6788</v>
      </c>
      <c r="E599" s="508"/>
      <c r="F599" s="508"/>
    </row>
    <row r="600" spans="1:6" x14ac:dyDescent="0.25">
      <c r="A600" s="528" t="s">
        <v>6782</v>
      </c>
      <c r="B600" s="445"/>
      <c r="C600" s="508"/>
      <c r="D600" s="444" t="s">
        <v>6788</v>
      </c>
      <c r="E600" s="508"/>
      <c r="F600" s="508"/>
    </row>
    <row r="601" spans="1:6" x14ac:dyDescent="0.25">
      <c r="A601" s="528" t="s">
        <v>6782</v>
      </c>
      <c r="B601" s="445"/>
      <c r="C601" s="508"/>
      <c r="D601" s="444" t="s">
        <v>6788</v>
      </c>
      <c r="E601" s="508"/>
      <c r="F601" s="508"/>
    </row>
    <row r="602" spans="1:6" x14ac:dyDescent="0.25">
      <c r="A602" s="528" t="s">
        <v>6782</v>
      </c>
      <c r="B602" s="445"/>
      <c r="C602" s="508"/>
      <c r="D602" s="444" t="s">
        <v>6788</v>
      </c>
      <c r="E602" s="508"/>
      <c r="F602" s="508"/>
    </row>
    <row r="603" spans="1:6" x14ac:dyDescent="0.25">
      <c r="A603" s="508"/>
      <c r="B603" s="508"/>
      <c r="C603" s="508"/>
      <c r="D603" s="444" t="s">
        <v>6778</v>
      </c>
      <c r="E603" s="508"/>
      <c r="F603" s="508"/>
    </row>
    <row r="604" spans="1:6" x14ac:dyDescent="0.25">
      <c r="A604" s="508"/>
      <c r="B604" s="508"/>
      <c r="C604" s="508"/>
      <c r="D604" s="444" t="s">
        <v>6778</v>
      </c>
      <c r="E604" s="508"/>
      <c r="F604" s="508"/>
    </row>
    <row r="605" spans="1:6" x14ac:dyDescent="0.25">
      <c r="A605" s="508"/>
      <c r="B605" s="508"/>
      <c r="C605" s="508"/>
      <c r="D605" s="444" t="s">
        <v>6778</v>
      </c>
      <c r="E605" s="508"/>
      <c r="F605" s="508"/>
    </row>
    <row r="606" spans="1:6" x14ac:dyDescent="0.25">
      <c r="A606" s="508"/>
      <c r="B606" s="508"/>
      <c r="C606" s="508"/>
      <c r="D606" s="444" t="s">
        <v>6778</v>
      </c>
      <c r="E606" s="508"/>
      <c r="F606" s="508"/>
    </row>
    <row r="607" spans="1:6" x14ac:dyDescent="0.25">
      <c r="A607" s="508"/>
      <c r="B607" s="508"/>
      <c r="C607" s="508"/>
      <c r="D607" s="444" t="s">
        <v>6778</v>
      </c>
      <c r="E607" s="508"/>
      <c r="F607" s="508"/>
    </row>
    <row r="608" spans="1:6" x14ac:dyDescent="0.25">
      <c r="A608" s="508"/>
      <c r="B608" s="508"/>
      <c r="C608" s="508"/>
      <c r="D608" s="444" t="s">
        <v>6778</v>
      </c>
      <c r="E608" s="508"/>
      <c r="F608" s="508"/>
    </row>
    <row r="609" spans="1:6" x14ac:dyDescent="0.25">
      <c r="A609" s="508"/>
      <c r="B609" s="508"/>
      <c r="C609" s="508"/>
      <c r="D609" s="444" t="s">
        <v>6778</v>
      </c>
      <c r="E609" s="508"/>
      <c r="F609" s="508"/>
    </row>
    <row r="610" spans="1:6" x14ac:dyDescent="0.25">
      <c r="A610" s="508"/>
      <c r="B610" s="508"/>
      <c r="C610" s="508"/>
      <c r="D610" s="444" t="s">
        <v>6778</v>
      </c>
      <c r="E610" s="508"/>
      <c r="F610" s="508"/>
    </row>
    <row r="611" spans="1:6" x14ac:dyDescent="0.25">
      <c r="A611" s="508"/>
      <c r="B611" s="508"/>
      <c r="C611" s="508"/>
      <c r="D611" s="444" t="s">
        <v>6778</v>
      </c>
      <c r="E611" s="508"/>
      <c r="F611" s="508"/>
    </row>
    <row r="612" spans="1:6" x14ac:dyDescent="0.25">
      <c r="A612" s="508"/>
      <c r="B612" s="508"/>
      <c r="C612" s="508"/>
      <c r="D612" s="444" t="s">
        <v>6778</v>
      </c>
      <c r="E612" s="508"/>
      <c r="F612" s="508"/>
    </row>
    <row r="613" spans="1:6" x14ac:dyDescent="0.25">
      <c r="A613" s="508"/>
      <c r="B613" s="508"/>
      <c r="C613" s="508"/>
      <c r="D613" s="444" t="s">
        <v>6778</v>
      </c>
      <c r="E613" s="508"/>
      <c r="F613" s="508"/>
    </row>
    <row r="614" spans="1:6" x14ac:dyDescent="0.25">
      <c r="A614" s="508"/>
      <c r="B614" s="508"/>
      <c r="C614" s="508"/>
      <c r="D614" s="444" t="s">
        <v>6778</v>
      </c>
      <c r="E614" s="508"/>
      <c r="F614" s="508"/>
    </row>
    <row r="615" spans="1:6" x14ac:dyDescent="0.25">
      <c r="A615" s="508"/>
      <c r="B615" s="508"/>
      <c r="C615" s="508"/>
      <c r="D615" s="444" t="s">
        <v>6778</v>
      </c>
      <c r="E615" s="508"/>
      <c r="F615" s="508"/>
    </row>
    <row r="616" spans="1:6" x14ac:dyDescent="0.25">
      <c r="A616" s="508"/>
      <c r="B616" s="508"/>
      <c r="C616" s="508"/>
      <c r="D616" s="444" t="s">
        <v>6778</v>
      </c>
      <c r="E616" s="508"/>
      <c r="F616" s="508"/>
    </row>
    <row r="617" spans="1:6" x14ac:dyDescent="0.25">
      <c r="A617" s="508"/>
      <c r="B617" s="508"/>
      <c r="C617" s="508"/>
      <c r="D617" s="444" t="s">
        <v>6778</v>
      </c>
      <c r="E617" s="508"/>
      <c r="F617" s="508"/>
    </row>
    <row r="618" spans="1:6" x14ac:dyDescent="0.25">
      <c r="A618" s="508"/>
      <c r="B618" s="508"/>
      <c r="C618" s="508"/>
      <c r="D618" s="444" t="s">
        <v>6778</v>
      </c>
      <c r="E618" s="508"/>
      <c r="F618" s="508"/>
    </row>
    <row r="619" spans="1:6" x14ac:dyDescent="0.25">
      <c r="A619" s="508"/>
      <c r="B619" s="508"/>
      <c r="C619" s="508"/>
      <c r="D619" s="444" t="s">
        <v>6778</v>
      </c>
      <c r="E619" s="508"/>
      <c r="F619" s="508"/>
    </row>
    <row r="620" spans="1:6" x14ac:dyDescent="0.25">
      <c r="A620" s="508"/>
      <c r="B620" s="508"/>
      <c r="C620" s="508"/>
      <c r="D620" s="444" t="s">
        <v>6778</v>
      </c>
      <c r="E620" s="508"/>
      <c r="F620" s="508"/>
    </row>
    <row r="621" spans="1:6" x14ac:dyDescent="0.25">
      <c r="A621" s="508"/>
      <c r="B621" s="508"/>
      <c r="C621" s="508"/>
      <c r="D621" s="444" t="s">
        <v>6778</v>
      </c>
      <c r="E621" s="508"/>
      <c r="F621" s="508"/>
    </row>
    <row r="622" spans="1:6" x14ac:dyDescent="0.25">
      <c r="A622" s="508"/>
      <c r="B622" s="508"/>
      <c r="C622" s="508"/>
      <c r="D622" s="444" t="s">
        <v>6778</v>
      </c>
      <c r="E622" s="508"/>
      <c r="F622" s="508"/>
    </row>
    <row r="623" spans="1:6" x14ac:dyDescent="0.25">
      <c r="A623" s="508"/>
      <c r="B623" s="508"/>
      <c r="C623" s="508"/>
      <c r="D623" s="444" t="s">
        <v>6778</v>
      </c>
      <c r="E623" s="508"/>
      <c r="F623" s="508"/>
    </row>
    <row r="624" spans="1:6" x14ac:dyDescent="0.25">
      <c r="A624" s="508"/>
      <c r="B624" s="508"/>
      <c r="C624" s="508"/>
      <c r="D624" s="444" t="s">
        <v>6778</v>
      </c>
      <c r="E624" s="508"/>
      <c r="F624" s="508"/>
    </row>
    <row r="625" spans="1:6" x14ac:dyDescent="0.25">
      <c r="A625" s="508"/>
      <c r="B625" s="508"/>
      <c r="C625" s="508"/>
      <c r="D625" s="444" t="s">
        <v>6778</v>
      </c>
      <c r="E625" s="508"/>
      <c r="F625" s="508"/>
    </row>
    <row r="626" spans="1:6" x14ac:dyDescent="0.25">
      <c r="A626" s="508"/>
      <c r="B626" s="508"/>
      <c r="C626" s="508"/>
      <c r="D626" s="444" t="s">
        <v>6778</v>
      </c>
      <c r="E626" s="508"/>
      <c r="F626" s="508"/>
    </row>
    <row r="627" spans="1:6" x14ac:dyDescent="0.25">
      <c r="A627" s="508"/>
      <c r="B627" s="508"/>
      <c r="C627" s="508"/>
      <c r="D627" s="444" t="s">
        <v>6778</v>
      </c>
      <c r="E627" s="508"/>
      <c r="F627" s="508"/>
    </row>
    <row r="628" spans="1:6" x14ac:dyDescent="0.25">
      <c r="A628" s="508"/>
      <c r="B628" s="508"/>
      <c r="C628" s="508"/>
      <c r="D628" s="444" t="s">
        <v>6778</v>
      </c>
      <c r="E628" s="508"/>
      <c r="F628" s="508"/>
    </row>
    <row r="629" spans="1:6" x14ac:dyDescent="0.25">
      <c r="A629" s="508"/>
      <c r="B629" s="508"/>
      <c r="C629" s="508"/>
      <c r="D629" s="444" t="s">
        <v>6778</v>
      </c>
      <c r="E629" s="508"/>
      <c r="F629" s="508"/>
    </row>
    <row r="630" spans="1:6" x14ac:dyDescent="0.25">
      <c r="A630" s="508"/>
      <c r="B630" s="508"/>
      <c r="C630" s="508"/>
      <c r="D630" s="444" t="s">
        <v>6778</v>
      </c>
      <c r="E630" s="508"/>
      <c r="F630" s="508"/>
    </row>
    <row r="631" spans="1:6" x14ac:dyDescent="0.25">
      <c r="A631" s="508"/>
      <c r="B631" s="508"/>
      <c r="C631" s="508"/>
      <c r="D631" s="444" t="s">
        <v>6778</v>
      </c>
      <c r="E631" s="508"/>
      <c r="F631" s="508"/>
    </row>
    <row r="632" spans="1:6" x14ac:dyDescent="0.25">
      <c r="A632" s="508"/>
      <c r="B632" s="508"/>
      <c r="C632" s="508"/>
      <c r="D632" s="444" t="s">
        <v>6778</v>
      </c>
      <c r="E632" s="508"/>
      <c r="F632" s="508"/>
    </row>
    <row r="633" spans="1:6" x14ac:dyDescent="0.25">
      <c r="A633" s="508"/>
      <c r="B633" s="508"/>
      <c r="C633" s="508"/>
      <c r="D633" s="444" t="s">
        <v>6778</v>
      </c>
      <c r="E633" s="508"/>
      <c r="F633" s="508"/>
    </row>
    <row r="634" spans="1:6" x14ac:dyDescent="0.25">
      <c r="A634" s="508"/>
      <c r="B634" s="508"/>
      <c r="C634" s="508"/>
      <c r="D634" s="444" t="s">
        <v>6778</v>
      </c>
      <c r="E634" s="508"/>
      <c r="F634" s="508"/>
    </row>
    <row r="635" spans="1:6" x14ac:dyDescent="0.25">
      <c r="A635" s="508"/>
      <c r="B635" s="508"/>
      <c r="C635" s="508"/>
      <c r="D635" s="444" t="s">
        <v>6778</v>
      </c>
      <c r="E635" s="508"/>
      <c r="F635" s="508"/>
    </row>
    <row r="636" spans="1:6" x14ac:dyDescent="0.25">
      <c r="A636" s="508"/>
      <c r="B636" s="508"/>
      <c r="C636" s="508"/>
      <c r="D636" s="444" t="s">
        <v>6778</v>
      </c>
      <c r="E636" s="508"/>
      <c r="F636" s="508"/>
    </row>
    <row r="637" spans="1:6" x14ac:dyDescent="0.25">
      <c r="A637" s="508"/>
      <c r="B637" s="508"/>
      <c r="C637" s="508"/>
      <c r="D637" s="444" t="s">
        <v>6778</v>
      </c>
      <c r="E637" s="508"/>
      <c r="F637" s="508"/>
    </row>
    <row r="638" spans="1:6" x14ac:dyDescent="0.25">
      <c r="A638" s="508"/>
      <c r="B638" s="508"/>
      <c r="C638" s="508"/>
      <c r="D638" s="444" t="s">
        <v>6778</v>
      </c>
      <c r="E638" s="508"/>
      <c r="F638" s="508"/>
    </row>
    <row r="639" spans="1:6" x14ac:dyDescent="0.25">
      <c r="A639" s="508"/>
      <c r="B639" s="508"/>
      <c r="C639" s="508"/>
      <c r="D639" s="444" t="s">
        <v>6778</v>
      </c>
      <c r="E639" s="508"/>
      <c r="F639" s="508"/>
    </row>
    <row r="640" spans="1:6" x14ac:dyDescent="0.25">
      <c r="A640" s="508"/>
      <c r="B640" s="508"/>
      <c r="C640" s="508"/>
      <c r="D640" s="444" t="s">
        <v>6778</v>
      </c>
      <c r="E640" s="508"/>
      <c r="F640" s="508"/>
    </row>
    <row r="641" spans="1:6" x14ac:dyDescent="0.25">
      <c r="A641" s="508"/>
      <c r="B641" s="508"/>
      <c r="C641" s="508"/>
      <c r="D641" s="444" t="s">
        <v>6778</v>
      </c>
      <c r="E641" s="508"/>
      <c r="F641" s="508"/>
    </row>
    <row r="642" spans="1:6" x14ac:dyDescent="0.25">
      <c r="A642" s="508"/>
      <c r="B642" s="508"/>
      <c r="C642" s="508"/>
      <c r="D642" s="444" t="s">
        <v>6778</v>
      </c>
      <c r="E642" s="508"/>
      <c r="F642" s="508"/>
    </row>
    <row r="643" spans="1:6" x14ac:dyDescent="0.25">
      <c r="A643" s="508"/>
      <c r="B643" s="508"/>
      <c r="C643" s="508"/>
      <c r="D643" s="444" t="s">
        <v>6778</v>
      </c>
      <c r="E643" s="508"/>
      <c r="F643" s="508"/>
    </row>
    <row r="644" spans="1:6" x14ac:dyDescent="0.25">
      <c r="A644" s="508"/>
      <c r="B644" s="508"/>
      <c r="C644" s="508"/>
      <c r="D644" s="444" t="s">
        <v>6778</v>
      </c>
      <c r="E644" s="508"/>
      <c r="F644" s="508"/>
    </row>
    <row r="645" spans="1:6" x14ac:dyDescent="0.25">
      <c r="A645" s="508"/>
      <c r="B645" s="508"/>
      <c r="C645" s="508"/>
      <c r="D645" s="444" t="s">
        <v>6778</v>
      </c>
      <c r="E645" s="508"/>
      <c r="F645" s="508"/>
    </row>
    <row r="646" spans="1:6" x14ac:dyDescent="0.25">
      <c r="A646" s="508"/>
      <c r="B646" s="508"/>
      <c r="C646" s="508"/>
      <c r="D646" s="444" t="s">
        <v>6778</v>
      </c>
      <c r="E646" s="508"/>
      <c r="F646" s="508"/>
    </row>
    <row r="647" spans="1:6" x14ac:dyDescent="0.25">
      <c r="A647" s="508"/>
      <c r="B647" s="508"/>
      <c r="C647" s="508"/>
      <c r="D647" s="444" t="s">
        <v>6778</v>
      </c>
      <c r="E647" s="508"/>
      <c r="F647" s="508"/>
    </row>
    <row r="648" spans="1:6" x14ac:dyDescent="0.25">
      <c r="A648" s="508"/>
      <c r="B648" s="508"/>
      <c r="C648" s="508"/>
      <c r="D648" s="444" t="s">
        <v>6778</v>
      </c>
      <c r="E648" s="508"/>
      <c r="F648" s="508"/>
    </row>
    <row r="649" spans="1:6" x14ac:dyDescent="0.25">
      <c r="A649" s="508"/>
      <c r="B649" s="508"/>
      <c r="C649" s="508"/>
      <c r="D649" s="444" t="s">
        <v>6778</v>
      </c>
      <c r="E649" s="508"/>
      <c r="F649" s="508"/>
    </row>
    <row r="650" spans="1:6" x14ac:dyDescent="0.25">
      <c r="A650" s="508"/>
      <c r="B650" s="508"/>
      <c r="C650" s="508"/>
      <c r="D650" s="444" t="s">
        <v>6778</v>
      </c>
      <c r="E650" s="508"/>
      <c r="F650" s="508"/>
    </row>
    <row r="651" spans="1:6" x14ac:dyDescent="0.25">
      <c r="A651" s="508"/>
      <c r="B651" s="508"/>
      <c r="C651" s="508"/>
      <c r="D651" s="444" t="s">
        <v>6778</v>
      </c>
      <c r="E651" s="508"/>
      <c r="F651" s="508"/>
    </row>
    <row r="652" spans="1:6" x14ac:dyDescent="0.25">
      <c r="A652" s="508"/>
      <c r="B652" s="508"/>
      <c r="C652" s="508"/>
      <c r="D652" s="444" t="s">
        <v>6778</v>
      </c>
      <c r="E652" s="508"/>
      <c r="F652" s="508"/>
    </row>
    <row r="653" spans="1:6" x14ac:dyDescent="0.25">
      <c r="A653" s="508"/>
      <c r="B653" s="508"/>
      <c r="C653" s="508"/>
      <c r="D653" s="444" t="s">
        <v>6778</v>
      </c>
      <c r="E653" s="508"/>
      <c r="F653" s="508"/>
    </row>
    <row r="654" spans="1:6" x14ac:dyDescent="0.25">
      <c r="A654" s="508"/>
      <c r="B654" s="508"/>
      <c r="C654" s="508"/>
      <c r="D654" s="444" t="s">
        <v>6778</v>
      </c>
      <c r="E654" s="508"/>
      <c r="F654" s="508"/>
    </row>
    <row r="655" spans="1:6" x14ac:dyDescent="0.25">
      <c r="A655" s="508"/>
      <c r="B655" s="508"/>
      <c r="C655" s="508"/>
      <c r="D655" s="444" t="s">
        <v>6778</v>
      </c>
      <c r="E655" s="508"/>
      <c r="F655" s="508"/>
    </row>
    <row r="656" spans="1:6" x14ac:dyDescent="0.25">
      <c r="A656" s="508"/>
      <c r="B656" s="508"/>
      <c r="C656" s="508"/>
      <c r="D656" s="444" t="s">
        <v>6778</v>
      </c>
      <c r="E656" s="508"/>
      <c r="F656" s="508"/>
    </row>
    <row r="657" spans="1:6" x14ac:dyDescent="0.25">
      <c r="A657" s="508"/>
      <c r="B657" s="508"/>
      <c r="C657" s="508"/>
      <c r="D657" s="444" t="s">
        <v>6778</v>
      </c>
      <c r="E657" s="508"/>
      <c r="F657" s="508"/>
    </row>
    <row r="658" spans="1:6" x14ac:dyDescent="0.25">
      <c r="A658" s="508"/>
      <c r="B658" s="508"/>
      <c r="C658" s="508"/>
      <c r="D658" s="444" t="s">
        <v>6778</v>
      </c>
      <c r="E658" s="508"/>
      <c r="F658" s="508"/>
    </row>
    <row r="659" spans="1:6" x14ac:dyDescent="0.25">
      <c r="A659" s="508"/>
      <c r="B659" s="508"/>
      <c r="C659" s="508"/>
      <c r="D659" s="444" t="s">
        <v>6778</v>
      </c>
      <c r="E659" s="508"/>
      <c r="F659" s="508"/>
    </row>
    <row r="660" spans="1:6" x14ac:dyDescent="0.25">
      <c r="A660" s="508"/>
      <c r="B660" s="508"/>
      <c r="C660" s="508"/>
      <c r="D660" s="444" t="s">
        <v>6778</v>
      </c>
      <c r="E660" s="508"/>
      <c r="F660" s="508"/>
    </row>
    <row r="661" spans="1:6" x14ac:dyDescent="0.25">
      <c r="A661" s="508"/>
      <c r="B661" s="508"/>
      <c r="C661" s="508"/>
      <c r="D661" s="444" t="s">
        <v>6778</v>
      </c>
      <c r="E661" s="508"/>
      <c r="F661" s="508"/>
    </row>
    <row r="662" spans="1:6" x14ac:dyDescent="0.25">
      <c r="A662" s="508"/>
      <c r="B662" s="508"/>
      <c r="C662" s="508"/>
      <c r="D662" s="444" t="s">
        <v>6778</v>
      </c>
      <c r="E662" s="508"/>
      <c r="F662" s="508"/>
    </row>
    <row r="663" spans="1:6" x14ac:dyDescent="0.25">
      <c r="A663" s="508"/>
      <c r="B663" s="508"/>
      <c r="C663" s="508"/>
      <c r="D663" s="444" t="s">
        <v>6778</v>
      </c>
      <c r="E663" s="508"/>
      <c r="F663" s="508"/>
    </row>
    <row r="664" spans="1:6" x14ac:dyDescent="0.25">
      <c r="A664" s="508"/>
      <c r="B664" s="508"/>
      <c r="C664" s="508"/>
      <c r="D664" s="444" t="s">
        <v>6778</v>
      </c>
      <c r="E664" s="508"/>
      <c r="F664" s="508"/>
    </row>
    <row r="665" spans="1:6" x14ac:dyDescent="0.25">
      <c r="A665" s="508"/>
      <c r="B665" s="508"/>
      <c r="C665" s="508"/>
      <c r="D665" s="444" t="s">
        <v>6778</v>
      </c>
      <c r="E665" s="508"/>
      <c r="F665" s="508"/>
    </row>
    <row r="666" spans="1:6" x14ac:dyDescent="0.25">
      <c r="A666" s="508"/>
      <c r="B666" s="508"/>
      <c r="C666" s="508"/>
      <c r="D666" s="444" t="s">
        <v>6778</v>
      </c>
      <c r="E666" s="508"/>
      <c r="F666" s="508"/>
    </row>
    <row r="667" spans="1:6" x14ac:dyDescent="0.25">
      <c r="A667" s="508"/>
      <c r="B667" s="508"/>
      <c r="C667" s="508"/>
      <c r="D667" s="444" t="s">
        <v>6778</v>
      </c>
      <c r="E667" s="508"/>
      <c r="F667" s="508"/>
    </row>
    <row r="668" spans="1:6" x14ac:dyDescent="0.25">
      <c r="A668" s="508"/>
      <c r="B668" s="508"/>
      <c r="C668" s="508"/>
      <c r="D668" s="444" t="s">
        <v>6778</v>
      </c>
      <c r="E668" s="508"/>
      <c r="F668" s="508"/>
    </row>
    <row r="669" spans="1:6" x14ac:dyDescent="0.25">
      <c r="A669" s="508"/>
      <c r="B669" s="508"/>
      <c r="C669" s="508"/>
      <c r="D669" s="444" t="s">
        <v>6778</v>
      </c>
      <c r="E669" s="508"/>
      <c r="F669" s="508"/>
    </row>
    <row r="670" spans="1:6" x14ac:dyDescent="0.25">
      <c r="A670" s="508"/>
      <c r="B670" s="508"/>
      <c r="C670" s="508"/>
      <c r="D670" s="444" t="s">
        <v>6778</v>
      </c>
      <c r="E670" s="508"/>
      <c r="F670" s="508"/>
    </row>
    <row r="671" spans="1:6" x14ac:dyDescent="0.25">
      <c r="A671" s="508"/>
      <c r="B671" s="508"/>
      <c r="C671" s="508"/>
      <c r="D671" s="444" t="s">
        <v>6778</v>
      </c>
      <c r="E671" s="508"/>
      <c r="F671" s="508"/>
    </row>
    <row r="672" spans="1:6" x14ac:dyDescent="0.25">
      <c r="A672" s="508"/>
      <c r="B672" s="508"/>
      <c r="C672" s="508"/>
      <c r="D672" s="444" t="s">
        <v>6778</v>
      </c>
      <c r="E672" s="508"/>
      <c r="F672" s="508"/>
    </row>
    <row r="673" spans="1:6" x14ac:dyDescent="0.25">
      <c r="A673" s="508"/>
      <c r="B673" s="508"/>
      <c r="C673" s="508"/>
      <c r="D673" s="444" t="s">
        <v>6778</v>
      </c>
      <c r="E673" s="508"/>
      <c r="F673" s="508"/>
    </row>
    <row r="674" spans="1:6" x14ac:dyDescent="0.25">
      <c r="A674" s="508"/>
      <c r="B674" s="508"/>
      <c r="C674" s="508"/>
      <c r="D674" s="444" t="s">
        <v>6778</v>
      </c>
      <c r="E674" s="508"/>
      <c r="F674" s="508"/>
    </row>
    <row r="675" spans="1:6" x14ac:dyDescent="0.25">
      <c r="A675" s="508"/>
      <c r="B675" s="508"/>
      <c r="C675" s="508"/>
      <c r="D675" s="444" t="s">
        <v>6778</v>
      </c>
      <c r="E675" s="508"/>
      <c r="F675" s="508"/>
    </row>
    <row r="676" spans="1:6" x14ac:dyDescent="0.25">
      <c r="A676" s="508"/>
      <c r="B676" s="508"/>
      <c r="C676" s="508"/>
      <c r="D676" s="444" t="s">
        <v>6778</v>
      </c>
      <c r="E676" s="508"/>
      <c r="F676" s="508"/>
    </row>
    <row r="677" spans="1:6" x14ac:dyDescent="0.25">
      <c r="A677" s="508"/>
      <c r="B677" s="508"/>
      <c r="C677" s="508"/>
      <c r="D677" s="444" t="s">
        <v>6778</v>
      </c>
      <c r="E677" s="508"/>
      <c r="F677" s="508"/>
    </row>
    <row r="678" spans="1:6" x14ac:dyDescent="0.25">
      <c r="A678" s="508"/>
      <c r="B678" s="508"/>
      <c r="C678" s="508"/>
      <c r="D678" s="444" t="s">
        <v>6778</v>
      </c>
      <c r="E678" s="508"/>
      <c r="F678" s="508"/>
    </row>
    <row r="679" spans="1:6" x14ac:dyDescent="0.25">
      <c r="A679" s="508"/>
      <c r="B679" s="508"/>
      <c r="C679" s="508"/>
      <c r="D679" s="444" t="s">
        <v>6778</v>
      </c>
      <c r="E679" s="508"/>
      <c r="F679" s="508"/>
    </row>
    <row r="680" spans="1:6" x14ac:dyDescent="0.25">
      <c r="A680" s="508"/>
      <c r="B680" s="508"/>
      <c r="C680" s="508"/>
      <c r="D680" s="444" t="s">
        <v>6778</v>
      </c>
      <c r="E680" s="508"/>
      <c r="F680" s="508"/>
    </row>
    <row r="681" spans="1:6" x14ac:dyDescent="0.25">
      <c r="A681" s="508"/>
      <c r="B681" s="508"/>
      <c r="C681" s="508"/>
      <c r="D681" s="444" t="s">
        <v>6778</v>
      </c>
      <c r="E681" s="508"/>
      <c r="F681" s="508"/>
    </row>
    <row r="682" spans="1:6" x14ac:dyDescent="0.25">
      <c r="A682" s="508"/>
      <c r="B682" s="508"/>
      <c r="C682" s="508"/>
      <c r="D682" s="444" t="s">
        <v>6778</v>
      </c>
      <c r="E682" s="508"/>
      <c r="F682" s="508"/>
    </row>
    <row r="683" spans="1:6" x14ac:dyDescent="0.25">
      <c r="A683" s="508"/>
      <c r="B683" s="508"/>
      <c r="C683" s="508"/>
      <c r="D683" s="444" t="s">
        <v>6778</v>
      </c>
      <c r="E683" s="508"/>
      <c r="F683" s="508"/>
    </row>
    <row r="684" spans="1:6" x14ac:dyDescent="0.25">
      <c r="A684" s="508"/>
      <c r="B684" s="508"/>
      <c r="C684" s="508"/>
      <c r="D684" s="444" t="s">
        <v>6778</v>
      </c>
      <c r="E684" s="508"/>
      <c r="F684" s="508"/>
    </row>
    <row r="685" spans="1:6" x14ac:dyDescent="0.25">
      <c r="A685" s="508"/>
      <c r="B685" s="508"/>
      <c r="C685" s="508"/>
      <c r="D685" s="444" t="s">
        <v>6778</v>
      </c>
      <c r="E685" s="508"/>
      <c r="F685" s="508"/>
    </row>
    <row r="686" spans="1:6" x14ac:dyDescent="0.25">
      <c r="A686" s="508"/>
      <c r="B686" s="508"/>
      <c r="C686" s="508"/>
      <c r="D686" s="444" t="s">
        <v>6778</v>
      </c>
      <c r="E686" s="508"/>
      <c r="F686" s="508"/>
    </row>
    <row r="687" spans="1:6" x14ac:dyDescent="0.25">
      <c r="A687" s="508"/>
      <c r="B687" s="508"/>
      <c r="C687" s="508"/>
      <c r="D687" s="444" t="s">
        <v>6778</v>
      </c>
      <c r="E687" s="508"/>
      <c r="F687" s="508"/>
    </row>
    <row r="688" spans="1:6" x14ac:dyDescent="0.25">
      <c r="A688" s="508"/>
      <c r="B688" s="508"/>
      <c r="C688" s="508"/>
      <c r="D688" s="444" t="s">
        <v>6778</v>
      </c>
      <c r="E688" s="508"/>
      <c r="F688" s="508"/>
    </row>
    <row r="689" spans="1:6" x14ac:dyDescent="0.25">
      <c r="A689" s="508"/>
      <c r="B689" s="508"/>
      <c r="C689" s="508"/>
      <c r="D689" s="444" t="s">
        <v>6778</v>
      </c>
      <c r="E689" s="508"/>
      <c r="F689" s="508"/>
    </row>
    <row r="690" spans="1:6" x14ac:dyDescent="0.25">
      <c r="A690" s="508"/>
      <c r="B690" s="508"/>
      <c r="C690" s="508"/>
      <c r="D690" s="444" t="s">
        <v>6778</v>
      </c>
      <c r="E690" s="508"/>
      <c r="F690" s="508"/>
    </row>
    <row r="691" spans="1:6" x14ac:dyDescent="0.25">
      <c r="A691" s="508"/>
      <c r="B691" s="508"/>
      <c r="C691" s="508"/>
      <c r="D691" s="444" t="s">
        <v>6778</v>
      </c>
      <c r="E691" s="508"/>
      <c r="F691" s="508"/>
    </row>
    <row r="692" spans="1:6" x14ac:dyDescent="0.25">
      <c r="A692" s="508"/>
      <c r="B692" s="508"/>
      <c r="C692" s="508"/>
      <c r="D692" s="444" t="s">
        <v>6778</v>
      </c>
      <c r="E692" s="508"/>
      <c r="F692" s="508"/>
    </row>
    <row r="693" spans="1:6" x14ac:dyDescent="0.25">
      <c r="A693" s="508"/>
      <c r="B693" s="508"/>
      <c r="C693" s="508"/>
      <c r="D693" s="444" t="s">
        <v>6778</v>
      </c>
      <c r="E693" s="508"/>
      <c r="F693" s="508"/>
    </row>
    <row r="694" spans="1:6" x14ac:dyDescent="0.25">
      <c r="A694" s="508"/>
      <c r="B694" s="508"/>
      <c r="C694" s="508"/>
      <c r="D694" s="444" t="s">
        <v>6778</v>
      </c>
      <c r="E694" s="508"/>
      <c r="F694" s="508"/>
    </row>
    <row r="695" spans="1:6" x14ac:dyDescent="0.25">
      <c r="A695" s="508"/>
      <c r="B695" s="508"/>
      <c r="C695" s="508"/>
      <c r="D695" s="444" t="s">
        <v>6778</v>
      </c>
      <c r="E695" s="508"/>
      <c r="F695" s="508"/>
    </row>
    <row r="696" spans="1:6" x14ac:dyDescent="0.25">
      <c r="A696" s="508"/>
      <c r="B696" s="508"/>
      <c r="C696" s="508"/>
      <c r="D696" s="444" t="s">
        <v>6778</v>
      </c>
      <c r="E696" s="508"/>
      <c r="F696" s="508"/>
    </row>
    <row r="697" spans="1:6" x14ac:dyDescent="0.25">
      <c r="A697" s="508"/>
      <c r="B697" s="508"/>
      <c r="C697" s="508"/>
      <c r="D697" s="444" t="s">
        <v>6778</v>
      </c>
      <c r="E697" s="508"/>
      <c r="F697" s="508"/>
    </row>
    <row r="698" spans="1:6" x14ac:dyDescent="0.25">
      <c r="A698" s="508"/>
      <c r="B698" s="508"/>
      <c r="C698" s="508"/>
      <c r="D698" s="444" t="s">
        <v>6778</v>
      </c>
      <c r="E698" s="508"/>
      <c r="F698" s="508"/>
    </row>
    <row r="699" spans="1:6" x14ac:dyDescent="0.25">
      <c r="A699" s="508"/>
      <c r="B699" s="508"/>
      <c r="C699" s="508"/>
      <c r="D699" s="444" t="s">
        <v>6778</v>
      </c>
      <c r="E699" s="508"/>
      <c r="F699" s="508"/>
    </row>
    <row r="700" spans="1:6" x14ac:dyDescent="0.25">
      <c r="A700" s="508"/>
      <c r="B700" s="508"/>
      <c r="C700" s="508"/>
      <c r="D700" s="444" t="s">
        <v>6778</v>
      </c>
      <c r="E700" s="508"/>
      <c r="F700" s="508"/>
    </row>
    <row r="701" spans="1:6" x14ac:dyDescent="0.25">
      <c r="A701" s="508"/>
      <c r="B701" s="508"/>
      <c r="C701" s="508"/>
      <c r="D701" s="444" t="s">
        <v>6778</v>
      </c>
      <c r="E701" s="508"/>
      <c r="F701" s="508"/>
    </row>
    <row r="702" spans="1:6" x14ac:dyDescent="0.25">
      <c r="A702" s="508"/>
      <c r="B702" s="508"/>
      <c r="C702" s="508"/>
      <c r="D702" s="444" t="s">
        <v>6778</v>
      </c>
      <c r="E702" s="508"/>
      <c r="F702" s="508"/>
    </row>
    <row r="703" spans="1:6" x14ac:dyDescent="0.25">
      <c r="A703" s="508"/>
      <c r="B703" s="508"/>
      <c r="C703" s="508"/>
      <c r="D703" s="444" t="s">
        <v>6778</v>
      </c>
      <c r="E703" s="508"/>
      <c r="F703" s="508"/>
    </row>
    <row r="704" spans="1:6" x14ac:dyDescent="0.25">
      <c r="A704" s="508"/>
      <c r="B704" s="508"/>
      <c r="C704" s="508"/>
      <c r="D704" s="444" t="s">
        <v>6778</v>
      </c>
      <c r="E704" s="508"/>
      <c r="F704" s="508"/>
    </row>
    <row r="705" spans="1:6" x14ac:dyDescent="0.25">
      <c r="A705" s="508"/>
      <c r="B705" s="508"/>
      <c r="C705" s="508"/>
      <c r="D705" s="444" t="s">
        <v>6778</v>
      </c>
      <c r="E705" s="508"/>
      <c r="F705" s="508"/>
    </row>
    <row r="706" spans="1:6" x14ac:dyDescent="0.25">
      <c r="A706" s="508"/>
      <c r="B706" s="508"/>
      <c r="C706" s="508"/>
      <c r="D706" s="444" t="s">
        <v>6778</v>
      </c>
      <c r="E706" s="508"/>
      <c r="F706" s="508"/>
    </row>
    <row r="707" spans="1:6" x14ac:dyDescent="0.25">
      <c r="A707" s="508"/>
      <c r="B707" s="508"/>
      <c r="C707" s="508"/>
      <c r="D707" s="444" t="s">
        <v>6778</v>
      </c>
      <c r="E707" s="508"/>
      <c r="F707" s="508"/>
    </row>
    <row r="708" spans="1:6" x14ac:dyDescent="0.25">
      <c r="A708" s="508"/>
      <c r="B708" s="508"/>
      <c r="C708" s="508"/>
      <c r="D708" s="444" t="s">
        <v>6778</v>
      </c>
      <c r="E708" s="508"/>
      <c r="F708" s="508"/>
    </row>
    <row r="709" spans="1:6" x14ac:dyDescent="0.25">
      <c r="A709" s="508"/>
      <c r="B709" s="508"/>
      <c r="C709" s="508"/>
      <c r="D709" s="444" t="s">
        <v>6778</v>
      </c>
      <c r="E709" s="508"/>
      <c r="F709" s="508"/>
    </row>
    <row r="710" spans="1:6" x14ac:dyDescent="0.25">
      <c r="A710" s="508"/>
      <c r="B710" s="508"/>
      <c r="C710" s="508"/>
      <c r="D710" s="444" t="s">
        <v>6778</v>
      </c>
      <c r="E710" s="508"/>
      <c r="F710" s="508"/>
    </row>
    <row r="711" spans="1:6" x14ac:dyDescent="0.25">
      <c r="A711" s="508"/>
      <c r="B711" s="508"/>
      <c r="C711" s="508"/>
      <c r="D711" s="444" t="s">
        <v>6778</v>
      </c>
      <c r="E711" s="508"/>
      <c r="F711" s="508"/>
    </row>
    <row r="712" spans="1:6" x14ac:dyDescent="0.25">
      <c r="A712" s="508"/>
      <c r="B712" s="508"/>
      <c r="C712" s="508"/>
      <c r="D712" s="444" t="s">
        <v>6778</v>
      </c>
      <c r="E712" s="508"/>
      <c r="F712" s="508"/>
    </row>
    <row r="713" spans="1:6" x14ac:dyDescent="0.25">
      <c r="A713" s="508"/>
      <c r="B713" s="508"/>
      <c r="C713" s="508"/>
      <c r="D713" s="444" t="s">
        <v>6778</v>
      </c>
      <c r="E713" s="508"/>
      <c r="F713" s="508"/>
    </row>
    <row r="714" spans="1:6" x14ac:dyDescent="0.25">
      <c r="A714" s="508"/>
      <c r="B714" s="508"/>
      <c r="C714" s="508"/>
      <c r="D714" s="444" t="s">
        <v>6778</v>
      </c>
      <c r="E714" s="508"/>
      <c r="F714" s="508"/>
    </row>
    <row r="715" spans="1:6" x14ac:dyDescent="0.25">
      <c r="A715" s="508"/>
      <c r="B715" s="508"/>
      <c r="C715" s="508"/>
      <c r="D715" s="444" t="s">
        <v>6778</v>
      </c>
      <c r="E715" s="508"/>
      <c r="F715" s="508"/>
    </row>
    <row r="716" spans="1:6" x14ac:dyDescent="0.25">
      <c r="A716" s="508"/>
      <c r="B716" s="508"/>
      <c r="C716" s="508"/>
      <c r="D716" s="444" t="s">
        <v>6778</v>
      </c>
      <c r="E716" s="508"/>
      <c r="F716" s="508"/>
    </row>
    <row r="717" spans="1:6" x14ac:dyDescent="0.25">
      <c r="A717" s="508"/>
      <c r="B717" s="508"/>
      <c r="C717" s="508"/>
      <c r="D717" s="444" t="s">
        <v>6778</v>
      </c>
      <c r="E717" s="508"/>
      <c r="F717" s="508"/>
    </row>
    <row r="718" spans="1:6" x14ac:dyDescent="0.25">
      <c r="A718" s="508"/>
      <c r="B718" s="508"/>
      <c r="C718" s="508"/>
      <c r="D718" s="444" t="s">
        <v>6778</v>
      </c>
      <c r="E718" s="508"/>
      <c r="F718" s="508"/>
    </row>
    <row r="719" spans="1:6" x14ac:dyDescent="0.25">
      <c r="A719" s="508"/>
      <c r="B719" s="508"/>
      <c r="C719" s="508"/>
      <c r="D719" s="444" t="s">
        <v>6778</v>
      </c>
      <c r="E719" s="508"/>
      <c r="F719" s="508"/>
    </row>
    <row r="720" spans="1:6" x14ac:dyDescent="0.25">
      <c r="A720" s="508"/>
      <c r="B720" s="508"/>
      <c r="C720" s="508"/>
      <c r="D720" s="444" t="s">
        <v>6778</v>
      </c>
      <c r="E720" s="508"/>
      <c r="F720" s="508"/>
    </row>
    <row r="721" spans="1:6" x14ac:dyDescent="0.25">
      <c r="A721" s="508"/>
      <c r="B721" s="508"/>
      <c r="C721" s="508"/>
      <c r="D721" s="444" t="s">
        <v>6778</v>
      </c>
      <c r="E721" s="508"/>
      <c r="F721" s="508"/>
    </row>
    <row r="722" spans="1:6" x14ac:dyDescent="0.25">
      <c r="A722" s="508"/>
      <c r="B722" s="508"/>
      <c r="C722" s="508"/>
      <c r="D722" s="444" t="s">
        <v>6778</v>
      </c>
      <c r="E722" s="508"/>
      <c r="F722" s="508"/>
    </row>
    <row r="723" spans="1:6" x14ac:dyDescent="0.25">
      <c r="A723" s="508"/>
      <c r="B723" s="508"/>
      <c r="C723" s="508"/>
      <c r="D723" s="444" t="s">
        <v>6778</v>
      </c>
      <c r="E723" s="508"/>
      <c r="F723" s="508"/>
    </row>
    <row r="724" spans="1:6" x14ac:dyDescent="0.25">
      <c r="A724" s="508"/>
      <c r="B724" s="508"/>
      <c r="C724" s="508"/>
      <c r="D724" s="444" t="s">
        <v>6778</v>
      </c>
      <c r="E724" s="508"/>
      <c r="F724" s="508"/>
    </row>
    <row r="725" spans="1:6" x14ac:dyDescent="0.25">
      <c r="A725" s="508"/>
      <c r="B725" s="508"/>
      <c r="C725" s="508"/>
      <c r="D725" s="444" t="s">
        <v>6778</v>
      </c>
      <c r="E725" s="508"/>
      <c r="F725" s="508"/>
    </row>
    <row r="726" spans="1:6" x14ac:dyDescent="0.25">
      <c r="A726" s="508"/>
      <c r="B726" s="508"/>
      <c r="C726" s="508"/>
      <c r="D726" s="444" t="s">
        <v>6778</v>
      </c>
      <c r="E726" s="508"/>
      <c r="F726" s="508"/>
    </row>
    <row r="727" spans="1:6" x14ac:dyDescent="0.25">
      <c r="A727" s="508"/>
      <c r="B727" s="508"/>
      <c r="C727" s="508"/>
      <c r="D727" s="444" t="s">
        <v>6778</v>
      </c>
      <c r="E727" s="508"/>
      <c r="F727" s="508"/>
    </row>
    <row r="728" spans="1:6" x14ac:dyDescent="0.25">
      <c r="A728" s="508"/>
      <c r="B728" s="508"/>
      <c r="C728" s="508"/>
      <c r="D728" s="444" t="s">
        <v>6778</v>
      </c>
      <c r="E728" s="508"/>
      <c r="F728" s="508"/>
    </row>
    <row r="729" spans="1:6" x14ac:dyDescent="0.25">
      <c r="A729" s="508"/>
      <c r="B729" s="508"/>
      <c r="C729" s="508"/>
      <c r="D729" s="444" t="s">
        <v>6778</v>
      </c>
      <c r="E729" s="508"/>
      <c r="F729" s="508"/>
    </row>
    <row r="730" spans="1:6" x14ac:dyDescent="0.25">
      <c r="A730" s="508"/>
      <c r="B730" s="508"/>
      <c r="C730" s="508"/>
      <c r="D730" s="444" t="s">
        <v>6778</v>
      </c>
      <c r="E730" s="508"/>
      <c r="F730" s="508"/>
    </row>
    <row r="731" spans="1:6" x14ac:dyDescent="0.25">
      <c r="A731" s="508"/>
      <c r="B731" s="508"/>
      <c r="C731" s="508"/>
      <c r="D731" s="444" t="s">
        <v>6778</v>
      </c>
      <c r="E731" s="508"/>
      <c r="F731" s="508"/>
    </row>
    <row r="732" spans="1:6" x14ac:dyDescent="0.25">
      <c r="A732" s="508"/>
      <c r="B732" s="508"/>
      <c r="C732" s="508"/>
      <c r="D732" s="444" t="s">
        <v>6778</v>
      </c>
      <c r="E732" s="508"/>
      <c r="F732" s="508"/>
    </row>
    <row r="733" spans="1:6" x14ac:dyDescent="0.25">
      <c r="A733" s="508"/>
      <c r="B733" s="508"/>
      <c r="C733" s="508"/>
      <c r="D733" s="444" t="s">
        <v>6778</v>
      </c>
      <c r="E733" s="508"/>
      <c r="F733" s="508"/>
    </row>
    <row r="734" spans="1:6" x14ac:dyDescent="0.25">
      <c r="A734" s="508"/>
      <c r="B734" s="508"/>
      <c r="C734" s="508"/>
      <c r="D734" s="444" t="s">
        <v>6778</v>
      </c>
      <c r="E734" s="508"/>
      <c r="F734" s="508"/>
    </row>
    <row r="735" spans="1:6" x14ac:dyDescent="0.25">
      <c r="A735" s="508"/>
      <c r="B735" s="508"/>
      <c r="C735" s="508"/>
      <c r="D735" s="444" t="s">
        <v>6778</v>
      </c>
      <c r="E735" s="508"/>
      <c r="F735" s="508"/>
    </row>
    <row r="736" spans="1:6" x14ac:dyDescent="0.25">
      <c r="A736" s="508"/>
      <c r="B736" s="508"/>
      <c r="C736" s="508"/>
      <c r="D736" s="444" t="s">
        <v>6778</v>
      </c>
      <c r="E736" s="508"/>
      <c r="F736" s="508"/>
    </row>
    <row r="737" spans="1:6" x14ac:dyDescent="0.25">
      <c r="A737" s="508"/>
      <c r="B737" s="508"/>
      <c r="C737" s="508"/>
      <c r="D737" s="444" t="s">
        <v>6778</v>
      </c>
      <c r="E737" s="508"/>
      <c r="F737" s="508"/>
    </row>
    <row r="738" spans="1:6" x14ac:dyDescent="0.25">
      <c r="A738" s="508"/>
      <c r="B738" s="508"/>
      <c r="C738" s="508"/>
      <c r="D738" s="444" t="s">
        <v>6778</v>
      </c>
      <c r="E738" s="508"/>
      <c r="F738" s="508"/>
    </row>
    <row r="739" spans="1:6" x14ac:dyDescent="0.25">
      <c r="A739" s="508"/>
      <c r="B739" s="508"/>
      <c r="C739" s="508"/>
      <c r="D739" s="444" t="s">
        <v>6778</v>
      </c>
      <c r="E739" s="508"/>
      <c r="F739" s="508"/>
    </row>
    <row r="740" spans="1:6" x14ac:dyDescent="0.25">
      <c r="A740" s="508"/>
      <c r="B740" s="508"/>
      <c r="C740" s="508"/>
      <c r="D740" s="444" t="s">
        <v>6778</v>
      </c>
      <c r="E740" s="508"/>
      <c r="F740" s="508"/>
    </row>
    <row r="741" spans="1:6" x14ac:dyDescent="0.25">
      <c r="A741" s="508"/>
      <c r="B741" s="508"/>
      <c r="C741" s="508"/>
      <c r="D741" s="444" t="s">
        <v>6778</v>
      </c>
      <c r="E741" s="508"/>
      <c r="F741" s="508"/>
    </row>
    <row r="742" spans="1:6" x14ac:dyDescent="0.25">
      <c r="A742" s="508"/>
      <c r="B742" s="508"/>
      <c r="C742" s="508"/>
      <c r="D742" s="444" t="s">
        <v>6778</v>
      </c>
      <c r="E742" s="508"/>
      <c r="F742" s="508"/>
    </row>
    <row r="743" spans="1:6" x14ac:dyDescent="0.25">
      <c r="A743" s="508"/>
      <c r="B743" s="508"/>
      <c r="C743" s="508"/>
      <c r="D743" s="444" t="s">
        <v>6778</v>
      </c>
      <c r="E743" s="508"/>
      <c r="F743" s="508"/>
    </row>
    <row r="744" spans="1:6" x14ac:dyDescent="0.25">
      <c r="A744" s="508"/>
      <c r="B744" s="508"/>
      <c r="C744" s="508"/>
      <c r="D744" s="444" t="s">
        <v>6778</v>
      </c>
      <c r="E744" s="508"/>
      <c r="F744" s="508"/>
    </row>
    <row r="745" spans="1:6" x14ac:dyDescent="0.25">
      <c r="A745" s="508"/>
      <c r="B745" s="508"/>
      <c r="C745" s="508"/>
      <c r="D745" s="444" t="s">
        <v>6778</v>
      </c>
      <c r="E745" s="508"/>
      <c r="F745" s="508"/>
    </row>
    <row r="746" spans="1:6" x14ac:dyDescent="0.25">
      <c r="A746" s="508"/>
      <c r="B746" s="508"/>
      <c r="C746" s="508"/>
      <c r="D746" s="444" t="s">
        <v>6778</v>
      </c>
      <c r="E746" s="508"/>
      <c r="F746" s="508"/>
    </row>
    <row r="747" spans="1:6" x14ac:dyDescent="0.25">
      <c r="A747" s="508"/>
      <c r="B747" s="508"/>
      <c r="C747" s="508"/>
      <c r="D747" s="444" t="s">
        <v>6778</v>
      </c>
      <c r="E747" s="508"/>
      <c r="F747" s="508"/>
    </row>
    <row r="748" spans="1:6" x14ac:dyDescent="0.25">
      <c r="A748" s="508"/>
      <c r="B748" s="508"/>
      <c r="C748" s="508"/>
      <c r="D748" s="444" t="s">
        <v>6778</v>
      </c>
      <c r="E748" s="508"/>
      <c r="F748" s="508"/>
    </row>
    <row r="749" spans="1:6" x14ac:dyDescent="0.25">
      <c r="A749" s="508"/>
      <c r="B749" s="508"/>
      <c r="C749" s="508"/>
      <c r="D749" s="444" t="s">
        <v>6778</v>
      </c>
      <c r="E749" s="508"/>
      <c r="F749" s="508"/>
    </row>
    <row r="750" spans="1:6" x14ac:dyDescent="0.25">
      <c r="A750" s="508"/>
      <c r="B750" s="508"/>
      <c r="C750" s="508"/>
      <c r="D750" s="444" t="s">
        <v>6778</v>
      </c>
      <c r="E750" s="508"/>
      <c r="F750" s="508"/>
    </row>
    <row r="751" spans="1:6" x14ac:dyDescent="0.25">
      <c r="A751" s="508"/>
      <c r="B751" s="508"/>
      <c r="C751" s="508"/>
      <c r="D751" s="444" t="s">
        <v>6778</v>
      </c>
      <c r="E751" s="508"/>
      <c r="F751" s="508"/>
    </row>
    <row r="752" spans="1:6" x14ac:dyDescent="0.25">
      <c r="A752" s="508"/>
      <c r="B752" s="508"/>
      <c r="C752" s="508"/>
      <c r="D752" s="444" t="s">
        <v>6778</v>
      </c>
      <c r="E752" s="508"/>
      <c r="F752" s="508"/>
    </row>
    <row r="753" spans="1:6" x14ac:dyDescent="0.25">
      <c r="A753" s="508"/>
      <c r="B753" s="508"/>
      <c r="C753" s="508"/>
      <c r="D753" s="444" t="s">
        <v>6778</v>
      </c>
      <c r="E753" s="508"/>
      <c r="F753" s="508"/>
    </row>
    <row r="754" spans="1:6" x14ac:dyDescent="0.25">
      <c r="A754" s="508"/>
      <c r="B754" s="508"/>
      <c r="C754" s="508"/>
      <c r="D754" s="444" t="s">
        <v>6778</v>
      </c>
      <c r="E754" s="508"/>
      <c r="F754" s="508"/>
    </row>
    <row r="755" spans="1:6" x14ac:dyDescent="0.25">
      <c r="A755" s="508"/>
      <c r="B755" s="508"/>
      <c r="C755" s="508"/>
      <c r="D755" s="444" t="s">
        <v>6778</v>
      </c>
      <c r="E755" s="508"/>
      <c r="F755" s="508"/>
    </row>
    <row r="756" spans="1:6" x14ac:dyDescent="0.25">
      <c r="A756" s="508"/>
      <c r="B756" s="508"/>
      <c r="C756" s="508"/>
      <c r="D756" s="444" t="s">
        <v>6778</v>
      </c>
      <c r="E756" s="508"/>
      <c r="F756" s="508"/>
    </row>
    <row r="757" spans="1:6" x14ac:dyDescent="0.25">
      <c r="A757" s="508"/>
      <c r="B757" s="508"/>
      <c r="C757" s="508"/>
      <c r="D757" s="444" t="s">
        <v>6778</v>
      </c>
      <c r="E757" s="508"/>
      <c r="F757" s="508"/>
    </row>
    <row r="758" spans="1:6" x14ac:dyDescent="0.25">
      <c r="A758" s="508"/>
      <c r="B758" s="508"/>
      <c r="C758" s="508"/>
      <c r="D758" s="444" t="s">
        <v>6778</v>
      </c>
      <c r="E758" s="508"/>
      <c r="F758" s="508"/>
    </row>
    <row r="759" spans="1:6" x14ac:dyDescent="0.25">
      <c r="A759" s="508"/>
      <c r="B759" s="508"/>
      <c r="C759" s="508"/>
      <c r="D759" s="444" t="s">
        <v>6778</v>
      </c>
      <c r="E759" s="508"/>
      <c r="F759" s="508"/>
    </row>
    <row r="760" spans="1:6" x14ac:dyDescent="0.25">
      <c r="A760" s="508"/>
      <c r="B760" s="508"/>
      <c r="C760" s="508"/>
      <c r="D760" s="444" t="s">
        <v>6778</v>
      </c>
      <c r="E760" s="508"/>
      <c r="F760" s="508"/>
    </row>
    <row r="761" spans="1:6" x14ac:dyDescent="0.25">
      <c r="A761" s="508"/>
      <c r="B761" s="508"/>
      <c r="C761" s="508"/>
      <c r="D761" s="444" t="s">
        <v>6778</v>
      </c>
      <c r="E761" s="508"/>
      <c r="F761" s="508"/>
    </row>
    <row r="762" spans="1:6" x14ac:dyDescent="0.25">
      <c r="A762" s="508"/>
      <c r="B762" s="508"/>
      <c r="C762" s="508"/>
      <c r="D762" s="444" t="s">
        <v>6778</v>
      </c>
      <c r="E762" s="508"/>
      <c r="F762" s="508"/>
    </row>
    <row r="763" spans="1:6" x14ac:dyDescent="0.25">
      <c r="A763" s="508"/>
      <c r="B763" s="508"/>
      <c r="C763" s="508"/>
      <c r="D763" s="444" t="s">
        <v>6778</v>
      </c>
      <c r="E763" s="508"/>
      <c r="F763" s="508"/>
    </row>
    <row r="764" spans="1:6" x14ac:dyDescent="0.25">
      <c r="A764" s="508"/>
      <c r="B764" s="508"/>
      <c r="C764" s="508"/>
      <c r="D764" s="444" t="s">
        <v>6778</v>
      </c>
      <c r="E764" s="508"/>
      <c r="F764" s="508"/>
    </row>
    <row r="765" spans="1:6" x14ac:dyDescent="0.25">
      <c r="A765" s="508"/>
      <c r="B765" s="508"/>
      <c r="C765" s="508"/>
      <c r="D765" s="444" t="s">
        <v>6778</v>
      </c>
      <c r="E765" s="508"/>
      <c r="F765" s="508"/>
    </row>
    <row r="766" spans="1:6" x14ac:dyDescent="0.25">
      <c r="A766" s="508"/>
      <c r="B766" s="508"/>
      <c r="C766" s="508"/>
      <c r="D766" s="444" t="s">
        <v>6778</v>
      </c>
      <c r="E766" s="508"/>
      <c r="F766" s="508"/>
    </row>
    <row r="767" spans="1:6" x14ac:dyDescent="0.25">
      <c r="A767" s="508"/>
      <c r="B767" s="508"/>
      <c r="C767" s="508"/>
      <c r="D767" s="444" t="s">
        <v>6778</v>
      </c>
      <c r="E767" s="508"/>
      <c r="F767" s="508"/>
    </row>
    <row r="768" spans="1:6" x14ac:dyDescent="0.25">
      <c r="A768" s="508"/>
      <c r="B768" s="508"/>
      <c r="C768" s="508"/>
      <c r="D768" s="444" t="s">
        <v>6778</v>
      </c>
      <c r="E768" s="508"/>
      <c r="F768" s="508"/>
    </row>
    <row r="769" spans="1:6" x14ac:dyDescent="0.25">
      <c r="A769" s="508"/>
      <c r="B769" s="508"/>
      <c r="C769" s="508"/>
      <c r="D769" s="444" t="s">
        <v>6778</v>
      </c>
      <c r="E769" s="508"/>
      <c r="F769" s="508"/>
    </row>
    <row r="770" spans="1:6" x14ac:dyDescent="0.25">
      <c r="A770" s="508"/>
      <c r="B770" s="508"/>
      <c r="C770" s="508"/>
      <c r="D770" s="444" t="s">
        <v>6778</v>
      </c>
      <c r="E770" s="508"/>
      <c r="F770" s="508"/>
    </row>
    <row r="771" spans="1:6" x14ac:dyDescent="0.25">
      <c r="A771" s="508"/>
      <c r="B771" s="508"/>
      <c r="C771" s="508"/>
      <c r="D771" s="444" t="s">
        <v>6778</v>
      </c>
      <c r="E771" s="508"/>
      <c r="F771" s="508"/>
    </row>
    <row r="772" spans="1:6" x14ac:dyDescent="0.25">
      <c r="A772" s="508"/>
      <c r="B772" s="508"/>
      <c r="C772" s="508"/>
      <c r="D772" s="444" t="s">
        <v>6778</v>
      </c>
      <c r="E772" s="508"/>
      <c r="F772" s="508"/>
    </row>
    <row r="773" spans="1:6" x14ac:dyDescent="0.25">
      <c r="A773" s="508"/>
      <c r="B773" s="508"/>
      <c r="C773" s="508"/>
      <c r="D773" s="444" t="s">
        <v>6778</v>
      </c>
      <c r="E773" s="508"/>
      <c r="F773" s="508"/>
    </row>
    <row r="774" spans="1:6" x14ac:dyDescent="0.25">
      <c r="A774" s="508"/>
      <c r="B774" s="508"/>
      <c r="C774" s="508"/>
      <c r="D774" s="444" t="s">
        <v>6778</v>
      </c>
      <c r="E774" s="508"/>
      <c r="F774" s="508"/>
    </row>
    <row r="775" spans="1:6" x14ac:dyDescent="0.25">
      <c r="A775" s="508"/>
      <c r="B775" s="508"/>
      <c r="C775" s="508"/>
      <c r="D775" s="444" t="s">
        <v>6778</v>
      </c>
      <c r="E775" s="508"/>
      <c r="F775" s="508"/>
    </row>
    <row r="776" spans="1:6" x14ac:dyDescent="0.25">
      <c r="A776" s="508"/>
      <c r="B776" s="508"/>
      <c r="C776" s="508"/>
      <c r="D776" s="444" t="s">
        <v>6778</v>
      </c>
      <c r="E776" s="508"/>
      <c r="F776" s="508"/>
    </row>
    <row r="777" spans="1:6" x14ac:dyDescent="0.25">
      <c r="A777" s="508"/>
      <c r="B777" s="508"/>
      <c r="C777" s="508"/>
      <c r="D777" s="444" t="s">
        <v>6778</v>
      </c>
      <c r="E777" s="508"/>
      <c r="F777" s="508"/>
    </row>
    <row r="778" spans="1:6" x14ac:dyDescent="0.25">
      <c r="A778" s="508"/>
      <c r="B778" s="508"/>
      <c r="C778" s="508"/>
      <c r="D778" s="444" t="s">
        <v>6778</v>
      </c>
      <c r="E778" s="508"/>
      <c r="F778" s="508"/>
    </row>
    <row r="779" spans="1:6" x14ac:dyDescent="0.25">
      <c r="A779" s="508"/>
      <c r="B779" s="508"/>
      <c r="C779" s="508"/>
      <c r="D779" s="444" t="s">
        <v>6778</v>
      </c>
      <c r="E779" s="508"/>
      <c r="F779" s="508"/>
    </row>
    <row r="780" spans="1:6" x14ac:dyDescent="0.25">
      <c r="A780" s="508"/>
      <c r="B780" s="508"/>
      <c r="C780" s="508"/>
      <c r="D780" s="444" t="s">
        <v>6778</v>
      </c>
      <c r="E780" s="508"/>
      <c r="F780" s="508"/>
    </row>
    <row r="781" spans="1:6" x14ac:dyDescent="0.25">
      <c r="A781" s="508"/>
      <c r="B781" s="508"/>
      <c r="C781" s="508"/>
      <c r="D781" s="444" t="s">
        <v>6778</v>
      </c>
      <c r="E781" s="508"/>
      <c r="F781" s="508"/>
    </row>
    <row r="782" spans="1:6" x14ac:dyDescent="0.25">
      <c r="A782" s="508"/>
      <c r="B782" s="508"/>
      <c r="C782" s="508"/>
      <c r="D782" s="444" t="s">
        <v>6778</v>
      </c>
      <c r="E782" s="508"/>
      <c r="F782" s="508"/>
    </row>
    <row r="783" spans="1:6" x14ac:dyDescent="0.25">
      <c r="A783" s="508"/>
      <c r="B783" s="508"/>
      <c r="C783" s="508"/>
      <c r="D783" s="444" t="s">
        <v>6778</v>
      </c>
      <c r="E783" s="508"/>
      <c r="F783" s="508"/>
    </row>
    <row r="784" spans="1:6" x14ac:dyDescent="0.25">
      <c r="A784" s="508"/>
      <c r="B784" s="508"/>
      <c r="C784" s="508"/>
      <c r="D784" s="444" t="s">
        <v>6778</v>
      </c>
      <c r="E784" s="508"/>
      <c r="F784" s="508"/>
    </row>
    <row r="785" spans="1:6" x14ac:dyDescent="0.25">
      <c r="A785" s="508"/>
      <c r="B785" s="508"/>
      <c r="C785" s="508"/>
      <c r="D785" s="444" t="s">
        <v>6778</v>
      </c>
      <c r="E785" s="508"/>
      <c r="F785" s="508"/>
    </row>
    <row r="786" spans="1:6" x14ac:dyDescent="0.25">
      <c r="A786" s="508"/>
      <c r="B786" s="508"/>
      <c r="C786" s="508"/>
      <c r="D786" s="444" t="s">
        <v>6778</v>
      </c>
      <c r="E786" s="508"/>
      <c r="F786" s="508"/>
    </row>
    <row r="787" spans="1:6" x14ac:dyDescent="0.25">
      <c r="A787" s="508"/>
      <c r="B787" s="508"/>
      <c r="C787" s="508"/>
      <c r="D787" s="444" t="s">
        <v>6778</v>
      </c>
      <c r="E787" s="508"/>
      <c r="F787" s="508"/>
    </row>
    <row r="788" spans="1:6" x14ac:dyDescent="0.25">
      <c r="A788" s="508"/>
      <c r="B788" s="508"/>
      <c r="C788" s="508"/>
      <c r="D788" s="444" t="s">
        <v>6778</v>
      </c>
      <c r="E788" s="508"/>
      <c r="F788" s="508"/>
    </row>
    <row r="789" spans="1:6" x14ac:dyDescent="0.25">
      <c r="A789" s="508"/>
      <c r="B789" s="508"/>
      <c r="C789" s="508"/>
      <c r="D789" s="444" t="s">
        <v>6778</v>
      </c>
      <c r="E789" s="508"/>
      <c r="F789" s="508"/>
    </row>
    <row r="790" spans="1:6" x14ac:dyDescent="0.25">
      <c r="A790" s="508"/>
      <c r="B790" s="508"/>
      <c r="C790" s="508"/>
      <c r="D790" s="444" t="s">
        <v>6778</v>
      </c>
      <c r="E790" s="508"/>
      <c r="F790" s="508"/>
    </row>
    <row r="791" spans="1:6" x14ac:dyDescent="0.25">
      <c r="A791" s="508"/>
      <c r="B791" s="508"/>
      <c r="C791" s="508"/>
      <c r="D791" s="444" t="s">
        <v>6778</v>
      </c>
      <c r="E791" s="508"/>
      <c r="F791" s="508"/>
    </row>
    <row r="792" spans="1:6" x14ac:dyDescent="0.25">
      <c r="A792" s="508"/>
      <c r="B792" s="508"/>
      <c r="C792" s="508"/>
      <c r="D792" s="444" t="s">
        <v>6778</v>
      </c>
      <c r="E792" s="508"/>
      <c r="F792" s="508"/>
    </row>
    <row r="793" spans="1:6" x14ac:dyDescent="0.25">
      <c r="A793" s="508"/>
      <c r="B793" s="508"/>
      <c r="C793" s="508"/>
      <c r="D793" s="444" t="s">
        <v>6778</v>
      </c>
      <c r="E793" s="508"/>
      <c r="F793" s="508"/>
    </row>
    <row r="794" spans="1:6" x14ac:dyDescent="0.25">
      <c r="A794" s="508"/>
      <c r="B794" s="508"/>
      <c r="C794" s="508"/>
      <c r="D794" s="444" t="s">
        <v>6778</v>
      </c>
      <c r="E794" s="508"/>
      <c r="F794" s="508"/>
    </row>
    <row r="795" spans="1:6" x14ac:dyDescent="0.25">
      <c r="A795" s="508"/>
      <c r="B795" s="508"/>
      <c r="C795" s="508"/>
      <c r="D795" s="444" t="s">
        <v>6778</v>
      </c>
      <c r="E795" s="508"/>
      <c r="F795" s="508"/>
    </row>
    <row r="796" spans="1:6" x14ac:dyDescent="0.25">
      <c r="A796" s="508"/>
      <c r="B796" s="508"/>
      <c r="C796" s="508"/>
      <c r="D796" s="444" t="s">
        <v>6778</v>
      </c>
      <c r="E796" s="508"/>
      <c r="F796" s="508"/>
    </row>
    <row r="797" spans="1:6" x14ac:dyDescent="0.25">
      <c r="A797" s="508"/>
      <c r="B797" s="508"/>
      <c r="C797" s="508"/>
      <c r="D797" s="444" t="s">
        <v>6778</v>
      </c>
      <c r="E797" s="508"/>
      <c r="F797" s="508"/>
    </row>
    <row r="798" spans="1:6" x14ac:dyDescent="0.25">
      <c r="A798" s="508"/>
      <c r="B798" s="508"/>
      <c r="C798" s="508"/>
      <c r="D798" s="444" t="s">
        <v>6778</v>
      </c>
      <c r="E798" s="508"/>
      <c r="F798" s="508"/>
    </row>
    <row r="799" spans="1:6" x14ac:dyDescent="0.25">
      <c r="A799" s="508"/>
      <c r="B799" s="508"/>
      <c r="C799" s="508"/>
      <c r="D799" s="444" t="s">
        <v>6778</v>
      </c>
      <c r="E799" s="508"/>
      <c r="F799" s="508"/>
    </row>
    <row r="800" spans="1:6" x14ac:dyDescent="0.25">
      <c r="A800" s="508"/>
      <c r="B800" s="508"/>
      <c r="C800" s="508"/>
      <c r="D800" s="444" t="s">
        <v>6778</v>
      </c>
      <c r="E800" s="508"/>
      <c r="F800" s="508"/>
    </row>
    <row r="801" spans="1:6" x14ac:dyDescent="0.25">
      <c r="A801" s="508"/>
      <c r="B801" s="508"/>
      <c r="C801" s="508"/>
      <c r="D801" s="444" t="s">
        <v>6778</v>
      </c>
      <c r="E801" s="508"/>
      <c r="F801" s="508"/>
    </row>
    <row r="802" spans="1:6" x14ac:dyDescent="0.25">
      <c r="A802" s="508"/>
      <c r="B802" s="508"/>
      <c r="C802" s="508"/>
      <c r="D802" s="444" t="s">
        <v>6778</v>
      </c>
      <c r="E802" s="508"/>
      <c r="F802" s="508"/>
    </row>
    <row r="803" spans="1:6" x14ac:dyDescent="0.25">
      <c r="A803" s="508"/>
      <c r="B803" s="508"/>
      <c r="C803" s="508"/>
      <c r="D803" s="444" t="s">
        <v>6778</v>
      </c>
      <c r="E803" s="508"/>
      <c r="F803" s="508"/>
    </row>
    <row r="804" spans="1:6" x14ac:dyDescent="0.25">
      <c r="A804" s="508"/>
      <c r="B804" s="508"/>
      <c r="C804" s="508"/>
      <c r="D804" s="444" t="s">
        <v>6778</v>
      </c>
      <c r="E804" s="508"/>
      <c r="F804" s="508"/>
    </row>
    <row r="805" spans="1:6" x14ac:dyDescent="0.25">
      <c r="A805" s="508"/>
      <c r="B805" s="508"/>
      <c r="C805" s="508"/>
      <c r="D805" s="444" t="s">
        <v>6778</v>
      </c>
      <c r="E805" s="508"/>
      <c r="F805" s="508"/>
    </row>
    <row r="806" spans="1:6" x14ac:dyDescent="0.25">
      <c r="A806" s="508"/>
      <c r="B806" s="508"/>
      <c r="C806" s="508"/>
      <c r="D806" s="444" t="s">
        <v>6778</v>
      </c>
      <c r="E806" s="508"/>
      <c r="F806" s="508"/>
    </row>
    <row r="807" spans="1:6" x14ac:dyDescent="0.25">
      <c r="A807" s="508"/>
      <c r="B807" s="508"/>
      <c r="C807" s="508"/>
      <c r="D807" s="444" t="s">
        <v>6778</v>
      </c>
      <c r="E807" s="508"/>
      <c r="F807" s="508"/>
    </row>
    <row r="808" spans="1:6" x14ac:dyDescent="0.25">
      <c r="A808" s="508"/>
      <c r="B808" s="508"/>
      <c r="C808" s="508"/>
      <c r="D808" s="444" t="s">
        <v>6778</v>
      </c>
      <c r="E808" s="508"/>
      <c r="F808" s="508"/>
    </row>
    <row r="809" spans="1:6" x14ac:dyDescent="0.25">
      <c r="A809" s="508"/>
      <c r="B809" s="508"/>
      <c r="C809" s="508"/>
      <c r="D809" s="444" t="s">
        <v>6778</v>
      </c>
      <c r="E809" s="508"/>
      <c r="F809" s="508"/>
    </row>
    <row r="810" spans="1:6" x14ac:dyDescent="0.25">
      <c r="A810" s="508"/>
      <c r="B810" s="508"/>
      <c r="C810" s="508"/>
      <c r="D810" s="444" t="s">
        <v>6778</v>
      </c>
      <c r="E810" s="508"/>
      <c r="F810" s="508"/>
    </row>
    <row r="811" spans="1:6" x14ac:dyDescent="0.25">
      <c r="A811" s="508"/>
      <c r="B811" s="508"/>
      <c r="C811" s="508"/>
      <c r="D811" s="444" t="s">
        <v>6778</v>
      </c>
      <c r="E811" s="508"/>
      <c r="F811" s="508"/>
    </row>
    <row r="812" spans="1:6" x14ac:dyDescent="0.25">
      <c r="A812" s="508"/>
      <c r="B812" s="508"/>
      <c r="C812" s="508"/>
      <c r="D812" s="444" t="s">
        <v>6778</v>
      </c>
      <c r="E812" s="508"/>
      <c r="F812" s="508"/>
    </row>
    <row r="813" spans="1:6" x14ac:dyDescent="0.25">
      <c r="A813" s="508"/>
      <c r="B813" s="508"/>
      <c r="C813" s="508"/>
      <c r="D813" s="444" t="s">
        <v>6778</v>
      </c>
      <c r="E813" s="508"/>
      <c r="F813" s="508"/>
    </row>
    <row r="814" spans="1:6" x14ac:dyDescent="0.25">
      <c r="A814" s="508"/>
      <c r="B814" s="508"/>
      <c r="C814" s="508"/>
      <c r="D814" s="444" t="s">
        <v>6778</v>
      </c>
      <c r="E814" s="508"/>
      <c r="F814" s="508"/>
    </row>
    <row r="815" spans="1:6" x14ac:dyDescent="0.25">
      <c r="A815" s="508"/>
      <c r="B815" s="508"/>
      <c r="C815" s="508"/>
      <c r="D815" s="444" t="s">
        <v>6778</v>
      </c>
      <c r="E815" s="508"/>
      <c r="F815" s="508"/>
    </row>
    <row r="816" spans="1:6" x14ac:dyDescent="0.25">
      <c r="A816" s="508"/>
      <c r="B816" s="508"/>
      <c r="C816" s="508"/>
      <c r="D816" s="444" t="s">
        <v>6778</v>
      </c>
      <c r="E816" s="508"/>
      <c r="F816" s="508"/>
    </row>
    <row r="817" spans="1:6" x14ac:dyDescent="0.25">
      <c r="A817" s="508"/>
      <c r="B817" s="508"/>
      <c r="C817" s="508"/>
      <c r="D817" s="444" t="s">
        <v>6778</v>
      </c>
      <c r="E817" s="508"/>
      <c r="F817" s="508"/>
    </row>
    <row r="818" spans="1:6" x14ac:dyDescent="0.25">
      <c r="A818" s="508"/>
      <c r="B818" s="508"/>
      <c r="C818" s="508"/>
      <c r="D818" s="444" t="s">
        <v>6778</v>
      </c>
      <c r="E818" s="508"/>
      <c r="F818" s="508"/>
    </row>
    <row r="819" spans="1:6" x14ac:dyDescent="0.25">
      <c r="A819" s="508"/>
      <c r="B819" s="508"/>
      <c r="C819" s="508"/>
      <c r="D819" s="444" t="s">
        <v>6778</v>
      </c>
      <c r="E819" s="508"/>
      <c r="F819" s="508"/>
    </row>
    <row r="820" spans="1:6" x14ac:dyDescent="0.25">
      <c r="A820" s="508"/>
      <c r="B820" s="508"/>
      <c r="C820" s="508"/>
      <c r="D820" s="444" t="s">
        <v>6778</v>
      </c>
      <c r="E820" s="508"/>
      <c r="F820" s="508"/>
    </row>
    <row r="821" spans="1:6" x14ac:dyDescent="0.25">
      <c r="A821" s="508"/>
      <c r="B821" s="508"/>
      <c r="C821" s="508"/>
      <c r="D821" s="444" t="s">
        <v>6778</v>
      </c>
      <c r="E821" s="508"/>
      <c r="F821" s="508"/>
    </row>
    <row r="822" spans="1:6" x14ac:dyDescent="0.25">
      <c r="A822" s="508"/>
      <c r="B822" s="508"/>
      <c r="C822" s="508"/>
      <c r="D822" s="444" t="s">
        <v>6778</v>
      </c>
      <c r="E822" s="508"/>
      <c r="F822" s="508"/>
    </row>
    <row r="823" spans="1:6" x14ac:dyDescent="0.25">
      <c r="A823" s="508"/>
      <c r="B823" s="508"/>
      <c r="C823" s="508"/>
      <c r="D823" s="444" t="s">
        <v>6778</v>
      </c>
      <c r="E823" s="508"/>
      <c r="F823" s="508"/>
    </row>
    <row r="824" spans="1:6" x14ac:dyDescent="0.25">
      <c r="A824" s="508"/>
      <c r="B824" s="508"/>
      <c r="C824" s="508"/>
      <c r="D824" s="444" t="s">
        <v>6778</v>
      </c>
      <c r="E824" s="508"/>
      <c r="F824" s="508"/>
    </row>
    <row r="825" spans="1:6" x14ac:dyDescent="0.25">
      <c r="A825" s="508"/>
      <c r="B825" s="508"/>
      <c r="C825" s="508"/>
      <c r="D825" s="444" t="s">
        <v>6778</v>
      </c>
      <c r="E825" s="508"/>
      <c r="F825" s="508"/>
    </row>
    <row r="826" spans="1:6" x14ac:dyDescent="0.25">
      <c r="A826" s="508"/>
      <c r="B826" s="508"/>
      <c r="C826" s="508"/>
      <c r="D826" s="444" t="s">
        <v>6778</v>
      </c>
      <c r="E826" s="508"/>
      <c r="F826" s="508"/>
    </row>
    <row r="827" spans="1:6" x14ac:dyDescent="0.25">
      <c r="A827" s="508"/>
      <c r="B827" s="508"/>
      <c r="C827" s="508"/>
      <c r="D827" s="444" t="s">
        <v>6778</v>
      </c>
      <c r="E827" s="508"/>
      <c r="F827" s="508"/>
    </row>
    <row r="828" spans="1:6" x14ac:dyDescent="0.25">
      <c r="A828" s="508"/>
      <c r="B828" s="508"/>
      <c r="C828" s="508"/>
      <c r="D828" s="444" t="s">
        <v>6778</v>
      </c>
      <c r="E828" s="508"/>
      <c r="F828" s="508"/>
    </row>
    <row r="829" spans="1:6" x14ac:dyDescent="0.25">
      <c r="A829" s="508"/>
      <c r="B829" s="508"/>
      <c r="C829" s="508"/>
      <c r="D829" s="444" t="s">
        <v>6778</v>
      </c>
      <c r="E829" s="508"/>
      <c r="F829" s="508"/>
    </row>
    <row r="830" spans="1:6" x14ac:dyDescent="0.25">
      <c r="A830" s="508"/>
      <c r="B830" s="508"/>
      <c r="C830" s="508"/>
      <c r="D830" s="444" t="s">
        <v>6778</v>
      </c>
      <c r="E830" s="508"/>
      <c r="F830" s="508"/>
    </row>
    <row r="831" spans="1:6" x14ac:dyDescent="0.25">
      <c r="A831" s="508"/>
      <c r="B831" s="508"/>
      <c r="C831" s="508"/>
      <c r="D831" s="444" t="s">
        <v>6778</v>
      </c>
      <c r="E831" s="508"/>
      <c r="F831" s="508"/>
    </row>
    <row r="832" spans="1:6" x14ac:dyDescent="0.25">
      <c r="A832" s="508"/>
      <c r="B832" s="508"/>
      <c r="C832" s="508"/>
      <c r="D832" s="444" t="s">
        <v>6778</v>
      </c>
      <c r="E832" s="508"/>
      <c r="F832" s="508"/>
    </row>
    <row r="833" spans="1:6" x14ac:dyDescent="0.25">
      <c r="A833" s="508"/>
      <c r="B833" s="508"/>
      <c r="C833" s="508"/>
      <c r="D833" s="444" t="s">
        <v>6778</v>
      </c>
      <c r="E833" s="508"/>
      <c r="F833" s="508"/>
    </row>
    <row r="834" spans="1:6" x14ac:dyDescent="0.25">
      <c r="A834" s="508"/>
      <c r="B834" s="508"/>
      <c r="C834" s="508"/>
      <c r="D834" s="444" t="s">
        <v>6778</v>
      </c>
      <c r="E834" s="508"/>
      <c r="F834" s="508"/>
    </row>
    <row r="835" spans="1:6" x14ac:dyDescent="0.25">
      <c r="A835" s="508"/>
      <c r="B835" s="508"/>
      <c r="C835" s="508"/>
      <c r="D835" s="444" t="s">
        <v>6778</v>
      </c>
      <c r="E835" s="508"/>
      <c r="F835" s="508"/>
    </row>
    <row r="836" spans="1:6" x14ac:dyDescent="0.25">
      <c r="A836" s="508"/>
      <c r="B836" s="508"/>
      <c r="C836" s="508"/>
      <c r="D836" s="444" t="s">
        <v>6778</v>
      </c>
      <c r="E836" s="508"/>
      <c r="F836" s="508"/>
    </row>
    <row r="837" spans="1:6" x14ac:dyDescent="0.25">
      <c r="A837" s="508"/>
      <c r="B837" s="508"/>
      <c r="C837" s="508"/>
      <c r="D837" s="444" t="s">
        <v>6778</v>
      </c>
      <c r="E837" s="508"/>
      <c r="F837" s="508"/>
    </row>
    <row r="838" spans="1:6" x14ac:dyDescent="0.25">
      <c r="A838" s="508"/>
      <c r="B838" s="508"/>
      <c r="C838" s="508"/>
      <c r="D838" s="444" t="s">
        <v>6778</v>
      </c>
      <c r="E838" s="508"/>
      <c r="F838" s="508"/>
    </row>
    <row r="839" spans="1:6" x14ac:dyDescent="0.25">
      <c r="A839" s="508"/>
      <c r="B839" s="508"/>
      <c r="C839" s="508"/>
      <c r="D839" s="444" t="s">
        <v>6778</v>
      </c>
      <c r="E839" s="508"/>
      <c r="F839" s="508"/>
    </row>
    <row r="840" spans="1:6" x14ac:dyDescent="0.25">
      <c r="A840" s="508"/>
      <c r="B840" s="508"/>
      <c r="C840" s="508"/>
      <c r="D840" s="444" t="s">
        <v>6778</v>
      </c>
      <c r="E840" s="508"/>
      <c r="F840" s="508"/>
    </row>
    <row r="841" spans="1:6" x14ac:dyDescent="0.25">
      <c r="A841" s="508"/>
      <c r="B841" s="508"/>
      <c r="C841" s="508"/>
      <c r="D841" s="444" t="s">
        <v>6778</v>
      </c>
      <c r="E841" s="508"/>
      <c r="F841" s="508"/>
    </row>
    <row r="842" spans="1:6" x14ac:dyDescent="0.25">
      <c r="A842" s="508"/>
      <c r="B842" s="508"/>
      <c r="C842" s="508"/>
      <c r="D842" s="444" t="s">
        <v>6778</v>
      </c>
      <c r="E842" s="508"/>
      <c r="F842" s="508"/>
    </row>
    <row r="843" spans="1:6" x14ac:dyDescent="0.25">
      <c r="A843" s="508"/>
      <c r="B843" s="508"/>
      <c r="C843" s="508"/>
      <c r="D843" s="444" t="s">
        <v>6778</v>
      </c>
      <c r="E843" s="508"/>
      <c r="F843" s="508"/>
    </row>
    <row r="844" spans="1:6" x14ac:dyDescent="0.25">
      <c r="A844" s="508"/>
      <c r="B844" s="508"/>
      <c r="C844" s="508"/>
      <c r="D844" s="444" t="s">
        <v>6778</v>
      </c>
      <c r="E844" s="508"/>
      <c r="F844" s="508"/>
    </row>
    <row r="845" spans="1:6" x14ac:dyDescent="0.25">
      <c r="A845" s="508"/>
      <c r="B845" s="508"/>
      <c r="C845" s="508"/>
      <c r="D845" s="444" t="s">
        <v>6778</v>
      </c>
      <c r="E845" s="508"/>
      <c r="F845" s="508"/>
    </row>
    <row r="846" spans="1:6" x14ac:dyDescent="0.25">
      <c r="A846" s="508"/>
      <c r="B846" s="508"/>
      <c r="C846" s="508"/>
      <c r="D846" s="444" t="s">
        <v>6778</v>
      </c>
      <c r="E846" s="508"/>
      <c r="F846" s="508"/>
    </row>
    <row r="847" spans="1:6" x14ac:dyDescent="0.25">
      <c r="A847" s="508"/>
      <c r="B847" s="508"/>
      <c r="C847" s="508"/>
      <c r="D847" s="444" t="s">
        <v>6778</v>
      </c>
      <c r="E847" s="508"/>
      <c r="F847" s="508"/>
    </row>
    <row r="848" spans="1:6" x14ac:dyDescent="0.25">
      <c r="A848" s="508"/>
      <c r="B848" s="508"/>
      <c r="C848" s="508"/>
      <c r="D848" s="444" t="s">
        <v>6778</v>
      </c>
      <c r="E848" s="508"/>
      <c r="F848" s="508"/>
    </row>
    <row r="849" spans="1:6" x14ac:dyDescent="0.25">
      <c r="A849" s="508"/>
      <c r="B849" s="508"/>
      <c r="C849" s="508"/>
      <c r="D849" s="444" t="s">
        <v>6778</v>
      </c>
      <c r="E849" s="508"/>
      <c r="F849" s="508"/>
    </row>
    <row r="850" spans="1:6" x14ac:dyDescent="0.25">
      <c r="A850" s="508"/>
      <c r="B850" s="508"/>
      <c r="C850" s="508"/>
      <c r="D850" s="444" t="s">
        <v>6778</v>
      </c>
      <c r="E850" s="508"/>
      <c r="F850" s="508"/>
    </row>
    <row r="851" spans="1:6" x14ac:dyDescent="0.25">
      <c r="A851" s="508"/>
      <c r="B851" s="508"/>
      <c r="C851" s="508"/>
      <c r="D851" s="444" t="s">
        <v>6778</v>
      </c>
      <c r="E851" s="508"/>
      <c r="F851" s="508"/>
    </row>
    <row r="852" spans="1:6" x14ac:dyDescent="0.25">
      <c r="A852" s="508"/>
      <c r="B852" s="508"/>
      <c r="C852" s="508"/>
      <c r="D852" s="444" t="s">
        <v>6778</v>
      </c>
      <c r="E852" s="508"/>
      <c r="F852" s="508"/>
    </row>
    <row r="853" spans="1:6" x14ac:dyDescent="0.25">
      <c r="A853" s="508"/>
      <c r="B853" s="508"/>
      <c r="C853" s="508"/>
      <c r="D853" s="444" t="s">
        <v>6778</v>
      </c>
      <c r="E853" s="508"/>
      <c r="F853" s="508"/>
    </row>
    <row r="854" spans="1:6" x14ac:dyDescent="0.25">
      <c r="A854" s="508"/>
      <c r="B854" s="508"/>
      <c r="C854" s="508"/>
      <c r="D854" s="444" t="s">
        <v>6778</v>
      </c>
      <c r="E854" s="508"/>
      <c r="F854" s="508"/>
    </row>
    <row r="855" spans="1:6" x14ac:dyDescent="0.25">
      <c r="A855" s="508"/>
      <c r="B855" s="508"/>
      <c r="C855" s="508"/>
      <c r="D855" s="444" t="s">
        <v>6778</v>
      </c>
      <c r="E855" s="508"/>
      <c r="F855" s="508"/>
    </row>
    <row r="856" spans="1:6" x14ac:dyDescent="0.25">
      <c r="A856" s="508"/>
      <c r="B856" s="508"/>
      <c r="C856" s="508"/>
      <c r="D856" s="444" t="s">
        <v>6778</v>
      </c>
      <c r="E856" s="508"/>
      <c r="F856" s="508"/>
    </row>
    <row r="857" spans="1:6" x14ac:dyDescent="0.25">
      <c r="A857" s="508"/>
      <c r="B857" s="508"/>
      <c r="C857" s="508"/>
      <c r="D857" s="444" t="s">
        <v>6778</v>
      </c>
      <c r="E857" s="508"/>
      <c r="F857" s="508"/>
    </row>
    <row r="858" spans="1:6" x14ac:dyDescent="0.25">
      <c r="A858" s="508"/>
      <c r="B858" s="508"/>
      <c r="C858" s="508"/>
      <c r="D858" s="444" t="s">
        <v>6778</v>
      </c>
      <c r="E858" s="508"/>
      <c r="F858" s="508"/>
    </row>
    <row r="859" spans="1:6" x14ac:dyDescent="0.25">
      <c r="A859" s="508"/>
      <c r="B859" s="508"/>
      <c r="C859" s="508"/>
      <c r="D859" s="444" t="s">
        <v>6778</v>
      </c>
      <c r="E859" s="508"/>
      <c r="F859" s="508"/>
    </row>
    <row r="860" spans="1:6" x14ac:dyDescent="0.25">
      <c r="A860" s="508"/>
      <c r="B860" s="508"/>
      <c r="C860" s="508"/>
      <c r="D860" s="444" t="s">
        <v>6778</v>
      </c>
      <c r="E860" s="508"/>
      <c r="F860" s="508"/>
    </row>
    <row r="861" spans="1:6" x14ac:dyDescent="0.25">
      <c r="A861" s="508"/>
      <c r="B861" s="508"/>
      <c r="C861" s="508"/>
      <c r="D861" s="444" t="s">
        <v>6778</v>
      </c>
      <c r="E861" s="508"/>
      <c r="F861" s="508"/>
    </row>
    <row r="862" spans="1:6" x14ac:dyDescent="0.25">
      <c r="A862" s="508"/>
      <c r="B862" s="508"/>
      <c r="C862" s="508"/>
      <c r="D862" s="444" t="s">
        <v>6778</v>
      </c>
      <c r="E862" s="508"/>
      <c r="F862" s="508"/>
    </row>
    <row r="863" spans="1:6" x14ac:dyDescent="0.25">
      <c r="A863" s="508"/>
      <c r="B863" s="508"/>
      <c r="C863" s="508"/>
      <c r="D863" s="444" t="s">
        <v>6778</v>
      </c>
      <c r="E863" s="508"/>
      <c r="F863" s="508"/>
    </row>
    <row r="864" spans="1:6" x14ac:dyDescent="0.25">
      <c r="A864" s="508"/>
      <c r="B864" s="508"/>
      <c r="C864" s="508"/>
      <c r="D864" s="444" t="s">
        <v>6778</v>
      </c>
      <c r="E864" s="508"/>
      <c r="F864" s="508"/>
    </row>
    <row r="865" spans="1:6" x14ac:dyDescent="0.25">
      <c r="A865" s="508"/>
      <c r="B865" s="508"/>
      <c r="C865" s="508"/>
      <c r="D865" s="444" t="s">
        <v>6778</v>
      </c>
      <c r="E865" s="508"/>
      <c r="F865" s="508"/>
    </row>
    <row r="866" spans="1:6" x14ac:dyDescent="0.25">
      <c r="A866" s="508"/>
      <c r="B866" s="508"/>
      <c r="C866" s="508"/>
      <c r="D866" s="444" t="s">
        <v>6778</v>
      </c>
      <c r="E866" s="508"/>
      <c r="F866" s="508"/>
    </row>
    <row r="867" spans="1:6" x14ac:dyDescent="0.25">
      <c r="A867" s="508"/>
      <c r="B867" s="508"/>
      <c r="C867" s="508"/>
      <c r="D867" s="444" t="s">
        <v>6778</v>
      </c>
      <c r="E867" s="508"/>
      <c r="F867" s="508"/>
    </row>
    <row r="868" spans="1:6" x14ac:dyDescent="0.25">
      <c r="A868" s="508"/>
      <c r="B868" s="508"/>
      <c r="C868" s="508"/>
      <c r="D868" s="444" t="s">
        <v>6778</v>
      </c>
      <c r="E868" s="508"/>
      <c r="F868" s="508"/>
    </row>
    <row r="869" spans="1:6" x14ac:dyDescent="0.25">
      <c r="A869" s="508"/>
      <c r="B869" s="508"/>
      <c r="C869" s="508"/>
      <c r="D869" s="444" t="s">
        <v>6778</v>
      </c>
      <c r="E869" s="508"/>
      <c r="F869" s="508"/>
    </row>
    <row r="870" spans="1:6" x14ac:dyDescent="0.25">
      <c r="A870" s="508"/>
      <c r="B870" s="508"/>
      <c r="C870" s="508"/>
      <c r="D870" s="444" t="s">
        <v>6778</v>
      </c>
      <c r="E870" s="508"/>
      <c r="F870" s="508"/>
    </row>
    <row r="871" spans="1:6" x14ac:dyDescent="0.25">
      <c r="A871" s="508"/>
      <c r="B871" s="508"/>
      <c r="C871" s="508"/>
      <c r="D871" s="444" t="s">
        <v>6778</v>
      </c>
      <c r="E871" s="508"/>
      <c r="F871" s="508"/>
    </row>
    <row r="872" spans="1:6" x14ac:dyDescent="0.25">
      <c r="A872" s="508"/>
      <c r="B872" s="508"/>
      <c r="C872" s="508"/>
      <c r="D872" s="444" t="s">
        <v>6778</v>
      </c>
      <c r="E872" s="508"/>
      <c r="F872" s="508"/>
    </row>
    <row r="873" spans="1:6" x14ac:dyDescent="0.25">
      <c r="A873" s="508"/>
      <c r="B873" s="508"/>
      <c r="C873" s="508"/>
      <c r="D873" s="444" t="s">
        <v>6778</v>
      </c>
      <c r="E873" s="508"/>
      <c r="F873" s="508"/>
    </row>
    <row r="874" spans="1:6" x14ac:dyDescent="0.25">
      <c r="A874" s="508"/>
      <c r="B874" s="508"/>
      <c r="C874" s="508"/>
      <c r="D874" s="444" t="s">
        <v>6778</v>
      </c>
      <c r="E874" s="508"/>
      <c r="F874" s="508"/>
    </row>
    <row r="875" spans="1:6" x14ac:dyDescent="0.25">
      <c r="A875" s="508"/>
      <c r="B875" s="508"/>
      <c r="C875" s="508"/>
      <c r="D875" s="444" t="s">
        <v>6778</v>
      </c>
      <c r="E875" s="508"/>
      <c r="F875" s="508"/>
    </row>
    <row r="876" spans="1:6" x14ac:dyDescent="0.25">
      <c r="A876" s="508"/>
      <c r="B876" s="508"/>
      <c r="C876" s="508"/>
      <c r="D876" s="444" t="s">
        <v>6778</v>
      </c>
      <c r="E876" s="508"/>
      <c r="F876" s="508"/>
    </row>
    <row r="877" spans="1:6" x14ac:dyDescent="0.25">
      <c r="A877" s="508"/>
      <c r="B877" s="508"/>
      <c r="C877" s="508"/>
      <c r="D877" s="444" t="s">
        <v>6778</v>
      </c>
      <c r="E877" s="508"/>
      <c r="F877" s="508"/>
    </row>
    <row r="878" spans="1:6" x14ac:dyDescent="0.25">
      <c r="A878" s="508"/>
      <c r="B878" s="508"/>
      <c r="C878" s="508"/>
      <c r="D878" s="444" t="s">
        <v>6778</v>
      </c>
      <c r="E878" s="508"/>
      <c r="F878" s="508"/>
    </row>
    <row r="879" spans="1:6" x14ac:dyDescent="0.25">
      <c r="A879" s="508"/>
      <c r="B879" s="508"/>
      <c r="C879" s="508"/>
      <c r="D879" s="444" t="s">
        <v>6778</v>
      </c>
      <c r="E879" s="508"/>
      <c r="F879" s="508"/>
    </row>
    <row r="880" spans="1:6" x14ac:dyDescent="0.25">
      <c r="A880" s="508"/>
      <c r="B880" s="508"/>
      <c r="C880" s="508"/>
      <c r="D880" s="444" t="s">
        <v>6778</v>
      </c>
      <c r="E880" s="508"/>
      <c r="F880" s="508"/>
    </row>
    <row r="881" spans="1:6" x14ac:dyDescent="0.25">
      <c r="A881" s="508"/>
      <c r="B881" s="508"/>
      <c r="C881" s="508"/>
      <c r="D881" s="444" t="s">
        <v>6778</v>
      </c>
      <c r="E881" s="508"/>
      <c r="F881" s="508"/>
    </row>
    <row r="882" spans="1:6" x14ac:dyDescent="0.25">
      <c r="A882" s="508"/>
      <c r="B882" s="508"/>
      <c r="C882" s="508"/>
      <c r="D882" s="444" t="s">
        <v>6778</v>
      </c>
      <c r="E882" s="508"/>
      <c r="F882" s="508"/>
    </row>
    <row r="883" spans="1:6" x14ac:dyDescent="0.25">
      <c r="A883" s="508"/>
      <c r="B883" s="508"/>
      <c r="C883" s="508"/>
      <c r="D883" s="444" t="s">
        <v>6778</v>
      </c>
      <c r="E883" s="508"/>
      <c r="F883" s="508"/>
    </row>
    <row r="884" spans="1:6" x14ac:dyDescent="0.25">
      <c r="A884" s="508"/>
      <c r="B884" s="508"/>
      <c r="C884" s="508"/>
      <c r="D884" s="444" t="s">
        <v>6778</v>
      </c>
      <c r="E884" s="508"/>
      <c r="F884" s="508"/>
    </row>
    <row r="885" spans="1:6" x14ac:dyDescent="0.25">
      <c r="A885" s="508"/>
      <c r="B885" s="508"/>
      <c r="C885" s="508"/>
      <c r="D885" s="444" t="s">
        <v>6778</v>
      </c>
      <c r="E885" s="508"/>
      <c r="F885" s="508"/>
    </row>
    <row r="886" spans="1:6" x14ac:dyDescent="0.25">
      <c r="A886" s="508"/>
      <c r="B886" s="508"/>
      <c r="C886" s="508"/>
      <c r="D886" s="444" t="s">
        <v>6778</v>
      </c>
      <c r="E886" s="508"/>
      <c r="F886" s="508"/>
    </row>
    <row r="887" spans="1:6" x14ac:dyDescent="0.25">
      <c r="A887" s="508"/>
      <c r="B887" s="508"/>
      <c r="C887" s="508"/>
      <c r="D887" s="444" t="s">
        <v>6778</v>
      </c>
      <c r="E887" s="508"/>
      <c r="F887" s="508"/>
    </row>
    <row r="888" spans="1:6" x14ac:dyDescent="0.25">
      <c r="A888" s="508"/>
      <c r="B888" s="508"/>
      <c r="C888" s="508"/>
      <c r="D888" s="444" t="s">
        <v>6778</v>
      </c>
      <c r="E888" s="508"/>
      <c r="F888" s="508"/>
    </row>
    <row r="889" spans="1:6" x14ac:dyDescent="0.25">
      <c r="A889" s="508"/>
      <c r="B889" s="508"/>
      <c r="C889" s="508"/>
      <c r="D889" s="444" t="s">
        <v>6778</v>
      </c>
      <c r="E889" s="508"/>
      <c r="F889" s="508"/>
    </row>
    <row r="890" spans="1:6" x14ac:dyDescent="0.25">
      <c r="A890" s="508"/>
      <c r="B890" s="508"/>
      <c r="C890" s="508"/>
      <c r="D890" s="444" t="s">
        <v>6778</v>
      </c>
      <c r="E890" s="508"/>
      <c r="F890" s="508"/>
    </row>
    <row r="891" spans="1:6" x14ac:dyDescent="0.25">
      <c r="A891" s="508"/>
      <c r="B891" s="508"/>
      <c r="C891" s="508"/>
      <c r="D891" s="444" t="s">
        <v>6778</v>
      </c>
      <c r="E891" s="508"/>
      <c r="F891" s="508"/>
    </row>
    <row r="892" spans="1:6" x14ac:dyDescent="0.25">
      <c r="A892" s="508"/>
      <c r="B892" s="508"/>
      <c r="C892" s="508"/>
      <c r="D892" s="444" t="s">
        <v>6778</v>
      </c>
      <c r="E892" s="508"/>
      <c r="F892" s="508"/>
    </row>
    <row r="893" spans="1:6" x14ac:dyDescent="0.25">
      <c r="A893" s="508"/>
      <c r="B893" s="508"/>
      <c r="C893" s="508"/>
      <c r="D893" s="444" t="s">
        <v>6778</v>
      </c>
      <c r="E893" s="508"/>
      <c r="F893" s="508"/>
    </row>
    <row r="894" spans="1:6" x14ac:dyDescent="0.25">
      <c r="A894" s="508"/>
      <c r="B894" s="508"/>
      <c r="C894" s="508"/>
      <c r="D894" s="444" t="s">
        <v>6778</v>
      </c>
      <c r="E894" s="508"/>
      <c r="F894" s="508"/>
    </row>
    <row r="895" spans="1:6" x14ac:dyDescent="0.25">
      <c r="A895" s="508"/>
      <c r="B895" s="508"/>
      <c r="C895" s="508"/>
      <c r="D895" s="444" t="s">
        <v>6778</v>
      </c>
      <c r="E895" s="508"/>
      <c r="F895" s="508"/>
    </row>
    <row r="896" spans="1:6" x14ac:dyDescent="0.25">
      <c r="A896" s="508"/>
      <c r="B896" s="508"/>
      <c r="C896" s="508"/>
      <c r="D896" s="444" t="s">
        <v>6778</v>
      </c>
      <c r="E896" s="508"/>
      <c r="F896" s="508"/>
    </row>
    <row r="897" spans="1:6" x14ac:dyDescent="0.25">
      <c r="A897" s="508"/>
      <c r="B897" s="508"/>
      <c r="C897" s="508"/>
      <c r="D897" s="444" t="s">
        <v>6778</v>
      </c>
      <c r="E897" s="508"/>
      <c r="F897" s="508"/>
    </row>
    <row r="898" spans="1:6" x14ac:dyDescent="0.25">
      <c r="A898" s="508"/>
      <c r="B898" s="508"/>
      <c r="C898" s="508"/>
      <c r="D898" s="444" t="s">
        <v>6778</v>
      </c>
      <c r="E898" s="508"/>
      <c r="F898" s="508"/>
    </row>
    <row r="899" spans="1:6" x14ac:dyDescent="0.25">
      <c r="A899" s="508"/>
      <c r="B899" s="508"/>
      <c r="C899" s="508"/>
      <c r="D899" s="444" t="s">
        <v>6778</v>
      </c>
      <c r="E899" s="508"/>
      <c r="F899" s="508"/>
    </row>
    <row r="900" spans="1:6" x14ac:dyDescent="0.25">
      <c r="A900" s="508"/>
      <c r="B900" s="508"/>
      <c r="C900" s="508"/>
      <c r="D900" s="444" t="s">
        <v>6778</v>
      </c>
      <c r="E900" s="508"/>
      <c r="F900" s="508"/>
    </row>
    <row r="901" spans="1:6" x14ac:dyDescent="0.25">
      <c r="A901" s="508"/>
      <c r="B901" s="508"/>
      <c r="C901" s="508"/>
      <c r="D901" s="444" t="s">
        <v>6778</v>
      </c>
      <c r="E901" s="508"/>
      <c r="F901" s="508"/>
    </row>
    <row r="902" spans="1:6" x14ac:dyDescent="0.25">
      <c r="A902" s="508"/>
      <c r="B902" s="508"/>
      <c r="C902" s="508"/>
      <c r="D902" s="444" t="s">
        <v>6778</v>
      </c>
      <c r="E902" s="508"/>
      <c r="F902" s="508"/>
    </row>
    <row r="903" spans="1:6" x14ac:dyDescent="0.25">
      <c r="A903" s="508"/>
      <c r="B903" s="508"/>
      <c r="C903" s="508"/>
      <c r="D903" s="444" t="s">
        <v>6778</v>
      </c>
      <c r="E903" s="508"/>
      <c r="F903" s="508"/>
    </row>
    <row r="904" spans="1:6" x14ac:dyDescent="0.25">
      <c r="A904" s="508"/>
      <c r="B904" s="508"/>
      <c r="C904" s="508"/>
      <c r="D904" s="444" t="s">
        <v>6778</v>
      </c>
      <c r="E904" s="508"/>
      <c r="F904" s="508"/>
    </row>
    <row r="905" spans="1:6" x14ac:dyDescent="0.25">
      <c r="A905" s="508"/>
      <c r="B905" s="508"/>
      <c r="C905" s="508"/>
      <c r="D905" s="444" t="s">
        <v>6778</v>
      </c>
      <c r="E905" s="508"/>
      <c r="F905" s="508"/>
    </row>
    <row r="906" spans="1:6" x14ac:dyDescent="0.25">
      <c r="A906" s="508"/>
      <c r="B906" s="508"/>
      <c r="C906" s="508"/>
      <c r="D906" s="444" t="s">
        <v>6778</v>
      </c>
      <c r="E906" s="508"/>
      <c r="F906" s="508"/>
    </row>
    <row r="907" spans="1:6" x14ac:dyDescent="0.25">
      <c r="A907" s="508"/>
      <c r="B907" s="508"/>
      <c r="C907" s="508"/>
      <c r="D907" s="444" t="s">
        <v>6778</v>
      </c>
      <c r="E907" s="508"/>
      <c r="F907" s="508"/>
    </row>
    <row r="908" spans="1:6" x14ac:dyDescent="0.25">
      <c r="A908" s="508"/>
      <c r="B908" s="508"/>
      <c r="C908" s="508"/>
      <c r="D908" s="444" t="s">
        <v>6778</v>
      </c>
      <c r="E908" s="508"/>
      <c r="F908" s="508"/>
    </row>
    <row r="909" spans="1:6" x14ac:dyDescent="0.25">
      <c r="A909" s="508"/>
      <c r="B909" s="508"/>
      <c r="C909" s="508"/>
      <c r="D909" s="444" t="s">
        <v>6778</v>
      </c>
      <c r="E909" s="508"/>
      <c r="F909" s="508"/>
    </row>
    <row r="910" spans="1:6" x14ac:dyDescent="0.25">
      <c r="A910" s="508"/>
      <c r="B910" s="508"/>
      <c r="C910" s="508"/>
      <c r="D910" s="444" t="s">
        <v>6778</v>
      </c>
      <c r="E910" s="508"/>
      <c r="F910" s="508"/>
    </row>
    <row r="911" spans="1:6" x14ac:dyDescent="0.25">
      <c r="A911" s="508"/>
      <c r="B911" s="508"/>
      <c r="C911" s="508"/>
      <c r="D911" s="444" t="s">
        <v>6778</v>
      </c>
      <c r="E911" s="508"/>
      <c r="F911" s="508"/>
    </row>
    <row r="912" spans="1:6" x14ac:dyDescent="0.25">
      <c r="A912" s="508"/>
      <c r="B912" s="508"/>
      <c r="C912" s="508"/>
      <c r="D912" s="444" t="s">
        <v>6778</v>
      </c>
      <c r="E912" s="508"/>
      <c r="F912" s="508"/>
    </row>
    <row r="913" spans="1:6" x14ac:dyDescent="0.25">
      <c r="A913" s="508"/>
      <c r="B913" s="508"/>
      <c r="C913" s="508"/>
      <c r="D913" s="444" t="s">
        <v>6778</v>
      </c>
      <c r="E913" s="508"/>
      <c r="F913" s="508"/>
    </row>
    <row r="914" spans="1:6" x14ac:dyDescent="0.25">
      <c r="A914" s="508"/>
      <c r="B914" s="508"/>
      <c r="C914" s="508"/>
      <c r="D914" s="444" t="s">
        <v>6778</v>
      </c>
      <c r="E914" s="508"/>
      <c r="F914" s="508"/>
    </row>
    <row r="915" spans="1:6" x14ac:dyDescent="0.25">
      <c r="A915" s="508"/>
      <c r="B915" s="508"/>
      <c r="C915" s="508"/>
      <c r="D915" s="444" t="s">
        <v>6778</v>
      </c>
      <c r="E915" s="508"/>
      <c r="F915" s="508"/>
    </row>
    <row r="916" spans="1:6" x14ac:dyDescent="0.25">
      <c r="A916" s="508"/>
      <c r="B916" s="508"/>
      <c r="C916" s="508"/>
      <c r="D916" s="444" t="s">
        <v>6778</v>
      </c>
      <c r="E916" s="508"/>
      <c r="F916" s="508"/>
    </row>
    <row r="917" spans="1:6" x14ac:dyDescent="0.25">
      <c r="A917" s="508"/>
      <c r="B917" s="508"/>
      <c r="C917" s="508"/>
      <c r="D917" s="444" t="s">
        <v>6778</v>
      </c>
      <c r="E917" s="508"/>
      <c r="F917" s="508"/>
    </row>
    <row r="918" spans="1:6" x14ac:dyDescent="0.25">
      <c r="A918" s="508"/>
      <c r="B918" s="508"/>
      <c r="C918" s="508"/>
      <c r="D918" s="444" t="s">
        <v>6778</v>
      </c>
      <c r="E918" s="508"/>
      <c r="F918" s="508"/>
    </row>
    <row r="919" spans="1:6" x14ac:dyDescent="0.25">
      <c r="A919" s="508"/>
      <c r="B919" s="508"/>
      <c r="C919" s="508"/>
      <c r="D919" s="444" t="s">
        <v>6778</v>
      </c>
      <c r="E919" s="508"/>
      <c r="F919" s="508"/>
    </row>
    <row r="920" spans="1:6" x14ac:dyDescent="0.25">
      <c r="A920" s="508"/>
      <c r="B920" s="508"/>
      <c r="C920" s="508"/>
      <c r="D920" s="444" t="s">
        <v>6778</v>
      </c>
      <c r="E920" s="508"/>
      <c r="F920" s="508"/>
    </row>
    <row r="921" spans="1:6" x14ac:dyDescent="0.25">
      <c r="A921" s="508"/>
      <c r="B921" s="508"/>
      <c r="C921" s="508"/>
      <c r="D921" s="444" t="s">
        <v>6778</v>
      </c>
      <c r="E921" s="508"/>
      <c r="F921" s="508"/>
    </row>
    <row r="922" spans="1:6" x14ac:dyDescent="0.25">
      <c r="A922" s="508"/>
      <c r="B922" s="508"/>
      <c r="C922" s="508"/>
      <c r="D922" s="444" t="s">
        <v>6778</v>
      </c>
      <c r="E922" s="508"/>
      <c r="F922" s="508"/>
    </row>
    <row r="923" spans="1:6" x14ac:dyDescent="0.25">
      <c r="A923" s="508"/>
      <c r="B923" s="508"/>
      <c r="C923" s="508"/>
      <c r="D923" s="444" t="s">
        <v>6778</v>
      </c>
      <c r="E923" s="508"/>
      <c r="F923" s="508"/>
    </row>
    <row r="924" spans="1:6" x14ac:dyDescent="0.25">
      <c r="A924" s="508"/>
      <c r="B924" s="508"/>
      <c r="C924" s="508"/>
      <c r="D924" s="444" t="s">
        <v>6778</v>
      </c>
      <c r="E924" s="508"/>
      <c r="F924" s="508"/>
    </row>
    <row r="925" spans="1:6" x14ac:dyDescent="0.25">
      <c r="A925" s="508"/>
      <c r="B925" s="508"/>
      <c r="C925" s="508"/>
      <c r="D925" s="444" t="s">
        <v>6778</v>
      </c>
      <c r="E925" s="508"/>
      <c r="F925" s="508"/>
    </row>
    <row r="926" spans="1:6" x14ac:dyDescent="0.25">
      <c r="A926" s="508"/>
      <c r="B926" s="508"/>
      <c r="C926" s="508"/>
      <c r="D926" s="444" t="s">
        <v>6778</v>
      </c>
      <c r="E926" s="508"/>
      <c r="F926" s="508"/>
    </row>
    <row r="927" spans="1:6" x14ac:dyDescent="0.25">
      <c r="A927" s="508"/>
      <c r="B927" s="508"/>
      <c r="C927" s="508"/>
      <c r="D927" s="444" t="s">
        <v>6778</v>
      </c>
      <c r="E927" s="508"/>
      <c r="F927" s="508"/>
    </row>
    <row r="928" spans="1:6" x14ac:dyDescent="0.25">
      <c r="A928" s="508"/>
      <c r="B928" s="508"/>
      <c r="C928" s="508"/>
      <c r="D928" s="444" t="s">
        <v>6778</v>
      </c>
      <c r="E928" s="508"/>
      <c r="F928" s="508"/>
    </row>
    <row r="929" spans="1:6" x14ac:dyDescent="0.25">
      <c r="A929" s="508"/>
      <c r="B929" s="508"/>
      <c r="C929" s="508"/>
      <c r="D929" s="444" t="s">
        <v>6778</v>
      </c>
      <c r="E929" s="508"/>
      <c r="F929" s="508"/>
    </row>
    <row r="930" spans="1:6" x14ac:dyDescent="0.25">
      <c r="A930" s="508"/>
      <c r="B930" s="508"/>
      <c r="C930" s="508"/>
      <c r="D930" s="444" t="s">
        <v>6778</v>
      </c>
      <c r="E930" s="508"/>
      <c r="F930" s="508"/>
    </row>
    <row r="931" spans="1:6" x14ac:dyDescent="0.25">
      <c r="A931" s="508"/>
      <c r="B931" s="508"/>
      <c r="C931" s="508"/>
      <c r="D931" s="444" t="s">
        <v>6778</v>
      </c>
      <c r="E931" s="508"/>
      <c r="F931" s="508"/>
    </row>
    <row r="932" spans="1:6" x14ac:dyDescent="0.25">
      <c r="A932" s="508"/>
      <c r="B932" s="508"/>
      <c r="C932" s="508"/>
      <c r="D932" s="444" t="s">
        <v>6778</v>
      </c>
      <c r="E932" s="508"/>
      <c r="F932" s="508"/>
    </row>
    <row r="933" spans="1:6" x14ac:dyDescent="0.25">
      <c r="A933" s="508"/>
      <c r="B933" s="508"/>
      <c r="C933" s="508"/>
      <c r="D933" s="444" t="s">
        <v>6778</v>
      </c>
      <c r="E933" s="508"/>
      <c r="F933" s="508"/>
    </row>
    <row r="934" spans="1:6" x14ac:dyDescent="0.25">
      <c r="A934" s="508"/>
      <c r="B934" s="508"/>
      <c r="C934" s="508"/>
      <c r="D934" s="444" t="s">
        <v>6778</v>
      </c>
      <c r="E934" s="508"/>
      <c r="F934" s="508"/>
    </row>
    <row r="935" spans="1:6" x14ac:dyDescent="0.25">
      <c r="A935" s="508"/>
      <c r="B935" s="508"/>
      <c r="C935" s="508"/>
      <c r="D935" s="444" t="s">
        <v>6778</v>
      </c>
      <c r="E935" s="508"/>
      <c r="F935" s="508"/>
    </row>
    <row r="936" spans="1:6" x14ac:dyDescent="0.25">
      <c r="A936" s="508"/>
      <c r="B936" s="508"/>
      <c r="C936" s="508"/>
      <c r="D936" s="444" t="s">
        <v>6778</v>
      </c>
      <c r="E936" s="508"/>
      <c r="F936" s="508"/>
    </row>
    <row r="937" spans="1:6" x14ac:dyDescent="0.25">
      <c r="A937" s="508"/>
      <c r="B937" s="508"/>
      <c r="C937" s="508"/>
      <c r="D937" s="444" t="s">
        <v>6778</v>
      </c>
      <c r="E937" s="508"/>
      <c r="F937" s="508"/>
    </row>
    <row r="938" spans="1:6" x14ac:dyDescent="0.25">
      <c r="A938" s="508"/>
      <c r="B938" s="508"/>
      <c r="C938" s="508"/>
      <c r="D938" s="444" t="s">
        <v>6778</v>
      </c>
      <c r="E938" s="508"/>
      <c r="F938" s="508"/>
    </row>
    <row r="939" spans="1:6" x14ac:dyDescent="0.25">
      <c r="A939" s="508"/>
      <c r="B939" s="508"/>
      <c r="C939" s="508"/>
      <c r="D939" s="444" t="s">
        <v>6778</v>
      </c>
      <c r="E939" s="508"/>
      <c r="F939" s="508"/>
    </row>
    <row r="940" spans="1:6" x14ac:dyDescent="0.25">
      <c r="A940" s="508"/>
      <c r="B940" s="508"/>
      <c r="C940" s="508"/>
      <c r="D940" s="444" t="s">
        <v>6778</v>
      </c>
      <c r="E940" s="508"/>
      <c r="F940" s="508"/>
    </row>
    <row r="941" spans="1:6" x14ac:dyDescent="0.25">
      <c r="A941" s="508"/>
      <c r="B941" s="508"/>
      <c r="C941" s="508"/>
      <c r="D941" s="444" t="s">
        <v>6778</v>
      </c>
      <c r="E941" s="508"/>
      <c r="F941" s="508"/>
    </row>
    <row r="942" spans="1:6" x14ac:dyDescent="0.25">
      <c r="A942" s="508"/>
      <c r="B942" s="508"/>
      <c r="C942" s="508"/>
      <c r="D942" s="444" t="s">
        <v>6778</v>
      </c>
      <c r="E942" s="508"/>
      <c r="F942" s="508"/>
    </row>
    <row r="943" spans="1:6" x14ac:dyDescent="0.25">
      <c r="A943" s="508"/>
      <c r="B943" s="508"/>
      <c r="C943" s="508"/>
      <c r="D943" s="444" t="s">
        <v>6778</v>
      </c>
      <c r="E943" s="508"/>
      <c r="F943" s="508"/>
    </row>
    <row r="944" spans="1:6" x14ac:dyDescent="0.25">
      <c r="A944" s="508"/>
      <c r="B944" s="508"/>
      <c r="C944" s="508"/>
      <c r="D944" s="444" t="s">
        <v>6778</v>
      </c>
      <c r="E944" s="508"/>
      <c r="F944" s="508"/>
    </row>
    <row r="945" spans="1:6" x14ac:dyDescent="0.25">
      <c r="A945" s="508"/>
      <c r="B945" s="508"/>
      <c r="C945" s="508"/>
      <c r="D945" s="444" t="s">
        <v>6778</v>
      </c>
      <c r="E945" s="508"/>
      <c r="F945" s="508"/>
    </row>
    <row r="946" spans="1:6" x14ac:dyDescent="0.25">
      <c r="A946" s="508"/>
      <c r="B946" s="508"/>
      <c r="C946" s="508"/>
      <c r="D946" s="444" t="s">
        <v>6778</v>
      </c>
      <c r="E946" s="508"/>
      <c r="F946" s="508"/>
    </row>
    <row r="947" spans="1:6" x14ac:dyDescent="0.25">
      <c r="A947" s="508"/>
      <c r="B947" s="508"/>
      <c r="C947" s="508"/>
      <c r="D947" s="444" t="s">
        <v>6778</v>
      </c>
      <c r="E947" s="508"/>
      <c r="F947" s="508"/>
    </row>
    <row r="948" spans="1:6" x14ac:dyDescent="0.25">
      <c r="A948" s="508"/>
      <c r="B948" s="508"/>
      <c r="C948" s="508"/>
      <c r="D948" s="444" t="s">
        <v>6778</v>
      </c>
      <c r="E948" s="508"/>
      <c r="F948" s="508"/>
    </row>
    <row r="949" spans="1:6" x14ac:dyDescent="0.25">
      <c r="A949" s="508"/>
      <c r="B949" s="508"/>
      <c r="C949" s="508"/>
      <c r="D949" s="444" t="s">
        <v>6778</v>
      </c>
      <c r="E949" s="508"/>
      <c r="F949" s="508"/>
    </row>
    <row r="950" spans="1:6" x14ac:dyDescent="0.25">
      <c r="A950" s="508"/>
      <c r="B950" s="508"/>
      <c r="C950" s="508"/>
      <c r="D950" s="444" t="s">
        <v>6778</v>
      </c>
      <c r="E950" s="508"/>
      <c r="F950" s="508"/>
    </row>
    <row r="951" spans="1:6" x14ac:dyDescent="0.25">
      <c r="A951" s="508"/>
      <c r="B951" s="508"/>
      <c r="C951" s="508"/>
      <c r="D951" s="444" t="s">
        <v>6778</v>
      </c>
      <c r="E951" s="508"/>
      <c r="F951" s="508"/>
    </row>
    <row r="952" spans="1:6" x14ac:dyDescent="0.25">
      <c r="A952" s="508"/>
      <c r="B952" s="508"/>
      <c r="C952" s="508"/>
      <c r="D952" s="444" t="s">
        <v>6778</v>
      </c>
      <c r="E952" s="508"/>
      <c r="F952" s="508"/>
    </row>
    <row r="953" spans="1:6" x14ac:dyDescent="0.25">
      <c r="A953" s="508"/>
      <c r="B953" s="508"/>
      <c r="C953" s="508"/>
      <c r="D953" s="444" t="s">
        <v>6778</v>
      </c>
      <c r="E953" s="508"/>
      <c r="F953" s="508"/>
    </row>
    <row r="954" spans="1:6" x14ac:dyDescent="0.25">
      <c r="A954" s="508"/>
      <c r="B954" s="508"/>
      <c r="C954" s="508"/>
      <c r="D954" s="444" t="s">
        <v>6778</v>
      </c>
      <c r="E954" s="508"/>
      <c r="F954" s="508"/>
    </row>
    <row r="955" spans="1:6" x14ac:dyDescent="0.25">
      <c r="A955" s="508"/>
      <c r="B955" s="508"/>
      <c r="C955" s="508"/>
      <c r="D955" s="444" t="s">
        <v>6778</v>
      </c>
      <c r="E955" s="508"/>
      <c r="F955" s="508"/>
    </row>
    <row r="956" spans="1:6" x14ac:dyDescent="0.25">
      <c r="A956" s="508"/>
      <c r="B956" s="508"/>
      <c r="C956" s="508"/>
      <c r="D956" s="444" t="s">
        <v>6778</v>
      </c>
      <c r="E956" s="508"/>
      <c r="F956" s="508"/>
    </row>
    <row r="957" spans="1:6" x14ac:dyDescent="0.25">
      <c r="A957" s="508"/>
      <c r="B957" s="508"/>
      <c r="C957" s="508"/>
      <c r="D957" s="444" t="s">
        <v>6778</v>
      </c>
      <c r="E957" s="508"/>
      <c r="F957" s="508"/>
    </row>
    <row r="958" spans="1:6" x14ac:dyDescent="0.25">
      <c r="A958" s="508"/>
      <c r="B958" s="508"/>
      <c r="C958" s="508"/>
      <c r="D958" s="444" t="s">
        <v>6778</v>
      </c>
      <c r="E958" s="508"/>
      <c r="F958" s="508"/>
    </row>
    <row r="959" spans="1:6" x14ac:dyDescent="0.25">
      <c r="A959" s="508"/>
      <c r="B959" s="508"/>
      <c r="C959" s="508"/>
      <c r="D959" s="444" t="s">
        <v>6778</v>
      </c>
      <c r="E959" s="508"/>
      <c r="F959" s="508"/>
    </row>
    <row r="960" spans="1:6" x14ac:dyDescent="0.25">
      <c r="A960" s="508"/>
      <c r="B960" s="508"/>
      <c r="C960" s="508"/>
      <c r="D960" s="444" t="s">
        <v>6778</v>
      </c>
      <c r="E960" s="508"/>
      <c r="F960" s="508"/>
    </row>
    <row r="961" spans="1:6" x14ac:dyDescent="0.25">
      <c r="A961" s="508"/>
      <c r="B961" s="508"/>
      <c r="C961" s="508"/>
      <c r="D961" s="444" t="s">
        <v>6778</v>
      </c>
      <c r="E961" s="508"/>
      <c r="F961" s="508"/>
    </row>
    <row r="962" spans="1:6" x14ac:dyDescent="0.25">
      <c r="A962" s="508"/>
      <c r="B962" s="508"/>
      <c r="C962" s="508"/>
      <c r="D962" s="444" t="s">
        <v>6778</v>
      </c>
      <c r="E962" s="508"/>
      <c r="F962" s="508"/>
    </row>
    <row r="963" spans="1:6" x14ac:dyDescent="0.25">
      <c r="A963" s="508"/>
      <c r="B963" s="508"/>
      <c r="C963" s="508"/>
      <c r="D963" s="444" t="s">
        <v>6778</v>
      </c>
      <c r="E963" s="508"/>
      <c r="F963" s="508"/>
    </row>
    <row r="964" spans="1:6" x14ac:dyDescent="0.25">
      <c r="A964" s="508"/>
      <c r="B964" s="508"/>
      <c r="C964" s="508"/>
      <c r="D964" s="444" t="s">
        <v>6778</v>
      </c>
      <c r="E964" s="508"/>
      <c r="F964" s="508"/>
    </row>
    <row r="965" spans="1:6" x14ac:dyDescent="0.25">
      <c r="A965" s="508"/>
      <c r="B965" s="508"/>
      <c r="C965" s="508"/>
      <c r="D965" s="444" t="s">
        <v>6778</v>
      </c>
      <c r="E965" s="508"/>
      <c r="F965" s="508"/>
    </row>
    <row r="966" spans="1:6" x14ac:dyDescent="0.25">
      <c r="A966" s="508"/>
      <c r="B966" s="508"/>
      <c r="C966" s="508"/>
      <c r="D966" s="444" t="s">
        <v>6778</v>
      </c>
      <c r="E966" s="508"/>
      <c r="F966" s="508"/>
    </row>
    <row r="967" spans="1:6" x14ac:dyDescent="0.25">
      <c r="A967" s="508"/>
      <c r="B967" s="508"/>
      <c r="C967" s="508"/>
      <c r="D967" s="444" t="s">
        <v>6778</v>
      </c>
      <c r="E967" s="508"/>
      <c r="F967" s="508"/>
    </row>
    <row r="968" spans="1:6" x14ac:dyDescent="0.25">
      <c r="A968" s="508"/>
      <c r="B968" s="508"/>
      <c r="C968" s="508"/>
      <c r="D968" s="444" t="s">
        <v>6778</v>
      </c>
      <c r="E968" s="508"/>
      <c r="F968" s="508"/>
    </row>
    <row r="969" spans="1:6" x14ac:dyDescent="0.25">
      <c r="A969" s="508"/>
      <c r="B969" s="508"/>
      <c r="C969" s="508"/>
      <c r="D969" s="444" t="s">
        <v>6778</v>
      </c>
      <c r="E969" s="508"/>
      <c r="F969" s="508"/>
    </row>
    <row r="970" spans="1:6" x14ac:dyDescent="0.25">
      <c r="A970" s="508"/>
      <c r="B970" s="508"/>
      <c r="C970" s="508"/>
      <c r="D970" s="444" t="s">
        <v>6778</v>
      </c>
      <c r="E970" s="508"/>
      <c r="F970" s="508"/>
    </row>
    <row r="971" spans="1:6" x14ac:dyDescent="0.25">
      <c r="A971" s="508"/>
      <c r="B971" s="508"/>
      <c r="C971" s="508"/>
      <c r="D971" s="444" t="s">
        <v>6778</v>
      </c>
      <c r="E971" s="508"/>
      <c r="F971" s="508"/>
    </row>
    <row r="972" spans="1:6" x14ac:dyDescent="0.25">
      <c r="A972" s="508"/>
      <c r="B972" s="508"/>
      <c r="C972" s="508"/>
      <c r="D972" s="444" t="s">
        <v>6778</v>
      </c>
      <c r="E972" s="508"/>
      <c r="F972" s="508"/>
    </row>
    <row r="973" spans="1:6" x14ac:dyDescent="0.25">
      <c r="A973" s="508"/>
      <c r="B973" s="508"/>
      <c r="C973" s="508"/>
      <c r="D973" s="444" t="s">
        <v>6778</v>
      </c>
      <c r="E973" s="508"/>
      <c r="F973" s="508"/>
    </row>
    <row r="974" spans="1:6" x14ac:dyDescent="0.25">
      <c r="A974" s="508"/>
      <c r="B974" s="508"/>
      <c r="C974" s="508"/>
      <c r="D974" s="444" t="s">
        <v>6778</v>
      </c>
      <c r="E974" s="508"/>
      <c r="F974" s="508"/>
    </row>
    <row r="975" spans="1:6" x14ac:dyDescent="0.25">
      <c r="A975" s="508"/>
      <c r="B975" s="508"/>
      <c r="C975" s="508"/>
      <c r="D975" s="444" t="s">
        <v>6778</v>
      </c>
      <c r="E975" s="508"/>
      <c r="F975" s="508"/>
    </row>
    <row r="976" spans="1:6" x14ac:dyDescent="0.25">
      <c r="A976" s="508"/>
      <c r="B976" s="508"/>
      <c r="C976" s="508"/>
      <c r="D976" s="444" t="s">
        <v>6778</v>
      </c>
      <c r="E976" s="508"/>
      <c r="F976" s="508"/>
    </row>
    <row r="977" spans="1:6" x14ac:dyDescent="0.25">
      <c r="A977" s="508"/>
      <c r="B977" s="508"/>
      <c r="C977" s="508"/>
      <c r="D977" s="444" t="s">
        <v>6778</v>
      </c>
      <c r="E977" s="508"/>
      <c r="F977" s="508"/>
    </row>
    <row r="978" spans="1:6" x14ac:dyDescent="0.25">
      <c r="A978" s="508"/>
      <c r="B978" s="508"/>
      <c r="C978" s="508"/>
      <c r="D978" s="444" t="s">
        <v>6778</v>
      </c>
      <c r="E978" s="508"/>
      <c r="F978" s="508"/>
    </row>
    <row r="979" spans="1:6" x14ac:dyDescent="0.25">
      <c r="A979" s="508"/>
      <c r="B979" s="508"/>
      <c r="C979" s="508"/>
      <c r="D979" s="444" t="s">
        <v>6778</v>
      </c>
      <c r="E979" s="508"/>
      <c r="F979" s="508"/>
    </row>
    <row r="980" spans="1:6" x14ac:dyDescent="0.25">
      <c r="A980" s="508"/>
      <c r="B980" s="508"/>
      <c r="C980" s="508"/>
      <c r="D980" s="444" t="s">
        <v>6778</v>
      </c>
      <c r="E980" s="508"/>
      <c r="F980" s="508"/>
    </row>
    <row r="981" spans="1:6" x14ac:dyDescent="0.25">
      <c r="A981" s="508"/>
      <c r="B981" s="508"/>
      <c r="C981" s="508"/>
      <c r="D981" s="444" t="s">
        <v>6778</v>
      </c>
      <c r="E981" s="508"/>
      <c r="F981" s="508"/>
    </row>
    <row r="982" spans="1:6" x14ac:dyDescent="0.25">
      <c r="A982" s="508"/>
      <c r="B982" s="508"/>
      <c r="C982" s="508"/>
      <c r="D982" s="444" t="s">
        <v>6778</v>
      </c>
      <c r="E982" s="508"/>
      <c r="F982" s="508"/>
    </row>
    <row r="983" spans="1:6" x14ac:dyDescent="0.25">
      <c r="A983" s="508"/>
      <c r="B983" s="508"/>
      <c r="C983" s="508"/>
      <c r="D983" s="444" t="s">
        <v>6778</v>
      </c>
      <c r="E983" s="508"/>
      <c r="F983" s="508"/>
    </row>
    <row r="984" spans="1:6" x14ac:dyDescent="0.25">
      <c r="A984" s="508"/>
      <c r="B984" s="508"/>
      <c r="C984" s="508"/>
      <c r="D984" s="444" t="s">
        <v>6778</v>
      </c>
      <c r="E984" s="508"/>
      <c r="F984" s="508"/>
    </row>
    <row r="985" spans="1:6" x14ac:dyDescent="0.25">
      <c r="A985" s="508"/>
      <c r="B985" s="508"/>
      <c r="C985" s="508"/>
      <c r="D985" s="444" t="s">
        <v>6778</v>
      </c>
      <c r="E985" s="508"/>
      <c r="F985" s="508"/>
    </row>
    <row r="986" spans="1:6" x14ac:dyDescent="0.25">
      <c r="A986" s="508"/>
      <c r="B986" s="508"/>
      <c r="C986" s="508"/>
      <c r="D986" s="444" t="s">
        <v>6778</v>
      </c>
      <c r="E986" s="508"/>
      <c r="F986" s="508"/>
    </row>
    <row r="987" spans="1:6" x14ac:dyDescent="0.25">
      <c r="A987" s="508"/>
      <c r="B987" s="508"/>
      <c r="C987" s="508"/>
      <c r="D987" s="444" t="s">
        <v>6778</v>
      </c>
      <c r="E987" s="508"/>
      <c r="F987" s="508"/>
    </row>
    <row r="988" spans="1:6" x14ac:dyDescent="0.25">
      <c r="A988" s="508"/>
      <c r="B988" s="508"/>
      <c r="C988" s="508"/>
      <c r="D988" s="444" t="s">
        <v>6778</v>
      </c>
      <c r="E988" s="508"/>
      <c r="F988" s="508"/>
    </row>
    <row r="989" spans="1:6" x14ac:dyDescent="0.25">
      <c r="A989" s="508"/>
      <c r="B989" s="508"/>
      <c r="C989" s="508"/>
      <c r="D989" s="444" t="s">
        <v>6778</v>
      </c>
      <c r="E989" s="508"/>
      <c r="F989" s="508"/>
    </row>
    <row r="990" spans="1:6" x14ac:dyDescent="0.25">
      <c r="A990" s="508"/>
      <c r="B990" s="508"/>
      <c r="C990" s="508"/>
      <c r="D990" s="444" t="s">
        <v>6778</v>
      </c>
      <c r="E990" s="508"/>
      <c r="F990" s="508"/>
    </row>
    <row r="991" spans="1:6" x14ac:dyDescent="0.25">
      <c r="A991" s="508"/>
      <c r="B991" s="508"/>
      <c r="C991" s="508"/>
      <c r="D991" s="444" t="s">
        <v>6778</v>
      </c>
      <c r="E991" s="508"/>
      <c r="F991" s="508"/>
    </row>
    <row r="992" spans="1:6" x14ac:dyDescent="0.25">
      <c r="A992" s="508"/>
      <c r="B992" s="508"/>
      <c r="C992" s="508"/>
      <c r="D992" s="444" t="s">
        <v>6778</v>
      </c>
      <c r="E992" s="508"/>
      <c r="F992" s="508"/>
    </row>
    <row r="993" spans="1:6" x14ac:dyDescent="0.25">
      <c r="A993" s="508"/>
      <c r="B993" s="508"/>
      <c r="C993" s="508"/>
      <c r="D993" s="444" t="s">
        <v>6778</v>
      </c>
      <c r="E993" s="508"/>
      <c r="F993" s="508"/>
    </row>
    <row r="994" spans="1:6" x14ac:dyDescent="0.25">
      <c r="A994" s="508"/>
      <c r="B994" s="508"/>
      <c r="C994" s="508"/>
      <c r="D994" s="444" t="s">
        <v>6778</v>
      </c>
      <c r="E994" s="508"/>
      <c r="F994" s="508"/>
    </row>
    <row r="995" spans="1:6" x14ac:dyDescent="0.25">
      <c r="A995" s="508"/>
      <c r="B995" s="508"/>
      <c r="C995" s="508"/>
      <c r="D995" s="444" t="s">
        <v>6778</v>
      </c>
      <c r="E995" s="508"/>
      <c r="F995" s="508"/>
    </row>
    <row r="996" spans="1:6" x14ac:dyDescent="0.25">
      <c r="A996" s="508"/>
      <c r="B996" s="508"/>
      <c r="C996" s="508"/>
      <c r="D996" s="444" t="s">
        <v>6778</v>
      </c>
      <c r="E996" s="508"/>
      <c r="F996" s="508"/>
    </row>
    <row r="997" spans="1:6" x14ac:dyDescent="0.25">
      <c r="A997" s="508"/>
      <c r="B997" s="508"/>
      <c r="C997" s="508"/>
      <c r="D997" s="444" t="s">
        <v>6778</v>
      </c>
      <c r="E997" s="508"/>
      <c r="F997" s="508"/>
    </row>
    <row r="998" spans="1:6" x14ac:dyDescent="0.25">
      <c r="A998" s="508"/>
      <c r="B998" s="508"/>
      <c r="C998" s="508"/>
      <c r="D998" s="444" t="s">
        <v>6778</v>
      </c>
      <c r="E998" s="508"/>
      <c r="F998" s="508"/>
    </row>
    <row r="999" spans="1:6" x14ac:dyDescent="0.25">
      <c r="A999" s="508"/>
      <c r="B999" s="508"/>
      <c r="C999" s="508"/>
      <c r="D999" s="444" t="s">
        <v>6778</v>
      </c>
      <c r="E999" s="508"/>
      <c r="F999" s="508"/>
    </row>
    <row r="1000" spans="1:6" x14ac:dyDescent="0.25">
      <c r="A1000" s="508"/>
      <c r="B1000" s="508"/>
      <c r="C1000" s="508"/>
      <c r="D1000" s="444" t="s">
        <v>6778</v>
      </c>
      <c r="E1000" s="508"/>
      <c r="F1000" s="508"/>
    </row>
    <row r="1001" spans="1:6" x14ac:dyDescent="0.25">
      <c r="A1001" s="508"/>
      <c r="B1001" s="508"/>
      <c r="C1001" s="508"/>
      <c r="D1001" s="444" t="s">
        <v>6778</v>
      </c>
      <c r="E1001" s="508"/>
      <c r="F1001" s="508"/>
    </row>
    <row r="1002" spans="1:6" x14ac:dyDescent="0.25">
      <c r="A1002" s="508"/>
      <c r="B1002" s="508"/>
      <c r="C1002" s="508"/>
      <c r="D1002" s="444" t="s">
        <v>6778</v>
      </c>
      <c r="E1002" s="508"/>
      <c r="F1002" s="508"/>
    </row>
    <row r="1003" spans="1:6" x14ac:dyDescent="0.25">
      <c r="A1003" s="508"/>
      <c r="B1003" s="508"/>
      <c r="C1003" s="508"/>
      <c r="D1003" s="444" t="s">
        <v>6778</v>
      </c>
      <c r="E1003" s="508"/>
      <c r="F1003" s="508"/>
    </row>
    <row r="1004" spans="1:6" x14ac:dyDescent="0.25">
      <c r="A1004" s="508"/>
      <c r="B1004" s="508"/>
      <c r="C1004" s="508"/>
      <c r="D1004" s="444" t="s">
        <v>6778</v>
      </c>
      <c r="E1004" s="508"/>
      <c r="F1004" s="508"/>
    </row>
    <row r="1005" spans="1:6" x14ac:dyDescent="0.25">
      <c r="A1005" s="508"/>
      <c r="B1005" s="508"/>
      <c r="C1005" s="508"/>
      <c r="D1005" s="444" t="s">
        <v>6778</v>
      </c>
      <c r="E1005" s="508"/>
      <c r="F1005" s="508"/>
    </row>
    <row r="1006" spans="1:6" x14ac:dyDescent="0.25">
      <c r="A1006" s="508"/>
      <c r="B1006" s="508"/>
      <c r="C1006" s="508"/>
      <c r="D1006" s="444" t="s">
        <v>6778</v>
      </c>
      <c r="E1006" s="508"/>
      <c r="F1006" s="508"/>
    </row>
    <row r="1007" spans="1:6" x14ac:dyDescent="0.25">
      <c r="A1007" s="508"/>
      <c r="B1007" s="508"/>
      <c r="C1007" s="508"/>
      <c r="D1007" s="444" t="s">
        <v>6778</v>
      </c>
      <c r="E1007" s="508"/>
      <c r="F1007" s="508"/>
    </row>
    <row r="1008" spans="1:6" x14ac:dyDescent="0.25">
      <c r="A1008" s="508"/>
      <c r="B1008" s="508"/>
      <c r="C1008" s="508"/>
      <c r="D1008" s="444" t="s">
        <v>6778</v>
      </c>
      <c r="E1008" s="508"/>
      <c r="F1008" s="508"/>
    </row>
    <row r="1009" spans="1:6" x14ac:dyDescent="0.25">
      <c r="A1009" s="508"/>
      <c r="B1009" s="508"/>
      <c r="C1009" s="508"/>
      <c r="D1009" s="444" t="s">
        <v>6778</v>
      </c>
      <c r="E1009" s="508"/>
      <c r="F1009" s="508"/>
    </row>
    <row r="1010" spans="1:6" x14ac:dyDescent="0.25">
      <c r="A1010" s="508"/>
      <c r="B1010" s="508"/>
      <c r="C1010" s="508"/>
      <c r="D1010" s="444" t="s">
        <v>6778</v>
      </c>
      <c r="E1010" s="508"/>
      <c r="F1010" s="508"/>
    </row>
    <row r="1011" spans="1:6" x14ac:dyDescent="0.25">
      <c r="A1011" s="508"/>
      <c r="B1011" s="508"/>
      <c r="C1011" s="508"/>
      <c r="D1011" s="444" t="s">
        <v>6778</v>
      </c>
      <c r="E1011" s="508"/>
      <c r="F1011" s="508"/>
    </row>
    <row r="1012" spans="1:6" x14ac:dyDescent="0.25">
      <c r="A1012" s="508"/>
      <c r="B1012" s="508"/>
      <c r="C1012" s="508"/>
      <c r="D1012" s="444" t="s">
        <v>6778</v>
      </c>
      <c r="E1012" s="508"/>
      <c r="F1012" s="508"/>
    </row>
    <row r="1013" spans="1:6" x14ac:dyDescent="0.25">
      <c r="A1013" s="508"/>
      <c r="B1013" s="508"/>
      <c r="C1013" s="508"/>
      <c r="D1013" s="444" t="s">
        <v>6778</v>
      </c>
      <c r="E1013" s="508"/>
      <c r="F1013" s="508"/>
    </row>
    <row r="1014" spans="1:6" x14ac:dyDescent="0.25">
      <c r="A1014" s="508"/>
      <c r="B1014" s="508"/>
      <c r="C1014" s="508"/>
      <c r="D1014" s="444" t="s">
        <v>6778</v>
      </c>
      <c r="E1014" s="508"/>
      <c r="F1014" s="508"/>
    </row>
    <row r="1015" spans="1:6" x14ac:dyDescent="0.25">
      <c r="A1015" s="508"/>
      <c r="B1015" s="508"/>
      <c r="C1015" s="508"/>
      <c r="D1015" s="444" t="s">
        <v>6778</v>
      </c>
      <c r="E1015" s="508"/>
      <c r="F1015" s="508"/>
    </row>
    <row r="1016" spans="1:6" x14ac:dyDescent="0.25">
      <c r="A1016" s="508"/>
      <c r="B1016" s="508"/>
      <c r="C1016" s="508"/>
      <c r="D1016" s="444" t="s">
        <v>6778</v>
      </c>
      <c r="E1016" s="508"/>
      <c r="F1016" s="508"/>
    </row>
    <row r="1017" spans="1:6" x14ac:dyDescent="0.25">
      <c r="A1017" s="508"/>
      <c r="B1017" s="508"/>
      <c r="C1017" s="508"/>
      <c r="D1017" s="444" t="s">
        <v>6778</v>
      </c>
      <c r="E1017" s="508"/>
      <c r="F1017" s="508"/>
    </row>
    <row r="1018" spans="1:6" x14ac:dyDescent="0.25">
      <c r="A1018" s="508"/>
      <c r="B1018" s="508"/>
      <c r="C1018" s="508"/>
      <c r="D1018" s="444" t="s">
        <v>6778</v>
      </c>
      <c r="E1018" s="508"/>
      <c r="F1018" s="508"/>
    </row>
    <row r="1019" spans="1:6" x14ac:dyDescent="0.25">
      <c r="A1019" s="508"/>
      <c r="B1019" s="508"/>
      <c r="C1019" s="508"/>
      <c r="D1019" s="444" t="s">
        <v>6778</v>
      </c>
      <c r="E1019" s="508"/>
      <c r="F1019" s="508"/>
    </row>
    <row r="1020" spans="1:6" x14ac:dyDescent="0.25">
      <c r="A1020" s="508"/>
      <c r="B1020" s="508"/>
      <c r="C1020" s="508"/>
      <c r="D1020" s="444" t="s">
        <v>6778</v>
      </c>
      <c r="E1020" s="508"/>
      <c r="F1020" s="508"/>
    </row>
    <row r="1021" spans="1:6" x14ac:dyDescent="0.25">
      <c r="A1021" s="508"/>
      <c r="B1021" s="508"/>
      <c r="C1021" s="508"/>
      <c r="D1021" s="444" t="s">
        <v>6778</v>
      </c>
      <c r="E1021" s="508"/>
      <c r="F1021" s="508"/>
    </row>
    <row r="1022" spans="1:6" x14ac:dyDescent="0.25">
      <c r="A1022" s="508"/>
      <c r="B1022" s="508"/>
      <c r="C1022" s="508"/>
      <c r="D1022" s="444" t="s">
        <v>6778</v>
      </c>
      <c r="E1022" s="508"/>
      <c r="F1022" s="508"/>
    </row>
    <row r="1023" spans="1:6" x14ac:dyDescent="0.25">
      <c r="A1023" s="508"/>
      <c r="B1023" s="508"/>
      <c r="C1023" s="508"/>
      <c r="D1023" s="444" t="s">
        <v>6778</v>
      </c>
      <c r="E1023" s="508"/>
      <c r="F1023" s="508"/>
    </row>
    <row r="1024" spans="1:6" x14ac:dyDescent="0.25">
      <c r="A1024" s="508"/>
      <c r="B1024" s="508"/>
      <c r="C1024" s="508"/>
      <c r="D1024" s="444" t="s">
        <v>6778</v>
      </c>
      <c r="E1024" s="508"/>
      <c r="F1024" s="508"/>
    </row>
    <row r="1025" spans="1:6" x14ac:dyDescent="0.25">
      <c r="A1025" s="508"/>
      <c r="B1025" s="508"/>
      <c r="C1025" s="508"/>
      <c r="D1025" s="444" t="s">
        <v>6778</v>
      </c>
      <c r="E1025" s="508"/>
      <c r="F1025" s="508"/>
    </row>
    <row r="1026" spans="1:6" x14ac:dyDescent="0.25">
      <c r="A1026" s="508"/>
      <c r="B1026" s="508"/>
      <c r="C1026" s="508"/>
      <c r="D1026" s="444" t="s">
        <v>6778</v>
      </c>
      <c r="E1026" s="508"/>
      <c r="F1026" s="508"/>
    </row>
    <row r="1027" spans="1:6" x14ac:dyDescent="0.25">
      <c r="A1027" s="508"/>
      <c r="B1027" s="508"/>
      <c r="C1027" s="508"/>
      <c r="D1027" s="444" t="s">
        <v>6778</v>
      </c>
      <c r="E1027" s="508"/>
      <c r="F1027" s="508"/>
    </row>
    <row r="1028" spans="1:6" x14ac:dyDescent="0.25">
      <c r="A1028" s="508"/>
      <c r="B1028" s="508"/>
      <c r="C1028" s="508"/>
      <c r="D1028" s="444" t="s">
        <v>6778</v>
      </c>
      <c r="E1028" s="508"/>
      <c r="F1028" s="508"/>
    </row>
    <row r="1029" spans="1:6" x14ac:dyDescent="0.25">
      <c r="A1029" s="508"/>
      <c r="B1029" s="508"/>
      <c r="C1029" s="508"/>
      <c r="D1029" s="444" t="s">
        <v>6778</v>
      </c>
      <c r="E1029" s="508"/>
      <c r="F1029" s="508"/>
    </row>
    <row r="1030" spans="1:6" x14ac:dyDescent="0.25">
      <c r="A1030" s="508"/>
      <c r="B1030" s="508"/>
      <c r="C1030" s="508"/>
      <c r="D1030" s="444" t="s">
        <v>6778</v>
      </c>
      <c r="E1030" s="508"/>
      <c r="F1030" s="508"/>
    </row>
    <row r="1031" spans="1:6" x14ac:dyDescent="0.25">
      <c r="A1031" s="508"/>
      <c r="B1031" s="508"/>
      <c r="C1031" s="508"/>
      <c r="D1031" s="444" t="s">
        <v>6778</v>
      </c>
      <c r="E1031" s="508"/>
      <c r="F1031" s="508"/>
    </row>
    <row r="1032" spans="1:6" x14ac:dyDescent="0.25">
      <c r="A1032" s="508"/>
      <c r="B1032" s="508"/>
      <c r="C1032" s="508"/>
      <c r="D1032" s="444" t="s">
        <v>6778</v>
      </c>
      <c r="E1032" s="508"/>
      <c r="F1032" s="508"/>
    </row>
    <row r="1033" spans="1:6" x14ac:dyDescent="0.25">
      <c r="A1033" s="508"/>
      <c r="B1033" s="508"/>
      <c r="C1033" s="508"/>
      <c r="D1033" s="444" t="s">
        <v>6778</v>
      </c>
      <c r="E1033" s="508"/>
      <c r="F1033" s="508"/>
    </row>
    <row r="1034" spans="1:6" x14ac:dyDescent="0.25">
      <c r="A1034" s="508"/>
      <c r="B1034" s="508"/>
      <c r="C1034" s="508"/>
      <c r="D1034" s="444" t="s">
        <v>6778</v>
      </c>
      <c r="E1034" s="508"/>
      <c r="F1034" s="508"/>
    </row>
    <row r="1035" spans="1:6" x14ac:dyDescent="0.25">
      <c r="A1035" s="508"/>
      <c r="B1035" s="508"/>
      <c r="C1035" s="508"/>
      <c r="D1035" s="444" t="s">
        <v>6778</v>
      </c>
      <c r="E1035" s="508"/>
      <c r="F1035" s="508"/>
    </row>
    <row r="1036" spans="1:6" x14ac:dyDescent="0.25">
      <c r="A1036" s="508"/>
      <c r="B1036" s="508"/>
      <c r="C1036" s="508"/>
      <c r="D1036" s="444" t="s">
        <v>6778</v>
      </c>
      <c r="E1036" s="508"/>
      <c r="F1036" s="508"/>
    </row>
    <row r="1037" spans="1:6" x14ac:dyDescent="0.25">
      <c r="A1037" s="508"/>
      <c r="B1037" s="508"/>
      <c r="C1037" s="508"/>
      <c r="D1037" s="444" t="s">
        <v>6778</v>
      </c>
      <c r="E1037" s="508"/>
      <c r="F1037" s="508"/>
    </row>
    <row r="1038" spans="1:6" x14ac:dyDescent="0.25">
      <c r="A1038" s="508"/>
      <c r="B1038" s="508"/>
      <c r="C1038" s="508"/>
      <c r="D1038" s="444" t="s">
        <v>6778</v>
      </c>
      <c r="E1038" s="508"/>
      <c r="F1038" s="508"/>
    </row>
    <row r="1039" spans="1:6" x14ac:dyDescent="0.25">
      <c r="A1039" s="508"/>
      <c r="B1039" s="508"/>
      <c r="C1039" s="508"/>
      <c r="D1039" s="444" t="s">
        <v>6778</v>
      </c>
      <c r="E1039" s="508"/>
      <c r="F1039" s="508"/>
    </row>
    <row r="1040" spans="1:6" x14ac:dyDescent="0.25">
      <c r="A1040" s="508"/>
      <c r="B1040" s="508"/>
      <c r="C1040" s="508"/>
      <c r="D1040" s="444" t="s">
        <v>6778</v>
      </c>
      <c r="E1040" s="508"/>
      <c r="F1040" s="508"/>
    </row>
    <row r="1041" spans="1:6" x14ac:dyDescent="0.25">
      <c r="A1041" s="508"/>
      <c r="B1041" s="508"/>
      <c r="C1041" s="508"/>
      <c r="D1041" s="444" t="s">
        <v>6778</v>
      </c>
      <c r="E1041" s="508"/>
      <c r="F1041" s="508"/>
    </row>
    <row r="1042" spans="1:6" x14ac:dyDescent="0.25">
      <c r="A1042" s="508"/>
      <c r="B1042" s="508"/>
      <c r="C1042" s="508"/>
      <c r="D1042" s="444" t="s">
        <v>6778</v>
      </c>
      <c r="E1042" s="508"/>
      <c r="F1042" s="508"/>
    </row>
    <row r="1043" spans="1:6" x14ac:dyDescent="0.25">
      <c r="A1043" s="508"/>
      <c r="B1043" s="508"/>
      <c r="C1043" s="508"/>
      <c r="D1043" s="444" t="s">
        <v>6778</v>
      </c>
      <c r="E1043" s="508"/>
      <c r="F1043" s="508"/>
    </row>
    <row r="1044" spans="1:6" x14ac:dyDescent="0.25">
      <c r="A1044" s="508"/>
      <c r="B1044" s="508"/>
      <c r="C1044" s="508"/>
      <c r="D1044" s="444" t="s">
        <v>6778</v>
      </c>
      <c r="E1044" s="508"/>
      <c r="F1044" s="508"/>
    </row>
    <row r="1045" spans="1:6" x14ac:dyDescent="0.25">
      <c r="A1045" s="508"/>
      <c r="B1045" s="508"/>
      <c r="C1045" s="508"/>
      <c r="D1045" s="444" t="s">
        <v>6778</v>
      </c>
      <c r="E1045" s="508"/>
      <c r="F1045" s="508"/>
    </row>
    <row r="1046" spans="1:6" x14ac:dyDescent="0.25">
      <c r="A1046" s="508"/>
      <c r="B1046" s="508"/>
      <c r="C1046" s="508"/>
      <c r="D1046" s="444" t="s">
        <v>6778</v>
      </c>
      <c r="E1046" s="508"/>
      <c r="F1046" s="508"/>
    </row>
    <row r="1047" spans="1:6" x14ac:dyDescent="0.25">
      <c r="A1047" s="508"/>
      <c r="B1047" s="508"/>
      <c r="C1047" s="508"/>
      <c r="D1047" s="444" t="s">
        <v>6778</v>
      </c>
      <c r="E1047" s="508"/>
      <c r="F1047" s="508"/>
    </row>
    <row r="1048" spans="1:6" x14ac:dyDescent="0.25">
      <c r="A1048" s="508"/>
      <c r="B1048" s="508"/>
      <c r="C1048" s="508"/>
      <c r="D1048" s="444" t="s">
        <v>6778</v>
      </c>
      <c r="E1048" s="508"/>
      <c r="F1048" s="508"/>
    </row>
    <row r="1049" spans="1:6" x14ac:dyDescent="0.25">
      <c r="A1049" s="508"/>
      <c r="B1049" s="508"/>
      <c r="C1049" s="508"/>
      <c r="D1049" s="444" t="s">
        <v>6778</v>
      </c>
      <c r="E1049" s="508"/>
      <c r="F1049" s="508"/>
    </row>
    <row r="1050" spans="1:6" x14ac:dyDescent="0.25">
      <c r="A1050" s="508"/>
      <c r="B1050" s="508"/>
      <c r="C1050" s="508"/>
      <c r="D1050" s="444" t="s">
        <v>6778</v>
      </c>
      <c r="E1050" s="508"/>
      <c r="F1050" s="508"/>
    </row>
    <row r="1051" spans="1:6" x14ac:dyDescent="0.25">
      <c r="A1051" s="508"/>
      <c r="B1051" s="508"/>
      <c r="C1051" s="508"/>
      <c r="D1051" s="444" t="s">
        <v>6778</v>
      </c>
      <c r="E1051" s="508"/>
      <c r="F1051" s="508"/>
    </row>
    <row r="1052" spans="1:6" x14ac:dyDescent="0.25">
      <c r="A1052" s="508"/>
      <c r="B1052" s="508"/>
      <c r="C1052" s="508"/>
      <c r="D1052" s="444" t="s">
        <v>6778</v>
      </c>
      <c r="E1052" s="508"/>
      <c r="F1052" s="508"/>
    </row>
    <row r="1053" spans="1:6" x14ac:dyDescent="0.25">
      <c r="A1053" s="508"/>
      <c r="B1053" s="508"/>
      <c r="C1053" s="508"/>
      <c r="D1053" s="444" t="s">
        <v>6778</v>
      </c>
      <c r="E1053" s="508"/>
      <c r="F1053" s="508"/>
    </row>
    <row r="1054" spans="1:6" x14ac:dyDescent="0.25">
      <c r="A1054" s="508"/>
      <c r="B1054" s="508"/>
      <c r="C1054" s="508"/>
      <c r="D1054" s="444" t="s">
        <v>6778</v>
      </c>
      <c r="E1054" s="508"/>
      <c r="F1054" s="508"/>
    </row>
    <row r="1055" spans="1:6" x14ac:dyDescent="0.25">
      <c r="A1055" s="508"/>
      <c r="B1055" s="508"/>
      <c r="C1055" s="508"/>
      <c r="D1055" s="444" t="s">
        <v>6778</v>
      </c>
      <c r="E1055" s="508"/>
      <c r="F1055" s="508"/>
    </row>
    <row r="1056" spans="1:6" x14ac:dyDescent="0.25">
      <c r="A1056" s="508"/>
      <c r="B1056" s="508"/>
      <c r="C1056" s="508"/>
      <c r="D1056" s="444" t="s">
        <v>6778</v>
      </c>
      <c r="E1056" s="508"/>
      <c r="F1056" s="508"/>
    </row>
    <row r="1057" spans="1:6" x14ac:dyDescent="0.25">
      <c r="A1057" s="508"/>
      <c r="B1057" s="508"/>
      <c r="C1057" s="508"/>
      <c r="D1057" s="444" t="s">
        <v>6778</v>
      </c>
      <c r="E1057" s="508"/>
      <c r="F1057" s="508"/>
    </row>
    <row r="1058" spans="1:6" x14ac:dyDescent="0.25">
      <c r="A1058" s="508"/>
      <c r="B1058" s="508"/>
      <c r="C1058" s="508"/>
      <c r="D1058" s="444" t="s">
        <v>6778</v>
      </c>
      <c r="E1058" s="508"/>
      <c r="F1058" s="508"/>
    </row>
    <row r="1059" spans="1:6" x14ac:dyDescent="0.25">
      <c r="A1059" s="508"/>
      <c r="B1059" s="508"/>
      <c r="C1059" s="508"/>
      <c r="D1059" s="444" t="s">
        <v>6778</v>
      </c>
      <c r="E1059" s="508"/>
      <c r="F1059" s="508"/>
    </row>
    <row r="1060" spans="1:6" x14ac:dyDescent="0.25">
      <c r="A1060" s="508"/>
      <c r="B1060" s="508"/>
      <c r="C1060" s="508"/>
      <c r="D1060" s="444" t="s">
        <v>6778</v>
      </c>
      <c r="E1060" s="508"/>
      <c r="F1060" s="508"/>
    </row>
    <row r="1061" spans="1:6" x14ac:dyDescent="0.25">
      <c r="A1061" s="508"/>
      <c r="B1061" s="508"/>
      <c r="C1061" s="508"/>
      <c r="D1061" s="444" t="s">
        <v>6778</v>
      </c>
      <c r="E1061" s="508"/>
      <c r="F1061" s="508"/>
    </row>
    <row r="1062" spans="1:6" x14ac:dyDescent="0.25">
      <c r="A1062" s="508"/>
      <c r="B1062" s="508"/>
      <c r="C1062" s="508"/>
      <c r="D1062" s="444" t="s">
        <v>6778</v>
      </c>
      <c r="E1062" s="508"/>
      <c r="F1062" s="508"/>
    </row>
    <row r="1063" spans="1:6" x14ac:dyDescent="0.25">
      <c r="A1063" s="508"/>
      <c r="B1063" s="508"/>
      <c r="C1063" s="508"/>
      <c r="D1063" s="444" t="s">
        <v>6778</v>
      </c>
      <c r="E1063" s="508"/>
      <c r="F1063" s="508"/>
    </row>
    <row r="1064" spans="1:6" x14ac:dyDescent="0.25">
      <c r="A1064" s="508"/>
      <c r="B1064" s="508"/>
      <c r="C1064" s="508"/>
      <c r="D1064" s="444" t="s">
        <v>6778</v>
      </c>
      <c r="E1064" s="508"/>
      <c r="F1064" s="508"/>
    </row>
    <row r="1065" spans="1:6" x14ac:dyDescent="0.25">
      <c r="A1065" s="508"/>
      <c r="B1065" s="508"/>
      <c r="C1065" s="508"/>
      <c r="D1065" s="444" t="s">
        <v>6778</v>
      </c>
      <c r="E1065" s="508"/>
      <c r="F1065" s="508"/>
    </row>
    <row r="1066" spans="1:6" x14ac:dyDescent="0.25">
      <c r="A1066" s="508"/>
      <c r="B1066" s="508"/>
      <c r="C1066" s="508"/>
      <c r="D1066" s="444" t="s">
        <v>6778</v>
      </c>
      <c r="E1066" s="508"/>
      <c r="F1066" s="508"/>
    </row>
    <row r="1067" spans="1:6" x14ac:dyDescent="0.25">
      <c r="A1067" s="508"/>
      <c r="B1067" s="508"/>
      <c r="C1067" s="508"/>
      <c r="D1067" s="444" t="s">
        <v>6778</v>
      </c>
      <c r="E1067" s="508"/>
      <c r="F1067" s="508"/>
    </row>
    <row r="1068" spans="1:6" x14ac:dyDescent="0.25">
      <c r="A1068" s="508"/>
      <c r="B1068" s="508"/>
      <c r="C1068" s="508"/>
      <c r="D1068" s="444" t="s">
        <v>6778</v>
      </c>
      <c r="E1068" s="508"/>
      <c r="F1068" s="508"/>
    </row>
    <row r="1069" spans="1:6" x14ac:dyDescent="0.25">
      <c r="A1069" s="508"/>
      <c r="B1069" s="508"/>
      <c r="C1069" s="508"/>
      <c r="D1069" s="444" t="s">
        <v>6778</v>
      </c>
      <c r="E1069" s="508"/>
      <c r="F1069" s="508"/>
    </row>
    <row r="1070" spans="1:6" x14ac:dyDescent="0.25">
      <c r="A1070" s="508"/>
      <c r="B1070" s="508"/>
      <c r="C1070" s="508"/>
      <c r="D1070" s="444" t="s">
        <v>6778</v>
      </c>
      <c r="E1070" s="508"/>
      <c r="F1070" s="508"/>
    </row>
    <row r="1071" spans="1:6" x14ac:dyDescent="0.25">
      <c r="A1071" s="508"/>
      <c r="B1071" s="508"/>
      <c r="C1071" s="508"/>
      <c r="D1071" s="444" t="s">
        <v>6778</v>
      </c>
      <c r="E1071" s="508"/>
      <c r="F1071" s="508"/>
    </row>
    <row r="1072" spans="1:6" x14ac:dyDescent="0.25">
      <c r="A1072" s="508"/>
      <c r="B1072" s="508"/>
      <c r="C1072" s="508"/>
      <c r="D1072" s="444" t="s">
        <v>6778</v>
      </c>
      <c r="E1072" s="508"/>
      <c r="F1072" s="508"/>
    </row>
    <row r="1073" spans="1:6" x14ac:dyDescent="0.25">
      <c r="A1073" s="508"/>
      <c r="B1073" s="508"/>
      <c r="C1073" s="508"/>
      <c r="D1073" s="444" t="s">
        <v>6778</v>
      </c>
      <c r="E1073" s="508"/>
      <c r="F1073" s="508"/>
    </row>
    <row r="1074" spans="1:6" x14ac:dyDescent="0.25">
      <c r="A1074" s="508"/>
      <c r="B1074" s="508"/>
      <c r="C1074" s="508"/>
      <c r="D1074" s="444" t="s">
        <v>6778</v>
      </c>
      <c r="E1074" s="508"/>
      <c r="F1074" s="508"/>
    </row>
    <row r="1075" spans="1:6" x14ac:dyDescent="0.25">
      <c r="A1075" s="508"/>
      <c r="B1075" s="508"/>
      <c r="C1075" s="508"/>
      <c r="D1075" s="444" t="s">
        <v>6778</v>
      </c>
      <c r="E1075" s="508"/>
      <c r="F1075" s="508"/>
    </row>
    <row r="1076" spans="1:6" x14ac:dyDescent="0.25">
      <c r="A1076" s="508"/>
      <c r="B1076" s="508"/>
      <c r="C1076" s="508"/>
      <c r="D1076" s="444" t="s">
        <v>6778</v>
      </c>
      <c r="E1076" s="508"/>
      <c r="F1076" s="508"/>
    </row>
    <row r="1077" spans="1:6" x14ac:dyDescent="0.25">
      <c r="A1077" s="508"/>
      <c r="B1077" s="508"/>
      <c r="C1077" s="508"/>
      <c r="D1077" s="444" t="s">
        <v>6778</v>
      </c>
      <c r="E1077" s="508"/>
      <c r="F1077" s="508"/>
    </row>
    <row r="1078" spans="1:6" x14ac:dyDescent="0.25">
      <c r="A1078" s="508"/>
      <c r="B1078" s="508"/>
      <c r="C1078" s="508"/>
      <c r="D1078" s="444" t="s">
        <v>6778</v>
      </c>
      <c r="E1078" s="508"/>
      <c r="F1078" s="508"/>
    </row>
    <row r="1079" spans="1:6" x14ac:dyDescent="0.25">
      <c r="A1079" s="508"/>
      <c r="B1079" s="508"/>
      <c r="C1079" s="508"/>
      <c r="D1079" s="444" t="s">
        <v>6778</v>
      </c>
      <c r="E1079" s="508"/>
      <c r="F1079" s="508"/>
    </row>
    <row r="1080" spans="1:6" x14ac:dyDescent="0.25">
      <c r="A1080" s="508"/>
      <c r="B1080" s="508"/>
      <c r="C1080" s="508"/>
      <c r="D1080" s="444" t="s">
        <v>6778</v>
      </c>
      <c r="E1080" s="508"/>
      <c r="F1080" s="508"/>
    </row>
    <row r="1081" spans="1:6" x14ac:dyDescent="0.25">
      <c r="A1081" s="508"/>
      <c r="B1081" s="508"/>
      <c r="C1081" s="508"/>
      <c r="D1081" s="444" t="s">
        <v>6778</v>
      </c>
      <c r="E1081" s="508"/>
      <c r="F1081" s="508"/>
    </row>
    <row r="1082" spans="1:6" x14ac:dyDescent="0.25">
      <c r="A1082" s="508"/>
      <c r="B1082" s="508"/>
      <c r="C1082" s="508"/>
      <c r="D1082" s="444" t="s">
        <v>6778</v>
      </c>
      <c r="E1082" s="508"/>
      <c r="F1082" s="508"/>
    </row>
    <row r="1083" spans="1:6" x14ac:dyDescent="0.25">
      <c r="A1083" s="508"/>
      <c r="B1083" s="508"/>
      <c r="C1083" s="508"/>
      <c r="D1083" s="444" t="s">
        <v>6778</v>
      </c>
      <c r="E1083" s="508"/>
      <c r="F1083" s="508"/>
    </row>
    <row r="1084" spans="1:6" x14ac:dyDescent="0.25">
      <c r="A1084" s="508"/>
      <c r="B1084" s="508"/>
      <c r="C1084" s="508"/>
      <c r="D1084" s="444" t="s">
        <v>6778</v>
      </c>
      <c r="E1084" s="508"/>
      <c r="F1084" s="508"/>
    </row>
    <row r="1085" spans="1:6" x14ac:dyDescent="0.25">
      <c r="A1085" s="508"/>
      <c r="B1085" s="508"/>
      <c r="C1085" s="508"/>
      <c r="D1085" s="444" t="s">
        <v>6778</v>
      </c>
      <c r="E1085" s="508"/>
      <c r="F1085" s="508"/>
    </row>
    <row r="1086" spans="1:6" x14ac:dyDescent="0.25">
      <c r="A1086" s="508"/>
      <c r="B1086" s="508"/>
      <c r="C1086" s="508"/>
      <c r="D1086" s="444" t="s">
        <v>6778</v>
      </c>
      <c r="E1086" s="508"/>
      <c r="F1086" s="508"/>
    </row>
    <row r="1087" spans="1:6" x14ac:dyDescent="0.25">
      <c r="A1087" s="508"/>
      <c r="B1087" s="508"/>
      <c r="C1087" s="508"/>
      <c r="D1087" s="444" t="s">
        <v>6778</v>
      </c>
      <c r="E1087" s="508"/>
      <c r="F1087" s="508"/>
    </row>
    <row r="1088" spans="1:6" x14ac:dyDescent="0.25">
      <c r="A1088" s="508"/>
      <c r="B1088" s="508"/>
      <c r="C1088" s="508"/>
      <c r="D1088" s="444" t="s">
        <v>6778</v>
      </c>
      <c r="E1088" s="508"/>
      <c r="F1088" s="508"/>
    </row>
    <row r="1089" spans="1:6" x14ac:dyDescent="0.25">
      <c r="A1089" s="508"/>
      <c r="B1089" s="508"/>
      <c r="C1089" s="508"/>
      <c r="D1089" s="444" t="s">
        <v>6778</v>
      </c>
      <c r="E1089" s="508"/>
      <c r="F1089" s="508"/>
    </row>
    <row r="1090" spans="1:6" x14ac:dyDescent="0.25">
      <c r="A1090" s="508"/>
      <c r="B1090" s="508"/>
      <c r="C1090" s="508"/>
      <c r="D1090" s="444" t="s">
        <v>6778</v>
      </c>
      <c r="E1090" s="508"/>
      <c r="F1090" s="508"/>
    </row>
    <row r="1091" spans="1:6" x14ac:dyDescent="0.25">
      <c r="A1091" s="508"/>
      <c r="B1091" s="508"/>
      <c r="C1091" s="508"/>
      <c r="D1091" s="444" t="s">
        <v>6778</v>
      </c>
      <c r="E1091" s="508"/>
      <c r="F1091" s="508"/>
    </row>
    <row r="1092" spans="1:6" x14ac:dyDescent="0.25">
      <c r="A1092" s="508"/>
      <c r="B1092" s="508"/>
      <c r="C1092" s="508"/>
      <c r="D1092" s="444" t="s">
        <v>6778</v>
      </c>
      <c r="E1092" s="508"/>
      <c r="F1092" s="508"/>
    </row>
    <row r="1093" spans="1:6" x14ac:dyDescent="0.25">
      <c r="A1093" s="508"/>
      <c r="B1093" s="508"/>
      <c r="C1093" s="508"/>
      <c r="D1093" s="444" t="s">
        <v>6778</v>
      </c>
      <c r="E1093" s="508"/>
      <c r="F1093" s="508"/>
    </row>
    <row r="1094" spans="1:6" x14ac:dyDescent="0.25">
      <c r="A1094" s="508"/>
      <c r="B1094" s="508"/>
      <c r="C1094" s="508"/>
      <c r="D1094" s="444" t="s">
        <v>6778</v>
      </c>
      <c r="E1094" s="508"/>
      <c r="F1094" s="508"/>
    </row>
    <row r="1095" spans="1:6" x14ac:dyDescent="0.25">
      <c r="A1095" s="508"/>
      <c r="B1095" s="508"/>
      <c r="C1095" s="508"/>
      <c r="D1095" s="444" t="s">
        <v>6778</v>
      </c>
      <c r="E1095" s="508"/>
      <c r="F1095" s="508"/>
    </row>
    <row r="1096" spans="1:6" x14ac:dyDescent="0.25">
      <c r="A1096" s="508"/>
      <c r="B1096" s="508"/>
      <c r="C1096" s="508"/>
      <c r="D1096" s="444" t="s">
        <v>6778</v>
      </c>
      <c r="E1096" s="508"/>
      <c r="F1096" s="508"/>
    </row>
    <row r="1097" spans="1:6" x14ac:dyDescent="0.25">
      <c r="A1097" s="508"/>
      <c r="B1097" s="508"/>
      <c r="C1097" s="508"/>
      <c r="D1097" s="444" t="s">
        <v>6778</v>
      </c>
      <c r="E1097" s="508"/>
      <c r="F1097" s="508"/>
    </row>
    <row r="1098" spans="1:6" x14ac:dyDescent="0.25">
      <c r="A1098" s="508"/>
      <c r="B1098" s="508"/>
      <c r="C1098" s="508"/>
      <c r="D1098" s="444" t="s">
        <v>6778</v>
      </c>
      <c r="E1098" s="508"/>
      <c r="F1098" s="508"/>
    </row>
    <row r="1099" spans="1:6" x14ac:dyDescent="0.25">
      <c r="A1099" s="508"/>
      <c r="B1099" s="508"/>
      <c r="C1099" s="508"/>
      <c r="D1099" s="444" t="s">
        <v>6778</v>
      </c>
      <c r="E1099" s="508"/>
      <c r="F1099" s="508"/>
    </row>
    <row r="1100" spans="1:6" x14ac:dyDescent="0.25">
      <c r="A1100" s="508"/>
      <c r="B1100" s="508"/>
      <c r="C1100" s="508"/>
      <c r="D1100" s="444" t="s">
        <v>6778</v>
      </c>
      <c r="E1100" s="508"/>
      <c r="F1100" s="508"/>
    </row>
    <row r="1101" spans="1:6" x14ac:dyDescent="0.25">
      <c r="A1101" s="508"/>
      <c r="B1101" s="508"/>
      <c r="C1101" s="508"/>
      <c r="D1101" s="444" t="s">
        <v>6778</v>
      </c>
      <c r="E1101" s="508"/>
      <c r="F1101" s="508"/>
    </row>
    <row r="1102" spans="1:6" x14ac:dyDescent="0.25">
      <c r="A1102" s="508"/>
      <c r="B1102" s="508"/>
      <c r="C1102" s="508"/>
      <c r="D1102" s="444" t="s">
        <v>6778</v>
      </c>
      <c r="E1102" s="508"/>
      <c r="F1102" s="508"/>
    </row>
    <row r="1103" spans="1:6" x14ac:dyDescent="0.25">
      <c r="A1103" s="508"/>
      <c r="B1103" s="508"/>
      <c r="C1103" s="508"/>
      <c r="D1103" s="444" t="s">
        <v>6778</v>
      </c>
      <c r="E1103" s="508"/>
      <c r="F1103" s="508"/>
    </row>
    <row r="1104" spans="1:6" x14ac:dyDescent="0.25">
      <c r="A1104" s="508"/>
      <c r="B1104" s="508"/>
      <c r="C1104" s="508"/>
      <c r="D1104" s="444" t="s">
        <v>6778</v>
      </c>
      <c r="E1104" s="508"/>
      <c r="F1104" s="508"/>
    </row>
    <row r="1105" spans="1:6" x14ac:dyDescent="0.25">
      <c r="A1105" s="508"/>
      <c r="B1105" s="508"/>
      <c r="C1105" s="508"/>
      <c r="D1105" s="444" t="s">
        <v>6778</v>
      </c>
      <c r="E1105" s="508"/>
      <c r="F1105" s="508"/>
    </row>
    <row r="1106" spans="1:6" x14ac:dyDescent="0.25">
      <c r="A1106" s="508"/>
      <c r="B1106" s="508"/>
      <c r="C1106" s="508"/>
      <c r="D1106" s="444" t="s">
        <v>6778</v>
      </c>
      <c r="E1106" s="508"/>
      <c r="F1106" s="508"/>
    </row>
    <row r="1107" spans="1:6" x14ac:dyDescent="0.25">
      <c r="A1107" s="508"/>
      <c r="B1107" s="508"/>
      <c r="C1107" s="508"/>
      <c r="D1107" s="444" t="s">
        <v>6778</v>
      </c>
      <c r="E1107" s="508"/>
      <c r="F1107" s="508"/>
    </row>
    <row r="1108" spans="1:6" x14ac:dyDescent="0.25">
      <c r="A1108" s="508"/>
      <c r="B1108" s="508"/>
      <c r="C1108" s="508"/>
      <c r="D1108" s="444" t="s">
        <v>6778</v>
      </c>
      <c r="E1108" s="508"/>
      <c r="F1108" s="508"/>
    </row>
    <row r="1109" spans="1:6" x14ac:dyDescent="0.25">
      <c r="A1109" s="508"/>
      <c r="B1109" s="508"/>
      <c r="C1109" s="508"/>
      <c r="D1109" s="444" t="s">
        <v>6778</v>
      </c>
      <c r="E1109" s="508"/>
      <c r="F1109" s="508"/>
    </row>
    <row r="1110" spans="1:6" x14ac:dyDescent="0.25">
      <c r="A1110" s="508"/>
      <c r="B1110" s="508"/>
      <c r="C1110" s="508"/>
      <c r="D1110" s="444" t="s">
        <v>6778</v>
      </c>
      <c r="E1110" s="508"/>
      <c r="F1110" s="508"/>
    </row>
    <row r="1111" spans="1:6" x14ac:dyDescent="0.25">
      <c r="A1111" s="508"/>
      <c r="B1111" s="508"/>
      <c r="C1111" s="508"/>
      <c r="D1111" s="444" t="s">
        <v>6778</v>
      </c>
      <c r="E1111" s="508"/>
      <c r="F1111" s="508"/>
    </row>
    <row r="1112" spans="1:6" x14ac:dyDescent="0.25">
      <c r="A1112" s="508"/>
      <c r="B1112" s="508"/>
      <c r="C1112" s="508"/>
      <c r="D1112" s="444" t="s">
        <v>6778</v>
      </c>
      <c r="E1112" s="508"/>
      <c r="F1112" s="508"/>
    </row>
    <row r="1113" spans="1:6" x14ac:dyDescent="0.25">
      <c r="A1113" s="508"/>
      <c r="B1113" s="508"/>
      <c r="C1113" s="508"/>
      <c r="D1113" s="444" t="s">
        <v>6778</v>
      </c>
      <c r="E1113" s="508"/>
      <c r="F1113" s="508"/>
    </row>
    <row r="1114" spans="1:6" x14ac:dyDescent="0.25">
      <c r="A1114" s="508"/>
      <c r="B1114" s="508"/>
      <c r="C1114" s="508"/>
      <c r="D1114" s="444" t="s">
        <v>6778</v>
      </c>
      <c r="E1114" s="508"/>
      <c r="F1114" s="508"/>
    </row>
    <row r="1115" spans="1:6" x14ac:dyDescent="0.25">
      <c r="A1115" s="508"/>
      <c r="B1115" s="508"/>
      <c r="C1115" s="508"/>
      <c r="D1115" s="444" t="s">
        <v>6778</v>
      </c>
      <c r="E1115" s="508"/>
      <c r="F1115" s="508"/>
    </row>
    <row r="1116" spans="1:6" x14ac:dyDescent="0.25">
      <c r="A1116" s="508"/>
      <c r="B1116" s="508"/>
      <c r="C1116" s="508"/>
      <c r="D1116" s="444" t="s">
        <v>6778</v>
      </c>
      <c r="E1116" s="508"/>
      <c r="F1116" s="508"/>
    </row>
    <row r="1117" spans="1:6" x14ac:dyDescent="0.25">
      <c r="A1117" s="508"/>
      <c r="B1117" s="508"/>
      <c r="C1117" s="508"/>
      <c r="D1117" s="444" t="s">
        <v>6778</v>
      </c>
      <c r="E1117" s="508"/>
      <c r="F1117" s="508"/>
    </row>
    <row r="1118" spans="1:6" x14ac:dyDescent="0.25">
      <c r="A1118" s="508"/>
      <c r="B1118" s="508"/>
      <c r="C1118" s="508"/>
      <c r="D1118" s="444" t="s">
        <v>6778</v>
      </c>
      <c r="E1118" s="508"/>
      <c r="F1118" s="508"/>
    </row>
    <row r="1119" spans="1:6" x14ac:dyDescent="0.25">
      <c r="A1119" s="508"/>
      <c r="B1119" s="508"/>
      <c r="C1119" s="508"/>
      <c r="D1119" s="444" t="s">
        <v>6778</v>
      </c>
      <c r="E1119" s="508"/>
      <c r="F1119" s="508"/>
    </row>
    <row r="1120" spans="1:6" x14ac:dyDescent="0.25">
      <c r="A1120" s="508"/>
      <c r="B1120" s="508"/>
      <c r="C1120" s="508"/>
      <c r="D1120" s="444" t="s">
        <v>6778</v>
      </c>
      <c r="E1120" s="508"/>
      <c r="F1120" s="508"/>
    </row>
    <row r="1121" spans="1:6" x14ac:dyDescent="0.25">
      <c r="A1121" s="508"/>
      <c r="B1121" s="508"/>
      <c r="C1121" s="508"/>
      <c r="D1121" s="444" t="s">
        <v>6778</v>
      </c>
      <c r="E1121" s="508"/>
      <c r="F1121" s="508"/>
    </row>
    <row r="1122" spans="1:6" x14ac:dyDescent="0.25">
      <c r="A1122" s="508"/>
      <c r="B1122" s="508"/>
      <c r="C1122" s="508"/>
      <c r="D1122" s="444" t="s">
        <v>6778</v>
      </c>
      <c r="E1122" s="508"/>
      <c r="F1122" s="508"/>
    </row>
    <row r="1123" spans="1:6" x14ac:dyDescent="0.25">
      <c r="A1123" s="508"/>
      <c r="B1123" s="508"/>
      <c r="C1123" s="508"/>
      <c r="D1123" s="444" t="s">
        <v>6778</v>
      </c>
      <c r="E1123" s="508"/>
      <c r="F1123" s="508"/>
    </row>
    <row r="1124" spans="1:6" x14ac:dyDescent="0.25">
      <c r="A1124" s="508"/>
      <c r="B1124" s="508"/>
      <c r="C1124" s="508"/>
      <c r="D1124" s="444" t="s">
        <v>6778</v>
      </c>
      <c r="E1124" s="508"/>
      <c r="F1124" s="508"/>
    </row>
    <row r="1125" spans="1:6" x14ac:dyDescent="0.25">
      <c r="A1125" s="508"/>
      <c r="B1125" s="508"/>
      <c r="C1125" s="508"/>
      <c r="D1125" s="444" t="s">
        <v>6778</v>
      </c>
      <c r="E1125" s="508"/>
      <c r="F1125" s="508"/>
    </row>
    <row r="1126" spans="1:6" x14ac:dyDescent="0.25">
      <c r="A1126" s="508"/>
      <c r="B1126" s="508"/>
      <c r="C1126" s="508"/>
      <c r="D1126" s="444" t="s">
        <v>6778</v>
      </c>
      <c r="E1126" s="508"/>
      <c r="F1126" s="508"/>
    </row>
    <row r="1127" spans="1:6" x14ac:dyDescent="0.25">
      <c r="A1127" s="508"/>
      <c r="B1127" s="508"/>
      <c r="C1127" s="508"/>
      <c r="D1127" s="444" t="s">
        <v>6778</v>
      </c>
      <c r="E1127" s="508"/>
      <c r="F1127" s="508"/>
    </row>
    <row r="1128" spans="1:6" x14ac:dyDescent="0.25">
      <c r="A1128" s="508"/>
      <c r="B1128" s="508"/>
      <c r="C1128" s="508"/>
      <c r="D1128" s="444" t="s">
        <v>6778</v>
      </c>
      <c r="E1128" s="508"/>
      <c r="F1128" s="508"/>
    </row>
    <row r="1129" spans="1:6" x14ac:dyDescent="0.25">
      <c r="A1129" s="508"/>
      <c r="B1129" s="508"/>
      <c r="C1129" s="508"/>
      <c r="D1129" s="444" t="s">
        <v>6778</v>
      </c>
      <c r="E1129" s="508"/>
      <c r="F1129" s="508"/>
    </row>
    <row r="1130" spans="1:6" x14ac:dyDescent="0.25">
      <c r="A1130" s="508"/>
      <c r="B1130" s="508"/>
      <c r="C1130" s="508"/>
      <c r="D1130" s="444" t="s">
        <v>6778</v>
      </c>
      <c r="E1130" s="508"/>
      <c r="F1130" s="508"/>
    </row>
    <row r="1131" spans="1:6" x14ac:dyDescent="0.25">
      <c r="A1131" s="508"/>
      <c r="B1131" s="508"/>
      <c r="C1131" s="508"/>
      <c r="D1131" s="444" t="s">
        <v>6778</v>
      </c>
      <c r="E1131" s="508"/>
      <c r="F1131" s="508"/>
    </row>
    <row r="1132" spans="1:6" x14ac:dyDescent="0.25">
      <c r="A1132" s="508"/>
      <c r="B1132" s="508"/>
      <c r="C1132" s="508"/>
      <c r="D1132" s="444" t="s">
        <v>6778</v>
      </c>
      <c r="E1132" s="508"/>
      <c r="F1132" s="508"/>
    </row>
    <row r="1133" spans="1:6" x14ac:dyDescent="0.25">
      <c r="A1133" s="508"/>
      <c r="B1133" s="508"/>
      <c r="C1133" s="508"/>
      <c r="D1133" s="444" t="s">
        <v>6778</v>
      </c>
      <c r="E1133" s="508"/>
      <c r="F1133" s="508"/>
    </row>
    <row r="1134" spans="1:6" x14ac:dyDescent="0.25">
      <c r="A1134" s="508"/>
      <c r="B1134" s="508"/>
      <c r="C1134" s="508"/>
      <c r="D1134" s="444" t="s">
        <v>6778</v>
      </c>
      <c r="E1134" s="508"/>
      <c r="F1134" s="508"/>
    </row>
    <row r="1135" spans="1:6" x14ac:dyDescent="0.25">
      <c r="A1135" s="508"/>
      <c r="B1135" s="508"/>
      <c r="C1135" s="508"/>
      <c r="D1135" s="444" t="s">
        <v>6778</v>
      </c>
      <c r="E1135" s="508"/>
      <c r="F1135" s="508"/>
    </row>
    <row r="1136" spans="1:6" x14ac:dyDescent="0.25">
      <c r="A1136" s="508"/>
      <c r="B1136" s="508"/>
      <c r="C1136" s="508"/>
      <c r="D1136" s="444" t="s">
        <v>6778</v>
      </c>
      <c r="E1136" s="508"/>
      <c r="F1136" s="508"/>
    </row>
    <row r="1137" spans="1:6" x14ac:dyDescent="0.25">
      <c r="A1137" s="508"/>
      <c r="B1137" s="508"/>
      <c r="C1137" s="508"/>
      <c r="D1137" s="444" t="s">
        <v>6778</v>
      </c>
      <c r="E1137" s="508"/>
      <c r="F1137" s="508"/>
    </row>
    <row r="1138" spans="1:6" x14ac:dyDescent="0.25">
      <c r="A1138" s="508"/>
      <c r="B1138" s="508"/>
      <c r="C1138" s="508"/>
      <c r="D1138" s="444" t="s">
        <v>6778</v>
      </c>
      <c r="E1138" s="508"/>
      <c r="F1138" s="508"/>
    </row>
    <row r="1139" spans="1:6" x14ac:dyDescent="0.25">
      <c r="A1139" s="508"/>
      <c r="B1139" s="508"/>
      <c r="C1139" s="508"/>
      <c r="D1139" s="444" t="s">
        <v>6778</v>
      </c>
      <c r="E1139" s="508"/>
      <c r="F1139" s="508"/>
    </row>
    <row r="1140" spans="1:6" x14ac:dyDescent="0.25">
      <c r="A1140" s="508"/>
      <c r="B1140" s="508"/>
      <c r="C1140" s="508"/>
      <c r="D1140" s="444" t="s">
        <v>6778</v>
      </c>
      <c r="E1140" s="508"/>
      <c r="F1140" s="508"/>
    </row>
    <row r="1141" spans="1:6" x14ac:dyDescent="0.25">
      <c r="A1141" s="508"/>
      <c r="B1141" s="508"/>
      <c r="C1141" s="508"/>
      <c r="D1141" s="444" t="s">
        <v>6778</v>
      </c>
      <c r="E1141" s="508"/>
      <c r="F1141" s="508"/>
    </row>
    <row r="1142" spans="1:6" x14ac:dyDescent="0.25">
      <c r="A1142" s="508"/>
      <c r="B1142" s="508"/>
      <c r="C1142" s="508"/>
      <c r="D1142" s="444" t="s">
        <v>6778</v>
      </c>
      <c r="E1142" s="508"/>
      <c r="F1142" s="508"/>
    </row>
    <row r="1143" spans="1:6" x14ac:dyDescent="0.25">
      <c r="A1143" s="508"/>
      <c r="B1143" s="508"/>
      <c r="C1143" s="508"/>
      <c r="D1143" s="444" t="s">
        <v>6778</v>
      </c>
      <c r="E1143" s="508"/>
      <c r="F1143" s="508"/>
    </row>
    <row r="1144" spans="1:6" x14ac:dyDescent="0.25">
      <c r="A1144" s="508"/>
      <c r="B1144" s="508"/>
      <c r="C1144" s="508"/>
      <c r="D1144" s="444" t="s">
        <v>6778</v>
      </c>
      <c r="E1144" s="508"/>
      <c r="F1144" s="508"/>
    </row>
    <row r="1145" spans="1:6" x14ac:dyDescent="0.25">
      <c r="A1145" s="508"/>
      <c r="B1145" s="508"/>
      <c r="C1145" s="508"/>
      <c r="D1145" s="444" t="s">
        <v>6778</v>
      </c>
      <c r="E1145" s="508"/>
      <c r="F1145" s="508"/>
    </row>
    <row r="1146" spans="1:6" x14ac:dyDescent="0.25">
      <c r="A1146" s="508"/>
      <c r="B1146" s="508"/>
      <c r="C1146" s="508"/>
      <c r="D1146" s="444" t="s">
        <v>6778</v>
      </c>
      <c r="E1146" s="508"/>
      <c r="F1146" s="508"/>
    </row>
    <row r="1147" spans="1:6" x14ac:dyDescent="0.25">
      <c r="A1147" s="508"/>
      <c r="B1147" s="508"/>
      <c r="C1147" s="508"/>
      <c r="D1147" s="444" t="s">
        <v>6778</v>
      </c>
      <c r="E1147" s="508"/>
      <c r="F1147" s="508"/>
    </row>
    <row r="1148" spans="1:6" x14ac:dyDescent="0.25">
      <c r="A1148" s="508"/>
      <c r="B1148" s="508"/>
      <c r="C1148" s="508"/>
      <c r="D1148" s="444" t="s">
        <v>6778</v>
      </c>
      <c r="E1148" s="508"/>
      <c r="F1148" s="508"/>
    </row>
    <row r="1149" spans="1:6" x14ac:dyDescent="0.25">
      <c r="A1149" s="508"/>
      <c r="B1149" s="508"/>
      <c r="C1149" s="508"/>
      <c r="D1149" s="444" t="s">
        <v>6778</v>
      </c>
      <c r="E1149" s="508"/>
      <c r="F1149" s="508"/>
    </row>
    <row r="1150" spans="1:6" x14ac:dyDescent="0.25">
      <c r="A1150" s="508"/>
      <c r="B1150" s="508"/>
      <c r="C1150" s="508"/>
      <c r="D1150" s="444" t="s">
        <v>6778</v>
      </c>
      <c r="E1150" s="508"/>
      <c r="F1150" s="508"/>
    </row>
    <row r="1151" spans="1:6" x14ac:dyDescent="0.25">
      <c r="A1151" s="508"/>
      <c r="B1151" s="508"/>
      <c r="C1151" s="508"/>
      <c r="D1151" s="444" t="s">
        <v>6778</v>
      </c>
      <c r="E1151" s="508"/>
      <c r="F1151" s="508"/>
    </row>
    <row r="1152" spans="1:6" x14ac:dyDescent="0.25">
      <c r="A1152" s="508"/>
      <c r="B1152" s="508"/>
      <c r="C1152" s="508"/>
      <c r="D1152" s="444" t="s">
        <v>6778</v>
      </c>
      <c r="E1152" s="508"/>
      <c r="F1152" s="508"/>
    </row>
    <row r="1153" spans="1:6" x14ac:dyDescent="0.25">
      <c r="A1153" s="508"/>
      <c r="B1153" s="508"/>
      <c r="C1153" s="508"/>
      <c r="D1153" s="444" t="s">
        <v>6778</v>
      </c>
      <c r="E1153" s="508"/>
      <c r="F1153" s="508"/>
    </row>
    <row r="1154" spans="1:6" x14ac:dyDescent="0.25">
      <c r="A1154" s="508"/>
      <c r="B1154" s="508"/>
      <c r="C1154" s="508"/>
      <c r="D1154" s="444" t="s">
        <v>6778</v>
      </c>
      <c r="E1154" s="508"/>
      <c r="F1154" s="508"/>
    </row>
    <row r="1155" spans="1:6" x14ac:dyDescent="0.25">
      <c r="A1155" s="508"/>
      <c r="B1155" s="508"/>
      <c r="C1155" s="508"/>
      <c r="D1155" s="444" t="s">
        <v>6778</v>
      </c>
      <c r="E1155" s="508"/>
      <c r="F1155" s="508"/>
    </row>
    <row r="1156" spans="1:6" x14ac:dyDescent="0.25">
      <c r="A1156" s="508"/>
      <c r="B1156" s="508"/>
      <c r="C1156" s="508"/>
      <c r="D1156" s="444" t="s">
        <v>6778</v>
      </c>
      <c r="E1156" s="508"/>
      <c r="F1156" s="508"/>
    </row>
    <row r="1157" spans="1:6" x14ac:dyDescent="0.25">
      <c r="A1157" s="508"/>
      <c r="B1157" s="508"/>
      <c r="C1157" s="508"/>
      <c r="D1157" s="444" t="s">
        <v>6778</v>
      </c>
      <c r="E1157" s="508"/>
      <c r="F1157" s="508"/>
    </row>
    <row r="1158" spans="1:6" x14ac:dyDescent="0.25">
      <c r="A1158" s="508"/>
      <c r="B1158" s="508"/>
      <c r="C1158" s="508"/>
      <c r="D1158" s="444" t="s">
        <v>6778</v>
      </c>
      <c r="E1158" s="508"/>
      <c r="F1158" s="508"/>
    </row>
    <row r="1159" spans="1:6" x14ac:dyDescent="0.25">
      <c r="A1159" s="508"/>
      <c r="B1159" s="508"/>
      <c r="C1159" s="508"/>
      <c r="D1159" s="444" t="s">
        <v>6778</v>
      </c>
      <c r="E1159" s="508"/>
      <c r="F1159" s="508"/>
    </row>
    <row r="1160" spans="1:6" x14ac:dyDescent="0.25">
      <c r="A1160" s="508"/>
      <c r="B1160" s="508"/>
      <c r="C1160" s="508"/>
      <c r="D1160" s="444" t="s">
        <v>6778</v>
      </c>
      <c r="E1160" s="508"/>
      <c r="F1160" s="508"/>
    </row>
    <row r="1161" spans="1:6" x14ac:dyDescent="0.25">
      <c r="A1161" s="508"/>
      <c r="B1161" s="508"/>
      <c r="C1161" s="508"/>
      <c r="D1161" s="444" t="s">
        <v>6778</v>
      </c>
      <c r="E1161" s="508"/>
      <c r="F1161" s="508"/>
    </row>
    <row r="1162" spans="1:6" x14ac:dyDescent="0.25">
      <c r="A1162" s="508"/>
      <c r="B1162" s="508"/>
      <c r="C1162" s="508"/>
      <c r="D1162" s="444" t="s">
        <v>6778</v>
      </c>
      <c r="E1162" s="508"/>
      <c r="F1162" s="508"/>
    </row>
    <row r="1163" spans="1:6" x14ac:dyDescent="0.25">
      <c r="A1163" s="508"/>
      <c r="B1163" s="508"/>
      <c r="C1163" s="508"/>
      <c r="D1163" s="444" t="s">
        <v>6778</v>
      </c>
      <c r="E1163" s="508"/>
      <c r="F1163" s="508"/>
    </row>
    <row r="1164" spans="1:6" x14ac:dyDescent="0.25">
      <c r="A1164" s="508"/>
      <c r="B1164" s="508"/>
      <c r="C1164" s="508"/>
      <c r="D1164" s="444" t="s">
        <v>6778</v>
      </c>
      <c r="E1164" s="508"/>
      <c r="F1164" s="508"/>
    </row>
    <row r="1165" spans="1:6" x14ac:dyDescent="0.25">
      <c r="A1165" s="508"/>
      <c r="B1165" s="508"/>
      <c r="C1165" s="508"/>
      <c r="D1165" s="444" t="s">
        <v>6778</v>
      </c>
      <c r="E1165" s="508"/>
      <c r="F1165" s="508"/>
    </row>
    <row r="1166" spans="1:6" x14ac:dyDescent="0.25">
      <c r="A1166" s="508"/>
      <c r="B1166" s="508"/>
      <c r="C1166" s="508"/>
      <c r="D1166" s="444" t="s">
        <v>6778</v>
      </c>
      <c r="E1166" s="508"/>
      <c r="F1166" s="508"/>
    </row>
    <row r="1167" spans="1:6" x14ac:dyDescent="0.25">
      <c r="A1167" s="508"/>
      <c r="B1167" s="508"/>
      <c r="C1167" s="508"/>
      <c r="D1167" s="444" t="s">
        <v>6778</v>
      </c>
      <c r="E1167" s="508"/>
      <c r="F1167" s="508"/>
    </row>
    <row r="1168" spans="1:6" x14ac:dyDescent="0.25">
      <c r="A1168" s="508"/>
      <c r="B1168" s="508"/>
      <c r="C1168" s="508"/>
      <c r="D1168" s="444" t="s">
        <v>6778</v>
      </c>
      <c r="E1168" s="508"/>
      <c r="F1168" s="508"/>
    </row>
    <row r="1169" spans="1:6" x14ac:dyDescent="0.25">
      <c r="A1169" s="508"/>
      <c r="B1169" s="508"/>
      <c r="C1169" s="508"/>
      <c r="D1169" s="444" t="s">
        <v>6778</v>
      </c>
      <c r="E1169" s="508"/>
      <c r="F1169" s="508"/>
    </row>
    <row r="1170" spans="1:6" x14ac:dyDescent="0.25">
      <c r="A1170" s="508"/>
      <c r="B1170" s="508"/>
      <c r="C1170" s="508"/>
      <c r="D1170" s="444" t="s">
        <v>6778</v>
      </c>
      <c r="E1170" s="508"/>
      <c r="F1170" s="508"/>
    </row>
    <row r="1171" spans="1:6" x14ac:dyDescent="0.25">
      <c r="A1171" s="508"/>
      <c r="B1171" s="508"/>
      <c r="C1171" s="508"/>
      <c r="D1171" s="444" t="s">
        <v>6778</v>
      </c>
      <c r="E1171" s="508"/>
      <c r="F1171" s="508"/>
    </row>
    <row r="1172" spans="1:6" x14ac:dyDescent="0.25">
      <c r="A1172" s="508"/>
      <c r="B1172" s="508"/>
      <c r="C1172" s="508"/>
      <c r="D1172" s="444" t="s">
        <v>6778</v>
      </c>
      <c r="E1172" s="508"/>
      <c r="F1172" s="508"/>
    </row>
    <row r="1173" spans="1:6" x14ac:dyDescent="0.25">
      <c r="A1173" s="508"/>
      <c r="B1173" s="508"/>
      <c r="C1173" s="508"/>
      <c r="D1173" s="444" t="s">
        <v>6778</v>
      </c>
      <c r="E1173" s="508"/>
      <c r="F1173" s="508"/>
    </row>
    <row r="1174" spans="1:6" x14ac:dyDescent="0.25">
      <c r="A1174" s="508"/>
      <c r="B1174" s="508"/>
      <c r="C1174" s="508"/>
      <c r="D1174" s="444" t="s">
        <v>6778</v>
      </c>
      <c r="E1174" s="508"/>
      <c r="F1174" s="508"/>
    </row>
    <row r="1175" spans="1:6" x14ac:dyDescent="0.25">
      <c r="A1175" s="508"/>
      <c r="B1175" s="508"/>
      <c r="C1175" s="508"/>
      <c r="D1175" s="444" t="s">
        <v>6778</v>
      </c>
      <c r="E1175" s="508"/>
      <c r="F1175" s="508"/>
    </row>
    <row r="1176" spans="1:6" x14ac:dyDescent="0.25">
      <c r="A1176" s="508"/>
      <c r="B1176" s="508"/>
      <c r="C1176" s="508"/>
      <c r="D1176" s="444" t="s">
        <v>6778</v>
      </c>
      <c r="E1176" s="508"/>
      <c r="F1176" s="508"/>
    </row>
    <row r="1177" spans="1:6" x14ac:dyDescent="0.25">
      <c r="A1177" s="508"/>
      <c r="B1177" s="508"/>
      <c r="C1177" s="508"/>
      <c r="D1177" s="444" t="s">
        <v>6778</v>
      </c>
      <c r="E1177" s="508"/>
      <c r="F1177" s="508"/>
    </row>
    <row r="1178" spans="1:6" x14ac:dyDescent="0.25">
      <c r="A1178" s="508"/>
      <c r="B1178" s="508"/>
      <c r="C1178" s="508"/>
      <c r="D1178" s="444" t="s">
        <v>6778</v>
      </c>
      <c r="E1178" s="508"/>
      <c r="F1178" s="508"/>
    </row>
    <row r="1179" spans="1:6" x14ac:dyDescent="0.25">
      <c r="A1179" s="508"/>
      <c r="B1179" s="508"/>
      <c r="C1179" s="508"/>
      <c r="D1179" s="444" t="s">
        <v>6778</v>
      </c>
      <c r="E1179" s="508"/>
      <c r="F1179" s="508"/>
    </row>
    <row r="1180" spans="1:6" x14ac:dyDescent="0.25">
      <c r="A1180" s="508"/>
      <c r="B1180" s="508"/>
      <c r="C1180" s="508"/>
      <c r="D1180" s="444" t="s">
        <v>6778</v>
      </c>
      <c r="E1180" s="508"/>
      <c r="F1180" s="508"/>
    </row>
    <row r="1181" spans="1:6" x14ac:dyDescent="0.25">
      <c r="A1181" s="508"/>
      <c r="B1181" s="508"/>
      <c r="C1181" s="508"/>
      <c r="D1181" s="444" t="s">
        <v>6778</v>
      </c>
      <c r="E1181" s="508"/>
      <c r="F1181" s="508"/>
    </row>
    <row r="1182" spans="1:6" x14ac:dyDescent="0.25">
      <c r="A1182" s="508"/>
      <c r="B1182" s="508"/>
      <c r="C1182" s="508"/>
      <c r="D1182" s="444" t="s">
        <v>6778</v>
      </c>
      <c r="E1182" s="508"/>
      <c r="F1182" s="508"/>
    </row>
    <row r="1183" spans="1:6" x14ac:dyDescent="0.25">
      <c r="A1183" s="508"/>
      <c r="B1183" s="508"/>
      <c r="C1183" s="508"/>
      <c r="D1183" s="444" t="s">
        <v>6778</v>
      </c>
      <c r="E1183" s="508"/>
      <c r="F1183" s="508"/>
    </row>
    <row r="1184" spans="1:6" x14ac:dyDescent="0.25">
      <c r="A1184" s="508"/>
      <c r="B1184" s="508"/>
      <c r="C1184" s="508"/>
      <c r="D1184" s="444" t="s">
        <v>6778</v>
      </c>
      <c r="E1184" s="508"/>
      <c r="F1184" s="508"/>
    </row>
    <row r="1185" spans="1:6" x14ac:dyDescent="0.25">
      <c r="A1185" s="508"/>
      <c r="B1185" s="508"/>
      <c r="C1185" s="508"/>
      <c r="D1185" s="444" t="s">
        <v>6778</v>
      </c>
      <c r="E1185" s="508"/>
      <c r="F1185" s="508"/>
    </row>
    <row r="1186" spans="1:6" x14ac:dyDescent="0.25">
      <c r="A1186" s="508"/>
      <c r="B1186" s="508"/>
      <c r="C1186" s="508"/>
      <c r="D1186" s="444" t="s">
        <v>6778</v>
      </c>
      <c r="E1186" s="508"/>
      <c r="F1186" s="508"/>
    </row>
    <row r="1187" spans="1:6" x14ac:dyDescent="0.25">
      <c r="A1187" s="508"/>
      <c r="B1187" s="508"/>
      <c r="C1187" s="508"/>
      <c r="D1187" s="444" t="s">
        <v>6778</v>
      </c>
      <c r="E1187" s="508"/>
      <c r="F1187" s="508"/>
    </row>
    <row r="1188" spans="1:6" x14ac:dyDescent="0.25">
      <c r="A1188" s="508"/>
      <c r="B1188" s="508"/>
      <c r="C1188" s="508"/>
      <c r="D1188" s="444" t="s">
        <v>6778</v>
      </c>
      <c r="E1188" s="508"/>
      <c r="F1188" s="508"/>
    </row>
    <row r="1189" spans="1:6" x14ac:dyDescent="0.25">
      <c r="A1189" s="508"/>
      <c r="B1189" s="508"/>
      <c r="C1189" s="508"/>
      <c r="D1189" s="444" t="s">
        <v>6778</v>
      </c>
      <c r="E1189" s="508"/>
      <c r="F1189" s="508"/>
    </row>
    <row r="1190" spans="1:6" x14ac:dyDescent="0.25">
      <c r="A1190" s="508"/>
      <c r="B1190" s="508"/>
      <c r="C1190" s="508"/>
      <c r="D1190" s="444" t="s">
        <v>6778</v>
      </c>
      <c r="E1190" s="508"/>
      <c r="F1190" s="508"/>
    </row>
    <row r="1191" spans="1:6" x14ac:dyDescent="0.25">
      <c r="A1191" s="508"/>
      <c r="B1191" s="508"/>
      <c r="C1191" s="508"/>
      <c r="D1191" s="444" t="s">
        <v>6778</v>
      </c>
      <c r="E1191" s="508"/>
      <c r="F1191" s="508"/>
    </row>
    <row r="1192" spans="1:6" x14ac:dyDescent="0.25">
      <c r="A1192" s="508"/>
      <c r="B1192" s="508"/>
      <c r="C1192" s="508"/>
      <c r="D1192" s="444" t="s">
        <v>6778</v>
      </c>
      <c r="E1192" s="508"/>
      <c r="F1192" s="508"/>
    </row>
    <row r="1193" spans="1:6" x14ac:dyDescent="0.25">
      <c r="A1193" s="508"/>
      <c r="B1193" s="508"/>
      <c r="C1193" s="508"/>
      <c r="D1193" s="444" t="s">
        <v>6778</v>
      </c>
      <c r="E1193" s="508"/>
      <c r="F1193" s="508"/>
    </row>
    <row r="1194" spans="1:6" x14ac:dyDescent="0.25">
      <c r="A1194" s="508"/>
      <c r="B1194" s="508"/>
      <c r="C1194" s="508"/>
      <c r="D1194" s="444" t="s">
        <v>6778</v>
      </c>
      <c r="E1194" s="508"/>
      <c r="F1194" s="508"/>
    </row>
    <row r="1195" spans="1:6" x14ac:dyDescent="0.25">
      <c r="A1195" s="508"/>
      <c r="B1195" s="508"/>
      <c r="C1195" s="508"/>
      <c r="D1195" s="444" t="s">
        <v>6778</v>
      </c>
      <c r="E1195" s="508"/>
      <c r="F1195" s="508"/>
    </row>
    <row r="1196" spans="1:6" x14ac:dyDescent="0.25">
      <c r="A1196" s="508"/>
      <c r="B1196" s="508"/>
      <c r="C1196" s="508"/>
      <c r="D1196" s="444" t="s">
        <v>6778</v>
      </c>
      <c r="E1196" s="508"/>
      <c r="F1196" s="508"/>
    </row>
    <row r="1197" spans="1:6" x14ac:dyDescent="0.25">
      <c r="A1197" s="508"/>
      <c r="B1197" s="508"/>
      <c r="C1197" s="508"/>
      <c r="D1197" s="444" t="s">
        <v>6778</v>
      </c>
      <c r="E1197" s="508"/>
      <c r="F1197" s="508"/>
    </row>
    <row r="1198" spans="1:6" x14ac:dyDescent="0.25">
      <c r="A1198" s="508"/>
      <c r="B1198" s="508"/>
      <c r="C1198" s="508"/>
      <c r="D1198" s="444" t="s">
        <v>6778</v>
      </c>
      <c r="E1198" s="508"/>
      <c r="F1198" s="508"/>
    </row>
    <row r="1199" spans="1:6" x14ac:dyDescent="0.25">
      <c r="A1199" s="508"/>
      <c r="B1199" s="508"/>
      <c r="C1199" s="508"/>
      <c r="D1199" s="444" t="s">
        <v>6778</v>
      </c>
      <c r="E1199" s="508"/>
      <c r="F1199" s="508"/>
    </row>
    <row r="1200" spans="1:6" x14ac:dyDescent="0.25">
      <c r="A1200" s="508"/>
      <c r="B1200" s="508"/>
      <c r="C1200" s="508"/>
      <c r="D1200" s="444" t="s">
        <v>6778</v>
      </c>
      <c r="E1200" s="508"/>
      <c r="F1200" s="508"/>
    </row>
    <row r="1201" spans="1:6" x14ac:dyDescent="0.25">
      <c r="A1201" s="508"/>
      <c r="B1201" s="508"/>
      <c r="C1201" s="508"/>
      <c r="D1201" s="444" t="s">
        <v>6778</v>
      </c>
      <c r="E1201" s="508"/>
      <c r="F1201" s="508"/>
    </row>
    <row r="1202" spans="1:6" x14ac:dyDescent="0.25">
      <c r="A1202" s="508"/>
      <c r="B1202" s="508"/>
      <c r="C1202" s="508"/>
      <c r="D1202" s="444" t="s">
        <v>6778</v>
      </c>
      <c r="E1202" s="508"/>
      <c r="F1202" s="508"/>
    </row>
    <row r="1203" spans="1:6" x14ac:dyDescent="0.25">
      <c r="A1203" s="508"/>
      <c r="B1203" s="508"/>
      <c r="C1203" s="508"/>
      <c r="D1203" s="444" t="s">
        <v>6778</v>
      </c>
      <c r="E1203" s="508"/>
      <c r="F1203" s="508"/>
    </row>
    <row r="1204" spans="1:6" x14ac:dyDescent="0.25">
      <c r="A1204" s="508"/>
      <c r="B1204" s="508"/>
      <c r="C1204" s="508"/>
      <c r="D1204" s="444" t="s">
        <v>6778</v>
      </c>
      <c r="E1204" s="508"/>
      <c r="F1204" s="508"/>
    </row>
    <row r="1205" spans="1:6" x14ac:dyDescent="0.25">
      <c r="A1205" s="508"/>
      <c r="B1205" s="508"/>
      <c r="C1205" s="508"/>
      <c r="D1205" s="444" t="s">
        <v>6778</v>
      </c>
      <c r="E1205" s="508"/>
      <c r="F1205" s="508"/>
    </row>
    <row r="1206" spans="1:6" x14ac:dyDescent="0.25">
      <c r="A1206" s="508"/>
      <c r="B1206" s="508"/>
      <c r="C1206" s="508"/>
      <c r="D1206" s="444" t="s">
        <v>6778</v>
      </c>
      <c r="E1206" s="508"/>
      <c r="F1206" s="508"/>
    </row>
    <row r="1207" spans="1:6" x14ac:dyDescent="0.25">
      <c r="A1207" s="508"/>
      <c r="B1207" s="508"/>
      <c r="C1207" s="508"/>
      <c r="D1207" s="444" t="s">
        <v>6778</v>
      </c>
      <c r="E1207" s="508"/>
      <c r="F1207" s="508"/>
    </row>
    <row r="1208" spans="1:6" x14ac:dyDescent="0.25">
      <c r="A1208" s="508"/>
      <c r="B1208" s="508"/>
      <c r="C1208" s="508"/>
      <c r="D1208" s="444" t="s">
        <v>6778</v>
      </c>
      <c r="E1208" s="508"/>
      <c r="F1208" s="508"/>
    </row>
    <row r="1209" spans="1:6" x14ac:dyDescent="0.25">
      <c r="A1209" s="508"/>
      <c r="B1209" s="508"/>
      <c r="C1209" s="508"/>
      <c r="D1209" s="444" t="s">
        <v>6778</v>
      </c>
      <c r="E1209" s="508"/>
      <c r="F1209" s="508"/>
    </row>
    <row r="1210" spans="1:6" x14ac:dyDescent="0.25">
      <c r="A1210" s="508"/>
      <c r="B1210" s="508"/>
      <c r="C1210" s="508"/>
      <c r="D1210" s="444" t="s">
        <v>6778</v>
      </c>
      <c r="E1210" s="508"/>
      <c r="F1210" s="508"/>
    </row>
    <row r="1211" spans="1:6" x14ac:dyDescent="0.25">
      <c r="A1211" s="508"/>
      <c r="B1211" s="508"/>
      <c r="C1211" s="508"/>
      <c r="D1211" s="444" t="s">
        <v>6778</v>
      </c>
      <c r="E1211" s="508"/>
      <c r="F1211" s="508"/>
    </row>
    <row r="1212" spans="1:6" x14ac:dyDescent="0.25">
      <c r="A1212" s="508"/>
      <c r="B1212" s="508"/>
      <c r="C1212" s="508"/>
      <c r="D1212" s="444" t="s">
        <v>6778</v>
      </c>
      <c r="E1212" s="508"/>
      <c r="F1212" s="508"/>
    </row>
    <row r="1213" spans="1:6" x14ac:dyDescent="0.25">
      <c r="A1213" s="508"/>
      <c r="B1213" s="508"/>
      <c r="C1213" s="508"/>
      <c r="D1213" s="444" t="s">
        <v>6778</v>
      </c>
      <c r="E1213" s="508"/>
      <c r="F1213" s="508"/>
    </row>
    <row r="1214" spans="1:6" x14ac:dyDescent="0.25">
      <c r="A1214" s="508"/>
      <c r="B1214" s="508"/>
      <c r="C1214" s="508"/>
      <c r="D1214" s="444" t="s">
        <v>6778</v>
      </c>
      <c r="E1214" s="508"/>
      <c r="F1214" s="508"/>
    </row>
    <row r="1215" spans="1:6" x14ac:dyDescent="0.25">
      <c r="A1215" s="508"/>
      <c r="B1215" s="508"/>
      <c r="C1215" s="508"/>
      <c r="D1215" s="444" t="s">
        <v>6778</v>
      </c>
      <c r="E1215" s="508"/>
      <c r="F1215" s="508"/>
    </row>
    <row r="1216" spans="1:6" x14ac:dyDescent="0.25">
      <c r="A1216" s="508"/>
      <c r="B1216" s="508"/>
      <c r="C1216" s="508"/>
      <c r="D1216" s="444" t="s">
        <v>6778</v>
      </c>
      <c r="E1216" s="508"/>
      <c r="F1216" s="508"/>
    </row>
    <row r="1217" spans="1:6" x14ac:dyDescent="0.25">
      <c r="A1217" s="508"/>
      <c r="B1217" s="508"/>
      <c r="C1217" s="508"/>
      <c r="D1217" s="444" t="s">
        <v>6778</v>
      </c>
      <c r="E1217" s="508"/>
      <c r="F1217" s="508"/>
    </row>
    <row r="1218" spans="1:6" x14ac:dyDescent="0.25">
      <c r="A1218" s="508"/>
      <c r="B1218" s="508"/>
      <c r="C1218" s="508"/>
      <c r="D1218" s="444" t="s">
        <v>6778</v>
      </c>
      <c r="E1218" s="508"/>
      <c r="F1218" s="508"/>
    </row>
    <row r="1219" spans="1:6" x14ac:dyDescent="0.25">
      <c r="A1219" s="508"/>
      <c r="B1219" s="508"/>
      <c r="C1219" s="508"/>
      <c r="D1219" s="444" t="s">
        <v>6778</v>
      </c>
      <c r="E1219" s="508"/>
      <c r="F1219" s="508"/>
    </row>
    <row r="1220" spans="1:6" x14ac:dyDescent="0.25">
      <c r="A1220" s="508"/>
      <c r="B1220" s="508"/>
      <c r="C1220" s="508"/>
      <c r="D1220" s="444" t="s">
        <v>6778</v>
      </c>
      <c r="E1220" s="508"/>
      <c r="F1220" s="508"/>
    </row>
    <row r="1221" spans="1:6" x14ac:dyDescent="0.25">
      <c r="A1221" s="508"/>
      <c r="B1221" s="508"/>
      <c r="C1221" s="508"/>
      <c r="D1221" s="444" t="s">
        <v>6778</v>
      </c>
      <c r="E1221" s="508"/>
      <c r="F1221" s="508"/>
    </row>
    <row r="1222" spans="1:6" x14ac:dyDescent="0.25">
      <c r="A1222" s="508"/>
      <c r="B1222" s="508"/>
      <c r="C1222" s="508"/>
      <c r="D1222" s="444" t="s">
        <v>6778</v>
      </c>
      <c r="E1222" s="508"/>
      <c r="F1222" s="508"/>
    </row>
    <row r="1223" spans="1:6" x14ac:dyDescent="0.25">
      <c r="A1223" s="508"/>
      <c r="B1223" s="508"/>
      <c r="C1223" s="508"/>
      <c r="D1223" s="444" t="s">
        <v>6778</v>
      </c>
      <c r="E1223" s="508"/>
      <c r="F1223" s="508"/>
    </row>
    <row r="1224" spans="1:6" x14ac:dyDescent="0.25">
      <c r="A1224" s="508"/>
      <c r="B1224" s="508"/>
      <c r="C1224" s="508"/>
      <c r="D1224" s="444" t="s">
        <v>6778</v>
      </c>
      <c r="E1224" s="508"/>
      <c r="F1224" s="508"/>
    </row>
    <row r="1225" spans="1:6" x14ac:dyDescent="0.25">
      <c r="A1225" s="508"/>
      <c r="B1225" s="508"/>
      <c r="C1225" s="508"/>
      <c r="D1225" s="444" t="s">
        <v>6778</v>
      </c>
      <c r="E1225" s="508"/>
      <c r="F1225" s="508"/>
    </row>
    <row r="1226" spans="1:6" x14ac:dyDescent="0.25">
      <c r="A1226" s="508"/>
      <c r="B1226" s="508"/>
      <c r="C1226" s="508"/>
      <c r="D1226" s="444" t="s">
        <v>6778</v>
      </c>
      <c r="E1226" s="508"/>
      <c r="F1226" s="508"/>
    </row>
    <row r="1227" spans="1:6" x14ac:dyDescent="0.25">
      <c r="A1227" s="508"/>
      <c r="B1227" s="508"/>
      <c r="C1227" s="508"/>
      <c r="D1227" s="444" t="s">
        <v>6778</v>
      </c>
      <c r="E1227" s="508"/>
      <c r="F1227" s="508"/>
    </row>
    <row r="1228" spans="1:6" x14ac:dyDescent="0.25">
      <c r="A1228" s="508"/>
      <c r="B1228" s="508"/>
      <c r="C1228" s="508"/>
      <c r="D1228" s="444" t="s">
        <v>6778</v>
      </c>
      <c r="E1228" s="508"/>
      <c r="F1228" s="508"/>
    </row>
    <row r="1229" spans="1:6" x14ac:dyDescent="0.25">
      <c r="A1229" s="508"/>
      <c r="B1229" s="508"/>
      <c r="C1229" s="508"/>
      <c r="D1229" s="444" t="s">
        <v>6778</v>
      </c>
      <c r="E1229" s="508"/>
      <c r="F1229" s="508"/>
    </row>
    <row r="1230" spans="1:6" x14ac:dyDescent="0.25">
      <c r="A1230" s="508"/>
      <c r="B1230" s="508"/>
      <c r="C1230" s="508"/>
      <c r="D1230" s="444" t="s">
        <v>6778</v>
      </c>
      <c r="E1230" s="508"/>
      <c r="F1230" s="508"/>
    </row>
    <row r="1231" spans="1:6" x14ac:dyDescent="0.25">
      <c r="A1231" s="508"/>
      <c r="B1231" s="508"/>
      <c r="C1231" s="508"/>
      <c r="D1231" s="444" t="s">
        <v>6778</v>
      </c>
      <c r="E1231" s="508"/>
      <c r="F1231" s="508"/>
    </row>
    <row r="1232" spans="1:6" x14ac:dyDescent="0.25">
      <c r="A1232" s="508"/>
      <c r="B1232" s="508"/>
      <c r="C1232" s="508"/>
      <c r="D1232" s="444" t="s">
        <v>6778</v>
      </c>
      <c r="E1232" s="508"/>
      <c r="F1232" s="508"/>
    </row>
    <row r="1233" spans="1:6" x14ac:dyDescent="0.25">
      <c r="A1233" s="508"/>
      <c r="B1233" s="508"/>
      <c r="C1233" s="508"/>
      <c r="D1233" s="444" t="s">
        <v>6778</v>
      </c>
      <c r="E1233" s="508"/>
      <c r="F1233" s="508"/>
    </row>
    <row r="1234" spans="1:6" x14ac:dyDescent="0.25">
      <c r="A1234" s="508"/>
      <c r="B1234" s="508"/>
      <c r="C1234" s="508"/>
      <c r="D1234" s="444" t="s">
        <v>6778</v>
      </c>
      <c r="E1234" s="508"/>
      <c r="F1234" s="508"/>
    </row>
    <row r="1235" spans="1:6" x14ac:dyDescent="0.25">
      <c r="A1235" s="508"/>
      <c r="B1235" s="508"/>
      <c r="C1235" s="508"/>
      <c r="D1235" s="444" t="s">
        <v>6778</v>
      </c>
      <c r="E1235" s="508"/>
      <c r="F1235" s="508"/>
    </row>
    <row r="1236" spans="1:6" x14ac:dyDescent="0.25">
      <c r="A1236" s="508"/>
      <c r="B1236" s="508"/>
      <c r="C1236" s="508"/>
      <c r="D1236" s="444" t="s">
        <v>6778</v>
      </c>
      <c r="E1236" s="508"/>
      <c r="F1236" s="508"/>
    </row>
    <row r="1237" spans="1:6" x14ac:dyDescent="0.25">
      <c r="A1237" s="508"/>
      <c r="B1237" s="508"/>
      <c r="C1237" s="508"/>
      <c r="D1237" s="444" t="s">
        <v>6778</v>
      </c>
      <c r="E1237" s="508"/>
      <c r="F1237" s="508"/>
    </row>
    <row r="1238" spans="1:6" x14ac:dyDescent="0.25">
      <c r="A1238" s="508"/>
      <c r="B1238" s="508"/>
      <c r="C1238" s="508"/>
      <c r="D1238" s="444" t="s">
        <v>6778</v>
      </c>
      <c r="E1238" s="508"/>
      <c r="F1238" s="508"/>
    </row>
    <row r="1239" spans="1:6" x14ac:dyDescent="0.25">
      <c r="A1239" s="508"/>
      <c r="B1239" s="508"/>
      <c r="C1239" s="508"/>
      <c r="D1239" s="444" t="s">
        <v>6778</v>
      </c>
      <c r="E1239" s="508"/>
      <c r="F1239" s="508"/>
    </row>
    <row r="1240" spans="1:6" x14ac:dyDescent="0.25">
      <c r="A1240" s="508"/>
      <c r="B1240" s="508"/>
      <c r="C1240" s="508"/>
      <c r="D1240" s="444" t="s">
        <v>6778</v>
      </c>
      <c r="E1240" s="508"/>
      <c r="F1240" s="508"/>
    </row>
    <row r="1241" spans="1:6" x14ac:dyDescent="0.25">
      <c r="A1241" s="508"/>
      <c r="B1241" s="508"/>
      <c r="C1241" s="508"/>
      <c r="D1241" s="444" t="s">
        <v>6778</v>
      </c>
      <c r="E1241" s="508"/>
      <c r="F1241" s="508"/>
    </row>
    <row r="1242" spans="1:6" x14ac:dyDescent="0.25">
      <c r="A1242" s="508"/>
      <c r="B1242" s="508"/>
      <c r="C1242" s="508"/>
      <c r="D1242" s="444" t="s">
        <v>6778</v>
      </c>
      <c r="E1242" s="508"/>
      <c r="F1242" s="508"/>
    </row>
    <row r="1243" spans="1:6" x14ac:dyDescent="0.25">
      <c r="A1243" s="508"/>
      <c r="B1243" s="508"/>
      <c r="C1243" s="508"/>
      <c r="D1243" s="444" t="s">
        <v>6778</v>
      </c>
      <c r="E1243" s="508"/>
      <c r="F1243" s="508"/>
    </row>
    <row r="1244" spans="1:6" x14ac:dyDescent="0.25">
      <c r="A1244" s="508"/>
      <c r="B1244" s="508"/>
      <c r="C1244" s="508"/>
      <c r="D1244" s="444" t="s">
        <v>6778</v>
      </c>
      <c r="E1244" s="508"/>
      <c r="F1244" s="508"/>
    </row>
    <row r="1245" spans="1:6" x14ac:dyDescent="0.25">
      <c r="A1245" s="508"/>
      <c r="B1245" s="508"/>
      <c r="C1245" s="508"/>
      <c r="D1245" s="444" t="s">
        <v>6778</v>
      </c>
      <c r="E1245" s="508"/>
      <c r="F1245" s="508"/>
    </row>
    <row r="1246" spans="1:6" x14ac:dyDescent="0.25">
      <c r="A1246" s="508"/>
      <c r="B1246" s="508"/>
      <c r="C1246" s="508"/>
      <c r="D1246" s="444" t="s">
        <v>6778</v>
      </c>
      <c r="E1246" s="508"/>
      <c r="F1246" s="508"/>
    </row>
    <row r="1247" spans="1:6" x14ac:dyDescent="0.25">
      <c r="A1247" s="508"/>
      <c r="B1247" s="508"/>
      <c r="C1247" s="508"/>
      <c r="D1247" s="444" t="s">
        <v>6778</v>
      </c>
      <c r="E1247" s="508"/>
      <c r="F1247" s="508"/>
    </row>
    <row r="1248" spans="1:6" x14ac:dyDescent="0.25">
      <c r="A1248" s="508"/>
      <c r="B1248" s="508"/>
      <c r="C1248" s="508"/>
      <c r="D1248" s="444" t="s">
        <v>6778</v>
      </c>
      <c r="E1248" s="508"/>
      <c r="F1248" s="508"/>
    </row>
    <row r="1249" spans="1:6" x14ac:dyDescent="0.25">
      <c r="A1249" s="508"/>
      <c r="B1249" s="508"/>
      <c r="C1249" s="508"/>
      <c r="D1249" s="444" t="s">
        <v>6778</v>
      </c>
      <c r="E1249" s="508"/>
      <c r="F1249" s="508"/>
    </row>
    <row r="1250" spans="1:6" x14ac:dyDescent="0.25">
      <c r="A1250" s="508"/>
      <c r="B1250" s="508"/>
      <c r="C1250" s="508"/>
      <c r="D1250" s="444" t="s">
        <v>6778</v>
      </c>
      <c r="E1250" s="508"/>
      <c r="F1250" s="508"/>
    </row>
    <row r="1251" spans="1:6" x14ac:dyDescent="0.25">
      <c r="A1251" s="508"/>
      <c r="B1251" s="508"/>
      <c r="C1251" s="508"/>
      <c r="D1251" s="444" t="s">
        <v>6778</v>
      </c>
      <c r="E1251" s="508"/>
      <c r="F1251" s="508"/>
    </row>
    <row r="1252" spans="1:6" x14ac:dyDescent="0.25">
      <c r="A1252" s="508"/>
      <c r="B1252" s="508"/>
      <c r="C1252" s="508"/>
      <c r="D1252" s="444" t="s">
        <v>6778</v>
      </c>
      <c r="E1252" s="508"/>
      <c r="F1252" s="508"/>
    </row>
    <row r="1253" spans="1:6" x14ac:dyDescent="0.25">
      <c r="A1253" s="508"/>
      <c r="B1253" s="508"/>
      <c r="C1253" s="508"/>
      <c r="D1253" s="444" t="s">
        <v>6778</v>
      </c>
      <c r="E1253" s="508"/>
      <c r="F1253" s="508"/>
    </row>
    <row r="1254" spans="1:6" x14ac:dyDescent="0.25">
      <c r="A1254" s="508"/>
      <c r="B1254" s="508"/>
      <c r="C1254" s="508"/>
      <c r="D1254" s="444" t="s">
        <v>6778</v>
      </c>
      <c r="E1254" s="508"/>
      <c r="F1254" s="508"/>
    </row>
    <row r="1255" spans="1:6" x14ac:dyDescent="0.25">
      <c r="A1255" s="508"/>
      <c r="B1255" s="508"/>
      <c r="C1255" s="508"/>
      <c r="D1255" s="444" t="s">
        <v>6778</v>
      </c>
      <c r="E1255" s="508"/>
      <c r="F1255" s="508"/>
    </row>
    <row r="1256" spans="1:6" x14ac:dyDescent="0.25">
      <c r="A1256" s="508"/>
      <c r="B1256" s="508"/>
      <c r="C1256" s="508"/>
      <c r="D1256" s="444" t="s">
        <v>6778</v>
      </c>
      <c r="E1256" s="508"/>
      <c r="F1256" s="508"/>
    </row>
    <row r="1257" spans="1:6" x14ac:dyDescent="0.25">
      <c r="A1257" s="508"/>
      <c r="B1257" s="508"/>
      <c r="C1257" s="508"/>
      <c r="D1257" s="444" t="s">
        <v>6778</v>
      </c>
      <c r="E1257" s="508"/>
      <c r="F1257" s="508"/>
    </row>
    <row r="1258" spans="1:6" x14ac:dyDescent="0.25">
      <c r="A1258" s="508"/>
      <c r="B1258" s="508"/>
      <c r="C1258" s="508"/>
      <c r="D1258" s="444" t="s">
        <v>6778</v>
      </c>
      <c r="E1258" s="508"/>
      <c r="F1258" s="508"/>
    </row>
    <row r="1259" spans="1:6" x14ac:dyDescent="0.25">
      <c r="A1259" s="508"/>
      <c r="B1259" s="508"/>
      <c r="C1259" s="508"/>
      <c r="D1259" s="444" t="s">
        <v>6778</v>
      </c>
      <c r="E1259" s="508"/>
      <c r="F1259" s="508"/>
    </row>
    <row r="1260" spans="1:6" x14ac:dyDescent="0.25">
      <c r="A1260" s="508"/>
      <c r="B1260" s="508"/>
      <c r="C1260" s="508"/>
      <c r="D1260" s="444" t="s">
        <v>6778</v>
      </c>
      <c r="E1260" s="508"/>
      <c r="F1260" s="508"/>
    </row>
    <row r="1261" spans="1:6" x14ac:dyDescent="0.25">
      <c r="A1261" s="508"/>
      <c r="B1261" s="508"/>
      <c r="C1261" s="508"/>
      <c r="D1261" s="444" t="s">
        <v>6778</v>
      </c>
      <c r="E1261" s="508"/>
      <c r="F1261" s="508"/>
    </row>
    <row r="1262" spans="1:6" x14ac:dyDescent="0.25">
      <c r="A1262" s="508"/>
      <c r="B1262" s="508"/>
      <c r="C1262" s="508"/>
      <c r="D1262" s="444" t="s">
        <v>6778</v>
      </c>
      <c r="E1262" s="508"/>
      <c r="F1262" s="508"/>
    </row>
    <row r="1263" spans="1:6" x14ac:dyDescent="0.25">
      <c r="A1263" s="508"/>
      <c r="B1263" s="508"/>
      <c r="C1263" s="508"/>
      <c r="D1263" s="444" t="s">
        <v>6778</v>
      </c>
      <c r="E1263" s="508"/>
      <c r="F1263" s="508"/>
    </row>
    <row r="1264" spans="1:6" x14ac:dyDescent="0.25">
      <c r="A1264" s="508"/>
      <c r="B1264" s="508"/>
      <c r="C1264" s="508"/>
      <c r="D1264" s="444" t="s">
        <v>6778</v>
      </c>
      <c r="E1264" s="508"/>
      <c r="F1264" s="508"/>
    </row>
    <row r="1265" spans="1:6" x14ac:dyDescent="0.25">
      <c r="A1265" s="508"/>
      <c r="B1265" s="508"/>
      <c r="C1265" s="508"/>
      <c r="D1265" s="444" t="s">
        <v>6778</v>
      </c>
      <c r="E1265" s="508"/>
      <c r="F1265" s="508"/>
    </row>
    <row r="1266" spans="1:6" x14ac:dyDescent="0.25">
      <c r="A1266" s="508"/>
      <c r="B1266" s="508"/>
      <c r="C1266" s="508"/>
      <c r="D1266" s="444" t="s">
        <v>6778</v>
      </c>
      <c r="E1266" s="508"/>
      <c r="F1266" s="508"/>
    </row>
    <row r="1267" spans="1:6" x14ac:dyDescent="0.25">
      <c r="A1267" s="508"/>
      <c r="B1267" s="508"/>
      <c r="C1267" s="508"/>
      <c r="D1267" s="444" t="s">
        <v>6778</v>
      </c>
      <c r="E1267" s="508"/>
      <c r="F1267" s="508"/>
    </row>
    <row r="1268" spans="1:6" x14ac:dyDescent="0.25">
      <c r="A1268" s="508"/>
      <c r="B1268" s="508"/>
      <c r="C1268" s="508"/>
      <c r="D1268" s="444" t="s">
        <v>6778</v>
      </c>
      <c r="E1268" s="508"/>
      <c r="F1268" s="508"/>
    </row>
    <row r="1269" spans="1:6" x14ac:dyDescent="0.25">
      <c r="A1269" s="508"/>
      <c r="B1269" s="508"/>
      <c r="C1269" s="508"/>
      <c r="D1269" s="444" t="s">
        <v>6778</v>
      </c>
      <c r="E1269" s="508"/>
      <c r="F1269" s="508"/>
    </row>
    <row r="1270" spans="1:6" x14ac:dyDescent="0.25">
      <c r="A1270" s="508"/>
      <c r="B1270" s="508"/>
      <c r="C1270" s="508"/>
      <c r="D1270" s="444" t="s">
        <v>6778</v>
      </c>
      <c r="E1270" s="508"/>
      <c r="F1270" s="508"/>
    </row>
    <row r="1271" spans="1:6" x14ac:dyDescent="0.25">
      <c r="A1271" s="508"/>
      <c r="B1271" s="508"/>
      <c r="C1271" s="508"/>
      <c r="D1271" s="444" t="s">
        <v>6778</v>
      </c>
      <c r="E1271" s="508"/>
      <c r="F1271" s="508"/>
    </row>
    <row r="1272" spans="1:6" x14ac:dyDescent="0.25">
      <c r="A1272" s="508"/>
      <c r="B1272" s="508"/>
      <c r="C1272" s="508"/>
      <c r="D1272" s="444" t="s">
        <v>6778</v>
      </c>
      <c r="E1272" s="508"/>
      <c r="F1272" s="508"/>
    </row>
    <row r="1273" spans="1:6" x14ac:dyDescent="0.25">
      <c r="A1273" s="508"/>
      <c r="B1273" s="508"/>
      <c r="C1273" s="508"/>
      <c r="D1273" s="444" t="s">
        <v>6778</v>
      </c>
      <c r="E1273" s="508"/>
      <c r="F1273" s="508"/>
    </row>
    <row r="1274" spans="1:6" x14ac:dyDescent="0.25">
      <c r="A1274" s="508"/>
      <c r="B1274" s="508"/>
      <c r="C1274" s="508"/>
      <c r="D1274" s="444" t="s">
        <v>6778</v>
      </c>
      <c r="E1274" s="508"/>
      <c r="F1274" s="508"/>
    </row>
    <row r="1275" spans="1:6" x14ac:dyDescent="0.25">
      <c r="A1275" s="508"/>
      <c r="B1275" s="508"/>
      <c r="C1275" s="508"/>
      <c r="D1275" s="444" t="s">
        <v>6778</v>
      </c>
      <c r="E1275" s="508"/>
      <c r="F1275" s="508"/>
    </row>
    <row r="1276" spans="1:6" x14ac:dyDescent="0.25">
      <c r="A1276" s="508"/>
      <c r="B1276" s="508"/>
      <c r="C1276" s="508"/>
      <c r="D1276" s="444" t="s">
        <v>6778</v>
      </c>
      <c r="E1276" s="508"/>
      <c r="F1276" s="508"/>
    </row>
    <row r="1277" spans="1:6" x14ac:dyDescent="0.25">
      <c r="A1277" s="508"/>
      <c r="B1277" s="508"/>
      <c r="C1277" s="508"/>
      <c r="D1277" s="444" t="s">
        <v>6778</v>
      </c>
      <c r="E1277" s="508"/>
      <c r="F1277" s="508"/>
    </row>
    <row r="1278" spans="1:6" x14ac:dyDescent="0.25">
      <c r="A1278" s="508"/>
      <c r="B1278" s="508"/>
      <c r="C1278" s="508"/>
      <c r="D1278" s="444" t="s">
        <v>6778</v>
      </c>
      <c r="E1278" s="508"/>
      <c r="F1278" s="508"/>
    </row>
    <row r="1279" spans="1:6" x14ac:dyDescent="0.25">
      <c r="A1279" s="508"/>
      <c r="B1279" s="508"/>
      <c r="C1279" s="508"/>
      <c r="D1279" s="444" t="s">
        <v>6778</v>
      </c>
      <c r="E1279" s="508"/>
      <c r="F1279" s="508"/>
    </row>
    <row r="1280" spans="1:6" x14ac:dyDescent="0.25">
      <c r="A1280" s="508"/>
      <c r="B1280" s="508"/>
      <c r="C1280" s="508"/>
      <c r="D1280" s="444" t="s">
        <v>6778</v>
      </c>
      <c r="E1280" s="508"/>
      <c r="F1280" s="508"/>
    </row>
    <row r="1281" spans="1:6" x14ac:dyDescent="0.25">
      <c r="A1281" s="508"/>
      <c r="B1281" s="508"/>
      <c r="C1281" s="508"/>
      <c r="D1281" s="444" t="s">
        <v>6778</v>
      </c>
      <c r="E1281" s="508"/>
      <c r="F1281" s="508"/>
    </row>
    <row r="1282" spans="1:6" x14ac:dyDescent="0.25">
      <c r="A1282" s="508"/>
      <c r="B1282" s="508"/>
      <c r="C1282" s="508"/>
      <c r="D1282" s="444" t="s">
        <v>6778</v>
      </c>
      <c r="E1282" s="508"/>
      <c r="F1282" s="508"/>
    </row>
    <row r="1283" spans="1:6" x14ac:dyDescent="0.25">
      <c r="A1283" s="508"/>
      <c r="B1283" s="508"/>
      <c r="C1283" s="508"/>
      <c r="D1283" s="444" t="s">
        <v>6778</v>
      </c>
      <c r="E1283" s="508"/>
      <c r="F1283" s="508"/>
    </row>
    <row r="1284" spans="1:6" x14ac:dyDescent="0.25">
      <c r="A1284" s="508"/>
      <c r="B1284" s="508"/>
      <c r="C1284" s="508"/>
      <c r="D1284" s="444" t="s">
        <v>6778</v>
      </c>
      <c r="E1284" s="508"/>
      <c r="F1284" s="508"/>
    </row>
    <row r="1285" spans="1:6" x14ac:dyDescent="0.25">
      <c r="A1285" s="508"/>
      <c r="B1285" s="508"/>
      <c r="C1285" s="508"/>
      <c r="D1285" s="444" t="s">
        <v>6778</v>
      </c>
      <c r="E1285" s="508"/>
      <c r="F1285" s="508"/>
    </row>
    <row r="1286" spans="1:6" x14ac:dyDescent="0.25">
      <c r="A1286" s="508"/>
      <c r="B1286" s="508"/>
      <c r="C1286" s="508"/>
      <c r="D1286" s="444" t="s">
        <v>6778</v>
      </c>
      <c r="E1286" s="508"/>
      <c r="F1286" s="508"/>
    </row>
    <row r="1287" spans="1:6" x14ac:dyDescent="0.25">
      <c r="A1287" s="508"/>
      <c r="B1287" s="508"/>
      <c r="C1287" s="508"/>
      <c r="D1287" s="444" t="s">
        <v>6778</v>
      </c>
      <c r="E1287" s="508"/>
      <c r="F1287" s="508"/>
    </row>
    <row r="1288" spans="1:6" x14ac:dyDescent="0.25">
      <c r="A1288" s="508"/>
      <c r="B1288" s="508"/>
      <c r="C1288" s="508"/>
      <c r="D1288" s="444" t="s">
        <v>6778</v>
      </c>
      <c r="E1288" s="508"/>
      <c r="F1288" s="508"/>
    </row>
    <row r="1289" spans="1:6" x14ac:dyDescent="0.25">
      <c r="A1289" s="508"/>
      <c r="B1289" s="508"/>
      <c r="C1289" s="508"/>
      <c r="D1289" s="444" t="s">
        <v>6778</v>
      </c>
      <c r="E1289" s="508"/>
      <c r="F1289" s="508"/>
    </row>
    <row r="1290" spans="1:6" x14ac:dyDescent="0.25">
      <c r="A1290" s="508"/>
      <c r="B1290" s="508"/>
      <c r="C1290" s="508"/>
      <c r="D1290" s="444" t="s">
        <v>6778</v>
      </c>
      <c r="E1290" s="508"/>
      <c r="F1290" s="508"/>
    </row>
    <row r="1291" spans="1:6" x14ac:dyDescent="0.25">
      <c r="A1291" s="508"/>
      <c r="B1291" s="508"/>
      <c r="C1291" s="508"/>
      <c r="D1291" s="444" t="s">
        <v>6778</v>
      </c>
      <c r="E1291" s="508"/>
      <c r="F1291" s="508"/>
    </row>
    <row r="1292" spans="1:6" x14ac:dyDescent="0.25">
      <c r="A1292" s="508"/>
      <c r="B1292" s="508"/>
      <c r="C1292" s="508"/>
      <c r="D1292" s="444" t="s">
        <v>6778</v>
      </c>
      <c r="E1292" s="508"/>
      <c r="F1292" s="508"/>
    </row>
    <row r="1293" spans="1:6" x14ac:dyDescent="0.25">
      <c r="A1293" s="508"/>
      <c r="B1293" s="508"/>
      <c r="C1293" s="508"/>
      <c r="D1293" s="444" t="s">
        <v>6778</v>
      </c>
      <c r="E1293" s="508"/>
      <c r="F1293" s="508"/>
    </row>
    <row r="1294" spans="1:6" x14ac:dyDescent="0.25">
      <c r="A1294" s="508"/>
      <c r="B1294" s="508"/>
      <c r="C1294" s="508"/>
      <c r="D1294" s="444" t="s">
        <v>6778</v>
      </c>
      <c r="E1294" s="508"/>
      <c r="F1294" s="508"/>
    </row>
    <row r="1295" spans="1:6" x14ac:dyDescent="0.25">
      <c r="A1295" s="508"/>
      <c r="B1295" s="508"/>
      <c r="C1295" s="508"/>
      <c r="D1295" s="444" t="s">
        <v>6778</v>
      </c>
      <c r="E1295" s="508"/>
      <c r="F1295" s="508"/>
    </row>
    <row r="1296" spans="1:6" x14ac:dyDescent="0.25">
      <c r="A1296" s="508"/>
      <c r="B1296" s="508"/>
      <c r="C1296" s="508"/>
      <c r="D1296" s="444" t="s">
        <v>6778</v>
      </c>
      <c r="E1296" s="508"/>
      <c r="F1296" s="508"/>
    </row>
    <row r="1297" spans="1:6" x14ac:dyDescent="0.25">
      <c r="A1297" s="508"/>
      <c r="B1297" s="508"/>
      <c r="C1297" s="508"/>
      <c r="D1297" s="444" t="s">
        <v>6778</v>
      </c>
      <c r="E1297" s="508"/>
      <c r="F1297" s="508"/>
    </row>
    <row r="1298" spans="1:6" x14ac:dyDescent="0.25">
      <c r="A1298" s="508"/>
      <c r="B1298" s="508"/>
      <c r="C1298" s="508"/>
      <c r="D1298" s="444" t="s">
        <v>6778</v>
      </c>
      <c r="E1298" s="508"/>
      <c r="F1298" s="508"/>
    </row>
    <row r="1299" spans="1:6" x14ac:dyDescent="0.25">
      <c r="A1299" s="508"/>
      <c r="B1299" s="508"/>
      <c r="C1299" s="508"/>
      <c r="D1299" s="444" t="s">
        <v>6778</v>
      </c>
      <c r="E1299" s="508"/>
      <c r="F1299" s="508"/>
    </row>
    <row r="1300" spans="1:6" x14ac:dyDescent="0.25">
      <c r="A1300" s="508"/>
      <c r="B1300" s="508"/>
      <c r="C1300" s="508"/>
      <c r="D1300" s="444" t="s">
        <v>6778</v>
      </c>
      <c r="E1300" s="508"/>
      <c r="F1300" s="508"/>
    </row>
    <row r="1301" spans="1:6" x14ac:dyDescent="0.25">
      <c r="A1301" s="508"/>
      <c r="B1301" s="508"/>
      <c r="C1301" s="508"/>
      <c r="D1301" s="444" t="s">
        <v>6778</v>
      </c>
      <c r="E1301" s="508"/>
      <c r="F1301" s="508"/>
    </row>
    <row r="1302" spans="1:6" x14ac:dyDescent="0.25">
      <c r="A1302" s="508"/>
      <c r="B1302" s="508"/>
      <c r="C1302" s="508"/>
      <c r="D1302" s="444" t="s">
        <v>6778</v>
      </c>
      <c r="E1302" s="508"/>
      <c r="F1302" s="508"/>
    </row>
    <row r="1303" spans="1:6" x14ac:dyDescent="0.25">
      <c r="A1303" s="508"/>
      <c r="B1303" s="508"/>
      <c r="C1303" s="508"/>
      <c r="D1303" s="444" t="s">
        <v>6778</v>
      </c>
      <c r="E1303" s="508"/>
      <c r="F1303" s="508"/>
    </row>
    <row r="1304" spans="1:6" x14ac:dyDescent="0.25">
      <c r="A1304" s="508"/>
      <c r="B1304" s="508"/>
      <c r="C1304" s="508"/>
      <c r="D1304" s="444" t="s">
        <v>6778</v>
      </c>
      <c r="E1304" s="508"/>
      <c r="F1304" s="508"/>
    </row>
    <row r="1305" spans="1:6" x14ac:dyDescent="0.25">
      <c r="A1305" s="508"/>
      <c r="B1305" s="508"/>
      <c r="C1305" s="508"/>
      <c r="D1305" s="444" t="s">
        <v>6778</v>
      </c>
      <c r="E1305" s="508"/>
      <c r="F1305" s="508"/>
    </row>
    <row r="1306" spans="1:6" x14ac:dyDescent="0.25">
      <c r="A1306" s="508"/>
      <c r="B1306" s="508"/>
      <c r="C1306" s="508"/>
      <c r="D1306" s="444" t="s">
        <v>6778</v>
      </c>
      <c r="E1306" s="508"/>
      <c r="F1306" s="508"/>
    </row>
    <row r="1307" spans="1:6" x14ac:dyDescent="0.25">
      <c r="A1307" s="508"/>
      <c r="B1307" s="508"/>
      <c r="C1307" s="508"/>
      <c r="D1307" s="444" t="s">
        <v>6778</v>
      </c>
      <c r="E1307" s="508"/>
      <c r="F1307" s="508"/>
    </row>
    <row r="1308" spans="1:6" x14ac:dyDescent="0.25">
      <c r="A1308" s="508"/>
      <c r="B1308" s="508"/>
      <c r="C1308" s="508"/>
      <c r="D1308" s="444" t="s">
        <v>6778</v>
      </c>
      <c r="E1308" s="508"/>
      <c r="F1308" s="508"/>
    </row>
    <row r="1309" spans="1:6" x14ac:dyDescent="0.25">
      <c r="A1309" s="508"/>
      <c r="B1309" s="508"/>
      <c r="C1309" s="508"/>
      <c r="D1309" s="444" t="s">
        <v>6778</v>
      </c>
      <c r="E1309" s="508"/>
      <c r="F1309" s="508"/>
    </row>
    <row r="1310" spans="1:6" x14ac:dyDescent="0.25">
      <c r="A1310" s="508"/>
      <c r="B1310" s="508"/>
      <c r="C1310" s="508"/>
      <c r="D1310" s="444" t="s">
        <v>6778</v>
      </c>
      <c r="E1310" s="508"/>
      <c r="F1310" s="508"/>
    </row>
    <row r="1311" spans="1:6" x14ac:dyDescent="0.25">
      <c r="A1311" s="508"/>
      <c r="B1311" s="508"/>
      <c r="C1311" s="508"/>
      <c r="D1311" s="444" t="s">
        <v>6778</v>
      </c>
      <c r="E1311" s="508"/>
      <c r="F1311" s="508"/>
    </row>
    <row r="1312" spans="1:6" x14ac:dyDescent="0.25">
      <c r="A1312" s="508"/>
      <c r="B1312" s="508"/>
      <c r="C1312" s="508"/>
      <c r="D1312" s="444" t="s">
        <v>6778</v>
      </c>
      <c r="E1312" s="508"/>
      <c r="F1312" s="508"/>
    </row>
    <row r="1313" spans="1:6" x14ac:dyDescent="0.25">
      <c r="A1313" s="508"/>
      <c r="B1313" s="508"/>
      <c r="C1313" s="508"/>
      <c r="D1313" s="444" t="s">
        <v>6778</v>
      </c>
      <c r="E1313" s="508"/>
      <c r="F1313" s="508"/>
    </row>
    <row r="1314" spans="1:6" x14ac:dyDescent="0.25">
      <c r="A1314" s="508"/>
      <c r="B1314" s="508"/>
      <c r="C1314" s="508"/>
      <c r="D1314" s="444" t="s">
        <v>6778</v>
      </c>
      <c r="E1314" s="508"/>
      <c r="F1314" s="508"/>
    </row>
    <row r="1315" spans="1:6" x14ac:dyDescent="0.25">
      <c r="A1315" s="508"/>
      <c r="B1315" s="508"/>
      <c r="C1315" s="508"/>
      <c r="D1315" s="444" t="s">
        <v>6778</v>
      </c>
      <c r="E1315" s="508"/>
      <c r="F1315" s="508"/>
    </row>
    <row r="1316" spans="1:6" x14ac:dyDescent="0.25">
      <c r="A1316" s="508"/>
      <c r="B1316" s="508"/>
      <c r="C1316" s="508"/>
      <c r="D1316" s="444" t="s">
        <v>6778</v>
      </c>
      <c r="E1316" s="508"/>
      <c r="F1316" s="508"/>
    </row>
    <row r="1317" spans="1:6" x14ac:dyDescent="0.25">
      <c r="A1317" s="508"/>
      <c r="B1317" s="508"/>
      <c r="C1317" s="508"/>
      <c r="D1317" s="444" t="s">
        <v>6778</v>
      </c>
      <c r="E1317" s="508"/>
      <c r="F1317" s="508"/>
    </row>
    <row r="1318" spans="1:6" x14ac:dyDescent="0.25">
      <c r="A1318" s="508"/>
      <c r="B1318" s="508"/>
      <c r="C1318" s="508"/>
      <c r="D1318" s="444" t="s">
        <v>6778</v>
      </c>
      <c r="E1318" s="508"/>
      <c r="F1318" s="508"/>
    </row>
    <row r="1319" spans="1:6" x14ac:dyDescent="0.25">
      <c r="A1319" s="508"/>
      <c r="B1319" s="508"/>
      <c r="C1319" s="508"/>
      <c r="D1319" s="444" t="s">
        <v>6778</v>
      </c>
      <c r="E1319" s="508"/>
      <c r="F1319" s="508"/>
    </row>
    <row r="1320" spans="1:6" x14ac:dyDescent="0.25">
      <c r="A1320" s="508"/>
      <c r="B1320" s="508"/>
      <c r="C1320" s="508"/>
      <c r="D1320" s="444" t="s">
        <v>6778</v>
      </c>
      <c r="E1320" s="508"/>
      <c r="F1320" s="508"/>
    </row>
    <row r="1321" spans="1:6" x14ac:dyDescent="0.25">
      <c r="A1321" s="508"/>
      <c r="B1321" s="508"/>
      <c r="C1321" s="508"/>
      <c r="D1321" s="444" t="s">
        <v>6778</v>
      </c>
      <c r="E1321" s="508"/>
      <c r="F1321" s="508"/>
    </row>
    <row r="1322" spans="1:6" x14ac:dyDescent="0.25">
      <c r="A1322" s="508"/>
      <c r="B1322" s="508"/>
      <c r="C1322" s="508"/>
      <c r="D1322" s="444" t="s">
        <v>6778</v>
      </c>
      <c r="E1322" s="508"/>
      <c r="F1322" s="508"/>
    </row>
    <row r="1323" spans="1:6" x14ac:dyDescent="0.25">
      <c r="A1323" s="508"/>
      <c r="B1323" s="508"/>
      <c r="C1323" s="508"/>
      <c r="D1323" s="444" t="s">
        <v>6778</v>
      </c>
      <c r="E1323" s="508"/>
      <c r="F1323" s="508"/>
    </row>
    <row r="1324" spans="1:6" x14ac:dyDescent="0.25">
      <c r="A1324" s="508"/>
      <c r="B1324" s="508"/>
      <c r="C1324" s="508"/>
      <c r="D1324" s="444" t="s">
        <v>6778</v>
      </c>
      <c r="E1324" s="508"/>
      <c r="F1324" s="508"/>
    </row>
    <row r="1325" spans="1:6" x14ac:dyDescent="0.25">
      <c r="A1325" s="508"/>
      <c r="B1325" s="508"/>
      <c r="C1325" s="508"/>
      <c r="D1325" s="444" t="s">
        <v>6778</v>
      </c>
      <c r="E1325" s="508"/>
      <c r="F1325" s="508"/>
    </row>
    <row r="1326" spans="1:6" x14ac:dyDescent="0.25">
      <c r="A1326" s="508"/>
      <c r="B1326" s="508"/>
      <c r="C1326" s="508"/>
      <c r="D1326" s="444" t="s">
        <v>6778</v>
      </c>
      <c r="E1326" s="508"/>
      <c r="F1326" s="508"/>
    </row>
    <row r="1327" spans="1:6" x14ac:dyDescent="0.25">
      <c r="A1327" s="508"/>
      <c r="B1327" s="508"/>
      <c r="C1327" s="508"/>
      <c r="D1327" s="444" t="s">
        <v>6778</v>
      </c>
      <c r="E1327" s="508"/>
      <c r="F1327" s="508"/>
    </row>
    <row r="1328" spans="1:6" x14ac:dyDescent="0.25">
      <c r="A1328" s="508"/>
      <c r="B1328" s="508"/>
      <c r="C1328" s="508"/>
      <c r="D1328" s="444" t="s">
        <v>6778</v>
      </c>
      <c r="E1328" s="508"/>
      <c r="F1328" s="508"/>
    </row>
    <row r="1329" spans="1:6" x14ac:dyDescent="0.25">
      <c r="A1329" s="508"/>
      <c r="B1329" s="508"/>
      <c r="C1329" s="508"/>
      <c r="D1329" s="444" t="s">
        <v>6778</v>
      </c>
      <c r="E1329" s="508"/>
      <c r="F1329" s="508"/>
    </row>
    <row r="1330" spans="1:6" x14ac:dyDescent="0.25">
      <c r="A1330" s="508"/>
      <c r="B1330" s="508"/>
      <c r="C1330" s="508"/>
      <c r="D1330" s="444" t="s">
        <v>6778</v>
      </c>
      <c r="E1330" s="508"/>
      <c r="F1330" s="508"/>
    </row>
    <row r="1331" spans="1:6" x14ac:dyDescent="0.25">
      <c r="A1331" s="508"/>
      <c r="B1331" s="508"/>
      <c r="C1331" s="508"/>
      <c r="D1331" s="444" t="s">
        <v>6778</v>
      </c>
      <c r="E1331" s="508"/>
      <c r="F1331" s="508"/>
    </row>
    <row r="1332" spans="1:6" x14ac:dyDescent="0.25">
      <c r="A1332" s="508"/>
      <c r="B1332" s="508"/>
      <c r="C1332" s="508"/>
      <c r="D1332" s="444" t="s">
        <v>6778</v>
      </c>
      <c r="E1332" s="508"/>
      <c r="F1332" s="508"/>
    </row>
    <row r="1333" spans="1:6" x14ac:dyDescent="0.25">
      <c r="A1333" s="508"/>
      <c r="B1333" s="508"/>
      <c r="C1333" s="508"/>
      <c r="D1333" s="444" t="s">
        <v>6778</v>
      </c>
      <c r="E1333" s="508"/>
      <c r="F1333" s="508"/>
    </row>
    <row r="1334" spans="1:6" x14ac:dyDescent="0.25">
      <c r="A1334" s="508"/>
      <c r="B1334" s="508"/>
      <c r="C1334" s="508"/>
      <c r="D1334" s="444" t="s">
        <v>6778</v>
      </c>
      <c r="E1334" s="508"/>
      <c r="F1334" s="508"/>
    </row>
    <row r="1335" spans="1:6" x14ac:dyDescent="0.25">
      <c r="A1335" s="508"/>
      <c r="B1335" s="508"/>
      <c r="C1335" s="508"/>
      <c r="D1335" s="444" t="s">
        <v>6778</v>
      </c>
      <c r="E1335" s="508"/>
      <c r="F1335" s="508"/>
    </row>
    <row r="1336" spans="1:6" x14ac:dyDescent="0.25">
      <c r="A1336" s="508"/>
      <c r="B1336" s="508"/>
      <c r="C1336" s="508"/>
      <c r="D1336" s="444" t="s">
        <v>6778</v>
      </c>
      <c r="E1336" s="508"/>
      <c r="F1336" s="508"/>
    </row>
    <row r="1337" spans="1:6" x14ac:dyDescent="0.25">
      <c r="A1337" s="508"/>
      <c r="B1337" s="508"/>
      <c r="C1337" s="508"/>
      <c r="D1337" s="444" t="s">
        <v>6778</v>
      </c>
      <c r="E1337" s="508"/>
      <c r="F1337" s="508"/>
    </row>
    <row r="1338" spans="1:6" x14ac:dyDescent="0.25">
      <c r="A1338" s="508"/>
      <c r="B1338" s="508"/>
      <c r="C1338" s="508"/>
      <c r="D1338" s="444" t="s">
        <v>6778</v>
      </c>
      <c r="E1338" s="508"/>
      <c r="F1338" s="508"/>
    </row>
    <row r="1339" spans="1:6" x14ac:dyDescent="0.25">
      <c r="A1339" s="508"/>
      <c r="B1339" s="508"/>
      <c r="C1339" s="508"/>
      <c r="D1339" s="444" t="s">
        <v>6778</v>
      </c>
      <c r="E1339" s="508"/>
      <c r="F1339" s="508"/>
    </row>
    <row r="1340" spans="1:6" x14ac:dyDescent="0.25">
      <c r="A1340" s="508"/>
      <c r="B1340" s="508"/>
      <c r="C1340" s="508"/>
      <c r="D1340" s="444" t="s">
        <v>6778</v>
      </c>
      <c r="E1340" s="508"/>
      <c r="F1340" s="508"/>
    </row>
    <row r="1341" spans="1:6" x14ac:dyDescent="0.25">
      <c r="A1341" s="508"/>
      <c r="B1341" s="508"/>
      <c r="C1341" s="508"/>
      <c r="D1341" s="444" t="s">
        <v>6778</v>
      </c>
      <c r="E1341" s="508"/>
      <c r="F1341" s="508"/>
    </row>
    <row r="1342" spans="1:6" x14ac:dyDescent="0.25">
      <c r="A1342" s="508"/>
      <c r="B1342" s="508"/>
      <c r="C1342" s="508"/>
      <c r="D1342" s="444" t="s">
        <v>6778</v>
      </c>
      <c r="E1342" s="508"/>
      <c r="F1342" s="508"/>
    </row>
    <row r="1343" spans="1:6" x14ac:dyDescent="0.25">
      <c r="A1343" s="508"/>
      <c r="B1343" s="508"/>
      <c r="C1343" s="508"/>
      <c r="D1343" s="444" t="s">
        <v>6778</v>
      </c>
      <c r="E1343" s="508"/>
      <c r="F1343" s="508"/>
    </row>
    <row r="1344" spans="1:6" x14ac:dyDescent="0.25">
      <c r="A1344" s="508"/>
      <c r="B1344" s="508"/>
      <c r="C1344" s="508"/>
      <c r="D1344" s="444" t="s">
        <v>6778</v>
      </c>
      <c r="E1344" s="508"/>
      <c r="F1344" s="508"/>
    </row>
    <row r="1345" spans="1:6" x14ac:dyDescent="0.25">
      <c r="A1345" s="508"/>
      <c r="B1345" s="508"/>
      <c r="C1345" s="508"/>
      <c r="D1345" s="444" t="s">
        <v>6778</v>
      </c>
      <c r="E1345" s="508"/>
      <c r="F1345" s="508"/>
    </row>
    <row r="1346" spans="1:6" x14ac:dyDescent="0.25">
      <c r="A1346" s="508"/>
      <c r="B1346" s="508"/>
      <c r="C1346" s="508"/>
      <c r="D1346" s="444" t="s">
        <v>6778</v>
      </c>
      <c r="E1346" s="508"/>
      <c r="F1346" s="508"/>
    </row>
    <row r="1347" spans="1:6" x14ac:dyDescent="0.25">
      <c r="A1347" s="508"/>
      <c r="B1347" s="508"/>
      <c r="C1347" s="508"/>
      <c r="D1347" s="444" t="s">
        <v>6778</v>
      </c>
      <c r="E1347" s="508"/>
      <c r="F1347" s="508"/>
    </row>
    <row r="1348" spans="1:6" x14ac:dyDescent="0.25">
      <c r="A1348" s="508"/>
      <c r="B1348" s="508"/>
      <c r="C1348" s="508"/>
      <c r="D1348" s="444" t="s">
        <v>6778</v>
      </c>
      <c r="E1348" s="508"/>
      <c r="F1348" s="508"/>
    </row>
    <row r="1349" spans="1:6" x14ac:dyDescent="0.25">
      <c r="A1349" s="508"/>
      <c r="B1349" s="508"/>
      <c r="C1349" s="508"/>
      <c r="D1349" s="444" t="s">
        <v>6778</v>
      </c>
      <c r="E1349" s="508"/>
      <c r="F1349" s="508"/>
    </row>
    <row r="1350" spans="1:6" x14ac:dyDescent="0.25">
      <c r="A1350" s="508"/>
      <c r="B1350" s="508"/>
      <c r="C1350" s="508"/>
      <c r="D1350" s="444" t="s">
        <v>6778</v>
      </c>
      <c r="E1350" s="508"/>
      <c r="F1350" s="508"/>
    </row>
    <row r="1351" spans="1:6" x14ac:dyDescent="0.25">
      <c r="A1351" s="508"/>
      <c r="B1351" s="508"/>
      <c r="C1351" s="508"/>
      <c r="D1351" s="444" t="s">
        <v>6778</v>
      </c>
      <c r="E1351" s="508"/>
      <c r="F1351" s="508"/>
    </row>
    <row r="1352" spans="1:6" x14ac:dyDescent="0.25">
      <c r="A1352" s="508"/>
      <c r="B1352" s="508"/>
      <c r="C1352" s="508"/>
      <c r="D1352" s="444" t="s">
        <v>6778</v>
      </c>
      <c r="E1352" s="508"/>
      <c r="F1352" s="508"/>
    </row>
    <row r="1353" spans="1:6" x14ac:dyDescent="0.25">
      <c r="A1353" s="508"/>
      <c r="B1353" s="508"/>
      <c r="C1353" s="508"/>
      <c r="D1353" s="444" t="s">
        <v>6778</v>
      </c>
      <c r="E1353" s="508"/>
      <c r="F1353" s="508"/>
    </row>
    <row r="1354" spans="1:6" x14ac:dyDescent="0.25">
      <c r="A1354" s="508"/>
      <c r="B1354" s="508"/>
      <c r="C1354" s="508"/>
      <c r="D1354" s="444" t="s">
        <v>6778</v>
      </c>
      <c r="E1354" s="508"/>
      <c r="F1354" s="508"/>
    </row>
    <row r="1355" spans="1:6" x14ac:dyDescent="0.25">
      <c r="A1355" s="508"/>
      <c r="B1355" s="508"/>
      <c r="C1355" s="508"/>
      <c r="D1355" s="444" t="s">
        <v>6778</v>
      </c>
      <c r="E1355" s="508"/>
      <c r="F1355" s="508"/>
    </row>
    <row r="1356" spans="1:6" x14ac:dyDescent="0.25">
      <c r="A1356" s="508"/>
      <c r="B1356" s="508"/>
      <c r="C1356" s="508"/>
      <c r="D1356" s="444" t="s">
        <v>6778</v>
      </c>
      <c r="E1356" s="508"/>
      <c r="F1356" s="508"/>
    </row>
    <row r="1357" spans="1:6" x14ac:dyDescent="0.25">
      <c r="A1357" s="508"/>
      <c r="B1357" s="508"/>
      <c r="C1357" s="508"/>
      <c r="D1357" s="444" t="s">
        <v>6778</v>
      </c>
      <c r="E1357" s="508"/>
      <c r="F1357" s="508"/>
    </row>
    <row r="1358" spans="1:6" x14ac:dyDescent="0.25">
      <c r="A1358" s="508"/>
      <c r="B1358" s="508"/>
      <c r="C1358" s="508"/>
      <c r="D1358" s="444" t="s">
        <v>6778</v>
      </c>
      <c r="E1358" s="508"/>
      <c r="F1358" s="508"/>
    </row>
    <row r="1359" spans="1:6" x14ac:dyDescent="0.25">
      <c r="A1359" s="508"/>
      <c r="B1359" s="508"/>
      <c r="C1359" s="508"/>
      <c r="D1359" s="444" t="s">
        <v>6778</v>
      </c>
      <c r="E1359" s="508"/>
      <c r="F1359" s="508"/>
    </row>
    <row r="1360" spans="1:6" x14ac:dyDescent="0.25">
      <c r="A1360" s="508"/>
      <c r="B1360" s="508"/>
      <c r="C1360" s="508"/>
      <c r="D1360" s="444" t="s">
        <v>6778</v>
      </c>
      <c r="E1360" s="508"/>
      <c r="F1360" s="508"/>
    </row>
    <row r="1361" spans="1:6" x14ac:dyDescent="0.25">
      <c r="A1361" s="508"/>
      <c r="B1361" s="508"/>
      <c r="C1361" s="508"/>
      <c r="D1361" s="444" t="s">
        <v>6778</v>
      </c>
      <c r="E1361" s="508"/>
      <c r="F1361" s="508"/>
    </row>
    <row r="1362" spans="1:6" x14ac:dyDescent="0.25">
      <c r="A1362" s="508"/>
      <c r="B1362" s="508"/>
      <c r="C1362" s="508"/>
      <c r="D1362" s="444" t="s">
        <v>6778</v>
      </c>
      <c r="E1362" s="508"/>
      <c r="F1362" s="508"/>
    </row>
    <row r="1363" spans="1:6" x14ac:dyDescent="0.25">
      <c r="A1363" s="508"/>
      <c r="B1363" s="508"/>
      <c r="C1363" s="508"/>
      <c r="D1363" s="444" t="s">
        <v>6778</v>
      </c>
      <c r="E1363" s="508"/>
      <c r="F1363" s="508"/>
    </row>
    <row r="1364" spans="1:6" x14ac:dyDescent="0.25">
      <c r="A1364" s="508"/>
      <c r="B1364" s="508"/>
      <c r="C1364" s="508"/>
      <c r="D1364" s="444" t="s">
        <v>6778</v>
      </c>
      <c r="E1364" s="508"/>
      <c r="F1364" s="508"/>
    </row>
    <row r="1365" spans="1:6" x14ac:dyDescent="0.25">
      <c r="A1365" s="508"/>
      <c r="B1365" s="508"/>
      <c r="C1365" s="508"/>
      <c r="D1365" s="444" t="s">
        <v>6778</v>
      </c>
      <c r="E1365" s="508"/>
      <c r="F1365" s="508"/>
    </row>
    <row r="1366" spans="1:6" x14ac:dyDescent="0.25">
      <c r="A1366" s="508"/>
      <c r="B1366" s="508"/>
      <c r="C1366" s="508"/>
      <c r="D1366" s="444" t="s">
        <v>6778</v>
      </c>
      <c r="E1366" s="508"/>
      <c r="F1366" s="508"/>
    </row>
    <row r="1367" spans="1:6" x14ac:dyDescent="0.25">
      <c r="A1367" s="508"/>
      <c r="B1367" s="508"/>
      <c r="C1367" s="508"/>
      <c r="D1367" s="444" t="s">
        <v>6778</v>
      </c>
      <c r="E1367" s="508"/>
      <c r="F1367" s="508"/>
    </row>
    <row r="1368" spans="1:6" x14ac:dyDescent="0.25">
      <c r="A1368" s="508"/>
      <c r="B1368" s="508"/>
      <c r="C1368" s="508"/>
      <c r="D1368" s="444" t="s">
        <v>6778</v>
      </c>
      <c r="E1368" s="508"/>
      <c r="F1368" s="508"/>
    </row>
    <row r="1369" spans="1:6" x14ac:dyDescent="0.25">
      <c r="A1369" s="508"/>
      <c r="B1369" s="508"/>
      <c r="C1369" s="508"/>
      <c r="D1369" s="444" t="s">
        <v>6778</v>
      </c>
      <c r="E1369" s="508"/>
      <c r="F1369" s="508"/>
    </row>
    <row r="1370" spans="1:6" x14ac:dyDescent="0.25">
      <c r="A1370" s="508"/>
      <c r="B1370" s="508"/>
      <c r="C1370" s="508"/>
      <c r="D1370" s="444" t="s">
        <v>6778</v>
      </c>
      <c r="E1370" s="508"/>
      <c r="F1370" s="508"/>
    </row>
    <row r="1371" spans="1:6" x14ac:dyDescent="0.25">
      <c r="A1371" s="508"/>
      <c r="B1371" s="508"/>
      <c r="C1371" s="508"/>
      <c r="D1371" s="444" t="s">
        <v>6778</v>
      </c>
      <c r="E1371" s="508"/>
      <c r="F1371" s="508"/>
    </row>
    <row r="1372" spans="1:6" x14ac:dyDescent="0.25">
      <c r="A1372" s="508"/>
      <c r="B1372" s="508"/>
      <c r="C1372" s="508"/>
      <c r="D1372" s="444" t="s">
        <v>6778</v>
      </c>
      <c r="E1372" s="508"/>
      <c r="F1372" s="508"/>
    </row>
    <row r="1373" spans="1:6" x14ac:dyDescent="0.25">
      <c r="A1373" s="508"/>
      <c r="B1373" s="508"/>
      <c r="C1373" s="508"/>
      <c r="D1373" s="444" t="s">
        <v>6778</v>
      </c>
      <c r="E1373" s="508"/>
      <c r="F1373" s="508"/>
    </row>
    <row r="1374" spans="1:6" x14ac:dyDescent="0.25">
      <c r="A1374" s="508"/>
      <c r="B1374" s="508"/>
      <c r="C1374" s="508"/>
      <c r="D1374" s="444" t="s">
        <v>6778</v>
      </c>
      <c r="E1374" s="508"/>
      <c r="F1374" s="508"/>
    </row>
    <row r="1375" spans="1:6" x14ac:dyDescent="0.25">
      <c r="A1375" s="508"/>
      <c r="B1375" s="508"/>
      <c r="C1375" s="508"/>
      <c r="D1375" s="444" t="s">
        <v>6778</v>
      </c>
      <c r="E1375" s="508"/>
      <c r="F1375" s="508"/>
    </row>
    <row r="1376" spans="1:6" x14ac:dyDescent="0.25">
      <c r="A1376" s="508"/>
      <c r="B1376" s="508"/>
      <c r="C1376" s="508"/>
      <c r="D1376" s="444" t="s">
        <v>6778</v>
      </c>
      <c r="E1376" s="508"/>
      <c r="F1376" s="508"/>
    </row>
    <row r="1377" spans="1:6" x14ac:dyDescent="0.25">
      <c r="A1377" s="508"/>
      <c r="B1377" s="508"/>
      <c r="C1377" s="508"/>
      <c r="D1377" s="444" t="s">
        <v>6778</v>
      </c>
      <c r="E1377" s="508"/>
      <c r="F1377" s="508"/>
    </row>
    <row r="1378" spans="1:6" x14ac:dyDescent="0.25">
      <c r="A1378" s="508"/>
      <c r="B1378" s="508"/>
      <c r="C1378" s="508"/>
      <c r="D1378" s="444" t="s">
        <v>6778</v>
      </c>
      <c r="E1378" s="508"/>
      <c r="F1378" s="508"/>
    </row>
    <row r="1379" spans="1:6" x14ac:dyDescent="0.25">
      <c r="A1379" s="508"/>
      <c r="B1379" s="508"/>
      <c r="C1379" s="508"/>
      <c r="D1379" s="444" t="s">
        <v>6778</v>
      </c>
      <c r="E1379" s="508"/>
      <c r="F1379" s="508"/>
    </row>
    <row r="1380" spans="1:6" x14ac:dyDescent="0.25">
      <c r="A1380" s="508"/>
      <c r="B1380" s="508"/>
      <c r="C1380" s="508"/>
      <c r="D1380" s="444" t="s">
        <v>6778</v>
      </c>
      <c r="E1380" s="508"/>
      <c r="F1380" s="508"/>
    </row>
    <row r="1381" spans="1:6" x14ac:dyDescent="0.25">
      <c r="A1381" s="508"/>
      <c r="B1381" s="508"/>
      <c r="C1381" s="508"/>
      <c r="D1381" s="444" t="s">
        <v>6778</v>
      </c>
      <c r="E1381" s="508"/>
      <c r="F1381" s="508"/>
    </row>
    <row r="1382" spans="1:6" x14ac:dyDescent="0.25">
      <c r="A1382" s="508"/>
      <c r="B1382" s="508"/>
      <c r="C1382" s="508"/>
      <c r="D1382" s="444" t="s">
        <v>6778</v>
      </c>
      <c r="E1382" s="508"/>
      <c r="F1382" s="508"/>
    </row>
    <row r="1383" spans="1:6" x14ac:dyDescent="0.25">
      <c r="A1383" s="508"/>
      <c r="B1383" s="508"/>
      <c r="C1383" s="508"/>
      <c r="D1383" s="444" t="s">
        <v>6778</v>
      </c>
      <c r="E1383" s="508"/>
      <c r="F1383" s="508"/>
    </row>
    <row r="1384" spans="1:6" x14ac:dyDescent="0.25">
      <c r="A1384" s="508"/>
      <c r="B1384" s="508"/>
      <c r="C1384" s="508"/>
      <c r="D1384" s="444" t="s">
        <v>6778</v>
      </c>
      <c r="E1384" s="508"/>
      <c r="F1384" s="508"/>
    </row>
    <row r="1385" spans="1:6" x14ac:dyDescent="0.25">
      <c r="A1385" s="508"/>
      <c r="B1385" s="508"/>
      <c r="C1385" s="508"/>
      <c r="D1385" s="444" t="s">
        <v>6778</v>
      </c>
      <c r="E1385" s="508"/>
      <c r="F1385" s="508"/>
    </row>
    <row r="1386" spans="1:6" x14ac:dyDescent="0.25">
      <c r="A1386" s="508"/>
      <c r="B1386" s="508"/>
      <c r="C1386" s="508"/>
      <c r="D1386" s="444" t="s">
        <v>6778</v>
      </c>
      <c r="E1386" s="508"/>
      <c r="F1386" s="508"/>
    </row>
    <row r="1387" spans="1:6" x14ac:dyDescent="0.25">
      <c r="A1387" s="508"/>
      <c r="B1387" s="508"/>
      <c r="C1387" s="508"/>
      <c r="D1387" s="444" t="s">
        <v>6778</v>
      </c>
      <c r="E1387" s="508"/>
      <c r="F1387" s="508"/>
    </row>
    <row r="1388" spans="1:6" x14ac:dyDescent="0.25">
      <c r="A1388" s="508"/>
      <c r="B1388" s="508"/>
      <c r="C1388" s="508"/>
      <c r="D1388" s="444" t="s">
        <v>6778</v>
      </c>
      <c r="E1388" s="508"/>
      <c r="F1388" s="508"/>
    </row>
    <row r="1389" spans="1:6" x14ac:dyDescent="0.25">
      <c r="A1389" s="508"/>
      <c r="B1389" s="508"/>
      <c r="C1389" s="508"/>
      <c r="D1389" s="444" t="s">
        <v>6778</v>
      </c>
      <c r="E1389" s="508"/>
      <c r="F1389" s="508"/>
    </row>
    <row r="1390" spans="1:6" x14ac:dyDescent="0.25">
      <c r="A1390" s="508"/>
      <c r="B1390" s="508"/>
      <c r="C1390" s="508"/>
      <c r="D1390" s="444" t="s">
        <v>6778</v>
      </c>
      <c r="E1390" s="508"/>
      <c r="F1390" s="508"/>
    </row>
    <row r="1391" spans="1:6" x14ac:dyDescent="0.25">
      <c r="A1391" s="508"/>
      <c r="B1391" s="508"/>
      <c r="C1391" s="508"/>
      <c r="D1391" s="444" t="s">
        <v>6778</v>
      </c>
      <c r="E1391" s="508"/>
      <c r="F1391" s="508"/>
    </row>
    <row r="1392" spans="1:6" x14ac:dyDescent="0.25">
      <c r="A1392" s="508"/>
      <c r="B1392" s="508"/>
      <c r="C1392" s="508"/>
      <c r="D1392" s="444" t="s">
        <v>6778</v>
      </c>
      <c r="E1392" s="508"/>
      <c r="F1392" s="508"/>
    </row>
    <row r="1393" spans="1:6" x14ac:dyDescent="0.25">
      <c r="A1393" s="508"/>
      <c r="B1393" s="508"/>
      <c r="C1393" s="508"/>
      <c r="D1393" s="444" t="s">
        <v>6778</v>
      </c>
      <c r="E1393" s="508"/>
      <c r="F1393" s="508"/>
    </row>
    <row r="1394" spans="1:6" x14ac:dyDescent="0.25">
      <c r="A1394" s="508"/>
      <c r="B1394" s="508"/>
      <c r="C1394" s="508"/>
      <c r="D1394" s="444" t="s">
        <v>6778</v>
      </c>
      <c r="E1394" s="508"/>
      <c r="F1394" s="508"/>
    </row>
    <row r="1395" spans="1:6" x14ac:dyDescent="0.25">
      <c r="A1395" s="508"/>
      <c r="B1395" s="508"/>
      <c r="C1395" s="508"/>
      <c r="D1395" s="444" t="s">
        <v>6778</v>
      </c>
      <c r="E1395" s="508"/>
      <c r="F1395" s="508"/>
    </row>
    <row r="1396" spans="1:6" x14ac:dyDescent="0.25">
      <c r="A1396" s="508"/>
      <c r="B1396" s="508"/>
      <c r="C1396" s="508"/>
      <c r="D1396" s="444" t="s">
        <v>6778</v>
      </c>
      <c r="E1396" s="508"/>
      <c r="F1396" s="508"/>
    </row>
    <row r="1397" spans="1:6" x14ac:dyDescent="0.25">
      <c r="A1397" s="508"/>
      <c r="B1397" s="508"/>
      <c r="C1397" s="508"/>
      <c r="D1397" s="444" t="s">
        <v>6778</v>
      </c>
      <c r="E1397" s="508"/>
      <c r="F1397" s="508"/>
    </row>
    <row r="1398" spans="1:6" x14ac:dyDescent="0.25">
      <c r="A1398" s="508"/>
      <c r="B1398" s="508"/>
      <c r="C1398" s="508"/>
      <c r="D1398" s="444" t="s">
        <v>6778</v>
      </c>
      <c r="E1398" s="508"/>
      <c r="F1398" s="508"/>
    </row>
    <row r="1399" spans="1:6" x14ac:dyDescent="0.25">
      <c r="A1399" s="508"/>
      <c r="B1399" s="508"/>
      <c r="C1399" s="508"/>
      <c r="D1399" s="444" t="s">
        <v>6778</v>
      </c>
      <c r="E1399" s="508"/>
      <c r="F1399" s="508"/>
    </row>
    <row r="1400" spans="1:6" x14ac:dyDescent="0.25">
      <c r="A1400" s="508"/>
      <c r="B1400" s="508"/>
      <c r="C1400" s="508"/>
      <c r="D1400" s="444" t="s">
        <v>6778</v>
      </c>
      <c r="E1400" s="508"/>
      <c r="F1400" s="508"/>
    </row>
    <row r="1401" spans="1:6" x14ac:dyDescent="0.25">
      <c r="A1401" s="508"/>
      <c r="B1401" s="508"/>
      <c r="C1401" s="508"/>
      <c r="D1401" s="444" t="s">
        <v>6778</v>
      </c>
      <c r="E1401" s="508"/>
      <c r="F1401" s="508"/>
    </row>
    <row r="1402" spans="1:6" x14ac:dyDescent="0.25">
      <c r="A1402" s="508"/>
      <c r="B1402" s="508"/>
      <c r="C1402" s="508"/>
      <c r="D1402" s="444" t="s">
        <v>6778</v>
      </c>
      <c r="E1402" s="508"/>
      <c r="F1402" s="508"/>
    </row>
    <row r="1403" spans="1:6" x14ac:dyDescent="0.25">
      <c r="A1403" s="508"/>
      <c r="B1403" s="508"/>
      <c r="C1403" s="508"/>
      <c r="D1403" s="444" t="s">
        <v>6778</v>
      </c>
      <c r="E1403" s="508"/>
      <c r="F1403" s="508"/>
    </row>
    <row r="1404" spans="1:6" x14ac:dyDescent="0.25">
      <c r="A1404" s="508"/>
      <c r="B1404" s="508"/>
      <c r="C1404" s="508"/>
      <c r="D1404" s="444" t="s">
        <v>6778</v>
      </c>
      <c r="E1404" s="508"/>
      <c r="F1404" s="508"/>
    </row>
    <row r="1405" spans="1:6" x14ac:dyDescent="0.25">
      <c r="A1405" s="508"/>
      <c r="B1405" s="508"/>
      <c r="C1405" s="508"/>
      <c r="D1405" s="444" t="s">
        <v>6778</v>
      </c>
      <c r="E1405" s="508"/>
      <c r="F1405" s="508"/>
    </row>
    <row r="1406" spans="1:6" x14ac:dyDescent="0.25">
      <c r="A1406" s="508"/>
      <c r="B1406" s="508"/>
      <c r="C1406" s="508"/>
      <c r="D1406" s="444" t="s">
        <v>6778</v>
      </c>
      <c r="E1406" s="508"/>
      <c r="F1406" s="508"/>
    </row>
    <row r="1407" spans="1:6" x14ac:dyDescent="0.25">
      <c r="A1407" s="508"/>
      <c r="B1407" s="508"/>
      <c r="C1407" s="508"/>
      <c r="D1407" s="444" t="s">
        <v>6778</v>
      </c>
      <c r="E1407" s="508"/>
      <c r="F1407" s="508"/>
    </row>
    <row r="1408" spans="1:6" x14ac:dyDescent="0.25">
      <c r="A1408" s="508"/>
      <c r="B1408" s="508"/>
      <c r="C1408" s="508"/>
      <c r="D1408" s="444" t="s">
        <v>6778</v>
      </c>
      <c r="E1408" s="508"/>
      <c r="F1408" s="508"/>
    </row>
    <row r="1409" spans="1:6" x14ac:dyDescent="0.25">
      <c r="A1409" s="508"/>
      <c r="B1409" s="508"/>
      <c r="C1409" s="508"/>
      <c r="D1409" s="444" t="s">
        <v>6778</v>
      </c>
      <c r="E1409" s="508"/>
      <c r="F1409" s="508"/>
    </row>
    <row r="1410" spans="1:6" x14ac:dyDescent="0.25">
      <c r="A1410" s="508"/>
      <c r="B1410" s="508"/>
      <c r="C1410" s="508"/>
      <c r="D1410" s="444" t="s">
        <v>6778</v>
      </c>
      <c r="E1410" s="508"/>
      <c r="F1410" s="508"/>
    </row>
    <row r="1411" spans="1:6" x14ac:dyDescent="0.25">
      <c r="A1411" s="508"/>
      <c r="B1411" s="508"/>
      <c r="C1411" s="508"/>
      <c r="D1411" s="444" t="s">
        <v>6778</v>
      </c>
      <c r="E1411" s="508"/>
      <c r="F1411" s="508"/>
    </row>
    <row r="1412" spans="1:6" x14ac:dyDescent="0.25">
      <c r="A1412" s="508"/>
      <c r="B1412" s="508"/>
      <c r="C1412" s="508"/>
      <c r="D1412" s="444" t="s">
        <v>6778</v>
      </c>
      <c r="E1412" s="508"/>
      <c r="F1412" s="508"/>
    </row>
    <row r="1413" spans="1:6" x14ac:dyDescent="0.25">
      <c r="A1413" s="508"/>
      <c r="B1413" s="508"/>
      <c r="C1413" s="508"/>
      <c r="D1413" s="444" t="s">
        <v>6778</v>
      </c>
      <c r="E1413" s="508"/>
      <c r="F1413" s="508"/>
    </row>
    <row r="1414" spans="1:6" x14ac:dyDescent="0.25">
      <c r="A1414" s="508"/>
      <c r="B1414" s="508"/>
      <c r="C1414" s="508"/>
      <c r="D1414" s="444" t="s">
        <v>6778</v>
      </c>
      <c r="E1414" s="508"/>
      <c r="F1414" s="508"/>
    </row>
    <row r="1415" spans="1:6" x14ac:dyDescent="0.25">
      <c r="A1415" s="508"/>
      <c r="B1415" s="508"/>
      <c r="C1415" s="508"/>
      <c r="D1415" s="444" t="s">
        <v>6778</v>
      </c>
      <c r="E1415" s="508"/>
      <c r="F1415" s="508"/>
    </row>
    <row r="1416" spans="1:6" x14ac:dyDescent="0.25">
      <c r="A1416" s="508"/>
      <c r="B1416" s="508"/>
      <c r="C1416" s="508"/>
      <c r="D1416" s="444" t="s">
        <v>6778</v>
      </c>
      <c r="E1416" s="508"/>
      <c r="F1416" s="508"/>
    </row>
    <row r="1417" spans="1:6" x14ac:dyDescent="0.25">
      <c r="A1417" s="508"/>
      <c r="B1417" s="508"/>
      <c r="C1417" s="508"/>
      <c r="D1417" s="444" t="s">
        <v>6778</v>
      </c>
      <c r="E1417" s="508"/>
      <c r="F1417" s="508"/>
    </row>
    <row r="1418" spans="1:6" x14ac:dyDescent="0.25">
      <c r="A1418" s="508"/>
      <c r="B1418" s="508"/>
      <c r="C1418" s="508"/>
      <c r="D1418" s="444" t="s">
        <v>6778</v>
      </c>
      <c r="E1418" s="508"/>
      <c r="F1418" s="508"/>
    </row>
    <row r="1419" spans="1:6" x14ac:dyDescent="0.25">
      <c r="A1419" s="508"/>
      <c r="B1419" s="508"/>
      <c r="C1419" s="508"/>
      <c r="D1419" s="444" t="s">
        <v>6778</v>
      </c>
      <c r="E1419" s="508"/>
      <c r="F1419" s="508"/>
    </row>
    <row r="1420" spans="1:6" x14ac:dyDescent="0.25">
      <c r="A1420" s="508"/>
      <c r="B1420" s="508"/>
      <c r="C1420" s="508"/>
      <c r="D1420" s="444" t="s">
        <v>6778</v>
      </c>
      <c r="E1420" s="508"/>
      <c r="F1420" s="508"/>
    </row>
    <row r="1421" spans="1:6" x14ac:dyDescent="0.25">
      <c r="A1421" s="508"/>
      <c r="B1421" s="508"/>
      <c r="C1421" s="508"/>
      <c r="D1421" s="444" t="s">
        <v>6778</v>
      </c>
      <c r="E1421" s="508"/>
      <c r="F1421" s="508"/>
    </row>
    <row r="1422" spans="1:6" x14ac:dyDescent="0.25">
      <c r="A1422" s="508"/>
      <c r="B1422" s="508"/>
      <c r="C1422" s="508"/>
      <c r="D1422" s="444" t="s">
        <v>6778</v>
      </c>
      <c r="E1422" s="508"/>
      <c r="F1422" s="508"/>
    </row>
    <row r="1423" spans="1:6" x14ac:dyDescent="0.25">
      <c r="A1423" s="508"/>
      <c r="B1423" s="508"/>
      <c r="C1423" s="508"/>
      <c r="D1423" s="444" t="s">
        <v>6778</v>
      </c>
      <c r="E1423" s="508"/>
      <c r="F1423" s="508"/>
    </row>
    <row r="1424" spans="1:6" x14ac:dyDescent="0.25">
      <c r="A1424" s="508"/>
      <c r="B1424" s="508"/>
      <c r="C1424" s="508"/>
      <c r="D1424" s="444" t="s">
        <v>6778</v>
      </c>
      <c r="E1424" s="508"/>
      <c r="F1424" s="508"/>
    </row>
    <row r="1425" spans="1:6" x14ac:dyDescent="0.25">
      <c r="A1425" s="508"/>
      <c r="B1425" s="508"/>
      <c r="C1425" s="508"/>
      <c r="D1425" s="444" t="s">
        <v>6778</v>
      </c>
      <c r="E1425" s="508"/>
      <c r="F1425" s="508"/>
    </row>
    <row r="1426" spans="1:6" x14ac:dyDescent="0.25">
      <c r="A1426" s="508"/>
      <c r="B1426" s="508"/>
      <c r="C1426" s="508"/>
      <c r="D1426" s="444" t="s">
        <v>6778</v>
      </c>
      <c r="E1426" s="508"/>
      <c r="F1426" s="508"/>
    </row>
    <row r="1427" spans="1:6" x14ac:dyDescent="0.25">
      <c r="A1427" s="508"/>
      <c r="B1427" s="508"/>
      <c r="C1427" s="508"/>
      <c r="D1427" s="444" t="s">
        <v>6778</v>
      </c>
      <c r="E1427" s="508"/>
      <c r="F1427" s="508"/>
    </row>
    <row r="1428" spans="1:6" x14ac:dyDescent="0.25">
      <c r="A1428" s="508"/>
      <c r="B1428" s="508"/>
      <c r="C1428" s="508"/>
      <c r="D1428" s="444" t="s">
        <v>6778</v>
      </c>
      <c r="E1428" s="508"/>
      <c r="F1428" s="508"/>
    </row>
    <row r="1429" spans="1:6" x14ac:dyDescent="0.25">
      <c r="A1429" s="508"/>
      <c r="B1429" s="508"/>
      <c r="C1429" s="508"/>
      <c r="D1429" s="444" t="s">
        <v>6778</v>
      </c>
      <c r="E1429" s="508"/>
      <c r="F1429" s="508"/>
    </row>
    <row r="1430" spans="1:6" x14ac:dyDescent="0.25">
      <c r="A1430" s="508"/>
      <c r="B1430" s="508"/>
      <c r="C1430" s="508"/>
      <c r="D1430" s="444" t="s">
        <v>6778</v>
      </c>
      <c r="E1430" s="508"/>
      <c r="F1430" s="508"/>
    </row>
    <row r="1431" spans="1:6" x14ac:dyDescent="0.25">
      <c r="A1431" s="508"/>
      <c r="B1431" s="508"/>
      <c r="C1431" s="508"/>
      <c r="D1431" s="444" t="s">
        <v>6778</v>
      </c>
      <c r="E1431" s="508"/>
      <c r="F1431" s="508"/>
    </row>
    <row r="1432" spans="1:6" x14ac:dyDescent="0.25">
      <c r="A1432" s="508"/>
      <c r="B1432" s="508"/>
      <c r="C1432" s="508"/>
      <c r="D1432" s="444" t="s">
        <v>6778</v>
      </c>
      <c r="E1432" s="508"/>
      <c r="F1432" s="508"/>
    </row>
    <row r="1433" spans="1:6" x14ac:dyDescent="0.25">
      <c r="A1433" s="508"/>
      <c r="B1433" s="508"/>
      <c r="C1433" s="508"/>
      <c r="D1433" s="444" t="s">
        <v>6778</v>
      </c>
      <c r="E1433" s="508"/>
      <c r="F1433" s="508"/>
    </row>
    <row r="1434" spans="1:6" x14ac:dyDescent="0.25">
      <c r="A1434" s="508"/>
      <c r="B1434" s="508"/>
      <c r="C1434" s="508"/>
      <c r="D1434" s="444" t="s">
        <v>6778</v>
      </c>
      <c r="E1434" s="508"/>
      <c r="F1434" s="508"/>
    </row>
    <row r="1435" spans="1:6" x14ac:dyDescent="0.25">
      <c r="A1435" s="508"/>
      <c r="B1435" s="508"/>
      <c r="C1435" s="508"/>
      <c r="D1435" s="444" t="s">
        <v>6778</v>
      </c>
      <c r="E1435" s="508"/>
      <c r="F1435" s="508"/>
    </row>
    <row r="1436" spans="1:6" x14ac:dyDescent="0.25">
      <c r="A1436" s="508"/>
      <c r="B1436" s="508"/>
      <c r="C1436" s="508"/>
      <c r="D1436" s="444" t="s">
        <v>6778</v>
      </c>
      <c r="E1436" s="508"/>
      <c r="F1436" s="508"/>
    </row>
    <row r="1437" spans="1:6" x14ac:dyDescent="0.25">
      <c r="A1437" s="508"/>
      <c r="B1437" s="508"/>
      <c r="C1437" s="508"/>
      <c r="D1437" s="444" t="s">
        <v>6778</v>
      </c>
      <c r="E1437" s="508"/>
      <c r="F1437" s="508"/>
    </row>
    <row r="1438" spans="1:6" x14ac:dyDescent="0.25">
      <c r="A1438" s="508"/>
      <c r="B1438" s="508"/>
      <c r="C1438" s="508"/>
      <c r="D1438" s="444" t="s">
        <v>6778</v>
      </c>
      <c r="E1438" s="508"/>
      <c r="F1438" s="508"/>
    </row>
    <row r="1439" spans="1:6" x14ac:dyDescent="0.25">
      <c r="A1439" s="508"/>
      <c r="B1439" s="508"/>
      <c r="C1439" s="508"/>
      <c r="D1439" s="444" t="s">
        <v>6778</v>
      </c>
      <c r="E1439" s="508"/>
      <c r="F1439" s="508"/>
    </row>
    <row r="1440" spans="1:6" x14ac:dyDescent="0.25">
      <c r="A1440" s="508"/>
      <c r="B1440" s="508"/>
      <c r="C1440" s="508"/>
      <c r="D1440" s="444" t="s">
        <v>6778</v>
      </c>
      <c r="E1440" s="508"/>
      <c r="F1440" s="508"/>
    </row>
    <row r="1441" spans="1:6" x14ac:dyDescent="0.25">
      <c r="A1441" s="508"/>
      <c r="B1441" s="508"/>
      <c r="C1441" s="508"/>
      <c r="D1441" s="444" t="s">
        <v>6778</v>
      </c>
      <c r="E1441" s="508"/>
      <c r="F1441" s="508"/>
    </row>
    <row r="1442" spans="1:6" x14ac:dyDescent="0.25">
      <c r="A1442" s="508"/>
      <c r="B1442" s="508"/>
      <c r="C1442" s="508"/>
      <c r="D1442" s="444" t="s">
        <v>6778</v>
      </c>
      <c r="E1442" s="508"/>
      <c r="F1442" s="508"/>
    </row>
    <row r="1443" spans="1:6" x14ac:dyDescent="0.25">
      <c r="A1443" s="508"/>
      <c r="B1443" s="508"/>
      <c r="C1443" s="508"/>
      <c r="D1443" s="444" t="s">
        <v>6778</v>
      </c>
      <c r="E1443" s="508"/>
      <c r="F1443" s="508"/>
    </row>
    <row r="1444" spans="1:6" x14ac:dyDescent="0.25">
      <c r="A1444" s="508"/>
      <c r="B1444" s="508"/>
      <c r="C1444" s="508"/>
      <c r="D1444" s="444" t="s">
        <v>6778</v>
      </c>
      <c r="E1444" s="508"/>
      <c r="F1444" s="508"/>
    </row>
    <row r="1445" spans="1:6" x14ac:dyDescent="0.25">
      <c r="A1445" s="508"/>
      <c r="B1445" s="508"/>
      <c r="C1445" s="508"/>
      <c r="D1445" s="444" t="s">
        <v>6778</v>
      </c>
      <c r="E1445" s="508"/>
      <c r="F1445" s="508"/>
    </row>
    <row r="1446" spans="1:6" x14ac:dyDescent="0.25">
      <c r="A1446" s="508"/>
      <c r="B1446" s="508"/>
      <c r="C1446" s="508"/>
      <c r="D1446" s="444" t="s">
        <v>6778</v>
      </c>
      <c r="E1446" s="508"/>
      <c r="F1446" s="508"/>
    </row>
    <row r="1447" spans="1:6" x14ac:dyDescent="0.25">
      <c r="A1447" s="508"/>
      <c r="B1447" s="508"/>
      <c r="C1447" s="508"/>
      <c r="D1447" s="444" t="s">
        <v>6778</v>
      </c>
      <c r="E1447" s="508"/>
      <c r="F1447" s="508"/>
    </row>
    <row r="1448" spans="1:6" x14ac:dyDescent="0.25">
      <c r="A1448" s="508"/>
      <c r="B1448" s="508"/>
      <c r="C1448" s="508"/>
      <c r="D1448" s="444" t="s">
        <v>6778</v>
      </c>
      <c r="E1448" s="508"/>
      <c r="F1448" s="508"/>
    </row>
    <row r="1449" spans="1:6" x14ac:dyDescent="0.25">
      <c r="A1449" s="508"/>
      <c r="B1449" s="508"/>
      <c r="C1449" s="508"/>
      <c r="D1449" s="444" t="s">
        <v>6778</v>
      </c>
      <c r="E1449" s="508"/>
      <c r="F1449" s="508"/>
    </row>
    <row r="1450" spans="1:6" x14ac:dyDescent="0.25">
      <c r="A1450" s="508"/>
      <c r="B1450" s="508"/>
      <c r="C1450" s="508"/>
      <c r="D1450" s="444" t="s">
        <v>6778</v>
      </c>
      <c r="E1450" s="508"/>
      <c r="F1450" s="508"/>
    </row>
    <row r="1451" spans="1:6" x14ac:dyDescent="0.25">
      <c r="A1451" s="508"/>
      <c r="B1451" s="508"/>
      <c r="C1451" s="508"/>
      <c r="D1451" s="444" t="s">
        <v>6778</v>
      </c>
      <c r="E1451" s="508"/>
      <c r="F1451" s="508"/>
    </row>
    <row r="1452" spans="1:6" x14ac:dyDescent="0.25">
      <c r="A1452" s="508"/>
      <c r="B1452" s="508"/>
      <c r="C1452" s="508"/>
      <c r="D1452" s="444" t="s">
        <v>6778</v>
      </c>
      <c r="E1452" s="508"/>
      <c r="F1452" s="508"/>
    </row>
    <row r="1453" spans="1:6" x14ac:dyDescent="0.25">
      <c r="A1453" s="508"/>
      <c r="B1453" s="508"/>
      <c r="C1453" s="508"/>
      <c r="D1453" s="444" t="s">
        <v>6778</v>
      </c>
      <c r="E1453" s="508"/>
      <c r="F1453" s="508"/>
    </row>
    <row r="1454" spans="1:6" x14ac:dyDescent="0.25">
      <c r="A1454" s="508"/>
      <c r="B1454" s="508"/>
      <c r="C1454" s="508"/>
      <c r="D1454" s="444" t="s">
        <v>6778</v>
      </c>
      <c r="E1454" s="508"/>
      <c r="F1454" s="508"/>
    </row>
    <row r="1455" spans="1:6" x14ac:dyDescent="0.25">
      <c r="A1455" s="508"/>
      <c r="B1455" s="508"/>
      <c r="C1455" s="508"/>
      <c r="D1455" s="444" t="s">
        <v>6778</v>
      </c>
      <c r="E1455" s="508"/>
      <c r="F1455" s="508"/>
    </row>
    <row r="1456" spans="1:6" x14ac:dyDescent="0.25">
      <c r="A1456" s="508"/>
      <c r="B1456" s="508"/>
      <c r="C1456" s="508"/>
      <c r="D1456" s="444" t="s">
        <v>6778</v>
      </c>
      <c r="E1456" s="508"/>
      <c r="F1456" s="508"/>
    </row>
    <row r="1457" spans="1:6" x14ac:dyDescent="0.25">
      <c r="A1457" s="508"/>
      <c r="B1457" s="508"/>
      <c r="C1457" s="508"/>
      <c r="D1457" s="444" t="s">
        <v>6778</v>
      </c>
      <c r="E1457" s="508"/>
      <c r="F1457" s="508"/>
    </row>
    <row r="1458" spans="1:6" x14ac:dyDescent="0.25">
      <c r="A1458" s="508"/>
      <c r="B1458" s="508"/>
      <c r="C1458" s="508"/>
      <c r="D1458" s="444" t="s">
        <v>6778</v>
      </c>
      <c r="E1458" s="508"/>
      <c r="F1458" s="508"/>
    </row>
    <row r="1459" spans="1:6" x14ac:dyDescent="0.25">
      <c r="A1459" s="508"/>
      <c r="B1459" s="508"/>
      <c r="C1459" s="508"/>
      <c r="D1459" s="444" t="s">
        <v>6778</v>
      </c>
      <c r="E1459" s="508"/>
      <c r="F1459" s="508"/>
    </row>
    <row r="1460" spans="1:6" x14ac:dyDescent="0.25">
      <c r="A1460" s="508"/>
      <c r="B1460" s="508"/>
      <c r="C1460" s="508"/>
      <c r="D1460" s="444" t="s">
        <v>6778</v>
      </c>
      <c r="E1460" s="508"/>
      <c r="F1460" s="508"/>
    </row>
    <row r="1461" spans="1:6" x14ac:dyDescent="0.25">
      <c r="A1461" s="508"/>
      <c r="B1461" s="508"/>
      <c r="C1461" s="508"/>
      <c r="D1461" s="444" t="s">
        <v>6778</v>
      </c>
      <c r="E1461" s="508"/>
      <c r="F1461" s="508"/>
    </row>
    <row r="1462" spans="1:6" x14ac:dyDescent="0.25">
      <c r="A1462" s="508"/>
      <c r="B1462" s="508"/>
      <c r="C1462" s="508"/>
      <c r="D1462" s="444" t="s">
        <v>6778</v>
      </c>
      <c r="E1462" s="508"/>
      <c r="F1462" s="508"/>
    </row>
    <row r="1463" spans="1:6" x14ac:dyDescent="0.25">
      <c r="A1463" s="508"/>
      <c r="B1463" s="508"/>
      <c r="C1463" s="508"/>
      <c r="D1463" s="444" t="s">
        <v>6778</v>
      </c>
      <c r="E1463" s="508"/>
      <c r="F1463" s="508"/>
    </row>
    <row r="1464" spans="1:6" x14ac:dyDescent="0.25">
      <c r="A1464" s="508"/>
      <c r="B1464" s="508"/>
      <c r="C1464" s="508"/>
      <c r="D1464" s="444" t="s">
        <v>6778</v>
      </c>
      <c r="E1464" s="508"/>
      <c r="F1464" s="508"/>
    </row>
    <row r="1465" spans="1:6" x14ac:dyDescent="0.25">
      <c r="A1465" s="508"/>
      <c r="B1465" s="508"/>
      <c r="C1465" s="508"/>
      <c r="D1465" s="444" t="s">
        <v>6778</v>
      </c>
      <c r="E1465" s="508"/>
      <c r="F1465" s="508"/>
    </row>
    <row r="1466" spans="1:6" x14ac:dyDescent="0.25">
      <c r="A1466" s="508"/>
      <c r="B1466" s="508"/>
      <c r="C1466" s="508"/>
      <c r="D1466" s="444" t="s">
        <v>6778</v>
      </c>
      <c r="E1466" s="508"/>
      <c r="F1466" s="508"/>
    </row>
    <row r="1467" spans="1:6" x14ac:dyDescent="0.25">
      <c r="A1467" s="508"/>
      <c r="B1467" s="508"/>
      <c r="C1467" s="508"/>
      <c r="D1467" s="444" t="s">
        <v>6778</v>
      </c>
      <c r="E1467" s="508"/>
      <c r="F1467" s="508"/>
    </row>
    <row r="1468" spans="1:6" x14ac:dyDescent="0.25">
      <c r="A1468" s="508"/>
      <c r="B1468" s="508"/>
      <c r="C1468" s="508"/>
      <c r="D1468" s="444" t="s">
        <v>6778</v>
      </c>
      <c r="E1468" s="508"/>
      <c r="F1468" s="508"/>
    </row>
    <row r="1469" spans="1:6" x14ac:dyDescent="0.25">
      <c r="A1469" s="508"/>
      <c r="B1469" s="508"/>
      <c r="C1469" s="508"/>
      <c r="D1469" s="444" t="s">
        <v>6778</v>
      </c>
      <c r="E1469" s="508"/>
      <c r="F1469" s="508"/>
    </row>
    <row r="1470" spans="1:6" x14ac:dyDescent="0.25">
      <c r="A1470" s="508"/>
      <c r="B1470" s="508"/>
      <c r="C1470" s="508"/>
      <c r="D1470" s="444" t="s">
        <v>6778</v>
      </c>
      <c r="E1470" s="508"/>
      <c r="F1470" s="508"/>
    </row>
    <row r="1471" spans="1:6" x14ac:dyDescent="0.25">
      <c r="A1471" s="508"/>
      <c r="B1471" s="508"/>
      <c r="C1471" s="508"/>
      <c r="D1471" s="444" t="s">
        <v>6778</v>
      </c>
      <c r="E1471" s="508"/>
      <c r="F1471" s="508"/>
    </row>
    <row r="1472" spans="1:6" x14ac:dyDescent="0.25">
      <c r="A1472" s="508"/>
      <c r="B1472" s="508"/>
      <c r="C1472" s="508"/>
      <c r="D1472" s="444" t="s">
        <v>6778</v>
      </c>
      <c r="E1472" s="508"/>
      <c r="F1472" s="508"/>
    </row>
    <row r="1473" spans="1:6" x14ac:dyDescent="0.25">
      <c r="A1473" s="508"/>
      <c r="B1473" s="508"/>
      <c r="C1473" s="508"/>
      <c r="D1473" s="444" t="s">
        <v>6778</v>
      </c>
      <c r="E1473" s="508"/>
      <c r="F1473" s="508"/>
    </row>
    <row r="1474" spans="1:6" x14ac:dyDescent="0.25">
      <c r="A1474" s="508"/>
      <c r="B1474" s="508"/>
      <c r="C1474" s="508"/>
      <c r="D1474" s="444" t="s">
        <v>6778</v>
      </c>
      <c r="E1474" s="508"/>
      <c r="F1474" s="508"/>
    </row>
    <row r="1475" spans="1:6" x14ac:dyDescent="0.25">
      <c r="A1475" s="508"/>
      <c r="B1475" s="508"/>
      <c r="C1475" s="508"/>
      <c r="D1475" s="444" t="s">
        <v>6778</v>
      </c>
      <c r="E1475" s="508"/>
      <c r="F1475" s="508"/>
    </row>
    <row r="1476" spans="1:6" x14ac:dyDescent="0.25">
      <c r="A1476" s="508"/>
      <c r="B1476" s="508"/>
      <c r="C1476" s="508"/>
      <c r="D1476" s="444" t="s">
        <v>6778</v>
      </c>
      <c r="E1476" s="508"/>
      <c r="F1476" s="508"/>
    </row>
    <row r="1477" spans="1:6" x14ac:dyDescent="0.25">
      <c r="A1477" s="508"/>
      <c r="B1477" s="508"/>
      <c r="C1477" s="508"/>
      <c r="D1477" s="444" t="s">
        <v>6778</v>
      </c>
      <c r="E1477" s="508"/>
      <c r="F1477" s="508"/>
    </row>
    <row r="1478" spans="1:6" x14ac:dyDescent="0.25">
      <c r="A1478" s="508"/>
      <c r="B1478" s="508"/>
      <c r="C1478" s="508"/>
      <c r="D1478" s="444" t="s">
        <v>6778</v>
      </c>
      <c r="E1478" s="508"/>
      <c r="F1478" s="508"/>
    </row>
    <row r="1479" spans="1:6" x14ac:dyDescent="0.25">
      <c r="A1479" s="508"/>
      <c r="B1479" s="508"/>
      <c r="C1479" s="508"/>
      <c r="D1479" s="444" t="s">
        <v>6778</v>
      </c>
      <c r="E1479" s="508"/>
      <c r="F1479" s="508"/>
    </row>
    <row r="1480" spans="1:6" x14ac:dyDescent="0.25">
      <c r="A1480" s="508"/>
      <c r="B1480" s="508"/>
      <c r="C1480" s="508"/>
      <c r="D1480" s="444" t="s">
        <v>6778</v>
      </c>
      <c r="E1480" s="508"/>
      <c r="F1480" s="508"/>
    </row>
    <row r="1481" spans="1:6" x14ac:dyDescent="0.25">
      <c r="A1481" s="508"/>
      <c r="B1481" s="508"/>
      <c r="C1481" s="508"/>
      <c r="D1481" s="444" t="s">
        <v>6778</v>
      </c>
      <c r="E1481" s="508"/>
      <c r="F1481" s="508"/>
    </row>
    <row r="1482" spans="1:6" x14ac:dyDescent="0.25">
      <c r="A1482" s="508"/>
      <c r="B1482" s="508"/>
      <c r="C1482" s="508"/>
      <c r="D1482" s="444" t="s">
        <v>6778</v>
      </c>
      <c r="E1482" s="508"/>
      <c r="F1482" s="508"/>
    </row>
    <row r="1483" spans="1:6" x14ac:dyDescent="0.25">
      <c r="A1483" s="508"/>
      <c r="B1483" s="508"/>
      <c r="C1483" s="508"/>
      <c r="D1483" s="444" t="s">
        <v>6778</v>
      </c>
      <c r="E1483" s="508"/>
      <c r="F1483" s="508"/>
    </row>
    <row r="1484" spans="1:6" x14ac:dyDescent="0.25">
      <c r="A1484" s="508"/>
      <c r="B1484" s="508"/>
      <c r="C1484" s="508"/>
      <c r="D1484" s="444" t="s">
        <v>6778</v>
      </c>
      <c r="E1484" s="508"/>
      <c r="F1484" s="508"/>
    </row>
    <row r="1485" spans="1:6" x14ac:dyDescent="0.25">
      <c r="A1485" s="508"/>
      <c r="B1485" s="508"/>
      <c r="C1485" s="508"/>
      <c r="D1485" s="444" t="s">
        <v>6778</v>
      </c>
      <c r="E1485" s="508"/>
      <c r="F1485" s="508"/>
    </row>
    <row r="1486" spans="1:6" x14ac:dyDescent="0.25">
      <c r="A1486" s="508"/>
      <c r="B1486" s="508"/>
      <c r="C1486" s="508"/>
      <c r="D1486" s="444" t="s">
        <v>6778</v>
      </c>
      <c r="E1486" s="508"/>
      <c r="F1486" s="508"/>
    </row>
    <row r="1487" spans="1:6" x14ac:dyDescent="0.25">
      <c r="A1487" s="508"/>
      <c r="B1487" s="508"/>
      <c r="C1487" s="508"/>
      <c r="D1487" s="444" t="s">
        <v>6778</v>
      </c>
      <c r="E1487" s="508"/>
      <c r="F1487" s="508"/>
    </row>
    <row r="1488" spans="1:6" x14ac:dyDescent="0.25">
      <c r="A1488" s="508"/>
      <c r="B1488" s="508"/>
      <c r="C1488" s="508"/>
      <c r="D1488" s="444" t="s">
        <v>6778</v>
      </c>
      <c r="E1488" s="508"/>
      <c r="F1488" s="508"/>
    </row>
    <row r="1489" spans="1:6" x14ac:dyDescent="0.25">
      <c r="A1489" s="508"/>
      <c r="B1489" s="508"/>
      <c r="C1489" s="508"/>
      <c r="D1489" s="444" t="s">
        <v>6778</v>
      </c>
      <c r="E1489" s="508"/>
      <c r="F1489" s="508"/>
    </row>
    <row r="1490" spans="1:6" x14ac:dyDescent="0.25">
      <c r="A1490" s="508"/>
      <c r="B1490" s="508"/>
      <c r="C1490" s="508"/>
      <c r="D1490" s="444" t="s">
        <v>6778</v>
      </c>
      <c r="E1490" s="508"/>
      <c r="F1490" s="508"/>
    </row>
    <row r="1491" spans="1:6" x14ac:dyDescent="0.25">
      <c r="A1491" s="508"/>
      <c r="B1491" s="508"/>
      <c r="C1491" s="508"/>
      <c r="D1491" s="444" t="s">
        <v>6778</v>
      </c>
      <c r="E1491" s="508"/>
      <c r="F1491" s="508"/>
    </row>
    <row r="1492" spans="1:6" x14ac:dyDescent="0.25">
      <c r="A1492" s="508"/>
      <c r="B1492" s="508"/>
      <c r="C1492" s="508"/>
      <c r="D1492" s="444" t="s">
        <v>6778</v>
      </c>
      <c r="E1492" s="508"/>
      <c r="F1492" s="508"/>
    </row>
    <row r="1493" spans="1:6" x14ac:dyDescent="0.25">
      <c r="A1493" s="508"/>
      <c r="B1493" s="508"/>
      <c r="C1493" s="508"/>
      <c r="D1493" s="444" t="s">
        <v>6778</v>
      </c>
      <c r="E1493" s="508"/>
      <c r="F1493" s="508"/>
    </row>
    <row r="1494" spans="1:6" x14ac:dyDescent="0.25">
      <c r="A1494" s="508"/>
      <c r="B1494" s="508"/>
      <c r="C1494" s="508"/>
      <c r="D1494" s="444" t="s">
        <v>6778</v>
      </c>
      <c r="E1494" s="508"/>
      <c r="F1494" s="508"/>
    </row>
    <row r="1495" spans="1:6" x14ac:dyDescent="0.25">
      <c r="A1495" s="508"/>
      <c r="B1495" s="508"/>
      <c r="C1495" s="508"/>
      <c r="D1495" s="444" t="s">
        <v>6778</v>
      </c>
      <c r="E1495" s="508"/>
      <c r="F1495" s="508"/>
    </row>
    <row r="1496" spans="1:6" x14ac:dyDescent="0.25">
      <c r="A1496" s="508"/>
      <c r="B1496" s="508"/>
      <c r="C1496" s="508"/>
      <c r="D1496" s="444" t="s">
        <v>6778</v>
      </c>
      <c r="E1496" s="508"/>
      <c r="F1496" s="508"/>
    </row>
    <row r="1497" spans="1:6" x14ac:dyDescent="0.25">
      <c r="A1497" s="508"/>
      <c r="B1497" s="508"/>
      <c r="C1497" s="508"/>
      <c r="D1497" s="444" t="s">
        <v>6778</v>
      </c>
      <c r="E1497" s="508"/>
      <c r="F1497" s="508"/>
    </row>
    <row r="1498" spans="1:6" x14ac:dyDescent="0.25">
      <c r="A1498" s="508"/>
      <c r="B1498" s="508"/>
      <c r="C1498" s="508"/>
      <c r="D1498" s="444" t="s">
        <v>6778</v>
      </c>
      <c r="E1498" s="508"/>
      <c r="F1498" s="508"/>
    </row>
    <row r="1499" spans="1:6" x14ac:dyDescent="0.25">
      <c r="A1499" s="508"/>
      <c r="B1499" s="508"/>
      <c r="C1499" s="508"/>
      <c r="D1499" s="444" t="s">
        <v>6778</v>
      </c>
      <c r="E1499" s="508"/>
      <c r="F1499" s="508"/>
    </row>
    <row r="1500" spans="1:6" x14ac:dyDescent="0.25">
      <c r="A1500" s="508"/>
      <c r="B1500" s="508"/>
      <c r="C1500" s="508"/>
      <c r="D1500" s="444" t="s">
        <v>6778</v>
      </c>
      <c r="E1500" s="508"/>
      <c r="F1500" s="508"/>
    </row>
    <row r="1501" spans="1:6" x14ac:dyDescent="0.25">
      <c r="A1501" s="508"/>
      <c r="B1501" s="508"/>
      <c r="C1501" s="508"/>
      <c r="D1501" s="444" t="s">
        <v>6778</v>
      </c>
      <c r="E1501" s="508"/>
      <c r="F1501" s="508"/>
    </row>
    <row r="1502" spans="1:6" x14ac:dyDescent="0.25">
      <c r="A1502" s="508"/>
      <c r="B1502" s="508"/>
      <c r="C1502" s="508"/>
      <c r="D1502" s="444" t="s">
        <v>6778</v>
      </c>
      <c r="E1502" s="508"/>
      <c r="F1502" s="508"/>
    </row>
    <row r="1503" spans="1:6" x14ac:dyDescent="0.25">
      <c r="A1503" s="508"/>
      <c r="B1503" s="508"/>
      <c r="C1503" s="508"/>
      <c r="D1503" s="444" t="s">
        <v>6778</v>
      </c>
      <c r="E1503" s="508"/>
      <c r="F1503" s="508"/>
    </row>
    <row r="1504" spans="1:6" x14ac:dyDescent="0.25">
      <c r="A1504" s="508"/>
      <c r="B1504" s="508"/>
      <c r="C1504" s="508"/>
      <c r="D1504" s="444" t="s">
        <v>6778</v>
      </c>
      <c r="E1504" s="508"/>
      <c r="F1504" s="508"/>
    </row>
    <row r="1505" spans="1:6" x14ac:dyDescent="0.25">
      <c r="A1505" s="508"/>
      <c r="B1505" s="508"/>
      <c r="C1505" s="508"/>
      <c r="D1505" s="444" t="s">
        <v>6778</v>
      </c>
      <c r="E1505" s="508"/>
      <c r="F1505" s="508"/>
    </row>
    <row r="1506" spans="1:6" x14ac:dyDescent="0.25">
      <c r="A1506" s="508"/>
      <c r="B1506" s="508"/>
      <c r="C1506" s="508"/>
      <c r="D1506" s="444" t="s">
        <v>6778</v>
      </c>
      <c r="E1506" s="508"/>
      <c r="F1506" s="508"/>
    </row>
    <row r="1507" spans="1:6" x14ac:dyDescent="0.25">
      <c r="A1507" s="508"/>
      <c r="B1507" s="508"/>
      <c r="C1507" s="508"/>
      <c r="D1507" s="444" t="s">
        <v>6778</v>
      </c>
      <c r="E1507" s="508"/>
      <c r="F1507" s="508"/>
    </row>
    <row r="1508" spans="1:6" x14ac:dyDescent="0.25">
      <c r="A1508" s="508"/>
      <c r="B1508" s="508"/>
      <c r="C1508" s="508"/>
      <c r="D1508" s="444" t="s">
        <v>6778</v>
      </c>
      <c r="E1508" s="508"/>
      <c r="F1508" s="508"/>
    </row>
    <row r="1509" spans="1:6" x14ac:dyDescent="0.25">
      <c r="A1509" s="508"/>
      <c r="B1509" s="508"/>
      <c r="C1509" s="508"/>
      <c r="D1509" s="444" t="s">
        <v>6778</v>
      </c>
      <c r="E1509" s="508"/>
      <c r="F1509" s="508"/>
    </row>
    <row r="1510" spans="1:6" x14ac:dyDescent="0.25">
      <c r="A1510" s="508"/>
      <c r="B1510" s="508"/>
      <c r="C1510" s="508"/>
      <c r="D1510" s="444" t="s">
        <v>6778</v>
      </c>
      <c r="E1510" s="508"/>
      <c r="F1510" s="508"/>
    </row>
    <row r="1511" spans="1:6" x14ac:dyDescent="0.25">
      <c r="A1511" s="508"/>
      <c r="B1511" s="508"/>
      <c r="C1511" s="508"/>
      <c r="D1511" s="444" t="s">
        <v>6778</v>
      </c>
      <c r="E1511" s="508"/>
      <c r="F1511" s="508"/>
    </row>
    <row r="1512" spans="1:6" x14ac:dyDescent="0.25">
      <c r="A1512" s="508"/>
      <c r="B1512" s="508"/>
      <c r="C1512" s="508"/>
      <c r="D1512" s="444" t="s">
        <v>6778</v>
      </c>
      <c r="E1512" s="508"/>
      <c r="F1512" s="508"/>
    </row>
    <row r="1513" spans="1:6" x14ac:dyDescent="0.25">
      <c r="A1513" s="508"/>
      <c r="B1513" s="508"/>
      <c r="C1513" s="508"/>
      <c r="D1513" s="444" t="s">
        <v>6778</v>
      </c>
      <c r="E1513" s="508"/>
      <c r="F1513" s="508"/>
    </row>
    <row r="1514" spans="1:6" x14ac:dyDescent="0.25">
      <c r="A1514" s="508"/>
      <c r="B1514" s="508"/>
      <c r="C1514" s="508"/>
      <c r="D1514" s="444" t="s">
        <v>6778</v>
      </c>
      <c r="E1514" s="508"/>
      <c r="F1514" s="508"/>
    </row>
    <row r="1515" spans="1:6" x14ac:dyDescent="0.25">
      <c r="A1515" s="508"/>
      <c r="B1515" s="508"/>
      <c r="C1515" s="508"/>
      <c r="D1515" s="444" t="s">
        <v>6778</v>
      </c>
      <c r="E1515" s="508"/>
      <c r="F1515" s="508"/>
    </row>
    <row r="1516" spans="1:6" x14ac:dyDescent="0.25">
      <c r="A1516" s="508"/>
      <c r="B1516" s="508"/>
      <c r="C1516" s="508"/>
      <c r="D1516" s="444" t="s">
        <v>6778</v>
      </c>
      <c r="E1516" s="508"/>
      <c r="F1516" s="508"/>
    </row>
    <row r="1517" spans="1:6" x14ac:dyDescent="0.25">
      <c r="A1517" s="508"/>
      <c r="B1517" s="508"/>
      <c r="C1517" s="508"/>
      <c r="D1517" s="444" t="s">
        <v>6778</v>
      </c>
      <c r="E1517" s="508"/>
      <c r="F1517" s="508"/>
    </row>
    <row r="1518" spans="1:6" x14ac:dyDescent="0.25">
      <c r="A1518" s="508"/>
      <c r="B1518" s="508"/>
      <c r="C1518" s="508"/>
      <c r="D1518" s="444" t="s">
        <v>6778</v>
      </c>
      <c r="E1518" s="508"/>
      <c r="F1518" s="508"/>
    </row>
    <row r="1519" spans="1:6" x14ac:dyDescent="0.25">
      <c r="A1519" s="508"/>
      <c r="B1519" s="508"/>
      <c r="C1519" s="508"/>
      <c r="D1519" s="444" t="s">
        <v>6778</v>
      </c>
      <c r="E1519" s="508"/>
      <c r="F1519" s="508"/>
    </row>
    <row r="1520" spans="1:6" x14ac:dyDescent="0.25">
      <c r="A1520" s="508"/>
      <c r="B1520" s="508"/>
      <c r="C1520" s="508"/>
      <c r="D1520" s="444" t="s">
        <v>6778</v>
      </c>
      <c r="E1520" s="508"/>
      <c r="F1520" s="508"/>
    </row>
    <row r="1521" spans="1:6" x14ac:dyDescent="0.25">
      <c r="A1521" s="508"/>
      <c r="B1521" s="508"/>
      <c r="C1521" s="508"/>
      <c r="D1521" s="444" t="s">
        <v>6778</v>
      </c>
      <c r="E1521" s="508"/>
      <c r="F1521" s="508"/>
    </row>
    <row r="1522" spans="1:6" x14ac:dyDescent="0.25">
      <c r="A1522" s="508"/>
      <c r="B1522" s="508"/>
      <c r="C1522" s="508"/>
      <c r="D1522" s="444" t="s">
        <v>6778</v>
      </c>
      <c r="E1522" s="508"/>
      <c r="F1522" s="508"/>
    </row>
    <row r="1523" spans="1:6" x14ac:dyDescent="0.25">
      <c r="A1523" s="508"/>
      <c r="B1523" s="508"/>
      <c r="C1523" s="508"/>
      <c r="D1523" s="444" t="s">
        <v>6778</v>
      </c>
      <c r="E1523" s="508"/>
      <c r="F1523" s="508"/>
    </row>
    <row r="1524" spans="1:6" x14ac:dyDescent="0.25">
      <c r="A1524" s="508"/>
      <c r="B1524" s="508"/>
      <c r="C1524" s="508"/>
      <c r="D1524" s="444" t="s">
        <v>6778</v>
      </c>
      <c r="E1524" s="508"/>
      <c r="F1524" s="508"/>
    </row>
    <row r="1525" spans="1:6" x14ac:dyDescent="0.25">
      <c r="A1525" s="508"/>
      <c r="B1525" s="508"/>
      <c r="C1525" s="508"/>
      <c r="D1525" s="444" t="s">
        <v>6778</v>
      </c>
      <c r="E1525" s="508"/>
      <c r="F1525" s="508"/>
    </row>
    <row r="1526" spans="1:6" x14ac:dyDescent="0.25">
      <c r="A1526" s="508"/>
      <c r="B1526" s="508"/>
      <c r="C1526" s="508"/>
      <c r="D1526" s="444" t="s">
        <v>6778</v>
      </c>
      <c r="E1526" s="508"/>
      <c r="F1526" s="508"/>
    </row>
    <row r="1527" spans="1:6" x14ac:dyDescent="0.25">
      <c r="A1527" s="508"/>
      <c r="B1527" s="508"/>
      <c r="C1527" s="508"/>
      <c r="D1527" s="444" t="s">
        <v>6778</v>
      </c>
      <c r="E1527" s="508"/>
      <c r="F1527" s="508"/>
    </row>
    <row r="1528" spans="1:6" x14ac:dyDescent="0.25">
      <c r="A1528" s="508"/>
      <c r="B1528" s="508"/>
      <c r="C1528" s="508"/>
      <c r="D1528" s="444" t="s">
        <v>6778</v>
      </c>
      <c r="E1528" s="508"/>
      <c r="F1528" s="508"/>
    </row>
    <row r="1529" spans="1:6" x14ac:dyDescent="0.25">
      <c r="A1529" s="508"/>
      <c r="B1529" s="508"/>
      <c r="C1529" s="508"/>
      <c r="D1529" s="444" t="s">
        <v>6778</v>
      </c>
      <c r="E1529" s="508"/>
      <c r="F1529" s="508"/>
    </row>
    <row r="1530" spans="1:6" x14ac:dyDescent="0.25">
      <c r="A1530" s="508"/>
      <c r="B1530" s="508"/>
      <c r="C1530" s="508"/>
      <c r="D1530" s="444" t="s">
        <v>6778</v>
      </c>
      <c r="E1530" s="508"/>
      <c r="F1530" s="508"/>
    </row>
    <row r="1531" spans="1:6" x14ac:dyDescent="0.25">
      <c r="A1531" s="508"/>
      <c r="B1531" s="508"/>
      <c r="C1531" s="508"/>
      <c r="D1531" s="444" t="s">
        <v>6778</v>
      </c>
      <c r="E1531" s="508"/>
      <c r="F1531" s="508"/>
    </row>
    <row r="1532" spans="1:6" x14ac:dyDescent="0.25">
      <c r="A1532" s="508"/>
      <c r="B1532" s="508"/>
      <c r="C1532" s="508"/>
      <c r="D1532" s="444" t="s">
        <v>6778</v>
      </c>
      <c r="E1532" s="508"/>
      <c r="F1532" s="508"/>
    </row>
    <row r="1533" spans="1:6" x14ac:dyDescent="0.25">
      <c r="A1533" s="508"/>
      <c r="B1533" s="508"/>
      <c r="C1533" s="508"/>
      <c r="D1533" s="444" t="s">
        <v>6778</v>
      </c>
      <c r="E1533" s="508"/>
      <c r="F1533" s="508"/>
    </row>
    <row r="1534" spans="1:6" x14ac:dyDescent="0.25">
      <c r="A1534" s="508"/>
      <c r="B1534" s="508"/>
      <c r="C1534" s="508"/>
      <c r="D1534" s="444" t="s">
        <v>6778</v>
      </c>
      <c r="E1534" s="508"/>
      <c r="F1534" s="508"/>
    </row>
    <row r="1535" spans="1:6" x14ac:dyDescent="0.25">
      <c r="A1535" s="508"/>
      <c r="B1535" s="508"/>
      <c r="C1535" s="508"/>
      <c r="D1535" s="444" t="s">
        <v>6778</v>
      </c>
      <c r="E1535" s="508"/>
      <c r="F1535" s="508"/>
    </row>
    <row r="1536" spans="1:6" x14ac:dyDescent="0.25">
      <c r="A1536" s="508"/>
      <c r="B1536" s="508"/>
      <c r="C1536" s="508"/>
      <c r="D1536" s="444" t="s">
        <v>6778</v>
      </c>
      <c r="E1536" s="508"/>
      <c r="F1536" s="508"/>
    </row>
    <row r="1537" spans="1:6" x14ac:dyDescent="0.25">
      <c r="A1537" s="508"/>
      <c r="B1537" s="508"/>
      <c r="C1537" s="508"/>
      <c r="D1537" s="444" t="s">
        <v>6778</v>
      </c>
      <c r="E1537" s="508"/>
      <c r="F1537" s="508"/>
    </row>
    <row r="1538" spans="1:6" x14ac:dyDescent="0.25">
      <c r="A1538" s="508"/>
      <c r="B1538" s="508"/>
      <c r="C1538" s="508"/>
      <c r="D1538" s="444" t="s">
        <v>6778</v>
      </c>
      <c r="E1538" s="508"/>
      <c r="F1538" s="508"/>
    </row>
    <row r="1539" spans="1:6" x14ac:dyDescent="0.25">
      <c r="A1539" s="508"/>
      <c r="B1539" s="508"/>
      <c r="C1539" s="508"/>
      <c r="D1539" s="444" t="s">
        <v>6778</v>
      </c>
      <c r="E1539" s="508"/>
      <c r="F1539" s="508"/>
    </row>
    <row r="1540" spans="1:6" x14ac:dyDescent="0.25">
      <c r="A1540" s="508"/>
      <c r="B1540" s="508"/>
      <c r="C1540" s="508"/>
      <c r="D1540" s="444" t="s">
        <v>6778</v>
      </c>
      <c r="E1540" s="508"/>
      <c r="F1540" s="508"/>
    </row>
    <row r="1541" spans="1:6" x14ac:dyDescent="0.25">
      <c r="A1541" s="508"/>
      <c r="B1541" s="508"/>
      <c r="C1541" s="508"/>
      <c r="D1541" s="444" t="s">
        <v>6778</v>
      </c>
      <c r="E1541" s="508"/>
      <c r="F1541" s="508"/>
    </row>
    <row r="1542" spans="1:6" x14ac:dyDescent="0.25">
      <c r="A1542" s="508"/>
      <c r="B1542" s="508"/>
      <c r="C1542" s="508"/>
      <c r="D1542" s="444" t="s">
        <v>6778</v>
      </c>
      <c r="E1542" s="508"/>
      <c r="F1542" s="508"/>
    </row>
    <row r="1543" spans="1:6" x14ac:dyDescent="0.25">
      <c r="A1543" s="508"/>
      <c r="B1543" s="508"/>
      <c r="C1543" s="508"/>
      <c r="D1543" s="444" t="s">
        <v>6778</v>
      </c>
      <c r="E1543" s="508"/>
      <c r="F1543" s="508"/>
    </row>
    <row r="1544" spans="1:6" x14ac:dyDescent="0.25">
      <c r="A1544" s="508"/>
      <c r="B1544" s="508"/>
      <c r="C1544" s="508"/>
      <c r="D1544" s="444" t="s">
        <v>6778</v>
      </c>
      <c r="E1544" s="508"/>
      <c r="F1544" s="508"/>
    </row>
    <row r="1545" spans="1:6" x14ac:dyDescent="0.25">
      <c r="A1545" s="508"/>
      <c r="B1545" s="508"/>
      <c r="C1545" s="508"/>
      <c r="D1545" s="444" t="s">
        <v>6778</v>
      </c>
      <c r="E1545" s="508"/>
      <c r="F1545" s="508"/>
    </row>
    <row r="1546" spans="1:6" x14ac:dyDescent="0.25">
      <c r="A1546" s="508"/>
      <c r="B1546" s="508"/>
      <c r="C1546" s="508"/>
      <c r="D1546" s="444" t="s">
        <v>6778</v>
      </c>
      <c r="E1546" s="508"/>
      <c r="F1546" s="508"/>
    </row>
    <row r="1547" spans="1:6" x14ac:dyDescent="0.25">
      <c r="A1547" s="508"/>
      <c r="B1547" s="508"/>
      <c r="C1547" s="508"/>
      <c r="D1547" s="444" t="s">
        <v>6778</v>
      </c>
      <c r="E1547" s="508"/>
      <c r="F1547" s="508"/>
    </row>
    <row r="1548" spans="1:6" x14ac:dyDescent="0.25">
      <c r="A1548" s="508"/>
      <c r="B1548" s="508"/>
      <c r="C1548" s="508"/>
      <c r="D1548" s="444" t="s">
        <v>6778</v>
      </c>
      <c r="E1548" s="508"/>
      <c r="F1548" s="508"/>
    </row>
    <row r="1549" spans="1:6" x14ac:dyDescent="0.25">
      <c r="A1549" s="508"/>
      <c r="B1549" s="508"/>
      <c r="C1549" s="508"/>
      <c r="D1549" s="444" t="s">
        <v>6778</v>
      </c>
      <c r="E1549" s="508"/>
      <c r="F1549" s="508"/>
    </row>
    <row r="1550" spans="1:6" x14ac:dyDescent="0.25">
      <c r="A1550" s="508"/>
      <c r="B1550" s="508"/>
      <c r="C1550" s="508"/>
      <c r="D1550" s="444" t="s">
        <v>6778</v>
      </c>
      <c r="E1550" s="508"/>
      <c r="F1550" s="508"/>
    </row>
    <row r="1551" spans="1:6" x14ac:dyDescent="0.25">
      <c r="A1551" s="508"/>
      <c r="B1551" s="508"/>
      <c r="C1551" s="508"/>
      <c r="D1551" s="444" t="s">
        <v>6778</v>
      </c>
      <c r="E1551" s="508"/>
      <c r="F1551" s="508"/>
    </row>
    <row r="1552" spans="1:6" x14ac:dyDescent="0.25">
      <c r="A1552" s="508"/>
      <c r="B1552" s="508"/>
      <c r="C1552" s="508"/>
      <c r="D1552" s="444" t="s">
        <v>6778</v>
      </c>
      <c r="E1552" s="508"/>
      <c r="F1552" s="508"/>
    </row>
    <row r="1553" spans="1:6" x14ac:dyDescent="0.25">
      <c r="A1553" s="508"/>
      <c r="B1553" s="508"/>
      <c r="C1553" s="508"/>
      <c r="D1553" s="444" t="s">
        <v>6778</v>
      </c>
      <c r="E1553" s="508"/>
      <c r="F1553" s="508"/>
    </row>
    <row r="1554" spans="1:6" x14ac:dyDescent="0.25">
      <c r="A1554" s="508"/>
      <c r="B1554" s="508"/>
      <c r="C1554" s="508"/>
      <c r="D1554" s="444" t="s">
        <v>6778</v>
      </c>
      <c r="E1554" s="508"/>
      <c r="F1554" s="508"/>
    </row>
    <row r="1555" spans="1:6" x14ac:dyDescent="0.25">
      <c r="A1555" s="508"/>
      <c r="B1555" s="508"/>
      <c r="C1555" s="508"/>
      <c r="D1555" s="444" t="s">
        <v>6778</v>
      </c>
      <c r="E1555" s="508"/>
      <c r="F1555" s="508"/>
    </row>
    <row r="1556" spans="1:6" x14ac:dyDescent="0.25">
      <c r="A1556" s="508"/>
      <c r="B1556" s="508"/>
      <c r="C1556" s="508"/>
      <c r="D1556" s="444" t="s">
        <v>6778</v>
      </c>
      <c r="E1556" s="508"/>
      <c r="F1556" s="508"/>
    </row>
    <row r="1557" spans="1:6" x14ac:dyDescent="0.25">
      <c r="A1557" s="508"/>
      <c r="B1557" s="508"/>
      <c r="C1557" s="508"/>
      <c r="D1557" s="444" t="s">
        <v>6778</v>
      </c>
      <c r="E1557" s="508"/>
      <c r="F1557" s="508"/>
    </row>
    <row r="1558" spans="1:6" x14ac:dyDescent="0.25">
      <c r="A1558" s="508"/>
      <c r="B1558" s="508"/>
      <c r="C1558" s="508"/>
      <c r="D1558" s="444" t="s">
        <v>6778</v>
      </c>
      <c r="E1558" s="508"/>
      <c r="F1558" s="508"/>
    </row>
    <row r="1559" spans="1:6" x14ac:dyDescent="0.25">
      <c r="A1559" s="508"/>
      <c r="B1559" s="508"/>
      <c r="C1559" s="508"/>
      <c r="D1559" s="444" t="s">
        <v>6778</v>
      </c>
      <c r="E1559" s="508"/>
      <c r="F1559" s="508"/>
    </row>
    <row r="1560" spans="1:6" x14ac:dyDescent="0.25">
      <c r="A1560" s="508"/>
      <c r="B1560" s="508"/>
      <c r="C1560" s="508"/>
      <c r="D1560" s="444" t="s">
        <v>6778</v>
      </c>
      <c r="E1560" s="508"/>
      <c r="F1560" s="508"/>
    </row>
    <row r="1561" spans="1:6" x14ac:dyDescent="0.25">
      <c r="A1561" s="508"/>
      <c r="B1561" s="508"/>
      <c r="C1561" s="508"/>
      <c r="D1561" s="444" t="s">
        <v>6778</v>
      </c>
      <c r="E1561" s="508"/>
      <c r="F1561" s="508"/>
    </row>
    <row r="1562" spans="1:6" x14ac:dyDescent="0.25">
      <c r="A1562" s="508"/>
      <c r="B1562" s="508"/>
      <c r="C1562" s="508"/>
      <c r="D1562" s="444" t="s">
        <v>6778</v>
      </c>
      <c r="E1562" s="508"/>
      <c r="F1562" s="508"/>
    </row>
    <row r="1563" spans="1:6" x14ac:dyDescent="0.25">
      <c r="A1563" s="508"/>
      <c r="B1563" s="508"/>
      <c r="C1563" s="508"/>
      <c r="D1563" s="444" t="s">
        <v>6778</v>
      </c>
      <c r="E1563" s="508"/>
      <c r="F1563" s="508"/>
    </row>
    <row r="1564" spans="1:6" x14ac:dyDescent="0.25">
      <c r="A1564" s="508"/>
      <c r="B1564" s="508"/>
      <c r="C1564" s="508"/>
      <c r="D1564" s="444" t="s">
        <v>6778</v>
      </c>
      <c r="E1564" s="508"/>
      <c r="F1564" s="508"/>
    </row>
    <row r="1565" spans="1:6" x14ac:dyDescent="0.25">
      <c r="A1565" s="508"/>
      <c r="B1565" s="508"/>
      <c r="C1565" s="508"/>
      <c r="D1565" s="444" t="s">
        <v>6778</v>
      </c>
      <c r="E1565" s="508"/>
      <c r="F1565" s="508"/>
    </row>
    <row r="1566" spans="1:6" x14ac:dyDescent="0.25">
      <c r="A1566" s="508"/>
      <c r="B1566" s="508"/>
      <c r="C1566" s="508"/>
      <c r="D1566" s="444" t="s">
        <v>6778</v>
      </c>
      <c r="E1566" s="508"/>
      <c r="F1566" s="508"/>
    </row>
    <row r="1567" spans="1:6" x14ac:dyDescent="0.25">
      <c r="A1567" s="508"/>
      <c r="B1567" s="508"/>
      <c r="C1567" s="508"/>
      <c r="D1567" s="444" t="s">
        <v>6778</v>
      </c>
      <c r="E1567" s="508"/>
      <c r="F1567" s="508"/>
    </row>
    <row r="1568" spans="1:6" x14ac:dyDescent="0.25">
      <c r="A1568" s="508"/>
      <c r="B1568" s="508"/>
      <c r="C1568" s="508"/>
      <c r="D1568" s="444" t="s">
        <v>6778</v>
      </c>
      <c r="E1568" s="508"/>
      <c r="F1568" s="508"/>
    </row>
    <row r="1569" spans="1:6" x14ac:dyDescent="0.25">
      <c r="A1569" s="508"/>
      <c r="B1569" s="508"/>
      <c r="C1569" s="508"/>
      <c r="D1569" s="444" t="s">
        <v>6778</v>
      </c>
      <c r="E1569" s="508"/>
      <c r="F1569" s="508"/>
    </row>
    <row r="1570" spans="1:6" x14ac:dyDescent="0.25">
      <c r="A1570" s="508"/>
      <c r="B1570" s="508"/>
      <c r="C1570" s="508"/>
      <c r="D1570" s="444" t="s">
        <v>6778</v>
      </c>
      <c r="E1570" s="508"/>
      <c r="F1570" s="508"/>
    </row>
    <row r="1571" spans="1:6" x14ac:dyDescent="0.25">
      <c r="A1571" s="508"/>
      <c r="B1571" s="508"/>
      <c r="C1571" s="508"/>
      <c r="D1571" s="444" t="s">
        <v>6778</v>
      </c>
      <c r="E1571" s="508"/>
      <c r="F1571" s="508"/>
    </row>
    <row r="1572" spans="1:6" x14ac:dyDescent="0.25">
      <c r="A1572" s="508"/>
      <c r="B1572" s="508"/>
      <c r="C1572" s="508"/>
      <c r="D1572" s="444" t="s">
        <v>6778</v>
      </c>
      <c r="E1572" s="508"/>
      <c r="F1572" s="508"/>
    </row>
    <row r="1573" spans="1:6" x14ac:dyDescent="0.25">
      <c r="A1573" s="508"/>
      <c r="B1573" s="508"/>
      <c r="C1573" s="508"/>
      <c r="D1573" s="444" t="s">
        <v>6778</v>
      </c>
      <c r="E1573" s="508"/>
      <c r="F1573" s="508"/>
    </row>
    <row r="1574" spans="1:6" x14ac:dyDescent="0.25">
      <c r="A1574" s="508"/>
      <c r="B1574" s="508"/>
      <c r="C1574" s="508"/>
      <c r="D1574" s="444" t="s">
        <v>6778</v>
      </c>
      <c r="E1574" s="508"/>
      <c r="F1574" s="508"/>
    </row>
    <row r="1575" spans="1:6" x14ac:dyDescent="0.25">
      <c r="A1575" s="508"/>
      <c r="B1575" s="508"/>
      <c r="C1575" s="508"/>
      <c r="D1575" s="444" t="s">
        <v>6778</v>
      </c>
      <c r="E1575" s="508"/>
      <c r="F1575" s="508"/>
    </row>
    <row r="1576" spans="1:6" x14ac:dyDescent="0.25">
      <c r="A1576" s="508"/>
      <c r="B1576" s="508"/>
      <c r="C1576" s="508"/>
      <c r="D1576" s="444" t="s">
        <v>6778</v>
      </c>
      <c r="E1576" s="508"/>
      <c r="F1576" s="508"/>
    </row>
    <row r="1577" spans="1:6" x14ac:dyDescent="0.25">
      <c r="A1577" s="508"/>
      <c r="B1577" s="508"/>
      <c r="C1577" s="508"/>
      <c r="D1577" s="444" t="s">
        <v>6778</v>
      </c>
      <c r="E1577" s="508"/>
      <c r="F1577" s="508"/>
    </row>
    <row r="1578" spans="1:6" x14ac:dyDescent="0.25">
      <c r="A1578" s="508"/>
      <c r="B1578" s="508"/>
      <c r="C1578" s="508"/>
      <c r="D1578" s="444" t="s">
        <v>6778</v>
      </c>
      <c r="E1578" s="508"/>
      <c r="F1578" s="508"/>
    </row>
    <row r="1579" spans="1:6" x14ac:dyDescent="0.25">
      <c r="A1579" s="508"/>
      <c r="B1579" s="508"/>
      <c r="C1579" s="508"/>
      <c r="D1579" s="444" t="s">
        <v>6778</v>
      </c>
      <c r="E1579" s="508"/>
      <c r="F1579" s="508"/>
    </row>
    <row r="1580" spans="1:6" x14ac:dyDescent="0.25">
      <c r="A1580" s="508"/>
      <c r="B1580" s="508"/>
      <c r="C1580" s="508"/>
      <c r="D1580" s="444" t="s">
        <v>6778</v>
      </c>
      <c r="E1580" s="508"/>
      <c r="F1580" s="508"/>
    </row>
    <row r="1581" spans="1:6" x14ac:dyDescent="0.25">
      <c r="A1581" s="508"/>
      <c r="B1581" s="508"/>
      <c r="C1581" s="508"/>
      <c r="D1581" s="444" t="s">
        <v>6778</v>
      </c>
      <c r="E1581" s="508"/>
      <c r="F1581" s="508"/>
    </row>
    <row r="1582" spans="1:6" x14ac:dyDescent="0.25">
      <c r="A1582" s="508"/>
      <c r="B1582" s="508"/>
      <c r="C1582" s="508"/>
      <c r="D1582" s="444" t="s">
        <v>6778</v>
      </c>
      <c r="E1582" s="508"/>
      <c r="F1582" s="508"/>
    </row>
    <row r="1583" spans="1:6" x14ac:dyDescent="0.25">
      <c r="A1583" s="508"/>
      <c r="B1583" s="508"/>
      <c r="C1583" s="508"/>
      <c r="D1583" s="444" t="s">
        <v>6778</v>
      </c>
      <c r="E1583" s="508"/>
      <c r="F1583" s="508"/>
    </row>
    <row r="1584" spans="1:6" x14ac:dyDescent="0.25">
      <c r="A1584" s="508"/>
      <c r="B1584" s="508"/>
      <c r="C1584" s="508"/>
      <c r="D1584" s="444" t="s">
        <v>6778</v>
      </c>
      <c r="E1584" s="508"/>
      <c r="F1584" s="508"/>
    </row>
    <row r="1585" spans="1:6" x14ac:dyDescent="0.25">
      <c r="A1585" s="508"/>
      <c r="B1585" s="508"/>
      <c r="C1585" s="508"/>
      <c r="D1585" s="444" t="s">
        <v>6778</v>
      </c>
      <c r="E1585" s="508"/>
      <c r="F1585" s="508"/>
    </row>
    <row r="1586" spans="1:6" x14ac:dyDescent="0.25">
      <c r="A1586" s="508"/>
      <c r="B1586" s="508"/>
      <c r="C1586" s="508"/>
      <c r="D1586" s="444" t="s">
        <v>6778</v>
      </c>
      <c r="E1586" s="508"/>
      <c r="F1586" s="508"/>
    </row>
    <row r="1587" spans="1:6" x14ac:dyDescent="0.25">
      <c r="A1587" s="508"/>
      <c r="B1587" s="508"/>
      <c r="C1587" s="508"/>
      <c r="D1587" s="444" t="s">
        <v>6778</v>
      </c>
      <c r="E1587" s="508"/>
      <c r="F1587" s="508"/>
    </row>
    <row r="1588" spans="1:6" x14ac:dyDescent="0.25">
      <c r="A1588" s="508"/>
      <c r="B1588" s="508"/>
      <c r="C1588" s="508"/>
      <c r="D1588" s="444" t="s">
        <v>6778</v>
      </c>
      <c r="E1588" s="508"/>
      <c r="F1588" s="508"/>
    </row>
    <row r="1589" spans="1:6" x14ac:dyDescent="0.25">
      <c r="A1589" s="508"/>
      <c r="B1589" s="508"/>
      <c r="C1589" s="508"/>
      <c r="D1589" s="444" t="s">
        <v>6778</v>
      </c>
      <c r="E1589" s="508"/>
      <c r="F1589" s="508"/>
    </row>
    <row r="1590" spans="1:6" x14ac:dyDescent="0.25">
      <c r="A1590" s="508"/>
      <c r="B1590" s="508"/>
      <c r="C1590" s="508"/>
      <c r="D1590" s="444" t="s">
        <v>6778</v>
      </c>
      <c r="E1590" s="508"/>
      <c r="F1590" s="508"/>
    </row>
    <row r="1591" spans="1:6" x14ac:dyDescent="0.25">
      <c r="A1591" s="508"/>
      <c r="B1591" s="508"/>
      <c r="C1591" s="508"/>
      <c r="D1591" s="444" t="s">
        <v>6778</v>
      </c>
      <c r="E1591" s="508"/>
      <c r="F1591" s="508"/>
    </row>
    <row r="1592" spans="1:6" x14ac:dyDescent="0.25">
      <c r="A1592" s="508"/>
      <c r="B1592" s="508"/>
      <c r="C1592" s="508"/>
      <c r="D1592" s="444" t="s">
        <v>6778</v>
      </c>
      <c r="E1592" s="508"/>
      <c r="F1592" s="508"/>
    </row>
    <row r="1593" spans="1:6" x14ac:dyDescent="0.25">
      <c r="A1593" s="508"/>
      <c r="B1593" s="508"/>
      <c r="C1593" s="508"/>
      <c r="D1593" s="444" t="s">
        <v>6778</v>
      </c>
      <c r="E1593" s="508"/>
      <c r="F1593" s="508"/>
    </row>
    <row r="1594" spans="1:6" x14ac:dyDescent="0.25">
      <c r="A1594" s="508"/>
      <c r="B1594" s="508"/>
      <c r="C1594" s="508"/>
      <c r="D1594" s="444" t="s">
        <v>6778</v>
      </c>
      <c r="E1594" s="508"/>
      <c r="F1594" s="508"/>
    </row>
    <row r="1595" spans="1:6" x14ac:dyDescent="0.25">
      <c r="A1595" s="508"/>
      <c r="B1595" s="508"/>
      <c r="C1595" s="508"/>
      <c r="D1595" s="444" t="s">
        <v>6778</v>
      </c>
      <c r="E1595" s="508"/>
      <c r="F1595" s="508"/>
    </row>
    <row r="1596" spans="1:6" x14ac:dyDescent="0.25">
      <c r="A1596" s="508"/>
      <c r="B1596" s="508"/>
      <c r="C1596" s="508"/>
      <c r="D1596" s="444" t="s">
        <v>6778</v>
      </c>
      <c r="E1596" s="508"/>
      <c r="F1596" s="508"/>
    </row>
    <row r="1597" spans="1:6" x14ac:dyDescent="0.25">
      <c r="A1597" s="508"/>
      <c r="B1597" s="508"/>
      <c r="C1597" s="508"/>
      <c r="D1597" s="444" t="s">
        <v>6778</v>
      </c>
      <c r="E1597" s="508"/>
      <c r="F1597" s="508"/>
    </row>
    <row r="1598" spans="1:6" x14ac:dyDescent="0.25">
      <c r="A1598" s="508"/>
      <c r="B1598" s="508"/>
      <c r="C1598" s="508"/>
      <c r="D1598" s="444" t="s">
        <v>6778</v>
      </c>
      <c r="E1598" s="508"/>
      <c r="F1598" s="508"/>
    </row>
    <row r="1599" spans="1:6" x14ac:dyDescent="0.25">
      <c r="A1599" s="508"/>
      <c r="B1599" s="508"/>
      <c r="C1599" s="508"/>
      <c r="D1599" s="444" t="s">
        <v>6778</v>
      </c>
      <c r="E1599" s="508"/>
      <c r="F1599" s="508"/>
    </row>
    <row r="1600" spans="1:6" x14ac:dyDescent="0.25">
      <c r="A1600" s="508"/>
      <c r="B1600" s="508"/>
      <c r="C1600" s="508"/>
      <c r="D1600" s="444" t="s">
        <v>6778</v>
      </c>
      <c r="E1600" s="508"/>
      <c r="F1600" s="508"/>
    </row>
    <row r="1601" spans="1:6" x14ac:dyDescent="0.25">
      <c r="A1601" s="508"/>
      <c r="B1601" s="508"/>
      <c r="C1601" s="508"/>
      <c r="D1601" s="444" t="s">
        <v>6778</v>
      </c>
      <c r="E1601" s="508"/>
      <c r="F1601" s="508"/>
    </row>
    <row r="1602" spans="1:6" x14ac:dyDescent="0.25">
      <c r="A1602" s="508"/>
      <c r="B1602" s="508"/>
      <c r="C1602" s="508"/>
      <c r="D1602" s="444" t="s">
        <v>6778</v>
      </c>
      <c r="E1602" s="508"/>
      <c r="F1602" s="508"/>
    </row>
    <row r="1603" spans="1:6" x14ac:dyDescent="0.25">
      <c r="A1603" s="508"/>
      <c r="B1603" s="508"/>
      <c r="C1603" s="508"/>
      <c r="D1603" s="444" t="s">
        <v>6778</v>
      </c>
      <c r="E1603" s="508"/>
      <c r="F1603" s="508"/>
    </row>
    <row r="1604" spans="1:6" x14ac:dyDescent="0.25">
      <c r="A1604" s="508"/>
      <c r="B1604" s="508"/>
      <c r="C1604" s="508"/>
      <c r="D1604" s="444" t="s">
        <v>6778</v>
      </c>
      <c r="E1604" s="508"/>
      <c r="F1604" s="508"/>
    </row>
    <row r="1605" spans="1:6" x14ac:dyDescent="0.25">
      <c r="A1605" s="508"/>
      <c r="B1605" s="508"/>
      <c r="C1605" s="508"/>
      <c r="D1605" s="444" t="s">
        <v>6778</v>
      </c>
      <c r="E1605" s="508"/>
      <c r="F1605" s="508"/>
    </row>
    <row r="1606" spans="1:6" x14ac:dyDescent="0.25">
      <c r="A1606" s="508"/>
      <c r="B1606" s="508"/>
      <c r="C1606" s="508"/>
      <c r="D1606" s="444" t="s">
        <v>6778</v>
      </c>
      <c r="E1606" s="508"/>
      <c r="F1606" s="508"/>
    </row>
    <row r="1607" spans="1:6" x14ac:dyDescent="0.25">
      <c r="A1607" s="508"/>
      <c r="B1607" s="508"/>
      <c r="C1607" s="508"/>
      <c r="D1607" s="444" t="s">
        <v>6778</v>
      </c>
      <c r="E1607" s="508"/>
      <c r="F1607" s="508"/>
    </row>
    <row r="1608" spans="1:6" x14ac:dyDescent="0.25">
      <c r="A1608" s="508"/>
      <c r="B1608" s="508"/>
      <c r="C1608" s="508"/>
      <c r="D1608" s="444" t="s">
        <v>6778</v>
      </c>
      <c r="E1608" s="508"/>
      <c r="F1608" s="508"/>
    </row>
    <row r="1609" spans="1:6" x14ac:dyDescent="0.25">
      <c r="A1609" s="508"/>
      <c r="B1609" s="508"/>
      <c r="C1609" s="508"/>
      <c r="D1609" s="444" t="s">
        <v>6778</v>
      </c>
      <c r="E1609" s="508"/>
      <c r="F1609" s="508"/>
    </row>
    <row r="1610" spans="1:6" x14ac:dyDescent="0.25">
      <c r="A1610" s="508"/>
      <c r="B1610" s="508"/>
      <c r="C1610" s="508"/>
      <c r="D1610" s="444" t="s">
        <v>6778</v>
      </c>
      <c r="E1610" s="508"/>
      <c r="F1610" s="508"/>
    </row>
    <row r="1611" spans="1:6" x14ac:dyDescent="0.25">
      <c r="A1611" s="508"/>
      <c r="B1611" s="508"/>
      <c r="C1611" s="508"/>
      <c r="D1611" s="444" t="s">
        <v>6778</v>
      </c>
      <c r="E1611" s="508"/>
      <c r="F1611" s="508"/>
    </row>
    <row r="1612" spans="1:6" x14ac:dyDescent="0.25">
      <c r="A1612" s="508"/>
      <c r="B1612" s="508"/>
      <c r="C1612" s="508"/>
      <c r="D1612" s="444" t="s">
        <v>6778</v>
      </c>
      <c r="E1612" s="508"/>
      <c r="F1612" s="508"/>
    </row>
    <row r="1613" spans="1:6" x14ac:dyDescent="0.25">
      <c r="A1613" s="508"/>
      <c r="B1613" s="508"/>
      <c r="C1613" s="508"/>
      <c r="D1613" s="444" t="s">
        <v>6778</v>
      </c>
      <c r="E1613" s="508"/>
      <c r="F1613" s="508"/>
    </row>
    <row r="1614" spans="1:6" x14ac:dyDescent="0.25">
      <c r="A1614" s="508"/>
      <c r="B1614" s="508"/>
      <c r="C1614" s="508"/>
      <c r="D1614" s="444" t="s">
        <v>6778</v>
      </c>
      <c r="E1614" s="508"/>
      <c r="F1614" s="508"/>
    </row>
    <row r="1615" spans="1:6" x14ac:dyDescent="0.25">
      <c r="A1615" s="508"/>
      <c r="B1615" s="508"/>
      <c r="C1615" s="508"/>
      <c r="D1615" s="444" t="s">
        <v>6778</v>
      </c>
      <c r="E1615" s="508"/>
      <c r="F1615" s="508"/>
    </row>
    <row r="1616" spans="1:6" x14ac:dyDescent="0.25">
      <c r="A1616" s="508"/>
      <c r="B1616" s="508"/>
      <c r="C1616" s="508"/>
      <c r="D1616" s="444" t="s">
        <v>6778</v>
      </c>
      <c r="E1616" s="508"/>
      <c r="F1616" s="508"/>
    </row>
    <row r="1617" spans="1:6" x14ac:dyDescent="0.25">
      <c r="A1617" s="508"/>
      <c r="B1617" s="508"/>
      <c r="C1617" s="508"/>
      <c r="D1617" s="444" t="s">
        <v>6778</v>
      </c>
      <c r="E1617" s="508"/>
      <c r="F1617" s="508"/>
    </row>
    <row r="1618" spans="1:6" x14ac:dyDescent="0.25">
      <c r="A1618" s="508"/>
      <c r="B1618" s="508"/>
      <c r="C1618" s="508"/>
      <c r="D1618" s="444" t="s">
        <v>6778</v>
      </c>
      <c r="E1618" s="508"/>
      <c r="F1618" s="508"/>
    </row>
    <row r="1619" spans="1:6" x14ac:dyDescent="0.25">
      <c r="A1619" s="508"/>
      <c r="B1619" s="508"/>
      <c r="C1619" s="508"/>
      <c r="D1619" s="444" t="s">
        <v>6778</v>
      </c>
      <c r="E1619" s="508"/>
      <c r="F1619" s="508"/>
    </row>
    <row r="1620" spans="1:6" x14ac:dyDescent="0.25">
      <c r="A1620" s="508"/>
      <c r="B1620" s="508"/>
      <c r="C1620" s="508"/>
      <c r="D1620" s="444" t="s">
        <v>6778</v>
      </c>
      <c r="E1620" s="508"/>
      <c r="F1620" s="508"/>
    </row>
    <row r="1621" spans="1:6" x14ac:dyDescent="0.25">
      <c r="A1621" s="508"/>
      <c r="B1621" s="508"/>
      <c r="C1621" s="508"/>
      <c r="D1621" s="444" t="s">
        <v>6778</v>
      </c>
      <c r="E1621" s="508"/>
      <c r="F1621" s="508"/>
    </row>
    <row r="1622" spans="1:6" x14ac:dyDescent="0.25">
      <c r="A1622" s="508"/>
      <c r="B1622" s="508"/>
      <c r="C1622" s="508"/>
      <c r="D1622" s="444" t="s">
        <v>6778</v>
      </c>
      <c r="E1622" s="508"/>
      <c r="F1622" s="508"/>
    </row>
    <row r="1623" spans="1:6" x14ac:dyDescent="0.25">
      <c r="A1623" s="508"/>
      <c r="B1623" s="508"/>
      <c r="C1623" s="508"/>
      <c r="D1623" s="444" t="s">
        <v>6778</v>
      </c>
      <c r="E1623" s="508"/>
      <c r="F1623" s="508"/>
    </row>
    <row r="1624" spans="1:6" x14ac:dyDescent="0.25">
      <c r="A1624" s="508"/>
      <c r="B1624" s="508"/>
      <c r="C1624" s="508"/>
      <c r="D1624" s="444" t="s">
        <v>6778</v>
      </c>
      <c r="E1624" s="508"/>
      <c r="F1624" s="508"/>
    </row>
    <row r="1625" spans="1:6" x14ac:dyDescent="0.25">
      <c r="A1625" s="508"/>
      <c r="B1625" s="508"/>
      <c r="C1625" s="508"/>
      <c r="D1625" s="444" t="s">
        <v>6778</v>
      </c>
      <c r="E1625" s="508"/>
      <c r="F1625" s="508"/>
    </row>
    <row r="1626" spans="1:6" x14ac:dyDescent="0.25">
      <c r="A1626" s="508"/>
      <c r="B1626" s="508"/>
      <c r="C1626" s="508"/>
      <c r="D1626" s="444" t="s">
        <v>6778</v>
      </c>
      <c r="E1626" s="508"/>
      <c r="F1626" s="508"/>
    </row>
    <row r="1627" spans="1:6" x14ac:dyDescent="0.25">
      <c r="A1627" s="508"/>
      <c r="B1627" s="508"/>
      <c r="C1627" s="508"/>
      <c r="D1627" s="444" t="s">
        <v>6778</v>
      </c>
      <c r="E1627" s="508"/>
      <c r="F1627" s="508"/>
    </row>
    <row r="1628" spans="1:6" x14ac:dyDescent="0.25">
      <c r="A1628" s="508"/>
      <c r="B1628" s="508"/>
      <c r="C1628" s="508"/>
      <c r="D1628" s="444" t="s">
        <v>6778</v>
      </c>
      <c r="E1628" s="508"/>
      <c r="F1628" s="508"/>
    </row>
    <row r="1629" spans="1:6" x14ac:dyDescent="0.25">
      <c r="A1629" s="508"/>
      <c r="B1629" s="508"/>
      <c r="C1629" s="508"/>
      <c r="D1629" s="444" t="s">
        <v>6778</v>
      </c>
      <c r="E1629" s="508"/>
      <c r="F1629" s="508"/>
    </row>
    <row r="1630" spans="1:6" x14ac:dyDescent="0.25">
      <c r="A1630" s="508"/>
      <c r="B1630" s="508"/>
      <c r="C1630" s="508"/>
      <c r="D1630" s="444" t="s">
        <v>6778</v>
      </c>
      <c r="E1630" s="508"/>
      <c r="F1630" s="508"/>
    </row>
    <row r="1631" spans="1:6" x14ac:dyDescent="0.25">
      <c r="A1631" s="508"/>
      <c r="B1631" s="508"/>
      <c r="C1631" s="508"/>
      <c r="D1631" s="444" t="s">
        <v>6778</v>
      </c>
      <c r="E1631" s="508"/>
      <c r="F1631" s="508"/>
    </row>
    <row r="1632" spans="1:6" x14ac:dyDescent="0.25">
      <c r="A1632" s="508"/>
      <c r="B1632" s="508"/>
      <c r="C1632" s="508"/>
      <c r="D1632" s="444" t="s">
        <v>6778</v>
      </c>
      <c r="E1632" s="508"/>
      <c r="F1632" s="508"/>
    </row>
    <row r="1633" spans="1:6" x14ac:dyDescent="0.25">
      <c r="A1633" s="508"/>
      <c r="B1633" s="508"/>
      <c r="C1633" s="508"/>
      <c r="D1633" s="444" t="s">
        <v>6778</v>
      </c>
      <c r="E1633" s="508"/>
      <c r="F1633" s="508"/>
    </row>
    <row r="1634" spans="1:6" x14ac:dyDescent="0.25">
      <c r="A1634" s="508"/>
      <c r="B1634" s="508"/>
      <c r="C1634" s="508"/>
      <c r="D1634" s="444" t="s">
        <v>6778</v>
      </c>
      <c r="E1634" s="508"/>
      <c r="F1634" s="508"/>
    </row>
    <row r="1635" spans="1:6" x14ac:dyDescent="0.25">
      <c r="A1635" s="508"/>
      <c r="B1635" s="508"/>
      <c r="C1635" s="508"/>
      <c r="D1635" s="444" t="s">
        <v>6778</v>
      </c>
      <c r="E1635" s="508"/>
      <c r="F1635" s="508"/>
    </row>
    <row r="1636" spans="1:6" x14ac:dyDescent="0.25">
      <c r="A1636" s="508"/>
      <c r="B1636" s="508"/>
      <c r="C1636" s="508"/>
      <c r="D1636" s="444" t="s">
        <v>6778</v>
      </c>
      <c r="E1636" s="508"/>
      <c r="F1636" s="508"/>
    </row>
    <row r="1637" spans="1:6" x14ac:dyDescent="0.25">
      <c r="A1637" s="508"/>
      <c r="B1637" s="508"/>
      <c r="C1637" s="508"/>
      <c r="D1637" s="444" t="s">
        <v>6778</v>
      </c>
      <c r="E1637" s="508"/>
      <c r="F1637" s="508"/>
    </row>
    <row r="1638" spans="1:6" x14ac:dyDescent="0.25">
      <c r="A1638" s="508"/>
      <c r="B1638" s="508"/>
      <c r="C1638" s="508"/>
      <c r="D1638" s="444" t="s">
        <v>6778</v>
      </c>
      <c r="E1638" s="508"/>
      <c r="F1638" s="508"/>
    </row>
    <row r="1639" spans="1:6" x14ac:dyDescent="0.25">
      <c r="A1639" s="508"/>
      <c r="B1639" s="508"/>
      <c r="C1639" s="508"/>
      <c r="D1639" s="444" t="s">
        <v>6778</v>
      </c>
      <c r="E1639" s="508"/>
      <c r="F1639" s="508"/>
    </row>
    <row r="1640" spans="1:6" x14ac:dyDescent="0.25">
      <c r="A1640" s="508"/>
      <c r="B1640" s="508"/>
      <c r="C1640" s="508"/>
      <c r="D1640" s="444" t="s">
        <v>6778</v>
      </c>
      <c r="E1640" s="508"/>
      <c r="F1640" s="508"/>
    </row>
    <row r="1641" spans="1:6" x14ac:dyDescent="0.25">
      <c r="A1641" s="508"/>
      <c r="B1641" s="508"/>
      <c r="C1641" s="508"/>
      <c r="D1641" s="444" t="s">
        <v>6778</v>
      </c>
      <c r="E1641" s="508"/>
      <c r="F1641" s="508"/>
    </row>
    <row r="1642" spans="1:6" x14ac:dyDescent="0.25">
      <c r="A1642" s="508"/>
      <c r="B1642" s="508"/>
      <c r="C1642" s="508"/>
      <c r="D1642" s="444" t="s">
        <v>6778</v>
      </c>
      <c r="E1642" s="508"/>
      <c r="F1642" s="508"/>
    </row>
    <row r="1643" spans="1:6" x14ac:dyDescent="0.25">
      <c r="A1643" s="508"/>
      <c r="B1643" s="508"/>
      <c r="C1643" s="508"/>
      <c r="D1643" s="444" t="s">
        <v>6778</v>
      </c>
      <c r="E1643" s="508"/>
      <c r="F1643" s="508"/>
    </row>
    <row r="1644" spans="1:6" x14ac:dyDescent="0.25">
      <c r="A1644" s="508"/>
      <c r="B1644" s="508"/>
      <c r="C1644" s="508"/>
      <c r="D1644" s="444" t="s">
        <v>6778</v>
      </c>
      <c r="E1644" s="508"/>
      <c r="F1644" s="508"/>
    </row>
    <row r="1645" spans="1:6" x14ac:dyDescent="0.25">
      <c r="A1645" s="508"/>
      <c r="B1645" s="508"/>
      <c r="C1645" s="508"/>
      <c r="D1645" s="444" t="s">
        <v>6778</v>
      </c>
      <c r="E1645" s="508"/>
      <c r="F1645" s="508"/>
    </row>
    <row r="1646" spans="1:6" x14ac:dyDescent="0.25">
      <c r="A1646" s="508"/>
      <c r="B1646" s="508"/>
      <c r="C1646" s="508"/>
      <c r="D1646" s="444" t="s">
        <v>6778</v>
      </c>
      <c r="E1646" s="508"/>
      <c r="F1646" s="508"/>
    </row>
    <row r="1647" spans="1:6" x14ac:dyDescent="0.25">
      <c r="A1647" s="508"/>
      <c r="B1647" s="508"/>
      <c r="C1647" s="508"/>
      <c r="D1647" s="444" t="s">
        <v>6778</v>
      </c>
      <c r="E1647" s="508"/>
      <c r="F1647" s="508"/>
    </row>
    <row r="1648" spans="1:6" x14ac:dyDescent="0.25">
      <c r="A1648" s="508"/>
      <c r="B1648" s="508"/>
      <c r="C1648" s="508"/>
      <c r="D1648" s="444" t="s">
        <v>6778</v>
      </c>
      <c r="E1648" s="508"/>
      <c r="F1648" s="508"/>
    </row>
    <row r="1649" spans="1:6" x14ac:dyDescent="0.25">
      <c r="A1649" s="508"/>
      <c r="B1649" s="508"/>
      <c r="C1649" s="508"/>
      <c r="D1649" s="444" t="s">
        <v>6778</v>
      </c>
      <c r="E1649" s="508"/>
      <c r="F1649" s="508"/>
    </row>
    <row r="1650" spans="1:6" x14ac:dyDescent="0.25">
      <c r="A1650" s="508"/>
      <c r="B1650" s="508"/>
      <c r="C1650" s="508"/>
      <c r="D1650" s="444" t="s">
        <v>6778</v>
      </c>
      <c r="E1650" s="508"/>
      <c r="F1650" s="508"/>
    </row>
    <row r="1651" spans="1:6" x14ac:dyDescent="0.25">
      <c r="A1651" s="508"/>
      <c r="B1651" s="508"/>
      <c r="C1651" s="508"/>
      <c r="D1651" s="444" t="s">
        <v>6778</v>
      </c>
      <c r="E1651" s="508"/>
      <c r="F1651" s="508"/>
    </row>
    <row r="1652" spans="1:6" x14ac:dyDescent="0.25">
      <c r="A1652" s="508"/>
      <c r="B1652" s="508"/>
      <c r="C1652" s="508"/>
      <c r="D1652" s="444" t="s">
        <v>6778</v>
      </c>
      <c r="E1652" s="508"/>
      <c r="F1652" s="508"/>
    </row>
    <row r="1653" spans="1:6" x14ac:dyDescent="0.25">
      <c r="A1653" s="508"/>
      <c r="B1653" s="508"/>
      <c r="C1653" s="508"/>
      <c r="D1653" s="444" t="s">
        <v>6778</v>
      </c>
      <c r="E1653" s="508"/>
      <c r="F1653" s="508"/>
    </row>
    <row r="1654" spans="1:6" x14ac:dyDescent="0.25">
      <c r="A1654" s="508"/>
      <c r="B1654" s="508"/>
      <c r="C1654" s="508"/>
      <c r="D1654" s="444" t="s">
        <v>6778</v>
      </c>
      <c r="E1654" s="508"/>
      <c r="F1654" s="508"/>
    </row>
    <row r="1655" spans="1:6" x14ac:dyDescent="0.25">
      <c r="A1655" s="508"/>
      <c r="B1655" s="508"/>
      <c r="C1655" s="508"/>
      <c r="D1655" s="444" t="s">
        <v>6778</v>
      </c>
      <c r="E1655" s="508"/>
      <c r="F1655" s="508"/>
    </row>
    <row r="1656" spans="1:6" x14ac:dyDescent="0.25">
      <c r="A1656" s="508"/>
      <c r="B1656" s="508"/>
      <c r="C1656" s="508"/>
      <c r="D1656" s="444" t="s">
        <v>6778</v>
      </c>
      <c r="E1656" s="508"/>
      <c r="F1656" s="508"/>
    </row>
    <row r="1657" spans="1:6" x14ac:dyDescent="0.25">
      <c r="A1657" s="508"/>
      <c r="B1657" s="508"/>
      <c r="C1657" s="508"/>
      <c r="D1657" s="444" t="s">
        <v>6778</v>
      </c>
      <c r="E1657" s="508"/>
      <c r="F1657" s="508"/>
    </row>
    <row r="1658" spans="1:6" x14ac:dyDescent="0.25">
      <c r="A1658" s="508"/>
      <c r="B1658" s="508"/>
      <c r="C1658" s="508"/>
      <c r="D1658" s="444" t="s">
        <v>6778</v>
      </c>
      <c r="E1658" s="508"/>
      <c r="F1658" s="508"/>
    </row>
    <row r="1659" spans="1:6" x14ac:dyDescent="0.25">
      <c r="A1659" s="508"/>
      <c r="B1659" s="508"/>
      <c r="C1659" s="508"/>
      <c r="D1659" s="444" t="s">
        <v>6778</v>
      </c>
      <c r="E1659" s="508"/>
      <c r="F1659" s="508"/>
    </row>
    <row r="1660" spans="1:6" x14ac:dyDescent="0.25">
      <c r="A1660" s="508"/>
      <c r="B1660" s="508"/>
      <c r="C1660" s="508"/>
      <c r="D1660" s="444" t="s">
        <v>6778</v>
      </c>
      <c r="E1660" s="508"/>
      <c r="F1660" s="508"/>
    </row>
    <row r="1661" spans="1:6" x14ac:dyDescent="0.25">
      <c r="A1661" s="508"/>
      <c r="B1661" s="508"/>
      <c r="C1661" s="508"/>
      <c r="D1661" s="444" t="s">
        <v>6778</v>
      </c>
      <c r="E1661" s="508"/>
      <c r="F1661" s="508"/>
    </row>
    <row r="1662" spans="1:6" x14ac:dyDescent="0.25">
      <c r="A1662" s="508"/>
      <c r="B1662" s="508"/>
      <c r="C1662" s="508"/>
      <c r="D1662" s="444" t="s">
        <v>6778</v>
      </c>
      <c r="E1662" s="508"/>
      <c r="F1662" s="508"/>
    </row>
    <row r="1663" spans="1:6" x14ac:dyDescent="0.25">
      <c r="A1663" s="508"/>
      <c r="B1663" s="508"/>
      <c r="C1663" s="508"/>
      <c r="D1663" s="444" t="s">
        <v>6778</v>
      </c>
      <c r="E1663" s="508"/>
      <c r="F1663" s="508"/>
    </row>
    <row r="1664" spans="1:6" x14ac:dyDescent="0.25">
      <c r="A1664" s="508"/>
      <c r="B1664" s="508"/>
      <c r="C1664" s="508"/>
      <c r="D1664" s="444" t="s">
        <v>6778</v>
      </c>
      <c r="E1664" s="508"/>
      <c r="F1664" s="508"/>
    </row>
    <row r="1665" spans="1:6" x14ac:dyDescent="0.25">
      <c r="A1665" s="508"/>
      <c r="B1665" s="508"/>
      <c r="C1665" s="508"/>
      <c r="D1665" s="444" t="s">
        <v>6778</v>
      </c>
      <c r="E1665" s="508"/>
      <c r="F1665" s="508"/>
    </row>
    <row r="1666" spans="1:6" x14ac:dyDescent="0.25">
      <c r="A1666" s="508"/>
      <c r="B1666" s="508"/>
      <c r="C1666" s="508"/>
      <c r="D1666" s="444" t="s">
        <v>6778</v>
      </c>
      <c r="E1666" s="508"/>
      <c r="F1666" s="508"/>
    </row>
    <row r="1667" spans="1:6" x14ac:dyDescent="0.25">
      <c r="A1667" s="508"/>
      <c r="B1667" s="508"/>
      <c r="C1667" s="508"/>
      <c r="D1667" s="444" t="s">
        <v>6778</v>
      </c>
      <c r="E1667" s="508"/>
      <c r="F1667" s="508"/>
    </row>
    <row r="1668" spans="1:6" x14ac:dyDescent="0.25">
      <c r="A1668" s="508"/>
      <c r="B1668" s="508"/>
      <c r="C1668" s="508"/>
      <c r="D1668" s="444" t="s">
        <v>6778</v>
      </c>
      <c r="E1668" s="508"/>
      <c r="F1668" s="508"/>
    </row>
    <row r="1669" spans="1:6" x14ac:dyDescent="0.25">
      <c r="A1669" s="508"/>
      <c r="B1669" s="508"/>
      <c r="C1669" s="508"/>
      <c r="D1669" s="444" t="s">
        <v>6778</v>
      </c>
      <c r="E1669" s="508"/>
      <c r="F1669" s="508"/>
    </row>
    <row r="1670" spans="1:6" x14ac:dyDescent="0.25">
      <c r="A1670" s="508"/>
      <c r="B1670" s="508"/>
      <c r="C1670" s="508"/>
      <c r="D1670" s="444" t="s">
        <v>6778</v>
      </c>
      <c r="E1670" s="508"/>
      <c r="F1670" s="508"/>
    </row>
    <row r="1671" spans="1:6" x14ac:dyDescent="0.25">
      <c r="A1671" s="508"/>
      <c r="B1671" s="508"/>
      <c r="C1671" s="508"/>
      <c r="D1671" s="444" t="s">
        <v>6778</v>
      </c>
      <c r="E1671" s="508"/>
      <c r="F1671" s="508"/>
    </row>
    <row r="1672" spans="1:6" x14ac:dyDescent="0.25">
      <c r="A1672" s="508"/>
      <c r="B1672" s="508"/>
      <c r="C1672" s="508"/>
      <c r="D1672" s="444" t="s">
        <v>6778</v>
      </c>
      <c r="E1672" s="508"/>
      <c r="F1672" s="508"/>
    </row>
    <row r="1673" spans="1:6" x14ac:dyDescent="0.25">
      <c r="A1673" s="508"/>
      <c r="B1673" s="508"/>
      <c r="C1673" s="508"/>
      <c r="D1673" s="444" t="s">
        <v>6778</v>
      </c>
      <c r="E1673" s="508"/>
      <c r="F1673" s="508"/>
    </row>
    <row r="1674" spans="1:6" x14ac:dyDescent="0.25">
      <c r="A1674" s="508"/>
      <c r="B1674" s="508"/>
      <c r="C1674" s="508"/>
      <c r="D1674" s="444" t="s">
        <v>6778</v>
      </c>
      <c r="E1674" s="508"/>
      <c r="F1674" s="508"/>
    </row>
    <row r="1675" spans="1:6" x14ac:dyDescent="0.25">
      <c r="A1675" s="508"/>
      <c r="B1675" s="508"/>
      <c r="C1675" s="508"/>
      <c r="D1675" s="444" t="s">
        <v>6778</v>
      </c>
      <c r="E1675" s="508"/>
      <c r="F1675" s="508"/>
    </row>
    <row r="1676" spans="1:6" x14ac:dyDescent="0.25">
      <c r="A1676" s="508"/>
      <c r="B1676" s="508"/>
      <c r="C1676" s="508"/>
      <c r="D1676" s="444" t="s">
        <v>6778</v>
      </c>
      <c r="E1676" s="508"/>
      <c r="F1676" s="508"/>
    </row>
    <row r="1677" spans="1:6" x14ac:dyDescent="0.25">
      <c r="A1677" s="508"/>
      <c r="B1677" s="508"/>
      <c r="C1677" s="508"/>
      <c r="D1677" s="444" t="s">
        <v>6778</v>
      </c>
      <c r="E1677" s="508"/>
      <c r="F1677" s="508"/>
    </row>
    <row r="1678" spans="1:6" x14ac:dyDescent="0.25">
      <c r="A1678" s="508"/>
      <c r="B1678" s="508"/>
      <c r="C1678" s="508"/>
      <c r="D1678" s="444" t="s">
        <v>6778</v>
      </c>
      <c r="E1678" s="508"/>
      <c r="F1678" s="508"/>
    </row>
    <row r="1679" spans="1:6" x14ac:dyDescent="0.25">
      <c r="A1679" s="508"/>
      <c r="B1679" s="508"/>
      <c r="C1679" s="508"/>
      <c r="D1679" s="444" t="s">
        <v>6778</v>
      </c>
      <c r="E1679" s="508"/>
      <c r="F1679" s="508"/>
    </row>
    <row r="1680" spans="1:6" x14ac:dyDescent="0.25">
      <c r="A1680" s="508"/>
      <c r="B1680" s="508"/>
      <c r="C1680" s="508"/>
      <c r="D1680" s="444" t="s">
        <v>6778</v>
      </c>
      <c r="E1680" s="508"/>
      <c r="F1680" s="508"/>
    </row>
    <row r="1681" spans="1:6" x14ac:dyDescent="0.25">
      <c r="A1681" s="508"/>
      <c r="B1681" s="508"/>
      <c r="C1681" s="508"/>
      <c r="D1681" s="444" t="s">
        <v>6778</v>
      </c>
      <c r="E1681" s="508"/>
      <c r="F1681" s="508"/>
    </row>
    <row r="1682" spans="1:6" x14ac:dyDescent="0.25">
      <c r="A1682" s="508"/>
      <c r="B1682" s="508"/>
      <c r="C1682" s="508"/>
      <c r="D1682" s="444" t="s">
        <v>6778</v>
      </c>
      <c r="E1682" s="508"/>
      <c r="F1682" s="508"/>
    </row>
    <row r="1683" spans="1:6" x14ac:dyDescent="0.25">
      <c r="A1683" s="508"/>
      <c r="B1683" s="508"/>
      <c r="C1683" s="508"/>
      <c r="D1683" s="444" t="s">
        <v>6778</v>
      </c>
      <c r="E1683" s="508"/>
      <c r="F1683" s="508"/>
    </row>
    <row r="1684" spans="1:6" x14ac:dyDescent="0.25">
      <c r="A1684" s="508"/>
      <c r="B1684" s="508"/>
      <c r="C1684" s="508"/>
      <c r="D1684" s="444" t="s">
        <v>6778</v>
      </c>
      <c r="E1684" s="508"/>
      <c r="F1684" s="508"/>
    </row>
    <row r="1685" spans="1:6" x14ac:dyDescent="0.25">
      <c r="A1685" s="508"/>
      <c r="B1685" s="508"/>
      <c r="C1685" s="508"/>
      <c r="D1685" s="444" t="s">
        <v>6778</v>
      </c>
      <c r="E1685" s="508"/>
      <c r="F1685" s="508"/>
    </row>
    <row r="1686" spans="1:6" x14ac:dyDescent="0.25">
      <c r="A1686" s="508"/>
      <c r="B1686" s="508"/>
      <c r="C1686" s="508"/>
      <c r="D1686" s="444" t="s">
        <v>6778</v>
      </c>
      <c r="E1686" s="508"/>
      <c r="F1686" s="508"/>
    </row>
    <row r="1687" spans="1:6" x14ac:dyDescent="0.25">
      <c r="A1687" s="508"/>
      <c r="B1687" s="508"/>
      <c r="C1687" s="508"/>
      <c r="D1687" s="444" t="s">
        <v>6778</v>
      </c>
      <c r="E1687" s="508"/>
      <c r="F1687" s="508"/>
    </row>
    <row r="1688" spans="1:6" x14ac:dyDescent="0.25">
      <c r="A1688" s="508"/>
      <c r="B1688" s="508"/>
      <c r="C1688" s="508"/>
      <c r="D1688" s="444" t="s">
        <v>6778</v>
      </c>
      <c r="E1688" s="508"/>
      <c r="F1688" s="508"/>
    </row>
    <row r="1689" spans="1:6" x14ac:dyDescent="0.25">
      <c r="A1689" s="508"/>
      <c r="B1689" s="508"/>
      <c r="C1689" s="508"/>
      <c r="D1689" s="444" t="s">
        <v>6778</v>
      </c>
      <c r="E1689" s="508"/>
      <c r="F1689" s="508"/>
    </row>
    <row r="1690" spans="1:6" x14ac:dyDescent="0.25">
      <c r="A1690" s="508"/>
      <c r="B1690" s="508"/>
      <c r="C1690" s="508"/>
      <c r="D1690" s="444" t="s">
        <v>6778</v>
      </c>
      <c r="E1690" s="508"/>
      <c r="F1690" s="508"/>
    </row>
    <row r="1691" spans="1:6" x14ac:dyDescent="0.25">
      <c r="A1691" s="508"/>
      <c r="B1691" s="508"/>
      <c r="C1691" s="508"/>
      <c r="D1691" s="444" t="s">
        <v>6778</v>
      </c>
      <c r="E1691" s="508"/>
      <c r="F1691" s="508"/>
    </row>
    <row r="1692" spans="1:6" x14ac:dyDescent="0.25">
      <c r="A1692" s="508"/>
      <c r="B1692" s="508"/>
      <c r="C1692" s="508"/>
      <c r="D1692" s="444" t="s">
        <v>6778</v>
      </c>
      <c r="E1692" s="508"/>
      <c r="F1692" s="508"/>
    </row>
    <row r="1693" spans="1:6" x14ac:dyDescent="0.25">
      <c r="A1693" s="508"/>
      <c r="B1693" s="508"/>
      <c r="C1693" s="508"/>
      <c r="D1693" s="444" t="s">
        <v>6778</v>
      </c>
      <c r="E1693" s="508"/>
      <c r="F1693" s="508"/>
    </row>
    <row r="1694" spans="1:6" x14ac:dyDescent="0.25">
      <c r="A1694" s="508"/>
      <c r="B1694" s="508"/>
      <c r="C1694" s="508"/>
      <c r="D1694" s="444" t="s">
        <v>6778</v>
      </c>
      <c r="E1694" s="508"/>
      <c r="F1694" s="508"/>
    </row>
    <row r="1695" spans="1:6" x14ac:dyDescent="0.25">
      <c r="A1695" s="508"/>
      <c r="B1695" s="508"/>
      <c r="C1695" s="508"/>
      <c r="D1695" s="444" t="s">
        <v>6778</v>
      </c>
      <c r="E1695" s="508"/>
      <c r="F1695" s="508"/>
    </row>
    <row r="1696" spans="1:6" x14ac:dyDescent="0.25">
      <c r="A1696" s="508"/>
      <c r="B1696" s="508"/>
      <c r="C1696" s="508"/>
      <c r="D1696" s="444" t="s">
        <v>6778</v>
      </c>
      <c r="E1696" s="508"/>
      <c r="F1696" s="508"/>
    </row>
    <row r="1697" spans="1:6" x14ac:dyDescent="0.25">
      <c r="A1697" s="508"/>
      <c r="B1697" s="508"/>
      <c r="C1697" s="508"/>
      <c r="D1697" s="444" t="s">
        <v>6778</v>
      </c>
      <c r="E1697" s="508"/>
      <c r="F1697" s="508"/>
    </row>
    <row r="1698" spans="1:6" x14ac:dyDescent="0.25">
      <c r="A1698" s="508"/>
      <c r="B1698" s="508"/>
      <c r="C1698" s="508"/>
      <c r="D1698" s="444" t="s">
        <v>6778</v>
      </c>
      <c r="E1698" s="508"/>
      <c r="F1698" s="508"/>
    </row>
    <row r="1699" spans="1:6" x14ac:dyDescent="0.25">
      <c r="A1699" s="508"/>
      <c r="B1699" s="508"/>
      <c r="C1699" s="508"/>
      <c r="D1699" s="444" t="s">
        <v>6778</v>
      </c>
      <c r="E1699" s="508"/>
      <c r="F1699" s="508"/>
    </row>
    <row r="1700" spans="1:6" x14ac:dyDescent="0.25">
      <c r="A1700" s="508"/>
      <c r="B1700" s="508"/>
      <c r="C1700" s="508"/>
      <c r="D1700" s="444" t="s">
        <v>6778</v>
      </c>
      <c r="E1700" s="508"/>
      <c r="F1700" s="508"/>
    </row>
    <row r="1701" spans="1:6" x14ac:dyDescent="0.25">
      <c r="A1701" s="508"/>
      <c r="B1701" s="508"/>
      <c r="C1701" s="508"/>
      <c r="D1701" s="444" t="s">
        <v>6778</v>
      </c>
      <c r="E1701" s="508"/>
      <c r="F1701" s="508"/>
    </row>
    <row r="1702" spans="1:6" x14ac:dyDescent="0.25">
      <c r="A1702" s="508"/>
      <c r="B1702" s="508"/>
      <c r="C1702" s="508"/>
      <c r="D1702" s="444" t="s">
        <v>6778</v>
      </c>
      <c r="E1702" s="508"/>
      <c r="F1702" s="508"/>
    </row>
    <row r="1703" spans="1:6" x14ac:dyDescent="0.25">
      <c r="A1703" s="508"/>
      <c r="B1703" s="508"/>
      <c r="C1703" s="508"/>
      <c r="D1703" s="444" t="s">
        <v>6778</v>
      </c>
      <c r="E1703" s="508"/>
      <c r="F1703" s="508"/>
    </row>
    <row r="1704" spans="1:6" x14ac:dyDescent="0.25">
      <c r="A1704" s="508"/>
      <c r="B1704" s="508"/>
      <c r="C1704" s="508"/>
      <c r="D1704" s="444" t="s">
        <v>6778</v>
      </c>
      <c r="E1704" s="508"/>
      <c r="F1704" s="508"/>
    </row>
    <row r="1705" spans="1:6" x14ac:dyDescent="0.25">
      <c r="A1705" s="508"/>
      <c r="B1705" s="508"/>
      <c r="C1705" s="508"/>
      <c r="D1705" s="444" t="s">
        <v>6778</v>
      </c>
      <c r="E1705" s="508"/>
      <c r="F1705" s="508"/>
    </row>
    <row r="1706" spans="1:6" x14ac:dyDescent="0.25">
      <c r="A1706" s="508"/>
      <c r="B1706" s="508"/>
      <c r="C1706" s="508"/>
      <c r="D1706" s="444" t="s">
        <v>6778</v>
      </c>
      <c r="E1706" s="508"/>
      <c r="F1706" s="508"/>
    </row>
    <row r="1707" spans="1:6" x14ac:dyDescent="0.25">
      <c r="A1707" s="508"/>
      <c r="B1707" s="508"/>
      <c r="C1707" s="508"/>
      <c r="D1707" s="444" t="s">
        <v>6778</v>
      </c>
      <c r="E1707" s="508"/>
      <c r="F1707" s="508"/>
    </row>
    <row r="1708" spans="1:6" x14ac:dyDescent="0.25">
      <c r="A1708" s="508"/>
      <c r="B1708" s="508"/>
      <c r="C1708" s="508"/>
      <c r="D1708" s="444" t="s">
        <v>6778</v>
      </c>
      <c r="E1708" s="508"/>
      <c r="F1708" s="508"/>
    </row>
    <row r="1709" spans="1:6" x14ac:dyDescent="0.25">
      <c r="A1709" s="508"/>
      <c r="B1709" s="508"/>
      <c r="C1709" s="508"/>
      <c r="D1709" s="444" t="s">
        <v>6778</v>
      </c>
      <c r="E1709" s="508"/>
      <c r="F1709" s="508"/>
    </row>
    <row r="1710" spans="1:6" x14ac:dyDescent="0.25">
      <c r="A1710" s="508"/>
      <c r="B1710" s="508"/>
      <c r="C1710" s="508"/>
      <c r="D1710" s="444" t="s">
        <v>6778</v>
      </c>
      <c r="E1710" s="508"/>
      <c r="F1710" s="508"/>
    </row>
    <row r="1711" spans="1:6" x14ac:dyDescent="0.25">
      <c r="A1711" s="508"/>
      <c r="B1711" s="508"/>
      <c r="C1711" s="508"/>
      <c r="D1711" s="444" t="s">
        <v>6778</v>
      </c>
      <c r="E1711" s="508"/>
      <c r="F1711" s="508"/>
    </row>
    <row r="1712" spans="1:6" x14ac:dyDescent="0.25">
      <c r="A1712" s="508"/>
      <c r="B1712" s="508"/>
      <c r="C1712" s="508"/>
      <c r="D1712" s="444" t="s">
        <v>6778</v>
      </c>
      <c r="E1712" s="508"/>
      <c r="F1712" s="508"/>
    </row>
    <row r="1713" spans="1:6" x14ac:dyDescent="0.25">
      <c r="A1713" s="508"/>
      <c r="B1713" s="508"/>
      <c r="C1713" s="508"/>
      <c r="D1713" s="444" t="s">
        <v>6778</v>
      </c>
      <c r="E1713" s="508"/>
      <c r="F1713" s="508"/>
    </row>
    <row r="1714" spans="1:6" x14ac:dyDescent="0.25">
      <c r="A1714" s="508"/>
      <c r="B1714" s="508"/>
      <c r="C1714" s="508"/>
      <c r="D1714" s="444" t="s">
        <v>6778</v>
      </c>
      <c r="E1714" s="508"/>
      <c r="F1714" s="508"/>
    </row>
    <row r="1715" spans="1:6" x14ac:dyDescent="0.25">
      <c r="A1715" s="508"/>
      <c r="B1715" s="508"/>
      <c r="C1715" s="508"/>
      <c r="D1715" s="444" t="s">
        <v>6778</v>
      </c>
      <c r="E1715" s="508"/>
      <c r="F1715" s="508"/>
    </row>
    <row r="1716" spans="1:6" x14ac:dyDescent="0.25">
      <c r="A1716" s="508"/>
      <c r="B1716" s="508"/>
      <c r="C1716" s="508"/>
      <c r="D1716" s="444" t="s">
        <v>6778</v>
      </c>
      <c r="E1716" s="508"/>
      <c r="F1716" s="508"/>
    </row>
    <row r="1717" spans="1:6" x14ac:dyDescent="0.25">
      <c r="A1717" s="508"/>
      <c r="B1717" s="508"/>
      <c r="C1717" s="508"/>
      <c r="D1717" s="444" t="s">
        <v>6778</v>
      </c>
      <c r="E1717" s="508"/>
      <c r="F1717" s="508"/>
    </row>
    <row r="1718" spans="1:6" x14ac:dyDescent="0.25">
      <c r="A1718" s="508"/>
      <c r="B1718" s="508"/>
      <c r="C1718" s="508"/>
      <c r="D1718" s="444" t="s">
        <v>6778</v>
      </c>
      <c r="E1718" s="508"/>
      <c r="F1718" s="508"/>
    </row>
    <row r="1719" spans="1:6" x14ac:dyDescent="0.25">
      <c r="A1719" s="508"/>
      <c r="B1719" s="508"/>
      <c r="C1719" s="508"/>
      <c r="D1719" s="444" t="s">
        <v>6778</v>
      </c>
      <c r="E1719" s="508"/>
      <c r="F1719" s="508"/>
    </row>
    <row r="1720" spans="1:6" x14ac:dyDescent="0.25">
      <c r="A1720" s="508"/>
      <c r="B1720" s="508"/>
      <c r="C1720" s="508"/>
      <c r="D1720" s="444" t="s">
        <v>6778</v>
      </c>
      <c r="E1720" s="508"/>
      <c r="F1720" s="508"/>
    </row>
    <row r="1721" spans="1:6" x14ac:dyDescent="0.25">
      <c r="A1721" s="508"/>
      <c r="B1721" s="508"/>
      <c r="C1721" s="508"/>
      <c r="D1721" s="444" t="s">
        <v>6778</v>
      </c>
      <c r="E1721" s="508"/>
      <c r="F1721" s="508"/>
    </row>
    <row r="1722" spans="1:6" x14ac:dyDescent="0.25">
      <c r="A1722" s="508"/>
      <c r="B1722" s="508"/>
      <c r="C1722" s="508"/>
      <c r="D1722" s="444" t="s">
        <v>6778</v>
      </c>
      <c r="E1722" s="508"/>
      <c r="F1722" s="508"/>
    </row>
    <row r="1723" spans="1:6" x14ac:dyDescent="0.25">
      <c r="A1723" s="508"/>
      <c r="B1723" s="508"/>
      <c r="C1723" s="508"/>
      <c r="D1723" s="444" t="s">
        <v>6778</v>
      </c>
      <c r="E1723" s="508"/>
      <c r="F1723" s="508"/>
    </row>
    <row r="1724" spans="1:6" x14ac:dyDescent="0.25">
      <c r="A1724" s="508"/>
      <c r="B1724" s="508"/>
      <c r="C1724" s="508"/>
      <c r="D1724" s="444" t="s">
        <v>6778</v>
      </c>
      <c r="E1724" s="508"/>
      <c r="F1724" s="508"/>
    </row>
    <row r="1725" spans="1:6" x14ac:dyDescent="0.25">
      <c r="A1725" s="508"/>
      <c r="B1725" s="508"/>
      <c r="C1725" s="508"/>
      <c r="D1725" s="444" t="s">
        <v>6778</v>
      </c>
      <c r="E1725" s="508"/>
      <c r="F1725" s="508"/>
    </row>
    <row r="1726" spans="1:6" x14ac:dyDescent="0.25">
      <c r="A1726" s="508"/>
      <c r="B1726" s="508"/>
      <c r="C1726" s="508"/>
      <c r="D1726" s="444" t="s">
        <v>6778</v>
      </c>
      <c r="E1726" s="508"/>
      <c r="F1726" s="508"/>
    </row>
    <row r="1727" spans="1:6" x14ac:dyDescent="0.25">
      <c r="A1727" s="508"/>
      <c r="B1727" s="508"/>
      <c r="C1727" s="508"/>
      <c r="D1727" s="444" t="s">
        <v>6778</v>
      </c>
      <c r="E1727" s="508"/>
      <c r="F1727" s="508"/>
    </row>
    <row r="1728" spans="1:6" x14ac:dyDescent="0.25">
      <c r="A1728" s="508"/>
      <c r="B1728" s="508"/>
      <c r="C1728" s="508"/>
      <c r="D1728" s="444" t="s">
        <v>6778</v>
      </c>
      <c r="E1728" s="508"/>
      <c r="F1728" s="508"/>
    </row>
    <row r="1729" spans="1:6" x14ac:dyDescent="0.25">
      <c r="A1729" s="508"/>
      <c r="B1729" s="508"/>
      <c r="C1729" s="508"/>
      <c r="D1729" s="444" t="s">
        <v>6778</v>
      </c>
      <c r="E1729" s="508"/>
      <c r="F1729" s="508"/>
    </row>
    <row r="1730" spans="1:6" x14ac:dyDescent="0.25">
      <c r="A1730" s="508"/>
      <c r="B1730" s="508"/>
      <c r="C1730" s="508"/>
      <c r="D1730" s="444" t="s">
        <v>6778</v>
      </c>
      <c r="E1730" s="508"/>
      <c r="F1730" s="508"/>
    </row>
    <row r="1731" spans="1:6" x14ac:dyDescent="0.25">
      <c r="A1731" s="508"/>
      <c r="B1731" s="508"/>
      <c r="C1731" s="508"/>
      <c r="D1731" s="444" t="s">
        <v>6778</v>
      </c>
      <c r="E1731" s="508"/>
      <c r="F1731" s="508"/>
    </row>
    <row r="1732" spans="1:6" x14ac:dyDescent="0.25">
      <c r="A1732" s="508"/>
      <c r="B1732" s="508"/>
      <c r="C1732" s="508"/>
      <c r="D1732" s="444" t="s">
        <v>6778</v>
      </c>
      <c r="E1732" s="508"/>
      <c r="F1732" s="508"/>
    </row>
    <row r="1733" spans="1:6" x14ac:dyDescent="0.25">
      <c r="A1733" s="508"/>
      <c r="B1733" s="508"/>
      <c r="C1733" s="508"/>
      <c r="D1733" s="444" t="s">
        <v>6778</v>
      </c>
      <c r="E1733" s="508"/>
      <c r="F1733" s="508"/>
    </row>
    <row r="1734" spans="1:6" x14ac:dyDescent="0.25">
      <c r="A1734" s="508"/>
      <c r="B1734" s="508"/>
      <c r="C1734" s="508"/>
      <c r="D1734" s="444" t="s">
        <v>6778</v>
      </c>
      <c r="E1734" s="508"/>
      <c r="F1734" s="508"/>
    </row>
    <row r="1735" spans="1:6" x14ac:dyDescent="0.25">
      <c r="A1735" s="508"/>
      <c r="B1735" s="508"/>
      <c r="C1735" s="508"/>
      <c r="D1735" s="444" t="s">
        <v>6778</v>
      </c>
      <c r="E1735" s="508"/>
      <c r="F1735" s="508"/>
    </row>
    <row r="1736" spans="1:6" x14ac:dyDescent="0.25">
      <c r="A1736" s="508"/>
      <c r="B1736" s="508"/>
      <c r="C1736" s="508"/>
      <c r="D1736" s="444" t="s">
        <v>6778</v>
      </c>
      <c r="E1736" s="508"/>
      <c r="F1736" s="508"/>
    </row>
    <row r="1737" spans="1:6" x14ac:dyDescent="0.25">
      <c r="A1737" s="508"/>
      <c r="B1737" s="508"/>
      <c r="C1737" s="508"/>
      <c r="D1737" s="444" t="s">
        <v>6778</v>
      </c>
      <c r="E1737" s="508"/>
      <c r="F1737" s="508"/>
    </row>
    <row r="1738" spans="1:6" x14ac:dyDescent="0.25">
      <c r="A1738" s="508"/>
      <c r="B1738" s="508"/>
      <c r="C1738" s="508"/>
      <c r="D1738" s="444" t="s">
        <v>6778</v>
      </c>
      <c r="E1738" s="508"/>
      <c r="F1738" s="508"/>
    </row>
    <row r="1739" spans="1:6" x14ac:dyDescent="0.25">
      <c r="A1739" s="508"/>
      <c r="B1739" s="508"/>
      <c r="C1739" s="508"/>
      <c r="D1739" s="444" t="s">
        <v>6778</v>
      </c>
      <c r="E1739" s="508"/>
      <c r="F1739" s="508"/>
    </row>
    <row r="1740" spans="1:6" x14ac:dyDescent="0.25">
      <c r="A1740" s="508"/>
      <c r="B1740" s="508"/>
      <c r="C1740" s="508"/>
      <c r="D1740" s="444" t="s">
        <v>6778</v>
      </c>
      <c r="E1740" s="508"/>
      <c r="F1740" s="508"/>
    </row>
    <row r="1741" spans="1:6" x14ac:dyDescent="0.25">
      <c r="A1741" s="508"/>
      <c r="B1741" s="508"/>
      <c r="C1741" s="508"/>
      <c r="D1741" s="444" t="s">
        <v>6778</v>
      </c>
      <c r="E1741" s="508"/>
      <c r="F1741" s="508"/>
    </row>
    <row r="1742" spans="1:6" x14ac:dyDescent="0.25">
      <c r="A1742" s="508"/>
      <c r="B1742" s="508"/>
      <c r="C1742" s="508"/>
      <c r="D1742" s="444" t="s">
        <v>6778</v>
      </c>
      <c r="E1742" s="508"/>
      <c r="F1742" s="508"/>
    </row>
    <row r="1743" spans="1:6" x14ac:dyDescent="0.25">
      <c r="A1743" s="508"/>
      <c r="B1743" s="508"/>
      <c r="C1743" s="508"/>
      <c r="D1743" s="444" t="s">
        <v>6778</v>
      </c>
      <c r="E1743" s="508"/>
      <c r="F1743" s="508"/>
    </row>
    <row r="1744" spans="1:6" x14ac:dyDescent="0.25">
      <c r="A1744" s="508"/>
      <c r="B1744" s="508"/>
      <c r="C1744" s="508"/>
      <c r="D1744" s="444" t="s">
        <v>6778</v>
      </c>
      <c r="E1744" s="508"/>
      <c r="F1744" s="508"/>
    </row>
    <row r="1745" spans="1:6" x14ac:dyDescent="0.25">
      <c r="A1745" s="508"/>
      <c r="B1745" s="508"/>
      <c r="C1745" s="508"/>
      <c r="D1745" s="444" t="s">
        <v>6778</v>
      </c>
      <c r="E1745" s="508"/>
      <c r="F1745" s="508"/>
    </row>
    <row r="1746" spans="1:6" x14ac:dyDescent="0.25">
      <c r="A1746" s="508"/>
      <c r="B1746" s="508"/>
      <c r="C1746" s="508"/>
      <c r="D1746" s="444" t="s">
        <v>6778</v>
      </c>
      <c r="E1746" s="508"/>
      <c r="F1746" s="508"/>
    </row>
    <row r="1747" spans="1:6" x14ac:dyDescent="0.25">
      <c r="A1747" s="508"/>
      <c r="B1747" s="508"/>
      <c r="C1747" s="508"/>
      <c r="D1747" s="444" t="s">
        <v>6778</v>
      </c>
      <c r="E1747" s="508"/>
      <c r="F1747" s="508"/>
    </row>
    <row r="1748" spans="1:6" x14ac:dyDescent="0.25">
      <c r="A1748" s="508"/>
      <c r="B1748" s="508"/>
      <c r="C1748" s="508"/>
      <c r="D1748" s="444" t="s">
        <v>6778</v>
      </c>
      <c r="E1748" s="508"/>
      <c r="F1748" s="508"/>
    </row>
    <row r="1749" spans="1:6" x14ac:dyDescent="0.25">
      <c r="A1749" s="508"/>
      <c r="B1749" s="508"/>
      <c r="C1749" s="508"/>
      <c r="D1749" s="444" t="s">
        <v>6778</v>
      </c>
      <c r="E1749" s="508"/>
      <c r="F1749" s="508"/>
    </row>
    <row r="1750" spans="1:6" x14ac:dyDescent="0.25">
      <c r="A1750" s="508"/>
      <c r="B1750" s="508"/>
      <c r="C1750" s="508"/>
      <c r="D1750" s="444" t="s">
        <v>6778</v>
      </c>
      <c r="E1750" s="508"/>
      <c r="F1750" s="508"/>
    </row>
    <row r="1751" spans="1:6" x14ac:dyDescent="0.25">
      <c r="A1751" s="508"/>
      <c r="B1751" s="508"/>
      <c r="C1751" s="508"/>
      <c r="D1751" s="444" t="s">
        <v>6778</v>
      </c>
      <c r="E1751" s="508"/>
      <c r="F1751" s="508"/>
    </row>
    <row r="1752" spans="1:6" x14ac:dyDescent="0.25">
      <c r="A1752" s="508"/>
      <c r="B1752" s="508"/>
      <c r="C1752" s="508"/>
      <c r="D1752" s="444" t="s">
        <v>6778</v>
      </c>
      <c r="E1752" s="508"/>
      <c r="F1752" s="508"/>
    </row>
    <row r="1753" spans="1:6" x14ac:dyDescent="0.25">
      <c r="A1753" s="508"/>
      <c r="B1753" s="508"/>
      <c r="C1753" s="508"/>
      <c r="D1753" s="444" t="s">
        <v>6778</v>
      </c>
      <c r="E1753" s="508"/>
      <c r="F1753" s="508"/>
    </row>
    <row r="1754" spans="1:6" x14ac:dyDescent="0.25">
      <c r="A1754" s="508"/>
      <c r="B1754" s="508"/>
      <c r="C1754" s="508"/>
      <c r="D1754" s="444" t="s">
        <v>6778</v>
      </c>
      <c r="E1754" s="508"/>
      <c r="F1754" s="508"/>
    </row>
    <row r="1755" spans="1:6" x14ac:dyDescent="0.25">
      <c r="A1755" s="508"/>
      <c r="B1755" s="508"/>
      <c r="C1755" s="508"/>
      <c r="D1755" s="444" t="s">
        <v>6778</v>
      </c>
      <c r="E1755" s="508"/>
      <c r="F1755" s="508"/>
    </row>
    <row r="1756" spans="1:6" x14ac:dyDescent="0.25">
      <c r="A1756" s="508"/>
      <c r="B1756" s="508"/>
      <c r="C1756" s="508"/>
      <c r="D1756" s="444" t="s">
        <v>6778</v>
      </c>
      <c r="E1756" s="508"/>
      <c r="F1756" s="508"/>
    </row>
    <row r="1757" spans="1:6" x14ac:dyDescent="0.25">
      <c r="A1757" s="508"/>
      <c r="B1757" s="508"/>
      <c r="C1757" s="508"/>
      <c r="D1757" s="444" t="s">
        <v>6778</v>
      </c>
      <c r="E1757" s="508"/>
      <c r="F1757" s="508"/>
    </row>
    <row r="1758" spans="1:6" x14ac:dyDescent="0.25">
      <c r="A1758" s="508"/>
      <c r="B1758" s="508"/>
      <c r="C1758" s="508"/>
      <c r="D1758" s="444" t="s">
        <v>6778</v>
      </c>
      <c r="E1758" s="508"/>
      <c r="F1758" s="508"/>
    </row>
    <row r="1759" spans="1:6" x14ac:dyDescent="0.25">
      <c r="A1759" s="508"/>
      <c r="B1759" s="508"/>
      <c r="C1759" s="508"/>
      <c r="D1759" s="444" t="s">
        <v>6778</v>
      </c>
      <c r="E1759" s="508"/>
      <c r="F1759" s="508"/>
    </row>
    <row r="1760" spans="1:6" x14ac:dyDescent="0.25">
      <c r="A1760" s="508"/>
      <c r="B1760" s="508"/>
      <c r="C1760" s="508"/>
      <c r="D1760" s="444" t="s">
        <v>6778</v>
      </c>
      <c r="E1760" s="508"/>
      <c r="F1760" s="508"/>
    </row>
    <row r="1761" spans="1:6" x14ac:dyDescent="0.25">
      <c r="A1761" s="508"/>
      <c r="B1761" s="508"/>
      <c r="C1761" s="508"/>
      <c r="D1761" s="444" t="s">
        <v>6778</v>
      </c>
      <c r="E1761" s="508"/>
      <c r="F1761" s="508"/>
    </row>
    <row r="1762" spans="1:6" x14ac:dyDescent="0.25">
      <c r="A1762" s="508"/>
      <c r="B1762" s="508"/>
      <c r="C1762" s="508"/>
      <c r="D1762" s="444" t="s">
        <v>6778</v>
      </c>
      <c r="E1762" s="508"/>
      <c r="F1762" s="508"/>
    </row>
    <row r="1763" spans="1:6" x14ac:dyDescent="0.25">
      <c r="A1763" s="508"/>
      <c r="B1763" s="508"/>
      <c r="C1763" s="508"/>
      <c r="D1763" s="444" t="s">
        <v>6778</v>
      </c>
      <c r="E1763" s="508"/>
      <c r="F1763" s="508"/>
    </row>
    <row r="1764" spans="1:6" x14ac:dyDescent="0.25">
      <c r="A1764" s="508"/>
      <c r="B1764" s="508"/>
      <c r="C1764" s="508"/>
      <c r="D1764" s="444" t="s">
        <v>6778</v>
      </c>
      <c r="E1764" s="508"/>
      <c r="F1764" s="508"/>
    </row>
    <row r="1765" spans="1:6" x14ac:dyDescent="0.25">
      <c r="A1765" s="508"/>
      <c r="B1765" s="508"/>
      <c r="C1765" s="508"/>
      <c r="D1765" s="444" t="s">
        <v>6778</v>
      </c>
      <c r="E1765" s="508"/>
      <c r="F1765" s="508"/>
    </row>
    <row r="1766" spans="1:6" x14ac:dyDescent="0.25">
      <c r="A1766" s="508"/>
      <c r="B1766" s="508"/>
      <c r="C1766" s="508"/>
      <c r="D1766" s="444" t="s">
        <v>6778</v>
      </c>
      <c r="E1766" s="508"/>
      <c r="F1766" s="508"/>
    </row>
    <row r="1767" spans="1:6" x14ac:dyDescent="0.25">
      <c r="A1767" s="508"/>
      <c r="B1767" s="508"/>
      <c r="C1767" s="508"/>
      <c r="D1767" s="444" t="s">
        <v>6778</v>
      </c>
      <c r="E1767" s="508"/>
      <c r="F1767" s="508"/>
    </row>
    <row r="1768" spans="1:6" x14ac:dyDescent="0.25">
      <c r="A1768" s="508"/>
      <c r="B1768" s="508"/>
      <c r="C1768" s="508"/>
      <c r="D1768" s="444" t="s">
        <v>6778</v>
      </c>
      <c r="E1768" s="508"/>
      <c r="F1768" s="508"/>
    </row>
    <row r="1769" spans="1:6" x14ac:dyDescent="0.25">
      <c r="A1769" s="508"/>
      <c r="B1769" s="508"/>
      <c r="C1769" s="508"/>
      <c r="D1769" s="444" t="s">
        <v>6778</v>
      </c>
      <c r="E1769" s="508"/>
      <c r="F1769" s="508"/>
    </row>
    <row r="1770" spans="1:6" x14ac:dyDescent="0.25">
      <c r="A1770" s="508"/>
      <c r="B1770" s="508"/>
      <c r="C1770" s="508"/>
      <c r="D1770" s="444" t="s">
        <v>6778</v>
      </c>
      <c r="E1770" s="508"/>
      <c r="F1770" s="508"/>
    </row>
    <row r="1771" spans="1:6" x14ac:dyDescent="0.25">
      <c r="A1771" s="508"/>
      <c r="B1771" s="508"/>
      <c r="C1771" s="508"/>
      <c r="D1771" s="444" t="s">
        <v>6778</v>
      </c>
      <c r="E1771" s="508"/>
      <c r="F1771" s="508"/>
    </row>
    <row r="1772" spans="1:6" x14ac:dyDescent="0.25">
      <c r="A1772" s="508"/>
      <c r="B1772" s="508"/>
      <c r="C1772" s="508"/>
      <c r="D1772" s="444" t="s">
        <v>6778</v>
      </c>
      <c r="E1772" s="508"/>
      <c r="F1772" s="508"/>
    </row>
    <row r="1773" spans="1:6" x14ac:dyDescent="0.25">
      <c r="A1773" s="508"/>
      <c r="B1773" s="508"/>
      <c r="C1773" s="508"/>
      <c r="D1773" s="444" t="s">
        <v>6778</v>
      </c>
      <c r="E1773" s="508"/>
      <c r="F1773" s="508"/>
    </row>
    <row r="1774" spans="1:6" x14ac:dyDescent="0.25">
      <c r="A1774" s="508"/>
      <c r="B1774" s="508"/>
      <c r="C1774" s="508"/>
      <c r="D1774" s="444" t="s">
        <v>6778</v>
      </c>
      <c r="E1774" s="508"/>
      <c r="F1774" s="508"/>
    </row>
    <row r="1775" spans="1:6" x14ac:dyDescent="0.25">
      <c r="A1775" s="508"/>
      <c r="B1775" s="508"/>
      <c r="C1775" s="508"/>
      <c r="D1775" s="444" t="s">
        <v>6778</v>
      </c>
      <c r="E1775" s="508"/>
      <c r="F1775" s="508"/>
    </row>
    <row r="1776" spans="1:6" x14ac:dyDescent="0.25">
      <c r="A1776" s="508"/>
      <c r="B1776" s="508"/>
      <c r="C1776" s="508"/>
      <c r="D1776" s="444" t="s">
        <v>6778</v>
      </c>
      <c r="E1776" s="508"/>
      <c r="F1776" s="508"/>
    </row>
    <row r="1777" spans="1:6" x14ac:dyDescent="0.25">
      <c r="A1777" s="508"/>
      <c r="B1777" s="508"/>
      <c r="C1777" s="508"/>
      <c r="D1777" s="444" t="s">
        <v>6778</v>
      </c>
      <c r="E1777" s="508"/>
      <c r="F1777" s="508"/>
    </row>
    <row r="1778" spans="1:6" x14ac:dyDescent="0.25">
      <c r="A1778" s="508"/>
      <c r="B1778" s="508"/>
      <c r="C1778" s="508"/>
      <c r="D1778" s="444" t="s">
        <v>6778</v>
      </c>
      <c r="E1778" s="508"/>
      <c r="F1778" s="508"/>
    </row>
    <row r="1779" spans="1:6" x14ac:dyDescent="0.25">
      <c r="A1779" s="508"/>
      <c r="B1779" s="508"/>
      <c r="C1779" s="508"/>
      <c r="D1779" s="444" t="s">
        <v>6778</v>
      </c>
      <c r="E1779" s="508"/>
      <c r="F1779" s="508"/>
    </row>
    <row r="1780" spans="1:6" x14ac:dyDescent="0.25">
      <c r="A1780" s="508"/>
      <c r="B1780" s="508"/>
      <c r="C1780" s="508"/>
      <c r="D1780" s="444" t="s">
        <v>6778</v>
      </c>
      <c r="E1780" s="508"/>
      <c r="F1780" s="508"/>
    </row>
    <row r="1781" spans="1:6" x14ac:dyDescent="0.25">
      <c r="A1781" s="508"/>
      <c r="B1781" s="508"/>
      <c r="C1781" s="508"/>
      <c r="D1781" s="444" t="s">
        <v>6778</v>
      </c>
      <c r="E1781" s="508"/>
      <c r="F1781" s="508"/>
    </row>
    <row r="1782" spans="1:6" x14ac:dyDescent="0.25">
      <c r="A1782" s="508"/>
      <c r="B1782" s="508"/>
      <c r="C1782" s="508"/>
      <c r="D1782" s="444" t="s">
        <v>6778</v>
      </c>
      <c r="E1782" s="508"/>
      <c r="F1782" s="508"/>
    </row>
    <row r="1783" spans="1:6" x14ac:dyDescent="0.25">
      <c r="A1783" s="508"/>
      <c r="B1783" s="508"/>
      <c r="C1783" s="508"/>
      <c r="D1783" s="444" t="s">
        <v>6778</v>
      </c>
      <c r="E1783" s="508"/>
      <c r="F1783" s="508"/>
    </row>
    <row r="1784" spans="1:6" x14ac:dyDescent="0.25">
      <c r="A1784" s="508"/>
      <c r="B1784" s="508"/>
      <c r="C1784" s="508"/>
      <c r="D1784" s="444" t="s">
        <v>6778</v>
      </c>
      <c r="E1784" s="508"/>
      <c r="F1784" s="508"/>
    </row>
    <row r="1785" spans="1:6" x14ac:dyDescent="0.25">
      <c r="A1785" s="508"/>
      <c r="B1785" s="508"/>
      <c r="C1785" s="508"/>
      <c r="D1785" s="444" t="s">
        <v>6778</v>
      </c>
      <c r="E1785" s="508"/>
      <c r="F1785" s="508"/>
    </row>
    <row r="1786" spans="1:6" x14ac:dyDescent="0.25">
      <c r="A1786" s="508"/>
      <c r="B1786" s="508"/>
      <c r="C1786" s="508"/>
      <c r="D1786" s="444" t="s">
        <v>6778</v>
      </c>
      <c r="E1786" s="508"/>
      <c r="F1786" s="508"/>
    </row>
    <row r="1787" spans="1:6" x14ac:dyDescent="0.25">
      <c r="A1787" s="508"/>
      <c r="B1787" s="508"/>
      <c r="C1787" s="508"/>
      <c r="D1787" s="444" t="s">
        <v>6778</v>
      </c>
      <c r="E1787" s="508"/>
      <c r="F1787" s="508"/>
    </row>
    <row r="1788" spans="1:6" x14ac:dyDescent="0.25">
      <c r="A1788" s="508"/>
      <c r="B1788" s="508"/>
      <c r="C1788" s="508"/>
      <c r="D1788" s="444" t="s">
        <v>6778</v>
      </c>
      <c r="E1788" s="508"/>
      <c r="F1788" s="508"/>
    </row>
    <row r="1789" spans="1:6" x14ac:dyDescent="0.25">
      <c r="A1789" s="508"/>
      <c r="B1789" s="508"/>
      <c r="C1789" s="508"/>
      <c r="D1789" s="444" t="s">
        <v>6778</v>
      </c>
      <c r="E1789" s="508"/>
      <c r="F1789" s="508"/>
    </row>
    <row r="1790" spans="1:6" x14ac:dyDescent="0.25">
      <c r="A1790" s="508"/>
      <c r="B1790" s="508"/>
      <c r="C1790" s="508"/>
      <c r="D1790" s="444" t="s">
        <v>6778</v>
      </c>
      <c r="E1790" s="508"/>
      <c r="F1790" s="508"/>
    </row>
    <row r="1791" spans="1:6" x14ac:dyDescent="0.25">
      <c r="A1791" s="508"/>
      <c r="B1791" s="508"/>
      <c r="C1791" s="508"/>
      <c r="D1791" s="444" t="s">
        <v>6778</v>
      </c>
      <c r="E1791" s="508"/>
      <c r="F1791" s="508"/>
    </row>
    <row r="1792" spans="1:6" x14ac:dyDescent="0.25">
      <c r="A1792" s="508"/>
      <c r="B1792" s="508"/>
      <c r="C1792" s="508"/>
      <c r="D1792" s="444" t="s">
        <v>6778</v>
      </c>
      <c r="E1792" s="508"/>
      <c r="F1792" s="508"/>
    </row>
    <row r="1793" spans="1:6" x14ac:dyDescent="0.25">
      <c r="A1793" s="508"/>
      <c r="B1793" s="508"/>
      <c r="C1793" s="508"/>
      <c r="D1793" s="444" t="s">
        <v>6778</v>
      </c>
      <c r="E1793" s="508"/>
      <c r="F1793" s="508"/>
    </row>
    <row r="1794" spans="1:6" x14ac:dyDescent="0.25">
      <c r="A1794" s="508"/>
      <c r="B1794" s="508"/>
      <c r="C1794" s="508"/>
      <c r="D1794" s="444" t="s">
        <v>6778</v>
      </c>
      <c r="E1794" s="508"/>
      <c r="F1794" s="508"/>
    </row>
    <row r="1795" spans="1:6" x14ac:dyDescent="0.25">
      <c r="A1795" s="508"/>
      <c r="B1795" s="508"/>
      <c r="C1795" s="508"/>
      <c r="D1795" s="444" t="s">
        <v>6778</v>
      </c>
      <c r="E1795" s="508"/>
      <c r="F1795" s="508"/>
    </row>
    <row r="1796" spans="1:6" x14ac:dyDescent="0.25">
      <c r="A1796" s="508"/>
      <c r="B1796" s="508"/>
      <c r="C1796" s="508"/>
      <c r="D1796" s="444" t="s">
        <v>6778</v>
      </c>
      <c r="E1796" s="508"/>
      <c r="F1796" s="508"/>
    </row>
    <row r="1797" spans="1:6" x14ac:dyDescent="0.25">
      <c r="A1797" s="508"/>
      <c r="B1797" s="508"/>
      <c r="C1797" s="508"/>
      <c r="D1797" s="444" t="s">
        <v>6778</v>
      </c>
      <c r="E1797" s="508"/>
      <c r="F1797" s="508"/>
    </row>
    <row r="1798" spans="1:6" x14ac:dyDescent="0.25">
      <c r="A1798" s="508"/>
      <c r="B1798" s="508"/>
      <c r="C1798" s="508"/>
      <c r="D1798" s="444" t="s">
        <v>6778</v>
      </c>
      <c r="E1798" s="508"/>
      <c r="F1798" s="508"/>
    </row>
    <row r="1799" spans="1:6" x14ac:dyDescent="0.25">
      <c r="A1799" s="508"/>
      <c r="B1799" s="508"/>
      <c r="C1799" s="508"/>
      <c r="D1799" s="444" t="s">
        <v>6778</v>
      </c>
      <c r="E1799" s="508"/>
      <c r="F1799" s="508"/>
    </row>
    <row r="1800" spans="1:6" x14ac:dyDescent="0.25">
      <c r="A1800" s="508"/>
      <c r="B1800" s="508"/>
      <c r="C1800" s="508"/>
      <c r="D1800" s="444" t="s">
        <v>6778</v>
      </c>
      <c r="E1800" s="508"/>
      <c r="F1800" s="508"/>
    </row>
    <row r="1801" spans="1:6" x14ac:dyDescent="0.25">
      <c r="A1801" s="508"/>
      <c r="B1801" s="508"/>
      <c r="C1801" s="508"/>
      <c r="D1801" s="444" t="s">
        <v>6778</v>
      </c>
      <c r="E1801" s="508"/>
      <c r="F1801" s="508"/>
    </row>
    <row r="1802" spans="1:6" x14ac:dyDescent="0.25">
      <c r="A1802" s="508"/>
      <c r="B1802" s="508"/>
      <c r="C1802" s="508"/>
      <c r="D1802" s="444" t="s">
        <v>6778</v>
      </c>
      <c r="E1802" s="508"/>
      <c r="F1802" s="508"/>
    </row>
    <row r="1803" spans="1:6" x14ac:dyDescent="0.25">
      <c r="A1803" s="508"/>
      <c r="B1803" s="508"/>
      <c r="C1803" s="508"/>
      <c r="D1803" s="444" t="s">
        <v>6778</v>
      </c>
      <c r="E1803" s="508"/>
      <c r="F1803" s="508"/>
    </row>
    <row r="1804" spans="1:6" x14ac:dyDescent="0.25">
      <c r="A1804" s="508"/>
      <c r="B1804" s="508"/>
      <c r="C1804" s="508"/>
      <c r="D1804" s="444" t="s">
        <v>6778</v>
      </c>
      <c r="E1804" s="508"/>
      <c r="F1804" s="508"/>
    </row>
    <row r="1805" spans="1:6" x14ac:dyDescent="0.25">
      <c r="A1805" s="508"/>
      <c r="B1805" s="508"/>
      <c r="C1805" s="508"/>
      <c r="D1805" s="444" t="s">
        <v>6778</v>
      </c>
      <c r="E1805" s="508"/>
      <c r="F1805" s="508"/>
    </row>
    <row r="1806" spans="1:6" x14ac:dyDescent="0.25">
      <c r="A1806" s="508"/>
      <c r="B1806" s="508"/>
      <c r="C1806" s="508"/>
      <c r="D1806" s="444" t="s">
        <v>6778</v>
      </c>
      <c r="E1806" s="508"/>
      <c r="F1806" s="508"/>
    </row>
    <row r="1807" spans="1:6" x14ac:dyDescent="0.25">
      <c r="A1807" s="508"/>
      <c r="B1807" s="508"/>
      <c r="C1807" s="508"/>
      <c r="D1807" s="444" t="s">
        <v>6778</v>
      </c>
      <c r="E1807" s="508"/>
      <c r="F1807" s="508"/>
    </row>
    <row r="1808" spans="1:6" x14ac:dyDescent="0.25">
      <c r="A1808" s="508"/>
      <c r="B1808" s="508"/>
      <c r="C1808" s="508"/>
      <c r="D1808" s="444" t="s">
        <v>6778</v>
      </c>
      <c r="E1808" s="508"/>
      <c r="F1808" s="508"/>
    </row>
    <row r="1809" spans="1:6" x14ac:dyDescent="0.25">
      <c r="A1809" s="508"/>
      <c r="B1809" s="508"/>
      <c r="C1809" s="508"/>
      <c r="D1809" s="444" t="s">
        <v>6778</v>
      </c>
      <c r="E1809" s="508"/>
      <c r="F1809" s="508"/>
    </row>
    <row r="1810" spans="1:6" x14ac:dyDescent="0.25">
      <c r="A1810" s="508"/>
      <c r="B1810" s="508"/>
      <c r="C1810" s="508"/>
      <c r="D1810" s="444" t="s">
        <v>6778</v>
      </c>
      <c r="E1810" s="508"/>
      <c r="F1810" s="508"/>
    </row>
    <row r="1811" spans="1:6" x14ac:dyDescent="0.25">
      <c r="A1811" s="508"/>
      <c r="B1811" s="508"/>
      <c r="C1811" s="508"/>
      <c r="D1811" s="444" t="s">
        <v>6778</v>
      </c>
      <c r="E1811" s="508"/>
      <c r="F1811" s="508"/>
    </row>
    <row r="1812" spans="1:6" x14ac:dyDescent="0.25">
      <c r="A1812" s="508"/>
      <c r="B1812" s="508"/>
      <c r="C1812" s="508"/>
      <c r="D1812" s="444" t="s">
        <v>6778</v>
      </c>
      <c r="E1812" s="508"/>
      <c r="F1812" s="508"/>
    </row>
    <row r="1813" spans="1:6" x14ac:dyDescent="0.25">
      <c r="A1813" s="508"/>
      <c r="B1813" s="508"/>
      <c r="C1813" s="508"/>
      <c r="D1813" s="444" t="s">
        <v>6778</v>
      </c>
      <c r="E1813" s="508"/>
      <c r="F1813" s="508"/>
    </row>
    <row r="1814" spans="1:6" x14ac:dyDescent="0.25">
      <c r="A1814" s="508"/>
      <c r="B1814" s="508"/>
      <c r="C1814" s="508"/>
      <c r="D1814" s="444" t="s">
        <v>6778</v>
      </c>
      <c r="E1814" s="508"/>
      <c r="F1814" s="508"/>
    </row>
    <row r="1815" spans="1:6" x14ac:dyDescent="0.25">
      <c r="A1815" s="508"/>
      <c r="B1815" s="508"/>
      <c r="C1815" s="508"/>
      <c r="D1815" s="444" t="s">
        <v>6778</v>
      </c>
      <c r="E1815" s="508"/>
      <c r="F1815" s="508"/>
    </row>
    <row r="1816" spans="1:6" x14ac:dyDescent="0.25">
      <c r="A1816" s="508"/>
      <c r="B1816" s="508"/>
      <c r="C1816" s="508"/>
      <c r="D1816" s="444" t="s">
        <v>6778</v>
      </c>
      <c r="E1816" s="508"/>
      <c r="F1816" s="508"/>
    </row>
    <row r="1817" spans="1:6" x14ac:dyDescent="0.25">
      <c r="A1817" s="508"/>
      <c r="B1817" s="508"/>
      <c r="C1817" s="508"/>
      <c r="D1817" s="444" t="s">
        <v>6778</v>
      </c>
      <c r="E1817" s="508"/>
      <c r="F1817" s="508"/>
    </row>
    <row r="1818" spans="1:6" x14ac:dyDescent="0.25">
      <c r="A1818" s="508"/>
      <c r="B1818" s="508"/>
      <c r="C1818" s="508"/>
      <c r="D1818" s="444" t="s">
        <v>6778</v>
      </c>
      <c r="E1818" s="508"/>
      <c r="F1818" s="508"/>
    </row>
    <row r="1819" spans="1:6" x14ac:dyDescent="0.25">
      <c r="A1819" s="508"/>
      <c r="B1819" s="508"/>
      <c r="C1819" s="508"/>
      <c r="D1819" s="444" t="s">
        <v>6778</v>
      </c>
      <c r="E1819" s="508"/>
      <c r="F1819" s="508"/>
    </row>
    <row r="1820" spans="1:6" x14ac:dyDescent="0.25">
      <c r="A1820" s="508"/>
      <c r="B1820" s="508"/>
      <c r="C1820" s="508"/>
      <c r="D1820" s="444" t="s">
        <v>6778</v>
      </c>
      <c r="E1820" s="508"/>
      <c r="F1820" s="508"/>
    </row>
    <row r="1821" spans="1:6" x14ac:dyDescent="0.25">
      <c r="A1821" s="508"/>
      <c r="B1821" s="508"/>
      <c r="C1821" s="508"/>
      <c r="D1821" s="444" t="s">
        <v>6778</v>
      </c>
      <c r="E1821" s="508"/>
      <c r="F1821" s="508"/>
    </row>
    <row r="1822" spans="1:6" x14ac:dyDescent="0.25">
      <c r="A1822" s="508"/>
      <c r="B1822" s="508"/>
      <c r="C1822" s="508"/>
      <c r="D1822" s="444" t="s">
        <v>6778</v>
      </c>
      <c r="E1822" s="508"/>
      <c r="F1822" s="508"/>
    </row>
    <row r="1823" spans="1:6" x14ac:dyDescent="0.25">
      <c r="A1823" s="508"/>
      <c r="B1823" s="508"/>
      <c r="C1823" s="508"/>
      <c r="D1823" s="444" t="s">
        <v>6778</v>
      </c>
      <c r="E1823" s="508"/>
      <c r="F1823" s="508"/>
    </row>
    <row r="1824" spans="1:6" x14ac:dyDescent="0.25">
      <c r="A1824" s="508"/>
      <c r="B1824" s="508"/>
      <c r="C1824" s="508"/>
      <c r="D1824" s="444" t="s">
        <v>6778</v>
      </c>
      <c r="E1824" s="508"/>
      <c r="F1824" s="508"/>
    </row>
    <row r="1825" spans="1:6" x14ac:dyDescent="0.25">
      <c r="A1825" s="508"/>
      <c r="B1825" s="508"/>
      <c r="C1825" s="508"/>
      <c r="D1825" s="444" t="s">
        <v>6778</v>
      </c>
      <c r="E1825" s="508"/>
      <c r="F1825" s="508"/>
    </row>
    <row r="1826" spans="1:6" x14ac:dyDescent="0.25">
      <c r="A1826" s="508"/>
      <c r="B1826" s="508"/>
      <c r="C1826" s="508"/>
      <c r="D1826" s="444" t="s">
        <v>6778</v>
      </c>
      <c r="E1826" s="508"/>
      <c r="F1826" s="508"/>
    </row>
    <row r="1827" spans="1:6" x14ac:dyDescent="0.25">
      <c r="A1827" s="508"/>
      <c r="B1827" s="508"/>
      <c r="C1827" s="508"/>
      <c r="D1827" s="444" t="s">
        <v>6778</v>
      </c>
      <c r="E1827" s="508"/>
      <c r="F1827" s="508"/>
    </row>
    <row r="1828" spans="1:6" x14ac:dyDescent="0.25">
      <c r="A1828" s="508"/>
      <c r="B1828" s="508"/>
      <c r="C1828" s="508"/>
      <c r="D1828" s="444" t="s">
        <v>6778</v>
      </c>
      <c r="E1828" s="508"/>
      <c r="F1828" s="508"/>
    </row>
    <row r="1829" spans="1:6" x14ac:dyDescent="0.25">
      <c r="A1829" s="508"/>
      <c r="B1829" s="508"/>
      <c r="C1829" s="508"/>
      <c r="D1829" s="444" t="s">
        <v>6778</v>
      </c>
      <c r="E1829" s="508"/>
      <c r="F1829" s="508"/>
    </row>
    <row r="1830" spans="1:6" x14ac:dyDescent="0.25">
      <c r="A1830" s="508"/>
      <c r="B1830" s="508"/>
      <c r="C1830" s="508"/>
      <c r="D1830" s="444" t="s">
        <v>6778</v>
      </c>
      <c r="E1830" s="508"/>
      <c r="F1830" s="508"/>
    </row>
    <row r="1831" spans="1:6" x14ac:dyDescent="0.25">
      <c r="A1831" s="508"/>
      <c r="B1831" s="508"/>
      <c r="C1831" s="508"/>
      <c r="D1831" s="444" t="s">
        <v>6778</v>
      </c>
      <c r="E1831" s="508"/>
      <c r="F1831" s="508"/>
    </row>
    <row r="1832" spans="1:6" x14ac:dyDescent="0.25">
      <c r="A1832" s="508"/>
      <c r="B1832" s="508"/>
      <c r="C1832" s="508"/>
      <c r="D1832" s="444" t="s">
        <v>6778</v>
      </c>
      <c r="E1832" s="508"/>
      <c r="F1832" s="508"/>
    </row>
    <row r="1833" spans="1:6" x14ac:dyDescent="0.25">
      <c r="A1833" s="508"/>
      <c r="B1833" s="508"/>
      <c r="C1833" s="508"/>
      <c r="D1833" s="444" t="s">
        <v>6778</v>
      </c>
      <c r="E1833" s="508"/>
      <c r="F1833" s="508"/>
    </row>
    <row r="1834" spans="1:6" x14ac:dyDescent="0.25">
      <c r="A1834" s="508"/>
      <c r="B1834" s="508"/>
      <c r="C1834" s="508"/>
      <c r="D1834" s="444" t="s">
        <v>6778</v>
      </c>
      <c r="E1834" s="508"/>
      <c r="F1834" s="508"/>
    </row>
    <row r="1835" spans="1:6" x14ac:dyDescent="0.25">
      <c r="A1835" s="508"/>
      <c r="B1835" s="508"/>
      <c r="C1835" s="508"/>
      <c r="D1835" s="444" t="s">
        <v>6778</v>
      </c>
      <c r="E1835" s="508"/>
      <c r="F1835" s="508"/>
    </row>
    <row r="1836" spans="1:6" x14ac:dyDescent="0.25">
      <c r="A1836" s="508"/>
      <c r="B1836" s="508"/>
      <c r="C1836" s="508"/>
      <c r="D1836" s="444" t="s">
        <v>6778</v>
      </c>
      <c r="E1836" s="508"/>
      <c r="F1836" s="508"/>
    </row>
    <row r="1837" spans="1:6" x14ac:dyDescent="0.25">
      <c r="A1837" s="508"/>
      <c r="B1837" s="508"/>
      <c r="C1837" s="508"/>
      <c r="D1837" s="444" t="s">
        <v>6778</v>
      </c>
      <c r="E1837" s="508"/>
      <c r="F1837" s="508"/>
    </row>
    <row r="1838" spans="1:6" x14ac:dyDescent="0.25">
      <c r="A1838" s="508"/>
      <c r="B1838" s="508"/>
      <c r="C1838" s="508"/>
      <c r="D1838" s="444" t="s">
        <v>6778</v>
      </c>
      <c r="E1838" s="508"/>
      <c r="F1838" s="508"/>
    </row>
    <row r="1839" spans="1:6" x14ac:dyDescent="0.25">
      <c r="A1839" s="508"/>
      <c r="B1839" s="508"/>
      <c r="C1839" s="508"/>
      <c r="D1839" s="444" t="s">
        <v>6778</v>
      </c>
      <c r="E1839" s="508"/>
      <c r="F1839" s="508"/>
    </row>
    <row r="1840" spans="1:6" x14ac:dyDescent="0.25">
      <c r="A1840" s="508"/>
      <c r="B1840" s="508"/>
      <c r="C1840" s="508"/>
      <c r="D1840" s="444" t="s">
        <v>6778</v>
      </c>
      <c r="E1840" s="508"/>
      <c r="F1840" s="508"/>
    </row>
    <row r="1841" spans="1:6" x14ac:dyDescent="0.25">
      <c r="A1841" s="508"/>
      <c r="B1841" s="508"/>
      <c r="C1841" s="508"/>
      <c r="D1841" s="444" t="s">
        <v>6778</v>
      </c>
      <c r="E1841" s="508"/>
      <c r="F1841" s="508"/>
    </row>
    <row r="1842" spans="1:6" x14ac:dyDescent="0.25">
      <c r="A1842" s="508"/>
      <c r="B1842" s="508"/>
      <c r="C1842" s="508"/>
      <c r="D1842" s="444" t="s">
        <v>6778</v>
      </c>
      <c r="E1842" s="508"/>
      <c r="F1842" s="508"/>
    </row>
    <row r="1843" spans="1:6" x14ac:dyDescent="0.25">
      <c r="A1843" s="508"/>
      <c r="B1843" s="508"/>
      <c r="C1843" s="508"/>
      <c r="D1843" s="444" t="s">
        <v>6778</v>
      </c>
      <c r="E1843" s="508"/>
      <c r="F1843" s="508"/>
    </row>
    <row r="1844" spans="1:6" x14ac:dyDescent="0.25">
      <c r="A1844" s="508"/>
      <c r="B1844" s="508"/>
      <c r="C1844" s="508"/>
      <c r="D1844" s="444" t="s">
        <v>6778</v>
      </c>
      <c r="E1844" s="508"/>
      <c r="F1844" s="508"/>
    </row>
    <row r="1845" spans="1:6" x14ac:dyDescent="0.25">
      <c r="A1845" s="508"/>
      <c r="B1845" s="508"/>
      <c r="C1845" s="508"/>
      <c r="D1845" s="444" t="s">
        <v>6778</v>
      </c>
      <c r="E1845" s="508"/>
      <c r="F1845" s="508"/>
    </row>
    <row r="1846" spans="1:6" x14ac:dyDescent="0.25">
      <c r="A1846" s="508"/>
      <c r="B1846" s="508"/>
      <c r="C1846" s="508"/>
      <c r="D1846" s="444" t="s">
        <v>6778</v>
      </c>
      <c r="E1846" s="508"/>
      <c r="F1846" s="508"/>
    </row>
    <row r="1847" spans="1:6" x14ac:dyDescent="0.25">
      <c r="A1847" s="508"/>
      <c r="B1847" s="508"/>
      <c r="C1847" s="508"/>
      <c r="D1847" s="444" t="s">
        <v>6778</v>
      </c>
      <c r="E1847" s="508"/>
      <c r="F1847" s="508"/>
    </row>
    <row r="1848" spans="1:6" x14ac:dyDescent="0.25">
      <c r="A1848" s="508"/>
      <c r="B1848" s="508"/>
      <c r="C1848" s="508"/>
      <c r="D1848" s="444" t="s">
        <v>6778</v>
      </c>
      <c r="E1848" s="508"/>
      <c r="F1848" s="508"/>
    </row>
    <row r="1849" spans="1:6" x14ac:dyDescent="0.25">
      <c r="A1849" s="508"/>
      <c r="B1849" s="508"/>
      <c r="C1849" s="508"/>
      <c r="D1849" s="444" t="s">
        <v>6778</v>
      </c>
      <c r="E1849" s="508"/>
      <c r="F1849" s="508"/>
    </row>
    <row r="1850" spans="1:6" x14ac:dyDescent="0.25">
      <c r="A1850" s="508"/>
      <c r="B1850" s="508"/>
      <c r="C1850" s="508"/>
      <c r="D1850" s="444" t="s">
        <v>6778</v>
      </c>
      <c r="E1850" s="508"/>
      <c r="F1850" s="508"/>
    </row>
    <row r="1851" spans="1:6" x14ac:dyDescent="0.25">
      <c r="A1851" s="508"/>
      <c r="B1851" s="508"/>
      <c r="C1851" s="508"/>
      <c r="D1851" s="444" t="s">
        <v>6778</v>
      </c>
      <c r="E1851" s="508"/>
      <c r="F1851" s="508"/>
    </row>
    <row r="1852" spans="1:6" x14ac:dyDescent="0.25">
      <c r="A1852" s="508"/>
      <c r="B1852" s="508"/>
      <c r="C1852" s="508"/>
      <c r="D1852" s="444" t="s">
        <v>6778</v>
      </c>
      <c r="E1852" s="508"/>
      <c r="F1852" s="508"/>
    </row>
    <row r="1853" spans="1:6" x14ac:dyDescent="0.25">
      <c r="A1853" s="508"/>
      <c r="B1853" s="508"/>
      <c r="C1853" s="508"/>
      <c r="D1853" s="444" t="s">
        <v>6778</v>
      </c>
      <c r="E1853" s="508"/>
      <c r="F1853" s="508"/>
    </row>
    <row r="1854" spans="1:6" x14ac:dyDescent="0.25">
      <c r="A1854" s="508"/>
      <c r="B1854" s="508"/>
      <c r="C1854" s="508"/>
      <c r="D1854" s="444" t="s">
        <v>6778</v>
      </c>
      <c r="E1854" s="508"/>
      <c r="F1854" s="508"/>
    </row>
    <row r="1855" spans="1:6" x14ac:dyDescent="0.25">
      <c r="A1855" s="508"/>
      <c r="B1855" s="508"/>
      <c r="C1855" s="508"/>
      <c r="D1855" s="444" t="s">
        <v>6778</v>
      </c>
      <c r="E1855" s="508"/>
      <c r="F1855" s="508"/>
    </row>
    <row r="1856" spans="1:6" x14ac:dyDescent="0.25">
      <c r="A1856" s="508"/>
      <c r="B1856" s="508"/>
      <c r="C1856" s="508"/>
      <c r="D1856" s="444" t="s">
        <v>6778</v>
      </c>
      <c r="E1856" s="508"/>
      <c r="F1856" s="508"/>
    </row>
    <row r="1857" spans="1:6" x14ac:dyDescent="0.25">
      <c r="A1857" s="508"/>
      <c r="B1857" s="508"/>
      <c r="C1857" s="508"/>
      <c r="D1857" s="444" t="s">
        <v>6778</v>
      </c>
      <c r="E1857" s="508"/>
      <c r="F1857" s="508"/>
    </row>
    <row r="1858" spans="1:6" x14ac:dyDescent="0.25">
      <c r="A1858" s="508"/>
      <c r="B1858" s="508"/>
      <c r="C1858" s="508"/>
      <c r="D1858" s="444" t="s">
        <v>6778</v>
      </c>
      <c r="E1858" s="508"/>
      <c r="F1858" s="508"/>
    </row>
    <row r="1859" spans="1:6" x14ac:dyDescent="0.25">
      <c r="A1859" s="508"/>
      <c r="B1859" s="508"/>
      <c r="C1859" s="508"/>
      <c r="D1859" s="444" t="s">
        <v>6778</v>
      </c>
      <c r="E1859" s="508"/>
      <c r="F1859" s="508"/>
    </row>
    <row r="1860" spans="1:6" x14ac:dyDescent="0.25">
      <c r="A1860" s="508"/>
      <c r="B1860" s="508"/>
      <c r="C1860" s="508"/>
      <c r="D1860" s="444" t="s">
        <v>6778</v>
      </c>
      <c r="E1860" s="508"/>
      <c r="F1860" s="508"/>
    </row>
    <row r="1861" spans="1:6" x14ac:dyDescent="0.25">
      <c r="A1861" s="508"/>
      <c r="B1861" s="508"/>
      <c r="C1861" s="508"/>
      <c r="D1861" s="444" t="s">
        <v>6778</v>
      </c>
      <c r="E1861" s="508"/>
      <c r="F1861" s="508"/>
    </row>
    <row r="1862" spans="1:6" x14ac:dyDescent="0.25">
      <c r="A1862" s="508"/>
      <c r="B1862" s="508"/>
      <c r="C1862" s="508"/>
      <c r="D1862" s="444" t="s">
        <v>6778</v>
      </c>
      <c r="E1862" s="508"/>
      <c r="F1862" s="508"/>
    </row>
    <row r="1863" spans="1:6" x14ac:dyDescent="0.25">
      <c r="A1863" s="508"/>
      <c r="B1863" s="508"/>
      <c r="C1863" s="508"/>
      <c r="D1863" s="444" t="s">
        <v>6778</v>
      </c>
      <c r="E1863" s="508"/>
      <c r="F1863" s="508"/>
    </row>
    <row r="1864" spans="1:6" x14ac:dyDescent="0.25">
      <c r="A1864" s="508"/>
      <c r="B1864" s="508"/>
      <c r="C1864" s="508"/>
      <c r="D1864" s="444" t="s">
        <v>6778</v>
      </c>
      <c r="E1864" s="508"/>
      <c r="F1864" s="508"/>
    </row>
    <row r="1865" spans="1:6" x14ac:dyDescent="0.25">
      <c r="A1865" s="508"/>
      <c r="B1865" s="508"/>
      <c r="C1865" s="508"/>
      <c r="D1865" s="444" t="s">
        <v>6778</v>
      </c>
      <c r="E1865" s="508"/>
      <c r="F1865" s="508"/>
    </row>
    <row r="1866" spans="1:6" x14ac:dyDescent="0.25">
      <c r="A1866" s="508"/>
      <c r="B1866" s="508"/>
      <c r="C1866" s="508"/>
      <c r="D1866" s="444" t="s">
        <v>6778</v>
      </c>
      <c r="E1866" s="508"/>
      <c r="F1866" s="508"/>
    </row>
    <row r="1867" spans="1:6" x14ac:dyDescent="0.25">
      <c r="A1867" s="508"/>
      <c r="B1867" s="508"/>
      <c r="C1867" s="508"/>
      <c r="D1867" s="444" t="s">
        <v>6778</v>
      </c>
      <c r="E1867" s="508"/>
      <c r="F1867" s="508"/>
    </row>
    <row r="1868" spans="1:6" x14ac:dyDescent="0.25">
      <c r="A1868" s="508"/>
      <c r="B1868" s="508"/>
      <c r="C1868" s="508"/>
      <c r="D1868" s="444" t="s">
        <v>6778</v>
      </c>
      <c r="E1868" s="508"/>
      <c r="F1868" s="508"/>
    </row>
    <row r="1869" spans="1:6" x14ac:dyDescent="0.25">
      <c r="A1869" s="508"/>
      <c r="B1869" s="508"/>
      <c r="C1869" s="508"/>
      <c r="D1869" s="444" t="s">
        <v>6778</v>
      </c>
      <c r="E1869" s="508"/>
      <c r="F1869" s="508"/>
    </row>
    <row r="1870" spans="1:6" x14ac:dyDescent="0.25">
      <c r="A1870" s="508"/>
      <c r="B1870" s="508"/>
      <c r="C1870" s="508"/>
      <c r="D1870" s="444" t="s">
        <v>6778</v>
      </c>
      <c r="E1870" s="508"/>
      <c r="F1870" s="508"/>
    </row>
    <row r="1871" spans="1:6" x14ac:dyDescent="0.25">
      <c r="A1871" s="508"/>
      <c r="B1871" s="508"/>
      <c r="C1871" s="508"/>
      <c r="D1871" s="444" t="s">
        <v>6778</v>
      </c>
      <c r="E1871" s="508"/>
      <c r="F1871" s="508"/>
    </row>
    <row r="1872" spans="1:6" x14ac:dyDescent="0.25">
      <c r="A1872" s="508"/>
      <c r="B1872" s="508"/>
      <c r="C1872" s="508"/>
      <c r="D1872" s="444" t="s">
        <v>6778</v>
      </c>
      <c r="E1872" s="508"/>
      <c r="F1872" s="508"/>
    </row>
    <row r="1873" spans="1:6" x14ac:dyDescent="0.25">
      <c r="A1873" s="508"/>
      <c r="B1873" s="508"/>
      <c r="C1873" s="508"/>
      <c r="D1873" s="444" t="s">
        <v>6778</v>
      </c>
      <c r="E1873" s="508"/>
      <c r="F1873" s="508"/>
    </row>
    <row r="1874" spans="1:6" x14ac:dyDescent="0.25">
      <c r="A1874" s="508"/>
      <c r="B1874" s="508"/>
      <c r="C1874" s="508"/>
      <c r="D1874" s="444" t="s">
        <v>6778</v>
      </c>
      <c r="E1874" s="508"/>
      <c r="F1874" s="508"/>
    </row>
    <row r="1875" spans="1:6" x14ac:dyDescent="0.25">
      <c r="A1875" s="508"/>
      <c r="B1875" s="508"/>
      <c r="C1875" s="508"/>
      <c r="D1875" s="444" t="s">
        <v>6778</v>
      </c>
      <c r="E1875" s="508"/>
      <c r="F1875" s="508"/>
    </row>
    <row r="1876" spans="1:6" x14ac:dyDescent="0.25">
      <c r="A1876" s="508"/>
      <c r="B1876" s="508"/>
      <c r="C1876" s="508"/>
      <c r="D1876" s="444" t="s">
        <v>6778</v>
      </c>
      <c r="E1876" s="508"/>
      <c r="F1876" s="508"/>
    </row>
    <row r="1877" spans="1:6" x14ac:dyDescent="0.25">
      <c r="A1877" s="508"/>
      <c r="B1877" s="508"/>
      <c r="C1877" s="508"/>
      <c r="D1877" s="444" t="s">
        <v>6778</v>
      </c>
      <c r="E1877" s="508"/>
      <c r="F1877" s="508"/>
    </row>
    <row r="1878" spans="1:6" x14ac:dyDescent="0.25">
      <c r="A1878" s="508"/>
      <c r="B1878" s="508"/>
      <c r="C1878" s="508"/>
      <c r="D1878" s="444" t="s">
        <v>6778</v>
      </c>
      <c r="E1878" s="508"/>
      <c r="F1878" s="508"/>
    </row>
    <row r="1879" spans="1:6" x14ac:dyDescent="0.25">
      <c r="A1879" s="508"/>
      <c r="B1879" s="508"/>
      <c r="C1879" s="508"/>
      <c r="D1879" s="444" t="s">
        <v>6778</v>
      </c>
      <c r="E1879" s="508"/>
      <c r="F1879" s="508"/>
    </row>
    <row r="1880" spans="1:6" x14ac:dyDescent="0.25">
      <c r="A1880" s="508"/>
      <c r="B1880" s="508"/>
      <c r="C1880" s="508"/>
      <c r="D1880" s="444" t="s">
        <v>6778</v>
      </c>
      <c r="E1880" s="508"/>
      <c r="F1880" s="508"/>
    </row>
    <row r="1881" spans="1:6" x14ac:dyDescent="0.25">
      <c r="A1881" s="508"/>
      <c r="B1881" s="508"/>
      <c r="C1881" s="508"/>
      <c r="D1881" s="444" t="s">
        <v>6778</v>
      </c>
      <c r="E1881" s="508"/>
      <c r="F1881" s="508"/>
    </row>
    <row r="1882" spans="1:6" x14ac:dyDescent="0.25">
      <c r="A1882" s="508"/>
      <c r="B1882" s="508"/>
      <c r="C1882" s="508"/>
      <c r="D1882" s="444" t="s">
        <v>6778</v>
      </c>
      <c r="E1882" s="508"/>
      <c r="F1882" s="508"/>
    </row>
    <row r="1883" spans="1:6" x14ac:dyDescent="0.25">
      <c r="A1883" s="508"/>
      <c r="B1883" s="508"/>
      <c r="C1883" s="508"/>
      <c r="D1883" s="444" t="s">
        <v>6778</v>
      </c>
      <c r="E1883" s="508"/>
      <c r="F1883" s="508"/>
    </row>
    <row r="1884" spans="1:6" x14ac:dyDescent="0.25">
      <c r="A1884" s="508"/>
      <c r="B1884" s="508"/>
      <c r="C1884" s="508"/>
      <c r="D1884" s="444" t="s">
        <v>6778</v>
      </c>
      <c r="E1884" s="508"/>
      <c r="F1884" s="508"/>
    </row>
    <row r="1885" spans="1:6" x14ac:dyDescent="0.25">
      <c r="A1885" s="508"/>
      <c r="B1885" s="508"/>
      <c r="C1885" s="508"/>
      <c r="D1885" s="444" t="s">
        <v>6778</v>
      </c>
      <c r="E1885" s="508"/>
      <c r="F1885" s="508"/>
    </row>
    <row r="1886" spans="1:6" x14ac:dyDescent="0.25">
      <c r="A1886" s="508"/>
      <c r="B1886" s="508"/>
      <c r="C1886" s="508"/>
      <c r="D1886" s="444" t="s">
        <v>6778</v>
      </c>
      <c r="E1886" s="508"/>
      <c r="F1886" s="508"/>
    </row>
    <row r="1887" spans="1:6" x14ac:dyDescent="0.25">
      <c r="A1887" s="508"/>
      <c r="B1887" s="508"/>
      <c r="C1887" s="508"/>
      <c r="D1887" s="444" t="s">
        <v>6778</v>
      </c>
      <c r="E1887" s="508"/>
      <c r="F1887" s="508"/>
    </row>
    <row r="1888" spans="1:6" x14ac:dyDescent="0.25">
      <c r="A1888" s="508"/>
      <c r="B1888" s="508"/>
      <c r="C1888" s="508"/>
      <c r="D1888" s="444" t="s">
        <v>6778</v>
      </c>
      <c r="E1888" s="508"/>
      <c r="F1888" s="508"/>
    </row>
    <row r="1889" spans="1:6" x14ac:dyDescent="0.25">
      <c r="A1889" s="508"/>
      <c r="B1889" s="508"/>
      <c r="C1889" s="508"/>
      <c r="D1889" s="444" t="s">
        <v>6778</v>
      </c>
      <c r="E1889" s="508"/>
      <c r="F1889" s="508"/>
    </row>
    <row r="1890" spans="1:6" x14ac:dyDescent="0.25">
      <c r="A1890" s="508"/>
      <c r="B1890" s="508"/>
      <c r="C1890" s="508"/>
      <c r="D1890" s="444" t="s">
        <v>6778</v>
      </c>
      <c r="E1890" s="508"/>
      <c r="F1890" s="508"/>
    </row>
    <row r="1891" spans="1:6" x14ac:dyDescent="0.25">
      <c r="A1891" s="508"/>
      <c r="B1891" s="508"/>
      <c r="C1891" s="508"/>
      <c r="D1891" s="444" t="s">
        <v>6778</v>
      </c>
      <c r="E1891" s="508"/>
      <c r="F1891" s="508"/>
    </row>
    <row r="1892" spans="1:6" x14ac:dyDescent="0.25">
      <c r="A1892" s="508"/>
      <c r="B1892" s="508"/>
      <c r="C1892" s="508"/>
      <c r="D1892" s="444" t="s">
        <v>6778</v>
      </c>
      <c r="E1892" s="508"/>
      <c r="F1892" s="508"/>
    </row>
    <row r="1893" spans="1:6" x14ac:dyDescent="0.25">
      <c r="A1893" s="508"/>
      <c r="B1893" s="508"/>
      <c r="C1893" s="508"/>
      <c r="D1893" s="444" t="s">
        <v>6778</v>
      </c>
      <c r="E1893" s="508"/>
      <c r="F1893" s="508"/>
    </row>
    <row r="1894" spans="1:6" x14ac:dyDescent="0.25">
      <c r="A1894" s="508"/>
      <c r="B1894" s="508"/>
      <c r="C1894" s="508"/>
      <c r="D1894" s="444" t="s">
        <v>6778</v>
      </c>
      <c r="E1894" s="508"/>
      <c r="F1894" s="508"/>
    </row>
    <row r="1895" spans="1:6" x14ac:dyDescent="0.25">
      <c r="A1895" s="508"/>
      <c r="B1895" s="508"/>
      <c r="C1895" s="508"/>
      <c r="D1895" s="444" t="s">
        <v>6778</v>
      </c>
      <c r="E1895" s="508"/>
      <c r="F1895" s="508"/>
    </row>
    <row r="1896" spans="1:6" x14ac:dyDescent="0.25">
      <c r="A1896" s="508"/>
      <c r="B1896" s="508"/>
      <c r="C1896" s="508"/>
      <c r="D1896" s="444" t="s">
        <v>6778</v>
      </c>
      <c r="E1896" s="508"/>
      <c r="F1896" s="508"/>
    </row>
    <row r="1897" spans="1:6" x14ac:dyDescent="0.25">
      <c r="A1897" s="508"/>
      <c r="B1897" s="508"/>
      <c r="C1897" s="508"/>
      <c r="D1897" s="444" t="s">
        <v>6778</v>
      </c>
      <c r="E1897" s="508"/>
      <c r="F1897" s="508"/>
    </row>
    <row r="1898" spans="1:6" x14ac:dyDescent="0.25">
      <c r="A1898" s="508"/>
      <c r="B1898" s="508"/>
      <c r="C1898" s="508"/>
      <c r="D1898" s="444" t="s">
        <v>6778</v>
      </c>
      <c r="E1898" s="508"/>
      <c r="F1898" s="508"/>
    </row>
    <row r="1899" spans="1:6" x14ac:dyDescent="0.25">
      <c r="A1899" s="508"/>
      <c r="B1899" s="508"/>
      <c r="C1899" s="508"/>
      <c r="D1899" s="444" t="s">
        <v>6778</v>
      </c>
      <c r="E1899" s="508"/>
      <c r="F1899" s="508"/>
    </row>
    <row r="1900" spans="1:6" x14ac:dyDescent="0.25">
      <c r="A1900" s="508"/>
      <c r="B1900" s="508"/>
      <c r="C1900" s="508"/>
      <c r="D1900" s="444" t="s">
        <v>6778</v>
      </c>
      <c r="E1900" s="508"/>
      <c r="F1900" s="508"/>
    </row>
    <row r="1901" spans="1:6" x14ac:dyDescent="0.25">
      <c r="A1901" s="508"/>
      <c r="B1901" s="508"/>
      <c r="C1901" s="508"/>
      <c r="D1901" s="444" t="s">
        <v>6778</v>
      </c>
      <c r="E1901" s="508"/>
      <c r="F1901" s="508"/>
    </row>
    <row r="1902" spans="1:6" x14ac:dyDescent="0.25">
      <c r="A1902" s="508"/>
      <c r="B1902" s="508"/>
      <c r="C1902" s="508"/>
      <c r="D1902" s="444" t="s">
        <v>6778</v>
      </c>
      <c r="E1902" s="508"/>
      <c r="F1902" s="508"/>
    </row>
    <row r="1903" spans="1:6" x14ac:dyDescent="0.25">
      <c r="A1903" s="508"/>
      <c r="B1903" s="508"/>
      <c r="C1903" s="508"/>
      <c r="D1903" s="444" t="s">
        <v>6778</v>
      </c>
      <c r="E1903" s="508"/>
      <c r="F1903" s="508"/>
    </row>
    <row r="1904" spans="1:6" x14ac:dyDescent="0.25">
      <c r="A1904" s="508"/>
      <c r="B1904" s="508"/>
      <c r="C1904" s="508"/>
      <c r="D1904" s="444" t="s">
        <v>6778</v>
      </c>
      <c r="E1904" s="508"/>
      <c r="F1904" s="508"/>
    </row>
    <row r="1905" spans="1:6" x14ac:dyDescent="0.25">
      <c r="A1905" s="508"/>
      <c r="B1905" s="508"/>
      <c r="C1905" s="508"/>
      <c r="D1905" s="444" t="s">
        <v>6778</v>
      </c>
      <c r="E1905" s="508"/>
      <c r="F1905" s="508"/>
    </row>
    <row r="1906" spans="1:6" x14ac:dyDescent="0.25">
      <c r="A1906" s="508"/>
      <c r="B1906" s="508"/>
      <c r="C1906" s="508"/>
      <c r="D1906" s="444" t="s">
        <v>6778</v>
      </c>
      <c r="E1906" s="508"/>
      <c r="F1906" s="508"/>
    </row>
    <row r="1907" spans="1:6" x14ac:dyDescent="0.25">
      <c r="A1907" s="508"/>
      <c r="B1907" s="508"/>
      <c r="C1907" s="508"/>
      <c r="D1907" s="444" t="s">
        <v>6778</v>
      </c>
      <c r="E1907" s="508"/>
      <c r="F1907" s="508"/>
    </row>
    <row r="1908" spans="1:6" x14ac:dyDescent="0.25">
      <c r="A1908" s="508"/>
      <c r="B1908" s="508"/>
      <c r="C1908" s="508"/>
      <c r="D1908" s="444" t="s">
        <v>6778</v>
      </c>
      <c r="E1908" s="508"/>
      <c r="F1908" s="508"/>
    </row>
    <row r="1909" spans="1:6" x14ac:dyDescent="0.25">
      <c r="A1909" s="508"/>
      <c r="B1909" s="508"/>
      <c r="C1909" s="508"/>
      <c r="D1909" s="444" t="s">
        <v>6778</v>
      </c>
      <c r="E1909" s="508"/>
      <c r="F1909" s="508"/>
    </row>
    <row r="1910" spans="1:6" x14ac:dyDescent="0.25">
      <c r="A1910" s="508"/>
      <c r="B1910" s="508"/>
      <c r="C1910" s="508"/>
      <c r="D1910" s="444" t="s">
        <v>6778</v>
      </c>
      <c r="E1910" s="508"/>
      <c r="F1910" s="508"/>
    </row>
    <row r="1911" spans="1:6" x14ac:dyDescent="0.25">
      <c r="A1911" s="508"/>
      <c r="B1911" s="508"/>
      <c r="C1911" s="508"/>
      <c r="D1911" s="444" t="s">
        <v>6778</v>
      </c>
      <c r="E1911" s="508"/>
      <c r="F1911" s="508"/>
    </row>
    <row r="1912" spans="1:6" x14ac:dyDescent="0.25">
      <c r="A1912" s="508"/>
      <c r="B1912" s="508"/>
      <c r="C1912" s="508"/>
      <c r="D1912" s="444" t="s">
        <v>6778</v>
      </c>
      <c r="E1912" s="508"/>
      <c r="F1912" s="508"/>
    </row>
    <row r="1913" spans="1:6" x14ac:dyDescent="0.25">
      <c r="A1913" s="508"/>
      <c r="B1913" s="508"/>
      <c r="C1913" s="508"/>
      <c r="D1913" s="444" t="s">
        <v>6778</v>
      </c>
      <c r="E1913" s="508"/>
      <c r="F1913" s="508"/>
    </row>
    <row r="1914" spans="1:6" x14ac:dyDescent="0.25">
      <c r="A1914" s="508"/>
      <c r="B1914" s="508"/>
      <c r="C1914" s="508"/>
      <c r="D1914" s="444" t="s">
        <v>6778</v>
      </c>
      <c r="E1914" s="508"/>
      <c r="F1914" s="508"/>
    </row>
    <row r="1915" spans="1:6" x14ac:dyDescent="0.25">
      <c r="A1915" s="508"/>
      <c r="B1915" s="508"/>
      <c r="C1915" s="508"/>
      <c r="D1915" s="444" t="s">
        <v>6778</v>
      </c>
      <c r="E1915" s="508"/>
      <c r="F1915" s="508"/>
    </row>
    <row r="1916" spans="1:6" x14ac:dyDescent="0.25">
      <c r="A1916" s="508"/>
      <c r="B1916" s="508"/>
      <c r="C1916" s="508"/>
      <c r="D1916" s="444" t="s">
        <v>6778</v>
      </c>
      <c r="E1916" s="508"/>
      <c r="F1916" s="508"/>
    </row>
    <row r="1917" spans="1:6" x14ac:dyDescent="0.25">
      <c r="A1917" s="508"/>
      <c r="B1917" s="508"/>
      <c r="C1917" s="508"/>
      <c r="D1917" s="444" t="s">
        <v>6778</v>
      </c>
      <c r="E1917" s="508"/>
      <c r="F1917" s="508"/>
    </row>
    <row r="1918" spans="1:6" x14ac:dyDescent="0.25">
      <c r="A1918" s="508"/>
      <c r="B1918" s="508"/>
      <c r="C1918" s="508"/>
      <c r="D1918" s="444" t="s">
        <v>6778</v>
      </c>
      <c r="E1918" s="508"/>
      <c r="F1918" s="508"/>
    </row>
    <row r="1919" spans="1:6" x14ac:dyDescent="0.25">
      <c r="A1919" s="508"/>
      <c r="B1919" s="508"/>
      <c r="C1919" s="508"/>
      <c r="D1919" s="444" t="s">
        <v>6778</v>
      </c>
      <c r="E1919" s="508"/>
      <c r="F1919" s="508"/>
    </row>
    <row r="1920" spans="1:6" x14ac:dyDescent="0.25">
      <c r="A1920" s="508"/>
      <c r="B1920" s="508"/>
      <c r="C1920" s="508"/>
      <c r="D1920" s="444" t="s">
        <v>6778</v>
      </c>
      <c r="E1920" s="508"/>
      <c r="F1920" s="508"/>
    </row>
    <row r="1921" spans="1:6" x14ac:dyDescent="0.25">
      <c r="A1921" s="508"/>
      <c r="B1921" s="508"/>
      <c r="C1921" s="508"/>
      <c r="D1921" s="444" t="s">
        <v>6778</v>
      </c>
      <c r="E1921" s="508"/>
      <c r="F1921" s="508"/>
    </row>
    <row r="1922" spans="1:6" x14ac:dyDescent="0.25">
      <c r="A1922" s="508"/>
      <c r="B1922" s="508"/>
      <c r="C1922" s="508"/>
      <c r="D1922" s="444" t="s">
        <v>6778</v>
      </c>
      <c r="E1922" s="508"/>
      <c r="F1922" s="508"/>
    </row>
    <row r="1923" spans="1:6" x14ac:dyDescent="0.25">
      <c r="A1923" s="508"/>
      <c r="B1923" s="508"/>
      <c r="C1923" s="508"/>
      <c r="D1923" s="444" t="s">
        <v>6778</v>
      </c>
      <c r="E1923" s="508"/>
      <c r="F1923" s="508"/>
    </row>
    <row r="1924" spans="1:6" x14ac:dyDescent="0.25">
      <c r="A1924" s="508"/>
      <c r="B1924" s="508"/>
      <c r="C1924" s="508"/>
      <c r="D1924" s="444" t="s">
        <v>6778</v>
      </c>
      <c r="E1924" s="508"/>
      <c r="F1924" s="508"/>
    </row>
    <row r="1925" spans="1:6" x14ac:dyDescent="0.25">
      <c r="A1925" s="508"/>
      <c r="B1925" s="508"/>
      <c r="C1925" s="508"/>
      <c r="D1925" s="444" t="s">
        <v>6778</v>
      </c>
      <c r="E1925" s="508"/>
      <c r="F1925" s="508"/>
    </row>
    <row r="1926" spans="1:6" x14ac:dyDescent="0.25">
      <c r="A1926" s="508"/>
      <c r="B1926" s="508"/>
      <c r="C1926" s="508"/>
      <c r="D1926" s="444" t="s">
        <v>6778</v>
      </c>
      <c r="E1926" s="508"/>
      <c r="F1926" s="508"/>
    </row>
    <row r="1927" spans="1:6" x14ac:dyDescent="0.25">
      <c r="A1927" s="508"/>
      <c r="B1927" s="508"/>
      <c r="C1927" s="508"/>
      <c r="D1927" s="444" t="s">
        <v>6778</v>
      </c>
      <c r="E1927" s="508"/>
      <c r="F1927" s="508"/>
    </row>
    <row r="1928" spans="1:6" x14ac:dyDescent="0.25">
      <c r="A1928" s="508"/>
      <c r="B1928" s="508"/>
      <c r="C1928" s="508"/>
      <c r="D1928" s="444" t="s">
        <v>6778</v>
      </c>
      <c r="E1928" s="508"/>
      <c r="F1928" s="508"/>
    </row>
    <row r="1929" spans="1:6" x14ac:dyDescent="0.25">
      <c r="A1929" s="508"/>
      <c r="B1929" s="508"/>
      <c r="C1929" s="508"/>
      <c r="D1929" s="444" t="s">
        <v>6778</v>
      </c>
      <c r="E1929" s="508"/>
      <c r="F1929" s="508"/>
    </row>
    <row r="1930" spans="1:6" x14ac:dyDescent="0.25">
      <c r="A1930" s="508"/>
      <c r="B1930" s="508"/>
      <c r="C1930" s="508"/>
      <c r="D1930" s="444" t="s">
        <v>6778</v>
      </c>
      <c r="E1930" s="508"/>
      <c r="F1930" s="508"/>
    </row>
    <row r="1931" spans="1:6" x14ac:dyDescent="0.25">
      <c r="A1931" s="508"/>
      <c r="B1931" s="508"/>
      <c r="C1931" s="508"/>
      <c r="D1931" s="444" t="s">
        <v>6778</v>
      </c>
      <c r="E1931" s="508"/>
      <c r="F1931" s="508"/>
    </row>
    <row r="1932" spans="1:6" x14ac:dyDescent="0.25">
      <c r="A1932" s="508"/>
      <c r="B1932" s="508"/>
      <c r="C1932" s="508"/>
      <c r="D1932" s="444" t="s">
        <v>6778</v>
      </c>
      <c r="E1932" s="508"/>
      <c r="F1932" s="508"/>
    </row>
    <row r="1933" spans="1:6" x14ac:dyDescent="0.25">
      <c r="A1933" s="508"/>
      <c r="B1933" s="508"/>
      <c r="C1933" s="508"/>
      <c r="D1933" s="444" t="s">
        <v>6778</v>
      </c>
      <c r="E1933" s="508"/>
      <c r="F1933" s="508"/>
    </row>
    <row r="1934" spans="1:6" x14ac:dyDescent="0.25">
      <c r="A1934" s="508"/>
      <c r="B1934" s="508"/>
      <c r="C1934" s="508"/>
      <c r="D1934" s="444" t="s">
        <v>6778</v>
      </c>
      <c r="E1934" s="508"/>
      <c r="F1934" s="508"/>
    </row>
    <row r="1935" spans="1:6" x14ac:dyDescent="0.25">
      <c r="A1935" s="508"/>
      <c r="B1935" s="508"/>
      <c r="C1935" s="508"/>
      <c r="D1935" s="444" t="s">
        <v>6778</v>
      </c>
      <c r="E1935" s="508"/>
      <c r="F1935" s="508"/>
    </row>
    <row r="1936" spans="1:6" x14ac:dyDescent="0.25">
      <c r="A1936" s="508"/>
      <c r="B1936" s="508"/>
      <c r="C1936" s="508"/>
      <c r="D1936" s="444" t="s">
        <v>6778</v>
      </c>
      <c r="E1936" s="508"/>
      <c r="F1936" s="508"/>
    </row>
    <row r="1937" spans="1:6" x14ac:dyDescent="0.25">
      <c r="A1937" s="508"/>
      <c r="B1937" s="508"/>
      <c r="C1937" s="508"/>
      <c r="D1937" s="444" t="s">
        <v>6778</v>
      </c>
      <c r="E1937" s="508"/>
      <c r="F1937" s="508"/>
    </row>
    <row r="1938" spans="1:6" x14ac:dyDescent="0.25">
      <c r="A1938" s="508"/>
      <c r="B1938" s="508"/>
      <c r="C1938" s="508"/>
      <c r="D1938" s="444" t="s">
        <v>6778</v>
      </c>
      <c r="E1938" s="508"/>
      <c r="F1938" s="508"/>
    </row>
    <row r="1939" spans="1:6" x14ac:dyDescent="0.25">
      <c r="A1939" s="508"/>
      <c r="B1939" s="508"/>
      <c r="C1939" s="508"/>
      <c r="D1939" s="444" t="s">
        <v>6778</v>
      </c>
      <c r="E1939" s="508"/>
      <c r="F1939" s="508"/>
    </row>
    <row r="1940" spans="1:6" x14ac:dyDescent="0.25">
      <c r="A1940" s="508"/>
      <c r="B1940" s="508"/>
      <c r="C1940" s="508"/>
      <c r="D1940" s="444" t="s">
        <v>6778</v>
      </c>
      <c r="E1940" s="508"/>
      <c r="F1940" s="508"/>
    </row>
    <row r="1941" spans="1:6" x14ac:dyDescent="0.25">
      <c r="A1941" s="508"/>
      <c r="B1941" s="508"/>
      <c r="C1941" s="508"/>
      <c r="D1941" s="444" t="s">
        <v>6778</v>
      </c>
      <c r="E1941" s="508"/>
      <c r="F1941" s="508"/>
    </row>
    <row r="1942" spans="1:6" x14ac:dyDescent="0.25">
      <c r="A1942" s="508"/>
      <c r="B1942" s="508"/>
      <c r="C1942" s="508"/>
      <c r="D1942" s="444" t="s">
        <v>6778</v>
      </c>
      <c r="E1942" s="508"/>
      <c r="F1942" s="508"/>
    </row>
    <row r="1943" spans="1:6" x14ac:dyDescent="0.25">
      <c r="A1943" s="508"/>
      <c r="B1943" s="508"/>
      <c r="C1943" s="508"/>
      <c r="D1943" s="444" t="s">
        <v>6778</v>
      </c>
      <c r="E1943" s="508"/>
      <c r="F1943" s="508"/>
    </row>
    <row r="1944" spans="1:6" x14ac:dyDescent="0.25">
      <c r="A1944" s="508"/>
      <c r="B1944" s="508"/>
      <c r="C1944" s="508"/>
      <c r="D1944" s="444" t="s">
        <v>6778</v>
      </c>
      <c r="E1944" s="508"/>
      <c r="F1944" s="508"/>
    </row>
    <row r="1945" spans="1:6" x14ac:dyDescent="0.25">
      <c r="A1945" s="508"/>
      <c r="B1945" s="508"/>
      <c r="C1945" s="508"/>
      <c r="D1945" s="444" t="s">
        <v>6778</v>
      </c>
      <c r="E1945" s="508"/>
      <c r="F1945" s="508"/>
    </row>
    <row r="1946" spans="1:6" x14ac:dyDescent="0.25">
      <c r="A1946" s="508"/>
      <c r="B1946" s="508"/>
      <c r="C1946" s="508"/>
      <c r="D1946" s="444" t="s">
        <v>6778</v>
      </c>
      <c r="E1946" s="508"/>
      <c r="F1946" s="508"/>
    </row>
    <row r="1947" spans="1:6" x14ac:dyDescent="0.25">
      <c r="A1947" s="508"/>
      <c r="B1947" s="508"/>
      <c r="C1947" s="508"/>
      <c r="D1947" s="444" t="s">
        <v>6778</v>
      </c>
      <c r="E1947" s="508"/>
      <c r="F1947" s="508"/>
    </row>
    <row r="1948" spans="1:6" x14ac:dyDescent="0.25">
      <c r="A1948" s="508"/>
      <c r="B1948" s="508"/>
      <c r="C1948" s="508"/>
      <c r="D1948" s="444" t="s">
        <v>6778</v>
      </c>
      <c r="E1948" s="508"/>
      <c r="F1948" s="508"/>
    </row>
    <row r="1949" spans="1:6" x14ac:dyDescent="0.25">
      <c r="A1949" s="508"/>
      <c r="B1949" s="508"/>
      <c r="C1949" s="508"/>
      <c r="D1949" s="444" t="s">
        <v>6778</v>
      </c>
      <c r="E1949" s="508"/>
      <c r="F1949" s="508"/>
    </row>
    <row r="1950" spans="1:6" x14ac:dyDescent="0.25">
      <c r="A1950" s="508"/>
      <c r="B1950" s="508"/>
      <c r="C1950" s="508"/>
      <c r="D1950" s="444" t="s">
        <v>6778</v>
      </c>
      <c r="E1950" s="508"/>
      <c r="F1950" s="508"/>
    </row>
    <row r="1951" spans="1:6" x14ac:dyDescent="0.25">
      <c r="A1951" s="508"/>
      <c r="B1951" s="508"/>
      <c r="C1951" s="508"/>
      <c r="D1951" s="444" t="s">
        <v>6778</v>
      </c>
      <c r="E1951" s="508"/>
      <c r="F1951" s="508"/>
    </row>
    <row r="1952" spans="1:6" x14ac:dyDescent="0.25">
      <c r="A1952" s="508"/>
      <c r="B1952" s="508"/>
      <c r="C1952" s="508"/>
      <c r="D1952" s="444" t="s">
        <v>6778</v>
      </c>
      <c r="E1952" s="508"/>
      <c r="F1952" s="508"/>
    </row>
    <row r="1953" spans="1:6" x14ac:dyDescent="0.25">
      <c r="A1953" s="508"/>
      <c r="B1953" s="508"/>
      <c r="C1953" s="508"/>
      <c r="D1953" s="444" t="s">
        <v>6778</v>
      </c>
      <c r="E1953" s="508"/>
      <c r="F1953" s="508"/>
    </row>
    <row r="1954" spans="1:6" x14ac:dyDescent="0.25">
      <c r="A1954" s="508"/>
      <c r="B1954" s="508"/>
      <c r="C1954" s="508"/>
      <c r="D1954" s="444" t="s">
        <v>6778</v>
      </c>
      <c r="E1954" s="508"/>
      <c r="F1954" s="508"/>
    </row>
    <row r="1955" spans="1:6" x14ac:dyDescent="0.25">
      <c r="A1955" s="508"/>
      <c r="B1955" s="508"/>
      <c r="C1955" s="508"/>
      <c r="D1955" s="444" t="s">
        <v>6778</v>
      </c>
      <c r="E1955" s="508"/>
      <c r="F1955" s="508"/>
    </row>
    <row r="1956" spans="1:6" x14ac:dyDescent="0.25">
      <c r="A1956" s="508"/>
      <c r="B1956" s="508"/>
      <c r="C1956" s="508"/>
      <c r="D1956" s="444" t="s">
        <v>6778</v>
      </c>
      <c r="E1956" s="508"/>
      <c r="F1956" s="508"/>
    </row>
    <row r="1957" spans="1:6" x14ac:dyDescent="0.25">
      <c r="A1957" s="508"/>
      <c r="B1957" s="508"/>
      <c r="C1957" s="508"/>
      <c r="D1957" s="444" t="s">
        <v>6778</v>
      </c>
      <c r="E1957" s="508"/>
      <c r="F1957" s="508"/>
    </row>
    <row r="1958" spans="1:6" x14ac:dyDescent="0.25">
      <c r="A1958" s="508"/>
      <c r="B1958" s="508"/>
      <c r="C1958" s="508"/>
      <c r="D1958" s="444" t="s">
        <v>6778</v>
      </c>
      <c r="E1958" s="508"/>
      <c r="F1958" s="508"/>
    </row>
    <row r="1959" spans="1:6" x14ac:dyDescent="0.25">
      <c r="A1959" s="508"/>
      <c r="B1959" s="508"/>
      <c r="C1959" s="508"/>
      <c r="D1959" s="444" t="s">
        <v>6778</v>
      </c>
      <c r="E1959" s="508"/>
      <c r="F1959" s="508"/>
    </row>
    <row r="1960" spans="1:6" x14ac:dyDescent="0.25">
      <c r="A1960" s="508"/>
      <c r="B1960" s="508"/>
      <c r="C1960" s="508"/>
      <c r="D1960" s="444" t="s">
        <v>6778</v>
      </c>
      <c r="E1960" s="508"/>
      <c r="F1960" s="508"/>
    </row>
    <row r="1961" spans="1:6" x14ac:dyDescent="0.25">
      <c r="A1961" s="508"/>
      <c r="B1961" s="508"/>
      <c r="C1961" s="508"/>
      <c r="D1961" s="444" t="s">
        <v>6778</v>
      </c>
      <c r="E1961" s="508"/>
      <c r="F1961" s="508"/>
    </row>
    <row r="1962" spans="1:6" x14ac:dyDescent="0.25">
      <c r="A1962" s="508"/>
      <c r="B1962" s="508"/>
      <c r="C1962" s="508"/>
      <c r="D1962" s="444" t="s">
        <v>6778</v>
      </c>
      <c r="E1962" s="508"/>
      <c r="F1962" s="508"/>
    </row>
    <row r="1963" spans="1:6" x14ac:dyDescent="0.25">
      <c r="A1963" s="508"/>
      <c r="B1963" s="508"/>
      <c r="C1963" s="508"/>
      <c r="D1963" s="444" t="s">
        <v>6778</v>
      </c>
      <c r="E1963" s="508"/>
      <c r="F1963" s="508"/>
    </row>
    <row r="1964" spans="1:6" x14ac:dyDescent="0.25">
      <c r="A1964" s="508"/>
      <c r="B1964" s="508"/>
      <c r="C1964" s="508"/>
      <c r="D1964" s="444" t="s">
        <v>6778</v>
      </c>
      <c r="E1964" s="508"/>
      <c r="F1964" s="508"/>
    </row>
    <row r="1965" spans="1:6" x14ac:dyDescent="0.25">
      <c r="A1965" s="508"/>
      <c r="B1965" s="508"/>
      <c r="C1965" s="508"/>
      <c r="D1965" s="444" t="s">
        <v>6778</v>
      </c>
      <c r="E1965" s="508"/>
      <c r="F1965" s="508"/>
    </row>
    <row r="1966" spans="1:6" x14ac:dyDescent="0.25">
      <c r="A1966" s="508"/>
      <c r="B1966" s="508"/>
      <c r="C1966" s="508"/>
      <c r="D1966" s="444" t="s">
        <v>6778</v>
      </c>
      <c r="E1966" s="508"/>
      <c r="F1966" s="508"/>
    </row>
    <row r="1967" spans="1:6" x14ac:dyDescent="0.25">
      <c r="A1967" s="508"/>
      <c r="B1967" s="508"/>
      <c r="C1967" s="508"/>
      <c r="D1967" s="444" t="s">
        <v>6778</v>
      </c>
      <c r="E1967" s="508"/>
      <c r="F1967" s="508"/>
    </row>
    <row r="1968" spans="1:6" x14ac:dyDescent="0.25">
      <c r="A1968" s="508"/>
      <c r="B1968" s="508"/>
      <c r="C1968" s="508"/>
      <c r="D1968" s="444" t="s">
        <v>6778</v>
      </c>
      <c r="E1968" s="508"/>
      <c r="F1968" s="508"/>
    </row>
    <row r="1969" spans="1:6" x14ac:dyDescent="0.25">
      <c r="A1969" s="508"/>
      <c r="B1969" s="508"/>
      <c r="C1969" s="508"/>
      <c r="D1969" s="444" t="s">
        <v>6778</v>
      </c>
      <c r="E1969" s="508"/>
      <c r="F1969" s="508"/>
    </row>
    <row r="1970" spans="1:6" x14ac:dyDescent="0.25">
      <c r="A1970" s="508"/>
      <c r="B1970" s="508"/>
      <c r="C1970" s="508"/>
      <c r="D1970" s="444" t="s">
        <v>6778</v>
      </c>
      <c r="E1970" s="508"/>
      <c r="F1970" s="508"/>
    </row>
    <row r="1971" spans="1:6" x14ac:dyDescent="0.25">
      <c r="A1971" s="508"/>
      <c r="B1971" s="508"/>
      <c r="C1971" s="508"/>
      <c r="D1971" s="444" t="s">
        <v>6778</v>
      </c>
      <c r="E1971" s="508"/>
      <c r="F1971" s="508"/>
    </row>
    <row r="1972" spans="1:6" x14ac:dyDescent="0.25">
      <c r="A1972" s="508"/>
      <c r="B1972" s="508"/>
      <c r="C1972" s="508"/>
      <c r="D1972" s="444" t="s">
        <v>6778</v>
      </c>
      <c r="E1972" s="508"/>
      <c r="F1972" s="508"/>
    </row>
    <row r="1973" spans="1:6" x14ac:dyDescent="0.25">
      <c r="A1973" s="508"/>
      <c r="B1973" s="508"/>
      <c r="C1973" s="508"/>
      <c r="D1973" s="444" t="s">
        <v>6778</v>
      </c>
      <c r="E1973" s="508"/>
      <c r="F1973" s="508"/>
    </row>
    <row r="1974" spans="1:6" x14ac:dyDescent="0.25">
      <c r="A1974" s="508"/>
      <c r="B1974" s="508"/>
      <c r="C1974" s="508"/>
      <c r="D1974" s="444" t="s">
        <v>6778</v>
      </c>
      <c r="E1974" s="508"/>
      <c r="F1974" s="508"/>
    </row>
    <row r="1975" spans="1:6" x14ac:dyDescent="0.25">
      <c r="A1975" s="508"/>
      <c r="B1975" s="508"/>
      <c r="C1975" s="508"/>
      <c r="D1975" s="444" t="s">
        <v>6778</v>
      </c>
      <c r="E1975" s="508"/>
      <c r="F1975" s="508"/>
    </row>
    <row r="1976" spans="1:6" x14ac:dyDescent="0.25">
      <c r="A1976" s="508"/>
      <c r="B1976" s="508"/>
      <c r="C1976" s="508"/>
      <c r="D1976" s="444" t="s">
        <v>6778</v>
      </c>
      <c r="E1976" s="508"/>
      <c r="F1976" s="508"/>
    </row>
    <row r="1977" spans="1:6" x14ac:dyDescent="0.25">
      <c r="A1977" s="508"/>
      <c r="B1977" s="508"/>
      <c r="C1977" s="508"/>
      <c r="D1977" s="444" t="s">
        <v>6778</v>
      </c>
      <c r="E1977" s="508"/>
      <c r="F1977" s="508"/>
    </row>
    <row r="1978" spans="1:6" x14ac:dyDescent="0.25">
      <c r="A1978" s="508"/>
      <c r="B1978" s="508"/>
      <c r="C1978" s="508"/>
      <c r="D1978" s="444" t="s">
        <v>6778</v>
      </c>
      <c r="E1978" s="508"/>
      <c r="F1978" s="508"/>
    </row>
    <row r="1979" spans="1:6" x14ac:dyDescent="0.25">
      <c r="A1979" s="508"/>
      <c r="B1979" s="508"/>
      <c r="C1979" s="508"/>
      <c r="D1979" s="444" t="s">
        <v>6778</v>
      </c>
      <c r="E1979" s="508"/>
      <c r="F1979" s="508"/>
    </row>
    <row r="1980" spans="1:6" x14ac:dyDescent="0.25">
      <c r="A1980" s="508"/>
      <c r="B1980" s="508"/>
      <c r="C1980" s="508"/>
      <c r="D1980" s="444" t="s">
        <v>6778</v>
      </c>
      <c r="E1980" s="508"/>
      <c r="F1980" s="508"/>
    </row>
    <row r="1981" spans="1:6" x14ac:dyDescent="0.25">
      <c r="A1981" s="508"/>
      <c r="B1981" s="508"/>
      <c r="C1981" s="508"/>
      <c r="D1981" s="444" t="s">
        <v>6778</v>
      </c>
      <c r="E1981" s="508"/>
      <c r="F1981" s="508"/>
    </row>
    <row r="1982" spans="1:6" x14ac:dyDescent="0.25">
      <c r="A1982" s="508"/>
      <c r="B1982" s="508"/>
      <c r="C1982" s="508"/>
      <c r="D1982" s="444" t="s">
        <v>6778</v>
      </c>
      <c r="E1982" s="508"/>
      <c r="F1982" s="508"/>
    </row>
    <row r="1983" spans="1:6" x14ac:dyDescent="0.25">
      <c r="A1983" s="508"/>
      <c r="B1983" s="508"/>
      <c r="C1983" s="508"/>
      <c r="D1983" s="444" t="s">
        <v>6778</v>
      </c>
      <c r="E1983" s="508"/>
      <c r="F1983" s="508"/>
    </row>
    <row r="1984" spans="1:6" x14ac:dyDescent="0.25">
      <c r="A1984" s="508"/>
      <c r="B1984" s="508"/>
      <c r="C1984" s="508"/>
      <c r="D1984" s="444" t="s">
        <v>6778</v>
      </c>
      <c r="E1984" s="508"/>
      <c r="F1984" s="508"/>
    </row>
    <row r="1985" spans="1:6" x14ac:dyDescent="0.25">
      <c r="A1985" s="508"/>
      <c r="B1985" s="508"/>
      <c r="C1985" s="508"/>
      <c r="D1985" s="444" t="s">
        <v>6778</v>
      </c>
      <c r="E1985" s="508"/>
      <c r="F1985" s="508"/>
    </row>
    <row r="1986" spans="1:6" x14ac:dyDescent="0.25">
      <c r="A1986" s="508"/>
      <c r="B1986" s="508"/>
      <c r="C1986" s="508"/>
      <c r="D1986" s="444" t="s">
        <v>6778</v>
      </c>
      <c r="E1986" s="508"/>
      <c r="F1986" s="508"/>
    </row>
    <row r="1987" spans="1:6" x14ac:dyDescent="0.25">
      <c r="A1987" s="508"/>
      <c r="B1987" s="508"/>
      <c r="C1987" s="508"/>
      <c r="D1987" s="444" t="s">
        <v>6778</v>
      </c>
      <c r="E1987" s="508"/>
      <c r="F1987" s="508"/>
    </row>
    <row r="1988" spans="1:6" x14ac:dyDescent="0.25">
      <c r="A1988" s="508"/>
      <c r="B1988" s="508"/>
      <c r="C1988" s="508"/>
      <c r="D1988" s="444" t="s">
        <v>6778</v>
      </c>
      <c r="E1988" s="508"/>
      <c r="F1988" s="508"/>
    </row>
    <row r="1989" spans="1:6" x14ac:dyDescent="0.25">
      <c r="A1989" s="508"/>
      <c r="B1989" s="508"/>
      <c r="C1989" s="508"/>
      <c r="D1989" s="444" t="s">
        <v>6778</v>
      </c>
      <c r="E1989" s="508"/>
      <c r="F1989" s="508"/>
    </row>
    <row r="1990" spans="1:6" x14ac:dyDescent="0.25">
      <c r="A1990" s="508"/>
      <c r="B1990" s="508"/>
      <c r="C1990" s="508"/>
      <c r="D1990" s="444" t="s">
        <v>6778</v>
      </c>
      <c r="E1990" s="508"/>
      <c r="F1990" s="508"/>
    </row>
    <row r="1991" spans="1:6" x14ac:dyDescent="0.25">
      <c r="A1991" s="508"/>
      <c r="B1991" s="508"/>
      <c r="C1991" s="508"/>
      <c r="D1991" s="444" t="s">
        <v>6778</v>
      </c>
      <c r="E1991" s="508"/>
      <c r="F1991" s="508"/>
    </row>
    <row r="1992" spans="1:6" x14ac:dyDescent="0.25">
      <c r="A1992" s="508"/>
      <c r="B1992" s="508"/>
      <c r="C1992" s="508"/>
      <c r="D1992" s="444" t="s">
        <v>6778</v>
      </c>
      <c r="E1992" s="508"/>
      <c r="F1992" s="508"/>
    </row>
    <row r="1993" spans="1:6" x14ac:dyDescent="0.25">
      <c r="A1993" s="508"/>
      <c r="B1993" s="508"/>
      <c r="C1993" s="508"/>
      <c r="D1993" s="444" t="s">
        <v>6778</v>
      </c>
      <c r="E1993" s="508"/>
      <c r="F1993" s="508"/>
    </row>
    <row r="1994" spans="1:6" x14ac:dyDescent="0.25">
      <c r="A1994" s="508"/>
      <c r="B1994" s="508"/>
      <c r="C1994" s="508"/>
      <c r="D1994" s="444" t="s">
        <v>6778</v>
      </c>
      <c r="E1994" s="508"/>
      <c r="F1994" s="508"/>
    </row>
    <row r="1995" spans="1:6" x14ac:dyDescent="0.25">
      <c r="A1995" s="508"/>
      <c r="B1995" s="508"/>
      <c r="C1995" s="508"/>
      <c r="D1995" s="444" t="s">
        <v>6778</v>
      </c>
      <c r="E1995" s="508"/>
      <c r="F1995" s="508"/>
    </row>
    <row r="1996" spans="1:6" x14ac:dyDescent="0.25">
      <c r="A1996" s="508"/>
      <c r="B1996" s="508"/>
      <c r="C1996" s="508"/>
      <c r="D1996" s="444" t="s">
        <v>6778</v>
      </c>
      <c r="E1996" s="508"/>
      <c r="F1996" s="508"/>
    </row>
    <row r="1997" spans="1:6" x14ac:dyDescent="0.25">
      <c r="A1997" s="508"/>
      <c r="B1997" s="508"/>
      <c r="C1997" s="508"/>
      <c r="D1997" s="444" t="s">
        <v>6778</v>
      </c>
      <c r="E1997" s="508"/>
      <c r="F1997" s="508"/>
    </row>
    <row r="1998" spans="1:6" x14ac:dyDescent="0.25">
      <c r="A1998" s="508"/>
      <c r="B1998" s="508"/>
      <c r="C1998" s="508"/>
      <c r="D1998" s="444" t="s">
        <v>6778</v>
      </c>
      <c r="E1998" s="508"/>
      <c r="F1998" s="508"/>
    </row>
    <row r="1999" spans="1:6" x14ac:dyDescent="0.25">
      <c r="A1999" s="508"/>
      <c r="B1999" s="508"/>
      <c r="C1999" s="508"/>
      <c r="D1999" s="444" t="s">
        <v>6778</v>
      </c>
      <c r="E1999" s="508"/>
      <c r="F1999" s="508"/>
    </row>
    <row r="2000" spans="1:6" x14ac:dyDescent="0.25">
      <c r="A2000" s="508"/>
      <c r="B2000" s="508"/>
      <c r="C2000" s="508"/>
      <c r="D2000" s="444" t="s">
        <v>6778</v>
      </c>
      <c r="E2000" s="508"/>
      <c r="F2000" s="508"/>
    </row>
    <row r="2001" spans="1:6" x14ac:dyDescent="0.25">
      <c r="A2001" s="508"/>
      <c r="B2001" s="508"/>
      <c r="C2001" s="508"/>
      <c r="D2001" s="444" t="s">
        <v>6778</v>
      </c>
      <c r="E2001" s="508"/>
      <c r="F2001" s="508"/>
    </row>
    <row r="2002" spans="1:6" x14ac:dyDescent="0.25">
      <c r="A2002" s="508"/>
      <c r="B2002" s="508"/>
      <c r="C2002" s="508"/>
      <c r="D2002" s="444" t="s">
        <v>6778</v>
      </c>
      <c r="E2002" s="508"/>
      <c r="F2002" s="508"/>
    </row>
    <row r="2003" spans="1:6" x14ac:dyDescent="0.25">
      <c r="A2003" s="508"/>
      <c r="B2003" s="508"/>
      <c r="C2003" s="508"/>
      <c r="D2003" s="444" t="s">
        <v>6778</v>
      </c>
      <c r="E2003" s="508"/>
      <c r="F2003" s="508"/>
    </row>
    <row r="2004" spans="1:6" x14ac:dyDescent="0.25">
      <c r="A2004" s="508"/>
      <c r="B2004" s="508"/>
      <c r="C2004" s="508"/>
      <c r="D2004" s="444" t="s">
        <v>6778</v>
      </c>
      <c r="E2004" s="508"/>
      <c r="F2004" s="508"/>
    </row>
    <row r="2005" spans="1:6" x14ac:dyDescent="0.25">
      <c r="A2005" s="508"/>
      <c r="B2005" s="508"/>
      <c r="C2005" s="508"/>
      <c r="D2005" s="444" t="s">
        <v>6778</v>
      </c>
      <c r="E2005" s="508"/>
      <c r="F2005" s="508"/>
    </row>
    <row r="2006" spans="1:6" x14ac:dyDescent="0.25">
      <c r="A2006" s="508"/>
      <c r="B2006" s="508"/>
      <c r="C2006" s="508"/>
      <c r="D2006" s="444" t="s">
        <v>6778</v>
      </c>
      <c r="E2006" s="508"/>
      <c r="F2006" s="508"/>
    </row>
    <row r="2007" spans="1:6" x14ac:dyDescent="0.25">
      <c r="A2007" s="508"/>
      <c r="B2007" s="508"/>
      <c r="C2007" s="508"/>
      <c r="D2007" s="444" t="s">
        <v>6778</v>
      </c>
      <c r="E2007" s="508"/>
      <c r="F2007" s="508"/>
    </row>
    <row r="2008" spans="1:6" x14ac:dyDescent="0.25">
      <c r="A2008" s="508"/>
      <c r="B2008" s="508"/>
      <c r="C2008" s="508"/>
      <c r="D2008" s="444" t="s">
        <v>6778</v>
      </c>
      <c r="E2008" s="508"/>
      <c r="F2008" s="508"/>
    </row>
    <row r="2009" spans="1:6" x14ac:dyDescent="0.25">
      <c r="A2009" s="508"/>
      <c r="B2009" s="508"/>
      <c r="C2009" s="508"/>
      <c r="D2009" s="444" t="s">
        <v>6778</v>
      </c>
      <c r="E2009" s="508"/>
      <c r="F2009" s="508"/>
    </row>
    <row r="2010" spans="1:6" x14ac:dyDescent="0.25">
      <c r="A2010" s="508"/>
      <c r="B2010" s="508"/>
      <c r="C2010" s="508"/>
      <c r="D2010" s="444" t="s">
        <v>6778</v>
      </c>
      <c r="E2010" s="508"/>
      <c r="F2010" s="508"/>
    </row>
    <row r="2011" spans="1:6" x14ac:dyDescent="0.25">
      <c r="A2011" s="508"/>
      <c r="B2011" s="508"/>
      <c r="C2011" s="508"/>
      <c r="D2011" s="444" t="s">
        <v>6778</v>
      </c>
      <c r="E2011" s="508"/>
      <c r="F2011" s="508"/>
    </row>
    <row r="2012" spans="1:6" x14ac:dyDescent="0.25">
      <c r="A2012" s="508"/>
      <c r="B2012" s="508"/>
      <c r="C2012" s="508"/>
      <c r="D2012" s="444" t="s">
        <v>6778</v>
      </c>
      <c r="E2012" s="508"/>
      <c r="F2012" s="508"/>
    </row>
    <row r="2013" spans="1:6" x14ac:dyDescent="0.25">
      <c r="A2013" s="508"/>
      <c r="B2013" s="508"/>
      <c r="C2013" s="508"/>
      <c r="D2013" s="444" t="s">
        <v>6778</v>
      </c>
      <c r="E2013" s="508"/>
      <c r="F2013" s="508"/>
    </row>
    <row r="2014" spans="1:6" x14ac:dyDescent="0.25">
      <c r="A2014" s="508"/>
      <c r="B2014" s="508"/>
      <c r="C2014" s="508"/>
      <c r="D2014" s="444" t="s">
        <v>6778</v>
      </c>
      <c r="E2014" s="508"/>
      <c r="F2014" s="508"/>
    </row>
    <row r="2015" spans="1:6" x14ac:dyDescent="0.25">
      <c r="A2015" s="508"/>
      <c r="B2015" s="508"/>
      <c r="C2015" s="508"/>
      <c r="D2015" s="444" t="s">
        <v>6778</v>
      </c>
      <c r="E2015" s="508"/>
      <c r="F2015" s="508"/>
    </row>
    <row r="2016" spans="1:6" x14ac:dyDescent="0.25">
      <c r="A2016" s="508"/>
      <c r="B2016" s="508"/>
      <c r="C2016" s="508"/>
      <c r="D2016" s="444" t="s">
        <v>6778</v>
      </c>
      <c r="E2016" s="508"/>
      <c r="F2016" s="508"/>
    </row>
    <row r="2017" spans="1:6" x14ac:dyDescent="0.25">
      <c r="A2017" s="508"/>
      <c r="B2017" s="508"/>
      <c r="C2017" s="508"/>
      <c r="D2017" s="444" t="s">
        <v>6778</v>
      </c>
      <c r="E2017" s="508"/>
      <c r="F2017" s="508"/>
    </row>
    <row r="2018" spans="1:6" x14ac:dyDescent="0.25">
      <c r="A2018" s="508"/>
      <c r="B2018" s="508"/>
      <c r="C2018" s="508"/>
      <c r="D2018" s="444" t="s">
        <v>6778</v>
      </c>
      <c r="E2018" s="508"/>
      <c r="F2018" s="508"/>
    </row>
    <row r="2019" spans="1:6" x14ac:dyDescent="0.25">
      <c r="A2019" s="508"/>
      <c r="B2019" s="508"/>
      <c r="C2019" s="508"/>
      <c r="D2019" s="444" t="s">
        <v>6778</v>
      </c>
      <c r="E2019" s="508"/>
      <c r="F2019" s="508"/>
    </row>
    <row r="2020" spans="1:6" x14ac:dyDescent="0.25">
      <c r="A2020" s="508"/>
      <c r="B2020" s="508"/>
      <c r="C2020" s="508"/>
      <c r="D2020" s="444" t="s">
        <v>6778</v>
      </c>
      <c r="E2020" s="508"/>
      <c r="F2020" s="508"/>
    </row>
    <row r="2021" spans="1:6" x14ac:dyDescent="0.25">
      <c r="A2021" s="508"/>
      <c r="B2021" s="508"/>
      <c r="C2021" s="508"/>
      <c r="D2021" s="444" t="s">
        <v>6778</v>
      </c>
      <c r="E2021" s="508"/>
      <c r="F2021" s="508"/>
    </row>
    <row r="2022" spans="1:6" x14ac:dyDescent="0.25">
      <c r="A2022" s="508"/>
      <c r="B2022" s="508"/>
      <c r="C2022" s="508"/>
      <c r="D2022" s="444" t="s">
        <v>6778</v>
      </c>
      <c r="E2022" s="508"/>
      <c r="F2022" s="508"/>
    </row>
    <row r="2023" spans="1:6" x14ac:dyDescent="0.25">
      <c r="A2023" s="508"/>
      <c r="B2023" s="508"/>
      <c r="C2023" s="508"/>
      <c r="D2023" s="444" t="s">
        <v>6778</v>
      </c>
      <c r="E2023" s="508"/>
      <c r="F2023" s="508"/>
    </row>
    <row r="2024" spans="1:6" x14ac:dyDescent="0.25">
      <c r="A2024" s="508"/>
      <c r="B2024" s="508"/>
      <c r="C2024" s="508"/>
      <c r="D2024" s="444" t="s">
        <v>6778</v>
      </c>
      <c r="E2024" s="508"/>
      <c r="F2024" s="508"/>
    </row>
    <row r="2025" spans="1:6" x14ac:dyDescent="0.25">
      <c r="A2025" s="508"/>
      <c r="B2025" s="508"/>
      <c r="C2025" s="508"/>
      <c r="D2025" s="444" t="s">
        <v>6778</v>
      </c>
      <c r="E2025" s="508"/>
      <c r="F2025" s="508"/>
    </row>
    <row r="2026" spans="1:6" x14ac:dyDescent="0.25">
      <c r="A2026" s="508"/>
      <c r="B2026" s="508"/>
      <c r="C2026" s="508"/>
      <c r="D2026" s="444" t="s">
        <v>6778</v>
      </c>
      <c r="E2026" s="508"/>
      <c r="F2026" s="508"/>
    </row>
    <row r="2027" spans="1:6" x14ac:dyDescent="0.25">
      <c r="A2027" s="508"/>
      <c r="B2027" s="508"/>
      <c r="C2027" s="508"/>
      <c r="D2027" s="444" t="s">
        <v>6778</v>
      </c>
      <c r="E2027" s="508"/>
      <c r="F2027" s="508"/>
    </row>
    <row r="2028" spans="1:6" x14ac:dyDescent="0.25">
      <c r="A2028" s="508"/>
      <c r="B2028" s="508"/>
      <c r="C2028" s="508"/>
      <c r="D2028" s="444" t="s">
        <v>6778</v>
      </c>
      <c r="E2028" s="508"/>
      <c r="F2028" s="508"/>
    </row>
    <row r="2029" spans="1:6" x14ac:dyDescent="0.25">
      <c r="A2029" s="508"/>
      <c r="B2029" s="508"/>
      <c r="C2029" s="508"/>
      <c r="D2029" s="444" t="s">
        <v>6778</v>
      </c>
      <c r="E2029" s="508"/>
      <c r="F2029" s="508"/>
    </row>
    <row r="2030" spans="1:6" x14ac:dyDescent="0.25">
      <c r="A2030" s="508"/>
      <c r="B2030" s="508"/>
      <c r="C2030" s="508"/>
      <c r="D2030" s="444" t="s">
        <v>6778</v>
      </c>
      <c r="E2030" s="508"/>
      <c r="F2030" s="508"/>
    </row>
    <row r="2031" spans="1:6" x14ac:dyDescent="0.25">
      <c r="A2031" s="508"/>
      <c r="B2031" s="508"/>
      <c r="C2031" s="508"/>
      <c r="D2031" s="444" t="s">
        <v>6778</v>
      </c>
      <c r="E2031" s="508"/>
      <c r="F2031" s="508"/>
    </row>
    <row r="2032" spans="1:6" x14ac:dyDescent="0.25">
      <c r="A2032" s="508"/>
      <c r="B2032" s="508"/>
      <c r="C2032" s="508"/>
      <c r="D2032" s="444" t="s">
        <v>6778</v>
      </c>
      <c r="E2032" s="508"/>
      <c r="F2032" s="508"/>
    </row>
    <row r="2033" spans="1:6" x14ac:dyDescent="0.25">
      <c r="A2033" s="508"/>
      <c r="B2033" s="508"/>
      <c r="C2033" s="508"/>
      <c r="D2033" s="444" t="s">
        <v>6778</v>
      </c>
      <c r="E2033" s="508"/>
      <c r="F2033" s="508"/>
    </row>
    <row r="2034" spans="1:6" x14ac:dyDescent="0.25">
      <c r="A2034" s="508"/>
      <c r="B2034" s="508"/>
      <c r="C2034" s="508"/>
      <c r="D2034" s="444" t="s">
        <v>6778</v>
      </c>
      <c r="E2034" s="508"/>
      <c r="F2034" s="508"/>
    </row>
    <row r="2035" spans="1:6" x14ac:dyDescent="0.25">
      <c r="A2035" s="508"/>
      <c r="B2035" s="508"/>
      <c r="C2035" s="508"/>
      <c r="D2035" s="444" t="s">
        <v>6778</v>
      </c>
      <c r="E2035" s="508"/>
      <c r="F2035" s="508"/>
    </row>
    <row r="2036" spans="1:6" x14ac:dyDescent="0.25">
      <c r="A2036" s="508"/>
      <c r="B2036" s="508"/>
      <c r="C2036" s="508"/>
      <c r="D2036" s="444" t="s">
        <v>6778</v>
      </c>
      <c r="E2036" s="508"/>
      <c r="F2036" s="508"/>
    </row>
    <row r="2037" spans="1:6" x14ac:dyDescent="0.25">
      <c r="A2037" s="508"/>
      <c r="B2037" s="508"/>
      <c r="C2037" s="508"/>
      <c r="D2037" s="444" t="s">
        <v>6778</v>
      </c>
      <c r="E2037" s="508"/>
      <c r="F2037" s="508"/>
    </row>
    <row r="2038" spans="1:6" x14ac:dyDescent="0.25">
      <c r="A2038" s="508"/>
      <c r="B2038" s="508"/>
      <c r="C2038" s="508"/>
      <c r="D2038" s="444" t="s">
        <v>6778</v>
      </c>
      <c r="E2038" s="508"/>
      <c r="F2038" s="508"/>
    </row>
    <row r="2039" spans="1:6" x14ac:dyDescent="0.25">
      <c r="A2039" s="508"/>
      <c r="B2039" s="508"/>
      <c r="C2039" s="508"/>
      <c r="D2039" s="444" t="s">
        <v>6778</v>
      </c>
      <c r="E2039" s="508"/>
      <c r="F2039" s="508"/>
    </row>
    <row r="2040" spans="1:6" x14ac:dyDescent="0.25">
      <c r="A2040" s="508"/>
      <c r="B2040" s="508"/>
      <c r="C2040" s="508"/>
      <c r="D2040" s="444" t="s">
        <v>6778</v>
      </c>
      <c r="E2040" s="508"/>
      <c r="F2040" s="508"/>
    </row>
    <row r="2041" spans="1:6" x14ac:dyDescent="0.25">
      <c r="A2041" s="508"/>
      <c r="B2041" s="508"/>
      <c r="C2041" s="508"/>
      <c r="D2041" s="444" t="s">
        <v>6778</v>
      </c>
      <c r="E2041" s="508"/>
      <c r="F2041" s="508"/>
    </row>
    <row r="2042" spans="1:6" x14ac:dyDescent="0.25">
      <c r="A2042" s="508"/>
      <c r="B2042" s="508"/>
      <c r="C2042" s="508"/>
      <c r="D2042" s="444" t="s">
        <v>6778</v>
      </c>
      <c r="E2042" s="508"/>
      <c r="F2042" s="508"/>
    </row>
    <row r="2043" spans="1:6" x14ac:dyDescent="0.25">
      <c r="A2043" s="508"/>
      <c r="B2043" s="508"/>
      <c r="C2043" s="508"/>
      <c r="D2043" s="444" t="s">
        <v>6778</v>
      </c>
      <c r="E2043" s="508"/>
      <c r="F2043" s="508"/>
    </row>
    <row r="2044" spans="1:6" x14ac:dyDescent="0.25">
      <c r="A2044" s="508"/>
      <c r="B2044" s="508"/>
      <c r="C2044" s="508"/>
      <c r="D2044" s="444" t="s">
        <v>6778</v>
      </c>
      <c r="E2044" s="508"/>
      <c r="F2044" s="508"/>
    </row>
    <row r="2045" spans="1:6" x14ac:dyDescent="0.25">
      <c r="A2045" s="508"/>
      <c r="B2045" s="508"/>
      <c r="C2045" s="508"/>
      <c r="D2045" s="444" t="s">
        <v>6778</v>
      </c>
      <c r="E2045" s="508"/>
      <c r="F2045" s="508"/>
    </row>
    <row r="2046" spans="1:6" x14ac:dyDescent="0.25">
      <c r="A2046" s="508"/>
      <c r="B2046" s="508"/>
      <c r="C2046" s="508"/>
      <c r="D2046" s="444" t="s">
        <v>6778</v>
      </c>
      <c r="E2046" s="508"/>
      <c r="F2046" s="508"/>
    </row>
    <row r="2047" spans="1:6" x14ac:dyDescent="0.25">
      <c r="A2047" s="508"/>
      <c r="B2047" s="508"/>
      <c r="C2047" s="508"/>
      <c r="D2047" s="444" t="s">
        <v>6778</v>
      </c>
      <c r="E2047" s="508"/>
      <c r="F2047" s="508"/>
    </row>
    <row r="2048" spans="1:6" x14ac:dyDescent="0.25">
      <c r="A2048" s="508"/>
      <c r="B2048" s="508"/>
      <c r="C2048" s="508"/>
      <c r="D2048" s="444" t="s">
        <v>6778</v>
      </c>
      <c r="E2048" s="508"/>
      <c r="F2048" s="508"/>
    </row>
    <row r="2049" spans="1:6" x14ac:dyDescent="0.25">
      <c r="A2049" s="508"/>
      <c r="B2049" s="508"/>
      <c r="C2049" s="508"/>
      <c r="D2049" s="444" t="s">
        <v>6778</v>
      </c>
      <c r="E2049" s="508"/>
      <c r="F2049" s="508"/>
    </row>
    <row r="2050" spans="1:6" x14ac:dyDescent="0.25">
      <c r="A2050" s="508"/>
      <c r="B2050" s="508"/>
      <c r="C2050" s="508"/>
      <c r="D2050" s="444" t="s">
        <v>6778</v>
      </c>
      <c r="E2050" s="508"/>
      <c r="F2050" s="508"/>
    </row>
    <row r="2051" spans="1:6" x14ac:dyDescent="0.25">
      <c r="A2051" s="508"/>
      <c r="B2051" s="508"/>
      <c r="C2051" s="508"/>
      <c r="D2051" s="444" t="s">
        <v>6778</v>
      </c>
      <c r="E2051" s="508"/>
      <c r="F2051" s="508"/>
    </row>
    <row r="2052" spans="1:6" x14ac:dyDescent="0.25">
      <c r="A2052" s="508"/>
      <c r="B2052" s="508"/>
      <c r="C2052" s="508"/>
      <c r="D2052" s="444" t="s">
        <v>6778</v>
      </c>
      <c r="E2052" s="508"/>
      <c r="F2052" s="508"/>
    </row>
    <row r="2053" spans="1:6" x14ac:dyDescent="0.25">
      <c r="A2053" s="508"/>
      <c r="B2053" s="508"/>
      <c r="C2053" s="508"/>
      <c r="D2053" s="444" t="s">
        <v>6778</v>
      </c>
      <c r="E2053" s="508"/>
      <c r="F2053" s="508"/>
    </row>
    <row r="2054" spans="1:6" x14ac:dyDescent="0.25">
      <c r="A2054" s="508"/>
      <c r="B2054" s="508"/>
      <c r="C2054" s="508"/>
      <c r="D2054" s="444" t="s">
        <v>6778</v>
      </c>
      <c r="E2054" s="508"/>
      <c r="F2054" s="508"/>
    </row>
    <row r="2055" spans="1:6" x14ac:dyDescent="0.25">
      <c r="A2055" s="508"/>
      <c r="B2055" s="508"/>
      <c r="C2055" s="508"/>
      <c r="D2055" s="444" t="s">
        <v>6778</v>
      </c>
      <c r="E2055" s="508"/>
      <c r="F2055" s="508"/>
    </row>
    <row r="2056" spans="1:6" x14ac:dyDescent="0.25">
      <c r="A2056" s="508"/>
      <c r="B2056" s="508"/>
      <c r="C2056" s="508"/>
      <c r="D2056" s="444" t="s">
        <v>6778</v>
      </c>
      <c r="E2056" s="508"/>
      <c r="F2056" s="508"/>
    </row>
    <row r="2057" spans="1:6" x14ac:dyDescent="0.25">
      <c r="A2057" s="508"/>
      <c r="B2057" s="508"/>
      <c r="C2057" s="508"/>
      <c r="D2057" s="444" t="s">
        <v>6778</v>
      </c>
      <c r="E2057" s="508"/>
      <c r="F2057" s="508"/>
    </row>
    <row r="2058" spans="1:6" x14ac:dyDescent="0.25">
      <c r="A2058" s="508"/>
      <c r="B2058" s="508"/>
      <c r="C2058" s="508"/>
      <c r="D2058" s="444" t="s">
        <v>6778</v>
      </c>
      <c r="E2058" s="508"/>
      <c r="F2058" s="508"/>
    </row>
    <row r="2059" spans="1:6" x14ac:dyDescent="0.25">
      <c r="A2059" s="508"/>
      <c r="B2059" s="508"/>
      <c r="C2059" s="508"/>
      <c r="D2059" s="444" t="s">
        <v>6778</v>
      </c>
      <c r="E2059" s="508"/>
      <c r="F2059" s="508"/>
    </row>
    <row r="2060" spans="1:6" x14ac:dyDescent="0.25">
      <c r="A2060" s="508"/>
      <c r="B2060" s="508"/>
      <c r="C2060" s="508"/>
      <c r="D2060" s="444" t="s">
        <v>6778</v>
      </c>
      <c r="E2060" s="508"/>
      <c r="F2060" s="508"/>
    </row>
    <row r="2061" spans="1:6" x14ac:dyDescent="0.25">
      <c r="A2061" s="508"/>
      <c r="B2061" s="508"/>
      <c r="C2061" s="508"/>
      <c r="D2061" s="444" t="s">
        <v>6778</v>
      </c>
      <c r="E2061" s="508"/>
      <c r="F2061" s="508"/>
    </row>
    <row r="2062" spans="1:6" x14ac:dyDescent="0.25">
      <c r="A2062" s="508"/>
      <c r="B2062" s="508"/>
      <c r="C2062" s="508"/>
      <c r="D2062" s="444" t="s">
        <v>6778</v>
      </c>
      <c r="E2062" s="508"/>
      <c r="F2062" s="508"/>
    </row>
    <row r="2063" spans="1:6" x14ac:dyDescent="0.25">
      <c r="A2063" s="508"/>
      <c r="B2063" s="508"/>
      <c r="C2063" s="508"/>
      <c r="D2063" s="444" t="s">
        <v>6778</v>
      </c>
      <c r="E2063" s="508"/>
      <c r="F2063" s="508"/>
    </row>
    <row r="2064" spans="1:6" x14ac:dyDescent="0.25">
      <c r="A2064" s="508"/>
      <c r="B2064" s="508"/>
      <c r="C2064" s="508"/>
      <c r="D2064" s="444" t="s">
        <v>6778</v>
      </c>
      <c r="E2064" s="508"/>
      <c r="F2064" s="508"/>
    </row>
    <row r="2065" spans="1:6" x14ac:dyDescent="0.25">
      <c r="A2065" s="508"/>
      <c r="B2065" s="508"/>
      <c r="C2065" s="508"/>
      <c r="D2065" s="444" t="s">
        <v>6778</v>
      </c>
      <c r="E2065" s="508"/>
      <c r="F2065" s="508"/>
    </row>
    <row r="2066" spans="1:6" x14ac:dyDescent="0.25">
      <c r="A2066" s="508"/>
      <c r="B2066" s="508"/>
      <c r="C2066" s="508"/>
      <c r="D2066" s="444" t="s">
        <v>6778</v>
      </c>
      <c r="E2066" s="508"/>
      <c r="F2066" s="508"/>
    </row>
    <row r="2067" spans="1:6" x14ac:dyDescent="0.25">
      <c r="A2067" s="508"/>
      <c r="B2067" s="508"/>
      <c r="C2067" s="508"/>
      <c r="D2067" s="444" t="s">
        <v>6778</v>
      </c>
      <c r="E2067" s="508"/>
      <c r="F2067" s="508"/>
    </row>
    <row r="2068" spans="1:6" x14ac:dyDescent="0.25">
      <c r="A2068" s="508"/>
      <c r="B2068" s="508"/>
      <c r="C2068" s="508"/>
      <c r="D2068" s="444" t="s">
        <v>6778</v>
      </c>
      <c r="E2068" s="508"/>
      <c r="F2068" s="508"/>
    </row>
    <row r="2069" spans="1:6" x14ac:dyDescent="0.25">
      <c r="A2069" s="508"/>
      <c r="B2069" s="508"/>
      <c r="C2069" s="508"/>
      <c r="D2069" s="444" t="s">
        <v>6778</v>
      </c>
      <c r="E2069" s="508"/>
      <c r="F2069" s="508"/>
    </row>
    <row r="2070" spans="1:6" x14ac:dyDescent="0.25">
      <c r="A2070" s="508"/>
      <c r="B2070" s="508"/>
      <c r="C2070" s="508"/>
      <c r="D2070" s="444" t="s">
        <v>6778</v>
      </c>
      <c r="E2070" s="508"/>
      <c r="F2070" s="508"/>
    </row>
    <row r="2071" spans="1:6" x14ac:dyDescent="0.25">
      <c r="A2071" s="508"/>
      <c r="B2071" s="508"/>
      <c r="C2071" s="508"/>
      <c r="D2071" s="444" t="s">
        <v>6778</v>
      </c>
      <c r="E2071" s="508"/>
      <c r="F2071" s="508"/>
    </row>
    <row r="2072" spans="1:6" x14ac:dyDescent="0.25">
      <c r="A2072" s="508"/>
      <c r="B2072" s="508"/>
      <c r="C2072" s="508"/>
      <c r="D2072" s="444" t="s">
        <v>6778</v>
      </c>
      <c r="E2072" s="508"/>
      <c r="F2072" s="508"/>
    </row>
    <row r="2073" spans="1:6" x14ac:dyDescent="0.25">
      <c r="A2073" s="508"/>
      <c r="B2073" s="508"/>
      <c r="C2073" s="508"/>
      <c r="D2073" s="444" t="s">
        <v>6778</v>
      </c>
      <c r="E2073" s="508"/>
      <c r="F2073" s="508"/>
    </row>
    <row r="2074" spans="1:6" x14ac:dyDescent="0.25">
      <c r="A2074" s="508"/>
      <c r="B2074" s="508"/>
      <c r="C2074" s="508"/>
      <c r="D2074" s="444" t="s">
        <v>6778</v>
      </c>
      <c r="E2074" s="508"/>
      <c r="F2074" s="508"/>
    </row>
    <row r="2075" spans="1:6" x14ac:dyDescent="0.25">
      <c r="A2075" s="508"/>
      <c r="B2075" s="508"/>
      <c r="C2075" s="508"/>
      <c r="D2075" s="444" t="s">
        <v>6778</v>
      </c>
      <c r="E2075" s="508"/>
      <c r="F2075" s="508"/>
    </row>
    <row r="2076" spans="1:6" x14ac:dyDescent="0.25">
      <c r="A2076" s="508"/>
      <c r="B2076" s="508"/>
      <c r="C2076" s="508"/>
      <c r="D2076" s="444" t="s">
        <v>6778</v>
      </c>
      <c r="E2076" s="508"/>
      <c r="F2076" s="508"/>
    </row>
    <row r="2077" spans="1:6" x14ac:dyDescent="0.25">
      <c r="A2077" s="508"/>
      <c r="B2077" s="508"/>
      <c r="C2077" s="508"/>
      <c r="D2077" s="444" t="s">
        <v>6778</v>
      </c>
      <c r="E2077" s="508"/>
      <c r="F2077" s="508"/>
    </row>
    <row r="2078" spans="1:6" x14ac:dyDescent="0.25">
      <c r="A2078" s="508"/>
      <c r="B2078" s="508"/>
      <c r="C2078" s="508"/>
      <c r="D2078" s="444" t="s">
        <v>6778</v>
      </c>
      <c r="E2078" s="508"/>
      <c r="F2078" s="508"/>
    </row>
    <row r="2079" spans="1:6" x14ac:dyDescent="0.25">
      <c r="A2079" s="508"/>
      <c r="B2079" s="508"/>
      <c r="C2079" s="508"/>
      <c r="D2079" s="444" t="s">
        <v>6778</v>
      </c>
      <c r="E2079" s="508"/>
      <c r="F2079" s="508"/>
    </row>
    <row r="2080" spans="1:6" x14ac:dyDescent="0.25">
      <c r="A2080" s="508"/>
      <c r="B2080" s="508"/>
      <c r="C2080" s="508"/>
      <c r="D2080" s="444" t="s">
        <v>6778</v>
      </c>
      <c r="E2080" s="508"/>
      <c r="F2080" s="508"/>
    </row>
    <row r="2081" spans="1:6" x14ac:dyDescent="0.25">
      <c r="A2081" s="508"/>
      <c r="B2081" s="508"/>
      <c r="C2081" s="508"/>
      <c r="D2081" s="444" t="s">
        <v>6778</v>
      </c>
      <c r="E2081" s="508"/>
      <c r="F2081" s="508"/>
    </row>
    <row r="2082" spans="1:6" x14ac:dyDescent="0.25">
      <c r="A2082" s="508"/>
      <c r="B2082" s="508"/>
      <c r="C2082" s="508"/>
      <c r="D2082" s="444" t="s">
        <v>6778</v>
      </c>
      <c r="E2082" s="508"/>
      <c r="F2082" s="508"/>
    </row>
    <row r="2083" spans="1:6" x14ac:dyDescent="0.25">
      <c r="A2083" s="508"/>
      <c r="B2083" s="508"/>
      <c r="C2083" s="508"/>
      <c r="D2083" s="444" t="s">
        <v>6778</v>
      </c>
      <c r="E2083" s="508"/>
      <c r="F2083" s="508"/>
    </row>
    <row r="2084" spans="1:6" x14ac:dyDescent="0.25">
      <c r="A2084" s="508"/>
      <c r="B2084" s="508"/>
      <c r="C2084" s="508"/>
      <c r="D2084" s="444" t="s">
        <v>6778</v>
      </c>
      <c r="E2084" s="508"/>
      <c r="F2084" s="508"/>
    </row>
    <row r="2085" spans="1:6" x14ac:dyDescent="0.25">
      <c r="A2085" s="508"/>
      <c r="B2085" s="508"/>
      <c r="C2085" s="508"/>
      <c r="D2085" s="444" t="s">
        <v>6778</v>
      </c>
      <c r="E2085" s="508"/>
      <c r="F2085" s="508"/>
    </row>
    <row r="2086" spans="1:6" x14ac:dyDescent="0.25">
      <c r="A2086" s="508"/>
      <c r="B2086" s="508"/>
      <c r="C2086" s="508"/>
      <c r="D2086" s="444" t="s">
        <v>6778</v>
      </c>
      <c r="E2086" s="508"/>
      <c r="F2086" s="508"/>
    </row>
    <row r="2087" spans="1:6" x14ac:dyDescent="0.25">
      <c r="A2087" s="508"/>
      <c r="B2087" s="508"/>
      <c r="C2087" s="508"/>
      <c r="D2087" s="444" t="s">
        <v>6778</v>
      </c>
      <c r="E2087" s="508"/>
      <c r="F2087" s="508"/>
    </row>
    <row r="2088" spans="1:6" x14ac:dyDescent="0.25">
      <c r="A2088" s="508"/>
      <c r="B2088" s="508"/>
      <c r="C2088" s="508"/>
      <c r="D2088" s="444" t="s">
        <v>6778</v>
      </c>
      <c r="E2088" s="508"/>
      <c r="F2088" s="508"/>
    </row>
    <row r="2089" spans="1:6" x14ac:dyDescent="0.25">
      <c r="A2089" s="508"/>
      <c r="B2089" s="508"/>
      <c r="C2089" s="508"/>
      <c r="D2089" s="444" t="s">
        <v>6778</v>
      </c>
      <c r="E2089" s="508"/>
      <c r="F2089" s="508"/>
    </row>
    <row r="2090" spans="1:6" x14ac:dyDescent="0.25">
      <c r="A2090" s="508"/>
      <c r="B2090" s="508"/>
      <c r="C2090" s="508"/>
      <c r="D2090" s="444" t="s">
        <v>6778</v>
      </c>
      <c r="E2090" s="508"/>
      <c r="F2090" s="508"/>
    </row>
    <row r="2091" spans="1:6" x14ac:dyDescent="0.25">
      <c r="A2091" s="508"/>
      <c r="B2091" s="508"/>
      <c r="C2091" s="508"/>
      <c r="D2091" s="444" t="s">
        <v>6778</v>
      </c>
      <c r="E2091" s="508"/>
      <c r="F2091" s="508"/>
    </row>
    <row r="2092" spans="1:6" x14ac:dyDescent="0.25">
      <c r="A2092" s="508"/>
      <c r="B2092" s="508"/>
      <c r="C2092" s="508"/>
      <c r="D2092" s="444" t="s">
        <v>6778</v>
      </c>
      <c r="E2092" s="508"/>
      <c r="F2092" s="508"/>
    </row>
    <row r="2093" spans="1:6" x14ac:dyDescent="0.25">
      <c r="A2093" s="508"/>
      <c r="B2093" s="508"/>
      <c r="C2093" s="508"/>
      <c r="D2093" s="444" t="s">
        <v>6778</v>
      </c>
      <c r="E2093" s="508"/>
      <c r="F2093" s="508"/>
    </row>
    <row r="2094" spans="1:6" x14ac:dyDescent="0.25">
      <c r="A2094" s="508"/>
      <c r="B2094" s="508"/>
      <c r="C2094" s="508"/>
      <c r="D2094" s="444" t="s">
        <v>6778</v>
      </c>
      <c r="E2094" s="508"/>
      <c r="F2094" s="508"/>
    </row>
    <row r="2095" spans="1:6" x14ac:dyDescent="0.25">
      <c r="A2095" s="508"/>
      <c r="B2095" s="508"/>
      <c r="C2095" s="508"/>
      <c r="D2095" s="444" t="s">
        <v>6778</v>
      </c>
      <c r="E2095" s="508"/>
      <c r="F2095" s="508"/>
    </row>
    <row r="2096" spans="1:6" x14ac:dyDescent="0.25">
      <c r="A2096" s="508"/>
      <c r="B2096" s="508"/>
      <c r="C2096" s="508"/>
      <c r="D2096" s="444" t="s">
        <v>6778</v>
      </c>
      <c r="E2096" s="508"/>
      <c r="F2096" s="508"/>
    </row>
    <row r="2097" spans="1:6" x14ac:dyDescent="0.25">
      <c r="A2097" s="508"/>
      <c r="B2097" s="508"/>
      <c r="C2097" s="508"/>
      <c r="D2097" s="444" t="s">
        <v>6778</v>
      </c>
      <c r="E2097" s="508"/>
      <c r="F2097" s="508"/>
    </row>
    <row r="2098" spans="1:6" x14ac:dyDescent="0.25">
      <c r="A2098" s="508"/>
      <c r="B2098" s="508"/>
      <c r="C2098" s="508"/>
      <c r="D2098" s="444" t="s">
        <v>6778</v>
      </c>
      <c r="E2098" s="508"/>
      <c r="F2098" s="508"/>
    </row>
    <row r="2099" spans="1:6" x14ac:dyDescent="0.25">
      <c r="A2099" s="508"/>
      <c r="B2099" s="508"/>
      <c r="C2099" s="508"/>
      <c r="D2099" s="444" t="s">
        <v>6778</v>
      </c>
      <c r="E2099" s="508"/>
      <c r="F2099" s="508"/>
    </row>
    <row r="2100" spans="1:6" x14ac:dyDescent="0.25">
      <c r="A2100" s="508"/>
      <c r="B2100" s="508"/>
      <c r="C2100" s="508"/>
      <c r="D2100" s="444" t="s">
        <v>6778</v>
      </c>
      <c r="E2100" s="508"/>
      <c r="F2100" s="508"/>
    </row>
    <row r="2101" spans="1:6" x14ac:dyDescent="0.25">
      <c r="A2101" s="508"/>
      <c r="B2101" s="508"/>
      <c r="C2101" s="508"/>
      <c r="D2101" s="444" t="s">
        <v>6778</v>
      </c>
      <c r="E2101" s="508"/>
      <c r="F2101" s="508"/>
    </row>
    <row r="2102" spans="1:6" x14ac:dyDescent="0.25">
      <c r="A2102" s="508"/>
      <c r="B2102" s="508"/>
      <c r="C2102" s="508"/>
      <c r="D2102" s="444" t="s">
        <v>6778</v>
      </c>
      <c r="E2102" s="508"/>
      <c r="F2102" s="508"/>
    </row>
    <row r="2103" spans="1:6" x14ac:dyDescent="0.25">
      <c r="A2103" s="508"/>
      <c r="B2103" s="508"/>
      <c r="C2103" s="508"/>
      <c r="D2103" s="444" t="s">
        <v>6778</v>
      </c>
      <c r="E2103" s="508"/>
      <c r="F2103" s="508"/>
    </row>
    <row r="2104" spans="1:6" x14ac:dyDescent="0.25">
      <c r="A2104" s="508"/>
      <c r="B2104" s="508"/>
      <c r="C2104" s="508"/>
      <c r="D2104" s="444" t="s">
        <v>6778</v>
      </c>
      <c r="E2104" s="508"/>
      <c r="F2104" s="508"/>
    </row>
    <row r="2105" spans="1:6" x14ac:dyDescent="0.25">
      <c r="A2105" s="508"/>
      <c r="B2105" s="508"/>
      <c r="C2105" s="508"/>
      <c r="D2105" s="444" t="s">
        <v>6778</v>
      </c>
      <c r="E2105" s="508"/>
      <c r="F2105" s="508"/>
    </row>
    <row r="2106" spans="1:6" x14ac:dyDescent="0.25">
      <c r="A2106" s="508"/>
      <c r="B2106" s="508"/>
      <c r="C2106" s="508"/>
      <c r="D2106" s="444" t="s">
        <v>6778</v>
      </c>
      <c r="E2106" s="508"/>
      <c r="F2106" s="508"/>
    </row>
    <row r="2107" spans="1:6" x14ac:dyDescent="0.25">
      <c r="A2107" s="508"/>
      <c r="B2107" s="508"/>
      <c r="C2107" s="508"/>
      <c r="D2107" s="444" t="s">
        <v>6778</v>
      </c>
      <c r="E2107" s="508"/>
      <c r="F2107" s="508"/>
    </row>
    <row r="2108" spans="1:6" x14ac:dyDescent="0.25">
      <c r="A2108" s="508"/>
      <c r="B2108" s="508"/>
      <c r="C2108" s="508"/>
      <c r="D2108" s="444" t="s">
        <v>6778</v>
      </c>
      <c r="E2108" s="508"/>
      <c r="F2108" s="508"/>
    </row>
    <row r="2109" spans="1:6" x14ac:dyDescent="0.25">
      <c r="A2109" s="508"/>
      <c r="B2109" s="508"/>
      <c r="C2109" s="508"/>
      <c r="D2109" s="444" t="s">
        <v>6778</v>
      </c>
      <c r="E2109" s="508"/>
      <c r="F2109" s="508"/>
    </row>
    <row r="2110" spans="1:6" x14ac:dyDescent="0.25">
      <c r="A2110" s="508"/>
      <c r="B2110" s="508"/>
      <c r="C2110" s="508"/>
      <c r="D2110" s="444" t="s">
        <v>6778</v>
      </c>
      <c r="E2110" s="508"/>
      <c r="F2110" s="508"/>
    </row>
    <row r="2111" spans="1:6" x14ac:dyDescent="0.25">
      <c r="A2111" s="508"/>
      <c r="B2111" s="508"/>
      <c r="C2111" s="508"/>
      <c r="D2111" s="444" t="s">
        <v>6778</v>
      </c>
      <c r="E2111" s="508"/>
      <c r="F2111" s="508"/>
    </row>
    <row r="2112" spans="1:6" x14ac:dyDescent="0.25">
      <c r="A2112" s="508"/>
      <c r="B2112" s="508"/>
      <c r="C2112" s="508"/>
      <c r="D2112" s="444" t="s">
        <v>6778</v>
      </c>
      <c r="E2112" s="508"/>
      <c r="F2112" s="508"/>
    </row>
    <row r="2113" spans="1:6" x14ac:dyDescent="0.25">
      <c r="A2113" s="508"/>
      <c r="B2113" s="508"/>
      <c r="C2113" s="508"/>
      <c r="D2113" s="444" t="s">
        <v>6778</v>
      </c>
      <c r="E2113" s="508"/>
      <c r="F2113" s="508"/>
    </row>
    <row r="2114" spans="1:6" x14ac:dyDescent="0.25">
      <c r="A2114" s="508"/>
      <c r="B2114" s="508"/>
      <c r="C2114" s="508"/>
      <c r="D2114" s="444" t="s">
        <v>6778</v>
      </c>
      <c r="E2114" s="508"/>
      <c r="F2114" s="508"/>
    </row>
    <row r="2115" spans="1:6" x14ac:dyDescent="0.25">
      <c r="A2115" s="508"/>
      <c r="B2115" s="508"/>
      <c r="C2115" s="508"/>
      <c r="D2115" s="444" t="s">
        <v>6778</v>
      </c>
      <c r="E2115" s="508"/>
      <c r="F2115" s="508"/>
    </row>
    <row r="2116" spans="1:6" x14ac:dyDescent="0.25">
      <c r="A2116" s="508"/>
      <c r="B2116" s="508"/>
      <c r="C2116" s="508"/>
      <c r="D2116" s="444" t="s">
        <v>6778</v>
      </c>
      <c r="E2116" s="508"/>
      <c r="F2116" s="508"/>
    </row>
    <row r="2117" spans="1:6" x14ac:dyDescent="0.25">
      <c r="A2117" s="508"/>
      <c r="B2117" s="508"/>
      <c r="C2117" s="508"/>
      <c r="D2117" s="444" t="s">
        <v>6778</v>
      </c>
      <c r="E2117" s="508"/>
      <c r="F2117" s="508"/>
    </row>
    <row r="2118" spans="1:6" x14ac:dyDescent="0.25">
      <c r="A2118" s="508"/>
      <c r="B2118" s="508"/>
      <c r="C2118" s="508"/>
      <c r="D2118" s="444" t="s">
        <v>6778</v>
      </c>
      <c r="E2118" s="508"/>
      <c r="F2118" s="508"/>
    </row>
    <row r="2119" spans="1:6" x14ac:dyDescent="0.25">
      <c r="A2119" s="508"/>
      <c r="B2119" s="508"/>
      <c r="C2119" s="508"/>
      <c r="D2119" s="444" t="s">
        <v>6778</v>
      </c>
      <c r="E2119" s="508"/>
      <c r="F2119" s="508"/>
    </row>
    <row r="2120" spans="1:6" x14ac:dyDescent="0.25">
      <c r="A2120" s="508"/>
      <c r="B2120" s="508"/>
      <c r="C2120" s="508"/>
      <c r="D2120" s="444" t="s">
        <v>6778</v>
      </c>
      <c r="E2120" s="508"/>
      <c r="F2120" s="508"/>
    </row>
    <row r="2121" spans="1:6" x14ac:dyDescent="0.25">
      <c r="A2121" s="508"/>
      <c r="B2121" s="508"/>
      <c r="C2121" s="508"/>
      <c r="D2121" s="444" t="s">
        <v>6778</v>
      </c>
      <c r="E2121" s="508"/>
      <c r="F2121" s="508"/>
    </row>
    <row r="2122" spans="1:6" x14ac:dyDescent="0.25">
      <c r="A2122" s="508"/>
      <c r="B2122" s="508"/>
      <c r="C2122" s="508"/>
      <c r="D2122" s="444" t="s">
        <v>6778</v>
      </c>
      <c r="E2122" s="508"/>
      <c r="F2122" s="508"/>
    </row>
    <row r="2123" spans="1:6" x14ac:dyDescent="0.25">
      <c r="A2123" s="508"/>
      <c r="B2123" s="508"/>
      <c r="C2123" s="508"/>
      <c r="D2123" s="444" t="s">
        <v>6778</v>
      </c>
      <c r="E2123" s="508"/>
      <c r="F2123" s="508"/>
    </row>
    <row r="2124" spans="1:6" x14ac:dyDescent="0.25">
      <c r="A2124" s="508"/>
      <c r="B2124" s="508"/>
      <c r="C2124" s="508"/>
      <c r="D2124" s="444" t="s">
        <v>6778</v>
      </c>
      <c r="E2124" s="508"/>
      <c r="F2124" s="508"/>
    </row>
    <row r="2125" spans="1:6" x14ac:dyDescent="0.25">
      <c r="A2125" s="508"/>
      <c r="B2125" s="508"/>
      <c r="C2125" s="508"/>
      <c r="D2125" s="444" t="s">
        <v>6778</v>
      </c>
      <c r="E2125" s="508"/>
      <c r="F2125" s="508"/>
    </row>
    <row r="2126" spans="1:6" x14ac:dyDescent="0.25">
      <c r="A2126" s="508"/>
      <c r="B2126" s="508"/>
      <c r="C2126" s="508"/>
      <c r="D2126" s="444" t="s">
        <v>6778</v>
      </c>
      <c r="E2126" s="508"/>
      <c r="F2126" s="508"/>
    </row>
    <row r="2127" spans="1:6" x14ac:dyDescent="0.25">
      <c r="A2127" s="508"/>
      <c r="B2127" s="508"/>
      <c r="C2127" s="508"/>
      <c r="D2127" s="444" t="s">
        <v>6778</v>
      </c>
      <c r="E2127" s="508"/>
      <c r="F2127" s="508"/>
    </row>
    <row r="2128" spans="1:6" x14ac:dyDescent="0.25">
      <c r="A2128" s="508"/>
      <c r="B2128" s="508"/>
      <c r="C2128" s="508"/>
      <c r="D2128" s="444" t="s">
        <v>6778</v>
      </c>
      <c r="E2128" s="508"/>
      <c r="F2128" s="508"/>
    </row>
    <row r="2129" spans="1:6" x14ac:dyDescent="0.25">
      <c r="A2129" s="508"/>
      <c r="B2129" s="508"/>
      <c r="C2129" s="508"/>
      <c r="D2129" s="444" t="s">
        <v>6778</v>
      </c>
      <c r="E2129" s="508"/>
      <c r="F2129" s="508"/>
    </row>
    <row r="2130" spans="1:6" x14ac:dyDescent="0.25">
      <c r="A2130" s="508"/>
      <c r="B2130" s="508"/>
      <c r="C2130" s="508"/>
      <c r="D2130" s="444" t="s">
        <v>6778</v>
      </c>
      <c r="E2130" s="508"/>
      <c r="F2130" s="508"/>
    </row>
    <row r="2131" spans="1:6" x14ac:dyDescent="0.25">
      <c r="A2131" s="508"/>
      <c r="B2131" s="508"/>
      <c r="C2131" s="508"/>
      <c r="D2131" s="444" t="s">
        <v>6778</v>
      </c>
      <c r="E2131" s="508"/>
      <c r="F2131" s="508"/>
    </row>
    <row r="2132" spans="1:6" x14ac:dyDescent="0.25">
      <c r="A2132" s="508"/>
      <c r="B2132" s="508"/>
      <c r="C2132" s="508"/>
      <c r="D2132" s="444" t="s">
        <v>6778</v>
      </c>
      <c r="E2132" s="508"/>
      <c r="F2132" s="508"/>
    </row>
    <row r="2133" spans="1:6" x14ac:dyDescent="0.25">
      <c r="A2133" s="508"/>
      <c r="B2133" s="508"/>
      <c r="C2133" s="508"/>
      <c r="D2133" s="444" t="s">
        <v>6778</v>
      </c>
      <c r="E2133" s="508"/>
      <c r="F2133" s="508"/>
    </row>
    <row r="2134" spans="1:6" x14ac:dyDescent="0.25">
      <c r="A2134" s="508"/>
      <c r="B2134" s="508"/>
      <c r="C2134" s="508"/>
      <c r="D2134" s="444" t="s">
        <v>6778</v>
      </c>
      <c r="E2134" s="508"/>
      <c r="F2134" s="508"/>
    </row>
    <row r="2135" spans="1:6" x14ac:dyDescent="0.25">
      <c r="A2135" s="508"/>
      <c r="B2135" s="508"/>
      <c r="C2135" s="508"/>
      <c r="D2135" s="444" t="s">
        <v>6778</v>
      </c>
      <c r="E2135" s="508"/>
      <c r="F2135" s="508"/>
    </row>
    <row r="2136" spans="1:6" x14ac:dyDescent="0.25">
      <c r="A2136" s="508"/>
      <c r="B2136" s="508"/>
      <c r="C2136" s="508"/>
      <c r="D2136" s="444" t="s">
        <v>6778</v>
      </c>
      <c r="E2136" s="508"/>
      <c r="F2136" s="508"/>
    </row>
    <row r="2137" spans="1:6" x14ac:dyDescent="0.25">
      <c r="A2137" s="508"/>
      <c r="B2137" s="508"/>
      <c r="C2137" s="508"/>
      <c r="D2137" s="444" t="s">
        <v>6778</v>
      </c>
      <c r="E2137" s="508"/>
      <c r="F2137" s="508"/>
    </row>
    <row r="2138" spans="1:6" x14ac:dyDescent="0.25">
      <c r="A2138" s="508"/>
      <c r="B2138" s="508"/>
      <c r="C2138" s="508"/>
      <c r="D2138" s="444" t="s">
        <v>6778</v>
      </c>
      <c r="E2138" s="508"/>
      <c r="F2138" s="508"/>
    </row>
    <row r="2139" spans="1:6" x14ac:dyDescent="0.25">
      <c r="A2139" s="508"/>
      <c r="B2139" s="508"/>
      <c r="C2139" s="508"/>
      <c r="D2139" s="444" t="s">
        <v>6778</v>
      </c>
      <c r="E2139" s="508"/>
      <c r="F2139" s="508"/>
    </row>
    <row r="2140" spans="1:6" x14ac:dyDescent="0.25">
      <c r="A2140" s="508"/>
      <c r="B2140" s="508"/>
      <c r="C2140" s="508"/>
      <c r="D2140" s="444" t="s">
        <v>6778</v>
      </c>
      <c r="E2140" s="508"/>
      <c r="F2140" s="508"/>
    </row>
    <row r="2141" spans="1:6" x14ac:dyDescent="0.25">
      <c r="A2141" s="508"/>
      <c r="B2141" s="508"/>
      <c r="C2141" s="508"/>
      <c r="D2141" s="444" t="s">
        <v>6778</v>
      </c>
      <c r="E2141" s="508"/>
      <c r="F2141" s="508"/>
    </row>
    <row r="2142" spans="1:6" x14ac:dyDescent="0.25">
      <c r="A2142" s="508"/>
      <c r="B2142" s="508"/>
      <c r="C2142" s="508"/>
      <c r="D2142" s="444" t="s">
        <v>6778</v>
      </c>
      <c r="E2142" s="508"/>
      <c r="F2142" s="508"/>
    </row>
    <row r="2143" spans="1:6" x14ac:dyDescent="0.25">
      <c r="A2143" s="508"/>
      <c r="B2143" s="508"/>
      <c r="C2143" s="508"/>
      <c r="D2143" s="444" t="s">
        <v>6778</v>
      </c>
      <c r="E2143" s="508"/>
      <c r="F2143" s="508"/>
    </row>
    <row r="2144" spans="1:6" x14ac:dyDescent="0.25">
      <c r="A2144" s="508"/>
      <c r="B2144" s="508"/>
      <c r="C2144" s="508"/>
      <c r="D2144" s="444" t="s">
        <v>6778</v>
      </c>
      <c r="E2144" s="508"/>
      <c r="F2144" s="508"/>
    </row>
    <row r="2145" spans="1:6" x14ac:dyDescent="0.25">
      <c r="A2145" s="508"/>
      <c r="B2145" s="508"/>
      <c r="C2145" s="508"/>
      <c r="D2145" s="444" t="s">
        <v>6778</v>
      </c>
      <c r="E2145" s="508"/>
      <c r="F2145" s="508"/>
    </row>
    <row r="2146" spans="1:6" x14ac:dyDescent="0.25">
      <c r="A2146" s="508"/>
      <c r="B2146" s="508"/>
      <c r="C2146" s="508"/>
      <c r="D2146" s="444" t="s">
        <v>6778</v>
      </c>
      <c r="E2146" s="508"/>
      <c r="F2146" s="508"/>
    </row>
    <row r="2147" spans="1:6" x14ac:dyDescent="0.25">
      <c r="A2147" s="508"/>
      <c r="B2147" s="508"/>
      <c r="C2147" s="508"/>
      <c r="D2147" s="444" t="s">
        <v>6778</v>
      </c>
      <c r="E2147" s="508"/>
      <c r="F2147" s="508"/>
    </row>
    <row r="2148" spans="1:6" x14ac:dyDescent="0.25">
      <c r="A2148" s="508"/>
      <c r="B2148" s="508"/>
      <c r="C2148" s="508"/>
      <c r="D2148" s="444" t="s">
        <v>6778</v>
      </c>
      <c r="E2148" s="508"/>
      <c r="F2148" s="508"/>
    </row>
    <row r="2149" spans="1:6" x14ac:dyDescent="0.25">
      <c r="A2149" s="508"/>
      <c r="B2149" s="508"/>
      <c r="C2149" s="508"/>
      <c r="D2149" s="444" t="s">
        <v>6778</v>
      </c>
      <c r="E2149" s="508"/>
      <c r="F2149" s="508"/>
    </row>
    <row r="2150" spans="1:6" x14ac:dyDescent="0.25">
      <c r="A2150" s="508"/>
      <c r="B2150" s="508"/>
      <c r="C2150" s="508"/>
      <c r="D2150" s="444" t="s">
        <v>6778</v>
      </c>
      <c r="E2150" s="508"/>
      <c r="F2150" s="508"/>
    </row>
    <row r="2151" spans="1:6" x14ac:dyDescent="0.25">
      <c r="A2151" s="508"/>
      <c r="B2151" s="508"/>
      <c r="C2151" s="508"/>
      <c r="D2151" s="444" t="s">
        <v>6778</v>
      </c>
      <c r="E2151" s="508"/>
      <c r="F2151" s="508"/>
    </row>
    <row r="2152" spans="1:6" x14ac:dyDescent="0.25">
      <c r="A2152" s="508"/>
      <c r="B2152" s="508"/>
      <c r="C2152" s="508"/>
      <c r="D2152" s="444" t="s">
        <v>6778</v>
      </c>
      <c r="E2152" s="508"/>
      <c r="F2152" s="508"/>
    </row>
    <row r="2153" spans="1:6" x14ac:dyDescent="0.25">
      <c r="A2153" s="508"/>
      <c r="B2153" s="508"/>
      <c r="C2153" s="508"/>
      <c r="D2153" s="444" t="s">
        <v>6778</v>
      </c>
      <c r="E2153" s="508"/>
      <c r="F2153" s="508"/>
    </row>
    <row r="2154" spans="1:6" x14ac:dyDescent="0.25">
      <c r="A2154" s="508"/>
      <c r="B2154" s="508"/>
      <c r="C2154" s="508"/>
      <c r="D2154" s="444" t="s">
        <v>6778</v>
      </c>
      <c r="E2154" s="508"/>
      <c r="F2154" s="508"/>
    </row>
    <row r="2155" spans="1:6" x14ac:dyDescent="0.25">
      <c r="A2155" s="508"/>
      <c r="B2155" s="508"/>
      <c r="C2155" s="508"/>
      <c r="D2155" s="444" t="s">
        <v>6778</v>
      </c>
      <c r="E2155" s="508"/>
      <c r="F2155" s="508"/>
    </row>
    <row r="2156" spans="1:6" x14ac:dyDescent="0.25">
      <c r="A2156" s="508"/>
      <c r="B2156" s="508"/>
      <c r="C2156" s="508"/>
      <c r="D2156" s="444" t="s">
        <v>6778</v>
      </c>
      <c r="E2156" s="508"/>
      <c r="F2156" s="508"/>
    </row>
    <row r="2157" spans="1:6" x14ac:dyDescent="0.25">
      <c r="A2157" s="508"/>
      <c r="B2157" s="508"/>
      <c r="C2157" s="508"/>
      <c r="D2157" s="444" t="s">
        <v>6778</v>
      </c>
      <c r="E2157" s="508"/>
      <c r="F2157" s="508"/>
    </row>
    <row r="2158" spans="1:6" x14ac:dyDescent="0.25">
      <c r="A2158" s="508"/>
      <c r="B2158" s="508"/>
      <c r="C2158" s="508"/>
      <c r="D2158" s="444" t="s">
        <v>6778</v>
      </c>
      <c r="E2158" s="508"/>
      <c r="F2158" s="508"/>
    </row>
    <row r="2159" spans="1:6" x14ac:dyDescent="0.25">
      <c r="A2159" s="508"/>
      <c r="B2159" s="508"/>
      <c r="C2159" s="508"/>
      <c r="D2159" s="444" t="s">
        <v>6778</v>
      </c>
      <c r="E2159" s="508"/>
      <c r="F2159" s="508"/>
    </row>
    <row r="2160" spans="1:6" x14ac:dyDescent="0.25">
      <c r="A2160" s="508"/>
      <c r="B2160" s="508"/>
      <c r="C2160" s="508"/>
      <c r="D2160" s="444" t="s">
        <v>6778</v>
      </c>
      <c r="E2160" s="508"/>
      <c r="F2160" s="508"/>
    </row>
    <row r="2161" spans="1:6" x14ac:dyDescent="0.25">
      <c r="A2161" s="508"/>
      <c r="B2161" s="508"/>
      <c r="C2161" s="508"/>
      <c r="D2161" s="444" t="s">
        <v>6778</v>
      </c>
      <c r="E2161" s="508"/>
      <c r="F2161" s="508"/>
    </row>
    <row r="2162" spans="1:6" x14ac:dyDescent="0.25">
      <c r="A2162" s="508"/>
      <c r="B2162" s="508"/>
      <c r="C2162" s="508"/>
      <c r="D2162" s="444" t="s">
        <v>6778</v>
      </c>
      <c r="E2162" s="508"/>
      <c r="F2162" s="508"/>
    </row>
    <row r="2163" spans="1:6" x14ac:dyDescent="0.25">
      <c r="A2163" s="508"/>
      <c r="B2163" s="508"/>
      <c r="C2163" s="508"/>
      <c r="D2163" s="444" t="s">
        <v>6778</v>
      </c>
      <c r="E2163" s="508"/>
      <c r="F2163" s="508"/>
    </row>
    <row r="2164" spans="1:6" x14ac:dyDescent="0.25">
      <c r="A2164" s="508"/>
      <c r="B2164" s="508"/>
      <c r="C2164" s="508"/>
      <c r="D2164" s="444" t="s">
        <v>6778</v>
      </c>
      <c r="E2164" s="508"/>
      <c r="F2164" s="508"/>
    </row>
    <row r="2165" spans="1:6" x14ac:dyDescent="0.25">
      <c r="A2165" s="508"/>
      <c r="B2165" s="508"/>
      <c r="C2165" s="508"/>
      <c r="D2165" s="444" t="s">
        <v>6778</v>
      </c>
      <c r="E2165" s="508"/>
      <c r="F2165" s="508"/>
    </row>
    <row r="2166" spans="1:6" x14ac:dyDescent="0.25">
      <c r="A2166" s="508"/>
      <c r="B2166" s="508"/>
      <c r="C2166" s="508"/>
      <c r="D2166" s="444" t="s">
        <v>6778</v>
      </c>
      <c r="E2166" s="508"/>
      <c r="F2166" s="508"/>
    </row>
    <row r="2167" spans="1:6" x14ac:dyDescent="0.25">
      <c r="A2167" s="508"/>
      <c r="B2167" s="508"/>
      <c r="C2167" s="508"/>
      <c r="D2167" s="444" t="s">
        <v>6778</v>
      </c>
      <c r="E2167" s="508"/>
      <c r="F2167" s="508"/>
    </row>
    <row r="2168" spans="1:6" x14ac:dyDescent="0.25">
      <c r="A2168" s="508"/>
      <c r="B2168" s="508"/>
      <c r="C2168" s="508"/>
      <c r="D2168" s="444" t="s">
        <v>6778</v>
      </c>
      <c r="E2168" s="508"/>
      <c r="F2168" s="508"/>
    </row>
    <row r="2169" spans="1:6" x14ac:dyDescent="0.25">
      <c r="A2169" s="508"/>
      <c r="B2169" s="508"/>
      <c r="C2169" s="508"/>
      <c r="D2169" s="444" t="s">
        <v>6778</v>
      </c>
      <c r="E2169" s="508"/>
      <c r="F2169" s="508"/>
    </row>
    <row r="2170" spans="1:6" x14ac:dyDescent="0.25">
      <c r="A2170" s="508"/>
      <c r="B2170" s="508"/>
      <c r="C2170" s="508"/>
      <c r="D2170" s="444" t="s">
        <v>6778</v>
      </c>
      <c r="E2170" s="508"/>
      <c r="F2170" s="508"/>
    </row>
    <row r="2171" spans="1:6" x14ac:dyDescent="0.25">
      <c r="A2171" s="508"/>
      <c r="B2171" s="508"/>
      <c r="C2171" s="508"/>
      <c r="D2171" s="444" t="s">
        <v>6778</v>
      </c>
      <c r="E2171" s="508"/>
      <c r="F2171" s="508"/>
    </row>
    <row r="2172" spans="1:6" x14ac:dyDescent="0.25">
      <c r="A2172" s="508"/>
      <c r="B2172" s="508"/>
      <c r="C2172" s="508"/>
      <c r="D2172" s="444" t="s">
        <v>6778</v>
      </c>
      <c r="E2172" s="508"/>
      <c r="F2172" s="508"/>
    </row>
    <row r="2173" spans="1:6" x14ac:dyDescent="0.25">
      <c r="A2173" s="508"/>
      <c r="B2173" s="508"/>
      <c r="C2173" s="508"/>
      <c r="D2173" s="444" t="s">
        <v>6778</v>
      </c>
      <c r="E2173" s="508"/>
      <c r="F2173" s="508"/>
    </row>
    <row r="2174" spans="1:6" x14ac:dyDescent="0.25">
      <c r="A2174" s="508"/>
      <c r="B2174" s="508"/>
      <c r="C2174" s="508"/>
      <c r="D2174" s="444" t="s">
        <v>6778</v>
      </c>
      <c r="E2174" s="508"/>
      <c r="F2174" s="508"/>
    </row>
    <row r="2175" spans="1:6" x14ac:dyDescent="0.25">
      <c r="A2175" s="508"/>
      <c r="B2175" s="508"/>
      <c r="C2175" s="508"/>
      <c r="D2175" s="444" t="s">
        <v>6778</v>
      </c>
      <c r="E2175" s="508"/>
      <c r="F2175" s="508"/>
    </row>
    <row r="2176" spans="1:6" x14ac:dyDescent="0.25">
      <c r="A2176" s="508"/>
      <c r="B2176" s="508"/>
      <c r="C2176" s="508"/>
      <c r="D2176" s="444" t="s">
        <v>6778</v>
      </c>
      <c r="E2176" s="508"/>
      <c r="F2176" s="508"/>
    </row>
    <row r="2177" spans="1:6" x14ac:dyDescent="0.25">
      <c r="A2177" s="508"/>
      <c r="B2177" s="508"/>
      <c r="C2177" s="508"/>
      <c r="D2177" s="444" t="s">
        <v>6778</v>
      </c>
      <c r="E2177" s="508"/>
      <c r="F2177" s="508"/>
    </row>
    <row r="2178" spans="1:6" x14ac:dyDescent="0.25">
      <c r="A2178" s="508"/>
      <c r="B2178" s="508"/>
      <c r="C2178" s="508"/>
      <c r="D2178" s="444" t="s">
        <v>6778</v>
      </c>
      <c r="E2178" s="508"/>
      <c r="F2178" s="508"/>
    </row>
    <row r="2179" spans="1:6" x14ac:dyDescent="0.25">
      <c r="A2179" s="508"/>
      <c r="B2179" s="508"/>
      <c r="C2179" s="508"/>
      <c r="D2179" s="444" t="s">
        <v>6778</v>
      </c>
      <c r="E2179" s="508"/>
      <c r="F2179" s="508"/>
    </row>
    <row r="2180" spans="1:6" x14ac:dyDescent="0.25">
      <c r="A2180" s="508"/>
      <c r="B2180" s="508"/>
      <c r="C2180" s="508"/>
      <c r="D2180" s="444" t="s">
        <v>6778</v>
      </c>
      <c r="E2180" s="508"/>
      <c r="F2180" s="508"/>
    </row>
    <row r="2181" spans="1:6" x14ac:dyDescent="0.25">
      <c r="A2181" s="508"/>
      <c r="B2181" s="508"/>
      <c r="C2181" s="508"/>
      <c r="D2181" s="444" t="s">
        <v>6778</v>
      </c>
      <c r="E2181" s="508"/>
      <c r="F2181" s="508"/>
    </row>
    <row r="2182" spans="1:6" x14ac:dyDescent="0.25">
      <c r="A2182" s="508"/>
      <c r="B2182" s="508"/>
      <c r="C2182" s="508"/>
      <c r="D2182" s="444" t="s">
        <v>6778</v>
      </c>
      <c r="E2182" s="508"/>
      <c r="F2182" s="508"/>
    </row>
    <row r="2183" spans="1:6" x14ac:dyDescent="0.25">
      <c r="A2183" s="508"/>
      <c r="B2183" s="508"/>
      <c r="C2183" s="508"/>
      <c r="D2183" s="444" t="s">
        <v>6778</v>
      </c>
      <c r="E2183" s="508"/>
      <c r="F2183" s="508"/>
    </row>
    <row r="2184" spans="1:6" x14ac:dyDescent="0.25">
      <c r="A2184" s="508"/>
      <c r="B2184" s="508"/>
      <c r="C2184" s="508"/>
      <c r="D2184" s="444" t="s">
        <v>6778</v>
      </c>
      <c r="E2184" s="508"/>
      <c r="F2184" s="508"/>
    </row>
    <row r="2185" spans="1:6" x14ac:dyDescent="0.25">
      <c r="A2185" s="508"/>
      <c r="B2185" s="508"/>
      <c r="C2185" s="508"/>
      <c r="D2185" s="444" t="s">
        <v>6778</v>
      </c>
      <c r="E2185" s="508"/>
      <c r="F2185" s="508"/>
    </row>
    <row r="2186" spans="1:6" x14ac:dyDescent="0.25">
      <c r="A2186" s="508"/>
      <c r="B2186" s="508"/>
      <c r="C2186" s="508"/>
      <c r="D2186" s="444" t="s">
        <v>6778</v>
      </c>
      <c r="E2186" s="508"/>
      <c r="F2186" s="508"/>
    </row>
    <row r="2187" spans="1:6" x14ac:dyDescent="0.25">
      <c r="A2187" s="508"/>
      <c r="B2187" s="508"/>
      <c r="C2187" s="508"/>
      <c r="D2187" s="444" t="s">
        <v>6778</v>
      </c>
      <c r="E2187" s="508"/>
      <c r="F2187" s="508"/>
    </row>
    <row r="2188" spans="1:6" x14ac:dyDescent="0.25">
      <c r="A2188" s="508"/>
      <c r="B2188" s="508"/>
      <c r="C2188" s="508"/>
      <c r="D2188" s="444" t="s">
        <v>6778</v>
      </c>
      <c r="E2188" s="508"/>
      <c r="F2188" s="508"/>
    </row>
    <row r="2189" spans="1:6" x14ac:dyDescent="0.25">
      <c r="A2189" s="508"/>
      <c r="B2189" s="508"/>
      <c r="C2189" s="508"/>
      <c r="D2189" s="444" t="s">
        <v>6778</v>
      </c>
      <c r="E2189" s="508"/>
      <c r="F2189" s="508"/>
    </row>
    <row r="2190" spans="1:6" x14ac:dyDescent="0.25">
      <c r="A2190" s="508"/>
      <c r="B2190" s="508"/>
      <c r="C2190" s="508"/>
      <c r="D2190" s="444" t="s">
        <v>6778</v>
      </c>
      <c r="E2190" s="508"/>
      <c r="F2190" s="508"/>
    </row>
    <row r="2191" spans="1:6" x14ac:dyDescent="0.25">
      <c r="A2191" s="508"/>
      <c r="B2191" s="508"/>
      <c r="C2191" s="508"/>
      <c r="D2191" s="444" t="s">
        <v>6778</v>
      </c>
      <c r="E2191" s="508"/>
      <c r="F2191" s="508"/>
    </row>
    <row r="2192" spans="1:6" x14ac:dyDescent="0.25">
      <c r="A2192" s="508"/>
      <c r="B2192" s="508"/>
      <c r="C2192" s="508"/>
      <c r="D2192" s="444" t="s">
        <v>6778</v>
      </c>
      <c r="E2192" s="508"/>
      <c r="F2192" s="508"/>
    </row>
    <row r="2193" spans="1:6" x14ac:dyDescent="0.25">
      <c r="A2193" s="508"/>
      <c r="B2193" s="508"/>
      <c r="C2193" s="508"/>
      <c r="D2193" s="444" t="s">
        <v>6778</v>
      </c>
      <c r="E2193" s="508"/>
      <c r="F2193" s="508"/>
    </row>
    <row r="2194" spans="1:6" x14ac:dyDescent="0.25">
      <c r="A2194" s="508"/>
      <c r="B2194" s="508"/>
      <c r="C2194" s="508"/>
      <c r="D2194" s="444" t="s">
        <v>6778</v>
      </c>
      <c r="E2194" s="508"/>
      <c r="F2194" s="508"/>
    </row>
    <row r="2195" spans="1:6" x14ac:dyDescent="0.25">
      <c r="A2195" s="508"/>
      <c r="B2195" s="508"/>
      <c r="C2195" s="508"/>
      <c r="D2195" s="444" t="s">
        <v>6778</v>
      </c>
      <c r="E2195" s="508"/>
      <c r="F2195" s="508"/>
    </row>
    <row r="2196" spans="1:6" x14ac:dyDescent="0.25">
      <c r="A2196" s="508"/>
      <c r="B2196" s="508"/>
      <c r="C2196" s="508"/>
      <c r="D2196" s="444" t="s">
        <v>6778</v>
      </c>
      <c r="E2196" s="508"/>
      <c r="F2196" s="508"/>
    </row>
    <row r="2197" spans="1:6" x14ac:dyDescent="0.25">
      <c r="A2197" s="508"/>
      <c r="B2197" s="508"/>
      <c r="C2197" s="508"/>
      <c r="D2197" s="444" t="s">
        <v>6778</v>
      </c>
      <c r="E2197" s="508"/>
      <c r="F2197" s="508"/>
    </row>
    <row r="2198" spans="1:6" x14ac:dyDescent="0.25">
      <c r="A2198" s="508"/>
      <c r="B2198" s="508"/>
      <c r="C2198" s="508"/>
      <c r="D2198" s="444" t="s">
        <v>6778</v>
      </c>
      <c r="E2198" s="508"/>
      <c r="F2198" s="508"/>
    </row>
    <row r="2199" spans="1:6" x14ac:dyDescent="0.25">
      <c r="A2199" s="508"/>
      <c r="B2199" s="508"/>
      <c r="C2199" s="508"/>
      <c r="D2199" s="444" t="s">
        <v>6778</v>
      </c>
      <c r="E2199" s="508"/>
      <c r="F2199" s="508"/>
    </row>
    <row r="2200" spans="1:6" x14ac:dyDescent="0.25">
      <c r="A2200" s="508"/>
      <c r="B2200" s="508"/>
      <c r="C2200" s="508"/>
      <c r="D2200" s="444" t="s">
        <v>6778</v>
      </c>
      <c r="E2200" s="508"/>
      <c r="F2200" s="508"/>
    </row>
    <row r="2201" spans="1:6" x14ac:dyDescent="0.25">
      <c r="A2201" s="508"/>
      <c r="B2201" s="508"/>
      <c r="C2201" s="508"/>
      <c r="D2201" s="444" t="s">
        <v>6778</v>
      </c>
      <c r="E2201" s="508"/>
      <c r="F2201" s="508"/>
    </row>
    <row r="2202" spans="1:6" x14ac:dyDescent="0.25">
      <c r="A2202" s="508"/>
      <c r="B2202" s="508"/>
      <c r="C2202" s="508"/>
      <c r="D2202" s="444" t="s">
        <v>6778</v>
      </c>
      <c r="E2202" s="508"/>
      <c r="F2202" s="508"/>
    </row>
    <row r="2203" spans="1:6" x14ac:dyDescent="0.25">
      <c r="A2203" s="508"/>
      <c r="B2203" s="508"/>
      <c r="C2203" s="508"/>
      <c r="D2203" s="444" t="s">
        <v>6778</v>
      </c>
      <c r="E2203" s="508"/>
      <c r="F2203" s="508"/>
    </row>
    <row r="2204" spans="1:6" x14ac:dyDescent="0.25">
      <c r="A2204" s="508"/>
      <c r="B2204" s="508"/>
      <c r="C2204" s="508"/>
      <c r="D2204" s="444" t="s">
        <v>6778</v>
      </c>
      <c r="E2204" s="508"/>
      <c r="F2204" s="508"/>
    </row>
    <row r="2205" spans="1:6" x14ac:dyDescent="0.25">
      <c r="A2205" s="508"/>
      <c r="B2205" s="508"/>
      <c r="C2205" s="508"/>
      <c r="D2205" s="444" t="s">
        <v>6778</v>
      </c>
      <c r="E2205" s="508"/>
      <c r="F2205" s="508"/>
    </row>
    <row r="2206" spans="1:6" x14ac:dyDescent="0.25">
      <c r="A2206" s="508"/>
      <c r="B2206" s="508"/>
      <c r="C2206" s="508"/>
      <c r="D2206" s="444" t="s">
        <v>6778</v>
      </c>
      <c r="E2206" s="508"/>
      <c r="F2206" s="508"/>
    </row>
    <row r="2207" spans="1:6" x14ac:dyDescent="0.25">
      <c r="A2207" s="508"/>
      <c r="B2207" s="508"/>
      <c r="C2207" s="508"/>
      <c r="D2207" s="444" t="s">
        <v>6778</v>
      </c>
      <c r="E2207" s="508"/>
      <c r="F2207" s="508"/>
    </row>
    <row r="2208" spans="1:6" x14ac:dyDescent="0.25">
      <c r="A2208" s="508"/>
      <c r="B2208" s="508"/>
      <c r="C2208" s="508"/>
      <c r="D2208" s="444" t="s">
        <v>6778</v>
      </c>
      <c r="E2208" s="508"/>
      <c r="F2208" s="508"/>
    </row>
    <row r="2209" spans="1:6" x14ac:dyDescent="0.25">
      <c r="A2209" s="508"/>
      <c r="B2209" s="508"/>
      <c r="C2209" s="508"/>
      <c r="D2209" s="444" t="s">
        <v>6778</v>
      </c>
      <c r="E2209" s="508"/>
      <c r="F2209" s="508"/>
    </row>
    <row r="2210" spans="1:6" x14ac:dyDescent="0.25">
      <c r="A2210" s="508"/>
      <c r="B2210" s="508"/>
      <c r="C2210" s="508"/>
      <c r="D2210" s="444" t="s">
        <v>6778</v>
      </c>
      <c r="E2210" s="508"/>
      <c r="F2210" s="508"/>
    </row>
    <row r="2211" spans="1:6" x14ac:dyDescent="0.25">
      <c r="A2211" s="508"/>
      <c r="B2211" s="508"/>
      <c r="C2211" s="508"/>
      <c r="D2211" s="444" t="s">
        <v>6778</v>
      </c>
      <c r="E2211" s="508"/>
      <c r="F2211" s="508"/>
    </row>
    <row r="2212" spans="1:6" x14ac:dyDescent="0.25">
      <c r="A2212" s="508"/>
      <c r="B2212" s="508"/>
      <c r="C2212" s="508"/>
      <c r="D2212" s="444" t="s">
        <v>6778</v>
      </c>
      <c r="E2212" s="508"/>
      <c r="F2212" s="508"/>
    </row>
    <row r="2213" spans="1:6" x14ac:dyDescent="0.25">
      <c r="A2213" s="508"/>
      <c r="B2213" s="508"/>
      <c r="C2213" s="508"/>
      <c r="D2213" s="444" t="s">
        <v>6778</v>
      </c>
      <c r="E2213" s="508"/>
      <c r="F2213" s="508"/>
    </row>
    <row r="2214" spans="1:6" x14ac:dyDescent="0.25">
      <c r="A2214" s="508"/>
      <c r="B2214" s="508"/>
      <c r="C2214" s="508"/>
      <c r="D2214" s="444" t="s">
        <v>6778</v>
      </c>
      <c r="E2214" s="508"/>
      <c r="F2214" s="508"/>
    </row>
    <row r="2215" spans="1:6" x14ac:dyDescent="0.25">
      <c r="A2215" s="508"/>
      <c r="B2215" s="508"/>
      <c r="C2215" s="508"/>
      <c r="D2215" s="444" t="s">
        <v>6778</v>
      </c>
      <c r="E2215" s="508"/>
      <c r="F2215" s="508"/>
    </row>
    <row r="2216" spans="1:6" x14ac:dyDescent="0.25">
      <c r="A2216" s="508"/>
      <c r="B2216" s="508"/>
      <c r="C2216" s="508"/>
      <c r="D2216" s="444" t="s">
        <v>6778</v>
      </c>
      <c r="E2216" s="508"/>
      <c r="F2216" s="508"/>
    </row>
    <row r="2217" spans="1:6" x14ac:dyDescent="0.25">
      <c r="A2217" s="508"/>
      <c r="B2217" s="508"/>
      <c r="C2217" s="508"/>
      <c r="D2217" s="444" t="s">
        <v>6778</v>
      </c>
      <c r="E2217" s="508"/>
      <c r="F2217" s="508"/>
    </row>
    <row r="2218" spans="1:6" x14ac:dyDescent="0.25">
      <c r="A2218" s="508"/>
      <c r="B2218" s="508"/>
      <c r="C2218" s="508"/>
      <c r="D2218" s="444" t="s">
        <v>6778</v>
      </c>
      <c r="E2218" s="508"/>
      <c r="F2218" s="508"/>
    </row>
    <row r="2219" spans="1:6" x14ac:dyDescent="0.25">
      <c r="A2219" s="508"/>
      <c r="B2219" s="508"/>
      <c r="C2219" s="508"/>
      <c r="D2219" s="444" t="s">
        <v>6778</v>
      </c>
      <c r="E2219" s="508"/>
      <c r="F2219" s="508"/>
    </row>
    <row r="2220" spans="1:6" x14ac:dyDescent="0.25">
      <c r="A2220" s="508"/>
      <c r="B2220" s="508"/>
      <c r="C2220" s="508"/>
      <c r="D2220" s="444" t="s">
        <v>6778</v>
      </c>
      <c r="E2220" s="508"/>
      <c r="F2220" s="508"/>
    </row>
    <row r="2221" spans="1:6" x14ac:dyDescent="0.25">
      <c r="A2221" s="508"/>
      <c r="B2221" s="508"/>
      <c r="C2221" s="508"/>
      <c r="D2221" s="444" t="s">
        <v>6778</v>
      </c>
      <c r="E2221" s="508"/>
      <c r="F2221" s="508"/>
    </row>
    <row r="2222" spans="1:6" x14ac:dyDescent="0.25">
      <c r="A2222" s="508"/>
      <c r="B2222" s="508"/>
      <c r="C2222" s="508"/>
      <c r="D2222" s="444" t="s">
        <v>6778</v>
      </c>
      <c r="E2222" s="508"/>
      <c r="F2222" s="508"/>
    </row>
    <row r="2223" spans="1:6" x14ac:dyDescent="0.25">
      <c r="A2223" s="508"/>
      <c r="B2223" s="508"/>
      <c r="C2223" s="508"/>
      <c r="D2223" s="444" t="s">
        <v>6778</v>
      </c>
      <c r="E2223" s="508"/>
      <c r="F2223" s="508"/>
    </row>
    <row r="2224" spans="1:6" x14ac:dyDescent="0.25">
      <c r="A2224" s="508"/>
      <c r="B2224" s="508"/>
      <c r="C2224" s="508"/>
      <c r="D2224" s="444" t="s">
        <v>6778</v>
      </c>
      <c r="E2224" s="508"/>
      <c r="F2224" s="508"/>
    </row>
    <row r="2225" spans="1:6" x14ac:dyDescent="0.25">
      <c r="A2225" s="508"/>
      <c r="B2225" s="508"/>
      <c r="C2225" s="508"/>
      <c r="D2225" s="444" t="s">
        <v>6778</v>
      </c>
      <c r="E2225" s="508"/>
      <c r="F2225" s="508"/>
    </row>
    <row r="2226" spans="1:6" x14ac:dyDescent="0.25">
      <c r="A2226" s="508"/>
      <c r="B2226" s="508"/>
      <c r="C2226" s="508"/>
      <c r="D2226" s="444" t="s">
        <v>6778</v>
      </c>
      <c r="E2226" s="508"/>
      <c r="F2226" s="508"/>
    </row>
    <row r="2227" spans="1:6" x14ac:dyDescent="0.25">
      <c r="A2227" s="508"/>
      <c r="B2227" s="508"/>
      <c r="C2227" s="508"/>
      <c r="D2227" s="444" t="s">
        <v>6778</v>
      </c>
      <c r="E2227" s="508"/>
      <c r="F2227" s="508"/>
    </row>
    <row r="2228" spans="1:6" x14ac:dyDescent="0.25">
      <c r="A2228" s="508"/>
      <c r="B2228" s="508"/>
      <c r="C2228" s="508"/>
      <c r="D2228" s="444" t="s">
        <v>6778</v>
      </c>
      <c r="E2228" s="508"/>
      <c r="F2228" s="508"/>
    </row>
    <row r="2229" spans="1:6" x14ac:dyDescent="0.25">
      <c r="A2229" s="508"/>
      <c r="B2229" s="508"/>
      <c r="C2229" s="508"/>
      <c r="D2229" s="444" t="s">
        <v>6778</v>
      </c>
      <c r="E2229" s="508"/>
      <c r="F2229" s="508"/>
    </row>
    <row r="2230" spans="1:6" x14ac:dyDescent="0.25">
      <c r="A2230" s="508"/>
      <c r="B2230" s="508"/>
      <c r="C2230" s="508"/>
      <c r="D2230" s="444" t="s">
        <v>6778</v>
      </c>
      <c r="E2230" s="508"/>
      <c r="F2230" s="508"/>
    </row>
    <row r="2231" spans="1:6" x14ac:dyDescent="0.25">
      <c r="A2231" s="508"/>
      <c r="B2231" s="508"/>
      <c r="C2231" s="508"/>
      <c r="D2231" s="444" t="s">
        <v>6778</v>
      </c>
      <c r="E2231" s="508"/>
      <c r="F2231" s="508"/>
    </row>
    <row r="2232" spans="1:6" x14ac:dyDescent="0.25">
      <c r="A2232" s="508"/>
      <c r="B2232" s="508"/>
      <c r="C2232" s="508"/>
      <c r="D2232" s="444" t="s">
        <v>6778</v>
      </c>
      <c r="E2232" s="508"/>
      <c r="F2232" s="508"/>
    </row>
    <row r="2233" spans="1:6" x14ac:dyDescent="0.25">
      <c r="A2233" s="508"/>
      <c r="B2233" s="508"/>
      <c r="C2233" s="508"/>
      <c r="D2233" s="444" t="s">
        <v>6778</v>
      </c>
      <c r="E2233" s="508"/>
      <c r="F2233" s="508"/>
    </row>
    <row r="2234" spans="1:6" x14ac:dyDescent="0.25">
      <c r="A2234" s="508"/>
      <c r="B2234" s="508"/>
      <c r="C2234" s="508"/>
      <c r="D2234" s="444" t="s">
        <v>6778</v>
      </c>
      <c r="E2234" s="508"/>
      <c r="F2234" s="508"/>
    </row>
    <row r="2235" spans="1:6" x14ac:dyDescent="0.25">
      <c r="A2235" s="508"/>
      <c r="B2235" s="508"/>
      <c r="C2235" s="508"/>
      <c r="D2235" s="444" t="s">
        <v>6778</v>
      </c>
      <c r="E2235" s="508"/>
      <c r="F2235" s="508"/>
    </row>
    <row r="2236" spans="1:6" x14ac:dyDescent="0.25">
      <c r="A2236" s="508"/>
      <c r="B2236" s="508"/>
      <c r="C2236" s="508"/>
      <c r="D2236" s="444" t="s">
        <v>6778</v>
      </c>
      <c r="E2236" s="508"/>
      <c r="F2236" s="508"/>
    </row>
    <row r="2237" spans="1:6" x14ac:dyDescent="0.25">
      <c r="A2237" s="508"/>
      <c r="B2237" s="508"/>
      <c r="C2237" s="508"/>
      <c r="D2237" s="444" t="s">
        <v>6778</v>
      </c>
      <c r="E2237" s="508"/>
      <c r="F2237" s="508"/>
    </row>
    <row r="2238" spans="1:6" x14ac:dyDescent="0.25">
      <c r="A2238" s="508"/>
      <c r="B2238" s="508"/>
      <c r="C2238" s="508"/>
      <c r="D2238" s="444" t="s">
        <v>6778</v>
      </c>
      <c r="E2238" s="508"/>
      <c r="F2238" s="508"/>
    </row>
    <row r="2239" spans="1:6" x14ac:dyDescent="0.25">
      <c r="A2239" s="508"/>
      <c r="B2239" s="508"/>
      <c r="C2239" s="508"/>
      <c r="D2239" s="444" t="s">
        <v>6778</v>
      </c>
      <c r="E2239" s="508"/>
      <c r="F2239" s="508"/>
    </row>
    <row r="2240" spans="1:6" x14ac:dyDescent="0.25">
      <c r="A2240" s="508"/>
      <c r="B2240" s="508"/>
      <c r="C2240" s="508"/>
      <c r="D2240" s="444" t="s">
        <v>6778</v>
      </c>
      <c r="E2240" s="508"/>
      <c r="F2240" s="508"/>
    </row>
    <row r="2241" spans="1:6" x14ac:dyDescent="0.25">
      <c r="A2241" s="508"/>
      <c r="B2241" s="508"/>
      <c r="C2241" s="508"/>
      <c r="D2241" s="444" t="s">
        <v>6778</v>
      </c>
      <c r="E2241" s="508"/>
      <c r="F2241" s="508"/>
    </row>
    <row r="2242" spans="1:6" x14ac:dyDescent="0.25">
      <c r="A2242" s="508"/>
      <c r="B2242" s="508"/>
      <c r="C2242" s="508"/>
      <c r="D2242" s="444" t="s">
        <v>6778</v>
      </c>
      <c r="E2242" s="508"/>
      <c r="F2242" s="508"/>
    </row>
    <row r="2243" spans="1:6" x14ac:dyDescent="0.25">
      <c r="A2243" s="508"/>
      <c r="B2243" s="508"/>
      <c r="C2243" s="508"/>
      <c r="D2243" s="444" t="s">
        <v>6778</v>
      </c>
      <c r="E2243" s="508"/>
      <c r="F2243" s="508"/>
    </row>
    <row r="2244" spans="1:6" x14ac:dyDescent="0.25">
      <c r="A2244" s="508"/>
      <c r="B2244" s="508"/>
      <c r="C2244" s="508"/>
      <c r="D2244" s="444" t="s">
        <v>6778</v>
      </c>
      <c r="E2244" s="508"/>
      <c r="F2244" s="508"/>
    </row>
    <row r="2245" spans="1:6" x14ac:dyDescent="0.25">
      <c r="A2245" s="508"/>
      <c r="B2245" s="508"/>
      <c r="C2245" s="508"/>
      <c r="D2245" s="444" t="s">
        <v>6778</v>
      </c>
      <c r="E2245" s="508"/>
      <c r="F2245" s="508"/>
    </row>
    <row r="2246" spans="1:6" x14ac:dyDescent="0.25">
      <c r="A2246" s="508"/>
      <c r="B2246" s="508"/>
      <c r="C2246" s="508"/>
      <c r="D2246" s="444" t="s">
        <v>6778</v>
      </c>
      <c r="E2246" s="508"/>
      <c r="F2246" s="508"/>
    </row>
    <row r="2247" spans="1:6" x14ac:dyDescent="0.25">
      <c r="A2247" s="508"/>
      <c r="B2247" s="508"/>
      <c r="C2247" s="508"/>
      <c r="D2247" s="444" t="s">
        <v>6778</v>
      </c>
      <c r="E2247" s="508"/>
      <c r="F2247" s="508"/>
    </row>
    <row r="2248" spans="1:6" x14ac:dyDescent="0.25">
      <c r="A2248" s="508"/>
      <c r="B2248" s="508"/>
      <c r="C2248" s="508"/>
      <c r="D2248" s="444" t="s">
        <v>6778</v>
      </c>
      <c r="E2248" s="508"/>
      <c r="F2248" s="508"/>
    </row>
    <row r="2249" spans="1:6" x14ac:dyDescent="0.25">
      <c r="A2249" s="508"/>
      <c r="B2249" s="508"/>
      <c r="C2249" s="508"/>
      <c r="D2249" s="444" t="s">
        <v>6778</v>
      </c>
      <c r="E2249" s="508"/>
      <c r="F2249" s="508"/>
    </row>
    <row r="2250" spans="1:6" x14ac:dyDescent="0.25">
      <c r="A2250" s="508"/>
      <c r="B2250" s="508"/>
      <c r="C2250" s="508"/>
      <c r="D2250" s="444" t="s">
        <v>6778</v>
      </c>
      <c r="E2250" s="508"/>
      <c r="F2250" s="508"/>
    </row>
    <row r="2251" spans="1:6" x14ac:dyDescent="0.25">
      <c r="A2251" s="508"/>
      <c r="B2251" s="508"/>
      <c r="C2251" s="508"/>
      <c r="D2251" s="444" t="s">
        <v>6778</v>
      </c>
      <c r="E2251" s="508"/>
      <c r="F2251" s="508"/>
    </row>
    <row r="2252" spans="1:6" x14ac:dyDescent="0.25">
      <c r="A2252" s="508"/>
      <c r="B2252" s="508"/>
      <c r="C2252" s="508"/>
      <c r="D2252" s="444" t="s">
        <v>6778</v>
      </c>
      <c r="E2252" s="508"/>
      <c r="F2252" s="508"/>
    </row>
    <row r="2253" spans="1:6" x14ac:dyDescent="0.25">
      <c r="A2253" s="508"/>
      <c r="B2253" s="508"/>
      <c r="C2253" s="508"/>
      <c r="D2253" s="444" t="s">
        <v>6778</v>
      </c>
      <c r="E2253" s="508"/>
      <c r="F2253" s="508"/>
    </row>
    <row r="2254" spans="1:6" x14ac:dyDescent="0.25">
      <c r="A2254" s="508"/>
      <c r="B2254" s="508"/>
      <c r="C2254" s="508"/>
      <c r="D2254" s="444" t="s">
        <v>6778</v>
      </c>
      <c r="E2254" s="508"/>
      <c r="F2254" s="508"/>
    </row>
    <row r="2255" spans="1:6" x14ac:dyDescent="0.25">
      <c r="A2255" s="508"/>
      <c r="B2255" s="508"/>
      <c r="C2255" s="508"/>
      <c r="D2255" s="444" t="s">
        <v>6778</v>
      </c>
      <c r="E2255" s="508"/>
      <c r="F2255" s="508"/>
    </row>
    <row r="2256" spans="1:6" x14ac:dyDescent="0.25">
      <c r="A2256" s="508"/>
      <c r="B2256" s="508"/>
      <c r="C2256" s="508"/>
      <c r="D2256" s="444" t="s">
        <v>6778</v>
      </c>
      <c r="E2256" s="508"/>
      <c r="F2256" s="508"/>
    </row>
    <row r="2257" spans="1:6" x14ac:dyDescent="0.25">
      <c r="A2257" s="508"/>
      <c r="B2257" s="508"/>
      <c r="C2257" s="508"/>
      <c r="D2257" s="444" t="s">
        <v>6778</v>
      </c>
      <c r="E2257" s="508"/>
      <c r="F2257" s="508"/>
    </row>
    <row r="2258" spans="1:6" x14ac:dyDescent="0.25">
      <c r="A2258" s="508"/>
      <c r="B2258" s="508"/>
      <c r="C2258" s="508"/>
      <c r="D2258" s="444" t="s">
        <v>6778</v>
      </c>
      <c r="E2258" s="508"/>
      <c r="F2258" s="508"/>
    </row>
    <row r="2259" spans="1:6" x14ac:dyDescent="0.25">
      <c r="A2259" s="508"/>
      <c r="B2259" s="508"/>
      <c r="C2259" s="508"/>
      <c r="D2259" s="444" t="s">
        <v>6778</v>
      </c>
      <c r="E2259" s="508"/>
      <c r="F2259" s="508"/>
    </row>
    <row r="2260" spans="1:6" x14ac:dyDescent="0.25">
      <c r="A2260" s="508"/>
      <c r="B2260" s="508"/>
      <c r="C2260" s="508"/>
      <c r="D2260" s="444" t="s">
        <v>6778</v>
      </c>
      <c r="E2260" s="508"/>
      <c r="F2260" s="508"/>
    </row>
    <row r="2261" spans="1:6" x14ac:dyDescent="0.25">
      <c r="A2261" s="508"/>
      <c r="B2261" s="508"/>
      <c r="C2261" s="508"/>
      <c r="D2261" s="444" t="s">
        <v>6778</v>
      </c>
      <c r="E2261" s="508"/>
      <c r="F2261" s="508"/>
    </row>
    <row r="2262" spans="1:6" x14ac:dyDescent="0.25">
      <c r="A2262" s="508"/>
      <c r="B2262" s="508"/>
      <c r="C2262" s="508"/>
      <c r="D2262" s="444" t="s">
        <v>6778</v>
      </c>
      <c r="E2262" s="508"/>
      <c r="F2262" s="508"/>
    </row>
    <row r="2263" spans="1:6" x14ac:dyDescent="0.25">
      <c r="A2263" s="508"/>
      <c r="B2263" s="508"/>
      <c r="C2263" s="508"/>
      <c r="D2263" s="444" t="s">
        <v>6778</v>
      </c>
      <c r="E2263" s="508"/>
      <c r="F2263" s="508"/>
    </row>
    <row r="2264" spans="1:6" x14ac:dyDescent="0.25">
      <c r="A2264" s="508"/>
      <c r="B2264" s="508"/>
      <c r="C2264" s="508"/>
      <c r="D2264" s="444" t="s">
        <v>6778</v>
      </c>
      <c r="E2264" s="508"/>
      <c r="F2264" s="508"/>
    </row>
    <row r="2265" spans="1:6" x14ac:dyDescent="0.25">
      <c r="A2265" s="508"/>
      <c r="B2265" s="508"/>
      <c r="C2265" s="508"/>
      <c r="D2265" s="444" t="s">
        <v>6778</v>
      </c>
      <c r="E2265" s="508"/>
      <c r="F2265" s="508"/>
    </row>
    <row r="2266" spans="1:6" x14ac:dyDescent="0.25">
      <c r="A2266" s="508"/>
      <c r="B2266" s="508"/>
      <c r="C2266" s="508"/>
      <c r="D2266" s="444" t="s">
        <v>6778</v>
      </c>
      <c r="E2266" s="508"/>
      <c r="F2266" s="508"/>
    </row>
    <row r="2267" spans="1:6" x14ac:dyDescent="0.25">
      <c r="A2267" s="508"/>
      <c r="B2267" s="508"/>
      <c r="C2267" s="508"/>
      <c r="D2267" s="444" t="s">
        <v>6778</v>
      </c>
      <c r="E2267" s="508"/>
      <c r="F2267" s="508"/>
    </row>
    <row r="2268" spans="1:6" x14ac:dyDescent="0.25">
      <c r="A2268" s="508"/>
      <c r="B2268" s="508"/>
      <c r="C2268" s="508"/>
      <c r="D2268" s="444" t="s">
        <v>6778</v>
      </c>
      <c r="E2268" s="508"/>
      <c r="F2268" s="508"/>
    </row>
    <row r="2269" spans="1:6" x14ac:dyDescent="0.25">
      <c r="A2269" s="508"/>
      <c r="B2269" s="508"/>
      <c r="C2269" s="508"/>
      <c r="D2269" s="444" t="s">
        <v>6778</v>
      </c>
      <c r="E2269" s="508"/>
      <c r="F2269" s="508"/>
    </row>
    <row r="2270" spans="1:6" x14ac:dyDescent="0.25">
      <c r="A2270" s="508"/>
      <c r="B2270" s="508"/>
      <c r="C2270" s="508"/>
      <c r="D2270" s="444" t="s">
        <v>6778</v>
      </c>
      <c r="E2270" s="508"/>
      <c r="F2270" s="508"/>
    </row>
    <row r="2271" spans="1:6" x14ac:dyDescent="0.25">
      <c r="A2271" s="508"/>
      <c r="B2271" s="508"/>
      <c r="C2271" s="508"/>
      <c r="D2271" s="444" t="s">
        <v>6778</v>
      </c>
      <c r="E2271" s="508"/>
      <c r="F2271" s="508"/>
    </row>
    <row r="2272" spans="1:6" x14ac:dyDescent="0.25">
      <c r="A2272" s="508"/>
      <c r="B2272" s="508"/>
      <c r="C2272" s="508"/>
      <c r="D2272" s="444" t="s">
        <v>6778</v>
      </c>
      <c r="E2272" s="508"/>
      <c r="F2272" s="508"/>
    </row>
    <row r="2273" spans="1:6" x14ac:dyDescent="0.25">
      <c r="A2273" s="508"/>
      <c r="B2273" s="508"/>
      <c r="C2273" s="508"/>
      <c r="D2273" s="444" t="s">
        <v>6778</v>
      </c>
      <c r="E2273" s="508"/>
      <c r="F2273" s="508"/>
    </row>
    <row r="2274" spans="1:6" x14ac:dyDescent="0.25">
      <c r="A2274" s="508"/>
      <c r="B2274" s="508"/>
      <c r="C2274" s="508"/>
      <c r="D2274" s="444" t="s">
        <v>6778</v>
      </c>
      <c r="E2274" s="508"/>
      <c r="F2274" s="508"/>
    </row>
    <row r="2275" spans="1:6" x14ac:dyDescent="0.25">
      <c r="A2275" s="508"/>
      <c r="B2275" s="508"/>
      <c r="C2275" s="508"/>
      <c r="D2275" s="444" t="s">
        <v>6778</v>
      </c>
      <c r="E2275" s="508"/>
      <c r="F2275" s="508"/>
    </row>
    <row r="2276" spans="1:6" x14ac:dyDescent="0.25">
      <c r="A2276" s="508"/>
      <c r="B2276" s="508"/>
      <c r="C2276" s="508"/>
      <c r="D2276" s="444" t="s">
        <v>6778</v>
      </c>
      <c r="E2276" s="508"/>
      <c r="F2276" s="508"/>
    </row>
    <row r="2277" spans="1:6" x14ac:dyDescent="0.25">
      <c r="A2277" s="508"/>
      <c r="B2277" s="508"/>
      <c r="C2277" s="508"/>
      <c r="D2277" s="444" t="s">
        <v>6778</v>
      </c>
      <c r="E2277" s="508"/>
      <c r="F2277" s="508"/>
    </row>
    <row r="2278" spans="1:6" x14ac:dyDescent="0.25">
      <c r="A2278" s="508"/>
      <c r="B2278" s="508"/>
      <c r="C2278" s="508"/>
      <c r="D2278" s="444" t="s">
        <v>6778</v>
      </c>
      <c r="E2278" s="508"/>
      <c r="F2278" s="508"/>
    </row>
    <row r="2279" spans="1:6" x14ac:dyDescent="0.25">
      <c r="A2279" s="508"/>
      <c r="B2279" s="508"/>
      <c r="C2279" s="508"/>
      <c r="D2279" s="444" t="s">
        <v>6778</v>
      </c>
      <c r="E2279" s="508"/>
      <c r="F2279" s="508"/>
    </row>
    <row r="2280" spans="1:6" x14ac:dyDescent="0.25">
      <c r="A2280" s="508"/>
      <c r="B2280" s="508"/>
      <c r="C2280" s="508"/>
      <c r="D2280" s="444" t="s">
        <v>6778</v>
      </c>
      <c r="E2280" s="508"/>
      <c r="F2280" s="508"/>
    </row>
    <row r="2281" spans="1:6" x14ac:dyDescent="0.25">
      <c r="A2281" s="508"/>
      <c r="B2281" s="508"/>
      <c r="C2281" s="508"/>
      <c r="D2281" s="444" t="s">
        <v>6778</v>
      </c>
      <c r="E2281" s="508"/>
      <c r="F2281" s="508"/>
    </row>
    <row r="2282" spans="1:6" x14ac:dyDescent="0.25">
      <c r="A2282" s="508"/>
      <c r="B2282" s="508"/>
      <c r="C2282" s="508"/>
      <c r="D2282" s="444" t="s">
        <v>6778</v>
      </c>
      <c r="E2282" s="508"/>
      <c r="F2282" s="508"/>
    </row>
    <row r="2283" spans="1:6" x14ac:dyDescent="0.25">
      <c r="A2283" s="508"/>
      <c r="B2283" s="508"/>
      <c r="C2283" s="508"/>
      <c r="D2283" s="444" t="s">
        <v>6778</v>
      </c>
      <c r="E2283" s="508"/>
      <c r="F2283" s="508"/>
    </row>
    <row r="2284" spans="1:6" x14ac:dyDescent="0.25">
      <c r="A2284" s="508"/>
      <c r="B2284" s="508"/>
      <c r="C2284" s="508"/>
      <c r="D2284" s="444" t="s">
        <v>6778</v>
      </c>
      <c r="E2284" s="508"/>
      <c r="F2284" s="508"/>
    </row>
    <row r="2285" spans="1:6" x14ac:dyDescent="0.25">
      <c r="A2285" s="508"/>
      <c r="B2285" s="508"/>
      <c r="C2285" s="508"/>
      <c r="D2285" s="444" t="s">
        <v>6778</v>
      </c>
      <c r="E2285" s="508"/>
      <c r="F2285" s="508"/>
    </row>
    <row r="2286" spans="1:6" x14ac:dyDescent="0.25">
      <c r="A2286" s="508"/>
      <c r="B2286" s="508"/>
      <c r="C2286" s="508"/>
      <c r="D2286" s="444" t="s">
        <v>6778</v>
      </c>
      <c r="E2286" s="508"/>
      <c r="F2286" s="508"/>
    </row>
    <row r="2287" spans="1:6" x14ac:dyDescent="0.25">
      <c r="A2287" s="508"/>
      <c r="B2287" s="508"/>
      <c r="C2287" s="508"/>
      <c r="D2287" s="444" t="s">
        <v>6778</v>
      </c>
      <c r="E2287" s="508"/>
      <c r="F2287" s="508"/>
    </row>
    <row r="2288" spans="1:6" x14ac:dyDescent="0.25">
      <c r="A2288" s="508"/>
      <c r="B2288" s="508"/>
      <c r="C2288" s="508"/>
      <c r="D2288" s="444" t="s">
        <v>6778</v>
      </c>
      <c r="E2288" s="508"/>
      <c r="F2288" s="508"/>
    </row>
    <row r="2289" spans="1:6" x14ac:dyDescent="0.25">
      <c r="A2289" s="508"/>
      <c r="B2289" s="508"/>
      <c r="C2289" s="508"/>
      <c r="D2289" s="444" t="s">
        <v>6778</v>
      </c>
      <c r="E2289" s="508"/>
      <c r="F2289" s="508"/>
    </row>
    <row r="2290" spans="1:6" x14ac:dyDescent="0.25">
      <c r="A2290" s="508"/>
      <c r="B2290" s="508"/>
      <c r="C2290" s="508"/>
      <c r="D2290" s="444" t="s">
        <v>6778</v>
      </c>
      <c r="E2290" s="508"/>
      <c r="F2290" s="508"/>
    </row>
    <row r="2291" spans="1:6" x14ac:dyDescent="0.25">
      <c r="A2291" s="508"/>
      <c r="B2291" s="508"/>
      <c r="C2291" s="508"/>
      <c r="D2291" s="444" t="s">
        <v>6778</v>
      </c>
      <c r="E2291" s="508"/>
      <c r="F2291" s="508"/>
    </row>
    <row r="2292" spans="1:6" x14ac:dyDescent="0.25">
      <c r="A2292" s="508"/>
      <c r="B2292" s="508"/>
      <c r="C2292" s="508"/>
      <c r="D2292" s="444" t="s">
        <v>6778</v>
      </c>
      <c r="E2292" s="508"/>
      <c r="F2292" s="508"/>
    </row>
    <row r="2293" spans="1:6" x14ac:dyDescent="0.25">
      <c r="A2293" s="508"/>
      <c r="B2293" s="508"/>
      <c r="C2293" s="508"/>
      <c r="D2293" s="444" t="s">
        <v>6778</v>
      </c>
      <c r="E2293" s="508"/>
      <c r="F2293" s="508"/>
    </row>
    <row r="2294" spans="1:6" x14ac:dyDescent="0.25">
      <c r="A2294" s="508"/>
      <c r="B2294" s="508"/>
      <c r="C2294" s="508"/>
      <c r="D2294" s="444" t="s">
        <v>6778</v>
      </c>
      <c r="E2294" s="508"/>
      <c r="F2294" s="508"/>
    </row>
    <row r="2295" spans="1:6" x14ac:dyDescent="0.25">
      <c r="A2295" s="508"/>
      <c r="B2295" s="508"/>
      <c r="C2295" s="508"/>
      <c r="D2295" s="444" t="s">
        <v>6778</v>
      </c>
      <c r="E2295" s="508"/>
      <c r="F2295" s="508"/>
    </row>
    <row r="2296" spans="1:6" x14ac:dyDescent="0.25">
      <c r="A2296" s="508"/>
      <c r="B2296" s="508"/>
      <c r="C2296" s="508"/>
      <c r="D2296" s="444" t="s">
        <v>6778</v>
      </c>
      <c r="E2296" s="508"/>
      <c r="F2296" s="508"/>
    </row>
    <row r="2297" spans="1:6" x14ac:dyDescent="0.25">
      <c r="A2297" s="508"/>
      <c r="B2297" s="508"/>
      <c r="C2297" s="508"/>
      <c r="D2297" s="444" t="s">
        <v>6778</v>
      </c>
      <c r="E2297" s="508"/>
      <c r="F2297" s="508"/>
    </row>
    <row r="2298" spans="1:6" x14ac:dyDescent="0.25">
      <c r="A2298" s="508"/>
      <c r="B2298" s="508"/>
      <c r="C2298" s="508"/>
      <c r="D2298" s="444" t="s">
        <v>6778</v>
      </c>
      <c r="E2298" s="508"/>
      <c r="F2298" s="508"/>
    </row>
    <row r="2299" spans="1:6" x14ac:dyDescent="0.25">
      <c r="A2299" s="508"/>
      <c r="B2299" s="508"/>
      <c r="C2299" s="508"/>
      <c r="D2299" s="444" t="s">
        <v>6778</v>
      </c>
      <c r="E2299" s="508"/>
      <c r="F2299" s="508"/>
    </row>
    <row r="2300" spans="1:6" x14ac:dyDescent="0.25">
      <c r="A2300" s="508"/>
      <c r="B2300" s="508"/>
      <c r="C2300" s="508"/>
      <c r="D2300" s="444" t="s">
        <v>6778</v>
      </c>
      <c r="E2300" s="508"/>
      <c r="F2300" s="508"/>
    </row>
    <row r="2301" spans="1:6" x14ac:dyDescent="0.25">
      <c r="A2301" s="508"/>
      <c r="B2301" s="508"/>
      <c r="C2301" s="508"/>
      <c r="D2301" s="444" t="s">
        <v>6778</v>
      </c>
      <c r="E2301" s="508"/>
      <c r="F2301" s="508"/>
    </row>
    <row r="2302" spans="1:6" x14ac:dyDescent="0.25">
      <c r="A2302" s="508"/>
      <c r="B2302" s="508"/>
      <c r="C2302" s="508"/>
      <c r="D2302" s="444" t="s">
        <v>6778</v>
      </c>
      <c r="E2302" s="508"/>
      <c r="F2302" s="508"/>
    </row>
    <row r="2303" spans="1:6" x14ac:dyDescent="0.25">
      <c r="A2303" s="508"/>
      <c r="B2303" s="508"/>
      <c r="C2303" s="508"/>
      <c r="D2303" s="444" t="s">
        <v>6778</v>
      </c>
      <c r="E2303" s="508"/>
      <c r="F2303" s="508"/>
    </row>
    <row r="2304" spans="1:6" x14ac:dyDescent="0.25">
      <c r="A2304" s="508"/>
      <c r="B2304" s="508"/>
      <c r="C2304" s="508"/>
      <c r="D2304" s="444" t="s">
        <v>6778</v>
      </c>
      <c r="E2304" s="508"/>
      <c r="F2304" s="508"/>
    </row>
    <row r="2305" spans="1:6" x14ac:dyDescent="0.25">
      <c r="A2305" s="508"/>
      <c r="B2305" s="508"/>
      <c r="C2305" s="508"/>
      <c r="D2305" s="444" t="s">
        <v>6778</v>
      </c>
      <c r="E2305" s="508"/>
      <c r="F2305" s="508"/>
    </row>
    <row r="2306" spans="1:6" x14ac:dyDescent="0.25">
      <c r="A2306" s="508"/>
      <c r="B2306" s="508"/>
      <c r="C2306" s="508"/>
      <c r="D2306" s="444" t="s">
        <v>6778</v>
      </c>
      <c r="E2306" s="508"/>
      <c r="F2306" s="508"/>
    </row>
    <row r="2307" spans="1:6" x14ac:dyDescent="0.25">
      <c r="A2307" s="508"/>
      <c r="B2307" s="508"/>
      <c r="C2307" s="508"/>
      <c r="D2307" s="444" t="s">
        <v>6778</v>
      </c>
      <c r="E2307" s="508"/>
      <c r="F2307" s="508"/>
    </row>
    <row r="2308" spans="1:6" x14ac:dyDescent="0.25">
      <c r="A2308" s="508"/>
      <c r="B2308" s="508"/>
      <c r="C2308" s="508"/>
      <c r="D2308" s="444" t="s">
        <v>6778</v>
      </c>
      <c r="E2308" s="508"/>
      <c r="F2308" s="508"/>
    </row>
    <row r="2309" spans="1:6" x14ac:dyDescent="0.25">
      <c r="A2309" s="508"/>
      <c r="B2309" s="508"/>
      <c r="C2309" s="508"/>
      <c r="D2309" s="444" t="s">
        <v>6778</v>
      </c>
      <c r="E2309" s="508"/>
      <c r="F2309" s="508"/>
    </row>
    <row r="2310" spans="1:6" x14ac:dyDescent="0.25">
      <c r="A2310" s="508"/>
      <c r="B2310" s="508"/>
      <c r="C2310" s="508"/>
      <c r="D2310" s="444" t="s">
        <v>6778</v>
      </c>
      <c r="E2310" s="508"/>
      <c r="F2310" s="508"/>
    </row>
    <row r="2311" spans="1:6" x14ac:dyDescent="0.25">
      <c r="A2311" s="508"/>
      <c r="B2311" s="508"/>
      <c r="C2311" s="508"/>
      <c r="D2311" s="444" t="s">
        <v>6778</v>
      </c>
      <c r="E2311" s="508"/>
      <c r="F2311" s="508"/>
    </row>
    <row r="2312" spans="1:6" x14ac:dyDescent="0.25">
      <c r="A2312" s="508"/>
      <c r="B2312" s="508"/>
      <c r="C2312" s="508"/>
      <c r="D2312" s="444" t="s">
        <v>6778</v>
      </c>
      <c r="E2312" s="508"/>
      <c r="F2312" s="508"/>
    </row>
    <row r="2313" spans="1:6" x14ac:dyDescent="0.25">
      <c r="A2313" s="508"/>
      <c r="B2313" s="508"/>
      <c r="C2313" s="508"/>
      <c r="D2313" s="444" t="s">
        <v>6778</v>
      </c>
      <c r="E2313" s="508"/>
      <c r="F2313" s="508"/>
    </row>
    <row r="2314" spans="1:6" x14ac:dyDescent="0.25">
      <c r="A2314" s="508"/>
      <c r="B2314" s="508"/>
      <c r="C2314" s="508"/>
      <c r="D2314" s="444" t="s">
        <v>6778</v>
      </c>
      <c r="E2314" s="508"/>
      <c r="F2314" s="508"/>
    </row>
    <row r="2315" spans="1:6" x14ac:dyDescent="0.25">
      <c r="A2315" s="508"/>
      <c r="B2315" s="508"/>
      <c r="C2315" s="508"/>
      <c r="D2315" s="444" t="s">
        <v>6778</v>
      </c>
      <c r="E2315" s="508"/>
      <c r="F2315" s="508"/>
    </row>
    <row r="2316" spans="1:6" x14ac:dyDescent="0.25">
      <c r="A2316" s="508"/>
      <c r="B2316" s="508"/>
      <c r="C2316" s="508"/>
      <c r="D2316" s="444" t="s">
        <v>6778</v>
      </c>
      <c r="E2316" s="508"/>
      <c r="F2316" s="508"/>
    </row>
    <row r="2317" spans="1:6" x14ac:dyDescent="0.25">
      <c r="A2317" s="508"/>
      <c r="B2317" s="508"/>
      <c r="C2317" s="508"/>
      <c r="D2317" s="444" t="s">
        <v>6778</v>
      </c>
      <c r="E2317" s="508"/>
      <c r="F2317" s="508"/>
    </row>
    <row r="2318" spans="1:6" x14ac:dyDescent="0.25">
      <c r="A2318" s="508"/>
      <c r="B2318" s="508"/>
      <c r="C2318" s="508"/>
      <c r="D2318" s="444" t="s">
        <v>6778</v>
      </c>
      <c r="E2318" s="508"/>
      <c r="F2318" s="508"/>
    </row>
    <row r="2319" spans="1:6" x14ac:dyDescent="0.25">
      <c r="A2319" s="508"/>
      <c r="B2319" s="508"/>
      <c r="C2319" s="508"/>
      <c r="D2319" s="444" t="s">
        <v>6778</v>
      </c>
      <c r="E2319" s="508"/>
      <c r="F2319" s="508"/>
    </row>
    <row r="2320" spans="1:6" x14ac:dyDescent="0.25">
      <c r="A2320" s="508"/>
      <c r="B2320" s="508"/>
      <c r="C2320" s="508"/>
      <c r="D2320" s="444" t="s">
        <v>6778</v>
      </c>
      <c r="E2320" s="508"/>
      <c r="F2320" s="508"/>
    </row>
    <row r="2321" spans="1:6" x14ac:dyDescent="0.25">
      <c r="A2321" s="508"/>
      <c r="B2321" s="508"/>
      <c r="C2321" s="508"/>
      <c r="D2321" s="444" t="s">
        <v>6778</v>
      </c>
      <c r="E2321" s="508"/>
      <c r="F2321" s="508"/>
    </row>
    <row r="2322" spans="1:6" x14ac:dyDescent="0.25">
      <c r="A2322" s="508"/>
      <c r="B2322" s="508"/>
      <c r="C2322" s="508"/>
      <c r="D2322" s="444" t="s">
        <v>6778</v>
      </c>
      <c r="E2322" s="508"/>
      <c r="F2322" s="508"/>
    </row>
    <row r="2323" spans="1:6" x14ac:dyDescent="0.25">
      <c r="A2323" s="508"/>
      <c r="B2323" s="508"/>
      <c r="C2323" s="508"/>
      <c r="D2323" s="444" t="s">
        <v>6778</v>
      </c>
      <c r="E2323" s="508"/>
      <c r="F2323" s="508"/>
    </row>
    <row r="2324" spans="1:6" x14ac:dyDescent="0.25">
      <c r="A2324" s="508"/>
      <c r="B2324" s="508"/>
      <c r="C2324" s="508"/>
      <c r="D2324" s="444" t="s">
        <v>6778</v>
      </c>
      <c r="E2324" s="508"/>
      <c r="F2324" s="508"/>
    </row>
    <row r="2325" spans="1:6" x14ac:dyDescent="0.25">
      <c r="A2325" s="508"/>
      <c r="B2325" s="508"/>
      <c r="C2325" s="508"/>
      <c r="D2325" s="444" t="s">
        <v>6778</v>
      </c>
      <c r="E2325" s="508"/>
      <c r="F2325" s="508"/>
    </row>
    <row r="2326" spans="1:6" x14ac:dyDescent="0.25">
      <c r="A2326" s="508"/>
      <c r="B2326" s="508"/>
      <c r="C2326" s="508"/>
      <c r="D2326" s="444" t="s">
        <v>6778</v>
      </c>
      <c r="E2326" s="508"/>
      <c r="F2326" s="508"/>
    </row>
    <row r="2327" spans="1:6" x14ac:dyDescent="0.25">
      <c r="A2327" s="508"/>
      <c r="B2327" s="508"/>
      <c r="C2327" s="508"/>
      <c r="D2327" s="444" t="s">
        <v>6778</v>
      </c>
      <c r="E2327" s="508"/>
      <c r="F2327" s="508"/>
    </row>
    <row r="2328" spans="1:6" x14ac:dyDescent="0.25">
      <c r="A2328" s="508"/>
      <c r="B2328" s="508"/>
      <c r="C2328" s="508"/>
      <c r="D2328" s="444" t="s">
        <v>6778</v>
      </c>
      <c r="E2328" s="508"/>
      <c r="F2328" s="508"/>
    </row>
    <row r="2329" spans="1:6" x14ac:dyDescent="0.25">
      <c r="A2329" s="508"/>
      <c r="B2329" s="508"/>
      <c r="C2329" s="508"/>
      <c r="D2329" s="444" t="s">
        <v>6778</v>
      </c>
      <c r="E2329" s="508"/>
      <c r="F2329" s="508"/>
    </row>
    <row r="2330" spans="1:6" x14ac:dyDescent="0.25">
      <c r="A2330" s="508"/>
      <c r="B2330" s="508"/>
      <c r="C2330" s="508"/>
      <c r="D2330" s="444" t="s">
        <v>6778</v>
      </c>
      <c r="E2330" s="508"/>
      <c r="F2330" s="508"/>
    </row>
    <row r="2331" spans="1:6" x14ac:dyDescent="0.25">
      <c r="A2331" s="508"/>
      <c r="B2331" s="508"/>
      <c r="C2331" s="508"/>
      <c r="D2331" s="444" t="s">
        <v>6778</v>
      </c>
      <c r="E2331" s="508"/>
      <c r="F2331" s="508"/>
    </row>
    <row r="2332" spans="1:6" x14ac:dyDescent="0.25">
      <c r="A2332" s="508"/>
      <c r="B2332" s="508"/>
      <c r="C2332" s="508"/>
      <c r="D2332" s="444" t="s">
        <v>6778</v>
      </c>
      <c r="E2332" s="508"/>
      <c r="F2332" s="508"/>
    </row>
    <row r="2333" spans="1:6" x14ac:dyDescent="0.25">
      <c r="A2333" s="508"/>
      <c r="B2333" s="508"/>
      <c r="C2333" s="508"/>
      <c r="D2333" s="444" t="s">
        <v>6778</v>
      </c>
      <c r="E2333" s="508"/>
      <c r="F2333" s="508"/>
    </row>
    <row r="2334" spans="1:6" x14ac:dyDescent="0.25">
      <c r="A2334" s="508"/>
      <c r="B2334" s="508"/>
      <c r="C2334" s="508"/>
      <c r="D2334" s="444" t="s">
        <v>6778</v>
      </c>
      <c r="E2334" s="508"/>
      <c r="F2334" s="508"/>
    </row>
    <row r="2335" spans="1:6" x14ac:dyDescent="0.25">
      <c r="A2335" s="508"/>
      <c r="B2335" s="508"/>
      <c r="C2335" s="508"/>
      <c r="D2335" s="444" t="s">
        <v>6778</v>
      </c>
      <c r="E2335" s="508"/>
      <c r="F2335" s="508"/>
    </row>
    <row r="2336" spans="1:6" x14ac:dyDescent="0.25">
      <c r="A2336" s="508"/>
      <c r="B2336" s="508"/>
      <c r="C2336" s="508"/>
      <c r="D2336" s="444" t="s">
        <v>6778</v>
      </c>
      <c r="E2336" s="508"/>
      <c r="F2336" s="508"/>
    </row>
    <row r="2337" spans="1:6" x14ac:dyDescent="0.25">
      <c r="A2337" s="508"/>
      <c r="B2337" s="508"/>
      <c r="C2337" s="508"/>
      <c r="D2337" s="444" t="s">
        <v>6778</v>
      </c>
      <c r="E2337" s="508"/>
      <c r="F2337" s="508"/>
    </row>
    <row r="2338" spans="1:6" x14ac:dyDescent="0.25">
      <c r="A2338" s="508"/>
      <c r="B2338" s="508"/>
      <c r="C2338" s="508"/>
      <c r="D2338" s="444" t="s">
        <v>6778</v>
      </c>
      <c r="E2338" s="508"/>
      <c r="F2338" s="508"/>
    </row>
    <row r="2339" spans="1:6" x14ac:dyDescent="0.25">
      <c r="A2339" s="508"/>
      <c r="B2339" s="508"/>
      <c r="C2339" s="508"/>
      <c r="D2339" s="444" t="s">
        <v>6778</v>
      </c>
      <c r="E2339" s="508"/>
      <c r="F2339" s="508"/>
    </row>
    <row r="2340" spans="1:6" x14ac:dyDescent="0.25">
      <c r="A2340" s="508"/>
      <c r="B2340" s="508"/>
      <c r="C2340" s="508"/>
      <c r="D2340" s="444" t="s">
        <v>6778</v>
      </c>
      <c r="E2340" s="508"/>
      <c r="F2340" s="508"/>
    </row>
    <row r="2341" spans="1:6" x14ac:dyDescent="0.25">
      <c r="A2341" s="508"/>
      <c r="B2341" s="508"/>
      <c r="C2341" s="508"/>
      <c r="D2341" s="444" t="s">
        <v>6778</v>
      </c>
      <c r="E2341" s="508"/>
      <c r="F2341" s="508"/>
    </row>
    <row r="2342" spans="1:6" x14ac:dyDescent="0.25">
      <c r="A2342" s="508"/>
      <c r="B2342" s="508"/>
      <c r="C2342" s="508"/>
      <c r="D2342" s="444" t="s">
        <v>6778</v>
      </c>
      <c r="E2342" s="508"/>
      <c r="F2342" s="508"/>
    </row>
    <row r="2343" spans="1:6" x14ac:dyDescent="0.25">
      <c r="A2343" s="508"/>
      <c r="B2343" s="508"/>
      <c r="C2343" s="508"/>
      <c r="D2343" s="444" t="s">
        <v>6778</v>
      </c>
      <c r="E2343" s="508"/>
      <c r="F2343" s="508"/>
    </row>
    <row r="2344" spans="1:6" x14ac:dyDescent="0.25">
      <c r="A2344" s="508"/>
      <c r="B2344" s="508"/>
      <c r="C2344" s="508"/>
      <c r="D2344" s="444" t="s">
        <v>6778</v>
      </c>
      <c r="E2344" s="508"/>
      <c r="F2344" s="508"/>
    </row>
    <row r="2345" spans="1:6" x14ac:dyDescent="0.25">
      <c r="A2345" s="508"/>
      <c r="B2345" s="508"/>
      <c r="C2345" s="508"/>
      <c r="D2345" s="444" t="s">
        <v>6778</v>
      </c>
      <c r="E2345" s="508"/>
      <c r="F2345" s="508"/>
    </row>
    <row r="2346" spans="1:6" x14ac:dyDescent="0.25">
      <c r="A2346" s="508"/>
      <c r="B2346" s="508"/>
      <c r="C2346" s="508"/>
      <c r="D2346" s="444" t="s">
        <v>6778</v>
      </c>
      <c r="E2346" s="508"/>
      <c r="F2346" s="508"/>
    </row>
    <row r="2347" spans="1:6" x14ac:dyDescent="0.25">
      <c r="A2347" s="508"/>
      <c r="B2347" s="508"/>
      <c r="C2347" s="508"/>
      <c r="D2347" s="444" t="s">
        <v>6778</v>
      </c>
      <c r="E2347" s="508"/>
      <c r="F2347" s="508"/>
    </row>
    <row r="2348" spans="1:6" x14ac:dyDescent="0.25">
      <c r="A2348" s="508"/>
      <c r="B2348" s="508"/>
      <c r="C2348" s="508"/>
      <c r="D2348" s="444" t="s">
        <v>6778</v>
      </c>
      <c r="E2348" s="508"/>
      <c r="F2348" s="508"/>
    </row>
    <row r="2349" spans="1:6" x14ac:dyDescent="0.25">
      <c r="A2349" s="508"/>
      <c r="B2349" s="508"/>
      <c r="C2349" s="508"/>
      <c r="D2349" s="444" t="s">
        <v>6778</v>
      </c>
      <c r="E2349" s="508"/>
      <c r="F2349" s="508"/>
    </row>
    <row r="2350" spans="1:6" x14ac:dyDescent="0.25">
      <c r="A2350" s="508"/>
      <c r="B2350" s="508"/>
      <c r="C2350" s="508"/>
      <c r="D2350" s="444" t="s">
        <v>6778</v>
      </c>
      <c r="E2350" s="508"/>
      <c r="F2350" s="508"/>
    </row>
    <row r="2351" spans="1:6" x14ac:dyDescent="0.25">
      <c r="A2351" s="508"/>
      <c r="B2351" s="508"/>
      <c r="C2351" s="508"/>
      <c r="D2351" s="444" t="s">
        <v>6778</v>
      </c>
      <c r="E2351" s="508"/>
      <c r="F2351" s="508"/>
    </row>
    <row r="2352" spans="1:6" x14ac:dyDescent="0.25">
      <c r="A2352" s="508"/>
      <c r="B2352" s="508"/>
      <c r="C2352" s="508"/>
      <c r="D2352" s="444" t="s">
        <v>6778</v>
      </c>
      <c r="E2352" s="508"/>
      <c r="F2352" s="508"/>
    </row>
    <row r="2353" spans="1:6" x14ac:dyDescent="0.25">
      <c r="A2353" s="508"/>
      <c r="B2353" s="508"/>
      <c r="C2353" s="508"/>
      <c r="D2353" s="444" t="s">
        <v>6778</v>
      </c>
      <c r="E2353" s="508"/>
      <c r="F2353" s="508"/>
    </row>
    <row r="2354" spans="1:6" x14ac:dyDescent="0.25">
      <c r="A2354" s="508"/>
      <c r="B2354" s="508"/>
      <c r="C2354" s="508"/>
      <c r="D2354" s="444" t="s">
        <v>6778</v>
      </c>
      <c r="E2354" s="508"/>
      <c r="F2354" s="508"/>
    </row>
    <row r="2355" spans="1:6" x14ac:dyDescent="0.25">
      <c r="A2355" s="508"/>
      <c r="B2355" s="508"/>
      <c r="C2355" s="508"/>
      <c r="D2355" s="444" t="s">
        <v>6778</v>
      </c>
      <c r="E2355" s="508"/>
      <c r="F2355" s="508"/>
    </row>
    <row r="2356" spans="1:6" x14ac:dyDescent="0.25">
      <c r="A2356" s="508"/>
      <c r="B2356" s="508"/>
      <c r="C2356" s="508"/>
      <c r="D2356" s="444" t="s">
        <v>6778</v>
      </c>
      <c r="E2356" s="508"/>
      <c r="F2356" s="508"/>
    </row>
    <row r="2357" spans="1:6" x14ac:dyDescent="0.25">
      <c r="A2357" s="508"/>
      <c r="B2357" s="508"/>
      <c r="C2357" s="508"/>
      <c r="D2357" s="444" t="s">
        <v>6778</v>
      </c>
      <c r="E2357" s="508"/>
      <c r="F2357" s="508"/>
    </row>
    <row r="2358" spans="1:6" x14ac:dyDescent="0.25">
      <c r="A2358" s="508"/>
      <c r="B2358" s="508"/>
      <c r="C2358" s="508"/>
      <c r="D2358" s="444" t="s">
        <v>6778</v>
      </c>
      <c r="E2358" s="508"/>
      <c r="F2358" s="508"/>
    </row>
    <row r="2359" spans="1:6" x14ac:dyDescent="0.25">
      <c r="A2359" s="508"/>
      <c r="B2359" s="508"/>
      <c r="C2359" s="508"/>
      <c r="D2359" s="444" t="s">
        <v>6778</v>
      </c>
      <c r="E2359" s="508"/>
      <c r="F2359" s="508"/>
    </row>
    <row r="2360" spans="1:6" x14ac:dyDescent="0.25">
      <c r="A2360" s="508"/>
      <c r="B2360" s="508"/>
      <c r="C2360" s="508"/>
      <c r="D2360" s="444" t="s">
        <v>6778</v>
      </c>
      <c r="E2360" s="508"/>
      <c r="F2360" s="508"/>
    </row>
    <row r="2361" spans="1:6" x14ac:dyDescent="0.25">
      <c r="A2361" s="508"/>
      <c r="B2361" s="508"/>
      <c r="C2361" s="508"/>
      <c r="D2361" s="444" t="s">
        <v>6778</v>
      </c>
      <c r="E2361" s="508"/>
      <c r="F2361" s="508"/>
    </row>
    <row r="2362" spans="1:6" x14ac:dyDescent="0.25">
      <c r="A2362" s="508"/>
      <c r="B2362" s="508"/>
      <c r="C2362" s="508"/>
      <c r="D2362" s="444" t="s">
        <v>6778</v>
      </c>
      <c r="E2362" s="508"/>
      <c r="F2362" s="508"/>
    </row>
    <row r="2363" spans="1:6" x14ac:dyDescent="0.25">
      <c r="A2363" s="508"/>
      <c r="B2363" s="508"/>
      <c r="C2363" s="508"/>
      <c r="D2363" s="444" t="s">
        <v>6778</v>
      </c>
      <c r="E2363" s="508"/>
      <c r="F2363" s="508"/>
    </row>
    <row r="2364" spans="1:6" x14ac:dyDescent="0.25">
      <c r="A2364" s="508"/>
      <c r="B2364" s="508"/>
      <c r="C2364" s="508"/>
      <c r="D2364" s="444" t="s">
        <v>6778</v>
      </c>
      <c r="E2364" s="508"/>
      <c r="F2364" s="508"/>
    </row>
    <row r="2365" spans="1:6" x14ac:dyDescent="0.25">
      <c r="A2365" s="508"/>
      <c r="B2365" s="508"/>
      <c r="C2365" s="508"/>
      <c r="D2365" s="444" t="s">
        <v>6778</v>
      </c>
      <c r="E2365" s="508"/>
      <c r="F2365" s="508"/>
    </row>
    <row r="2366" spans="1:6" x14ac:dyDescent="0.25">
      <c r="A2366" s="508"/>
      <c r="B2366" s="508"/>
      <c r="C2366" s="508"/>
      <c r="D2366" s="444" t="s">
        <v>6778</v>
      </c>
      <c r="E2366" s="508"/>
      <c r="F2366" s="508"/>
    </row>
    <row r="2367" spans="1:6" x14ac:dyDescent="0.25">
      <c r="A2367" s="508"/>
      <c r="B2367" s="508"/>
      <c r="C2367" s="508"/>
      <c r="D2367" s="444" t="s">
        <v>6778</v>
      </c>
      <c r="E2367" s="508"/>
      <c r="F2367" s="508"/>
    </row>
    <row r="2368" spans="1:6" x14ac:dyDescent="0.25">
      <c r="A2368" s="508"/>
      <c r="B2368" s="508"/>
      <c r="C2368" s="508"/>
      <c r="D2368" s="444" t="s">
        <v>6778</v>
      </c>
      <c r="E2368" s="508"/>
      <c r="F2368" s="508"/>
    </row>
    <row r="2369" spans="1:6" x14ac:dyDescent="0.25">
      <c r="A2369" s="508"/>
      <c r="B2369" s="508"/>
      <c r="C2369" s="508"/>
      <c r="D2369" s="444" t="s">
        <v>6778</v>
      </c>
      <c r="E2369" s="508"/>
      <c r="F2369" s="508"/>
    </row>
    <row r="2370" spans="1:6" x14ac:dyDescent="0.25">
      <c r="A2370" s="508"/>
      <c r="B2370" s="508"/>
      <c r="C2370" s="508"/>
      <c r="D2370" s="444" t="s">
        <v>6778</v>
      </c>
      <c r="E2370" s="508"/>
      <c r="F2370" s="508"/>
    </row>
    <row r="2371" spans="1:6" x14ac:dyDescent="0.25">
      <c r="A2371" s="508"/>
      <c r="B2371" s="508"/>
      <c r="C2371" s="508"/>
      <c r="D2371" s="444" t="s">
        <v>6778</v>
      </c>
      <c r="E2371" s="508"/>
      <c r="F2371" s="508"/>
    </row>
    <row r="2372" spans="1:6" x14ac:dyDescent="0.25">
      <c r="A2372" s="508"/>
      <c r="B2372" s="508"/>
      <c r="C2372" s="508"/>
      <c r="D2372" s="444" t="s">
        <v>6778</v>
      </c>
      <c r="E2372" s="508"/>
      <c r="F2372" s="508"/>
    </row>
    <row r="2373" spans="1:6" x14ac:dyDescent="0.25">
      <c r="A2373" s="508"/>
      <c r="B2373" s="508"/>
      <c r="C2373" s="508"/>
      <c r="D2373" s="444" t="s">
        <v>6778</v>
      </c>
      <c r="E2373" s="508"/>
      <c r="F2373" s="508"/>
    </row>
    <row r="2374" spans="1:6" x14ac:dyDescent="0.25">
      <c r="A2374" s="508"/>
      <c r="B2374" s="508"/>
      <c r="C2374" s="508"/>
      <c r="D2374" s="444" t="s">
        <v>6778</v>
      </c>
      <c r="E2374" s="508"/>
      <c r="F2374" s="508"/>
    </row>
    <row r="2375" spans="1:6" x14ac:dyDescent="0.25">
      <c r="A2375" s="508"/>
      <c r="B2375" s="508"/>
      <c r="C2375" s="508"/>
      <c r="D2375" s="444" t="s">
        <v>6778</v>
      </c>
      <c r="E2375" s="508"/>
      <c r="F2375" s="508"/>
    </row>
    <row r="2376" spans="1:6" x14ac:dyDescent="0.25">
      <c r="A2376" s="508"/>
      <c r="B2376" s="508"/>
      <c r="C2376" s="508"/>
      <c r="D2376" s="444" t="s">
        <v>6778</v>
      </c>
      <c r="E2376" s="508"/>
      <c r="F2376" s="508"/>
    </row>
    <row r="2377" spans="1:6" x14ac:dyDescent="0.25">
      <c r="A2377" s="508"/>
      <c r="B2377" s="508"/>
      <c r="C2377" s="508"/>
      <c r="D2377" s="444" t="s">
        <v>6778</v>
      </c>
      <c r="E2377" s="508"/>
      <c r="F2377" s="508"/>
    </row>
    <row r="2378" spans="1:6" x14ac:dyDescent="0.25">
      <c r="A2378" s="508"/>
      <c r="B2378" s="508"/>
      <c r="C2378" s="508"/>
      <c r="D2378" s="444" t="s">
        <v>6778</v>
      </c>
      <c r="E2378" s="508"/>
      <c r="F2378" s="508"/>
    </row>
    <row r="2379" spans="1:6" x14ac:dyDescent="0.25">
      <c r="A2379" s="508"/>
      <c r="B2379" s="508"/>
      <c r="C2379" s="508"/>
      <c r="D2379" s="444" t="s">
        <v>6778</v>
      </c>
      <c r="E2379" s="508"/>
      <c r="F2379" s="508"/>
    </row>
    <row r="2380" spans="1:6" x14ac:dyDescent="0.25">
      <c r="A2380" s="508"/>
      <c r="B2380" s="508"/>
      <c r="C2380" s="508"/>
      <c r="D2380" s="444" t="s">
        <v>6778</v>
      </c>
      <c r="E2380" s="508"/>
      <c r="F2380" s="508"/>
    </row>
    <row r="2381" spans="1:6" x14ac:dyDescent="0.25">
      <c r="A2381" s="508"/>
      <c r="B2381" s="508"/>
      <c r="C2381" s="508"/>
      <c r="D2381" s="444" t="s">
        <v>6778</v>
      </c>
      <c r="E2381" s="508"/>
      <c r="F2381" s="508"/>
    </row>
    <row r="2382" spans="1:6" x14ac:dyDescent="0.25">
      <c r="A2382" s="508"/>
      <c r="B2382" s="508"/>
      <c r="C2382" s="508"/>
      <c r="D2382" s="444" t="s">
        <v>6778</v>
      </c>
      <c r="E2382" s="508"/>
      <c r="F2382" s="508"/>
    </row>
    <row r="2383" spans="1:6" x14ac:dyDescent="0.25">
      <c r="A2383" s="508"/>
      <c r="B2383" s="508"/>
      <c r="C2383" s="508"/>
      <c r="D2383" s="444" t="s">
        <v>6778</v>
      </c>
      <c r="E2383" s="508"/>
      <c r="F2383" s="508"/>
    </row>
    <row r="2384" spans="1:6" x14ac:dyDescent="0.25">
      <c r="A2384" s="508"/>
      <c r="B2384" s="508"/>
      <c r="C2384" s="508"/>
      <c r="D2384" s="444" t="s">
        <v>6778</v>
      </c>
      <c r="E2384" s="508"/>
      <c r="F2384" s="508"/>
    </row>
    <row r="2385" spans="1:6" x14ac:dyDescent="0.25">
      <c r="A2385" s="508"/>
      <c r="B2385" s="508"/>
      <c r="C2385" s="508"/>
      <c r="D2385" s="444" t="s">
        <v>6778</v>
      </c>
      <c r="E2385" s="508"/>
      <c r="F2385" s="508"/>
    </row>
    <row r="2386" spans="1:6" x14ac:dyDescent="0.25">
      <c r="A2386" s="508"/>
      <c r="B2386" s="508"/>
      <c r="C2386" s="508"/>
      <c r="D2386" s="444" t="s">
        <v>6778</v>
      </c>
      <c r="E2386" s="508"/>
      <c r="F2386" s="508"/>
    </row>
    <row r="2387" spans="1:6" x14ac:dyDescent="0.25">
      <c r="A2387" s="508"/>
      <c r="B2387" s="508"/>
      <c r="C2387" s="508"/>
      <c r="D2387" s="444" t="s">
        <v>6778</v>
      </c>
      <c r="E2387" s="508"/>
      <c r="F2387" s="508"/>
    </row>
    <row r="2388" spans="1:6" x14ac:dyDescent="0.25">
      <c r="A2388" s="508"/>
      <c r="B2388" s="508"/>
      <c r="C2388" s="508"/>
      <c r="D2388" s="444" t="s">
        <v>6778</v>
      </c>
      <c r="E2388" s="508"/>
      <c r="F2388" s="508"/>
    </row>
    <row r="2389" spans="1:6" x14ac:dyDescent="0.25">
      <c r="A2389" s="508"/>
      <c r="B2389" s="508"/>
      <c r="C2389" s="508"/>
      <c r="D2389" s="444" t="s">
        <v>6778</v>
      </c>
      <c r="E2389" s="508"/>
      <c r="F2389" s="508"/>
    </row>
    <row r="2390" spans="1:6" x14ac:dyDescent="0.25">
      <c r="A2390" s="508"/>
      <c r="B2390" s="508"/>
      <c r="C2390" s="508"/>
      <c r="D2390" s="444" t="s">
        <v>6778</v>
      </c>
      <c r="E2390" s="508"/>
      <c r="F2390" s="508"/>
    </row>
    <row r="2391" spans="1:6" x14ac:dyDescent="0.25">
      <c r="A2391" s="508"/>
      <c r="B2391" s="508"/>
      <c r="C2391" s="508"/>
      <c r="D2391" s="444" t="s">
        <v>6778</v>
      </c>
      <c r="E2391" s="508"/>
      <c r="F2391" s="508"/>
    </row>
    <row r="2392" spans="1:6" x14ac:dyDescent="0.25">
      <c r="A2392" s="508"/>
      <c r="B2392" s="508"/>
      <c r="C2392" s="508"/>
      <c r="D2392" s="444" t="s">
        <v>6778</v>
      </c>
      <c r="E2392" s="508"/>
      <c r="F2392" s="508"/>
    </row>
    <row r="2393" spans="1:6" x14ac:dyDescent="0.25">
      <c r="A2393" s="508"/>
      <c r="B2393" s="508"/>
      <c r="C2393" s="508"/>
      <c r="D2393" s="444" t="s">
        <v>6778</v>
      </c>
      <c r="E2393" s="508"/>
      <c r="F2393" s="508"/>
    </row>
    <row r="2394" spans="1:6" x14ac:dyDescent="0.25">
      <c r="A2394" s="508"/>
      <c r="B2394" s="508"/>
      <c r="C2394" s="508"/>
      <c r="D2394" s="444" t="s">
        <v>6778</v>
      </c>
      <c r="E2394" s="508"/>
      <c r="F2394" s="508"/>
    </row>
    <row r="2395" spans="1:6" x14ac:dyDescent="0.25">
      <c r="A2395" s="508"/>
      <c r="B2395" s="508"/>
      <c r="C2395" s="508"/>
      <c r="D2395" s="444" t="s">
        <v>6778</v>
      </c>
      <c r="E2395" s="508"/>
      <c r="F2395" s="508"/>
    </row>
    <row r="2396" spans="1:6" x14ac:dyDescent="0.25">
      <c r="A2396" s="508"/>
      <c r="B2396" s="508"/>
      <c r="C2396" s="508"/>
      <c r="D2396" s="444" t="s">
        <v>6778</v>
      </c>
      <c r="E2396" s="508"/>
      <c r="F2396" s="508"/>
    </row>
    <row r="2397" spans="1:6" x14ac:dyDescent="0.25">
      <c r="A2397" s="508"/>
      <c r="B2397" s="508"/>
      <c r="C2397" s="508"/>
      <c r="D2397" s="444" t="s">
        <v>6778</v>
      </c>
      <c r="E2397" s="508"/>
      <c r="F2397" s="508"/>
    </row>
    <row r="2398" spans="1:6" x14ac:dyDescent="0.25">
      <c r="A2398" s="508"/>
      <c r="B2398" s="508"/>
      <c r="C2398" s="508"/>
      <c r="D2398" s="444" t="s">
        <v>6778</v>
      </c>
      <c r="E2398" s="508"/>
      <c r="F2398" s="508"/>
    </row>
    <row r="2399" spans="1:6" x14ac:dyDescent="0.25">
      <c r="A2399" s="508"/>
      <c r="B2399" s="508"/>
      <c r="C2399" s="508"/>
      <c r="D2399" s="444" t="s">
        <v>6778</v>
      </c>
      <c r="E2399" s="508"/>
      <c r="F2399" s="508"/>
    </row>
    <row r="2400" spans="1:6" x14ac:dyDescent="0.25">
      <c r="A2400" s="508"/>
      <c r="B2400" s="508"/>
      <c r="C2400" s="508"/>
      <c r="D2400" s="444" t="s">
        <v>6778</v>
      </c>
      <c r="E2400" s="508"/>
      <c r="F2400" s="508"/>
    </row>
    <row r="2401" spans="1:6" x14ac:dyDescent="0.25">
      <c r="A2401" s="508"/>
      <c r="B2401" s="508"/>
      <c r="C2401" s="508"/>
      <c r="D2401" s="444" t="s">
        <v>6778</v>
      </c>
      <c r="E2401" s="508"/>
      <c r="F2401" s="508"/>
    </row>
    <row r="2402" spans="1:6" x14ac:dyDescent="0.25">
      <c r="A2402" s="508"/>
      <c r="B2402" s="508"/>
      <c r="C2402" s="508"/>
      <c r="D2402" s="444" t="s">
        <v>6778</v>
      </c>
      <c r="E2402" s="508"/>
      <c r="F2402" s="508"/>
    </row>
    <row r="2403" spans="1:6" x14ac:dyDescent="0.25">
      <c r="A2403" s="508"/>
      <c r="B2403" s="508"/>
      <c r="C2403" s="508"/>
      <c r="D2403" s="444" t="s">
        <v>6778</v>
      </c>
      <c r="E2403" s="508"/>
      <c r="F2403" s="508"/>
    </row>
    <row r="2404" spans="1:6" x14ac:dyDescent="0.25">
      <c r="A2404" s="508"/>
      <c r="B2404" s="508"/>
      <c r="C2404" s="508"/>
      <c r="D2404" s="444" t="s">
        <v>6778</v>
      </c>
      <c r="E2404" s="508"/>
      <c r="F2404" s="508"/>
    </row>
    <row r="2405" spans="1:6" x14ac:dyDescent="0.25">
      <c r="A2405" s="508"/>
      <c r="B2405" s="508"/>
      <c r="C2405" s="508"/>
      <c r="D2405" s="444" t="s">
        <v>6778</v>
      </c>
      <c r="E2405" s="508"/>
      <c r="F2405" s="508"/>
    </row>
    <row r="2406" spans="1:6" x14ac:dyDescent="0.25">
      <c r="A2406" s="508"/>
      <c r="B2406" s="508"/>
      <c r="C2406" s="508"/>
      <c r="D2406" s="444" t="s">
        <v>6778</v>
      </c>
      <c r="E2406" s="508"/>
      <c r="F2406" s="508"/>
    </row>
    <row r="2407" spans="1:6" x14ac:dyDescent="0.25">
      <c r="A2407" s="508"/>
      <c r="B2407" s="508"/>
      <c r="C2407" s="508"/>
      <c r="D2407" s="444" t="s">
        <v>6778</v>
      </c>
      <c r="E2407" s="508"/>
      <c r="F2407" s="508"/>
    </row>
    <row r="2408" spans="1:6" x14ac:dyDescent="0.25">
      <c r="A2408" s="508"/>
      <c r="B2408" s="508"/>
      <c r="C2408" s="508"/>
      <c r="D2408" s="444" t="s">
        <v>6778</v>
      </c>
      <c r="E2408" s="508"/>
      <c r="F2408" s="508"/>
    </row>
    <row r="2409" spans="1:6" x14ac:dyDescent="0.25">
      <c r="A2409" s="508"/>
      <c r="B2409" s="508"/>
      <c r="C2409" s="508"/>
      <c r="D2409" s="444" t="s">
        <v>6778</v>
      </c>
      <c r="E2409" s="508"/>
      <c r="F2409" s="508"/>
    </row>
    <row r="2410" spans="1:6" x14ac:dyDescent="0.25">
      <c r="A2410" s="508"/>
      <c r="B2410" s="508"/>
      <c r="C2410" s="508"/>
      <c r="D2410" s="444" t="s">
        <v>6778</v>
      </c>
      <c r="E2410" s="508"/>
      <c r="F2410" s="508"/>
    </row>
    <row r="2411" spans="1:6" x14ac:dyDescent="0.25">
      <c r="A2411" s="508"/>
      <c r="B2411" s="508"/>
      <c r="C2411" s="508"/>
      <c r="D2411" s="444" t="s">
        <v>6778</v>
      </c>
      <c r="E2411" s="508"/>
      <c r="F2411" s="508"/>
    </row>
    <row r="2412" spans="1:6" x14ac:dyDescent="0.25">
      <c r="A2412" s="508"/>
      <c r="B2412" s="508"/>
      <c r="C2412" s="508"/>
      <c r="D2412" s="444" t="s">
        <v>6778</v>
      </c>
      <c r="E2412" s="508"/>
      <c r="F2412" s="508"/>
    </row>
    <row r="2413" spans="1:6" x14ac:dyDescent="0.25">
      <c r="A2413" s="508"/>
      <c r="B2413" s="508"/>
      <c r="C2413" s="508"/>
      <c r="D2413" s="444" t="s">
        <v>6778</v>
      </c>
      <c r="E2413" s="508"/>
      <c r="F2413" s="508"/>
    </row>
    <row r="2414" spans="1:6" x14ac:dyDescent="0.25">
      <c r="A2414" s="508"/>
      <c r="B2414" s="508"/>
      <c r="C2414" s="508"/>
      <c r="D2414" s="444" t="s">
        <v>6778</v>
      </c>
      <c r="E2414" s="508"/>
      <c r="F2414" s="508"/>
    </row>
    <row r="2415" spans="1:6" x14ac:dyDescent="0.25">
      <c r="A2415" s="508"/>
      <c r="B2415" s="508"/>
      <c r="C2415" s="508"/>
      <c r="D2415" s="444" t="s">
        <v>6778</v>
      </c>
      <c r="E2415" s="508"/>
      <c r="F2415" s="508"/>
    </row>
    <row r="2416" spans="1:6" x14ac:dyDescent="0.25">
      <c r="A2416" s="508"/>
      <c r="B2416" s="508"/>
      <c r="C2416" s="508"/>
      <c r="D2416" s="444" t="s">
        <v>6778</v>
      </c>
      <c r="E2416" s="508"/>
      <c r="F2416" s="508"/>
    </row>
    <row r="2417" spans="1:6" x14ac:dyDescent="0.25">
      <c r="A2417" s="508"/>
      <c r="B2417" s="508"/>
      <c r="C2417" s="508"/>
      <c r="D2417" s="444" t="s">
        <v>6778</v>
      </c>
      <c r="E2417" s="508"/>
      <c r="F2417" s="508"/>
    </row>
    <row r="2418" spans="1:6" x14ac:dyDescent="0.25">
      <c r="A2418" s="508"/>
      <c r="B2418" s="508"/>
      <c r="C2418" s="508"/>
      <c r="D2418" s="444" t="s">
        <v>6778</v>
      </c>
      <c r="E2418" s="508"/>
      <c r="F2418" s="508"/>
    </row>
    <row r="2419" spans="1:6" x14ac:dyDescent="0.25">
      <c r="A2419" s="508"/>
      <c r="B2419" s="508"/>
      <c r="C2419" s="508"/>
      <c r="D2419" s="444" t="s">
        <v>6778</v>
      </c>
      <c r="E2419" s="508"/>
      <c r="F2419" s="508"/>
    </row>
    <row r="2420" spans="1:6" x14ac:dyDescent="0.25">
      <c r="A2420" s="508"/>
      <c r="B2420" s="508"/>
      <c r="C2420" s="508"/>
      <c r="D2420" s="444" t="s">
        <v>6778</v>
      </c>
      <c r="E2420" s="508"/>
      <c r="F2420" s="508"/>
    </row>
    <row r="2421" spans="1:6" x14ac:dyDescent="0.25">
      <c r="A2421" s="508"/>
      <c r="B2421" s="508"/>
      <c r="C2421" s="508"/>
      <c r="D2421" s="444" t="s">
        <v>6778</v>
      </c>
      <c r="E2421" s="508"/>
      <c r="F2421" s="508"/>
    </row>
    <row r="2422" spans="1:6" x14ac:dyDescent="0.25">
      <c r="A2422" s="508"/>
      <c r="B2422" s="508"/>
      <c r="C2422" s="508"/>
      <c r="D2422" s="444" t="s">
        <v>6778</v>
      </c>
      <c r="E2422" s="508"/>
      <c r="F2422" s="508"/>
    </row>
    <row r="2423" spans="1:6" x14ac:dyDescent="0.25">
      <c r="A2423" s="508"/>
      <c r="B2423" s="508"/>
      <c r="C2423" s="508"/>
      <c r="D2423" s="444" t="s">
        <v>6778</v>
      </c>
      <c r="E2423" s="508"/>
      <c r="F2423" s="508"/>
    </row>
    <row r="2424" spans="1:6" x14ac:dyDescent="0.25">
      <c r="A2424" s="508"/>
      <c r="B2424" s="508"/>
      <c r="C2424" s="508"/>
      <c r="D2424" s="444" t="s">
        <v>6778</v>
      </c>
      <c r="E2424" s="508"/>
      <c r="F2424" s="508"/>
    </row>
    <row r="2425" spans="1:6" x14ac:dyDescent="0.25">
      <c r="A2425" s="508"/>
      <c r="B2425" s="508"/>
      <c r="C2425" s="508"/>
      <c r="D2425" s="444" t="s">
        <v>6778</v>
      </c>
      <c r="E2425" s="508"/>
      <c r="F2425" s="508"/>
    </row>
    <row r="2426" spans="1:6" x14ac:dyDescent="0.25">
      <c r="A2426" s="508"/>
      <c r="B2426" s="508"/>
      <c r="C2426" s="508"/>
      <c r="D2426" s="444" t="s">
        <v>6778</v>
      </c>
      <c r="E2426" s="508"/>
      <c r="F2426" s="508"/>
    </row>
    <row r="2427" spans="1:6" x14ac:dyDescent="0.25">
      <c r="A2427" s="508"/>
      <c r="B2427" s="508"/>
      <c r="C2427" s="508"/>
      <c r="D2427" s="444" t="s">
        <v>6778</v>
      </c>
      <c r="E2427" s="508"/>
      <c r="F2427" s="508"/>
    </row>
    <row r="2428" spans="1:6" x14ac:dyDescent="0.25">
      <c r="A2428" s="508"/>
      <c r="B2428" s="508"/>
      <c r="C2428" s="508"/>
      <c r="D2428" s="444" t="s">
        <v>6778</v>
      </c>
      <c r="E2428" s="508"/>
      <c r="F2428" s="508"/>
    </row>
    <row r="2429" spans="1:6" x14ac:dyDescent="0.25">
      <c r="A2429" s="508"/>
      <c r="B2429" s="508"/>
      <c r="C2429" s="508"/>
      <c r="D2429" s="444" t="s">
        <v>6778</v>
      </c>
      <c r="E2429" s="508"/>
      <c r="F2429" s="508"/>
    </row>
    <row r="2430" spans="1:6" x14ac:dyDescent="0.25">
      <c r="A2430" s="508"/>
      <c r="B2430" s="508"/>
      <c r="C2430" s="508"/>
      <c r="D2430" s="444" t="s">
        <v>6778</v>
      </c>
      <c r="E2430" s="508"/>
      <c r="F2430" s="508"/>
    </row>
    <row r="2431" spans="1:6" x14ac:dyDescent="0.25">
      <c r="A2431" s="508"/>
      <c r="B2431" s="508"/>
      <c r="C2431" s="508"/>
      <c r="D2431" s="444" t="s">
        <v>6778</v>
      </c>
      <c r="E2431" s="508"/>
      <c r="F2431" s="508"/>
    </row>
    <row r="2432" spans="1:6" x14ac:dyDescent="0.25">
      <c r="A2432" s="508"/>
      <c r="B2432" s="508"/>
      <c r="C2432" s="508"/>
      <c r="D2432" s="444" t="s">
        <v>6778</v>
      </c>
      <c r="E2432" s="508"/>
      <c r="F2432" s="508"/>
    </row>
    <row r="2433" spans="1:6" x14ac:dyDescent="0.25">
      <c r="A2433" s="508"/>
      <c r="B2433" s="508"/>
      <c r="C2433" s="508"/>
      <c r="D2433" s="444" t="s">
        <v>6778</v>
      </c>
      <c r="E2433" s="508"/>
      <c r="F2433" s="508"/>
    </row>
    <row r="2434" spans="1:6" x14ac:dyDescent="0.25">
      <c r="A2434" s="508"/>
      <c r="B2434" s="508"/>
      <c r="C2434" s="508"/>
      <c r="D2434" s="444" t="s">
        <v>6778</v>
      </c>
      <c r="E2434" s="508"/>
      <c r="F2434" s="508"/>
    </row>
    <row r="2435" spans="1:6" x14ac:dyDescent="0.25">
      <c r="A2435" s="508"/>
      <c r="B2435" s="508"/>
      <c r="C2435" s="508"/>
      <c r="D2435" s="444" t="s">
        <v>6778</v>
      </c>
      <c r="E2435" s="508"/>
      <c r="F2435" s="508"/>
    </row>
    <row r="2436" spans="1:6" x14ac:dyDescent="0.25">
      <c r="A2436" s="508"/>
      <c r="B2436" s="508"/>
      <c r="C2436" s="508"/>
      <c r="D2436" s="444" t="s">
        <v>6778</v>
      </c>
      <c r="E2436" s="508"/>
      <c r="F2436" s="508"/>
    </row>
    <row r="2437" spans="1:6" x14ac:dyDescent="0.25">
      <c r="A2437" s="508"/>
      <c r="B2437" s="508"/>
      <c r="C2437" s="508"/>
      <c r="D2437" s="444" t="s">
        <v>6778</v>
      </c>
      <c r="E2437" s="508"/>
      <c r="F2437" s="508"/>
    </row>
    <row r="2438" spans="1:6" x14ac:dyDescent="0.25">
      <c r="A2438" s="508"/>
      <c r="B2438" s="508"/>
      <c r="C2438" s="508"/>
      <c r="D2438" s="444" t="s">
        <v>6778</v>
      </c>
      <c r="E2438" s="508"/>
      <c r="F2438" s="508"/>
    </row>
    <row r="2439" spans="1:6" x14ac:dyDescent="0.25">
      <c r="A2439" s="508"/>
      <c r="B2439" s="508"/>
      <c r="C2439" s="508"/>
      <c r="D2439" s="444" t="s">
        <v>6778</v>
      </c>
      <c r="E2439" s="508"/>
      <c r="F2439" s="508"/>
    </row>
    <row r="2440" spans="1:6" x14ac:dyDescent="0.25">
      <c r="A2440" s="508"/>
      <c r="B2440" s="508"/>
      <c r="C2440" s="508"/>
      <c r="D2440" s="444" t="s">
        <v>6778</v>
      </c>
      <c r="E2440" s="508"/>
      <c r="F2440" s="508"/>
    </row>
    <row r="2441" spans="1:6" x14ac:dyDescent="0.25">
      <c r="A2441" s="508"/>
      <c r="B2441" s="508"/>
      <c r="C2441" s="508"/>
      <c r="D2441" s="444" t="s">
        <v>6778</v>
      </c>
      <c r="E2441" s="508"/>
      <c r="F2441" s="508"/>
    </row>
    <row r="2442" spans="1:6" x14ac:dyDescent="0.25">
      <c r="A2442" s="508"/>
      <c r="B2442" s="508"/>
      <c r="C2442" s="508"/>
      <c r="D2442" s="444" t="s">
        <v>6778</v>
      </c>
      <c r="E2442" s="508"/>
      <c r="F2442" s="508"/>
    </row>
    <row r="2443" spans="1:6" x14ac:dyDescent="0.25">
      <c r="A2443" s="508"/>
      <c r="B2443" s="508"/>
      <c r="C2443" s="508"/>
      <c r="D2443" s="444" t="s">
        <v>6778</v>
      </c>
      <c r="E2443" s="508"/>
      <c r="F2443" s="508"/>
    </row>
    <row r="2444" spans="1:6" x14ac:dyDescent="0.25">
      <c r="A2444" s="508"/>
      <c r="B2444" s="508"/>
      <c r="C2444" s="508"/>
      <c r="D2444" s="444" t="s">
        <v>6778</v>
      </c>
      <c r="E2444" s="508"/>
      <c r="F2444" s="508"/>
    </row>
    <row r="2445" spans="1:6" x14ac:dyDescent="0.25">
      <c r="A2445" s="508"/>
      <c r="B2445" s="508"/>
      <c r="C2445" s="508"/>
      <c r="D2445" s="444" t="s">
        <v>6778</v>
      </c>
      <c r="E2445" s="508"/>
      <c r="F2445" s="508"/>
    </row>
    <row r="2446" spans="1:6" x14ac:dyDescent="0.25">
      <c r="A2446" s="508"/>
      <c r="B2446" s="508"/>
      <c r="C2446" s="508"/>
      <c r="D2446" s="444" t="s">
        <v>6778</v>
      </c>
      <c r="E2446" s="508"/>
      <c r="F2446" s="508"/>
    </row>
    <row r="2447" spans="1:6" x14ac:dyDescent="0.25">
      <c r="A2447" s="508"/>
      <c r="B2447" s="508"/>
      <c r="C2447" s="508"/>
      <c r="D2447" s="444" t="s">
        <v>6778</v>
      </c>
      <c r="E2447" s="508"/>
      <c r="F2447" s="508"/>
    </row>
    <row r="2448" spans="1:6" x14ac:dyDescent="0.25">
      <c r="A2448" s="508"/>
      <c r="B2448" s="508"/>
      <c r="C2448" s="508"/>
      <c r="D2448" s="444" t="s">
        <v>6778</v>
      </c>
      <c r="E2448" s="508"/>
      <c r="F2448" s="508"/>
    </row>
    <row r="2449" spans="1:6" x14ac:dyDescent="0.25">
      <c r="A2449" s="508"/>
      <c r="B2449" s="508"/>
      <c r="C2449" s="508"/>
      <c r="D2449" s="444" t="s">
        <v>6778</v>
      </c>
      <c r="E2449" s="508"/>
      <c r="F2449" s="508"/>
    </row>
    <row r="2450" spans="1:6" x14ac:dyDescent="0.25">
      <c r="A2450" s="508"/>
      <c r="B2450" s="508"/>
      <c r="C2450" s="508"/>
      <c r="D2450" s="444" t="s">
        <v>6778</v>
      </c>
      <c r="E2450" s="508"/>
      <c r="F2450" s="508"/>
    </row>
    <row r="2451" spans="1:6" x14ac:dyDescent="0.25">
      <c r="A2451" s="508"/>
      <c r="B2451" s="508"/>
      <c r="C2451" s="508"/>
      <c r="D2451" s="444" t="s">
        <v>6778</v>
      </c>
      <c r="E2451" s="508"/>
      <c r="F2451" s="508"/>
    </row>
    <row r="2452" spans="1:6" x14ac:dyDescent="0.25">
      <c r="A2452" s="508"/>
      <c r="B2452" s="508"/>
      <c r="C2452" s="508"/>
      <c r="D2452" s="444" t="s">
        <v>6778</v>
      </c>
      <c r="E2452" s="508"/>
      <c r="F2452" s="508"/>
    </row>
    <row r="2453" spans="1:6" x14ac:dyDescent="0.25">
      <c r="A2453" s="508"/>
      <c r="B2453" s="508"/>
      <c r="C2453" s="508"/>
      <c r="D2453" s="444" t="s">
        <v>6778</v>
      </c>
      <c r="E2453" s="508"/>
      <c r="F2453" s="508"/>
    </row>
    <row r="2454" spans="1:6" x14ac:dyDescent="0.25">
      <c r="A2454" s="508"/>
      <c r="B2454" s="508"/>
      <c r="C2454" s="508"/>
      <c r="D2454" s="444" t="s">
        <v>6778</v>
      </c>
      <c r="E2454" s="508"/>
      <c r="F2454" s="508"/>
    </row>
    <row r="2455" spans="1:6" x14ac:dyDescent="0.25">
      <c r="A2455" s="508"/>
      <c r="B2455" s="508"/>
      <c r="C2455" s="508"/>
      <c r="D2455" s="444" t="s">
        <v>6778</v>
      </c>
      <c r="E2455" s="508"/>
      <c r="F2455" s="508"/>
    </row>
    <row r="2456" spans="1:6" x14ac:dyDescent="0.25">
      <c r="A2456" s="508"/>
      <c r="B2456" s="508"/>
      <c r="C2456" s="508"/>
      <c r="D2456" s="444" t="s">
        <v>6778</v>
      </c>
      <c r="E2456" s="508"/>
      <c r="F2456" s="508"/>
    </row>
    <row r="2457" spans="1:6" x14ac:dyDescent="0.25">
      <c r="A2457" s="508"/>
      <c r="B2457" s="508"/>
      <c r="C2457" s="508"/>
      <c r="D2457" s="444" t="s">
        <v>6778</v>
      </c>
      <c r="E2457" s="508"/>
      <c r="F2457" s="508"/>
    </row>
    <row r="2458" spans="1:6" x14ac:dyDescent="0.25">
      <c r="A2458" s="508"/>
      <c r="B2458" s="508"/>
      <c r="C2458" s="508"/>
      <c r="D2458" s="444" t="s">
        <v>6778</v>
      </c>
      <c r="E2458" s="508"/>
      <c r="F2458" s="508"/>
    </row>
    <row r="2459" spans="1:6" x14ac:dyDescent="0.25">
      <c r="A2459" s="508"/>
      <c r="B2459" s="508"/>
      <c r="C2459" s="508"/>
      <c r="D2459" s="444" t="s">
        <v>6778</v>
      </c>
      <c r="E2459" s="508"/>
      <c r="F2459" s="508"/>
    </row>
    <row r="2460" spans="1:6" x14ac:dyDescent="0.25">
      <c r="A2460" s="508"/>
      <c r="B2460" s="508"/>
      <c r="C2460" s="508"/>
      <c r="D2460" s="444" t="s">
        <v>6778</v>
      </c>
      <c r="E2460" s="508"/>
      <c r="F2460" s="508"/>
    </row>
    <row r="2461" spans="1:6" x14ac:dyDescent="0.25">
      <c r="A2461" s="508"/>
      <c r="B2461" s="508"/>
      <c r="C2461" s="508"/>
      <c r="D2461" s="444" t="s">
        <v>6778</v>
      </c>
      <c r="E2461" s="508"/>
      <c r="F2461" s="508"/>
    </row>
    <row r="2462" spans="1:6" x14ac:dyDescent="0.25">
      <c r="A2462" s="508"/>
      <c r="B2462" s="508"/>
      <c r="C2462" s="508"/>
      <c r="D2462" s="444" t="s">
        <v>6778</v>
      </c>
      <c r="E2462" s="508"/>
      <c r="F2462" s="508"/>
    </row>
    <row r="2463" spans="1:6" x14ac:dyDescent="0.25">
      <c r="A2463" s="508"/>
      <c r="B2463" s="508"/>
      <c r="C2463" s="508"/>
      <c r="D2463" s="444" t="s">
        <v>6778</v>
      </c>
      <c r="E2463" s="508"/>
      <c r="F2463" s="508"/>
    </row>
    <row r="2464" spans="1:6" x14ac:dyDescent="0.25">
      <c r="A2464" s="508"/>
      <c r="B2464" s="508"/>
      <c r="C2464" s="508"/>
      <c r="D2464" s="444" t="s">
        <v>6778</v>
      </c>
      <c r="E2464" s="508"/>
      <c r="F2464" s="508"/>
    </row>
    <row r="2465" spans="1:6" x14ac:dyDescent="0.25">
      <c r="A2465" s="508"/>
      <c r="B2465" s="508"/>
      <c r="C2465" s="508"/>
      <c r="D2465" s="444" t="s">
        <v>6778</v>
      </c>
      <c r="E2465" s="508"/>
      <c r="F2465" s="508"/>
    </row>
    <row r="2466" spans="1:6" x14ac:dyDescent="0.25">
      <c r="A2466" s="508"/>
      <c r="B2466" s="508"/>
      <c r="C2466" s="508"/>
      <c r="D2466" s="444" t="s">
        <v>6778</v>
      </c>
      <c r="E2466" s="508"/>
      <c r="F2466" s="508"/>
    </row>
    <row r="2467" spans="1:6" x14ac:dyDescent="0.25">
      <c r="A2467" s="508"/>
      <c r="B2467" s="508"/>
      <c r="C2467" s="508"/>
      <c r="D2467" s="444" t="s">
        <v>6778</v>
      </c>
      <c r="E2467" s="508"/>
      <c r="F2467" s="508"/>
    </row>
    <row r="2468" spans="1:6" x14ac:dyDescent="0.25">
      <c r="A2468" s="508"/>
      <c r="B2468" s="508"/>
      <c r="C2468" s="508"/>
      <c r="D2468" s="444" t="s">
        <v>6778</v>
      </c>
      <c r="E2468" s="508"/>
      <c r="F2468" s="508"/>
    </row>
    <row r="2469" spans="1:6" x14ac:dyDescent="0.25">
      <c r="A2469" s="508"/>
      <c r="B2469" s="508"/>
      <c r="C2469" s="508"/>
      <c r="D2469" s="444" t="s">
        <v>6778</v>
      </c>
      <c r="E2469" s="508"/>
      <c r="F2469" s="508"/>
    </row>
    <row r="2470" spans="1:6" x14ac:dyDescent="0.25">
      <c r="A2470" s="508"/>
      <c r="B2470" s="508"/>
      <c r="C2470" s="508"/>
      <c r="D2470" s="444" t="s">
        <v>6778</v>
      </c>
      <c r="E2470" s="508"/>
      <c r="F2470" s="508"/>
    </row>
    <row r="2471" spans="1:6" x14ac:dyDescent="0.25">
      <c r="A2471" s="508"/>
      <c r="B2471" s="508"/>
      <c r="C2471" s="508"/>
      <c r="D2471" s="444" t="s">
        <v>6778</v>
      </c>
      <c r="E2471" s="508"/>
      <c r="F2471" s="508"/>
    </row>
    <row r="2472" spans="1:6" x14ac:dyDescent="0.25">
      <c r="A2472" s="508"/>
      <c r="B2472" s="508"/>
      <c r="C2472" s="508"/>
      <c r="D2472" s="444" t="s">
        <v>6778</v>
      </c>
      <c r="E2472" s="508"/>
      <c r="F2472" s="508"/>
    </row>
    <row r="2473" spans="1:6" x14ac:dyDescent="0.25">
      <c r="A2473" s="508"/>
      <c r="B2473" s="508"/>
      <c r="C2473" s="508"/>
      <c r="D2473" s="444" t="s">
        <v>6778</v>
      </c>
      <c r="E2473" s="508"/>
      <c r="F2473" s="508"/>
    </row>
    <row r="2474" spans="1:6" x14ac:dyDescent="0.25">
      <c r="A2474" s="508"/>
      <c r="B2474" s="508"/>
      <c r="C2474" s="508"/>
      <c r="D2474" s="444" t="s">
        <v>6778</v>
      </c>
      <c r="E2474" s="508"/>
      <c r="F2474" s="508"/>
    </row>
    <row r="2475" spans="1:6" x14ac:dyDescent="0.25">
      <c r="A2475" s="508"/>
      <c r="B2475" s="508"/>
      <c r="C2475" s="508"/>
      <c r="D2475" s="444" t="s">
        <v>6778</v>
      </c>
      <c r="E2475" s="508"/>
      <c r="F2475" s="508"/>
    </row>
    <row r="2476" spans="1:6" x14ac:dyDescent="0.25">
      <c r="A2476" s="508"/>
      <c r="B2476" s="508"/>
      <c r="C2476" s="508"/>
      <c r="D2476" s="444" t="s">
        <v>6778</v>
      </c>
      <c r="E2476" s="508"/>
      <c r="F2476" s="508"/>
    </row>
    <row r="2477" spans="1:6" x14ac:dyDescent="0.25">
      <c r="A2477" s="508"/>
      <c r="B2477" s="508"/>
      <c r="C2477" s="508"/>
      <c r="D2477" s="444" t="s">
        <v>6778</v>
      </c>
      <c r="E2477" s="508"/>
      <c r="F2477" s="508"/>
    </row>
    <row r="2478" spans="1:6" x14ac:dyDescent="0.25">
      <c r="A2478" s="508"/>
      <c r="B2478" s="508"/>
      <c r="C2478" s="508"/>
      <c r="D2478" s="444" t="s">
        <v>6778</v>
      </c>
      <c r="E2478" s="508"/>
      <c r="F2478" s="508"/>
    </row>
    <row r="2479" spans="1:6" x14ac:dyDescent="0.25">
      <c r="A2479" s="508"/>
      <c r="B2479" s="508"/>
      <c r="C2479" s="508"/>
      <c r="D2479" s="444" t="s">
        <v>6778</v>
      </c>
      <c r="E2479" s="508"/>
      <c r="F2479" s="508"/>
    </row>
    <row r="2480" spans="1:6" x14ac:dyDescent="0.25">
      <c r="A2480" s="508"/>
      <c r="B2480" s="508"/>
      <c r="C2480" s="508"/>
      <c r="D2480" s="444" t="s">
        <v>6778</v>
      </c>
      <c r="E2480" s="508"/>
      <c r="F2480" s="508"/>
    </row>
    <row r="2481" spans="1:6" x14ac:dyDescent="0.25">
      <c r="A2481" s="508"/>
      <c r="B2481" s="508"/>
      <c r="C2481" s="508"/>
      <c r="D2481" s="444" t="s">
        <v>6778</v>
      </c>
      <c r="E2481" s="508"/>
      <c r="F2481" s="508"/>
    </row>
    <row r="2482" spans="1:6" x14ac:dyDescent="0.25">
      <c r="A2482" s="508"/>
      <c r="B2482" s="508"/>
      <c r="C2482" s="508"/>
      <c r="D2482" s="444" t="s">
        <v>6778</v>
      </c>
      <c r="E2482" s="508"/>
      <c r="F2482" s="508"/>
    </row>
    <row r="2483" spans="1:6" x14ac:dyDescent="0.25">
      <c r="A2483" s="508"/>
      <c r="B2483" s="508"/>
      <c r="C2483" s="508"/>
      <c r="D2483" s="444" t="s">
        <v>6778</v>
      </c>
      <c r="E2483" s="508"/>
      <c r="F2483" s="508"/>
    </row>
    <row r="2484" spans="1:6" x14ac:dyDescent="0.25">
      <c r="A2484" s="508"/>
      <c r="B2484" s="508"/>
      <c r="C2484" s="508"/>
      <c r="D2484" s="444" t="s">
        <v>6778</v>
      </c>
      <c r="E2484" s="508"/>
      <c r="F2484" s="508"/>
    </row>
    <row r="2485" spans="1:6" x14ac:dyDescent="0.25">
      <c r="A2485" s="508"/>
      <c r="B2485" s="508"/>
      <c r="C2485" s="508"/>
      <c r="D2485" s="444" t="s">
        <v>6778</v>
      </c>
      <c r="E2485" s="508"/>
      <c r="F2485" s="508"/>
    </row>
    <row r="2486" spans="1:6" x14ac:dyDescent="0.25">
      <c r="A2486" s="508"/>
      <c r="B2486" s="508"/>
      <c r="C2486" s="508"/>
      <c r="D2486" s="444" t="s">
        <v>6778</v>
      </c>
      <c r="E2486" s="508"/>
      <c r="F2486" s="508"/>
    </row>
    <row r="2487" spans="1:6" x14ac:dyDescent="0.25">
      <c r="A2487" s="508"/>
      <c r="B2487" s="508"/>
      <c r="C2487" s="508"/>
      <c r="D2487" s="444" t="s">
        <v>6778</v>
      </c>
      <c r="E2487" s="508"/>
      <c r="F2487" s="508"/>
    </row>
    <row r="2488" spans="1:6" x14ac:dyDescent="0.25">
      <c r="A2488" s="508"/>
      <c r="B2488" s="508"/>
      <c r="C2488" s="508"/>
      <c r="D2488" s="444" t="s">
        <v>6778</v>
      </c>
      <c r="E2488" s="508"/>
      <c r="F2488" s="508"/>
    </row>
    <row r="2489" spans="1:6" x14ac:dyDescent="0.25">
      <c r="A2489" s="508"/>
      <c r="B2489" s="508"/>
      <c r="C2489" s="508"/>
      <c r="D2489" s="444" t="s">
        <v>6778</v>
      </c>
      <c r="E2489" s="508"/>
      <c r="F2489" s="508"/>
    </row>
    <row r="2490" spans="1:6" x14ac:dyDescent="0.25">
      <c r="A2490" s="508"/>
      <c r="B2490" s="508"/>
      <c r="C2490" s="508"/>
      <c r="D2490" s="444" t="s">
        <v>6778</v>
      </c>
      <c r="E2490" s="508"/>
      <c r="F2490" s="508"/>
    </row>
    <row r="2491" spans="1:6" x14ac:dyDescent="0.25">
      <c r="A2491" s="508"/>
      <c r="B2491" s="508"/>
      <c r="C2491" s="508"/>
      <c r="D2491" s="444" t="s">
        <v>6778</v>
      </c>
      <c r="E2491" s="508"/>
      <c r="F2491" s="508"/>
    </row>
    <row r="2492" spans="1:6" x14ac:dyDescent="0.25">
      <c r="A2492" s="508"/>
      <c r="B2492" s="508"/>
      <c r="C2492" s="508"/>
      <c r="D2492" s="444" t="s">
        <v>6778</v>
      </c>
      <c r="E2492" s="508"/>
      <c r="F2492" s="508"/>
    </row>
    <row r="2493" spans="1:6" x14ac:dyDescent="0.25">
      <c r="A2493" s="508"/>
      <c r="B2493" s="508"/>
      <c r="C2493" s="508"/>
      <c r="D2493" s="444" t="s">
        <v>6778</v>
      </c>
      <c r="E2493" s="508"/>
      <c r="F2493" s="508"/>
    </row>
    <row r="2494" spans="1:6" x14ac:dyDescent="0.25">
      <c r="A2494" s="508"/>
      <c r="B2494" s="508"/>
      <c r="C2494" s="508"/>
      <c r="D2494" s="444" t="s">
        <v>6778</v>
      </c>
      <c r="E2494" s="508"/>
      <c r="F2494" s="508"/>
    </row>
    <row r="2495" spans="1:6" x14ac:dyDescent="0.25">
      <c r="A2495" s="508"/>
      <c r="B2495" s="508"/>
      <c r="C2495" s="508"/>
      <c r="D2495" s="444" t="s">
        <v>6778</v>
      </c>
      <c r="E2495" s="508"/>
      <c r="F2495" s="508"/>
    </row>
    <row r="2496" spans="1:6" x14ac:dyDescent="0.25">
      <c r="A2496" s="508"/>
      <c r="B2496" s="508"/>
      <c r="C2496" s="508"/>
      <c r="D2496" s="444" t="s">
        <v>6778</v>
      </c>
      <c r="E2496" s="508"/>
      <c r="F2496" s="508"/>
    </row>
    <row r="2497" spans="1:6" x14ac:dyDescent="0.25">
      <c r="A2497" s="508"/>
      <c r="B2497" s="508"/>
      <c r="C2497" s="508"/>
      <c r="D2497" s="444" t="s">
        <v>6778</v>
      </c>
      <c r="E2497" s="508"/>
      <c r="F2497" s="508"/>
    </row>
    <row r="2498" spans="1:6" x14ac:dyDescent="0.25">
      <c r="A2498" s="508"/>
      <c r="B2498" s="508"/>
      <c r="C2498" s="508"/>
      <c r="D2498" s="444" t="s">
        <v>6778</v>
      </c>
      <c r="E2498" s="508"/>
      <c r="F2498" s="508"/>
    </row>
    <row r="2499" spans="1:6" x14ac:dyDescent="0.25">
      <c r="A2499" s="508"/>
      <c r="B2499" s="508"/>
      <c r="C2499" s="508"/>
      <c r="D2499" s="444" t="s">
        <v>6778</v>
      </c>
      <c r="E2499" s="508"/>
      <c r="F2499" s="508"/>
    </row>
    <row r="2500" spans="1:6" x14ac:dyDescent="0.25">
      <c r="A2500" s="508"/>
      <c r="B2500" s="508"/>
      <c r="C2500" s="508"/>
      <c r="D2500" s="444" t="s">
        <v>6778</v>
      </c>
      <c r="E2500" s="508"/>
      <c r="F2500" s="508"/>
    </row>
    <row r="2501" spans="1:6" x14ac:dyDescent="0.25">
      <c r="A2501" s="508"/>
      <c r="B2501" s="508"/>
      <c r="C2501" s="508"/>
      <c r="D2501" s="444" t="s">
        <v>6778</v>
      </c>
      <c r="E2501" s="508"/>
      <c r="F2501" s="508"/>
    </row>
    <row r="2502" spans="1:6" x14ac:dyDescent="0.25">
      <c r="A2502" s="508"/>
      <c r="B2502" s="508"/>
      <c r="C2502" s="508"/>
      <c r="D2502" s="444" t="s">
        <v>6778</v>
      </c>
      <c r="E2502" s="508"/>
      <c r="F2502" s="508"/>
    </row>
    <row r="2503" spans="1:6" x14ac:dyDescent="0.25">
      <c r="A2503" s="508"/>
      <c r="B2503" s="508"/>
      <c r="C2503" s="508"/>
      <c r="D2503" s="444" t="s">
        <v>6778</v>
      </c>
      <c r="E2503" s="508"/>
      <c r="F2503" s="508"/>
    </row>
    <row r="2504" spans="1:6" x14ac:dyDescent="0.25">
      <c r="A2504" s="508"/>
      <c r="B2504" s="508"/>
      <c r="C2504" s="508"/>
      <c r="D2504" s="444" t="s">
        <v>6778</v>
      </c>
      <c r="E2504" s="508"/>
      <c r="F2504" s="508"/>
    </row>
    <row r="2505" spans="1:6" x14ac:dyDescent="0.25">
      <c r="A2505" s="508"/>
      <c r="B2505" s="508"/>
      <c r="C2505" s="508"/>
      <c r="D2505" s="444" t="s">
        <v>6778</v>
      </c>
      <c r="E2505" s="508"/>
      <c r="F2505" s="508"/>
    </row>
    <row r="2506" spans="1:6" x14ac:dyDescent="0.25">
      <c r="A2506" s="508"/>
      <c r="B2506" s="508"/>
      <c r="C2506" s="508"/>
      <c r="D2506" s="444" t="s">
        <v>6778</v>
      </c>
      <c r="E2506" s="508"/>
      <c r="F2506" s="508"/>
    </row>
    <row r="2507" spans="1:6" x14ac:dyDescent="0.25">
      <c r="A2507" s="508"/>
      <c r="B2507" s="508"/>
      <c r="C2507" s="508"/>
      <c r="D2507" s="444" t="s">
        <v>6778</v>
      </c>
      <c r="E2507" s="508"/>
      <c r="F2507" s="508"/>
    </row>
    <row r="2508" spans="1:6" x14ac:dyDescent="0.25">
      <c r="A2508" s="508"/>
      <c r="B2508" s="508"/>
      <c r="C2508" s="508"/>
      <c r="D2508" s="444" t="s">
        <v>6778</v>
      </c>
      <c r="E2508" s="508"/>
      <c r="F2508" s="508"/>
    </row>
    <row r="2509" spans="1:6" x14ac:dyDescent="0.25">
      <c r="A2509" s="508"/>
      <c r="B2509" s="508"/>
      <c r="C2509" s="508"/>
      <c r="D2509" s="444" t="s">
        <v>6778</v>
      </c>
      <c r="E2509" s="508"/>
      <c r="F2509" s="508"/>
    </row>
    <row r="2510" spans="1:6" x14ac:dyDescent="0.25">
      <c r="A2510" s="508"/>
      <c r="B2510" s="508"/>
      <c r="C2510" s="508"/>
      <c r="D2510" s="444" t="s">
        <v>6778</v>
      </c>
      <c r="E2510" s="508"/>
      <c r="F2510" s="508"/>
    </row>
    <row r="2511" spans="1:6" x14ac:dyDescent="0.25">
      <c r="A2511" s="508"/>
      <c r="B2511" s="508"/>
      <c r="C2511" s="508"/>
      <c r="D2511" s="444" t="s">
        <v>6778</v>
      </c>
      <c r="E2511" s="508"/>
      <c r="F2511" s="508"/>
    </row>
    <row r="2512" spans="1:6" x14ac:dyDescent="0.25">
      <c r="A2512" s="508"/>
      <c r="B2512" s="508"/>
      <c r="C2512" s="508"/>
      <c r="D2512" s="444" t="s">
        <v>6778</v>
      </c>
      <c r="E2512" s="508"/>
      <c r="F2512" s="508"/>
    </row>
    <row r="2513" spans="1:6" x14ac:dyDescent="0.25">
      <c r="A2513" s="508"/>
      <c r="B2513" s="508"/>
      <c r="C2513" s="508"/>
      <c r="D2513" s="444" t="s">
        <v>6778</v>
      </c>
      <c r="E2513" s="508"/>
      <c r="F2513" s="508"/>
    </row>
    <row r="2514" spans="1:6" x14ac:dyDescent="0.25">
      <c r="A2514" s="508"/>
      <c r="B2514" s="508"/>
      <c r="C2514" s="508"/>
      <c r="D2514" s="444" t="s">
        <v>6778</v>
      </c>
      <c r="E2514" s="508"/>
      <c r="F2514" s="508"/>
    </row>
    <row r="2515" spans="1:6" x14ac:dyDescent="0.25">
      <c r="A2515" s="508"/>
      <c r="B2515" s="508"/>
      <c r="C2515" s="508"/>
      <c r="D2515" s="444" t="s">
        <v>6778</v>
      </c>
      <c r="E2515" s="508"/>
      <c r="F2515" s="508"/>
    </row>
    <row r="2516" spans="1:6" x14ac:dyDescent="0.25">
      <c r="A2516" s="508"/>
      <c r="B2516" s="508"/>
      <c r="C2516" s="508"/>
      <c r="D2516" s="444" t="s">
        <v>6778</v>
      </c>
      <c r="E2516" s="508"/>
      <c r="F2516" s="508"/>
    </row>
    <row r="2517" spans="1:6" x14ac:dyDescent="0.25">
      <c r="A2517" s="508"/>
      <c r="B2517" s="508"/>
      <c r="C2517" s="508"/>
      <c r="D2517" s="444" t="s">
        <v>6778</v>
      </c>
      <c r="E2517" s="508"/>
      <c r="F2517" s="508"/>
    </row>
    <row r="2518" spans="1:6" x14ac:dyDescent="0.25">
      <c r="A2518" s="508"/>
      <c r="B2518" s="508"/>
      <c r="C2518" s="508"/>
      <c r="D2518" s="444" t="s">
        <v>6778</v>
      </c>
      <c r="E2518" s="508"/>
      <c r="F2518" s="508"/>
    </row>
    <row r="2519" spans="1:6" x14ac:dyDescent="0.25">
      <c r="A2519" s="508"/>
      <c r="B2519" s="508"/>
      <c r="C2519" s="508"/>
      <c r="D2519" s="444" t="s">
        <v>6778</v>
      </c>
      <c r="E2519" s="508"/>
      <c r="F2519" s="508"/>
    </row>
    <row r="2520" spans="1:6" x14ac:dyDescent="0.25">
      <c r="A2520" s="508"/>
      <c r="B2520" s="508"/>
      <c r="C2520" s="508"/>
      <c r="D2520" s="444" t="s">
        <v>6778</v>
      </c>
      <c r="E2520" s="508"/>
      <c r="F2520" s="508"/>
    </row>
    <row r="2521" spans="1:6" x14ac:dyDescent="0.25">
      <c r="A2521" s="508"/>
      <c r="B2521" s="508"/>
      <c r="C2521" s="508"/>
      <c r="D2521" s="444" t="s">
        <v>6778</v>
      </c>
      <c r="E2521" s="508"/>
      <c r="F2521" s="508"/>
    </row>
    <row r="2522" spans="1:6" x14ac:dyDescent="0.25">
      <c r="A2522" s="508"/>
      <c r="B2522" s="508"/>
      <c r="C2522" s="508"/>
      <c r="D2522" s="444" t="s">
        <v>6778</v>
      </c>
      <c r="E2522" s="508"/>
      <c r="F2522" s="508"/>
    </row>
    <row r="2523" spans="1:6" x14ac:dyDescent="0.25">
      <c r="A2523" s="508"/>
      <c r="B2523" s="508"/>
      <c r="C2523" s="508"/>
      <c r="D2523" s="444" t="s">
        <v>6778</v>
      </c>
      <c r="E2523" s="508"/>
      <c r="F2523" s="508"/>
    </row>
    <row r="2524" spans="1:6" x14ac:dyDescent="0.25">
      <c r="A2524" s="508"/>
      <c r="B2524" s="508"/>
      <c r="C2524" s="508"/>
      <c r="D2524" s="444" t="s">
        <v>6778</v>
      </c>
      <c r="E2524" s="508"/>
      <c r="F2524" s="508"/>
    </row>
    <row r="2525" spans="1:6" x14ac:dyDescent="0.25">
      <c r="A2525" s="508"/>
      <c r="B2525" s="508"/>
      <c r="C2525" s="508"/>
      <c r="D2525" s="444" t="s">
        <v>6778</v>
      </c>
      <c r="E2525" s="508"/>
      <c r="F2525" s="508"/>
    </row>
    <row r="2526" spans="1:6" x14ac:dyDescent="0.25">
      <c r="A2526" s="508"/>
      <c r="B2526" s="508"/>
      <c r="C2526" s="508"/>
      <c r="D2526" s="444" t="s">
        <v>6778</v>
      </c>
      <c r="E2526" s="508"/>
      <c r="F2526" s="508"/>
    </row>
    <row r="2527" spans="1:6" x14ac:dyDescent="0.25">
      <c r="A2527" s="508"/>
      <c r="B2527" s="508"/>
      <c r="C2527" s="508"/>
      <c r="D2527" s="444" t="s">
        <v>6778</v>
      </c>
      <c r="E2527" s="508"/>
      <c r="F2527" s="508"/>
    </row>
    <row r="2528" spans="1:6" x14ac:dyDescent="0.25">
      <c r="A2528" s="508"/>
      <c r="B2528" s="508"/>
      <c r="C2528" s="508"/>
      <c r="D2528" s="444" t="s">
        <v>6778</v>
      </c>
      <c r="E2528" s="508"/>
      <c r="F2528" s="508"/>
    </row>
    <row r="2529" spans="1:6" x14ac:dyDescent="0.25">
      <c r="A2529" s="508"/>
      <c r="B2529" s="508"/>
      <c r="C2529" s="508"/>
      <c r="D2529" s="444" t="s">
        <v>6778</v>
      </c>
      <c r="E2529" s="508"/>
      <c r="F2529" s="508"/>
    </row>
    <row r="2530" spans="1:6" x14ac:dyDescent="0.25">
      <c r="A2530" s="508"/>
      <c r="B2530" s="508"/>
      <c r="C2530" s="508"/>
      <c r="D2530" s="444" t="s">
        <v>6778</v>
      </c>
      <c r="E2530" s="508"/>
      <c r="F2530" s="508"/>
    </row>
    <row r="2531" spans="1:6" x14ac:dyDescent="0.25">
      <c r="A2531" s="508"/>
      <c r="B2531" s="508"/>
      <c r="C2531" s="508"/>
      <c r="D2531" s="444" t="s">
        <v>6778</v>
      </c>
      <c r="E2531" s="508"/>
      <c r="F2531" s="508"/>
    </row>
    <row r="2532" spans="1:6" x14ac:dyDescent="0.25">
      <c r="A2532" s="508"/>
      <c r="B2532" s="508"/>
      <c r="C2532" s="508"/>
      <c r="D2532" s="444" t="s">
        <v>6778</v>
      </c>
      <c r="E2532" s="508"/>
      <c r="F2532" s="508"/>
    </row>
    <row r="2533" spans="1:6" x14ac:dyDescent="0.25">
      <c r="A2533" s="508"/>
      <c r="B2533" s="508"/>
      <c r="C2533" s="508"/>
      <c r="D2533" s="444" t="s">
        <v>6778</v>
      </c>
      <c r="E2533" s="508"/>
      <c r="F2533" s="508"/>
    </row>
    <row r="2534" spans="1:6" x14ac:dyDescent="0.25">
      <c r="A2534" s="508"/>
      <c r="B2534" s="508"/>
      <c r="C2534" s="508"/>
      <c r="D2534" s="444" t="s">
        <v>6778</v>
      </c>
      <c r="E2534" s="508"/>
      <c r="F2534" s="508"/>
    </row>
    <row r="2535" spans="1:6" x14ac:dyDescent="0.25">
      <c r="A2535" s="508"/>
      <c r="B2535" s="508"/>
      <c r="C2535" s="508"/>
      <c r="D2535" s="444" t="s">
        <v>6778</v>
      </c>
      <c r="E2535" s="508"/>
      <c r="F2535" s="508"/>
    </row>
    <row r="2536" spans="1:6" x14ac:dyDescent="0.25">
      <c r="A2536" s="508"/>
      <c r="B2536" s="508"/>
      <c r="C2536" s="508"/>
      <c r="D2536" s="444" t="s">
        <v>6778</v>
      </c>
      <c r="E2536" s="508"/>
      <c r="F2536" s="508"/>
    </row>
    <row r="2537" spans="1:6" x14ac:dyDescent="0.25">
      <c r="A2537" s="508"/>
      <c r="B2537" s="508"/>
      <c r="C2537" s="508"/>
      <c r="D2537" s="444" t="s">
        <v>6778</v>
      </c>
      <c r="E2537" s="508"/>
      <c r="F2537" s="508"/>
    </row>
    <row r="2538" spans="1:6" x14ac:dyDescent="0.25">
      <c r="A2538" s="508"/>
      <c r="B2538" s="508"/>
      <c r="C2538" s="508"/>
      <c r="D2538" s="444" t="s">
        <v>6778</v>
      </c>
      <c r="E2538" s="508"/>
      <c r="F2538" s="508"/>
    </row>
    <row r="2539" spans="1:6" x14ac:dyDescent="0.25">
      <c r="A2539" s="508"/>
      <c r="B2539" s="508"/>
      <c r="C2539" s="508"/>
      <c r="D2539" s="444" t="s">
        <v>6778</v>
      </c>
      <c r="E2539" s="508"/>
      <c r="F2539" s="508"/>
    </row>
    <row r="2540" spans="1:6" x14ac:dyDescent="0.25">
      <c r="A2540" s="508"/>
      <c r="B2540" s="508"/>
      <c r="C2540" s="508"/>
      <c r="D2540" s="444" t="s">
        <v>6778</v>
      </c>
      <c r="E2540" s="508"/>
      <c r="F2540" s="508"/>
    </row>
    <row r="2541" spans="1:6" x14ac:dyDescent="0.25">
      <c r="A2541" s="508"/>
      <c r="B2541" s="508"/>
      <c r="C2541" s="508"/>
      <c r="D2541" s="444" t="s">
        <v>6778</v>
      </c>
      <c r="E2541" s="508"/>
      <c r="F2541" s="508"/>
    </row>
    <row r="2542" spans="1:6" x14ac:dyDescent="0.25">
      <c r="A2542" s="508"/>
      <c r="B2542" s="508"/>
      <c r="C2542" s="508"/>
      <c r="D2542" s="444" t="s">
        <v>6778</v>
      </c>
      <c r="E2542" s="508"/>
      <c r="F2542" s="508"/>
    </row>
    <row r="2543" spans="1:6" x14ac:dyDescent="0.25">
      <c r="A2543" s="508"/>
      <c r="B2543" s="508"/>
      <c r="C2543" s="508"/>
      <c r="D2543" s="444" t="s">
        <v>6778</v>
      </c>
      <c r="E2543" s="508"/>
      <c r="F2543" s="508"/>
    </row>
    <row r="2544" spans="1:6" x14ac:dyDescent="0.25">
      <c r="A2544" s="508"/>
      <c r="B2544" s="508"/>
      <c r="C2544" s="508"/>
      <c r="D2544" s="444" t="s">
        <v>6778</v>
      </c>
      <c r="E2544" s="508"/>
      <c r="F2544" s="508"/>
    </row>
    <row r="2545" spans="1:6" x14ac:dyDescent="0.25">
      <c r="A2545" s="508"/>
      <c r="B2545" s="508"/>
      <c r="C2545" s="508"/>
      <c r="D2545" s="444" t="s">
        <v>6778</v>
      </c>
      <c r="E2545" s="508"/>
      <c r="F2545" s="508"/>
    </row>
    <row r="2546" spans="1:6" x14ac:dyDescent="0.25">
      <c r="A2546" s="508"/>
      <c r="B2546" s="508"/>
      <c r="C2546" s="508"/>
      <c r="D2546" s="444" t="s">
        <v>6778</v>
      </c>
      <c r="E2546" s="508"/>
      <c r="F2546" s="508"/>
    </row>
    <row r="2547" spans="1:6" x14ac:dyDescent="0.25">
      <c r="A2547" s="508"/>
      <c r="B2547" s="508"/>
      <c r="C2547" s="508"/>
      <c r="D2547" s="444" t="s">
        <v>6778</v>
      </c>
      <c r="E2547" s="508"/>
      <c r="F2547" s="508"/>
    </row>
    <row r="2548" spans="1:6" x14ac:dyDescent="0.25">
      <c r="A2548" s="508"/>
      <c r="B2548" s="508"/>
      <c r="C2548" s="508"/>
      <c r="D2548" s="444" t="s">
        <v>6778</v>
      </c>
      <c r="E2548" s="508"/>
      <c r="F2548" s="508"/>
    </row>
    <row r="2549" spans="1:6" x14ac:dyDescent="0.25">
      <c r="A2549" s="508"/>
      <c r="B2549" s="508"/>
      <c r="C2549" s="508"/>
      <c r="D2549" s="444" t="s">
        <v>6778</v>
      </c>
      <c r="E2549" s="508"/>
      <c r="F2549" s="508"/>
    </row>
    <row r="2550" spans="1:6" x14ac:dyDescent="0.25">
      <c r="A2550" s="508"/>
      <c r="B2550" s="508"/>
      <c r="C2550" s="508"/>
      <c r="D2550" s="444" t="s">
        <v>6778</v>
      </c>
      <c r="E2550" s="508"/>
      <c r="F2550" s="508"/>
    </row>
    <row r="2551" spans="1:6" x14ac:dyDescent="0.25">
      <c r="A2551" s="508"/>
      <c r="B2551" s="508"/>
      <c r="C2551" s="508"/>
      <c r="D2551" s="444" t="s">
        <v>6778</v>
      </c>
      <c r="E2551" s="508"/>
      <c r="F2551" s="508"/>
    </row>
    <row r="2552" spans="1:6" x14ac:dyDescent="0.25">
      <c r="A2552" s="508"/>
      <c r="B2552" s="508"/>
      <c r="C2552" s="508"/>
      <c r="D2552" s="444" t="s">
        <v>6778</v>
      </c>
      <c r="E2552" s="508"/>
      <c r="F2552" s="508"/>
    </row>
    <row r="2553" spans="1:6" x14ac:dyDescent="0.25">
      <c r="A2553" s="508"/>
      <c r="B2553" s="508"/>
      <c r="C2553" s="508"/>
      <c r="D2553" s="444" t="s">
        <v>6778</v>
      </c>
      <c r="E2553" s="508"/>
      <c r="F2553" s="508"/>
    </row>
    <row r="2554" spans="1:6" x14ac:dyDescent="0.25">
      <c r="A2554" s="508"/>
      <c r="B2554" s="508"/>
      <c r="C2554" s="508"/>
      <c r="D2554" s="444" t="s">
        <v>6778</v>
      </c>
      <c r="E2554" s="508"/>
      <c r="F2554" s="508"/>
    </row>
    <row r="2555" spans="1:6" x14ac:dyDescent="0.25">
      <c r="A2555" s="508"/>
      <c r="B2555" s="508"/>
      <c r="C2555" s="508"/>
      <c r="D2555" s="444" t="s">
        <v>6778</v>
      </c>
      <c r="E2555" s="508"/>
      <c r="F2555" s="508"/>
    </row>
    <row r="2556" spans="1:6" x14ac:dyDescent="0.25">
      <c r="A2556" s="508"/>
      <c r="B2556" s="508"/>
      <c r="C2556" s="508"/>
      <c r="D2556" s="444" t="s">
        <v>6778</v>
      </c>
      <c r="E2556" s="508"/>
      <c r="F2556" s="508"/>
    </row>
    <row r="2557" spans="1:6" x14ac:dyDescent="0.25">
      <c r="A2557" s="508"/>
      <c r="B2557" s="508"/>
      <c r="C2557" s="508"/>
      <c r="D2557" s="444" t="s">
        <v>6778</v>
      </c>
      <c r="E2557" s="508"/>
      <c r="F2557" s="508"/>
    </row>
    <row r="2558" spans="1:6" x14ac:dyDescent="0.25">
      <c r="A2558" s="508"/>
      <c r="B2558" s="508"/>
      <c r="C2558" s="508"/>
      <c r="D2558" s="444" t="s">
        <v>6778</v>
      </c>
      <c r="E2558" s="508"/>
      <c r="F2558" s="508"/>
    </row>
    <row r="2559" spans="1:6" x14ac:dyDescent="0.25">
      <c r="A2559" s="508"/>
      <c r="B2559" s="508"/>
      <c r="C2559" s="508"/>
      <c r="D2559" s="444" t="s">
        <v>6778</v>
      </c>
      <c r="E2559" s="508"/>
      <c r="F2559" s="508"/>
    </row>
    <row r="2560" spans="1:6" x14ac:dyDescent="0.25">
      <c r="A2560" s="508"/>
      <c r="B2560" s="508"/>
      <c r="C2560" s="508"/>
      <c r="D2560" s="444" t="s">
        <v>6778</v>
      </c>
      <c r="E2560" s="508"/>
      <c r="F2560" s="508"/>
    </row>
    <row r="2561" spans="1:6" x14ac:dyDescent="0.25">
      <c r="A2561" s="508"/>
      <c r="B2561" s="508"/>
      <c r="C2561" s="508"/>
      <c r="D2561" s="444" t="s">
        <v>6778</v>
      </c>
      <c r="E2561" s="508"/>
      <c r="F2561" s="508"/>
    </row>
    <row r="2562" spans="1:6" x14ac:dyDescent="0.25">
      <c r="A2562" s="508"/>
      <c r="B2562" s="508"/>
      <c r="C2562" s="508"/>
      <c r="D2562" s="444" t="s">
        <v>6778</v>
      </c>
      <c r="E2562" s="508"/>
      <c r="F2562" s="508"/>
    </row>
    <row r="2563" spans="1:6" x14ac:dyDescent="0.25">
      <c r="A2563" s="508"/>
      <c r="B2563" s="508"/>
      <c r="C2563" s="508"/>
      <c r="D2563" s="444" t="s">
        <v>6778</v>
      </c>
      <c r="E2563" s="508"/>
      <c r="F2563" s="508"/>
    </row>
    <row r="2564" spans="1:6" x14ac:dyDescent="0.25">
      <c r="A2564" s="508"/>
      <c r="B2564" s="508"/>
      <c r="C2564" s="508"/>
      <c r="D2564" s="444" t="s">
        <v>6778</v>
      </c>
      <c r="E2564" s="508"/>
      <c r="F2564" s="508"/>
    </row>
    <row r="2565" spans="1:6" x14ac:dyDescent="0.25">
      <c r="A2565" s="508"/>
      <c r="B2565" s="508"/>
      <c r="C2565" s="508"/>
      <c r="D2565" s="444" t="s">
        <v>6778</v>
      </c>
      <c r="E2565" s="508"/>
      <c r="F2565" s="508"/>
    </row>
    <row r="2566" spans="1:6" x14ac:dyDescent="0.25">
      <c r="A2566" s="508"/>
      <c r="B2566" s="508"/>
      <c r="C2566" s="508"/>
      <c r="D2566" s="444" t="s">
        <v>6778</v>
      </c>
      <c r="E2566" s="508"/>
      <c r="F2566" s="508"/>
    </row>
    <row r="2567" spans="1:6" x14ac:dyDescent="0.25">
      <c r="A2567" s="508"/>
      <c r="B2567" s="508"/>
      <c r="C2567" s="508"/>
      <c r="D2567" s="444" t="s">
        <v>6778</v>
      </c>
      <c r="E2567" s="508"/>
      <c r="F2567" s="508"/>
    </row>
    <row r="2568" spans="1:6" x14ac:dyDescent="0.25">
      <c r="A2568" s="508"/>
      <c r="B2568" s="508"/>
      <c r="C2568" s="508"/>
      <c r="D2568" s="444" t="s">
        <v>6778</v>
      </c>
      <c r="E2568" s="508"/>
      <c r="F2568" s="508"/>
    </row>
    <row r="2569" spans="1:6" x14ac:dyDescent="0.25">
      <c r="A2569" s="508"/>
      <c r="B2569" s="508"/>
      <c r="C2569" s="508"/>
      <c r="D2569" s="444" t="s">
        <v>6778</v>
      </c>
      <c r="E2569" s="508"/>
      <c r="F2569" s="508"/>
    </row>
    <row r="2570" spans="1:6" x14ac:dyDescent="0.25">
      <c r="A2570" s="508"/>
      <c r="B2570" s="508"/>
      <c r="C2570" s="508"/>
      <c r="D2570" s="444" t="s">
        <v>6778</v>
      </c>
      <c r="E2570" s="508"/>
      <c r="F2570" s="508"/>
    </row>
    <row r="2571" spans="1:6" x14ac:dyDescent="0.25">
      <c r="A2571" s="508"/>
      <c r="B2571" s="508"/>
      <c r="C2571" s="508"/>
      <c r="D2571" s="444" t="s">
        <v>6778</v>
      </c>
      <c r="E2571" s="508"/>
      <c r="F2571" s="508"/>
    </row>
    <row r="2572" spans="1:6" x14ac:dyDescent="0.25">
      <c r="A2572" s="508"/>
      <c r="B2572" s="508"/>
      <c r="C2572" s="508"/>
      <c r="D2572" s="444" t="s">
        <v>6778</v>
      </c>
      <c r="E2572" s="508"/>
      <c r="F2572" s="508"/>
    </row>
    <row r="2573" spans="1:6" x14ac:dyDescent="0.25">
      <c r="A2573" s="508"/>
      <c r="B2573" s="508"/>
      <c r="C2573" s="508"/>
      <c r="D2573" s="444" t="s">
        <v>6778</v>
      </c>
      <c r="E2573" s="508"/>
      <c r="F2573" s="508"/>
    </row>
    <row r="2574" spans="1:6" x14ac:dyDescent="0.25">
      <c r="A2574" s="508"/>
      <c r="B2574" s="508"/>
      <c r="C2574" s="508"/>
      <c r="D2574" s="444" t="s">
        <v>6778</v>
      </c>
      <c r="E2574" s="508"/>
      <c r="F2574" s="508"/>
    </row>
    <row r="2575" spans="1:6" x14ac:dyDescent="0.25">
      <c r="A2575" s="508"/>
      <c r="B2575" s="508"/>
      <c r="C2575" s="508"/>
      <c r="D2575" s="444" t="s">
        <v>6778</v>
      </c>
      <c r="E2575" s="508"/>
      <c r="F2575" s="508"/>
    </row>
    <row r="2576" spans="1:6" x14ac:dyDescent="0.25">
      <c r="A2576" s="508"/>
      <c r="B2576" s="508"/>
      <c r="C2576" s="508"/>
      <c r="D2576" s="444" t="s">
        <v>6778</v>
      </c>
      <c r="E2576" s="508"/>
      <c r="F2576" s="508"/>
    </row>
    <row r="2577" spans="1:6" x14ac:dyDescent="0.25">
      <c r="A2577" s="508"/>
      <c r="B2577" s="508"/>
      <c r="C2577" s="508"/>
      <c r="D2577" s="444" t="s">
        <v>6778</v>
      </c>
      <c r="E2577" s="508"/>
      <c r="F2577" s="508"/>
    </row>
    <row r="2578" spans="1:6" x14ac:dyDescent="0.25">
      <c r="A2578" s="508"/>
      <c r="B2578" s="508"/>
      <c r="C2578" s="508"/>
      <c r="D2578" s="444" t="s">
        <v>6778</v>
      </c>
      <c r="E2578" s="508"/>
      <c r="F2578" s="508"/>
    </row>
    <row r="2579" spans="1:6" x14ac:dyDescent="0.25">
      <c r="A2579" s="508"/>
      <c r="B2579" s="508"/>
      <c r="C2579" s="508"/>
      <c r="D2579" s="444" t="s">
        <v>6778</v>
      </c>
      <c r="E2579" s="508"/>
      <c r="F2579" s="508"/>
    </row>
    <row r="2580" spans="1:6" x14ac:dyDescent="0.25">
      <c r="A2580" s="508"/>
      <c r="B2580" s="508"/>
      <c r="C2580" s="508"/>
      <c r="D2580" s="444" t="s">
        <v>6778</v>
      </c>
      <c r="E2580" s="508"/>
      <c r="F2580" s="508"/>
    </row>
    <row r="2581" spans="1:6" x14ac:dyDescent="0.25">
      <c r="A2581" s="508"/>
      <c r="B2581" s="508"/>
      <c r="C2581" s="508"/>
      <c r="D2581" s="444" t="s">
        <v>6778</v>
      </c>
      <c r="E2581" s="508"/>
      <c r="F2581" s="508"/>
    </row>
    <row r="2582" spans="1:6" x14ac:dyDescent="0.25">
      <c r="A2582" s="508"/>
      <c r="B2582" s="508"/>
      <c r="C2582" s="508"/>
      <c r="D2582" s="444" t="s">
        <v>6778</v>
      </c>
      <c r="E2582" s="508"/>
      <c r="F2582" s="508"/>
    </row>
    <row r="2583" spans="1:6" x14ac:dyDescent="0.25">
      <c r="A2583" s="508"/>
      <c r="B2583" s="508"/>
      <c r="C2583" s="508"/>
      <c r="D2583" s="444" t="s">
        <v>6778</v>
      </c>
      <c r="E2583" s="508"/>
      <c r="F2583" s="508"/>
    </row>
    <row r="2584" spans="1:6" x14ac:dyDescent="0.25">
      <c r="A2584" s="508"/>
      <c r="B2584" s="508"/>
      <c r="C2584" s="508"/>
      <c r="D2584" s="444" t="s">
        <v>6778</v>
      </c>
      <c r="E2584" s="508"/>
      <c r="F2584" s="508"/>
    </row>
    <row r="2585" spans="1:6" x14ac:dyDescent="0.25">
      <c r="A2585" s="508"/>
      <c r="B2585" s="508"/>
      <c r="C2585" s="508"/>
      <c r="D2585" s="444" t="s">
        <v>6778</v>
      </c>
      <c r="E2585" s="508"/>
      <c r="F2585" s="508"/>
    </row>
    <row r="2586" spans="1:6" x14ac:dyDescent="0.25">
      <c r="A2586" s="508"/>
      <c r="B2586" s="508"/>
      <c r="C2586" s="508"/>
      <c r="D2586" s="444" t="s">
        <v>6778</v>
      </c>
      <c r="E2586" s="508"/>
      <c r="F2586" s="508"/>
    </row>
    <row r="2587" spans="1:6" x14ac:dyDescent="0.25">
      <c r="A2587" s="508"/>
      <c r="B2587" s="508"/>
      <c r="C2587" s="508"/>
      <c r="D2587" s="444" t="s">
        <v>6778</v>
      </c>
      <c r="E2587" s="508"/>
      <c r="F2587" s="508"/>
    </row>
    <row r="2588" spans="1:6" x14ac:dyDescent="0.25">
      <c r="A2588" s="508"/>
      <c r="B2588" s="508"/>
      <c r="C2588" s="508"/>
      <c r="D2588" s="444" t="s">
        <v>6778</v>
      </c>
      <c r="E2588" s="508"/>
      <c r="F2588" s="508"/>
    </row>
    <row r="2589" spans="1:6" x14ac:dyDescent="0.25">
      <c r="A2589" s="508"/>
      <c r="B2589" s="508"/>
      <c r="C2589" s="508"/>
      <c r="D2589" s="444" t="s">
        <v>6778</v>
      </c>
      <c r="E2589" s="508"/>
      <c r="F2589" s="508"/>
    </row>
    <row r="2590" spans="1:6" x14ac:dyDescent="0.25">
      <c r="A2590" s="508"/>
      <c r="B2590" s="508"/>
      <c r="C2590" s="508"/>
      <c r="D2590" s="444" t="s">
        <v>6778</v>
      </c>
      <c r="E2590" s="508"/>
      <c r="F2590" s="508"/>
    </row>
    <row r="2591" spans="1:6" x14ac:dyDescent="0.25">
      <c r="A2591" s="508"/>
      <c r="B2591" s="508"/>
      <c r="C2591" s="508"/>
      <c r="D2591" s="444" t="s">
        <v>6778</v>
      </c>
      <c r="E2591" s="508"/>
      <c r="F2591" s="508"/>
    </row>
    <row r="2592" spans="1:6" x14ac:dyDescent="0.25">
      <c r="A2592" s="508"/>
      <c r="B2592" s="508"/>
      <c r="C2592" s="508"/>
      <c r="D2592" s="444" t="s">
        <v>6778</v>
      </c>
      <c r="E2592" s="508"/>
      <c r="F2592" s="508"/>
    </row>
    <row r="2593" spans="1:6" x14ac:dyDescent="0.25">
      <c r="A2593" s="508"/>
      <c r="B2593" s="508"/>
      <c r="C2593" s="508"/>
      <c r="D2593" s="444" t="s">
        <v>6778</v>
      </c>
      <c r="E2593" s="508"/>
      <c r="F2593" s="508"/>
    </row>
    <row r="2594" spans="1:6" x14ac:dyDescent="0.25">
      <c r="A2594" s="508"/>
      <c r="B2594" s="508"/>
      <c r="C2594" s="508"/>
      <c r="D2594" s="444" t="s">
        <v>6778</v>
      </c>
      <c r="E2594" s="508"/>
      <c r="F2594" s="508"/>
    </row>
    <row r="2595" spans="1:6" x14ac:dyDescent="0.25">
      <c r="A2595" s="508"/>
      <c r="B2595" s="508"/>
      <c r="C2595" s="508"/>
      <c r="D2595" s="444" t="s">
        <v>6778</v>
      </c>
      <c r="E2595" s="508"/>
      <c r="F2595" s="508"/>
    </row>
    <row r="2596" spans="1:6" x14ac:dyDescent="0.25">
      <c r="A2596" s="508"/>
      <c r="B2596" s="508"/>
      <c r="C2596" s="508"/>
      <c r="D2596" s="444" t="s">
        <v>6778</v>
      </c>
      <c r="E2596" s="508"/>
      <c r="F2596" s="508"/>
    </row>
    <row r="2597" spans="1:6" x14ac:dyDescent="0.25">
      <c r="A2597" s="508"/>
      <c r="B2597" s="508"/>
      <c r="C2597" s="508"/>
      <c r="D2597" s="444" t="s">
        <v>6778</v>
      </c>
      <c r="E2597" s="508"/>
      <c r="F2597" s="508"/>
    </row>
    <row r="2598" spans="1:6" x14ac:dyDescent="0.25">
      <c r="A2598" s="508"/>
      <c r="B2598" s="508"/>
      <c r="C2598" s="508"/>
      <c r="D2598" s="444" t="s">
        <v>6778</v>
      </c>
      <c r="E2598" s="508"/>
      <c r="F2598" s="508"/>
    </row>
    <row r="2599" spans="1:6" x14ac:dyDescent="0.25">
      <c r="A2599" s="508"/>
      <c r="B2599" s="508"/>
      <c r="C2599" s="508"/>
      <c r="D2599" s="444" t="s">
        <v>6778</v>
      </c>
      <c r="E2599" s="508"/>
      <c r="F2599" s="508"/>
    </row>
    <row r="2600" spans="1:6" x14ac:dyDescent="0.25">
      <c r="A2600" s="508"/>
      <c r="B2600" s="508"/>
      <c r="C2600" s="508"/>
      <c r="D2600" s="444" t="s">
        <v>6778</v>
      </c>
      <c r="E2600" s="508"/>
      <c r="F2600" s="508"/>
    </row>
    <row r="2601" spans="1:6" x14ac:dyDescent="0.25">
      <c r="A2601" s="508"/>
      <c r="B2601" s="508"/>
      <c r="C2601" s="508"/>
      <c r="D2601" s="444" t="s">
        <v>6778</v>
      </c>
      <c r="E2601" s="508"/>
      <c r="F2601" s="508"/>
    </row>
    <row r="2602" spans="1:6" x14ac:dyDescent="0.25">
      <c r="A2602" s="508"/>
      <c r="B2602" s="508"/>
      <c r="C2602" s="508"/>
      <c r="D2602" s="444" t="s">
        <v>6778</v>
      </c>
      <c r="E2602" s="508"/>
      <c r="F2602" s="508"/>
    </row>
    <row r="2603" spans="1:6" x14ac:dyDescent="0.25">
      <c r="A2603" s="508"/>
      <c r="B2603" s="508"/>
      <c r="C2603" s="508"/>
      <c r="D2603" s="444" t="s">
        <v>6778</v>
      </c>
      <c r="E2603" s="508"/>
      <c r="F2603" s="508"/>
    </row>
    <row r="2604" spans="1:6" x14ac:dyDescent="0.25">
      <c r="A2604" s="508"/>
      <c r="B2604" s="508"/>
      <c r="C2604" s="508"/>
      <c r="D2604" s="444" t="s">
        <v>6778</v>
      </c>
      <c r="E2604" s="508"/>
      <c r="F2604" s="508"/>
    </row>
    <row r="2605" spans="1:6" x14ac:dyDescent="0.25">
      <c r="A2605" s="508"/>
      <c r="B2605" s="508"/>
      <c r="C2605" s="508"/>
      <c r="D2605" s="444" t="s">
        <v>6778</v>
      </c>
      <c r="E2605" s="508"/>
      <c r="F2605" s="508"/>
    </row>
    <row r="2606" spans="1:6" x14ac:dyDescent="0.25">
      <c r="A2606" s="508"/>
      <c r="B2606" s="508"/>
      <c r="C2606" s="508"/>
      <c r="D2606" s="444" t="s">
        <v>6778</v>
      </c>
      <c r="E2606" s="508"/>
      <c r="F2606" s="508"/>
    </row>
    <row r="2607" spans="1:6" x14ac:dyDescent="0.25">
      <c r="A2607" s="508"/>
      <c r="B2607" s="508"/>
      <c r="C2607" s="508"/>
      <c r="D2607" s="444" t="s">
        <v>6778</v>
      </c>
      <c r="E2607" s="508"/>
      <c r="F2607" s="508"/>
    </row>
    <row r="2608" spans="1:6" x14ac:dyDescent="0.25">
      <c r="A2608" s="508"/>
      <c r="B2608" s="508"/>
      <c r="C2608" s="508"/>
      <c r="D2608" s="444" t="s">
        <v>6778</v>
      </c>
      <c r="E2608" s="508"/>
      <c r="F2608" s="508"/>
    </row>
    <row r="2609" spans="1:6" x14ac:dyDescent="0.25">
      <c r="A2609" s="508"/>
      <c r="B2609" s="508"/>
      <c r="C2609" s="508"/>
      <c r="D2609" s="444" t="s">
        <v>6778</v>
      </c>
      <c r="E2609" s="508"/>
      <c r="F2609" s="508"/>
    </row>
    <row r="2610" spans="1:6" x14ac:dyDescent="0.25">
      <c r="A2610" s="508"/>
      <c r="B2610" s="508"/>
      <c r="C2610" s="508"/>
      <c r="D2610" s="444" t="s">
        <v>6778</v>
      </c>
      <c r="E2610" s="508"/>
      <c r="F2610" s="508"/>
    </row>
    <row r="2611" spans="1:6" x14ac:dyDescent="0.25">
      <c r="A2611" s="508"/>
      <c r="B2611" s="508"/>
      <c r="C2611" s="508"/>
      <c r="D2611" s="444" t="s">
        <v>6778</v>
      </c>
      <c r="E2611" s="508"/>
      <c r="F2611" s="508"/>
    </row>
    <row r="2612" spans="1:6" x14ac:dyDescent="0.25">
      <c r="A2612" s="508"/>
      <c r="B2612" s="508"/>
      <c r="C2612" s="508"/>
      <c r="D2612" s="444" t="s">
        <v>6778</v>
      </c>
      <c r="E2612" s="508"/>
      <c r="F2612" s="508"/>
    </row>
    <row r="2613" spans="1:6" x14ac:dyDescent="0.25">
      <c r="A2613" s="508"/>
      <c r="B2613" s="508"/>
      <c r="C2613" s="508"/>
      <c r="D2613" s="444" t="s">
        <v>6778</v>
      </c>
      <c r="E2613" s="508"/>
      <c r="F2613" s="508"/>
    </row>
    <row r="2614" spans="1:6" x14ac:dyDescent="0.25">
      <c r="A2614" s="508"/>
      <c r="B2614" s="508"/>
      <c r="C2614" s="508"/>
      <c r="D2614" s="444" t="s">
        <v>6778</v>
      </c>
      <c r="E2614" s="508"/>
      <c r="F2614" s="508"/>
    </row>
    <row r="2615" spans="1:6" x14ac:dyDescent="0.25">
      <c r="A2615" s="508"/>
      <c r="B2615" s="508"/>
      <c r="C2615" s="508"/>
      <c r="D2615" s="444" t="s">
        <v>6778</v>
      </c>
      <c r="E2615" s="508"/>
      <c r="F2615" s="508"/>
    </row>
    <row r="2616" spans="1:6" x14ac:dyDescent="0.25">
      <c r="A2616" s="508"/>
      <c r="B2616" s="508"/>
      <c r="C2616" s="508"/>
      <c r="D2616" s="444" t="s">
        <v>6778</v>
      </c>
      <c r="E2616" s="508"/>
      <c r="F2616" s="508"/>
    </row>
    <row r="2617" spans="1:6" x14ac:dyDescent="0.25">
      <c r="A2617" s="508"/>
      <c r="B2617" s="508"/>
      <c r="C2617" s="508"/>
      <c r="D2617" s="444" t="s">
        <v>6778</v>
      </c>
      <c r="E2617" s="508"/>
      <c r="F2617" s="508"/>
    </row>
    <row r="2618" spans="1:6" x14ac:dyDescent="0.25">
      <c r="A2618" s="508"/>
      <c r="B2618" s="508"/>
      <c r="C2618" s="508"/>
      <c r="D2618" s="444" t="s">
        <v>6778</v>
      </c>
      <c r="E2618" s="508"/>
      <c r="F2618" s="508"/>
    </row>
    <row r="2619" spans="1:6" x14ac:dyDescent="0.25">
      <c r="A2619" s="508"/>
      <c r="B2619" s="508"/>
      <c r="C2619" s="508"/>
      <c r="D2619" s="444" t="s">
        <v>6778</v>
      </c>
      <c r="E2619" s="508"/>
      <c r="F2619" s="508"/>
    </row>
    <row r="2620" spans="1:6" x14ac:dyDescent="0.25">
      <c r="A2620" s="508"/>
      <c r="B2620" s="508"/>
      <c r="C2620" s="508"/>
      <c r="D2620" s="444" t="s">
        <v>6778</v>
      </c>
      <c r="E2620" s="508"/>
      <c r="F2620" s="508"/>
    </row>
    <row r="2621" spans="1:6" x14ac:dyDescent="0.25">
      <c r="A2621" s="508"/>
      <c r="B2621" s="508"/>
      <c r="C2621" s="508"/>
      <c r="D2621" s="444" t="s">
        <v>6778</v>
      </c>
      <c r="E2621" s="508"/>
      <c r="F2621" s="508"/>
    </row>
    <row r="2622" spans="1:6" x14ac:dyDescent="0.25">
      <c r="A2622" s="508"/>
      <c r="B2622" s="508"/>
      <c r="C2622" s="508"/>
      <c r="D2622" s="444" t="s">
        <v>6778</v>
      </c>
      <c r="E2622" s="508"/>
      <c r="F2622" s="508"/>
    </row>
    <row r="2623" spans="1:6" x14ac:dyDescent="0.25">
      <c r="A2623" s="508"/>
      <c r="B2623" s="508"/>
      <c r="C2623" s="508"/>
      <c r="D2623" s="444" t="s">
        <v>6778</v>
      </c>
      <c r="E2623" s="508"/>
      <c r="F2623" s="508"/>
    </row>
    <row r="2624" spans="1:6" x14ac:dyDescent="0.25">
      <c r="A2624" s="508"/>
      <c r="B2624" s="508"/>
      <c r="C2624" s="508"/>
      <c r="D2624" s="444" t="s">
        <v>6778</v>
      </c>
      <c r="E2624" s="508"/>
      <c r="F2624" s="508"/>
    </row>
    <row r="2625" spans="1:6" x14ac:dyDescent="0.25">
      <c r="A2625" s="508"/>
      <c r="B2625" s="508"/>
      <c r="C2625" s="508"/>
      <c r="D2625" s="444" t="s">
        <v>6778</v>
      </c>
      <c r="E2625" s="508"/>
      <c r="F2625" s="508"/>
    </row>
    <row r="2626" spans="1:6" x14ac:dyDescent="0.25">
      <c r="A2626" s="508"/>
      <c r="B2626" s="508"/>
      <c r="C2626" s="508"/>
      <c r="D2626" s="444" t="s">
        <v>6778</v>
      </c>
      <c r="E2626" s="508"/>
      <c r="F2626" s="508"/>
    </row>
    <row r="2627" spans="1:6" x14ac:dyDescent="0.25">
      <c r="A2627" s="508"/>
      <c r="B2627" s="508"/>
      <c r="C2627" s="508"/>
      <c r="D2627" s="444" t="s">
        <v>6778</v>
      </c>
      <c r="E2627" s="508"/>
      <c r="F2627" s="508"/>
    </row>
    <row r="2628" spans="1:6" x14ac:dyDescent="0.25">
      <c r="A2628" s="508"/>
      <c r="B2628" s="508"/>
      <c r="C2628" s="508"/>
      <c r="D2628" s="444" t="s">
        <v>6778</v>
      </c>
      <c r="E2628" s="508"/>
      <c r="F2628" s="508"/>
    </row>
    <row r="2629" spans="1:6" x14ac:dyDescent="0.25">
      <c r="A2629" s="508"/>
      <c r="B2629" s="508"/>
      <c r="C2629" s="508"/>
      <c r="D2629" s="444" t="s">
        <v>6778</v>
      </c>
      <c r="E2629" s="508"/>
      <c r="F2629" s="508"/>
    </row>
    <row r="2630" spans="1:6" x14ac:dyDescent="0.25">
      <c r="A2630" s="508"/>
      <c r="B2630" s="508"/>
      <c r="C2630" s="508"/>
      <c r="D2630" s="444" t="s">
        <v>6778</v>
      </c>
      <c r="E2630" s="508"/>
      <c r="F2630" s="508"/>
    </row>
    <row r="2631" spans="1:6" x14ac:dyDescent="0.25">
      <c r="A2631" s="508"/>
      <c r="B2631" s="508"/>
      <c r="C2631" s="508"/>
      <c r="D2631" s="444" t="s">
        <v>6778</v>
      </c>
      <c r="E2631" s="508"/>
      <c r="F2631" s="508"/>
    </row>
    <row r="2632" spans="1:6" x14ac:dyDescent="0.25">
      <c r="A2632" s="508"/>
      <c r="B2632" s="508"/>
      <c r="C2632" s="508"/>
      <c r="D2632" s="444" t="s">
        <v>6778</v>
      </c>
      <c r="E2632" s="508"/>
      <c r="F2632" s="508"/>
    </row>
    <row r="2633" spans="1:6" x14ac:dyDescent="0.25">
      <c r="A2633" s="508"/>
      <c r="B2633" s="508"/>
      <c r="C2633" s="508"/>
      <c r="D2633" s="444" t="s">
        <v>6778</v>
      </c>
      <c r="E2633" s="508"/>
      <c r="F2633" s="508"/>
    </row>
    <row r="2634" spans="1:6" x14ac:dyDescent="0.25">
      <c r="A2634" s="508"/>
      <c r="B2634" s="508"/>
      <c r="C2634" s="508"/>
      <c r="D2634" s="444" t="s">
        <v>6778</v>
      </c>
      <c r="E2634" s="508"/>
      <c r="F2634" s="508"/>
    </row>
    <row r="2635" spans="1:6" x14ac:dyDescent="0.25">
      <c r="A2635" s="508"/>
      <c r="B2635" s="508"/>
      <c r="C2635" s="508"/>
      <c r="D2635" s="444" t="s">
        <v>6778</v>
      </c>
      <c r="E2635" s="508"/>
      <c r="F2635" s="508"/>
    </row>
    <row r="2636" spans="1:6" x14ac:dyDescent="0.25">
      <c r="A2636" s="508"/>
      <c r="B2636" s="508"/>
      <c r="C2636" s="508"/>
      <c r="D2636" s="444" t="s">
        <v>6778</v>
      </c>
      <c r="E2636" s="508"/>
      <c r="F2636" s="508"/>
    </row>
    <row r="2637" spans="1:6" x14ac:dyDescent="0.25">
      <c r="A2637" s="508"/>
      <c r="B2637" s="508"/>
      <c r="C2637" s="508"/>
      <c r="D2637" s="444" t="s">
        <v>6778</v>
      </c>
      <c r="E2637" s="508"/>
      <c r="F2637" s="508"/>
    </row>
    <row r="2638" spans="1:6" x14ac:dyDescent="0.25">
      <c r="A2638" s="508"/>
      <c r="B2638" s="508"/>
      <c r="C2638" s="508"/>
      <c r="D2638" s="444" t="s">
        <v>6778</v>
      </c>
      <c r="E2638" s="508"/>
      <c r="F2638" s="508"/>
    </row>
    <row r="2639" spans="1:6" x14ac:dyDescent="0.25">
      <c r="A2639" s="508"/>
      <c r="B2639" s="508"/>
      <c r="C2639" s="508"/>
      <c r="D2639" s="444" t="s">
        <v>6778</v>
      </c>
      <c r="E2639" s="508"/>
      <c r="F2639" s="508"/>
    </row>
    <row r="2640" spans="1:6" x14ac:dyDescent="0.25">
      <c r="A2640" s="508"/>
      <c r="B2640" s="508"/>
      <c r="C2640" s="508"/>
      <c r="D2640" s="444" t="s">
        <v>6778</v>
      </c>
      <c r="E2640" s="508"/>
      <c r="F2640" s="508"/>
    </row>
    <row r="2641" spans="1:6" x14ac:dyDescent="0.25">
      <c r="A2641" s="508"/>
      <c r="B2641" s="508"/>
      <c r="C2641" s="508"/>
      <c r="D2641" s="444" t="s">
        <v>6778</v>
      </c>
      <c r="E2641" s="508"/>
      <c r="F2641" s="508"/>
    </row>
    <row r="2642" spans="1:6" x14ac:dyDescent="0.25">
      <c r="A2642" s="508"/>
      <c r="B2642" s="508"/>
      <c r="C2642" s="508"/>
      <c r="D2642" s="444" t="s">
        <v>6778</v>
      </c>
      <c r="E2642" s="508"/>
      <c r="F2642" s="508"/>
    </row>
    <row r="2643" spans="1:6" x14ac:dyDescent="0.25">
      <c r="A2643" s="508"/>
      <c r="B2643" s="508"/>
      <c r="C2643" s="508"/>
      <c r="D2643" s="444" t="s">
        <v>6778</v>
      </c>
      <c r="E2643" s="508"/>
      <c r="F2643" s="508"/>
    </row>
    <row r="2644" spans="1:6" x14ac:dyDescent="0.25">
      <c r="A2644" s="508"/>
      <c r="B2644" s="508"/>
      <c r="C2644" s="508"/>
      <c r="D2644" s="444" t="s">
        <v>6778</v>
      </c>
      <c r="E2644" s="508"/>
      <c r="F2644" s="508"/>
    </row>
    <row r="2645" spans="1:6" x14ac:dyDescent="0.25">
      <c r="A2645" s="508"/>
      <c r="B2645" s="508"/>
      <c r="C2645" s="508"/>
      <c r="D2645" s="444" t="s">
        <v>6778</v>
      </c>
      <c r="E2645" s="508"/>
      <c r="F2645" s="508"/>
    </row>
    <row r="2646" spans="1:6" x14ac:dyDescent="0.25">
      <c r="A2646" s="508"/>
      <c r="B2646" s="508"/>
      <c r="C2646" s="508"/>
      <c r="D2646" s="444" t="s">
        <v>6778</v>
      </c>
      <c r="E2646" s="508"/>
      <c r="F2646" s="508"/>
    </row>
    <row r="2647" spans="1:6" x14ac:dyDescent="0.25">
      <c r="A2647" s="508"/>
      <c r="B2647" s="508"/>
      <c r="C2647" s="508"/>
      <c r="D2647" s="444" t="s">
        <v>6778</v>
      </c>
      <c r="E2647" s="508"/>
      <c r="F2647" s="508"/>
    </row>
    <row r="2648" spans="1:6" x14ac:dyDescent="0.25">
      <c r="A2648" s="508"/>
      <c r="B2648" s="508"/>
      <c r="C2648" s="508"/>
      <c r="D2648" s="444" t="s">
        <v>6778</v>
      </c>
      <c r="E2648" s="508"/>
      <c r="F2648" s="508"/>
    </row>
    <row r="2649" spans="1:6" x14ac:dyDescent="0.25">
      <c r="A2649" s="508"/>
      <c r="B2649" s="508"/>
      <c r="C2649" s="508"/>
      <c r="D2649" s="444" t="s">
        <v>6778</v>
      </c>
      <c r="E2649" s="508"/>
      <c r="F2649" s="508"/>
    </row>
    <row r="2650" spans="1:6" x14ac:dyDescent="0.25">
      <c r="A2650" s="508"/>
      <c r="B2650" s="508"/>
      <c r="C2650" s="508"/>
      <c r="D2650" s="444" t="s">
        <v>6778</v>
      </c>
      <c r="E2650" s="508"/>
      <c r="F2650" s="508"/>
    </row>
    <row r="2651" spans="1:6" x14ac:dyDescent="0.25">
      <c r="A2651" s="508"/>
      <c r="B2651" s="508"/>
      <c r="C2651" s="508"/>
      <c r="D2651" s="444" t="s">
        <v>6778</v>
      </c>
      <c r="E2651" s="508"/>
      <c r="F2651" s="508"/>
    </row>
    <row r="2652" spans="1:6" x14ac:dyDescent="0.25">
      <c r="A2652" s="508"/>
      <c r="B2652" s="508"/>
      <c r="C2652" s="508"/>
      <c r="D2652" s="444" t="s">
        <v>6778</v>
      </c>
      <c r="E2652" s="508"/>
      <c r="F2652" s="508"/>
    </row>
    <row r="2653" spans="1:6" x14ac:dyDescent="0.25">
      <c r="A2653" s="508"/>
      <c r="B2653" s="508"/>
      <c r="C2653" s="508"/>
      <c r="D2653" s="444" t="s">
        <v>6778</v>
      </c>
      <c r="E2653" s="508"/>
      <c r="F2653" s="508"/>
    </row>
    <row r="2654" spans="1:6" x14ac:dyDescent="0.25">
      <c r="A2654" s="508"/>
      <c r="B2654" s="508"/>
      <c r="C2654" s="508"/>
      <c r="D2654" s="444" t="s">
        <v>6778</v>
      </c>
      <c r="E2654" s="508"/>
      <c r="F2654" s="508"/>
    </row>
    <row r="2655" spans="1:6" x14ac:dyDescent="0.25">
      <c r="A2655" s="508"/>
      <c r="B2655" s="508"/>
      <c r="C2655" s="508"/>
      <c r="D2655" s="444" t="s">
        <v>6778</v>
      </c>
      <c r="E2655" s="508"/>
      <c r="F2655" s="508"/>
    </row>
    <row r="2656" spans="1:6" x14ac:dyDescent="0.25">
      <c r="A2656" s="508"/>
      <c r="B2656" s="508"/>
      <c r="C2656" s="508"/>
      <c r="D2656" s="444" t="s">
        <v>6778</v>
      </c>
      <c r="E2656" s="508"/>
      <c r="F2656" s="508"/>
    </row>
    <row r="2657" spans="1:6" x14ac:dyDescent="0.25">
      <c r="A2657" s="508"/>
      <c r="B2657" s="508"/>
      <c r="C2657" s="508"/>
      <c r="D2657" s="444" t="s">
        <v>6778</v>
      </c>
      <c r="E2657" s="508"/>
      <c r="F2657" s="508"/>
    </row>
    <row r="2658" spans="1:6" x14ac:dyDescent="0.25">
      <c r="A2658" s="508"/>
      <c r="B2658" s="508"/>
      <c r="C2658" s="508"/>
      <c r="D2658" s="444" t="s">
        <v>6778</v>
      </c>
      <c r="E2658" s="508"/>
      <c r="F2658" s="508"/>
    </row>
    <row r="2659" spans="1:6" x14ac:dyDescent="0.25">
      <c r="A2659" s="508"/>
      <c r="B2659" s="508"/>
      <c r="C2659" s="508"/>
      <c r="D2659" s="444" t="s">
        <v>6778</v>
      </c>
      <c r="E2659" s="508"/>
      <c r="F2659" s="508"/>
    </row>
    <row r="2660" spans="1:6" x14ac:dyDescent="0.25">
      <c r="A2660" s="508"/>
      <c r="B2660" s="508"/>
      <c r="C2660" s="508"/>
      <c r="D2660" s="444" t="s">
        <v>6778</v>
      </c>
      <c r="E2660" s="508"/>
      <c r="F2660" s="508"/>
    </row>
    <row r="2661" spans="1:6" x14ac:dyDescent="0.25">
      <c r="A2661" s="508"/>
      <c r="B2661" s="508"/>
      <c r="C2661" s="508"/>
      <c r="D2661" s="444" t="s">
        <v>6778</v>
      </c>
      <c r="E2661" s="508"/>
      <c r="F2661" s="508"/>
    </row>
    <row r="2662" spans="1:6" x14ac:dyDescent="0.25">
      <c r="A2662" s="508"/>
      <c r="B2662" s="508"/>
      <c r="C2662" s="508"/>
      <c r="D2662" s="444" t="s">
        <v>6778</v>
      </c>
      <c r="E2662" s="508"/>
      <c r="F2662" s="508"/>
    </row>
    <row r="2663" spans="1:6" x14ac:dyDescent="0.25">
      <c r="A2663" s="508"/>
      <c r="B2663" s="508"/>
      <c r="C2663" s="508"/>
      <c r="D2663" s="444" t="s">
        <v>6778</v>
      </c>
      <c r="E2663" s="508"/>
      <c r="F2663" s="508"/>
    </row>
    <row r="2664" spans="1:6" x14ac:dyDescent="0.25">
      <c r="A2664" s="508"/>
      <c r="B2664" s="508"/>
      <c r="C2664" s="508"/>
      <c r="D2664" s="444" t="s">
        <v>6778</v>
      </c>
      <c r="E2664" s="508"/>
      <c r="F2664" s="508"/>
    </row>
    <row r="2665" spans="1:6" x14ac:dyDescent="0.25">
      <c r="A2665" s="508"/>
      <c r="B2665" s="508"/>
      <c r="C2665" s="508"/>
      <c r="D2665" s="444" t="s">
        <v>6778</v>
      </c>
      <c r="E2665" s="508"/>
      <c r="F2665" s="508"/>
    </row>
    <row r="2666" spans="1:6" x14ac:dyDescent="0.25">
      <c r="A2666" s="508"/>
      <c r="B2666" s="508"/>
      <c r="C2666" s="508"/>
      <c r="D2666" s="444" t="s">
        <v>6778</v>
      </c>
      <c r="E2666" s="508"/>
      <c r="F2666" s="508"/>
    </row>
    <row r="2667" spans="1:6" x14ac:dyDescent="0.25">
      <c r="A2667" s="508"/>
      <c r="B2667" s="508"/>
      <c r="C2667" s="508"/>
      <c r="D2667" s="444" t="s">
        <v>6778</v>
      </c>
      <c r="E2667" s="508"/>
      <c r="F2667" s="508"/>
    </row>
    <row r="2668" spans="1:6" x14ac:dyDescent="0.25">
      <c r="A2668" s="508"/>
      <c r="B2668" s="508"/>
      <c r="C2668" s="508"/>
      <c r="D2668" s="444" t="s">
        <v>6778</v>
      </c>
      <c r="E2668" s="508"/>
      <c r="F2668" s="508"/>
    </row>
    <row r="2669" spans="1:6" x14ac:dyDescent="0.25">
      <c r="A2669" s="508"/>
      <c r="B2669" s="508"/>
      <c r="C2669" s="508"/>
      <c r="D2669" s="444" t="s">
        <v>6778</v>
      </c>
      <c r="E2669" s="508"/>
      <c r="F2669" s="508"/>
    </row>
    <row r="2670" spans="1:6" x14ac:dyDescent="0.25">
      <c r="A2670" s="508"/>
      <c r="B2670" s="508"/>
      <c r="C2670" s="508"/>
      <c r="D2670" s="444" t="s">
        <v>6778</v>
      </c>
      <c r="E2670" s="508"/>
      <c r="F2670" s="508"/>
    </row>
    <row r="2671" spans="1:6" x14ac:dyDescent="0.25">
      <c r="A2671" s="508"/>
      <c r="B2671" s="508"/>
      <c r="C2671" s="508"/>
      <c r="D2671" s="444" t="s">
        <v>6778</v>
      </c>
      <c r="E2671" s="508"/>
      <c r="F2671" s="508"/>
    </row>
    <row r="2672" spans="1:6" x14ac:dyDescent="0.25">
      <c r="A2672" s="508"/>
      <c r="B2672" s="508"/>
      <c r="C2672" s="508"/>
      <c r="D2672" s="444" t="s">
        <v>6778</v>
      </c>
      <c r="E2672" s="508"/>
      <c r="F2672" s="508"/>
    </row>
    <row r="2673" spans="1:6" x14ac:dyDescent="0.25">
      <c r="A2673" s="508"/>
      <c r="B2673" s="508"/>
      <c r="C2673" s="508"/>
      <c r="D2673" s="444" t="s">
        <v>6778</v>
      </c>
      <c r="E2673" s="508"/>
      <c r="F2673" s="508"/>
    </row>
    <row r="2674" spans="1:6" x14ac:dyDescent="0.25">
      <c r="A2674" s="508"/>
      <c r="B2674" s="508"/>
      <c r="C2674" s="508"/>
      <c r="D2674" s="444" t="s">
        <v>6778</v>
      </c>
      <c r="E2674" s="508"/>
      <c r="F2674" s="508"/>
    </row>
    <row r="2675" spans="1:6" x14ac:dyDescent="0.25">
      <c r="A2675" s="508"/>
      <c r="B2675" s="508"/>
      <c r="C2675" s="508"/>
      <c r="D2675" s="444" t="s">
        <v>6778</v>
      </c>
      <c r="E2675" s="508"/>
      <c r="F2675" s="508"/>
    </row>
    <row r="2676" spans="1:6" x14ac:dyDescent="0.25">
      <c r="A2676" s="508"/>
      <c r="B2676" s="508"/>
      <c r="C2676" s="508"/>
      <c r="D2676" s="444" t="s">
        <v>6778</v>
      </c>
      <c r="E2676" s="508"/>
      <c r="F2676" s="508"/>
    </row>
    <row r="2677" spans="1:6" x14ac:dyDescent="0.25">
      <c r="A2677" s="508"/>
      <c r="B2677" s="508"/>
      <c r="C2677" s="508"/>
      <c r="D2677" s="444" t="s">
        <v>6778</v>
      </c>
      <c r="E2677" s="508"/>
      <c r="F2677" s="508"/>
    </row>
    <row r="2678" spans="1:6" x14ac:dyDescent="0.25">
      <c r="A2678" s="508"/>
      <c r="B2678" s="508"/>
      <c r="C2678" s="508"/>
      <c r="D2678" s="444" t="s">
        <v>6778</v>
      </c>
      <c r="E2678" s="508"/>
      <c r="F2678" s="508"/>
    </row>
    <row r="2679" spans="1:6" x14ac:dyDescent="0.25">
      <c r="A2679" s="508"/>
      <c r="B2679" s="508"/>
      <c r="C2679" s="508"/>
      <c r="D2679" s="444" t="s">
        <v>6778</v>
      </c>
      <c r="E2679" s="508"/>
      <c r="F2679" s="508"/>
    </row>
    <row r="2680" spans="1:6" x14ac:dyDescent="0.25">
      <c r="A2680" s="508"/>
      <c r="B2680" s="508"/>
      <c r="C2680" s="508"/>
      <c r="D2680" s="444" t="s">
        <v>6778</v>
      </c>
      <c r="E2680" s="508"/>
      <c r="F2680" s="508"/>
    </row>
    <row r="2681" spans="1:6" x14ac:dyDescent="0.25">
      <c r="A2681" s="508"/>
      <c r="B2681" s="508"/>
      <c r="C2681" s="508"/>
      <c r="D2681" s="444" t="s">
        <v>6778</v>
      </c>
      <c r="E2681" s="508"/>
      <c r="F2681" s="508"/>
    </row>
    <row r="2682" spans="1:6" x14ac:dyDescent="0.25">
      <c r="A2682" s="508"/>
      <c r="B2682" s="508"/>
      <c r="C2682" s="508"/>
      <c r="D2682" s="444" t="s">
        <v>6778</v>
      </c>
      <c r="E2682" s="508"/>
      <c r="F2682" s="508"/>
    </row>
    <row r="2683" spans="1:6" x14ac:dyDescent="0.25">
      <c r="A2683" s="508"/>
      <c r="B2683" s="508"/>
      <c r="C2683" s="508"/>
      <c r="D2683" s="444" t="s">
        <v>6778</v>
      </c>
      <c r="E2683" s="508"/>
      <c r="F2683" s="508"/>
    </row>
    <row r="2684" spans="1:6" x14ac:dyDescent="0.25">
      <c r="A2684" s="508"/>
      <c r="B2684" s="508"/>
      <c r="C2684" s="508"/>
      <c r="D2684" s="444" t="s">
        <v>6778</v>
      </c>
      <c r="E2684" s="508"/>
      <c r="F2684" s="508"/>
    </row>
    <row r="2685" spans="1:6" x14ac:dyDescent="0.25">
      <c r="A2685" s="508"/>
      <c r="B2685" s="508"/>
      <c r="C2685" s="508"/>
      <c r="D2685" s="444" t="s">
        <v>6778</v>
      </c>
      <c r="E2685" s="508"/>
      <c r="F2685" s="508"/>
    </row>
    <row r="2686" spans="1:6" x14ac:dyDescent="0.25">
      <c r="A2686" s="508"/>
      <c r="B2686" s="508"/>
      <c r="C2686" s="508"/>
      <c r="D2686" s="444" t="s">
        <v>6778</v>
      </c>
      <c r="E2686" s="508"/>
      <c r="F2686" s="508"/>
    </row>
    <row r="2687" spans="1:6" x14ac:dyDescent="0.25">
      <c r="A2687" s="508"/>
      <c r="B2687" s="508"/>
      <c r="C2687" s="508"/>
      <c r="D2687" s="444" t="s">
        <v>6778</v>
      </c>
      <c r="E2687" s="508"/>
      <c r="F2687" s="508"/>
    </row>
    <row r="2688" spans="1:6" x14ac:dyDescent="0.25">
      <c r="A2688" s="508"/>
      <c r="B2688" s="508"/>
      <c r="C2688" s="508"/>
      <c r="D2688" s="444" t="s">
        <v>6778</v>
      </c>
      <c r="E2688" s="508"/>
      <c r="F2688" s="508"/>
    </row>
    <row r="2689" spans="1:6" x14ac:dyDescent="0.25">
      <c r="A2689" s="508"/>
      <c r="B2689" s="508"/>
      <c r="C2689" s="508"/>
      <c r="D2689" s="444" t="s">
        <v>6778</v>
      </c>
      <c r="E2689" s="508"/>
      <c r="F2689" s="508"/>
    </row>
    <row r="2690" spans="1:6" x14ac:dyDescent="0.25">
      <c r="A2690" s="508"/>
      <c r="B2690" s="508"/>
      <c r="C2690" s="508"/>
      <c r="D2690" s="444" t="s">
        <v>6778</v>
      </c>
      <c r="E2690" s="508"/>
      <c r="F2690" s="508"/>
    </row>
    <row r="2691" spans="1:6" x14ac:dyDescent="0.25">
      <c r="A2691" s="508"/>
      <c r="B2691" s="508"/>
      <c r="C2691" s="508"/>
      <c r="D2691" s="444" t="s">
        <v>6778</v>
      </c>
      <c r="E2691" s="508"/>
      <c r="F2691" s="508"/>
    </row>
    <row r="2692" spans="1:6" x14ac:dyDescent="0.25">
      <c r="A2692" s="508"/>
      <c r="B2692" s="508"/>
      <c r="C2692" s="508"/>
      <c r="D2692" s="444" t="s">
        <v>6778</v>
      </c>
      <c r="E2692" s="508"/>
      <c r="F2692" s="508"/>
    </row>
    <row r="2693" spans="1:6" x14ac:dyDescent="0.25">
      <c r="A2693" s="508"/>
      <c r="B2693" s="508"/>
      <c r="C2693" s="508"/>
      <c r="D2693" s="444" t="s">
        <v>6778</v>
      </c>
      <c r="E2693" s="508"/>
      <c r="F2693" s="508"/>
    </row>
    <row r="2694" spans="1:6" x14ac:dyDescent="0.25">
      <c r="A2694" s="508"/>
      <c r="B2694" s="508"/>
      <c r="C2694" s="508"/>
      <c r="D2694" s="444" t="s">
        <v>6778</v>
      </c>
      <c r="E2694" s="508"/>
      <c r="F2694" s="508"/>
    </row>
    <row r="2695" spans="1:6" x14ac:dyDescent="0.25">
      <c r="A2695" s="508"/>
      <c r="B2695" s="508"/>
      <c r="C2695" s="508"/>
      <c r="D2695" s="444" t="s">
        <v>6778</v>
      </c>
      <c r="E2695" s="508"/>
      <c r="F2695" s="508"/>
    </row>
    <row r="2696" spans="1:6" x14ac:dyDescent="0.25">
      <c r="A2696" s="508"/>
      <c r="B2696" s="508"/>
      <c r="C2696" s="508"/>
      <c r="D2696" s="444" t="s">
        <v>6778</v>
      </c>
      <c r="E2696" s="508"/>
      <c r="F2696" s="508"/>
    </row>
    <row r="2697" spans="1:6" x14ac:dyDescent="0.25">
      <c r="A2697" s="508"/>
      <c r="B2697" s="508"/>
      <c r="C2697" s="508"/>
      <c r="D2697" s="444" t="s">
        <v>6778</v>
      </c>
      <c r="E2697" s="508"/>
      <c r="F2697" s="508"/>
    </row>
    <row r="2698" spans="1:6" x14ac:dyDescent="0.25">
      <c r="A2698" s="508"/>
      <c r="B2698" s="508"/>
      <c r="C2698" s="508"/>
      <c r="D2698" s="444" t="s">
        <v>6778</v>
      </c>
      <c r="E2698" s="508"/>
      <c r="F2698" s="508"/>
    </row>
    <row r="2699" spans="1:6" x14ac:dyDescent="0.25">
      <c r="A2699" s="508"/>
      <c r="B2699" s="508"/>
      <c r="C2699" s="508"/>
      <c r="D2699" s="444" t="s">
        <v>6778</v>
      </c>
      <c r="E2699" s="508"/>
      <c r="F2699" s="508"/>
    </row>
    <row r="2700" spans="1:6" x14ac:dyDescent="0.25">
      <c r="A2700" s="508"/>
      <c r="B2700" s="508"/>
      <c r="C2700" s="508"/>
      <c r="D2700" s="444" t="s">
        <v>6778</v>
      </c>
      <c r="E2700" s="508"/>
      <c r="F2700" s="508"/>
    </row>
    <row r="2701" spans="1:6" x14ac:dyDescent="0.25">
      <c r="A2701" s="508"/>
      <c r="B2701" s="508"/>
      <c r="C2701" s="508"/>
      <c r="D2701" s="444" t="s">
        <v>6778</v>
      </c>
      <c r="E2701" s="508"/>
      <c r="F2701" s="508"/>
    </row>
    <row r="2702" spans="1:6" x14ac:dyDescent="0.25">
      <c r="A2702" s="508"/>
      <c r="B2702" s="508"/>
      <c r="C2702" s="508"/>
      <c r="D2702" s="444" t="s">
        <v>6778</v>
      </c>
      <c r="E2702" s="508"/>
      <c r="F2702" s="508"/>
    </row>
    <row r="2703" spans="1:6" x14ac:dyDescent="0.25">
      <c r="A2703" s="508"/>
      <c r="B2703" s="508"/>
      <c r="C2703" s="508"/>
      <c r="D2703" s="444" t="s">
        <v>6778</v>
      </c>
      <c r="E2703" s="508"/>
      <c r="F2703" s="508"/>
    </row>
    <row r="2704" spans="1:6" x14ac:dyDescent="0.25">
      <c r="A2704" s="508"/>
      <c r="B2704" s="508"/>
      <c r="C2704" s="508"/>
      <c r="D2704" s="444" t="s">
        <v>6778</v>
      </c>
      <c r="E2704" s="508"/>
      <c r="F2704" s="508"/>
    </row>
    <row r="2705" spans="1:6" x14ac:dyDescent="0.25">
      <c r="A2705" s="508"/>
      <c r="B2705" s="508"/>
      <c r="C2705" s="508"/>
      <c r="D2705" s="444" t="s">
        <v>6778</v>
      </c>
      <c r="E2705" s="508"/>
      <c r="F2705" s="508"/>
    </row>
    <row r="2706" spans="1:6" x14ac:dyDescent="0.25">
      <c r="A2706" s="508"/>
      <c r="B2706" s="508"/>
      <c r="C2706" s="508"/>
      <c r="D2706" s="444" t="s">
        <v>6778</v>
      </c>
      <c r="E2706" s="508"/>
      <c r="F2706" s="508"/>
    </row>
    <row r="2707" spans="1:6" x14ac:dyDescent="0.25">
      <c r="A2707" s="508"/>
      <c r="B2707" s="508"/>
      <c r="C2707" s="508"/>
      <c r="D2707" s="444" t="s">
        <v>6778</v>
      </c>
      <c r="E2707" s="508"/>
      <c r="F2707" s="508"/>
    </row>
    <row r="2708" spans="1:6" x14ac:dyDescent="0.25">
      <c r="A2708" s="508"/>
      <c r="B2708" s="508"/>
      <c r="C2708" s="508"/>
      <c r="D2708" s="444" t="s">
        <v>6778</v>
      </c>
      <c r="E2708" s="508"/>
      <c r="F2708" s="508"/>
    </row>
    <row r="2709" spans="1:6" x14ac:dyDescent="0.25">
      <c r="A2709" s="508"/>
      <c r="B2709" s="508"/>
      <c r="C2709" s="508"/>
      <c r="D2709" s="444" t="s">
        <v>6778</v>
      </c>
      <c r="E2709" s="508"/>
      <c r="F2709" s="508"/>
    </row>
    <row r="2710" spans="1:6" x14ac:dyDescent="0.25">
      <c r="A2710" s="508"/>
      <c r="B2710" s="508"/>
      <c r="C2710" s="508"/>
      <c r="D2710" s="444" t="s">
        <v>6778</v>
      </c>
      <c r="E2710" s="508"/>
      <c r="F2710" s="508"/>
    </row>
    <row r="2711" spans="1:6" x14ac:dyDescent="0.25">
      <c r="A2711" s="508"/>
      <c r="B2711" s="508"/>
      <c r="C2711" s="508"/>
      <c r="D2711" s="444" t="s">
        <v>6778</v>
      </c>
      <c r="E2711" s="508"/>
      <c r="F2711" s="508"/>
    </row>
    <row r="2712" spans="1:6" x14ac:dyDescent="0.25">
      <c r="A2712" s="508"/>
      <c r="B2712" s="508"/>
      <c r="C2712" s="508"/>
      <c r="D2712" s="444" t="s">
        <v>6778</v>
      </c>
      <c r="E2712" s="508"/>
      <c r="F2712" s="508"/>
    </row>
    <row r="2713" spans="1:6" x14ac:dyDescent="0.25">
      <c r="A2713" s="508"/>
      <c r="B2713" s="508"/>
      <c r="C2713" s="508"/>
      <c r="D2713" s="444" t="s">
        <v>6778</v>
      </c>
      <c r="E2713" s="508"/>
      <c r="F2713" s="508"/>
    </row>
    <row r="2714" spans="1:6" x14ac:dyDescent="0.25">
      <c r="A2714" s="508"/>
      <c r="B2714" s="508"/>
      <c r="C2714" s="508"/>
      <c r="D2714" s="444" t="s">
        <v>6778</v>
      </c>
      <c r="E2714" s="508"/>
      <c r="F2714" s="508"/>
    </row>
    <row r="2715" spans="1:6" x14ac:dyDescent="0.25">
      <c r="A2715" s="508"/>
      <c r="B2715" s="508"/>
      <c r="C2715" s="508"/>
      <c r="D2715" s="444" t="s">
        <v>6778</v>
      </c>
      <c r="E2715" s="508"/>
      <c r="F2715" s="508"/>
    </row>
    <row r="2716" spans="1:6" x14ac:dyDescent="0.25">
      <c r="A2716" s="508"/>
      <c r="B2716" s="508"/>
      <c r="C2716" s="508"/>
      <c r="D2716" s="444" t="s">
        <v>6778</v>
      </c>
      <c r="E2716" s="508"/>
      <c r="F2716" s="508"/>
    </row>
    <row r="2717" spans="1:6" x14ac:dyDescent="0.25">
      <c r="A2717" s="508"/>
      <c r="B2717" s="508"/>
      <c r="C2717" s="508"/>
      <c r="D2717" s="444" t="s">
        <v>6778</v>
      </c>
      <c r="E2717" s="508"/>
      <c r="F2717" s="508"/>
    </row>
    <row r="2718" spans="1:6" x14ac:dyDescent="0.25">
      <c r="A2718" s="508"/>
      <c r="B2718" s="508"/>
      <c r="C2718" s="508"/>
      <c r="D2718" s="444" t="s">
        <v>6778</v>
      </c>
      <c r="E2718" s="508"/>
      <c r="F2718" s="508"/>
    </row>
    <row r="2719" spans="1:6" x14ac:dyDescent="0.25">
      <c r="A2719" s="508"/>
      <c r="B2719" s="508"/>
      <c r="C2719" s="508"/>
      <c r="D2719" s="444" t="s">
        <v>6778</v>
      </c>
      <c r="E2719" s="508"/>
      <c r="F2719" s="508"/>
    </row>
    <row r="2720" spans="1:6" x14ac:dyDescent="0.25">
      <c r="A2720" s="508"/>
      <c r="B2720" s="508"/>
      <c r="C2720" s="508"/>
      <c r="D2720" s="444" t="s">
        <v>6778</v>
      </c>
      <c r="E2720" s="508"/>
      <c r="F2720" s="508"/>
    </row>
    <row r="2721" spans="1:6" x14ac:dyDescent="0.25">
      <c r="A2721" s="508"/>
      <c r="B2721" s="508"/>
      <c r="C2721" s="508"/>
      <c r="D2721" s="444" t="s">
        <v>6778</v>
      </c>
      <c r="E2721" s="508"/>
      <c r="F2721" s="508"/>
    </row>
    <row r="2722" spans="1:6" x14ac:dyDescent="0.25">
      <c r="A2722" s="508"/>
      <c r="B2722" s="508"/>
      <c r="C2722" s="508"/>
      <c r="D2722" s="444" t="s">
        <v>6778</v>
      </c>
      <c r="E2722" s="508"/>
      <c r="F2722" s="508"/>
    </row>
    <row r="2723" spans="1:6" x14ac:dyDescent="0.25">
      <c r="A2723" s="508"/>
      <c r="B2723" s="508"/>
      <c r="C2723" s="508"/>
      <c r="D2723" s="444" t="s">
        <v>6778</v>
      </c>
      <c r="E2723" s="508"/>
      <c r="F2723" s="508"/>
    </row>
    <row r="2724" spans="1:6" x14ac:dyDescent="0.25">
      <c r="A2724" s="508"/>
      <c r="B2724" s="508"/>
      <c r="C2724" s="508"/>
      <c r="D2724" s="444" t="s">
        <v>6778</v>
      </c>
      <c r="E2724" s="508"/>
      <c r="F2724" s="508"/>
    </row>
    <row r="2725" spans="1:6" x14ac:dyDescent="0.25">
      <c r="A2725" s="508"/>
      <c r="B2725" s="508"/>
      <c r="C2725" s="508"/>
      <c r="D2725" s="444" t="s">
        <v>6778</v>
      </c>
      <c r="E2725" s="508"/>
      <c r="F2725" s="508"/>
    </row>
    <row r="2726" spans="1:6" x14ac:dyDescent="0.25">
      <c r="A2726" s="508"/>
      <c r="B2726" s="508"/>
      <c r="C2726" s="508"/>
      <c r="D2726" s="444" t="s">
        <v>6778</v>
      </c>
      <c r="E2726" s="508"/>
      <c r="F2726" s="508"/>
    </row>
    <row r="2727" spans="1:6" x14ac:dyDescent="0.25">
      <c r="A2727" s="508"/>
      <c r="B2727" s="508"/>
      <c r="C2727" s="508"/>
      <c r="D2727" s="444" t="s">
        <v>6778</v>
      </c>
      <c r="E2727" s="508"/>
      <c r="F2727" s="508"/>
    </row>
    <row r="2728" spans="1:6" x14ac:dyDescent="0.25">
      <c r="A2728" s="508"/>
      <c r="B2728" s="508"/>
      <c r="C2728" s="508"/>
      <c r="D2728" s="444" t="s">
        <v>6778</v>
      </c>
      <c r="E2728" s="508"/>
      <c r="F2728" s="508"/>
    </row>
    <row r="2729" spans="1:6" x14ac:dyDescent="0.25">
      <c r="A2729" s="508"/>
      <c r="B2729" s="508"/>
      <c r="C2729" s="508"/>
      <c r="D2729" s="444" t="s">
        <v>6778</v>
      </c>
      <c r="E2729" s="508"/>
      <c r="F2729" s="508"/>
    </row>
    <row r="2730" spans="1:6" x14ac:dyDescent="0.25">
      <c r="A2730" s="508"/>
      <c r="B2730" s="508"/>
      <c r="C2730" s="508"/>
      <c r="D2730" s="444" t="s">
        <v>6778</v>
      </c>
      <c r="E2730" s="508"/>
      <c r="F2730" s="508"/>
    </row>
    <row r="2731" spans="1:6" x14ac:dyDescent="0.25">
      <c r="A2731" s="508"/>
      <c r="B2731" s="508"/>
      <c r="C2731" s="508"/>
      <c r="D2731" s="444" t="s">
        <v>6778</v>
      </c>
      <c r="E2731" s="508"/>
      <c r="F2731" s="508"/>
    </row>
    <row r="2732" spans="1:6" x14ac:dyDescent="0.25">
      <c r="A2732" s="508"/>
      <c r="B2732" s="508"/>
      <c r="C2732" s="508"/>
      <c r="D2732" s="444" t="s">
        <v>6778</v>
      </c>
      <c r="E2732" s="508"/>
      <c r="F2732" s="508"/>
    </row>
    <row r="2733" spans="1:6" x14ac:dyDescent="0.25">
      <c r="A2733" s="508"/>
      <c r="B2733" s="508"/>
      <c r="C2733" s="508"/>
      <c r="D2733" s="444" t="s">
        <v>6778</v>
      </c>
      <c r="E2733" s="508"/>
      <c r="F2733" s="508"/>
    </row>
    <row r="2734" spans="1:6" x14ac:dyDescent="0.25">
      <c r="A2734" s="508"/>
      <c r="B2734" s="508"/>
      <c r="C2734" s="508"/>
      <c r="D2734" s="444" t="s">
        <v>6778</v>
      </c>
      <c r="E2734" s="508"/>
      <c r="F2734" s="508"/>
    </row>
    <row r="2735" spans="1:6" x14ac:dyDescent="0.25">
      <c r="A2735" s="508"/>
      <c r="B2735" s="508"/>
      <c r="C2735" s="508"/>
      <c r="D2735" s="444" t="s">
        <v>6778</v>
      </c>
      <c r="E2735" s="508"/>
      <c r="F2735" s="508"/>
    </row>
    <row r="2736" spans="1:6" x14ac:dyDescent="0.25">
      <c r="A2736" s="508"/>
      <c r="B2736" s="508"/>
      <c r="C2736" s="508"/>
      <c r="D2736" s="444" t="s">
        <v>6778</v>
      </c>
      <c r="E2736" s="508"/>
      <c r="F2736" s="508"/>
    </row>
    <row r="2737" spans="1:6" x14ac:dyDescent="0.25">
      <c r="A2737" s="508"/>
      <c r="B2737" s="508"/>
      <c r="C2737" s="508"/>
      <c r="D2737" s="444" t="s">
        <v>6778</v>
      </c>
      <c r="E2737" s="508"/>
      <c r="F2737" s="508"/>
    </row>
    <row r="2738" spans="1:6" x14ac:dyDescent="0.25">
      <c r="A2738" s="508"/>
      <c r="B2738" s="508"/>
      <c r="C2738" s="508"/>
      <c r="D2738" s="444" t="s">
        <v>6778</v>
      </c>
      <c r="E2738" s="508"/>
      <c r="F2738" s="508"/>
    </row>
    <row r="2739" spans="1:6" x14ac:dyDescent="0.25">
      <c r="A2739" s="508"/>
      <c r="B2739" s="508"/>
      <c r="C2739" s="508"/>
      <c r="D2739" s="444" t="s">
        <v>6778</v>
      </c>
      <c r="E2739" s="508"/>
      <c r="F2739" s="508"/>
    </row>
    <row r="2740" spans="1:6" x14ac:dyDescent="0.25">
      <c r="A2740" s="508"/>
      <c r="B2740" s="508"/>
      <c r="C2740" s="508"/>
      <c r="D2740" s="444" t="s">
        <v>6778</v>
      </c>
      <c r="E2740" s="508"/>
      <c r="F2740" s="508"/>
    </row>
    <row r="2741" spans="1:6" x14ac:dyDescent="0.25">
      <c r="A2741" s="508"/>
      <c r="B2741" s="508"/>
      <c r="C2741" s="508"/>
      <c r="D2741" s="444" t="s">
        <v>6778</v>
      </c>
      <c r="E2741" s="508"/>
      <c r="F2741" s="508"/>
    </row>
    <row r="2742" spans="1:6" x14ac:dyDescent="0.25">
      <c r="A2742" s="508"/>
      <c r="B2742" s="508"/>
      <c r="C2742" s="508"/>
      <c r="D2742" s="444" t="s">
        <v>6778</v>
      </c>
      <c r="E2742" s="508"/>
      <c r="F2742" s="508"/>
    </row>
    <row r="2743" spans="1:6" x14ac:dyDescent="0.25">
      <c r="A2743" s="508"/>
      <c r="B2743" s="508"/>
      <c r="C2743" s="508"/>
      <c r="D2743" s="444" t="s">
        <v>6778</v>
      </c>
      <c r="E2743" s="508"/>
      <c r="F2743" s="508"/>
    </row>
    <row r="2744" spans="1:6" x14ac:dyDescent="0.25">
      <c r="A2744" s="508"/>
      <c r="B2744" s="508"/>
      <c r="C2744" s="508"/>
      <c r="D2744" s="444" t="s">
        <v>6778</v>
      </c>
      <c r="E2744" s="508"/>
      <c r="F2744" s="508"/>
    </row>
    <row r="2745" spans="1:6" x14ac:dyDescent="0.25">
      <c r="A2745" s="508"/>
      <c r="B2745" s="508"/>
      <c r="C2745" s="508"/>
      <c r="D2745" s="444" t="s">
        <v>6778</v>
      </c>
      <c r="E2745" s="508"/>
      <c r="F2745" s="508"/>
    </row>
    <row r="2746" spans="1:6" x14ac:dyDescent="0.25">
      <c r="A2746" s="508"/>
      <c r="B2746" s="508"/>
      <c r="C2746" s="508"/>
      <c r="D2746" s="444" t="s">
        <v>6778</v>
      </c>
      <c r="E2746" s="508"/>
      <c r="F2746" s="508"/>
    </row>
    <row r="2747" spans="1:6" x14ac:dyDescent="0.25">
      <c r="A2747" s="508"/>
      <c r="B2747" s="508"/>
      <c r="C2747" s="508"/>
      <c r="D2747" s="444" t="s">
        <v>6778</v>
      </c>
      <c r="E2747" s="508"/>
      <c r="F2747" s="508"/>
    </row>
    <row r="2748" spans="1:6" x14ac:dyDescent="0.25">
      <c r="A2748" s="508"/>
      <c r="B2748" s="508"/>
      <c r="C2748" s="508"/>
      <c r="D2748" s="444" t="s">
        <v>6778</v>
      </c>
      <c r="E2748" s="508"/>
      <c r="F2748" s="508"/>
    </row>
    <row r="2749" spans="1:6" x14ac:dyDescent="0.25">
      <c r="A2749" s="508"/>
      <c r="B2749" s="508"/>
      <c r="C2749" s="508"/>
      <c r="D2749" s="444" t="s">
        <v>6778</v>
      </c>
      <c r="E2749" s="508"/>
      <c r="F2749" s="508"/>
    </row>
    <row r="2750" spans="1:6" x14ac:dyDescent="0.25">
      <c r="A2750" s="508"/>
      <c r="B2750" s="508"/>
      <c r="C2750" s="508"/>
      <c r="D2750" s="444" t="s">
        <v>6778</v>
      </c>
      <c r="E2750" s="508"/>
      <c r="F2750" s="508"/>
    </row>
    <row r="2751" spans="1:6" x14ac:dyDescent="0.25">
      <c r="A2751" s="508"/>
      <c r="B2751" s="508"/>
      <c r="C2751" s="508"/>
      <c r="D2751" s="444" t="s">
        <v>6778</v>
      </c>
      <c r="E2751" s="508"/>
      <c r="F2751" s="508"/>
    </row>
    <row r="2752" spans="1:6" x14ac:dyDescent="0.25">
      <c r="A2752" s="508"/>
      <c r="B2752" s="508"/>
      <c r="C2752" s="508"/>
      <c r="D2752" s="444" t="s">
        <v>6778</v>
      </c>
      <c r="E2752" s="508"/>
      <c r="F2752" s="508"/>
    </row>
    <row r="2753" spans="1:6" x14ac:dyDescent="0.25">
      <c r="A2753" s="508"/>
      <c r="B2753" s="508"/>
      <c r="C2753" s="508"/>
      <c r="D2753" s="444" t="s">
        <v>6778</v>
      </c>
      <c r="E2753" s="508"/>
      <c r="F2753" s="508"/>
    </row>
    <row r="2754" spans="1:6" x14ac:dyDescent="0.25">
      <c r="A2754" s="508"/>
      <c r="B2754" s="508"/>
      <c r="C2754" s="508"/>
      <c r="D2754" s="444" t="s">
        <v>6778</v>
      </c>
      <c r="E2754" s="508"/>
      <c r="F2754" s="508"/>
    </row>
    <row r="2755" spans="1:6" x14ac:dyDescent="0.25">
      <c r="A2755" s="508"/>
      <c r="B2755" s="508"/>
      <c r="C2755" s="508"/>
      <c r="D2755" s="444" t="s">
        <v>6778</v>
      </c>
      <c r="E2755" s="508"/>
      <c r="F2755" s="508"/>
    </row>
    <row r="2756" spans="1:6" x14ac:dyDescent="0.25">
      <c r="A2756" s="508"/>
      <c r="B2756" s="508"/>
      <c r="C2756" s="508"/>
      <c r="D2756" s="444" t="s">
        <v>6778</v>
      </c>
      <c r="E2756" s="508"/>
      <c r="F2756" s="508"/>
    </row>
    <row r="2757" spans="1:6" x14ac:dyDescent="0.25">
      <c r="A2757" s="508"/>
      <c r="B2757" s="508"/>
      <c r="C2757" s="508"/>
      <c r="D2757" s="444" t="s">
        <v>6778</v>
      </c>
      <c r="E2757" s="508"/>
      <c r="F2757" s="508"/>
    </row>
    <row r="2758" spans="1:6" x14ac:dyDescent="0.25">
      <c r="A2758" s="508"/>
      <c r="B2758" s="508"/>
      <c r="C2758" s="508"/>
      <c r="D2758" s="444" t="s">
        <v>6778</v>
      </c>
      <c r="E2758" s="508"/>
      <c r="F2758" s="508"/>
    </row>
    <row r="2759" spans="1:6" x14ac:dyDescent="0.25">
      <c r="A2759" s="508"/>
      <c r="B2759" s="508"/>
      <c r="C2759" s="508"/>
      <c r="D2759" s="444" t="s">
        <v>6778</v>
      </c>
      <c r="E2759" s="508"/>
      <c r="F2759" s="508"/>
    </row>
    <row r="2760" spans="1:6" x14ac:dyDescent="0.25">
      <c r="A2760" s="508"/>
      <c r="B2760" s="508"/>
      <c r="C2760" s="508"/>
      <c r="D2760" s="444" t="s">
        <v>6778</v>
      </c>
      <c r="E2760" s="508"/>
      <c r="F2760" s="508"/>
    </row>
    <row r="2761" spans="1:6" x14ac:dyDescent="0.25">
      <c r="A2761" s="508"/>
      <c r="B2761" s="508"/>
      <c r="C2761" s="508"/>
      <c r="D2761" s="444" t="s">
        <v>6778</v>
      </c>
      <c r="E2761" s="508"/>
      <c r="F2761" s="508"/>
    </row>
    <row r="2762" spans="1:6" x14ac:dyDescent="0.25">
      <c r="A2762" s="508"/>
      <c r="B2762" s="508"/>
      <c r="C2762" s="508"/>
      <c r="D2762" s="444" t="s">
        <v>6778</v>
      </c>
      <c r="E2762" s="508"/>
      <c r="F2762" s="508"/>
    </row>
    <row r="2763" spans="1:6" x14ac:dyDescent="0.25">
      <c r="A2763" s="508"/>
      <c r="B2763" s="508"/>
      <c r="C2763" s="508"/>
      <c r="D2763" s="444" t="s">
        <v>6778</v>
      </c>
      <c r="E2763" s="508"/>
      <c r="F2763" s="508"/>
    </row>
    <row r="2764" spans="1:6" x14ac:dyDescent="0.25">
      <c r="A2764" s="508"/>
      <c r="B2764" s="508"/>
      <c r="C2764" s="508"/>
      <c r="D2764" s="444" t="s">
        <v>6778</v>
      </c>
      <c r="E2764" s="508"/>
      <c r="F2764" s="508"/>
    </row>
    <row r="2765" spans="1:6" x14ac:dyDescent="0.25">
      <c r="A2765" s="508"/>
      <c r="B2765" s="508"/>
      <c r="C2765" s="508"/>
      <c r="D2765" s="444" t="s">
        <v>6778</v>
      </c>
      <c r="E2765" s="508"/>
      <c r="F2765" s="508"/>
    </row>
    <row r="2766" spans="1:6" x14ac:dyDescent="0.25">
      <c r="A2766" s="508"/>
      <c r="B2766" s="508"/>
      <c r="C2766" s="508"/>
      <c r="D2766" s="444" t="s">
        <v>6778</v>
      </c>
      <c r="E2766" s="508"/>
      <c r="F2766" s="508"/>
    </row>
    <row r="2767" spans="1:6" x14ac:dyDescent="0.25">
      <c r="A2767" s="508"/>
      <c r="B2767" s="508"/>
      <c r="C2767" s="508"/>
      <c r="D2767" s="444" t="s">
        <v>6778</v>
      </c>
      <c r="E2767" s="508"/>
      <c r="F2767" s="508"/>
    </row>
    <row r="2768" spans="1:6" x14ac:dyDescent="0.25">
      <c r="A2768" s="508"/>
      <c r="B2768" s="508"/>
      <c r="C2768" s="508"/>
      <c r="D2768" s="444" t="s">
        <v>6778</v>
      </c>
      <c r="E2768" s="508"/>
      <c r="F2768" s="508"/>
    </row>
    <row r="2769" spans="1:6" x14ac:dyDescent="0.25">
      <c r="A2769" s="508"/>
      <c r="B2769" s="508"/>
      <c r="C2769" s="508"/>
      <c r="D2769" s="444" t="s">
        <v>6778</v>
      </c>
      <c r="E2769" s="508"/>
      <c r="F2769" s="508"/>
    </row>
    <row r="2770" spans="1:6" x14ac:dyDescent="0.25">
      <c r="A2770" s="508"/>
      <c r="B2770" s="508"/>
      <c r="C2770" s="508"/>
      <c r="D2770" s="444" t="s">
        <v>6778</v>
      </c>
      <c r="E2770" s="508"/>
      <c r="F2770" s="508"/>
    </row>
    <row r="2771" spans="1:6" x14ac:dyDescent="0.25">
      <c r="A2771" s="508"/>
      <c r="B2771" s="508"/>
      <c r="C2771" s="508"/>
      <c r="D2771" s="444" t="s">
        <v>6778</v>
      </c>
      <c r="E2771" s="508"/>
      <c r="F2771" s="508"/>
    </row>
    <row r="2772" spans="1:6" x14ac:dyDescent="0.25">
      <c r="A2772" s="508"/>
      <c r="B2772" s="508"/>
      <c r="C2772" s="508"/>
      <c r="D2772" s="444" t="s">
        <v>6778</v>
      </c>
      <c r="E2772" s="508"/>
      <c r="F2772" s="508"/>
    </row>
    <row r="2773" spans="1:6" x14ac:dyDescent="0.25">
      <c r="A2773" s="508"/>
      <c r="B2773" s="508"/>
      <c r="C2773" s="508"/>
      <c r="D2773" s="444" t="s">
        <v>6778</v>
      </c>
      <c r="E2773" s="508"/>
      <c r="F2773" s="508"/>
    </row>
    <row r="2774" spans="1:6" x14ac:dyDescent="0.25">
      <c r="A2774" s="508"/>
      <c r="B2774" s="508"/>
      <c r="C2774" s="508"/>
      <c r="D2774" s="444" t="s">
        <v>6778</v>
      </c>
      <c r="E2774" s="508"/>
      <c r="F2774" s="508"/>
    </row>
    <row r="2775" spans="1:6" x14ac:dyDescent="0.25">
      <c r="A2775" s="508"/>
      <c r="B2775" s="508"/>
      <c r="C2775" s="508"/>
      <c r="D2775" s="444" t="s">
        <v>6778</v>
      </c>
      <c r="E2775" s="508"/>
      <c r="F2775" s="508"/>
    </row>
    <row r="2776" spans="1:6" x14ac:dyDescent="0.25">
      <c r="A2776" s="508"/>
      <c r="B2776" s="508"/>
      <c r="C2776" s="508"/>
      <c r="D2776" s="444" t="s">
        <v>6778</v>
      </c>
      <c r="E2776" s="508"/>
      <c r="F2776" s="508"/>
    </row>
    <row r="2777" spans="1:6" x14ac:dyDescent="0.25">
      <c r="A2777" s="508"/>
      <c r="B2777" s="508"/>
      <c r="C2777" s="508"/>
      <c r="D2777" s="444" t="s">
        <v>6778</v>
      </c>
      <c r="E2777" s="508"/>
      <c r="F2777" s="508"/>
    </row>
    <row r="2778" spans="1:6" x14ac:dyDescent="0.25">
      <c r="A2778" s="508"/>
      <c r="B2778" s="508"/>
      <c r="C2778" s="508"/>
      <c r="D2778" s="444" t="s">
        <v>6778</v>
      </c>
      <c r="E2778" s="508"/>
      <c r="F2778" s="508"/>
    </row>
    <row r="2779" spans="1:6" x14ac:dyDescent="0.25">
      <c r="A2779" s="508"/>
      <c r="B2779" s="508"/>
      <c r="C2779" s="508"/>
      <c r="D2779" s="444" t="s">
        <v>6778</v>
      </c>
      <c r="E2779" s="508"/>
      <c r="F2779" s="508"/>
    </row>
    <row r="2780" spans="1:6" x14ac:dyDescent="0.25">
      <c r="A2780" s="508"/>
      <c r="B2780" s="508"/>
      <c r="C2780" s="508"/>
      <c r="D2780" s="444" t="s">
        <v>6778</v>
      </c>
      <c r="E2780" s="508"/>
      <c r="F2780" s="508"/>
    </row>
    <row r="2781" spans="1:6" x14ac:dyDescent="0.25">
      <c r="A2781" s="508"/>
      <c r="B2781" s="508"/>
      <c r="C2781" s="508"/>
      <c r="D2781" s="444" t="s">
        <v>6778</v>
      </c>
      <c r="E2781" s="508"/>
      <c r="F2781" s="508"/>
    </row>
    <row r="2782" spans="1:6" x14ac:dyDescent="0.25">
      <c r="A2782" s="508"/>
      <c r="B2782" s="508"/>
      <c r="C2782" s="508"/>
      <c r="D2782" s="444" t="s">
        <v>6778</v>
      </c>
      <c r="E2782" s="508"/>
      <c r="F2782" s="508"/>
    </row>
    <row r="2783" spans="1:6" x14ac:dyDescent="0.25">
      <c r="A2783" s="508"/>
      <c r="B2783" s="508"/>
      <c r="C2783" s="508"/>
      <c r="D2783" s="444" t="s">
        <v>6778</v>
      </c>
      <c r="E2783" s="508"/>
      <c r="F2783" s="508"/>
    </row>
    <row r="2784" spans="1:6" x14ac:dyDescent="0.25">
      <c r="A2784" s="508"/>
      <c r="B2784" s="508"/>
      <c r="C2784" s="508"/>
      <c r="D2784" s="444" t="s">
        <v>6778</v>
      </c>
      <c r="E2784" s="508"/>
      <c r="F2784" s="508"/>
    </row>
    <row r="2785" spans="1:6" x14ac:dyDescent="0.25">
      <c r="A2785" s="508"/>
      <c r="B2785" s="508"/>
      <c r="C2785" s="508"/>
      <c r="D2785" s="444" t="s">
        <v>6778</v>
      </c>
      <c r="E2785" s="508"/>
      <c r="F2785" s="508"/>
    </row>
    <row r="2786" spans="1:6" x14ac:dyDescent="0.25">
      <c r="A2786" s="508"/>
      <c r="B2786" s="508"/>
      <c r="C2786" s="508"/>
      <c r="D2786" s="444" t="s">
        <v>6778</v>
      </c>
      <c r="E2786" s="508"/>
      <c r="F2786" s="508"/>
    </row>
    <row r="2787" spans="1:6" x14ac:dyDescent="0.25">
      <c r="A2787" s="508"/>
      <c r="B2787" s="508"/>
      <c r="C2787" s="508"/>
      <c r="D2787" s="444" t="s">
        <v>6778</v>
      </c>
      <c r="E2787" s="508"/>
      <c r="F2787" s="508"/>
    </row>
    <row r="2788" spans="1:6" x14ac:dyDescent="0.25">
      <c r="A2788" s="508"/>
      <c r="B2788" s="508"/>
      <c r="C2788" s="508"/>
      <c r="D2788" s="444" t="s">
        <v>6778</v>
      </c>
      <c r="E2788" s="508"/>
      <c r="F2788" s="508"/>
    </row>
    <row r="2789" spans="1:6" x14ac:dyDescent="0.25">
      <c r="A2789" s="508"/>
      <c r="B2789" s="508"/>
      <c r="C2789" s="508"/>
      <c r="D2789" s="444" t="s">
        <v>6778</v>
      </c>
      <c r="E2789" s="508"/>
      <c r="F2789" s="508"/>
    </row>
    <row r="2790" spans="1:6" x14ac:dyDescent="0.25">
      <c r="A2790" s="508"/>
      <c r="B2790" s="508"/>
      <c r="C2790" s="508"/>
      <c r="D2790" s="444" t="s">
        <v>6778</v>
      </c>
      <c r="E2790" s="508"/>
      <c r="F2790" s="508"/>
    </row>
    <row r="2791" spans="1:6" x14ac:dyDescent="0.25">
      <c r="A2791" s="508"/>
      <c r="B2791" s="508"/>
      <c r="C2791" s="508"/>
      <c r="D2791" s="444" t="s">
        <v>6778</v>
      </c>
      <c r="E2791" s="508"/>
      <c r="F2791" s="508"/>
    </row>
    <row r="2792" spans="1:6" x14ac:dyDescent="0.25">
      <c r="A2792" s="508"/>
      <c r="B2792" s="508"/>
      <c r="C2792" s="508"/>
      <c r="D2792" s="444" t="s">
        <v>6778</v>
      </c>
      <c r="E2792" s="508"/>
      <c r="F2792" s="508"/>
    </row>
    <row r="2793" spans="1:6" x14ac:dyDescent="0.25">
      <c r="A2793" s="508"/>
      <c r="B2793" s="508"/>
      <c r="C2793" s="508"/>
      <c r="D2793" s="444" t="s">
        <v>6778</v>
      </c>
      <c r="E2793" s="508"/>
      <c r="F2793" s="508"/>
    </row>
    <row r="2794" spans="1:6" x14ac:dyDescent="0.25">
      <c r="A2794" s="508"/>
      <c r="B2794" s="508"/>
      <c r="C2794" s="508"/>
      <c r="D2794" s="444" t="s">
        <v>6778</v>
      </c>
      <c r="E2794" s="508"/>
      <c r="F2794" s="508"/>
    </row>
    <row r="2795" spans="1:6" x14ac:dyDescent="0.25">
      <c r="A2795" s="508"/>
      <c r="B2795" s="508"/>
      <c r="C2795" s="508"/>
      <c r="D2795" s="444" t="s">
        <v>6778</v>
      </c>
      <c r="E2795" s="508"/>
      <c r="F2795" s="508"/>
    </row>
    <row r="2796" spans="1:6" x14ac:dyDescent="0.25">
      <c r="A2796" s="508"/>
      <c r="B2796" s="508"/>
      <c r="C2796" s="508"/>
      <c r="D2796" s="444" t="s">
        <v>6778</v>
      </c>
      <c r="E2796" s="508"/>
      <c r="F2796" s="508"/>
    </row>
    <row r="2797" spans="1:6" x14ac:dyDescent="0.25">
      <c r="A2797" s="508"/>
      <c r="B2797" s="508"/>
      <c r="C2797" s="508"/>
      <c r="D2797" s="444" t="s">
        <v>6778</v>
      </c>
      <c r="E2797" s="508"/>
      <c r="F2797" s="508"/>
    </row>
    <row r="2798" spans="1:6" x14ac:dyDescent="0.25">
      <c r="A2798" s="508"/>
      <c r="B2798" s="508"/>
      <c r="C2798" s="508"/>
      <c r="D2798" s="444" t="s">
        <v>6778</v>
      </c>
      <c r="E2798" s="508"/>
      <c r="F2798" s="508"/>
    </row>
    <row r="2799" spans="1:6" x14ac:dyDescent="0.25">
      <c r="A2799" s="508"/>
      <c r="B2799" s="508"/>
      <c r="C2799" s="508"/>
      <c r="D2799" s="444" t="s">
        <v>6778</v>
      </c>
      <c r="E2799" s="508"/>
      <c r="F2799" s="508"/>
    </row>
    <row r="2800" spans="1:6" x14ac:dyDescent="0.25">
      <c r="A2800" s="508"/>
      <c r="B2800" s="508"/>
      <c r="C2800" s="508"/>
      <c r="D2800" s="444" t="s">
        <v>6778</v>
      </c>
      <c r="E2800" s="508"/>
      <c r="F2800" s="508"/>
    </row>
    <row r="2801" spans="1:6" x14ac:dyDescent="0.25">
      <c r="A2801" s="508"/>
      <c r="B2801" s="508"/>
      <c r="C2801" s="508"/>
      <c r="D2801" s="444" t="s">
        <v>6778</v>
      </c>
      <c r="E2801" s="508"/>
      <c r="F2801" s="508"/>
    </row>
    <row r="2802" spans="1:6" x14ac:dyDescent="0.25">
      <c r="A2802" s="508"/>
      <c r="B2802" s="508"/>
      <c r="C2802" s="508"/>
      <c r="D2802" s="444" t="s">
        <v>6778</v>
      </c>
      <c r="E2802" s="508"/>
      <c r="F2802" s="508"/>
    </row>
    <row r="2803" spans="1:6" x14ac:dyDescent="0.25">
      <c r="A2803" s="508"/>
      <c r="B2803" s="508"/>
      <c r="C2803" s="508"/>
      <c r="D2803" s="444" t="s">
        <v>6778</v>
      </c>
      <c r="E2803" s="508"/>
      <c r="F2803" s="508"/>
    </row>
    <row r="2804" spans="1:6" x14ac:dyDescent="0.25">
      <c r="A2804" s="508"/>
      <c r="B2804" s="508"/>
      <c r="C2804" s="508"/>
      <c r="D2804" s="444" t="s">
        <v>6778</v>
      </c>
      <c r="E2804" s="508"/>
      <c r="F2804" s="508"/>
    </row>
    <row r="2805" spans="1:6" x14ac:dyDescent="0.25">
      <c r="A2805" s="508"/>
      <c r="B2805" s="508"/>
      <c r="C2805" s="508"/>
      <c r="D2805" s="444" t="s">
        <v>6778</v>
      </c>
      <c r="E2805" s="508"/>
      <c r="F2805" s="508"/>
    </row>
    <row r="2806" spans="1:6" x14ac:dyDescent="0.25">
      <c r="A2806" s="508"/>
      <c r="B2806" s="508"/>
      <c r="C2806" s="508"/>
      <c r="D2806" s="444" t="s">
        <v>6778</v>
      </c>
      <c r="E2806" s="508"/>
      <c r="F2806" s="508"/>
    </row>
    <row r="2807" spans="1:6" x14ac:dyDescent="0.25">
      <c r="A2807" s="508"/>
      <c r="B2807" s="508"/>
      <c r="C2807" s="508"/>
      <c r="D2807" s="444" t="s">
        <v>6778</v>
      </c>
      <c r="E2807" s="508"/>
      <c r="F2807" s="508"/>
    </row>
    <row r="2808" spans="1:6" x14ac:dyDescent="0.25">
      <c r="A2808" s="508"/>
      <c r="B2808" s="508"/>
      <c r="C2808" s="508"/>
      <c r="D2808" s="444" t="s">
        <v>6778</v>
      </c>
      <c r="E2808" s="508"/>
      <c r="F2808" s="508"/>
    </row>
    <row r="2809" spans="1:6" x14ac:dyDescent="0.25">
      <c r="A2809" s="508"/>
      <c r="B2809" s="508"/>
      <c r="C2809" s="508"/>
      <c r="D2809" s="444" t="s">
        <v>6778</v>
      </c>
      <c r="E2809" s="508"/>
      <c r="F2809" s="508"/>
    </row>
    <row r="2810" spans="1:6" x14ac:dyDescent="0.25">
      <c r="A2810" s="508"/>
      <c r="B2810" s="508"/>
      <c r="C2810" s="508"/>
      <c r="D2810" s="444" t="s">
        <v>6778</v>
      </c>
      <c r="E2810" s="508"/>
      <c r="F2810" s="508"/>
    </row>
    <row r="2811" spans="1:6" x14ac:dyDescent="0.25">
      <c r="A2811" s="508"/>
      <c r="B2811" s="508"/>
      <c r="C2811" s="508"/>
      <c r="D2811" s="444" t="s">
        <v>6778</v>
      </c>
      <c r="E2811" s="508"/>
      <c r="F2811" s="508"/>
    </row>
    <row r="2812" spans="1:6" x14ac:dyDescent="0.25">
      <c r="A2812" s="508"/>
      <c r="B2812" s="508"/>
      <c r="C2812" s="508"/>
      <c r="D2812" s="444" t="s">
        <v>6778</v>
      </c>
      <c r="E2812" s="508"/>
      <c r="F2812" s="508"/>
    </row>
    <row r="2813" spans="1:6" x14ac:dyDescent="0.25">
      <c r="A2813" s="508"/>
      <c r="B2813" s="508"/>
      <c r="C2813" s="508"/>
      <c r="D2813" s="444" t="s">
        <v>6778</v>
      </c>
      <c r="E2813" s="508"/>
      <c r="F2813" s="508"/>
    </row>
    <row r="2814" spans="1:6" x14ac:dyDescent="0.25">
      <c r="A2814" s="508"/>
      <c r="B2814" s="508"/>
      <c r="C2814" s="508"/>
      <c r="D2814" s="444" t="s">
        <v>6778</v>
      </c>
      <c r="E2814" s="508"/>
      <c r="F2814" s="508"/>
    </row>
    <row r="2815" spans="1:6" x14ac:dyDescent="0.25">
      <c r="A2815" s="508"/>
      <c r="B2815" s="508"/>
      <c r="C2815" s="508"/>
      <c r="D2815" s="444" t="s">
        <v>6778</v>
      </c>
      <c r="E2815" s="508"/>
      <c r="F2815" s="508"/>
    </row>
    <row r="2816" spans="1:6" x14ac:dyDescent="0.25">
      <c r="A2816" s="508"/>
      <c r="B2816" s="508"/>
      <c r="C2816" s="508"/>
      <c r="D2816" s="444" t="s">
        <v>6778</v>
      </c>
      <c r="E2816" s="508"/>
      <c r="F2816" s="508"/>
    </row>
    <row r="2817" spans="1:6" x14ac:dyDescent="0.25">
      <c r="A2817" s="508"/>
      <c r="B2817" s="508"/>
      <c r="C2817" s="508"/>
      <c r="D2817" s="444" t="s">
        <v>6778</v>
      </c>
      <c r="E2817" s="508"/>
      <c r="F2817" s="508"/>
    </row>
    <row r="2818" spans="1:6" x14ac:dyDescent="0.25">
      <c r="A2818" s="508"/>
      <c r="B2818" s="508"/>
      <c r="C2818" s="508"/>
      <c r="D2818" s="444" t="s">
        <v>6778</v>
      </c>
      <c r="E2818" s="508"/>
      <c r="F2818" s="508"/>
    </row>
    <row r="2819" spans="1:6" x14ac:dyDescent="0.25">
      <c r="A2819" s="508"/>
      <c r="B2819" s="508"/>
      <c r="C2819" s="508"/>
      <c r="D2819" s="444" t="s">
        <v>6778</v>
      </c>
      <c r="E2819" s="508"/>
      <c r="F2819" s="508"/>
    </row>
    <row r="2820" spans="1:6" x14ac:dyDescent="0.25">
      <c r="A2820" s="508"/>
      <c r="B2820" s="508"/>
      <c r="C2820" s="508"/>
      <c r="D2820" s="444" t="s">
        <v>6778</v>
      </c>
      <c r="E2820" s="508"/>
      <c r="F2820" s="508"/>
    </row>
    <row r="2821" spans="1:6" x14ac:dyDescent="0.25">
      <c r="A2821" s="508"/>
      <c r="B2821" s="508"/>
      <c r="C2821" s="508"/>
      <c r="D2821" s="444" t="s">
        <v>6778</v>
      </c>
      <c r="E2821" s="508"/>
      <c r="F2821" s="508"/>
    </row>
    <row r="2822" spans="1:6" x14ac:dyDescent="0.25">
      <c r="A2822" s="508"/>
      <c r="B2822" s="508"/>
      <c r="C2822" s="508"/>
      <c r="D2822" s="444" t="s">
        <v>6778</v>
      </c>
      <c r="E2822" s="508"/>
      <c r="F2822" s="508"/>
    </row>
    <row r="2823" spans="1:6" x14ac:dyDescent="0.25">
      <c r="A2823" s="508"/>
      <c r="B2823" s="508"/>
      <c r="C2823" s="508"/>
      <c r="D2823" s="444" t="s">
        <v>6778</v>
      </c>
      <c r="E2823" s="508"/>
      <c r="F2823" s="508"/>
    </row>
    <row r="2824" spans="1:6" x14ac:dyDescent="0.25">
      <c r="A2824" s="508"/>
      <c r="B2824" s="508"/>
      <c r="C2824" s="508"/>
      <c r="D2824" s="444" t="s">
        <v>6778</v>
      </c>
      <c r="E2824" s="508"/>
      <c r="F2824" s="508"/>
    </row>
    <row r="2825" spans="1:6" x14ac:dyDescent="0.25">
      <c r="A2825" s="508"/>
      <c r="B2825" s="508"/>
      <c r="C2825" s="508"/>
      <c r="D2825" s="444" t="s">
        <v>6778</v>
      </c>
      <c r="E2825" s="508"/>
      <c r="F2825" s="508"/>
    </row>
    <row r="2826" spans="1:6" x14ac:dyDescent="0.25">
      <c r="A2826" s="508"/>
      <c r="B2826" s="508"/>
      <c r="C2826" s="508"/>
      <c r="D2826" s="444" t="s">
        <v>6778</v>
      </c>
      <c r="E2826" s="508"/>
      <c r="F2826" s="508"/>
    </row>
    <row r="2827" spans="1:6" x14ac:dyDescent="0.25">
      <c r="A2827" s="508"/>
      <c r="B2827" s="508"/>
      <c r="C2827" s="508"/>
      <c r="D2827" s="444" t="s">
        <v>6778</v>
      </c>
      <c r="E2827" s="508"/>
      <c r="F2827" s="508"/>
    </row>
    <row r="2828" spans="1:6" x14ac:dyDescent="0.25">
      <c r="A2828" s="508"/>
      <c r="B2828" s="508"/>
      <c r="C2828" s="508"/>
      <c r="D2828" s="444" t="s">
        <v>6778</v>
      </c>
      <c r="E2828" s="508"/>
      <c r="F2828" s="508"/>
    </row>
    <row r="2829" spans="1:6" x14ac:dyDescent="0.25">
      <c r="A2829" s="508"/>
      <c r="B2829" s="508"/>
      <c r="C2829" s="508"/>
      <c r="D2829" s="444" t="s">
        <v>6778</v>
      </c>
      <c r="E2829" s="508"/>
      <c r="F2829" s="508"/>
    </row>
    <row r="2830" spans="1:6" x14ac:dyDescent="0.25">
      <c r="A2830" s="508"/>
      <c r="B2830" s="508"/>
      <c r="C2830" s="508"/>
      <c r="D2830" s="444" t="s">
        <v>6778</v>
      </c>
      <c r="E2830" s="508"/>
      <c r="F2830" s="508"/>
    </row>
    <row r="2831" spans="1:6" x14ac:dyDescent="0.25">
      <c r="A2831" s="508"/>
      <c r="B2831" s="508"/>
      <c r="C2831" s="508"/>
      <c r="D2831" s="444" t="s">
        <v>6778</v>
      </c>
      <c r="E2831" s="508"/>
      <c r="F2831" s="508"/>
    </row>
    <row r="2832" spans="1:6" x14ac:dyDescent="0.25">
      <c r="A2832" s="508"/>
      <c r="B2832" s="508"/>
      <c r="C2832" s="508"/>
      <c r="D2832" s="444" t="s">
        <v>6778</v>
      </c>
      <c r="E2832" s="508"/>
      <c r="F2832" s="508"/>
    </row>
    <row r="2833" spans="1:6" x14ac:dyDescent="0.25">
      <c r="A2833" s="508"/>
      <c r="B2833" s="508"/>
      <c r="C2833" s="508"/>
      <c r="D2833" s="444" t="s">
        <v>6778</v>
      </c>
      <c r="E2833" s="508"/>
      <c r="F2833" s="508"/>
    </row>
    <row r="2834" spans="1:6" x14ac:dyDescent="0.25">
      <c r="A2834" s="508"/>
      <c r="B2834" s="508"/>
      <c r="C2834" s="508"/>
      <c r="D2834" s="444" t="s">
        <v>6778</v>
      </c>
      <c r="E2834" s="508"/>
      <c r="F2834" s="508"/>
    </row>
    <row r="2835" spans="1:6" x14ac:dyDescent="0.25">
      <c r="A2835" s="508"/>
      <c r="B2835" s="508"/>
      <c r="C2835" s="508"/>
      <c r="D2835" s="444" t="s">
        <v>6778</v>
      </c>
      <c r="E2835" s="508"/>
      <c r="F2835" s="508"/>
    </row>
    <row r="2836" spans="1:6" x14ac:dyDescent="0.25">
      <c r="A2836" s="508"/>
      <c r="B2836" s="508"/>
      <c r="C2836" s="508"/>
      <c r="D2836" s="444" t="s">
        <v>6778</v>
      </c>
      <c r="E2836" s="508"/>
      <c r="F2836" s="508"/>
    </row>
    <row r="2837" spans="1:6" x14ac:dyDescent="0.25">
      <c r="A2837" s="508"/>
      <c r="B2837" s="508"/>
      <c r="C2837" s="508"/>
      <c r="D2837" s="444" t="s">
        <v>6778</v>
      </c>
      <c r="E2837" s="508"/>
      <c r="F2837" s="508"/>
    </row>
    <row r="2838" spans="1:6" x14ac:dyDescent="0.25">
      <c r="A2838" s="508"/>
      <c r="B2838" s="508"/>
      <c r="C2838" s="508"/>
      <c r="D2838" s="444" t="s">
        <v>6778</v>
      </c>
      <c r="E2838" s="508"/>
      <c r="F2838" s="508"/>
    </row>
    <row r="2839" spans="1:6" x14ac:dyDescent="0.25">
      <c r="A2839" s="508"/>
      <c r="B2839" s="508"/>
      <c r="C2839" s="508"/>
      <c r="D2839" s="444" t="s">
        <v>6778</v>
      </c>
      <c r="E2839" s="508"/>
      <c r="F2839" s="508"/>
    </row>
    <row r="2840" spans="1:6" x14ac:dyDescent="0.25">
      <c r="A2840" s="508"/>
      <c r="B2840" s="508"/>
      <c r="C2840" s="508"/>
      <c r="D2840" s="444" t="s">
        <v>6778</v>
      </c>
      <c r="E2840" s="508"/>
      <c r="F2840" s="508"/>
    </row>
    <row r="2841" spans="1:6" x14ac:dyDescent="0.25">
      <c r="A2841" s="508"/>
      <c r="B2841" s="508"/>
      <c r="C2841" s="508"/>
      <c r="D2841" s="444" t="s">
        <v>6778</v>
      </c>
      <c r="E2841" s="508"/>
      <c r="F2841" s="508"/>
    </row>
    <row r="2842" spans="1:6" x14ac:dyDescent="0.25">
      <c r="A2842" s="508"/>
      <c r="B2842" s="508"/>
      <c r="C2842" s="508"/>
      <c r="D2842" s="444" t="s">
        <v>6778</v>
      </c>
      <c r="E2842" s="508"/>
      <c r="F2842" s="508"/>
    </row>
    <row r="2843" spans="1:6" x14ac:dyDescent="0.25">
      <c r="A2843" s="508"/>
      <c r="B2843" s="508"/>
      <c r="C2843" s="508"/>
      <c r="D2843" s="444" t="s">
        <v>6778</v>
      </c>
      <c r="E2843" s="508"/>
      <c r="F2843" s="508"/>
    </row>
    <row r="2844" spans="1:6" x14ac:dyDescent="0.25">
      <c r="A2844" s="508"/>
      <c r="B2844" s="508"/>
      <c r="C2844" s="508"/>
      <c r="D2844" s="444" t="s">
        <v>6778</v>
      </c>
      <c r="E2844" s="508"/>
      <c r="F2844" s="508"/>
    </row>
    <row r="2845" spans="1:6" x14ac:dyDescent="0.25">
      <c r="A2845" s="508"/>
      <c r="B2845" s="508"/>
      <c r="C2845" s="508"/>
      <c r="D2845" s="444" t="s">
        <v>6778</v>
      </c>
      <c r="E2845" s="508"/>
      <c r="F2845" s="508"/>
    </row>
    <row r="2846" spans="1:6" x14ac:dyDescent="0.25">
      <c r="A2846" s="508"/>
      <c r="B2846" s="508"/>
      <c r="C2846" s="508"/>
      <c r="D2846" s="444" t="s">
        <v>6778</v>
      </c>
      <c r="E2846" s="508"/>
      <c r="F2846" s="508"/>
    </row>
    <row r="2847" spans="1:6" x14ac:dyDescent="0.25">
      <c r="A2847" s="508"/>
      <c r="B2847" s="508"/>
      <c r="C2847" s="508"/>
      <c r="D2847" s="444" t="s">
        <v>6778</v>
      </c>
      <c r="E2847" s="508"/>
      <c r="F2847" s="508"/>
    </row>
    <row r="2848" spans="1:6" x14ac:dyDescent="0.25">
      <c r="A2848" s="508"/>
      <c r="B2848" s="508"/>
      <c r="C2848" s="508"/>
      <c r="D2848" s="444" t="s">
        <v>6778</v>
      </c>
      <c r="E2848" s="508"/>
      <c r="F2848" s="508"/>
    </row>
    <row r="2849" spans="1:6" x14ac:dyDescent="0.25">
      <c r="A2849" s="508"/>
      <c r="B2849" s="508"/>
      <c r="C2849" s="508"/>
      <c r="D2849" s="444" t="s">
        <v>6778</v>
      </c>
      <c r="E2849" s="508"/>
      <c r="F2849" s="508"/>
    </row>
    <row r="2850" spans="1:6" x14ac:dyDescent="0.25">
      <c r="A2850" s="508"/>
      <c r="B2850" s="508"/>
      <c r="C2850" s="508"/>
      <c r="D2850" s="444" t="s">
        <v>6778</v>
      </c>
      <c r="E2850" s="508"/>
      <c r="F2850" s="508"/>
    </row>
    <row r="2851" spans="1:6" x14ac:dyDescent="0.25">
      <c r="A2851" s="508"/>
      <c r="B2851" s="508"/>
      <c r="C2851" s="508"/>
      <c r="D2851" s="444" t="s">
        <v>6778</v>
      </c>
      <c r="E2851" s="508"/>
      <c r="F2851" s="508"/>
    </row>
    <row r="2852" spans="1:6" x14ac:dyDescent="0.25">
      <c r="A2852" s="508"/>
      <c r="B2852" s="508"/>
      <c r="C2852" s="508"/>
      <c r="D2852" s="444" t="s">
        <v>6778</v>
      </c>
      <c r="E2852" s="508"/>
      <c r="F2852" s="508"/>
    </row>
    <row r="2853" spans="1:6" x14ac:dyDescent="0.25">
      <c r="A2853" s="508"/>
      <c r="B2853" s="508"/>
      <c r="C2853" s="508"/>
      <c r="D2853" s="444" t="s">
        <v>6778</v>
      </c>
      <c r="E2853" s="508"/>
      <c r="F2853" s="508"/>
    </row>
    <row r="2854" spans="1:6" x14ac:dyDescent="0.25">
      <c r="A2854" s="508"/>
      <c r="B2854" s="508"/>
      <c r="C2854" s="508"/>
      <c r="D2854" s="444" t="s">
        <v>6778</v>
      </c>
      <c r="E2854" s="508"/>
      <c r="F2854" s="508"/>
    </row>
    <row r="2855" spans="1:6" x14ac:dyDescent="0.25">
      <c r="A2855" s="508"/>
      <c r="B2855" s="508"/>
      <c r="C2855" s="508"/>
      <c r="D2855" s="444" t="s">
        <v>6778</v>
      </c>
      <c r="E2855" s="508"/>
      <c r="F2855" s="508"/>
    </row>
    <row r="2856" spans="1:6" x14ac:dyDescent="0.25">
      <c r="A2856" s="508"/>
      <c r="B2856" s="508"/>
      <c r="C2856" s="508"/>
      <c r="D2856" s="444" t="s">
        <v>6778</v>
      </c>
      <c r="E2856" s="508"/>
      <c r="F2856" s="508"/>
    </row>
    <row r="2857" spans="1:6" x14ac:dyDescent="0.25">
      <c r="A2857" s="508"/>
      <c r="B2857" s="508"/>
      <c r="C2857" s="508"/>
      <c r="D2857" s="444" t="s">
        <v>6778</v>
      </c>
      <c r="E2857" s="508"/>
      <c r="F2857" s="508"/>
    </row>
    <row r="2858" spans="1:6" x14ac:dyDescent="0.25">
      <c r="A2858" s="508"/>
      <c r="B2858" s="508"/>
      <c r="C2858" s="508"/>
      <c r="D2858" s="444" t="s">
        <v>6778</v>
      </c>
      <c r="E2858" s="508"/>
      <c r="F2858" s="508"/>
    </row>
    <row r="2859" spans="1:6" x14ac:dyDescent="0.25">
      <c r="A2859" s="508"/>
      <c r="B2859" s="508"/>
      <c r="C2859" s="508"/>
      <c r="D2859" s="444" t="s">
        <v>6778</v>
      </c>
      <c r="E2859" s="508"/>
      <c r="F2859" s="508"/>
    </row>
    <row r="2860" spans="1:6" x14ac:dyDescent="0.25">
      <c r="A2860" s="508"/>
      <c r="B2860" s="508"/>
      <c r="C2860" s="508"/>
      <c r="D2860" s="444" t="s">
        <v>6778</v>
      </c>
      <c r="E2860" s="508"/>
      <c r="F2860" s="508"/>
    </row>
    <row r="2861" spans="1:6" x14ac:dyDescent="0.25">
      <c r="A2861" s="508"/>
      <c r="B2861" s="508"/>
      <c r="C2861" s="508"/>
      <c r="D2861" s="444" t="s">
        <v>6778</v>
      </c>
      <c r="E2861" s="508"/>
      <c r="F2861" s="508"/>
    </row>
    <row r="2862" spans="1:6" x14ac:dyDescent="0.25">
      <c r="A2862" s="508"/>
      <c r="B2862" s="508"/>
      <c r="C2862" s="508"/>
      <c r="D2862" s="444" t="s">
        <v>6778</v>
      </c>
      <c r="E2862" s="508"/>
      <c r="F2862" s="508"/>
    </row>
    <row r="2863" spans="1:6" x14ac:dyDescent="0.25">
      <c r="A2863" s="508"/>
      <c r="B2863" s="508"/>
      <c r="C2863" s="508"/>
      <c r="D2863" s="444" t="s">
        <v>6778</v>
      </c>
      <c r="E2863" s="508"/>
      <c r="F2863" s="508"/>
    </row>
    <row r="2864" spans="1:6" x14ac:dyDescent="0.25">
      <c r="A2864" s="508"/>
      <c r="B2864" s="508"/>
      <c r="C2864" s="508"/>
      <c r="D2864" s="444" t="s">
        <v>6778</v>
      </c>
      <c r="E2864" s="508"/>
      <c r="F2864" s="508"/>
    </row>
    <row r="2865" spans="1:6" x14ac:dyDescent="0.25">
      <c r="A2865" s="508"/>
      <c r="B2865" s="508"/>
      <c r="C2865" s="508"/>
      <c r="D2865" s="444" t="s">
        <v>6778</v>
      </c>
      <c r="E2865" s="508"/>
      <c r="F2865" s="508"/>
    </row>
    <row r="2866" spans="1:6" x14ac:dyDescent="0.25">
      <c r="A2866" s="508"/>
      <c r="B2866" s="508"/>
      <c r="C2866" s="508"/>
      <c r="D2866" s="444" t="s">
        <v>6778</v>
      </c>
      <c r="E2866" s="508"/>
      <c r="F2866" s="508"/>
    </row>
    <row r="2867" spans="1:6" x14ac:dyDescent="0.25">
      <c r="A2867" s="508"/>
      <c r="B2867" s="508"/>
      <c r="C2867" s="508"/>
      <c r="D2867" s="444" t="s">
        <v>6778</v>
      </c>
      <c r="E2867" s="508"/>
      <c r="F2867" s="508"/>
    </row>
    <row r="2868" spans="1:6" x14ac:dyDescent="0.25">
      <c r="A2868" s="508"/>
      <c r="B2868" s="508"/>
      <c r="C2868" s="508"/>
      <c r="D2868" s="444" t="s">
        <v>6778</v>
      </c>
      <c r="E2868" s="508"/>
      <c r="F2868" s="508"/>
    </row>
    <row r="2869" spans="1:6" x14ac:dyDescent="0.25">
      <c r="A2869" s="508"/>
      <c r="B2869" s="508"/>
      <c r="C2869" s="508"/>
      <c r="D2869" s="444" t="s">
        <v>6778</v>
      </c>
      <c r="E2869" s="508"/>
      <c r="F2869" s="508"/>
    </row>
    <row r="2870" spans="1:6" x14ac:dyDescent="0.25">
      <c r="A2870" s="508"/>
      <c r="B2870" s="508"/>
      <c r="C2870" s="508"/>
      <c r="D2870" s="444" t="s">
        <v>6778</v>
      </c>
      <c r="E2870" s="508"/>
      <c r="F2870" s="508"/>
    </row>
    <row r="2871" spans="1:6" x14ac:dyDescent="0.25">
      <c r="A2871" s="508"/>
      <c r="B2871" s="508"/>
      <c r="C2871" s="508"/>
      <c r="D2871" s="444" t="s">
        <v>6778</v>
      </c>
      <c r="E2871" s="508"/>
      <c r="F2871" s="508"/>
    </row>
    <row r="2872" spans="1:6" x14ac:dyDescent="0.25">
      <c r="A2872" s="508"/>
      <c r="B2872" s="508"/>
      <c r="C2872" s="508"/>
      <c r="D2872" s="444" t="s">
        <v>6778</v>
      </c>
      <c r="E2872" s="508"/>
      <c r="F2872" s="508"/>
    </row>
    <row r="2873" spans="1:6" x14ac:dyDescent="0.25">
      <c r="A2873" s="508"/>
      <c r="B2873" s="508"/>
      <c r="C2873" s="508"/>
      <c r="D2873" s="444" t="s">
        <v>6778</v>
      </c>
      <c r="E2873" s="508"/>
      <c r="F2873" s="508"/>
    </row>
    <row r="2874" spans="1:6" x14ac:dyDescent="0.25">
      <c r="A2874" s="508"/>
      <c r="B2874" s="508"/>
      <c r="C2874" s="508"/>
      <c r="D2874" s="444" t="s">
        <v>6778</v>
      </c>
      <c r="E2874" s="508"/>
      <c r="F2874" s="508"/>
    </row>
    <row r="2875" spans="1:6" x14ac:dyDescent="0.25">
      <c r="A2875" s="508"/>
      <c r="B2875" s="508"/>
      <c r="C2875" s="508"/>
      <c r="D2875" s="444" t="s">
        <v>6778</v>
      </c>
      <c r="E2875" s="508"/>
      <c r="F2875" s="508"/>
    </row>
    <row r="2876" spans="1:6" x14ac:dyDescent="0.25">
      <c r="A2876" s="508"/>
      <c r="B2876" s="508"/>
      <c r="C2876" s="508"/>
      <c r="D2876" s="444" t="s">
        <v>6778</v>
      </c>
      <c r="E2876" s="508"/>
      <c r="F2876" s="508"/>
    </row>
    <row r="2877" spans="1:6" x14ac:dyDescent="0.25">
      <c r="A2877" s="508"/>
      <c r="B2877" s="508"/>
      <c r="C2877" s="508"/>
      <c r="D2877" s="444" t="s">
        <v>6778</v>
      </c>
      <c r="E2877" s="508"/>
      <c r="F2877" s="508"/>
    </row>
    <row r="2878" spans="1:6" x14ac:dyDescent="0.25">
      <c r="A2878" s="508"/>
      <c r="B2878" s="508"/>
      <c r="C2878" s="508"/>
      <c r="D2878" s="444" t="s">
        <v>6778</v>
      </c>
      <c r="E2878" s="508"/>
      <c r="F2878" s="508"/>
    </row>
    <row r="2879" spans="1:6" x14ac:dyDescent="0.25">
      <c r="A2879" s="508"/>
      <c r="B2879" s="508"/>
      <c r="C2879" s="508"/>
      <c r="D2879" s="444" t="s">
        <v>6778</v>
      </c>
      <c r="E2879" s="508"/>
      <c r="F2879" s="508"/>
    </row>
    <row r="2880" spans="1:6" x14ac:dyDescent="0.25">
      <c r="A2880" s="508"/>
      <c r="B2880" s="508"/>
      <c r="C2880" s="508"/>
      <c r="D2880" s="444" t="s">
        <v>6778</v>
      </c>
      <c r="E2880" s="508"/>
      <c r="F2880" s="508"/>
    </row>
    <row r="2881" spans="1:6" x14ac:dyDescent="0.25">
      <c r="A2881" s="508"/>
      <c r="B2881" s="508"/>
      <c r="C2881" s="508"/>
      <c r="D2881" s="444" t="s">
        <v>6778</v>
      </c>
      <c r="E2881" s="508"/>
      <c r="F2881" s="508"/>
    </row>
    <row r="2882" spans="1:6" x14ac:dyDescent="0.25">
      <c r="A2882" s="508"/>
      <c r="B2882" s="508"/>
      <c r="C2882" s="508"/>
      <c r="D2882" s="444" t="s">
        <v>6778</v>
      </c>
      <c r="E2882" s="508"/>
      <c r="F2882" s="508"/>
    </row>
    <row r="2883" spans="1:6" x14ac:dyDescent="0.25">
      <c r="A2883" s="508"/>
      <c r="B2883" s="508"/>
      <c r="C2883" s="508"/>
      <c r="D2883" s="444" t="s">
        <v>6778</v>
      </c>
      <c r="E2883" s="508"/>
      <c r="F2883" s="508"/>
    </row>
    <row r="2884" spans="1:6" x14ac:dyDescent="0.25">
      <c r="A2884" s="508"/>
      <c r="B2884" s="508"/>
      <c r="C2884" s="508"/>
      <c r="D2884" s="444" t="s">
        <v>6778</v>
      </c>
      <c r="E2884" s="508"/>
      <c r="F2884" s="508"/>
    </row>
    <row r="2885" spans="1:6" x14ac:dyDescent="0.25">
      <c r="A2885" s="508"/>
      <c r="B2885" s="508"/>
      <c r="C2885" s="508"/>
      <c r="D2885" s="444" t="s">
        <v>6778</v>
      </c>
      <c r="E2885" s="508"/>
      <c r="F2885" s="508"/>
    </row>
    <row r="2886" spans="1:6" x14ac:dyDescent="0.25">
      <c r="A2886" s="508"/>
      <c r="B2886" s="508"/>
      <c r="C2886" s="508"/>
      <c r="D2886" s="444" t="s">
        <v>6778</v>
      </c>
      <c r="E2886" s="508"/>
      <c r="F2886" s="508"/>
    </row>
    <row r="2887" spans="1:6" x14ac:dyDescent="0.25">
      <c r="A2887" s="508"/>
      <c r="B2887" s="508"/>
      <c r="C2887" s="508"/>
      <c r="D2887" s="444" t="s">
        <v>6778</v>
      </c>
      <c r="E2887" s="508"/>
      <c r="F2887" s="508"/>
    </row>
    <row r="2888" spans="1:6" x14ac:dyDescent="0.25">
      <c r="A2888" s="508"/>
      <c r="B2888" s="508"/>
      <c r="C2888" s="508"/>
      <c r="D2888" s="444" t="s">
        <v>6778</v>
      </c>
      <c r="E2888" s="508"/>
      <c r="F2888" s="508"/>
    </row>
    <row r="2889" spans="1:6" x14ac:dyDescent="0.25">
      <c r="A2889" s="508"/>
      <c r="B2889" s="508"/>
      <c r="C2889" s="508"/>
      <c r="D2889" s="444" t="s">
        <v>6778</v>
      </c>
      <c r="E2889" s="508"/>
      <c r="F2889" s="508"/>
    </row>
    <row r="2890" spans="1:6" x14ac:dyDescent="0.25">
      <c r="A2890" s="508"/>
      <c r="B2890" s="508"/>
      <c r="C2890" s="508"/>
      <c r="D2890" s="444" t="s">
        <v>6778</v>
      </c>
      <c r="E2890" s="508"/>
      <c r="F2890" s="508"/>
    </row>
    <row r="2891" spans="1:6" x14ac:dyDescent="0.25">
      <c r="A2891" s="508"/>
      <c r="B2891" s="508"/>
      <c r="C2891" s="508"/>
      <c r="D2891" s="444" t="s">
        <v>6778</v>
      </c>
      <c r="E2891" s="508"/>
      <c r="F2891" s="508"/>
    </row>
    <row r="2892" spans="1:6" x14ac:dyDescent="0.25">
      <c r="A2892" s="508"/>
      <c r="B2892" s="508"/>
      <c r="C2892" s="508"/>
      <c r="D2892" s="444" t="s">
        <v>6778</v>
      </c>
      <c r="E2892" s="508"/>
      <c r="F2892" s="508"/>
    </row>
    <row r="2893" spans="1:6" x14ac:dyDescent="0.25">
      <c r="A2893" s="508"/>
      <c r="B2893" s="508"/>
      <c r="C2893" s="508"/>
      <c r="D2893" s="444" t="s">
        <v>6778</v>
      </c>
      <c r="E2893" s="508"/>
      <c r="F2893" s="508"/>
    </row>
    <row r="2894" spans="1:6" x14ac:dyDescent="0.25">
      <c r="A2894" s="508"/>
      <c r="B2894" s="508"/>
      <c r="C2894" s="508"/>
      <c r="D2894" s="444" t="s">
        <v>6778</v>
      </c>
      <c r="E2894" s="508"/>
      <c r="F2894" s="508"/>
    </row>
    <row r="2895" spans="1:6" x14ac:dyDescent="0.25">
      <c r="A2895" s="508"/>
      <c r="B2895" s="508"/>
      <c r="C2895" s="508"/>
      <c r="D2895" s="444" t="s">
        <v>6778</v>
      </c>
      <c r="E2895" s="508"/>
      <c r="F2895" s="508"/>
    </row>
    <row r="2896" spans="1:6" x14ac:dyDescent="0.25">
      <c r="A2896" s="508"/>
      <c r="B2896" s="508"/>
      <c r="C2896" s="508"/>
      <c r="D2896" s="444" t="s">
        <v>6778</v>
      </c>
      <c r="E2896" s="508"/>
      <c r="F2896" s="508"/>
    </row>
    <row r="2897" spans="1:6" x14ac:dyDescent="0.25">
      <c r="A2897" s="508"/>
      <c r="B2897" s="508"/>
      <c r="C2897" s="508"/>
      <c r="D2897" s="444" t="s">
        <v>6778</v>
      </c>
      <c r="E2897" s="508"/>
      <c r="F2897" s="508"/>
    </row>
    <row r="2898" spans="1:6" x14ac:dyDescent="0.25">
      <c r="A2898" s="508"/>
      <c r="B2898" s="508"/>
      <c r="C2898" s="508"/>
      <c r="D2898" s="444" t="s">
        <v>6778</v>
      </c>
      <c r="E2898" s="508"/>
      <c r="F2898" s="508"/>
    </row>
    <row r="2899" spans="1:6" x14ac:dyDescent="0.25">
      <c r="A2899" s="508"/>
      <c r="B2899" s="508"/>
      <c r="C2899" s="508"/>
      <c r="D2899" s="444" t="s">
        <v>6778</v>
      </c>
      <c r="E2899" s="508"/>
      <c r="F2899" s="508"/>
    </row>
    <row r="2900" spans="1:6" x14ac:dyDescent="0.25">
      <c r="A2900" s="508"/>
      <c r="B2900" s="508"/>
      <c r="C2900" s="508"/>
      <c r="D2900" s="444" t="s">
        <v>6778</v>
      </c>
      <c r="E2900" s="508"/>
      <c r="F2900" s="508"/>
    </row>
    <row r="2901" spans="1:6" x14ac:dyDescent="0.25">
      <c r="A2901" s="508"/>
      <c r="B2901" s="508"/>
      <c r="C2901" s="508"/>
      <c r="D2901" s="444" t="s">
        <v>6778</v>
      </c>
      <c r="E2901" s="508"/>
      <c r="F2901" s="508"/>
    </row>
    <row r="2902" spans="1:6" x14ac:dyDescent="0.25">
      <c r="A2902" s="508"/>
      <c r="B2902" s="508"/>
      <c r="C2902" s="508"/>
      <c r="D2902" s="444" t="s">
        <v>6778</v>
      </c>
      <c r="E2902" s="508"/>
      <c r="F2902" s="508"/>
    </row>
    <row r="2903" spans="1:6" x14ac:dyDescent="0.25">
      <c r="A2903" s="508"/>
      <c r="B2903" s="508"/>
      <c r="C2903" s="508"/>
      <c r="D2903" s="444" t="s">
        <v>6778</v>
      </c>
      <c r="E2903" s="508"/>
      <c r="F2903" s="508"/>
    </row>
    <row r="2904" spans="1:6" x14ac:dyDescent="0.25">
      <c r="A2904" s="508"/>
      <c r="B2904" s="508"/>
      <c r="C2904" s="508"/>
      <c r="D2904" s="444" t="s">
        <v>6778</v>
      </c>
      <c r="E2904" s="508"/>
      <c r="F2904" s="508"/>
    </row>
    <row r="2905" spans="1:6" x14ac:dyDescent="0.25">
      <c r="A2905" s="508"/>
      <c r="B2905" s="508"/>
      <c r="C2905" s="508"/>
      <c r="D2905" s="444" t="s">
        <v>6778</v>
      </c>
      <c r="E2905" s="508"/>
      <c r="F2905" s="508"/>
    </row>
    <row r="2906" spans="1:6" x14ac:dyDescent="0.25">
      <c r="A2906" s="508"/>
      <c r="B2906" s="508"/>
      <c r="C2906" s="508"/>
      <c r="D2906" s="444" t="s">
        <v>6778</v>
      </c>
      <c r="E2906" s="508"/>
      <c r="F2906" s="508"/>
    </row>
    <row r="2907" spans="1:6" x14ac:dyDescent="0.25">
      <c r="A2907" s="508"/>
      <c r="B2907" s="508"/>
      <c r="C2907" s="508"/>
      <c r="D2907" s="444" t="s">
        <v>6778</v>
      </c>
      <c r="E2907" s="508"/>
      <c r="F2907" s="508"/>
    </row>
    <row r="2908" spans="1:6" x14ac:dyDescent="0.25">
      <c r="A2908" s="508"/>
      <c r="B2908" s="508"/>
      <c r="C2908" s="508"/>
      <c r="D2908" s="444" t="s">
        <v>6778</v>
      </c>
      <c r="E2908" s="508"/>
      <c r="F2908" s="508"/>
    </row>
    <row r="2909" spans="1:6" x14ac:dyDescent="0.25">
      <c r="A2909" s="508"/>
      <c r="B2909" s="508"/>
      <c r="C2909" s="508"/>
      <c r="D2909" s="444" t="s">
        <v>6778</v>
      </c>
      <c r="E2909" s="508"/>
      <c r="F2909" s="508"/>
    </row>
    <row r="2910" spans="1:6" x14ac:dyDescent="0.25">
      <c r="A2910" s="508"/>
      <c r="B2910" s="508"/>
      <c r="C2910" s="508"/>
      <c r="D2910" s="444" t="s">
        <v>6778</v>
      </c>
      <c r="E2910" s="508"/>
      <c r="F2910" s="508"/>
    </row>
    <row r="2911" spans="1:6" x14ac:dyDescent="0.25">
      <c r="A2911" s="508"/>
      <c r="B2911" s="508"/>
      <c r="C2911" s="508"/>
      <c r="D2911" s="444" t="s">
        <v>6778</v>
      </c>
      <c r="E2911" s="508"/>
      <c r="F2911" s="508"/>
    </row>
    <row r="2912" spans="1:6" x14ac:dyDescent="0.25">
      <c r="A2912" s="508"/>
      <c r="B2912" s="508"/>
      <c r="C2912" s="508"/>
      <c r="D2912" s="444" t="s">
        <v>6778</v>
      </c>
      <c r="E2912" s="508"/>
      <c r="F2912" s="508"/>
    </row>
    <row r="2913" spans="1:6" x14ac:dyDescent="0.25">
      <c r="A2913" s="508"/>
      <c r="B2913" s="508"/>
      <c r="C2913" s="508"/>
      <c r="D2913" s="444" t="s">
        <v>6778</v>
      </c>
      <c r="E2913" s="508"/>
      <c r="F2913" s="508"/>
    </row>
    <row r="2914" spans="1:6" x14ac:dyDescent="0.25">
      <c r="A2914" s="508"/>
      <c r="B2914" s="508"/>
      <c r="C2914" s="508"/>
      <c r="D2914" s="444" t="s">
        <v>6778</v>
      </c>
      <c r="E2914" s="508"/>
      <c r="F2914" s="508"/>
    </row>
    <row r="2915" spans="1:6" x14ac:dyDescent="0.25">
      <c r="A2915" s="508"/>
      <c r="B2915" s="508"/>
      <c r="C2915" s="508"/>
      <c r="D2915" s="444" t="s">
        <v>6778</v>
      </c>
      <c r="E2915" s="508"/>
      <c r="F2915" s="508"/>
    </row>
    <row r="2916" spans="1:6" x14ac:dyDescent="0.25">
      <c r="A2916" s="508"/>
      <c r="B2916" s="508"/>
      <c r="C2916" s="508"/>
      <c r="D2916" s="444" t="s">
        <v>6778</v>
      </c>
      <c r="E2916" s="508"/>
      <c r="F2916" s="508"/>
    </row>
    <row r="2917" spans="1:6" x14ac:dyDescent="0.25">
      <c r="A2917" s="508"/>
      <c r="B2917" s="508"/>
      <c r="C2917" s="508"/>
      <c r="D2917" s="444" t="s">
        <v>6778</v>
      </c>
      <c r="E2917" s="508"/>
      <c r="F2917" s="508"/>
    </row>
    <row r="2918" spans="1:6" x14ac:dyDescent="0.25">
      <c r="A2918" s="508"/>
      <c r="B2918" s="508"/>
      <c r="C2918" s="508"/>
      <c r="D2918" s="444" t="s">
        <v>6778</v>
      </c>
      <c r="E2918" s="508"/>
      <c r="F2918" s="508"/>
    </row>
    <row r="2919" spans="1:6" x14ac:dyDescent="0.25">
      <c r="A2919" s="508"/>
      <c r="B2919" s="508"/>
      <c r="C2919" s="508"/>
      <c r="D2919" s="444" t="s">
        <v>6778</v>
      </c>
      <c r="E2919" s="508"/>
      <c r="F2919" s="508"/>
    </row>
    <row r="2920" spans="1:6" x14ac:dyDescent="0.25">
      <c r="A2920" s="508"/>
      <c r="B2920" s="508"/>
      <c r="C2920" s="508"/>
      <c r="D2920" s="444" t="s">
        <v>6778</v>
      </c>
      <c r="E2920" s="508"/>
      <c r="F2920" s="508"/>
    </row>
    <row r="2921" spans="1:6" x14ac:dyDescent="0.25">
      <c r="A2921" s="508"/>
      <c r="B2921" s="508"/>
      <c r="C2921" s="508"/>
      <c r="D2921" s="444" t="s">
        <v>6778</v>
      </c>
      <c r="E2921" s="508"/>
      <c r="F2921" s="508"/>
    </row>
    <row r="2922" spans="1:6" x14ac:dyDescent="0.25">
      <c r="A2922" s="508"/>
      <c r="B2922" s="508"/>
      <c r="C2922" s="508"/>
      <c r="D2922" s="444" t="s">
        <v>6778</v>
      </c>
      <c r="E2922" s="508"/>
      <c r="F2922" s="508"/>
    </row>
    <row r="2923" spans="1:6" x14ac:dyDescent="0.25">
      <c r="A2923" s="508"/>
      <c r="B2923" s="508"/>
      <c r="C2923" s="508"/>
      <c r="D2923" s="444" t="s">
        <v>6778</v>
      </c>
      <c r="E2923" s="508"/>
      <c r="F2923" s="508"/>
    </row>
    <row r="2924" spans="1:6" x14ac:dyDescent="0.25">
      <c r="A2924" s="508"/>
      <c r="B2924" s="508"/>
      <c r="C2924" s="508"/>
      <c r="D2924" s="444" t="s">
        <v>6778</v>
      </c>
      <c r="E2924" s="508"/>
      <c r="F2924" s="508"/>
    </row>
    <row r="2925" spans="1:6" x14ac:dyDescent="0.25">
      <c r="A2925" s="508"/>
      <c r="B2925" s="508"/>
      <c r="C2925" s="508"/>
      <c r="D2925" s="444" t="s">
        <v>6778</v>
      </c>
      <c r="E2925" s="508"/>
      <c r="F2925" s="508"/>
    </row>
    <row r="2926" spans="1:6" x14ac:dyDescent="0.25">
      <c r="A2926" s="508"/>
      <c r="B2926" s="508"/>
      <c r="C2926" s="508"/>
      <c r="D2926" s="444" t="s">
        <v>6778</v>
      </c>
      <c r="E2926" s="508"/>
      <c r="F2926" s="508"/>
    </row>
    <row r="2927" spans="1:6" x14ac:dyDescent="0.25">
      <c r="A2927" s="508"/>
      <c r="B2927" s="508"/>
      <c r="C2927" s="508"/>
      <c r="D2927" s="444" t="s">
        <v>6778</v>
      </c>
      <c r="E2927" s="508"/>
      <c r="F2927" s="508"/>
    </row>
    <row r="2928" spans="1:6" x14ac:dyDescent="0.25">
      <c r="A2928" s="508"/>
      <c r="B2928" s="508"/>
      <c r="C2928" s="508"/>
      <c r="D2928" s="444" t="s">
        <v>6778</v>
      </c>
      <c r="E2928" s="508"/>
      <c r="F2928" s="508"/>
    </row>
    <row r="2929" spans="1:6" x14ac:dyDescent="0.25">
      <c r="A2929" s="508"/>
      <c r="B2929" s="508"/>
      <c r="C2929" s="508"/>
      <c r="D2929" s="444" t="s">
        <v>6778</v>
      </c>
      <c r="E2929" s="508"/>
      <c r="F2929" s="508"/>
    </row>
    <row r="2930" spans="1:6" x14ac:dyDescent="0.25">
      <c r="A2930" s="508"/>
      <c r="B2930" s="508"/>
      <c r="C2930" s="508"/>
      <c r="D2930" s="444" t="s">
        <v>6778</v>
      </c>
      <c r="E2930" s="508"/>
      <c r="F2930" s="508"/>
    </row>
    <row r="2931" spans="1:6" x14ac:dyDescent="0.25">
      <c r="A2931" s="508"/>
      <c r="B2931" s="508"/>
      <c r="C2931" s="508"/>
      <c r="D2931" s="444" t="s">
        <v>6778</v>
      </c>
      <c r="E2931" s="508"/>
      <c r="F2931" s="508"/>
    </row>
    <row r="2932" spans="1:6" x14ac:dyDescent="0.25">
      <c r="A2932" s="508"/>
      <c r="B2932" s="508"/>
      <c r="C2932" s="508"/>
      <c r="D2932" s="444" t="s">
        <v>6778</v>
      </c>
      <c r="E2932" s="508"/>
      <c r="F2932" s="508"/>
    </row>
    <row r="2933" spans="1:6" x14ac:dyDescent="0.25">
      <c r="A2933" s="508"/>
      <c r="B2933" s="508"/>
      <c r="C2933" s="508"/>
      <c r="D2933" s="444" t="s">
        <v>6778</v>
      </c>
      <c r="E2933" s="508"/>
      <c r="F2933" s="508"/>
    </row>
    <row r="2934" spans="1:6" x14ac:dyDescent="0.25">
      <c r="A2934" s="508"/>
      <c r="B2934" s="508"/>
      <c r="C2934" s="508"/>
      <c r="D2934" s="444" t="s">
        <v>6778</v>
      </c>
      <c r="E2934" s="508"/>
      <c r="F2934" s="508"/>
    </row>
    <row r="2935" spans="1:6" x14ac:dyDescent="0.25">
      <c r="A2935" s="508"/>
      <c r="B2935" s="508"/>
      <c r="C2935" s="508"/>
      <c r="D2935" s="444" t="s">
        <v>6778</v>
      </c>
      <c r="E2935" s="508"/>
      <c r="F2935" s="508"/>
    </row>
    <row r="2936" spans="1:6" x14ac:dyDescent="0.25">
      <c r="A2936" s="508"/>
      <c r="B2936" s="508"/>
      <c r="C2936" s="508"/>
      <c r="D2936" s="444" t="s">
        <v>6778</v>
      </c>
      <c r="E2936" s="508"/>
      <c r="F2936" s="508"/>
    </row>
    <row r="2937" spans="1:6" x14ac:dyDescent="0.25">
      <c r="A2937" s="508"/>
      <c r="B2937" s="508"/>
      <c r="C2937" s="508"/>
      <c r="D2937" s="444" t="s">
        <v>6778</v>
      </c>
      <c r="E2937" s="508"/>
      <c r="F2937" s="508"/>
    </row>
    <row r="2938" spans="1:6" x14ac:dyDescent="0.25">
      <c r="A2938" s="508"/>
      <c r="B2938" s="508"/>
      <c r="C2938" s="508"/>
      <c r="D2938" s="444" t="s">
        <v>6778</v>
      </c>
      <c r="E2938" s="508"/>
      <c r="F2938" s="508"/>
    </row>
    <row r="2939" spans="1:6" x14ac:dyDescent="0.25">
      <c r="A2939" s="508"/>
      <c r="B2939" s="508"/>
      <c r="C2939" s="508"/>
      <c r="D2939" s="444" t="s">
        <v>6778</v>
      </c>
      <c r="E2939" s="508"/>
      <c r="F2939" s="508"/>
    </row>
    <row r="2940" spans="1:6" x14ac:dyDescent="0.25">
      <c r="A2940" s="508"/>
      <c r="B2940" s="508"/>
      <c r="C2940" s="508"/>
      <c r="D2940" s="444" t="s">
        <v>6778</v>
      </c>
      <c r="E2940" s="508"/>
      <c r="F2940" s="508"/>
    </row>
    <row r="2941" spans="1:6" x14ac:dyDescent="0.25">
      <c r="A2941" s="508"/>
      <c r="B2941" s="508"/>
      <c r="C2941" s="508"/>
      <c r="D2941" s="444" t="s">
        <v>6778</v>
      </c>
      <c r="E2941" s="508"/>
      <c r="F2941" s="508"/>
    </row>
    <row r="2942" spans="1:6" x14ac:dyDescent="0.25">
      <c r="A2942" s="508"/>
      <c r="B2942" s="508"/>
      <c r="C2942" s="508"/>
      <c r="D2942" s="444" t="s">
        <v>6778</v>
      </c>
      <c r="E2942" s="508"/>
      <c r="F2942" s="508"/>
    </row>
    <row r="2943" spans="1:6" x14ac:dyDescent="0.25">
      <c r="A2943" s="508"/>
      <c r="B2943" s="508"/>
      <c r="C2943" s="508"/>
      <c r="D2943" s="444" t="s">
        <v>6778</v>
      </c>
      <c r="E2943" s="508"/>
      <c r="F2943" s="508"/>
    </row>
    <row r="2944" spans="1:6" x14ac:dyDescent="0.25">
      <c r="A2944" s="508"/>
      <c r="B2944" s="508"/>
      <c r="C2944" s="508"/>
      <c r="D2944" s="444" t="s">
        <v>6778</v>
      </c>
      <c r="E2944" s="508"/>
      <c r="F2944" s="508"/>
    </row>
    <row r="2945" spans="1:6" x14ac:dyDescent="0.25">
      <c r="A2945" s="508"/>
      <c r="B2945" s="508"/>
      <c r="C2945" s="508"/>
      <c r="D2945" s="444" t="s">
        <v>6778</v>
      </c>
      <c r="E2945" s="508"/>
      <c r="F2945" s="508"/>
    </row>
    <row r="2946" spans="1:6" x14ac:dyDescent="0.25">
      <c r="A2946" s="508"/>
      <c r="B2946" s="508"/>
      <c r="C2946" s="508"/>
      <c r="D2946" s="444" t="s">
        <v>6778</v>
      </c>
      <c r="E2946" s="508"/>
      <c r="F2946" s="508"/>
    </row>
    <row r="2947" spans="1:6" x14ac:dyDescent="0.25">
      <c r="A2947" s="508"/>
      <c r="B2947" s="508"/>
      <c r="C2947" s="508"/>
      <c r="D2947" s="444" t="s">
        <v>6778</v>
      </c>
      <c r="E2947" s="508"/>
      <c r="F2947" s="508"/>
    </row>
    <row r="2948" spans="1:6" x14ac:dyDescent="0.25">
      <c r="A2948" s="508"/>
      <c r="B2948" s="508"/>
      <c r="C2948" s="508"/>
      <c r="D2948" s="444" t="s">
        <v>6778</v>
      </c>
      <c r="E2948" s="508"/>
      <c r="F2948" s="508"/>
    </row>
    <row r="2949" spans="1:6" x14ac:dyDescent="0.25">
      <c r="A2949" s="508"/>
      <c r="B2949" s="508"/>
      <c r="C2949" s="508"/>
      <c r="D2949" s="444" t="s">
        <v>6778</v>
      </c>
      <c r="E2949" s="508"/>
      <c r="F2949" s="508"/>
    </row>
    <row r="2950" spans="1:6" x14ac:dyDescent="0.25">
      <c r="A2950" s="508"/>
      <c r="B2950" s="508"/>
      <c r="C2950" s="508"/>
      <c r="D2950" s="444" t="s">
        <v>6778</v>
      </c>
      <c r="E2950" s="508"/>
      <c r="F2950" s="508"/>
    </row>
    <row r="2951" spans="1:6" x14ac:dyDescent="0.25">
      <c r="A2951" s="508"/>
      <c r="B2951" s="508"/>
      <c r="C2951" s="508"/>
      <c r="D2951" s="444" t="s">
        <v>6778</v>
      </c>
      <c r="E2951" s="508"/>
      <c r="F2951" s="508"/>
    </row>
    <row r="2952" spans="1:6" x14ac:dyDescent="0.25">
      <c r="A2952" s="508"/>
      <c r="B2952" s="508"/>
      <c r="C2952" s="508"/>
      <c r="D2952" s="444" t="s">
        <v>6778</v>
      </c>
      <c r="E2952" s="508"/>
      <c r="F2952" s="508"/>
    </row>
    <row r="2953" spans="1:6" x14ac:dyDescent="0.25">
      <c r="A2953" s="508"/>
      <c r="B2953" s="508"/>
      <c r="C2953" s="508"/>
      <c r="D2953" s="444" t="s">
        <v>6778</v>
      </c>
      <c r="E2953" s="508"/>
      <c r="F2953" s="508"/>
    </row>
    <row r="2954" spans="1:6" x14ac:dyDescent="0.25">
      <c r="A2954" s="508"/>
      <c r="B2954" s="508"/>
      <c r="C2954" s="508"/>
      <c r="D2954" s="444" t="s">
        <v>6778</v>
      </c>
      <c r="E2954" s="508"/>
      <c r="F2954" s="508"/>
    </row>
    <row r="2955" spans="1:6" x14ac:dyDescent="0.25">
      <c r="A2955" s="508"/>
      <c r="B2955" s="508"/>
      <c r="C2955" s="508"/>
      <c r="D2955" s="444" t="s">
        <v>6778</v>
      </c>
      <c r="E2955" s="508"/>
      <c r="F2955" s="508"/>
    </row>
    <row r="2956" spans="1:6" x14ac:dyDescent="0.25">
      <c r="A2956" s="508"/>
      <c r="B2956" s="508"/>
      <c r="C2956" s="508"/>
      <c r="D2956" s="444" t="s">
        <v>6778</v>
      </c>
      <c r="E2956" s="508"/>
      <c r="F2956" s="508"/>
    </row>
    <row r="2957" spans="1:6" x14ac:dyDescent="0.25">
      <c r="A2957" s="508"/>
      <c r="B2957" s="508"/>
      <c r="C2957" s="508"/>
      <c r="D2957" s="444" t="s">
        <v>6778</v>
      </c>
      <c r="E2957" s="508"/>
      <c r="F2957" s="508"/>
    </row>
    <row r="2958" spans="1:6" x14ac:dyDescent="0.25">
      <c r="A2958" s="508"/>
      <c r="B2958" s="508"/>
      <c r="C2958" s="508"/>
      <c r="D2958" s="444" t="s">
        <v>6778</v>
      </c>
      <c r="E2958" s="508"/>
      <c r="F2958" s="508"/>
    </row>
    <row r="2959" spans="1:6" x14ac:dyDescent="0.25">
      <c r="A2959" s="508"/>
      <c r="B2959" s="508"/>
      <c r="C2959" s="508"/>
      <c r="D2959" s="444" t="s">
        <v>6778</v>
      </c>
      <c r="E2959" s="508"/>
      <c r="F2959" s="508"/>
    </row>
    <row r="2960" spans="1:6" x14ac:dyDescent="0.25">
      <c r="A2960" s="508"/>
      <c r="B2960" s="508"/>
      <c r="C2960" s="508"/>
      <c r="D2960" s="444" t="s">
        <v>6778</v>
      </c>
      <c r="E2960" s="508"/>
      <c r="F2960" s="508"/>
    </row>
    <row r="2961" spans="1:6" x14ac:dyDescent="0.25">
      <c r="A2961" s="508"/>
      <c r="B2961" s="508"/>
      <c r="C2961" s="508"/>
      <c r="D2961" s="444" t="s">
        <v>6778</v>
      </c>
      <c r="E2961" s="508"/>
      <c r="F2961" s="508"/>
    </row>
    <row r="2962" spans="1:6" x14ac:dyDescent="0.25">
      <c r="A2962" s="508"/>
      <c r="B2962" s="508"/>
      <c r="C2962" s="508"/>
      <c r="D2962" s="444" t="s">
        <v>6778</v>
      </c>
      <c r="E2962" s="508"/>
      <c r="F2962" s="508"/>
    </row>
    <row r="2963" spans="1:6" x14ac:dyDescent="0.25">
      <c r="A2963" s="508"/>
      <c r="B2963" s="508"/>
      <c r="C2963" s="508"/>
      <c r="D2963" s="444" t="s">
        <v>6778</v>
      </c>
      <c r="E2963" s="508"/>
      <c r="F2963" s="508"/>
    </row>
    <row r="2964" spans="1:6" x14ac:dyDescent="0.25">
      <c r="A2964" s="508"/>
      <c r="B2964" s="508"/>
      <c r="C2964" s="508"/>
      <c r="D2964" s="444" t="s">
        <v>6778</v>
      </c>
      <c r="E2964" s="508"/>
      <c r="F2964" s="508"/>
    </row>
    <row r="2965" spans="1:6" x14ac:dyDescent="0.25">
      <c r="A2965" s="508"/>
      <c r="B2965" s="508"/>
      <c r="C2965" s="508"/>
      <c r="D2965" s="444" t="s">
        <v>6778</v>
      </c>
      <c r="E2965" s="508"/>
      <c r="F2965" s="508"/>
    </row>
    <row r="2966" spans="1:6" x14ac:dyDescent="0.25">
      <c r="A2966" s="508"/>
      <c r="B2966" s="508"/>
      <c r="C2966" s="508"/>
      <c r="D2966" s="444" t="s">
        <v>6778</v>
      </c>
      <c r="E2966" s="508"/>
      <c r="F2966" s="508"/>
    </row>
    <row r="2967" spans="1:6" x14ac:dyDescent="0.25">
      <c r="A2967" s="508"/>
      <c r="B2967" s="508"/>
      <c r="C2967" s="508"/>
      <c r="D2967" s="444" t="s">
        <v>6778</v>
      </c>
      <c r="E2967" s="508"/>
      <c r="F2967" s="508"/>
    </row>
    <row r="2968" spans="1:6" x14ac:dyDescent="0.25">
      <c r="A2968" s="508"/>
      <c r="B2968" s="508"/>
      <c r="C2968" s="508"/>
      <c r="D2968" s="444" t="s">
        <v>6778</v>
      </c>
      <c r="E2968" s="508"/>
      <c r="F2968" s="508"/>
    </row>
    <row r="2969" spans="1:6" x14ac:dyDescent="0.25">
      <c r="A2969" s="508"/>
      <c r="B2969" s="508"/>
      <c r="C2969" s="508"/>
      <c r="D2969" s="444" t="s">
        <v>6778</v>
      </c>
      <c r="E2969" s="508"/>
      <c r="F2969" s="508"/>
    </row>
    <row r="2970" spans="1:6" x14ac:dyDescent="0.25">
      <c r="A2970" s="508"/>
      <c r="B2970" s="508"/>
      <c r="C2970" s="508"/>
      <c r="D2970" s="444" t="s">
        <v>6778</v>
      </c>
      <c r="E2970" s="508"/>
      <c r="F2970" s="508"/>
    </row>
    <row r="2971" spans="1:6" x14ac:dyDescent="0.25">
      <c r="A2971" s="508"/>
      <c r="B2971" s="508"/>
      <c r="C2971" s="508"/>
      <c r="D2971" s="444" t="s">
        <v>6778</v>
      </c>
      <c r="E2971" s="508"/>
      <c r="F2971" s="508"/>
    </row>
    <row r="2972" spans="1:6" x14ac:dyDescent="0.25">
      <c r="A2972" s="508"/>
      <c r="B2972" s="508"/>
      <c r="C2972" s="508"/>
      <c r="D2972" s="444" t="s">
        <v>6778</v>
      </c>
      <c r="E2972" s="508"/>
      <c r="F2972" s="508"/>
    </row>
    <row r="2973" spans="1:6" x14ac:dyDescent="0.25">
      <c r="A2973" s="508"/>
      <c r="B2973" s="508"/>
      <c r="C2973" s="508"/>
      <c r="D2973" s="444" t="s">
        <v>6778</v>
      </c>
      <c r="E2973" s="508"/>
      <c r="F2973" s="508"/>
    </row>
    <row r="2974" spans="1:6" x14ac:dyDescent="0.25">
      <c r="A2974" s="508"/>
      <c r="B2974" s="508"/>
      <c r="C2974" s="508"/>
      <c r="D2974" s="444" t="s">
        <v>6778</v>
      </c>
      <c r="E2974" s="508"/>
      <c r="F2974" s="508"/>
    </row>
    <row r="2975" spans="1:6" x14ac:dyDescent="0.25">
      <c r="A2975" s="508"/>
      <c r="B2975" s="508"/>
      <c r="C2975" s="508"/>
      <c r="D2975" s="444" t="s">
        <v>6778</v>
      </c>
      <c r="E2975" s="508"/>
      <c r="F2975" s="508"/>
    </row>
    <row r="2976" spans="1:6" x14ac:dyDescent="0.25">
      <c r="A2976" s="508"/>
      <c r="B2976" s="508"/>
      <c r="C2976" s="508"/>
      <c r="D2976" s="444" t="s">
        <v>6778</v>
      </c>
      <c r="E2976" s="508"/>
      <c r="F2976" s="508"/>
    </row>
    <row r="2977" spans="1:6" x14ac:dyDescent="0.25">
      <c r="A2977" s="508"/>
      <c r="B2977" s="508"/>
      <c r="C2977" s="508"/>
      <c r="D2977" s="444" t="s">
        <v>6778</v>
      </c>
      <c r="E2977" s="508"/>
      <c r="F2977" s="508"/>
    </row>
    <row r="2978" spans="1:6" x14ac:dyDescent="0.25">
      <c r="A2978" s="508"/>
      <c r="B2978" s="508"/>
      <c r="C2978" s="508"/>
      <c r="D2978" s="444" t="s">
        <v>6778</v>
      </c>
      <c r="E2978" s="508"/>
      <c r="F2978" s="508"/>
    </row>
    <row r="2979" spans="1:6" x14ac:dyDescent="0.25">
      <c r="A2979" s="508"/>
      <c r="B2979" s="508"/>
      <c r="C2979" s="508"/>
      <c r="D2979" s="444" t="s">
        <v>6778</v>
      </c>
      <c r="E2979" s="508"/>
      <c r="F2979" s="508"/>
    </row>
    <row r="2980" spans="1:6" x14ac:dyDescent="0.25">
      <c r="A2980" s="508"/>
      <c r="B2980" s="508"/>
      <c r="C2980" s="508"/>
      <c r="D2980" s="444" t="s">
        <v>6778</v>
      </c>
      <c r="E2980" s="508"/>
      <c r="F2980" s="508"/>
    </row>
    <row r="2981" spans="1:6" x14ac:dyDescent="0.25">
      <c r="A2981" s="508"/>
      <c r="B2981" s="508"/>
      <c r="C2981" s="508"/>
      <c r="D2981" s="444" t="s">
        <v>6778</v>
      </c>
      <c r="E2981" s="508"/>
      <c r="F2981" s="508"/>
    </row>
    <row r="2982" spans="1:6" x14ac:dyDescent="0.25">
      <c r="A2982" s="508"/>
      <c r="B2982" s="508"/>
      <c r="C2982" s="508"/>
      <c r="D2982" s="444" t="s">
        <v>6778</v>
      </c>
      <c r="E2982" s="508"/>
      <c r="F2982" s="508"/>
    </row>
    <row r="2983" spans="1:6" x14ac:dyDescent="0.25">
      <c r="A2983" s="508"/>
      <c r="B2983" s="508"/>
      <c r="C2983" s="508"/>
      <c r="D2983" s="444" t="s">
        <v>6778</v>
      </c>
      <c r="E2983" s="508"/>
      <c r="F2983" s="508"/>
    </row>
    <row r="2984" spans="1:6" x14ac:dyDescent="0.25">
      <c r="A2984" s="508"/>
      <c r="B2984" s="508"/>
      <c r="C2984" s="508"/>
      <c r="D2984" s="444" t="s">
        <v>6778</v>
      </c>
      <c r="E2984" s="508"/>
      <c r="F2984" s="508"/>
    </row>
    <row r="2985" spans="1:6" x14ac:dyDescent="0.25">
      <c r="A2985" s="508"/>
      <c r="B2985" s="508"/>
      <c r="C2985" s="508"/>
      <c r="D2985" s="444" t="s">
        <v>6778</v>
      </c>
      <c r="E2985" s="508"/>
      <c r="F2985" s="508"/>
    </row>
    <row r="2986" spans="1:6" x14ac:dyDescent="0.25">
      <c r="A2986" s="508"/>
      <c r="B2986" s="508"/>
      <c r="C2986" s="508"/>
      <c r="D2986" s="444" t="s">
        <v>6778</v>
      </c>
      <c r="E2986" s="508"/>
      <c r="F2986" s="508"/>
    </row>
    <row r="2987" spans="1:6" x14ac:dyDescent="0.25">
      <c r="A2987" s="508"/>
      <c r="B2987" s="508"/>
      <c r="C2987" s="508"/>
      <c r="D2987" s="444" t="s">
        <v>6778</v>
      </c>
      <c r="E2987" s="508"/>
      <c r="F2987" s="508"/>
    </row>
    <row r="2988" spans="1:6" x14ac:dyDescent="0.25">
      <c r="A2988" s="508"/>
      <c r="B2988" s="508"/>
      <c r="C2988" s="508"/>
      <c r="D2988" s="444" t="s">
        <v>6778</v>
      </c>
      <c r="E2988" s="508"/>
      <c r="F2988" s="508"/>
    </row>
    <row r="2989" spans="1:6" x14ac:dyDescent="0.25">
      <c r="A2989" s="508"/>
      <c r="B2989" s="508"/>
      <c r="C2989" s="508"/>
      <c r="D2989" s="444" t="s">
        <v>6778</v>
      </c>
      <c r="E2989" s="508"/>
      <c r="F2989" s="508"/>
    </row>
    <row r="2990" spans="1:6" x14ac:dyDescent="0.25">
      <c r="A2990" s="508"/>
      <c r="B2990" s="508"/>
      <c r="C2990" s="508"/>
      <c r="D2990" s="444" t="s">
        <v>6778</v>
      </c>
      <c r="E2990" s="508"/>
      <c r="F2990" s="508"/>
    </row>
    <row r="2991" spans="1:6" x14ac:dyDescent="0.25">
      <c r="A2991" s="508"/>
      <c r="B2991" s="508"/>
      <c r="C2991" s="508"/>
      <c r="D2991" s="444" t="s">
        <v>6778</v>
      </c>
      <c r="E2991" s="508"/>
      <c r="F2991" s="508"/>
    </row>
    <row r="2992" spans="1:6" x14ac:dyDescent="0.25">
      <c r="A2992" s="508"/>
      <c r="B2992" s="508"/>
      <c r="C2992" s="508"/>
      <c r="D2992" s="444" t="s">
        <v>6778</v>
      </c>
      <c r="E2992" s="508"/>
      <c r="F2992" s="508"/>
    </row>
    <row r="2993" spans="1:6" x14ac:dyDescent="0.25">
      <c r="A2993" s="508"/>
      <c r="B2993" s="508"/>
      <c r="C2993" s="508"/>
      <c r="D2993" s="444" t="s">
        <v>6778</v>
      </c>
      <c r="E2993" s="508"/>
      <c r="F2993" s="508"/>
    </row>
    <row r="2994" spans="1:6" x14ac:dyDescent="0.25">
      <c r="A2994" s="508"/>
      <c r="B2994" s="508"/>
      <c r="C2994" s="508"/>
      <c r="D2994" s="444" t="s">
        <v>6778</v>
      </c>
      <c r="E2994" s="508"/>
      <c r="F2994" s="508"/>
    </row>
    <row r="2995" spans="1:6" x14ac:dyDescent="0.25">
      <c r="A2995" s="508"/>
      <c r="B2995" s="508"/>
      <c r="C2995" s="508"/>
      <c r="D2995" s="444" t="s">
        <v>6778</v>
      </c>
      <c r="E2995" s="508"/>
      <c r="F2995" s="508"/>
    </row>
    <row r="2996" spans="1:6" x14ac:dyDescent="0.25">
      <c r="A2996" s="508"/>
      <c r="B2996" s="508"/>
      <c r="C2996" s="508"/>
      <c r="D2996" s="444" t="s">
        <v>6778</v>
      </c>
      <c r="E2996" s="508"/>
      <c r="F2996" s="508"/>
    </row>
    <row r="2997" spans="1:6" x14ac:dyDescent="0.25">
      <c r="A2997" s="508"/>
      <c r="B2997" s="508"/>
      <c r="C2997" s="508"/>
      <c r="D2997" s="444" t="s">
        <v>6778</v>
      </c>
      <c r="E2997" s="508"/>
      <c r="F2997" s="508"/>
    </row>
    <row r="2998" spans="1:6" x14ac:dyDescent="0.25">
      <c r="A2998" s="508"/>
      <c r="B2998" s="508"/>
      <c r="C2998" s="508"/>
      <c r="D2998" s="444" t="s">
        <v>6778</v>
      </c>
      <c r="E2998" s="508"/>
      <c r="F2998" s="508"/>
    </row>
    <row r="2999" spans="1:6" x14ac:dyDescent="0.25">
      <c r="A2999" s="508"/>
      <c r="B2999" s="508"/>
      <c r="C2999" s="508"/>
      <c r="D2999" s="444" t="s">
        <v>6778</v>
      </c>
      <c r="E2999" s="508"/>
      <c r="F2999" s="508"/>
    </row>
    <row r="3000" spans="1:6" x14ac:dyDescent="0.25">
      <c r="A3000" s="508"/>
      <c r="B3000" s="508"/>
      <c r="C3000" s="508"/>
      <c r="D3000" s="444" t="s">
        <v>6778</v>
      </c>
      <c r="E3000" s="508"/>
      <c r="F3000" s="508"/>
    </row>
    <row r="3001" spans="1:6" x14ac:dyDescent="0.25">
      <c r="A3001" s="508"/>
      <c r="B3001" s="508"/>
      <c r="C3001" s="508"/>
      <c r="D3001" s="444" t="s">
        <v>6778</v>
      </c>
      <c r="E3001" s="508"/>
      <c r="F3001" s="508"/>
    </row>
    <row r="3002" spans="1:6" x14ac:dyDescent="0.25">
      <c r="A3002" s="508"/>
      <c r="B3002" s="508"/>
      <c r="C3002" s="508"/>
      <c r="D3002" s="444" t="s">
        <v>6778</v>
      </c>
      <c r="E3002" s="508"/>
      <c r="F3002" s="508"/>
    </row>
    <row r="3003" spans="1:6" x14ac:dyDescent="0.25">
      <c r="A3003" s="508"/>
      <c r="B3003" s="508"/>
      <c r="C3003" s="508"/>
      <c r="D3003" s="444" t="s">
        <v>6778</v>
      </c>
      <c r="E3003" s="508"/>
      <c r="F3003" s="508"/>
    </row>
    <row r="3004" spans="1:6" x14ac:dyDescent="0.25">
      <c r="A3004" s="508"/>
      <c r="B3004" s="508"/>
      <c r="C3004" s="508"/>
      <c r="D3004" s="444" t="s">
        <v>6778</v>
      </c>
      <c r="E3004" s="508"/>
      <c r="F3004" s="508"/>
    </row>
    <row r="3005" spans="1:6" x14ac:dyDescent="0.25">
      <c r="A3005" s="508"/>
      <c r="B3005" s="508"/>
      <c r="C3005" s="508"/>
      <c r="D3005" s="444" t="s">
        <v>6778</v>
      </c>
      <c r="E3005" s="508"/>
      <c r="F3005" s="508"/>
    </row>
    <row r="3006" spans="1:6" x14ac:dyDescent="0.25">
      <c r="A3006" s="508"/>
      <c r="B3006" s="508"/>
      <c r="C3006" s="508"/>
      <c r="D3006" s="444" t="s">
        <v>6778</v>
      </c>
      <c r="E3006" s="508"/>
      <c r="F3006" s="508"/>
    </row>
    <row r="3007" spans="1:6" x14ac:dyDescent="0.25">
      <c r="A3007" s="508"/>
      <c r="B3007" s="508"/>
      <c r="C3007" s="508"/>
      <c r="D3007" s="444" t="s">
        <v>6778</v>
      </c>
      <c r="E3007" s="508"/>
      <c r="F3007" s="508"/>
    </row>
    <row r="3008" spans="1:6" x14ac:dyDescent="0.25">
      <c r="A3008" s="508"/>
      <c r="B3008" s="508"/>
      <c r="C3008" s="508"/>
      <c r="D3008" s="444" t="s">
        <v>6778</v>
      </c>
      <c r="E3008" s="508"/>
      <c r="F3008" s="508"/>
    </row>
    <row r="3009" spans="1:6" x14ac:dyDescent="0.25">
      <c r="A3009" s="508"/>
      <c r="B3009" s="508"/>
      <c r="C3009" s="508"/>
      <c r="D3009" s="444" t="s">
        <v>6778</v>
      </c>
      <c r="E3009" s="508"/>
      <c r="F3009" s="508"/>
    </row>
    <row r="3010" spans="1:6" x14ac:dyDescent="0.25">
      <c r="A3010" s="508"/>
      <c r="B3010" s="508"/>
      <c r="C3010" s="508"/>
      <c r="D3010" s="444" t="s">
        <v>6778</v>
      </c>
      <c r="E3010" s="508"/>
      <c r="F3010" s="508"/>
    </row>
    <row r="3011" spans="1:6" x14ac:dyDescent="0.25">
      <c r="A3011" s="508"/>
      <c r="B3011" s="508"/>
      <c r="C3011" s="508"/>
      <c r="D3011" s="444" t="s">
        <v>6778</v>
      </c>
      <c r="E3011" s="508"/>
      <c r="F3011" s="508"/>
    </row>
    <row r="3012" spans="1:6" x14ac:dyDescent="0.25">
      <c r="A3012" s="508"/>
      <c r="B3012" s="508"/>
      <c r="C3012" s="508"/>
      <c r="D3012" s="444" t="s">
        <v>6778</v>
      </c>
      <c r="E3012" s="508"/>
      <c r="F3012" s="508"/>
    </row>
    <row r="3013" spans="1:6" x14ac:dyDescent="0.25">
      <c r="A3013" s="508"/>
      <c r="B3013" s="508"/>
      <c r="C3013" s="508"/>
      <c r="D3013" s="444" t="s">
        <v>6778</v>
      </c>
      <c r="E3013" s="508"/>
      <c r="F3013" s="508"/>
    </row>
    <row r="3014" spans="1:6" x14ac:dyDescent="0.25">
      <c r="A3014" s="508"/>
      <c r="B3014" s="508"/>
      <c r="C3014" s="508"/>
      <c r="D3014" s="444" t="s">
        <v>6778</v>
      </c>
      <c r="E3014" s="508"/>
      <c r="F3014" s="508"/>
    </row>
    <row r="3015" spans="1:6" x14ac:dyDescent="0.25">
      <c r="A3015" s="508"/>
      <c r="B3015" s="508"/>
      <c r="C3015" s="508"/>
      <c r="D3015" s="444" t="s">
        <v>6778</v>
      </c>
      <c r="E3015" s="508"/>
      <c r="F3015" s="508"/>
    </row>
    <row r="3016" spans="1:6" x14ac:dyDescent="0.25">
      <c r="A3016" s="508"/>
      <c r="B3016" s="508"/>
      <c r="C3016" s="508"/>
      <c r="D3016" s="444" t="s">
        <v>6778</v>
      </c>
      <c r="E3016" s="508"/>
      <c r="F3016" s="508"/>
    </row>
    <row r="3017" spans="1:6" x14ac:dyDescent="0.25">
      <c r="A3017" s="508"/>
      <c r="B3017" s="508"/>
      <c r="C3017" s="508"/>
      <c r="D3017" s="444" t="s">
        <v>6778</v>
      </c>
      <c r="E3017" s="508"/>
      <c r="F3017" s="508"/>
    </row>
    <row r="3018" spans="1:6" x14ac:dyDescent="0.25">
      <c r="A3018" s="508"/>
      <c r="B3018" s="508"/>
      <c r="C3018" s="508"/>
      <c r="D3018" s="444" t="s">
        <v>6778</v>
      </c>
      <c r="E3018" s="508"/>
      <c r="F3018" s="508"/>
    </row>
    <row r="3019" spans="1:6" x14ac:dyDescent="0.25">
      <c r="A3019" s="508"/>
      <c r="B3019" s="508"/>
      <c r="C3019" s="508"/>
      <c r="D3019" s="444" t="s">
        <v>6778</v>
      </c>
      <c r="E3019" s="508"/>
      <c r="F3019" s="508"/>
    </row>
    <row r="3020" spans="1:6" x14ac:dyDescent="0.25">
      <c r="A3020" s="508"/>
      <c r="B3020" s="508"/>
      <c r="C3020" s="508"/>
      <c r="D3020" s="444" t="s">
        <v>6778</v>
      </c>
      <c r="E3020" s="508"/>
      <c r="F3020" s="508"/>
    </row>
    <row r="3021" spans="1:6" x14ac:dyDescent="0.25">
      <c r="A3021" s="508"/>
      <c r="B3021" s="508"/>
      <c r="C3021" s="508"/>
      <c r="D3021" s="444" t="s">
        <v>6778</v>
      </c>
      <c r="E3021" s="508"/>
      <c r="F3021" s="508"/>
    </row>
    <row r="3022" spans="1:6" x14ac:dyDescent="0.25">
      <c r="A3022" s="508"/>
      <c r="B3022" s="508"/>
      <c r="C3022" s="508"/>
      <c r="D3022" s="444" t="s">
        <v>6778</v>
      </c>
      <c r="E3022" s="508"/>
      <c r="F3022" s="508"/>
    </row>
    <row r="3023" spans="1:6" x14ac:dyDescent="0.25">
      <c r="A3023" s="508"/>
      <c r="B3023" s="508"/>
      <c r="C3023" s="508"/>
      <c r="D3023" s="444" t="s">
        <v>6778</v>
      </c>
      <c r="E3023" s="508"/>
      <c r="F3023" s="508"/>
    </row>
    <row r="3024" spans="1:6" x14ac:dyDescent="0.25">
      <c r="A3024" s="508"/>
      <c r="B3024" s="508"/>
      <c r="C3024" s="508"/>
      <c r="D3024" s="444" t="s">
        <v>6778</v>
      </c>
      <c r="E3024" s="508"/>
      <c r="F3024" s="508"/>
    </row>
    <row r="3025" spans="1:6" x14ac:dyDescent="0.25">
      <c r="A3025" s="508"/>
      <c r="B3025" s="508"/>
      <c r="C3025" s="508"/>
      <c r="D3025" s="444" t="s">
        <v>6778</v>
      </c>
      <c r="E3025" s="508"/>
      <c r="F3025" s="508"/>
    </row>
    <row r="3026" spans="1:6" x14ac:dyDescent="0.25">
      <c r="A3026" s="508"/>
      <c r="B3026" s="508"/>
      <c r="C3026" s="508"/>
      <c r="D3026" s="444" t="s">
        <v>6778</v>
      </c>
      <c r="E3026" s="508"/>
      <c r="F3026" s="508"/>
    </row>
    <row r="3027" spans="1:6" x14ac:dyDescent="0.25">
      <c r="A3027" s="508"/>
      <c r="B3027" s="508"/>
      <c r="C3027" s="508"/>
      <c r="D3027" s="444" t="s">
        <v>6778</v>
      </c>
      <c r="E3027" s="508"/>
      <c r="F3027" s="508"/>
    </row>
    <row r="3028" spans="1:6" x14ac:dyDescent="0.25">
      <c r="A3028" s="508"/>
      <c r="B3028" s="508"/>
      <c r="C3028" s="508"/>
      <c r="D3028" s="444" t="s">
        <v>6778</v>
      </c>
      <c r="E3028" s="508"/>
      <c r="F3028" s="508"/>
    </row>
    <row r="3029" spans="1:6" x14ac:dyDescent="0.25">
      <c r="A3029" s="508"/>
      <c r="B3029" s="508"/>
      <c r="C3029" s="508"/>
      <c r="D3029" s="444" t="s">
        <v>6778</v>
      </c>
      <c r="E3029" s="508"/>
      <c r="F3029" s="508"/>
    </row>
    <row r="3030" spans="1:6" x14ac:dyDescent="0.25">
      <c r="A3030" s="508"/>
      <c r="B3030" s="508"/>
      <c r="C3030" s="508"/>
      <c r="D3030" s="444" t="s">
        <v>6778</v>
      </c>
      <c r="E3030" s="508"/>
      <c r="F3030" s="508"/>
    </row>
    <row r="3031" spans="1:6" x14ac:dyDescent="0.25">
      <c r="A3031" s="508"/>
      <c r="B3031" s="508"/>
      <c r="C3031" s="508"/>
      <c r="D3031" s="444" t="s">
        <v>6778</v>
      </c>
      <c r="E3031" s="508"/>
      <c r="F3031" s="508"/>
    </row>
    <row r="3032" spans="1:6" x14ac:dyDescent="0.25">
      <c r="A3032" s="508"/>
      <c r="B3032" s="508"/>
      <c r="C3032" s="508"/>
      <c r="D3032" s="444" t="s">
        <v>6778</v>
      </c>
      <c r="E3032" s="508"/>
      <c r="F3032" s="508"/>
    </row>
    <row r="3033" spans="1:6" x14ac:dyDescent="0.25">
      <c r="A3033" s="508"/>
      <c r="B3033" s="508"/>
      <c r="C3033" s="508"/>
      <c r="D3033" s="444" t="s">
        <v>6778</v>
      </c>
      <c r="E3033" s="508"/>
      <c r="F3033" s="508"/>
    </row>
    <row r="3034" spans="1:6" x14ac:dyDescent="0.25">
      <c r="A3034" s="508"/>
      <c r="B3034" s="508"/>
      <c r="C3034" s="508"/>
      <c r="D3034" s="444" t="s">
        <v>6778</v>
      </c>
      <c r="E3034" s="508"/>
      <c r="F3034" s="508"/>
    </row>
    <row r="3035" spans="1:6" x14ac:dyDescent="0.25">
      <c r="A3035" s="508"/>
      <c r="B3035" s="508"/>
      <c r="C3035" s="508"/>
      <c r="D3035" s="444" t="s">
        <v>6778</v>
      </c>
      <c r="E3035" s="508"/>
      <c r="F3035" s="508"/>
    </row>
    <row r="3036" spans="1:6" x14ac:dyDescent="0.25">
      <c r="A3036" s="508"/>
      <c r="B3036" s="508"/>
      <c r="C3036" s="508"/>
      <c r="D3036" s="444" t="s">
        <v>6778</v>
      </c>
      <c r="E3036" s="508"/>
      <c r="F3036" s="508"/>
    </row>
    <row r="3037" spans="1:6" x14ac:dyDescent="0.25">
      <c r="A3037" s="508"/>
      <c r="B3037" s="508"/>
      <c r="C3037" s="508"/>
      <c r="D3037" s="444" t="s">
        <v>6778</v>
      </c>
      <c r="E3037" s="508"/>
      <c r="F3037" s="508"/>
    </row>
    <row r="3038" spans="1:6" x14ac:dyDescent="0.25">
      <c r="A3038" s="508"/>
      <c r="B3038" s="508"/>
      <c r="C3038" s="508"/>
      <c r="D3038" s="444" t="s">
        <v>6778</v>
      </c>
      <c r="E3038" s="508"/>
      <c r="F3038" s="508"/>
    </row>
    <row r="3039" spans="1:6" x14ac:dyDescent="0.25">
      <c r="A3039" s="508"/>
      <c r="B3039" s="508"/>
      <c r="C3039" s="508"/>
      <c r="D3039" s="444" t="s">
        <v>6778</v>
      </c>
      <c r="E3039" s="508"/>
      <c r="F3039" s="508"/>
    </row>
    <row r="3040" spans="1:6" x14ac:dyDescent="0.25">
      <c r="A3040" s="508"/>
      <c r="B3040" s="508"/>
      <c r="C3040" s="508"/>
      <c r="D3040" s="444" t="s">
        <v>6778</v>
      </c>
      <c r="E3040" s="508"/>
      <c r="F3040" s="508"/>
    </row>
    <row r="3041" spans="1:6" x14ac:dyDescent="0.25">
      <c r="A3041" s="508"/>
      <c r="B3041" s="508"/>
      <c r="C3041" s="508"/>
      <c r="D3041" s="444" t="s">
        <v>6778</v>
      </c>
      <c r="E3041" s="508"/>
      <c r="F3041" s="508"/>
    </row>
    <row r="3042" spans="1:6" x14ac:dyDescent="0.25">
      <c r="A3042" s="508"/>
      <c r="B3042" s="508"/>
      <c r="C3042" s="508"/>
      <c r="D3042" s="444" t="s">
        <v>6778</v>
      </c>
      <c r="E3042" s="508"/>
      <c r="F3042" s="508"/>
    </row>
    <row r="3043" spans="1:6" x14ac:dyDescent="0.25">
      <c r="A3043" s="508"/>
      <c r="B3043" s="508"/>
      <c r="C3043" s="508"/>
      <c r="D3043" s="444" t="s">
        <v>6778</v>
      </c>
      <c r="E3043" s="508"/>
      <c r="F3043" s="508"/>
    </row>
    <row r="3044" spans="1:6" x14ac:dyDescent="0.25">
      <c r="A3044" s="508"/>
      <c r="B3044" s="508"/>
      <c r="C3044" s="508"/>
      <c r="D3044" s="444" t="s">
        <v>6778</v>
      </c>
      <c r="E3044" s="508"/>
      <c r="F3044" s="508"/>
    </row>
    <row r="3045" spans="1:6" x14ac:dyDescent="0.25">
      <c r="A3045" s="508"/>
      <c r="B3045" s="508"/>
      <c r="C3045" s="508"/>
      <c r="D3045" s="444" t="s">
        <v>6778</v>
      </c>
      <c r="E3045" s="508"/>
      <c r="F3045" s="508"/>
    </row>
    <row r="3046" spans="1:6" x14ac:dyDescent="0.25">
      <c r="A3046" s="508"/>
      <c r="B3046" s="508"/>
      <c r="C3046" s="508"/>
      <c r="D3046" s="444" t="s">
        <v>6778</v>
      </c>
      <c r="E3046" s="508"/>
      <c r="F3046" s="508"/>
    </row>
    <row r="3047" spans="1:6" x14ac:dyDescent="0.25">
      <c r="A3047" s="508"/>
      <c r="B3047" s="508"/>
      <c r="C3047" s="508"/>
      <c r="D3047" s="444" t="s">
        <v>6778</v>
      </c>
      <c r="E3047" s="508"/>
      <c r="F3047" s="508"/>
    </row>
    <row r="3048" spans="1:6" x14ac:dyDescent="0.25">
      <c r="A3048" s="508"/>
      <c r="B3048" s="508"/>
      <c r="C3048" s="508"/>
      <c r="D3048" s="444" t="s">
        <v>6778</v>
      </c>
      <c r="E3048" s="508"/>
      <c r="F3048" s="508"/>
    </row>
    <row r="3049" spans="1:6" x14ac:dyDescent="0.25">
      <c r="A3049" s="508"/>
      <c r="B3049" s="508"/>
      <c r="C3049" s="508"/>
      <c r="D3049" s="444" t="s">
        <v>6778</v>
      </c>
      <c r="E3049" s="508"/>
      <c r="F3049" s="508"/>
    </row>
    <row r="3050" spans="1:6" x14ac:dyDescent="0.25">
      <c r="A3050" s="508"/>
      <c r="B3050" s="508"/>
      <c r="C3050" s="508"/>
      <c r="D3050" s="444" t="s">
        <v>6778</v>
      </c>
      <c r="E3050" s="508"/>
      <c r="F3050" s="508"/>
    </row>
    <row r="3051" spans="1:6" x14ac:dyDescent="0.25">
      <c r="A3051" s="508"/>
      <c r="B3051" s="508"/>
      <c r="C3051" s="508"/>
      <c r="D3051" s="444" t="s">
        <v>6778</v>
      </c>
      <c r="E3051" s="508"/>
      <c r="F3051" s="508"/>
    </row>
    <row r="3052" spans="1:6" x14ac:dyDescent="0.25">
      <c r="A3052" s="508"/>
      <c r="B3052" s="508"/>
      <c r="C3052" s="508"/>
      <c r="D3052" s="444" t="s">
        <v>6778</v>
      </c>
      <c r="E3052" s="508"/>
      <c r="F3052" s="508"/>
    </row>
    <row r="3053" spans="1:6" x14ac:dyDescent="0.25">
      <c r="A3053" s="508"/>
      <c r="B3053" s="508"/>
      <c r="C3053" s="508"/>
      <c r="D3053" s="444" t="s">
        <v>6778</v>
      </c>
      <c r="E3053" s="508"/>
      <c r="F3053" s="508"/>
    </row>
    <row r="3054" spans="1:6" x14ac:dyDescent="0.25">
      <c r="A3054" s="508"/>
      <c r="B3054" s="508"/>
      <c r="C3054" s="508"/>
      <c r="D3054" s="444" t="s">
        <v>6778</v>
      </c>
      <c r="E3054" s="508"/>
      <c r="F3054" s="508"/>
    </row>
    <row r="3055" spans="1:6" x14ac:dyDescent="0.25">
      <c r="A3055" s="508"/>
      <c r="B3055" s="508"/>
      <c r="C3055" s="508"/>
      <c r="D3055" s="444" t="s">
        <v>6778</v>
      </c>
      <c r="E3055" s="508"/>
      <c r="F3055" s="508"/>
    </row>
    <row r="3056" spans="1:6" x14ac:dyDescent="0.25">
      <c r="A3056" s="508"/>
      <c r="B3056" s="508"/>
      <c r="C3056" s="508"/>
      <c r="D3056" s="444" t="s">
        <v>6778</v>
      </c>
      <c r="E3056" s="508"/>
      <c r="F3056" s="508"/>
    </row>
    <row r="3057" spans="1:6" x14ac:dyDescent="0.25">
      <c r="A3057" s="508"/>
      <c r="B3057" s="508"/>
      <c r="C3057" s="508"/>
      <c r="D3057" s="444" t="s">
        <v>6778</v>
      </c>
      <c r="E3057" s="508"/>
      <c r="F3057" s="508"/>
    </row>
    <row r="3058" spans="1:6" x14ac:dyDescent="0.25">
      <c r="A3058" s="508"/>
      <c r="B3058" s="508"/>
      <c r="C3058" s="508"/>
      <c r="D3058" s="444" t="s">
        <v>6778</v>
      </c>
      <c r="E3058" s="508"/>
      <c r="F3058" s="508"/>
    </row>
    <row r="3059" spans="1:6" x14ac:dyDescent="0.25">
      <c r="A3059" s="508"/>
      <c r="B3059" s="508"/>
      <c r="C3059" s="508"/>
      <c r="D3059" s="444" t="s">
        <v>6778</v>
      </c>
      <c r="E3059" s="508"/>
      <c r="F3059" s="508"/>
    </row>
    <row r="3060" spans="1:6" x14ac:dyDescent="0.25">
      <c r="A3060" s="508"/>
      <c r="B3060" s="508"/>
      <c r="C3060" s="508"/>
      <c r="D3060" s="444" t="s">
        <v>6778</v>
      </c>
      <c r="E3060" s="508"/>
      <c r="F3060" s="508"/>
    </row>
    <row r="3061" spans="1:6" x14ac:dyDescent="0.25">
      <c r="A3061" s="508"/>
      <c r="B3061" s="508"/>
      <c r="C3061" s="508"/>
      <c r="D3061" s="444" t="s">
        <v>6778</v>
      </c>
      <c r="E3061" s="508"/>
      <c r="F3061" s="508"/>
    </row>
    <row r="3062" spans="1:6" x14ac:dyDescent="0.25">
      <c r="A3062" s="508"/>
      <c r="B3062" s="508"/>
      <c r="C3062" s="508"/>
      <c r="D3062" s="444" t="s">
        <v>6778</v>
      </c>
      <c r="E3062" s="508"/>
      <c r="F3062" s="508"/>
    </row>
    <row r="3063" spans="1:6" x14ac:dyDescent="0.25">
      <c r="A3063" s="508"/>
      <c r="B3063" s="508"/>
      <c r="C3063" s="508"/>
      <c r="D3063" s="444" t="s">
        <v>6778</v>
      </c>
      <c r="E3063" s="508"/>
      <c r="F3063" s="508"/>
    </row>
    <row r="3064" spans="1:6" x14ac:dyDescent="0.25">
      <c r="A3064" s="508"/>
      <c r="B3064" s="508"/>
      <c r="C3064" s="508"/>
      <c r="D3064" s="444" t="s">
        <v>6778</v>
      </c>
      <c r="E3064" s="508"/>
      <c r="F3064" s="508"/>
    </row>
    <row r="3065" spans="1:6" x14ac:dyDescent="0.25">
      <c r="A3065" s="508"/>
      <c r="B3065" s="508"/>
      <c r="C3065" s="508"/>
      <c r="D3065" s="444" t="s">
        <v>6778</v>
      </c>
      <c r="E3065" s="508"/>
      <c r="F3065" s="508"/>
    </row>
    <row r="3066" spans="1:6" x14ac:dyDescent="0.25">
      <c r="A3066" s="508"/>
      <c r="B3066" s="508"/>
      <c r="C3066" s="508"/>
      <c r="D3066" s="444" t="s">
        <v>6778</v>
      </c>
      <c r="E3066" s="508"/>
      <c r="F3066" s="508"/>
    </row>
    <row r="3067" spans="1:6" x14ac:dyDescent="0.25">
      <c r="A3067" s="508"/>
      <c r="B3067" s="508"/>
      <c r="C3067" s="508"/>
      <c r="D3067" s="444" t="s">
        <v>6778</v>
      </c>
      <c r="E3067" s="508"/>
      <c r="F3067" s="508"/>
    </row>
    <row r="3068" spans="1:6" x14ac:dyDescent="0.25">
      <c r="A3068" s="508"/>
      <c r="B3068" s="508"/>
      <c r="C3068" s="508"/>
      <c r="D3068" s="444" t="s">
        <v>6778</v>
      </c>
      <c r="E3068" s="508"/>
      <c r="F3068" s="508"/>
    </row>
    <row r="3069" spans="1:6" x14ac:dyDescent="0.25">
      <c r="A3069" s="508"/>
      <c r="B3069" s="508"/>
      <c r="C3069" s="508"/>
      <c r="D3069" s="444" t="s">
        <v>6778</v>
      </c>
      <c r="E3069" s="508"/>
      <c r="F3069" s="508"/>
    </row>
    <row r="3070" spans="1:6" x14ac:dyDescent="0.25">
      <c r="A3070" s="508"/>
      <c r="B3070" s="508"/>
      <c r="C3070" s="508"/>
      <c r="D3070" s="444" t="s">
        <v>6778</v>
      </c>
      <c r="E3070" s="508"/>
      <c r="F3070" s="508"/>
    </row>
    <row r="3071" spans="1:6" x14ac:dyDescent="0.25">
      <c r="A3071" s="508"/>
      <c r="B3071" s="508"/>
      <c r="C3071" s="508"/>
      <c r="D3071" s="444" t="s">
        <v>6778</v>
      </c>
      <c r="E3071" s="508"/>
      <c r="F3071" s="508"/>
    </row>
    <row r="3072" spans="1:6" x14ac:dyDescent="0.25">
      <c r="A3072" s="508"/>
      <c r="B3072" s="508"/>
      <c r="C3072" s="508"/>
      <c r="D3072" s="444" t="s">
        <v>6778</v>
      </c>
      <c r="E3072" s="508"/>
      <c r="F3072" s="508"/>
    </row>
    <row r="3073" spans="1:6" x14ac:dyDescent="0.25">
      <c r="A3073" s="508"/>
      <c r="B3073" s="508"/>
      <c r="C3073" s="508"/>
      <c r="D3073" s="444" t="s">
        <v>6778</v>
      </c>
      <c r="E3073" s="508"/>
      <c r="F3073" s="508"/>
    </row>
    <row r="3074" spans="1:6" x14ac:dyDescent="0.25">
      <c r="A3074" s="508"/>
      <c r="B3074" s="508"/>
      <c r="C3074" s="508"/>
      <c r="D3074" s="444" t="s">
        <v>6778</v>
      </c>
      <c r="E3074" s="508"/>
      <c r="F3074" s="508"/>
    </row>
    <row r="3075" spans="1:6" x14ac:dyDescent="0.25">
      <c r="A3075" s="508"/>
      <c r="B3075" s="508"/>
      <c r="C3075" s="508"/>
      <c r="D3075" s="444" t="s">
        <v>6778</v>
      </c>
      <c r="E3075" s="508"/>
      <c r="F3075" s="508"/>
    </row>
    <row r="3076" spans="1:6" x14ac:dyDescent="0.25">
      <c r="A3076" s="508"/>
      <c r="B3076" s="508"/>
      <c r="C3076" s="508"/>
      <c r="D3076" s="444" t="s">
        <v>6778</v>
      </c>
      <c r="E3076" s="508"/>
      <c r="F3076" s="508"/>
    </row>
    <row r="3077" spans="1:6" x14ac:dyDescent="0.25">
      <c r="A3077" s="508"/>
      <c r="B3077" s="508"/>
      <c r="C3077" s="508"/>
      <c r="D3077" s="444" t="s">
        <v>6778</v>
      </c>
      <c r="E3077" s="508"/>
      <c r="F3077" s="508"/>
    </row>
    <row r="3078" spans="1:6" x14ac:dyDescent="0.25">
      <c r="A3078" s="508"/>
      <c r="B3078" s="508"/>
      <c r="C3078" s="508"/>
      <c r="D3078" s="444" t="s">
        <v>6778</v>
      </c>
      <c r="E3078" s="508"/>
      <c r="F3078" s="508"/>
    </row>
    <row r="3079" spans="1:6" x14ac:dyDescent="0.25">
      <c r="A3079" s="508"/>
      <c r="B3079" s="508"/>
      <c r="C3079" s="508"/>
      <c r="D3079" s="444" t="s">
        <v>6778</v>
      </c>
      <c r="E3079" s="508"/>
      <c r="F3079" s="508"/>
    </row>
    <row r="3080" spans="1:6" x14ac:dyDescent="0.25">
      <c r="A3080" s="508"/>
      <c r="B3080" s="508"/>
      <c r="C3080" s="508"/>
      <c r="D3080" s="444" t="s">
        <v>6778</v>
      </c>
      <c r="E3080" s="508"/>
      <c r="F3080" s="508"/>
    </row>
    <row r="3081" spans="1:6" x14ac:dyDescent="0.25">
      <c r="A3081" s="508"/>
      <c r="B3081" s="508"/>
      <c r="C3081" s="508"/>
      <c r="D3081" s="444" t="s">
        <v>6778</v>
      </c>
      <c r="E3081" s="508"/>
      <c r="F3081" s="508"/>
    </row>
    <row r="3082" spans="1:6" x14ac:dyDescent="0.25">
      <c r="A3082" s="508"/>
      <c r="B3082" s="508"/>
      <c r="C3082" s="508"/>
      <c r="D3082" s="444" t="s">
        <v>6778</v>
      </c>
      <c r="E3082" s="508"/>
      <c r="F3082" s="508"/>
    </row>
    <row r="3083" spans="1:6" x14ac:dyDescent="0.25">
      <c r="A3083" s="508"/>
      <c r="B3083" s="508"/>
      <c r="C3083" s="508"/>
      <c r="D3083" s="444" t="s">
        <v>6778</v>
      </c>
      <c r="E3083" s="508"/>
      <c r="F3083" s="508"/>
    </row>
    <row r="3084" spans="1:6" x14ac:dyDescent="0.25">
      <c r="A3084" s="508"/>
      <c r="B3084" s="508"/>
      <c r="C3084" s="508"/>
      <c r="D3084" s="444" t="s">
        <v>6778</v>
      </c>
      <c r="E3084" s="508"/>
      <c r="F3084" s="508"/>
    </row>
    <row r="3085" spans="1:6" x14ac:dyDescent="0.25">
      <c r="A3085" s="508"/>
      <c r="B3085" s="508"/>
      <c r="C3085" s="508"/>
      <c r="D3085" s="444" t="s">
        <v>6778</v>
      </c>
      <c r="E3085" s="508"/>
      <c r="F3085" s="508"/>
    </row>
    <row r="3086" spans="1:6" x14ac:dyDescent="0.25">
      <c r="A3086" s="508"/>
      <c r="B3086" s="508"/>
      <c r="C3086" s="508"/>
      <c r="D3086" s="444" t="s">
        <v>6778</v>
      </c>
      <c r="E3086" s="508"/>
      <c r="F3086" s="508"/>
    </row>
    <row r="3087" spans="1:6" x14ac:dyDescent="0.25">
      <c r="A3087" s="508"/>
      <c r="B3087" s="508"/>
      <c r="C3087" s="508"/>
      <c r="D3087" s="444" t="s">
        <v>6778</v>
      </c>
      <c r="E3087" s="508"/>
      <c r="F3087" s="508"/>
    </row>
    <row r="3088" spans="1:6" x14ac:dyDescent="0.25">
      <c r="A3088" s="508"/>
      <c r="B3088" s="508"/>
      <c r="C3088" s="508"/>
      <c r="D3088" s="444" t="s">
        <v>6778</v>
      </c>
      <c r="E3088" s="508"/>
      <c r="F3088" s="508"/>
    </row>
    <row r="3089" spans="1:6" x14ac:dyDescent="0.25">
      <c r="A3089" s="508"/>
      <c r="B3089" s="508"/>
      <c r="C3089" s="508"/>
      <c r="D3089" s="444" t="s">
        <v>6778</v>
      </c>
      <c r="E3089" s="508"/>
      <c r="F3089" s="508"/>
    </row>
    <row r="3090" spans="1:6" x14ac:dyDescent="0.25">
      <c r="A3090" s="508"/>
      <c r="B3090" s="508"/>
      <c r="C3090" s="508"/>
      <c r="D3090" s="444" t="s">
        <v>6778</v>
      </c>
      <c r="E3090" s="508"/>
      <c r="F3090" s="508"/>
    </row>
    <row r="3091" spans="1:6" x14ac:dyDescent="0.25">
      <c r="A3091" s="508"/>
      <c r="B3091" s="508"/>
      <c r="C3091" s="508"/>
      <c r="D3091" s="444" t="s">
        <v>6778</v>
      </c>
      <c r="E3091" s="508"/>
      <c r="F3091" s="508"/>
    </row>
    <row r="3092" spans="1:6" x14ac:dyDescent="0.25">
      <c r="A3092" s="508"/>
      <c r="B3092" s="508"/>
      <c r="C3092" s="508"/>
      <c r="D3092" s="444" t="s">
        <v>6778</v>
      </c>
      <c r="E3092" s="508"/>
      <c r="F3092" s="508"/>
    </row>
    <row r="3093" spans="1:6" x14ac:dyDescent="0.25">
      <c r="A3093" s="508"/>
      <c r="B3093" s="508"/>
      <c r="C3093" s="508"/>
      <c r="D3093" s="444" t="s">
        <v>6778</v>
      </c>
      <c r="E3093" s="508"/>
      <c r="F3093" s="508"/>
    </row>
    <row r="3094" spans="1:6" x14ac:dyDescent="0.25">
      <c r="A3094" s="508"/>
      <c r="B3094" s="508"/>
      <c r="C3094" s="508"/>
      <c r="D3094" s="444" t="s">
        <v>6778</v>
      </c>
      <c r="E3094" s="508"/>
      <c r="F3094" s="508"/>
    </row>
    <row r="3095" spans="1:6" x14ac:dyDescent="0.25">
      <c r="A3095" s="508"/>
      <c r="B3095" s="508"/>
      <c r="C3095" s="508"/>
      <c r="D3095" s="444" t="s">
        <v>6778</v>
      </c>
      <c r="E3095" s="508"/>
      <c r="F3095" s="508"/>
    </row>
    <row r="3096" spans="1:6" x14ac:dyDescent="0.25">
      <c r="A3096" s="508"/>
      <c r="B3096" s="508"/>
      <c r="C3096" s="508"/>
      <c r="D3096" s="444" t="s">
        <v>6778</v>
      </c>
      <c r="E3096" s="508"/>
      <c r="F3096" s="508"/>
    </row>
    <row r="3097" spans="1:6" x14ac:dyDescent="0.25">
      <c r="A3097" s="508"/>
      <c r="B3097" s="508"/>
      <c r="C3097" s="508"/>
      <c r="D3097" s="444" t="s">
        <v>6778</v>
      </c>
      <c r="E3097" s="508"/>
      <c r="F3097" s="508"/>
    </row>
    <row r="3098" spans="1:6" x14ac:dyDescent="0.25">
      <c r="A3098" s="508"/>
      <c r="B3098" s="508"/>
      <c r="C3098" s="508"/>
      <c r="D3098" s="444" t="s">
        <v>6778</v>
      </c>
      <c r="E3098" s="508"/>
      <c r="F3098" s="508"/>
    </row>
    <row r="3099" spans="1:6" x14ac:dyDescent="0.25">
      <c r="A3099" s="508"/>
      <c r="B3099" s="508"/>
      <c r="C3099" s="508"/>
      <c r="D3099" s="444" t="s">
        <v>6778</v>
      </c>
      <c r="E3099" s="508"/>
      <c r="F3099" s="508"/>
    </row>
    <row r="3100" spans="1:6" x14ac:dyDescent="0.25">
      <c r="A3100" s="508"/>
      <c r="B3100" s="508"/>
      <c r="C3100" s="508"/>
      <c r="D3100" s="444" t="s">
        <v>6778</v>
      </c>
      <c r="E3100" s="508"/>
      <c r="F3100" s="508"/>
    </row>
    <row r="3101" spans="1:6" x14ac:dyDescent="0.25">
      <c r="A3101" s="508"/>
      <c r="B3101" s="508"/>
      <c r="C3101" s="508"/>
      <c r="D3101" s="444" t="s">
        <v>6778</v>
      </c>
      <c r="E3101" s="508"/>
      <c r="F3101" s="508"/>
    </row>
    <row r="3102" spans="1:6" x14ac:dyDescent="0.25">
      <c r="A3102" s="508"/>
      <c r="B3102" s="508"/>
      <c r="C3102" s="508"/>
      <c r="D3102" s="444" t="s">
        <v>6778</v>
      </c>
      <c r="E3102" s="508"/>
      <c r="F3102" s="508"/>
    </row>
    <row r="3103" spans="1:6" x14ac:dyDescent="0.25">
      <c r="A3103" s="508"/>
      <c r="B3103" s="508"/>
      <c r="C3103" s="508"/>
      <c r="D3103" s="444" t="s">
        <v>6778</v>
      </c>
      <c r="E3103" s="508"/>
      <c r="F3103" s="508"/>
    </row>
    <row r="3104" spans="1:6" x14ac:dyDescent="0.25">
      <c r="A3104" s="508"/>
      <c r="B3104" s="508"/>
      <c r="C3104" s="508"/>
      <c r="D3104" s="444" t="s">
        <v>6778</v>
      </c>
      <c r="E3104" s="508"/>
      <c r="F3104" s="508"/>
    </row>
    <row r="3105" spans="1:6" x14ac:dyDescent="0.25">
      <c r="A3105" s="508"/>
      <c r="B3105" s="508"/>
      <c r="C3105" s="508"/>
      <c r="D3105" s="444" t="s">
        <v>6778</v>
      </c>
      <c r="E3105" s="508"/>
      <c r="F3105" s="508"/>
    </row>
    <row r="3106" spans="1:6" x14ac:dyDescent="0.25">
      <c r="A3106" s="508"/>
      <c r="B3106" s="508"/>
      <c r="C3106" s="508"/>
      <c r="D3106" s="444" t="s">
        <v>6778</v>
      </c>
      <c r="E3106" s="508"/>
      <c r="F3106" s="508"/>
    </row>
    <row r="3107" spans="1:6" x14ac:dyDescent="0.25">
      <c r="A3107" s="508"/>
      <c r="B3107" s="508"/>
      <c r="C3107" s="508"/>
      <c r="D3107" s="444" t="s">
        <v>6778</v>
      </c>
      <c r="E3107" s="508"/>
      <c r="F3107" s="508"/>
    </row>
    <row r="3108" spans="1:6" x14ac:dyDescent="0.25">
      <c r="A3108" s="508"/>
      <c r="B3108" s="508"/>
      <c r="C3108" s="508"/>
      <c r="D3108" s="444" t="s">
        <v>6778</v>
      </c>
      <c r="E3108" s="508"/>
      <c r="F3108" s="508"/>
    </row>
    <row r="3109" spans="1:6" x14ac:dyDescent="0.25">
      <c r="A3109" s="508"/>
      <c r="B3109" s="508"/>
      <c r="C3109" s="508"/>
      <c r="D3109" s="444" t="s">
        <v>6778</v>
      </c>
      <c r="E3109" s="508"/>
      <c r="F3109" s="508"/>
    </row>
    <row r="3110" spans="1:6" x14ac:dyDescent="0.25">
      <c r="A3110" s="508"/>
      <c r="B3110" s="508"/>
      <c r="C3110" s="508"/>
      <c r="D3110" s="444" t="s">
        <v>6778</v>
      </c>
      <c r="E3110" s="508"/>
      <c r="F3110" s="508"/>
    </row>
    <row r="3111" spans="1:6" x14ac:dyDescent="0.25">
      <c r="A3111" s="508"/>
      <c r="B3111" s="508"/>
      <c r="C3111" s="508"/>
      <c r="D3111" s="444" t="s">
        <v>6778</v>
      </c>
      <c r="E3111" s="508"/>
      <c r="F3111" s="508"/>
    </row>
    <row r="3112" spans="1:6" x14ac:dyDescent="0.25">
      <c r="A3112" s="508"/>
      <c r="B3112" s="508"/>
      <c r="C3112" s="508"/>
      <c r="D3112" s="444" t="s">
        <v>6778</v>
      </c>
      <c r="E3112" s="508"/>
      <c r="F3112" s="508"/>
    </row>
    <row r="3113" spans="1:6" x14ac:dyDescent="0.25">
      <c r="A3113" s="508"/>
      <c r="B3113" s="508"/>
      <c r="C3113" s="508"/>
      <c r="D3113" s="444" t="s">
        <v>6778</v>
      </c>
      <c r="E3113" s="508"/>
      <c r="F3113" s="508"/>
    </row>
    <row r="3114" spans="1:6" x14ac:dyDescent="0.25">
      <c r="A3114" s="508"/>
      <c r="B3114" s="508"/>
      <c r="C3114" s="508"/>
      <c r="D3114" s="444" t="s">
        <v>6778</v>
      </c>
      <c r="E3114" s="508"/>
      <c r="F3114" s="508"/>
    </row>
    <row r="3115" spans="1:6" x14ac:dyDescent="0.25">
      <c r="A3115" s="508"/>
      <c r="B3115" s="508"/>
      <c r="C3115" s="508"/>
      <c r="D3115" s="444" t="s">
        <v>6778</v>
      </c>
      <c r="E3115" s="508"/>
      <c r="F3115" s="508"/>
    </row>
    <row r="3116" spans="1:6" x14ac:dyDescent="0.25">
      <c r="A3116" s="508"/>
      <c r="B3116" s="508"/>
      <c r="C3116" s="508"/>
      <c r="D3116" s="444" t="s">
        <v>6778</v>
      </c>
      <c r="E3116" s="508"/>
      <c r="F3116" s="508"/>
    </row>
    <row r="3117" spans="1:6" x14ac:dyDescent="0.25">
      <c r="A3117" s="508"/>
      <c r="B3117" s="508"/>
      <c r="C3117" s="508"/>
      <c r="D3117" s="444" t="s">
        <v>6778</v>
      </c>
      <c r="E3117" s="508"/>
      <c r="F3117" s="508"/>
    </row>
    <row r="3118" spans="1:6" x14ac:dyDescent="0.25">
      <c r="A3118" s="508"/>
      <c r="B3118" s="508"/>
      <c r="C3118" s="508"/>
      <c r="D3118" s="444" t="s">
        <v>6778</v>
      </c>
      <c r="E3118" s="508"/>
      <c r="F3118" s="508"/>
    </row>
    <row r="3119" spans="1:6" x14ac:dyDescent="0.25">
      <c r="A3119" s="508"/>
      <c r="B3119" s="508"/>
      <c r="C3119" s="508"/>
      <c r="D3119" s="444" t="s">
        <v>6778</v>
      </c>
      <c r="E3119" s="508"/>
      <c r="F3119" s="508"/>
    </row>
    <row r="3120" spans="1:6" x14ac:dyDescent="0.25">
      <c r="A3120" s="508"/>
      <c r="B3120" s="508"/>
      <c r="C3120" s="508"/>
      <c r="D3120" s="444" t="s">
        <v>6778</v>
      </c>
      <c r="E3120" s="508"/>
      <c r="F3120" s="508"/>
    </row>
    <row r="3121" spans="1:6" x14ac:dyDescent="0.25">
      <c r="A3121" s="508"/>
      <c r="B3121" s="508"/>
      <c r="C3121" s="508"/>
      <c r="D3121" s="444" t="s">
        <v>6778</v>
      </c>
      <c r="E3121" s="508"/>
      <c r="F3121" s="508"/>
    </row>
    <row r="3122" spans="1:6" x14ac:dyDescent="0.25">
      <c r="A3122" s="508"/>
      <c r="B3122" s="508"/>
      <c r="C3122" s="508"/>
      <c r="D3122" s="444" t="s">
        <v>6778</v>
      </c>
      <c r="E3122" s="508"/>
      <c r="F3122" s="508"/>
    </row>
    <row r="3123" spans="1:6" x14ac:dyDescent="0.25">
      <c r="A3123" s="508"/>
      <c r="B3123" s="508"/>
      <c r="C3123" s="508"/>
      <c r="D3123" s="444" t="s">
        <v>6778</v>
      </c>
      <c r="E3123" s="508"/>
      <c r="F3123" s="508"/>
    </row>
    <row r="3124" spans="1:6" x14ac:dyDescent="0.25">
      <c r="A3124" s="508"/>
      <c r="B3124" s="508"/>
      <c r="C3124" s="508"/>
      <c r="D3124" s="444" t="s">
        <v>6778</v>
      </c>
      <c r="E3124" s="508"/>
      <c r="F3124" s="508"/>
    </row>
    <row r="3125" spans="1:6" x14ac:dyDescent="0.25">
      <c r="A3125" s="508"/>
      <c r="B3125" s="508"/>
      <c r="C3125" s="508"/>
      <c r="D3125" s="444" t="s">
        <v>6778</v>
      </c>
      <c r="E3125" s="508"/>
      <c r="F3125" s="508"/>
    </row>
    <row r="3126" spans="1:6" x14ac:dyDescent="0.25">
      <c r="A3126" s="508"/>
      <c r="B3126" s="508"/>
      <c r="C3126" s="508"/>
      <c r="D3126" s="444" t="s">
        <v>6778</v>
      </c>
      <c r="E3126" s="508"/>
      <c r="F3126" s="508"/>
    </row>
    <row r="3127" spans="1:6" x14ac:dyDescent="0.25">
      <c r="A3127" s="508"/>
      <c r="B3127" s="508"/>
      <c r="C3127" s="508"/>
      <c r="D3127" s="444" t="s">
        <v>6778</v>
      </c>
      <c r="E3127" s="508"/>
      <c r="F3127" s="508"/>
    </row>
    <row r="3128" spans="1:6" x14ac:dyDescent="0.25">
      <c r="A3128" s="508"/>
      <c r="B3128" s="508"/>
      <c r="C3128" s="508"/>
      <c r="D3128" s="444" t="s">
        <v>6778</v>
      </c>
      <c r="E3128" s="508"/>
      <c r="F3128" s="508"/>
    </row>
    <row r="3129" spans="1:6" x14ac:dyDescent="0.25">
      <c r="A3129" s="508"/>
      <c r="B3129" s="508"/>
      <c r="C3129" s="508"/>
      <c r="D3129" s="444" t="s">
        <v>6778</v>
      </c>
      <c r="E3129" s="508"/>
      <c r="F3129" s="508"/>
    </row>
    <row r="3130" spans="1:6" x14ac:dyDescent="0.25">
      <c r="A3130" s="508"/>
      <c r="B3130" s="508"/>
      <c r="C3130" s="508"/>
      <c r="D3130" s="444" t="s">
        <v>6778</v>
      </c>
      <c r="E3130" s="508"/>
      <c r="F3130" s="508"/>
    </row>
    <row r="3131" spans="1:6" x14ac:dyDescent="0.25">
      <c r="A3131" s="508"/>
      <c r="B3131" s="508"/>
      <c r="C3131" s="508"/>
      <c r="D3131" s="444" t="s">
        <v>6778</v>
      </c>
      <c r="E3131" s="508"/>
      <c r="F3131" s="508"/>
    </row>
    <row r="3132" spans="1:6" x14ac:dyDescent="0.25">
      <c r="A3132" s="508"/>
      <c r="B3132" s="508"/>
      <c r="C3132" s="508"/>
      <c r="D3132" s="444" t="s">
        <v>6778</v>
      </c>
      <c r="E3132" s="508"/>
      <c r="F3132" s="508"/>
    </row>
    <row r="3133" spans="1:6" x14ac:dyDescent="0.25">
      <c r="A3133" s="508"/>
      <c r="B3133" s="508"/>
      <c r="C3133" s="508"/>
      <c r="D3133" s="444" t="s">
        <v>6778</v>
      </c>
      <c r="E3133" s="508"/>
      <c r="F3133" s="508"/>
    </row>
    <row r="3134" spans="1:6" x14ac:dyDescent="0.25">
      <c r="A3134" s="508"/>
      <c r="B3134" s="508"/>
      <c r="C3134" s="508"/>
      <c r="D3134" s="444" t="s">
        <v>6778</v>
      </c>
      <c r="E3134" s="508"/>
      <c r="F3134" s="508"/>
    </row>
    <row r="3135" spans="1:6" x14ac:dyDescent="0.25">
      <c r="A3135" s="508"/>
      <c r="B3135" s="508"/>
      <c r="C3135" s="508"/>
      <c r="D3135" s="444" t="s">
        <v>6778</v>
      </c>
      <c r="E3135" s="508"/>
      <c r="F3135" s="508"/>
    </row>
    <row r="3136" spans="1:6" x14ac:dyDescent="0.25">
      <c r="A3136" s="508"/>
      <c r="B3136" s="508"/>
      <c r="C3136" s="508"/>
      <c r="D3136" s="444" t="s">
        <v>6778</v>
      </c>
      <c r="E3136" s="508"/>
      <c r="F3136" s="508"/>
    </row>
    <row r="3137" spans="1:6" x14ac:dyDescent="0.25">
      <c r="A3137" s="508"/>
      <c r="B3137" s="508"/>
      <c r="C3137" s="508"/>
      <c r="D3137" s="444" t="s">
        <v>6778</v>
      </c>
      <c r="E3137" s="508"/>
      <c r="F3137" s="508"/>
    </row>
    <row r="3138" spans="1:6" x14ac:dyDescent="0.25">
      <c r="A3138" s="508"/>
      <c r="B3138" s="508"/>
      <c r="C3138" s="508"/>
      <c r="D3138" s="444" t="s">
        <v>6778</v>
      </c>
      <c r="E3138" s="508"/>
      <c r="F3138" s="508"/>
    </row>
    <row r="3139" spans="1:6" x14ac:dyDescent="0.25">
      <c r="A3139" s="508"/>
      <c r="B3139" s="508"/>
      <c r="C3139" s="508"/>
      <c r="D3139" s="444" t="s">
        <v>6778</v>
      </c>
      <c r="E3139" s="508"/>
      <c r="F3139" s="508"/>
    </row>
    <row r="3140" spans="1:6" x14ac:dyDescent="0.25">
      <c r="A3140" s="508"/>
      <c r="B3140" s="508"/>
      <c r="C3140" s="508"/>
      <c r="D3140" s="444" t="s">
        <v>6778</v>
      </c>
      <c r="E3140" s="508"/>
      <c r="F3140" s="508"/>
    </row>
    <row r="3141" spans="1:6" x14ac:dyDescent="0.25">
      <c r="A3141" s="508"/>
      <c r="B3141" s="508"/>
      <c r="C3141" s="508"/>
      <c r="D3141" s="444" t="s">
        <v>6778</v>
      </c>
      <c r="E3141" s="508"/>
      <c r="F3141" s="508"/>
    </row>
    <row r="3142" spans="1:6" x14ac:dyDescent="0.25">
      <c r="A3142" s="508"/>
      <c r="B3142" s="508"/>
      <c r="C3142" s="508"/>
      <c r="D3142" s="444" t="s">
        <v>6778</v>
      </c>
      <c r="E3142" s="508"/>
      <c r="F3142" s="508"/>
    </row>
    <row r="3143" spans="1:6" x14ac:dyDescent="0.25">
      <c r="A3143" s="508"/>
      <c r="B3143" s="508"/>
      <c r="C3143" s="508"/>
      <c r="D3143" s="444" t="s">
        <v>6778</v>
      </c>
      <c r="E3143" s="508"/>
      <c r="F3143" s="508"/>
    </row>
    <row r="3144" spans="1:6" x14ac:dyDescent="0.25">
      <c r="A3144" s="508"/>
      <c r="B3144" s="508"/>
      <c r="C3144" s="508"/>
      <c r="D3144" s="444" t="s">
        <v>6778</v>
      </c>
      <c r="E3144" s="508"/>
      <c r="F3144" s="508"/>
    </row>
    <row r="3145" spans="1:6" x14ac:dyDescent="0.25">
      <c r="A3145" s="508"/>
      <c r="B3145" s="508"/>
      <c r="C3145" s="508"/>
      <c r="D3145" s="444" t="s">
        <v>6778</v>
      </c>
      <c r="E3145" s="508"/>
      <c r="F3145" s="508"/>
    </row>
    <row r="3146" spans="1:6" x14ac:dyDescent="0.25">
      <c r="A3146" s="508"/>
      <c r="B3146" s="508"/>
      <c r="C3146" s="508"/>
      <c r="D3146" s="444" t="s">
        <v>6778</v>
      </c>
      <c r="E3146" s="508"/>
      <c r="F3146" s="508"/>
    </row>
    <row r="3147" spans="1:6" x14ac:dyDescent="0.25">
      <c r="A3147" s="508"/>
      <c r="B3147" s="508"/>
      <c r="C3147" s="508"/>
      <c r="D3147" s="444" t="s">
        <v>6778</v>
      </c>
      <c r="E3147" s="508"/>
      <c r="F3147" s="508"/>
    </row>
    <row r="3148" spans="1:6" x14ac:dyDescent="0.25">
      <c r="A3148" s="508"/>
      <c r="B3148" s="508"/>
      <c r="C3148" s="508"/>
      <c r="D3148" s="444" t="s">
        <v>6778</v>
      </c>
      <c r="E3148" s="508"/>
      <c r="F3148" s="508"/>
    </row>
    <row r="3149" spans="1:6" x14ac:dyDescent="0.25">
      <c r="A3149" s="508"/>
      <c r="B3149" s="508"/>
      <c r="C3149" s="508"/>
      <c r="D3149" s="444" t="s">
        <v>6778</v>
      </c>
      <c r="E3149" s="508"/>
      <c r="F3149" s="508"/>
    </row>
    <row r="3150" spans="1:6" x14ac:dyDescent="0.25">
      <c r="A3150" s="508"/>
      <c r="B3150" s="508"/>
      <c r="C3150" s="508"/>
      <c r="D3150" s="444" t="s">
        <v>6778</v>
      </c>
      <c r="E3150" s="508"/>
      <c r="F3150" s="508"/>
    </row>
    <row r="3151" spans="1:6" x14ac:dyDescent="0.25">
      <c r="A3151" s="508"/>
      <c r="B3151" s="508"/>
      <c r="C3151" s="508"/>
      <c r="D3151" s="444" t="s">
        <v>6778</v>
      </c>
      <c r="E3151" s="508"/>
      <c r="F3151" s="508"/>
    </row>
    <row r="3152" spans="1:6" x14ac:dyDescent="0.25">
      <c r="A3152" s="508"/>
      <c r="B3152" s="508"/>
      <c r="C3152" s="508"/>
      <c r="D3152" s="444" t="s">
        <v>6778</v>
      </c>
      <c r="E3152" s="508"/>
      <c r="F3152" s="508"/>
    </row>
    <row r="3153" spans="1:6" x14ac:dyDescent="0.25">
      <c r="A3153" s="508"/>
      <c r="B3153" s="508"/>
      <c r="C3153" s="508"/>
      <c r="D3153" s="444" t="s">
        <v>6778</v>
      </c>
      <c r="E3153" s="508"/>
      <c r="F3153" s="508"/>
    </row>
    <row r="3154" spans="1:6" x14ac:dyDescent="0.25">
      <c r="A3154" s="508"/>
      <c r="B3154" s="508"/>
      <c r="C3154" s="508"/>
      <c r="D3154" s="444" t="s">
        <v>6778</v>
      </c>
      <c r="E3154" s="508"/>
      <c r="F3154" s="508"/>
    </row>
    <row r="3155" spans="1:6" x14ac:dyDescent="0.25">
      <c r="A3155" s="508"/>
      <c r="B3155" s="508"/>
      <c r="C3155" s="508"/>
      <c r="D3155" s="444" t="s">
        <v>6778</v>
      </c>
      <c r="E3155" s="508"/>
      <c r="F3155" s="508"/>
    </row>
    <row r="3156" spans="1:6" x14ac:dyDescent="0.25">
      <c r="A3156" s="508"/>
      <c r="B3156" s="508"/>
      <c r="C3156" s="508"/>
      <c r="D3156" s="444" t="s">
        <v>6778</v>
      </c>
      <c r="E3156" s="508"/>
      <c r="F3156" s="508"/>
    </row>
    <row r="3157" spans="1:6" x14ac:dyDescent="0.25">
      <c r="A3157" s="508"/>
      <c r="B3157" s="508"/>
      <c r="C3157" s="508"/>
      <c r="D3157" s="444" t="s">
        <v>6778</v>
      </c>
      <c r="E3157" s="508"/>
      <c r="F3157" s="508"/>
    </row>
    <row r="3158" spans="1:6" x14ac:dyDescent="0.25">
      <c r="A3158" s="508"/>
      <c r="B3158" s="508"/>
      <c r="C3158" s="508"/>
      <c r="D3158" s="444" t="s">
        <v>6778</v>
      </c>
      <c r="E3158" s="508"/>
      <c r="F3158" s="508"/>
    </row>
    <row r="3159" spans="1:6" x14ac:dyDescent="0.25">
      <c r="A3159" s="508"/>
      <c r="B3159" s="508"/>
      <c r="C3159" s="508"/>
      <c r="D3159" s="444" t="s">
        <v>6778</v>
      </c>
      <c r="E3159" s="508"/>
      <c r="F3159" s="508"/>
    </row>
    <row r="3160" spans="1:6" x14ac:dyDescent="0.25">
      <c r="A3160" s="508"/>
      <c r="B3160" s="508"/>
      <c r="C3160" s="508"/>
      <c r="D3160" s="444" t="s">
        <v>6778</v>
      </c>
      <c r="E3160" s="508"/>
      <c r="F3160" s="508"/>
    </row>
    <row r="3161" spans="1:6" x14ac:dyDescent="0.25">
      <c r="A3161" s="508"/>
      <c r="B3161" s="508"/>
      <c r="C3161" s="508"/>
      <c r="D3161" s="444" t="s">
        <v>6778</v>
      </c>
      <c r="E3161" s="508"/>
      <c r="F3161" s="508"/>
    </row>
    <row r="3162" spans="1:6" x14ac:dyDescent="0.25">
      <c r="A3162" s="508"/>
      <c r="B3162" s="508"/>
      <c r="C3162" s="508"/>
      <c r="D3162" s="444" t="s">
        <v>6778</v>
      </c>
      <c r="E3162" s="508"/>
      <c r="F3162" s="508"/>
    </row>
    <row r="3163" spans="1:6" x14ac:dyDescent="0.25">
      <c r="A3163" s="508"/>
      <c r="B3163" s="508"/>
      <c r="C3163" s="508"/>
      <c r="D3163" s="444" t="s">
        <v>6778</v>
      </c>
      <c r="E3163" s="508"/>
      <c r="F3163" s="508"/>
    </row>
    <row r="3164" spans="1:6" x14ac:dyDescent="0.25">
      <c r="A3164" s="508"/>
      <c r="B3164" s="508"/>
      <c r="C3164" s="508"/>
      <c r="D3164" s="444" t="s">
        <v>6778</v>
      </c>
      <c r="E3164" s="508"/>
      <c r="F3164" s="508"/>
    </row>
    <row r="3165" spans="1:6" x14ac:dyDescent="0.25">
      <c r="A3165" s="508"/>
      <c r="B3165" s="508"/>
      <c r="C3165" s="508"/>
      <c r="D3165" s="444" t="s">
        <v>6778</v>
      </c>
      <c r="E3165" s="508"/>
      <c r="F3165" s="508"/>
    </row>
    <row r="3166" spans="1:6" x14ac:dyDescent="0.25">
      <c r="A3166" s="508"/>
      <c r="B3166" s="508"/>
      <c r="C3166" s="508"/>
      <c r="D3166" s="444" t="s">
        <v>6778</v>
      </c>
      <c r="E3166" s="508"/>
      <c r="F3166" s="508"/>
    </row>
    <row r="3167" spans="1:6" x14ac:dyDescent="0.25">
      <c r="A3167" s="508"/>
      <c r="B3167" s="508"/>
      <c r="C3167" s="508"/>
      <c r="D3167" s="444" t="s">
        <v>6778</v>
      </c>
      <c r="E3167" s="508"/>
      <c r="F3167" s="508"/>
    </row>
    <row r="3168" spans="1:6" x14ac:dyDescent="0.25">
      <c r="A3168" s="508"/>
      <c r="B3168" s="508"/>
      <c r="C3168" s="508"/>
      <c r="D3168" s="444" t="s">
        <v>6778</v>
      </c>
      <c r="E3168" s="508"/>
      <c r="F3168" s="508"/>
    </row>
    <row r="3169" spans="1:6" x14ac:dyDescent="0.25">
      <c r="A3169" s="508"/>
      <c r="B3169" s="508"/>
      <c r="C3169" s="508"/>
      <c r="D3169" s="444" t="s">
        <v>6778</v>
      </c>
      <c r="E3169" s="508"/>
      <c r="F3169" s="508"/>
    </row>
    <row r="3170" spans="1:6" x14ac:dyDescent="0.25">
      <c r="A3170" s="508"/>
      <c r="B3170" s="508"/>
      <c r="C3170" s="508"/>
      <c r="D3170" s="444" t="s">
        <v>6778</v>
      </c>
      <c r="E3170" s="508"/>
      <c r="F3170" s="508"/>
    </row>
    <row r="3171" spans="1:6" x14ac:dyDescent="0.25">
      <c r="A3171" s="508"/>
      <c r="B3171" s="508"/>
      <c r="C3171" s="508"/>
      <c r="D3171" s="444" t="s">
        <v>6778</v>
      </c>
      <c r="E3171" s="508"/>
      <c r="F3171" s="508"/>
    </row>
    <row r="3172" spans="1:6" x14ac:dyDescent="0.25">
      <c r="A3172" s="508"/>
      <c r="B3172" s="508"/>
      <c r="C3172" s="508"/>
      <c r="D3172" s="444" t="s">
        <v>6778</v>
      </c>
      <c r="E3172" s="508"/>
      <c r="F3172" s="508"/>
    </row>
    <row r="3173" spans="1:6" x14ac:dyDescent="0.25">
      <c r="A3173" s="508"/>
      <c r="B3173" s="508"/>
      <c r="C3173" s="508"/>
      <c r="D3173" s="444" t="s">
        <v>6778</v>
      </c>
      <c r="E3173" s="508"/>
      <c r="F3173" s="508"/>
    </row>
    <row r="3174" spans="1:6" x14ac:dyDescent="0.25">
      <c r="A3174" s="508"/>
      <c r="B3174" s="508"/>
      <c r="C3174" s="508"/>
      <c r="D3174" s="444" t="s">
        <v>6778</v>
      </c>
      <c r="E3174" s="508"/>
      <c r="F3174" s="508"/>
    </row>
    <row r="3175" spans="1:6" x14ac:dyDescent="0.25">
      <c r="A3175" s="508"/>
      <c r="B3175" s="508"/>
      <c r="C3175" s="508"/>
      <c r="D3175" s="444" t="s">
        <v>6778</v>
      </c>
      <c r="E3175" s="508"/>
      <c r="F3175" s="508"/>
    </row>
    <row r="3176" spans="1:6" x14ac:dyDescent="0.25">
      <c r="A3176" s="508"/>
      <c r="B3176" s="508"/>
      <c r="C3176" s="508"/>
      <c r="D3176" s="444" t="s">
        <v>6778</v>
      </c>
      <c r="E3176" s="508"/>
      <c r="F3176" s="508"/>
    </row>
    <row r="3177" spans="1:6" x14ac:dyDescent="0.25">
      <c r="A3177" s="508"/>
      <c r="B3177" s="508"/>
      <c r="C3177" s="508"/>
      <c r="D3177" s="444" t="s">
        <v>6778</v>
      </c>
      <c r="E3177" s="508"/>
      <c r="F3177" s="508"/>
    </row>
    <row r="3178" spans="1:6" x14ac:dyDescent="0.25">
      <c r="A3178" s="508"/>
      <c r="B3178" s="508"/>
      <c r="C3178" s="508"/>
      <c r="D3178" s="444" t="s">
        <v>6778</v>
      </c>
      <c r="E3178" s="508"/>
      <c r="F3178" s="508"/>
    </row>
    <row r="3179" spans="1:6" x14ac:dyDescent="0.25">
      <c r="A3179" s="508"/>
      <c r="B3179" s="508"/>
      <c r="C3179" s="508"/>
      <c r="D3179" s="444" t="s">
        <v>6778</v>
      </c>
      <c r="E3179" s="508"/>
      <c r="F3179" s="508"/>
    </row>
    <row r="3180" spans="1:6" x14ac:dyDescent="0.25">
      <c r="A3180" s="508"/>
      <c r="B3180" s="508"/>
      <c r="C3180" s="508"/>
      <c r="D3180" s="444" t="s">
        <v>6778</v>
      </c>
      <c r="E3180" s="508"/>
      <c r="F3180" s="508"/>
    </row>
    <row r="3181" spans="1:6" x14ac:dyDescent="0.25">
      <c r="A3181" s="508"/>
      <c r="B3181" s="508"/>
      <c r="C3181" s="508"/>
      <c r="D3181" s="444" t="s">
        <v>6778</v>
      </c>
      <c r="E3181" s="508"/>
      <c r="F3181" s="508"/>
    </row>
    <row r="3182" spans="1:6" x14ac:dyDescent="0.25">
      <c r="A3182" s="508"/>
      <c r="B3182" s="508"/>
      <c r="C3182" s="508"/>
      <c r="D3182" s="444" t="s">
        <v>6778</v>
      </c>
      <c r="E3182" s="508"/>
      <c r="F3182" s="508"/>
    </row>
    <row r="3183" spans="1:6" x14ac:dyDescent="0.25">
      <c r="A3183" s="508"/>
      <c r="B3183" s="508"/>
      <c r="C3183" s="508"/>
      <c r="D3183" s="444" t="s">
        <v>6778</v>
      </c>
      <c r="E3183" s="508"/>
      <c r="F3183" s="508"/>
    </row>
    <row r="3184" spans="1:6" x14ac:dyDescent="0.25">
      <c r="A3184" s="508"/>
      <c r="B3184" s="508"/>
      <c r="C3184" s="508"/>
      <c r="D3184" s="444" t="s">
        <v>6778</v>
      </c>
      <c r="E3184" s="508"/>
      <c r="F3184" s="508"/>
    </row>
    <row r="3185" spans="1:6" x14ac:dyDescent="0.25">
      <c r="A3185" s="508"/>
      <c r="B3185" s="508"/>
      <c r="C3185" s="508"/>
      <c r="D3185" s="444" t="s">
        <v>6778</v>
      </c>
      <c r="E3185" s="508"/>
      <c r="F3185" s="508"/>
    </row>
    <row r="3186" spans="1:6" x14ac:dyDescent="0.25">
      <c r="A3186" s="508"/>
      <c r="B3186" s="508"/>
      <c r="C3186" s="508"/>
      <c r="D3186" s="444" t="s">
        <v>6778</v>
      </c>
      <c r="E3186" s="508"/>
      <c r="F3186" s="508"/>
    </row>
    <row r="3187" spans="1:6" x14ac:dyDescent="0.25">
      <c r="A3187" s="508"/>
      <c r="B3187" s="508"/>
      <c r="C3187" s="508"/>
      <c r="D3187" s="444" t="s">
        <v>6778</v>
      </c>
      <c r="E3187" s="508"/>
      <c r="F3187" s="508"/>
    </row>
    <row r="3188" spans="1:6" x14ac:dyDescent="0.25">
      <c r="A3188" s="508"/>
      <c r="B3188" s="508"/>
      <c r="C3188" s="508"/>
      <c r="D3188" s="444" t="s">
        <v>6778</v>
      </c>
      <c r="E3188" s="508"/>
      <c r="F3188" s="508"/>
    </row>
    <row r="3189" spans="1:6" x14ac:dyDescent="0.25">
      <c r="A3189" s="508"/>
      <c r="B3189" s="508"/>
      <c r="C3189" s="508"/>
      <c r="D3189" s="444" t="s">
        <v>6778</v>
      </c>
      <c r="E3189" s="508"/>
      <c r="F3189" s="508"/>
    </row>
    <row r="3190" spans="1:6" x14ac:dyDescent="0.25">
      <c r="A3190" s="508"/>
      <c r="B3190" s="508"/>
      <c r="C3190" s="508"/>
      <c r="D3190" s="444" t="s">
        <v>6778</v>
      </c>
      <c r="E3190" s="508"/>
      <c r="F3190" s="508"/>
    </row>
    <row r="3191" spans="1:6" x14ac:dyDescent="0.25">
      <c r="A3191" s="508"/>
      <c r="B3191" s="508"/>
      <c r="C3191" s="508"/>
      <c r="D3191" s="444" t="s">
        <v>6778</v>
      </c>
      <c r="E3191" s="508"/>
      <c r="F3191" s="508"/>
    </row>
    <row r="3192" spans="1:6" x14ac:dyDescent="0.25">
      <c r="A3192" s="508"/>
      <c r="B3192" s="508"/>
      <c r="C3192" s="508"/>
      <c r="D3192" s="444" t="s">
        <v>6778</v>
      </c>
      <c r="E3192" s="508"/>
      <c r="F3192" s="508"/>
    </row>
    <row r="3193" spans="1:6" x14ac:dyDescent="0.25">
      <c r="A3193" s="508"/>
      <c r="B3193" s="508"/>
      <c r="C3193" s="508"/>
      <c r="D3193" s="444" t="s">
        <v>6778</v>
      </c>
      <c r="E3193" s="508"/>
      <c r="F3193" s="508"/>
    </row>
    <row r="3194" spans="1:6" x14ac:dyDescent="0.25">
      <c r="A3194" s="508"/>
      <c r="B3194" s="508"/>
      <c r="C3194" s="508"/>
      <c r="D3194" s="444" t="s">
        <v>6778</v>
      </c>
      <c r="E3194" s="508"/>
      <c r="F3194" s="508"/>
    </row>
    <row r="3195" spans="1:6" x14ac:dyDescent="0.25">
      <c r="A3195" s="508"/>
      <c r="B3195" s="508"/>
      <c r="C3195" s="508"/>
      <c r="D3195" s="444" t="s">
        <v>6778</v>
      </c>
      <c r="E3195" s="508"/>
      <c r="F3195" s="508"/>
    </row>
    <row r="3196" spans="1:6" x14ac:dyDescent="0.25">
      <c r="A3196" s="508"/>
      <c r="B3196" s="508"/>
      <c r="C3196" s="508"/>
      <c r="D3196" s="444" t="s">
        <v>6778</v>
      </c>
      <c r="E3196" s="508"/>
      <c r="F3196" s="508"/>
    </row>
    <row r="3197" spans="1:6" x14ac:dyDescent="0.25">
      <c r="A3197" s="508"/>
      <c r="B3197" s="508"/>
      <c r="C3197" s="508"/>
      <c r="D3197" s="444" t="s">
        <v>6778</v>
      </c>
      <c r="E3197" s="508"/>
      <c r="F3197" s="508"/>
    </row>
    <row r="3198" spans="1:6" x14ac:dyDescent="0.25">
      <c r="A3198" s="508"/>
      <c r="B3198" s="508"/>
      <c r="C3198" s="508"/>
      <c r="D3198" s="444" t="s">
        <v>6778</v>
      </c>
      <c r="E3198" s="508"/>
      <c r="F3198" s="508"/>
    </row>
    <row r="3199" spans="1:6" x14ac:dyDescent="0.25">
      <c r="A3199" s="508"/>
      <c r="B3199" s="508"/>
      <c r="C3199" s="508"/>
      <c r="D3199" s="444" t="s">
        <v>6778</v>
      </c>
      <c r="E3199" s="508"/>
      <c r="F3199" s="508"/>
    </row>
    <row r="3200" spans="1:6" x14ac:dyDescent="0.25">
      <c r="A3200" s="508"/>
      <c r="B3200" s="508"/>
      <c r="C3200" s="508"/>
      <c r="D3200" s="444" t="s">
        <v>6778</v>
      </c>
      <c r="E3200" s="508"/>
      <c r="F3200" s="508"/>
    </row>
    <row r="3201" spans="1:6" x14ac:dyDescent="0.25">
      <c r="A3201" s="508"/>
      <c r="B3201" s="508"/>
      <c r="C3201" s="508"/>
      <c r="D3201" s="444" t="s">
        <v>6778</v>
      </c>
      <c r="E3201" s="508"/>
      <c r="F3201" s="508"/>
    </row>
    <row r="3202" spans="1:6" x14ac:dyDescent="0.25">
      <c r="A3202" s="508"/>
      <c r="B3202" s="508"/>
      <c r="C3202" s="508"/>
      <c r="D3202" s="444" t="s">
        <v>6778</v>
      </c>
      <c r="E3202" s="508"/>
      <c r="F3202" s="508"/>
    </row>
    <row r="3203" spans="1:6" x14ac:dyDescent="0.25">
      <c r="A3203" s="508"/>
      <c r="B3203" s="508"/>
      <c r="C3203" s="508"/>
      <c r="D3203" s="444" t="s">
        <v>6778</v>
      </c>
      <c r="E3203" s="508"/>
      <c r="F3203" s="508"/>
    </row>
    <row r="3204" spans="1:6" x14ac:dyDescent="0.25">
      <c r="A3204" s="508"/>
      <c r="B3204" s="508"/>
      <c r="C3204" s="508"/>
      <c r="D3204" s="444" t="s">
        <v>6778</v>
      </c>
      <c r="E3204" s="508"/>
      <c r="F3204" s="508"/>
    </row>
    <row r="3205" spans="1:6" x14ac:dyDescent="0.25">
      <c r="A3205" s="508"/>
      <c r="B3205" s="508"/>
      <c r="C3205" s="508"/>
      <c r="D3205" s="444" t="s">
        <v>6778</v>
      </c>
      <c r="E3205" s="508"/>
      <c r="F3205" s="508"/>
    </row>
    <row r="3206" spans="1:6" x14ac:dyDescent="0.25">
      <c r="A3206" s="508"/>
      <c r="B3206" s="508"/>
      <c r="C3206" s="508"/>
      <c r="D3206" s="444" t="s">
        <v>6778</v>
      </c>
      <c r="E3206" s="508"/>
      <c r="F3206" s="508"/>
    </row>
    <row r="3207" spans="1:6" x14ac:dyDescent="0.25">
      <c r="A3207" s="508"/>
      <c r="B3207" s="508"/>
      <c r="C3207" s="508"/>
      <c r="D3207" s="444" t="s">
        <v>6778</v>
      </c>
      <c r="E3207" s="508"/>
      <c r="F3207" s="508"/>
    </row>
    <row r="3208" spans="1:6" x14ac:dyDescent="0.25">
      <c r="A3208" s="508"/>
      <c r="B3208" s="508"/>
      <c r="C3208" s="508"/>
      <c r="D3208" s="444" t="s">
        <v>6778</v>
      </c>
      <c r="E3208" s="508"/>
      <c r="F3208" s="508"/>
    </row>
    <row r="3209" spans="1:6" x14ac:dyDescent="0.25">
      <c r="A3209" s="508"/>
      <c r="B3209" s="508"/>
      <c r="C3209" s="508"/>
      <c r="D3209" s="444" t="s">
        <v>6778</v>
      </c>
      <c r="E3209" s="508"/>
      <c r="F3209" s="508"/>
    </row>
    <row r="3210" spans="1:6" x14ac:dyDescent="0.25">
      <c r="A3210" s="508"/>
      <c r="B3210" s="508"/>
      <c r="C3210" s="508"/>
      <c r="D3210" s="444" t="s">
        <v>6778</v>
      </c>
      <c r="E3210" s="508"/>
      <c r="F3210" s="508"/>
    </row>
    <row r="3211" spans="1:6" x14ac:dyDescent="0.25">
      <c r="A3211" s="508"/>
      <c r="B3211" s="508"/>
      <c r="C3211" s="508"/>
      <c r="D3211" s="444" t="s">
        <v>6778</v>
      </c>
      <c r="E3211" s="508"/>
      <c r="F3211" s="508"/>
    </row>
    <row r="3212" spans="1:6" x14ac:dyDescent="0.25">
      <c r="A3212" s="508"/>
      <c r="B3212" s="508"/>
      <c r="C3212" s="508"/>
      <c r="D3212" s="444" t="s">
        <v>6778</v>
      </c>
      <c r="E3212" s="508"/>
      <c r="F3212" s="508"/>
    </row>
    <row r="3213" spans="1:6" x14ac:dyDescent="0.25">
      <c r="A3213" s="508"/>
      <c r="B3213" s="508"/>
      <c r="C3213" s="508"/>
      <c r="D3213" s="444" t="s">
        <v>6778</v>
      </c>
      <c r="E3213" s="508"/>
      <c r="F3213" s="508"/>
    </row>
    <row r="3214" spans="1:6" x14ac:dyDescent="0.25">
      <c r="A3214" s="508"/>
      <c r="B3214" s="508"/>
      <c r="C3214" s="508"/>
      <c r="D3214" s="444" t="s">
        <v>6778</v>
      </c>
      <c r="E3214" s="508"/>
      <c r="F3214" s="508"/>
    </row>
    <row r="3215" spans="1:6" x14ac:dyDescent="0.25">
      <c r="A3215" s="508"/>
      <c r="B3215" s="508"/>
      <c r="C3215" s="508"/>
      <c r="D3215" s="444" t="s">
        <v>6778</v>
      </c>
      <c r="E3215" s="508"/>
      <c r="F3215" s="508"/>
    </row>
    <row r="3216" spans="1:6" x14ac:dyDescent="0.25">
      <c r="A3216" s="508"/>
      <c r="B3216" s="508"/>
      <c r="C3216" s="508"/>
      <c r="D3216" s="444" t="s">
        <v>6778</v>
      </c>
      <c r="E3216" s="508"/>
      <c r="F3216" s="508"/>
    </row>
    <row r="3217" spans="1:6" x14ac:dyDescent="0.25">
      <c r="A3217" s="508"/>
      <c r="B3217" s="508"/>
      <c r="C3217" s="508"/>
      <c r="D3217" s="444" t="s">
        <v>6778</v>
      </c>
      <c r="E3217" s="508"/>
      <c r="F3217" s="508"/>
    </row>
    <row r="3218" spans="1:6" x14ac:dyDescent="0.25">
      <c r="A3218" s="508"/>
      <c r="B3218" s="508"/>
      <c r="C3218" s="508"/>
      <c r="D3218" s="444" t="s">
        <v>6778</v>
      </c>
      <c r="E3218" s="508"/>
      <c r="F3218" s="508"/>
    </row>
    <row r="3219" spans="1:6" x14ac:dyDescent="0.25">
      <c r="A3219" s="508"/>
      <c r="B3219" s="508"/>
      <c r="C3219" s="508"/>
      <c r="D3219" s="444" t="s">
        <v>6778</v>
      </c>
      <c r="E3219" s="508"/>
      <c r="F3219" s="508"/>
    </row>
    <row r="3220" spans="1:6" x14ac:dyDescent="0.25">
      <c r="A3220" s="508"/>
      <c r="B3220" s="508"/>
      <c r="C3220" s="508"/>
      <c r="D3220" s="444" t="s">
        <v>6778</v>
      </c>
      <c r="E3220" s="508"/>
      <c r="F3220" s="508"/>
    </row>
    <row r="3221" spans="1:6" x14ac:dyDescent="0.25">
      <c r="A3221" s="508"/>
      <c r="B3221" s="508"/>
      <c r="C3221" s="508"/>
      <c r="D3221" s="444" t="s">
        <v>6778</v>
      </c>
      <c r="E3221" s="508"/>
      <c r="F3221" s="508"/>
    </row>
    <row r="3222" spans="1:6" x14ac:dyDescent="0.25">
      <c r="A3222" s="508"/>
      <c r="B3222" s="508"/>
      <c r="C3222" s="508"/>
      <c r="D3222" s="444" t="s">
        <v>6778</v>
      </c>
      <c r="E3222" s="508"/>
      <c r="F3222" s="508"/>
    </row>
    <row r="3223" spans="1:6" x14ac:dyDescent="0.25">
      <c r="A3223" s="508"/>
      <c r="B3223" s="508"/>
      <c r="C3223" s="508"/>
      <c r="D3223" s="444" t="s">
        <v>6778</v>
      </c>
      <c r="E3223" s="508"/>
      <c r="F3223" s="508"/>
    </row>
    <row r="3224" spans="1:6" x14ac:dyDescent="0.25">
      <c r="A3224" s="508"/>
      <c r="B3224" s="508"/>
      <c r="C3224" s="508"/>
      <c r="D3224" s="444" t="s">
        <v>6778</v>
      </c>
      <c r="E3224" s="508"/>
      <c r="F3224" s="508"/>
    </row>
    <row r="3225" spans="1:6" x14ac:dyDescent="0.25">
      <c r="A3225" s="508"/>
      <c r="B3225" s="508"/>
      <c r="C3225" s="508"/>
      <c r="D3225" s="444" t="s">
        <v>6778</v>
      </c>
      <c r="E3225" s="508"/>
      <c r="F3225" s="508"/>
    </row>
    <row r="3226" spans="1:6" x14ac:dyDescent="0.25">
      <c r="A3226" s="508"/>
      <c r="B3226" s="508"/>
      <c r="C3226" s="508"/>
      <c r="D3226" s="444" t="s">
        <v>6778</v>
      </c>
      <c r="E3226" s="508"/>
      <c r="F3226" s="508"/>
    </row>
    <row r="3227" spans="1:6" x14ac:dyDescent="0.25">
      <c r="A3227" s="508"/>
      <c r="B3227" s="508"/>
      <c r="C3227" s="508"/>
      <c r="D3227" s="444" t="s">
        <v>6778</v>
      </c>
      <c r="E3227" s="508"/>
      <c r="F3227" s="508"/>
    </row>
    <row r="3228" spans="1:6" x14ac:dyDescent="0.25">
      <c r="A3228" s="508"/>
      <c r="B3228" s="508"/>
      <c r="C3228" s="508"/>
      <c r="D3228" s="444" t="s">
        <v>6778</v>
      </c>
      <c r="E3228" s="508"/>
      <c r="F3228" s="508"/>
    </row>
    <row r="3229" spans="1:6" x14ac:dyDescent="0.25">
      <c r="A3229" s="508"/>
      <c r="B3229" s="508"/>
      <c r="C3229" s="508"/>
      <c r="D3229" s="444" t="s">
        <v>6778</v>
      </c>
      <c r="E3229" s="508"/>
      <c r="F3229" s="508"/>
    </row>
    <row r="3230" spans="1:6" x14ac:dyDescent="0.25">
      <c r="A3230" s="508"/>
      <c r="B3230" s="508"/>
      <c r="C3230" s="508"/>
      <c r="D3230" s="444" t="s">
        <v>6778</v>
      </c>
      <c r="E3230" s="508"/>
      <c r="F3230" s="508"/>
    </row>
    <row r="3231" spans="1:6" x14ac:dyDescent="0.25">
      <c r="A3231" s="508"/>
      <c r="B3231" s="508"/>
      <c r="C3231" s="508"/>
      <c r="D3231" s="444" t="s">
        <v>6778</v>
      </c>
      <c r="E3231" s="508"/>
      <c r="F3231" s="508"/>
    </row>
    <row r="3232" spans="1:6" x14ac:dyDescent="0.25">
      <c r="A3232" s="508"/>
      <c r="B3232" s="508"/>
      <c r="C3232" s="508"/>
      <c r="D3232" s="444" t="s">
        <v>6778</v>
      </c>
      <c r="E3232" s="508"/>
      <c r="F3232" s="508"/>
    </row>
    <row r="3233" spans="1:6" x14ac:dyDescent="0.25">
      <c r="A3233" s="508"/>
      <c r="B3233" s="508"/>
      <c r="C3233" s="508"/>
      <c r="D3233" s="444" t="s">
        <v>6778</v>
      </c>
      <c r="E3233" s="508"/>
      <c r="F3233" s="508"/>
    </row>
    <row r="3234" spans="1:6" x14ac:dyDescent="0.25">
      <c r="A3234" s="508"/>
      <c r="B3234" s="508"/>
      <c r="C3234" s="508"/>
      <c r="D3234" s="444" t="s">
        <v>6778</v>
      </c>
      <c r="E3234" s="508"/>
      <c r="F3234" s="508"/>
    </row>
    <row r="3235" spans="1:6" x14ac:dyDescent="0.25">
      <c r="A3235" s="508"/>
      <c r="B3235" s="508"/>
      <c r="C3235" s="508"/>
      <c r="D3235" s="444" t="s">
        <v>6778</v>
      </c>
      <c r="E3235" s="508"/>
      <c r="F3235" s="508"/>
    </row>
    <row r="3236" spans="1:6" x14ac:dyDescent="0.25">
      <c r="A3236" s="508"/>
      <c r="B3236" s="508"/>
      <c r="C3236" s="508"/>
      <c r="D3236" s="444" t="s">
        <v>6778</v>
      </c>
      <c r="E3236" s="508"/>
      <c r="F3236" s="508"/>
    </row>
    <row r="3237" spans="1:6" x14ac:dyDescent="0.25">
      <c r="A3237" s="508"/>
      <c r="B3237" s="508"/>
      <c r="C3237" s="508"/>
      <c r="D3237" s="444" t="s">
        <v>6778</v>
      </c>
      <c r="E3237" s="508"/>
      <c r="F3237" s="508"/>
    </row>
    <row r="3238" spans="1:6" x14ac:dyDescent="0.25">
      <c r="A3238" s="508"/>
      <c r="B3238" s="508"/>
      <c r="C3238" s="508"/>
      <c r="D3238" s="444" t="s">
        <v>6778</v>
      </c>
      <c r="E3238" s="508"/>
      <c r="F3238" s="508"/>
    </row>
    <row r="3239" spans="1:6" x14ac:dyDescent="0.25">
      <c r="A3239" s="508"/>
      <c r="B3239" s="508"/>
      <c r="C3239" s="508"/>
      <c r="D3239" s="444" t="s">
        <v>6778</v>
      </c>
      <c r="E3239" s="508"/>
      <c r="F3239" s="508"/>
    </row>
    <row r="3240" spans="1:6" x14ac:dyDescent="0.25">
      <c r="A3240" s="508"/>
      <c r="B3240" s="508"/>
      <c r="C3240" s="508"/>
      <c r="D3240" s="444" t="s">
        <v>6778</v>
      </c>
      <c r="E3240" s="508"/>
      <c r="F3240" s="508"/>
    </row>
    <row r="3241" spans="1:6" x14ac:dyDescent="0.25">
      <c r="A3241" s="508"/>
      <c r="B3241" s="508"/>
      <c r="C3241" s="508"/>
      <c r="D3241" s="444" t="s">
        <v>6778</v>
      </c>
      <c r="E3241" s="508"/>
      <c r="F3241" s="508"/>
    </row>
    <row r="3242" spans="1:6" x14ac:dyDescent="0.25">
      <c r="A3242" s="508"/>
      <c r="B3242" s="508"/>
      <c r="C3242" s="508"/>
      <c r="D3242" s="444" t="s">
        <v>6778</v>
      </c>
      <c r="E3242" s="508"/>
      <c r="F3242" s="508"/>
    </row>
    <row r="3243" spans="1:6" x14ac:dyDescent="0.25">
      <c r="A3243" s="508"/>
      <c r="B3243" s="508"/>
      <c r="C3243" s="508"/>
      <c r="D3243" s="444" t="s">
        <v>6778</v>
      </c>
      <c r="E3243" s="508"/>
      <c r="F3243" s="508"/>
    </row>
    <row r="3244" spans="1:6" x14ac:dyDescent="0.25">
      <c r="A3244" s="508"/>
      <c r="B3244" s="508"/>
      <c r="C3244" s="508"/>
      <c r="D3244" s="444" t="s">
        <v>6778</v>
      </c>
      <c r="E3244" s="508"/>
      <c r="F3244" s="508"/>
    </row>
    <row r="3245" spans="1:6" x14ac:dyDescent="0.25">
      <c r="A3245" s="508"/>
      <c r="B3245" s="508"/>
      <c r="C3245" s="508"/>
      <c r="D3245" s="444" t="s">
        <v>6778</v>
      </c>
      <c r="E3245" s="508"/>
      <c r="F3245" s="508"/>
    </row>
    <row r="3246" spans="1:6" x14ac:dyDescent="0.25">
      <c r="A3246" s="508"/>
      <c r="B3246" s="508"/>
      <c r="C3246" s="508"/>
      <c r="D3246" s="444" t="s">
        <v>6778</v>
      </c>
      <c r="E3246" s="508"/>
      <c r="F3246" s="508"/>
    </row>
    <row r="3247" spans="1:6" x14ac:dyDescent="0.25">
      <c r="A3247" s="508"/>
      <c r="B3247" s="508"/>
      <c r="C3247" s="508"/>
      <c r="D3247" s="444" t="s">
        <v>6778</v>
      </c>
      <c r="E3247" s="508"/>
      <c r="F3247" s="508"/>
    </row>
    <row r="3248" spans="1:6" x14ac:dyDescent="0.25">
      <c r="A3248" s="508"/>
      <c r="B3248" s="508"/>
      <c r="C3248" s="508"/>
      <c r="D3248" s="444" t="s">
        <v>6778</v>
      </c>
      <c r="E3248" s="508"/>
      <c r="F3248" s="508"/>
    </row>
    <row r="3249" spans="1:6" x14ac:dyDescent="0.25">
      <c r="A3249" s="508"/>
      <c r="B3249" s="508"/>
      <c r="C3249" s="508"/>
      <c r="D3249" s="444" t="s">
        <v>6778</v>
      </c>
      <c r="E3249" s="508"/>
      <c r="F3249" s="508"/>
    </row>
    <row r="3250" spans="1:6" x14ac:dyDescent="0.25">
      <c r="A3250" s="508"/>
      <c r="B3250" s="508"/>
      <c r="C3250" s="508"/>
      <c r="D3250" s="444" t="s">
        <v>6778</v>
      </c>
      <c r="E3250" s="508"/>
      <c r="F3250" s="508"/>
    </row>
    <row r="3251" spans="1:6" x14ac:dyDescent="0.25">
      <c r="A3251" s="508"/>
      <c r="B3251" s="508"/>
      <c r="C3251" s="508"/>
      <c r="D3251" s="444" t="s">
        <v>6778</v>
      </c>
      <c r="E3251" s="508"/>
      <c r="F3251" s="508"/>
    </row>
    <row r="3252" spans="1:6" x14ac:dyDescent="0.25">
      <c r="A3252" s="508"/>
      <c r="B3252" s="508"/>
      <c r="C3252" s="508"/>
      <c r="D3252" s="444" t="s">
        <v>6778</v>
      </c>
      <c r="E3252" s="508"/>
      <c r="F3252" s="508"/>
    </row>
    <row r="3253" spans="1:6" x14ac:dyDescent="0.25">
      <c r="A3253" s="508"/>
      <c r="B3253" s="508"/>
      <c r="C3253" s="508"/>
      <c r="D3253" s="444" t="s">
        <v>6778</v>
      </c>
      <c r="E3253" s="508"/>
      <c r="F3253" s="508"/>
    </row>
    <row r="3254" spans="1:6" x14ac:dyDescent="0.25">
      <c r="A3254" s="508"/>
      <c r="B3254" s="508"/>
      <c r="C3254" s="508"/>
      <c r="D3254" s="444" t="s">
        <v>6778</v>
      </c>
      <c r="E3254" s="508"/>
      <c r="F3254" s="508"/>
    </row>
    <row r="3255" spans="1:6" x14ac:dyDescent="0.25">
      <c r="A3255" s="508"/>
      <c r="B3255" s="508"/>
      <c r="C3255" s="508"/>
      <c r="D3255" s="444" t="s">
        <v>6778</v>
      </c>
      <c r="E3255" s="508"/>
      <c r="F3255" s="508"/>
    </row>
    <row r="3256" spans="1:6" x14ac:dyDescent="0.25">
      <c r="A3256" s="508"/>
      <c r="B3256" s="508"/>
      <c r="C3256" s="508"/>
      <c r="D3256" s="444" t="s">
        <v>6778</v>
      </c>
      <c r="E3256" s="508"/>
      <c r="F3256" s="508"/>
    </row>
    <row r="3257" spans="1:6" x14ac:dyDescent="0.25">
      <c r="A3257" s="508"/>
      <c r="B3257" s="508"/>
      <c r="C3257" s="508"/>
      <c r="D3257" s="444" t="s">
        <v>6778</v>
      </c>
      <c r="E3257" s="508"/>
      <c r="F3257" s="508"/>
    </row>
    <row r="3258" spans="1:6" x14ac:dyDescent="0.25">
      <c r="A3258" s="508"/>
      <c r="B3258" s="508"/>
      <c r="C3258" s="508"/>
      <c r="D3258" s="444" t="s">
        <v>6778</v>
      </c>
      <c r="E3258" s="508"/>
      <c r="F3258" s="508"/>
    </row>
    <row r="3259" spans="1:6" x14ac:dyDescent="0.25">
      <c r="A3259" s="508"/>
      <c r="B3259" s="508"/>
      <c r="C3259" s="508"/>
      <c r="D3259" s="444" t="s">
        <v>6778</v>
      </c>
      <c r="E3259" s="508"/>
      <c r="F3259" s="508"/>
    </row>
    <row r="3260" spans="1:6" x14ac:dyDescent="0.25">
      <c r="A3260" s="508"/>
      <c r="B3260" s="508"/>
      <c r="C3260" s="508"/>
      <c r="D3260" s="444" t="s">
        <v>6778</v>
      </c>
      <c r="E3260" s="508"/>
      <c r="F3260" s="508"/>
    </row>
    <row r="3261" spans="1:6" x14ac:dyDescent="0.25">
      <c r="A3261" s="508"/>
      <c r="B3261" s="508"/>
      <c r="C3261" s="508"/>
      <c r="D3261" s="444" t="s">
        <v>6778</v>
      </c>
      <c r="E3261" s="508"/>
      <c r="F3261" s="508"/>
    </row>
    <row r="3262" spans="1:6" x14ac:dyDescent="0.25">
      <c r="A3262" s="508"/>
      <c r="B3262" s="508"/>
      <c r="C3262" s="508"/>
      <c r="D3262" s="444" t="s">
        <v>6778</v>
      </c>
      <c r="E3262" s="508"/>
      <c r="F3262" s="508"/>
    </row>
    <row r="3263" spans="1:6" x14ac:dyDescent="0.25">
      <c r="A3263" s="508"/>
      <c r="B3263" s="508"/>
      <c r="C3263" s="508"/>
      <c r="D3263" s="444" t="s">
        <v>6778</v>
      </c>
      <c r="E3263" s="508"/>
      <c r="F3263" s="508"/>
    </row>
    <row r="3264" spans="1:6" x14ac:dyDescent="0.25">
      <c r="A3264" s="508"/>
      <c r="B3264" s="508"/>
      <c r="C3264" s="508"/>
      <c r="D3264" s="444" t="s">
        <v>6778</v>
      </c>
      <c r="E3264" s="508"/>
      <c r="F3264" s="508"/>
    </row>
    <row r="3265" spans="1:6" x14ac:dyDescent="0.25">
      <c r="A3265" s="508"/>
      <c r="B3265" s="508"/>
      <c r="C3265" s="508"/>
      <c r="D3265" s="444" t="s">
        <v>6778</v>
      </c>
      <c r="E3265" s="508"/>
      <c r="F3265" s="508"/>
    </row>
    <row r="3266" spans="1:6" x14ac:dyDescent="0.25">
      <c r="A3266" s="508"/>
      <c r="B3266" s="508"/>
      <c r="C3266" s="508"/>
      <c r="D3266" s="444" t="s">
        <v>6778</v>
      </c>
      <c r="E3266" s="508"/>
      <c r="F3266" s="508"/>
    </row>
    <row r="3267" spans="1:6" x14ac:dyDescent="0.25">
      <c r="A3267" s="508"/>
      <c r="B3267" s="508"/>
      <c r="C3267" s="508"/>
      <c r="D3267" s="444" t="s">
        <v>6778</v>
      </c>
      <c r="E3267" s="508"/>
      <c r="F3267" s="508"/>
    </row>
    <row r="3268" spans="1:6" x14ac:dyDescent="0.25">
      <c r="A3268" s="508"/>
      <c r="B3268" s="508"/>
      <c r="C3268" s="508"/>
      <c r="D3268" s="444" t="s">
        <v>6778</v>
      </c>
      <c r="E3268" s="508"/>
      <c r="F3268" s="508"/>
    </row>
    <row r="3269" spans="1:6" x14ac:dyDescent="0.25">
      <c r="A3269" s="508"/>
      <c r="B3269" s="508"/>
      <c r="C3269" s="508"/>
      <c r="D3269" s="444" t="s">
        <v>6778</v>
      </c>
      <c r="E3269" s="508"/>
      <c r="F3269" s="508"/>
    </row>
    <row r="3270" spans="1:6" x14ac:dyDescent="0.25">
      <c r="A3270" s="508"/>
      <c r="B3270" s="508"/>
      <c r="C3270" s="508"/>
      <c r="D3270" s="444" t="s">
        <v>6778</v>
      </c>
      <c r="E3270" s="508"/>
      <c r="F3270" s="508"/>
    </row>
    <row r="3271" spans="1:6" x14ac:dyDescent="0.25">
      <c r="A3271" s="508"/>
      <c r="B3271" s="508"/>
      <c r="C3271" s="508"/>
      <c r="D3271" s="444" t="s">
        <v>6778</v>
      </c>
      <c r="E3271" s="508"/>
      <c r="F3271" s="508"/>
    </row>
    <row r="3272" spans="1:6" x14ac:dyDescent="0.25">
      <c r="A3272" s="508"/>
      <c r="B3272" s="508"/>
      <c r="C3272" s="508"/>
      <c r="D3272" s="444" t="s">
        <v>6778</v>
      </c>
      <c r="E3272" s="508"/>
      <c r="F3272" s="508"/>
    </row>
    <row r="3273" spans="1:6" x14ac:dyDescent="0.25">
      <c r="A3273" s="508"/>
      <c r="B3273" s="508"/>
      <c r="C3273" s="508"/>
      <c r="D3273" s="444" t="s">
        <v>6778</v>
      </c>
      <c r="E3273" s="508"/>
      <c r="F3273" s="508"/>
    </row>
    <row r="3274" spans="1:6" x14ac:dyDescent="0.25">
      <c r="A3274" s="508"/>
      <c r="B3274" s="508"/>
      <c r="C3274" s="508"/>
      <c r="D3274" s="444" t="s">
        <v>6778</v>
      </c>
      <c r="E3274" s="508"/>
      <c r="F3274" s="508"/>
    </row>
    <row r="3275" spans="1:6" x14ac:dyDescent="0.25">
      <c r="A3275" s="508"/>
      <c r="B3275" s="508"/>
      <c r="C3275" s="508"/>
      <c r="D3275" s="444" t="s">
        <v>6778</v>
      </c>
      <c r="E3275" s="508"/>
      <c r="F3275" s="508"/>
    </row>
    <row r="3276" spans="1:6" x14ac:dyDescent="0.25">
      <c r="A3276" s="508"/>
      <c r="B3276" s="508"/>
      <c r="C3276" s="508"/>
      <c r="D3276" s="444" t="s">
        <v>6778</v>
      </c>
      <c r="E3276" s="508"/>
      <c r="F3276" s="508"/>
    </row>
    <row r="3277" spans="1:6" x14ac:dyDescent="0.25">
      <c r="A3277" s="508"/>
      <c r="B3277" s="508"/>
      <c r="C3277" s="508"/>
      <c r="D3277" s="444" t="s">
        <v>6778</v>
      </c>
      <c r="E3277" s="508"/>
      <c r="F3277" s="508"/>
    </row>
    <row r="3278" spans="1:6" x14ac:dyDescent="0.25">
      <c r="A3278" s="508"/>
      <c r="B3278" s="508"/>
      <c r="C3278" s="508"/>
      <c r="D3278" s="444" t="s">
        <v>6778</v>
      </c>
      <c r="E3278" s="508"/>
      <c r="F3278" s="508"/>
    </row>
    <row r="3279" spans="1:6" x14ac:dyDescent="0.25">
      <c r="A3279" s="508"/>
      <c r="B3279" s="508"/>
      <c r="C3279" s="508"/>
      <c r="D3279" s="444" t="s">
        <v>6778</v>
      </c>
      <c r="E3279" s="508"/>
      <c r="F3279" s="508"/>
    </row>
    <row r="3280" spans="1:6" x14ac:dyDescent="0.25">
      <c r="A3280" s="508"/>
      <c r="B3280" s="508"/>
      <c r="C3280" s="508"/>
      <c r="D3280" s="444" t="s">
        <v>6778</v>
      </c>
      <c r="E3280" s="508"/>
      <c r="F3280" s="508"/>
    </row>
    <row r="3281" spans="1:6" x14ac:dyDescent="0.25">
      <c r="A3281" s="508"/>
      <c r="B3281" s="508"/>
      <c r="C3281" s="508"/>
      <c r="D3281" s="444" t="s">
        <v>6778</v>
      </c>
      <c r="E3281" s="508"/>
      <c r="F3281" s="508"/>
    </row>
    <row r="3282" spans="1:6" x14ac:dyDescent="0.25">
      <c r="A3282" s="508"/>
      <c r="B3282" s="508"/>
      <c r="C3282" s="508"/>
      <c r="D3282" s="444" t="s">
        <v>6778</v>
      </c>
      <c r="E3282" s="508"/>
      <c r="F3282" s="508"/>
    </row>
    <row r="3283" spans="1:6" x14ac:dyDescent="0.25">
      <c r="A3283" s="508"/>
      <c r="B3283" s="508"/>
      <c r="C3283" s="508"/>
      <c r="D3283" s="444" t="s">
        <v>6778</v>
      </c>
      <c r="E3283" s="508"/>
      <c r="F3283" s="508"/>
    </row>
    <row r="3284" spans="1:6" x14ac:dyDescent="0.25">
      <c r="A3284" s="508"/>
      <c r="B3284" s="508"/>
      <c r="C3284" s="508"/>
      <c r="D3284" s="444" t="s">
        <v>6778</v>
      </c>
      <c r="E3284" s="508"/>
      <c r="F3284" s="508"/>
    </row>
    <row r="3285" spans="1:6" x14ac:dyDescent="0.25">
      <c r="A3285" s="508"/>
      <c r="B3285" s="508"/>
      <c r="C3285" s="508"/>
      <c r="D3285" s="444" t="s">
        <v>6778</v>
      </c>
      <c r="E3285" s="508"/>
      <c r="F3285" s="508"/>
    </row>
    <row r="3286" spans="1:6" x14ac:dyDescent="0.25">
      <c r="A3286" s="508"/>
      <c r="B3286" s="508"/>
      <c r="C3286" s="508"/>
      <c r="D3286" s="444" t="s">
        <v>6778</v>
      </c>
      <c r="E3286" s="508"/>
      <c r="F3286" s="508"/>
    </row>
    <row r="3287" spans="1:6" x14ac:dyDescent="0.25">
      <c r="A3287" s="508"/>
      <c r="B3287" s="508"/>
      <c r="C3287" s="508"/>
      <c r="D3287" s="444" t="s">
        <v>6778</v>
      </c>
      <c r="E3287" s="508"/>
      <c r="F3287" s="508"/>
    </row>
    <row r="3288" spans="1:6" x14ac:dyDescent="0.25">
      <c r="A3288" s="508"/>
      <c r="B3288" s="508"/>
      <c r="C3288" s="508"/>
      <c r="D3288" s="444" t="s">
        <v>6778</v>
      </c>
      <c r="E3288" s="508"/>
      <c r="F3288" s="508"/>
    </row>
    <row r="3289" spans="1:6" x14ac:dyDescent="0.25">
      <c r="A3289" s="508"/>
      <c r="B3289" s="508"/>
      <c r="C3289" s="508"/>
      <c r="D3289" s="444" t="s">
        <v>6778</v>
      </c>
      <c r="E3289" s="508"/>
      <c r="F3289" s="508"/>
    </row>
    <row r="3290" spans="1:6" x14ac:dyDescent="0.25">
      <c r="A3290" s="508"/>
      <c r="B3290" s="508"/>
      <c r="C3290" s="508"/>
      <c r="D3290" s="444" t="s">
        <v>6778</v>
      </c>
      <c r="E3290" s="508"/>
      <c r="F3290" s="508"/>
    </row>
    <row r="3291" spans="1:6" x14ac:dyDescent="0.25">
      <c r="A3291" s="508"/>
      <c r="B3291" s="508"/>
      <c r="C3291" s="508"/>
      <c r="D3291" s="444" t="s">
        <v>6778</v>
      </c>
      <c r="E3291" s="508"/>
      <c r="F3291" s="508"/>
    </row>
    <row r="3292" spans="1:6" x14ac:dyDescent="0.25">
      <c r="A3292" s="508"/>
      <c r="B3292" s="508"/>
      <c r="C3292" s="508"/>
      <c r="D3292" s="444" t="s">
        <v>6778</v>
      </c>
      <c r="E3292" s="508"/>
      <c r="F3292" s="508"/>
    </row>
    <row r="3293" spans="1:6" x14ac:dyDescent="0.25">
      <c r="A3293" s="508"/>
      <c r="B3293" s="508"/>
      <c r="C3293" s="508"/>
      <c r="D3293" s="444" t="s">
        <v>6778</v>
      </c>
      <c r="E3293" s="508"/>
      <c r="F3293" s="508"/>
    </row>
    <row r="3294" spans="1:6" x14ac:dyDescent="0.25">
      <c r="A3294" s="508"/>
      <c r="B3294" s="508"/>
      <c r="C3294" s="508"/>
      <c r="D3294" s="444" t="s">
        <v>6778</v>
      </c>
      <c r="E3294" s="508"/>
      <c r="F3294" s="508"/>
    </row>
    <row r="3295" spans="1:6" x14ac:dyDescent="0.25">
      <c r="A3295" s="508"/>
      <c r="B3295" s="508"/>
      <c r="C3295" s="508"/>
      <c r="D3295" s="444" t="s">
        <v>6778</v>
      </c>
      <c r="E3295" s="508"/>
      <c r="F3295" s="508"/>
    </row>
    <row r="3296" spans="1:6" x14ac:dyDescent="0.25">
      <c r="A3296" s="508"/>
      <c r="B3296" s="508"/>
      <c r="C3296" s="508"/>
      <c r="D3296" s="444" t="s">
        <v>6778</v>
      </c>
      <c r="E3296" s="508"/>
      <c r="F3296" s="508"/>
    </row>
    <row r="3297" spans="1:6" x14ac:dyDescent="0.25">
      <c r="A3297" s="508"/>
      <c r="B3297" s="508"/>
      <c r="C3297" s="508"/>
      <c r="D3297" s="444" t="s">
        <v>6778</v>
      </c>
      <c r="E3297" s="508"/>
      <c r="F3297" s="508"/>
    </row>
    <row r="3298" spans="1:6" x14ac:dyDescent="0.25">
      <c r="A3298" s="508"/>
      <c r="B3298" s="508"/>
      <c r="C3298" s="508"/>
      <c r="D3298" s="444" t="s">
        <v>6778</v>
      </c>
      <c r="E3298" s="508"/>
      <c r="F3298" s="508"/>
    </row>
    <row r="3299" spans="1:6" x14ac:dyDescent="0.25">
      <c r="A3299" s="508"/>
      <c r="B3299" s="508"/>
      <c r="C3299" s="508"/>
      <c r="D3299" s="444" t="s">
        <v>6778</v>
      </c>
      <c r="E3299" s="508"/>
      <c r="F3299" s="508"/>
    </row>
    <row r="3300" spans="1:6" x14ac:dyDescent="0.25">
      <c r="A3300" s="508"/>
      <c r="B3300" s="508"/>
      <c r="C3300" s="508"/>
      <c r="D3300" s="444" t="s">
        <v>6778</v>
      </c>
      <c r="E3300" s="508"/>
      <c r="F3300" s="508"/>
    </row>
    <row r="3301" spans="1:6" x14ac:dyDescent="0.25">
      <c r="A3301" s="508"/>
      <c r="B3301" s="508"/>
      <c r="C3301" s="508"/>
      <c r="D3301" s="444" t="s">
        <v>6778</v>
      </c>
      <c r="E3301" s="508"/>
      <c r="F3301" s="508"/>
    </row>
    <row r="3302" spans="1:6" x14ac:dyDescent="0.25">
      <c r="A3302" s="508"/>
      <c r="B3302" s="508"/>
      <c r="C3302" s="508"/>
      <c r="D3302" s="444" t="s">
        <v>6778</v>
      </c>
      <c r="E3302" s="508"/>
      <c r="F3302" s="508"/>
    </row>
    <row r="3303" spans="1:6" x14ac:dyDescent="0.25">
      <c r="A3303" s="508"/>
      <c r="B3303" s="508"/>
      <c r="C3303" s="508"/>
      <c r="D3303" s="444" t="s">
        <v>6778</v>
      </c>
      <c r="E3303" s="508"/>
      <c r="F3303" s="508"/>
    </row>
    <row r="3304" spans="1:6" x14ac:dyDescent="0.25">
      <c r="A3304" s="508"/>
      <c r="B3304" s="508"/>
      <c r="C3304" s="508"/>
      <c r="D3304" s="444" t="s">
        <v>6778</v>
      </c>
      <c r="E3304" s="508"/>
      <c r="F3304" s="508"/>
    </row>
    <row r="3305" spans="1:6" x14ac:dyDescent="0.25">
      <c r="A3305" s="508"/>
      <c r="B3305" s="508"/>
      <c r="C3305" s="508"/>
      <c r="D3305" s="444" t="s">
        <v>6778</v>
      </c>
      <c r="E3305" s="508"/>
      <c r="F3305" s="508"/>
    </row>
    <row r="3306" spans="1:6" x14ac:dyDescent="0.25">
      <c r="A3306" s="508"/>
      <c r="B3306" s="508"/>
      <c r="C3306" s="508"/>
      <c r="D3306" s="444" t="s">
        <v>6778</v>
      </c>
      <c r="E3306" s="508"/>
      <c r="F3306" s="508"/>
    </row>
    <row r="3307" spans="1:6" x14ac:dyDescent="0.25">
      <c r="A3307" s="508"/>
      <c r="B3307" s="508"/>
      <c r="C3307" s="508"/>
      <c r="D3307" s="444" t="s">
        <v>6778</v>
      </c>
      <c r="E3307" s="508"/>
      <c r="F3307" s="508"/>
    </row>
    <row r="3308" spans="1:6" x14ac:dyDescent="0.25">
      <c r="A3308" s="508"/>
      <c r="B3308" s="508"/>
      <c r="C3308" s="508"/>
      <c r="D3308" s="444" t="s">
        <v>6778</v>
      </c>
      <c r="E3308" s="508"/>
      <c r="F3308" s="508"/>
    </row>
    <row r="3309" spans="1:6" x14ac:dyDescent="0.25">
      <c r="A3309" s="508"/>
      <c r="B3309" s="508"/>
      <c r="C3309" s="508"/>
      <c r="D3309" s="444" t="s">
        <v>6778</v>
      </c>
      <c r="E3309" s="508"/>
      <c r="F3309" s="508"/>
    </row>
    <row r="3310" spans="1:6" x14ac:dyDescent="0.25">
      <c r="A3310" s="508"/>
      <c r="B3310" s="508"/>
      <c r="C3310" s="508"/>
      <c r="D3310" s="444" t="s">
        <v>6778</v>
      </c>
      <c r="E3310" s="508"/>
      <c r="F3310" s="508"/>
    </row>
    <row r="3311" spans="1:6" x14ac:dyDescent="0.25">
      <c r="A3311" s="508"/>
      <c r="B3311" s="508"/>
      <c r="C3311" s="508"/>
      <c r="D3311" s="444" t="s">
        <v>6778</v>
      </c>
      <c r="E3311" s="508"/>
      <c r="F3311" s="508"/>
    </row>
    <row r="3312" spans="1:6" x14ac:dyDescent="0.25">
      <c r="A3312" s="508"/>
      <c r="B3312" s="508"/>
      <c r="C3312" s="508"/>
      <c r="D3312" s="444" t="s">
        <v>6778</v>
      </c>
      <c r="E3312" s="508"/>
      <c r="F3312" s="508"/>
    </row>
    <row r="3313" spans="1:6" x14ac:dyDescent="0.25">
      <c r="A3313" s="508"/>
      <c r="B3313" s="508"/>
      <c r="C3313" s="508"/>
      <c r="D3313" s="444" t="s">
        <v>6778</v>
      </c>
      <c r="E3313" s="508"/>
      <c r="F3313" s="508"/>
    </row>
    <row r="3314" spans="1:6" x14ac:dyDescent="0.25">
      <c r="A3314" s="508"/>
      <c r="B3314" s="508"/>
      <c r="C3314" s="508"/>
      <c r="D3314" s="444" t="s">
        <v>6778</v>
      </c>
      <c r="E3314" s="508"/>
      <c r="F3314" s="508"/>
    </row>
    <row r="3315" spans="1:6" x14ac:dyDescent="0.25">
      <c r="A3315" s="508"/>
      <c r="B3315" s="508"/>
      <c r="C3315" s="508"/>
      <c r="D3315" s="444" t="s">
        <v>6778</v>
      </c>
      <c r="E3315" s="508"/>
      <c r="F3315" s="508"/>
    </row>
    <row r="3316" spans="1:6" x14ac:dyDescent="0.25">
      <c r="A3316" s="508"/>
      <c r="B3316" s="508"/>
      <c r="C3316" s="508"/>
      <c r="D3316" s="444" t="s">
        <v>6778</v>
      </c>
      <c r="E3316" s="508"/>
      <c r="F3316" s="508"/>
    </row>
    <row r="3317" spans="1:6" x14ac:dyDescent="0.25">
      <c r="A3317" s="508"/>
      <c r="B3317" s="508"/>
      <c r="C3317" s="508"/>
      <c r="D3317" s="444" t="s">
        <v>6778</v>
      </c>
      <c r="E3317" s="508"/>
      <c r="F3317" s="508"/>
    </row>
    <row r="3318" spans="1:6" x14ac:dyDescent="0.25">
      <c r="A3318" s="508"/>
      <c r="B3318" s="508"/>
      <c r="C3318" s="508"/>
      <c r="D3318" s="444" t="s">
        <v>6778</v>
      </c>
      <c r="E3318" s="508"/>
      <c r="F3318" s="508"/>
    </row>
    <row r="3319" spans="1:6" x14ac:dyDescent="0.25">
      <c r="A3319" s="508"/>
      <c r="B3319" s="508"/>
      <c r="C3319" s="508"/>
      <c r="D3319" s="444" t="s">
        <v>6778</v>
      </c>
      <c r="E3319" s="508"/>
      <c r="F3319" s="508"/>
    </row>
    <row r="3320" spans="1:6" x14ac:dyDescent="0.25">
      <c r="A3320" s="508"/>
      <c r="B3320" s="508"/>
      <c r="C3320" s="508"/>
      <c r="D3320" s="444" t="s">
        <v>6778</v>
      </c>
      <c r="E3320" s="508"/>
      <c r="F3320" s="508"/>
    </row>
    <row r="3321" spans="1:6" x14ac:dyDescent="0.25">
      <c r="A3321" s="508"/>
      <c r="B3321" s="508"/>
      <c r="C3321" s="508"/>
      <c r="D3321" s="444" t="s">
        <v>6778</v>
      </c>
      <c r="E3321" s="508"/>
      <c r="F3321" s="508"/>
    </row>
    <row r="3322" spans="1:6" x14ac:dyDescent="0.25">
      <c r="A3322" s="508"/>
      <c r="B3322" s="508"/>
      <c r="C3322" s="508"/>
      <c r="D3322" s="444" t="s">
        <v>6778</v>
      </c>
      <c r="E3322" s="508"/>
      <c r="F3322" s="508"/>
    </row>
    <row r="3323" spans="1:6" x14ac:dyDescent="0.25">
      <c r="A3323" s="508"/>
      <c r="B3323" s="508"/>
      <c r="C3323" s="508"/>
      <c r="D3323" s="444" t="s">
        <v>6778</v>
      </c>
      <c r="E3323" s="508"/>
      <c r="F3323" s="508"/>
    </row>
    <row r="3324" spans="1:6" x14ac:dyDescent="0.25">
      <c r="A3324" s="508"/>
      <c r="B3324" s="508"/>
      <c r="C3324" s="508"/>
      <c r="D3324" s="444" t="s">
        <v>6778</v>
      </c>
      <c r="E3324" s="508"/>
      <c r="F3324" s="508"/>
    </row>
    <row r="3325" spans="1:6" x14ac:dyDescent="0.25">
      <c r="A3325" s="508"/>
      <c r="B3325" s="508"/>
      <c r="C3325" s="508"/>
      <c r="D3325" s="444" t="s">
        <v>6778</v>
      </c>
      <c r="E3325" s="508"/>
      <c r="F3325" s="508"/>
    </row>
    <row r="3326" spans="1:6" x14ac:dyDescent="0.25">
      <c r="A3326" s="508"/>
      <c r="B3326" s="508"/>
      <c r="C3326" s="508"/>
      <c r="D3326" s="444" t="s">
        <v>6778</v>
      </c>
      <c r="E3326" s="508"/>
      <c r="F3326" s="508"/>
    </row>
    <row r="3327" spans="1:6" x14ac:dyDescent="0.25">
      <c r="A3327" s="508"/>
      <c r="B3327" s="508"/>
      <c r="C3327" s="508"/>
      <c r="D3327" s="444" t="s">
        <v>6778</v>
      </c>
      <c r="E3327" s="508"/>
      <c r="F3327" s="508"/>
    </row>
    <row r="3328" spans="1:6" x14ac:dyDescent="0.25">
      <c r="A3328" s="508"/>
      <c r="B3328" s="508"/>
      <c r="C3328" s="508"/>
      <c r="D3328" s="444" t="s">
        <v>6778</v>
      </c>
      <c r="E3328" s="508"/>
      <c r="F3328" s="508"/>
    </row>
    <row r="3329" spans="1:6" x14ac:dyDescent="0.25">
      <c r="A3329" s="508"/>
      <c r="B3329" s="508"/>
      <c r="C3329" s="508"/>
      <c r="D3329" s="444" t="s">
        <v>6778</v>
      </c>
      <c r="E3329" s="508"/>
      <c r="F3329" s="508"/>
    </row>
    <row r="3330" spans="1:6" x14ac:dyDescent="0.25">
      <c r="A3330" s="508"/>
      <c r="B3330" s="508"/>
      <c r="C3330" s="508"/>
      <c r="D3330" s="444" t="s">
        <v>6778</v>
      </c>
      <c r="E3330" s="508"/>
      <c r="F3330" s="508"/>
    </row>
    <row r="3331" spans="1:6" x14ac:dyDescent="0.25">
      <c r="A3331" s="508"/>
      <c r="B3331" s="508"/>
      <c r="C3331" s="508"/>
      <c r="D3331" s="444" t="s">
        <v>6778</v>
      </c>
      <c r="E3331" s="508"/>
      <c r="F3331" s="508"/>
    </row>
    <row r="3332" spans="1:6" x14ac:dyDescent="0.25">
      <c r="A3332" s="508"/>
      <c r="B3332" s="508"/>
      <c r="C3332" s="508"/>
      <c r="D3332" s="444" t="s">
        <v>6778</v>
      </c>
      <c r="E3332" s="508"/>
      <c r="F3332" s="508"/>
    </row>
    <row r="3333" spans="1:6" x14ac:dyDescent="0.25">
      <c r="A3333" s="508"/>
      <c r="B3333" s="508"/>
      <c r="C3333" s="508"/>
      <c r="D3333" s="444" t="s">
        <v>6778</v>
      </c>
      <c r="E3333" s="508"/>
      <c r="F3333" s="508"/>
    </row>
    <row r="3334" spans="1:6" x14ac:dyDescent="0.25">
      <c r="A3334" s="508"/>
      <c r="B3334" s="508"/>
      <c r="C3334" s="508"/>
      <c r="D3334" s="444" t="s">
        <v>6778</v>
      </c>
      <c r="E3334" s="508"/>
      <c r="F3334" s="508"/>
    </row>
    <row r="3335" spans="1:6" x14ac:dyDescent="0.25">
      <c r="A3335" s="508"/>
      <c r="B3335" s="508"/>
      <c r="C3335" s="508"/>
      <c r="D3335" s="444" t="s">
        <v>6778</v>
      </c>
      <c r="E3335" s="508"/>
      <c r="F3335" s="508"/>
    </row>
    <row r="3336" spans="1:6" x14ac:dyDescent="0.25">
      <c r="A3336" s="508"/>
      <c r="B3336" s="508"/>
      <c r="C3336" s="508"/>
      <c r="D3336" s="444" t="s">
        <v>6778</v>
      </c>
      <c r="E3336" s="508"/>
      <c r="F3336" s="508"/>
    </row>
    <row r="3337" spans="1:6" x14ac:dyDescent="0.25">
      <c r="A3337" s="508"/>
      <c r="B3337" s="508"/>
      <c r="C3337" s="508"/>
      <c r="D3337" s="444" t="s">
        <v>6778</v>
      </c>
      <c r="E3337" s="508"/>
      <c r="F3337" s="508"/>
    </row>
    <row r="3338" spans="1:6" x14ac:dyDescent="0.25">
      <c r="A3338" s="508"/>
      <c r="B3338" s="508"/>
      <c r="C3338" s="508"/>
      <c r="D3338" s="444" t="s">
        <v>6778</v>
      </c>
      <c r="E3338" s="508"/>
      <c r="F3338" s="508"/>
    </row>
    <row r="3339" spans="1:6" x14ac:dyDescent="0.25">
      <c r="A3339" s="508"/>
      <c r="B3339" s="508"/>
      <c r="C3339" s="508"/>
      <c r="D3339" s="444" t="s">
        <v>6778</v>
      </c>
      <c r="E3339" s="508"/>
      <c r="F3339" s="508"/>
    </row>
    <row r="3340" spans="1:6" x14ac:dyDescent="0.25">
      <c r="A3340" s="508"/>
      <c r="B3340" s="508"/>
      <c r="C3340" s="508"/>
      <c r="D3340" s="444" t="s">
        <v>6778</v>
      </c>
      <c r="E3340" s="508"/>
      <c r="F3340" s="508"/>
    </row>
    <row r="3341" spans="1:6" x14ac:dyDescent="0.25">
      <c r="A3341" s="508"/>
      <c r="B3341" s="508"/>
      <c r="C3341" s="508"/>
      <c r="D3341" s="444" t="s">
        <v>6778</v>
      </c>
      <c r="E3341" s="508"/>
      <c r="F3341" s="508"/>
    </row>
    <row r="3342" spans="1:6" x14ac:dyDescent="0.25">
      <c r="A3342" s="508"/>
      <c r="B3342" s="508"/>
      <c r="C3342" s="508"/>
      <c r="D3342" s="444" t="s">
        <v>6778</v>
      </c>
      <c r="E3342" s="508"/>
      <c r="F3342" s="508"/>
    </row>
    <row r="3343" spans="1:6" x14ac:dyDescent="0.25">
      <c r="A3343" s="508"/>
      <c r="B3343" s="508"/>
      <c r="C3343" s="508"/>
      <c r="D3343" s="444" t="s">
        <v>6778</v>
      </c>
      <c r="E3343" s="508"/>
      <c r="F3343" s="508"/>
    </row>
    <row r="3344" spans="1:6" x14ac:dyDescent="0.25">
      <c r="A3344" s="508"/>
      <c r="B3344" s="508"/>
      <c r="C3344" s="508"/>
      <c r="D3344" s="444" t="s">
        <v>6778</v>
      </c>
      <c r="E3344" s="508"/>
      <c r="F3344" s="508"/>
    </row>
    <row r="3345" spans="1:6" x14ac:dyDescent="0.25">
      <c r="A3345" s="508"/>
      <c r="B3345" s="508"/>
      <c r="C3345" s="508"/>
      <c r="D3345" s="444" t="s">
        <v>6778</v>
      </c>
      <c r="E3345" s="508"/>
      <c r="F3345" s="508"/>
    </row>
    <row r="3346" spans="1:6" x14ac:dyDescent="0.25">
      <c r="A3346" s="508"/>
      <c r="B3346" s="508"/>
      <c r="C3346" s="508"/>
      <c r="D3346" s="444" t="s">
        <v>6778</v>
      </c>
      <c r="E3346" s="508"/>
      <c r="F3346" s="508"/>
    </row>
    <row r="3347" spans="1:6" x14ac:dyDescent="0.25">
      <c r="A3347" s="508"/>
      <c r="B3347" s="508"/>
      <c r="C3347" s="508"/>
      <c r="D3347" s="444" t="s">
        <v>6778</v>
      </c>
      <c r="E3347" s="508"/>
      <c r="F3347" s="508"/>
    </row>
    <row r="3348" spans="1:6" x14ac:dyDescent="0.25">
      <c r="A3348" s="508"/>
      <c r="B3348" s="508"/>
      <c r="C3348" s="508"/>
      <c r="D3348" s="444" t="s">
        <v>6778</v>
      </c>
      <c r="E3348" s="508"/>
      <c r="F3348" s="508"/>
    </row>
    <row r="3349" spans="1:6" x14ac:dyDescent="0.25">
      <c r="A3349" s="508"/>
      <c r="B3349" s="508"/>
      <c r="C3349" s="508"/>
      <c r="D3349" s="444" t="s">
        <v>6778</v>
      </c>
      <c r="E3349" s="508"/>
      <c r="F3349" s="508"/>
    </row>
    <row r="3350" spans="1:6" x14ac:dyDescent="0.25">
      <c r="A3350" s="508"/>
      <c r="B3350" s="508"/>
      <c r="C3350" s="508"/>
      <c r="D3350" s="444" t="s">
        <v>6778</v>
      </c>
      <c r="E3350" s="508"/>
      <c r="F3350" s="508"/>
    </row>
    <row r="3351" spans="1:6" x14ac:dyDescent="0.25">
      <c r="A3351" s="508"/>
      <c r="B3351" s="508"/>
      <c r="C3351" s="508"/>
      <c r="D3351" s="444" t="s">
        <v>6778</v>
      </c>
      <c r="E3351" s="508"/>
      <c r="F3351" s="508"/>
    </row>
    <row r="3352" spans="1:6" x14ac:dyDescent="0.25">
      <c r="A3352" s="508"/>
      <c r="B3352" s="508"/>
      <c r="C3352" s="508"/>
      <c r="D3352" s="444" t="s">
        <v>6778</v>
      </c>
      <c r="E3352" s="508"/>
      <c r="F3352" s="508"/>
    </row>
    <row r="3353" spans="1:6" x14ac:dyDescent="0.25">
      <c r="A3353" s="508"/>
      <c r="B3353" s="508"/>
      <c r="C3353" s="508"/>
      <c r="D3353" s="444" t="s">
        <v>6778</v>
      </c>
      <c r="E3353" s="508"/>
      <c r="F3353" s="508"/>
    </row>
    <row r="3354" spans="1:6" x14ac:dyDescent="0.25">
      <c r="A3354" s="508"/>
      <c r="B3354" s="508"/>
      <c r="C3354" s="508"/>
      <c r="D3354" s="444" t="s">
        <v>6778</v>
      </c>
      <c r="E3354" s="508"/>
      <c r="F3354" s="508"/>
    </row>
    <row r="3355" spans="1:6" x14ac:dyDescent="0.25">
      <c r="A3355" s="508"/>
      <c r="B3355" s="508"/>
      <c r="C3355" s="508"/>
      <c r="D3355" s="444" t="s">
        <v>6778</v>
      </c>
      <c r="E3355" s="508"/>
      <c r="F3355" s="508"/>
    </row>
    <row r="3356" spans="1:6" x14ac:dyDescent="0.25">
      <c r="A3356" s="508"/>
      <c r="B3356" s="508"/>
      <c r="C3356" s="508"/>
      <c r="D3356" s="444" t="s">
        <v>6778</v>
      </c>
      <c r="E3356" s="508"/>
      <c r="F3356" s="508"/>
    </row>
    <row r="3357" spans="1:6" x14ac:dyDescent="0.25">
      <c r="A3357" s="508"/>
      <c r="B3357" s="508"/>
      <c r="C3357" s="508"/>
      <c r="D3357" s="444" t="s">
        <v>6778</v>
      </c>
      <c r="E3357" s="508"/>
      <c r="F3357" s="508"/>
    </row>
    <row r="3358" spans="1:6" x14ac:dyDescent="0.25">
      <c r="A3358" s="508"/>
      <c r="B3358" s="508"/>
      <c r="C3358" s="508"/>
      <c r="D3358" s="444" t="s">
        <v>6778</v>
      </c>
      <c r="E3358" s="508"/>
      <c r="F3358" s="508"/>
    </row>
    <row r="3359" spans="1:6" x14ac:dyDescent="0.25">
      <c r="A3359" s="508"/>
      <c r="B3359" s="508"/>
      <c r="C3359" s="508"/>
      <c r="D3359" s="444" t="s">
        <v>6778</v>
      </c>
      <c r="E3359" s="508"/>
      <c r="F3359" s="508"/>
    </row>
    <row r="3360" spans="1:6" x14ac:dyDescent="0.25">
      <c r="A3360" s="508"/>
      <c r="B3360" s="508"/>
      <c r="C3360" s="508"/>
      <c r="D3360" s="444" t="s">
        <v>6778</v>
      </c>
      <c r="E3360" s="508"/>
      <c r="F3360" s="508"/>
    </row>
    <row r="3361" spans="1:6" x14ac:dyDescent="0.25">
      <c r="A3361" s="508"/>
      <c r="B3361" s="508"/>
      <c r="C3361" s="508"/>
      <c r="D3361" s="444" t="s">
        <v>6778</v>
      </c>
      <c r="E3361" s="508"/>
      <c r="F3361" s="508"/>
    </row>
    <row r="3362" spans="1:6" x14ac:dyDescent="0.25">
      <c r="A3362" s="508"/>
      <c r="B3362" s="508"/>
      <c r="C3362" s="508"/>
      <c r="D3362" s="444" t="s">
        <v>6778</v>
      </c>
      <c r="E3362" s="508"/>
      <c r="F3362" s="508"/>
    </row>
    <row r="3363" spans="1:6" x14ac:dyDescent="0.25">
      <c r="A3363" s="508"/>
      <c r="B3363" s="508"/>
      <c r="C3363" s="508"/>
      <c r="D3363" s="444" t="s">
        <v>6778</v>
      </c>
      <c r="E3363" s="508"/>
      <c r="F3363" s="508"/>
    </row>
    <row r="3364" spans="1:6" x14ac:dyDescent="0.25">
      <c r="A3364" s="508"/>
      <c r="B3364" s="508"/>
      <c r="C3364" s="508"/>
      <c r="D3364" s="444" t="s">
        <v>6778</v>
      </c>
      <c r="E3364" s="508"/>
      <c r="F3364" s="508"/>
    </row>
    <row r="3365" spans="1:6" x14ac:dyDescent="0.25">
      <c r="A3365" s="508"/>
      <c r="B3365" s="508"/>
      <c r="C3365" s="508"/>
      <c r="D3365" s="444" t="s">
        <v>6778</v>
      </c>
      <c r="E3365" s="508"/>
      <c r="F3365" s="508"/>
    </row>
    <row r="3366" spans="1:6" x14ac:dyDescent="0.25">
      <c r="A3366" s="508"/>
      <c r="B3366" s="508"/>
      <c r="C3366" s="508"/>
      <c r="D3366" s="444" t="s">
        <v>6778</v>
      </c>
      <c r="E3366" s="508"/>
      <c r="F3366" s="508"/>
    </row>
    <row r="3367" spans="1:6" x14ac:dyDescent="0.25">
      <c r="A3367" s="508"/>
      <c r="B3367" s="508"/>
      <c r="C3367" s="508"/>
      <c r="D3367" s="444" t="s">
        <v>6778</v>
      </c>
      <c r="E3367" s="508"/>
      <c r="F3367" s="508"/>
    </row>
    <row r="3368" spans="1:6" x14ac:dyDescent="0.25">
      <c r="A3368" s="508"/>
      <c r="B3368" s="508"/>
      <c r="C3368" s="508"/>
      <c r="D3368" s="444" t="s">
        <v>6778</v>
      </c>
      <c r="E3368" s="508"/>
      <c r="F3368" s="508"/>
    </row>
    <row r="3369" spans="1:6" x14ac:dyDescent="0.25">
      <c r="A3369" s="508"/>
      <c r="B3369" s="508"/>
      <c r="C3369" s="508"/>
      <c r="D3369" s="444" t="s">
        <v>6778</v>
      </c>
      <c r="E3369" s="508"/>
      <c r="F3369" s="508"/>
    </row>
    <row r="3370" spans="1:6" x14ac:dyDescent="0.25">
      <c r="A3370" s="508"/>
      <c r="B3370" s="508"/>
      <c r="C3370" s="508"/>
      <c r="D3370" s="444" t="s">
        <v>6778</v>
      </c>
      <c r="E3370" s="508"/>
      <c r="F3370" s="508"/>
    </row>
    <row r="3371" spans="1:6" x14ac:dyDescent="0.25">
      <c r="A3371" s="508"/>
      <c r="B3371" s="508"/>
      <c r="C3371" s="508"/>
      <c r="D3371" s="444" t="s">
        <v>6778</v>
      </c>
      <c r="E3371" s="508"/>
      <c r="F3371" s="508"/>
    </row>
    <row r="3372" spans="1:6" x14ac:dyDescent="0.25">
      <c r="A3372" s="508"/>
      <c r="B3372" s="508"/>
      <c r="C3372" s="508"/>
      <c r="D3372" s="444" t="s">
        <v>6778</v>
      </c>
      <c r="E3372" s="508"/>
      <c r="F3372" s="508"/>
    </row>
    <row r="3373" spans="1:6" x14ac:dyDescent="0.25">
      <c r="A3373" s="508"/>
      <c r="B3373" s="508"/>
      <c r="C3373" s="508"/>
      <c r="D3373" s="444" t="s">
        <v>6778</v>
      </c>
      <c r="E3373" s="508"/>
      <c r="F3373" s="508"/>
    </row>
    <row r="3374" spans="1:6" x14ac:dyDescent="0.25">
      <c r="A3374" s="508"/>
      <c r="B3374" s="508"/>
      <c r="C3374" s="508"/>
      <c r="D3374" s="444" t="s">
        <v>6778</v>
      </c>
      <c r="E3374" s="508"/>
      <c r="F3374" s="508"/>
    </row>
    <row r="3375" spans="1:6" x14ac:dyDescent="0.25">
      <c r="A3375" s="508"/>
      <c r="B3375" s="508"/>
      <c r="C3375" s="508"/>
      <c r="D3375" s="444" t="s">
        <v>6778</v>
      </c>
      <c r="E3375" s="508"/>
      <c r="F3375" s="508"/>
    </row>
    <row r="3376" spans="1:6" x14ac:dyDescent="0.25">
      <c r="A3376" s="508"/>
      <c r="B3376" s="508"/>
      <c r="C3376" s="508"/>
      <c r="D3376" s="444" t="s">
        <v>6778</v>
      </c>
      <c r="E3376" s="508"/>
      <c r="F3376" s="508"/>
    </row>
    <row r="3377" spans="1:6" x14ac:dyDescent="0.25">
      <c r="A3377" s="508"/>
      <c r="B3377" s="508"/>
      <c r="C3377" s="508"/>
      <c r="D3377" s="444" t="s">
        <v>6778</v>
      </c>
      <c r="E3377" s="508"/>
      <c r="F3377" s="508"/>
    </row>
    <row r="3378" spans="1:6" x14ac:dyDescent="0.25">
      <c r="A3378" s="508"/>
      <c r="B3378" s="508"/>
      <c r="C3378" s="508"/>
      <c r="D3378" s="444" t="s">
        <v>6778</v>
      </c>
      <c r="E3378" s="508"/>
      <c r="F3378" s="508"/>
    </row>
    <row r="3379" spans="1:6" x14ac:dyDescent="0.25">
      <c r="A3379" s="508"/>
      <c r="B3379" s="508"/>
      <c r="C3379" s="508"/>
      <c r="D3379" s="444" t="s">
        <v>6778</v>
      </c>
      <c r="E3379" s="508"/>
      <c r="F3379" s="508"/>
    </row>
    <row r="3380" spans="1:6" x14ac:dyDescent="0.25">
      <c r="A3380" s="508"/>
      <c r="B3380" s="508"/>
      <c r="C3380" s="508"/>
      <c r="D3380" s="444" t="s">
        <v>6778</v>
      </c>
      <c r="E3380" s="508"/>
      <c r="F3380" s="508"/>
    </row>
    <row r="3381" spans="1:6" x14ac:dyDescent="0.25">
      <c r="A3381" s="508"/>
      <c r="B3381" s="508"/>
      <c r="C3381" s="508"/>
      <c r="D3381" s="444" t="s">
        <v>6778</v>
      </c>
      <c r="E3381" s="508"/>
      <c r="F3381" s="508"/>
    </row>
    <row r="3382" spans="1:6" x14ac:dyDescent="0.25">
      <c r="A3382" s="508"/>
      <c r="B3382" s="508"/>
      <c r="C3382" s="508"/>
      <c r="D3382" s="444" t="s">
        <v>6778</v>
      </c>
      <c r="E3382" s="508"/>
      <c r="F3382" s="508"/>
    </row>
    <row r="3383" spans="1:6" x14ac:dyDescent="0.25">
      <c r="A3383" s="508"/>
      <c r="B3383" s="508"/>
      <c r="C3383" s="508"/>
      <c r="D3383" s="444" t="s">
        <v>6778</v>
      </c>
      <c r="E3383" s="508"/>
      <c r="F3383" s="508"/>
    </row>
    <row r="3384" spans="1:6" x14ac:dyDescent="0.25">
      <c r="A3384" s="508"/>
      <c r="B3384" s="508"/>
      <c r="C3384" s="508"/>
      <c r="D3384" s="444" t="s">
        <v>6778</v>
      </c>
      <c r="E3384" s="508"/>
      <c r="F3384" s="508"/>
    </row>
    <row r="3385" spans="1:6" x14ac:dyDescent="0.25">
      <c r="A3385" s="508"/>
      <c r="B3385" s="508"/>
      <c r="C3385" s="508"/>
      <c r="D3385" s="444" t="s">
        <v>6778</v>
      </c>
      <c r="E3385" s="508"/>
      <c r="F3385" s="508"/>
    </row>
    <row r="3386" spans="1:6" x14ac:dyDescent="0.25">
      <c r="A3386" s="508"/>
      <c r="B3386" s="508"/>
      <c r="C3386" s="508"/>
      <c r="D3386" s="444" t="s">
        <v>6778</v>
      </c>
      <c r="E3386" s="508"/>
      <c r="F3386" s="508"/>
    </row>
    <row r="3387" spans="1:6" x14ac:dyDescent="0.25">
      <c r="A3387" s="508"/>
      <c r="B3387" s="508"/>
      <c r="C3387" s="508"/>
      <c r="D3387" s="444" t="s">
        <v>6778</v>
      </c>
      <c r="E3387" s="508"/>
      <c r="F3387" s="508"/>
    </row>
    <row r="3388" spans="1:6" x14ac:dyDescent="0.25">
      <c r="A3388" s="508"/>
      <c r="B3388" s="508"/>
      <c r="C3388" s="508"/>
      <c r="D3388" s="444" t="s">
        <v>6778</v>
      </c>
      <c r="E3388" s="508"/>
      <c r="F3388" s="508"/>
    </row>
    <row r="3389" spans="1:6" x14ac:dyDescent="0.25">
      <c r="A3389" s="508"/>
      <c r="B3389" s="508"/>
      <c r="C3389" s="508"/>
      <c r="D3389" s="444" t="s">
        <v>6778</v>
      </c>
      <c r="E3389" s="508"/>
      <c r="F3389" s="508"/>
    </row>
    <row r="3390" spans="1:6" x14ac:dyDescent="0.25">
      <c r="A3390" s="508"/>
      <c r="B3390" s="508"/>
      <c r="C3390" s="508"/>
      <c r="D3390" s="444" t="s">
        <v>6778</v>
      </c>
      <c r="E3390" s="508"/>
      <c r="F3390" s="508"/>
    </row>
    <row r="3391" spans="1:6" x14ac:dyDescent="0.25">
      <c r="A3391" s="508"/>
      <c r="B3391" s="508"/>
      <c r="C3391" s="508"/>
      <c r="D3391" s="444" t="s">
        <v>6778</v>
      </c>
      <c r="E3391" s="508"/>
      <c r="F3391" s="508"/>
    </row>
    <row r="3392" spans="1:6" x14ac:dyDescent="0.25">
      <c r="A3392" s="508"/>
      <c r="B3392" s="508"/>
      <c r="C3392" s="508"/>
      <c r="D3392" s="444" t="s">
        <v>6778</v>
      </c>
      <c r="E3392" s="508"/>
      <c r="F3392" s="508"/>
    </row>
    <row r="3393" spans="1:6" x14ac:dyDescent="0.25">
      <c r="A3393" s="508"/>
      <c r="B3393" s="508"/>
      <c r="C3393" s="508"/>
      <c r="D3393" s="444" t="s">
        <v>6778</v>
      </c>
      <c r="E3393" s="508"/>
      <c r="F3393" s="508"/>
    </row>
    <row r="3394" spans="1:6" x14ac:dyDescent="0.25">
      <c r="A3394" s="508"/>
      <c r="B3394" s="508"/>
      <c r="C3394" s="508"/>
      <c r="D3394" s="444" t="s">
        <v>6778</v>
      </c>
      <c r="E3394" s="508"/>
      <c r="F3394" s="508"/>
    </row>
    <row r="3395" spans="1:6" x14ac:dyDescent="0.25">
      <c r="A3395" s="508"/>
      <c r="B3395" s="508"/>
      <c r="C3395" s="508"/>
      <c r="D3395" s="444" t="s">
        <v>6778</v>
      </c>
      <c r="E3395" s="508"/>
      <c r="F3395" s="508"/>
    </row>
    <row r="3396" spans="1:6" x14ac:dyDescent="0.25">
      <c r="A3396" s="508"/>
      <c r="B3396" s="508"/>
      <c r="C3396" s="508"/>
      <c r="D3396" s="444" t="s">
        <v>6778</v>
      </c>
      <c r="E3396" s="508"/>
      <c r="F3396" s="508"/>
    </row>
    <row r="3397" spans="1:6" x14ac:dyDescent="0.25">
      <c r="A3397" s="508"/>
      <c r="B3397" s="508"/>
      <c r="C3397" s="508"/>
      <c r="D3397" s="444" t="s">
        <v>6778</v>
      </c>
      <c r="E3397" s="508"/>
      <c r="F3397" s="508"/>
    </row>
    <row r="3398" spans="1:6" x14ac:dyDescent="0.25">
      <c r="A3398" s="508"/>
      <c r="B3398" s="508"/>
      <c r="C3398" s="508"/>
      <c r="D3398" s="444" t="s">
        <v>6778</v>
      </c>
      <c r="E3398" s="508"/>
      <c r="F3398" s="508"/>
    </row>
    <row r="3399" spans="1:6" x14ac:dyDescent="0.25">
      <c r="A3399" s="508"/>
      <c r="B3399" s="508"/>
      <c r="C3399" s="508"/>
      <c r="D3399" s="444" t="s">
        <v>6778</v>
      </c>
      <c r="E3399" s="508"/>
      <c r="F3399" s="508"/>
    </row>
    <row r="3400" spans="1:6" x14ac:dyDescent="0.25">
      <c r="A3400" s="508"/>
      <c r="B3400" s="508"/>
      <c r="C3400" s="508"/>
      <c r="D3400" s="444" t="s">
        <v>6778</v>
      </c>
      <c r="E3400" s="508"/>
      <c r="F3400" s="508"/>
    </row>
    <row r="3401" spans="1:6" x14ac:dyDescent="0.25">
      <c r="A3401" s="508"/>
      <c r="B3401" s="508"/>
      <c r="C3401" s="508"/>
      <c r="D3401" s="444" t="s">
        <v>6778</v>
      </c>
      <c r="E3401" s="508"/>
      <c r="F3401" s="508"/>
    </row>
    <row r="3402" spans="1:6" x14ac:dyDescent="0.25">
      <c r="A3402" s="508"/>
      <c r="B3402" s="508"/>
      <c r="C3402" s="508"/>
      <c r="D3402" s="444" t="s">
        <v>6778</v>
      </c>
      <c r="E3402" s="508"/>
      <c r="F3402" s="508"/>
    </row>
    <row r="3403" spans="1:6" x14ac:dyDescent="0.25">
      <c r="A3403" s="508"/>
      <c r="B3403" s="508"/>
      <c r="C3403" s="508"/>
      <c r="D3403" s="444" t="s">
        <v>6778</v>
      </c>
      <c r="E3403" s="508"/>
      <c r="F3403" s="508"/>
    </row>
    <row r="3404" spans="1:6" x14ac:dyDescent="0.25">
      <c r="A3404" s="508"/>
      <c r="B3404" s="508"/>
      <c r="C3404" s="508"/>
      <c r="D3404" s="444" t="s">
        <v>6778</v>
      </c>
      <c r="E3404" s="508"/>
      <c r="F3404" s="508"/>
    </row>
    <row r="3405" spans="1:6" x14ac:dyDescent="0.25">
      <c r="A3405" s="508"/>
      <c r="B3405" s="508"/>
      <c r="C3405" s="508"/>
      <c r="D3405" s="444" t="s">
        <v>6778</v>
      </c>
      <c r="E3405" s="508"/>
      <c r="F3405" s="508"/>
    </row>
    <row r="3406" spans="1:6" x14ac:dyDescent="0.25">
      <c r="A3406" s="508"/>
      <c r="B3406" s="508"/>
      <c r="C3406" s="508"/>
      <c r="D3406" s="444" t="s">
        <v>6778</v>
      </c>
      <c r="E3406" s="508"/>
      <c r="F3406" s="508"/>
    </row>
    <row r="3407" spans="1:6" x14ac:dyDescent="0.25">
      <c r="A3407" s="508"/>
      <c r="B3407" s="508"/>
      <c r="C3407" s="508"/>
      <c r="D3407" s="444" t="s">
        <v>6778</v>
      </c>
      <c r="E3407" s="508"/>
      <c r="F3407" s="508"/>
    </row>
    <row r="3408" spans="1:6" x14ac:dyDescent="0.25">
      <c r="A3408" s="508"/>
      <c r="B3408" s="508"/>
      <c r="C3408" s="508"/>
      <c r="D3408" s="444" t="s">
        <v>6778</v>
      </c>
      <c r="E3408" s="508"/>
      <c r="F3408" s="508"/>
    </row>
    <row r="3409" spans="1:6" x14ac:dyDescent="0.25">
      <c r="A3409" s="508"/>
      <c r="B3409" s="508"/>
      <c r="C3409" s="508"/>
      <c r="D3409" s="444" t="s">
        <v>6778</v>
      </c>
      <c r="E3409" s="508"/>
      <c r="F3409" s="508"/>
    </row>
    <row r="3410" spans="1:6" x14ac:dyDescent="0.25">
      <c r="A3410" s="508"/>
      <c r="B3410" s="508"/>
      <c r="C3410" s="508"/>
      <c r="D3410" s="444" t="s">
        <v>6778</v>
      </c>
      <c r="E3410" s="508"/>
      <c r="F3410" s="508"/>
    </row>
    <row r="3411" spans="1:6" x14ac:dyDescent="0.25">
      <c r="A3411" s="508"/>
      <c r="B3411" s="508"/>
      <c r="C3411" s="508"/>
      <c r="D3411" s="444" t="s">
        <v>6778</v>
      </c>
      <c r="E3411" s="508"/>
      <c r="F3411" s="508"/>
    </row>
    <row r="3412" spans="1:6" x14ac:dyDescent="0.25">
      <c r="A3412" s="508"/>
      <c r="B3412" s="508"/>
      <c r="C3412" s="508"/>
      <c r="D3412" s="444" t="s">
        <v>6778</v>
      </c>
      <c r="E3412" s="508"/>
      <c r="F3412" s="508"/>
    </row>
    <row r="3413" spans="1:6" x14ac:dyDescent="0.25">
      <c r="A3413" s="508"/>
      <c r="B3413" s="508"/>
      <c r="C3413" s="508"/>
      <c r="D3413" s="444" t="s">
        <v>6778</v>
      </c>
      <c r="E3413" s="508"/>
      <c r="F3413" s="508"/>
    </row>
    <row r="3414" spans="1:6" x14ac:dyDescent="0.25">
      <c r="A3414" s="508"/>
      <c r="B3414" s="508"/>
      <c r="C3414" s="508"/>
      <c r="D3414" s="444" t="s">
        <v>6778</v>
      </c>
      <c r="E3414" s="508"/>
      <c r="F3414" s="508"/>
    </row>
    <row r="3415" spans="1:6" x14ac:dyDescent="0.25">
      <c r="A3415" s="508"/>
      <c r="B3415" s="508"/>
      <c r="C3415" s="508"/>
      <c r="D3415" s="444" t="s">
        <v>6778</v>
      </c>
      <c r="E3415" s="508"/>
      <c r="F3415" s="508"/>
    </row>
    <row r="3416" spans="1:6" x14ac:dyDescent="0.25">
      <c r="A3416" s="508"/>
      <c r="B3416" s="508"/>
      <c r="C3416" s="508"/>
      <c r="D3416" s="444" t="s">
        <v>6778</v>
      </c>
      <c r="E3416" s="508"/>
      <c r="F3416" s="508"/>
    </row>
    <row r="3417" spans="1:6" x14ac:dyDescent="0.25">
      <c r="A3417" s="508"/>
      <c r="B3417" s="508"/>
      <c r="C3417" s="508"/>
      <c r="D3417" s="444" t="s">
        <v>6778</v>
      </c>
      <c r="E3417" s="508"/>
      <c r="F3417" s="508"/>
    </row>
    <row r="3418" spans="1:6" x14ac:dyDescent="0.25">
      <c r="A3418" s="508"/>
      <c r="B3418" s="508"/>
      <c r="C3418" s="508"/>
      <c r="D3418" s="444" t="s">
        <v>6778</v>
      </c>
      <c r="E3418" s="508"/>
      <c r="F3418" s="508"/>
    </row>
    <row r="3419" spans="1:6" x14ac:dyDescent="0.25">
      <c r="A3419" s="508"/>
      <c r="B3419" s="508"/>
      <c r="C3419" s="508"/>
      <c r="D3419" s="444" t="s">
        <v>6778</v>
      </c>
      <c r="E3419" s="508"/>
      <c r="F3419" s="508"/>
    </row>
    <row r="3420" spans="1:6" x14ac:dyDescent="0.25">
      <c r="A3420" s="508"/>
      <c r="B3420" s="508"/>
      <c r="C3420" s="508"/>
      <c r="D3420" s="444" t="s">
        <v>6778</v>
      </c>
      <c r="E3420" s="508"/>
      <c r="F3420" s="508"/>
    </row>
    <row r="3421" spans="1:6" x14ac:dyDescent="0.25">
      <c r="A3421" s="508"/>
      <c r="B3421" s="508"/>
      <c r="C3421" s="508"/>
      <c r="D3421" s="444" t="s">
        <v>6778</v>
      </c>
      <c r="E3421" s="508"/>
      <c r="F3421" s="508"/>
    </row>
    <row r="3422" spans="1:6" x14ac:dyDescent="0.25">
      <c r="A3422" s="508"/>
      <c r="B3422" s="508"/>
      <c r="C3422" s="508"/>
      <c r="D3422" s="444" t="s">
        <v>6778</v>
      </c>
      <c r="E3422" s="508"/>
      <c r="F3422" s="508"/>
    </row>
    <row r="3423" spans="1:6" x14ac:dyDescent="0.25">
      <c r="A3423" s="508"/>
      <c r="B3423" s="508"/>
      <c r="C3423" s="508"/>
      <c r="D3423" s="444" t="s">
        <v>6778</v>
      </c>
      <c r="E3423" s="508"/>
      <c r="F3423" s="508"/>
    </row>
    <row r="3424" spans="1:6" x14ac:dyDescent="0.25">
      <c r="A3424" s="508"/>
      <c r="B3424" s="508"/>
      <c r="C3424" s="508"/>
      <c r="D3424" s="444" t="s">
        <v>6778</v>
      </c>
      <c r="E3424" s="508"/>
      <c r="F3424" s="508"/>
    </row>
    <row r="3425" spans="1:6" x14ac:dyDescent="0.25">
      <c r="A3425" s="508"/>
      <c r="B3425" s="508"/>
      <c r="C3425" s="508"/>
      <c r="D3425" s="444" t="s">
        <v>6778</v>
      </c>
      <c r="E3425" s="508"/>
      <c r="F3425" s="508"/>
    </row>
    <row r="3426" spans="1:6" x14ac:dyDescent="0.25">
      <c r="A3426" s="508"/>
      <c r="B3426" s="508"/>
      <c r="C3426" s="508"/>
      <c r="D3426" s="444" t="s">
        <v>6778</v>
      </c>
      <c r="E3426" s="508"/>
      <c r="F3426" s="508"/>
    </row>
    <row r="3427" spans="1:6" x14ac:dyDescent="0.25">
      <c r="A3427" s="508"/>
      <c r="B3427" s="508"/>
      <c r="C3427" s="508"/>
      <c r="D3427" s="444" t="s">
        <v>6778</v>
      </c>
      <c r="E3427" s="508"/>
      <c r="F3427" s="508"/>
    </row>
    <row r="3428" spans="1:6" x14ac:dyDescent="0.25">
      <c r="A3428" s="508"/>
      <c r="B3428" s="508"/>
      <c r="C3428" s="508"/>
      <c r="D3428" s="444" t="s">
        <v>6778</v>
      </c>
      <c r="E3428" s="508"/>
      <c r="F3428" s="508"/>
    </row>
    <row r="3429" spans="1:6" x14ac:dyDescent="0.25">
      <c r="A3429" s="508"/>
      <c r="B3429" s="508"/>
      <c r="C3429" s="508"/>
      <c r="D3429" s="444" t="s">
        <v>6778</v>
      </c>
      <c r="E3429" s="508"/>
      <c r="F3429" s="508"/>
    </row>
    <row r="3430" spans="1:6" x14ac:dyDescent="0.25">
      <c r="A3430" s="508"/>
      <c r="B3430" s="508"/>
      <c r="C3430" s="508"/>
      <c r="D3430" s="444" t="s">
        <v>6778</v>
      </c>
      <c r="E3430" s="508"/>
      <c r="F3430" s="508"/>
    </row>
    <row r="3431" spans="1:6" x14ac:dyDescent="0.25">
      <c r="A3431" s="508"/>
      <c r="B3431" s="508"/>
      <c r="C3431" s="508"/>
      <c r="D3431" s="444" t="s">
        <v>6778</v>
      </c>
      <c r="E3431" s="508"/>
      <c r="F3431" s="508"/>
    </row>
    <row r="3432" spans="1:6" x14ac:dyDescent="0.25">
      <c r="A3432" s="508"/>
      <c r="B3432" s="508"/>
      <c r="C3432" s="508"/>
      <c r="D3432" s="444" t="s">
        <v>6778</v>
      </c>
      <c r="E3432" s="508"/>
      <c r="F3432" s="508"/>
    </row>
    <row r="3433" spans="1:6" x14ac:dyDescent="0.25">
      <c r="A3433" s="508"/>
      <c r="B3433" s="508"/>
      <c r="C3433" s="508"/>
      <c r="D3433" s="444" t="s">
        <v>6778</v>
      </c>
      <c r="E3433" s="508"/>
      <c r="F3433" s="508"/>
    </row>
    <row r="3434" spans="1:6" x14ac:dyDescent="0.25">
      <c r="A3434" s="508"/>
      <c r="B3434" s="508"/>
      <c r="C3434" s="508"/>
      <c r="D3434" s="444" t="s">
        <v>6778</v>
      </c>
      <c r="E3434" s="508"/>
      <c r="F3434" s="508"/>
    </row>
    <row r="3435" spans="1:6" x14ac:dyDescent="0.25">
      <c r="A3435" s="508"/>
      <c r="B3435" s="508"/>
      <c r="C3435" s="508"/>
      <c r="D3435" s="444" t="s">
        <v>6778</v>
      </c>
      <c r="E3435" s="508"/>
      <c r="F3435" s="508"/>
    </row>
    <row r="3436" spans="1:6" x14ac:dyDescent="0.25">
      <c r="A3436" s="508"/>
      <c r="B3436" s="508"/>
      <c r="C3436" s="508"/>
      <c r="D3436" s="444" t="s">
        <v>6778</v>
      </c>
      <c r="E3436" s="508"/>
      <c r="F3436" s="508"/>
    </row>
    <row r="3437" spans="1:6" x14ac:dyDescent="0.25">
      <c r="A3437" s="508"/>
      <c r="B3437" s="508"/>
      <c r="C3437" s="508"/>
      <c r="D3437" s="444" t="s">
        <v>6778</v>
      </c>
      <c r="E3437" s="508"/>
      <c r="F3437" s="508"/>
    </row>
    <row r="3438" spans="1:6" x14ac:dyDescent="0.25">
      <c r="A3438" s="508"/>
      <c r="B3438" s="508"/>
      <c r="C3438" s="508"/>
      <c r="D3438" s="444" t="s">
        <v>6778</v>
      </c>
      <c r="E3438" s="508"/>
      <c r="F3438" s="508"/>
    </row>
    <row r="3439" spans="1:6" x14ac:dyDescent="0.25">
      <c r="A3439" s="508"/>
      <c r="B3439" s="508"/>
      <c r="C3439" s="508"/>
      <c r="D3439" s="444" t="s">
        <v>6778</v>
      </c>
      <c r="E3439" s="508"/>
      <c r="F3439" s="508"/>
    </row>
    <row r="3440" spans="1:6" x14ac:dyDescent="0.25">
      <c r="A3440" s="508"/>
      <c r="B3440" s="508"/>
      <c r="C3440" s="508"/>
      <c r="D3440" s="444" t="s">
        <v>6778</v>
      </c>
      <c r="E3440" s="508"/>
      <c r="F3440" s="508"/>
    </row>
    <row r="3441" spans="1:6" x14ac:dyDescent="0.25">
      <c r="A3441" s="508"/>
      <c r="B3441" s="508"/>
      <c r="C3441" s="508"/>
      <c r="D3441" s="444" t="s">
        <v>6778</v>
      </c>
      <c r="E3441" s="508"/>
      <c r="F3441" s="508"/>
    </row>
    <row r="3442" spans="1:6" x14ac:dyDescent="0.25">
      <c r="A3442" s="508"/>
      <c r="B3442" s="508"/>
      <c r="C3442" s="508"/>
      <c r="D3442" s="444" t="s">
        <v>6778</v>
      </c>
      <c r="E3442" s="508"/>
      <c r="F3442" s="508"/>
    </row>
    <row r="3443" spans="1:6" x14ac:dyDescent="0.25">
      <c r="A3443" s="508"/>
      <c r="B3443" s="508"/>
      <c r="C3443" s="508"/>
      <c r="D3443" s="444" t="s">
        <v>6778</v>
      </c>
      <c r="E3443" s="508"/>
      <c r="F3443" s="508"/>
    </row>
    <row r="3444" spans="1:6" x14ac:dyDescent="0.25">
      <c r="A3444" s="508"/>
      <c r="B3444" s="508"/>
      <c r="C3444" s="508"/>
      <c r="D3444" s="444" t="s">
        <v>6778</v>
      </c>
      <c r="E3444" s="508"/>
      <c r="F3444" s="508"/>
    </row>
    <row r="3445" spans="1:6" x14ac:dyDescent="0.25">
      <c r="A3445" s="508"/>
      <c r="B3445" s="508"/>
      <c r="C3445" s="508"/>
      <c r="D3445" s="444" t="s">
        <v>6778</v>
      </c>
      <c r="E3445" s="508"/>
      <c r="F3445" s="508"/>
    </row>
    <row r="3446" spans="1:6" x14ac:dyDescent="0.25">
      <c r="A3446" s="508"/>
      <c r="B3446" s="508"/>
      <c r="C3446" s="508"/>
      <c r="D3446" s="444" t="s">
        <v>6778</v>
      </c>
      <c r="E3446" s="508"/>
      <c r="F3446" s="508"/>
    </row>
    <row r="3447" spans="1:6" x14ac:dyDescent="0.25">
      <c r="A3447" s="508"/>
      <c r="B3447" s="508"/>
      <c r="C3447" s="508"/>
      <c r="D3447" s="444" t="s">
        <v>6778</v>
      </c>
      <c r="E3447" s="508"/>
      <c r="F3447" s="508"/>
    </row>
    <row r="3448" spans="1:6" x14ac:dyDescent="0.25">
      <c r="A3448" s="508"/>
      <c r="B3448" s="508"/>
      <c r="C3448" s="508"/>
      <c r="D3448" s="444" t="s">
        <v>6778</v>
      </c>
      <c r="E3448" s="508"/>
      <c r="F3448" s="508"/>
    </row>
    <row r="3449" spans="1:6" x14ac:dyDescent="0.25">
      <c r="A3449" s="508"/>
      <c r="B3449" s="508"/>
      <c r="C3449" s="508"/>
      <c r="D3449" s="444" t="s">
        <v>6778</v>
      </c>
      <c r="E3449" s="508"/>
      <c r="F3449" s="508"/>
    </row>
    <row r="3450" spans="1:6" x14ac:dyDescent="0.25">
      <c r="A3450" s="508"/>
      <c r="B3450" s="508"/>
      <c r="C3450" s="508"/>
      <c r="D3450" s="444" t="s">
        <v>6778</v>
      </c>
      <c r="E3450" s="508"/>
      <c r="F3450" s="508"/>
    </row>
    <row r="3451" spans="1:6" x14ac:dyDescent="0.25">
      <c r="A3451" s="508"/>
      <c r="B3451" s="508"/>
      <c r="C3451" s="508"/>
      <c r="D3451" s="444" t="s">
        <v>6778</v>
      </c>
      <c r="E3451" s="508"/>
      <c r="F3451" s="508"/>
    </row>
    <row r="3452" spans="1:6" x14ac:dyDescent="0.25">
      <c r="A3452" s="508"/>
      <c r="B3452" s="508"/>
      <c r="C3452" s="508"/>
      <c r="D3452" s="444" t="s">
        <v>6778</v>
      </c>
      <c r="E3452" s="508"/>
      <c r="F3452" s="508"/>
    </row>
    <row r="3453" spans="1:6" x14ac:dyDescent="0.25">
      <c r="A3453" s="508"/>
      <c r="B3453" s="508"/>
      <c r="C3453" s="508"/>
      <c r="D3453" s="444" t="s">
        <v>6778</v>
      </c>
      <c r="E3453" s="508"/>
      <c r="F3453" s="508"/>
    </row>
    <row r="3454" spans="1:6" x14ac:dyDescent="0.25">
      <c r="A3454" s="508"/>
      <c r="B3454" s="508"/>
      <c r="C3454" s="508"/>
      <c r="D3454" s="444" t="s">
        <v>6778</v>
      </c>
      <c r="E3454" s="508"/>
      <c r="F3454" s="508"/>
    </row>
    <row r="3455" spans="1:6" x14ac:dyDescent="0.25">
      <c r="A3455" s="508"/>
      <c r="B3455" s="508"/>
      <c r="C3455" s="508"/>
      <c r="D3455" s="444" t="s">
        <v>6778</v>
      </c>
      <c r="E3455" s="508"/>
      <c r="F3455" s="508"/>
    </row>
    <row r="3456" spans="1:6" x14ac:dyDescent="0.25">
      <c r="A3456" s="508"/>
      <c r="B3456" s="508"/>
      <c r="C3456" s="508"/>
      <c r="D3456" s="444" t="s">
        <v>6778</v>
      </c>
      <c r="E3456" s="508"/>
      <c r="F3456" s="508"/>
    </row>
    <row r="3457" spans="1:6" x14ac:dyDescent="0.25">
      <c r="A3457" s="508"/>
      <c r="B3457" s="508"/>
      <c r="C3457" s="508"/>
      <c r="D3457" s="444" t="s">
        <v>6778</v>
      </c>
      <c r="E3457" s="508"/>
      <c r="F3457" s="508"/>
    </row>
    <row r="3458" spans="1:6" x14ac:dyDescent="0.25">
      <c r="A3458" s="508"/>
      <c r="B3458" s="508"/>
      <c r="C3458" s="508"/>
      <c r="D3458" s="444" t="s">
        <v>6778</v>
      </c>
      <c r="E3458" s="508"/>
      <c r="F3458" s="508"/>
    </row>
    <row r="3459" spans="1:6" x14ac:dyDescent="0.25">
      <c r="A3459" s="508"/>
      <c r="B3459" s="508"/>
      <c r="C3459" s="508"/>
      <c r="D3459" s="444" t="s">
        <v>6778</v>
      </c>
      <c r="E3459" s="508"/>
      <c r="F3459" s="508"/>
    </row>
    <row r="3460" spans="1:6" x14ac:dyDescent="0.25">
      <c r="A3460" s="508"/>
      <c r="B3460" s="508"/>
      <c r="C3460" s="508"/>
      <c r="D3460" s="444" t="s">
        <v>6778</v>
      </c>
      <c r="E3460" s="508"/>
      <c r="F3460" s="508"/>
    </row>
    <row r="3461" spans="1:6" x14ac:dyDescent="0.25">
      <c r="A3461" s="508"/>
      <c r="B3461" s="508"/>
      <c r="C3461" s="508"/>
      <c r="D3461" s="444" t="s">
        <v>6778</v>
      </c>
      <c r="E3461" s="508"/>
      <c r="F3461" s="508"/>
    </row>
    <row r="3462" spans="1:6" x14ac:dyDescent="0.25">
      <c r="A3462" s="508"/>
      <c r="B3462" s="508"/>
      <c r="C3462" s="508"/>
      <c r="D3462" s="444" t="s">
        <v>6778</v>
      </c>
      <c r="E3462" s="508"/>
      <c r="F3462" s="508"/>
    </row>
    <row r="3463" spans="1:6" x14ac:dyDescent="0.25">
      <c r="A3463" s="508"/>
      <c r="B3463" s="508"/>
      <c r="C3463" s="508"/>
      <c r="D3463" s="444" t="s">
        <v>6778</v>
      </c>
      <c r="E3463" s="508"/>
      <c r="F3463" s="508"/>
    </row>
    <row r="3464" spans="1:6" x14ac:dyDescent="0.25">
      <c r="A3464" s="508"/>
      <c r="B3464" s="508"/>
      <c r="C3464" s="508"/>
      <c r="D3464" s="444" t="s">
        <v>6778</v>
      </c>
      <c r="E3464" s="508"/>
      <c r="F3464" s="508"/>
    </row>
    <row r="3465" spans="1:6" x14ac:dyDescent="0.25">
      <c r="A3465" s="508"/>
      <c r="B3465" s="508"/>
      <c r="C3465" s="508"/>
      <c r="D3465" s="444" t="s">
        <v>6778</v>
      </c>
      <c r="E3465" s="508"/>
      <c r="F3465" s="508"/>
    </row>
    <row r="3466" spans="1:6" x14ac:dyDescent="0.25">
      <c r="A3466" s="508"/>
      <c r="B3466" s="508"/>
      <c r="C3466" s="508"/>
      <c r="D3466" s="444" t="s">
        <v>6778</v>
      </c>
      <c r="E3466" s="508"/>
      <c r="F3466" s="508"/>
    </row>
    <row r="3467" spans="1:6" x14ac:dyDescent="0.25">
      <c r="A3467" s="508"/>
      <c r="B3467" s="508"/>
      <c r="C3467" s="508"/>
      <c r="D3467" s="444" t="s">
        <v>6778</v>
      </c>
      <c r="E3467" s="508"/>
      <c r="F3467" s="508"/>
    </row>
    <row r="3468" spans="1:6" x14ac:dyDescent="0.25">
      <c r="A3468" s="508"/>
      <c r="B3468" s="508"/>
      <c r="C3468" s="508"/>
      <c r="D3468" s="444" t="s">
        <v>6778</v>
      </c>
      <c r="E3468" s="508"/>
      <c r="F3468" s="508"/>
    </row>
    <row r="3469" spans="1:6" x14ac:dyDescent="0.25">
      <c r="A3469" s="508"/>
      <c r="B3469" s="508"/>
      <c r="C3469" s="508"/>
      <c r="D3469" s="444" t="s">
        <v>6778</v>
      </c>
      <c r="E3469" s="508"/>
      <c r="F3469" s="508"/>
    </row>
    <row r="3470" spans="1:6" x14ac:dyDescent="0.25">
      <c r="A3470" s="508"/>
      <c r="B3470" s="508"/>
      <c r="C3470" s="508"/>
      <c r="D3470" s="444" t="s">
        <v>6778</v>
      </c>
      <c r="E3470" s="508"/>
      <c r="F3470" s="508"/>
    </row>
    <row r="3471" spans="1:6" x14ac:dyDescent="0.25">
      <c r="A3471" s="508"/>
      <c r="B3471" s="508"/>
      <c r="C3471" s="508"/>
      <c r="D3471" s="444" t="s">
        <v>6778</v>
      </c>
      <c r="E3471" s="508"/>
      <c r="F3471" s="508"/>
    </row>
    <row r="3472" spans="1:6" x14ac:dyDescent="0.25">
      <c r="A3472" s="508"/>
      <c r="B3472" s="508"/>
      <c r="C3472" s="508"/>
      <c r="D3472" s="444" t="s">
        <v>6778</v>
      </c>
      <c r="E3472" s="508"/>
      <c r="F3472" s="508"/>
    </row>
    <row r="3473" spans="1:6" x14ac:dyDescent="0.25">
      <c r="A3473" s="508"/>
      <c r="B3473" s="508"/>
      <c r="C3473" s="508"/>
      <c r="D3473" s="444" t="s">
        <v>6778</v>
      </c>
      <c r="E3473" s="508"/>
      <c r="F3473" s="508"/>
    </row>
    <row r="3474" spans="1:6" x14ac:dyDescent="0.25">
      <c r="A3474" s="508"/>
      <c r="B3474" s="508"/>
      <c r="C3474" s="508"/>
      <c r="D3474" s="444" t="s">
        <v>6778</v>
      </c>
      <c r="E3474" s="508"/>
      <c r="F3474" s="508"/>
    </row>
    <row r="3475" spans="1:6" x14ac:dyDescent="0.25">
      <c r="A3475" s="508"/>
      <c r="B3475" s="508"/>
      <c r="C3475" s="508"/>
      <c r="D3475" s="444" t="s">
        <v>6778</v>
      </c>
      <c r="E3475" s="508"/>
      <c r="F3475" s="508"/>
    </row>
    <row r="3476" spans="1:6" x14ac:dyDescent="0.25">
      <c r="A3476" s="508"/>
      <c r="B3476" s="508"/>
      <c r="C3476" s="508"/>
      <c r="D3476" s="444" t="s">
        <v>6778</v>
      </c>
      <c r="E3476" s="508"/>
      <c r="F3476" s="508"/>
    </row>
    <row r="3477" spans="1:6" x14ac:dyDescent="0.25">
      <c r="A3477" s="508"/>
      <c r="B3477" s="508"/>
      <c r="C3477" s="508"/>
      <c r="D3477" s="444" t="s">
        <v>6778</v>
      </c>
      <c r="E3477" s="508"/>
      <c r="F3477" s="508"/>
    </row>
    <row r="3478" spans="1:6" x14ac:dyDescent="0.25">
      <c r="A3478" s="508"/>
      <c r="B3478" s="508"/>
      <c r="C3478" s="508"/>
      <c r="D3478" s="444" t="s">
        <v>6778</v>
      </c>
      <c r="E3478" s="508"/>
      <c r="F3478" s="508"/>
    </row>
    <row r="3479" spans="1:6" x14ac:dyDescent="0.25">
      <c r="A3479" s="508"/>
      <c r="B3479" s="508"/>
      <c r="C3479" s="508"/>
      <c r="D3479" s="444" t="s">
        <v>6778</v>
      </c>
      <c r="E3479" s="508"/>
      <c r="F3479" s="508"/>
    </row>
    <row r="3480" spans="1:6" x14ac:dyDescent="0.25">
      <c r="A3480" s="508"/>
      <c r="B3480" s="508"/>
      <c r="C3480" s="508"/>
      <c r="D3480" s="444" t="s">
        <v>6778</v>
      </c>
      <c r="E3480" s="508"/>
      <c r="F3480" s="508"/>
    </row>
    <row r="3481" spans="1:6" x14ac:dyDescent="0.25">
      <c r="A3481" s="508"/>
      <c r="B3481" s="508"/>
      <c r="C3481" s="508"/>
      <c r="D3481" s="444" t="s">
        <v>6778</v>
      </c>
      <c r="E3481" s="508"/>
      <c r="F3481" s="508"/>
    </row>
    <row r="3482" spans="1:6" x14ac:dyDescent="0.25">
      <c r="A3482" s="508"/>
      <c r="B3482" s="508"/>
      <c r="C3482" s="508"/>
      <c r="D3482" s="444" t="s">
        <v>6778</v>
      </c>
      <c r="E3482" s="508"/>
      <c r="F3482" s="508"/>
    </row>
    <row r="3483" spans="1:6" x14ac:dyDescent="0.25">
      <c r="A3483" s="508"/>
      <c r="B3483" s="508"/>
      <c r="C3483" s="508"/>
      <c r="D3483" s="444" t="s">
        <v>6778</v>
      </c>
      <c r="E3483" s="508"/>
      <c r="F3483" s="508"/>
    </row>
    <row r="3484" spans="1:6" x14ac:dyDescent="0.25">
      <c r="A3484" s="508"/>
      <c r="B3484" s="508"/>
      <c r="C3484" s="508"/>
      <c r="D3484" s="444" t="s">
        <v>6778</v>
      </c>
      <c r="E3484" s="508"/>
      <c r="F3484" s="508"/>
    </row>
    <row r="3485" spans="1:6" x14ac:dyDescent="0.25">
      <c r="A3485" s="508"/>
      <c r="B3485" s="508"/>
      <c r="C3485" s="508"/>
      <c r="D3485" s="444" t="s">
        <v>6778</v>
      </c>
      <c r="E3485" s="508"/>
      <c r="F3485" s="508"/>
    </row>
    <row r="3486" spans="1:6" x14ac:dyDescent="0.25">
      <c r="A3486" s="508"/>
      <c r="B3486" s="508"/>
      <c r="C3486" s="508"/>
      <c r="D3486" s="444" t="s">
        <v>6778</v>
      </c>
      <c r="E3486" s="508"/>
      <c r="F3486" s="508"/>
    </row>
    <row r="3487" spans="1:6" x14ac:dyDescent="0.25">
      <c r="A3487" s="508"/>
      <c r="B3487" s="508"/>
      <c r="C3487" s="508"/>
      <c r="D3487" s="444" t="s">
        <v>6778</v>
      </c>
      <c r="E3487" s="508"/>
      <c r="F3487" s="508"/>
    </row>
    <row r="3488" spans="1:6" x14ac:dyDescent="0.25">
      <c r="A3488" s="508"/>
      <c r="B3488" s="508"/>
      <c r="C3488" s="508"/>
      <c r="D3488" s="444" t="s">
        <v>6778</v>
      </c>
      <c r="E3488" s="508"/>
      <c r="F3488" s="508"/>
    </row>
    <row r="3489" spans="1:6" x14ac:dyDescent="0.25">
      <c r="A3489" s="508"/>
      <c r="B3489" s="508"/>
      <c r="C3489" s="508"/>
      <c r="D3489" s="444" t="s">
        <v>6778</v>
      </c>
      <c r="E3489" s="508"/>
      <c r="F3489" s="508"/>
    </row>
    <row r="3490" spans="1:6" x14ac:dyDescent="0.25">
      <c r="A3490" s="508"/>
      <c r="B3490" s="508"/>
      <c r="C3490" s="508"/>
      <c r="D3490" s="444" t="s">
        <v>6778</v>
      </c>
      <c r="E3490" s="508"/>
      <c r="F3490" s="508"/>
    </row>
    <row r="3491" spans="1:6" x14ac:dyDescent="0.25">
      <c r="A3491" s="508"/>
      <c r="B3491" s="508"/>
      <c r="C3491" s="508"/>
      <c r="D3491" s="444" t="s">
        <v>6778</v>
      </c>
      <c r="E3491" s="508"/>
      <c r="F3491" s="508"/>
    </row>
    <row r="3492" spans="1:6" x14ac:dyDescent="0.25">
      <c r="A3492" s="508"/>
      <c r="B3492" s="508"/>
      <c r="C3492" s="508"/>
      <c r="D3492" s="444" t="s">
        <v>6778</v>
      </c>
      <c r="E3492" s="508"/>
      <c r="F3492" s="508"/>
    </row>
    <row r="3493" spans="1:6" x14ac:dyDescent="0.25">
      <c r="A3493" s="508"/>
      <c r="B3493" s="508"/>
      <c r="C3493" s="508"/>
      <c r="D3493" s="444" t="s">
        <v>6778</v>
      </c>
      <c r="E3493" s="508"/>
      <c r="F3493" s="508"/>
    </row>
    <row r="3494" spans="1:6" x14ac:dyDescent="0.25">
      <c r="A3494" s="508"/>
      <c r="B3494" s="508"/>
      <c r="C3494" s="508"/>
      <c r="D3494" s="444" t="s">
        <v>6778</v>
      </c>
      <c r="E3494" s="508"/>
      <c r="F3494" s="508"/>
    </row>
    <row r="3495" spans="1:6" x14ac:dyDescent="0.25">
      <c r="A3495" s="508"/>
      <c r="B3495" s="508"/>
      <c r="C3495" s="508"/>
      <c r="D3495" s="444" t="s">
        <v>6778</v>
      </c>
      <c r="E3495" s="508"/>
      <c r="F3495" s="508"/>
    </row>
    <row r="3496" spans="1:6" x14ac:dyDescent="0.25">
      <c r="A3496" s="508"/>
      <c r="B3496" s="508"/>
      <c r="C3496" s="508"/>
      <c r="D3496" s="444" t="s">
        <v>6778</v>
      </c>
      <c r="E3496" s="508"/>
      <c r="F3496" s="508"/>
    </row>
    <row r="3497" spans="1:6" x14ac:dyDescent="0.25">
      <c r="A3497" s="508"/>
      <c r="B3497" s="508"/>
      <c r="C3497" s="508"/>
      <c r="D3497" s="444" t="s">
        <v>6778</v>
      </c>
      <c r="E3497" s="508"/>
      <c r="F3497" s="508"/>
    </row>
    <row r="3498" spans="1:6" x14ac:dyDescent="0.25">
      <c r="A3498" s="508"/>
      <c r="B3498" s="508"/>
      <c r="C3498" s="508"/>
      <c r="D3498" s="444" t="s">
        <v>6778</v>
      </c>
      <c r="E3498" s="508"/>
      <c r="F3498" s="508"/>
    </row>
    <row r="3499" spans="1:6" x14ac:dyDescent="0.25">
      <c r="A3499" s="508"/>
      <c r="B3499" s="508"/>
      <c r="C3499" s="508"/>
      <c r="D3499" s="444" t="s">
        <v>6778</v>
      </c>
      <c r="E3499" s="508"/>
      <c r="F3499" s="508"/>
    </row>
    <row r="3500" spans="1:6" x14ac:dyDescent="0.25">
      <c r="A3500" s="508"/>
      <c r="B3500" s="508"/>
      <c r="C3500" s="508"/>
      <c r="D3500" s="444" t="s">
        <v>6778</v>
      </c>
      <c r="E3500" s="508"/>
      <c r="F3500" s="508"/>
    </row>
    <row r="3501" spans="1:6" x14ac:dyDescent="0.25">
      <c r="A3501" s="508"/>
      <c r="B3501" s="508"/>
      <c r="C3501" s="508"/>
      <c r="D3501" s="444" t="s">
        <v>6778</v>
      </c>
      <c r="E3501" s="508"/>
      <c r="F3501" s="508"/>
    </row>
    <row r="3502" spans="1:6" x14ac:dyDescent="0.25">
      <c r="A3502" s="508"/>
      <c r="B3502" s="508"/>
      <c r="C3502" s="508"/>
      <c r="D3502" s="444" t="s">
        <v>6778</v>
      </c>
      <c r="E3502" s="508"/>
      <c r="F3502" s="508"/>
    </row>
    <row r="3503" spans="1:6" x14ac:dyDescent="0.25">
      <c r="A3503" s="508"/>
      <c r="B3503" s="508"/>
      <c r="C3503" s="508"/>
      <c r="D3503" s="444" t="s">
        <v>6778</v>
      </c>
      <c r="E3503" s="508"/>
      <c r="F3503" s="508"/>
    </row>
    <row r="3504" spans="1:6" x14ac:dyDescent="0.25">
      <c r="A3504" s="508"/>
      <c r="B3504" s="508"/>
      <c r="C3504" s="508"/>
      <c r="D3504" s="444" t="s">
        <v>6778</v>
      </c>
      <c r="E3504" s="508"/>
      <c r="F3504" s="508"/>
    </row>
    <row r="3505" spans="1:6" x14ac:dyDescent="0.25">
      <c r="A3505" s="508"/>
      <c r="B3505" s="508"/>
      <c r="C3505" s="508"/>
      <c r="D3505" s="444" t="s">
        <v>6778</v>
      </c>
      <c r="E3505" s="508"/>
      <c r="F3505" s="508"/>
    </row>
    <row r="3506" spans="1:6" x14ac:dyDescent="0.25">
      <c r="A3506" s="508"/>
      <c r="B3506" s="508"/>
      <c r="C3506" s="508"/>
      <c r="D3506" s="444" t="s">
        <v>6778</v>
      </c>
      <c r="E3506" s="508"/>
      <c r="F3506" s="508"/>
    </row>
    <row r="3507" spans="1:6" x14ac:dyDescent="0.25">
      <c r="A3507" s="508"/>
      <c r="B3507" s="508"/>
      <c r="C3507" s="508"/>
      <c r="D3507" s="444" t="s">
        <v>6778</v>
      </c>
      <c r="E3507" s="508"/>
      <c r="F3507" s="508"/>
    </row>
    <row r="3508" spans="1:6" x14ac:dyDescent="0.25">
      <c r="A3508" s="508"/>
      <c r="B3508" s="508"/>
      <c r="C3508" s="508"/>
      <c r="D3508" s="444" t="s">
        <v>6778</v>
      </c>
      <c r="E3508" s="508"/>
      <c r="F3508" s="508"/>
    </row>
    <row r="3509" spans="1:6" x14ac:dyDescent="0.25">
      <c r="A3509" s="508"/>
      <c r="B3509" s="508"/>
      <c r="C3509" s="508"/>
      <c r="D3509" s="444" t="s">
        <v>6778</v>
      </c>
      <c r="E3509" s="508"/>
      <c r="F3509" s="508"/>
    </row>
    <row r="3510" spans="1:6" x14ac:dyDescent="0.25">
      <c r="A3510" s="508"/>
      <c r="B3510" s="508"/>
      <c r="C3510" s="508"/>
      <c r="D3510" s="444" t="s">
        <v>6778</v>
      </c>
      <c r="E3510" s="508"/>
      <c r="F3510" s="508"/>
    </row>
    <row r="3511" spans="1:6" x14ac:dyDescent="0.25">
      <c r="A3511" s="508"/>
      <c r="B3511" s="508"/>
      <c r="C3511" s="508"/>
      <c r="D3511" s="444" t="s">
        <v>6778</v>
      </c>
      <c r="E3511" s="508"/>
      <c r="F3511" s="508"/>
    </row>
    <row r="3512" spans="1:6" x14ac:dyDescent="0.25">
      <c r="A3512" s="508"/>
      <c r="B3512" s="508"/>
      <c r="C3512" s="508"/>
      <c r="D3512" s="444" t="s">
        <v>6778</v>
      </c>
      <c r="E3512" s="508"/>
      <c r="F3512" s="508"/>
    </row>
    <row r="3513" spans="1:6" x14ac:dyDescent="0.25">
      <c r="A3513" s="508"/>
      <c r="B3513" s="508"/>
      <c r="C3513" s="508"/>
      <c r="D3513" s="444" t="s">
        <v>6778</v>
      </c>
      <c r="E3513" s="508"/>
      <c r="F3513" s="508"/>
    </row>
    <row r="3514" spans="1:6" x14ac:dyDescent="0.25">
      <c r="A3514" s="508"/>
      <c r="B3514" s="508"/>
      <c r="C3514" s="508"/>
      <c r="D3514" s="444" t="s">
        <v>6778</v>
      </c>
      <c r="E3514" s="508"/>
      <c r="F3514" s="508"/>
    </row>
    <row r="3515" spans="1:6" x14ac:dyDescent="0.25">
      <c r="A3515" s="508"/>
      <c r="B3515" s="508"/>
      <c r="C3515" s="508"/>
      <c r="D3515" s="444" t="s">
        <v>6778</v>
      </c>
      <c r="E3515" s="508"/>
      <c r="F3515" s="508"/>
    </row>
    <row r="3516" spans="1:6" x14ac:dyDescent="0.25">
      <c r="A3516" s="508"/>
      <c r="B3516" s="508"/>
      <c r="C3516" s="508"/>
      <c r="D3516" s="444" t="s">
        <v>6778</v>
      </c>
      <c r="E3516" s="508"/>
      <c r="F3516" s="508"/>
    </row>
    <row r="3517" spans="1:6" x14ac:dyDescent="0.25">
      <c r="A3517" s="508"/>
      <c r="B3517" s="508"/>
      <c r="C3517" s="508"/>
      <c r="D3517" s="444" t="s">
        <v>6778</v>
      </c>
      <c r="E3517" s="508"/>
      <c r="F3517" s="508"/>
    </row>
    <row r="3518" spans="1:6" x14ac:dyDescent="0.25">
      <c r="A3518" s="508"/>
      <c r="B3518" s="508"/>
      <c r="C3518" s="508"/>
      <c r="D3518" s="444" t="s">
        <v>6778</v>
      </c>
      <c r="E3518" s="508"/>
      <c r="F3518" s="508"/>
    </row>
    <row r="3519" spans="1:6" x14ac:dyDescent="0.25">
      <c r="A3519" s="508"/>
      <c r="B3519" s="508"/>
      <c r="C3519" s="508"/>
      <c r="D3519" s="444" t="s">
        <v>6778</v>
      </c>
      <c r="E3519" s="508"/>
      <c r="F3519" s="508"/>
    </row>
    <row r="3520" spans="1:6" x14ac:dyDescent="0.25">
      <c r="A3520" s="508"/>
      <c r="B3520" s="508"/>
      <c r="C3520" s="508"/>
      <c r="D3520" s="444" t="s">
        <v>6778</v>
      </c>
      <c r="E3520" s="508"/>
      <c r="F3520" s="508"/>
    </row>
    <row r="3521" spans="1:6" x14ac:dyDescent="0.25">
      <c r="A3521" s="508"/>
      <c r="B3521" s="508"/>
      <c r="C3521" s="508"/>
      <c r="D3521" s="444" t="s">
        <v>6778</v>
      </c>
      <c r="E3521" s="508"/>
      <c r="F3521" s="508"/>
    </row>
    <row r="3522" spans="1:6" x14ac:dyDescent="0.25">
      <c r="A3522" s="508"/>
      <c r="B3522" s="508"/>
      <c r="C3522" s="508"/>
      <c r="D3522" s="444" t="s">
        <v>6778</v>
      </c>
      <c r="E3522" s="508"/>
      <c r="F3522" s="508"/>
    </row>
    <row r="3523" spans="1:6" x14ac:dyDescent="0.25">
      <c r="A3523" s="508"/>
      <c r="B3523" s="508"/>
      <c r="C3523" s="508"/>
      <c r="D3523" s="444" t="s">
        <v>6778</v>
      </c>
      <c r="E3523" s="508"/>
      <c r="F3523" s="508"/>
    </row>
    <row r="3524" spans="1:6" x14ac:dyDescent="0.25">
      <c r="A3524" s="508"/>
      <c r="B3524" s="508"/>
      <c r="C3524" s="508"/>
      <c r="D3524" s="444" t="s">
        <v>6778</v>
      </c>
      <c r="E3524" s="508"/>
      <c r="F3524" s="508"/>
    </row>
    <row r="3525" spans="1:6" x14ac:dyDescent="0.25">
      <c r="A3525" s="508"/>
      <c r="B3525" s="508"/>
      <c r="C3525" s="508"/>
      <c r="D3525" s="444" t="s">
        <v>6778</v>
      </c>
      <c r="E3525" s="508"/>
      <c r="F3525" s="508"/>
    </row>
    <row r="3526" spans="1:6" x14ac:dyDescent="0.25">
      <c r="A3526" s="508"/>
      <c r="B3526" s="508"/>
      <c r="C3526" s="508"/>
      <c r="D3526" s="444" t="s">
        <v>6778</v>
      </c>
      <c r="E3526" s="508"/>
      <c r="F3526" s="508"/>
    </row>
    <row r="3527" spans="1:6" x14ac:dyDescent="0.25">
      <c r="A3527" s="508"/>
      <c r="B3527" s="508"/>
      <c r="C3527" s="508"/>
      <c r="D3527" s="444" t="s">
        <v>6778</v>
      </c>
      <c r="E3527" s="508"/>
      <c r="F3527" s="508"/>
    </row>
    <row r="3528" spans="1:6" x14ac:dyDescent="0.25">
      <c r="A3528" s="508"/>
      <c r="B3528" s="508"/>
      <c r="C3528" s="508"/>
      <c r="D3528" s="444" t="s">
        <v>6778</v>
      </c>
      <c r="E3528" s="508"/>
      <c r="F3528" s="508"/>
    </row>
    <row r="3529" spans="1:6" x14ac:dyDescent="0.25">
      <c r="A3529" s="508"/>
      <c r="B3529" s="508"/>
      <c r="C3529" s="508"/>
      <c r="D3529" s="444" t="s">
        <v>6778</v>
      </c>
      <c r="E3529" s="508"/>
      <c r="F3529" s="508"/>
    </row>
    <row r="3530" spans="1:6" x14ac:dyDescent="0.25">
      <c r="A3530" s="508"/>
      <c r="B3530" s="508"/>
      <c r="C3530" s="508"/>
      <c r="D3530" s="444" t="s">
        <v>6778</v>
      </c>
      <c r="E3530" s="508"/>
      <c r="F3530" s="508"/>
    </row>
    <row r="3531" spans="1:6" x14ac:dyDescent="0.25">
      <c r="A3531" s="508"/>
      <c r="B3531" s="508"/>
      <c r="C3531" s="508"/>
      <c r="D3531" s="444" t="s">
        <v>6778</v>
      </c>
      <c r="E3531" s="508"/>
      <c r="F3531" s="508"/>
    </row>
    <row r="3532" spans="1:6" x14ac:dyDescent="0.25">
      <c r="A3532" s="508"/>
      <c r="B3532" s="508"/>
      <c r="C3532" s="508"/>
      <c r="D3532" s="444" t="s">
        <v>6778</v>
      </c>
      <c r="E3532" s="508"/>
      <c r="F3532" s="508"/>
    </row>
    <row r="3533" spans="1:6" x14ac:dyDescent="0.25">
      <c r="A3533" s="508"/>
      <c r="B3533" s="508"/>
      <c r="C3533" s="508"/>
      <c r="D3533" s="444" t="s">
        <v>6778</v>
      </c>
      <c r="E3533" s="508"/>
      <c r="F3533" s="508"/>
    </row>
    <row r="3534" spans="1:6" x14ac:dyDescent="0.25">
      <c r="A3534" s="508"/>
      <c r="B3534" s="508"/>
      <c r="C3534" s="508"/>
      <c r="D3534" s="444" t="s">
        <v>6778</v>
      </c>
      <c r="E3534" s="508"/>
      <c r="F3534" s="508"/>
    </row>
    <row r="3535" spans="1:6" x14ac:dyDescent="0.25">
      <c r="A3535" s="508"/>
      <c r="B3535" s="508"/>
      <c r="C3535" s="508"/>
      <c r="D3535" s="444" t="s">
        <v>6778</v>
      </c>
      <c r="E3535" s="508"/>
      <c r="F3535" s="508"/>
    </row>
    <row r="3536" spans="1:6" x14ac:dyDescent="0.25">
      <c r="A3536" s="508"/>
      <c r="B3536" s="508"/>
      <c r="C3536" s="508"/>
      <c r="D3536" s="444" t="s">
        <v>6778</v>
      </c>
      <c r="E3536" s="508"/>
      <c r="F3536" s="508"/>
    </row>
    <row r="3537" spans="1:6" x14ac:dyDescent="0.25">
      <c r="A3537" s="508"/>
      <c r="B3537" s="508"/>
      <c r="C3537" s="508"/>
      <c r="D3537" s="444" t="s">
        <v>6778</v>
      </c>
      <c r="E3537" s="508"/>
      <c r="F3537" s="508"/>
    </row>
    <row r="3538" spans="1:6" x14ac:dyDescent="0.25">
      <c r="A3538" s="508"/>
      <c r="B3538" s="508"/>
      <c r="C3538" s="508"/>
      <c r="D3538" s="444" t="s">
        <v>6778</v>
      </c>
      <c r="E3538" s="508"/>
      <c r="F3538" s="508"/>
    </row>
    <row r="3539" spans="1:6" x14ac:dyDescent="0.25">
      <c r="A3539" s="508"/>
      <c r="B3539" s="508"/>
      <c r="C3539" s="508"/>
      <c r="D3539" s="444" t="s">
        <v>6778</v>
      </c>
      <c r="E3539" s="508"/>
      <c r="F3539" s="508"/>
    </row>
    <row r="3540" spans="1:6" x14ac:dyDescent="0.25">
      <c r="A3540" s="508"/>
      <c r="B3540" s="508"/>
      <c r="C3540" s="508"/>
      <c r="D3540" s="444" t="s">
        <v>6778</v>
      </c>
      <c r="E3540" s="508"/>
      <c r="F3540" s="508"/>
    </row>
    <row r="3541" spans="1:6" x14ac:dyDescent="0.25">
      <c r="A3541" s="508"/>
      <c r="B3541" s="508"/>
      <c r="C3541" s="508"/>
      <c r="D3541" s="444" t="s">
        <v>6778</v>
      </c>
      <c r="E3541" s="508"/>
      <c r="F3541" s="508"/>
    </row>
    <row r="3542" spans="1:6" x14ac:dyDescent="0.25">
      <c r="A3542" s="508"/>
      <c r="B3542" s="508"/>
      <c r="C3542" s="508"/>
      <c r="D3542" s="444" t="s">
        <v>6778</v>
      </c>
      <c r="E3542" s="508"/>
      <c r="F3542" s="508"/>
    </row>
    <row r="3543" spans="1:6" x14ac:dyDescent="0.25">
      <c r="A3543" s="508"/>
      <c r="B3543" s="508"/>
      <c r="C3543" s="508"/>
      <c r="D3543" s="444" t="s">
        <v>6778</v>
      </c>
      <c r="E3543" s="508"/>
      <c r="F3543" s="508"/>
    </row>
    <row r="3544" spans="1:6" x14ac:dyDescent="0.25">
      <c r="A3544" s="508"/>
      <c r="B3544" s="508"/>
      <c r="C3544" s="508"/>
      <c r="D3544" s="444" t="s">
        <v>6778</v>
      </c>
      <c r="E3544" s="508"/>
      <c r="F3544" s="508"/>
    </row>
    <row r="3545" spans="1:6" x14ac:dyDescent="0.25">
      <c r="A3545" s="508"/>
      <c r="B3545" s="508"/>
      <c r="C3545" s="508"/>
      <c r="D3545" s="444" t="s">
        <v>6778</v>
      </c>
      <c r="E3545" s="508"/>
      <c r="F3545" s="508"/>
    </row>
    <row r="3546" spans="1:6" x14ac:dyDescent="0.25">
      <c r="A3546" s="508"/>
      <c r="B3546" s="508"/>
      <c r="C3546" s="508"/>
      <c r="D3546" s="444" t="s">
        <v>6778</v>
      </c>
      <c r="E3546" s="508"/>
      <c r="F3546" s="508"/>
    </row>
    <row r="3547" spans="1:6" x14ac:dyDescent="0.25">
      <c r="A3547" s="508"/>
      <c r="B3547" s="508"/>
      <c r="C3547" s="508"/>
      <c r="D3547" s="444" t="s">
        <v>6778</v>
      </c>
      <c r="E3547" s="508"/>
      <c r="F3547" s="508"/>
    </row>
    <row r="3548" spans="1:6" x14ac:dyDescent="0.25">
      <c r="A3548" s="508"/>
      <c r="B3548" s="508"/>
      <c r="C3548" s="508"/>
      <c r="D3548" s="444" t="s">
        <v>6778</v>
      </c>
      <c r="E3548" s="508"/>
      <c r="F3548" s="508"/>
    </row>
    <row r="3549" spans="1:6" x14ac:dyDescent="0.25">
      <c r="A3549" s="508"/>
      <c r="B3549" s="508"/>
      <c r="C3549" s="508"/>
      <c r="D3549" s="444" t="s">
        <v>6778</v>
      </c>
      <c r="E3549" s="508"/>
      <c r="F3549" s="508"/>
    </row>
    <row r="3550" spans="1:6" x14ac:dyDescent="0.25">
      <c r="A3550" s="508"/>
      <c r="B3550" s="508"/>
      <c r="C3550" s="508"/>
      <c r="D3550" s="444" t="s">
        <v>6778</v>
      </c>
      <c r="E3550" s="508"/>
      <c r="F3550" s="508"/>
    </row>
    <row r="3551" spans="1:6" x14ac:dyDescent="0.25">
      <c r="A3551" s="508"/>
      <c r="B3551" s="508"/>
      <c r="C3551" s="508"/>
      <c r="D3551" s="444" t="s">
        <v>6778</v>
      </c>
      <c r="E3551" s="508"/>
      <c r="F3551" s="508"/>
    </row>
    <row r="3552" spans="1:6" x14ac:dyDescent="0.25">
      <c r="A3552" s="508"/>
      <c r="B3552" s="508"/>
      <c r="C3552" s="508"/>
      <c r="D3552" s="444" t="s">
        <v>6778</v>
      </c>
      <c r="E3552" s="508"/>
      <c r="F3552" s="508"/>
    </row>
    <row r="3553" spans="1:6" x14ac:dyDescent="0.25">
      <c r="A3553" s="508"/>
      <c r="B3553" s="508"/>
      <c r="C3553" s="508"/>
      <c r="D3553" s="444" t="s">
        <v>6778</v>
      </c>
      <c r="E3553" s="508"/>
      <c r="F3553" s="508"/>
    </row>
    <row r="3554" spans="1:6" x14ac:dyDescent="0.25">
      <c r="A3554" s="508"/>
      <c r="B3554" s="508"/>
      <c r="C3554" s="508"/>
      <c r="D3554" s="444" t="s">
        <v>6778</v>
      </c>
      <c r="E3554" s="508"/>
      <c r="F3554" s="508"/>
    </row>
    <row r="3555" spans="1:6" x14ac:dyDescent="0.25">
      <c r="A3555" s="508"/>
      <c r="B3555" s="508"/>
      <c r="C3555" s="508"/>
      <c r="D3555" s="444" t="s">
        <v>6778</v>
      </c>
      <c r="E3555" s="508"/>
      <c r="F3555" s="508"/>
    </row>
    <row r="3556" spans="1:6" x14ac:dyDescent="0.25">
      <c r="A3556" s="508"/>
      <c r="B3556" s="508"/>
      <c r="C3556" s="508"/>
      <c r="D3556" s="444" t="s">
        <v>6778</v>
      </c>
      <c r="E3556" s="508"/>
      <c r="F3556" s="508"/>
    </row>
    <row r="3557" spans="1:6" x14ac:dyDescent="0.25">
      <c r="A3557" s="508"/>
      <c r="B3557" s="508"/>
      <c r="C3557" s="508"/>
      <c r="D3557" s="444" t="s">
        <v>6778</v>
      </c>
      <c r="E3557" s="508"/>
      <c r="F3557" s="508"/>
    </row>
    <row r="3558" spans="1:6" x14ac:dyDescent="0.25">
      <c r="A3558" s="508"/>
      <c r="B3558" s="508"/>
      <c r="C3558" s="508"/>
      <c r="D3558" s="444" t="s">
        <v>6778</v>
      </c>
      <c r="E3558" s="508"/>
      <c r="F3558" s="508"/>
    </row>
    <row r="3559" spans="1:6" x14ac:dyDescent="0.25">
      <c r="A3559" s="508"/>
      <c r="B3559" s="508"/>
      <c r="C3559" s="508"/>
      <c r="D3559" s="444" t="s">
        <v>6778</v>
      </c>
      <c r="E3559" s="508"/>
      <c r="F3559" s="508"/>
    </row>
    <row r="3560" spans="1:6" x14ac:dyDescent="0.25">
      <c r="A3560" s="508"/>
      <c r="B3560" s="508"/>
      <c r="C3560" s="508"/>
      <c r="D3560" s="444" t="s">
        <v>6778</v>
      </c>
      <c r="E3560" s="508"/>
      <c r="F3560" s="508"/>
    </row>
    <row r="3561" spans="1:6" x14ac:dyDescent="0.25">
      <c r="A3561" s="508"/>
      <c r="B3561" s="508"/>
      <c r="C3561" s="508"/>
      <c r="D3561" s="444" t="s">
        <v>6778</v>
      </c>
      <c r="E3561" s="508"/>
      <c r="F3561" s="508"/>
    </row>
    <row r="3562" spans="1:6" x14ac:dyDescent="0.25">
      <c r="A3562" s="508"/>
      <c r="B3562" s="508"/>
      <c r="C3562" s="508"/>
      <c r="D3562" s="444" t="s">
        <v>6778</v>
      </c>
      <c r="E3562" s="508"/>
      <c r="F3562" s="508"/>
    </row>
    <row r="3563" spans="1:6" x14ac:dyDescent="0.25">
      <c r="A3563" s="508"/>
      <c r="B3563" s="508"/>
      <c r="C3563" s="508"/>
      <c r="D3563" s="444" t="s">
        <v>6778</v>
      </c>
      <c r="E3563" s="508"/>
      <c r="F3563" s="508"/>
    </row>
    <row r="3564" spans="1:6" x14ac:dyDescent="0.25">
      <c r="A3564" s="508"/>
      <c r="B3564" s="508"/>
      <c r="C3564" s="508"/>
      <c r="D3564" s="444" t="s">
        <v>6778</v>
      </c>
      <c r="E3564" s="508"/>
      <c r="F3564" s="508"/>
    </row>
    <row r="3565" spans="1:6" x14ac:dyDescent="0.25">
      <c r="A3565" s="508"/>
      <c r="B3565" s="508"/>
      <c r="C3565" s="508"/>
      <c r="D3565" s="444" t="s">
        <v>6778</v>
      </c>
      <c r="E3565" s="508"/>
      <c r="F3565" s="508"/>
    </row>
    <row r="3566" spans="1:6" x14ac:dyDescent="0.25">
      <c r="A3566" s="508"/>
      <c r="B3566" s="508"/>
      <c r="C3566" s="508"/>
      <c r="D3566" s="444" t="s">
        <v>6778</v>
      </c>
      <c r="E3566" s="508"/>
      <c r="F3566" s="508"/>
    </row>
    <row r="3567" spans="1:6" x14ac:dyDescent="0.25">
      <c r="A3567" s="508"/>
      <c r="B3567" s="508"/>
      <c r="C3567" s="508"/>
      <c r="D3567" s="444" t="s">
        <v>6778</v>
      </c>
      <c r="E3567" s="508"/>
      <c r="F3567" s="508"/>
    </row>
    <row r="3568" spans="1:6" x14ac:dyDescent="0.25">
      <c r="A3568" s="508"/>
      <c r="B3568" s="508"/>
      <c r="C3568" s="508"/>
      <c r="D3568" s="444" t="s">
        <v>6778</v>
      </c>
      <c r="E3568" s="508"/>
      <c r="F3568" s="508"/>
    </row>
    <row r="3569" spans="1:6" x14ac:dyDescent="0.25">
      <c r="A3569" s="508"/>
      <c r="B3569" s="508"/>
      <c r="C3569" s="508"/>
      <c r="D3569" s="444" t="s">
        <v>6778</v>
      </c>
      <c r="E3569" s="508"/>
      <c r="F3569" s="508"/>
    </row>
    <row r="3570" spans="1:6" x14ac:dyDescent="0.25">
      <c r="A3570" s="508"/>
      <c r="B3570" s="508"/>
      <c r="C3570" s="508"/>
      <c r="D3570" s="444" t="s">
        <v>6778</v>
      </c>
      <c r="E3570" s="508"/>
      <c r="F3570" s="508"/>
    </row>
    <row r="3571" spans="1:6" x14ac:dyDescent="0.25">
      <c r="A3571" s="508"/>
      <c r="B3571" s="508"/>
      <c r="C3571" s="508"/>
      <c r="D3571" s="444" t="s">
        <v>6778</v>
      </c>
      <c r="E3571" s="508"/>
      <c r="F3571" s="508"/>
    </row>
    <row r="3572" spans="1:6" x14ac:dyDescent="0.25">
      <c r="A3572" s="508"/>
      <c r="B3572" s="508"/>
      <c r="C3572" s="508"/>
      <c r="D3572" s="444" t="s">
        <v>6778</v>
      </c>
      <c r="E3572" s="508"/>
      <c r="F3572" s="508"/>
    </row>
    <row r="3573" spans="1:6" x14ac:dyDescent="0.25">
      <c r="A3573" s="508"/>
      <c r="B3573" s="508"/>
      <c r="C3573" s="508"/>
      <c r="D3573" s="444" t="s">
        <v>6778</v>
      </c>
      <c r="E3573" s="508"/>
      <c r="F3573" s="508"/>
    </row>
    <row r="3574" spans="1:6" x14ac:dyDescent="0.25">
      <c r="A3574" s="508"/>
      <c r="B3574" s="508"/>
      <c r="C3574" s="508"/>
      <c r="D3574" s="444" t="s">
        <v>6778</v>
      </c>
      <c r="E3574" s="508"/>
      <c r="F3574" s="508"/>
    </row>
    <row r="3575" spans="1:6" x14ac:dyDescent="0.25">
      <c r="A3575" s="508"/>
      <c r="B3575" s="508"/>
      <c r="C3575" s="508"/>
      <c r="D3575" s="444" t="s">
        <v>6778</v>
      </c>
      <c r="E3575" s="508"/>
      <c r="F3575" s="508"/>
    </row>
    <row r="3576" spans="1:6" x14ac:dyDescent="0.25">
      <c r="A3576" s="508"/>
      <c r="B3576" s="508"/>
      <c r="C3576" s="508"/>
      <c r="D3576" s="444" t="s">
        <v>6778</v>
      </c>
      <c r="E3576" s="508"/>
      <c r="F3576" s="508"/>
    </row>
    <row r="3577" spans="1:6" x14ac:dyDescent="0.25">
      <c r="A3577" s="508"/>
      <c r="B3577" s="508"/>
      <c r="C3577" s="508"/>
      <c r="D3577" s="444" t="s">
        <v>6778</v>
      </c>
      <c r="E3577" s="508"/>
      <c r="F3577" s="508"/>
    </row>
    <row r="3578" spans="1:6" x14ac:dyDescent="0.25">
      <c r="A3578" s="508"/>
      <c r="B3578" s="508"/>
      <c r="C3578" s="508"/>
      <c r="D3578" s="444" t="s">
        <v>6778</v>
      </c>
      <c r="E3578" s="508"/>
      <c r="F3578" s="508"/>
    </row>
    <row r="3579" spans="1:6" x14ac:dyDescent="0.25">
      <c r="A3579" s="508"/>
      <c r="B3579" s="508"/>
      <c r="C3579" s="508"/>
      <c r="D3579" s="444" t="s">
        <v>6778</v>
      </c>
      <c r="E3579" s="508"/>
      <c r="F3579" s="508"/>
    </row>
    <row r="3580" spans="1:6" x14ac:dyDescent="0.25">
      <c r="A3580" s="508"/>
      <c r="B3580" s="508"/>
      <c r="C3580" s="508"/>
      <c r="D3580" s="444" t="s">
        <v>6778</v>
      </c>
      <c r="E3580" s="508"/>
      <c r="F3580" s="508"/>
    </row>
    <row r="3581" spans="1:6" x14ac:dyDescent="0.25">
      <c r="A3581" s="508"/>
      <c r="B3581" s="508"/>
      <c r="C3581" s="508"/>
      <c r="D3581" s="444" t="s">
        <v>6778</v>
      </c>
      <c r="E3581" s="508"/>
      <c r="F3581" s="508"/>
    </row>
    <row r="3582" spans="1:6" x14ac:dyDescent="0.25">
      <c r="A3582" s="508"/>
      <c r="B3582" s="508"/>
      <c r="C3582" s="508"/>
      <c r="D3582" s="444" t="s">
        <v>6778</v>
      </c>
      <c r="E3582" s="508"/>
      <c r="F3582" s="508"/>
    </row>
    <row r="3583" spans="1:6" x14ac:dyDescent="0.25">
      <c r="A3583" s="508"/>
      <c r="B3583" s="508"/>
      <c r="C3583" s="508"/>
      <c r="D3583" s="444" t="s">
        <v>6778</v>
      </c>
      <c r="E3583" s="508"/>
      <c r="F3583" s="508"/>
    </row>
    <row r="3584" spans="1:6" x14ac:dyDescent="0.25">
      <c r="A3584" s="508"/>
      <c r="B3584" s="508"/>
      <c r="C3584" s="508"/>
      <c r="D3584" s="444" t="s">
        <v>6778</v>
      </c>
      <c r="E3584" s="508"/>
      <c r="F3584" s="508"/>
    </row>
    <row r="3585" spans="1:6" x14ac:dyDescent="0.25">
      <c r="A3585" s="508"/>
      <c r="B3585" s="508"/>
      <c r="C3585" s="508"/>
      <c r="D3585" s="444" t="s">
        <v>6778</v>
      </c>
      <c r="E3585" s="508"/>
      <c r="F3585" s="508"/>
    </row>
    <row r="3586" spans="1:6" x14ac:dyDescent="0.25">
      <c r="A3586" s="508"/>
      <c r="B3586" s="508"/>
      <c r="C3586" s="508"/>
      <c r="D3586" s="444" t="s">
        <v>6778</v>
      </c>
      <c r="E3586" s="508"/>
      <c r="F3586" s="508"/>
    </row>
    <row r="3587" spans="1:6" x14ac:dyDescent="0.25">
      <c r="A3587" s="508"/>
      <c r="B3587" s="508"/>
      <c r="C3587" s="508"/>
      <c r="D3587" s="444" t="s">
        <v>6778</v>
      </c>
      <c r="E3587" s="508"/>
      <c r="F3587" s="508"/>
    </row>
    <row r="3588" spans="1:6" x14ac:dyDescent="0.25">
      <c r="A3588" s="508"/>
      <c r="B3588" s="508"/>
      <c r="C3588" s="508"/>
      <c r="D3588" s="444" t="s">
        <v>6778</v>
      </c>
      <c r="E3588" s="508"/>
      <c r="F3588" s="508"/>
    </row>
    <row r="3589" spans="1:6" x14ac:dyDescent="0.25">
      <c r="A3589" s="508"/>
      <c r="B3589" s="508"/>
      <c r="C3589" s="508"/>
      <c r="D3589" s="444" t="s">
        <v>6778</v>
      </c>
      <c r="E3589" s="508"/>
      <c r="F3589" s="508"/>
    </row>
    <row r="3590" spans="1:6" x14ac:dyDescent="0.25">
      <c r="A3590" s="508"/>
      <c r="B3590" s="508"/>
      <c r="C3590" s="508"/>
      <c r="D3590" s="444" t="s">
        <v>6778</v>
      </c>
      <c r="E3590" s="508"/>
      <c r="F3590" s="508"/>
    </row>
    <row r="3591" spans="1:6" x14ac:dyDescent="0.25">
      <c r="A3591" s="508"/>
      <c r="B3591" s="508"/>
      <c r="C3591" s="508"/>
      <c r="D3591" s="444" t="s">
        <v>6778</v>
      </c>
      <c r="E3591" s="508"/>
      <c r="F3591" s="508"/>
    </row>
    <row r="3592" spans="1:6" x14ac:dyDescent="0.25">
      <c r="A3592" s="508"/>
      <c r="B3592" s="508"/>
      <c r="C3592" s="508"/>
      <c r="D3592" s="444" t="s">
        <v>6778</v>
      </c>
      <c r="E3592" s="508"/>
      <c r="F3592" s="508"/>
    </row>
    <row r="3593" spans="1:6" x14ac:dyDescent="0.25">
      <c r="A3593" s="508"/>
      <c r="B3593" s="508"/>
      <c r="C3593" s="508"/>
      <c r="D3593" s="444" t="s">
        <v>6778</v>
      </c>
      <c r="E3593" s="508"/>
      <c r="F3593" s="508"/>
    </row>
    <row r="3594" spans="1:6" x14ac:dyDescent="0.25">
      <c r="A3594" s="508"/>
      <c r="B3594" s="508"/>
      <c r="C3594" s="508"/>
      <c r="D3594" s="444" t="s">
        <v>6778</v>
      </c>
      <c r="E3594" s="508"/>
      <c r="F3594" s="508"/>
    </row>
    <row r="3595" spans="1:6" x14ac:dyDescent="0.25">
      <c r="A3595" s="508"/>
      <c r="B3595" s="508"/>
      <c r="C3595" s="508"/>
      <c r="D3595" s="444" t="s">
        <v>6778</v>
      </c>
      <c r="E3595" s="508"/>
      <c r="F3595" s="508"/>
    </row>
    <row r="3596" spans="1:6" x14ac:dyDescent="0.25">
      <c r="A3596" s="508"/>
      <c r="B3596" s="508"/>
      <c r="C3596" s="508"/>
      <c r="D3596" s="444" t="s">
        <v>6778</v>
      </c>
      <c r="E3596" s="508"/>
      <c r="F3596" s="508"/>
    </row>
    <row r="3597" spans="1:6" x14ac:dyDescent="0.25">
      <c r="A3597" s="508"/>
      <c r="B3597" s="508"/>
      <c r="C3597" s="508"/>
      <c r="D3597" s="444" t="s">
        <v>6778</v>
      </c>
      <c r="E3597" s="508"/>
      <c r="F3597" s="508"/>
    </row>
    <row r="3598" spans="1:6" x14ac:dyDescent="0.25">
      <c r="A3598" s="508"/>
      <c r="B3598" s="508"/>
      <c r="C3598" s="508"/>
      <c r="D3598" s="444" t="s">
        <v>6778</v>
      </c>
      <c r="E3598" s="508"/>
      <c r="F3598" s="508"/>
    </row>
    <row r="3599" spans="1:6" x14ac:dyDescent="0.25">
      <c r="A3599" s="508"/>
      <c r="B3599" s="508"/>
      <c r="C3599" s="508"/>
      <c r="D3599" s="444" t="s">
        <v>6778</v>
      </c>
      <c r="E3599" s="508"/>
      <c r="F3599" s="508"/>
    </row>
    <row r="3600" spans="1:6" x14ac:dyDescent="0.25">
      <c r="A3600" s="508"/>
      <c r="B3600" s="508"/>
      <c r="C3600" s="508"/>
      <c r="D3600" s="444" t="s">
        <v>6778</v>
      </c>
      <c r="E3600" s="508"/>
      <c r="F3600" s="508"/>
    </row>
    <row r="3601" spans="1:6" x14ac:dyDescent="0.25">
      <c r="A3601" s="508"/>
      <c r="B3601" s="508"/>
      <c r="C3601" s="508"/>
      <c r="D3601" s="444" t="s">
        <v>6778</v>
      </c>
      <c r="E3601" s="508"/>
      <c r="F3601" s="508"/>
    </row>
    <row r="3602" spans="1:6" x14ac:dyDescent="0.25">
      <c r="A3602" s="508"/>
      <c r="B3602" s="508"/>
      <c r="C3602" s="508"/>
      <c r="D3602" s="444" t="s">
        <v>6778</v>
      </c>
      <c r="E3602" s="508"/>
      <c r="F3602" s="508"/>
    </row>
    <row r="3603" spans="1:6" x14ac:dyDescent="0.25">
      <c r="A3603" s="508"/>
      <c r="B3603" s="508"/>
      <c r="C3603" s="508"/>
      <c r="D3603" s="444" t="s">
        <v>6778</v>
      </c>
      <c r="E3603" s="508"/>
      <c r="F3603" s="508"/>
    </row>
    <row r="3604" spans="1:6" x14ac:dyDescent="0.25">
      <c r="A3604" s="508"/>
      <c r="B3604" s="508"/>
      <c r="C3604" s="508"/>
      <c r="D3604" s="444" t="s">
        <v>6778</v>
      </c>
      <c r="E3604" s="508"/>
      <c r="F3604" s="508"/>
    </row>
    <row r="3605" spans="1:6" x14ac:dyDescent="0.25">
      <c r="A3605" s="508"/>
      <c r="B3605" s="508"/>
      <c r="C3605" s="508"/>
      <c r="D3605" s="444" t="s">
        <v>6778</v>
      </c>
      <c r="E3605" s="508"/>
      <c r="F3605" s="508"/>
    </row>
    <row r="3606" spans="1:6" x14ac:dyDescent="0.25">
      <c r="A3606" s="508"/>
      <c r="B3606" s="508"/>
      <c r="C3606" s="508"/>
      <c r="D3606" s="444" t="s">
        <v>6778</v>
      </c>
      <c r="E3606" s="508"/>
      <c r="F3606" s="508"/>
    </row>
    <row r="3607" spans="1:6" x14ac:dyDescent="0.25">
      <c r="A3607" s="508"/>
      <c r="B3607" s="508"/>
      <c r="C3607" s="508"/>
      <c r="D3607" s="444" t="s">
        <v>6778</v>
      </c>
      <c r="E3607" s="508"/>
      <c r="F3607" s="508"/>
    </row>
    <row r="3608" spans="1:6" x14ac:dyDescent="0.25">
      <c r="A3608" s="508"/>
      <c r="B3608" s="508"/>
      <c r="C3608" s="508"/>
      <c r="D3608" s="444" t="s">
        <v>6778</v>
      </c>
      <c r="E3608" s="508"/>
      <c r="F3608" s="508"/>
    </row>
    <row r="3609" spans="1:6" x14ac:dyDescent="0.25">
      <c r="A3609" s="508"/>
      <c r="B3609" s="508"/>
      <c r="C3609" s="508"/>
      <c r="D3609" s="444" t="s">
        <v>6778</v>
      </c>
      <c r="E3609" s="508"/>
      <c r="F3609" s="508"/>
    </row>
    <row r="3610" spans="1:6" x14ac:dyDescent="0.25">
      <c r="A3610" s="508"/>
      <c r="B3610" s="508"/>
      <c r="C3610" s="508"/>
      <c r="D3610" s="444" t="s">
        <v>6778</v>
      </c>
      <c r="E3610" s="508"/>
      <c r="F3610" s="508"/>
    </row>
    <row r="3611" spans="1:6" x14ac:dyDescent="0.25">
      <c r="A3611" s="508"/>
      <c r="B3611" s="508"/>
      <c r="C3611" s="508"/>
      <c r="D3611" s="444" t="s">
        <v>6778</v>
      </c>
      <c r="E3611" s="508"/>
      <c r="F3611" s="508"/>
    </row>
    <row r="3612" spans="1:6" x14ac:dyDescent="0.25">
      <c r="A3612" s="508"/>
      <c r="B3612" s="508"/>
      <c r="C3612" s="508"/>
      <c r="D3612" s="444" t="s">
        <v>6778</v>
      </c>
      <c r="E3612" s="508"/>
      <c r="F3612" s="508"/>
    </row>
    <row r="3613" spans="1:6" x14ac:dyDescent="0.25">
      <c r="A3613" s="508"/>
      <c r="B3613" s="508"/>
      <c r="C3613" s="508"/>
      <c r="D3613" s="444" t="s">
        <v>6778</v>
      </c>
      <c r="E3613" s="508"/>
      <c r="F3613" s="508"/>
    </row>
    <row r="3614" spans="1:6" x14ac:dyDescent="0.25">
      <c r="A3614" s="508"/>
      <c r="B3614" s="508"/>
      <c r="C3614" s="508"/>
      <c r="D3614" s="444" t="s">
        <v>6778</v>
      </c>
      <c r="E3614" s="508"/>
      <c r="F3614" s="508"/>
    </row>
    <row r="3615" spans="1:6" x14ac:dyDescent="0.25">
      <c r="A3615" s="508"/>
      <c r="B3615" s="508"/>
      <c r="C3615" s="508"/>
      <c r="D3615" s="444" t="s">
        <v>6778</v>
      </c>
      <c r="E3615" s="508"/>
      <c r="F3615" s="508"/>
    </row>
    <row r="3616" spans="1:6" x14ac:dyDescent="0.25">
      <c r="A3616" s="508"/>
      <c r="B3616" s="508"/>
      <c r="C3616" s="508"/>
      <c r="D3616" s="444" t="s">
        <v>6778</v>
      </c>
      <c r="E3616" s="508"/>
      <c r="F3616" s="508"/>
    </row>
    <row r="3617" spans="1:6" x14ac:dyDescent="0.25">
      <c r="A3617" s="508"/>
      <c r="B3617" s="508"/>
      <c r="C3617" s="508"/>
      <c r="D3617" s="444" t="s">
        <v>6778</v>
      </c>
      <c r="E3617" s="508"/>
      <c r="F3617" s="508"/>
    </row>
    <row r="3618" spans="1:6" x14ac:dyDescent="0.25">
      <c r="A3618" s="508"/>
      <c r="B3618" s="508"/>
      <c r="C3618" s="508"/>
      <c r="D3618" s="444" t="s">
        <v>6778</v>
      </c>
      <c r="E3618" s="508"/>
      <c r="F3618" s="508"/>
    </row>
    <row r="3619" spans="1:6" x14ac:dyDescent="0.25">
      <c r="A3619" s="508"/>
      <c r="B3619" s="508"/>
      <c r="C3619" s="508"/>
      <c r="D3619" s="444" t="s">
        <v>6778</v>
      </c>
      <c r="E3619" s="508"/>
      <c r="F3619" s="508"/>
    </row>
    <row r="3620" spans="1:6" x14ac:dyDescent="0.25">
      <c r="A3620" s="508"/>
      <c r="B3620" s="508"/>
      <c r="C3620" s="508"/>
      <c r="D3620" s="444" t="s">
        <v>6778</v>
      </c>
      <c r="E3620" s="508"/>
      <c r="F3620" s="508"/>
    </row>
    <row r="3621" spans="1:6" x14ac:dyDescent="0.25">
      <c r="A3621" s="508"/>
      <c r="B3621" s="508"/>
      <c r="C3621" s="508"/>
      <c r="D3621" s="444" t="s">
        <v>6778</v>
      </c>
      <c r="E3621" s="508"/>
      <c r="F3621" s="508"/>
    </row>
    <row r="3622" spans="1:6" x14ac:dyDescent="0.25">
      <c r="A3622" s="508"/>
      <c r="B3622" s="508"/>
      <c r="C3622" s="508"/>
      <c r="D3622" s="444" t="s">
        <v>6778</v>
      </c>
      <c r="E3622" s="508"/>
      <c r="F3622" s="508"/>
    </row>
    <row r="3623" spans="1:6" x14ac:dyDescent="0.25">
      <c r="A3623" s="508"/>
      <c r="B3623" s="508"/>
      <c r="C3623" s="508"/>
      <c r="D3623" s="444" t="s">
        <v>6778</v>
      </c>
      <c r="E3623" s="508"/>
      <c r="F3623" s="508"/>
    </row>
    <row r="3624" spans="1:6" x14ac:dyDescent="0.25">
      <c r="A3624" s="508"/>
      <c r="B3624" s="508"/>
      <c r="C3624" s="508"/>
      <c r="D3624" s="444" t="s">
        <v>6778</v>
      </c>
      <c r="E3624" s="508"/>
      <c r="F3624" s="508"/>
    </row>
    <row r="3625" spans="1:6" x14ac:dyDescent="0.25">
      <c r="A3625" s="508"/>
      <c r="B3625" s="508"/>
      <c r="C3625" s="508"/>
      <c r="D3625" s="444" t="s">
        <v>6778</v>
      </c>
      <c r="E3625" s="508"/>
      <c r="F3625" s="508"/>
    </row>
    <row r="3626" spans="1:6" x14ac:dyDescent="0.25">
      <c r="A3626" s="508"/>
      <c r="B3626" s="508"/>
      <c r="C3626" s="508"/>
      <c r="D3626" s="444" t="s">
        <v>6778</v>
      </c>
      <c r="E3626" s="508"/>
      <c r="F3626" s="508"/>
    </row>
    <row r="3627" spans="1:6" x14ac:dyDescent="0.25">
      <c r="A3627" s="508"/>
      <c r="B3627" s="508"/>
      <c r="C3627" s="508"/>
      <c r="D3627" s="444" t="s">
        <v>6778</v>
      </c>
      <c r="E3627" s="508"/>
      <c r="F3627" s="508"/>
    </row>
    <row r="3628" spans="1:6" x14ac:dyDescent="0.25">
      <c r="A3628" s="508"/>
      <c r="B3628" s="508"/>
      <c r="C3628" s="508"/>
      <c r="D3628" s="444" t="s">
        <v>6778</v>
      </c>
      <c r="E3628" s="508"/>
      <c r="F3628" s="508"/>
    </row>
    <row r="3629" spans="1:6" x14ac:dyDescent="0.25">
      <c r="A3629" s="508"/>
      <c r="B3629" s="508"/>
      <c r="C3629" s="508"/>
      <c r="D3629" s="444" t="s">
        <v>6778</v>
      </c>
      <c r="E3629" s="508"/>
      <c r="F3629" s="508"/>
    </row>
    <row r="3630" spans="1:6" x14ac:dyDescent="0.25">
      <c r="A3630" s="508"/>
      <c r="B3630" s="508"/>
      <c r="C3630" s="508"/>
      <c r="D3630" s="444" t="s">
        <v>6778</v>
      </c>
      <c r="E3630" s="508"/>
      <c r="F3630" s="508"/>
    </row>
    <row r="3631" spans="1:6" x14ac:dyDescent="0.25">
      <c r="A3631" s="508"/>
      <c r="B3631" s="508"/>
      <c r="C3631" s="508"/>
      <c r="D3631" s="444" t="s">
        <v>6778</v>
      </c>
      <c r="E3631" s="508"/>
      <c r="F3631" s="508"/>
    </row>
    <row r="3632" spans="1:6" x14ac:dyDescent="0.25">
      <c r="A3632" s="508"/>
      <c r="B3632" s="508"/>
      <c r="C3632" s="508"/>
      <c r="D3632" s="444" t="s">
        <v>6778</v>
      </c>
      <c r="E3632" s="508"/>
      <c r="F3632" s="508"/>
    </row>
    <row r="3633" spans="1:6" x14ac:dyDescent="0.25">
      <c r="A3633" s="508"/>
      <c r="B3633" s="508"/>
      <c r="C3633" s="508"/>
      <c r="D3633" s="444" t="s">
        <v>6778</v>
      </c>
      <c r="E3633" s="508"/>
      <c r="F3633" s="508"/>
    </row>
    <row r="3634" spans="1:6" x14ac:dyDescent="0.25">
      <c r="A3634" s="508"/>
      <c r="B3634" s="508"/>
      <c r="C3634" s="508"/>
      <c r="D3634" s="444" t="s">
        <v>6778</v>
      </c>
      <c r="E3634" s="508"/>
      <c r="F3634" s="508"/>
    </row>
    <row r="3635" spans="1:6" x14ac:dyDescent="0.25">
      <c r="A3635" s="508"/>
      <c r="B3635" s="508"/>
      <c r="C3635" s="508"/>
      <c r="D3635" s="444" t="s">
        <v>6778</v>
      </c>
      <c r="E3635" s="508"/>
      <c r="F3635" s="508"/>
    </row>
    <row r="3636" spans="1:6" x14ac:dyDescent="0.25">
      <c r="A3636" s="508"/>
      <c r="B3636" s="508"/>
      <c r="C3636" s="508"/>
      <c r="D3636" s="444" t="s">
        <v>6778</v>
      </c>
      <c r="E3636" s="508"/>
      <c r="F3636" s="508"/>
    </row>
    <row r="3637" spans="1:6" x14ac:dyDescent="0.25">
      <c r="A3637" s="508"/>
      <c r="B3637" s="508"/>
      <c r="C3637" s="508"/>
      <c r="D3637" s="444" t="s">
        <v>6778</v>
      </c>
      <c r="E3637" s="508"/>
      <c r="F3637" s="508"/>
    </row>
    <row r="3638" spans="1:6" x14ac:dyDescent="0.25">
      <c r="A3638" s="508"/>
      <c r="B3638" s="508"/>
      <c r="C3638" s="508"/>
      <c r="D3638" s="444" t="s">
        <v>6778</v>
      </c>
      <c r="E3638" s="508"/>
      <c r="F3638" s="508"/>
    </row>
    <row r="3639" spans="1:6" x14ac:dyDescent="0.25">
      <c r="A3639" s="508"/>
      <c r="B3639" s="508"/>
      <c r="C3639" s="508"/>
      <c r="D3639" s="444" t="s">
        <v>6778</v>
      </c>
      <c r="E3639" s="508"/>
      <c r="F3639" s="508"/>
    </row>
    <row r="3640" spans="1:6" x14ac:dyDescent="0.25">
      <c r="A3640" s="508"/>
      <c r="B3640" s="508"/>
      <c r="C3640" s="508"/>
      <c r="D3640" s="444" t="s">
        <v>6778</v>
      </c>
      <c r="E3640" s="508"/>
      <c r="F3640" s="508"/>
    </row>
    <row r="3641" spans="1:6" x14ac:dyDescent="0.25">
      <c r="A3641" s="508"/>
      <c r="B3641" s="508"/>
      <c r="C3641" s="508"/>
      <c r="D3641" s="444" t="s">
        <v>6778</v>
      </c>
      <c r="E3641" s="508"/>
      <c r="F3641" s="508"/>
    </row>
    <row r="3642" spans="1:6" x14ac:dyDescent="0.25">
      <c r="A3642" s="508"/>
      <c r="B3642" s="508"/>
      <c r="C3642" s="508"/>
      <c r="D3642" s="444" t="s">
        <v>6778</v>
      </c>
      <c r="E3642" s="508"/>
      <c r="F3642" s="508"/>
    </row>
    <row r="3643" spans="1:6" x14ac:dyDescent="0.25">
      <c r="A3643" s="508"/>
      <c r="B3643" s="508"/>
      <c r="C3643" s="508"/>
      <c r="D3643" s="444" t="s">
        <v>6778</v>
      </c>
      <c r="E3643" s="508"/>
      <c r="F3643" s="508"/>
    </row>
    <row r="3644" spans="1:6" x14ac:dyDescent="0.25">
      <c r="A3644" s="508"/>
      <c r="B3644" s="508"/>
      <c r="C3644" s="508"/>
      <c r="D3644" s="444" t="s">
        <v>6778</v>
      </c>
      <c r="E3644" s="508"/>
      <c r="F3644" s="508"/>
    </row>
    <row r="3645" spans="1:6" x14ac:dyDescent="0.25">
      <c r="A3645" s="508"/>
      <c r="B3645" s="508"/>
      <c r="C3645" s="508"/>
      <c r="D3645" s="444" t="s">
        <v>6778</v>
      </c>
      <c r="E3645" s="508"/>
      <c r="F3645" s="508"/>
    </row>
    <row r="3646" spans="1:6" x14ac:dyDescent="0.25">
      <c r="A3646" s="508"/>
      <c r="B3646" s="508"/>
      <c r="C3646" s="508"/>
      <c r="D3646" s="444" t="s">
        <v>6778</v>
      </c>
      <c r="E3646" s="508"/>
      <c r="F3646" s="508"/>
    </row>
    <row r="3647" spans="1:6" x14ac:dyDescent="0.25">
      <c r="A3647" s="508"/>
      <c r="B3647" s="508"/>
      <c r="C3647" s="508"/>
      <c r="D3647" s="444" t="s">
        <v>6778</v>
      </c>
      <c r="E3647" s="508"/>
      <c r="F3647" s="508"/>
    </row>
    <row r="3648" spans="1:6" x14ac:dyDescent="0.25">
      <c r="A3648" s="508"/>
      <c r="B3648" s="508"/>
      <c r="C3648" s="508"/>
      <c r="D3648" s="444" t="s">
        <v>6778</v>
      </c>
      <c r="E3648" s="508"/>
      <c r="F3648" s="508"/>
    </row>
    <row r="3649" spans="1:6" x14ac:dyDescent="0.25">
      <c r="A3649" s="508"/>
      <c r="B3649" s="508"/>
      <c r="C3649" s="508"/>
      <c r="D3649" s="444" t="s">
        <v>6778</v>
      </c>
      <c r="E3649" s="508"/>
      <c r="F3649" s="508"/>
    </row>
    <row r="3650" spans="1:6" x14ac:dyDescent="0.25">
      <c r="A3650" s="508"/>
      <c r="B3650" s="508"/>
      <c r="C3650" s="508"/>
      <c r="D3650" s="444" t="s">
        <v>6778</v>
      </c>
      <c r="E3650" s="508"/>
      <c r="F3650" s="508"/>
    </row>
    <row r="3651" spans="1:6" x14ac:dyDescent="0.25">
      <c r="A3651" s="508"/>
      <c r="B3651" s="508"/>
      <c r="C3651" s="508"/>
      <c r="D3651" s="444" t="s">
        <v>6778</v>
      </c>
      <c r="E3651" s="508"/>
      <c r="F3651" s="508"/>
    </row>
    <row r="3652" spans="1:6" x14ac:dyDescent="0.25">
      <c r="A3652" s="508"/>
      <c r="B3652" s="508"/>
      <c r="C3652" s="508"/>
      <c r="D3652" s="444" t="s">
        <v>6778</v>
      </c>
      <c r="E3652" s="508"/>
      <c r="F3652" s="508"/>
    </row>
    <row r="3653" spans="1:6" x14ac:dyDescent="0.25">
      <c r="A3653" s="508"/>
      <c r="B3653" s="508"/>
      <c r="C3653" s="508"/>
      <c r="D3653" s="444" t="s">
        <v>6778</v>
      </c>
      <c r="E3653" s="508"/>
      <c r="F3653" s="508"/>
    </row>
    <row r="3654" spans="1:6" x14ac:dyDescent="0.25">
      <c r="A3654" s="508"/>
      <c r="B3654" s="508"/>
      <c r="C3654" s="508"/>
      <c r="D3654" s="444" t="s">
        <v>6778</v>
      </c>
      <c r="E3654" s="508"/>
      <c r="F3654" s="508"/>
    </row>
    <row r="3655" spans="1:6" x14ac:dyDescent="0.25">
      <c r="A3655" s="508"/>
      <c r="B3655" s="508"/>
      <c r="C3655" s="508"/>
      <c r="D3655" s="444" t="s">
        <v>6778</v>
      </c>
      <c r="E3655" s="508"/>
      <c r="F3655" s="508"/>
    </row>
    <row r="3656" spans="1:6" x14ac:dyDescent="0.25">
      <c r="A3656" s="508"/>
      <c r="B3656" s="508"/>
      <c r="C3656" s="508"/>
      <c r="D3656" s="444" t="s">
        <v>6778</v>
      </c>
      <c r="E3656" s="508"/>
      <c r="F3656" s="508"/>
    </row>
    <row r="3657" spans="1:6" x14ac:dyDescent="0.25">
      <c r="A3657" s="508"/>
      <c r="B3657" s="508"/>
      <c r="C3657" s="508"/>
      <c r="D3657" s="444" t="s">
        <v>6778</v>
      </c>
      <c r="E3657" s="508"/>
      <c r="F3657" s="508"/>
    </row>
    <row r="3658" spans="1:6" x14ac:dyDescent="0.25">
      <c r="A3658" s="508"/>
      <c r="B3658" s="508"/>
      <c r="C3658" s="508"/>
      <c r="D3658" s="444" t="s">
        <v>6778</v>
      </c>
      <c r="E3658" s="508"/>
      <c r="F3658" s="508"/>
    </row>
    <row r="3659" spans="1:6" x14ac:dyDescent="0.25">
      <c r="A3659" s="508"/>
      <c r="B3659" s="508"/>
      <c r="C3659" s="508"/>
      <c r="D3659" s="444" t="s">
        <v>6778</v>
      </c>
      <c r="E3659" s="508"/>
      <c r="F3659" s="508"/>
    </row>
    <row r="3660" spans="1:6" x14ac:dyDescent="0.25">
      <c r="A3660" s="508"/>
      <c r="B3660" s="508"/>
      <c r="C3660" s="508"/>
      <c r="D3660" s="444" t="s">
        <v>6778</v>
      </c>
      <c r="E3660" s="508"/>
      <c r="F3660" s="508"/>
    </row>
    <row r="3661" spans="1:6" x14ac:dyDescent="0.25">
      <c r="A3661" s="508"/>
      <c r="B3661" s="508"/>
      <c r="C3661" s="508"/>
      <c r="D3661" s="444" t="s">
        <v>6778</v>
      </c>
      <c r="E3661" s="508"/>
      <c r="F3661" s="508"/>
    </row>
    <row r="3662" spans="1:6" x14ac:dyDescent="0.25">
      <c r="A3662" s="508"/>
      <c r="B3662" s="508"/>
      <c r="C3662" s="508"/>
      <c r="D3662" s="444" t="s">
        <v>6778</v>
      </c>
      <c r="E3662" s="508"/>
      <c r="F3662" s="508"/>
    </row>
    <row r="3663" spans="1:6" x14ac:dyDescent="0.25">
      <c r="A3663" s="508"/>
      <c r="B3663" s="508"/>
      <c r="C3663" s="508"/>
      <c r="D3663" s="444" t="s">
        <v>6778</v>
      </c>
      <c r="E3663" s="508"/>
      <c r="F3663" s="508"/>
    </row>
    <row r="3664" spans="1:6" x14ac:dyDescent="0.25">
      <c r="A3664" s="508"/>
      <c r="B3664" s="508"/>
      <c r="C3664" s="508"/>
      <c r="D3664" s="444" t="s">
        <v>6778</v>
      </c>
      <c r="E3664" s="508"/>
      <c r="F3664" s="508"/>
    </row>
    <row r="3665" spans="1:6" x14ac:dyDescent="0.25">
      <c r="A3665" s="508"/>
      <c r="B3665" s="508"/>
      <c r="C3665" s="508"/>
      <c r="D3665" s="444" t="s">
        <v>6778</v>
      </c>
      <c r="E3665" s="508"/>
      <c r="F3665" s="508"/>
    </row>
    <row r="3666" spans="1:6" x14ac:dyDescent="0.25">
      <c r="A3666" s="508"/>
      <c r="B3666" s="508"/>
      <c r="C3666" s="508"/>
      <c r="D3666" s="444" t="s">
        <v>6778</v>
      </c>
      <c r="E3666" s="508"/>
      <c r="F3666" s="508"/>
    </row>
    <row r="3667" spans="1:6" x14ac:dyDescent="0.25">
      <c r="A3667" s="508"/>
      <c r="B3667" s="508"/>
      <c r="C3667" s="508"/>
      <c r="D3667" s="444" t="s">
        <v>6778</v>
      </c>
      <c r="E3667" s="508"/>
      <c r="F3667" s="508"/>
    </row>
    <row r="3668" spans="1:6" x14ac:dyDescent="0.25">
      <c r="A3668" s="508"/>
      <c r="B3668" s="508"/>
      <c r="C3668" s="508"/>
      <c r="D3668" s="444" t="s">
        <v>6778</v>
      </c>
      <c r="E3668" s="508"/>
      <c r="F3668" s="508"/>
    </row>
    <row r="3669" spans="1:6" x14ac:dyDescent="0.25">
      <c r="A3669" s="508"/>
      <c r="B3669" s="508"/>
      <c r="C3669" s="508"/>
      <c r="D3669" s="444" t="s">
        <v>6778</v>
      </c>
      <c r="E3669" s="508"/>
      <c r="F3669" s="508"/>
    </row>
    <row r="3670" spans="1:6" x14ac:dyDescent="0.25">
      <c r="A3670" s="508"/>
      <c r="B3670" s="508"/>
      <c r="C3670" s="508"/>
      <c r="D3670" s="444" t="s">
        <v>6778</v>
      </c>
      <c r="E3670" s="508"/>
      <c r="F3670" s="508"/>
    </row>
    <row r="3671" spans="1:6" x14ac:dyDescent="0.25">
      <c r="A3671" s="508"/>
      <c r="B3671" s="508"/>
      <c r="C3671" s="508"/>
      <c r="D3671" s="444" t="s">
        <v>6778</v>
      </c>
      <c r="E3671" s="508"/>
      <c r="F3671" s="508"/>
    </row>
    <row r="3672" spans="1:6" x14ac:dyDescent="0.25">
      <c r="A3672" s="508"/>
      <c r="B3672" s="508"/>
      <c r="C3672" s="508"/>
      <c r="D3672" s="444" t="s">
        <v>6778</v>
      </c>
      <c r="E3672" s="508"/>
      <c r="F3672" s="508"/>
    </row>
    <row r="3673" spans="1:6" x14ac:dyDescent="0.25">
      <c r="A3673" s="508"/>
      <c r="B3673" s="508"/>
      <c r="C3673" s="508"/>
      <c r="D3673" s="444" t="s">
        <v>6778</v>
      </c>
      <c r="E3673" s="508"/>
      <c r="F3673" s="508"/>
    </row>
    <row r="3674" spans="1:6" x14ac:dyDescent="0.25">
      <c r="A3674" s="508"/>
      <c r="B3674" s="508"/>
      <c r="C3674" s="508"/>
      <c r="D3674" s="444" t="s">
        <v>6778</v>
      </c>
      <c r="E3674" s="508"/>
      <c r="F3674" s="508"/>
    </row>
    <row r="3675" spans="1:6" x14ac:dyDescent="0.25">
      <c r="A3675" s="508"/>
      <c r="B3675" s="508"/>
      <c r="C3675" s="508"/>
      <c r="D3675" s="444" t="s">
        <v>6778</v>
      </c>
      <c r="E3675" s="508"/>
      <c r="F3675" s="508"/>
    </row>
    <row r="3676" spans="1:6" x14ac:dyDescent="0.25">
      <c r="A3676" s="508"/>
      <c r="B3676" s="508"/>
      <c r="C3676" s="508"/>
      <c r="D3676" s="444" t="s">
        <v>6778</v>
      </c>
      <c r="E3676" s="508"/>
      <c r="F3676" s="508"/>
    </row>
    <row r="3677" spans="1:6" x14ac:dyDescent="0.25">
      <c r="A3677" s="508"/>
      <c r="B3677" s="508"/>
      <c r="C3677" s="508"/>
      <c r="D3677" s="444" t="s">
        <v>6778</v>
      </c>
      <c r="E3677" s="508"/>
      <c r="F3677" s="508"/>
    </row>
    <row r="3678" spans="1:6" x14ac:dyDescent="0.25">
      <c r="A3678" s="508"/>
      <c r="B3678" s="508"/>
      <c r="C3678" s="508"/>
      <c r="D3678" s="444" t="s">
        <v>6778</v>
      </c>
      <c r="E3678" s="508"/>
      <c r="F3678" s="508"/>
    </row>
    <row r="3679" spans="1:6" x14ac:dyDescent="0.25">
      <c r="A3679" s="508"/>
      <c r="B3679" s="508"/>
      <c r="C3679" s="508"/>
      <c r="D3679" s="444" t="s">
        <v>6778</v>
      </c>
      <c r="E3679" s="508"/>
      <c r="F3679" s="508"/>
    </row>
    <row r="3680" spans="1:6" x14ac:dyDescent="0.25">
      <c r="A3680" s="508"/>
      <c r="B3680" s="508"/>
      <c r="C3680" s="508"/>
      <c r="D3680" s="444" t="s">
        <v>6778</v>
      </c>
      <c r="E3680" s="508"/>
      <c r="F3680" s="508"/>
    </row>
    <row r="3681" spans="1:6" x14ac:dyDescent="0.25">
      <c r="A3681" s="508"/>
      <c r="B3681" s="508"/>
      <c r="C3681" s="508"/>
      <c r="D3681" s="444" t="s">
        <v>6778</v>
      </c>
      <c r="E3681" s="508"/>
      <c r="F3681" s="508"/>
    </row>
    <row r="3682" spans="1:6" x14ac:dyDescent="0.25">
      <c r="A3682" s="508"/>
      <c r="B3682" s="508"/>
      <c r="C3682" s="508"/>
      <c r="D3682" s="444" t="s">
        <v>6778</v>
      </c>
      <c r="E3682" s="508"/>
      <c r="F3682" s="508"/>
    </row>
    <row r="3683" spans="1:6" x14ac:dyDescent="0.25">
      <c r="A3683" s="508"/>
      <c r="B3683" s="508"/>
      <c r="C3683" s="508"/>
      <c r="D3683" s="444" t="s">
        <v>6778</v>
      </c>
      <c r="E3683" s="508"/>
      <c r="F3683" s="508"/>
    </row>
    <row r="3684" spans="1:6" x14ac:dyDescent="0.25">
      <c r="A3684" s="508"/>
      <c r="B3684" s="508"/>
      <c r="C3684" s="508"/>
      <c r="D3684" s="444" t="s">
        <v>6778</v>
      </c>
      <c r="E3684" s="508"/>
      <c r="F3684" s="508"/>
    </row>
    <row r="3685" spans="1:6" x14ac:dyDescent="0.25">
      <c r="A3685" s="508"/>
      <c r="B3685" s="508"/>
      <c r="C3685" s="508"/>
      <c r="D3685" s="444" t="s">
        <v>6778</v>
      </c>
      <c r="E3685" s="508"/>
      <c r="F3685" s="508"/>
    </row>
    <row r="3686" spans="1:6" x14ac:dyDescent="0.25">
      <c r="A3686" s="508"/>
      <c r="B3686" s="508"/>
      <c r="C3686" s="508"/>
      <c r="D3686" s="444" t="s">
        <v>6778</v>
      </c>
      <c r="E3686" s="508"/>
      <c r="F3686" s="508"/>
    </row>
    <row r="3687" spans="1:6" x14ac:dyDescent="0.25">
      <c r="A3687" s="508"/>
      <c r="B3687" s="508"/>
      <c r="C3687" s="508"/>
      <c r="D3687" s="444" t="s">
        <v>6778</v>
      </c>
      <c r="E3687" s="508"/>
      <c r="F3687" s="508"/>
    </row>
    <row r="3688" spans="1:6" x14ac:dyDescent="0.25">
      <c r="A3688" s="508"/>
      <c r="B3688" s="508"/>
      <c r="C3688" s="508"/>
      <c r="D3688" s="444" t="s">
        <v>6778</v>
      </c>
      <c r="E3688" s="508"/>
      <c r="F3688" s="508"/>
    </row>
    <row r="3689" spans="1:6" x14ac:dyDescent="0.25">
      <c r="A3689" s="508"/>
      <c r="B3689" s="508"/>
      <c r="C3689" s="508"/>
      <c r="D3689" s="444" t="s">
        <v>6778</v>
      </c>
      <c r="E3689" s="508"/>
      <c r="F3689" s="508"/>
    </row>
    <row r="3690" spans="1:6" x14ac:dyDescent="0.25">
      <c r="A3690" s="508"/>
      <c r="B3690" s="508"/>
      <c r="C3690" s="508"/>
      <c r="D3690" s="444" t="s">
        <v>6778</v>
      </c>
      <c r="E3690" s="508"/>
      <c r="F3690" s="508"/>
    </row>
    <row r="3691" spans="1:6" x14ac:dyDescent="0.25">
      <c r="A3691" s="508"/>
      <c r="B3691" s="508"/>
      <c r="C3691" s="508"/>
      <c r="D3691" s="444" t="s">
        <v>6778</v>
      </c>
      <c r="E3691" s="508"/>
      <c r="F3691" s="508"/>
    </row>
    <row r="3692" spans="1:6" x14ac:dyDescent="0.25">
      <c r="A3692" s="508"/>
      <c r="B3692" s="508"/>
      <c r="C3692" s="508"/>
      <c r="D3692" s="444" t="s">
        <v>6778</v>
      </c>
      <c r="E3692" s="508"/>
      <c r="F3692" s="508"/>
    </row>
    <row r="3693" spans="1:6" x14ac:dyDescent="0.25">
      <c r="A3693" s="508"/>
      <c r="B3693" s="508"/>
      <c r="C3693" s="508"/>
      <c r="D3693" s="444" t="s">
        <v>6778</v>
      </c>
      <c r="E3693" s="508"/>
      <c r="F3693" s="508"/>
    </row>
    <row r="3694" spans="1:6" x14ac:dyDescent="0.25">
      <c r="A3694" s="508"/>
      <c r="B3694" s="508"/>
      <c r="C3694" s="508"/>
      <c r="D3694" s="444" t="s">
        <v>6778</v>
      </c>
      <c r="E3694" s="508"/>
      <c r="F3694" s="508"/>
    </row>
    <row r="3695" spans="1:6" x14ac:dyDescent="0.25">
      <c r="A3695" s="508"/>
      <c r="B3695" s="508"/>
      <c r="C3695" s="508"/>
      <c r="D3695" s="444" t="s">
        <v>6778</v>
      </c>
      <c r="E3695" s="508"/>
      <c r="F3695" s="508"/>
    </row>
    <row r="3696" spans="1:6" x14ac:dyDescent="0.25">
      <c r="A3696" s="508"/>
      <c r="B3696" s="508"/>
      <c r="C3696" s="508"/>
      <c r="D3696" s="444" t="s">
        <v>6778</v>
      </c>
      <c r="E3696" s="508"/>
      <c r="F3696" s="508"/>
    </row>
    <row r="3697" spans="1:6" x14ac:dyDescent="0.25">
      <c r="A3697" s="508"/>
      <c r="B3697" s="508"/>
      <c r="C3697" s="508"/>
      <c r="D3697" s="444" t="s">
        <v>6778</v>
      </c>
      <c r="E3697" s="508"/>
      <c r="F3697" s="508"/>
    </row>
    <row r="3698" spans="1:6" x14ac:dyDescent="0.25">
      <c r="A3698" s="508"/>
      <c r="B3698" s="508"/>
      <c r="C3698" s="508"/>
      <c r="D3698" s="444" t="s">
        <v>6778</v>
      </c>
      <c r="E3698" s="508"/>
      <c r="F3698" s="508"/>
    </row>
    <row r="3699" spans="1:6" x14ac:dyDescent="0.25">
      <c r="A3699" s="508"/>
      <c r="B3699" s="508"/>
      <c r="C3699" s="508"/>
      <c r="D3699" s="444" t="s">
        <v>6778</v>
      </c>
      <c r="E3699" s="508"/>
      <c r="F3699" s="508"/>
    </row>
    <row r="3700" spans="1:6" x14ac:dyDescent="0.25">
      <c r="A3700" s="508"/>
      <c r="B3700" s="508"/>
      <c r="C3700" s="508"/>
      <c r="D3700" s="444" t="s">
        <v>6778</v>
      </c>
      <c r="E3700" s="508"/>
      <c r="F3700" s="508"/>
    </row>
    <row r="3701" spans="1:6" x14ac:dyDescent="0.25">
      <c r="A3701" s="508"/>
      <c r="B3701" s="508"/>
      <c r="C3701" s="508"/>
      <c r="D3701" s="444" t="s">
        <v>6778</v>
      </c>
      <c r="E3701" s="508"/>
      <c r="F3701" s="508"/>
    </row>
    <row r="3702" spans="1:6" x14ac:dyDescent="0.25">
      <c r="A3702" s="508"/>
      <c r="B3702" s="508"/>
      <c r="C3702" s="508"/>
      <c r="D3702" s="444" t="s">
        <v>6778</v>
      </c>
      <c r="E3702" s="508"/>
      <c r="F3702" s="508"/>
    </row>
    <row r="3703" spans="1:6" x14ac:dyDescent="0.25">
      <c r="A3703" s="508"/>
      <c r="B3703" s="508"/>
      <c r="C3703" s="508"/>
      <c r="D3703" s="444" t="s">
        <v>6778</v>
      </c>
      <c r="E3703" s="508"/>
      <c r="F3703" s="508"/>
    </row>
    <row r="3704" spans="1:6" x14ac:dyDescent="0.25">
      <c r="A3704" s="508"/>
      <c r="B3704" s="508"/>
      <c r="C3704" s="508"/>
      <c r="D3704" s="444" t="s">
        <v>6778</v>
      </c>
      <c r="E3704" s="508"/>
      <c r="F3704" s="508"/>
    </row>
    <row r="3705" spans="1:6" x14ac:dyDescent="0.25">
      <c r="A3705" s="508"/>
      <c r="B3705" s="508"/>
      <c r="C3705" s="508"/>
      <c r="D3705" s="444" t="s">
        <v>6778</v>
      </c>
      <c r="E3705" s="508"/>
      <c r="F3705" s="508"/>
    </row>
    <row r="3706" spans="1:6" x14ac:dyDescent="0.25">
      <c r="A3706" s="508"/>
      <c r="B3706" s="508"/>
      <c r="C3706" s="508"/>
      <c r="D3706" s="444" t="s">
        <v>6778</v>
      </c>
      <c r="E3706" s="508"/>
      <c r="F3706" s="508"/>
    </row>
    <row r="3707" spans="1:6" x14ac:dyDescent="0.25">
      <c r="A3707" s="508"/>
      <c r="B3707" s="508"/>
      <c r="C3707" s="508"/>
      <c r="D3707" s="444" t="s">
        <v>6778</v>
      </c>
      <c r="E3707" s="508"/>
      <c r="F3707" s="508"/>
    </row>
    <row r="3708" spans="1:6" x14ac:dyDescent="0.25">
      <c r="A3708" s="508"/>
      <c r="B3708" s="508"/>
      <c r="C3708" s="508"/>
      <c r="D3708" s="444" t="s">
        <v>6778</v>
      </c>
      <c r="E3708" s="508"/>
      <c r="F3708" s="508"/>
    </row>
    <row r="3709" spans="1:6" x14ac:dyDescent="0.25">
      <c r="A3709" s="508"/>
      <c r="B3709" s="508"/>
      <c r="C3709" s="508"/>
      <c r="D3709" s="444" t="s">
        <v>6778</v>
      </c>
      <c r="E3709" s="508"/>
      <c r="F3709" s="508"/>
    </row>
    <row r="3710" spans="1:6" x14ac:dyDescent="0.25">
      <c r="A3710" s="508"/>
      <c r="B3710" s="508"/>
      <c r="C3710" s="508"/>
      <c r="D3710" s="444" t="s">
        <v>6778</v>
      </c>
      <c r="E3710" s="508"/>
      <c r="F3710" s="508"/>
    </row>
    <row r="3711" spans="1:6" x14ac:dyDescent="0.25">
      <c r="A3711" s="508"/>
      <c r="B3711" s="508"/>
      <c r="C3711" s="508"/>
      <c r="D3711" s="444" t="s">
        <v>6778</v>
      </c>
      <c r="E3711" s="508"/>
      <c r="F3711" s="508"/>
    </row>
    <row r="3712" spans="1:6" x14ac:dyDescent="0.25">
      <c r="A3712" s="508"/>
      <c r="B3712" s="508"/>
      <c r="C3712" s="508"/>
      <c r="D3712" s="444" t="s">
        <v>6778</v>
      </c>
      <c r="E3712" s="508"/>
      <c r="F3712" s="508"/>
    </row>
    <row r="3713" spans="1:6" x14ac:dyDescent="0.25">
      <c r="A3713" s="508"/>
      <c r="B3713" s="508"/>
      <c r="C3713" s="508"/>
      <c r="D3713" s="444" t="s">
        <v>6778</v>
      </c>
      <c r="E3713" s="508"/>
      <c r="F3713" s="508"/>
    </row>
    <row r="3714" spans="1:6" x14ac:dyDescent="0.25">
      <c r="A3714" s="508"/>
      <c r="B3714" s="508"/>
      <c r="C3714" s="508"/>
      <c r="D3714" s="444" t="s">
        <v>6778</v>
      </c>
      <c r="E3714" s="508"/>
      <c r="F3714" s="508"/>
    </row>
    <row r="3715" spans="1:6" x14ac:dyDescent="0.25">
      <c r="A3715" s="508"/>
      <c r="B3715" s="508"/>
      <c r="C3715" s="508"/>
      <c r="D3715" s="444" t="s">
        <v>6778</v>
      </c>
      <c r="E3715" s="508"/>
      <c r="F3715" s="508"/>
    </row>
    <row r="3716" spans="1:6" x14ac:dyDescent="0.25">
      <c r="A3716" s="508"/>
      <c r="B3716" s="508"/>
      <c r="C3716" s="508"/>
      <c r="D3716" s="444" t="s">
        <v>6778</v>
      </c>
      <c r="E3716" s="508"/>
      <c r="F3716" s="508"/>
    </row>
    <row r="3717" spans="1:6" x14ac:dyDescent="0.25">
      <c r="A3717" s="508"/>
      <c r="B3717" s="508"/>
      <c r="C3717" s="508"/>
      <c r="D3717" s="444" t="s">
        <v>6778</v>
      </c>
      <c r="E3717" s="508"/>
      <c r="F3717" s="508"/>
    </row>
    <row r="3718" spans="1:6" x14ac:dyDescent="0.25">
      <c r="A3718" s="508"/>
      <c r="B3718" s="508"/>
      <c r="C3718" s="508"/>
      <c r="D3718" s="444" t="s">
        <v>6778</v>
      </c>
      <c r="E3718" s="508"/>
      <c r="F3718" s="508"/>
    </row>
    <row r="3719" spans="1:6" x14ac:dyDescent="0.25">
      <c r="A3719" s="508"/>
      <c r="B3719" s="508"/>
      <c r="C3719" s="508"/>
      <c r="D3719" s="444" t="s">
        <v>6778</v>
      </c>
      <c r="E3719" s="508"/>
      <c r="F3719" s="508"/>
    </row>
    <row r="3720" spans="1:6" x14ac:dyDescent="0.25">
      <c r="A3720" s="508"/>
      <c r="B3720" s="508"/>
      <c r="C3720" s="508"/>
      <c r="D3720" s="444" t="s">
        <v>6778</v>
      </c>
      <c r="E3720" s="508"/>
      <c r="F3720" s="508"/>
    </row>
    <row r="3721" spans="1:6" x14ac:dyDescent="0.25">
      <c r="A3721" s="508"/>
      <c r="B3721" s="508"/>
      <c r="C3721" s="508"/>
      <c r="D3721" s="444" t="s">
        <v>6778</v>
      </c>
      <c r="E3721" s="508"/>
      <c r="F3721" s="508"/>
    </row>
    <row r="3722" spans="1:6" x14ac:dyDescent="0.25">
      <c r="A3722" s="508"/>
      <c r="B3722" s="508"/>
      <c r="C3722" s="508"/>
      <c r="D3722" s="444" t="s">
        <v>6778</v>
      </c>
      <c r="E3722" s="508"/>
      <c r="F3722" s="508"/>
    </row>
    <row r="3723" spans="1:6" x14ac:dyDescent="0.25">
      <c r="A3723" s="508"/>
      <c r="B3723" s="508"/>
      <c r="C3723" s="508"/>
      <c r="D3723" s="444" t="s">
        <v>6778</v>
      </c>
      <c r="E3723" s="508"/>
      <c r="F3723" s="508"/>
    </row>
    <row r="3724" spans="1:6" x14ac:dyDescent="0.25">
      <c r="A3724" s="508"/>
      <c r="B3724" s="508"/>
      <c r="C3724" s="508"/>
      <c r="D3724" s="444" t="s">
        <v>6778</v>
      </c>
      <c r="E3724" s="508"/>
      <c r="F3724" s="508"/>
    </row>
    <row r="3725" spans="1:6" x14ac:dyDescent="0.25">
      <c r="A3725" s="508"/>
      <c r="B3725" s="508"/>
      <c r="C3725" s="508"/>
      <c r="D3725" s="444" t="s">
        <v>6778</v>
      </c>
      <c r="E3725" s="508"/>
      <c r="F3725" s="508"/>
    </row>
    <row r="3726" spans="1:6" x14ac:dyDescent="0.25">
      <c r="A3726" s="508"/>
      <c r="B3726" s="508"/>
      <c r="C3726" s="508"/>
      <c r="D3726" s="444" t="s">
        <v>6778</v>
      </c>
      <c r="E3726" s="508"/>
      <c r="F3726" s="508"/>
    </row>
    <row r="3727" spans="1:6" x14ac:dyDescent="0.25">
      <c r="A3727" s="508"/>
      <c r="B3727" s="508"/>
      <c r="C3727" s="508"/>
      <c r="D3727" s="444" t="s">
        <v>6778</v>
      </c>
      <c r="E3727" s="508"/>
      <c r="F3727" s="508"/>
    </row>
    <row r="3728" spans="1:6" x14ac:dyDescent="0.25">
      <c r="A3728" s="508"/>
      <c r="B3728" s="508"/>
      <c r="C3728" s="508"/>
      <c r="D3728" s="444" t="s">
        <v>6778</v>
      </c>
      <c r="E3728" s="508"/>
      <c r="F3728" s="508"/>
    </row>
    <row r="3729" spans="1:6" x14ac:dyDescent="0.25">
      <c r="A3729" s="508"/>
      <c r="B3729" s="508"/>
      <c r="C3729" s="508"/>
      <c r="D3729" s="444" t="s">
        <v>6778</v>
      </c>
      <c r="E3729" s="508"/>
      <c r="F3729" s="508"/>
    </row>
    <row r="3730" spans="1:6" x14ac:dyDescent="0.25">
      <c r="A3730" s="508"/>
      <c r="B3730" s="508"/>
      <c r="C3730" s="508"/>
      <c r="D3730" s="444" t="s">
        <v>6778</v>
      </c>
      <c r="E3730" s="508"/>
      <c r="F3730" s="508"/>
    </row>
    <row r="3731" spans="1:6" x14ac:dyDescent="0.25">
      <c r="A3731" s="508"/>
      <c r="B3731" s="508"/>
      <c r="C3731" s="508"/>
      <c r="D3731" s="444" t="s">
        <v>6778</v>
      </c>
      <c r="E3731" s="508"/>
      <c r="F3731" s="508"/>
    </row>
    <row r="3732" spans="1:6" x14ac:dyDescent="0.25">
      <c r="A3732" s="508"/>
      <c r="B3732" s="508"/>
      <c r="C3732" s="508"/>
      <c r="D3732" s="444" t="s">
        <v>6778</v>
      </c>
      <c r="E3732" s="508"/>
      <c r="F3732" s="508"/>
    </row>
    <row r="3733" spans="1:6" x14ac:dyDescent="0.25">
      <c r="A3733" s="508"/>
      <c r="B3733" s="508"/>
      <c r="C3733" s="508"/>
      <c r="D3733" s="444" t="s">
        <v>6778</v>
      </c>
      <c r="E3733" s="508"/>
      <c r="F3733" s="508"/>
    </row>
    <row r="3734" spans="1:6" x14ac:dyDescent="0.25">
      <c r="A3734" s="508"/>
      <c r="B3734" s="508"/>
      <c r="C3734" s="508"/>
      <c r="D3734" s="444" t="s">
        <v>6778</v>
      </c>
      <c r="E3734" s="508"/>
      <c r="F3734" s="508"/>
    </row>
    <row r="3735" spans="1:6" x14ac:dyDescent="0.25">
      <c r="A3735" s="508"/>
      <c r="B3735" s="508"/>
      <c r="C3735" s="508"/>
      <c r="D3735" s="444" t="s">
        <v>6778</v>
      </c>
      <c r="E3735" s="508"/>
      <c r="F3735" s="508"/>
    </row>
    <row r="3736" spans="1:6" x14ac:dyDescent="0.25">
      <c r="A3736" s="508"/>
      <c r="B3736" s="508"/>
      <c r="C3736" s="508"/>
      <c r="D3736" s="444" t="s">
        <v>6778</v>
      </c>
      <c r="E3736" s="508"/>
      <c r="F3736" s="508"/>
    </row>
    <row r="3737" spans="1:6" x14ac:dyDescent="0.25">
      <c r="A3737" s="508"/>
      <c r="B3737" s="508"/>
      <c r="C3737" s="508"/>
      <c r="D3737" s="444" t="s">
        <v>6778</v>
      </c>
      <c r="E3737" s="508"/>
      <c r="F3737" s="508"/>
    </row>
    <row r="3738" spans="1:6" x14ac:dyDescent="0.25">
      <c r="A3738" s="508"/>
      <c r="B3738" s="508"/>
      <c r="C3738" s="508"/>
      <c r="D3738" s="444" t="s">
        <v>6778</v>
      </c>
      <c r="E3738" s="508"/>
      <c r="F3738" s="508"/>
    </row>
    <row r="3739" spans="1:6" x14ac:dyDescent="0.25">
      <c r="A3739" s="508"/>
      <c r="B3739" s="508"/>
      <c r="C3739" s="508"/>
      <c r="D3739" s="444" t="s">
        <v>6778</v>
      </c>
      <c r="E3739" s="508"/>
      <c r="F3739" s="508"/>
    </row>
    <row r="3740" spans="1:6" x14ac:dyDescent="0.25">
      <c r="A3740" s="508"/>
      <c r="B3740" s="508"/>
      <c r="C3740" s="508"/>
      <c r="D3740" s="444" t="s">
        <v>6778</v>
      </c>
      <c r="E3740" s="508"/>
      <c r="F3740" s="508"/>
    </row>
    <row r="3741" spans="1:6" x14ac:dyDescent="0.25">
      <c r="A3741" s="508"/>
      <c r="B3741" s="508"/>
      <c r="C3741" s="508"/>
      <c r="D3741" s="444" t="s">
        <v>6778</v>
      </c>
      <c r="E3741" s="508"/>
      <c r="F3741" s="508"/>
    </row>
    <row r="3742" spans="1:6" x14ac:dyDescent="0.25">
      <c r="A3742" s="508"/>
      <c r="B3742" s="508"/>
      <c r="C3742" s="508"/>
      <c r="D3742" s="444" t="s">
        <v>6778</v>
      </c>
      <c r="E3742" s="508"/>
      <c r="F3742" s="508"/>
    </row>
    <row r="3743" spans="1:6" x14ac:dyDescent="0.25">
      <c r="A3743" s="508"/>
      <c r="B3743" s="508"/>
      <c r="C3743" s="508"/>
      <c r="D3743" s="444" t="s">
        <v>6778</v>
      </c>
      <c r="E3743" s="508"/>
      <c r="F3743" s="508"/>
    </row>
    <row r="3744" spans="1:6" x14ac:dyDescent="0.25">
      <c r="A3744" s="508"/>
      <c r="B3744" s="508"/>
      <c r="C3744" s="508"/>
      <c r="D3744" s="444" t="s">
        <v>6778</v>
      </c>
      <c r="E3744" s="508"/>
      <c r="F3744" s="508"/>
    </row>
    <row r="3745" spans="1:6" x14ac:dyDescent="0.25">
      <c r="A3745" s="508"/>
      <c r="B3745" s="508"/>
      <c r="C3745" s="508"/>
      <c r="D3745" s="444" t="s">
        <v>6778</v>
      </c>
      <c r="E3745" s="508"/>
      <c r="F3745" s="508"/>
    </row>
    <row r="3746" spans="1:6" x14ac:dyDescent="0.25">
      <c r="A3746" s="508"/>
      <c r="B3746" s="508"/>
      <c r="C3746" s="508"/>
      <c r="D3746" s="444" t="s">
        <v>6778</v>
      </c>
      <c r="E3746" s="508"/>
      <c r="F3746" s="508"/>
    </row>
    <row r="3747" spans="1:6" x14ac:dyDescent="0.25">
      <c r="A3747" s="508"/>
      <c r="B3747" s="508"/>
      <c r="C3747" s="508"/>
      <c r="D3747" s="444" t="s">
        <v>6778</v>
      </c>
      <c r="E3747" s="508"/>
      <c r="F3747" s="508"/>
    </row>
    <row r="3748" spans="1:6" x14ac:dyDescent="0.25">
      <c r="A3748" s="508"/>
      <c r="B3748" s="508"/>
      <c r="C3748" s="508"/>
      <c r="D3748" s="444" t="s">
        <v>6778</v>
      </c>
      <c r="E3748" s="508"/>
      <c r="F3748" s="508"/>
    </row>
    <row r="3749" spans="1:6" x14ac:dyDescent="0.25">
      <c r="A3749" s="508"/>
      <c r="B3749" s="508"/>
      <c r="C3749" s="508"/>
      <c r="D3749" s="444" t="s">
        <v>6778</v>
      </c>
      <c r="E3749" s="508"/>
      <c r="F3749" s="508"/>
    </row>
    <row r="3750" spans="1:6" x14ac:dyDescent="0.25">
      <c r="A3750" s="508"/>
      <c r="B3750" s="508"/>
      <c r="C3750" s="508"/>
      <c r="D3750" s="444" t="s">
        <v>6778</v>
      </c>
      <c r="E3750" s="508"/>
      <c r="F3750" s="508"/>
    </row>
    <row r="3751" spans="1:6" x14ac:dyDescent="0.25">
      <c r="A3751" s="508"/>
      <c r="B3751" s="508"/>
      <c r="C3751" s="508"/>
      <c r="D3751" s="444" t="s">
        <v>6778</v>
      </c>
      <c r="E3751" s="508"/>
      <c r="F3751" s="508"/>
    </row>
    <row r="3752" spans="1:6" x14ac:dyDescent="0.25">
      <c r="A3752" s="508"/>
      <c r="B3752" s="508"/>
      <c r="C3752" s="508"/>
      <c r="D3752" s="444" t="s">
        <v>6778</v>
      </c>
      <c r="E3752" s="508"/>
      <c r="F3752" s="508"/>
    </row>
    <row r="3753" spans="1:6" x14ac:dyDescent="0.25">
      <c r="A3753" s="508"/>
      <c r="B3753" s="508"/>
      <c r="C3753" s="508"/>
      <c r="D3753" s="444" t="s">
        <v>6778</v>
      </c>
      <c r="E3753" s="508"/>
      <c r="F3753" s="508"/>
    </row>
    <row r="3754" spans="1:6" x14ac:dyDescent="0.25">
      <c r="A3754" s="508"/>
      <c r="B3754" s="508"/>
      <c r="C3754" s="508"/>
      <c r="D3754" s="444" t="s">
        <v>6778</v>
      </c>
      <c r="E3754" s="508"/>
      <c r="F3754" s="508"/>
    </row>
    <row r="3755" spans="1:6" x14ac:dyDescent="0.25">
      <c r="A3755" s="508"/>
      <c r="B3755" s="508"/>
      <c r="C3755" s="508"/>
      <c r="D3755" s="444" t="s">
        <v>6778</v>
      </c>
      <c r="E3755" s="508"/>
      <c r="F3755" s="508"/>
    </row>
    <row r="3756" spans="1:6" x14ac:dyDescent="0.25">
      <c r="A3756" s="508"/>
      <c r="B3756" s="508"/>
      <c r="C3756" s="508"/>
      <c r="D3756" s="444" t="s">
        <v>6778</v>
      </c>
      <c r="E3756" s="508"/>
      <c r="F3756" s="508"/>
    </row>
    <row r="3757" spans="1:6" x14ac:dyDescent="0.25">
      <c r="A3757" s="508"/>
      <c r="B3757" s="508"/>
      <c r="C3757" s="508"/>
      <c r="D3757" s="444" t="s">
        <v>6778</v>
      </c>
      <c r="E3757" s="508"/>
      <c r="F3757" s="508"/>
    </row>
    <row r="3758" spans="1:6" x14ac:dyDescent="0.25">
      <c r="A3758" s="508"/>
      <c r="B3758" s="508"/>
      <c r="C3758" s="508"/>
      <c r="D3758" s="444" t="s">
        <v>6778</v>
      </c>
      <c r="E3758" s="508"/>
      <c r="F3758" s="508"/>
    </row>
    <row r="3759" spans="1:6" x14ac:dyDescent="0.25">
      <c r="A3759" s="508"/>
      <c r="B3759" s="508"/>
      <c r="C3759" s="508"/>
      <c r="D3759" s="444" t="s">
        <v>6778</v>
      </c>
      <c r="E3759" s="508"/>
      <c r="F3759" s="508"/>
    </row>
    <row r="3760" spans="1:6" x14ac:dyDescent="0.25">
      <c r="A3760" s="508"/>
      <c r="B3760" s="508"/>
      <c r="C3760" s="508"/>
      <c r="D3760" s="444" t="s">
        <v>6778</v>
      </c>
      <c r="E3760" s="508"/>
      <c r="F3760" s="508"/>
    </row>
    <row r="3761" spans="1:6" x14ac:dyDescent="0.25">
      <c r="A3761" s="508"/>
      <c r="B3761" s="508"/>
      <c r="C3761" s="508"/>
      <c r="D3761" s="444" t="s">
        <v>6778</v>
      </c>
      <c r="E3761" s="508"/>
      <c r="F3761" s="508"/>
    </row>
    <row r="3762" spans="1:6" x14ac:dyDescent="0.25">
      <c r="A3762" s="508"/>
      <c r="B3762" s="508"/>
      <c r="C3762" s="508"/>
      <c r="D3762" s="444" t="s">
        <v>6778</v>
      </c>
      <c r="E3762" s="508"/>
      <c r="F3762" s="508"/>
    </row>
    <row r="3763" spans="1:6" x14ac:dyDescent="0.25">
      <c r="A3763" s="508"/>
      <c r="B3763" s="508"/>
      <c r="C3763" s="508"/>
      <c r="D3763" s="444" t="s">
        <v>6778</v>
      </c>
      <c r="E3763" s="508"/>
      <c r="F3763" s="508"/>
    </row>
    <row r="3764" spans="1:6" x14ac:dyDescent="0.25">
      <c r="A3764" s="508"/>
      <c r="B3764" s="508"/>
      <c r="C3764" s="508"/>
      <c r="D3764" s="444" t="s">
        <v>6778</v>
      </c>
      <c r="E3764" s="508"/>
      <c r="F3764" s="508"/>
    </row>
    <row r="3765" spans="1:6" x14ac:dyDescent="0.25">
      <c r="A3765" s="508"/>
      <c r="B3765" s="508"/>
      <c r="C3765" s="508"/>
      <c r="D3765" s="444" t="s">
        <v>6778</v>
      </c>
      <c r="E3765" s="508"/>
      <c r="F3765" s="508"/>
    </row>
    <row r="3766" spans="1:6" x14ac:dyDescent="0.25">
      <c r="A3766" s="508"/>
      <c r="B3766" s="508"/>
      <c r="C3766" s="508"/>
      <c r="D3766" s="444" t="s">
        <v>6778</v>
      </c>
      <c r="E3766" s="508"/>
      <c r="F3766" s="508"/>
    </row>
    <row r="3767" spans="1:6" x14ac:dyDescent="0.25">
      <c r="A3767" s="508"/>
      <c r="B3767" s="508"/>
      <c r="C3767" s="508"/>
      <c r="D3767" s="444" t="s">
        <v>6778</v>
      </c>
      <c r="E3767" s="508"/>
      <c r="F3767" s="508"/>
    </row>
    <row r="3768" spans="1:6" x14ac:dyDescent="0.25">
      <c r="A3768" s="508"/>
      <c r="B3768" s="508"/>
      <c r="C3768" s="508"/>
      <c r="D3768" s="444" t="s">
        <v>6778</v>
      </c>
      <c r="E3768" s="508"/>
      <c r="F3768" s="508"/>
    </row>
    <row r="3769" spans="1:6" x14ac:dyDescent="0.25">
      <c r="A3769" s="508"/>
      <c r="B3769" s="508"/>
      <c r="C3769" s="508"/>
      <c r="D3769" s="444" t="s">
        <v>6778</v>
      </c>
      <c r="E3769" s="508"/>
      <c r="F3769" s="508"/>
    </row>
    <row r="3770" spans="1:6" x14ac:dyDescent="0.25">
      <c r="A3770" s="508"/>
      <c r="B3770" s="508"/>
      <c r="C3770" s="508"/>
      <c r="D3770" s="444" t="s">
        <v>6778</v>
      </c>
      <c r="E3770" s="508"/>
      <c r="F3770" s="508"/>
    </row>
    <row r="3771" spans="1:6" x14ac:dyDescent="0.25">
      <c r="A3771" s="508"/>
      <c r="B3771" s="508"/>
      <c r="C3771" s="508"/>
      <c r="D3771" s="444" t="s">
        <v>6778</v>
      </c>
      <c r="E3771" s="508"/>
      <c r="F3771" s="508"/>
    </row>
    <row r="3772" spans="1:6" x14ac:dyDescent="0.25">
      <c r="A3772" s="508"/>
      <c r="B3772" s="508"/>
      <c r="C3772" s="508"/>
      <c r="D3772" s="444" t="s">
        <v>6778</v>
      </c>
      <c r="E3772" s="508"/>
      <c r="F3772" s="508"/>
    </row>
    <row r="3773" spans="1:6" x14ac:dyDescent="0.25">
      <c r="A3773" s="508"/>
      <c r="B3773" s="508"/>
      <c r="C3773" s="508"/>
      <c r="D3773" s="444" t="s">
        <v>6778</v>
      </c>
      <c r="E3773" s="508"/>
      <c r="F3773" s="508"/>
    </row>
    <row r="3774" spans="1:6" x14ac:dyDescent="0.25">
      <c r="A3774" s="508"/>
      <c r="B3774" s="508"/>
      <c r="C3774" s="508"/>
      <c r="D3774" s="444" t="s">
        <v>6778</v>
      </c>
      <c r="E3774" s="508"/>
      <c r="F3774" s="508"/>
    </row>
    <row r="3775" spans="1:6" x14ac:dyDescent="0.25">
      <c r="A3775" s="508"/>
      <c r="B3775" s="508"/>
      <c r="C3775" s="508"/>
      <c r="D3775" s="444" t="s">
        <v>6778</v>
      </c>
      <c r="E3775" s="508"/>
      <c r="F3775" s="508"/>
    </row>
    <row r="3776" spans="1:6" x14ac:dyDescent="0.25">
      <c r="A3776" s="508"/>
      <c r="B3776" s="508"/>
      <c r="C3776" s="508"/>
      <c r="D3776" s="444" t="s">
        <v>6778</v>
      </c>
      <c r="E3776" s="508"/>
      <c r="F3776" s="508"/>
    </row>
    <row r="3777" spans="1:6" x14ac:dyDescent="0.25">
      <c r="A3777" s="508"/>
      <c r="B3777" s="508"/>
      <c r="C3777" s="508"/>
      <c r="D3777" s="444" t="s">
        <v>6778</v>
      </c>
      <c r="E3777" s="508"/>
      <c r="F3777" s="508"/>
    </row>
    <row r="3778" spans="1:6" x14ac:dyDescent="0.25">
      <c r="A3778" s="508"/>
      <c r="B3778" s="508"/>
      <c r="C3778" s="508"/>
      <c r="D3778" s="444" t="s">
        <v>6778</v>
      </c>
      <c r="E3778" s="508"/>
      <c r="F3778" s="508"/>
    </row>
    <row r="3779" spans="1:6" x14ac:dyDescent="0.25">
      <c r="A3779" s="508"/>
      <c r="B3779" s="508"/>
      <c r="C3779" s="508"/>
      <c r="D3779" s="444" t="s">
        <v>6778</v>
      </c>
      <c r="E3779" s="508"/>
      <c r="F3779" s="508"/>
    </row>
    <row r="3780" spans="1:6" x14ac:dyDescent="0.25">
      <c r="A3780" s="508"/>
      <c r="B3780" s="508"/>
      <c r="C3780" s="508"/>
      <c r="D3780" s="444" t="s">
        <v>6778</v>
      </c>
      <c r="E3780" s="508"/>
      <c r="F3780" s="508"/>
    </row>
    <row r="3781" spans="1:6" x14ac:dyDescent="0.25">
      <c r="A3781" s="508"/>
      <c r="B3781" s="508"/>
      <c r="C3781" s="508"/>
      <c r="D3781" s="444" t="s">
        <v>6778</v>
      </c>
      <c r="E3781" s="508"/>
      <c r="F3781" s="508"/>
    </row>
    <row r="3782" spans="1:6" x14ac:dyDescent="0.25">
      <c r="A3782" s="508"/>
      <c r="B3782" s="508"/>
      <c r="C3782" s="508"/>
      <c r="D3782" s="444" t="s">
        <v>6778</v>
      </c>
      <c r="E3782" s="508"/>
      <c r="F3782" s="508"/>
    </row>
    <row r="3783" spans="1:6" x14ac:dyDescent="0.25">
      <c r="A3783" s="508"/>
      <c r="B3783" s="508"/>
      <c r="C3783" s="508"/>
      <c r="D3783" s="444" t="s">
        <v>6778</v>
      </c>
      <c r="E3783" s="508"/>
      <c r="F3783" s="508"/>
    </row>
    <row r="3784" spans="1:6" x14ac:dyDescent="0.25">
      <c r="A3784" s="508"/>
      <c r="B3784" s="508"/>
      <c r="C3784" s="508"/>
      <c r="D3784" s="444" t="s">
        <v>6778</v>
      </c>
      <c r="E3784" s="508"/>
      <c r="F3784" s="508"/>
    </row>
    <row r="3785" spans="1:6" x14ac:dyDescent="0.25">
      <c r="A3785" s="508"/>
      <c r="B3785" s="508"/>
      <c r="C3785" s="508"/>
      <c r="D3785" s="444" t="s">
        <v>6778</v>
      </c>
      <c r="E3785" s="508"/>
      <c r="F3785" s="508"/>
    </row>
    <row r="3786" spans="1:6" x14ac:dyDescent="0.25">
      <c r="A3786" s="508"/>
      <c r="B3786" s="508"/>
      <c r="C3786" s="508"/>
      <c r="D3786" s="444" t="s">
        <v>6778</v>
      </c>
      <c r="E3786" s="508"/>
      <c r="F3786" s="508"/>
    </row>
    <row r="3787" spans="1:6" x14ac:dyDescent="0.25">
      <c r="A3787" s="508"/>
      <c r="B3787" s="508"/>
      <c r="C3787" s="508"/>
      <c r="D3787" s="444" t="s">
        <v>6778</v>
      </c>
      <c r="E3787" s="508"/>
      <c r="F3787" s="508"/>
    </row>
    <row r="3788" spans="1:6" x14ac:dyDescent="0.25">
      <c r="A3788" s="508"/>
      <c r="B3788" s="508"/>
      <c r="C3788" s="508"/>
      <c r="D3788" s="444" t="s">
        <v>6778</v>
      </c>
      <c r="E3788" s="508"/>
      <c r="F3788" s="508"/>
    </row>
    <row r="3789" spans="1:6" x14ac:dyDescent="0.25">
      <c r="A3789" s="508"/>
      <c r="B3789" s="508"/>
      <c r="C3789" s="508"/>
      <c r="D3789" s="444" t="s">
        <v>6778</v>
      </c>
      <c r="E3789" s="508"/>
      <c r="F3789" s="508"/>
    </row>
    <row r="3790" spans="1:6" x14ac:dyDescent="0.25">
      <c r="A3790" s="508"/>
      <c r="B3790" s="508"/>
      <c r="C3790" s="508"/>
      <c r="D3790" s="444" t="s">
        <v>6778</v>
      </c>
      <c r="E3790" s="508"/>
      <c r="F3790" s="508"/>
    </row>
    <row r="3791" spans="1:6" x14ac:dyDescent="0.25">
      <c r="A3791" s="508"/>
      <c r="B3791" s="508"/>
      <c r="C3791" s="508"/>
      <c r="D3791" s="444" t="s">
        <v>6778</v>
      </c>
      <c r="E3791" s="508"/>
      <c r="F3791" s="508"/>
    </row>
    <row r="3792" spans="1:6" x14ac:dyDescent="0.25">
      <c r="A3792" s="508"/>
      <c r="B3792" s="508"/>
      <c r="C3792" s="508"/>
      <c r="D3792" s="444" t="s">
        <v>6778</v>
      </c>
      <c r="E3792" s="508"/>
      <c r="F3792" s="508"/>
    </row>
    <row r="3793" spans="1:6" x14ac:dyDescent="0.25">
      <c r="A3793" s="508"/>
      <c r="B3793" s="508"/>
      <c r="C3793" s="508"/>
      <c r="D3793" s="444" t="s">
        <v>6778</v>
      </c>
      <c r="E3793" s="508"/>
      <c r="F3793" s="508"/>
    </row>
    <row r="3794" spans="1:6" x14ac:dyDescent="0.25">
      <c r="A3794" s="508"/>
      <c r="B3794" s="508"/>
      <c r="C3794" s="508"/>
      <c r="D3794" s="444" t="s">
        <v>6778</v>
      </c>
      <c r="E3794" s="508"/>
      <c r="F3794" s="508"/>
    </row>
    <row r="3795" spans="1:6" x14ac:dyDescent="0.25">
      <c r="A3795" s="508"/>
      <c r="B3795" s="508"/>
      <c r="C3795" s="508"/>
      <c r="D3795" s="444" t="s">
        <v>6778</v>
      </c>
      <c r="E3795" s="508"/>
      <c r="F3795" s="508"/>
    </row>
    <row r="3796" spans="1:6" x14ac:dyDescent="0.25">
      <c r="A3796" s="508"/>
      <c r="B3796" s="508"/>
      <c r="C3796" s="508"/>
      <c r="D3796" s="444" t="s">
        <v>6778</v>
      </c>
      <c r="E3796" s="508"/>
      <c r="F3796" s="508"/>
    </row>
    <row r="3797" spans="1:6" x14ac:dyDescent="0.25">
      <c r="A3797" s="508"/>
      <c r="B3797" s="508"/>
      <c r="C3797" s="508"/>
      <c r="D3797" s="444" t="s">
        <v>6778</v>
      </c>
      <c r="E3797" s="508"/>
      <c r="F3797" s="508"/>
    </row>
    <row r="3798" spans="1:6" x14ac:dyDescent="0.25">
      <c r="A3798" s="508"/>
      <c r="B3798" s="508"/>
      <c r="C3798" s="508"/>
      <c r="D3798" s="444" t="s">
        <v>6778</v>
      </c>
      <c r="E3798" s="508"/>
      <c r="F3798" s="508"/>
    </row>
    <row r="3799" spans="1:6" x14ac:dyDescent="0.25">
      <c r="A3799" s="508"/>
      <c r="B3799" s="508"/>
      <c r="C3799" s="508"/>
      <c r="D3799" s="444" t="s">
        <v>6778</v>
      </c>
      <c r="E3799" s="508"/>
      <c r="F3799" s="508"/>
    </row>
    <row r="3800" spans="1:6" x14ac:dyDescent="0.25">
      <c r="A3800" s="508"/>
      <c r="B3800" s="508"/>
      <c r="C3800" s="508"/>
      <c r="D3800" s="444" t="s">
        <v>6778</v>
      </c>
      <c r="E3800" s="508"/>
      <c r="F3800" s="508"/>
    </row>
    <row r="3801" spans="1:6" x14ac:dyDescent="0.25">
      <c r="A3801" s="508"/>
      <c r="B3801" s="508"/>
      <c r="C3801" s="508"/>
      <c r="D3801" s="444" t="s">
        <v>6778</v>
      </c>
      <c r="E3801" s="508"/>
      <c r="F3801" s="508"/>
    </row>
    <row r="3802" spans="1:6" x14ac:dyDescent="0.25">
      <c r="A3802" s="508"/>
      <c r="B3802" s="508"/>
      <c r="C3802" s="508"/>
      <c r="D3802" s="444" t="s">
        <v>6778</v>
      </c>
      <c r="E3802" s="508"/>
      <c r="F3802" s="508"/>
    </row>
    <row r="3803" spans="1:6" x14ac:dyDescent="0.25">
      <c r="A3803" s="508"/>
      <c r="B3803" s="508"/>
      <c r="C3803" s="508"/>
      <c r="D3803" s="444" t="s">
        <v>6778</v>
      </c>
      <c r="E3803" s="508"/>
      <c r="F3803" s="508"/>
    </row>
    <row r="3804" spans="1:6" x14ac:dyDescent="0.25">
      <c r="A3804" s="508"/>
      <c r="B3804" s="508"/>
      <c r="C3804" s="508"/>
      <c r="D3804" s="444" t="s">
        <v>6778</v>
      </c>
      <c r="E3804" s="508"/>
      <c r="F3804" s="508"/>
    </row>
    <row r="3805" spans="1:6" x14ac:dyDescent="0.25">
      <c r="A3805" s="508"/>
      <c r="B3805" s="508"/>
      <c r="C3805" s="508"/>
      <c r="D3805" s="444" t="s">
        <v>6778</v>
      </c>
      <c r="E3805" s="508"/>
      <c r="F3805" s="508"/>
    </row>
    <row r="3806" spans="1:6" x14ac:dyDescent="0.25">
      <c r="A3806" s="508"/>
      <c r="B3806" s="508"/>
      <c r="C3806" s="508"/>
      <c r="D3806" s="444" t="s">
        <v>6778</v>
      </c>
      <c r="E3806" s="508"/>
      <c r="F3806" s="508"/>
    </row>
    <row r="3807" spans="1:6" x14ac:dyDescent="0.25">
      <c r="A3807" s="508"/>
      <c r="B3807" s="508"/>
      <c r="C3807" s="508"/>
      <c r="D3807" s="444" t="s">
        <v>6778</v>
      </c>
      <c r="E3807" s="508"/>
      <c r="F3807" s="508"/>
    </row>
    <row r="3808" spans="1:6" x14ac:dyDescent="0.25">
      <c r="A3808" s="508"/>
      <c r="B3808" s="508"/>
      <c r="C3808" s="508"/>
      <c r="D3808" s="444" t="s">
        <v>6778</v>
      </c>
      <c r="E3808" s="508"/>
      <c r="F3808" s="508"/>
    </row>
    <row r="3809" spans="1:6" x14ac:dyDescent="0.25">
      <c r="A3809" s="508"/>
      <c r="B3809" s="508"/>
      <c r="C3809" s="508"/>
      <c r="D3809" s="444" t="s">
        <v>6778</v>
      </c>
      <c r="E3809" s="508"/>
      <c r="F3809" s="508"/>
    </row>
    <row r="3810" spans="1:6" x14ac:dyDescent="0.25">
      <c r="A3810" s="508"/>
      <c r="B3810" s="508"/>
      <c r="C3810" s="508"/>
      <c r="D3810" s="444" t="s">
        <v>6778</v>
      </c>
      <c r="E3810" s="508"/>
      <c r="F3810" s="508"/>
    </row>
    <row r="3811" spans="1:6" x14ac:dyDescent="0.25">
      <c r="A3811" s="508"/>
      <c r="B3811" s="508"/>
      <c r="C3811" s="508"/>
      <c r="D3811" s="444" t="s">
        <v>6778</v>
      </c>
      <c r="E3811" s="508"/>
      <c r="F3811" s="508"/>
    </row>
    <row r="3812" spans="1:6" x14ac:dyDescent="0.25">
      <c r="A3812" s="508"/>
      <c r="B3812" s="508"/>
      <c r="C3812" s="508"/>
      <c r="D3812" s="444" t="s">
        <v>6778</v>
      </c>
      <c r="E3812" s="508"/>
      <c r="F3812" s="508"/>
    </row>
    <row r="3813" spans="1:6" x14ac:dyDescent="0.25">
      <c r="A3813" s="508"/>
      <c r="B3813" s="508"/>
      <c r="C3813" s="508"/>
      <c r="D3813" s="444" t="s">
        <v>6778</v>
      </c>
      <c r="E3813" s="508"/>
      <c r="F3813" s="508"/>
    </row>
    <row r="3814" spans="1:6" x14ac:dyDescent="0.25">
      <c r="A3814" s="508"/>
      <c r="B3814" s="508"/>
      <c r="C3814" s="508"/>
      <c r="D3814" s="444" t="s">
        <v>6778</v>
      </c>
      <c r="E3814" s="508"/>
      <c r="F3814" s="508"/>
    </row>
    <row r="3815" spans="1:6" x14ac:dyDescent="0.25">
      <c r="A3815" s="508"/>
      <c r="B3815" s="508"/>
      <c r="C3815" s="508"/>
      <c r="D3815" s="444" t="s">
        <v>6778</v>
      </c>
      <c r="E3815" s="508"/>
      <c r="F3815" s="508"/>
    </row>
    <row r="3816" spans="1:6" x14ac:dyDescent="0.25">
      <c r="A3816" s="508"/>
      <c r="B3816" s="508"/>
      <c r="C3816" s="508"/>
      <c r="D3816" s="444" t="s">
        <v>6778</v>
      </c>
      <c r="E3816" s="508"/>
      <c r="F3816" s="508"/>
    </row>
    <row r="3817" spans="1:6" x14ac:dyDescent="0.25">
      <c r="A3817" s="508"/>
      <c r="B3817" s="508"/>
      <c r="C3817" s="508"/>
      <c r="D3817" s="444" t="s">
        <v>6778</v>
      </c>
      <c r="E3817" s="508"/>
      <c r="F3817" s="508"/>
    </row>
    <row r="3818" spans="1:6" x14ac:dyDescent="0.25">
      <c r="A3818" s="508"/>
      <c r="B3818" s="508"/>
      <c r="C3818" s="508"/>
      <c r="D3818" s="444" t="s">
        <v>6778</v>
      </c>
      <c r="E3818" s="508"/>
      <c r="F3818" s="508"/>
    </row>
    <row r="3819" spans="1:6" x14ac:dyDescent="0.25">
      <c r="A3819" s="508"/>
      <c r="B3819" s="508"/>
      <c r="C3819" s="508"/>
      <c r="D3819" s="444" t="s">
        <v>6778</v>
      </c>
      <c r="E3819" s="508"/>
      <c r="F3819" s="508"/>
    </row>
    <row r="3820" spans="1:6" x14ac:dyDescent="0.25">
      <c r="A3820" s="508"/>
      <c r="B3820" s="508"/>
      <c r="C3820" s="508"/>
      <c r="D3820" s="444" t="s">
        <v>6778</v>
      </c>
      <c r="E3820" s="508"/>
      <c r="F3820" s="508"/>
    </row>
    <row r="3821" spans="1:6" x14ac:dyDescent="0.25">
      <c r="A3821" s="508"/>
      <c r="B3821" s="508"/>
      <c r="C3821" s="508"/>
      <c r="D3821" s="444" t="s">
        <v>6778</v>
      </c>
      <c r="E3821" s="508"/>
      <c r="F3821" s="508"/>
    </row>
    <row r="3822" spans="1:6" x14ac:dyDescent="0.25">
      <c r="A3822" s="508"/>
      <c r="B3822" s="508"/>
      <c r="C3822" s="508"/>
      <c r="D3822" s="444" t="s">
        <v>6778</v>
      </c>
      <c r="E3822" s="508"/>
      <c r="F3822" s="508"/>
    </row>
    <row r="3823" spans="1:6" x14ac:dyDescent="0.25">
      <c r="A3823" s="508"/>
      <c r="B3823" s="508"/>
      <c r="C3823" s="508"/>
      <c r="D3823" s="444" t="s">
        <v>6778</v>
      </c>
      <c r="E3823" s="508"/>
      <c r="F3823" s="508"/>
    </row>
    <row r="3824" spans="1:6" x14ac:dyDescent="0.25">
      <c r="A3824" s="508"/>
      <c r="B3824" s="508"/>
      <c r="C3824" s="508"/>
      <c r="D3824" s="444" t="s">
        <v>6778</v>
      </c>
      <c r="E3824" s="508"/>
      <c r="F3824" s="508"/>
    </row>
    <row r="3825" spans="1:6" x14ac:dyDescent="0.25">
      <c r="A3825" s="508"/>
      <c r="B3825" s="508"/>
      <c r="C3825" s="508"/>
      <c r="D3825" s="444" t="s">
        <v>6778</v>
      </c>
      <c r="E3825" s="508"/>
      <c r="F3825" s="508"/>
    </row>
    <row r="3826" spans="1:6" x14ac:dyDescent="0.25">
      <c r="A3826" s="508"/>
      <c r="B3826" s="508"/>
      <c r="C3826" s="508"/>
      <c r="D3826" s="444" t="s">
        <v>6778</v>
      </c>
      <c r="E3826" s="508"/>
      <c r="F3826" s="508"/>
    </row>
    <row r="3827" spans="1:6" x14ac:dyDescent="0.25">
      <c r="A3827" s="508"/>
      <c r="B3827" s="508"/>
      <c r="C3827" s="508"/>
      <c r="D3827" s="444" t="s">
        <v>6778</v>
      </c>
      <c r="E3827" s="508"/>
      <c r="F3827" s="508"/>
    </row>
    <row r="3828" spans="1:6" x14ac:dyDescent="0.25">
      <c r="A3828" s="508"/>
      <c r="B3828" s="508"/>
      <c r="C3828" s="508"/>
      <c r="D3828" s="444" t="s">
        <v>6778</v>
      </c>
      <c r="E3828" s="508"/>
      <c r="F3828" s="508"/>
    </row>
    <row r="3829" spans="1:6" x14ac:dyDescent="0.25">
      <c r="A3829" s="508"/>
      <c r="B3829" s="508"/>
      <c r="C3829" s="508"/>
      <c r="D3829" s="444" t="s">
        <v>6778</v>
      </c>
      <c r="E3829" s="508"/>
      <c r="F3829" s="508"/>
    </row>
    <row r="3830" spans="1:6" x14ac:dyDescent="0.25">
      <c r="A3830" s="508"/>
      <c r="B3830" s="508"/>
      <c r="C3830" s="508"/>
      <c r="D3830" s="444" t="s">
        <v>6778</v>
      </c>
      <c r="E3830" s="508"/>
      <c r="F3830" s="508"/>
    </row>
    <row r="3831" spans="1:6" x14ac:dyDescent="0.25">
      <c r="A3831" s="508"/>
      <c r="B3831" s="508"/>
      <c r="C3831" s="508"/>
      <c r="D3831" s="444" t="s">
        <v>6778</v>
      </c>
      <c r="E3831" s="508"/>
      <c r="F3831" s="508"/>
    </row>
    <row r="3832" spans="1:6" x14ac:dyDescent="0.25">
      <c r="A3832" s="508"/>
      <c r="B3832" s="508"/>
      <c r="C3832" s="508"/>
      <c r="D3832" s="444" t="s">
        <v>6778</v>
      </c>
      <c r="E3832" s="508"/>
      <c r="F3832" s="508"/>
    </row>
    <row r="3833" spans="1:6" x14ac:dyDescent="0.25">
      <c r="A3833" s="508"/>
      <c r="B3833" s="508"/>
      <c r="C3833" s="508"/>
      <c r="D3833" s="444" t="s">
        <v>6778</v>
      </c>
      <c r="E3833" s="508"/>
      <c r="F3833" s="508"/>
    </row>
    <row r="3834" spans="1:6" x14ac:dyDescent="0.25">
      <c r="A3834" s="508"/>
      <c r="B3834" s="508"/>
      <c r="C3834" s="508"/>
      <c r="D3834" s="444" t="s">
        <v>6778</v>
      </c>
      <c r="E3834" s="508"/>
      <c r="F3834" s="508"/>
    </row>
    <row r="3835" spans="1:6" x14ac:dyDescent="0.25">
      <c r="A3835" s="508"/>
      <c r="B3835" s="508"/>
      <c r="C3835" s="508"/>
      <c r="D3835" s="444" t="s">
        <v>6778</v>
      </c>
      <c r="E3835" s="508"/>
      <c r="F3835" s="508"/>
    </row>
    <row r="3836" spans="1:6" x14ac:dyDescent="0.25">
      <c r="A3836" s="508"/>
      <c r="B3836" s="508"/>
      <c r="C3836" s="508"/>
      <c r="D3836" s="444" t="s">
        <v>6778</v>
      </c>
      <c r="E3836" s="508"/>
      <c r="F3836" s="508"/>
    </row>
    <row r="3837" spans="1:6" x14ac:dyDescent="0.25">
      <c r="A3837" s="508"/>
      <c r="B3837" s="508"/>
      <c r="C3837" s="508"/>
      <c r="D3837" s="444" t="s">
        <v>6778</v>
      </c>
      <c r="E3837" s="508"/>
      <c r="F3837" s="508"/>
    </row>
    <row r="3838" spans="1:6" x14ac:dyDescent="0.25">
      <c r="A3838" s="508"/>
      <c r="B3838" s="508"/>
      <c r="C3838" s="508"/>
      <c r="D3838" s="444" t="s">
        <v>6778</v>
      </c>
      <c r="E3838" s="508"/>
      <c r="F3838" s="508"/>
    </row>
    <row r="3839" spans="1:6" x14ac:dyDescent="0.25">
      <c r="A3839" s="508"/>
      <c r="B3839" s="508"/>
      <c r="C3839" s="508"/>
      <c r="D3839" s="444" t="s">
        <v>6778</v>
      </c>
      <c r="E3839" s="508"/>
      <c r="F3839" s="508"/>
    </row>
    <row r="3840" spans="1:6" x14ac:dyDescent="0.25">
      <c r="A3840" s="508"/>
      <c r="B3840" s="508"/>
      <c r="C3840" s="508"/>
      <c r="D3840" s="444" t="s">
        <v>6778</v>
      </c>
      <c r="E3840" s="508"/>
      <c r="F3840" s="508"/>
    </row>
    <row r="3841" spans="1:6" x14ac:dyDescent="0.25">
      <c r="A3841" s="508"/>
      <c r="B3841" s="508"/>
      <c r="C3841" s="508"/>
      <c r="D3841" s="444" t="s">
        <v>6778</v>
      </c>
      <c r="E3841" s="508"/>
      <c r="F3841" s="508"/>
    </row>
    <row r="3842" spans="1:6" x14ac:dyDescent="0.25">
      <c r="A3842" s="508"/>
      <c r="B3842" s="508"/>
      <c r="C3842" s="508"/>
      <c r="D3842" s="444" t="s">
        <v>6778</v>
      </c>
      <c r="E3842" s="508"/>
      <c r="F3842" s="508"/>
    </row>
    <row r="3843" spans="1:6" x14ac:dyDescent="0.25">
      <c r="A3843" s="508"/>
      <c r="B3843" s="508"/>
      <c r="C3843" s="508"/>
      <c r="D3843" s="444" t="s">
        <v>6778</v>
      </c>
      <c r="E3843" s="508"/>
      <c r="F3843" s="508"/>
    </row>
    <row r="3844" spans="1:6" x14ac:dyDescent="0.25">
      <c r="A3844" s="508"/>
      <c r="B3844" s="508"/>
      <c r="C3844" s="508"/>
      <c r="D3844" s="444" t="s">
        <v>6778</v>
      </c>
      <c r="E3844" s="508"/>
      <c r="F3844" s="508"/>
    </row>
    <row r="3845" spans="1:6" x14ac:dyDescent="0.25">
      <c r="A3845" s="508"/>
      <c r="B3845" s="508"/>
      <c r="C3845" s="508"/>
      <c r="D3845" s="444" t="s">
        <v>6778</v>
      </c>
      <c r="E3845" s="508"/>
      <c r="F3845" s="508"/>
    </row>
    <row r="3846" spans="1:6" x14ac:dyDescent="0.25">
      <c r="A3846" s="508"/>
      <c r="B3846" s="508"/>
      <c r="C3846" s="508"/>
      <c r="D3846" s="444" t="s">
        <v>6778</v>
      </c>
      <c r="E3846" s="508"/>
      <c r="F3846" s="508"/>
    </row>
    <row r="3847" spans="1:6" x14ac:dyDescent="0.25">
      <c r="A3847" s="508"/>
      <c r="B3847" s="508"/>
      <c r="C3847" s="508"/>
      <c r="D3847" s="444" t="s">
        <v>6778</v>
      </c>
      <c r="E3847" s="508"/>
      <c r="F3847" s="508"/>
    </row>
    <row r="3848" spans="1:6" x14ac:dyDescent="0.25">
      <c r="A3848" s="508"/>
      <c r="B3848" s="508"/>
      <c r="C3848" s="508"/>
      <c r="D3848" s="444" t="s">
        <v>6778</v>
      </c>
      <c r="E3848" s="508"/>
      <c r="F3848" s="508"/>
    </row>
    <row r="3849" spans="1:6" x14ac:dyDescent="0.25">
      <c r="A3849" s="508"/>
      <c r="B3849" s="508"/>
      <c r="C3849" s="508"/>
      <c r="D3849" s="444" t="s">
        <v>6778</v>
      </c>
      <c r="E3849" s="508"/>
      <c r="F3849" s="508"/>
    </row>
    <row r="3850" spans="1:6" x14ac:dyDescent="0.25">
      <c r="A3850" s="508"/>
      <c r="B3850" s="508"/>
      <c r="C3850" s="508"/>
      <c r="D3850" s="444" t="s">
        <v>6778</v>
      </c>
      <c r="E3850" s="508"/>
      <c r="F3850" s="508"/>
    </row>
    <row r="3851" spans="1:6" x14ac:dyDescent="0.25">
      <c r="A3851" s="508"/>
      <c r="B3851" s="508"/>
      <c r="C3851" s="508"/>
      <c r="D3851" s="444" t="s">
        <v>6778</v>
      </c>
      <c r="E3851" s="508"/>
      <c r="F3851" s="508"/>
    </row>
    <row r="3852" spans="1:6" x14ac:dyDescent="0.25">
      <c r="A3852" s="508"/>
      <c r="B3852" s="508"/>
      <c r="C3852" s="508"/>
      <c r="D3852" s="444" t="s">
        <v>6778</v>
      </c>
      <c r="E3852" s="508"/>
      <c r="F3852" s="508"/>
    </row>
    <row r="3853" spans="1:6" x14ac:dyDescent="0.25">
      <c r="A3853" s="508"/>
      <c r="B3853" s="508"/>
      <c r="C3853" s="508"/>
      <c r="D3853" s="444" t="s">
        <v>6778</v>
      </c>
      <c r="E3853" s="508"/>
      <c r="F3853" s="508"/>
    </row>
    <row r="3854" spans="1:6" x14ac:dyDescent="0.25">
      <c r="A3854" s="508"/>
      <c r="B3854" s="508"/>
      <c r="C3854" s="508"/>
      <c r="D3854" s="444" t="s">
        <v>6778</v>
      </c>
      <c r="E3854" s="508"/>
      <c r="F3854" s="508"/>
    </row>
    <row r="3855" spans="1:6" x14ac:dyDescent="0.25">
      <c r="A3855" s="508"/>
      <c r="B3855" s="508"/>
      <c r="C3855" s="508"/>
      <c r="D3855" s="444" t="s">
        <v>6778</v>
      </c>
      <c r="E3855" s="508"/>
      <c r="F3855" s="508"/>
    </row>
    <row r="3856" spans="1:6" x14ac:dyDescent="0.25">
      <c r="A3856" s="508"/>
      <c r="B3856" s="508"/>
      <c r="C3856" s="508"/>
      <c r="D3856" s="444" t="s">
        <v>6778</v>
      </c>
      <c r="E3856" s="508"/>
      <c r="F3856" s="508"/>
    </row>
    <row r="3857" spans="1:6" x14ac:dyDescent="0.25">
      <c r="A3857" s="508"/>
      <c r="B3857" s="508"/>
      <c r="C3857" s="508"/>
      <c r="D3857" s="444" t="s">
        <v>6778</v>
      </c>
      <c r="E3857" s="508"/>
      <c r="F3857" s="508"/>
    </row>
    <row r="3858" spans="1:6" x14ac:dyDescent="0.25">
      <c r="A3858" s="508"/>
      <c r="B3858" s="508"/>
      <c r="C3858" s="508"/>
      <c r="D3858" s="444" t="s">
        <v>6778</v>
      </c>
      <c r="E3858" s="508"/>
      <c r="F3858" s="508"/>
    </row>
    <row r="3859" spans="1:6" x14ac:dyDescent="0.25">
      <c r="A3859" s="508"/>
      <c r="B3859" s="508"/>
      <c r="C3859" s="508"/>
      <c r="D3859" s="444" t="s">
        <v>6778</v>
      </c>
      <c r="E3859" s="508"/>
      <c r="F3859" s="508"/>
    </row>
    <row r="3860" spans="1:6" x14ac:dyDescent="0.25">
      <c r="A3860" s="508"/>
      <c r="B3860" s="508"/>
      <c r="C3860" s="508"/>
      <c r="D3860" s="444" t="s">
        <v>6778</v>
      </c>
      <c r="E3860" s="508"/>
      <c r="F3860" s="508"/>
    </row>
    <row r="3861" spans="1:6" x14ac:dyDescent="0.25">
      <c r="A3861" s="508"/>
      <c r="B3861" s="508"/>
      <c r="C3861" s="508"/>
      <c r="D3861" s="444" t="s">
        <v>6778</v>
      </c>
      <c r="E3861" s="508"/>
      <c r="F3861" s="508"/>
    </row>
    <row r="3862" spans="1:6" x14ac:dyDescent="0.25">
      <c r="A3862" s="508"/>
      <c r="B3862" s="508"/>
      <c r="C3862" s="508"/>
      <c r="D3862" s="444" t="s">
        <v>6778</v>
      </c>
      <c r="E3862" s="508"/>
      <c r="F3862" s="508"/>
    </row>
    <row r="3863" spans="1:6" x14ac:dyDescent="0.25">
      <c r="A3863" s="508"/>
      <c r="B3863" s="508"/>
      <c r="C3863" s="508"/>
      <c r="D3863" s="444" t="s">
        <v>6778</v>
      </c>
      <c r="E3863" s="508"/>
      <c r="F3863" s="508"/>
    </row>
    <row r="3864" spans="1:6" x14ac:dyDescent="0.25">
      <c r="A3864" s="508"/>
      <c r="B3864" s="508"/>
      <c r="C3864" s="508"/>
      <c r="D3864" s="444" t="s">
        <v>6778</v>
      </c>
      <c r="E3864" s="508"/>
      <c r="F3864" s="508"/>
    </row>
    <row r="3865" spans="1:6" x14ac:dyDescent="0.25">
      <c r="A3865" s="508"/>
      <c r="B3865" s="508"/>
      <c r="C3865" s="508"/>
      <c r="D3865" s="444" t="s">
        <v>6778</v>
      </c>
      <c r="E3865" s="508"/>
      <c r="F3865" s="508"/>
    </row>
    <row r="3866" spans="1:6" x14ac:dyDescent="0.25">
      <c r="A3866" s="508"/>
      <c r="B3866" s="508"/>
      <c r="C3866" s="508"/>
      <c r="D3866" s="444" t="s">
        <v>6778</v>
      </c>
      <c r="E3866" s="508"/>
      <c r="F3866" s="508"/>
    </row>
    <row r="3867" spans="1:6" x14ac:dyDescent="0.25">
      <c r="A3867" s="508"/>
      <c r="B3867" s="508"/>
      <c r="C3867" s="508"/>
      <c r="D3867" s="444" t="s">
        <v>6778</v>
      </c>
      <c r="E3867" s="508"/>
      <c r="F3867" s="508"/>
    </row>
    <row r="3868" spans="1:6" x14ac:dyDescent="0.25">
      <c r="A3868" s="508"/>
      <c r="B3868" s="508"/>
      <c r="C3868" s="508"/>
      <c r="D3868" s="444" t="s">
        <v>6778</v>
      </c>
      <c r="E3868" s="508"/>
      <c r="F3868" s="508"/>
    </row>
    <row r="3869" spans="1:6" x14ac:dyDescent="0.25">
      <c r="A3869" s="508"/>
      <c r="B3869" s="508"/>
      <c r="C3869" s="508"/>
      <c r="D3869" s="444" t="s">
        <v>6778</v>
      </c>
      <c r="E3869" s="508"/>
      <c r="F3869" s="508"/>
    </row>
    <row r="3870" spans="1:6" x14ac:dyDescent="0.25">
      <c r="A3870" s="508"/>
      <c r="B3870" s="508"/>
      <c r="C3870" s="508"/>
      <c r="D3870" s="444" t="s">
        <v>6778</v>
      </c>
      <c r="E3870" s="508"/>
      <c r="F3870" s="508"/>
    </row>
    <row r="3871" spans="1:6" x14ac:dyDescent="0.25">
      <c r="A3871" s="508"/>
      <c r="B3871" s="508"/>
      <c r="C3871" s="508"/>
      <c r="D3871" s="444" t="s">
        <v>6778</v>
      </c>
      <c r="E3871" s="508"/>
      <c r="F3871" s="508"/>
    </row>
    <row r="3872" spans="1:6" x14ac:dyDescent="0.25">
      <c r="A3872" s="508"/>
      <c r="B3872" s="508"/>
      <c r="C3872" s="508"/>
      <c r="D3872" s="444" t="s">
        <v>6778</v>
      </c>
      <c r="E3872" s="508"/>
      <c r="F3872" s="508"/>
    </row>
    <row r="3873" spans="1:6" x14ac:dyDescent="0.25">
      <c r="A3873" s="508"/>
      <c r="B3873" s="508"/>
      <c r="C3873" s="508"/>
      <c r="D3873" s="444" t="s">
        <v>6778</v>
      </c>
      <c r="E3873" s="508"/>
      <c r="F3873" s="508"/>
    </row>
    <row r="3874" spans="1:6" x14ac:dyDescent="0.25">
      <c r="A3874" s="508"/>
      <c r="B3874" s="508"/>
      <c r="C3874" s="508"/>
      <c r="D3874" s="444" t="s">
        <v>6778</v>
      </c>
      <c r="E3874" s="508"/>
      <c r="F3874" s="508"/>
    </row>
    <row r="3875" spans="1:6" x14ac:dyDescent="0.25">
      <c r="A3875" s="508"/>
      <c r="B3875" s="508"/>
      <c r="C3875" s="508"/>
      <c r="D3875" s="444" t="s">
        <v>6778</v>
      </c>
      <c r="E3875" s="508"/>
      <c r="F3875" s="508"/>
    </row>
    <row r="3876" spans="1:6" x14ac:dyDescent="0.25">
      <c r="A3876" s="508"/>
      <c r="B3876" s="508"/>
      <c r="C3876" s="508"/>
      <c r="D3876" s="444" t="s">
        <v>6778</v>
      </c>
      <c r="E3876" s="508"/>
      <c r="F3876" s="508"/>
    </row>
    <row r="3877" spans="1:6" x14ac:dyDescent="0.25">
      <c r="A3877" s="508"/>
      <c r="B3877" s="508"/>
      <c r="C3877" s="508"/>
      <c r="D3877" s="444" t="s">
        <v>6778</v>
      </c>
      <c r="E3877" s="508"/>
      <c r="F3877" s="508"/>
    </row>
    <row r="3878" spans="1:6" x14ac:dyDescent="0.25">
      <c r="A3878" s="508"/>
      <c r="B3878" s="508"/>
      <c r="C3878" s="508"/>
      <c r="D3878" s="444" t="s">
        <v>6778</v>
      </c>
      <c r="E3878" s="508"/>
      <c r="F3878" s="508"/>
    </row>
    <row r="3879" spans="1:6" x14ac:dyDescent="0.25">
      <c r="A3879" s="508"/>
      <c r="B3879" s="508"/>
      <c r="C3879" s="508"/>
      <c r="D3879" s="444" t="s">
        <v>6778</v>
      </c>
      <c r="E3879" s="508"/>
      <c r="F3879" s="508"/>
    </row>
    <row r="3880" spans="1:6" x14ac:dyDescent="0.25">
      <c r="A3880" s="508"/>
      <c r="B3880" s="508"/>
      <c r="C3880" s="508"/>
      <c r="D3880" s="444" t="s">
        <v>6778</v>
      </c>
      <c r="E3880" s="508"/>
      <c r="F3880" s="508"/>
    </row>
    <row r="3881" spans="1:6" x14ac:dyDescent="0.25">
      <c r="A3881" s="508"/>
      <c r="B3881" s="508"/>
      <c r="C3881" s="508"/>
      <c r="D3881" s="444" t="s">
        <v>6778</v>
      </c>
      <c r="E3881" s="508"/>
      <c r="F3881" s="508"/>
    </row>
    <row r="3882" spans="1:6" x14ac:dyDescent="0.25">
      <c r="A3882" s="508"/>
      <c r="B3882" s="508"/>
      <c r="C3882" s="508"/>
      <c r="D3882" s="444" t="s">
        <v>6778</v>
      </c>
      <c r="E3882" s="508"/>
      <c r="F3882" s="508"/>
    </row>
    <row r="3883" spans="1:6" x14ac:dyDescent="0.25">
      <c r="A3883" s="508"/>
      <c r="B3883" s="508"/>
      <c r="C3883" s="508"/>
      <c r="D3883" s="444" t="s">
        <v>6778</v>
      </c>
      <c r="E3883" s="508"/>
      <c r="F3883" s="508"/>
    </row>
    <row r="3884" spans="1:6" x14ac:dyDescent="0.25">
      <c r="A3884" s="508"/>
      <c r="B3884" s="508"/>
      <c r="C3884" s="508"/>
      <c r="D3884" s="444" t="s">
        <v>6778</v>
      </c>
      <c r="E3884" s="508"/>
      <c r="F3884" s="508"/>
    </row>
    <row r="3885" spans="1:6" x14ac:dyDescent="0.25">
      <c r="A3885" s="508"/>
      <c r="B3885" s="508"/>
      <c r="C3885" s="508"/>
      <c r="D3885" s="444" t="s">
        <v>6778</v>
      </c>
      <c r="E3885" s="508"/>
      <c r="F3885" s="508"/>
    </row>
    <row r="3886" spans="1:6" x14ac:dyDescent="0.25">
      <c r="A3886" s="508"/>
      <c r="B3886" s="508"/>
      <c r="C3886" s="508"/>
      <c r="D3886" s="444" t="s">
        <v>6778</v>
      </c>
      <c r="E3886" s="508"/>
      <c r="F3886" s="508"/>
    </row>
    <row r="3887" spans="1:6" x14ac:dyDescent="0.25">
      <c r="A3887" s="508"/>
      <c r="B3887" s="508"/>
      <c r="C3887" s="508"/>
      <c r="D3887" s="444" t="s">
        <v>6778</v>
      </c>
      <c r="E3887" s="508"/>
      <c r="F3887" s="508"/>
    </row>
    <row r="3888" spans="1:6" x14ac:dyDescent="0.25">
      <c r="A3888" s="508"/>
      <c r="B3888" s="508"/>
      <c r="C3888" s="508"/>
      <c r="D3888" s="444" t="s">
        <v>6778</v>
      </c>
      <c r="E3888" s="508"/>
      <c r="F3888" s="508"/>
    </row>
    <row r="3889" spans="1:6" x14ac:dyDescent="0.25">
      <c r="A3889" s="508"/>
      <c r="B3889" s="508"/>
      <c r="C3889" s="508"/>
      <c r="D3889" s="444" t="s">
        <v>6778</v>
      </c>
      <c r="E3889" s="508"/>
      <c r="F3889" s="508"/>
    </row>
    <row r="3890" spans="1:6" x14ac:dyDescent="0.25">
      <c r="A3890" s="508"/>
      <c r="B3890" s="508"/>
      <c r="C3890" s="508"/>
      <c r="D3890" s="444" t="s">
        <v>6778</v>
      </c>
      <c r="E3890" s="508"/>
      <c r="F3890" s="508"/>
    </row>
    <row r="3891" spans="1:6" x14ac:dyDescent="0.25">
      <c r="A3891" s="508"/>
      <c r="B3891" s="508"/>
      <c r="C3891" s="508"/>
      <c r="D3891" s="444" t="s">
        <v>6778</v>
      </c>
      <c r="E3891" s="508"/>
      <c r="F3891" s="508"/>
    </row>
    <row r="3892" spans="1:6" x14ac:dyDescent="0.25">
      <c r="A3892" s="508"/>
      <c r="B3892" s="508"/>
      <c r="C3892" s="508"/>
      <c r="D3892" s="444" t="s">
        <v>6778</v>
      </c>
      <c r="E3892" s="508"/>
      <c r="F3892" s="508"/>
    </row>
    <row r="3893" spans="1:6" x14ac:dyDescent="0.25">
      <c r="A3893" s="508"/>
      <c r="B3893" s="508"/>
      <c r="C3893" s="508"/>
      <c r="D3893" s="444" t="s">
        <v>6778</v>
      </c>
      <c r="E3893" s="508"/>
      <c r="F3893" s="508"/>
    </row>
    <row r="3894" spans="1:6" x14ac:dyDescent="0.25">
      <c r="A3894" s="508"/>
      <c r="B3894" s="508"/>
      <c r="C3894" s="508"/>
      <c r="D3894" s="444" t="s">
        <v>6778</v>
      </c>
      <c r="E3894" s="508"/>
      <c r="F3894" s="508"/>
    </row>
    <row r="3895" spans="1:6" x14ac:dyDescent="0.25">
      <c r="A3895" s="508"/>
      <c r="B3895" s="508"/>
      <c r="C3895" s="508"/>
      <c r="D3895" s="444" t="s">
        <v>6778</v>
      </c>
      <c r="E3895" s="508"/>
      <c r="F3895" s="508"/>
    </row>
    <row r="3896" spans="1:6" x14ac:dyDescent="0.25">
      <c r="A3896" s="508"/>
      <c r="B3896" s="508"/>
      <c r="C3896" s="508"/>
      <c r="D3896" s="444" t="s">
        <v>6778</v>
      </c>
      <c r="E3896" s="508"/>
      <c r="F3896" s="508"/>
    </row>
    <row r="3897" spans="1:6" x14ac:dyDescent="0.25">
      <c r="A3897" s="508"/>
      <c r="B3897" s="508"/>
      <c r="C3897" s="508"/>
      <c r="D3897" s="444" t="s">
        <v>6778</v>
      </c>
      <c r="E3897" s="508"/>
      <c r="F3897" s="508"/>
    </row>
    <row r="3898" spans="1:6" x14ac:dyDescent="0.25">
      <c r="A3898" s="508"/>
      <c r="B3898" s="508"/>
      <c r="C3898" s="508"/>
      <c r="D3898" s="444" t="s">
        <v>6778</v>
      </c>
      <c r="E3898" s="508"/>
      <c r="F3898" s="508"/>
    </row>
    <row r="3899" spans="1:6" x14ac:dyDescent="0.25">
      <c r="A3899" s="508"/>
      <c r="B3899" s="508"/>
      <c r="C3899" s="508"/>
      <c r="D3899" s="444" t="s">
        <v>6778</v>
      </c>
      <c r="E3899" s="508"/>
      <c r="F3899" s="508"/>
    </row>
    <row r="3900" spans="1:6" x14ac:dyDescent="0.25">
      <c r="A3900" s="508"/>
      <c r="B3900" s="508"/>
      <c r="C3900" s="508"/>
      <c r="D3900" s="444" t="s">
        <v>6778</v>
      </c>
      <c r="E3900" s="508"/>
      <c r="F3900" s="508"/>
    </row>
    <row r="3901" spans="1:6" x14ac:dyDescent="0.25">
      <c r="A3901" s="508"/>
      <c r="B3901" s="508"/>
      <c r="C3901" s="508"/>
      <c r="D3901" s="444" t="s">
        <v>6778</v>
      </c>
      <c r="E3901" s="508"/>
      <c r="F3901" s="508"/>
    </row>
    <row r="3902" spans="1:6" x14ac:dyDescent="0.25">
      <c r="A3902" s="508"/>
      <c r="B3902" s="508"/>
      <c r="C3902" s="508"/>
      <c r="D3902" s="444" t="s">
        <v>6778</v>
      </c>
      <c r="E3902" s="508"/>
      <c r="F3902" s="508"/>
    </row>
    <row r="3903" spans="1:6" x14ac:dyDescent="0.25">
      <c r="A3903" s="508"/>
      <c r="B3903" s="508"/>
      <c r="C3903" s="508"/>
      <c r="D3903" s="444" t="s">
        <v>6778</v>
      </c>
      <c r="E3903" s="508"/>
      <c r="F3903" s="508"/>
    </row>
    <row r="3904" spans="1:6" x14ac:dyDescent="0.25">
      <c r="A3904" s="508"/>
      <c r="B3904" s="508"/>
      <c r="C3904" s="508"/>
      <c r="D3904" s="444" t="s">
        <v>6778</v>
      </c>
      <c r="E3904" s="508"/>
      <c r="F3904" s="508"/>
    </row>
    <row r="3905" spans="1:6" x14ac:dyDescent="0.25">
      <c r="A3905" s="508"/>
      <c r="B3905" s="508"/>
      <c r="C3905" s="508"/>
      <c r="D3905" s="444" t="s">
        <v>6778</v>
      </c>
      <c r="E3905" s="508"/>
      <c r="F3905" s="508"/>
    </row>
    <row r="3906" spans="1:6" x14ac:dyDescent="0.25">
      <c r="A3906" s="508"/>
      <c r="B3906" s="508"/>
      <c r="C3906" s="508"/>
      <c r="D3906" s="444" t="s">
        <v>6778</v>
      </c>
      <c r="E3906" s="508"/>
      <c r="F3906" s="508"/>
    </row>
    <row r="3907" spans="1:6" x14ac:dyDescent="0.25">
      <c r="A3907" s="508"/>
      <c r="B3907" s="508"/>
      <c r="C3907" s="508"/>
      <c r="D3907" s="444" t="s">
        <v>6778</v>
      </c>
      <c r="E3907" s="508"/>
      <c r="F3907" s="508"/>
    </row>
    <row r="3908" spans="1:6" x14ac:dyDescent="0.25">
      <c r="A3908" s="508"/>
      <c r="B3908" s="508"/>
      <c r="C3908" s="508"/>
      <c r="D3908" s="444" t="s">
        <v>6778</v>
      </c>
      <c r="E3908" s="508"/>
      <c r="F3908" s="508"/>
    </row>
    <row r="3909" spans="1:6" x14ac:dyDescent="0.25">
      <c r="A3909" s="508"/>
      <c r="B3909" s="508"/>
      <c r="C3909" s="508"/>
      <c r="D3909" s="444" t="s">
        <v>6778</v>
      </c>
      <c r="E3909" s="508"/>
      <c r="F3909" s="508"/>
    </row>
    <row r="3910" spans="1:6" x14ac:dyDescent="0.25">
      <c r="A3910" s="508"/>
      <c r="B3910" s="508"/>
      <c r="C3910" s="508"/>
      <c r="D3910" s="444" t="s">
        <v>6778</v>
      </c>
      <c r="E3910" s="508"/>
      <c r="F3910" s="508"/>
    </row>
    <row r="3911" spans="1:6" x14ac:dyDescent="0.25">
      <c r="A3911" s="508"/>
      <c r="B3911" s="508"/>
      <c r="C3911" s="508"/>
      <c r="D3911" s="444" t="s">
        <v>6778</v>
      </c>
      <c r="E3911" s="508"/>
      <c r="F3911" s="508"/>
    </row>
    <row r="3912" spans="1:6" x14ac:dyDescent="0.25">
      <c r="A3912" s="508"/>
      <c r="B3912" s="508"/>
      <c r="C3912" s="508"/>
      <c r="D3912" s="444" t="s">
        <v>6778</v>
      </c>
      <c r="E3912" s="508"/>
      <c r="F3912" s="508"/>
    </row>
    <row r="3913" spans="1:6" x14ac:dyDescent="0.25">
      <c r="A3913" s="508"/>
      <c r="B3913" s="508"/>
      <c r="C3913" s="508"/>
      <c r="D3913" s="444" t="s">
        <v>6778</v>
      </c>
      <c r="E3913" s="508"/>
      <c r="F3913" s="508"/>
    </row>
    <row r="3914" spans="1:6" x14ac:dyDescent="0.25">
      <c r="A3914" s="508"/>
      <c r="B3914" s="508"/>
      <c r="C3914" s="508"/>
      <c r="D3914" s="444" t="s">
        <v>6778</v>
      </c>
      <c r="E3914" s="508"/>
      <c r="F3914" s="508"/>
    </row>
    <row r="3915" spans="1:6" x14ac:dyDescent="0.25">
      <c r="A3915" s="508"/>
      <c r="B3915" s="508"/>
      <c r="C3915" s="508"/>
      <c r="D3915" s="444" t="s">
        <v>6778</v>
      </c>
      <c r="E3915" s="508"/>
      <c r="F3915" s="508"/>
    </row>
    <row r="3916" spans="1:6" x14ac:dyDescent="0.25">
      <c r="A3916" s="508"/>
      <c r="B3916" s="508"/>
      <c r="C3916" s="508"/>
      <c r="D3916" s="444" t="s">
        <v>6778</v>
      </c>
      <c r="E3916" s="508"/>
      <c r="F3916" s="508"/>
    </row>
    <row r="3917" spans="1:6" x14ac:dyDescent="0.25">
      <c r="A3917" s="508"/>
      <c r="B3917" s="508"/>
      <c r="C3917" s="508"/>
      <c r="D3917" s="444" t="s">
        <v>6778</v>
      </c>
      <c r="E3917" s="508"/>
      <c r="F3917" s="508"/>
    </row>
    <row r="3918" spans="1:6" x14ac:dyDescent="0.25">
      <c r="A3918" s="508"/>
      <c r="B3918" s="508"/>
      <c r="C3918" s="508"/>
      <c r="D3918" s="444" t="s">
        <v>6778</v>
      </c>
      <c r="E3918" s="508"/>
      <c r="F3918" s="508"/>
    </row>
    <row r="3919" spans="1:6" x14ac:dyDescent="0.25">
      <c r="A3919" s="508"/>
      <c r="B3919" s="508"/>
      <c r="C3919" s="508"/>
      <c r="D3919" s="444" t="s">
        <v>6778</v>
      </c>
      <c r="E3919" s="508"/>
      <c r="F3919" s="508"/>
    </row>
    <row r="3920" spans="1:6" x14ac:dyDescent="0.25">
      <c r="A3920" s="508"/>
      <c r="B3920" s="508"/>
      <c r="C3920" s="508"/>
      <c r="D3920" s="444" t="s">
        <v>6778</v>
      </c>
      <c r="E3920" s="508"/>
      <c r="F3920" s="508"/>
    </row>
    <row r="3921" spans="1:6" x14ac:dyDescent="0.25">
      <c r="A3921" s="508"/>
      <c r="B3921" s="508"/>
      <c r="C3921" s="508"/>
      <c r="D3921" s="444" t="s">
        <v>6778</v>
      </c>
      <c r="E3921" s="508"/>
      <c r="F3921" s="508"/>
    </row>
    <row r="3922" spans="1:6" x14ac:dyDescent="0.25">
      <c r="A3922" s="508"/>
      <c r="B3922" s="508"/>
      <c r="C3922" s="508"/>
      <c r="D3922" s="444" t="s">
        <v>6778</v>
      </c>
      <c r="E3922" s="508"/>
      <c r="F3922" s="508"/>
    </row>
    <row r="3923" spans="1:6" x14ac:dyDescent="0.25">
      <c r="A3923" s="508"/>
      <c r="B3923" s="508"/>
      <c r="C3923" s="508"/>
      <c r="D3923" s="444" t="s">
        <v>6778</v>
      </c>
      <c r="E3923" s="508"/>
      <c r="F3923" s="508"/>
    </row>
    <row r="3924" spans="1:6" x14ac:dyDescent="0.25">
      <c r="A3924" s="508"/>
      <c r="B3924" s="508"/>
      <c r="C3924" s="508"/>
      <c r="D3924" s="444" t="s">
        <v>6778</v>
      </c>
      <c r="E3924" s="508"/>
      <c r="F3924" s="508"/>
    </row>
    <row r="3925" spans="1:6" x14ac:dyDescent="0.25">
      <c r="A3925" s="508"/>
      <c r="B3925" s="508"/>
      <c r="C3925" s="508"/>
      <c r="D3925" s="444" t="s">
        <v>6778</v>
      </c>
      <c r="E3925" s="508"/>
      <c r="F3925" s="508"/>
    </row>
    <row r="3926" spans="1:6" x14ac:dyDescent="0.25">
      <c r="A3926" s="508"/>
      <c r="B3926" s="508"/>
      <c r="C3926" s="508"/>
      <c r="D3926" s="444" t="s">
        <v>6778</v>
      </c>
      <c r="E3926" s="508"/>
      <c r="F3926" s="508"/>
    </row>
    <row r="3927" spans="1:6" x14ac:dyDescent="0.25">
      <c r="A3927" s="508"/>
      <c r="B3927" s="508"/>
      <c r="C3927" s="508"/>
      <c r="D3927" s="444" t="s">
        <v>6778</v>
      </c>
      <c r="E3927" s="508"/>
      <c r="F3927" s="508"/>
    </row>
    <row r="3928" spans="1:6" x14ac:dyDescent="0.25">
      <c r="A3928" s="508"/>
      <c r="B3928" s="508"/>
      <c r="C3928" s="508"/>
      <c r="D3928" s="444" t="s">
        <v>6778</v>
      </c>
      <c r="E3928" s="508"/>
      <c r="F3928" s="508"/>
    </row>
    <row r="3929" spans="1:6" x14ac:dyDescent="0.25">
      <c r="A3929" s="508"/>
      <c r="B3929" s="508"/>
      <c r="C3929" s="508"/>
      <c r="D3929" s="444" t="s">
        <v>6778</v>
      </c>
      <c r="E3929" s="508"/>
      <c r="F3929" s="508"/>
    </row>
    <row r="3930" spans="1:6" x14ac:dyDescent="0.25">
      <c r="A3930" s="508"/>
      <c r="B3930" s="508"/>
      <c r="C3930" s="508"/>
      <c r="D3930" s="444" t="s">
        <v>6778</v>
      </c>
      <c r="E3930" s="508"/>
      <c r="F3930" s="508"/>
    </row>
    <row r="3931" spans="1:6" x14ac:dyDescent="0.25">
      <c r="A3931" s="508"/>
      <c r="B3931" s="508"/>
      <c r="C3931" s="508"/>
      <c r="D3931" s="444" t="s">
        <v>6778</v>
      </c>
      <c r="E3931" s="508"/>
      <c r="F3931" s="508"/>
    </row>
    <row r="3932" spans="1:6" x14ac:dyDescent="0.25">
      <c r="A3932" s="508"/>
      <c r="B3932" s="508"/>
      <c r="C3932" s="508"/>
      <c r="D3932" s="444" t="s">
        <v>6778</v>
      </c>
      <c r="E3932" s="508"/>
      <c r="F3932" s="508"/>
    </row>
    <row r="3933" spans="1:6" x14ac:dyDescent="0.25">
      <c r="A3933" s="508"/>
      <c r="B3933" s="508"/>
      <c r="C3933" s="508"/>
      <c r="D3933" s="444" t="s">
        <v>6778</v>
      </c>
      <c r="E3933" s="508"/>
      <c r="F3933" s="508"/>
    </row>
    <row r="3934" spans="1:6" x14ac:dyDescent="0.25">
      <c r="A3934" s="508"/>
      <c r="B3934" s="508"/>
      <c r="C3934" s="508"/>
      <c r="D3934" s="444" t="s">
        <v>6778</v>
      </c>
      <c r="E3934" s="508"/>
      <c r="F3934" s="508"/>
    </row>
    <row r="3935" spans="1:6" x14ac:dyDescent="0.25">
      <c r="A3935" s="508"/>
      <c r="B3935" s="508"/>
      <c r="C3935" s="508"/>
      <c r="D3935" s="444" t="s">
        <v>6778</v>
      </c>
      <c r="E3935" s="508"/>
      <c r="F3935" s="508"/>
    </row>
    <row r="3936" spans="1:6" x14ac:dyDescent="0.25">
      <c r="A3936" s="508"/>
      <c r="B3936" s="508"/>
      <c r="C3936" s="508"/>
      <c r="D3936" s="444" t="s">
        <v>6778</v>
      </c>
      <c r="E3936" s="508"/>
      <c r="F3936" s="508"/>
    </row>
    <row r="3937" spans="1:6" x14ac:dyDescent="0.25">
      <c r="A3937" s="508"/>
      <c r="B3937" s="508"/>
      <c r="C3937" s="508"/>
      <c r="D3937" s="444" t="s">
        <v>6778</v>
      </c>
      <c r="E3937" s="508"/>
      <c r="F3937" s="508"/>
    </row>
    <row r="3938" spans="1:6" x14ac:dyDescent="0.25">
      <c r="A3938" s="508"/>
      <c r="B3938" s="508"/>
      <c r="C3938" s="508"/>
      <c r="D3938" s="444" t="s">
        <v>6778</v>
      </c>
      <c r="E3938" s="508"/>
      <c r="F3938" s="508"/>
    </row>
    <row r="3939" spans="1:6" x14ac:dyDescent="0.25">
      <c r="A3939" s="508"/>
      <c r="B3939" s="508"/>
      <c r="C3939" s="508"/>
      <c r="D3939" s="444" t="s">
        <v>6778</v>
      </c>
      <c r="E3939" s="508"/>
      <c r="F3939" s="508"/>
    </row>
    <row r="3940" spans="1:6" x14ac:dyDescent="0.25">
      <c r="A3940" s="508"/>
      <c r="B3940" s="508"/>
      <c r="C3940" s="508"/>
      <c r="D3940" s="444" t="s">
        <v>6778</v>
      </c>
      <c r="E3940" s="508"/>
      <c r="F3940" s="508"/>
    </row>
    <row r="3941" spans="1:6" x14ac:dyDescent="0.25">
      <c r="A3941" s="508"/>
      <c r="B3941" s="508"/>
      <c r="C3941" s="508"/>
      <c r="D3941" s="444" t="s">
        <v>6778</v>
      </c>
      <c r="E3941" s="508"/>
      <c r="F3941" s="508"/>
    </row>
    <row r="3942" spans="1:6" x14ac:dyDescent="0.25">
      <c r="A3942" s="508"/>
      <c r="B3942" s="508"/>
      <c r="C3942" s="508"/>
      <c r="D3942" s="444" t="s">
        <v>6778</v>
      </c>
      <c r="E3942" s="508"/>
      <c r="F3942" s="508"/>
    </row>
    <row r="3943" spans="1:6" x14ac:dyDescent="0.25">
      <c r="A3943" s="508"/>
      <c r="B3943" s="508"/>
      <c r="C3943" s="508"/>
      <c r="D3943" s="444" t="s">
        <v>6778</v>
      </c>
      <c r="E3943" s="508"/>
      <c r="F3943" s="508"/>
    </row>
    <row r="3944" spans="1:6" x14ac:dyDescent="0.25">
      <c r="A3944" s="508"/>
      <c r="B3944" s="508"/>
      <c r="C3944" s="508"/>
      <c r="D3944" s="444" t="s">
        <v>6778</v>
      </c>
      <c r="E3944" s="508"/>
      <c r="F3944" s="508"/>
    </row>
    <row r="3945" spans="1:6" x14ac:dyDescent="0.25">
      <c r="A3945" s="508"/>
      <c r="B3945" s="508"/>
      <c r="C3945" s="508"/>
      <c r="D3945" s="444" t="s">
        <v>6778</v>
      </c>
      <c r="E3945" s="508"/>
      <c r="F3945" s="508"/>
    </row>
    <row r="3946" spans="1:6" x14ac:dyDescent="0.25">
      <c r="A3946" s="508"/>
      <c r="B3946" s="508"/>
      <c r="C3946" s="508"/>
      <c r="D3946" s="444" t="s">
        <v>6778</v>
      </c>
      <c r="E3946" s="508"/>
      <c r="F3946" s="508"/>
    </row>
    <row r="3947" spans="1:6" x14ac:dyDescent="0.25">
      <c r="A3947" s="508"/>
      <c r="B3947" s="508"/>
      <c r="C3947" s="508"/>
      <c r="D3947" s="444" t="s">
        <v>6778</v>
      </c>
      <c r="E3947" s="508"/>
      <c r="F3947" s="508"/>
    </row>
    <row r="3948" spans="1:6" x14ac:dyDescent="0.25">
      <c r="A3948" s="508"/>
      <c r="B3948" s="508"/>
      <c r="C3948" s="508"/>
      <c r="D3948" s="444" t="s">
        <v>6778</v>
      </c>
      <c r="E3948" s="508"/>
      <c r="F3948" s="508"/>
    </row>
    <row r="3949" spans="1:6" x14ac:dyDescent="0.25">
      <c r="A3949" s="508"/>
      <c r="B3949" s="508"/>
      <c r="C3949" s="508"/>
      <c r="D3949" s="444" t="s">
        <v>6778</v>
      </c>
      <c r="E3949" s="508"/>
      <c r="F3949" s="508"/>
    </row>
    <row r="3950" spans="1:6" x14ac:dyDescent="0.25">
      <c r="A3950" s="508"/>
      <c r="B3950" s="508"/>
      <c r="C3950" s="508"/>
      <c r="D3950" s="444" t="s">
        <v>6778</v>
      </c>
      <c r="E3950" s="508"/>
      <c r="F3950" s="508"/>
    </row>
    <row r="3951" spans="1:6" x14ac:dyDescent="0.25">
      <c r="A3951" s="508"/>
      <c r="B3951" s="508"/>
      <c r="C3951" s="508"/>
      <c r="D3951" s="444" t="s">
        <v>6778</v>
      </c>
      <c r="E3951" s="508"/>
      <c r="F3951" s="508"/>
    </row>
    <row r="3952" spans="1:6" x14ac:dyDescent="0.25">
      <c r="A3952" s="508"/>
      <c r="B3952" s="508"/>
      <c r="C3952" s="508"/>
      <c r="D3952" s="444" t="s">
        <v>6778</v>
      </c>
      <c r="E3952" s="508"/>
      <c r="F3952" s="508"/>
    </row>
    <row r="3953" spans="1:6" x14ac:dyDescent="0.25">
      <c r="A3953" s="508"/>
      <c r="B3953" s="508"/>
      <c r="C3953" s="508"/>
      <c r="D3953" s="444" t="s">
        <v>6778</v>
      </c>
      <c r="E3953" s="508"/>
      <c r="F3953" s="508"/>
    </row>
    <row r="3954" spans="1:6" x14ac:dyDescent="0.25">
      <c r="A3954" s="508"/>
      <c r="B3954" s="508"/>
      <c r="C3954" s="508"/>
      <c r="D3954" s="444" t="s">
        <v>6778</v>
      </c>
      <c r="E3954" s="508"/>
      <c r="F3954" s="508"/>
    </row>
    <row r="3955" spans="1:6" x14ac:dyDescent="0.25">
      <c r="A3955" s="508"/>
      <c r="B3955" s="508"/>
      <c r="C3955" s="508"/>
      <c r="D3955" s="444" t="s">
        <v>6778</v>
      </c>
      <c r="E3955" s="508"/>
      <c r="F3955" s="508"/>
    </row>
    <row r="3956" spans="1:6" x14ac:dyDescent="0.25">
      <c r="A3956" s="508"/>
      <c r="B3956" s="508"/>
      <c r="C3956" s="508"/>
      <c r="D3956" s="444" t="s">
        <v>6778</v>
      </c>
      <c r="E3956" s="508"/>
      <c r="F3956" s="508"/>
    </row>
    <row r="3957" spans="1:6" x14ac:dyDescent="0.25">
      <c r="A3957" s="508"/>
      <c r="B3957" s="508"/>
      <c r="C3957" s="508"/>
      <c r="D3957" s="444" t="s">
        <v>6778</v>
      </c>
      <c r="E3957" s="508"/>
      <c r="F3957" s="508"/>
    </row>
    <row r="3958" spans="1:6" x14ac:dyDescent="0.25">
      <c r="A3958" s="508"/>
      <c r="B3958" s="508"/>
      <c r="C3958" s="508"/>
      <c r="D3958" s="444" t="s">
        <v>6778</v>
      </c>
      <c r="E3958" s="508"/>
      <c r="F3958" s="508"/>
    </row>
    <row r="3959" spans="1:6" x14ac:dyDescent="0.25">
      <c r="A3959" s="508"/>
      <c r="B3959" s="508"/>
      <c r="C3959" s="508"/>
      <c r="D3959" s="444" t="s">
        <v>6778</v>
      </c>
      <c r="E3959" s="508"/>
      <c r="F3959" s="508"/>
    </row>
    <row r="3960" spans="1:6" x14ac:dyDescent="0.25">
      <c r="A3960" s="508"/>
      <c r="B3960" s="508"/>
      <c r="C3960" s="508"/>
      <c r="D3960" s="444" t="s">
        <v>6778</v>
      </c>
      <c r="E3960" s="508"/>
      <c r="F3960" s="508"/>
    </row>
    <row r="3961" spans="1:6" x14ac:dyDescent="0.25">
      <c r="A3961" s="508"/>
      <c r="B3961" s="508"/>
      <c r="C3961" s="508"/>
      <c r="D3961" s="444" t="s">
        <v>6778</v>
      </c>
      <c r="E3961" s="508"/>
      <c r="F3961" s="508"/>
    </row>
    <row r="3962" spans="1:6" x14ac:dyDescent="0.25">
      <c r="A3962" s="508"/>
      <c r="B3962" s="508"/>
      <c r="C3962" s="508"/>
      <c r="D3962" s="444" t="s">
        <v>6778</v>
      </c>
      <c r="E3962" s="508"/>
      <c r="F3962" s="508"/>
    </row>
    <row r="3963" spans="1:6" x14ac:dyDescent="0.25">
      <c r="A3963" s="508"/>
      <c r="B3963" s="508"/>
      <c r="C3963" s="508"/>
      <c r="D3963" s="444" t="s">
        <v>6778</v>
      </c>
      <c r="E3963" s="508"/>
      <c r="F3963" s="508"/>
    </row>
    <row r="3964" spans="1:6" x14ac:dyDescent="0.25">
      <c r="A3964" s="508"/>
      <c r="B3964" s="508"/>
      <c r="C3964" s="508"/>
      <c r="D3964" s="444" t="s">
        <v>6778</v>
      </c>
      <c r="E3964" s="508"/>
      <c r="F3964" s="508"/>
    </row>
    <row r="3965" spans="1:6" x14ac:dyDescent="0.25">
      <c r="A3965" s="508"/>
      <c r="B3965" s="508"/>
      <c r="C3965" s="508"/>
      <c r="D3965" s="444" t="s">
        <v>6778</v>
      </c>
      <c r="E3965" s="508"/>
      <c r="F3965" s="508"/>
    </row>
    <row r="3966" spans="1:6" x14ac:dyDescent="0.25">
      <c r="A3966" s="508"/>
      <c r="B3966" s="508"/>
      <c r="C3966" s="508"/>
      <c r="D3966" s="444" t="s">
        <v>6778</v>
      </c>
      <c r="E3966" s="508"/>
      <c r="F3966" s="508"/>
    </row>
    <row r="3967" spans="1:6" x14ac:dyDescent="0.25">
      <c r="A3967" s="508"/>
      <c r="B3967" s="508"/>
      <c r="C3967" s="508"/>
      <c r="D3967" s="444" t="s">
        <v>6778</v>
      </c>
      <c r="E3967" s="508"/>
      <c r="F3967" s="508"/>
    </row>
    <row r="3968" spans="1:6" x14ac:dyDescent="0.25">
      <c r="A3968" s="508"/>
      <c r="B3968" s="508"/>
      <c r="C3968" s="508"/>
      <c r="D3968" s="444" t="s">
        <v>6778</v>
      </c>
      <c r="E3968" s="508"/>
      <c r="F3968" s="508"/>
    </row>
    <row r="3969" spans="1:6" x14ac:dyDescent="0.25">
      <c r="A3969" s="508"/>
      <c r="B3969" s="508"/>
      <c r="C3969" s="508"/>
      <c r="D3969" s="444" t="s">
        <v>6778</v>
      </c>
      <c r="E3969" s="508"/>
      <c r="F3969" s="508"/>
    </row>
    <row r="3970" spans="1:6" x14ac:dyDescent="0.25">
      <c r="A3970" s="508"/>
      <c r="B3970" s="508"/>
      <c r="C3970" s="508"/>
      <c r="D3970" s="444" t="s">
        <v>6778</v>
      </c>
      <c r="E3970" s="508"/>
      <c r="F3970" s="508"/>
    </row>
    <row r="3971" spans="1:6" x14ac:dyDescent="0.25">
      <c r="A3971" s="508"/>
      <c r="B3971" s="508"/>
      <c r="C3971" s="508"/>
      <c r="D3971" s="444" t="s">
        <v>6778</v>
      </c>
      <c r="E3971" s="508"/>
      <c r="F3971" s="508"/>
    </row>
    <row r="3972" spans="1:6" x14ac:dyDescent="0.25">
      <c r="A3972" s="508"/>
      <c r="B3972" s="508"/>
      <c r="C3972" s="508"/>
      <c r="D3972" s="444" t="s">
        <v>6778</v>
      </c>
      <c r="E3972" s="508"/>
      <c r="F3972" s="508"/>
    </row>
    <row r="3973" spans="1:6" x14ac:dyDescent="0.25">
      <c r="A3973" s="508"/>
      <c r="B3973" s="508"/>
      <c r="C3973" s="508"/>
      <c r="D3973" s="444" t="s">
        <v>6778</v>
      </c>
      <c r="E3973" s="508"/>
      <c r="F3973" s="508"/>
    </row>
    <row r="3974" spans="1:6" x14ac:dyDescent="0.25">
      <c r="A3974" s="508"/>
      <c r="B3974" s="508"/>
      <c r="C3974" s="508"/>
      <c r="D3974" s="444" t="s">
        <v>6778</v>
      </c>
      <c r="E3974" s="508"/>
      <c r="F3974" s="508"/>
    </row>
    <row r="3975" spans="1:6" x14ac:dyDescent="0.25">
      <c r="A3975" s="508"/>
      <c r="B3975" s="508"/>
      <c r="C3975" s="508"/>
      <c r="D3975" s="444" t="s">
        <v>6778</v>
      </c>
      <c r="E3975" s="508"/>
      <c r="F3975" s="508"/>
    </row>
    <row r="3976" spans="1:6" x14ac:dyDescent="0.25">
      <c r="A3976" s="508"/>
      <c r="B3976" s="508"/>
      <c r="C3976" s="508"/>
      <c r="D3976" s="444" t="s">
        <v>6778</v>
      </c>
      <c r="E3976" s="508"/>
      <c r="F3976" s="508"/>
    </row>
    <row r="3977" spans="1:6" x14ac:dyDescent="0.25">
      <c r="A3977" s="508"/>
      <c r="B3977" s="508"/>
      <c r="C3977" s="508"/>
      <c r="D3977" s="444" t="s">
        <v>6778</v>
      </c>
      <c r="E3977" s="508"/>
      <c r="F3977" s="508"/>
    </row>
    <row r="3978" spans="1:6" x14ac:dyDescent="0.25">
      <c r="A3978" s="508"/>
      <c r="B3978" s="508"/>
      <c r="C3978" s="508"/>
      <c r="D3978" s="444" t="s">
        <v>6778</v>
      </c>
      <c r="E3978" s="508"/>
      <c r="F3978" s="508"/>
    </row>
    <row r="3979" spans="1:6" x14ac:dyDescent="0.25">
      <c r="A3979" s="508"/>
      <c r="B3979" s="508"/>
      <c r="C3979" s="508"/>
      <c r="D3979" s="444" t="s">
        <v>6778</v>
      </c>
      <c r="E3979" s="508"/>
      <c r="F3979" s="508"/>
    </row>
    <row r="3980" spans="1:6" x14ac:dyDescent="0.25">
      <c r="A3980" s="508"/>
      <c r="B3980" s="508"/>
      <c r="C3980" s="508"/>
      <c r="D3980" s="444" t="s">
        <v>6778</v>
      </c>
      <c r="E3980" s="508"/>
      <c r="F3980" s="508"/>
    </row>
    <row r="3981" spans="1:6" x14ac:dyDescent="0.25">
      <c r="A3981" s="508"/>
      <c r="B3981" s="508"/>
      <c r="C3981" s="508"/>
      <c r="D3981" s="444" t="s">
        <v>6778</v>
      </c>
      <c r="E3981" s="508"/>
      <c r="F3981" s="508"/>
    </row>
    <row r="3982" spans="1:6" x14ac:dyDescent="0.25">
      <c r="A3982" s="508"/>
      <c r="B3982" s="508"/>
      <c r="C3982" s="508"/>
      <c r="D3982" s="444" t="s">
        <v>6778</v>
      </c>
      <c r="E3982" s="508"/>
      <c r="F3982" s="508"/>
    </row>
    <row r="3983" spans="1:6" x14ac:dyDescent="0.25">
      <c r="A3983" s="508"/>
      <c r="B3983" s="508"/>
      <c r="C3983" s="508"/>
      <c r="D3983" s="444" t="s">
        <v>6778</v>
      </c>
      <c r="E3983" s="508"/>
      <c r="F3983" s="508"/>
    </row>
    <row r="3984" spans="1:6" x14ac:dyDescent="0.25">
      <c r="A3984" s="508"/>
      <c r="B3984" s="508"/>
      <c r="C3984" s="508"/>
      <c r="D3984" s="444" t="s">
        <v>6778</v>
      </c>
      <c r="E3984" s="508"/>
      <c r="F3984" s="508"/>
    </row>
    <row r="3985" spans="1:6" x14ac:dyDescent="0.25">
      <c r="A3985" s="508"/>
      <c r="B3985" s="508"/>
      <c r="C3985" s="508"/>
      <c r="D3985" s="444" t="s">
        <v>6778</v>
      </c>
      <c r="E3985" s="508"/>
      <c r="F3985" s="508"/>
    </row>
    <row r="3986" spans="1:6" x14ac:dyDescent="0.25">
      <c r="A3986" s="508"/>
      <c r="B3986" s="508"/>
      <c r="C3986" s="508"/>
      <c r="D3986" s="444" t="s">
        <v>6778</v>
      </c>
      <c r="E3986" s="508"/>
      <c r="F3986" s="508"/>
    </row>
    <row r="3987" spans="1:6" x14ac:dyDescent="0.25">
      <c r="A3987" s="508"/>
      <c r="B3987" s="508"/>
      <c r="C3987" s="508"/>
      <c r="D3987" s="444" t="s">
        <v>6778</v>
      </c>
      <c r="E3987" s="508"/>
      <c r="F3987" s="508"/>
    </row>
    <row r="3988" spans="1:6" x14ac:dyDescent="0.25">
      <c r="A3988" s="508"/>
      <c r="B3988" s="508"/>
      <c r="C3988" s="508"/>
      <c r="D3988" s="444" t="s">
        <v>6778</v>
      </c>
      <c r="E3988" s="508"/>
      <c r="F3988" s="508"/>
    </row>
    <row r="3989" spans="1:6" x14ac:dyDescent="0.25">
      <c r="A3989" s="508"/>
      <c r="B3989" s="508"/>
      <c r="C3989" s="508"/>
      <c r="D3989" s="444" t="s">
        <v>6778</v>
      </c>
      <c r="E3989" s="508"/>
      <c r="F3989" s="508"/>
    </row>
    <row r="3990" spans="1:6" x14ac:dyDescent="0.25">
      <c r="A3990" s="508"/>
      <c r="B3990" s="508"/>
      <c r="C3990" s="508"/>
      <c r="D3990" s="444" t="s">
        <v>6778</v>
      </c>
      <c r="E3990" s="508"/>
      <c r="F3990" s="508"/>
    </row>
    <row r="3991" spans="1:6" x14ac:dyDescent="0.25">
      <c r="A3991" s="508"/>
      <c r="B3991" s="508"/>
      <c r="C3991" s="508"/>
      <c r="D3991" s="444" t="s">
        <v>6778</v>
      </c>
      <c r="E3991" s="508"/>
      <c r="F3991" s="508"/>
    </row>
    <row r="3992" spans="1:6" x14ac:dyDescent="0.25">
      <c r="A3992" s="508"/>
      <c r="B3992" s="508"/>
      <c r="C3992" s="508"/>
      <c r="D3992" s="444" t="s">
        <v>6778</v>
      </c>
      <c r="E3992" s="508"/>
      <c r="F3992" s="508"/>
    </row>
    <row r="3993" spans="1:6" x14ac:dyDescent="0.25">
      <c r="A3993" s="508"/>
      <c r="B3993" s="508"/>
      <c r="C3993" s="508"/>
      <c r="D3993" s="444" t="s">
        <v>6778</v>
      </c>
      <c r="E3993" s="508"/>
      <c r="F3993" s="508"/>
    </row>
    <row r="3994" spans="1:6" x14ac:dyDescent="0.25">
      <c r="A3994" s="508"/>
      <c r="B3994" s="508"/>
      <c r="C3994" s="508"/>
      <c r="D3994" s="444" t="s">
        <v>6778</v>
      </c>
      <c r="E3994" s="508"/>
      <c r="F3994" s="508"/>
    </row>
    <row r="3995" spans="1:6" x14ac:dyDescent="0.25">
      <c r="A3995" s="508"/>
      <c r="B3995" s="508"/>
      <c r="C3995" s="508"/>
      <c r="D3995" s="444" t="s">
        <v>6778</v>
      </c>
      <c r="E3995" s="508"/>
      <c r="F3995" s="508"/>
    </row>
    <row r="3996" spans="1:6" x14ac:dyDescent="0.25">
      <c r="A3996" s="508"/>
      <c r="B3996" s="508"/>
      <c r="C3996" s="508"/>
      <c r="D3996" s="444" t="s">
        <v>6778</v>
      </c>
      <c r="E3996" s="508"/>
      <c r="F3996" s="508"/>
    </row>
    <row r="3997" spans="1:6" x14ac:dyDescent="0.25">
      <c r="A3997" s="508"/>
      <c r="B3997" s="508"/>
      <c r="C3997" s="508"/>
      <c r="D3997" s="444" t="s">
        <v>6778</v>
      </c>
      <c r="E3997" s="508"/>
      <c r="F3997" s="508"/>
    </row>
    <row r="3998" spans="1:6" x14ac:dyDescent="0.25">
      <c r="A3998" s="508"/>
      <c r="B3998" s="508"/>
      <c r="C3998" s="508"/>
      <c r="D3998" s="444" t="s">
        <v>6778</v>
      </c>
      <c r="E3998" s="508"/>
      <c r="F3998" s="508"/>
    </row>
    <row r="3999" spans="1:6" x14ac:dyDescent="0.25">
      <c r="A3999" s="508"/>
      <c r="B3999" s="508"/>
      <c r="C3999" s="508"/>
      <c r="D3999" s="444" t="s">
        <v>6778</v>
      </c>
      <c r="E3999" s="508"/>
      <c r="F3999" s="508"/>
    </row>
    <row r="4000" spans="1:6" x14ac:dyDescent="0.25">
      <c r="A4000" s="508"/>
      <c r="B4000" s="508"/>
      <c r="C4000" s="508"/>
      <c r="D4000" s="444" t="s">
        <v>6778</v>
      </c>
      <c r="E4000" s="508"/>
      <c r="F4000" s="508"/>
    </row>
    <row r="4001" spans="1:6" x14ac:dyDescent="0.25">
      <c r="A4001" s="508"/>
      <c r="B4001" s="508"/>
      <c r="C4001" s="508"/>
      <c r="D4001" s="444" t="s">
        <v>6778</v>
      </c>
      <c r="E4001" s="508"/>
      <c r="F4001" s="508"/>
    </row>
    <row r="4002" spans="1:6" x14ac:dyDescent="0.25">
      <c r="A4002" s="508"/>
      <c r="B4002" s="508"/>
      <c r="C4002" s="508"/>
      <c r="D4002" s="444" t="s">
        <v>6778</v>
      </c>
      <c r="E4002" s="508"/>
      <c r="F4002" s="508"/>
    </row>
    <row r="4003" spans="1:6" x14ac:dyDescent="0.25">
      <c r="A4003" s="508"/>
      <c r="B4003" s="508"/>
      <c r="C4003" s="508"/>
      <c r="D4003" s="444" t="s">
        <v>6778</v>
      </c>
      <c r="E4003" s="508"/>
      <c r="F4003" s="508"/>
    </row>
    <row r="4004" spans="1:6" x14ac:dyDescent="0.25">
      <c r="A4004" s="508"/>
      <c r="B4004" s="508"/>
      <c r="C4004" s="508"/>
      <c r="D4004" s="444" t="s">
        <v>6778</v>
      </c>
      <c r="E4004" s="508"/>
      <c r="F4004" s="508"/>
    </row>
    <row r="4005" spans="1:6" x14ac:dyDescent="0.25">
      <c r="A4005" s="508"/>
      <c r="B4005" s="508"/>
      <c r="C4005" s="508"/>
      <c r="D4005" s="444" t="s">
        <v>6778</v>
      </c>
      <c r="E4005" s="508"/>
      <c r="F4005" s="508"/>
    </row>
    <row r="4006" spans="1:6" x14ac:dyDescent="0.25">
      <c r="A4006" s="508"/>
      <c r="B4006" s="508"/>
      <c r="C4006" s="508"/>
      <c r="D4006" s="444" t="s">
        <v>6778</v>
      </c>
      <c r="E4006" s="508"/>
      <c r="F4006" s="508"/>
    </row>
    <row r="4007" spans="1:6" x14ac:dyDescent="0.25">
      <c r="A4007" s="508"/>
      <c r="B4007" s="508"/>
      <c r="C4007" s="508"/>
      <c r="D4007" s="444" t="s">
        <v>6778</v>
      </c>
      <c r="E4007" s="508"/>
      <c r="F4007" s="508"/>
    </row>
    <row r="4008" spans="1:6" x14ac:dyDescent="0.25">
      <c r="A4008" s="508"/>
      <c r="B4008" s="508"/>
      <c r="C4008" s="508"/>
      <c r="D4008" s="444" t="s">
        <v>6778</v>
      </c>
      <c r="E4008" s="508"/>
      <c r="F4008" s="508"/>
    </row>
    <row r="4009" spans="1:6" x14ac:dyDescent="0.25">
      <c r="A4009" s="508"/>
      <c r="B4009" s="508"/>
      <c r="C4009" s="508"/>
      <c r="D4009" s="444" t="s">
        <v>6778</v>
      </c>
      <c r="E4009" s="508"/>
      <c r="F4009" s="508"/>
    </row>
    <row r="4010" spans="1:6" x14ac:dyDescent="0.25">
      <c r="A4010" s="508"/>
      <c r="B4010" s="508"/>
      <c r="C4010" s="508"/>
      <c r="D4010" s="444" t="s">
        <v>6778</v>
      </c>
      <c r="E4010" s="508"/>
      <c r="F4010" s="508"/>
    </row>
    <row r="4011" spans="1:6" x14ac:dyDescent="0.25">
      <c r="A4011" s="508"/>
      <c r="B4011" s="508"/>
      <c r="C4011" s="508"/>
      <c r="D4011" s="444" t="s">
        <v>6778</v>
      </c>
      <c r="E4011" s="508"/>
      <c r="F4011" s="508"/>
    </row>
    <row r="4012" spans="1:6" x14ac:dyDescent="0.25">
      <c r="A4012" s="508"/>
      <c r="B4012" s="508"/>
      <c r="C4012" s="508"/>
      <c r="D4012" s="444" t="s">
        <v>6778</v>
      </c>
      <c r="E4012" s="508"/>
      <c r="F4012" s="508"/>
    </row>
    <row r="4013" spans="1:6" x14ac:dyDescent="0.25">
      <c r="A4013" s="508"/>
      <c r="B4013" s="508"/>
      <c r="C4013" s="508"/>
      <c r="D4013" s="444" t="s">
        <v>6778</v>
      </c>
      <c r="E4013" s="508"/>
      <c r="F4013" s="508"/>
    </row>
    <row r="4014" spans="1:6" x14ac:dyDescent="0.25">
      <c r="A4014" s="508"/>
      <c r="B4014" s="508"/>
      <c r="C4014" s="508"/>
      <c r="D4014" s="444" t="s">
        <v>6778</v>
      </c>
      <c r="E4014" s="508"/>
      <c r="F4014" s="508"/>
    </row>
    <row r="4015" spans="1:6" x14ac:dyDescent="0.25">
      <c r="A4015" s="508"/>
      <c r="B4015" s="508"/>
      <c r="C4015" s="508"/>
      <c r="D4015" s="444" t="s">
        <v>6778</v>
      </c>
      <c r="E4015" s="508"/>
      <c r="F4015" s="508"/>
    </row>
    <row r="4016" spans="1:6" x14ac:dyDescent="0.25">
      <c r="A4016" s="508"/>
      <c r="B4016" s="508"/>
      <c r="C4016" s="508"/>
      <c r="D4016" s="444" t="s">
        <v>6778</v>
      </c>
      <c r="E4016" s="508"/>
      <c r="F4016" s="508"/>
    </row>
    <row r="4017" spans="1:6" x14ac:dyDescent="0.25">
      <c r="A4017" s="508"/>
      <c r="B4017" s="508"/>
      <c r="C4017" s="508"/>
      <c r="D4017" s="444" t="s">
        <v>6778</v>
      </c>
      <c r="E4017" s="508"/>
      <c r="F4017" s="508"/>
    </row>
    <row r="4018" spans="1:6" x14ac:dyDescent="0.25">
      <c r="A4018" s="508"/>
      <c r="B4018" s="508"/>
      <c r="C4018" s="508"/>
      <c r="D4018" s="444" t="s">
        <v>6778</v>
      </c>
      <c r="E4018" s="508"/>
      <c r="F4018" s="508"/>
    </row>
    <row r="4019" spans="1:6" x14ac:dyDescent="0.25">
      <c r="A4019" s="508"/>
      <c r="B4019" s="508"/>
      <c r="C4019" s="508"/>
      <c r="D4019" s="444" t="s">
        <v>6778</v>
      </c>
      <c r="E4019" s="508"/>
      <c r="F4019" s="508"/>
    </row>
    <row r="4020" spans="1:6" x14ac:dyDescent="0.25">
      <c r="A4020" s="508"/>
      <c r="B4020" s="508"/>
      <c r="C4020" s="508"/>
      <c r="D4020" s="444" t="s">
        <v>6778</v>
      </c>
      <c r="E4020" s="508"/>
      <c r="F4020" s="508"/>
    </row>
    <row r="4021" spans="1:6" x14ac:dyDescent="0.25">
      <c r="A4021" s="508"/>
      <c r="B4021" s="508"/>
      <c r="C4021" s="508"/>
      <c r="D4021" s="444" t="s">
        <v>6778</v>
      </c>
      <c r="E4021" s="508"/>
      <c r="F4021" s="508"/>
    </row>
    <row r="4022" spans="1:6" x14ac:dyDescent="0.25">
      <c r="A4022" s="508"/>
      <c r="B4022" s="508"/>
      <c r="C4022" s="508"/>
      <c r="D4022" s="444" t="s">
        <v>6778</v>
      </c>
      <c r="E4022" s="508"/>
      <c r="F4022" s="508"/>
    </row>
    <row r="4023" spans="1:6" x14ac:dyDescent="0.25">
      <c r="A4023" s="508"/>
      <c r="B4023" s="508"/>
      <c r="C4023" s="508"/>
      <c r="D4023" s="444" t="s">
        <v>6778</v>
      </c>
      <c r="E4023" s="508"/>
      <c r="F4023" s="508"/>
    </row>
    <row r="4024" spans="1:6" x14ac:dyDescent="0.25">
      <c r="A4024" s="508"/>
      <c r="B4024" s="508"/>
      <c r="C4024" s="508"/>
      <c r="D4024" s="444" t="s">
        <v>6778</v>
      </c>
      <c r="E4024" s="508"/>
      <c r="F4024" s="508"/>
    </row>
    <row r="4025" spans="1:6" x14ac:dyDescent="0.25">
      <c r="A4025" s="508"/>
      <c r="B4025" s="508"/>
      <c r="C4025" s="508"/>
      <c r="D4025" s="444" t="s">
        <v>6778</v>
      </c>
      <c r="E4025" s="508"/>
      <c r="F4025" s="508"/>
    </row>
    <row r="4026" spans="1:6" x14ac:dyDescent="0.25">
      <c r="A4026" s="508"/>
      <c r="B4026" s="508"/>
      <c r="C4026" s="508"/>
      <c r="D4026" s="444" t="s">
        <v>6778</v>
      </c>
      <c r="E4026" s="508"/>
      <c r="F4026" s="508"/>
    </row>
    <row r="4027" spans="1:6" x14ac:dyDescent="0.25">
      <c r="A4027" s="508"/>
      <c r="B4027" s="508"/>
      <c r="C4027" s="508"/>
      <c r="D4027" s="444" t="s">
        <v>6778</v>
      </c>
      <c r="E4027" s="508"/>
      <c r="F4027" s="508"/>
    </row>
    <row r="4028" spans="1:6" x14ac:dyDescent="0.25">
      <c r="A4028" s="508"/>
      <c r="B4028" s="508"/>
      <c r="C4028" s="508"/>
      <c r="D4028" s="444" t="s">
        <v>6778</v>
      </c>
      <c r="E4028" s="508"/>
      <c r="F4028" s="508"/>
    </row>
    <row r="4029" spans="1:6" x14ac:dyDescent="0.25">
      <c r="A4029" s="508"/>
      <c r="B4029" s="508"/>
      <c r="C4029" s="508"/>
      <c r="D4029" s="444" t="s">
        <v>6778</v>
      </c>
      <c r="E4029" s="508"/>
      <c r="F4029" s="508"/>
    </row>
    <row r="4030" spans="1:6" x14ac:dyDescent="0.25">
      <c r="A4030" s="508"/>
      <c r="B4030" s="508"/>
      <c r="C4030" s="508"/>
      <c r="D4030" s="444" t="s">
        <v>6778</v>
      </c>
      <c r="E4030" s="508"/>
      <c r="F4030" s="508"/>
    </row>
    <row r="4031" spans="1:6" x14ac:dyDescent="0.25">
      <c r="A4031" s="508"/>
      <c r="B4031" s="508"/>
      <c r="C4031" s="508"/>
      <c r="D4031" s="444" t="s">
        <v>6778</v>
      </c>
      <c r="E4031" s="508"/>
      <c r="F4031" s="508"/>
    </row>
    <row r="4032" spans="1:6" x14ac:dyDescent="0.25">
      <c r="A4032" s="508"/>
      <c r="B4032" s="508"/>
      <c r="C4032" s="508"/>
      <c r="D4032" s="444" t="s">
        <v>6778</v>
      </c>
      <c r="E4032" s="508"/>
      <c r="F4032" s="508"/>
    </row>
    <row r="4033" spans="1:6" x14ac:dyDescent="0.25">
      <c r="A4033" s="508"/>
      <c r="B4033" s="508"/>
      <c r="C4033" s="508"/>
      <c r="D4033" s="444" t="s">
        <v>6778</v>
      </c>
      <c r="E4033" s="508"/>
      <c r="F4033" s="508"/>
    </row>
    <row r="4034" spans="1:6" x14ac:dyDescent="0.25">
      <c r="A4034" s="508"/>
      <c r="B4034" s="508"/>
      <c r="C4034" s="508"/>
      <c r="D4034" s="444" t="s">
        <v>6778</v>
      </c>
      <c r="E4034" s="508"/>
      <c r="F4034" s="508"/>
    </row>
    <row r="4035" spans="1:6" x14ac:dyDescent="0.25">
      <c r="A4035" s="508"/>
      <c r="B4035" s="508"/>
      <c r="C4035" s="508"/>
      <c r="D4035" s="444" t="s">
        <v>6778</v>
      </c>
      <c r="E4035" s="508"/>
      <c r="F4035" s="508"/>
    </row>
    <row r="4036" spans="1:6" x14ac:dyDescent="0.25">
      <c r="A4036" s="508"/>
      <c r="B4036" s="508"/>
      <c r="C4036" s="508"/>
      <c r="D4036" s="444" t="s">
        <v>6778</v>
      </c>
      <c r="E4036" s="508"/>
      <c r="F4036" s="508"/>
    </row>
    <row r="4037" spans="1:6" x14ac:dyDescent="0.25">
      <c r="A4037" s="508"/>
      <c r="B4037" s="508"/>
      <c r="C4037" s="508"/>
      <c r="D4037" s="444" t="s">
        <v>6778</v>
      </c>
      <c r="E4037" s="508"/>
      <c r="F4037" s="508"/>
    </row>
    <row r="4038" spans="1:6" x14ac:dyDescent="0.25">
      <c r="A4038" s="508"/>
      <c r="B4038" s="508"/>
      <c r="C4038" s="508"/>
      <c r="D4038" s="444" t="s">
        <v>6778</v>
      </c>
      <c r="E4038" s="508"/>
      <c r="F4038" s="508"/>
    </row>
    <row r="4039" spans="1:6" x14ac:dyDescent="0.25">
      <c r="A4039" s="508"/>
      <c r="B4039" s="508"/>
      <c r="C4039" s="508"/>
      <c r="D4039" s="444" t="s">
        <v>6778</v>
      </c>
      <c r="E4039" s="508"/>
      <c r="F4039" s="508"/>
    </row>
    <row r="4040" spans="1:6" x14ac:dyDescent="0.25">
      <c r="A4040" s="508"/>
      <c r="B4040" s="508"/>
      <c r="C4040" s="508"/>
      <c r="D4040" s="444" t="s">
        <v>6778</v>
      </c>
      <c r="E4040" s="508"/>
      <c r="F4040" s="508"/>
    </row>
    <row r="4041" spans="1:6" x14ac:dyDescent="0.25">
      <c r="A4041" s="508"/>
      <c r="B4041" s="508"/>
      <c r="C4041" s="508"/>
      <c r="D4041" s="444" t="s">
        <v>6778</v>
      </c>
      <c r="E4041" s="508"/>
      <c r="F4041" s="508"/>
    </row>
    <row r="4042" spans="1:6" x14ac:dyDescent="0.25">
      <c r="A4042" s="508"/>
      <c r="B4042" s="508"/>
      <c r="C4042" s="508"/>
      <c r="D4042" s="444" t="s">
        <v>6778</v>
      </c>
      <c r="E4042" s="508"/>
      <c r="F4042" s="508"/>
    </row>
    <row r="4043" spans="1:6" x14ac:dyDescent="0.25">
      <c r="A4043" s="508"/>
      <c r="B4043" s="508"/>
      <c r="C4043" s="508"/>
      <c r="D4043" s="444" t="s">
        <v>6778</v>
      </c>
      <c r="E4043" s="508"/>
      <c r="F4043" s="508"/>
    </row>
    <row r="4044" spans="1:6" x14ac:dyDescent="0.25">
      <c r="A4044" s="508"/>
      <c r="B4044" s="508"/>
      <c r="C4044" s="508"/>
      <c r="D4044" s="444" t="s">
        <v>6778</v>
      </c>
      <c r="E4044" s="508"/>
      <c r="F4044" s="508"/>
    </row>
    <row r="4045" spans="1:6" x14ac:dyDescent="0.25">
      <c r="A4045" s="508"/>
      <c r="B4045" s="508"/>
      <c r="C4045" s="508"/>
      <c r="D4045" s="444" t="s">
        <v>6778</v>
      </c>
      <c r="E4045" s="508"/>
      <c r="F4045" s="508"/>
    </row>
    <row r="4046" spans="1:6" x14ac:dyDescent="0.25">
      <c r="A4046" s="508"/>
      <c r="B4046" s="508"/>
      <c r="C4046" s="508"/>
      <c r="D4046" s="444" t="s">
        <v>6778</v>
      </c>
      <c r="E4046" s="508"/>
      <c r="F4046" s="508"/>
    </row>
    <row r="4047" spans="1:6" x14ac:dyDescent="0.25">
      <c r="A4047" s="508"/>
      <c r="B4047" s="508"/>
      <c r="C4047" s="508"/>
      <c r="D4047" s="444" t="s">
        <v>6778</v>
      </c>
      <c r="E4047" s="508"/>
      <c r="F4047" s="508"/>
    </row>
    <row r="4048" spans="1:6" x14ac:dyDescent="0.25">
      <c r="A4048" s="508"/>
      <c r="B4048" s="508"/>
      <c r="C4048" s="508"/>
      <c r="D4048" s="444" t="s">
        <v>6778</v>
      </c>
      <c r="E4048" s="508"/>
      <c r="F4048" s="508"/>
    </row>
    <row r="4049" spans="1:6" x14ac:dyDescent="0.25">
      <c r="A4049" s="508"/>
      <c r="B4049" s="508"/>
      <c r="C4049" s="508"/>
      <c r="D4049" s="444" t="s">
        <v>6778</v>
      </c>
      <c r="E4049" s="508"/>
      <c r="F4049" s="508"/>
    </row>
    <row r="4050" spans="1:6" x14ac:dyDescent="0.25">
      <c r="A4050" s="508"/>
      <c r="B4050" s="508"/>
      <c r="C4050" s="508"/>
      <c r="D4050" s="444" t="s">
        <v>6778</v>
      </c>
      <c r="E4050" s="508"/>
      <c r="F4050" s="508"/>
    </row>
    <row r="4051" spans="1:6" x14ac:dyDescent="0.25">
      <c r="A4051" s="508"/>
      <c r="B4051" s="508"/>
      <c r="C4051" s="508"/>
      <c r="D4051" s="444" t="s">
        <v>6778</v>
      </c>
      <c r="E4051" s="508"/>
      <c r="F4051" s="508"/>
    </row>
    <row r="4052" spans="1:6" x14ac:dyDescent="0.25">
      <c r="A4052" s="508"/>
      <c r="B4052" s="508"/>
      <c r="C4052" s="508"/>
      <c r="D4052" s="444" t="s">
        <v>6778</v>
      </c>
      <c r="E4052" s="508"/>
      <c r="F4052" s="508"/>
    </row>
    <row r="4053" spans="1:6" x14ac:dyDescent="0.25">
      <c r="A4053" s="508"/>
      <c r="B4053" s="508"/>
      <c r="C4053" s="508"/>
      <c r="D4053" s="444" t="s">
        <v>6778</v>
      </c>
      <c r="E4053" s="508"/>
      <c r="F4053" s="508"/>
    </row>
    <row r="4054" spans="1:6" x14ac:dyDescent="0.25">
      <c r="A4054" s="508"/>
      <c r="B4054" s="508"/>
      <c r="C4054" s="508"/>
      <c r="D4054" s="444" t="s">
        <v>6778</v>
      </c>
      <c r="E4054" s="508"/>
      <c r="F4054" s="508"/>
    </row>
    <row r="4055" spans="1:6" x14ac:dyDescent="0.25">
      <c r="A4055" s="508"/>
      <c r="B4055" s="508"/>
      <c r="C4055" s="508"/>
      <c r="D4055" s="444" t="s">
        <v>6778</v>
      </c>
      <c r="E4055" s="508"/>
      <c r="F4055" s="508"/>
    </row>
    <row r="4056" spans="1:6" x14ac:dyDescent="0.25">
      <c r="A4056" s="508"/>
      <c r="B4056" s="508"/>
      <c r="C4056" s="508"/>
      <c r="D4056" s="444" t="s">
        <v>6778</v>
      </c>
      <c r="E4056" s="508"/>
      <c r="F4056" s="508"/>
    </row>
    <row r="4057" spans="1:6" x14ac:dyDescent="0.25">
      <c r="A4057" s="508"/>
      <c r="B4057" s="508"/>
      <c r="C4057" s="508"/>
      <c r="D4057" s="444" t="s">
        <v>6778</v>
      </c>
      <c r="E4057" s="508"/>
      <c r="F4057" s="508"/>
    </row>
    <row r="4058" spans="1:6" x14ac:dyDescent="0.25">
      <c r="A4058" s="508"/>
      <c r="B4058" s="508"/>
      <c r="C4058" s="508"/>
      <c r="D4058" s="444" t="s">
        <v>6778</v>
      </c>
      <c r="E4058" s="508"/>
      <c r="F4058" s="508"/>
    </row>
    <row r="4059" spans="1:6" x14ac:dyDescent="0.25">
      <c r="A4059" s="508"/>
      <c r="B4059" s="508"/>
      <c r="C4059" s="508"/>
      <c r="D4059" s="444" t="s">
        <v>6778</v>
      </c>
      <c r="E4059" s="508"/>
      <c r="F4059" s="508"/>
    </row>
    <row r="4060" spans="1:6" x14ac:dyDescent="0.25">
      <c r="A4060" s="508"/>
      <c r="B4060" s="508"/>
      <c r="C4060" s="508"/>
      <c r="D4060" s="444" t="s">
        <v>6778</v>
      </c>
      <c r="E4060" s="508"/>
      <c r="F4060" s="508"/>
    </row>
    <row r="4061" spans="1:6" x14ac:dyDescent="0.25">
      <c r="A4061" s="508"/>
      <c r="B4061" s="508"/>
      <c r="C4061" s="508"/>
      <c r="D4061" s="444" t="s">
        <v>6778</v>
      </c>
      <c r="E4061" s="508"/>
      <c r="F4061" s="508"/>
    </row>
    <row r="4062" spans="1:6" x14ac:dyDescent="0.25">
      <c r="A4062" s="508"/>
      <c r="B4062" s="508"/>
      <c r="C4062" s="508"/>
      <c r="D4062" s="444" t="s">
        <v>6778</v>
      </c>
      <c r="E4062" s="508"/>
      <c r="F4062" s="508"/>
    </row>
    <row r="4063" spans="1:6" x14ac:dyDescent="0.25">
      <c r="A4063" s="508"/>
      <c r="B4063" s="508"/>
      <c r="C4063" s="508"/>
      <c r="D4063" s="444" t="s">
        <v>6778</v>
      </c>
      <c r="E4063" s="508"/>
      <c r="F4063" s="508"/>
    </row>
    <row r="4064" spans="1:6" x14ac:dyDescent="0.25">
      <c r="A4064" s="508"/>
      <c r="B4064" s="508"/>
      <c r="C4064" s="508"/>
      <c r="D4064" s="444" t="s">
        <v>6778</v>
      </c>
      <c r="E4064" s="508"/>
      <c r="F4064" s="508"/>
    </row>
    <row r="4065" spans="1:6" x14ac:dyDescent="0.25">
      <c r="A4065" s="508"/>
      <c r="B4065" s="508"/>
      <c r="C4065" s="508"/>
      <c r="D4065" s="444" t="s">
        <v>6778</v>
      </c>
      <c r="E4065" s="508"/>
      <c r="F4065" s="508"/>
    </row>
    <row r="4066" spans="1:6" x14ac:dyDescent="0.25">
      <c r="A4066" s="508"/>
      <c r="B4066" s="508"/>
      <c r="C4066" s="508"/>
      <c r="D4066" s="444" t="s">
        <v>6778</v>
      </c>
      <c r="E4066" s="508"/>
      <c r="F4066" s="508"/>
    </row>
    <row r="4067" spans="1:6" x14ac:dyDescent="0.25">
      <c r="A4067" s="508"/>
      <c r="B4067" s="508"/>
      <c r="C4067" s="508"/>
      <c r="D4067" s="444" t="s">
        <v>6778</v>
      </c>
      <c r="E4067" s="508"/>
      <c r="F4067" s="508"/>
    </row>
    <row r="4068" spans="1:6" x14ac:dyDescent="0.25">
      <c r="A4068" s="508"/>
      <c r="B4068" s="508"/>
      <c r="C4068" s="508"/>
      <c r="D4068" s="444" t="s">
        <v>6778</v>
      </c>
      <c r="E4068" s="508"/>
      <c r="F4068" s="508"/>
    </row>
    <row r="4069" spans="1:6" x14ac:dyDescent="0.25">
      <c r="A4069" s="508"/>
      <c r="B4069" s="508"/>
      <c r="C4069" s="508"/>
      <c r="D4069" s="444" t="s">
        <v>6778</v>
      </c>
      <c r="E4069" s="508"/>
      <c r="F4069" s="508"/>
    </row>
    <row r="4070" spans="1:6" x14ac:dyDescent="0.25">
      <c r="A4070" s="508"/>
      <c r="B4070" s="508"/>
      <c r="C4070" s="508"/>
      <c r="D4070" s="444" t="s">
        <v>6778</v>
      </c>
      <c r="E4070" s="508"/>
      <c r="F4070" s="508"/>
    </row>
    <row r="4071" spans="1:6" x14ac:dyDescent="0.25">
      <c r="A4071" s="508"/>
      <c r="B4071" s="508"/>
      <c r="C4071" s="508"/>
      <c r="D4071" s="444" t="s">
        <v>6778</v>
      </c>
      <c r="E4071" s="508"/>
      <c r="F4071" s="508"/>
    </row>
    <row r="4072" spans="1:6" x14ac:dyDescent="0.25">
      <c r="A4072" s="508"/>
      <c r="B4072" s="508"/>
      <c r="C4072" s="508"/>
      <c r="D4072" s="444" t="s">
        <v>6778</v>
      </c>
      <c r="E4072" s="508"/>
      <c r="F4072" s="508"/>
    </row>
    <row r="4073" spans="1:6" x14ac:dyDescent="0.25">
      <c r="A4073" s="508"/>
      <c r="B4073" s="508"/>
      <c r="C4073" s="508"/>
      <c r="D4073" s="444" t="s">
        <v>6778</v>
      </c>
      <c r="E4073" s="508"/>
      <c r="F4073" s="508"/>
    </row>
    <row r="4074" spans="1:6" x14ac:dyDescent="0.25">
      <c r="A4074" s="508"/>
      <c r="B4074" s="508"/>
      <c r="C4074" s="508"/>
      <c r="D4074" s="444" t="s">
        <v>6778</v>
      </c>
      <c r="E4074" s="508"/>
      <c r="F4074" s="508"/>
    </row>
    <row r="4075" spans="1:6" x14ac:dyDescent="0.25">
      <c r="A4075" s="508"/>
      <c r="B4075" s="508"/>
      <c r="C4075" s="508"/>
      <c r="D4075" s="444" t="s">
        <v>6778</v>
      </c>
      <c r="E4075" s="508"/>
      <c r="F4075" s="508"/>
    </row>
    <row r="4076" spans="1:6" x14ac:dyDescent="0.25">
      <c r="A4076" s="508"/>
      <c r="B4076" s="508"/>
      <c r="C4076" s="508"/>
      <c r="D4076" s="444" t="s">
        <v>6778</v>
      </c>
      <c r="E4076" s="508"/>
      <c r="F4076" s="508"/>
    </row>
    <row r="4077" spans="1:6" x14ac:dyDescent="0.25">
      <c r="A4077" s="508"/>
      <c r="B4077" s="508"/>
      <c r="C4077" s="508"/>
      <c r="D4077" s="444" t="s">
        <v>6778</v>
      </c>
      <c r="E4077" s="508"/>
      <c r="F4077" s="508"/>
    </row>
    <row r="4078" spans="1:6" x14ac:dyDescent="0.25">
      <c r="A4078" s="508"/>
      <c r="B4078" s="508"/>
      <c r="C4078" s="508"/>
      <c r="D4078" s="444" t="s">
        <v>6778</v>
      </c>
      <c r="E4078" s="508"/>
      <c r="F4078" s="508"/>
    </row>
    <row r="4079" spans="1:6" x14ac:dyDescent="0.25">
      <c r="A4079" s="508"/>
      <c r="B4079" s="508"/>
      <c r="C4079" s="508"/>
      <c r="D4079" s="444" t="s">
        <v>6778</v>
      </c>
      <c r="E4079" s="508"/>
      <c r="F4079" s="508"/>
    </row>
    <row r="4080" spans="1:6" x14ac:dyDescent="0.25">
      <c r="A4080" s="508"/>
      <c r="B4080" s="508"/>
      <c r="C4080" s="508"/>
      <c r="D4080" s="444" t="s">
        <v>6778</v>
      </c>
      <c r="E4080" s="508"/>
      <c r="F4080" s="508"/>
    </row>
    <row r="4081" spans="1:6" x14ac:dyDescent="0.25">
      <c r="A4081" s="508"/>
      <c r="B4081" s="508"/>
      <c r="C4081" s="508"/>
      <c r="D4081" s="444" t="s">
        <v>6778</v>
      </c>
      <c r="E4081" s="508"/>
      <c r="F4081" s="508"/>
    </row>
    <row r="4082" spans="1:6" x14ac:dyDescent="0.25">
      <c r="A4082" s="508"/>
      <c r="B4082" s="508"/>
      <c r="C4082" s="508"/>
      <c r="D4082" s="444" t="s">
        <v>6778</v>
      </c>
      <c r="E4082" s="508"/>
      <c r="F4082" s="508"/>
    </row>
    <row r="4083" spans="1:6" x14ac:dyDescent="0.25">
      <c r="A4083" s="508"/>
      <c r="B4083" s="508"/>
      <c r="C4083" s="508"/>
      <c r="D4083" s="444" t="s">
        <v>6778</v>
      </c>
      <c r="E4083" s="508"/>
      <c r="F4083" s="508"/>
    </row>
    <row r="4084" spans="1:6" x14ac:dyDescent="0.25">
      <c r="A4084" s="508"/>
      <c r="B4084" s="508"/>
      <c r="C4084" s="508"/>
      <c r="D4084" s="444" t="s">
        <v>6778</v>
      </c>
      <c r="E4084" s="508"/>
      <c r="F4084" s="508"/>
    </row>
    <row r="4085" spans="1:6" x14ac:dyDescent="0.25">
      <c r="A4085" s="508"/>
      <c r="B4085" s="508"/>
      <c r="C4085" s="508"/>
      <c r="D4085" s="444" t="s">
        <v>6778</v>
      </c>
      <c r="E4085" s="508"/>
      <c r="F4085" s="508"/>
    </row>
    <row r="4086" spans="1:6" x14ac:dyDescent="0.25">
      <c r="A4086" s="508"/>
      <c r="B4086" s="508"/>
      <c r="C4086" s="508"/>
      <c r="D4086" s="444" t="s">
        <v>6778</v>
      </c>
      <c r="E4086" s="508"/>
      <c r="F4086" s="508"/>
    </row>
    <row r="4087" spans="1:6" x14ac:dyDescent="0.25">
      <c r="A4087" s="508"/>
      <c r="B4087" s="508"/>
      <c r="C4087" s="508"/>
      <c r="D4087" s="444" t="s">
        <v>6778</v>
      </c>
      <c r="E4087" s="508"/>
      <c r="F4087" s="508"/>
    </row>
    <row r="4088" spans="1:6" x14ac:dyDescent="0.25">
      <c r="A4088" s="508"/>
      <c r="B4088" s="508"/>
      <c r="C4088" s="508"/>
      <c r="D4088" s="444" t="s">
        <v>6778</v>
      </c>
      <c r="E4088" s="508"/>
      <c r="F4088" s="508"/>
    </row>
    <row r="4089" spans="1:6" x14ac:dyDescent="0.25">
      <c r="A4089" s="508"/>
      <c r="B4089" s="508"/>
      <c r="C4089" s="508"/>
      <c r="D4089" s="444" t="s">
        <v>6778</v>
      </c>
      <c r="E4089" s="508"/>
      <c r="F4089" s="508"/>
    </row>
    <row r="4090" spans="1:6" x14ac:dyDescent="0.25">
      <c r="A4090" s="508"/>
      <c r="B4090" s="508"/>
      <c r="C4090" s="508"/>
      <c r="D4090" s="444" t="s">
        <v>6778</v>
      </c>
      <c r="E4090" s="508"/>
      <c r="F4090" s="508"/>
    </row>
    <row r="4091" spans="1:6" x14ac:dyDescent="0.25">
      <c r="A4091" s="508"/>
      <c r="B4091" s="508"/>
      <c r="C4091" s="508"/>
      <c r="D4091" s="444" t="s">
        <v>6778</v>
      </c>
      <c r="E4091" s="508"/>
      <c r="F4091" s="508"/>
    </row>
    <row r="4092" spans="1:6" x14ac:dyDescent="0.25">
      <c r="A4092" s="508"/>
      <c r="B4092" s="508"/>
      <c r="C4092" s="508"/>
      <c r="D4092" s="444" t="s">
        <v>6778</v>
      </c>
      <c r="E4092" s="508"/>
      <c r="F4092" s="508"/>
    </row>
    <row r="4093" spans="1:6" x14ac:dyDescent="0.25">
      <c r="A4093" s="508"/>
      <c r="B4093" s="508"/>
      <c r="C4093" s="508"/>
      <c r="D4093" s="444" t="s">
        <v>6778</v>
      </c>
      <c r="E4093" s="508"/>
      <c r="F4093" s="508"/>
    </row>
    <row r="4094" spans="1:6" x14ac:dyDescent="0.25">
      <c r="A4094" s="508"/>
      <c r="B4094" s="508"/>
      <c r="C4094" s="508"/>
      <c r="D4094" s="444" t="s">
        <v>6778</v>
      </c>
      <c r="E4094" s="508"/>
      <c r="F4094" s="508"/>
    </row>
    <row r="4095" spans="1:6" x14ac:dyDescent="0.25">
      <c r="A4095" s="508"/>
      <c r="B4095" s="508"/>
      <c r="C4095" s="508"/>
      <c r="D4095" s="444" t="s">
        <v>6778</v>
      </c>
      <c r="E4095" s="508"/>
      <c r="F4095" s="508"/>
    </row>
    <row r="4096" spans="1:6" x14ac:dyDescent="0.25">
      <c r="A4096" s="508"/>
      <c r="B4096" s="508"/>
      <c r="C4096" s="508"/>
      <c r="D4096" s="444" t="s">
        <v>6778</v>
      </c>
      <c r="E4096" s="508"/>
      <c r="F4096" s="508"/>
    </row>
    <row r="4097" spans="1:6" x14ac:dyDescent="0.25">
      <c r="A4097" s="508"/>
      <c r="B4097" s="508"/>
      <c r="C4097" s="508"/>
      <c r="D4097" s="444" t="s">
        <v>6778</v>
      </c>
      <c r="E4097" s="508"/>
      <c r="F4097" s="508"/>
    </row>
    <row r="4098" spans="1:6" x14ac:dyDescent="0.25">
      <c r="A4098" s="508"/>
      <c r="B4098" s="508"/>
      <c r="C4098" s="508"/>
      <c r="D4098" s="444" t="s">
        <v>6778</v>
      </c>
      <c r="E4098" s="508"/>
      <c r="F4098" s="508"/>
    </row>
    <row r="4099" spans="1:6" x14ac:dyDescent="0.25">
      <c r="A4099" s="508"/>
      <c r="B4099" s="508"/>
      <c r="C4099" s="508"/>
      <c r="D4099" s="444" t="s">
        <v>6778</v>
      </c>
      <c r="E4099" s="508"/>
      <c r="F4099" s="508"/>
    </row>
    <row r="4100" spans="1:6" x14ac:dyDescent="0.25">
      <c r="A4100" s="508"/>
      <c r="B4100" s="508"/>
      <c r="C4100" s="508"/>
      <c r="D4100" s="444" t="s">
        <v>6778</v>
      </c>
      <c r="E4100" s="508"/>
      <c r="F4100" s="508"/>
    </row>
    <row r="4101" spans="1:6" x14ac:dyDescent="0.25">
      <c r="A4101" s="508"/>
      <c r="B4101" s="508"/>
      <c r="C4101" s="508"/>
      <c r="D4101" s="444" t="s">
        <v>6778</v>
      </c>
      <c r="E4101" s="508"/>
      <c r="F4101" s="508"/>
    </row>
    <row r="4102" spans="1:6" x14ac:dyDescent="0.25">
      <c r="A4102" s="508"/>
      <c r="B4102" s="508"/>
      <c r="C4102" s="508"/>
      <c r="D4102" s="444" t="s">
        <v>6778</v>
      </c>
      <c r="E4102" s="508"/>
      <c r="F4102" s="508"/>
    </row>
    <row r="4103" spans="1:6" x14ac:dyDescent="0.25">
      <c r="A4103" s="508"/>
      <c r="B4103" s="508"/>
      <c r="C4103" s="508"/>
      <c r="D4103" s="444" t="s">
        <v>6778</v>
      </c>
      <c r="E4103" s="508"/>
      <c r="F4103" s="508"/>
    </row>
    <row r="4104" spans="1:6" x14ac:dyDescent="0.25">
      <c r="A4104" s="508"/>
      <c r="B4104" s="508"/>
      <c r="C4104" s="508"/>
      <c r="D4104" s="444" t="s">
        <v>6778</v>
      </c>
      <c r="E4104" s="508"/>
      <c r="F4104" s="508"/>
    </row>
    <row r="4105" spans="1:6" x14ac:dyDescent="0.25">
      <c r="A4105" s="508"/>
      <c r="B4105" s="508"/>
      <c r="C4105" s="508"/>
      <c r="D4105" s="444" t="s">
        <v>6778</v>
      </c>
      <c r="E4105" s="508"/>
      <c r="F4105" s="508"/>
    </row>
    <row r="4106" spans="1:6" x14ac:dyDescent="0.25">
      <c r="A4106" s="508"/>
      <c r="B4106" s="508"/>
      <c r="C4106" s="508"/>
      <c r="D4106" s="444" t="s">
        <v>6778</v>
      </c>
      <c r="E4106" s="508"/>
      <c r="F4106" s="508"/>
    </row>
    <row r="4107" spans="1:6" x14ac:dyDescent="0.25">
      <c r="A4107" s="508"/>
      <c r="B4107" s="508"/>
      <c r="C4107" s="508"/>
      <c r="D4107" s="444" t="s">
        <v>6778</v>
      </c>
      <c r="E4107" s="508"/>
      <c r="F4107" s="508"/>
    </row>
    <row r="4108" spans="1:6" x14ac:dyDescent="0.25">
      <c r="A4108" s="508"/>
      <c r="B4108" s="508"/>
      <c r="C4108" s="508"/>
      <c r="D4108" s="444" t="s">
        <v>6778</v>
      </c>
      <c r="E4108" s="508"/>
      <c r="F4108" s="508"/>
    </row>
    <row r="4109" spans="1:6" x14ac:dyDescent="0.25">
      <c r="A4109" s="508"/>
      <c r="B4109" s="508"/>
      <c r="C4109" s="508"/>
      <c r="D4109" s="444" t="s">
        <v>6778</v>
      </c>
      <c r="E4109" s="508"/>
      <c r="F4109" s="508"/>
    </row>
    <row r="4110" spans="1:6" x14ac:dyDescent="0.25">
      <c r="A4110" s="508"/>
      <c r="B4110" s="508"/>
      <c r="C4110" s="508"/>
      <c r="D4110" s="444" t="s">
        <v>6778</v>
      </c>
      <c r="E4110" s="508"/>
      <c r="F4110" s="508"/>
    </row>
    <row r="4111" spans="1:6" x14ac:dyDescent="0.25">
      <c r="A4111" s="508"/>
      <c r="B4111" s="508"/>
      <c r="C4111" s="508"/>
      <c r="D4111" s="444" t="s">
        <v>6778</v>
      </c>
      <c r="E4111" s="508"/>
      <c r="F4111" s="508"/>
    </row>
    <row r="4112" spans="1:6" x14ac:dyDescent="0.25">
      <c r="A4112" s="508"/>
      <c r="B4112" s="508"/>
      <c r="C4112" s="508"/>
      <c r="D4112" s="444" t="s">
        <v>6778</v>
      </c>
      <c r="E4112" s="508"/>
      <c r="F4112" s="508"/>
    </row>
    <row r="4113" spans="1:6" x14ac:dyDescent="0.25">
      <c r="A4113" s="508"/>
      <c r="B4113" s="508"/>
      <c r="C4113" s="508"/>
      <c r="D4113" s="444" t="s">
        <v>6778</v>
      </c>
      <c r="E4113" s="508"/>
      <c r="F4113" s="508"/>
    </row>
    <row r="4114" spans="1:6" x14ac:dyDescent="0.25">
      <c r="A4114" s="508"/>
      <c r="B4114" s="508"/>
      <c r="C4114" s="508"/>
      <c r="D4114" s="444" t="s">
        <v>6778</v>
      </c>
      <c r="E4114" s="508"/>
      <c r="F4114" s="508"/>
    </row>
    <row r="4115" spans="1:6" x14ac:dyDescent="0.25">
      <c r="A4115" s="508"/>
      <c r="B4115" s="508"/>
      <c r="C4115" s="508"/>
      <c r="D4115" s="444" t="s">
        <v>6778</v>
      </c>
      <c r="E4115" s="508"/>
      <c r="F4115" s="508"/>
    </row>
    <row r="4116" spans="1:6" x14ac:dyDescent="0.25">
      <c r="A4116" s="508"/>
      <c r="B4116" s="508"/>
      <c r="C4116" s="508"/>
      <c r="D4116" s="444" t="s">
        <v>6778</v>
      </c>
      <c r="E4116" s="508"/>
      <c r="F4116" s="508"/>
    </row>
    <row r="4117" spans="1:6" x14ac:dyDescent="0.25">
      <c r="A4117" s="508"/>
      <c r="B4117" s="508"/>
      <c r="C4117" s="508"/>
      <c r="D4117" s="444" t="s">
        <v>6778</v>
      </c>
      <c r="E4117" s="508"/>
      <c r="F4117" s="508"/>
    </row>
    <row r="4118" spans="1:6" x14ac:dyDescent="0.25">
      <c r="A4118" s="508"/>
      <c r="B4118" s="508"/>
      <c r="C4118" s="508"/>
      <c r="D4118" s="444" t="s">
        <v>6778</v>
      </c>
      <c r="E4118" s="508"/>
      <c r="F4118" s="508"/>
    </row>
    <row r="4119" spans="1:6" x14ac:dyDescent="0.25">
      <c r="A4119" s="508"/>
      <c r="B4119" s="508"/>
      <c r="C4119" s="508"/>
      <c r="D4119" s="444" t="s">
        <v>6778</v>
      </c>
      <c r="E4119" s="508"/>
      <c r="F4119" s="508"/>
    </row>
    <row r="4120" spans="1:6" x14ac:dyDescent="0.25">
      <c r="A4120" s="508"/>
      <c r="B4120" s="508"/>
      <c r="C4120" s="508"/>
      <c r="D4120" s="444" t="s">
        <v>6778</v>
      </c>
      <c r="E4120" s="508"/>
      <c r="F4120" s="508"/>
    </row>
    <row r="4121" spans="1:6" x14ac:dyDescent="0.25">
      <c r="A4121" s="508"/>
      <c r="B4121" s="508"/>
      <c r="C4121" s="508"/>
      <c r="D4121" s="444" t="s">
        <v>6778</v>
      </c>
      <c r="E4121" s="508"/>
      <c r="F4121" s="508"/>
    </row>
    <row r="4122" spans="1:6" x14ac:dyDescent="0.25">
      <c r="A4122" s="508"/>
      <c r="B4122" s="508"/>
      <c r="C4122" s="508"/>
      <c r="D4122" s="444" t="s">
        <v>6778</v>
      </c>
      <c r="E4122" s="508"/>
      <c r="F4122" s="508"/>
    </row>
    <row r="4123" spans="1:6" x14ac:dyDescent="0.25">
      <c r="A4123" s="508"/>
      <c r="B4123" s="508"/>
      <c r="C4123" s="508"/>
      <c r="D4123" s="444" t="s">
        <v>6778</v>
      </c>
      <c r="E4123" s="508"/>
      <c r="F4123" s="508"/>
    </row>
    <row r="4124" spans="1:6" x14ac:dyDescent="0.25">
      <c r="A4124" s="508"/>
      <c r="B4124" s="508"/>
      <c r="C4124" s="508"/>
      <c r="D4124" s="444" t="s">
        <v>6778</v>
      </c>
      <c r="E4124" s="508"/>
      <c r="F4124" s="508"/>
    </row>
    <row r="4125" spans="1:6" x14ac:dyDescent="0.25">
      <c r="A4125" s="508"/>
      <c r="B4125" s="508"/>
      <c r="C4125" s="508"/>
      <c r="D4125" s="444" t="s">
        <v>6778</v>
      </c>
      <c r="E4125" s="508"/>
      <c r="F4125" s="508"/>
    </row>
    <row r="4126" spans="1:6" x14ac:dyDescent="0.25">
      <c r="A4126" s="508"/>
      <c r="B4126" s="508"/>
      <c r="C4126" s="508"/>
      <c r="D4126" s="444" t="s">
        <v>6778</v>
      </c>
      <c r="E4126" s="508"/>
      <c r="F4126" s="508"/>
    </row>
    <row r="4127" spans="1:6" x14ac:dyDescent="0.25">
      <c r="A4127" s="508"/>
      <c r="B4127" s="508"/>
      <c r="C4127" s="508"/>
      <c r="D4127" s="444" t="s">
        <v>6778</v>
      </c>
      <c r="E4127" s="508"/>
      <c r="F4127" s="508"/>
    </row>
    <row r="4128" spans="1:6" x14ac:dyDescent="0.25">
      <c r="A4128" s="508"/>
      <c r="B4128" s="508"/>
      <c r="C4128" s="508"/>
      <c r="D4128" s="444" t="s">
        <v>6778</v>
      </c>
      <c r="E4128" s="508"/>
      <c r="F4128" s="508"/>
    </row>
    <row r="4129" spans="1:6" x14ac:dyDescent="0.25">
      <c r="A4129" s="508"/>
      <c r="B4129" s="508"/>
      <c r="C4129" s="508"/>
      <c r="D4129" s="444" t="s">
        <v>6778</v>
      </c>
      <c r="E4129" s="508"/>
      <c r="F4129" s="508"/>
    </row>
    <row r="4130" spans="1:6" x14ac:dyDescent="0.25">
      <c r="A4130" s="508"/>
      <c r="B4130" s="508"/>
      <c r="C4130" s="508"/>
      <c r="D4130" s="444" t="s">
        <v>6778</v>
      </c>
      <c r="E4130" s="508"/>
      <c r="F4130" s="508"/>
    </row>
    <row r="4131" spans="1:6" x14ac:dyDescent="0.25">
      <c r="A4131" s="508"/>
      <c r="B4131" s="508"/>
      <c r="C4131" s="508"/>
      <c r="D4131" s="444" t="s">
        <v>6778</v>
      </c>
      <c r="E4131" s="508"/>
      <c r="F4131" s="508"/>
    </row>
    <row r="4132" spans="1:6" x14ac:dyDescent="0.25">
      <c r="A4132" s="508"/>
      <c r="B4132" s="508"/>
      <c r="C4132" s="508"/>
      <c r="D4132" s="444" t="s">
        <v>6778</v>
      </c>
      <c r="E4132" s="508"/>
      <c r="F4132" s="508"/>
    </row>
    <row r="4133" spans="1:6" x14ac:dyDescent="0.25">
      <c r="A4133" s="508"/>
      <c r="B4133" s="508"/>
      <c r="C4133" s="508"/>
      <c r="D4133" s="444" t="s">
        <v>6778</v>
      </c>
      <c r="E4133" s="508"/>
      <c r="F4133" s="508"/>
    </row>
    <row r="4134" spans="1:6" x14ac:dyDescent="0.25">
      <c r="A4134" s="508"/>
      <c r="B4134" s="508"/>
      <c r="C4134" s="508"/>
      <c r="D4134" s="444" t="s">
        <v>6778</v>
      </c>
      <c r="E4134" s="508"/>
      <c r="F4134" s="508"/>
    </row>
    <row r="4135" spans="1:6" x14ac:dyDescent="0.25">
      <c r="A4135" s="508"/>
      <c r="B4135" s="508"/>
      <c r="C4135" s="508"/>
      <c r="D4135" s="444" t="s">
        <v>6778</v>
      </c>
      <c r="E4135" s="508"/>
      <c r="F4135" s="508"/>
    </row>
    <row r="4136" spans="1:6" x14ac:dyDescent="0.25">
      <c r="A4136" s="508"/>
      <c r="B4136" s="508"/>
      <c r="C4136" s="508"/>
      <c r="D4136" s="444" t="s">
        <v>6778</v>
      </c>
      <c r="E4136" s="508"/>
      <c r="F4136" s="508"/>
    </row>
    <row r="4137" spans="1:6" x14ac:dyDescent="0.25">
      <c r="A4137" s="508"/>
      <c r="B4137" s="508"/>
      <c r="C4137" s="508"/>
      <c r="D4137" s="444" t="s">
        <v>6778</v>
      </c>
      <c r="E4137" s="508"/>
      <c r="F4137" s="508"/>
    </row>
    <row r="4138" spans="1:6" x14ac:dyDescent="0.25">
      <c r="A4138" s="508"/>
      <c r="B4138" s="508"/>
      <c r="C4138" s="508"/>
      <c r="D4138" s="444" t="s">
        <v>6778</v>
      </c>
      <c r="E4138" s="508"/>
      <c r="F4138" s="508"/>
    </row>
    <row r="4139" spans="1:6" x14ac:dyDescent="0.25">
      <c r="A4139" s="508"/>
      <c r="B4139" s="508"/>
      <c r="C4139" s="508"/>
      <c r="D4139" s="444" t="s">
        <v>6778</v>
      </c>
      <c r="E4139" s="508"/>
      <c r="F4139" s="508"/>
    </row>
    <row r="4140" spans="1:6" x14ac:dyDescent="0.25">
      <c r="A4140" s="508"/>
      <c r="B4140" s="508"/>
      <c r="C4140" s="508"/>
      <c r="D4140" s="444" t="s">
        <v>6778</v>
      </c>
      <c r="E4140" s="508"/>
      <c r="F4140" s="508"/>
    </row>
    <row r="4141" spans="1:6" x14ac:dyDescent="0.25">
      <c r="A4141" s="508"/>
      <c r="B4141" s="508"/>
      <c r="C4141" s="508"/>
      <c r="D4141" s="444" t="s">
        <v>6778</v>
      </c>
      <c r="E4141" s="508"/>
      <c r="F4141" s="508"/>
    </row>
    <row r="4142" spans="1:6" x14ac:dyDescent="0.25">
      <c r="A4142" s="508"/>
      <c r="B4142" s="508"/>
      <c r="C4142" s="508"/>
      <c r="D4142" s="444" t="s">
        <v>6778</v>
      </c>
      <c r="E4142" s="508"/>
      <c r="F4142" s="508"/>
    </row>
    <row r="4143" spans="1:6" x14ac:dyDescent="0.25">
      <c r="A4143" s="508"/>
      <c r="B4143" s="508"/>
      <c r="C4143" s="508"/>
      <c r="D4143" s="444" t="s">
        <v>6778</v>
      </c>
      <c r="E4143" s="508"/>
      <c r="F4143" s="508"/>
    </row>
    <row r="4144" spans="1:6" x14ac:dyDescent="0.25">
      <c r="A4144" s="508"/>
      <c r="B4144" s="508"/>
      <c r="C4144" s="508"/>
      <c r="D4144" s="444" t="s">
        <v>6778</v>
      </c>
      <c r="E4144" s="508"/>
      <c r="F4144" s="508"/>
    </row>
    <row r="4145" spans="1:6" x14ac:dyDescent="0.25">
      <c r="A4145" s="508"/>
      <c r="B4145" s="508"/>
      <c r="C4145" s="508"/>
      <c r="D4145" s="444" t="s">
        <v>6778</v>
      </c>
      <c r="E4145" s="508"/>
      <c r="F4145" s="508"/>
    </row>
    <row r="4146" spans="1:6" x14ac:dyDescent="0.25">
      <c r="A4146" s="508"/>
      <c r="B4146" s="508"/>
      <c r="C4146" s="508"/>
      <c r="D4146" s="444" t="s">
        <v>6778</v>
      </c>
      <c r="E4146" s="508"/>
      <c r="F4146" s="508"/>
    </row>
    <row r="4147" spans="1:6" x14ac:dyDescent="0.25">
      <c r="A4147" s="508"/>
      <c r="B4147" s="508"/>
      <c r="C4147" s="508"/>
      <c r="D4147" s="444" t="s">
        <v>6778</v>
      </c>
      <c r="E4147" s="508"/>
      <c r="F4147" s="508"/>
    </row>
    <row r="4148" spans="1:6" x14ac:dyDescent="0.25">
      <c r="A4148" s="508"/>
      <c r="B4148" s="508"/>
      <c r="C4148" s="508"/>
      <c r="D4148" s="444" t="s">
        <v>6778</v>
      </c>
      <c r="E4148" s="508"/>
      <c r="F4148" s="508"/>
    </row>
    <row r="4149" spans="1:6" x14ac:dyDescent="0.25">
      <c r="A4149" s="508"/>
      <c r="B4149" s="508"/>
      <c r="C4149" s="508"/>
      <c r="D4149" s="444" t="s">
        <v>6778</v>
      </c>
      <c r="E4149" s="508"/>
      <c r="F4149" s="508"/>
    </row>
    <row r="4150" spans="1:6" x14ac:dyDescent="0.25">
      <c r="A4150" s="508"/>
      <c r="B4150" s="508"/>
      <c r="C4150" s="508"/>
      <c r="D4150" s="444" t="s">
        <v>6778</v>
      </c>
      <c r="E4150" s="508"/>
      <c r="F4150" s="508"/>
    </row>
    <row r="4151" spans="1:6" x14ac:dyDescent="0.25">
      <c r="A4151" s="508"/>
      <c r="B4151" s="508"/>
      <c r="C4151" s="508"/>
      <c r="D4151" s="444" t="s">
        <v>6778</v>
      </c>
      <c r="E4151" s="508"/>
      <c r="F4151" s="508"/>
    </row>
    <row r="4152" spans="1:6" x14ac:dyDescent="0.25">
      <c r="A4152" s="508"/>
      <c r="B4152" s="508"/>
      <c r="C4152" s="508"/>
      <c r="D4152" s="444" t="s">
        <v>6778</v>
      </c>
      <c r="E4152" s="508"/>
      <c r="F4152" s="508"/>
    </row>
    <row r="4153" spans="1:6" x14ac:dyDescent="0.25">
      <c r="A4153" s="508"/>
      <c r="B4153" s="508"/>
      <c r="C4153" s="508"/>
      <c r="D4153" s="444" t="s">
        <v>6778</v>
      </c>
      <c r="E4153" s="508"/>
      <c r="F4153" s="508"/>
    </row>
    <row r="4154" spans="1:6" x14ac:dyDescent="0.25">
      <c r="A4154" s="508"/>
      <c r="B4154" s="508"/>
      <c r="C4154" s="508"/>
      <c r="D4154" s="444" t="s">
        <v>6778</v>
      </c>
      <c r="E4154" s="508"/>
      <c r="F4154" s="508"/>
    </row>
    <row r="4155" spans="1:6" x14ac:dyDescent="0.25">
      <c r="A4155" s="508"/>
      <c r="B4155" s="508"/>
      <c r="C4155" s="508"/>
      <c r="D4155" s="444" t="s">
        <v>6778</v>
      </c>
      <c r="E4155" s="508"/>
      <c r="F4155" s="508"/>
    </row>
    <row r="4156" spans="1:6" x14ac:dyDescent="0.25">
      <c r="A4156" s="508"/>
      <c r="B4156" s="508"/>
      <c r="C4156" s="508"/>
      <c r="D4156" s="444" t="s">
        <v>6778</v>
      </c>
      <c r="E4156" s="508"/>
      <c r="F4156" s="508"/>
    </row>
    <row r="4157" spans="1:6" x14ac:dyDescent="0.25">
      <c r="A4157" s="508"/>
      <c r="B4157" s="508"/>
      <c r="C4157" s="508"/>
      <c r="D4157" s="444" t="s">
        <v>6778</v>
      </c>
      <c r="E4157" s="508"/>
      <c r="F4157" s="508"/>
    </row>
    <row r="4158" spans="1:6" x14ac:dyDescent="0.25">
      <c r="A4158" s="508"/>
      <c r="B4158" s="508"/>
      <c r="C4158" s="508"/>
      <c r="D4158" s="444" t="s">
        <v>6778</v>
      </c>
      <c r="E4158" s="508"/>
      <c r="F4158" s="508"/>
    </row>
    <row r="4159" spans="1:6" x14ac:dyDescent="0.25">
      <c r="A4159" s="508"/>
      <c r="B4159" s="508"/>
      <c r="C4159" s="508"/>
      <c r="D4159" s="444" t="s">
        <v>6778</v>
      </c>
      <c r="E4159" s="508"/>
      <c r="F4159" s="508"/>
    </row>
    <row r="4160" spans="1:6" x14ac:dyDescent="0.25">
      <c r="A4160" s="508"/>
      <c r="B4160" s="508"/>
      <c r="C4160" s="508"/>
      <c r="D4160" s="444" t="s">
        <v>6778</v>
      </c>
      <c r="E4160" s="508"/>
      <c r="F4160" s="508"/>
    </row>
    <row r="4161" spans="1:6" x14ac:dyDescent="0.25">
      <c r="A4161" s="508"/>
      <c r="B4161" s="508"/>
      <c r="C4161" s="508"/>
      <c r="D4161" s="444" t="s">
        <v>6778</v>
      </c>
      <c r="E4161" s="508"/>
      <c r="F4161" s="508"/>
    </row>
    <row r="4162" spans="1:6" x14ac:dyDescent="0.25">
      <c r="A4162" s="508"/>
      <c r="B4162" s="508"/>
      <c r="C4162" s="508"/>
      <c r="D4162" s="444" t="s">
        <v>6778</v>
      </c>
      <c r="E4162" s="508"/>
      <c r="F4162" s="508"/>
    </row>
    <row r="4163" spans="1:6" x14ac:dyDescent="0.25">
      <c r="A4163" s="508"/>
      <c r="B4163" s="508"/>
      <c r="C4163" s="508"/>
      <c r="D4163" s="444" t="s">
        <v>6778</v>
      </c>
      <c r="E4163" s="508"/>
      <c r="F4163" s="508"/>
    </row>
    <row r="4164" spans="1:6" x14ac:dyDescent="0.25">
      <c r="A4164" s="508"/>
      <c r="B4164" s="508"/>
      <c r="C4164" s="508"/>
      <c r="D4164" s="444" t="s">
        <v>6778</v>
      </c>
      <c r="E4164" s="508"/>
      <c r="F4164" s="508"/>
    </row>
    <row r="4165" spans="1:6" x14ac:dyDescent="0.25">
      <c r="A4165" s="508"/>
      <c r="B4165" s="508"/>
      <c r="C4165" s="508"/>
      <c r="D4165" s="444" t="s">
        <v>6778</v>
      </c>
      <c r="E4165" s="508"/>
      <c r="F4165" s="508"/>
    </row>
    <row r="4166" spans="1:6" x14ac:dyDescent="0.25">
      <c r="A4166" s="508"/>
      <c r="B4166" s="508"/>
      <c r="C4166" s="508"/>
      <c r="D4166" s="444" t="s">
        <v>6778</v>
      </c>
      <c r="E4166" s="508"/>
      <c r="F4166" s="508"/>
    </row>
    <row r="4167" spans="1:6" x14ac:dyDescent="0.25">
      <c r="A4167" s="508"/>
      <c r="B4167" s="508"/>
      <c r="C4167" s="508"/>
      <c r="D4167" s="444" t="s">
        <v>6778</v>
      </c>
      <c r="E4167" s="508"/>
      <c r="F4167" s="508"/>
    </row>
    <row r="4168" spans="1:6" x14ac:dyDescent="0.25">
      <c r="A4168" s="508"/>
      <c r="B4168" s="508"/>
      <c r="C4168" s="508"/>
      <c r="D4168" s="444" t="s">
        <v>6778</v>
      </c>
      <c r="E4168" s="508"/>
      <c r="F4168" s="508"/>
    </row>
    <row r="4169" spans="1:6" x14ac:dyDescent="0.25">
      <c r="A4169" s="508"/>
      <c r="B4169" s="508"/>
      <c r="C4169" s="508"/>
      <c r="D4169" s="444" t="s">
        <v>6778</v>
      </c>
      <c r="E4169" s="508"/>
      <c r="F4169" s="508"/>
    </row>
    <row r="4170" spans="1:6" x14ac:dyDescent="0.25">
      <c r="A4170" s="508"/>
      <c r="B4170" s="508"/>
      <c r="C4170" s="508"/>
      <c r="D4170" s="444" t="s">
        <v>6778</v>
      </c>
      <c r="E4170" s="508"/>
      <c r="F4170" s="508"/>
    </row>
    <row r="4171" spans="1:6" x14ac:dyDescent="0.25">
      <c r="A4171" s="508"/>
      <c r="B4171" s="508"/>
      <c r="C4171" s="508"/>
      <c r="D4171" s="444" t="s">
        <v>6778</v>
      </c>
      <c r="E4171" s="508"/>
      <c r="F4171" s="508"/>
    </row>
    <row r="4172" spans="1:6" x14ac:dyDescent="0.25">
      <c r="A4172" s="508"/>
      <c r="B4172" s="508"/>
      <c r="C4172" s="508"/>
      <c r="D4172" s="444" t="s">
        <v>6778</v>
      </c>
      <c r="E4172" s="508"/>
      <c r="F4172" s="508"/>
    </row>
    <row r="4173" spans="1:6" x14ac:dyDescent="0.25">
      <c r="A4173" s="508"/>
      <c r="B4173" s="508"/>
      <c r="C4173" s="508"/>
      <c r="D4173" s="444" t="s">
        <v>6778</v>
      </c>
      <c r="E4173" s="508"/>
      <c r="F4173" s="508"/>
    </row>
    <row r="4174" spans="1:6" x14ac:dyDescent="0.25">
      <c r="A4174" s="508"/>
      <c r="B4174" s="508"/>
      <c r="C4174" s="508"/>
      <c r="D4174" s="444" t="s">
        <v>6778</v>
      </c>
      <c r="E4174" s="508"/>
      <c r="F4174" s="508"/>
    </row>
    <row r="4175" spans="1:6" x14ac:dyDescent="0.25">
      <c r="A4175" s="508"/>
      <c r="B4175" s="508"/>
      <c r="C4175" s="508"/>
      <c r="D4175" s="444" t="s">
        <v>6778</v>
      </c>
      <c r="E4175" s="508"/>
      <c r="F4175" s="508"/>
    </row>
    <row r="4176" spans="1:6" x14ac:dyDescent="0.25">
      <c r="A4176" s="508"/>
      <c r="B4176" s="508"/>
      <c r="C4176" s="508"/>
      <c r="D4176" s="444" t="s">
        <v>6778</v>
      </c>
      <c r="E4176" s="508"/>
      <c r="F4176" s="508"/>
    </row>
    <row r="4177" spans="1:6" x14ac:dyDescent="0.25">
      <c r="A4177" s="508"/>
      <c r="B4177" s="508"/>
      <c r="C4177" s="508"/>
      <c r="D4177" s="444" t="s">
        <v>6778</v>
      </c>
      <c r="E4177" s="508"/>
      <c r="F4177" s="508"/>
    </row>
    <row r="4178" spans="1:6" x14ac:dyDescent="0.25">
      <c r="A4178" s="508"/>
      <c r="B4178" s="508"/>
      <c r="C4178" s="508"/>
      <c r="D4178" s="444" t="s">
        <v>6778</v>
      </c>
      <c r="E4178" s="508"/>
      <c r="F4178" s="508"/>
    </row>
    <row r="4179" spans="1:6" x14ac:dyDescent="0.25">
      <c r="A4179" s="508"/>
      <c r="B4179" s="508"/>
      <c r="C4179" s="508"/>
      <c r="D4179" s="444" t="s">
        <v>6778</v>
      </c>
      <c r="E4179" s="508"/>
      <c r="F4179" s="508"/>
    </row>
    <row r="4180" spans="1:6" x14ac:dyDescent="0.25">
      <c r="A4180" s="508"/>
      <c r="B4180" s="508"/>
      <c r="C4180" s="508"/>
      <c r="D4180" s="444" t="s">
        <v>6778</v>
      </c>
      <c r="E4180" s="508"/>
      <c r="F4180" s="508"/>
    </row>
    <row r="4181" spans="1:6" x14ac:dyDescent="0.25">
      <c r="A4181" s="508"/>
      <c r="B4181" s="508"/>
      <c r="C4181" s="508"/>
      <c r="D4181" s="444" t="s">
        <v>6778</v>
      </c>
      <c r="E4181" s="508"/>
      <c r="F4181" s="508"/>
    </row>
    <row r="4182" spans="1:6" x14ac:dyDescent="0.25">
      <c r="A4182" s="508"/>
      <c r="B4182" s="508"/>
      <c r="C4182" s="508"/>
      <c r="D4182" s="444" t="s">
        <v>6778</v>
      </c>
      <c r="E4182" s="508"/>
      <c r="F4182" s="508"/>
    </row>
    <row r="4183" spans="1:6" x14ac:dyDescent="0.25">
      <c r="A4183" s="508"/>
      <c r="B4183" s="508"/>
      <c r="C4183" s="508"/>
      <c r="D4183" s="444" t="s">
        <v>6778</v>
      </c>
      <c r="E4183" s="508"/>
      <c r="F4183" s="508"/>
    </row>
    <row r="4184" spans="1:6" x14ac:dyDescent="0.25">
      <c r="A4184" s="508"/>
      <c r="B4184" s="508"/>
      <c r="C4184" s="508"/>
      <c r="D4184" s="444" t="s">
        <v>6778</v>
      </c>
      <c r="E4184" s="508"/>
      <c r="F4184" s="508"/>
    </row>
    <row r="4185" spans="1:6" x14ac:dyDescent="0.25">
      <c r="A4185" s="508"/>
      <c r="B4185" s="508"/>
      <c r="C4185" s="508"/>
      <c r="D4185" s="444" t="s">
        <v>6778</v>
      </c>
      <c r="E4185" s="508"/>
      <c r="F4185" s="508"/>
    </row>
    <row r="4186" spans="1:6" x14ac:dyDescent="0.25">
      <c r="A4186" s="508"/>
      <c r="B4186" s="508"/>
      <c r="C4186" s="508"/>
      <c r="D4186" s="444" t="s">
        <v>6778</v>
      </c>
      <c r="E4186" s="508"/>
      <c r="F4186" s="508"/>
    </row>
    <row r="4187" spans="1:6" x14ac:dyDescent="0.25">
      <c r="A4187" s="508"/>
      <c r="B4187" s="508"/>
      <c r="C4187" s="508"/>
      <c r="D4187" s="444" t="s">
        <v>6778</v>
      </c>
      <c r="E4187" s="508"/>
      <c r="F4187" s="508"/>
    </row>
    <row r="4188" spans="1:6" x14ac:dyDescent="0.25">
      <c r="A4188" s="508"/>
      <c r="B4188" s="508"/>
      <c r="C4188" s="508"/>
      <c r="D4188" s="444" t="s">
        <v>6778</v>
      </c>
      <c r="E4188" s="508"/>
      <c r="F4188" s="508"/>
    </row>
    <row r="4189" spans="1:6" x14ac:dyDescent="0.25">
      <c r="A4189" s="508"/>
      <c r="B4189" s="508"/>
      <c r="C4189" s="508"/>
      <c r="D4189" s="444" t="s">
        <v>6778</v>
      </c>
      <c r="E4189" s="508"/>
      <c r="F4189" s="508"/>
    </row>
    <row r="4190" spans="1:6" x14ac:dyDescent="0.25">
      <c r="A4190" s="508"/>
      <c r="B4190" s="508"/>
      <c r="C4190" s="508"/>
      <c r="D4190" s="444" t="s">
        <v>6778</v>
      </c>
      <c r="E4190" s="508"/>
      <c r="F4190" s="508"/>
    </row>
    <row r="4191" spans="1:6" x14ac:dyDescent="0.25">
      <c r="A4191" s="508"/>
      <c r="B4191" s="508"/>
      <c r="C4191" s="508"/>
      <c r="D4191" s="444" t="s">
        <v>6778</v>
      </c>
      <c r="E4191" s="508"/>
      <c r="F4191" s="508"/>
    </row>
    <row r="4192" spans="1:6" x14ac:dyDescent="0.25">
      <c r="A4192" s="508"/>
      <c r="B4192" s="508"/>
      <c r="C4192" s="508"/>
      <c r="D4192" s="444" t="s">
        <v>6778</v>
      </c>
      <c r="E4192" s="508"/>
      <c r="F4192" s="508"/>
    </row>
    <row r="4193" spans="1:6" x14ac:dyDescent="0.25">
      <c r="A4193" s="508"/>
      <c r="B4193" s="508"/>
      <c r="C4193" s="508"/>
      <c r="D4193" s="444" t="s">
        <v>6778</v>
      </c>
      <c r="E4193" s="508"/>
      <c r="F4193" s="508"/>
    </row>
    <row r="4194" spans="1:6" x14ac:dyDescent="0.25">
      <c r="A4194" s="508"/>
      <c r="B4194" s="508"/>
      <c r="C4194" s="508"/>
      <c r="D4194" s="444" t="s">
        <v>6778</v>
      </c>
      <c r="E4194" s="508"/>
      <c r="F4194" s="508"/>
    </row>
    <row r="4195" spans="1:6" x14ac:dyDescent="0.25">
      <c r="A4195" s="508"/>
      <c r="B4195" s="508"/>
      <c r="C4195" s="508"/>
      <c r="D4195" s="444" t="s">
        <v>6778</v>
      </c>
      <c r="E4195" s="508"/>
      <c r="F4195" s="508"/>
    </row>
    <row r="4196" spans="1:6" x14ac:dyDescent="0.25">
      <c r="A4196" s="508"/>
      <c r="B4196" s="508"/>
      <c r="C4196" s="508"/>
      <c r="D4196" s="444" t="s">
        <v>6778</v>
      </c>
      <c r="E4196" s="508"/>
      <c r="F4196" s="508"/>
    </row>
    <row r="4197" spans="1:6" x14ac:dyDescent="0.25">
      <c r="A4197" s="508"/>
      <c r="B4197" s="508"/>
      <c r="C4197" s="508"/>
      <c r="D4197" s="444" t="s">
        <v>6778</v>
      </c>
      <c r="E4197" s="508"/>
      <c r="F4197" s="508"/>
    </row>
    <row r="4198" spans="1:6" x14ac:dyDescent="0.25">
      <c r="A4198" s="508"/>
      <c r="B4198" s="508"/>
      <c r="C4198" s="508"/>
      <c r="D4198" s="444" t="s">
        <v>6778</v>
      </c>
      <c r="E4198" s="508"/>
      <c r="F4198" s="508"/>
    </row>
    <row r="4199" spans="1:6" x14ac:dyDescent="0.25">
      <c r="A4199" s="508"/>
      <c r="B4199" s="508"/>
      <c r="C4199" s="508"/>
      <c r="D4199" s="444" t="s">
        <v>6778</v>
      </c>
      <c r="E4199" s="508"/>
      <c r="F4199" s="508"/>
    </row>
    <row r="4200" spans="1:6" x14ac:dyDescent="0.25">
      <c r="A4200" s="508"/>
      <c r="B4200" s="508"/>
      <c r="C4200" s="508"/>
      <c r="D4200" s="444" t="s">
        <v>6778</v>
      </c>
      <c r="E4200" s="508"/>
      <c r="F4200" s="508"/>
    </row>
    <row r="4201" spans="1:6" x14ac:dyDescent="0.25">
      <c r="A4201" s="508"/>
      <c r="B4201" s="508"/>
      <c r="C4201" s="508"/>
      <c r="D4201" s="444" t="s">
        <v>6778</v>
      </c>
      <c r="E4201" s="508"/>
      <c r="F4201" s="508"/>
    </row>
    <row r="4202" spans="1:6" x14ac:dyDescent="0.25">
      <c r="A4202" s="508"/>
      <c r="B4202" s="508"/>
      <c r="C4202" s="508"/>
      <c r="D4202" s="444" t="s">
        <v>6778</v>
      </c>
      <c r="E4202" s="508"/>
      <c r="F4202" s="508"/>
    </row>
    <row r="4203" spans="1:6" x14ac:dyDescent="0.25">
      <c r="A4203" s="508"/>
      <c r="B4203" s="508"/>
      <c r="C4203" s="508"/>
      <c r="D4203" s="444" t="s">
        <v>6778</v>
      </c>
      <c r="E4203" s="508"/>
      <c r="F4203" s="508"/>
    </row>
    <row r="4204" spans="1:6" x14ac:dyDescent="0.25">
      <c r="A4204" s="508"/>
      <c r="B4204" s="508"/>
      <c r="C4204" s="508"/>
      <c r="D4204" s="444" t="s">
        <v>6778</v>
      </c>
      <c r="E4204" s="508"/>
      <c r="F4204" s="508"/>
    </row>
    <row r="4205" spans="1:6" x14ac:dyDescent="0.25">
      <c r="A4205" s="508"/>
      <c r="B4205" s="508"/>
      <c r="C4205" s="508"/>
      <c r="D4205" s="444" t="s">
        <v>6778</v>
      </c>
      <c r="E4205" s="508"/>
      <c r="F4205" s="508"/>
    </row>
    <row r="4206" spans="1:6" x14ac:dyDescent="0.25">
      <c r="A4206" s="508"/>
      <c r="B4206" s="508"/>
      <c r="C4206" s="508"/>
      <c r="D4206" s="444" t="s">
        <v>6778</v>
      </c>
      <c r="E4206" s="508"/>
      <c r="F4206" s="508"/>
    </row>
    <row r="4207" spans="1:6" x14ac:dyDescent="0.25">
      <c r="A4207" s="508"/>
      <c r="B4207" s="508"/>
      <c r="C4207" s="508"/>
      <c r="D4207" s="444" t="s">
        <v>6778</v>
      </c>
      <c r="E4207" s="508"/>
      <c r="F4207" s="508"/>
    </row>
    <row r="4208" spans="1:6" x14ac:dyDescent="0.25">
      <c r="A4208" s="508"/>
      <c r="B4208" s="508"/>
      <c r="C4208" s="508"/>
      <c r="D4208" s="444" t="s">
        <v>6778</v>
      </c>
      <c r="E4208" s="508"/>
      <c r="F4208" s="508"/>
    </row>
    <row r="4209" spans="1:6" x14ac:dyDescent="0.25">
      <c r="A4209" s="508"/>
      <c r="B4209" s="508"/>
      <c r="C4209" s="508"/>
      <c r="D4209" s="444" t="s">
        <v>6778</v>
      </c>
      <c r="E4209" s="508"/>
      <c r="F4209" s="508"/>
    </row>
    <row r="4210" spans="1:6" x14ac:dyDescent="0.25">
      <c r="A4210" s="508"/>
      <c r="B4210" s="508"/>
      <c r="C4210" s="508"/>
      <c r="D4210" s="444" t="s">
        <v>6778</v>
      </c>
      <c r="E4210" s="508"/>
      <c r="F4210" s="508"/>
    </row>
    <row r="4211" spans="1:6" x14ac:dyDescent="0.25">
      <c r="A4211" s="508"/>
      <c r="B4211" s="508"/>
      <c r="C4211" s="508"/>
      <c r="D4211" s="444" t="s">
        <v>6778</v>
      </c>
      <c r="E4211" s="508"/>
      <c r="F4211" s="508"/>
    </row>
    <row r="4212" spans="1:6" x14ac:dyDescent="0.25">
      <c r="A4212" s="508"/>
      <c r="B4212" s="508"/>
      <c r="C4212" s="508"/>
      <c r="D4212" s="444" t="s">
        <v>6778</v>
      </c>
      <c r="E4212" s="508"/>
      <c r="F4212" s="508"/>
    </row>
    <row r="4213" spans="1:6" x14ac:dyDescent="0.25">
      <c r="A4213" s="508"/>
      <c r="B4213" s="508"/>
      <c r="C4213" s="508"/>
      <c r="D4213" s="444" t="s">
        <v>6778</v>
      </c>
      <c r="E4213" s="508"/>
      <c r="F4213" s="508"/>
    </row>
    <row r="4214" spans="1:6" x14ac:dyDescent="0.25">
      <c r="A4214" s="508"/>
      <c r="B4214" s="508"/>
      <c r="C4214" s="508"/>
      <c r="D4214" s="444" t="s">
        <v>6778</v>
      </c>
      <c r="E4214" s="508"/>
      <c r="F4214" s="508"/>
    </row>
    <row r="4215" spans="1:6" x14ac:dyDescent="0.25">
      <c r="A4215" s="508"/>
      <c r="B4215" s="508"/>
      <c r="C4215" s="508"/>
      <c r="D4215" s="444" t="s">
        <v>6778</v>
      </c>
      <c r="E4215" s="508"/>
      <c r="F4215" s="508"/>
    </row>
    <row r="4216" spans="1:6" x14ac:dyDescent="0.25">
      <c r="A4216" s="508"/>
      <c r="B4216" s="508"/>
      <c r="C4216" s="508"/>
      <c r="D4216" s="444" t="s">
        <v>6778</v>
      </c>
      <c r="E4216" s="508"/>
      <c r="F4216" s="508"/>
    </row>
    <row r="4217" spans="1:6" x14ac:dyDescent="0.25">
      <c r="A4217" s="508"/>
      <c r="B4217" s="508"/>
      <c r="C4217" s="508"/>
      <c r="D4217" s="444" t="s">
        <v>6778</v>
      </c>
      <c r="E4217" s="508"/>
      <c r="F4217" s="508"/>
    </row>
    <row r="4218" spans="1:6" x14ac:dyDescent="0.25">
      <c r="A4218" s="508"/>
      <c r="B4218" s="508"/>
      <c r="C4218" s="508"/>
      <c r="D4218" s="444" t="s">
        <v>6778</v>
      </c>
      <c r="E4218" s="508"/>
      <c r="F4218" s="508"/>
    </row>
    <row r="4219" spans="1:6" x14ac:dyDescent="0.25">
      <c r="A4219" s="508"/>
      <c r="B4219" s="508"/>
      <c r="C4219" s="508"/>
      <c r="D4219" s="444" t="s">
        <v>6778</v>
      </c>
      <c r="E4219" s="508"/>
      <c r="F4219" s="508"/>
    </row>
    <row r="4220" spans="1:6" x14ac:dyDescent="0.25">
      <c r="A4220" s="508"/>
      <c r="B4220" s="508"/>
      <c r="C4220" s="508"/>
      <c r="D4220" s="444" t="s">
        <v>6778</v>
      </c>
      <c r="E4220" s="508"/>
      <c r="F4220" s="508"/>
    </row>
    <row r="4221" spans="1:6" x14ac:dyDescent="0.25">
      <c r="A4221" s="508"/>
      <c r="B4221" s="508"/>
      <c r="C4221" s="508"/>
      <c r="D4221" s="444" t="s">
        <v>6778</v>
      </c>
      <c r="E4221" s="508"/>
      <c r="F4221" s="508"/>
    </row>
    <row r="4222" spans="1:6" x14ac:dyDescent="0.25">
      <c r="A4222" s="508"/>
      <c r="B4222" s="508"/>
      <c r="C4222" s="508"/>
      <c r="D4222" s="444" t="s">
        <v>6778</v>
      </c>
      <c r="E4222" s="508"/>
      <c r="F4222" s="508"/>
    </row>
    <row r="4223" spans="1:6" x14ac:dyDescent="0.25">
      <c r="A4223" s="508"/>
      <c r="B4223" s="508"/>
      <c r="C4223" s="508"/>
      <c r="D4223" s="444" t="s">
        <v>6778</v>
      </c>
      <c r="E4223" s="508"/>
      <c r="F4223" s="508"/>
    </row>
    <row r="4224" spans="1:6" x14ac:dyDescent="0.25">
      <c r="A4224" s="508"/>
      <c r="B4224" s="508"/>
      <c r="C4224" s="508"/>
      <c r="D4224" s="444" t="s">
        <v>6778</v>
      </c>
      <c r="E4224" s="508"/>
      <c r="F4224" s="508"/>
    </row>
    <row r="4225" spans="1:6" x14ac:dyDescent="0.25">
      <c r="A4225" s="508"/>
      <c r="B4225" s="508"/>
      <c r="C4225" s="508"/>
      <c r="D4225" s="444" t="s">
        <v>6778</v>
      </c>
      <c r="E4225" s="508"/>
      <c r="F4225" s="508"/>
    </row>
    <row r="4226" spans="1:6" x14ac:dyDescent="0.25">
      <c r="A4226" s="508"/>
      <c r="B4226" s="508"/>
      <c r="C4226" s="508"/>
      <c r="D4226" s="444" t="s">
        <v>6778</v>
      </c>
      <c r="E4226" s="508"/>
      <c r="F4226" s="508"/>
    </row>
    <row r="4227" spans="1:6" x14ac:dyDescent="0.25">
      <c r="A4227" s="508"/>
      <c r="B4227" s="508"/>
      <c r="C4227" s="508"/>
      <c r="D4227" s="444" t="s">
        <v>6778</v>
      </c>
      <c r="E4227" s="508"/>
      <c r="F4227" s="508"/>
    </row>
    <row r="4228" spans="1:6" x14ac:dyDescent="0.25">
      <c r="A4228" s="508"/>
      <c r="B4228" s="508"/>
      <c r="C4228" s="508"/>
      <c r="D4228" s="444" t="s">
        <v>6778</v>
      </c>
      <c r="E4228" s="508"/>
      <c r="F4228" s="508"/>
    </row>
    <row r="4229" spans="1:6" x14ac:dyDescent="0.25">
      <c r="A4229" s="508"/>
      <c r="B4229" s="508"/>
      <c r="C4229" s="508"/>
      <c r="D4229" s="444" t="s">
        <v>6778</v>
      </c>
      <c r="E4229" s="508"/>
      <c r="F4229" s="508"/>
    </row>
    <row r="4230" spans="1:6" x14ac:dyDescent="0.25">
      <c r="A4230" s="508"/>
      <c r="B4230" s="508"/>
      <c r="C4230" s="508"/>
      <c r="D4230" s="444" t="s">
        <v>6778</v>
      </c>
      <c r="E4230" s="508"/>
      <c r="F4230" s="508"/>
    </row>
    <row r="4231" spans="1:6" x14ac:dyDescent="0.25">
      <c r="A4231" s="508"/>
      <c r="B4231" s="508"/>
      <c r="C4231" s="508"/>
      <c r="D4231" s="444" t="s">
        <v>6778</v>
      </c>
      <c r="E4231" s="508"/>
      <c r="F4231" s="508"/>
    </row>
    <row r="4232" spans="1:6" x14ac:dyDescent="0.25">
      <c r="A4232" s="508"/>
      <c r="B4232" s="508"/>
      <c r="C4232" s="508"/>
      <c r="D4232" s="444" t="s">
        <v>6778</v>
      </c>
      <c r="E4232" s="508"/>
      <c r="F4232" s="508"/>
    </row>
    <row r="4233" spans="1:6" x14ac:dyDescent="0.25">
      <c r="A4233" s="508"/>
      <c r="B4233" s="508"/>
      <c r="C4233" s="508"/>
      <c r="D4233" s="444" t="s">
        <v>6778</v>
      </c>
      <c r="E4233" s="508"/>
      <c r="F4233" s="508"/>
    </row>
    <row r="4234" spans="1:6" x14ac:dyDescent="0.25">
      <c r="A4234" s="508"/>
      <c r="B4234" s="508"/>
      <c r="C4234" s="508"/>
      <c r="D4234" s="444" t="s">
        <v>6778</v>
      </c>
      <c r="E4234" s="508"/>
      <c r="F4234" s="508"/>
    </row>
    <row r="4235" spans="1:6" x14ac:dyDescent="0.25">
      <c r="A4235" s="508"/>
      <c r="B4235" s="508"/>
      <c r="C4235" s="508"/>
      <c r="D4235" s="444" t="s">
        <v>6778</v>
      </c>
      <c r="E4235" s="508"/>
      <c r="F4235" s="508"/>
    </row>
    <row r="4236" spans="1:6" x14ac:dyDescent="0.25">
      <c r="A4236" s="508"/>
      <c r="B4236" s="508"/>
      <c r="C4236" s="508"/>
      <c r="D4236" s="444" t="s">
        <v>6778</v>
      </c>
      <c r="E4236" s="508"/>
      <c r="F4236" s="508"/>
    </row>
    <row r="4237" spans="1:6" x14ac:dyDescent="0.25">
      <c r="A4237" s="508"/>
      <c r="B4237" s="508"/>
      <c r="C4237" s="508"/>
      <c r="D4237" s="444" t="s">
        <v>6778</v>
      </c>
      <c r="E4237" s="508"/>
      <c r="F4237" s="508"/>
    </row>
    <row r="4238" spans="1:6" x14ac:dyDescent="0.25">
      <c r="A4238" s="508"/>
      <c r="B4238" s="508"/>
      <c r="C4238" s="508"/>
      <c r="D4238" s="444" t="s">
        <v>6778</v>
      </c>
      <c r="E4238" s="508"/>
      <c r="F4238" s="508"/>
    </row>
    <row r="4239" spans="1:6" x14ac:dyDescent="0.25">
      <c r="A4239" s="508"/>
      <c r="B4239" s="508"/>
      <c r="C4239" s="508"/>
      <c r="D4239" s="444" t="s">
        <v>6778</v>
      </c>
      <c r="E4239" s="508"/>
      <c r="F4239" s="508"/>
    </row>
    <row r="4240" spans="1:6" x14ac:dyDescent="0.25">
      <c r="A4240" s="508"/>
      <c r="B4240" s="508"/>
      <c r="C4240" s="508"/>
      <c r="D4240" s="444" t="s">
        <v>6778</v>
      </c>
      <c r="E4240" s="508"/>
      <c r="F4240" s="508"/>
    </row>
    <row r="4241" spans="1:6" x14ac:dyDescent="0.25">
      <c r="A4241" s="508"/>
      <c r="B4241" s="508"/>
      <c r="C4241" s="508"/>
      <c r="D4241" s="444" t="s">
        <v>6778</v>
      </c>
      <c r="E4241" s="508"/>
      <c r="F4241" s="508"/>
    </row>
    <row r="4242" spans="1:6" x14ac:dyDescent="0.25">
      <c r="A4242" s="508"/>
      <c r="B4242" s="508"/>
      <c r="C4242" s="508"/>
      <c r="D4242" s="444" t="s">
        <v>6778</v>
      </c>
      <c r="E4242" s="508"/>
      <c r="F4242" s="508"/>
    </row>
    <row r="4243" spans="1:6" x14ac:dyDescent="0.25">
      <c r="A4243" s="508"/>
      <c r="B4243" s="508"/>
      <c r="C4243" s="508"/>
      <c r="D4243" s="444" t="s">
        <v>6778</v>
      </c>
      <c r="E4243" s="508"/>
      <c r="F4243" s="508"/>
    </row>
    <row r="4244" spans="1:6" x14ac:dyDescent="0.25">
      <c r="A4244" s="508"/>
      <c r="B4244" s="508"/>
      <c r="C4244" s="508"/>
      <c r="D4244" s="444" t="s">
        <v>6778</v>
      </c>
      <c r="E4244" s="508"/>
      <c r="F4244" s="508"/>
    </row>
    <row r="4245" spans="1:6" x14ac:dyDescent="0.25">
      <c r="A4245" s="508"/>
      <c r="B4245" s="508"/>
      <c r="C4245" s="508"/>
      <c r="D4245" s="444" t="s">
        <v>6778</v>
      </c>
      <c r="E4245" s="508"/>
      <c r="F4245" s="508"/>
    </row>
    <row r="4246" spans="1:6" x14ac:dyDescent="0.25">
      <c r="A4246" s="508"/>
      <c r="B4246" s="508"/>
      <c r="C4246" s="508"/>
      <c r="D4246" s="444" t="s">
        <v>6778</v>
      </c>
      <c r="E4246" s="508"/>
      <c r="F4246" s="508"/>
    </row>
    <row r="4247" spans="1:6" x14ac:dyDescent="0.25">
      <c r="A4247" s="508"/>
      <c r="B4247" s="508"/>
      <c r="C4247" s="508"/>
      <c r="D4247" s="444" t="s">
        <v>6778</v>
      </c>
      <c r="E4247" s="508"/>
      <c r="F4247" s="508"/>
    </row>
    <row r="4248" spans="1:6" x14ac:dyDescent="0.25">
      <c r="A4248" s="508"/>
      <c r="B4248" s="508"/>
      <c r="C4248" s="508"/>
      <c r="D4248" s="444" t="s">
        <v>6778</v>
      </c>
      <c r="E4248" s="508"/>
      <c r="F4248" s="508"/>
    </row>
    <row r="4249" spans="1:6" x14ac:dyDescent="0.25">
      <c r="A4249" s="508"/>
      <c r="B4249" s="508"/>
      <c r="C4249" s="508"/>
      <c r="D4249" s="444" t="s">
        <v>6778</v>
      </c>
      <c r="E4249" s="508"/>
      <c r="F4249" s="508"/>
    </row>
    <row r="4250" spans="1:6" x14ac:dyDescent="0.25">
      <c r="A4250" s="508"/>
      <c r="B4250" s="508"/>
      <c r="C4250" s="508"/>
      <c r="D4250" s="444" t="s">
        <v>6778</v>
      </c>
      <c r="E4250" s="508"/>
      <c r="F4250" s="508"/>
    </row>
    <row r="4251" spans="1:6" x14ac:dyDescent="0.25">
      <c r="A4251" s="508"/>
      <c r="B4251" s="508"/>
      <c r="C4251" s="508"/>
      <c r="D4251" s="444" t="s">
        <v>6778</v>
      </c>
      <c r="E4251" s="508"/>
      <c r="F4251" s="508"/>
    </row>
    <row r="4252" spans="1:6" x14ac:dyDescent="0.25">
      <c r="A4252" s="508"/>
      <c r="B4252" s="508"/>
      <c r="C4252" s="508"/>
      <c r="D4252" s="444" t="s">
        <v>6778</v>
      </c>
      <c r="E4252" s="508"/>
      <c r="F4252" s="508"/>
    </row>
    <row r="4253" spans="1:6" x14ac:dyDescent="0.25">
      <c r="A4253" s="508"/>
      <c r="B4253" s="508"/>
      <c r="C4253" s="508"/>
      <c r="D4253" s="444" t="s">
        <v>6778</v>
      </c>
      <c r="E4253" s="508"/>
      <c r="F4253" s="508"/>
    </row>
    <row r="4254" spans="1:6" x14ac:dyDescent="0.25">
      <c r="A4254" s="508"/>
      <c r="B4254" s="508"/>
      <c r="C4254" s="508"/>
      <c r="D4254" s="444" t="s">
        <v>6778</v>
      </c>
      <c r="E4254" s="508"/>
      <c r="F4254" s="508"/>
    </row>
    <row r="4255" spans="1:6" x14ac:dyDescent="0.25">
      <c r="A4255" s="508"/>
      <c r="B4255" s="508"/>
      <c r="C4255" s="508"/>
      <c r="D4255" s="444" t="s">
        <v>6778</v>
      </c>
      <c r="E4255" s="508"/>
      <c r="F4255" s="508"/>
    </row>
    <row r="4256" spans="1:6" x14ac:dyDescent="0.25">
      <c r="A4256" s="508"/>
      <c r="B4256" s="508"/>
      <c r="C4256" s="508"/>
      <c r="D4256" s="444" t="s">
        <v>6778</v>
      </c>
      <c r="E4256" s="508"/>
      <c r="F4256" s="508"/>
    </row>
    <row r="4257" spans="1:6" x14ac:dyDescent="0.25">
      <c r="A4257" s="508"/>
      <c r="B4257" s="508"/>
      <c r="C4257" s="508"/>
      <c r="D4257" s="444" t="s">
        <v>6778</v>
      </c>
      <c r="E4257" s="508"/>
      <c r="F4257" s="508"/>
    </row>
    <row r="4258" spans="1:6" x14ac:dyDescent="0.25">
      <c r="A4258" s="508"/>
      <c r="B4258" s="508"/>
      <c r="C4258" s="508"/>
      <c r="D4258" s="444" t="s">
        <v>6778</v>
      </c>
      <c r="E4258" s="508"/>
      <c r="F4258" s="508"/>
    </row>
    <row r="4259" spans="1:6" x14ac:dyDescent="0.25">
      <c r="A4259" s="508"/>
      <c r="B4259" s="508"/>
      <c r="C4259" s="508"/>
      <c r="D4259" s="444" t="s">
        <v>6778</v>
      </c>
      <c r="E4259" s="508"/>
      <c r="F4259" s="508"/>
    </row>
    <row r="4260" spans="1:6" x14ac:dyDescent="0.25">
      <c r="A4260" s="508"/>
      <c r="B4260" s="508"/>
      <c r="C4260" s="508"/>
      <c r="D4260" s="444" t="s">
        <v>6778</v>
      </c>
      <c r="E4260" s="508"/>
      <c r="F4260" s="508"/>
    </row>
    <row r="4261" spans="1:6" x14ac:dyDescent="0.25">
      <c r="A4261" s="508"/>
      <c r="B4261" s="508"/>
      <c r="C4261" s="508"/>
      <c r="D4261" s="444" t="s">
        <v>6778</v>
      </c>
      <c r="E4261" s="508"/>
      <c r="F4261" s="508"/>
    </row>
    <row r="4262" spans="1:6" x14ac:dyDescent="0.25">
      <c r="A4262" s="508"/>
      <c r="B4262" s="508"/>
      <c r="C4262" s="508"/>
      <c r="D4262" s="444" t="s">
        <v>6778</v>
      </c>
      <c r="E4262" s="508"/>
      <c r="F4262" s="508"/>
    </row>
    <row r="4263" spans="1:6" x14ac:dyDescent="0.25">
      <c r="A4263" s="508"/>
      <c r="B4263" s="508"/>
      <c r="C4263" s="508"/>
      <c r="D4263" s="444" t="s">
        <v>6778</v>
      </c>
      <c r="E4263" s="508"/>
      <c r="F4263" s="508"/>
    </row>
    <row r="4264" spans="1:6" x14ac:dyDescent="0.25">
      <c r="A4264" s="508"/>
      <c r="B4264" s="508"/>
      <c r="C4264" s="508"/>
      <c r="D4264" s="444" t="s">
        <v>6778</v>
      </c>
      <c r="E4264" s="508"/>
      <c r="F4264" s="508"/>
    </row>
    <row r="4265" spans="1:6" x14ac:dyDescent="0.25">
      <c r="A4265" s="508"/>
      <c r="B4265" s="508"/>
      <c r="C4265" s="508"/>
      <c r="D4265" s="444" t="s">
        <v>6778</v>
      </c>
      <c r="E4265" s="508"/>
      <c r="F4265" s="508"/>
    </row>
    <row r="4266" spans="1:6" x14ac:dyDescent="0.25">
      <c r="A4266" s="508"/>
      <c r="B4266" s="508"/>
      <c r="C4266" s="508"/>
      <c r="D4266" s="444" t="s">
        <v>6778</v>
      </c>
      <c r="E4266" s="508"/>
      <c r="F4266" s="508"/>
    </row>
    <row r="4267" spans="1:6" x14ac:dyDescent="0.25">
      <c r="A4267" s="508"/>
      <c r="B4267" s="508"/>
      <c r="C4267" s="508"/>
      <c r="D4267" s="444" t="s">
        <v>6778</v>
      </c>
      <c r="E4267" s="508"/>
      <c r="F4267" s="508"/>
    </row>
    <row r="4268" spans="1:6" x14ac:dyDescent="0.25">
      <c r="A4268" s="508"/>
      <c r="B4268" s="508"/>
      <c r="C4268" s="508"/>
      <c r="D4268" s="444" t="s">
        <v>6778</v>
      </c>
      <c r="E4268" s="508"/>
      <c r="F4268" s="508"/>
    </row>
    <row r="4269" spans="1:6" x14ac:dyDescent="0.25">
      <c r="A4269" s="508"/>
      <c r="B4269" s="508"/>
      <c r="C4269" s="508"/>
      <c r="D4269" s="444" t="s">
        <v>6778</v>
      </c>
      <c r="E4269" s="508"/>
      <c r="F4269" s="508"/>
    </row>
    <row r="4270" spans="1:6" x14ac:dyDescent="0.25">
      <c r="A4270" s="508"/>
      <c r="B4270" s="508"/>
      <c r="C4270" s="508"/>
      <c r="D4270" s="444" t="s">
        <v>6778</v>
      </c>
      <c r="E4270" s="508"/>
      <c r="F4270" s="508"/>
    </row>
    <row r="4271" spans="1:6" x14ac:dyDescent="0.25">
      <c r="A4271" s="508"/>
      <c r="B4271" s="508"/>
      <c r="C4271" s="508"/>
      <c r="D4271" s="444" t="s">
        <v>6778</v>
      </c>
      <c r="E4271" s="508"/>
      <c r="F4271" s="508"/>
    </row>
    <row r="4272" spans="1:6" x14ac:dyDescent="0.25">
      <c r="A4272" s="508"/>
      <c r="B4272" s="508"/>
      <c r="C4272" s="508"/>
      <c r="D4272" s="444" t="s">
        <v>6778</v>
      </c>
      <c r="E4272" s="508"/>
      <c r="F4272" s="508"/>
    </row>
    <row r="4273" spans="1:6" x14ac:dyDescent="0.25">
      <c r="A4273" s="508"/>
      <c r="B4273" s="508"/>
      <c r="C4273" s="508"/>
      <c r="D4273" s="444" t="s">
        <v>6778</v>
      </c>
      <c r="E4273" s="508"/>
      <c r="F4273" s="508"/>
    </row>
    <row r="4274" spans="1:6" x14ac:dyDescent="0.25">
      <c r="A4274" s="508"/>
      <c r="B4274" s="508"/>
      <c r="C4274" s="508"/>
      <c r="D4274" s="444" t="s">
        <v>6778</v>
      </c>
      <c r="E4274" s="508"/>
      <c r="F4274" s="508"/>
    </row>
    <row r="4275" spans="1:6" x14ac:dyDescent="0.25">
      <c r="A4275" s="508"/>
      <c r="B4275" s="508"/>
      <c r="C4275" s="508"/>
      <c r="D4275" s="444" t="s">
        <v>6778</v>
      </c>
      <c r="E4275" s="508"/>
      <c r="F4275" s="508"/>
    </row>
    <row r="4276" spans="1:6" x14ac:dyDescent="0.25">
      <c r="A4276" s="508"/>
      <c r="B4276" s="508"/>
      <c r="C4276" s="508"/>
      <c r="D4276" s="444" t="s">
        <v>6778</v>
      </c>
      <c r="E4276" s="508"/>
      <c r="F4276" s="508"/>
    </row>
    <row r="4277" spans="1:6" x14ac:dyDescent="0.25">
      <c r="A4277" s="508"/>
      <c r="B4277" s="508"/>
      <c r="C4277" s="508"/>
      <c r="D4277" s="444" t="s">
        <v>6778</v>
      </c>
      <c r="E4277" s="508"/>
      <c r="F4277" s="508"/>
    </row>
    <row r="4278" spans="1:6" x14ac:dyDescent="0.25">
      <c r="A4278" s="508"/>
      <c r="B4278" s="508"/>
      <c r="C4278" s="508"/>
      <c r="D4278" s="444" t="s">
        <v>6778</v>
      </c>
      <c r="E4278" s="508"/>
      <c r="F4278" s="508"/>
    </row>
    <row r="4279" spans="1:6" x14ac:dyDescent="0.25">
      <c r="A4279" s="508"/>
      <c r="B4279" s="508"/>
      <c r="C4279" s="508"/>
      <c r="D4279" s="444" t="s">
        <v>6778</v>
      </c>
      <c r="E4279" s="508"/>
      <c r="F4279" s="508"/>
    </row>
    <row r="4280" spans="1:6" x14ac:dyDescent="0.25">
      <c r="A4280" s="508"/>
      <c r="B4280" s="508"/>
      <c r="C4280" s="508"/>
      <c r="D4280" s="444" t="s">
        <v>6778</v>
      </c>
      <c r="E4280" s="508"/>
      <c r="F4280" s="508"/>
    </row>
    <row r="4281" spans="1:6" x14ac:dyDescent="0.25">
      <c r="A4281" s="508"/>
      <c r="B4281" s="508"/>
      <c r="C4281" s="508"/>
      <c r="D4281" s="444" t="s">
        <v>6778</v>
      </c>
      <c r="E4281" s="508"/>
      <c r="F4281" s="508"/>
    </row>
    <row r="4282" spans="1:6" x14ac:dyDescent="0.25">
      <c r="A4282" s="508"/>
      <c r="B4282" s="508"/>
      <c r="C4282" s="508"/>
      <c r="D4282" s="444" t="s">
        <v>6778</v>
      </c>
      <c r="E4282" s="508"/>
      <c r="F4282" s="508"/>
    </row>
    <row r="4283" spans="1:6" x14ac:dyDescent="0.25">
      <c r="A4283" s="508"/>
      <c r="B4283" s="508"/>
      <c r="C4283" s="508"/>
      <c r="D4283" s="444" t="s">
        <v>6778</v>
      </c>
      <c r="E4283" s="508"/>
      <c r="F4283" s="508"/>
    </row>
    <row r="4284" spans="1:6" x14ac:dyDescent="0.25">
      <c r="A4284" s="508"/>
      <c r="B4284" s="508"/>
      <c r="C4284" s="508"/>
      <c r="D4284" s="444" t="s">
        <v>6778</v>
      </c>
      <c r="E4284" s="508"/>
      <c r="F4284" s="508"/>
    </row>
    <row r="4285" spans="1:6" x14ac:dyDescent="0.25">
      <c r="A4285" s="508"/>
      <c r="B4285" s="508"/>
      <c r="C4285" s="508"/>
      <c r="D4285" s="444" t="s">
        <v>6778</v>
      </c>
      <c r="E4285" s="508"/>
      <c r="F4285" s="508"/>
    </row>
    <row r="4286" spans="1:6" x14ac:dyDescent="0.25">
      <c r="A4286" s="508"/>
      <c r="B4286" s="508"/>
      <c r="C4286" s="508"/>
      <c r="D4286" s="444" t="s">
        <v>6778</v>
      </c>
      <c r="E4286" s="508"/>
      <c r="F4286" s="508"/>
    </row>
    <row r="4287" spans="1:6" x14ac:dyDescent="0.25">
      <c r="A4287" s="508"/>
      <c r="B4287" s="508"/>
      <c r="C4287" s="508"/>
      <c r="D4287" s="444" t="s">
        <v>6778</v>
      </c>
      <c r="E4287" s="508"/>
      <c r="F4287" s="508"/>
    </row>
    <row r="4288" spans="1:6" x14ac:dyDescent="0.25">
      <c r="A4288" s="508"/>
      <c r="B4288" s="508"/>
      <c r="C4288" s="508"/>
      <c r="D4288" s="444" t="s">
        <v>6778</v>
      </c>
      <c r="E4288" s="508"/>
      <c r="F4288" s="508"/>
    </row>
    <row r="4289" spans="1:6" x14ac:dyDescent="0.25">
      <c r="A4289" s="508"/>
      <c r="B4289" s="508"/>
      <c r="C4289" s="508"/>
      <c r="D4289" s="444" t="s">
        <v>6778</v>
      </c>
      <c r="E4289" s="508"/>
      <c r="F4289" s="508"/>
    </row>
    <row r="4290" spans="1:6" x14ac:dyDescent="0.25">
      <c r="A4290" s="508"/>
      <c r="B4290" s="508"/>
      <c r="C4290" s="508"/>
      <c r="D4290" s="444" t="s">
        <v>6778</v>
      </c>
      <c r="E4290" s="508"/>
      <c r="F4290" s="508"/>
    </row>
    <row r="4291" spans="1:6" x14ac:dyDescent="0.25">
      <c r="A4291" s="508"/>
      <c r="B4291" s="508"/>
      <c r="C4291" s="508"/>
      <c r="D4291" s="444" t="s">
        <v>6778</v>
      </c>
      <c r="E4291" s="508"/>
      <c r="F4291" s="508"/>
    </row>
    <row r="4292" spans="1:6" x14ac:dyDescent="0.25">
      <c r="A4292" s="508"/>
      <c r="B4292" s="508"/>
      <c r="C4292" s="508"/>
      <c r="D4292" s="444" t="s">
        <v>6778</v>
      </c>
      <c r="E4292" s="508"/>
      <c r="F4292" s="508"/>
    </row>
    <row r="4293" spans="1:6" x14ac:dyDescent="0.25">
      <c r="A4293" s="508"/>
      <c r="B4293" s="508"/>
      <c r="C4293" s="508"/>
      <c r="D4293" s="444" t="s">
        <v>6778</v>
      </c>
      <c r="E4293" s="508"/>
      <c r="F4293" s="508"/>
    </row>
    <row r="4294" spans="1:6" x14ac:dyDescent="0.25">
      <c r="A4294" s="508"/>
      <c r="B4294" s="508"/>
      <c r="C4294" s="508"/>
      <c r="D4294" s="444" t="s">
        <v>6778</v>
      </c>
      <c r="E4294" s="508"/>
      <c r="F4294" s="508"/>
    </row>
    <row r="4295" spans="1:6" x14ac:dyDescent="0.25">
      <c r="A4295" s="508"/>
      <c r="B4295" s="508"/>
      <c r="C4295" s="508"/>
      <c r="D4295" s="444" t="s">
        <v>6778</v>
      </c>
      <c r="E4295" s="508"/>
      <c r="F4295" s="508"/>
    </row>
    <row r="4296" spans="1:6" x14ac:dyDescent="0.25">
      <c r="A4296" s="508"/>
      <c r="B4296" s="508"/>
      <c r="C4296" s="508"/>
      <c r="D4296" s="444" t="s">
        <v>6778</v>
      </c>
      <c r="E4296" s="508"/>
      <c r="F4296" s="508"/>
    </row>
    <row r="4297" spans="1:6" x14ac:dyDescent="0.25">
      <c r="A4297" s="508"/>
      <c r="B4297" s="508"/>
      <c r="C4297" s="508"/>
      <c r="D4297" s="444" t="s">
        <v>6778</v>
      </c>
      <c r="E4297" s="508"/>
      <c r="F4297" s="508"/>
    </row>
    <row r="4298" spans="1:6" x14ac:dyDescent="0.25">
      <c r="A4298" s="508"/>
      <c r="B4298" s="508"/>
      <c r="C4298" s="508"/>
      <c r="D4298" s="444" t="s">
        <v>6778</v>
      </c>
      <c r="E4298" s="508"/>
      <c r="F4298" s="508"/>
    </row>
    <row r="4299" spans="1:6" x14ac:dyDescent="0.25">
      <c r="A4299" s="508"/>
      <c r="B4299" s="508"/>
      <c r="C4299" s="508"/>
      <c r="D4299" s="444" t="s">
        <v>6778</v>
      </c>
      <c r="E4299" s="508"/>
      <c r="F4299" s="508"/>
    </row>
    <row r="4300" spans="1:6" x14ac:dyDescent="0.25">
      <c r="A4300" s="508"/>
      <c r="B4300" s="508"/>
      <c r="C4300" s="508"/>
      <c r="D4300" s="444" t="s">
        <v>6778</v>
      </c>
      <c r="E4300" s="508"/>
      <c r="F4300" s="508"/>
    </row>
    <row r="4301" spans="1:6" x14ac:dyDescent="0.25">
      <c r="A4301" s="508"/>
      <c r="B4301" s="508"/>
      <c r="C4301" s="508"/>
      <c r="D4301" s="444" t="s">
        <v>6778</v>
      </c>
      <c r="E4301" s="508"/>
      <c r="F4301" s="508"/>
    </row>
    <row r="4302" spans="1:6" x14ac:dyDescent="0.25">
      <c r="A4302" s="508"/>
      <c r="B4302" s="508"/>
      <c r="C4302" s="508"/>
      <c r="D4302" s="444" t="s">
        <v>6778</v>
      </c>
      <c r="E4302" s="508"/>
      <c r="F4302" s="508"/>
    </row>
    <row r="4303" spans="1:6" x14ac:dyDescent="0.25">
      <c r="A4303" s="508"/>
      <c r="B4303" s="508"/>
      <c r="C4303" s="508"/>
      <c r="D4303" s="444" t="s">
        <v>6778</v>
      </c>
      <c r="E4303" s="508"/>
      <c r="F4303" s="508"/>
    </row>
    <row r="4304" spans="1:6" x14ac:dyDescent="0.25">
      <c r="A4304" s="508"/>
      <c r="B4304" s="508"/>
      <c r="C4304" s="508"/>
      <c r="D4304" s="444" t="s">
        <v>6778</v>
      </c>
      <c r="E4304" s="508"/>
      <c r="F4304" s="508"/>
    </row>
    <row r="4305" spans="1:6" x14ac:dyDescent="0.25">
      <c r="A4305" s="508"/>
      <c r="B4305" s="508"/>
      <c r="C4305" s="508"/>
      <c r="D4305" s="444" t="s">
        <v>6778</v>
      </c>
      <c r="E4305" s="508"/>
      <c r="F4305" s="508"/>
    </row>
    <row r="4306" spans="1:6" x14ac:dyDescent="0.25">
      <c r="A4306" s="508"/>
      <c r="B4306" s="508"/>
      <c r="C4306" s="508"/>
      <c r="D4306" s="444" t="s">
        <v>6778</v>
      </c>
      <c r="E4306" s="508"/>
      <c r="F4306" s="508"/>
    </row>
    <row r="4307" spans="1:6" x14ac:dyDescent="0.25">
      <c r="A4307" s="508"/>
      <c r="B4307" s="508"/>
      <c r="C4307" s="508"/>
      <c r="D4307" s="444" t="s">
        <v>6778</v>
      </c>
      <c r="E4307" s="508"/>
      <c r="F4307" s="508"/>
    </row>
    <row r="4308" spans="1:6" x14ac:dyDescent="0.25">
      <c r="A4308" s="508"/>
      <c r="B4308" s="508"/>
      <c r="C4308" s="508"/>
      <c r="D4308" s="444" t="s">
        <v>6778</v>
      </c>
      <c r="E4308" s="508"/>
      <c r="F4308" s="508"/>
    </row>
    <row r="4309" spans="1:6" x14ac:dyDescent="0.25">
      <c r="A4309" s="508"/>
      <c r="B4309" s="508"/>
      <c r="C4309" s="508"/>
      <c r="D4309" s="444" t="s">
        <v>6778</v>
      </c>
      <c r="E4309" s="508"/>
      <c r="F4309" s="508"/>
    </row>
    <row r="4310" spans="1:6" x14ac:dyDescent="0.25">
      <c r="A4310" s="508"/>
      <c r="B4310" s="508"/>
      <c r="C4310" s="508"/>
      <c r="D4310" s="444" t="s">
        <v>6778</v>
      </c>
      <c r="E4310" s="508"/>
      <c r="F4310" s="508"/>
    </row>
    <row r="4311" spans="1:6" x14ac:dyDescent="0.25">
      <c r="A4311" s="508"/>
      <c r="B4311" s="508"/>
      <c r="C4311" s="508"/>
      <c r="D4311" s="444" t="s">
        <v>6778</v>
      </c>
      <c r="E4311" s="508"/>
      <c r="F4311" s="508"/>
    </row>
    <row r="4312" spans="1:6" x14ac:dyDescent="0.25">
      <c r="A4312" s="508"/>
      <c r="B4312" s="508"/>
      <c r="C4312" s="508"/>
      <c r="D4312" s="444" t="s">
        <v>6778</v>
      </c>
      <c r="E4312" s="508"/>
      <c r="F4312" s="508"/>
    </row>
    <row r="4313" spans="1:6" x14ac:dyDescent="0.25">
      <c r="A4313" s="508"/>
      <c r="B4313" s="508"/>
      <c r="C4313" s="508"/>
      <c r="D4313" s="444" t="s">
        <v>6778</v>
      </c>
      <c r="E4313" s="508"/>
      <c r="F4313" s="508"/>
    </row>
    <row r="4314" spans="1:6" x14ac:dyDescent="0.25">
      <c r="A4314" s="508"/>
      <c r="B4314" s="508"/>
      <c r="C4314" s="508"/>
      <c r="D4314" s="444" t="s">
        <v>6778</v>
      </c>
      <c r="E4314" s="508"/>
      <c r="F4314" s="508"/>
    </row>
    <row r="4315" spans="1:6" x14ac:dyDescent="0.25">
      <c r="A4315" s="508"/>
      <c r="B4315" s="508"/>
      <c r="C4315" s="508"/>
      <c r="D4315" s="444" t="s">
        <v>6778</v>
      </c>
      <c r="E4315" s="508"/>
      <c r="F4315" s="508"/>
    </row>
    <row r="4316" spans="1:6" x14ac:dyDescent="0.25">
      <c r="A4316" s="508"/>
      <c r="B4316" s="508"/>
      <c r="C4316" s="508"/>
      <c r="D4316" s="444" t="s">
        <v>6778</v>
      </c>
      <c r="E4316" s="508"/>
      <c r="F4316" s="508"/>
    </row>
    <row r="4317" spans="1:6" x14ac:dyDescent="0.25">
      <c r="A4317" s="508"/>
      <c r="B4317" s="508"/>
      <c r="C4317" s="508"/>
      <c r="D4317" s="444" t="s">
        <v>6778</v>
      </c>
      <c r="E4317" s="508"/>
      <c r="F4317" s="508"/>
    </row>
    <row r="4318" spans="1:6" x14ac:dyDescent="0.25">
      <c r="A4318" s="508"/>
      <c r="B4318" s="508"/>
      <c r="C4318" s="508"/>
      <c r="D4318" s="444" t="s">
        <v>6778</v>
      </c>
      <c r="E4318" s="508"/>
      <c r="F4318" s="508"/>
    </row>
    <row r="4319" spans="1:6" x14ac:dyDescent="0.25">
      <c r="A4319" s="508"/>
      <c r="B4319" s="508"/>
      <c r="C4319" s="508"/>
      <c r="D4319" s="444" t="s">
        <v>6778</v>
      </c>
      <c r="E4319" s="508"/>
      <c r="F4319" s="508"/>
    </row>
    <row r="4320" spans="1:6" x14ac:dyDescent="0.25">
      <c r="A4320" s="508"/>
      <c r="B4320" s="508"/>
      <c r="C4320" s="508"/>
      <c r="D4320" s="444" t="s">
        <v>6778</v>
      </c>
      <c r="E4320" s="508"/>
      <c r="F4320" s="508"/>
    </row>
    <row r="4321" spans="1:6" x14ac:dyDescent="0.25">
      <c r="A4321" s="508"/>
      <c r="B4321" s="508"/>
      <c r="C4321" s="508"/>
      <c r="D4321" s="444" t="s">
        <v>6778</v>
      </c>
      <c r="E4321" s="508"/>
      <c r="F4321" s="508"/>
    </row>
    <row r="4322" spans="1:6" x14ac:dyDescent="0.25">
      <c r="A4322" s="508"/>
      <c r="B4322" s="508"/>
      <c r="C4322" s="508"/>
      <c r="D4322" s="444" t="s">
        <v>6778</v>
      </c>
      <c r="E4322" s="508"/>
      <c r="F4322" s="508"/>
    </row>
    <row r="4323" spans="1:6" x14ac:dyDescent="0.25">
      <c r="A4323" s="508"/>
      <c r="B4323" s="508"/>
      <c r="C4323" s="508"/>
      <c r="D4323" s="444" t="s">
        <v>6778</v>
      </c>
      <c r="E4323" s="508"/>
      <c r="F4323" s="508"/>
    </row>
    <row r="4324" spans="1:6" x14ac:dyDescent="0.25">
      <c r="A4324" s="508"/>
      <c r="B4324" s="508"/>
      <c r="C4324" s="508"/>
      <c r="D4324" s="444" t="s">
        <v>6778</v>
      </c>
      <c r="E4324" s="508"/>
      <c r="F4324" s="508"/>
    </row>
    <row r="4325" spans="1:6" x14ac:dyDescent="0.25">
      <c r="A4325" s="508"/>
      <c r="B4325" s="508"/>
      <c r="C4325" s="508"/>
      <c r="D4325" s="444" t="s">
        <v>6778</v>
      </c>
      <c r="E4325" s="508"/>
      <c r="F4325" s="508"/>
    </row>
    <row r="4326" spans="1:6" x14ac:dyDescent="0.25">
      <c r="A4326" s="508"/>
      <c r="B4326" s="508"/>
      <c r="C4326" s="508"/>
      <c r="D4326" s="444" t="s">
        <v>6778</v>
      </c>
      <c r="E4326" s="508"/>
      <c r="F4326" s="508"/>
    </row>
    <row r="4327" spans="1:6" x14ac:dyDescent="0.25">
      <c r="A4327" s="508"/>
      <c r="B4327" s="508"/>
      <c r="C4327" s="508"/>
      <c r="D4327" s="444" t="s">
        <v>6778</v>
      </c>
      <c r="E4327" s="508"/>
      <c r="F4327" s="508"/>
    </row>
    <row r="4328" spans="1:6" x14ac:dyDescent="0.25">
      <c r="A4328" s="508"/>
      <c r="B4328" s="508"/>
      <c r="C4328" s="508"/>
      <c r="D4328" s="444" t="s">
        <v>6778</v>
      </c>
      <c r="E4328" s="508"/>
      <c r="F4328" s="508"/>
    </row>
    <row r="4329" spans="1:6" x14ac:dyDescent="0.25">
      <c r="A4329" s="508"/>
      <c r="B4329" s="508"/>
      <c r="C4329" s="508"/>
      <c r="D4329" s="444" t="s">
        <v>6778</v>
      </c>
      <c r="E4329" s="508"/>
      <c r="F4329" s="508"/>
    </row>
    <row r="4330" spans="1:6" x14ac:dyDescent="0.25">
      <c r="A4330" s="508"/>
      <c r="B4330" s="508"/>
      <c r="C4330" s="508"/>
      <c r="D4330" s="444" t="s">
        <v>6778</v>
      </c>
      <c r="E4330" s="508"/>
      <c r="F4330" s="508"/>
    </row>
    <row r="4331" spans="1:6" x14ac:dyDescent="0.25">
      <c r="A4331" s="508"/>
      <c r="B4331" s="508"/>
      <c r="C4331" s="508"/>
      <c r="D4331" s="444" t="s">
        <v>6778</v>
      </c>
      <c r="E4331" s="508"/>
      <c r="F4331" s="508"/>
    </row>
    <row r="4332" spans="1:6" x14ac:dyDescent="0.25">
      <c r="A4332" s="508"/>
      <c r="B4332" s="508"/>
      <c r="C4332" s="508"/>
      <c r="D4332" s="444" t="s">
        <v>6778</v>
      </c>
      <c r="E4332" s="508"/>
      <c r="F4332" s="508"/>
    </row>
    <row r="4333" spans="1:6" x14ac:dyDescent="0.25">
      <c r="A4333" s="508"/>
      <c r="B4333" s="508"/>
      <c r="C4333" s="508"/>
      <c r="D4333" s="444" t="s">
        <v>6778</v>
      </c>
      <c r="E4333" s="508"/>
      <c r="F4333" s="508"/>
    </row>
    <row r="4334" spans="1:6" x14ac:dyDescent="0.25">
      <c r="A4334" s="508"/>
      <c r="B4334" s="508"/>
      <c r="C4334" s="508"/>
      <c r="D4334" s="444" t="s">
        <v>6778</v>
      </c>
      <c r="E4334" s="508"/>
      <c r="F4334" s="508"/>
    </row>
    <row r="4335" spans="1:6" x14ac:dyDescent="0.25">
      <c r="A4335" s="508"/>
      <c r="B4335" s="508"/>
      <c r="C4335" s="508"/>
      <c r="D4335" s="444" t="s">
        <v>6778</v>
      </c>
      <c r="E4335" s="508"/>
      <c r="F4335" s="508"/>
    </row>
    <row r="4336" spans="1:6" x14ac:dyDescent="0.25">
      <c r="A4336" s="508"/>
      <c r="B4336" s="508"/>
      <c r="C4336" s="508"/>
      <c r="D4336" s="444" t="s">
        <v>6778</v>
      </c>
      <c r="E4336" s="508"/>
      <c r="F4336" s="508"/>
    </row>
    <row r="4337" spans="1:6" x14ac:dyDescent="0.25">
      <c r="A4337" s="508"/>
      <c r="B4337" s="508"/>
      <c r="C4337" s="508"/>
      <c r="D4337" s="444" t="s">
        <v>6778</v>
      </c>
      <c r="E4337" s="508"/>
      <c r="F4337" s="508"/>
    </row>
    <row r="4338" spans="1:6" x14ac:dyDescent="0.25">
      <c r="A4338" s="508"/>
      <c r="B4338" s="508"/>
      <c r="C4338" s="508"/>
      <c r="D4338" s="444" t="s">
        <v>6778</v>
      </c>
      <c r="E4338" s="508"/>
      <c r="F4338" s="508"/>
    </row>
    <row r="4339" spans="1:6" x14ac:dyDescent="0.25">
      <c r="A4339" s="508"/>
      <c r="B4339" s="508"/>
      <c r="C4339" s="508"/>
      <c r="D4339" s="444" t="s">
        <v>6778</v>
      </c>
      <c r="E4339" s="508"/>
      <c r="F4339" s="508"/>
    </row>
    <row r="4340" spans="1:6" x14ac:dyDescent="0.25">
      <c r="A4340" s="508"/>
      <c r="B4340" s="508"/>
      <c r="C4340" s="508"/>
      <c r="D4340" s="444" t="s">
        <v>6778</v>
      </c>
      <c r="E4340" s="508"/>
      <c r="F4340" s="508"/>
    </row>
    <row r="4341" spans="1:6" x14ac:dyDescent="0.25">
      <c r="A4341" s="508"/>
      <c r="B4341" s="508"/>
      <c r="C4341" s="508"/>
      <c r="D4341" s="444" t="s">
        <v>6778</v>
      </c>
      <c r="E4341" s="508"/>
      <c r="F4341" s="508"/>
    </row>
    <row r="4342" spans="1:6" x14ac:dyDescent="0.25">
      <c r="A4342" s="508"/>
      <c r="B4342" s="508"/>
      <c r="C4342" s="508"/>
      <c r="D4342" s="444" t="s">
        <v>6778</v>
      </c>
      <c r="E4342" s="508"/>
      <c r="F4342" s="508"/>
    </row>
    <row r="4343" spans="1:6" x14ac:dyDescent="0.25">
      <c r="A4343" s="508"/>
      <c r="B4343" s="508"/>
      <c r="C4343" s="508"/>
      <c r="D4343" s="444" t="s">
        <v>6778</v>
      </c>
      <c r="E4343" s="508"/>
      <c r="F4343" s="508"/>
    </row>
    <row r="4344" spans="1:6" x14ac:dyDescent="0.25">
      <c r="A4344" s="508"/>
      <c r="B4344" s="508"/>
      <c r="C4344" s="508"/>
      <c r="D4344" s="444" t="s">
        <v>6778</v>
      </c>
      <c r="E4344" s="508"/>
      <c r="F4344" s="508"/>
    </row>
    <row r="4345" spans="1:6" x14ac:dyDescent="0.25">
      <c r="A4345" s="508"/>
      <c r="B4345" s="508"/>
      <c r="C4345" s="508"/>
      <c r="D4345" s="444" t="s">
        <v>6778</v>
      </c>
      <c r="E4345" s="508"/>
      <c r="F4345" s="508"/>
    </row>
    <row r="4346" spans="1:6" x14ac:dyDescent="0.25">
      <c r="A4346" s="508"/>
      <c r="B4346" s="508"/>
      <c r="C4346" s="508"/>
      <c r="D4346" s="444" t="s">
        <v>6778</v>
      </c>
      <c r="E4346" s="508"/>
      <c r="F4346" s="508"/>
    </row>
    <row r="4347" spans="1:6" x14ac:dyDescent="0.25">
      <c r="A4347" s="508"/>
      <c r="B4347" s="508"/>
      <c r="C4347" s="508"/>
      <c r="D4347" s="444" t="s">
        <v>6778</v>
      </c>
      <c r="E4347" s="508"/>
      <c r="F4347" s="508"/>
    </row>
    <row r="4348" spans="1:6" x14ac:dyDescent="0.25">
      <c r="A4348" s="508"/>
      <c r="B4348" s="508"/>
      <c r="C4348" s="508"/>
      <c r="D4348" s="444" t="s">
        <v>6778</v>
      </c>
      <c r="E4348" s="508"/>
      <c r="F4348" s="508"/>
    </row>
    <row r="4349" spans="1:6" x14ac:dyDescent="0.25">
      <c r="A4349" s="508"/>
      <c r="B4349" s="508"/>
      <c r="C4349" s="508"/>
      <c r="D4349" s="444" t="s">
        <v>6778</v>
      </c>
      <c r="E4349" s="508"/>
      <c r="F4349" s="508"/>
    </row>
    <row r="4350" spans="1:6" x14ac:dyDescent="0.25">
      <c r="A4350" s="508"/>
      <c r="B4350" s="508"/>
      <c r="C4350" s="508"/>
      <c r="D4350" s="444" t="s">
        <v>6778</v>
      </c>
      <c r="E4350" s="508"/>
      <c r="F4350" s="508"/>
    </row>
    <row r="4351" spans="1:6" x14ac:dyDescent="0.25">
      <c r="A4351" s="508"/>
      <c r="B4351" s="508"/>
      <c r="C4351" s="508"/>
      <c r="D4351" s="444" t="s">
        <v>6778</v>
      </c>
      <c r="E4351" s="508"/>
      <c r="F4351" s="508"/>
    </row>
    <row r="4352" spans="1:6" x14ac:dyDescent="0.25">
      <c r="A4352" s="508"/>
      <c r="B4352" s="508"/>
      <c r="C4352" s="508"/>
      <c r="D4352" s="444" t="s">
        <v>6778</v>
      </c>
      <c r="E4352" s="508"/>
      <c r="F4352" s="508"/>
    </row>
    <row r="4353" spans="1:6" x14ac:dyDescent="0.25">
      <c r="A4353" s="508"/>
      <c r="B4353" s="508"/>
      <c r="C4353" s="508"/>
      <c r="D4353" s="444" t="s">
        <v>6778</v>
      </c>
      <c r="E4353" s="508"/>
      <c r="F4353" s="508"/>
    </row>
    <row r="4354" spans="1:6" x14ac:dyDescent="0.25">
      <c r="A4354" s="508"/>
      <c r="B4354" s="508"/>
      <c r="C4354" s="508"/>
      <c r="D4354" s="444" t="s">
        <v>6778</v>
      </c>
      <c r="E4354" s="508"/>
      <c r="F4354" s="508"/>
    </row>
    <row r="4355" spans="1:6" x14ac:dyDescent="0.25">
      <c r="A4355" s="508"/>
      <c r="B4355" s="508"/>
      <c r="C4355" s="508"/>
      <c r="D4355" s="444" t="s">
        <v>6778</v>
      </c>
      <c r="E4355" s="508"/>
      <c r="F4355" s="508"/>
    </row>
    <row r="4356" spans="1:6" x14ac:dyDescent="0.25">
      <c r="A4356" s="508"/>
      <c r="B4356" s="508"/>
      <c r="C4356" s="508"/>
      <c r="D4356" s="444" t="s">
        <v>6778</v>
      </c>
      <c r="E4356" s="508"/>
      <c r="F4356" s="508"/>
    </row>
    <row r="4357" spans="1:6" x14ac:dyDescent="0.25">
      <c r="A4357" s="508"/>
      <c r="B4357" s="508"/>
      <c r="C4357" s="508"/>
      <c r="D4357" s="444" t="s">
        <v>6778</v>
      </c>
      <c r="E4357" s="508"/>
      <c r="F4357" s="508"/>
    </row>
    <row r="4358" spans="1:6" x14ac:dyDescent="0.25">
      <c r="A4358" s="508"/>
      <c r="B4358" s="508"/>
      <c r="C4358" s="508"/>
      <c r="D4358" s="444" t="s">
        <v>6778</v>
      </c>
      <c r="E4358" s="508"/>
      <c r="F4358" s="508"/>
    </row>
    <row r="4359" spans="1:6" x14ac:dyDescent="0.25">
      <c r="A4359" s="508"/>
      <c r="B4359" s="508"/>
      <c r="C4359" s="508"/>
      <c r="D4359" s="444" t="s">
        <v>6778</v>
      </c>
      <c r="E4359" s="508"/>
      <c r="F4359" s="508"/>
    </row>
    <row r="4360" spans="1:6" x14ac:dyDescent="0.25">
      <c r="A4360" s="508"/>
      <c r="B4360" s="508"/>
      <c r="C4360" s="508"/>
      <c r="D4360" s="444" t="s">
        <v>6778</v>
      </c>
      <c r="E4360" s="508"/>
      <c r="F4360" s="508"/>
    </row>
    <row r="4361" spans="1:6" x14ac:dyDescent="0.25">
      <c r="A4361" s="508"/>
      <c r="B4361" s="508"/>
      <c r="C4361" s="508"/>
      <c r="D4361" s="444" t="s">
        <v>6778</v>
      </c>
      <c r="E4361" s="508"/>
      <c r="F4361" s="508"/>
    </row>
    <row r="4362" spans="1:6" x14ac:dyDescent="0.25">
      <c r="A4362" s="508"/>
      <c r="B4362" s="508"/>
      <c r="C4362" s="508"/>
      <c r="D4362" s="444" t="s">
        <v>6778</v>
      </c>
      <c r="E4362" s="508"/>
      <c r="F4362" s="508"/>
    </row>
    <row r="4363" spans="1:6" x14ac:dyDescent="0.25">
      <c r="A4363" s="508"/>
      <c r="B4363" s="508"/>
      <c r="C4363" s="508"/>
      <c r="D4363" s="444" t="s">
        <v>6778</v>
      </c>
      <c r="E4363" s="508"/>
      <c r="F4363" s="508"/>
    </row>
    <row r="4364" spans="1:6" x14ac:dyDescent="0.25">
      <c r="A4364" s="508"/>
      <c r="B4364" s="508"/>
      <c r="C4364" s="508"/>
      <c r="D4364" s="444" t="s">
        <v>6778</v>
      </c>
      <c r="E4364" s="508"/>
      <c r="F4364" s="508"/>
    </row>
    <row r="4365" spans="1:6" x14ac:dyDescent="0.25">
      <c r="A4365" s="508"/>
      <c r="B4365" s="508"/>
      <c r="C4365" s="508"/>
      <c r="D4365" s="444" t="s">
        <v>6778</v>
      </c>
      <c r="E4365" s="508"/>
      <c r="F4365" s="508"/>
    </row>
    <row r="4366" spans="1:6" x14ac:dyDescent="0.25">
      <c r="A4366" s="508"/>
      <c r="B4366" s="508"/>
      <c r="C4366" s="508"/>
      <c r="D4366" s="444" t="s">
        <v>6778</v>
      </c>
      <c r="E4366" s="508"/>
      <c r="F4366" s="508"/>
    </row>
    <row r="4367" spans="1:6" x14ac:dyDescent="0.25">
      <c r="A4367" s="508"/>
      <c r="B4367" s="508"/>
      <c r="C4367" s="508"/>
      <c r="D4367" s="444" t="s">
        <v>6778</v>
      </c>
      <c r="E4367" s="508"/>
      <c r="F4367" s="508"/>
    </row>
    <row r="4368" spans="1:6" x14ac:dyDescent="0.25">
      <c r="A4368" s="508"/>
      <c r="B4368" s="508"/>
      <c r="C4368" s="508"/>
      <c r="D4368" s="444" t="s">
        <v>6778</v>
      </c>
      <c r="E4368" s="508"/>
      <c r="F4368" s="508"/>
    </row>
    <row r="4369" spans="1:6" x14ac:dyDescent="0.25">
      <c r="A4369" s="508"/>
      <c r="B4369" s="508"/>
      <c r="C4369" s="508"/>
      <c r="D4369" s="444" t="s">
        <v>6778</v>
      </c>
      <c r="E4369" s="508"/>
      <c r="F4369" s="508"/>
    </row>
    <row r="4370" spans="1:6" x14ac:dyDescent="0.25">
      <c r="A4370" s="508"/>
      <c r="B4370" s="508"/>
      <c r="C4370" s="508"/>
      <c r="D4370" s="444" t="s">
        <v>6778</v>
      </c>
      <c r="E4370" s="508"/>
      <c r="F4370" s="508"/>
    </row>
    <row r="4371" spans="1:6" x14ac:dyDescent="0.25">
      <c r="A4371" s="508"/>
      <c r="B4371" s="508"/>
      <c r="C4371" s="508"/>
      <c r="D4371" s="444" t="s">
        <v>6778</v>
      </c>
      <c r="E4371" s="508"/>
      <c r="F4371" s="508"/>
    </row>
    <row r="4372" spans="1:6" x14ac:dyDescent="0.25">
      <c r="A4372" s="508"/>
      <c r="B4372" s="508"/>
      <c r="C4372" s="508"/>
      <c r="D4372" s="444" t="s">
        <v>6778</v>
      </c>
      <c r="E4372" s="508"/>
      <c r="F4372" s="508"/>
    </row>
    <row r="4373" spans="1:6" x14ac:dyDescent="0.25">
      <c r="A4373" s="508"/>
      <c r="B4373" s="508"/>
      <c r="C4373" s="508"/>
      <c r="D4373" s="444" t="s">
        <v>6778</v>
      </c>
      <c r="E4373" s="508"/>
      <c r="F4373" s="508"/>
    </row>
    <row r="4374" spans="1:6" x14ac:dyDescent="0.25">
      <c r="A4374" s="508"/>
      <c r="B4374" s="508"/>
      <c r="C4374" s="508"/>
      <c r="D4374" s="444" t="s">
        <v>6778</v>
      </c>
      <c r="E4374" s="508"/>
      <c r="F4374" s="508"/>
    </row>
    <row r="4375" spans="1:6" x14ac:dyDescent="0.25">
      <c r="A4375" s="508"/>
      <c r="B4375" s="508"/>
      <c r="C4375" s="508"/>
      <c r="D4375" s="444" t="s">
        <v>6778</v>
      </c>
      <c r="E4375" s="508"/>
      <c r="F4375" s="508"/>
    </row>
    <row r="4376" spans="1:6" x14ac:dyDescent="0.25">
      <c r="A4376" s="508"/>
      <c r="B4376" s="508"/>
      <c r="C4376" s="508"/>
      <c r="D4376" s="444" t="s">
        <v>6778</v>
      </c>
      <c r="E4376" s="508"/>
      <c r="F4376" s="508"/>
    </row>
    <row r="4377" spans="1:6" x14ac:dyDescent="0.25">
      <c r="A4377" s="508"/>
      <c r="B4377" s="508"/>
      <c r="C4377" s="508"/>
      <c r="D4377" s="444" t="s">
        <v>6778</v>
      </c>
      <c r="E4377" s="508"/>
      <c r="F4377" s="508"/>
    </row>
    <row r="4378" spans="1:6" x14ac:dyDescent="0.25">
      <c r="A4378" s="508"/>
      <c r="B4378" s="508"/>
      <c r="C4378" s="508"/>
      <c r="D4378" s="444" t="s">
        <v>6778</v>
      </c>
      <c r="E4378" s="508"/>
      <c r="F4378" s="508"/>
    </row>
    <row r="4379" spans="1:6" x14ac:dyDescent="0.25">
      <c r="A4379" s="508"/>
      <c r="B4379" s="508"/>
      <c r="C4379" s="508"/>
      <c r="D4379" s="444" t="s">
        <v>6778</v>
      </c>
      <c r="E4379" s="508"/>
      <c r="F4379" s="508"/>
    </row>
    <row r="4380" spans="1:6" x14ac:dyDescent="0.25">
      <c r="A4380" s="508"/>
      <c r="B4380" s="508"/>
      <c r="C4380" s="508"/>
      <c r="D4380" s="444" t="s">
        <v>6778</v>
      </c>
      <c r="E4380" s="508"/>
      <c r="F4380" s="508"/>
    </row>
    <row r="4381" spans="1:6" x14ac:dyDescent="0.25">
      <c r="A4381" s="508"/>
      <c r="B4381" s="508"/>
      <c r="C4381" s="508"/>
      <c r="D4381" s="444" t="s">
        <v>6778</v>
      </c>
      <c r="E4381" s="508"/>
      <c r="F4381" s="508"/>
    </row>
    <row r="4382" spans="1:6" x14ac:dyDescent="0.25">
      <c r="A4382" s="508"/>
      <c r="B4382" s="508"/>
      <c r="C4382" s="508"/>
      <c r="D4382" s="444" t="s">
        <v>6778</v>
      </c>
      <c r="E4382" s="508"/>
      <c r="F4382" s="508"/>
    </row>
    <row r="4383" spans="1:6" x14ac:dyDescent="0.25">
      <c r="A4383" s="508"/>
      <c r="B4383" s="508"/>
      <c r="C4383" s="508"/>
      <c r="D4383" s="444" t="s">
        <v>6778</v>
      </c>
      <c r="E4383" s="508"/>
      <c r="F4383" s="508"/>
    </row>
    <row r="4384" spans="1:6" x14ac:dyDescent="0.25">
      <c r="A4384" s="508"/>
      <c r="B4384" s="508"/>
      <c r="C4384" s="508"/>
      <c r="D4384" s="444" t="s">
        <v>6778</v>
      </c>
      <c r="E4384" s="508"/>
      <c r="F4384" s="508"/>
    </row>
    <row r="4385" spans="1:6" x14ac:dyDescent="0.25">
      <c r="A4385" s="508"/>
      <c r="B4385" s="508"/>
      <c r="C4385" s="508"/>
      <c r="D4385" s="444" t="s">
        <v>6778</v>
      </c>
      <c r="E4385" s="508"/>
      <c r="F4385" s="508"/>
    </row>
    <row r="4386" spans="1:6" x14ac:dyDescent="0.25">
      <c r="A4386" s="508"/>
      <c r="B4386" s="508"/>
      <c r="C4386" s="508"/>
      <c r="D4386" s="444" t="s">
        <v>6778</v>
      </c>
      <c r="E4386" s="508"/>
      <c r="F4386" s="508"/>
    </row>
    <row r="4387" spans="1:6" x14ac:dyDescent="0.25">
      <c r="A4387" s="508"/>
      <c r="B4387" s="508"/>
      <c r="C4387" s="508"/>
      <c r="D4387" s="444" t="s">
        <v>6778</v>
      </c>
      <c r="E4387" s="508"/>
      <c r="F4387" s="508"/>
    </row>
    <row r="4388" spans="1:6" x14ac:dyDescent="0.25">
      <c r="A4388" s="508"/>
      <c r="B4388" s="508"/>
      <c r="C4388" s="508"/>
      <c r="D4388" s="444" t="s">
        <v>6778</v>
      </c>
      <c r="E4388" s="508"/>
      <c r="F4388" s="508"/>
    </row>
    <row r="4389" spans="1:6" x14ac:dyDescent="0.25">
      <c r="A4389" s="508"/>
      <c r="B4389" s="508"/>
      <c r="C4389" s="508"/>
      <c r="D4389" s="444" t="s">
        <v>6778</v>
      </c>
      <c r="E4389" s="508"/>
      <c r="F4389" s="508"/>
    </row>
    <row r="4390" spans="1:6" x14ac:dyDescent="0.25">
      <c r="A4390" s="508"/>
      <c r="B4390" s="508"/>
      <c r="C4390" s="508"/>
      <c r="D4390" s="444" t="s">
        <v>6778</v>
      </c>
      <c r="E4390" s="508"/>
      <c r="F4390" s="508"/>
    </row>
    <row r="4391" spans="1:6" x14ac:dyDescent="0.25">
      <c r="A4391" s="508"/>
      <c r="B4391" s="508"/>
      <c r="C4391" s="508"/>
      <c r="D4391" s="444" t="s">
        <v>6778</v>
      </c>
      <c r="E4391" s="508"/>
      <c r="F4391" s="508"/>
    </row>
    <row r="4392" spans="1:6" x14ac:dyDescent="0.25">
      <c r="A4392" s="508"/>
      <c r="B4392" s="508"/>
      <c r="C4392" s="508"/>
      <c r="D4392" s="444" t="s">
        <v>6778</v>
      </c>
      <c r="E4392" s="508"/>
      <c r="F4392" s="508"/>
    </row>
    <row r="4393" spans="1:6" x14ac:dyDescent="0.25">
      <c r="A4393" s="508"/>
      <c r="B4393" s="508"/>
      <c r="C4393" s="508"/>
      <c r="D4393" s="444" t="s">
        <v>6778</v>
      </c>
      <c r="E4393" s="508"/>
      <c r="F4393" s="508"/>
    </row>
    <row r="4394" spans="1:6" x14ac:dyDescent="0.25">
      <c r="A4394" s="508"/>
      <c r="B4394" s="508"/>
      <c r="C4394" s="508"/>
      <c r="D4394" s="444" t="s">
        <v>6778</v>
      </c>
      <c r="E4394" s="508"/>
      <c r="F4394" s="508"/>
    </row>
    <row r="4395" spans="1:6" x14ac:dyDescent="0.25">
      <c r="A4395" s="508"/>
      <c r="B4395" s="508"/>
      <c r="C4395" s="508"/>
      <c r="D4395" s="444" t="s">
        <v>6778</v>
      </c>
      <c r="E4395" s="508"/>
      <c r="F4395" s="508"/>
    </row>
    <row r="4396" spans="1:6" x14ac:dyDescent="0.25">
      <c r="A4396" s="508"/>
      <c r="B4396" s="508"/>
      <c r="C4396" s="508"/>
      <c r="D4396" s="444" t="s">
        <v>6778</v>
      </c>
      <c r="E4396" s="508"/>
      <c r="F4396" s="508"/>
    </row>
    <row r="4397" spans="1:6" x14ac:dyDescent="0.25">
      <c r="A4397" s="508"/>
      <c r="B4397" s="508"/>
      <c r="C4397" s="508"/>
      <c r="D4397" s="444" t="s">
        <v>6778</v>
      </c>
      <c r="E4397" s="508"/>
      <c r="F4397" s="508"/>
    </row>
    <row r="4398" spans="1:6" x14ac:dyDescent="0.25">
      <c r="A4398" s="508"/>
      <c r="B4398" s="508"/>
      <c r="C4398" s="508"/>
      <c r="D4398" s="444" t="s">
        <v>6778</v>
      </c>
      <c r="E4398" s="508"/>
      <c r="F4398" s="508"/>
    </row>
    <row r="4399" spans="1:6" x14ac:dyDescent="0.25">
      <c r="A4399" s="508"/>
      <c r="B4399" s="508"/>
      <c r="C4399" s="508"/>
      <c r="D4399" s="444" t="s">
        <v>6778</v>
      </c>
      <c r="E4399" s="508"/>
      <c r="F4399" s="508"/>
    </row>
    <row r="4400" spans="1:6" x14ac:dyDescent="0.25">
      <c r="A4400" s="508"/>
      <c r="B4400" s="508"/>
      <c r="C4400" s="508"/>
      <c r="D4400" s="444" t="s">
        <v>6778</v>
      </c>
      <c r="E4400" s="508"/>
      <c r="F4400" s="508"/>
    </row>
    <row r="4401" spans="1:6" x14ac:dyDescent="0.25">
      <c r="A4401" s="508"/>
      <c r="B4401" s="508"/>
      <c r="C4401" s="508"/>
      <c r="D4401" s="444" t="s">
        <v>6778</v>
      </c>
      <c r="E4401" s="508"/>
      <c r="F4401" s="508"/>
    </row>
    <row r="4402" spans="1:6" x14ac:dyDescent="0.25">
      <c r="A4402" s="508"/>
      <c r="B4402" s="508"/>
      <c r="C4402" s="508"/>
      <c r="D4402" s="444" t="s">
        <v>6778</v>
      </c>
      <c r="E4402" s="508"/>
      <c r="F4402" s="508"/>
    </row>
    <row r="4403" spans="1:6" x14ac:dyDescent="0.25">
      <c r="A4403" s="508"/>
      <c r="B4403" s="508"/>
      <c r="C4403" s="508"/>
      <c r="D4403" s="444" t="s">
        <v>6778</v>
      </c>
      <c r="E4403" s="508"/>
      <c r="F4403" s="508"/>
    </row>
    <row r="4404" spans="1:6" x14ac:dyDescent="0.25">
      <c r="A4404" s="508"/>
      <c r="B4404" s="508"/>
      <c r="C4404" s="508"/>
      <c r="D4404" s="444" t="s">
        <v>6778</v>
      </c>
      <c r="E4404" s="508"/>
      <c r="F4404" s="508"/>
    </row>
    <row r="4405" spans="1:6" x14ac:dyDescent="0.25">
      <c r="A4405" s="508"/>
      <c r="B4405" s="508"/>
      <c r="C4405" s="508"/>
      <c r="D4405" s="444" t="s">
        <v>6778</v>
      </c>
      <c r="E4405" s="508"/>
      <c r="F4405" s="508"/>
    </row>
    <row r="4406" spans="1:6" x14ac:dyDescent="0.25">
      <c r="A4406" s="508"/>
      <c r="B4406" s="508"/>
      <c r="C4406" s="508"/>
      <c r="D4406" s="444" t="s">
        <v>6778</v>
      </c>
      <c r="E4406" s="508"/>
      <c r="F4406" s="508"/>
    </row>
    <row r="4407" spans="1:6" x14ac:dyDescent="0.25">
      <c r="A4407" s="508"/>
      <c r="B4407" s="508"/>
      <c r="C4407" s="508"/>
      <c r="D4407" s="444" t="s">
        <v>6778</v>
      </c>
      <c r="E4407" s="508"/>
      <c r="F4407" s="508"/>
    </row>
    <row r="4408" spans="1:6" x14ac:dyDescent="0.25">
      <c r="A4408" s="508"/>
      <c r="B4408" s="508"/>
      <c r="C4408" s="508"/>
      <c r="D4408" s="444" t="s">
        <v>6778</v>
      </c>
      <c r="E4408" s="508"/>
      <c r="F4408" s="508"/>
    </row>
    <row r="4409" spans="1:6" x14ac:dyDescent="0.25">
      <c r="A4409" s="508"/>
      <c r="B4409" s="508"/>
      <c r="C4409" s="508"/>
      <c r="D4409" s="444" t="s">
        <v>6778</v>
      </c>
      <c r="E4409" s="508"/>
      <c r="F4409" s="508"/>
    </row>
    <row r="4410" spans="1:6" x14ac:dyDescent="0.25">
      <c r="A4410" s="508"/>
      <c r="B4410" s="508"/>
      <c r="C4410" s="508"/>
      <c r="D4410" s="444" t="s">
        <v>6778</v>
      </c>
      <c r="E4410" s="508"/>
      <c r="F4410" s="508"/>
    </row>
    <row r="4411" spans="1:6" x14ac:dyDescent="0.25">
      <c r="A4411" s="508"/>
      <c r="B4411" s="508"/>
      <c r="C4411" s="508"/>
      <c r="D4411" s="444" t="s">
        <v>6778</v>
      </c>
      <c r="E4411" s="508"/>
      <c r="F4411" s="508"/>
    </row>
    <row r="4412" spans="1:6" x14ac:dyDescent="0.25">
      <c r="A4412" s="508"/>
      <c r="B4412" s="508"/>
      <c r="C4412" s="508"/>
      <c r="D4412" s="444" t="s">
        <v>6778</v>
      </c>
      <c r="E4412" s="508"/>
      <c r="F4412" s="508"/>
    </row>
    <row r="4413" spans="1:6" x14ac:dyDescent="0.25">
      <c r="A4413" s="508"/>
      <c r="B4413" s="508"/>
      <c r="C4413" s="508"/>
      <c r="D4413" s="444" t="s">
        <v>6778</v>
      </c>
      <c r="E4413" s="508"/>
      <c r="F4413" s="508"/>
    </row>
    <row r="4414" spans="1:6" x14ac:dyDescent="0.25">
      <c r="A4414" s="508"/>
      <c r="B4414" s="508"/>
      <c r="C4414" s="508"/>
      <c r="D4414" s="444" t="s">
        <v>6778</v>
      </c>
      <c r="E4414" s="508"/>
      <c r="F4414" s="508"/>
    </row>
    <row r="4415" spans="1:6" x14ac:dyDescent="0.25">
      <c r="A4415" s="508"/>
      <c r="B4415" s="508"/>
      <c r="C4415" s="508"/>
      <c r="D4415" s="444" t="s">
        <v>6778</v>
      </c>
      <c r="E4415" s="508"/>
      <c r="F4415" s="508"/>
    </row>
    <row r="4416" spans="1:6" x14ac:dyDescent="0.25">
      <c r="A4416" s="508"/>
      <c r="B4416" s="508"/>
      <c r="C4416" s="508"/>
      <c r="D4416" s="444" t="s">
        <v>6778</v>
      </c>
      <c r="E4416" s="508"/>
      <c r="F4416" s="508"/>
    </row>
    <row r="4417" spans="1:6" x14ac:dyDescent="0.25">
      <c r="A4417" s="508"/>
      <c r="B4417" s="508"/>
      <c r="C4417" s="508"/>
      <c r="D4417" s="444" t="s">
        <v>6778</v>
      </c>
      <c r="E4417" s="508"/>
      <c r="F4417" s="508"/>
    </row>
    <row r="4418" spans="1:6" x14ac:dyDescent="0.25">
      <c r="A4418" s="508"/>
      <c r="B4418" s="508"/>
      <c r="C4418" s="508"/>
      <c r="D4418" s="444" t="s">
        <v>6778</v>
      </c>
      <c r="E4418" s="508"/>
      <c r="F4418" s="508"/>
    </row>
    <row r="4419" spans="1:6" x14ac:dyDescent="0.25">
      <c r="A4419" s="508"/>
      <c r="B4419" s="508"/>
      <c r="C4419" s="508"/>
      <c r="D4419" s="444" t="s">
        <v>6778</v>
      </c>
      <c r="E4419" s="508"/>
      <c r="F4419" s="508"/>
    </row>
    <row r="4420" spans="1:6" x14ac:dyDescent="0.25">
      <c r="A4420" s="508"/>
      <c r="B4420" s="508"/>
      <c r="C4420" s="508"/>
      <c r="D4420" s="444" t="s">
        <v>6778</v>
      </c>
      <c r="E4420" s="508"/>
      <c r="F4420" s="508"/>
    </row>
    <row r="4421" spans="1:6" x14ac:dyDescent="0.25">
      <c r="A4421" s="508"/>
      <c r="B4421" s="508"/>
      <c r="C4421" s="508"/>
      <c r="D4421" s="444" t="s">
        <v>6778</v>
      </c>
      <c r="E4421" s="508"/>
      <c r="F4421" s="508"/>
    </row>
    <row r="4422" spans="1:6" x14ac:dyDescent="0.25">
      <c r="A4422" s="508"/>
      <c r="B4422" s="508"/>
      <c r="C4422" s="508"/>
      <c r="D4422" s="444" t="s">
        <v>6778</v>
      </c>
      <c r="E4422" s="508"/>
      <c r="F4422" s="508"/>
    </row>
    <row r="4423" spans="1:6" x14ac:dyDescent="0.25">
      <c r="A4423" s="508"/>
      <c r="B4423" s="508"/>
      <c r="C4423" s="508"/>
      <c r="D4423" s="444" t="s">
        <v>6778</v>
      </c>
      <c r="E4423" s="508"/>
      <c r="F4423" s="508"/>
    </row>
    <row r="4424" spans="1:6" x14ac:dyDescent="0.25">
      <c r="A4424" s="508"/>
      <c r="B4424" s="508"/>
      <c r="C4424" s="508"/>
      <c r="D4424" s="444" t="s">
        <v>6778</v>
      </c>
      <c r="E4424" s="508"/>
      <c r="F4424" s="508"/>
    </row>
    <row r="4425" spans="1:6" x14ac:dyDescent="0.25">
      <c r="A4425" s="508"/>
      <c r="B4425" s="508"/>
      <c r="C4425" s="508"/>
      <c r="D4425" s="444" t="s">
        <v>6778</v>
      </c>
      <c r="E4425" s="508"/>
      <c r="F4425" s="508"/>
    </row>
    <row r="4426" spans="1:6" x14ac:dyDescent="0.25">
      <c r="A4426" s="508"/>
      <c r="B4426" s="508"/>
      <c r="C4426" s="508"/>
      <c r="D4426" s="444" t="s">
        <v>6778</v>
      </c>
      <c r="E4426" s="508"/>
      <c r="F4426" s="508"/>
    </row>
    <row r="4427" spans="1:6" x14ac:dyDescent="0.25">
      <c r="A4427" s="508"/>
      <c r="B4427" s="508"/>
      <c r="C4427" s="508"/>
      <c r="D4427" s="444" t="s">
        <v>6778</v>
      </c>
      <c r="E4427" s="508"/>
      <c r="F4427" s="508"/>
    </row>
    <row r="4428" spans="1:6" x14ac:dyDescent="0.25">
      <c r="A4428" s="508"/>
      <c r="B4428" s="508"/>
      <c r="C4428" s="508"/>
      <c r="D4428" s="444" t="s">
        <v>6778</v>
      </c>
      <c r="E4428" s="508"/>
      <c r="F4428" s="508"/>
    </row>
    <row r="4429" spans="1:6" x14ac:dyDescent="0.25">
      <c r="A4429" s="508"/>
      <c r="B4429" s="508"/>
      <c r="C4429" s="508"/>
      <c r="D4429" s="444" t="s">
        <v>6778</v>
      </c>
      <c r="E4429" s="508"/>
      <c r="F4429" s="508"/>
    </row>
    <row r="4430" spans="1:6" x14ac:dyDescent="0.25">
      <c r="A4430" s="508"/>
      <c r="B4430" s="508"/>
      <c r="C4430" s="508"/>
      <c r="D4430" s="444" t="s">
        <v>6778</v>
      </c>
      <c r="E4430" s="508"/>
      <c r="F4430" s="508"/>
    </row>
    <row r="4431" spans="1:6" x14ac:dyDescent="0.25">
      <c r="A4431" s="508"/>
      <c r="B4431" s="508"/>
      <c r="C4431" s="508"/>
      <c r="D4431" s="444" t="s">
        <v>6778</v>
      </c>
      <c r="E4431" s="508"/>
      <c r="F4431" s="508"/>
    </row>
    <row r="4432" spans="1:6" x14ac:dyDescent="0.25">
      <c r="A4432" s="508"/>
      <c r="B4432" s="508"/>
      <c r="C4432" s="508"/>
      <c r="D4432" s="444" t="s">
        <v>6778</v>
      </c>
      <c r="E4432" s="508"/>
      <c r="F4432" s="508"/>
    </row>
    <row r="4433" spans="1:6" x14ac:dyDescent="0.25">
      <c r="A4433" s="508"/>
      <c r="B4433" s="508"/>
      <c r="C4433" s="508"/>
      <c r="D4433" s="444" t="s">
        <v>6778</v>
      </c>
      <c r="E4433" s="508"/>
      <c r="F4433" s="508"/>
    </row>
    <row r="4434" spans="1:6" x14ac:dyDescent="0.25">
      <c r="A4434" s="508"/>
      <c r="B4434" s="508"/>
      <c r="C4434" s="508"/>
      <c r="D4434" s="444" t="s">
        <v>6778</v>
      </c>
      <c r="E4434" s="508"/>
      <c r="F4434" s="508"/>
    </row>
    <row r="4435" spans="1:6" x14ac:dyDescent="0.25">
      <c r="A4435" s="508"/>
      <c r="B4435" s="508"/>
      <c r="C4435" s="508"/>
      <c r="D4435" s="444" t="s">
        <v>6778</v>
      </c>
      <c r="E4435" s="508"/>
      <c r="F4435" s="508"/>
    </row>
    <row r="4436" spans="1:6" x14ac:dyDescent="0.25">
      <c r="A4436" s="508"/>
      <c r="B4436" s="508"/>
      <c r="C4436" s="508"/>
      <c r="D4436" s="444" t="s">
        <v>6778</v>
      </c>
      <c r="E4436" s="508"/>
      <c r="F4436" s="508"/>
    </row>
    <row r="4437" spans="1:6" x14ac:dyDescent="0.25">
      <c r="A4437" s="508"/>
      <c r="B4437" s="508"/>
      <c r="C4437" s="508"/>
      <c r="D4437" s="444" t="s">
        <v>6778</v>
      </c>
      <c r="E4437" s="508"/>
      <c r="F4437" s="508"/>
    </row>
    <row r="4438" spans="1:6" x14ac:dyDescent="0.25">
      <c r="A4438" s="508"/>
      <c r="B4438" s="508"/>
      <c r="C4438" s="508"/>
      <c r="D4438" s="444" t="s">
        <v>6778</v>
      </c>
      <c r="E4438" s="508"/>
      <c r="F4438" s="508"/>
    </row>
    <row r="4439" spans="1:6" x14ac:dyDescent="0.25">
      <c r="A4439" s="508"/>
      <c r="B4439" s="508"/>
      <c r="C4439" s="508"/>
      <c r="D4439" s="444" t="s">
        <v>6778</v>
      </c>
      <c r="E4439" s="508"/>
      <c r="F4439" s="508"/>
    </row>
    <row r="4440" spans="1:6" x14ac:dyDescent="0.25">
      <c r="A4440" s="508"/>
      <c r="B4440" s="508"/>
      <c r="C4440" s="508"/>
      <c r="D4440" s="444" t="s">
        <v>6778</v>
      </c>
      <c r="E4440" s="508"/>
      <c r="F4440" s="508"/>
    </row>
    <row r="4441" spans="1:6" x14ac:dyDescent="0.25">
      <c r="A4441" s="508"/>
      <c r="B4441" s="508"/>
      <c r="C4441" s="508"/>
      <c r="D4441" s="444" t="s">
        <v>6778</v>
      </c>
      <c r="E4441" s="508"/>
      <c r="F4441" s="508"/>
    </row>
    <row r="4442" spans="1:6" x14ac:dyDescent="0.25">
      <c r="A4442" s="508"/>
      <c r="B4442" s="508"/>
      <c r="C4442" s="508"/>
      <c r="D4442" s="444" t="s">
        <v>6778</v>
      </c>
      <c r="E4442" s="508"/>
      <c r="F4442" s="508"/>
    </row>
    <row r="4443" spans="1:6" x14ac:dyDescent="0.25">
      <c r="A4443" s="508"/>
      <c r="B4443" s="508"/>
      <c r="C4443" s="508"/>
      <c r="D4443" s="444" t="s">
        <v>6778</v>
      </c>
      <c r="E4443" s="508"/>
      <c r="F4443" s="508"/>
    </row>
    <row r="4444" spans="1:6" x14ac:dyDescent="0.25">
      <c r="A4444" s="508"/>
      <c r="B4444" s="508"/>
      <c r="C4444" s="508"/>
      <c r="D4444" s="444" t="s">
        <v>6778</v>
      </c>
      <c r="E4444" s="508"/>
      <c r="F4444" s="508"/>
    </row>
    <row r="4445" spans="1:6" x14ac:dyDescent="0.25">
      <c r="A4445" s="508"/>
      <c r="B4445" s="508"/>
      <c r="C4445" s="508"/>
      <c r="D4445" s="444" t="s">
        <v>6778</v>
      </c>
      <c r="E4445" s="508"/>
      <c r="F4445" s="508"/>
    </row>
    <row r="4446" spans="1:6" x14ac:dyDescent="0.25">
      <c r="A4446" s="508"/>
      <c r="B4446" s="508"/>
      <c r="C4446" s="508"/>
      <c r="D4446" s="444" t="s">
        <v>6778</v>
      </c>
      <c r="E4446" s="508"/>
      <c r="F4446" s="508"/>
    </row>
    <row r="4447" spans="1:6" x14ac:dyDescent="0.25">
      <c r="A4447" s="508"/>
      <c r="B4447" s="508"/>
      <c r="C4447" s="508"/>
      <c r="D4447" s="444" t="s">
        <v>6778</v>
      </c>
      <c r="E4447" s="508"/>
      <c r="F4447" s="508"/>
    </row>
    <row r="4448" spans="1:6" x14ac:dyDescent="0.25">
      <c r="A4448" s="508"/>
      <c r="B4448" s="508"/>
      <c r="C4448" s="508"/>
      <c r="D4448" s="444" t="s">
        <v>6778</v>
      </c>
      <c r="E4448" s="508"/>
      <c r="F4448" s="508"/>
    </row>
    <row r="4449" spans="1:6" x14ac:dyDescent="0.25">
      <c r="A4449" s="508"/>
      <c r="B4449" s="508"/>
      <c r="C4449" s="508"/>
      <c r="D4449" s="444" t="s">
        <v>6778</v>
      </c>
      <c r="E4449" s="508"/>
      <c r="F4449" s="508"/>
    </row>
    <row r="4450" spans="1:6" x14ac:dyDescent="0.25">
      <c r="A4450" s="508"/>
      <c r="B4450" s="508"/>
      <c r="C4450" s="508"/>
      <c r="D4450" s="444" t="s">
        <v>6778</v>
      </c>
      <c r="E4450" s="508"/>
      <c r="F4450" s="508"/>
    </row>
    <row r="4451" spans="1:6" x14ac:dyDescent="0.25">
      <c r="A4451" s="508"/>
      <c r="B4451" s="508"/>
      <c r="C4451" s="508"/>
      <c r="D4451" s="444" t="s">
        <v>6778</v>
      </c>
      <c r="E4451" s="508"/>
      <c r="F4451" s="508"/>
    </row>
    <row r="4452" spans="1:6" x14ac:dyDescent="0.25">
      <c r="A4452" s="508"/>
      <c r="B4452" s="508"/>
      <c r="C4452" s="508"/>
      <c r="D4452" s="444" t="s">
        <v>6778</v>
      </c>
      <c r="E4452" s="508"/>
      <c r="F4452" s="508"/>
    </row>
    <row r="4453" spans="1:6" x14ac:dyDescent="0.25">
      <c r="A4453" s="508"/>
      <c r="B4453" s="508"/>
      <c r="C4453" s="508"/>
      <c r="D4453" s="444" t="s">
        <v>6778</v>
      </c>
      <c r="E4453" s="508"/>
      <c r="F4453" s="508"/>
    </row>
    <row r="4454" spans="1:6" x14ac:dyDescent="0.25">
      <c r="A4454" s="508"/>
      <c r="B4454" s="508"/>
      <c r="C4454" s="508"/>
      <c r="D4454" s="444" t="s">
        <v>6778</v>
      </c>
      <c r="E4454" s="508"/>
      <c r="F4454" s="508"/>
    </row>
    <row r="4455" spans="1:6" x14ac:dyDescent="0.25">
      <c r="A4455" s="508"/>
      <c r="B4455" s="508"/>
      <c r="C4455" s="508"/>
      <c r="D4455" s="444" t="s">
        <v>6778</v>
      </c>
      <c r="E4455" s="508"/>
      <c r="F4455" s="508"/>
    </row>
    <row r="4456" spans="1:6" x14ac:dyDescent="0.25">
      <c r="A4456" s="508"/>
      <c r="B4456" s="508"/>
      <c r="C4456" s="508"/>
      <c r="D4456" s="444" t="s">
        <v>6778</v>
      </c>
      <c r="E4456" s="508"/>
      <c r="F4456" s="508"/>
    </row>
    <row r="4457" spans="1:6" x14ac:dyDescent="0.25">
      <c r="A4457" s="508"/>
      <c r="B4457" s="508"/>
      <c r="C4457" s="508"/>
      <c r="D4457" s="444" t="s">
        <v>6778</v>
      </c>
      <c r="E4457" s="508"/>
      <c r="F4457" s="508"/>
    </row>
    <row r="4458" spans="1:6" x14ac:dyDescent="0.25">
      <c r="A4458" s="508"/>
      <c r="B4458" s="508"/>
      <c r="C4458" s="508"/>
      <c r="D4458" s="444" t="s">
        <v>6778</v>
      </c>
      <c r="E4458" s="508"/>
      <c r="F4458" s="508"/>
    </row>
    <row r="4459" spans="1:6" x14ac:dyDescent="0.25">
      <c r="A4459" s="508"/>
      <c r="B4459" s="508"/>
      <c r="C4459" s="508"/>
      <c r="D4459" s="444" t="s">
        <v>6778</v>
      </c>
      <c r="E4459" s="508"/>
      <c r="F4459" s="508"/>
    </row>
    <row r="4460" spans="1:6" x14ac:dyDescent="0.25">
      <c r="A4460" s="508"/>
      <c r="B4460" s="508"/>
      <c r="C4460" s="508"/>
      <c r="D4460" s="444" t="s">
        <v>6778</v>
      </c>
      <c r="E4460" s="508"/>
      <c r="F4460" s="508"/>
    </row>
    <row r="4461" spans="1:6" x14ac:dyDescent="0.25">
      <c r="A4461" s="508"/>
      <c r="B4461" s="508"/>
      <c r="C4461" s="508"/>
      <c r="D4461" s="444" t="s">
        <v>6778</v>
      </c>
      <c r="E4461" s="508"/>
      <c r="F4461" s="508"/>
    </row>
    <row r="4462" spans="1:6" x14ac:dyDescent="0.25">
      <c r="A4462" s="508"/>
      <c r="B4462" s="508"/>
      <c r="C4462" s="508"/>
      <c r="D4462" s="444" t="s">
        <v>6778</v>
      </c>
      <c r="E4462" s="508"/>
      <c r="F4462" s="508"/>
    </row>
    <row r="4463" spans="1:6" x14ac:dyDescent="0.25">
      <c r="A4463" s="508"/>
      <c r="B4463" s="508"/>
      <c r="C4463" s="508"/>
      <c r="D4463" s="444" t="s">
        <v>6778</v>
      </c>
      <c r="E4463" s="508"/>
      <c r="F4463" s="508"/>
    </row>
    <row r="4464" spans="1:6" x14ac:dyDescent="0.25">
      <c r="A4464" s="508"/>
      <c r="B4464" s="508"/>
      <c r="C4464" s="508"/>
      <c r="D4464" s="444" t="s">
        <v>6778</v>
      </c>
      <c r="E4464" s="508"/>
      <c r="F4464" s="508"/>
    </row>
    <row r="4465" spans="1:6" x14ac:dyDescent="0.25">
      <c r="A4465" s="508"/>
      <c r="B4465" s="508"/>
      <c r="C4465" s="508"/>
      <c r="D4465" s="444" t="s">
        <v>6778</v>
      </c>
      <c r="E4465" s="508"/>
      <c r="F4465" s="508"/>
    </row>
    <row r="4466" spans="1:6" x14ac:dyDescent="0.25">
      <c r="A4466" s="508"/>
      <c r="B4466" s="508"/>
      <c r="C4466" s="508"/>
      <c r="D4466" s="444" t="s">
        <v>6778</v>
      </c>
      <c r="E4466" s="508"/>
      <c r="F4466" s="508"/>
    </row>
    <row r="4467" spans="1:6" x14ac:dyDescent="0.25">
      <c r="A4467" s="508"/>
      <c r="B4467" s="508"/>
      <c r="C4467" s="508"/>
      <c r="D4467" s="444" t="s">
        <v>6778</v>
      </c>
      <c r="E4467" s="508"/>
      <c r="F4467" s="508"/>
    </row>
    <row r="4468" spans="1:6" x14ac:dyDescent="0.25">
      <c r="A4468" s="508"/>
      <c r="B4468" s="508"/>
      <c r="C4468" s="508"/>
      <c r="D4468" s="444" t="s">
        <v>6778</v>
      </c>
      <c r="E4468" s="508"/>
      <c r="F4468" s="508"/>
    </row>
    <row r="4469" spans="1:6" x14ac:dyDescent="0.25">
      <c r="A4469" s="508"/>
      <c r="B4469" s="508"/>
      <c r="C4469" s="508"/>
      <c r="D4469" s="444" t="s">
        <v>6778</v>
      </c>
      <c r="E4469" s="508"/>
      <c r="F4469" s="508"/>
    </row>
    <row r="4470" spans="1:6" x14ac:dyDescent="0.25">
      <c r="A4470" s="508"/>
      <c r="B4470" s="508"/>
      <c r="C4470" s="508"/>
      <c r="D4470" s="444" t="s">
        <v>6778</v>
      </c>
      <c r="E4470" s="508"/>
      <c r="F4470" s="508"/>
    </row>
    <row r="4471" spans="1:6" x14ac:dyDescent="0.25">
      <c r="A4471" s="508"/>
      <c r="B4471" s="508"/>
      <c r="C4471" s="508"/>
      <c r="D4471" s="444" t="s">
        <v>6778</v>
      </c>
      <c r="E4471" s="508"/>
      <c r="F4471" s="508"/>
    </row>
    <row r="4472" spans="1:6" x14ac:dyDescent="0.25">
      <c r="A4472" s="508"/>
      <c r="B4472" s="508"/>
      <c r="C4472" s="508"/>
      <c r="D4472" s="444" t="s">
        <v>6778</v>
      </c>
      <c r="E4472" s="508"/>
      <c r="F4472" s="508"/>
    </row>
    <row r="4473" spans="1:6" x14ac:dyDescent="0.25">
      <c r="A4473" s="508"/>
      <c r="B4473" s="508"/>
      <c r="C4473" s="508"/>
      <c r="D4473" s="444" t="s">
        <v>6778</v>
      </c>
      <c r="E4473" s="508"/>
      <c r="F4473" s="508"/>
    </row>
    <row r="4474" spans="1:6" x14ac:dyDescent="0.25">
      <c r="A4474" s="508"/>
      <c r="B4474" s="508"/>
      <c r="C4474" s="508"/>
      <c r="D4474" s="444" t="s">
        <v>6778</v>
      </c>
      <c r="E4474" s="508"/>
      <c r="F4474" s="508"/>
    </row>
    <row r="4475" spans="1:6" x14ac:dyDescent="0.25">
      <c r="A4475" s="508"/>
      <c r="B4475" s="508"/>
      <c r="C4475" s="508"/>
      <c r="D4475" s="444" t="s">
        <v>6778</v>
      </c>
      <c r="E4475" s="508"/>
      <c r="F4475" s="508"/>
    </row>
    <row r="4476" spans="1:6" x14ac:dyDescent="0.25">
      <c r="A4476" s="508"/>
      <c r="B4476" s="508"/>
      <c r="C4476" s="508"/>
      <c r="D4476" s="444" t="s">
        <v>6778</v>
      </c>
      <c r="E4476" s="508"/>
      <c r="F4476" s="508"/>
    </row>
    <row r="4477" spans="1:6" x14ac:dyDescent="0.25">
      <c r="A4477" s="508"/>
      <c r="B4477" s="508"/>
      <c r="C4477" s="508"/>
      <c r="D4477" s="444" t="s">
        <v>6778</v>
      </c>
      <c r="E4477" s="508"/>
      <c r="F4477" s="508"/>
    </row>
    <row r="4478" spans="1:6" x14ac:dyDescent="0.25">
      <c r="A4478" s="508"/>
      <c r="B4478" s="508"/>
      <c r="C4478" s="508"/>
      <c r="D4478" s="444" t="s">
        <v>6778</v>
      </c>
      <c r="E4478" s="508"/>
      <c r="F4478" s="508"/>
    </row>
    <row r="4479" spans="1:6" x14ac:dyDescent="0.25">
      <c r="A4479" s="508"/>
      <c r="B4479" s="508"/>
      <c r="C4479" s="508"/>
      <c r="D4479" s="444" t="s">
        <v>6778</v>
      </c>
      <c r="E4479" s="508"/>
      <c r="F4479" s="508"/>
    </row>
    <row r="4480" spans="1:6" x14ac:dyDescent="0.25">
      <c r="A4480" s="508"/>
      <c r="B4480" s="508"/>
      <c r="C4480" s="508"/>
      <c r="D4480" s="444" t="s">
        <v>6778</v>
      </c>
      <c r="E4480" s="508"/>
      <c r="F4480" s="508"/>
    </row>
    <row r="4481" spans="1:6" x14ac:dyDescent="0.25">
      <c r="A4481" s="508"/>
      <c r="B4481" s="508"/>
      <c r="C4481" s="508"/>
      <c r="D4481" s="444" t="s">
        <v>6778</v>
      </c>
      <c r="E4481" s="508"/>
      <c r="F4481" s="508"/>
    </row>
    <row r="4482" spans="1:6" x14ac:dyDescent="0.25">
      <c r="A4482" s="508"/>
      <c r="B4482" s="508"/>
      <c r="C4482" s="508"/>
      <c r="D4482" s="444" t="s">
        <v>6778</v>
      </c>
      <c r="E4482" s="508"/>
      <c r="F4482" s="508"/>
    </row>
    <row r="4483" spans="1:6" x14ac:dyDescent="0.25">
      <c r="A4483" s="508"/>
      <c r="B4483" s="508"/>
      <c r="C4483" s="508"/>
      <c r="D4483" s="444" t="s">
        <v>6778</v>
      </c>
      <c r="E4483" s="508"/>
      <c r="F4483" s="508"/>
    </row>
    <row r="4484" spans="1:6" x14ac:dyDescent="0.25">
      <c r="A4484" s="508"/>
      <c r="B4484" s="508"/>
      <c r="C4484" s="508"/>
      <c r="D4484" s="444" t="s">
        <v>6778</v>
      </c>
      <c r="E4484" s="508"/>
      <c r="F4484" s="508"/>
    </row>
    <row r="4485" spans="1:6" x14ac:dyDescent="0.25">
      <c r="A4485" s="508"/>
      <c r="B4485" s="508"/>
      <c r="C4485" s="508"/>
      <c r="D4485" s="444" t="s">
        <v>6778</v>
      </c>
      <c r="E4485" s="508"/>
      <c r="F4485" s="508"/>
    </row>
    <row r="4486" spans="1:6" x14ac:dyDescent="0.25">
      <c r="A4486" s="508"/>
      <c r="B4486" s="508"/>
      <c r="C4486" s="508"/>
      <c r="D4486" s="444" t="s">
        <v>6778</v>
      </c>
      <c r="E4486" s="508"/>
      <c r="F4486" s="508"/>
    </row>
    <row r="4487" spans="1:6" x14ac:dyDescent="0.25">
      <c r="A4487" s="508"/>
      <c r="B4487" s="508"/>
      <c r="C4487" s="508"/>
      <c r="D4487" s="444" t="s">
        <v>6778</v>
      </c>
      <c r="E4487" s="508"/>
      <c r="F4487" s="508"/>
    </row>
    <row r="4488" spans="1:6" x14ac:dyDescent="0.25">
      <c r="A4488" s="508"/>
      <c r="B4488" s="508"/>
      <c r="C4488" s="508"/>
      <c r="D4488" s="444" t="s">
        <v>6778</v>
      </c>
      <c r="E4488" s="508"/>
      <c r="F4488" s="508"/>
    </row>
    <row r="4489" spans="1:6" x14ac:dyDescent="0.25">
      <c r="A4489" s="508"/>
      <c r="B4489" s="508"/>
      <c r="C4489" s="508"/>
      <c r="D4489" s="444" t="s">
        <v>6778</v>
      </c>
      <c r="E4489" s="508"/>
      <c r="F4489" s="508"/>
    </row>
    <row r="4490" spans="1:6" x14ac:dyDescent="0.25">
      <c r="A4490" s="508"/>
      <c r="B4490" s="508"/>
      <c r="C4490" s="508"/>
      <c r="D4490" s="444" t="s">
        <v>6778</v>
      </c>
      <c r="E4490" s="508"/>
      <c r="F4490" s="508"/>
    </row>
    <row r="4491" spans="1:6" x14ac:dyDescent="0.25">
      <c r="A4491" s="508"/>
      <c r="B4491" s="508"/>
      <c r="C4491" s="508"/>
      <c r="D4491" s="444" t="s">
        <v>6778</v>
      </c>
      <c r="E4491" s="508"/>
      <c r="F4491" s="508"/>
    </row>
    <row r="4492" spans="1:6" x14ac:dyDescent="0.25">
      <c r="A4492" s="508"/>
      <c r="B4492" s="508"/>
      <c r="C4492" s="508"/>
      <c r="D4492" s="444" t="s">
        <v>6778</v>
      </c>
      <c r="E4492" s="508"/>
      <c r="F4492" s="508"/>
    </row>
    <row r="4493" spans="1:6" x14ac:dyDescent="0.25">
      <c r="A4493" s="508"/>
      <c r="B4493" s="508"/>
      <c r="C4493" s="508"/>
      <c r="D4493" s="444" t="s">
        <v>6778</v>
      </c>
      <c r="E4493" s="508"/>
      <c r="F4493" s="508"/>
    </row>
    <row r="4494" spans="1:6" x14ac:dyDescent="0.25">
      <c r="A4494" s="508"/>
      <c r="B4494" s="508"/>
      <c r="C4494" s="508"/>
      <c r="D4494" s="444" t="s">
        <v>6778</v>
      </c>
      <c r="E4494" s="508"/>
      <c r="F4494" s="508"/>
    </row>
    <row r="4495" spans="1:6" x14ac:dyDescent="0.25">
      <c r="A4495" s="508"/>
      <c r="B4495" s="508"/>
      <c r="C4495" s="508"/>
      <c r="D4495" s="444" t="s">
        <v>6778</v>
      </c>
      <c r="E4495" s="508"/>
      <c r="F4495" s="508"/>
    </row>
    <row r="4496" spans="1:6" x14ac:dyDescent="0.25">
      <c r="A4496" s="508"/>
      <c r="B4496" s="508"/>
      <c r="C4496" s="508"/>
      <c r="D4496" s="444" t="s">
        <v>6778</v>
      </c>
      <c r="E4496" s="508"/>
      <c r="F4496" s="508"/>
    </row>
    <row r="4497" spans="1:6" x14ac:dyDescent="0.25">
      <c r="A4497" s="508"/>
      <c r="B4497" s="508"/>
      <c r="C4497" s="508"/>
      <c r="D4497" s="444" t="s">
        <v>6778</v>
      </c>
      <c r="E4497" s="508"/>
      <c r="F4497" s="508"/>
    </row>
    <row r="4498" spans="1:6" x14ac:dyDescent="0.25">
      <c r="A4498" s="508"/>
      <c r="B4498" s="508"/>
      <c r="C4498" s="508"/>
      <c r="D4498" s="444" t="s">
        <v>6778</v>
      </c>
      <c r="E4498" s="508"/>
      <c r="F4498" s="508"/>
    </row>
    <row r="4499" spans="1:6" x14ac:dyDescent="0.25">
      <c r="A4499" s="508"/>
      <c r="B4499" s="508"/>
      <c r="C4499" s="508"/>
      <c r="D4499" s="444" t="s">
        <v>6778</v>
      </c>
      <c r="E4499" s="508"/>
      <c r="F4499" s="508"/>
    </row>
    <row r="4500" spans="1:6" x14ac:dyDescent="0.25">
      <c r="A4500" s="508"/>
      <c r="B4500" s="508"/>
      <c r="C4500" s="508"/>
      <c r="D4500" s="444" t="s">
        <v>6778</v>
      </c>
      <c r="E4500" s="508"/>
      <c r="F4500" s="508"/>
    </row>
    <row r="4501" spans="1:6" x14ac:dyDescent="0.25">
      <c r="A4501" s="508"/>
      <c r="B4501" s="508"/>
      <c r="C4501" s="508"/>
      <c r="D4501" s="444" t="s">
        <v>6778</v>
      </c>
      <c r="E4501" s="508"/>
      <c r="F4501" s="508"/>
    </row>
    <row r="4502" spans="1:6" x14ac:dyDescent="0.25">
      <c r="A4502" s="508"/>
      <c r="B4502" s="508"/>
      <c r="C4502" s="508"/>
      <c r="D4502" s="444" t="s">
        <v>6778</v>
      </c>
      <c r="E4502" s="508"/>
      <c r="F4502" s="508"/>
    </row>
    <row r="4503" spans="1:6" x14ac:dyDescent="0.25">
      <c r="A4503" s="508"/>
      <c r="B4503" s="508"/>
      <c r="C4503" s="508"/>
      <c r="D4503" s="444" t="s">
        <v>6778</v>
      </c>
      <c r="E4503" s="508"/>
      <c r="F4503" s="508"/>
    </row>
    <row r="4504" spans="1:6" x14ac:dyDescent="0.25">
      <c r="A4504" s="508"/>
      <c r="B4504" s="508"/>
      <c r="C4504" s="508"/>
      <c r="D4504" s="444" t="s">
        <v>6778</v>
      </c>
      <c r="E4504" s="508"/>
      <c r="F4504" s="508"/>
    </row>
    <row r="4505" spans="1:6" x14ac:dyDescent="0.25">
      <c r="A4505" s="508"/>
      <c r="B4505" s="508"/>
      <c r="C4505" s="508"/>
      <c r="D4505" s="444" t="s">
        <v>6778</v>
      </c>
      <c r="E4505" s="508"/>
      <c r="F4505" s="508"/>
    </row>
    <row r="4506" spans="1:6" x14ac:dyDescent="0.25">
      <c r="A4506" s="508"/>
      <c r="B4506" s="508"/>
      <c r="C4506" s="508"/>
      <c r="D4506" s="444" t="s">
        <v>6778</v>
      </c>
      <c r="E4506" s="508"/>
      <c r="F4506" s="508"/>
    </row>
    <row r="4507" spans="1:6" x14ac:dyDescent="0.25">
      <c r="A4507" s="508"/>
      <c r="B4507" s="508"/>
      <c r="C4507" s="508"/>
      <c r="D4507" s="444" t="s">
        <v>6778</v>
      </c>
      <c r="E4507" s="508"/>
      <c r="F4507" s="508"/>
    </row>
    <row r="4508" spans="1:6" x14ac:dyDescent="0.25">
      <c r="A4508" s="508"/>
      <c r="B4508" s="508"/>
      <c r="C4508" s="508"/>
      <c r="D4508" s="444" t="s">
        <v>6778</v>
      </c>
      <c r="E4508" s="508"/>
      <c r="F4508" s="508"/>
    </row>
    <row r="4509" spans="1:6" x14ac:dyDescent="0.25">
      <c r="A4509" s="508"/>
      <c r="B4509" s="508"/>
      <c r="C4509" s="508"/>
      <c r="D4509" s="444" t="s">
        <v>6778</v>
      </c>
      <c r="E4509" s="508"/>
      <c r="F4509" s="508"/>
    </row>
    <row r="4510" spans="1:6" x14ac:dyDescent="0.25">
      <c r="A4510" s="508"/>
      <c r="B4510" s="508"/>
      <c r="C4510" s="508"/>
      <c r="D4510" s="444" t="s">
        <v>6778</v>
      </c>
      <c r="E4510" s="508"/>
      <c r="F4510" s="508"/>
    </row>
    <row r="4511" spans="1:6" x14ac:dyDescent="0.25">
      <c r="A4511" s="508"/>
      <c r="B4511" s="508"/>
      <c r="C4511" s="508"/>
      <c r="D4511" s="444" t="s">
        <v>6778</v>
      </c>
      <c r="E4511" s="508"/>
      <c r="F4511" s="508"/>
    </row>
    <row r="4512" spans="1:6" x14ac:dyDescent="0.25">
      <c r="A4512" s="508"/>
      <c r="B4512" s="508"/>
      <c r="C4512" s="508"/>
      <c r="D4512" s="444" t="s">
        <v>6778</v>
      </c>
      <c r="E4512" s="508"/>
      <c r="F4512" s="508"/>
    </row>
    <row r="4513" spans="1:6" x14ac:dyDescent="0.25">
      <c r="A4513" s="508"/>
      <c r="B4513" s="508"/>
      <c r="C4513" s="508"/>
      <c r="D4513" s="444" t="s">
        <v>6778</v>
      </c>
      <c r="E4513" s="508"/>
      <c r="F4513" s="508"/>
    </row>
    <row r="4514" spans="1:6" x14ac:dyDescent="0.25">
      <c r="A4514" s="508"/>
      <c r="B4514" s="508"/>
      <c r="C4514" s="508"/>
      <c r="D4514" s="444" t="s">
        <v>6778</v>
      </c>
      <c r="E4514" s="508"/>
      <c r="F4514" s="508"/>
    </row>
    <row r="4515" spans="1:6" x14ac:dyDescent="0.25">
      <c r="A4515" s="508"/>
      <c r="B4515" s="508"/>
      <c r="C4515" s="508"/>
      <c r="D4515" s="444" t="s">
        <v>6778</v>
      </c>
      <c r="E4515" s="508"/>
      <c r="F4515" s="508"/>
    </row>
    <row r="4516" spans="1:6" x14ac:dyDescent="0.25">
      <c r="A4516" s="508"/>
      <c r="B4516" s="508"/>
      <c r="C4516" s="508"/>
      <c r="D4516" s="444" t="s">
        <v>6778</v>
      </c>
      <c r="E4516" s="508"/>
      <c r="F4516" s="508"/>
    </row>
    <row r="4517" spans="1:6" x14ac:dyDescent="0.25">
      <c r="A4517" s="508"/>
      <c r="B4517" s="508"/>
      <c r="C4517" s="508"/>
      <c r="D4517" s="444" t="s">
        <v>6778</v>
      </c>
      <c r="E4517" s="508"/>
      <c r="F4517" s="508"/>
    </row>
    <row r="4518" spans="1:6" x14ac:dyDescent="0.25">
      <c r="A4518" s="508"/>
      <c r="B4518" s="508"/>
      <c r="C4518" s="508"/>
      <c r="D4518" s="444" t="s">
        <v>6778</v>
      </c>
      <c r="E4518" s="508"/>
      <c r="F4518" s="508"/>
    </row>
    <row r="4519" spans="1:6" x14ac:dyDescent="0.25">
      <c r="A4519" s="508"/>
      <c r="B4519" s="508"/>
      <c r="C4519" s="508"/>
      <c r="D4519" s="444" t="s">
        <v>6778</v>
      </c>
      <c r="E4519" s="508"/>
      <c r="F4519" s="508"/>
    </row>
    <row r="4520" spans="1:6" x14ac:dyDescent="0.25">
      <c r="A4520" s="508"/>
      <c r="B4520" s="508"/>
      <c r="C4520" s="508"/>
      <c r="D4520" s="444" t="s">
        <v>6778</v>
      </c>
      <c r="E4520" s="508"/>
      <c r="F4520" s="508"/>
    </row>
    <row r="4521" spans="1:6" x14ac:dyDescent="0.25">
      <c r="A4521" s="508"/>
      <c r="B4521" s="508"/>
      <c r="C4521" s="508"/>
      <c r="D4521" s="444" t="s">
        <v>6778</v>
      </c>
      <c r="E4521" s="508"/>
      <c r="F4521" s="508"/>
    </row>
    <row r="4522" spans="1:6" x14ac:dyDescent="0.25">
      <c r="A4522" s="508"/>
      <c r="B4522" s="508"/>
      <c r="C4522" s="508"/>
      <c r="D4522" s="444" t="s">
        <v>6778</v>
      </c>
      <c r="E4522" s="508"/>
      <c r="F4522" s="508"/>
    </row>
    <row r="4523" spans="1:6" x14ac:dyDescent="0.25">
      <c r="A4523" s="508"/>
      <c r="B4523" s="508"/>
      <c r="C4523" s="508"/>
      <c r="D4523" s="444" t="s">
        <v>6778</v>
      </c>
      <c r="E4523" s="508"/>
      <c r="F4523" s="508"/>
    </row>
    <row r="4524" spans="1:6" x14ac:dyDescent="0.25">
      <c r="A4524" s="508"/>
      <c r="B4524" s="508"/>
      <c r="C4524" s="508"/>
      <c r="D4524" s="444" t="s">
        <v>6778</v>
      </c>
      <c r="E4524" s="508"/>
      <c r="F4524" s="508"/>
    </row>
    <row r="4525" spans="1:6" x14ac:dyDescent="0.25">
      <c r="A4525" s="508"/>
      <c r="B4525" s="508"/>
      <c r="C4525" s="508"/>
      <c r="D4525" s="444" t="s">
        <v>6778</v>
      </c>
      <c r="E4525" s="508"/>
      <c r="F4525" s="508"/>
    </row>
    <row r="4526" spans="1:6" x14ac:dyDescent="0.25">
      <c r="A4526" s="508"/>
      <c r="B4526" s="508"/>
      <c r="C4526" s="508"/>
      <c r="D4526" s="444" t="s">
        <v>6778</v>
      </c>
      <c r="E4526" s="508"/>
      <c r="F4526" s="508"/>
    </row>
    <row r="4527" spans="1:6" x14ac:dyDescent="0.25">
      <c r="A4527" s="508"/>
      <c r="B4527" s="508"/>
      <c r="C4527" s="508"/>
      <c r="D4527" s="444" t="s">
        <v>6778</v>
      </c>
      <c r="E4527" s="508"/>
      <c r="F4527" s="508"/>
    </row>
    <row r="4528" spans="1:6" x14ac:dyDescent="0.25">
      <c r="A4528" s="508"/>
      <c r="B4528" s="508"/>
      <c r="C4528" s="508"/>
      <c r="D4528" s="444" t="s">
        <v>6778</v>
      </c>
      <c r="E4528" s="508"/>
      <c r="F4528" s="508"/>
    </row>
    <row r="4529" spans="1:6" x14ac:dyDescent="0.25">
      <c r="A4529" s="508"/>
      <c r="B4529" s="508"/>
      <c r="C4529" s="508"/>
      <c r="D4529" s="444" t="s">
        <v>6778</v>
      </c>
      <c r="E4529" s="508"/>
      <c r="F4529" s="508"/>
    </row>
    <row r="4530" spans="1:6" x14ac:dyDescent="0.25">
      <c r="A4530" s="508"/>
      <c r="B4530" s="508"/>
      <c r="C4530" s="508"/>
      <c r="D4530" s="444" t="s">
        <v>6778</v>
      </c>
      <c r="E4530" s="508"/>
      <c r="F4530" s="508"/>
    </row>
    <row r="4531" spans="1:6" x14ac:dyDescent="0.25">
      <c r="A4531" s="508"/>
      <c r="B4531" s="508"/>
      <c r="C4531" s="508"/>
      <c r="D4531" s="444" t="s">
        <v>6778</v>
      </c>
      <c r="E4531" s="508"/>
      <c r="F4531" s="508"/>
    </row>
    <row r="4532" spans="1:6" x14ac:dyDescent="0.25">
      <c r="A4532" s="508"/>
      <c r="B4532" s="508"/>
      <c r="C4532" s="508"/>
      <c r="D4532" s="444" t="s">
        <v>6778</v>
      </c>
      <c r="E4532" s="508"/>
      <c r="F4532" s="508"/>
    </row>
    <row r="4533" spans="1:6" x14ac:dyDescent="0.25">
      <c r="A4533" s="508"/>
      <c r="B4533" s="508"/>
      <c r="C4533" s="508"/>
      <c r="D4533" s="444" t="s">
        <v>6778</v>
      </c>
      <c r="E4533" s="508"/>
      <c r="F4533" s="508"/>
    </row>
    <row r="4534" spans="1:6" x14ac:dyDescent="0.25">
      <c r="A4534" s="508"/>
      <c r="B4534" s="508"/>
      <c r="C4534" s="508"/>
      <c r="D4534" s="444" t="s">
        <v>6778</v>
      </c>
      <c r="E4534" s="508"/>
      <c r="F4534" s="508"/>
    </row>
    <row r="4535" spans="1:6" x14ac:dyDescent="0.25">
      <c r="A4535" s="508"/>
      <c r="B4535" s="508"/>
      <c r="C4535" s="508"/>
      <c r="D4535" s="444" t="s">
        <v>6778</v>
      </c>
      <c r="E4535" s="508"/>
      <c r="F4535" s="508"/>
    </row>
    <row r="4536" spans="1:6" x14ac:dyDescent="0.25">
      <c r="A4536" s="508"/>
      <c r="B4536" s="508"/>
      <c r="C4536" s="508"/>
      <c r="D4536" s="444" t="s">
        <v>6778</v>
      </c>
      <c r="E4536" s="508"/>
      <c r="F4536" s="508"/>
    </row>
    <row r="4537" spans="1:6" x14ac:dyDescent="0.25">
      <c r="A4537" s="508"/>
      <c r="B4537" s="508"/>
      <c r="C4537" s="508"/>
      <c r="D4537" s="444" t="s">
        <v>6778</v>
      </c>
      <c r="E4537" s="508"/>
      <c r="F4537" s="508"/>
    </row>
    <row r="4538" spans="1:6" x14ac:dyDescent="0.25">
      <c r="A4538" s="508"/>
      <c r="B4538" s="508"/>
      <c r="C4538" s="508"/>
      <c r="D4538" s="444" t="s">
        <v>6778</v>
      </c>
      <c r="E4538" s="508"/>
      <c r="F4538" s="508"/>
    </row>
    <row r="4539" spans="1:6" x14ac:dyDescent="0.25">
      <c r="A4539" s="508"/>
      <c r="B4539" s="508"/>
      <c r="C4539" s="508"/>
      <c r="D4539" s="444" t="s">
        <v>6778</v>
      </c>
      <c r="E4539" s="508"/>
      <c r="F4539" s="508"/>
    </row>
    <row r="4540" spans="1:6" x14ac:dyDescent="0.25">
      <c r="A4540" s="508"/>
      <c r="B4540" s="508"/>
      <c r="C4540" s="508"/>
      <c r="D4540" s="444" t="s">
        <v>6778</v>
      </c>
      <c r="E4540" s="508"/>
      <c r="F4540" s="508"/>
    </row>
    <row r="4541" spans="1:6" x14ac:dyDescent="0.25">
      <c r="A4541" s="508"/>
      <c r="B4541" s="508"/>
      <c r="C4541" s="508"/>
      <c r="D4541" s="444" t="s">
        <v>6778</v>
      </c>
      <c r="E4541" s="508"/>
      <c r="F4541" s="508"/>
    </row>
    <row r="4542" spans="1:6" x14ac:dyDescent="0.25">
      <c r="A4542" s="508"/>
      <c r="B4542" s="508"/>
      <c r="C4542" s="508"/>
      <c r="D4542" s="444" t="s">
        <v>6778</v>
      </c>
      <c r="E4542" s="508"/>
      <c r="F4542" s="508"/>
    </row>
    <row r="4543" spans="1:6" x14ac:dyDescent="0.25">
      <c r="A4543" s="508"/>
      <c r="B4543" s="508"/>
      <c r="C4543" s="508"/>
      <c r="D4543" s="444" t="s">
        <v>6778</v>
      </c>
      <c r="E4543" s="508"/>
      <c r="F4543" s="508"/>
    </row>
    <row r="4544" spans="1:6" x14ac:dyDescent="0.25">
      <c r="A4544" s="508"/>
      <c r="B4544" s="508"/>
      <c r="C4544" s="508"/>
      <c r="D4544" s="444" t="s">
        <v>6778</v>
      </c>
      <c r="E4544" s="508"/>
      <c r="F4544" s="508"/>
    </row>
    <row r="4545" spans="1:6" x14ac:dyDescent="0.25">
      <c r="A4545" s="508"/>
      <c r="B4545" s="508"/>
      <c r="C4545" s="508"/>
      <c r="D4545" s="444" t="s">
        <v>6778</v>
      </c>
      <c r="E4545" s="508"/>
      <c r="F4545" s="508"/>
    </row>
    <row r="4546" spans="1:6" x14ac:dyDescent="0.25">
      <c r="A4546" s="508"/>
      <c r="B4546" s="508"/>
      <c r="C4546" s="508"/>
      <c r="D4546" s="444" t="s">
        <v>6778</v>
      </c>
      <c r="E4546" s="508"/>
      <c r="F4546" s="508"/>
    </row>
    <row r="4547" spans="1:6" x14ac:dyDescent="0.25">
      <c r="A4547" s="508"/>
      <c r="B4547" s="508"/>
      <c r="C4547" s="508"/>
      <c r="D4547" s="444" t="s">
        <v>6778</v>
      </c>
      <c r="E4547" s="508"/>
      <c r="F4547" s="508"/>
    </row>
    <row r="4548" spans="1:6" x14ac:dyDescent="0.25">
      <c r="A4548" s="508"/>
      <c r="B4548" s="508"/>
      <c r="C4548" s="508"/>
      <c r="D4548" s="444" t="s">
        <v>6778</v>
      </c>
      <c r="E4548" s="508"/>
      <c r="F4548" s="508"/>
    </row>
    <row r="4549" spans="1:6" x14ac:dyDescent="0.25">
      <c r="A4549" s="508"/>
      <c r="B4549" s="508"/>
      <c r="C4549" s="508"/>
      <c r="D4549" s="444" t="s">
        <v>6778</v>
      </c>
      <c r="E4549" s="508"/>
      <c r="F4549" s="508"/>
    </row>
    <row r="4550" spans="1:6" x14ac:dyDescent="0.25">
      <c r="A4550" s="508"/>
      <c r="B4550" s="508"/>
      <c r="C4550" s="508"/>
      <c r="D4550" s="444" t="s">
        <v>6778</v>
      </c>
      <c r="E4550" s="508"/>
      <c r="F4550" s="508"/>
    </row>
    <row r="4551" spans="1:6" x14ac:dyDescent="0.25">
      <c r="A4551" s="508"/>
      <c r="B4551" s="508"/>
      <c r="C4551" s="508"/>
      <c r="D4551" s="444" t="s">
        <v>6778</v>
      </c>
      <c r="E4551" s="508"/>
      <c r="F4551" s="508"/>
    </row>
    <row r="4552" spans="1:6" x14ac:dyDescent="0.25">
      <c r="A4552" s="508"/>
      <c r="B4552" s="508"/>
      <c r="C4552" s="508"/>
      <c r="D4552" s="444" t="s">
        <v>6778</v>
      </c>
      <c r="E4552" s="508"/>
      <c r="F4552" s="508"/>
    </row>
    <row r="4553" spans="1:6" x14ac:dyDescent="0.25">
      <c r="A4553" s="508"/>
      <c r="B4553" s="508"/>
      <c r="C4553" s="508"/>
      <c r="D4553" s="444" t="s">
        <v>6778</v>
      </c>
      <c r="E4553" s="508"/>
      <c r="F4553" s="508"/>
    </row>
    <row r="4554" spans="1:6" x14ac:dyDescent="0.25">
      <c r="A4554" s="508"/>
      <c r="B4554" s="508"/>
      <c r="C4554" s="508"/>
      <c r="D4554" s="444" t="s">
        <v>6778</v>
      </c>
      <c r="E4554" s="508"/>
      <c r="F4554" s="508"/>
    </row>
    <row r="4555" spans="1:6" x14ac:dyDescent="0.25">
      <c r="A4555" s="508"/>
      <c r="B4555" s="508"/>
      <c r="C4555" s="508"/>
      <c r="D4555" s="444" t="s">
        <v>6778</v>
      </c>
      <c r="E4555" s="508"/>
      <c r="F4555" s="508"/>
    </row>
    <row r="4556" spans="1:6" x14ac:dyDescent="0.25">
      <c r="A4556" s="508"/>
      <c r="B4556" s="508"/>
      <c r="C4556" s="508"/>
      <c r="D4556" s="444" t="s">
        <v>6778</v>
      </c>
      <c r="E4556" s="508"/>
      <c r="F4556" s="508"/>
    </row>
    <row r="4557" spans="1:6" x14ac:dyDescent="0.25">
      <c r="A4557" s="508"/>
      <c r="B4557" s="508"/>
      <c r="C4557" s="508"/>
      <c r="D4557" s="444" t="s">
        <v>6778</v>
      </c>
      <c r="E4557" s="508"/>
      <c r="F4557" s="508"/>
    </row>
    <row r="4558" spans="1:6" x14ac:dyDescent="0.25">
      <c r="A4558" s="508"/>
      <c r="B4558" s="508"/>
      <c r="C4558" s="508"/>
      <c r="D4558" s="444" t="s">
        <v>6778</v>
      </c>
      <c r="E4558" s="508"/>
      <c r="F4558" s="508"/>
    </row>
    <row r="4559" spans="1:6" x14ac:dyDescent="0.25">
      <c r="A4559" s="508"/>
      <c r="B4559" s="508"/>
      <c r="C4559" s="508"/>
      <c r="D4559" s="444" t="s">
        <v>6778</v>
      </c>
      <c r="E4559" s="508"/>
      <c r="F4559" s="508"/>
    </row>
    <row r="4560" spans="1:6" x14ac:dyDescent="0.25">
      <c r="A4560" s="508"/>
      <c r="B4560" s="508"/>
      <c r="C4560" s="508"/>
      <c r="D4560" s="444" t="s">
        <v>6778</v>
      </c>
      <c r="E4560" s="508"/>
      <c r="F4560" s="508"/>
    </row>
    <row r="4561" spans="1:6" x14ac:dyDescent="0.25">
      <c r="A4561" s="508"/>
      <c r="B4561" s="508"/>
      <c r="C4561" s="508"/>
      <c r="D4561" s="444" t="s">
        <v>6778</v>
      </c>
      <c r="E4561" s="508"/>
      <c r="F4561" s="508"/>
    </row>
    <row r="4562" spans="1:6" x14ac:dyDescent="0.25">
      <c r="A4562" s="508"/>
      <c r="B4562" s="508"/>
      <c r="C4562" s="508"/>
      <c r="D4562" s="444" t="s">
        <v>6778</v>
      </c>
      <c r="E4562" s="508"/>
      <c r="F4562" s="508"/>
    </row>
    <row r="4563" spans="1:6" x14ac:dyDescent="0.25">
      <c r="A4563" s="508"/>
      <c r="B4563" s="508"/>
      <c r="C4563" s="508"/>
      <c r="D4563" s="444" t="s">
        <v>6778</v>
      </c>
      <c r="E4563" s="508"/>
      <c r="F4563" s="508"/>
    </row>
    <row r="4564" spans="1:6" x14ac:dyDescent="0.25">
      <c r="A4564" s="508"/>
      <c r="B4564" s="508"/>
      <c r="C4564" s="508"/>
      <c r="D4564" s="444" t="s">
        <v>6778</v>
      </c>
      <c r="E4564" s="508"/>
      <c r="F4564" s="508"/>
    </row>
    <row r="4565" spans="1:6" x14ac:dyDescent="0.25">
      <c r="A4565" s="508"/>
      <c r="B4565" s="508"/>
      <c r="C4565" s="508"/>
      <c r="D4565" s="444" t="s">
        <v>6778</v>
      </c>
      <c r="E4565" s="508"/>
      <c r="F4565" s="508"/>
    </row>
    <row r="4566" spans="1:6" x14ac:dyDescent="0.25">
      <c r="A4566" s="508"/>
      <c r="B4566" s="508"/>
      <c r="C4566" s="508"/>
      <c r="D4566" s="444" t="s">
        <v>6778</v>
      </c>
      <c r="E4566" s="508"/>
      <c r="F4566" s="508"/>
    </row>
    <row r="4567" spans="1:6" x14ac:dyDescent="0.25">
      <c r="A4567" s="508"/>
      <c r="B4567" s="508"/>
      <c r="C4567" s="508"/>
      <c r="D4567" s="444" t="s">
        <v>6778</v>
      </c>
      <c r="E4567" s="508"/>
      <c r="F4567" s="508"/>
    </row>
    <row r="4568" spans="1:6" x14ac:dyDescent="0.25">
      <c r="A4568" s="508"/>
      <c r="B4568" s="508"/>
      <c r="C4568" s="508"/>
      <c r="D4568" s="444" t="s">
        <v>6778</v>
      </c>
      <c r="E4568" s="508"/>
      <c r="F4568" s="508"/>
    </row>
    <row r="4569" spans="1:6" x14ac:dyDescent="0.25">
      <c r="A4569" s="508"/>
      <c r="B4569" s="508"/>
      <c r="C4569" s="508"/>
      <c r="D4569" s="444" t="s">
        <v>6778</v>
      </c>
      <c r="E4569" s="508"/>
      <c r="F4569" s="508"/>
    </row>
    <row r="4570" spans="1:6" x14ac:dyDescent="0.25">
      <c r="A4570" s="508"/>
      <c r="B4570" s="508"/>
      <c r="C4570" s="508"/>
      <c r="D4570" s="444" t="s">
        <v>6778</v>
      </c>
      <c r="E4570" s="508"/>
      <c r="F4570" s="508"/>
    </row>
    <row r="4571" spans="1:6" x14ac:dyDescent="0.25">
      <c r="A4571" s="508"/>
      <c r="B4571" s="508"/>
      <c r="C4571" s="508"/>
      <c r="D4571" s="444" t="s">
        <v>6778</v>
      </c>
      <c r="E4571" s="508"/>
      <c r="F4571" s="508"/>
    </row>
    <row r="4572" spans="1:6" x14ac:dyDescent="0.25">
      <c r="A4572" s="508"/>
      <c r="B4572" s="508"/>
      <c r="C4572" s="508"/>
      <c r="D4572" s="444" t="s">
        <v>6778</v>
      </c>
      <c r="E4572" s="508"/>
      <c r="F4572" s="508"/>
    </row>
    <row r="4573" spans="1:6" x14ac:dyDescent="0.25">
      <c r="A4573" s="508"/>
      <c r="B4573" s="508"/>
      <c r="C4573" s="508"/>
      <c r="D4573" s="444" t="s">
        <v>6778</v>
      </c>
      <c r="E4573" s="508"/>
      <c r="F4573" s="508"/>
    </row>
    <row r="4574" spans="1:6" x14ac:dyDescent="0.25">
      <c r="A4574" s="508"/>
      <c r="B4574" s="508"/>
      <c r="C4574" s="508"/>
      <c r="D4574" s="444" t="s">
        <v>6778</v>
      </c>
      <c r="E4574" s="508"/>
      <c r="F4574" s="508"/>
    </row>
    <row r="4575" spans="1:6" x14ac:dyDescent="0.25">
      <c r="A4575" s="508"/>
      <c r="B4575" s="508"/>
      <c r="C4575" s="508"/>
      <c r="D4575" s="444" t="s">
        <v>6778</v>
      </c>
      <c r="E4575" s="508"/>
      <c r="F4575" s="508"/>
    </row>
    <row r="4576" spans="1:6" x14ac:dyDescent="0.25">
      <c r="A4576" s="508"/>
      <c r="B4576" s="508"/>
      <c r="C4576" s="508"/>
      <c r="D4576" s="444" t="s">
        <v>6778</v>
      </c>
      <c r="E4576" s="508"/>
      <c r="F4576" s="508"/>
    </row>
    <row r="4577" spans="1:6" x14ac:dyDescent="0.25">
      <c r="A4577" s="508"/>
      <c r="B4577" s="508"/>
      <c r="C4577" s="508"/>
      <c r="D4577" s="444" t="s">
        <v>6778</v>
      </c>
      <c r="E4577" s="508"/>
      <c r="F4577" s="508"/>
    </row>
    <row r="4578" spans="1:6" x14ac:dyDescent="0.25">
      <c r="A4578" s="508"/>
      <c r="B4578" s="508"/>
      <c r="C4578" s="508"/>
      <c r="D4578" s="444" t="s">
        <v>6778</v>
      </c>
      <c r="E4578" s="508"/>
      <c r="F4578" s="508"/>
    </row>
    <row r="4579" spans="1:6" x14ac:dyDescent="0.25">
      <c r="A4579" s="508"/>
      <c r="B4579" s="508"/>
      <c r="C4579" s="508"/>
      <c r="D4579" s="444" t="s">
        <v>6778</v>
      </c>
      <c r="E4579" s="508"/>
      <c r="F4579" s="508"/>
    </row>
    <row r="4580" spans="1:6" x14ac:dyDescent="0.25">
      <c r="A4580" s="508"/>
      <c r="B4580" s="508"/>
      <c r="C4580" s="508"/>
      <c r="D4580" s="444" t="s">
        <v>6778</v>
      </c>
      <c r="E4580" s="508"/>
      <c r="F4580" s="508"/>
    </row>
    <row r="4581" spans="1:6" x14ac:dyDescent="0.25">
      <c r="A4581" s="508"/>
      <c r="B4581" s="508"/>
      <c r="C4581" s="508"/>
      <c r="D4581" s="444" t="s">
        <v>6778</v>
      </c>
      <c r="E4581" s="508"/>
      <c r="F4581" s="508"/>
    </row>
    <row r="4582" spans="1:6" x14ac:dyDescent="0.25">
      <c r="A4582" s="508"/>
      <c r="B4582" s="508"/>
      <c r="C4582" s="508"/>
      <c r="D4582" s="444" t="s">
        <v>6778</v>
      </c>
      <c r="E4582" s="508"/>
      <c r="F4582" s="508"/>
    </row>
    <row r="4583" spans="1:6" x14ac:dyDescent="0.25">
      <c r="A4583" s="508"/>
      <c r="B4583" s="508"/>
      <c r="C4583" s="508"/>
      <c r="D4583" s="444" t="s">
        <v>6778</v>
      </c>
      <c r="E4583" s="508"/>
      <c r="F4583" s="508"/>
    </row>
    <row r="4584" spans="1:6" x14ac:dyDescent="0.25">
      <c r="A4584" s="508"/>
      <c r="B4584" s="508"/>
      <c r="C4584" s="508"/>
      <c r="D4584" s="444" t="s">
        <v>6778</v>
      </c>
      <c r="E4584" s="508"/>
      <c r="F4584" s="508"/>
    </row>
    <row r="4585" spans="1:6" x14ac:dyDescent="0.25">
      <c r="A4585" s="508"/>
      <c r="B4585" s="508"/>
      <c r="C4585" s="508"/>
      <c r="D4585" s="444" t="s">
        <v>6778</v>
      </c>
      <c r="E4585" s="508"/>
      <c r="F4585" s="508"/>
    </row>
    <row r="4586" spans="1:6" x14ac:dyDescent="0.25">
      <c r="A4586" s="508"/>
      <c r="B4586" s="508"/>
      <c r="C4586" s="508"/>
      <c r="D4586" s="444" t="s">
        <v>6778</v>
      </c>
      <c r="E4586" s="508"/>
      <c r="F4586" s="508"/>
    </row>
    <row r="4587" spans="1:6" x14ac:dyDescent="0.25">
      <c r="A4587" s="508"/>
      <c r="B4587" s="508"/>
      <c r="C4587" s="508"/>
      <c r="D4587" s="444" t="s">
        <v>6778</v>
      </c>
      <c r="E4587" s="508"/>
      <c r="F4587" s="508"/>
    </row>
    <row r="4588" spans="1:6" x14ac:dyDescent="0.25">
      <c r="A4588" s="508"/>
      <c r="B4588" s="508"/>
      <c r="C4588" s="508"/>
      <c r="D4588" s="444" t="s">
        <v>6778</v>
      </c>
      <c r="E4588" s="508"/>
      <c r="F4588" s="508"/>
    </row>
    <row r="4589" spans="1:6" x14ac:dyDescent="0.25">
      <c r="A4589" s="508"/>
      <c r="B4589" s="508"/>
      <c r="C4589" s="508"/>
      <c r="D4589" s="444" t="s">
        <v>6778</v>
      </c>
      <c r="E4589" s="508"/>
      <c r="F4589" s="508"/>
    </row>
    <row r="4590" spans="1:6" x14ac:dyDescent="0.25">
      <c r="A4590" s="508"/>
      <c r="B4590" s="508"/>
      <c r="C4590" s="508"/>
      <c r="D4590" s="444" t="s">
        <v>6778</v>
      </c>
      <c r="E4590" s="508"/>
      <c r="F4590" s="508"/>
    </row>
    <row r="4591" spans="1:6" x14ac:dyDescent="0.25">
      <c r="A4591" s="508"/>
      <c r="B4591" s="508"/>
      <c r="C4591" s="508"/>
      <c r="D4591" s="444" t="s">
        <v>6778</v>
      </c>
      <c r="E4591" s="508"/>
      <c r="F4591" s="508"/>
    </row>
    <row r="4592" spans="1:6" x14ac:dyDescent="0.25">
      <c r="A4592" s="508"/>
      <c r="B4592" s="508"/>
      <c r="C4592" s="508"/>
      <c r="D4592" s="444" t="s">
        <v>6778</v>
      </c>
      <c r="E4592" s="508"/>
      <c r="F4592" s="508"/>
    </row>
    <row r="4593" spans="1:6" x14ac:dyDescent="0.25">
      <c r="A4593" s="508"/>
      <c r="B4593" s="508"/>
      <c r="C4593" s="508"/>
      <c r="D4593" s="444" t="s">
        <v>6778</v>
      </c>
      <c r="E4593" s="508"/>
      <c r="F4593" s="508"/>
    </row>
    <row r="4594" spans="1:6" x14ac:dyDescent="0.25">
      <c r="A4594" s="508"/>
      <c r="B4594" s="508"/>
      <c r="C4594" s="508"/>
      <c r="D4594" s="444" t="s">
        <v>6778</v>
      </c>
      <c r="E4594" s="508"/>
      <c r="F4594" s="508"/>
    </row>
    <row r="4595" spans="1:6" x14ac:dyDescent="0.25">
      <c r="A4595" s="508"/>
      <c r="B4595" s="508"/>
      <c r="C4595" s="508"/>
      <c r="D4595" s="444" t="s">
        <v>6778</v>
      </c>
      <c r="E4595" s="508"/>
      <c r="F4595" s="508"/>
    </row>
    <row r="4596" spans="1:6" x14ac:dyDescent="0.25">
      <c r="A4596" s="508"/>
      <c r="B4596" s="508"/>
      <c r="C4596" s="508"/>
      <c r="D4596" s="444" t="s">
        <v>6778</v>
      </c>
      <c r="E4596" s="508"/>
      <c r="F4596" s="508"/>
    </row>
    <row r="4597" spans="1:6" x14ac:dyDescent="0.25">
      <c r="A4597" s="508"/>
      <c r="B4597" s="508"/>
      <c r="C4597" s="508"/>
      <c r="D4597" s="444" t="s">
        <v>6778</v>
      </c>
      <c r="E4597" s="508"/>
      <c r="F4597" s="508"/>
    </row>
    <row r="4598" spans="1:6" x14ac:dyDescent="0.25">
      <c r="A4598" s="508"/>
      <c r="B4598" s="508"/>
      <c r="C4598" s="508"/>
      <c r="D4598" s="444" t="s">
        <v>6778</v>
      </c>
      <c r="E4598" s="508"/>
      <c r="F4598" s="508"/>
    </row>
    <row r="4599" spans="1:6" x14ac:dyDescent="0.25">
      <c r="A4599" s="508"/>
      <c r="B4599" s="508"/>
      <c r="C4599" s="508"/>
      <c r="D4599" s="444" t="s">
        <v>6778</v>
      </c>
      <c r="E4599" s="508"/>
      <c r="F4599" s="508"/>
    </row>
    <row r="4600" spans="1:6" x14ac:dyDescent="0.25">
      <c r="A4600" s="508"/>
      <c r="B4600" s="508"/>
      <c r="C4600" s="508"/>
      <c r="D4600" s="444" t="s">
        <v>6778</v>
      </c>
      <c r="E4600" s="508"/>
      <c r="F4600" s="508"/>
    </row>
    <row r="4601" spans="1:6" x14ac:dyDescent="0.25">
      <c r="A4601" s="508"/>
      <c r="B4601" s="508"/>
      <c r="C4601" s="508"/>
      <c r="D4601" s="444" t="s">
        <v>6778</v>
      </c>
      <c r="E4601" s="508"/>
      <c r="F4601" s="508"/>
    </row>
    <row r="4602" spans="1:6" x14ac:dyDescent="0.25">
      <c r="A4602" s="508"/>
      <c r="B4602" s="508"/>
      <c r="C4602" s="508"/>
      <c r="D4602" s="444" t="s">
        <v>6778</v>
      </c>
      <c r="E4602" s="508"/>
      <c r="F4602" s="508"/>
    </row>
    <row r="4603" spans="1:6" x14ac:dyDescent="0.25">
      <c r="A4603" s="508"/>
      <c r="B4603" s="508"/>
      <c r="C4603" s="508"/>
      <c r="D4603" s="444" t="s">
        <v>6778</v>
      </c>
      <c r="E4603" s="508"/>
      <c r="F4603" s="508"/>
    </row>
    <row r="4604" spans="1:6" x14ac:dyDescent="0.25">
      <c r="A4604" s="508"/>
      <c r="B4604" s="508"/>
      <c r="C4604" s="508"/>
      <c r="D4604" s="444" t="s">
        <v>6778</v>
      </c>
      <c r="E4604" s="508"/>
      <c r="F4604" s="508"/>
    </row>
    <row r="4605" spans="1:6" x14ac:dyDescent="0.25">
      <c r="A4605" s="508"/>
      <c r="B4605" s="508"/>
      <c r="C4605" s="508"/>
      <c r="D4605" s="444" t="s">
        <v>6778</v>
      </c>
      <c r="E4605" s="508"/>
      <c r="F4605" s="508"/>
    </row>
    <row r="4606" spans="1:6" x14ac:dyDescent="0.25">
      <c r="A4606" s="508"/>
      <c r="B4606" s="508"/>
      <c r="C4606" s="508"/>
      <c r="D4606" s="444" t="s">
        <v>6778</v>
      </c>
      <c r="E4606" s="508"/>
      <c r="F4606" s="508"/>
    </row>
    <row r="4607" spans="1:6" x14ac:dyDescent="0.25">
      <c r="A4607" s="508"/>
      <c r="B4607" s="508"/>
      <c r="C4607" s="508"/>
      <c r="D4607" s="444" t="s">
        <v>6778</v>
      </c>
      <c r="E4607" s="508"/>
      <c r="F4607" s="508"/>
    </row>
    <row r="4608" spans="1:6" x14ac:dyDescent="0.25">
      <c r="A4608" s="508"/>
      <c r="B4608" s="508"/>
      <c r="C4608" s="508"/>
      <c r="D4608" s="444" t="s">
        <v>6778</v>
      </c>
      <c r="E4608" s="508"/>
      <c r="F4608" s="508"/>
    </row>
    <row r="4609" spans="1:6" x14ac:dyDescent="0.25">
      <c r="A4609" s="508"/>
      <c r="B4609" s="508"/>
      <c r="C4609" s="508"/>
      <c r="D4609" s="444" t="s">
        <v>6778</v>
      </c>
      <c r="E4609" s="508"/>
      <c r="F4609" s="508"/>
    </row>
    <row r="4610" spans="1:6" x14ac:dyDescent="0.25">
      <c r="A4610" s="508"/>
      <c r="B4610" s="508"/>
      <c r="C4610" s="508"/>
      <c r="D4610" s="444" t="s">
        <v>6778</v>
      </c>
      <c r="E4610" s="508"/>
      <c r="F4610" s="508"/>
    </row>
    <row r="4611" spans="1:6" x14ac:dyDescent="0.25">
      <c r="A4611" s="508"/>
      <c r="B4611" s="508"/>
      <c r="C4611" s="508"/>
      <c r="D4611" s="444" t="s">
        <v>6778</v>
      </c>
      <c r="E4611" s="508"/>
      <c r="F4611" s="508"/>
    </row>
    <row r="4612" spans="1:6" x14ac:dyDescent="0.25">
      <c r="A4612" s="508"/>
      <c r="B4612" s="508"/>
      <c r="C4612" s="508"/>
      <c r="D4612" s="444" t="s">
        <v>6778</v>
      </c>
      <c r="E4612" s="508"/>
      <c r="F4612" s="508"/>
    </row>
    <row r="4613" spans="1:6" x14ac:dyDescent="0.25">
      <c r="A4613" s="508"/>
      <c r="B4613" s="508"/>
      <c r="C4613" s="508"/>
      <c r="D4613" s="444" t="s">
        <v>6778</v>
      </c>
      <c r="E4613" s="508"/>
      <c r="F4613" s="508"/>
    </row>
    <row r="4614" spans="1:6" x14ac:dyDescent="0.25">
      <c r="A4614" s="508"/>
      <c r="B4614" s="508"/>
      <c r="C4614" s="508"/>
      <c r="D4614" s="444" t="s">
        <v>6778</v>
      </c>
      <c r="E4614" s="508"/>
      <c r="F4614" s="508"/>
    </row>
    <row r="4615" spans="1:6" x14ac:dyDescent="0.25">
      <c r="A4615" s="508"/>
      <c r="B4615" s="508"/>
      <c r="C4615" s="508"/>
      <c r="D4615" s="444" t="s">
        <v>6778</v>
      </c>
      <c r="E4615" s="508"/>
      <c r="F4615" s="508"/>
    </row>
    <row r="4616" spans="1:6" x14ac:dyDescent="0.25">
      <c r="A4616" s="508"/>
      <c r="B4616" s="508"/>
      <c r="C4616" s="508"/>
      <c r="D4616" s="444" t="s">
        <v>6778</v>
      </c>
      <c r="E4616" s="508"/>
      <c r="F4616" s="508"/>
    </row>
    <row r="4617" spans="1:6" x14ac:dyDescent="0.25">
      <c r="A4617" s="508"/>
      <c r="B4617" s="508"/>
      <c r="C4617" s="508"/>
      <c r="D4617" s="444" t="s">
        <v>6778</v>
      </c>
      <c r="E4617" s="508"/>
      <c r="F4617" s="508"/>
    </row>
    <row r="4618" spans="1:6" x14ac:dyDescent="0.25">
      <c r="A4618" s="508"/>
      <c r="B4618" s="508"/>
      <c r="C4618" s="508"/>
      <c r="D4618" s="444" t="s">
        <v>6778</v>
      </c>
      <c r="E4618" s="508"/>
      <c r="F4618" s="508"/>
    </row>
    <row r="4619" spans="1:6" x14ac:dyDescent="0.25">
      <c r="A4619" s="508"/>
      <c r="B4619" s="508"/>
      <c r="C4619" s="508"/>
      <c r="D4619" s="444" t="s">
        <v>6778</v>
      </c>
      <c r="E4619" s="508"/>
      <c r="F4619" s="508"/>
    </row>
    <row r="4620" spans="1:6" x14ac:dyDescent="0.25">
      <c r="A4620" s="508"/>
      <c r="B4620" s="508"/>
      <c r="C4620" s="508"/>
      <c r="D4620" s="444" t="s">
        <v>6778</v>
      </c>
      <c r="E4620" s="508"/>
      <c r="F4620" s="508"/>
    </row>
    <row r="4621" spans="1:6" x14ac:dyDescent="0.25">
      <c r="A4621" s="508"/>
      <c r="B4621" s="508"/>
      <c r="C4621" s="508"/>
      <c r="D4621" s="444" t="s">
        <v>6778</v>
      </c>
      <c r="E4621" s="508"/>
      <c r="F4621" s="508"/>
    </row>
    <row r="4622" spans="1:6" x14ac:dyDescent="0.25">
      <c r="A4622" s="508"/>
      <c r="B4622" s="508"/>
      <c r="C4622" s="508"/>
      <c r="D4622" s="444" t="s">
        <v>6778</v>
      </c>
      <c r="E4622" s="508"/>
      <c r="F4622" s="508"/>
    </row>
    <row r="4623" spans="1:6" x14ac:dyDescent="0.25">
      <c r="A4623" s="508"/>
      <c r="B4623" s="508"/>
      <c r="C4623" s="508"/>
      <c r="D4623" s="444" t="s">
        <v>6778</v>
      </c>
      <c r="E4623" s="508"/>
      <c r="F4623" s="508"/>
    </row>
    <row r="4624" spans="1:6" x14ac:dyDescent="0.25">
      <c r="A4624" s="508"/>
      <c r="B4624" s="508"/>
      <c r="C4624" s="508"/>
      <c r="D4624" s="444" t="s">
        <v>6778</v>
      </c>
      <c r="E4624" s="508"/>
      <c r="F4624" s="508"/>
    </row>
    <row r="4625" spans="1:6" x14ac:dyDescent="0.25">
      <c r="A4625" s="508"/>
      <c r="B4625" s="508"/>
      <c r="C4625" s="508"/>
      <c r="D4625" s="444" t="s">
        <v>6778</v>
      </c>
      <c r="E4625" s="508"/>
      <c r="F4625" s="508"/>
    </row>
    <row r="4626" spans="1:6" x14ac:dyDescent="0.25">
      <c r="A4626" s="508"/>
      <c r="B4626" s="508"/>
      <c r="C4626" s="508"/>
      <c r="D4626" s="444" t="s">
        <v>6778</v>
      </c>
      <c r="E4626" s="508"/>
      <c r="F4626" s="508"/>
    </row>
    <row r="4627" spans="1:6" x14ac:dyDescent="0.25">
      <c r="A4627" s="508"/>
      <c r="B4627" s="508"/>
      <c r="C4627" s="508"/>
      <c r="D4627" s="444" t="s">
        <v>6778</v>
      </c>
      <c r="E4627" s="508"/>
      <c r="F4627" s="508"/>
    </row>
    <row r="4628" spans="1:6" x14ac:dyDescent="0.25">
      <c r="A4628" s="508"/>
      <c r="B4628" s="508"/>
      <c r="C4628" s="508"/>
      <c r="D4628" s="444" t="s">
        <v>6778</v>
      </c>
      <c r="E4628" s="508"/>
      <c r="F4628" s="508"/>
    </row>
    <row r="4629" spans="1:6" x14ac:dyDescent="0.25">
      <c r="A4629" s="508"/>
      <c r="B4629" s="508"/>
      <c r="C4629" s="508"/>
      <c r="D4629" s="444" t="s">
        <v>6778</v>
      </c>
      <c r="E4629" s="508"/>
      <c r="F4629" s="508"/>
    </row>
    <row r="4630" spans="1:6" x14ac:dyDescent="0.25">
      <c r="A4630" s="508"/>
      <c r="B4630" s="508"/>
      <c r="C4630" s="508"/>
      <c r="D4630" s="444" t="s">
        <v>6778</v>
      </c>
      <c r="E4630" s="508"/>
      <c r="F4630" s="508"/>
    </row>
    <row r="4631" spans="1:6" x14ac:dyDescent="0.25">
      <c r="A4631" s="508"/>
      <c r="B4631" s="508"/>
      <c r="C4631" s="508"/>
      <c r="D4631" s="444" t="s">
        <v>6778</v>
      </c>
      <c r="E4631" s="508"/>
      <c r="F4631" s="508"/>
    </row>
    <row r="4632" spans="1:6" x14ac:dyDescent="0.25">
      <c r="A4632" s="508"/>
      <c r="B4632" s="508"/>
      <c r="C4632" s="508"/>
      <c r="D4632" s="444" t="s">
        <v>6778</v>
      </c>
      <c r="E4632" s="508"/>
      <c r="F4632" s="508"/>
    </row>
    <row r="4633" spans="1:6" x14ac:dyDescent="0.25">
      <c r="A4633" s="508"/>
      <c r="B4633" s="508"/>
      <c r="C4633" s="508"/>
      <c r="D4633" s="444" t="s">
        <v>6778</v>
      </c>
      <c r="E4633" s="508"/>
      <c r="F4633" s="508"/>
    </row>
    <row r="4634" spans="1:6" x14ac:dyDescent="0.25">
      <c r="A4634" s="508"/>
      <c r="B4634" s="508"/>
      <c r="C4634" s="508"/>
      <c r="D4634" s="444" t="s">
        <v>6778</v>
      </c>
      <c r="E4634" s="508"/>
      <c r="F4634" s="508"/>
    </row>
    <row r="4635" spans="1:6" x14ac:dyDescent="0.25">
      <c r="A4635" s="508"/>
      <c r="B4635" s="508"/>
      <c r="C4635" s="508"/>
      <c r="D4635" s="444" t="s">
        <v>6778</v>
      </c>
      <c r="E4635" s="508"/>
      <c r="F4635" s="508"/>
    </row>
    <row r="4636" spans="1:6" x14ac:dyDescent="0.25">
      <c r="A4636" s="508"/>
      <c r="B4636" s="508"/>
      <c r="C4636" s="508"/>
      <c r="D4636" s="444" t="s">
        <v>6778</v>
      </c>
      <c r="E4636" s="508"/>
      <c r="F4636" s="508"/>
    </row>
    <row r="4637" spans="1:6" x14ac:dyDescent="0.25">
      <c r="A4637" s="508"/>
      <c r="B4637" s="508"/>
      <c r="C4637" s="508"/>
      <c r="D4637" s="444" t="s">
        <v>6778</v>
      </c>
      <c r="E4637" s="508"/>
      <c r="F4637" s="508"/>
    </row>
    <row r="4638" spans="1:6" x14ac:dyDescent="0.25">
      <c r="A4638" s="508"/>
      <c r="B4638" s="508"/>
      <c r="C4638" s="508"/>
      <c r="D4638" s="444" t="s">
        <v>6778</v>
      </c>
      <c r="E4638" s="508"/>
      <c r="F4638" s="508"/>
    </row>
    <row r="4639" spans="1:6" x14ac:dyDescent="0.25">
      <c r="A4639" s="508"/>
      <c r="B4639" s="508"/>
      <c r="C4639" s="508"/>
      <c r="D4639" s="444" t="s">
        <v>6778</v>
      </c>
      <c r="E4639" s="508"/>
      <c r="F4639" s="508"/>
    </row>
    <row r="4640" spans="1:6" x14ac:dyDescent="0.25">
      <c r="A4640" s="508"/>
      <c r="B4640" s="508"/>
      <c r="C4640" s="508"/>
      <c r="D4640" s="444" t="s">
        <v>6778</v>
      </c>
      <c r="E4640" s="508"/>
      <c r="F4640" s="508"/>
    </row>
    <row r="4641" spans="1:6" x14ac:dyDescent="0.25">
      <c r="A4641" s="508"/>
      <c r="B4641" s="508"/>
      <c r="C4641" s="508"/>
      <c r="D4641" s="444" t="s">
        <v>6778</v>
      </c>
      <c r="E4641" s="508"/>
      <c r="F4641" s="508"/>
    </row>
    <row r="4642" spans="1:6" x14ac:dyDescent="0.25">
      <c r="A4642" s="508"/>
      <c r="B4642" s="508"/>
      <c r="C4642" s="508"/>
      <c r="D4642" s="444" t="s">
        <v>6778</v>
      </c>
      <c r="E4642" s="508"/>
      <c r="F4642" s="508"/>
    </row>
    <row r="4643" spans="1:6" x14ac:dyDescent="0.25">
      <c r="A4643" s="508"/>
      <c r="B4643" s="508"/>
      <c r="C4643" s="508"/>
      <c r="D4643" s="444" t="s">
        <v>6778</v>
      </c>
      <c r="E4643" s="508"/>
      <c r="F4643" s="508"/>
    </row>
    <row r="4644" spans="1:6" x14ac:dyDescent="0.25">
      <c r="A4644" s="508"/>
      <c r="B4644" s="508"/>
      <c r="C4644" s="508"/>
      <c r="D4644" s="444" t="s">
        <v>6778</v>
      </c>
      <c r="E4644" s="508"/>
      <c r="F4644" s="508"/>
    </row>
    <row r="4645" spans="1:6" x14ac:dyDescent="0.25">
      <c r="A4645" s="508"/>
      <c r="B4645" s="508"/>
      <c r="C4645" s="508"/>
      <c r="D4645" s="444" t="s">
        <v>6778</v>
      </c>
      <c r="E4645" s="508"/>
      <c r="F4645" s="508"/>
    </row>
    <row r="4646" spans="1:6" x14ac:dyDescent="0.25">
      <c r="A4646" s="508"/>
      <c r="B4646" s="508"/>
      <c r="C4646" s="508"/>
      <c r="D4646" s="444" t="s">
        <v>6778</v>
      </c>
      <c r="E4646" s="508"/>
      <c r="F4646" s="508"/>
    </row>
    <row r="4647" spans="1:6" x14ac:dyDescent="0.25">
      <c r="A4647" s="508"/>
      <c r="B4647" s="508"/>
      <c r="C4647" s="508"/>
      <c r="D4647" s="444" t="s">
        <v>6778</v>
      </c>
      <c r="E4647" s="508"/>
      <c r="F4647" s="508"/>
    </row>
    <row r="4648" spans="1:6" x14ac:dyDescent="0.25">
      <c r="A4648" s="508"/>
      <c r="B4648" s="508"/>
      <c r="C4648" s="508"/>
      <c r="D4648" s="444" t="s">
        <v>6778</v>
      </c>
      <c r="E4648" s="508"/>
      <c r="F4648" s="508"/>
    </row>
    <row r="4649" spans="1:6" x14ac:dyDescent="0.25">
      <c r="A4649" s="508"/>
      <c r="B4649" s="508"/>
      <c r="C4649" s="508"/>
      <c r="D4649" s="444" t="s">
        <v>6778</v>
      </c>
      <c r="E4649" s="508"/>
      <c r="F4649" s="508"/>
    </row>
    <row r="4650" spans="1:6" x14ac:dyDescent="0.25">
      <c r="A4650" s="508"/>
      <c r="B4650" s="508"/>
      <c r="C4650" s="508"/>
      <c r="D4650" s="444" t="s">
        <v>6778</v>
      </c>
      <c r="E4650" s="508"/>
      <c r="F4650" s="508"/>
    </row>
    <row r="4651" spans="1:6" x14ac:dyDescent="0.25">
      <c r="A4651" s="508"/>
      <c r="B4651" s="508"/>
      <c r="C4651" s="508"/>
      <c r="D4651" s="444" t="s">
        <v>6778</v>
      </c>
      <c r="E4651" s="508"/>
      <c r="F4651" s="508"/>
    </row>
    <row r="4652" spans="1:6" x14ac:dyDescent="0.25">
      <c r="A4652" s="508"/>
      <c r="B4652" s="508"/>
      <c r="C4652" s="508"/>
      <c r="D4652" s="444" t="s">
        <v>6778</v>
      </c>
      <c r="E4652" s="508"/>
      <c r="F4652" s="508"/>
    </row>
    <row r="4653" spans="1:6" x14ac:dyDescent="0.25">
      <c r="A4653" s="508"/>
      <c r="B4653" s="508"/>
      <c r="C4653" s="508"/>
      <c r="D4653" s="444" t="s">
        <v>6778</v>
      </c>
      <c r="E4653" s="508"/>
      <c r="F4653" s="508"/>
    </row>
    <row r="4654" spans="1:6" x14ac:dyDescent="0.25">
      <c r="A4654" s="508"/>
      <c r="B4654" s="508"/>
      <c r="C4654" s="508"/>
      <c r="D4654" s="444" t="s">
        <v>6778</v>
      </c>
      <c r="E4654" s="508"/>
      <c r="F4654" s="508"/>
    </row>
    <row r="4655" spans="1:6" x14ac:dyDescent="0.25">
      <c r="A4655" s="508"/>
      <c r="B4655" s="508"/>
      <c r="C4655" s="508"/>
      <c r="D4655" s="444" t="s">
        <v>6778</v>
      </c>
      <c r="E4655" s="508"/>
      <c r="F4655" s="508"/>
    </row>
    <row r="4656" spans="1:6" x14ac:dyDescent="0.25">
      <c r="A4656" s="508"/>
      <c r="B4656" s="508"/>
      <c r="C4656" s="508"/>
      <c r="D4656" s="444" t="s">
        <v>6778</v>
      </c>
      <c r="E4656" s="508"/>
      <c r="F4656" s="508"/>
    </row>
    <row r="4657" spans="1:6" x14ac:dyDescent="0.25">
      <c r="A4657" s="508"/>
      <c r="B4657" s="508"/>
      <c r="C4657" s="508"/>
      <c r="D4657" s="444" t="s">
        <v>6778</v>
      </c>
      <c r="E4657" s="508"/>
      <c r="F4657" s="508"/>
    </row>
    <row r="4658" spans="1:6" x14ac:dyDescent="0.25">
      <c r="A4658" s="508"/>
      <c r="B4658" s="508"/>
      <c r="C4658" s="508"/>
      <c r="D4658" s="444" t="s">
        <v>6778</v>
      </c>
      <c r="E4658" s="508"/>
      <c r="F4658" s="508"/>
    </row>
    <row r="4659" spans="1:6" x14ac:dyDescent="0.25">
      <c r="A4659" s="508"/>
      <c r="B4659" s="508"/>
      <c r="C4659" s="508"/>
      <c r="D4659" s="444" t="s">
        <v>6778</v>
      </c>
      <c r="E4659" s="508"/>
      <c r="F4659" s="508"/>
    </row>
    <row r="4660" spans="1:6" x14ac:dyDescent="0.25">
      <c r="A4660" s="508"/>
      <c r="B4660" s="508"/>
      <c r="C4660" s="508"/>
      <c r="D4660" s="444" t="s">
        <v>6778</v>
      </c>
      <c r="E4660" s="508"/>
      <c r="F4660" s="508"/>
    </row>
    <row r="4661" spans="1:6" x14ac:dyDescent="0.25">
      <c r="A4661" s="508"/>
      <c r="B4661" s="508"/>
      <c r="C4661" s="508"/>
      <c r="D4661" s="444" t="s">
        <v>6778</v>
      </c>
      <c r="E4661" s="508"/>
      <c r="F4661" s="508"/>
    </row>
    <row r="4662" spans="1:6" x14ac:dyDescent="0.25">
      <c r="A4662" s="508"/>
      <c r="B4662" s="508"/>
      <c r="C4662" s="508"/>
      <c r="D4662" s="444" t="s">
        <v>6778</v>
      </c>
      <c r="E4662" s="508"/>
      <c r="F4662" s="508"/>
    </row>
    <row r="4663" spans="1:6" x14ac:dyDescent="0.25">
      <c r="A4663" s="508"/>
      <c r="B4663" s="508"/>
      <c r="C4663" s="508"/>
      <c r="D4663" s="444" t="s">
        <v>6778</v>
      </c>
      <c r="E4663" s="508"/>
      <c r="F4663" s="508"/>
    </row>
    <row r="4664" spans="1:6" x14ac:dyDescent="0.25">
      <c r="A4664" s="508"/>
      <c r="B4664" s="508"/>
      <c r="C4664" s="508"/>
      <c r="D4664" s="444" t="s">
        <v>6778</v>
      </c>
      <c r="E4664" s="508"/>
      <c r="F4664" s="508"/>
    </row>
    <row r="4665" spans="1:6" x14ac:dyDescent="0.25">
      <c r="A4665" s="508"/>
      <c r="B4665" s="508"/>
      <c r="C4665" s="508"/>
      <c r="D4665" s="444" t="s">
        <v>6778</v>
      </c>
      <c r="E4665" s="508"/>
      <c r="F4665" s="508"/>
    </row>
    <row r="4666" spans="1:6" x14ac:dyDescent="0.25">
      <c r="A4666" s="508"/>
      <c r="B4666" s="508"/>
      <c r="C4666" s="508"/>
      <c r="D4666" s="444" t="s">
        <v>6778</v>
      </c>
      <c r="E4666" s="508"/>
      <c r="F4666" s="508"/>
    </row>
    <row r="4667" spans="1:6" x14ac:dyDescent="0.25">
      <c r="A4667" s="508"/>
      <c r="B4667" s="508"/>
      <c r="C4667" s="508"/>
      <c r="D4667" s="444" t="s">
        <v>6778</v>
      </c>
      <c r="E4667" s="508"/>
      <c r="F4667" s="508"/>
    </row>
    <row r="4668" spans="1:6" x14ac:dyDescent="0.25">
      <c r="A4668" s="508"/>
      <c r="B4668" s="508"/>
      <c r="C4668" s="508"/>
      <c r="D4668" s="444" t="s">
        <v>6778</v>
      </c>
      <c r="E4668" s="508"/>
      <c r="F4668" s="508"/>
    </row>
    <row r="4669" spans="1:6" x14ac:dyDescent="0.25">
      <c r="A4669" s="508"/>
      <c r="B4669" s="508"/>
      <c r="C4669" s="508"/>
      <c r="D4669" s="444" t="s">
        <v>6778</v>
      </c>
      <c r="E4669" s="508"/>
      <c r="F4669" s="508"/>
    </row>
    <row r="4670" spans="1:6" x14ac:dyDescent="0.25">
      <c r="A4670" s="508"/>
      <c r="B4670" s="508"/>
      <c r="C4670" s="508"/>
      <c r="D4670" s="444" t="s">
        <v>6778</v>
      </c>
      <c r="E4670" s="508"/>
      <c r="F4670" s="508"/>
    </row>
    <row r="4671" spans="1:6" x14ac:dyDescent="0.25">
      <c r="A4671" s="508"/>
      <c r="B4671" s="508"/>
      <c r="C4671" s="508"/>
      <c r="D4671" s="444" t="s">
        <v>6778</v>
      </c>
      <c r="E4671" s="508"/>
      <c r="F4671" s="508"/>
    </row>
    <row r="4672" spans="1:6" x14ac:dyDescent="0.25">
      <c r="A4672" s="508"/>
      <c r="B4672" s="508"/>
      <c r="C4672" s="508"/>
      <c r="D4672" s="444" t="s">
        <v>6778</v>
      </c>
      <c r="E4672" s="508"/>
      <c r="F4672" s="508"/>
    </row>
    <row r="4673" spans="1:6" x14ac:dyDescent="0.25">
      <c r="A4673" s="508"/>
      <c r="B4673" s="508"/>
      <c r="C4673" s="508"/>
      <c r="D4673" s="444" t="s">
        <v>6778</v>
      </c>
      <c r="E4673" s="508"/>
      <c r="F4673" s="508"/>
    </row>
    <row r="4674" spans="1:6" x14ac:dyDescent="0.25">
      <c r="A4674" s="508"/>
      <c r="B4674" s="508"/>
      <c r="C4674" s="508"/>
      <c r="D4674" s="444" t="s">
        <v>6778</v>
      </c>
      <c r="E4674" s="508"/>
      <c r="F4674" s="508"/>
    </row>
    <row r="4675" spans="1:6" x14ac:dyDescent="0.25">
      <c r="A4675" s="508"/>
      <c r="B4675" s="508"/>
      <c r="C4675" s="508"/>
      <c r="D4675" s="444" t="s">
        <v>6778</v>
      </c>
      <c r="E4675" s="508"/>
      <c r="F4675" s="508"/>
    </row>
    <row r="4676" spans="1:6" x14ac:dyDescent="0.25">
      <c r="A4676" s="508"/>
      <c r="B4676" s="508"/>
      <c r="C4676" s="508"/>
      <c r="D4676" s="444" t="s">
        <v>6778</v>
      </c>
      <c r="E4676" s="508"/>
      <c r="F4676" s="508"/>
    </row>
    <row r="4677" spans="1:6" x14ac:dyDescent="0.25">
      <c r="A4677" s="508"/>
      <c r="B4677" s="508"/>
      <c r="C4677" s="508"/>
      <c r="D4677" s="444" t="s">
        <v>6778</v>
      </c>
      <c r="E4677" s="508"/>
      <c r="F4677" s="508"/>
    </row>
    <row r="4678" spans="1:6" x14ac:dyDescent="0.25">
      <c r="A4678" s="508"/>
      <c r="B4678" s="508"/>
      <c r="C4678" s="508"/>
      <c r="D4678" s="444" t="s">
        <v>6778</v>
      </c>
      <c r="E4678" s="508"/>
      <c r="F4678" s="508"/>
    </row>
    <row r="4679" spans="1:6" x14ac:dyDescent="0.25">
      <c r="A4679" s="508"/>
      <c r="B4679" s="508"/>
      <c r="C4679" s="508"/>
      <c r="D4679" s="444" t="s">
        <v>6778</v>
      </c>
      <c r="E4679" s="508"/>
      <c r="F4679" s="508"/>
    </row>
    <row r="4680" spans="1:6" x14ac:dyDescent="0.25">
      <c r="A4680" s="508"/>
      <c r="B4680" s="508"/>
      <c r="C4680" s="508"/>
      <c r="D4680" s="444" t="s">
        <v>6778</v>
      </c>
      <c r="E4680" s="508"/>
      <c r="F4680" s="508"/>
    </row>
    <row r="4681" spans="1:6" x14ac:dyDescent="0.25">
      <c r="A4681" s="508"/>
      <c r="B4681" s="508"/>
      <c r="C4681" s="508"/>
      <c r="D4681" s="444" t="s">
        <v>6778</v>
      </c>
      <c r="E4681" s="508"/>
      <c r="F4681" s="508"/>
    </row>
    <row r="4682" spans="1:6" x14ac:dyDescent="0.25">
      <c r="A4682" s="508"/>
      <c r="B4682" s="508"/>
      <c r="C4682" s="508"/>
      <c r="D4682" s="444" t="s">
        <v>6778</v>
      </c>
      <c r="E4682" s="508"/>
      <c r="F4682" s="508"/>
    </row>
    <row r="4683" spans="1:6" x14ac:dyDescent="0.25">
      <c r="A4683" s="508"/>
      <c r="B4683" s="508"/>
      <c r="C4683" s="508"/>
      <c r="D4683" s="444" t="s">
        <v>6778</v>
      </c>
      <c r="E4683" s="508"/>
      <c r="F4683" s="508"/>
    </row>
    <row r="4684" spans="1:6" x14ac:dyDescent="0.25">
      <c r="A4684" s="508"/>
      <c r="B4684" s="508"/>
      <c r="C4684" s="508"/>
      <c r="D4684" s="444" t="s">
        <v>6778</v>
      </c>
      <c r="E4684" s="508"/>
      <c r="F4684" s="508"/>
    </row>
    <row r="4685" spans="1:6" x14ac:dyDescent="0.25">
      <c r="A4685" s="508"/>
      <c r="B4685" s="508"/>
      <c r="C4685" s="508"/>
      <c r="D4685" s="444" t="s">
        <v>6778</v>
      </c>
      <c r="E4685" s="508"/>
      <c r="F4685" s="508"/>
    </row>
    <row r="4686" spans="1:6" x14ac:dyDescent="0.25">
      <c r="A4686" s="508"/>
      <c r="B4686" s="508"/>
      <c r="C4686" s="508"/>
      <c r="D4686" s="444" t="s">
        <v>6778</v>
      </c>
      <c r="E4686" s="508"/>
      <c r="F4686" s="508"/>
    </row>
    <row r="4687" spans="1:6" x14ac:dyDescent="0.25">
      <c r="A4687" s="508"/>
      <c r="B4687" s="508"/>
      <c r="C4687" s="508"/>
      <c r="D4687" s="444" t="s">
        <v>6778</v>
      </c>
      <c r="E4687" s="508"/>
      <c r="F4687" s="508"/>
    </row>
    <row r="4688" spans="1:6" x14ac:dyDescent="0.25">
      <c r="A4688" s="508"/>
      <c r="B4688" s="508"/>
      <c r="C4688" s="508"/>
      <c r="D4688" s="444" t="s">
        <v>6778</v>
      </c>
      <c r="E4688" s="508"/>
      <c r="F4688" s="508"/>
    </row>
    <row r="4689" spans="1:6" x14ac:dyDescent="0.25">
      <c r="A4689" s="508"/>
      <c r="B4689" s="508"/>
      <c r="C4689" s="508"/>
      <c r="D4689" s="444" t="s">
        <v>6778</v>
      </c>
      <c r="E4689" s="508"/>
      <c r="F4689" s="508"/>
    </row>
    <row r="4690" spans="1:6" x14ac:dyDescent="0.25">
      <c r="A4690" s="508"/>
      <c r="B4690" s="508"/>
      <c r="C4690" s="508"/>
      <c r="D4690" s="444" t="s">
        <v>6778</v>
      </c>
      <c r="E4690" s="508"/>
      <c r="F4690" s="508"/>
    </row>
    <row r="4691" spans="1:6" x14ac:dyDescent="0.25">
      <c r="A4691" s="508"/>
      <c r="B4691" s="508"/>
      <c r="C4691" s="508"/>
      <c r="D4691" s="444" t="s">
        <v>6778</v>
      </c>
      <c r="E4691" s="508"/>
      <c r="F4691" s="508"/>
    </row>
    <row r="4692" spans="1:6" x14ac:dyDescent="0.25">
      <c r="A4692" s="508"/>
      <c r="B4692" s="508"/>
      <c r="C4692" s="508"/>
      <c r="D4692" s="444" t="s">
        <v>6778</v>
      </c>
      <c r="E4692" s="508"/>
      <c r="F4692" s="508"/>
    </row>
    <row r="4693" spans="1:6" x14ac:dyDescent="0.25">
      <c r="A4693" s="508"/>
      <c r="B4693" s="508"/>
      <c r="C4693" s="508"/>
      <c r="D4693" s="444" t="s">
        <v>6778</v>
      </c>
      <c r="E4693" s="508"/>
      <c r="F4693" s="508"/>
    </row>
    <row r="4694" spans="1:6" x14ac:dyDescent="0.25">
      <c r="A4694" s="508"/>
      <c r="B4694" s="508"/>
      <c r="C4694" s="508"/>
      <c r="D4694" s="444" t="s">
        <v>6778</v>
      </c>
      <c r="E4694" s="508"/>
      <c r="F4694" s="508"/>
    </row>
    <row r="4695" spans="1:6" x14ac:dyDescent="0.25">
      <c r="A4695" s="508"/>
      <c r="B4695" s="508"/>
      <c r="C4695" s="508"/>
      <c r="D4695" s="444" t="s">
        <v>6778</v>
      </c>
      <c r="E4695" s="508"/>
      <c r="F4695" s="508"/>
    </row>
    <row r="4696" spans="1:6" x14ac:dyDescent="0.25">
      <c r="A4696" s="508"/>
      <c r="B4696" s="508"/>
      <c r="C4696" s="508"/>
      <c r="D4696" s="444" t="s">
        <v>6778</v>
      </c>
      <c r="E4696" s="508"/>
      <c r="F4696" s="508"/>
    </row>
    <row r="4697" spans="1:6" x14ac:dyDescent="0.25">
      <c r="A4697" s="508"/>
      <c r="B4697" s="508"/>
      <c r="C4697" s="508"/>
      <c r="D4697" s="444" t="s">
        <v>6778</v>
      </c>
      <c r="E4697" s="508"/>
      <c r="F4697" s="508"/>
    </row>
    <row r="4698" spans="1:6" x14ac:dyDescent="0.25">
      <c r="A4698" s="508"/>
      <c r="B4698" s="508"/>
      <c r="C4698" s="508"/>
      <c r="D4698" s="444" t="s">
        <v>6778</v>
      </c>
      <c r="E4698" s="508"/>
      <c r="F4698" s="508"/>
    </row>
    <row r="4699" spans="1:6" x14ac:dyDescent="0.25">
      <c r="A4699" s="508"/>
      <c r="B4699" s="508"/>
      <c r="C4699" s="508"/>
      <c r="D4699" s="444" t="s">
        <v>6778</v>
      </c>
      <c r="E4699" s="508"/>
      <c r="F4699" s="508"/>
    </row>
    <row r="4700" spans="1:6" x14ac:dyDescent="0.25">
      <c r="A4700" s="508"/>
      <c r="B4700" s="508"/>
      <c r="C4700" s="508"/>
      <c r="D4700" s="444" t="s">
        <v>6778</v>
      </c>
      <c r="E4700" s="508"/>
      <c r="F4700" s="508"/>
    </row>
    <row r="4701" spans="1:6" x14ac:dyDescent="0.25">
      <c r="A4701" s="508"/>
      <c r="B4701" s="508"/>
      <c r="C4701" s="508"/>
      <c r="D4701" s="444" t="s">
        <v>6778</v>
      </c>
      <c r="E4701" s="508"/>
      <c r="F4701" s="508"/>
    </row>
    <row r="4702" spans="1:6" x14ac:dyDescent="0.25">
      <c r="A4702" s="508"/>
      <c r="B4702" s="508"/>
      <c r="C4702" s="508"/>
      <c r="D4702" s="444" t="s">
        <v>6778</v>
      </c>
      <c r="E4702" s="508"/>
      <c r="F4702" s="508"/>
    </row>
    <row r="4703" spans="1:6" x14ac:dyDescent="0.25">
      <c r="A4703" s="508"/>
      <c r="B4703" s="508"/>
      <c r="C4703" s="508"/>
      <c r="D4703" s="444" t="s">
        <v>6778</v>
      </c>
      <c r="E4703" s="508"/>
      <c r="F4703" s="508"/>
    </row>
    <row r="4704" spans="1:6" x14ac:dyDescent="0.25">
      <c r="A4704" s="508"/>
      <c r="B4704" s="508"/>
      <c r="C4704" s="508"/>
      <c r="D4704" s="444" t="s">
        <v>6778</v>
      </c>
      <c r="E4704" s="508"/>
      <c r="F4704" s="508"/>
    </row>
    <row r="4705" spans="1:6" x14ac:dyDescent="0.25">
      <c r="A4705" s="508"/>
      <c r="B4705" s="508"/>
      <c r="C4705" s="508"/>
      <c r="D4705" s="444" t="s">
        <v>6778</v>
      </c>
      <c r="E4705" s="508"/>
      <c r="F4705" s="508"/>
    </row>
    <row r="4706" spans="1:6" x14ac:dyDescent="0.25">
      <c r="A4706" s="508"/>
      <c r="B4706" s="508"/>
      <c r="C4706" s="508"/>
      <c r="D4706" s="444" t="s">
        <v>6778</v>
      </c>
      <c r="E4706" s="508"/>
      <c r="F4706" s="508"/>
    </row>
    <row r="4707" spans="1:6" x14ac:dyDescent="0.25">
      <c r="A4707" s="508"/>
      <c r="B4707" s="508"/>
      <c r="C4707" s="508"/>
      <c r="D4707" s="444" t="s">
        <v>6778</v>
      </c>
      <c r="E4707" s="508"/>
      <c r="F4707" s="508"/>
    </row>
    <row r="4708" spans="1:6" x14ac:dyDescent="0.25">
      <c r="A4708" s="508"/>
      <c r="B4708" s="508"/>
      <c r="C4708" s="508"/>
      <c r="D4708" s="444" t="s">
        <v>6778</v>
      </c>
      <c r="E4708" s="508"/>
      <c r="F4708" s="508"/>
    </row>
    <row r="4709" spans="1:6" x14ac:dyDescent="0.25">
      <c r="A4709" s="508"/>
      <c r="B4709" s="508"/>
      <c r="C4709" s="508"/>
      <c r="D4709" s="444" t="s">
        <v>6778</v>
      </c>
      <c r="E4709" s="508"/>
      <c r="F4709" s="508"/>
    </row>
    <row r="4710" spans="1:6" x14ac:dyDescent="0.25">
      <c r="A4710" s="508"/>
      <c r="B4710" s="508"/>
      <c r="C4710" s="508"/>
      <c r="D4710" s="444" t="s">
        <v>6778</v>
      </c>
      <c r="E4710" s="508"/>
      <c r="F4710" s="508"/>
    </row>
    <row r="4711" spans="1:6" x14ac:dyDescent="0.25">
      <c r="A4711" s="508"/>
      <c r="B4711" s="508"/>
      <c r="C4711" s="508"/>
      <c r="D4711" s="444" t="s">
        <v>6778</v>
      </c>
      <c r="E4711" s="508"/>
      <c r="F4711" s="508"/>
    </row>
    <row r="4712" spans="1:6" x14ac:dyDescent="0.25">
      <c r="A4712" s="508"/>
      <c r="B4712" s="508"/>
      <c r="C4712" s="508"/>
      <c r="D4712" s="444" t="s">
        <v>6778</v>
      </c>
      <c r="E4712" s="508"/>
      <c r="F4712" s="508"/>
    </row>
    <row r="4713" spans="1:6" x14ac:dyDescent="0.25">
      <c r="A4713" s="508"/>
      <c r="B4713" s="508"/>
      <c r="C4713" s="508"/>
      <c r="D4713" s="444" t="s">
        <v>6778</v>
      </c>
      <c r="E4713" s="508"/>
      <c r="F4713" s="508"/>
    </row>
    <row r="4714" spans="1:6" x14ac:dyDescent="0.25">
      <c r="A4714" s="508"/>
      <c r="B4714" s="508"/>
      <c r="C4714" s="508"/>
      <c r="D4714" s="444" t="s">
        <v>6778</v>
      </c>
      <c r="E4714" s="508"/>
      <c r="F4714" s="508"/>
    </row>
    <row r="4715" spans="1:6" x14ac:dyDescent="0.25">
      <c r="A4715" s="508"/>
      <c r="B4715" s="508"/>
      <c r="C4715" s="508"/>
      <c r="D4715" s="444" t="s">
        <v>6778</v>
      </c>
      <c r="E4715" s="508"/>
      <c r="F4715" s="508"/>
    </row>
    <row r="4716" spans="1:6" x14ac:dyDescent="0.25">
      <c r="A4716" s="508"/>
      <c r="B4716" s="508"/>
      <c r="C4716" s="508"/>
      <c r="D4716" s="444" t="s">
        <v>6778</v>
      </c>
      <c r="E4716" s="508"/>
      <c r="F4716" s="508"/>
    </row>
    <row r="4717" spans="1:6" x14ac:dyDescent="0.25">
      <c r="A4717" s="508"/>
      <c r="B4717" s="508"/>
      <c r="C4717" s="508"/>
      <c r="D4717" s="444" t="s">
        <v>6778</v>
      </c>
      <c r="E4717" s="508"/>
      <c r="F4717" s="508"/>
    </row>
    <row r="4718" spans="1:6" x14ac:dyDescent="0.25">
      <c r="A4718" s="508"/>
      <c r="B4718" s="508"/>
      <c r="C4718" s="508"/>
      <c r="D4718" s="444" t="s">
        <v>6778</v>
      </c>
      <c r="E4718" s="508"/>
      <c r="F4718" s="508"/>
    </row>
    <row r="4719" spans="1:6" x14ac:dyDescent="0.25">
      <c r="A4719" s="508"/>
      <c r="B4719" s="508"/>
      <c r="C4719" s="508"/>
      <c r="D4719" s="444" t="s">
        <v>6778</v>
      </c>
      <c r="E4719" s="508"/>
      <c r="F4719" s="508"/>
    </row>
    <row r="4720" spans="1:6" x14ac:dyDescent="0.25">
      <c r="A4720" s="508"/>
      <c r="B4720" s="508"/>
      <c r="C4720" s="508"/>
      <c r="D4720" s="444" t="s">
        <v>6778</v>
      </c>
      <c r="E4720" s="508"/>
      <c r="F4720" s="508"/>
    </row>
    <row r="4721" spans="1:6" x14ac:dyDescent="0.25">
      <c r="A4721" s="508"/>
      <c r="B4721" s="508"/>
      <c r="C4721" s="508"/>
      <c r="D4721" s="444" t="s">
        <v>6778</v>
      </c>
      <c r="E4721" s="508"/>
      <c r="F4721" s="508"/>
    </row>
    <row r="4722" spans="1:6" x14ac:dyDescent="0.25">
      <c r="A4722" s="508"/>
      <c r="B4722" s="508"/>
      <c r="C4722" s="508"/>
      <c r="D4722" s="444" t="s">
        <v>6778</v>
      </c>
      <c r="E4722" s="508"/>
      <c r="F4722" s="508"/>
    </row>
    <row r="4723" spans="1:6" x14ac:dyDescent="0.25">
      <c r="A4723" s="508"/>
      <c r="B4723" s="508"/>
      <c r="C4723" s="508"/>
      <c r="D4723" s="444" t="s">
        <v>6778</v>
      </c>
      <c r="E4723" s="508"/>
      <c r="F4723" s="508"/>
    </row>
    <row r="4724" spans="1:6" x14ac:dyDescent="0.25">
      <c r="A4724" s="508"/>
      <c r="B4724" s="508"/>
      <c r="C4724" s="508"/>
      <c r="D4724" s="444" t="s">
        <v>6778</v>
      </c>
      <c r="E4724" s="508"/>
      <c r="F4724" s="508"/>
    </row>
    <row r="4725" spans="1:6" x14ac:dyDescent="0.25">
      <c r="A4725" s="508"/>
      <c r="B4725" s="508"/>
      <c r="C4725" s="508"/>
      <c r="D4725" s="444" t="s">
        <v>6778</v>
      </c>
      <c r="E4725" s="508"/>
      <c r="F4725" s="508"/>
    </row>
    <row r="4726" spans="1:6" x14ac:dyDescent="0.25">
      <c r="A4726" s="508"/>
      <c r="B4726" s="508"/>
      <c r="C4726" s="508"/>
      <c r="D4726" s="444" t="s">
        <v>6778</v>
      </c>
      <c r="E4726" s="508"/>
      <c r="F4726" s="508"/>
    </row>
    <row r="4727" spans="1:6" x14ac:dyDescent="0.25">
      <c r="A4727" s="508"/>
      <c r="B4727" s="508"/>
      <c r="C4727" s="508"/>
      <c r="D4727" s="444" t="s">
        <v>6778</v>
      </c>
      <c r="E4727" s="508"/>
      <c r="F4727" s="508"/>
    </row>
    <row r="4728" spans="1:6" x14ac:dyDescent="0.25">
      <c r="A4728" s="508"/>
      <c r="B4728" s="508"/>
      <c r="C4728" s="508"/>
      <c r="D4728" s="444" t="s">
        <v>6778</v>
      </c>
      <c r="E4728" s="508"/>
      <c r="F4728" s="508"/>
    </row>
    <row r="4729" spans="1:6" x14ac:dyDescent="0.25">
      <c r="A4729" s="508"/>
      <c r="B4729" s="508"/>
      <c r="C4729" s="508"/>
      <c r="D4729" s="444" t="s">
        <v>6778</v>
      </c>
      <c r="E4729" s="508"/>
      <c r="F4729" s="508"/>
    </row>
    <row r="4730" spans="1:6" x14ac:dyDescent="0.25">
      <c r="A4730" s="508"/>
      <c r="B4730" s="508"/>
      <c r="C4730" s="508"/>
      <c r="D4730" s="444" t="s">
        <v>6778</v>
      </c>
      <c r="E4730" s="508"/>
      <c r="F4730" s="508"/>
    </row>
    <row r="4731" spans="1:6" x14ac:dyDescent="0.25">
      <c r="A4731" s="508"/>
      <c r="B4731" s="508"/>
      <c r="C4731" s="508"/>
      <c r="D4731" s="444" t="s">
        <v>6778</v>
      </c>
      <c r="E4731" s="508"/>
      <c r="F4731" s="508"/>
    </row>
    <row r="4732" spans="1:6" x14ac:dyDescent="0.25">
      <c r="A4732" s="508"/>
      <c r="B4732" s="508"/>
      <c r="C4732" s="508"/>
      <c r="D4732" s="444" t="s">
        <v>6778</v>
      </c>
      <c r="E4732" s="508"/>
      <c r="F4732" s="508"/>
    </row>
    <row r="4733" spans="1:6" x14ac:dyDescent="0.25">
      <c r="A4733" s="508"/>
      <c r="B4733" s="508"/>
      <c r="C4733" s="508"/>
      <c r="D4733" s="444" t="s">
        <v>6778</v>
      </c>
      <c r="E4733" s="508"/>
      <c r="F4733" s="508"/>
    </row>
    <row r="4734" spans="1:6" x14ac:dyDescent="0.25">
      <c r="A4734" s="508"/>
      <c r="B4734" s="508"/>
      <c r="C4734" s="508"/>
      <c r="D4734" s="444" t="s">
        <v>6778</v>
      </c>
      <c r="E4734" s="508"/>
      <c r="F4734" s="508"/>
    </row>
    <row r="4735" spans="1:6" x14ac:dyDescent="0.25">
      <c r="A4735" s="508"/>
      <c r="B4735" s="508"/>
      <c r="C4735" s="508"/>
      <c r="D4735" s="444" t="s">
        <v>6778</v>
      </c>
      <c r="E4735" s="508"/>
      <c r="F4735" s="508"/>
    </row>
    <row r="4736" spans="1:6" x14ac:dyDescent="0.25">
      <c r="A4736" s="508"/>
      <c r="B4736" s="508"/>
      <c r="C4736" s="508"/>
      <c r="D4736" s="444" t="s">
        <v>6778</v>
      </c>
      <c r="E4736" s="508"/>
      <c r="F4736" s="508"/>
    </row>
    <row r="4737" spans="1:6" x14ac:dyDescent="0.25">
      <c r="A4737" s="508"/>
      <c r="B4737" s="508"/>
      <c r="C4737" s="508"/>
      <c r="D4737" s="444" t="s">
        <v>6778</v>
      </c>
      <c r="E4737" s="508"/>
      <c r="F4737" s="508"/>
    </row>
    <row r="4738" spans="1:6" x14ac:dyDescent="0.25">
      <c r="A4738" s="508"/>
      <c r="B4738" s="508"/>
      <c r="C4738" s="508"/>
      <c r="D4738" s="444" t="s">
        <v>6778</v>
      </c>
      <c r="E4738" s="508"/>
      <c r="F4738" s="508"/>
    </row>
    <row r="4739" spans="1:6" x14ac:dyDescent="0.25">
      <c r="A4739" s="508"/>
      <c r="B4739" s="508"/>
      <c r="C4739" s="508"/>
      <c r="D4739" s="444" t="s">
        <v>6778</v>
      </c>
      <c r="E4739" s="508"/>
      <c r="F4739" s="508"/>
    </row>
    <row r="4740" spans="1:6" x14ac:dyDescent="0.25">
      <c r="A4740" s="508"/>
      <c r="B4740" s="508"/>
      <c r="C4740" s="508"/>
      <c r="D4740" s="444" t="s">
        <v>6778</v>
      </c>
      <c r="E4740" s="508"/>
      <c r="F4740" s="508"/>
    </row>
    <row r="4741" spans="1:6" x14ac:dyDescent="0.25">
      <c r="A4741" s="508"/>
      <c r="B4741" s="508"/>
      <c r="C4741" s="508"/>
      <c r="D4741" s="444" t="s">
        <v>6778</v>
      </c>
      <c r="E4741" s="508"/>
      <c r="F4741" s="508"/>
    </row>
    <row r="4742" spans="1:6" x14ac:dyDescent="0.25">
      <c r="A4742" s="508"/>
      <c r="B4742" s="508"/>
      <c r="C4742" s="508"/>
      <c r="D4742" s="444" t="s">
        <v>6778</v>
      </c>
      <c r="E4742" s="508"/>
      <c r="F4742" s="508"/>
    </row>
    <row r="4743" spans="1:6" x14ac:dyDescent="0.25">
      <c r="A4743" s="508"/>
      <c r="B4743" s="508"/>
      <c r="C4743" s="508"/>
      <c r="D4743" s="444" t="s">
        <v>6778</v>
      </c>
      <c r="E4743" s="508"/>
      <c r="F4743" s="508"/>
    </row>
    <row r="4744" spans="1:6" x14ac:dyDescent="0.25">
      <c r="A4744" s="508"/>
      <c r="B4744" s="508"/>
      <c r="C4744" s="508"/>
      <c r="D4744" s="444" t="s">
        <v>6778</v>
      </c>
      <c r="E4744" s="508"/>
      <c r="F4744" s="508"/>
    </row>
    <row r="4745" spans="1:6" x14ac:dyDescent="0.25">
      <c r="A4745" s="508"/>
      <c r="B4745" s="508"/>
      <c r="C4745" s="508"/>
      <c r="D4745" s="444" t="s">
        <v>6778</v>
      </c>
      <c r="E4745" s="508"/>
      <c r="F4745" s="508"/>
    </row>
    <row r="4746" spans="1:6" x14ac:dyDescent="0.25">
      <c r="A4746" s="508"/>
      <c r="B4746" s="508"/>
      <c r="C4746" s="508"/>
      <c r="D4746" s="444" t="s">
        <v>6778</v>
      </c>
      <c r="E4746" s="508"/>
      <c r="F4746" s="508"/>
    </row>
    <row r="4747" spans="1:6" x14ac:dyDescent="0.25">
      <c r="A4747" s="508"/>
      <c r="B4747" s="508"/>
      <c r="C4747" s="508"/>
      <c r="D4747" s="444" t="s">
        <v>6778</v>
      </c>
      <c r="E4747" s="508"/>
      <c r="F4747" s="508"/>
    </row>
    <row r="4748" spans="1:6" x14ac:dyDescent="0.25">
      <c r="A4748" s="508"/>
      <c r="B4748" s="508"/>
      <c r="C4748" s="508"/>
      <c r="D4748" s="444" t="s">
        <v>6778</v>
      </c>
      <c r="E4748" s="508"/>
      <c r="F4748" s="508"/>
    </row>
    <row r="4749" spans="1:6" x14ac:dyDescent="0.25">
      <c r="A4749" s="508"/>
      <c r="B4749" s="508"/>
      <c r="C4749" s="508"/>
      <c r="D4749" s="444" t="s">
        <v>6778</v>
      </c>
      <c r="E4749" s="508"/>
      <c r="F4749" s="508"/>
    </row>
    <row r="4750" spans="1:6" x14ac:dyDescent="0.25">
      <c r="A4750" s="508"/>
      <c r="B4750" s="508"/>
      <c r="C4750" s="508"/>
      <c r="D4750" s="444" t="s">
        <v>6778</v>
      </c>
      <c r="E4750" s="508"/>
      <c r="F4750" s="508"/>
    </row>
    <row r="4751" spans="1:6" x14ac:dyDescent="0.25">
      <c r="A4751" s="508"/>
      <c r="B4751" s="508"/>
      <c r="C4751" s="508"/>
      <c r="D4751" s="444" t="s">
        <v>6778</v>
      </c>
      <c r="E4751" s="508"/>
      <c r="F4751" s="508"/>
    </row>
    <row r="4752" spans="1:6" x14ac:dyDescent="0.25">
      <c r="A4752" s="508"/>
      <c r="B4752" s="508"/>
      <c r="C4752" s="508"/>
      <c r="D4752" s="444" t="s">
        <v>6778</v>
      </c>
      <c r="E4752" s="508"/>
      <c r="F4752" s="508"/>
    </row>
    <row r="4753" spans="1:6" x14ac:dyDescent="0.25">
      <c r="A4753" s="508"/>
      <c r="B4753" s="508"/>
      <c r="C4753" s="508"/>
      <c r="D4753" s="444" t="s">
        <v>6778</v>
      </c>
      <c r="E4753" s="508"/>
      <c r="F4753" s="508"/>
    </row>
    <row r="4754" spans="1:6" x14ac:dyDescent="0.25">
      <c r="A4754" s="508"/>
      <c r="B4754" s="508"/>
      <c r="C4754" s="508"/>
      <c r="D4754" s="444" t="s">
        <v>6778</v>
      </c>
      <c r="E4754" s="508"/>
      <c r="F4754" s="508"/>
    </row>
    <row r="4755" spans="1:6" x14ac:dyDescent="0.25">
      <c r="A4755" s="508"/>
      <c r="B4755" s="508"/>
      <c r="C4755" s="508"/>
      <c r="D4755" s="444" t="s">
        <v>6778</v>
      </c>
      <c r="E4755" s="508"/>
      <c r="F4755" s="508"/>
    </row>
    <row r="4756" spans="1:6" x14ac:dyDescent="0.25">
      <c r="A4756" s="508"/>
      <c r="B4756" s="508"/>
      <c r="C4756" s="508"/>
      <c r="D4756" s="444" t="s">
        <v>6778</v>
      </c>
      <c r="E4756" s="508"/>
      <c r="F4756" s="508"/>
    </row>
    <row r="4757" spans="1:6" x14ac:dyDescent="0.25">
      <c r="A4757" s="508"/>
      <c r="B4757" s="508"/>
      <c r="C4757" s="508"/>
      <c r="D4757" s="444" t="s">
        <v>6778</v>
      </c>
      <c r="E4757" s="508"/>
      <c r="F4757" s="508"/>
    </row>
    <row r="4758" spans="1:6" x14ac:dyDescent="0.25">
      <c r="A4758" s="508"/>
      <c r="B4758" s="508"/>
      <c r="C4758" s="508"/>
      <c r="D4758" s="444" t="s">
        <v>6778</v>
      </c>
      <c r="E4758" s="508"/>
      <c r="F4758" s="508"/>
    </row>
    <row r="4759" spans="1:6" x14ac:dyDescent="0.25">
      <c r="A4759" s="508"/>
      <c r="B4759" s="508"/>
      <c r="C4759" s="508"/>
      <c r="D4759" s="444" t="s">
        <v>6778</v>
      </c>
      <c r="E4759" s="508"/>
      <c r="F4759" s="508"/>
    </row>
    <row r="4760" spans="1:6" x14ac:dyDescent="0.25">
      <c r="A4760" s="508"/>
      <c r="B4760" s="508"/>
      <c r="C4760" s="508"/>
      <c r="D4760" s="444" t="s">
        <v>6778</v>
      </c>
      <c r="E4760" s="508"/>
      <c r="F4760" s="508"/>
    </row>
    <row r="4761" spans="1:6" x14ac:dyDescent="0.25">
      <c r="A4761" s="508"/>
      <c r="B4761" s="508"/>
      <c r="C4761" s="508"/>
      <c r="D4761" s="444" t="s">
        <v>6778</v>
      </c>
      <c r="E4761" s="508"/>
      <c r="F4761" s="508"/>
    </row>
    <row r="4762" spans="1:6" x14ac:dyDescent="0.25">
      <c r="A4762" s="508"/>
      <c r="B4762" s="508"/>
      <c r="C4762" s="508"/>
      <c r="D4762" s="444" t="s">
        <v>6778</v>
      </c>
      <c r="E4762" s="508"/>
      <c r="F4762" s="508"/>
    </row>
    <row r="4763" spans="1:6" x14ac:dyDescent="0.25">
      <c r="A4763" s="508"/>
      <c r="B4763" s="508"/>
      <c r="C4763" s="508"/>
      <c r="D4763" s="444" t="s">
        <v>6778</v>
      </c>
      <c r="E4763" s="508"/>
      <c r="F4763" s="508"/>
    </row>
    <row r="4764" spans="1:6" x14ac:dyDescent="0.25">
      <c r="A4764" s="508"/>
      <c r="B4764" s="508"/>
      <c r="C4764" s="508"/>
      <c r="D4764" s="444" t="s">
        <v>6778</v>
      </c>
      <c r="E4764" s="508"/>
      <c r="F4764" s="508"/>
    </row>
    <row r="4765" spans="1:6" x14ac:dyDescent="0.25">
      <c r="A4765" s="508"/>
      <c r="B4765" s="508"/>
      <c r="C4765" s="508"/>
      <c r="D4765" s="444" t="s">
        <v>6778</v>
      </c>
      <c r="E4765" s="508"/>
      <c r="F4765" s="508"/>
    </row>
    <row r="4766" spans="1:6" x14ac:dyDescent="0.25">
      <c r="A4766" s="508"/>
      <c r="B4766" s="508"/>
      <c r="C4766" s="508"/>
      <c r="D4766" s="444" t="s">
        <v>6778</v>
      </c>
      <c r="E4766" s="508"/>
      <c r="F4766" s="508"/>
    </row>
    <row r="4767" spans="1:6" x14ac:dyDescent="0.25">
      <c r="A4767" s="508"/>
      <c r="B4767" s="508"/>
      <c r="C4767" s="508"/>
      <c r="D4767" s="444" t="s">
        <v>6778</v>
      </c>
      <c r="E4767" s="508"/>
      <c r="F4767" s="508"/>
    </row>
    <row r="4768" spans="1:6" x14ac:dyDescent="0.25">
      <c r="A4768" s="508"/>
      <c r="B4768" s="508"/>
      <c r="C4768" s="508"/>
      <c r="D4768" s="444" t="s">
        <v>6778</v>
      </c>
      <c r="E4768" s="508"/>
      <c r="F4768" s="508"/>
    </row>
    <row r="4769" spans="1:6" x14ac:dyDescent="0.25">
      <c r="A4769" s="508"/>
      <c r="B4769" s="508"/>
      <c r="C4769" s="508"/>
      <c r="D4769" s="444" t="s">
        <v>6778</v>
      </c>
      <c r="E4769" s="508"/>
      <c r="F4769" s="508"/>
    </row>
    <row r="4770" spans="1:6" x14ac:dyDescent="0.25">
      <c r="A4770" s="508"/>
      <c r="B4770" s="508"/>
      <c r="C4770" s="508"/>
      <c r="D4770" s="444" t="s">
        <v>6778</v>
      </c>
      <c r="E4770" s="508"/>
      <c r="F4770" s="508"/>
    </row>
    <row r="4771" spans="1:6" x14ac:dyDescent="0.25">
      <c r="A4771" s="508"/>
      <c r="B4771" s="508"/>
      <c r="C4771" s="508"/>
      <c r="D4771" s="444" t="s">
        <v>6778</v>
      </c>
      <c r="E4771" s="508"/>
      <c r="F4771" s="508"/>
    </row>
    <row r="4772" spans="1:6" x14ac:dyDescent="0.25">
      <c r="A4772" s="508"/>
      <c r="B4772" s="508"/>
      <c r="C4772" s="508"/>
      <c r="D4772" s="444" t="s">
        <v>6778</v>
      </c>
      <c r="E4772" s="508"/>
      <c r="F4772" s="508"/>
    </row>
    <row r="4773" spans="1:6" x14ac:dyDescent="0.25">
      <c r="A4773" s="508"/>
      <c r="B4773" s="508"/>
      <c r="C4773" s="508"/>
      <c r="D4773" s="444" t="s">
        <v>6778</v>
      </c>
      <c r="E4773" s="508"/>
      <c r="F4773" s="508"/>
    </row>
    <row r="4774" spans="1:6" x14ac:dyDescent="0.25">
      <c r="A4774" s="508"/>
      <c r="B4774" s="508"/>
      <c r="C4774" s="508"/>
      <c r="D4774" s="444" t="s">
        <v>6778</v>
      </c>
      <c r="E4774" s="508"/>
      <c r="F4774" s="508"/>
    </row>
    <row r="4775" spans="1:6" x14ac:dyDescent="0.25">
      <c r="A4775" s="508"/>
      <c r="B4775" s="508"/>
      <c r="C4775" s="508"/>
      <c r="D4775" s="444" t="s">
        <v>6778</v>
      </c>
      <c r="E4775" s="508"/>
      <c r="F4775" s="508"/>
    </row>
    <row r="4776" spans="1:6" x14ac:dyDescent="0.25">
      <c r="A4776" s="508"/>
      <c r="B4776" s="508"/>
      <c r="C4776" s="508"/>
      <c r="D4776" s="444" t="s">
        <v>6778</v>
      </c>
      <c r="E4776" s="508"/>
      <c r="F4776" s="508"/>
    </row>
    <row r="4777" spans="1:6" x14ac:dyDescent="0.25">
      <c r="A4777" s="508"/>
      <c r="B4777" s="508"/>
      <c r="C4777" s="508"/>
      <c r="D4777" s="444" t="s">
        <v>6778</v>
      </c>
      <c r="E4777" s="508"/>
      <c r="F4777" s="508"/>
    </row>
    <row r="4778" spans="1:6" x14ac:dyDescent="0.25">
      <c r="A4778" s="508"/>
      <c r="B4778" s="508"/>
      <c r="C4778" s="508"/>
      <c r="D4778" s="444" t="s">
        <v>6778</v>
      </c>
      <c r="E4778" s="508"/>
      <c r="F4778" s="508"/>
    </row>
    <row r="4779" spans="1:6" x14ac:dyDescent="0.25">
      <c r="A4779" s="508"/>
      <c r="B4779" s="508"/>
      <c r="C4779" s="508"/>
      <c r="D4779" s="444" t="s">
        <v>6778</v>
      </c>
      <c r="E4779" s="508"/>
      <c r="F4779" s="508"/>
    </row>
    <row r="4780" spans="1:6" x14ac:dyDescent="0.25">
      <c r="A4780" s="508"/>
      <c r="B4780" s="508"/>
      <c r="C4780" s="508"/>
      <c r="D4780" s="444" t="s">
        <v>6778</v>
      </c>
      <c r="E4780" s="508"/>
      <c r="F4780" s="508"/>
    </row>
    <row r="4781" spans="1:6" x14ac:dyDescent="0.25">
      <c r="A4781" s="508"/>
      <c r="B4781" s="508"/>
      <c r="C4781" s="508"/>
      <c r="D4781" s="444" t="s">
        <v>6778</v>
      </c>
      <c r="E4781" s="508"/>
      <c r="F4781" s="508"/>
    </row>
    <row r="4782" spans="1:6" x14ac:dyDescent="0.25">
      <c r="A4782" s="508"/>
      <c r="B4782" s="508"/>
      <c r="C4782" s="508"/>
      <c r="D4782" s="444" t="s">
        <v>6778</v>
      </c>
      <c r="E4782" s="508"/>
      <c r="F4782" s="508"/>
    </row>
    <row r="4783" spans="1:6" x14ac:dyDescent="0.25">
      <c r="A4783" s="508"/>
      <c r="B4783" s="508"/>
      <c r="C4783" s="508"/>
      <c r="D4783" s="444" t="s">
        <v>6778</v>
      </c>
      <c r="E4783" s="508"/>
      <c r="F4783" s="508"/>
    </row>
    <row r="4784" spans="1:6" x14ac:dyDescent="0.25">
      <c r="A4784" s="508"/>
      <c r="B4784" s="508"/>
      <c r="C4784" s="508"/>
      <c r="D4784" s="444" t="s">
        <v>6778</v>
      </c>
      <c r="E4784" s="508"/>
      <c r="F4784" s="508"/>
    </row>
    <row r="4785" spans="1:6" x14ac:dyDescent="0.25">
      <c r="A4785" s="508"/>
      <c r="B4785" s="508"/>
      <c r="C4785" s="508"/>
      <c r="D4785" s="444" t="s">
        <v>6778</v>
      </c>
      <c r="E4785" s="508"/>
      <c r="F4785" s="508"/>
    </row>
    <row r="4786" spans="1:6" x14ac:dyDescent="0.25">
      <c r="A4786" s="508"/>
      <c r="B4786" s="508"/>
      <c r="C4786" s="508"/>
      <c r="D4786" s="444" t="s">
        <v>6778</v>
      </c>
      <c r="E4786" s="508"/>
      <c r="F4786" s="508"/>
    </row>
    <row r="4787" spans="1:6" x14ac:dyDescent="0.25">
      <c r="A4787" s="508"/>
      <c r="B4787" s="508"/>
      <c r="C4787" s="508"/>
      <c r="D4787" s="444" t="s">
        <v>6778</v>
      </c>
      <c r="E4787" s="508"/>
      <c r="F4787" s="508"/>
    </row>
    <row r="4788" spans="1:6" x14ac:dyDescent="0.25">
      <c r="A4788" s="508"/>
      <c r="B4788" s="508"/>
      <c r="C4788" s="508"/>
      <c r="D4788" s="444" t="s">
        <v>6778</v>
      </c>
      <c r="E4788" s="508"/>
      <c r="F4788" s="508"/>
    </row>
    <row r="4789" spans="1:6" x14ac:dyDescent="0.25">
      <c r="A4789" s="508"/>
      <c r="B4789" s="508"/>
      <c r="C4789" s="508"/>
      <c r="D4789" s="444" t="s">
        <v>6778</v>
      </c>
      <c r="E4789" s="508"/>
      <c r="F4789" s="508"/>
    </row>
    <row r="4790" spans="1:6" x14ac:dyDescent="0.25">
      <c r="A4790" s="508"/>
      <c r="B4790" s="508"/>
      <c r="C4790" s="508"/>
      <c r="D4790" s="444" t="s">
        <v>6778</v>
      </c>
      <c r="E4790" s="508"/>
      <c r="F4790" s="508"/>
    </row>
    <row r="4791" spans="1:6" x14ac:dyDescent="0.25">
      <c r="A4791" s="508"/>
      <c r="B4791" s="508"/>
      <c r="C4791" s="508"/>
      <c r="D4791" s="444" t="s">
        <v>6778</v>
      </c>
      <c r="E4791" s="508"/>
      <c r="F4791" s="508"/>
    </row>
    <row r="4792" spans="1:6" x14ac:dyDescent="0.25">
      <c r="A4792" s="508"/>
      <c r="B4792" s="508"/>
      <c r="C4792" s="508"/>
      <c r="D4792" s="444" t="s">
        <v>6778</v>
      </c>
      <c r="E4792" s="508"/>
      <c r="F4792" s="508"/>
    </row>
    <row r="4793" spans="1:6" x14ac:dyDescent="0.25">
      <c r="A4793" s="508"/>
      <c r="B4793" s="508"/>
      <c r="C4793" s="508"/>
      <c r="D4793" s="444" t="s">
        <v>6778</v>
      </c>
      <c r="E4793" s="508"/>
      <c r="F4793" s="508"/>
    </row>
    <row r="4794" spans="1:6" x14ac:dyDescent="0.25">
      <c r="A4794" s="508"/>
      <c r="B4794" s="508"/>
      <c r="C4794" s="508"/>
      <c r="D4794" s="444" t="s">
        <v>6778</v>
      </c>
      <c r="E4794" s="508"/>
      <c r="F4794" s="508"/>
    </row>
    <row r="4795" spans="1:6" x14ac:dyDescent="0.25">
      <c r="A4795" s="508"/>
      <c r="B4795" s="508"/>
      <c r="C4795" s="508"/>
      <c r="D4795" s="444" t="s">
        <v>6778</v>
      </c>
      <c r="E4795" s="508"/>
      <c r="F4795" s="508"/>
    </row>
    <row r="4796" spans="1:6" x14ac:dyDescent="0.25">
      <c r="A4796" s="508"/>
      <c r="B4796" s="508"/>
      <c r="C4796" s="508"/>
      <c r="D4796" s="444" t="s">
        <v>6778</v>
      </c>
      <c r="E4796" s="508"/>
      <c r="F4796" s="508"/>
    </row>
    <row r="4797" spans="1:6" x14ac:dyDescent="0.25">
      <c r="A4797" s="508"/>
      <c r="B4797" s="508"/>
      <c r="C4797" s="508"/>
      <c r="D4797" s="444" t="s">
        <v>6778</v>
      </c>
      <c r="E4797" s="508"/>
      <c r="F4797" s="508"/>
    </row>
    <row r="4798" spans="1:6" x14ac:dyDescent="0.25">
      <c r="A4798" s="508"/>
      <c r="B4798" s="508"/>
      <c r="C4798" s="508"/>
      <c r="D4798" s="444" t="s">
        <v>6778</v>
      </c>
      <c r="E4798" s="508"/>
      <c r="F4798" s="508"/>
    </row>
    <row r="4799" spans="1:6" x14ac:dyDescent="0.25">
      <c r="A4799" s="508"/>
      <c r="B4799" s="508"/>
      <c r="C4799" s="508"/>
      <c r="D4799" s="444" t="s">
        <v>6778</v>
      </c>
      <c r="E4799" s="508"/>
      <c r="F4799" s="508"/>
    </row>
    <row r="4800" spans="1:6" x14ac:dyDescent="0.25">
      <c r="A4800" s="508"/>
      <c r="B4800" s="508"/>
      <c r="C4800" s="508"/>
      <c r="D4800" s="444" t="s">
        <v>6778</v>
      </c>
      <c r="E4800" s="508"/>
      <c r="F4800" s="508"/>
    </row>
    <row r="4801" spans="1:6" x14ac:dyDescent="0.25">
      <c r="A4801" s="508"/>
      <c r="B4801" s="508"/>
      <c r="C4801" s="508"/>
      <c r="D4801" s="444" t="s">
        <v>6778</v>
      </c>
      <c r="E4801" s="508"/>
      <c r="F4801" s="508"/>
    </row>
    <row r="4802" spans="1:6" x14ac:dyDescent="0.25">
      <c r="A4802" s="508"/>
      <c r="B4802" s="508"/>
      <c r="C4802" s="508"/>
      <c r="D4802" s="444" t="s">
        <v>6778</v>
      </c>
      <c r="E4802" s="508"/>
      <c r="F4802" s="508"/>
    </row>
    <row r="4803" spans="1:6" x14ac:dyDescent="0.25">
      <c r="A4803" s="508"/>
      <c r="B4803" s="508"/>
      <c r="C4803" s="508"/>
      <c r="D4803" s="444" t="s">
        <v>6778</v>
      </c>
      <c r="E4803" s="508"/>
      <c r="F4803" s="508"/>
    </row>
    <row r="4804" spans="1:6" x14ac:dyDescent="0.25">
      <c r="A4804" s="508"/>
      <c r="B4804" s="508"/>
      <c r="C4804" s="508"/>
      <c r="D4804" s="444" t="s">
        <v>6778</v>
      </c>
      <c r="E4804" s="508"/>
      <c r="F4804" s="508"/>
    </row>
    <row r="4805" spans="1:6" x14ac:dyDescent="0.25">
      <c r="A4805" s="508"/>
      <c r="B4805" s="508"/>
      <c r="C4805" s="508"/>
      <c r="D4805" s="444" t="s">
        <v>6778</v>
      </c>
      <c r="E4805" s="508"/>
      <c r="F4805" s="508"/>
    </row>
    <row r="4806" spans="1:6" x14ac:dyDescent="0.25">
      <c r="A4806" s="508"/>
      <c r="B4806" s="508"/>
      <c r="C4806" s="508"/>
      <c r="D4806" s="444" t="s">
        <v>6778</v>
      </c>
      <c r="E4806" s="508"/>
      <c r="F4806" s="508"/>
    </row>
    <row r="4807" spans="1:6" x14ac:dyDescent="0.25">
      <c r="A4807" s="508"/>
      <c r="B4807" s="508"/>
      <c r="C4807" s="508"/>
      <c r="D4807" s="444" t="s">
        <v>6778</v>
      </c>
      <c r="E4807" s="508"/>
      <c r="F4807" s="508"/>
    </row>
    <row r="4808" spans="1:6" x14ac:dyDescent="0.25">
      <c r="A4808" s="508"/>
      <c r="B4808" s="508"/>
      <c r="C4808" s="508"/>
      <c r="D4808" s="444" t="s">
        <v>6778</v>
      </c>
      <c r="E4808" s="508"/>
      <c r="F4808" s="508"/>
    </row>
    <row r="4809" spans="1:6" x14ac:dyDescent="0.25">
      <c r="A4809" s="508"/>
      <c r="B4809" s="508"/>
      <c r="C4809" s="508"/>
      <c r="D4809" s="444" t="s">
        <v>6778</v>
      </c>
      <c r="E4809" s="508"/>
      <c r="F4809" s="508"/>
    </row>
    <row r="4810" spans="1:6" x14ac:dyDescent="0.25">
      <c r="A4810" s="508"/>
      <c r="B4810" s="508"/>
      <c r="C4810" s="508"/>
      <c r="D4810" s="444" t="s">
        <v>6778</v>
      </c>
      <c r="E4810" s="508"/>
      <c r="F4810" s="508"/>
    </row>
    <row r="4811" spans="1:6" x14ac:dyDescent="0.25">
      <c r="A4811" s="508"/>
      <c r="B4811" s="508"/>
      <c r="C4811" s="508"/>
      <c r="D4811" s="444" t="s">
        <v>6778</v>
      </c>
      <c r="E4811" s="508"/>
      <c r="F4811" s="508"/>
    </row>
    <row r="4812" spans="1:6" x14ac:dyDescent="0.25">
      <c r="A4812" s="508"/>
      <c r="B4812" s="508"/>
      <c r="C4812" s="508"/>
      <c r="D4812" s="444" t="s">
        <v>6778</v>
      </c>
      <c r="E4812" s="508"/>
      <c r="F4812" s="508"/>
    </row>
    <row r="4813" spans="1:6" x14ac:dyDescent="0.25">
      <c r="A4813" s="508"/>
      <c r="B4813" s="508"/>
      <c r="C4813" s="508"/>
      <c r="D4813" s="444" t="s">
        <v>6778</v>
      </c>
      <c r="E4813" s="508"/>
      <c r="F4813" s="508"/>
    </row>
    <row r="4814" spans="1:6" x14ac:dyDescent="0.25">
      <c r="A4814" s="508"/>
      <c r="B4814" s="508"/>
      <c r="C4814" s="508"/>
      <c r="D4814" s="444" t="s">
        <v>6778</v>
      </c>
      <c r="E4814" s="508"/>
      <c r="F4814" s="508"/>
    </row>
    <row r="4815" spans="1:6" x14ac:dyDescent="0.25">
      <c r="A4815" s="508"/>
      <c r="B4815" s="508"/>
      <c r="C4815" s="508"/>
      <c r="D4815" s="444" t="s">
        <v>6778</v>
      </c>
      <c r="E4815" s="508"/>
      <c r="F4815" s="508"/>
    </row>
    <row r="4816" spans="1:6" x14ac:dyDescent="0.25">
      <c r="A4816" s="508"/>
      <c r="B4816" s="508"/>
      <c r="C4816" s="508"/>
      <c r="D4816" s="444" t="s">
        <v>6778</v>
      </c>
      <c r="E4816" s="508"/>
      <c r="F4816" s="508"/>
    </row>
    <row r="4817" spans="1:6" x14ac:dyDescent="0.25">
      <c r="A4817" s="508"/>
      <c r="B4817" s="508"/>
      <c r="C4817" s="508"/>
      <c r="D4817" s="444" t="s">
        <v>6778</v>
      </c>
      <c r="E4817" s="508"/>
      <c r="F4817" s="508"/>
    </row>
    <row r="4818" spans="1:6" x14ac:dyDescent="0.25">
      <c r="A4818" s="508"/>
      <c r="B4818" s="508"/>
      <c r="C4818" s="508"/>
      <c r="D4818" s="444" t="s">
        <v>6778</v>
      </c>
      <c r="E4818" s="508"/>
      <c r="F4818" s="508"/>
    </row>
    <row r="4819" spans="1:6" x14ac:dyDescent="0.25">
      <c r="A4819" s="508"/>
      <c r="B4819" s="508"/>
      <c r="C4819" s="508"/>
      <c r="D4819" s="444" t="s">
        <v>6778</v>
      </c>
      <c r="E4819" s="508"/>
      <c r="F4819" s="508"/>
    </row>
    <row r="4820" spans="1:6" x14ac:dyDescent="0.25">
      <c r="A4820" s="508"/>
      <c r="B4820" s="508"/>
      <c r="C4820" s="508"/>
      <c r="D4820" s="444" t="s">
        <v>6778</v>
      </c>
      <c r="E4820" s="508"/>
      <c r="F4820" s="508"/>
    </row>
    <row r="4821" spans="1:6" x14ac:dyDescent="0.25">
      <c r="A4821" s="508"/>
      <c r="B4821" s="508"/>
      <c r="C4821" s="508"/>
      <c r="D4821" s="444" t="s">
        <v>6778</v>
      </c>
      <c r="E4821" s="508"/>
      <c r="F4821" s="508"/>
    </row>
    <row r="4822" spans="1:6" x14ac:dyDescent="0.25">
      <c r="A4822" s="508"/>
      <c r="B4822" s="508"/>
      <c r="C4822" s="508"/>
      <c r="D4822" s="444" t="s">
        <v>6778</v>
      </c>
      <c r="E4822" s="508"/>
      <c r="F4822" s="508"/>
    </row>
    <row r="4823" spans="1:6" x14ac:dyDescent="0.25">
      <c r="A4823" s="508"/>
      <c r="B4823" s="508"/>
      <c r="C4823" s="508"/>
      <c r="D4823" s="444" t="s">
        <v>6778</v>
      </c>
      <c r="E4823" s="508"/>
      <c r="F4823" s="508"/>
    </row>
    <row r="4824" spans="1:6" x14ac:dyDescent="0.25">
      <c r="A4824" s="508"/>
      <c r="B4824" s="508"/>
      <c r="C4824" s="508"/>
      <c r="D4824" s="444" t="s">
        <v>6778</v>
      </c>
      <c r="E4824" s="508"/>
      <c r="F4824" s="508"/>
    </row>
    <row r="4825" spans="1:6" x14ac:dyDescent="0.25">
      <c r="A4825" s="508"/>
      <c r="B4825" s="508"/>
      <c r="C4825" s="508"/>
      <c r="D4825" s="444" t="s">
        <v>6778</v>
      </c>
      <c r="E4825" s="508"/>
      <c r="F4825" s="508"/>
    </row>
    <row r="4826" spans="1:6" x14ac:dyDescent="0.25">
      <c r="A4826" s="508"/>
      <c r="B4826" s="508"/>
      <c r="C4826" s="508"/>
      <c r="D4826" s="444" t="s">
        <v>6778</v>
      </c>
      <c r="E4826" s="508"/>
      <c r="F4826" s="508"/>
    </row>
    <row r="4827" spans="1:6" x14ac:dyDescent="0.25">
      <c r="A4827" s="508"/>
      <c r="B4827" s="508"/>
      <c r="C4827" s="508"/>
      <c r="D4827" s="444" t="s">
        <v>6778</v>
      </c>
      <c r="E4827" s="508"/>
      <c r="F4827" s="508"/>
    </row>
    <row r="4828" spans="1:6" x14ac:dyDescent="0.25">
      <c r="A4828" s="508"/>
      <c r="B4828" s="508"/>
      <c r="C4828" s="508"/>
      <c r="D4828" s="444" t="s">
        <v>6778</v>
      </c>
      <c r="E4828" s="508"/>
      <c r="F4828" s="508"/>
    </row>
    <row r="4829" spans="1:6" x14ac:dyDescent="0.25">
      <c r="A4829" s="508"/>
      <c r="B4829" s="508"/>
      <c r="C4829" s="508"/>
      <c r="D4829" s="444" t="s">
        <v>6778</v>
      </c>
      <c r="E4829" s="508"/>
      <c r="F4829" s="508"/>
    </row>
    <row r="4830" spans="1:6" x14ac:dyDescent="0.25">
      <c r="A4830" s="508"/>
      <c r="B4830" s="508"/>
      <c r="C4830" s="508"/>
      <c r="D4830" s="444" t="s">
        <v>6778</v>
      </c>
      <c r="E4830" s="508"/>
      <c r="F4830" s="508"/>
    </row>
    <row r="4831" spans="1:6" x14ac:dyDescent="0.25">
      <c r="A4831" s="508"/>
      <c r="B4831" s="508"/>
      <c r="C4831" s="508"/>
      <c r="D4831" s="444" t="s">
        <v>6778</v>
      </c>
      <c r="E4831" s="508"/>
      <c r="F4831" s="508"/>
    </row>
    <row r="4832" spans="1:6" x14ac:dyDescent="0.25">
      <c r="A4832" s="508"/>
      <c r="B4832" s="508"/>
      <c r="C4832" s="508"/>
      <c r="D4832" s="444" t="s">
        <v>6778</v>
      </c>
      <c r="E4832" s="508"/>
      <c r="F4832" s="508"/>
    </row>
    <row r="4833" spans="1:6" x14ac:dyDescent="0.25">
      <c r="A4833" s="508"/>
      <c r="B4833" s="508"/>
      <c r="C4833" s="508"/>
      <c r="D4833" s="444" t="s">
        <v>6778</v>
      </c>
      <c r="E4833" s="508"/>
      <c r="F4833" s="508"/>
    </row>
    <row r="4834" spans="1:6" x14ac:dyDescent="0.25">
      <c r="A4834" s="508"/>
      <c r="B4834" s="508"/>
      <c r="C4834" s="508"/>
      <c r="D4834" s="444" t="s">
        <v>6778</v>
      </c>
      <c r="E4834" s="508"/>
      <c r="F4834" s="508"/>
    </row>
    <row r="4835" spans="1:6" x14ac:dyDescent="0.25">
      <c r="A4835" s="508"/>
      <c r="B4835" s="508"/>
      <c r="C4835" s="508"/>
      <c r="D4835" s="444" t="s">
        <v>6778</v>
      </c>
      <c r="E4835" s="508"/>
      <c r="F4835" s="508"/>
    </row>
    <row r="4836" spans="1:6" x14ac:dyDescent="0.25">
      <c r="A4836" s="508"/>
      <c r="B4836" s="508"/>
      <c r="C4836" s="508"/>
      <c r="D4836" s="444" t="s">
        <v>6778</v>
      </c>
      <c r="E4836" s="508"/>
      <c r="F4836" s="508"/>
    </row>
    <row r="4837" spans="1:6" x14ac:dyDescent="0.25">
      <c r="A4837" s="508"/>
      <c r="B4837" s="508"/>
      <c r="C4837" s="508"/>
      <c r="D4837" s="444" t="s">
        <v>6778</v>
      </c>
      <c r="E4837" s="508"/>
      <c r="F4837" s="508"/>
    </row>
    <row r="4838" spans="1:6" x14ac:dyDescent="0.25">
      <c r="A4838" s="508"/>
      <c r="B4838" s="508"/>
      <c r="C4838" s="508"/>
      <c r="D4838" s="444" t="s">
        <v>6778</v>
      </c>
      <c r="E4838" s="508"/>
      <c r="F4838" s="508"/>
    </row>
    <row r="4839" spans="1:6" x14ac:dyDescent="0.25">
      <c r="A4839" s="508"/>
      <c r="B4839" s="508"/>
      <c r="C4839" s="508"/>
      <c r="D4839" s="444" t="s">
        <v>6778</v>
      </c>
      <c r="E4839" s="508"/>
      <c r="F4839" s="508"/>
    </row>
    <row r="4840" spans="1:6" x14ac:dyDescent="0.25">
      <c r="A4840" s="508"/>
      <c r="B4840" s="508"/>
      <c r="C4840" s="508"/>
      <c r="D4840" s="444" t="s">
        <v>6778</v>
      </c>
      <c r="E4840" s="508"/>
      <c r="F4840" s="508"/>
    </row>
    <row r="4841" spans="1:6" x14ac:dyDescent="0.25">
      <c r="A4841" s="508"/>
      <c r="B4841" s="508"/>
      <c r="C4841" s="508"/>
      <c r="D4841" s="444" t="s">
        <v>6778</v>
      </c>
      <c r="E4841" s="508"/>
      <c r="F4841" s="508"/>
    </row>
    <row r="4842" spans="1:6" x14ac:dyDescent="0.25">
      <c r="A4842" s="508"/>
      <c r="B4842" s="508"/>
      <c r="C4842" s="508"/>
      <c r="D4842" s="444" t="s">
        <v>6778</v>
      </c>
      <c r="E4842" s="508"/>
      <c r="F4842" s="508"/>
    </row>
    <row r="4843" spans="1:6" x14ac:dyDescent="0.25">
      <c r="A4843" s="508"/>
      <c r="B4843" s="508"/>
      <c r="C4843" s="508"/>
      <c r="D4843" s="444" t="s">
        <v>6778</v>
      </c>
      <c r="E4843" s="508"/>
      <c r="F4843" s="508"/>
    </row>
    <row r="4844" spans="1:6" x14ac:dyDescent="0.25">
      <c r="A4844" s="508"/>
      <c r="B4844" s="508"/>
      <c r="C4844" s="508"/>
      <c r="D4844" s="444" t="s">
        <v>6778</v>
      </c>
      <c r="E4844" s="508"/>
      <c r="F4844" s="508"/>
    </row>
    <row r="4845" spans="1:6" x14ac:dyDescent="0.25">
      <c r="A4845" s="508"/>
      <c r="B4845" s="508"/>
      <c r="C4845" s="508"/>
      <c r="D4845" s="444" t="s">
        <v>6778</v>
      </c>
      <c r="E4845" s="508"/>
      <c r="F4845" s="508"/>
    </row>
    <row r="4846" spans="1:6" x14ac:dyDescent="0.25">
      <c r="A4846" s="508"/>
      <c r="B4846" s="508"/>
      <c r="C4846" s="508"/>
      <c r="D4846" s="444" t="s">
        <v>6778</v>
      </c>
      <c r="E4846" s="508"/>
      <c r="F4846" s="508"/>
    </row>
    <row r="4847" spans="1:6" x14ac:dyDescent="0.25">
      <c r="A4847" s="508"/>
      <c r="B4847" s="508"/>
      <c r="C4847" s="508"/>
      <c r="D4847" s="444" t="s">
        <v>6778</v>
      </c>
      <c r="E4847" s="508"/>
      <c r="F4847" s="508"/>
    </row>
    <row r="4848" spans="1:6" x14ac:dyDescent="0.25">
      <c r="A4848" s="508"/>
      <c r="B4848" s="508"/>
      <c r="C4848" s="508"/>
      <c r="D4848" s="444" t="s">
        <v>6778</v>
      </c>
      <c r="E4848" s="508"/>
      <c r="F4848" s="508"/>
    </row>
    <row r="4849" spans="1:6" x14ac:dyDescent="0.25">
      <c r="A4849" s="508"/>
      <c r="B4849" s="508"/>
      <c r="C4849" s="508"/>
      <c r="D4849" s="444" t="s">
        <v>6778</v>
      </c>
      <c r="E4849" s="508"/>
      <c r="F4849" s="508"/>
    </row>
    <row r="4850" spans="1:6" x14ac:dyDescent="0.25">
      <c r="A4850" s="508"/>
      <c r="B4850" s="508"/>
      <c r="C4850" s="508"/>
      <c r="D4850" s="444" t="s">
        <v>6778</v>
      </c>
      <c r="E4850" s="508"/>
      <c r="F4850" s="508"/>
    </row>
    <row r="4851" spans="1:6" x14ac:dyDescent="0.25">
      <c r="A4851" s="508"/>
      <c r="B4851" s="508"/>
      <c r="C4851" s="508"/>
      <c r="D4851" s="444" t="s">
        <v>6778</v>
      </c>
      <c r="E4851" s="508"/>
      <c r="F4851" s="508"/>
    </row>
    <row r="4852" spans="1:6" x14ac:dyDescent="0.25">
      <c r="A4852" s="508"/>
      <c r="B4852" s="508"/>
      <c r="C4852" s="508"/>
      <c r="D4852" s="444" t="s">
        <v>6778</v>
      </c>
      <c r="E4852" s="508"/>
      <c r="F4852" s="508"/>
    </row>
    <row r="4853" spans="1:6" x14ac:dyDescent="0.25">
      <c r="A4853" s="508"/>
      <c r="B4853" s="508"/>
      <c r="C4853" s="508"/>
      <c r="D4853" s="444" t="s">
        <v>6778</v>
      </c>
      <c r="E4853" s="508"/>
      <c r="F4853" s="508"/>
    </row>
    <row r="4854" spans="1:6" x14ac:dyDescent="0.25">
      <c r="A4854" s="508"/>
      <c r="B4854" s="508"/>
      <c r="C4854" s="508"/>
      <c r="D4854" s="444" t="s">
        <v>6778</v>
      </c>
      <c r="E4854" s="508"/>
      <c r="F4854" s="508"/>
    </row>
    <row r="4855" spans="1:6" x14ac:dyDescent="0.25">
      <c r="A4855" s="508"/>
      <c r="B4855" s="508"/>
      <c r="C4855" s="508"/>
      <c r="D4855" s="444" t="s">
        <v>6778</v>
      </c>
      <c r="E4855" s="508"/>
      <c r="F4855" s="508"/>
    </row>
    <row r="4856" spans="1:6" x14ac:dyDescent="0.25">
      <c r="A4856" s="508"/>
      <c r="B4856" s="508"/>
      <c r="C4856" s="508"/>
      <c r="D4856" s="444" t="s">
        <v>6778</v>
      </c>
      <c r="E4856" s="508"/>
      <c r="F4856" s="508"/>
    </row>
    <row r="4857" spans="1:6" x14ac:dyDescent="0.25">
      <c r="A4857" s="508"/>
      <c r="B4857" s="508"/>
      <c r="C4857" s="508"/>
      <c r="D4857" s="444" t="s">
        <v>6778</v>
      </c>
      <c r="E4857" s="508"/>
      <c r="F4857" s="508"/>
    </row>
    <row r="4858" spans="1:6" x14ac:dyDescent="0.25">
      <c r="A4858" s="508"/>
      <c r="B4858" s="508"/>
      <c r="C4858" s="508"/>
      <c r="D4858" s="444" t="s">
        <v>6778</v>
      </c>
      <c r="E4858" s="508"/>
      <c r="F4858" s="508"/>
    </row>
    <row r="4859" spans="1:6" x14ac:dyDescent="0.25">
      <c r="A4859" s="508"/>
      <c r="B4859" s="508"/>
      <c r="C4859" s="508"/>
      <c r="D4859" s="444" t="s">
        <v>6778</v>
      </c>
      <c r="E4859" s="508"/>
      <c r="F4859" s="508"/>
    </row>
    <row r="4860" spans="1:6" x14ac:dyDescent="0.25">
      <c r="A4860" s="508"/>
      <c r="B4860" s="508"/>
      <c r="C4860" s="508"/>
      <c r="D4860" s="444" t="s">
        <v>6778</v>
      </c>
      <c r="E4860" s="508"/>
      <c r="F4860" s="508"/>
    </row>
    <row r="4861" spans="1:6" x14ac:dyDescent="0.25">
      <c r="A4861" s="508"/>
      <c r="B4861" s="508"/>
      <c r="C4861" s="508"/>
      <c r="D4861" s="444" t="s">
        <v>6778</v>
      </c>
      <c r="E4861" s="508"/>
      <c r="F4861" s="508"/>
    </row>
    <row r="4862" spans="1:6" x14ac:dyDescent="0.25">
      <c r="A4862" s="508"/>
      <c r="B4862" s="508"/>
      <c r="C4862" s="508"/>
      <c r="D4862" s="444" t="s">
        <v>6778</v>
      </c>
      <c r="E4862" s="508"/>
      <c r="F4862" s="508"/>
    </row>
    <row r="4863" spans="1:6" x14ac:dyDescent="0.25">
      <c r="A4863" s="508"/>
      <c r="B4863" s="508"/>
      <c r="C4863" s="508"/>
      <c r="D4863" s="444" t="s">
        <v>6778</v>
      </c>
      <c r="E4863" s="508"/>
      <c r="F4863" s="508"/>
    </row>
    <row r="4864" spans="1:6" x14ac:dyDescent="0.25">
      <c r="A4864" s="508"/>
      <c r="B4864" s="508"/>
      <c r="C4864" s="508"/>
      <c r="D4864" s="444" t="s">
        <v>6778</v>
      </c>
      <c r="E4864" s="508"/>
      <c r="F4864" s="508"/>
    </row>
    <row r="4865" spans="1:6" x14ac:dyDescent="0.25">
      <c r="A4865" s="508"/>
      <c r="B4865" s="508"/>
      <c r="C4865" s="508"/>
      <c r="D4865" s="444" t="s">
        <v>6778</v>
      </c>
      <c r="E4865" s="508"/>
      <c r="F4865" s="508"/>
    </row>
    <row r="4866" spans="1:6" x14ac:dyDescent="0.25">
      <c r="A4866" s="508"/>
      <c r="B4866" s="508"/>
      <c r="C4866" s="508"/>
      <c r="D4866" s="444" t="s">
        <v>6778</v>
      </c>
      <c r="E4866" s="508"/>
      <c r="F4866" s="508"/>
    </row>
    <row r="4867" spans="1:6" x14ac:dyDescent="0.25">
      <c r="A4867" s="508"/>
      <c r="B4867" s="508"/>
      <c r="C4867" s="508"/>
      <c r="D4867" s="444" t="s">
        <v>6778</v>
      </c>
      <c r="E4867" s="508"/>
      <c r="F4867" s="508"/>
    </row>
    <row r="4868" spans="1:6" x14ac:dyDescent="0.25">
      <c r="A4868" s="508"/>
      <c r="B4868" s="508"/>
      <c r="C4868" s="508"/>
      <c r="D4868" s="444" t="s">
        <v>6778</v>
      </c>
      <c r="E4868" s="508"/>
      <c r="F4868" s="508"/>
    </row>
    <row r="4869" spans="1:6" x14ac:dyDescent="0.25">
      <c r="A4869" s="508"/>
      <c r="B4869" s="508"/>
      <c r="C4869" s="508"/>
      <c r="D4869" s="444" t="s">
        <v>6778</v>
      </c>
      <c r="E4869" s="508"/>
      <c r="F4869" s="508"/>
    </row>
    <row r="4870" spans="1:6" x14ac:dyDescent="0.25">
      <c r="A4870" s="508"/>
      <c r="B4870" s="508"/>
      <c r="C4870" s="508"/>
      <c r="D4870" s="444" t="s">
        <v>6778</v>
      </c>
      <c r="E4870" s="508"/>
      <c r="F4870" s="508"/>
    </row>
    <row r="4871" spans="1:6" x14ac:dyDescent="0.25">
      <c r="A4871" s="508"/>
      <c r="B4871" s="508"/>
      <c r="C4871" s="508"/>
      <c r="D4871" s="444" t="s">
        <v>6778</v>
      </c>
      <c r="E4871" s="508"/>
      <c r="F4871" s="508"/>
    </row>
    <row r="4872" spans="1:6" x14ac:dyDescent="0.25">
      <c r="A4872" s="508"/>
      <c r="B4872" s="508"/>
      <c r="C4872" s="508"/>
      <c r="D4872" s="444" t="s">
        <v>6778</v>
      </c>
      <c r="E4872" s="508"/>
      <c r="F4872" s="508"/>
    </row>
    <row r="4873" spans="1:6" x14ac:dyDescent="0.25">
      <c r="A4873" s="508"/>
      <c r="B4873" s="508"/>
      <c r="C4873" s="508"/>
      <c r="D4873" s="444" t="s">
        <v>6778</v>
      </c>
      <c r="E4873" s="508"/>
      <c r="F4873" s="508"/>
    </row>
    <row r="4874" spans="1:6" x14ac:dyDescent="0.25">
      <c r="A4874" s="508"/>
      <c r="B4874" s="508"/>
      <c r="C4874" s="508"/>
      <c r="D4874" s="444" t="s">
        <v>6778</v>
      </c>
      <c r="E4874" s="508"/>
      <c r="F4874" s="508"/>
    </row>
    <row r="4875" spans="1:6" x14ac:dyDescent="0.25">
      <c r="A4875" s="508"/>
      <c r="B4875" s="508"/>
      <c r="C4875" s="508"/>
      <c r="D4875" s="444" t="s">
        <v>6778</v>
      </c>
      <c r="E4875" s="508"/>
      <c r="F4875" s="508"/>
    </row>
    <row r="4876" spans="1:6" x14ac:dyDescent="0.25">
      <c r="A4876" s="508"/>
      <c r="B4876" s="508"/>
      <c r="C4876" s="508"/>
      <c r="D4876" s="444" t="s">
        <v>6778</v>
      </c>
      <c r="E4876" s="508"/>
      <c r="F4876" s="508"/>
    </row>
    <row r="4877" spans="1:6" x14ac:dyDescent="0.25">
      <c r="A4877" s="508"/>
      <c r="B4877" s="508"/>
      <c r="C4877" s="508"/>
      <c r="D4877" s="444" t="s">
        <v>6778</v>
      </c>
      <c r="E4877" s="508"/>
      <c r="F4877" s="508"/>
    </row>
    <row r="4878" spans="1:6" x14ac:dyDescent="0.25">
      <c r="A4878" s="508"/>
      <c r="B4878" s="508"/>
      <c r="C4878" s="508"/>
      <c r="D4878" s="444" t="s">
        <v>6778</v>
      </c>
      <c r="E4878" s="508"/>
      <c r="F4878" s="508"/>
    </row>
    <row r="4879" spans="1:6" x14ac:dyDescent="0.25">
      <c r="A4879" s="508"/>
      <c r="B4879" s="508"/>
      <c r="C4879" s="508"/>
      <c r="D4879" s="444" t="s">
        <v>6778</v>
      </c>
      <c r="E4879" s="508"/>
      <c r="F4879" s="508"/>
    </row>
    <row r="4880" spans="1:6" x14ac:dyDescent="0.25">
      <c r="A4880" s="508"/>
      <c r="B4880" s="508"/>
      <c r="C4880" s="508"/>
      <c r="D4880" s="444" t="s">
        <v>6778</v>
      </c>
      <c r="E4880" s="508"/>
      <c r="F4880" s="508"/>
    </row>
    <row r="4881" spans="1:6" x14ac:dyDescent="0.25">
      <c r="A4881" s="508"/>
      <c r="B4881" s="508"/>
      <c r="C4881" s="508"/>
      <c r="D4881" s="444" t="s">
        <v>6778</v>
      </c>
      <c r="E4881" s="508"/>
      <c r="F4881" s="508"/>
    </row>
    <row r="4882" spans="1:6" x14ac:dyDescent="0.25">
      <c r="A4882" s="508"/>
      <c r="B4882" s="508"/>
      <c r="C4882" s="508"/>
      <c r="D4882" s="444" t="s">
        <v>6778</v>
      </c>
      <c r="E4882" s="508"/>
      <c r="F4882" s="508"/>
    </row>
    <row r="4883" spans="1:6" x14ac:dyDescent="0.25">
      <c r="A4883" s="508"/>
      <c r="B4883" s="508"/>
      <c r="C4883" s="508"/>
      <c r="D4883" s="444" t="s">
        <v>6778</v>
      </c>
      <c r="E4883" s="508"/>
      <c r="F4883" s="508"/>
    </row>
    <row r="4884" spans="1:6" x14ac:dyDescent="0.25">
      <c r="A4884" s="508"/>
      <c r="B4884" s="508"/>
      <c r="C4884" s="508"/>
      <c r="D4884" s="444" t="s">
        <v>6778</v>
      </c>
      <c r="E4884" s="508"/>
      <c r="F4884" s="508"/>
    </row>
    <row r="4885" spans="1:6" x14ac:dyDescent="0.25">
      <c r="A4885" s="508"/>
      <c r="B4885" s="508"/>
      <c r="C4885" s="508"/>
      <c r="D4885" s="444" t="s">
        <v>6778</v>
      </c>
      <c r="E4885" s="508"/>
      <c r="F4885" s="508"/>
    </row>
    <row r="4886" spans="1:6" x14ac:dyDescent="0.25">
      <c r="A4886" s="508"/>
      <c r="B4886" s="508"/>
      <c r="C4886" s="508"/>
      <c r="D4886" s="444" t="s">
        <v>6778</v>
      </c>
      <c r="E4886" s="508"/>
      <c r="F4886" s="508"/>
    </row>
    <row r="4887" spans="1:6" x14ac:dyDescent="0.25">
      <c r="A4887" s="508"/>
      <c r="B4887" s="508"/>
      <c r="C4887" s="508"/>
      <c r="D4887" s="444" t="s">
        <v>6778</v>
      </c>
      <c r="E4887" s="508"/>
      <c r="F4887" s="508"/>
    </row>
    <row r="4888" spans="1:6" x14ac:dyDescent="0.25">
      <c r="A4888" s="508"/>
      <c r="B4888" s="508"/>
      <c r="C4888" s="508"/>
      <c r="D4888" s="444" t="s">
        <v>6778</v>
      </c>
      <c r="E4888" s="508"/>
      <c r="F4888" s="508"/>
    </row>
    <row r="4889" spans="1:6" x14ac:dyDescent="0.25">
      <c r="A4889" s="508"/>
      <c r="B4889" s="508"/>
      <c r="C4889" s="508"/>
      <c r="D4889" s="444" t="s">
        <v>6778</v>
      </c>
      <c r="E4889" s="508"/>
      <c r="F4889" s="508"/>
    </row>
    <row r="4890" spans="1:6" x14ac:dyDescent="0.25">
      <c r="A4890" s="508"/>
      <c r="B4890" s="508"/>
      <c r="C4890" s="508"/>
      <c r="D4890" s="444" t="s">
        <v>6778</v>
      </c>
      <c r="E4890" s="508"/>
      <c r="F4890" s="508"/>
    </row>
    <row r="4891" spans="1:6" x14ac:dyDescent="0.25">
      <c r="A4891" s="508"/>
      <c r="B4891" s="508"/>
      <c r="C4891" s="508"/>
      <c r="D4891" s="444" t="s">
        <v>6778</v>
      </c>
      <c r="E4891" s="508"/>
      <c r="F4891" s="508"/>
    </row>
    <row r="4892" spans="1:6" x14ac:dyDescent="0.25">
      <c r="A4892" s="508"/>
      <c r="B4892" s="508"/>
      <c r="C4892" s="508"/>
      <c r="D4892" s="444" t="s">
        <v>6778</v>
      </c>
      <c r="E4892" s="508"/>
      <c r="F4892" s="508"/>
    </row>
    <row r="4893" spans="1:6" x14ac:dyDescent="0.25">
      <c r="A4893" s="508"/>
      <c r="B4893" s="508"/>
      <c r="C4893" s="508"/>
      <c r="D4893" s="444" t="s">
        <v>6778</v>
      </c>
      <c r="E4893" s="508"/>
      <c r="F4893" s="508"/>
    </row>
    <row r="4894" spans="1:6" x14ac:dyDescent="0.25">
      <c r="A4894" s="508"/>
      <c r="B4894" s="508"/>
      <c r="C4894" s="508"/>
      <c r="D4894" s="444" t="s">
        <v>6778</v>
      </c>
      <c r="E4894" s="508"/>
      <c r="F4894" s="508"/>
    </row>
    <row r="4895" spans="1:6" x14ac:dyDescent="0.25">
      <c r="A4895" s="508"/>
      <c r="B4895" s="508"/>
      <c r="C4895" s="508"/>
      <c r="D4895" s="444" t="s">
        <v>6778</v>
      </c>
      <c r="E4895" s="508"/>
      <c r="F4895" s="508"/>
    </row>
    <row r="4896" spans="1:6" x14ac:dyDescent="0.25">
      <c r="A4896" s="508"/>
      <c r="B4896" s="508"/>
      <c r="C4896" s="508"/>
      <c r="D4896" s="444" t="s">
        <v>6778</v>
      </c>
      <c r="E4896" s="508"/>
      <c r="F4896" s="508"/>
    </row>
    <row r="4897" spans="1:6" x14ac:dyDescent="0.25">
      <c r="A4897" s="508"/>
      <c r="B4897" s="508"/>
      <c r="C4897" s="508"/>
      <c r="D4897" s="444" t="s">
        <v>6778</v>
      </c>
      <c r="E4897" s="508"/>
      <c r="F4897" s="508"/>
    </row>
    <row r="4898" spans="1:6" x14ac:dyDescent="0.25">
      <c r="A4898" s="508"/>
      <c r="B4898" s="508"/>
      <c r="C4898" s="508"/>
      <c r="D4898" s="444" t="s">
        <v>6778</v>
      </c>
      <c r="E4898" s="508"/>
      <c r="F4898" s="508"/>
    </row>
    <row r="4899" spans="1:6" x14ac:dyDescent="0.25">
      <c r="A4899" s="508"/>
      <c r="B4899" s="508"/>
      <c r="C4899" s="508"/>
      <c r="D4899" s="444" t="s">
        <v>6778</v>
      </c>
      <c r="E4899" s="508"/>
      <c r="F4899" s="508"/>
    </row>
    <row r="4900" spans="1:6" x14ac:dyDescent="0.25">
      <c r="A4900" s="508"/>
      <c r="B4900" s="508"/>
      <c r="C4900" s="508"/>
      <c r="D4900" s="444" t="s">
        <v>6778</v>
      </c>
      <c r="E4900" s="508"/>
      <c r="F4900" s="508"/>
    </row>
    <row r="4901" spans="1:6" x14ac:dyDescent="0.25">
      <c r="A4901" s="508"/>
      <c r="B4901" s="508"/>
      <c r="C4901" s="508"/>
      <c r="D4901" s="444" t="s">
        <v>6778</v>
      </c>
      <c r="E4901" s="508"/>
      <c r="F4901" s="508"/>
    </row>
    <row r="4902" spans="1:6" x14ac:dyDescent="0.25">
      <c r="A4902" s="508"/>
      <c r="B4902" s="508"/>
      <c r="C4902" s="508"/>
      <c r="D4902" s="444" t="s">
        <v>6778</v>
      </c>
      <c r="E4902" s="508"/>
      <c r="F4902" s="508"/>
    </row>
    <row r="4903" spans="1:6" x14ac:dyDescent="0.25">
      <c r="A4903" s="508"/>
      <c r="B4903" s="508"/>
      <c r="C4903" s="508"/>
      <c r="D4903" s="444" t="s">
        <v>6778</v>
      </c>
      <c r="E4903" s="508"/>
      <c r="F4903" s="508"/>
    </row>
    <row r="4904" spans="1:6" x14ac:dyDescent="0.25">
      <c r="A4904" s="508"/>
      <c r="B4904" s="508"/>
      <c r="C4904" s="508"/>
      <c r="D4904" s="444" t="s">
        <v>6778</v>
      </c>
      <c r="E4904" s="508"/>
      <c r="F4904" s="508"/>
    </row>
    <row r="4905" spans="1:6" x14ac:dyDescent="0.25">
      <c r="A4905" s="508"/>
      <c r="B4905" s="508"/>
      <c r="C4905" s="508"/>
      <c r="D4905" s="444" t="s">
        <v>6778</v>
      </c>
      <c r="E4905" s="508"/>
      <c r="F4905" s="508"/>
    </row>
    <row r="4906" spans="1:6" x14ac:dyDescent="0.25">
      <c r="A4906" s="508"/>
      <c r="B4906" s="508"/>
      <c r="C4906" s="508"/>
      <c r="D4906" s="444" t="s">
        <v>6778</v>
      </c>
      <c r="E4906" s="508"/>
      <c r="F4906" s="508"/>
    </row>
    <row r="4907" spans="1:6" x14ac:dyDescent="0.25">
      <c r="A4907" s="508"/>
      <c r="B4907" s="508"/>
      <c r="C4907" s="508"/>
      <c r="D4907" s="444" t="s">
        <v>6778</v>
      </c>
      <c r="E4907" s="508"/>
      <c r="F4907" s="508"/>
    </row>
    <row r="4908" spans="1:6" x14ac:dyDescent="0.25">
      <c r="A4908" s="508"/>
      <c r="B4908" s="508"/>
      <c r="C4908" s="508"/>
      <c r="D4908" s="444" t="s">
        <v>6778</v>
      </c>
      <c r="E4908" s="508"/>
      <c r="F4908" s="508"/>
    </row>
    <row r="4909" spans="1:6" x14ac:dyDescent="0.25">
      <c r="A4909" s="508"/>
      <c r="B4909" s="508"/>
      <c r="C4909" s="508"/>
      <c r="D4909" s="444" t="s">
        <v>6778</v>
      </c>
      <c r="E4909" s="508"/>
      <c r="F4909" s="508"/>
    </row>
    <row r="4910" spans="1:6" x14ac:dyDescent="0.25">
      <c r="A4910" s="508"/>
      <c r="B4910" s="508"/>
      <c r="C4910" s="508"/>
      <c r="D4910" s="444" t="s">
        <v>6778</v>
      </c>
      <c r="E4910" s="508"/>
      <c r="F4910" s="508"/>
    </row>
    <row r="4911" spans="1:6" x14ac:dyDescent="0.25">
      <c r="A4911" s="508"/>
      <c r="B4911" s="508"/>
      <c r="C4911" s="508"/>
      <c r="D4911" s="444" t="s">
        <v>6778</v>
      </c>
      <c r="E4911" s="508"/>
      <c r="F4911" s="508"/>
    </row>
    <row r="4912" spans="1:6" x14ac:dyDescent="0.25">
      <c r="A4912" s="508"/>
      <c r="B4912" s="508"/>
      <c r="C4912" s="508"/>
      <c r="D4912" s="444" t="s">
        <v>6778</v>
      </c>
      <c r="E4912" s="508"/>
      <c r="F4912" s="508"/>
    </row>
    <row r="4913" spans="1:6" x14ac:dyDescent="0.25">
      <c r="A4913" s="508"/>
      <c r="B4913" s="508"/>
      <c r="C4913" s="508"/>
      <c r="D4913" s="444" t="s">
        <v>6778</v>
      </c>
      <c r="E4913" s="508"/>
      <c r="F4913" s="508"/>
    </row>
    <row r="4914" spans="1:6" x14ac:dyDescent="0.25">
      <c r="A4914" s="508"/>
      <c r="B4914" s="508"/>
      <c r="C4914" s="508"/>
      <c r="D4914" s="444" t="s">
        <v>6778</v>
      </c>
      <c r="E4914" s="508"/>
      <c r="F4914" s="508"/>
    </row>
    <row r="4915" spans="1:6" x14ac:dyDescent="0.25">
      <c r="A4915" s="508"/>
      <c r="B4915" s="508"/>
      <c r="C4915" s="508"/>
      <c r="D4915" s="444" t="s">
        <v>6778</v>
      </c>
      <c r="E4915" s="508"/>
      <c r="F4915" s="508"/>
    </row>
    <row r="4916" spans="1:6" x14ac:dyDescent="0.25">
      <c r="A4916" s="508"/>
      <c r="B4916" s="508"/>
      <c r="C4916" s="508"/>
      <c r="D4916" s="444" t="s">
        <v>6778</v>
      </c>
      <c r="E4916" s="508"/>
      <c r="F4916" s="508"/>
    </row>
    <row r="4917" spans="1:6" x14ac:dyDescent="0.25">
      <c r="A4917" s="508"/>
      <c r="B4917" s="508"/>
      <c r="C4917" s="508"/>
      <c r="D4917" s="444" t="s">
        <v>6778</v>
      </c>
      <c r="E4917" s="508"/>
      <c r="F4917" s="508"/>
    </row>
    <row r="4918" spans="1:6" x14ac:dyDescent="0.25">
      <c r="A4918" s="508"/>
      <c r="B4918" s="508"/>
      <c r="C4918" s="508"/>
      <c r="D4918" s="444" t="s">
        <v>6778</v>
      </c>
      <c r="E4918" s="508"/>
      <c r="F4918" s="508"/>
    </row>
    <row r="4919" spans="1:6" x14ac:dyDescent="0.25">
      <c r="A4919" s="508"/>
      <c r="B4919" s="508"/>
      <c r="C4919" s="508"/>
      <c r="D4919" s="444" t="s">
        <v>6778</v>
      </c>
      <c r="E4919" s="508"/>
      <c r="F4919" s="508"/>
    </row>
    <row r="4920" spans="1:6" x14ac:dyDescent="0.25">
      <c r="A4920" s="508"/>
      <c r="B4920" s="508"/>
      <c r="C4920" s="508"/>
      <c r="D4920" s="444" t="s">
        <v>6778</v>
      </c>
      <c r="E4920" s="508"/>
      <c r="F4920" s="508"/>
    </row>
    <row r="4921" spans="1:6" x14ac:dyDescent="0.25">
      <c r="A4921" s="508"/>
      <c r="B4921" s="508"/>
      <c r="C4921" s="508"/>
      <c r="D4921" s="444" t="s">
        <v>6778</v>
      </c>
      <c r="E4921" s="508"/>
      <c r="F4921" s="508"/>
    </row>
    <row r="4922" spans="1:6" x14ac:dyDescent="0.25">
      <c r="A4922" s="508"/>
      <c r="B4922" s="508"/>
      <c r="C4922" s="508"/>
      <c r="D4922" s="444" t="s">
        <v>6778</v>
      </c>
      <c r="E4922" s="508"/>
      <c r="F4922" s="508"/>
    </row>
    <row r="4923" spans="1:6" x14ac:dyDescent="0.25">
      <c r="A4923" s="508"/>
      <c r="B4923" s="508"/>
      <c r="C4923" s="508"/>
      <c r="D4923" s="444" t="s">
        <v>6778</v>
      </c>
      <c r="E4923" s="508"/>
      <c r="F4923" s="508"/>
    </row>
    <row r="4924" spans="1:6" x14ac:dyDescent="0.25">
      <c r="A4924" s="508"/>
      <c r="B4924" s="508"/>
      <c r="C4924" s="508"/>
      <c r="D4924" s="444" t="s">
        <v>6778</v>
      </c>
      <c r="E4924" s="508"/>
      <c r="F4924" s="508"/>
    </row>
    <row r="4925" spans="1:6" x14ac:dyDescent="0.25">
      <c r="A4925" s="508"/>
      <c r="B4925" s="508"/>
      <c r="C4925" s="508"/>
      <c r="D4925" s="444" t="s">
        <v>6778</v>
      </c>
      <c r="E4925" s="508"/>
      <c r="F4925" s="508"/>
    </row>
    <row r="4926" spans="1:6" x14ac:dyDescent="0.25">
      <c r="A4926" s="508"/>
      <c r="B4926" s="508"/>
      <c r="C4926" s="508"/>
      <c r="D4926" s="444" t="s">
        <v>6778</v>
      </c>
      <c r="E4926" s="508"/>
      <c r="F4926" s="508"/>
    </row>
    <row r="4927" spans="1:6" x14ac:dyDescent="0.25">
      <c r="A4927" s="508"/>
      <c r="B4927" s="508"/>
      <c r="C4927" s="508"/>
      <c r="D4927" s="444" t="s">
        <v>6778</v>
      </c>
      <c r="E4927" s="508"/>
      <c r="F4927" s="508"/>
    </row>
    <row r="4928" spans="1:6" x14ac:dyDescent="0.25">
      <c r="A4928" s="508"/>
      <c r="B4928" s="508"/>
      <c r="C4928" s="508"/>
      <c r="D4928" s="444" t="s">
        <v>6778</v>
      </c>
      <c r="E4928" s="508"/>
      <c r="F4928" s="508"/>
    </row>
    <row r="4929" spans="1:6" x14ac:dyDescent="0.25">
      <c r="A4929" s="508"/>
      <c r="B4929" s="508"/>
      <c r="C4929" s="508"/>
      <c r="D4929" s="444" t="s">
        <v>6778</v>
      </c>
      <c r="E4929" s="508"/>
      <c r="F4929" s="508"/>
    </row>
    <row r="4930" spans="1:6" x14ac:dyDescent="0.25">
      <c r="A4930" s="508"/>
      <c r="B4930" s="508"/>
      <c r="C4930" s="508"/>
      <c r="D4930" s="444" t="s">
        <v>6778</v>
      </c>
      <c r="E4930" s="508"/>
      <c r="F4930" s="508"/>
    </row>
    <row r="4931" spans="1:6" x14ac:dyDescent="0.25">
      <c r="A4931" s="508"/>
      <c r="B4931" s="508"/>
      <c r="C4931" s="508"/>
      <c r="D4931" s="444" t="s">
        <v>6778</v>
      </c>
      <c r="E4931" s="508"/>
      <c r="F4931" s="508"/>
    </row>
    <row r="4932" spans="1:6" x14ac:dyDescent="0.25">
      <c r="A4932" s="508"/>
      <c r="B4932" s="508"/>
      <c r="C4932" s="508"/>
      <c r="D4932" s="444" t="s">
        <v>6778</v>
      </c>
      <c r="E4932" s="508"/>
      <c r="F4932" s="508"/>
    </row>
    <row r="4933" spans="1:6" x14ac:dyDescent="0.25">
      <c r="A4933" s="508"/>
      <c r="B4933" s="508"/>
      <c r="C4933" s="508"/>
      <c r="D4933" s="444" t="s">
        <v>6778</v>
      </c>
      <c r="E4933" s="508"/>
      <c r="F4933" s="508"/>
    </row>
    <row r="4934" spans="1:6" x14ac:dyDescent="0.25">
      <c r="A4934" s="508"/>
      <c r="B4934" s="508"/>
      <c r="C4934" s="508"/>
      <c r="D4934" s="444" t="s">
        <v>6778</v>
      </c>
      <c r="E4934" s="508"/>
      <c r="F4934" s="508"/>
    </row>
    <row r="4935" spans="1:6" x14ac:dyDescent="0.25">
      <c r="A4935" s="508"/>
      <c r="B4935" s="508"/>
      <c r="C4935" s="508"/>
      <c r="D4935" s="444" t="s">
        <v>6778</v>
      </c>
      <c r="E4935" s="508"/>
      <c r="F4935" s="508"/>
    </row>
    <row r="4936" spans="1:6" x14ac:dyDescent="0.25">
      <c r="A4936" s="508"/>
      <c r="B4936" s="508"/>
      <c r="C4936" s="508"/>
      <c r="D4936" s="444" t="s">
        <v>6778</v>
      </c>
      <c r="E4936" s="508"/>
      <c r="F4936" s="508"/>
    </row>
    <row r="4937" spans="1:6" x14ac:dyDescent="0.25">
      <c r="A4937" s="508"/>
      <c r="B4937" s="508"/>
      <c r="C4937" s="508"/>
      <c r="D4937" s="444" t="s">
        <v>6778</v>
      </c>
      <c r="E4937" s="508"/>
      <c r="F4937" s="508"/>
    </row>
    <row r="4938" spans="1:6" x14ac:dyDescent="0.25">
      <c r="A4938" s="508"/>
      <c r="B4938" s="508"/>
      <c r="C4938" s="508"/>
      <c r="D4938" s="444" t="s">
        <v>6778</v>
      </c>
      <c r="E4938" s="508"/>
      <c r="F4938" s="508"/>
    </row>
    <row r="4939" spans="1:6" x14ac:dyDescent="0.25">
      <c r="A4939" s="508"/>
      <c r="B4939" s="508"/>
      <c r="C4939" s="508"/>
      <c r="D4939" s="444" t="s">
        <v>6778</v>
      </c>
      <c r="E4939" s="508"/>
      <c r="F4939" s="508"/>
    </row>
    <row r="4940" spans="1:6" x14ac:dyDescent="0.25">
      <c r="A4940" s="508"/>
      <c r="B4940" s="508"/>
      <c r="C4940" s="508"/>
      <c r="D4940" s="444" t="s">
        <v>6778</v>
      </c>
      <c r="E4940" s="508"/>
      <c r="F4940" s="508"/>
    </row>
    <row r="4941" spans="1:6" x14ac:dyDescent="0.25">
      <c r="A4941" s="508"/>
      <c r="B4941" s="508"/>
      <c r="C4941" s="508"/>
      <c r="D4941" s="444" t="s">
        <v>6778</v>
      </c>
      <c r="E4941" s="508"/>
      <c r="F4941" s="508"/>
    </row>
    <row r="4942" spans="1:6" x14ac:dyDescent="0.25">
      <c r="A4942" s="508"/>
      <c r="B4942" s="508"/>
      <c r="C4942" s="508"/>
      <c r="D4942" s="444" t="s">
        <v>6778</v>
      </c>
      <c r="E4942" s="508"/>
      <c r="F4942" s="508"/>
    </row>
    <row r="4943" spans="1:6" x14ac:dyDescent="0.25">
      <c r="A4943" s="508"/>
      <c r="B4943" s="508"/>
      <c r="C4943" s="508"/>
      <c r="D4943" s="444" t="s">
        <v>6778</v>
      </c>
      <c r="E4943" s="508"/>
      <c r="F4943" s="508"/>
    </row>
    <row r="4944" spans="1:6" x14ac:dyDescent="0.25">
      <c r="A4944" s="508"/>
      <c r="B4944" s="508"/>
      <c r="C4944" s="508"/>
      <c r="D4944" s="444" t="s">
        <v>6778</v>
      </c>
      <c r="E4944" s="508"/>
      <c r="F4944" s="508"/>
    </row>
    <row r="4945" spans="1:6" x14ac:dyDescent="0.25">
      <c r="A4945" s="508"/>
      <c r="B4945" s="508"/>
      <c r="C4945" s="508"/>
      <c r="D4945" s="444" t="s">
        <v>6778</v>
      </c>
      <c r="E4945" s="508"/>
      <c r="F4945" s="508"/>
    </row>
    <row r="4946" spans="1:6" x14ac:dyDescent="0.25">
      <c r="A4946" s="508"/>
      <c r="B4946" s="508"/>
      <c r="C4946" s="508"/>
      <c r="D4946" s="444" t="s">
        <v>6778</v>
      </c>
      <c r="E4946" s="508"/>
      <c r="F4946" s="508"/>
    </row>
    <row r="4947" spans="1:6" x14ac:dyDescent="0.25">
      <c r="A4947" s="508"/>
      <c r="B4947" s="508"/>
      <c r="C4947" s="508"/>
      <c r="D4947" s="444" t="s">
        <v>6778</v>
      </c>
      <c r="E4947" s="508"/>
      <c r="F4947" s="508"/>
    </row>
    <row r="4948" spans="1:6" x14ac:dyDescent="0.25">
      <c r="A4948" s="508"/>
      <c r="B4948" s="508"/>
      <c r="C4948" s="508"/>
      <c r="D4948" s="444" t="s">
        <v>6778</v>
      </c>
      <c r="E4948" s="508"/>
      <c r="F4948" s="508"/>
    </row>
    <row r="4949" spans="1:6" x14ac:dyDescent="0.25">
      <c r="A4949" s="508"/>
      <c r="B4949" s="508"/>
      <c r="C4949" s="508"/>
      <c r="D4949" s="444" t="s">
        <v>6778</v>
      </c>
      <c r="E4949" s="508"/>
      <c r="F4949" s="508"/>
    </row>
    <row r="4950" spans="1:6" x14ac:dyDescent="0.25">
      <c r="A4950" s="508"/>
      <c r="B4950" s="508"/>
      <c r="C4950" s="508"/>
      <c r="D4950" s="444" t="s">
        <v>6778</v>
      </c>
      <c r="E4950" s="508"/>
      <c r="F4950" s="508"/>
    </row>
    <row r="4951" spans="1:6" x14ac:dyDescent="0.25">
      <c r="A4951" s="508"/>
      <c r="B4951" s="508"/>
      <c r="C4951" s="508"/>
      <c r="D4951" s="444" t="s">
        <v>6778</v>
      </c>
      <c r="E4951" s="508"/>
      <c r="F4951" s="508"/>
    </row>
    <row r="4952" spans="1:6" x14ac:dyDescent="0.25">
      <c r="A4952" s="508"/>
      <c r="B4952" s="508"/>
      <c r="C4952" s="508"/>
      <c r="D4952" s="444" t="s">
        <v>6778</v>
      </c>
      <c r="E4952" s="508"/>
      <c r="F4952" s="508"/>
    </row>
    <row r="4953" spans="1:6" x14ac:dyDescent="0.25">
      <c r="A4953" s="508"/>
      <c r="B4953" s="508"/>
      <c r="C4953" s="508"/>
      <c r="D4953" s="444" t="s">
        <v>6778</v>
      </c>
      <c r="E4953" s="508"/>
      <c r="F4953" s="508"/>
    </row>
    <row r="4954" spans="1:6" x14ac:dyDescent="0.25">
      <c r="A4954" s="508"/>
      <c r="B4954" s="508"/>
      <c r="C4954" s="508"/>
      <c r="D4954" s="444" t="s">
        <v>6778</v>
      </c>
      <c r="E4954" s="508"/>
      <c r="F4954" s="508"/>
    </row>
    <row r="4955" spans="1:6" x14ac:dyDescent="0.25">
      <c r="A4955" s="508"/>
      <c r="B4955" s="508"/>
      <c r="C4955" s="508"/>
      <c r="D4955" s="444" t="s">
        <v>6778</v>
      </c>
      <c r="E4955" s="508"/>
      <c r="F4955" s="508"/>
    </row>
    <row r="4956" spans="1:6" x14ac:dyDescent="0.25">
      <c r="A4956" s="508"/>
      <c r="B4956" s="508"/>
      <c r="C4956" s="508"/>
      <c r="D4956" s="444" t="s">
        <v>6778</v>
      </c>
      <c r="E4956" s="508"/>
      <c r="F4956" s="508"/>
    </row>
    <row r="4957" spans="1:6" x14ac:dyDescent="0.25">
      <c r="A4957" s="508"/>
      <c r="B4957" s="508"/>
      <c r="C4957" s="508"/>
      <c r="D4957" s="444" t="s">
        <v>6778</v>
      </c>
      <c r="E4957" s="508"/>
      <c r="F4957" s="508"/>
    </row>
    <row r="4958" spans="1:6" x14ac:dyDescent="0.25">
      <c r="A4958" s="508"/>
      <c r="B4958" s="508"/>
      <c r="C4958" s="508"/>
      <c r="D4958" s="444" t="s">
        <v>6778</v>
      </c>
      <c r="E4958" s="508"/>
      <c r="F4958" s="508"/>
    </row>
    <row r="4959" spans="1:6" x14ac:dyDescent="0.25">
      <c r="A4959" s="508"/>
      <c r="B4959" s="508"/>
      <c r="C4959" s="508"/>
      <c r="D4959" s="444" t="s">
        <v>6778</v>
      </c>
      <c r="E4959" s="508"/>
      <c r="F4959" s="508"/>
    </row>
    <row r="4960" spans="1:6" x14ac:dyDescent="0.25">
      <c r="A4960" s="508"/>
      <c r="B4960" s="508"/>
      <c r="C4960" s="508"/>
      <c r="D4960" s="444" t="s">
        <v>6778</v>
      </c>
      <c r="E4960" s="508"/>
      <c r="F4960" s="508"/>
    </row>
    <row r="4961" spans="1:6" x14ac:dyDescent="0.25">
      <c r="A4961" s="508"/>
      <c r="B4961" s="508"/>
      <c r="C4961" s="508"/>
      <c r="D4961" s="444" t="s">
        <v>6778</v>
      </c>
      <c r="E4961" s="508"/>
      <c r="F4961" s="508"/>
    </row>
    <row r="4962" spans="1:6" x14ac:dyDescent="0.25">
      <c r="A4962" s="508"/>
      <c r="B4962" s="508"/>
      <c r="C4962" s="508"/>
      <c r="D4962" s="444" t="s">
        <v>6778</v>
      </c>
      <c r="E4962" s="508"/>
      <c r="F4962" s="508"/>
    </row>
    <row r="4963" spans="1:6" x14ac:dyDescent="0.25">
      <c r="A4963" s="508"/>
      <c r="B4963" s="508"/>
      <c r="C4963" s="508"/>
      <c r="D4963" s="444" t="s">
        <v>6778</v>
      </c>
      <c r="E4963" s="508"/>
      <c r="F4963" s="508"/>
    </row>
    <row r="4964" spans="1:6" x14ac:dyDescent="0.25">
      <c r="A4964" s="508"/>
      <c r="B4964" s="508"/>
      <c r="C4964" s="508"/>
      <c r="D4964" s="444" t="s">
        <v>6778</v>
      </c>
      <c r="E4964" s="508"/>
      <c r="F4964" s="508"/>
    </row>
    <row r="4965" spans="1:6" x14ac:dyDescent="0.25">
      <c r="A4965" s="508"/>
      <c r="B4965" s="508"/>
      <c r="C4965" s="508"/>
      <c r="D4965" s="444" t="s">
        <v>6778</v>
      </c>
      <c r="E4965" s="508"/>
      <c r="F4965" s="508"/>
    </row>
    <row r="4966" spans="1:6" x14ac:dyDescent="0.25">
      <c r="A4966" s="508"/>
      <c r="B4966" s="508"/>
      <c r="C4966" s="508"/>
      <c r="D4966" s="444" t="s">
        <v>6778</v>
      </c>
      <c r="E4966" s="508"/>
      <c r="F4966" s="508"/>
    </row>
    <row r="4967" spans="1:6" x14ac:dyDescent="0.25">
      <c r="A4967" s="508"/>
      <c r="B4967" s="508"/>
      <c r="C4967" s="508"/>
      <c r="D4967" s="444" t="s">
        <v>6778</v>
      </c>
      <c r="E4967" s="508"/>
      <c r="F4967" s="508"/>
    </row>
    <row r="4968" spans="1:6" x14ac:dyDescent="0.25">
      <c r="A4968" s="508"/>
      <c r="B4968" s="508"/>
      <c r="C4968" s="508"/>
      <c r="D4968" s="444" t="s">
        <v>6778</v>
      </c>
      <c r="E4968" s="508"/>
      <c r="F4968" s="508"/>
    </row>
    <row r="4969" spans="1:6" x14ac:dyDescent="0.25">
      <c r="A4969" s="508"/>
      <c r="B4969" s="508"/>
      <c r="C4969" s="508"/>
      <c r="D4969" s="444" t="s">
        <v>6778</v>
      </c>
      <c r="E4969" s="508"/>
      <c r="F4969" s="508"/>
    </row>
    <row r="4970" spans="1:6" x14ac:dyDescent="0.25">
      <c r="A4970" s="508"/>
      <c r="B4970" s="508"/>
      <c r="C4970" s="508"/>
      <c r="D4970" s="444" t="s">
        <v>6778</v>
      </c>
      <c r="E4970" s="508"/>
      <c r="F4970" s="508"/>
    </row>
    <row r="4971" spans="1:6" x14ac:dyDescent="0.25">
      <c r="A4971" s="508"/>
      <c r="B4971" s="508"/>
      <c r="C4971" s="508"/>
      <c r="D4971" s="444" t="s">
        <v>6778</v>
      </c>
      <c r="E4971" s="508"/>
      <c r="F4971" s="508"/>
    </row>
    <row r="4972" spans="1:6" x14ac:dyDescent="0.25">
      <c r="A4972" s="508"/>
      <c r="B4972" s="508"/>
      <c r="C4972" s="508"/>
      <c r="D4972" s="444" t="s">
        <v>6778</v>
      </c>
      <c r="E4972" s="508"/>
      <c r="F4972" s="508"/>
    </row>
    <row r="4973" spans="1:6" x14ac:dyDescent="0.25">
      <c r="A4973" s="508"/>
      <c r="B4973" s="508"/>
      <c r="C4973" s="508"/>
      <c r="D4973" s="444" t="s">
        <v>6778</v>
      </c>
      <c r="E4973" s="508"/>
      <c r="F4973" s="508"/>
    </row>
    <row r="4974" spans="1:6" x14ac:dyDescent="0.25">
      <c r="A4974" s="508"/>
      <c r="B4974" s="508"/>
      <c r="C4974" s="508"/>
      <c r="D4974" s="444" t="s">
        <v>6778</v>
      </c>
      <c r="E4974" s="508"/>
      <c r="F4974" s="508"/>
    </row>
    <row r="4975" spans="1:6" x14ac:dyDescent="0.25">
      <c r="A4975" s="508"/>
      <c r="B4975" s="508"/>
      <c r="C4975" s="508"/>
      <c r="D4975" s="444" t="s">
        <v>6778</v>
      </c>
      <c r="E4975" s="508"/>
      <c r="F4975" s="508"/>
    </row>
    <row r="4976" spans="1:6" x14ac:dyDescent="0.25">
      <c r="A4976" s="508"/>
      <c r="B4976" s="508"/>
      <c r="C4976" s="508"/>
      <c r="D4976" s="444" t="s">
        <v>6778</v>
      </c>
      <c r="E4976" s="508"/>
      <c r="F4976" s="508"/>
    </row>
    <row r="4977" spans="1:6" x14ac:dyDescent="0.25">
      <c r="A4977" s="508"/>
      <c r="B4977" s="508"/>
      <c r="C4977" s="508"/>
      <c r="D4977" s="444" t="s">
        <v>6778</v>
      </c>
      <c r="E4977" s="508"/>
      <c r="F4977" s="508"/>
    </row>
    <row r="4978" spans="1:6" x14ac:dyDescent="0.25">
      <c r="A4978" s="508"/>
      <c r="B4978" s="508"/>
      <c r="C4978" s="508"/>
      <c r="D4978" s="444" t="s">
        <v>6778</v>
      </c>
      <c r="E4978" s="508"/>
      <c r="F4978" s="508"/>
    </row>
    <row r="4979" spans="1:6" x14ac:dyDescent="0.25">
      <c r="A4979" s="508"/>
      <c r="B4979" s="508"/>
      <c r="C4979" s="508"/>
      <c r="D4979" s="444" t="s">
        <v>6778</v>
      </c>
      <c r="E4979" s="508"/>
      <c r="F4979" s="508"/>
    </row>
    <row r="4980" spans="1:6" x14ac:dyDescent="0.25">
      <c r="A4980" s="508"/>
      <c r="B4980" s="508"/>
      <c r="C4980" s="508"/>
      <c r="D4980" s="444" t="s">
        <v>6778</v>
      </c>
      <c r="E4980" s="508"/>
      <c r="F4980" s="508"/>
    </row>
    <row r="4981" spans="1:6" x14ac:dyDescent="0.25">
      <c r="A4981" s="508"/>
      <c r="B4981" s="508"/>
      <c r="C4981" s="508"/>
      <c r="D4981" s="444" t="s">
        <v>6778</v>
      </c>
      <c r="E4981" s="508"/>
      <c r="F4981" s="508"/>
    </row>
    <row r="4982" spans="1:6" x14ac:dyDescent="0.25">
      <c r="A4982" s="508"/>
      <c r="B4982" s="508"/>
      <c r="C4982" s="508"/>
      <c r="D4982" s="444" t="s">
        <v>6778</v>
      </c>
      <c r="E4982" s="508"/>
      <c r="F4982" s="508"/>
    </row>
    <row r="4983" spans="1:6" x14ac:dyDescent="0.25">
      <c r="A4983" s="508"/>
      <c r="B4983" s="508"/>
      <c r="C4983" s="508"/>
      <c r="D4983" s="444" t="s">
        <v>6778</v>
      </c>
      <c r="E4983" s="508"/>
      <c r="F4983" s="508"/>
    </row>
    <row r="4984" spans="1:6" x14ac:dyDescent="0.25">
      <c r="A4984" s="508"/>
      <c r="B4984" s="508"/>
      <c r="C4984" s="508"/>
      <c r="D4984" s="444" t="s">
        <v>6778</v>
      </c>
      <c r="E4984" s="508"/>
      <c r="F4984" s="508"/>
    </row>
    <row r="4985" spans="1:6" x14ac:dyDescent="0.25">
      <c r="A4985" s="508"/>
      <c r="B4985" s="508"/>
      <c r="C4985" s="508"/>
      <c r="D4985" s="444" t="s">
        <v>6778</v>
      </c>
      <c r="E4985" s="508"/>
      <c r="F4985" s="508"/>
    </row>
    <row r="4986" spans="1:6" x14ac:dyDescent="0.25">
      <c r="A4986" s="508"/>
      <c r="B4986" s="508"/>
      <c r="C4986" s="508"/>
      <c r="D4986" s="444" t="s">
        <v>6778</v>
      </c>
      <c r="E4986" s="508"/>
      <c r="F4986" s="508"/>
    </row>
    <row r="4987" spans="1:6" x14ac:dyDescent="0.25">
      <c r="A4987" s="508"/>
      <c r="B4987" s="508"/>
      <c r="C4987" s="508"/>
      <c r="D4987" s="444" t="s">
        <v>6778</v>
      </c>
      <c r="E4987" s="508"/>
      <c r="F4987" s="508"/>
    </row>
    <row r="4988" spans="1:6" x14ac:dyDescent="0.25">
      <c r="A4988" s="508"/>
      <c r="B4988" s="508"/>
      <c r="C4988" s="508"/>
      <c r="D4988" s="444" t="s">
        <v>6778</v>
      </c>
      <c r="E4988" s="508"/>
      <c r="F4988" s="508"/>
    </row>
    <row r="4989" spans="1:6" x14ac:dyDescent="0.25">
      <c r="A4989" s="508"/>
      <c r="B4989" s="508"/>
      <c r="C4989" s="508"/>
      <c r="D4989" s="444" t="s">
        <v>6778</v>
      </c>
      <c r="E4989" s="508"/>
      <c r="F4989" s="508"/>
    </row>
    <row r="4990" spans="1:6" x14ac:dyDescent="0.25">
      <c r="A4990" s="508"/>
      <c r="B4990" s="508"/>
      <c r="C4990" s="508"/>
      <c r="D4990" s="444" t="s">
        <v>6778</v>
      </c>
      <c r="E4990" s="508"/>
      <c r="F4990" s="508"/>
    </row>
    <row r="4991" spans="1:6" x14ac:dyDescent="0.25">
      <c r="A4991" s="508"/>
      <c r="B4991" s="508"/>
      <c r="C4991" s="508"/>
      <c r="D4991" s="444" t="s">
        <v>6778</v>
      </c>
      <c r="E4991" s="508"/>
      <c r="F4991" s="508"/>
    </row>
    <row r="4992" spans="1:6" x14ac:dyDescent="0.25">
      <c r="A4992" s="508"/>
      <c r="B4992" s="508"/>
      <c r="C4992" s="508"/>
      <c r="D4992" s="444" t="s">
        <v>6778</v>
      </c>
      <c r="E4992" s="508"/>
      <c r="F4992" s="508"/>
    </row>
    <row r="4993" spans="1:6" x14ac:dyDescent="0.25">
      <c r="A4993" s="508"/>
      <c r="B4993" s="508"/>
      <c r="C4993" s="508"/>
      <c r="D4993" s="444" t="s">
        <v>6778</v>
      </c>
      <c r="E4993" s="508"/>
      <c r="F4993" s="508"/>
    </row>
    <row r="4994" spans="1:6" x14ac:dyDescent="0.25">
      <c r="A4994" s="508"/>
      <c r="B4994" s="508"/>
      <c r="C4994" s="508"/>
      <c r="D4994" s="444" t="s">
        <v>6778</v>
      </c>
      <c r="E4994" s="508"/>
      <c r="F4994" s="508"/>
    </row>
    <row r="4995" spans="1:6" x14ac:dyDescent="0.25">
      <c r="A4995" s="508"/>
      <c r="B4995" s="508"/>
      <c r="C4995" s="508"/>
      <c r="D4995" s="444" t="s">
        <v>6778</v>
      </c>
      <c r="E4995" s="508"/>
      <c r="F4995" s="508"/>
    </row>
    <row r="4996" spans="1:6" x14ac:dyDescent="0.25">
      <c r="A4996" s="508"/>
      <c r="B4996" s="508"/>
      <c r="C4996" s="508"/>
      <c r="D4996" s="444" t="s">
        <v>6778</v>
      </c>
      <c r="E4996" s="508"/>
      <c r="F4996" s="508"/>
    </row>
    <row r="4997" spans="1:6" x14ac:dyDescent="0.25">
      <c r="A4997" s="508"/>
      <c r="B4997" s="508"/>
      <c r="C4997" s="508"/>
      <c r="D4997" s="444" t="s">
        <v>6778</v>
      </c>
      <c r="E4997" s="508"/>
      <c r="F4997" s="508"/>
    </row>
    <row r="4998" spans="1:6" x14ac:dyDescent="0.25">
      <c r="A4998" s="508"/>
      <c r="B4998" s="508"/>
      <c r="C4998" s="508"/>
      <c r="D4998" s="444" t="s">
        <v>6778</v>
      </c>
      <c r="E4998" s="508"/>
      <c r="F4998" s="508"/>
    </row>
    <row r="4999" spans="1:6" x14ac:dyDescent="0.25">
      <c r="A4999" s="508"/>
      <c r="B4999" s="508"/>
      <c r="C4999" s="508"/>
      <c r="D4999" s="444" t="s">
        <v>6778</v>
      </c>
      <c r="E4999" s="508"/>
      <c r="F4999" s="508"/>
    </row>
    <row r="5000" spans="1:6" x14ac:dyDescent="0.25">
      <c r="A5000" s="508"/>
      <c r="B5000" s="508"/>
      <c r="C5000" s="508"/>
      <c r="D5000" s="444" t="s">
        <v>6778</v>
      </c>
      <c r="E5000" s="508"/>
      <c r="F5000" s="508"/>
    </row>
    <row r="5001" spans="1:6" x14ac:dyDescent="0.25">
      <c r="A5001" s="508"/>
      <c r="B5001" s="508"/>
      <c r="C5001" s="508"/>
      <c r="D5001" s="444" t="s">
        <v>6778</v>
      </c>
      <c r="E5001" s="508"/>
      <c r="F5001" s="508"/>
    </row>
    <row r="5002" spans="1:6" x14ac:dyDescent="0.25">
      <c r="A5002" s="508"/>
      <c r="B5002" s="508"/>
      <c r="C5002" s="508"/>
      <c r="D5002" s="444" t="s">
        <v>6778</v>
      </c>
      <c r="E5002" s="508"/>
      <c r="F5002" s="508"/>
    </row>
    <row r="5003" spans="1:6" x14ac:dyDescent="0.25">
      <c r="A5003" s="508"/>
      <c r="B5003" s="508"/>
      <c r="C5003" s="508"/>
      <c r="D5003" s="444" t="s">
        <v>6778</v>
      </c>
      <c r="E5003" s="508"/>
      <c r="F5003" s="508"/>
    </row>
    <row r="5004" spans="1:6" x14ac:dyDescent="0.25">
      <c r="A5004" s="508"/>
      <c r="B5004" s="508"/>
      <c r="C5004" s="508"/>
      <c r="D5004" s="444" t="s">
        <v>6778</v>
      </c>
      <c r="E5004" s="508"/>
      <c r="F5004" s="508"/>
    </row>
    <row r="5005" spans="1:6" x14ac:dyDescent="0.25">
      <c r="A5005" s="508"/>
      <c r="B5005" s="508"/>
      <c r="C5005" s="508"/>
      <c r="D5005" s="444" t="s">
        <v>6778</v>
      </c>
      <c r="E5005" s="508"/>
      <c r="F5005" s="508"/>
    </row>
    <row r="5006" spans="1:6" x14ac:dyDescent="0.25">
      <c r="A5006" s="508"/>
      <c r="B5006" s="508"/>
      <c r="C5006" s="508"/>
      <c r="D5006" s="444" t="s">
        <v>6778</v>
      </c>
      <c r="E5006" s="508"/>
      <c r="F5006" s="508"/>
    </row>
    <row r="5007" spans="1:6" x14ac:dyDescent="0.25">
      <c r="A5007" s="508"/>
      <c r="B5007" s="508"/>
      <c r="C5007" s="508"/>
      <c r="D5007" s="444" t="s">
        <v>6778</v>
      </c>
      <c r="E5007" s="508"/>
      <c r="F5007" s="508"/>
    </row>
    <row r="5008" spans="1:6" x14ac:dyDescent="0.25">
      <c r="A5008" s="508"/>
      <c r="B5008" s="508"/>
      <c r="C5008" s="508"/>
      <c r="D5008" s="444" t="s">
        <v>6778</v>
      </c>
      <c r="E5008" s="508"/>
      <c r="F5008" s="508"/>
    </row>
    <row r="5009" spans="1:6" x14ac:dyDescent="0.25">
      <c r="A5009" s="508"/>
      <c r="B5009" s="508"/>
      <c r="C5009" s="508"/>
      <c r="D5009" s="444" t="s">
        <v>6778</v>
      </c>
      <c r="E5009" s="508"/>
      <c r="F5009" s="508"/>
    </row>
    <row r="5010" spans="1:6" x14ac:dyDescent="0.25">
      <c r="A5010" s="508"/>
      <c r="B5010" s="508"/>
      <c r="C5010" s="508"/>
      <c r="D5010" s="444" t="s">
        <v>6778</v>
      </c>
      <c r="E5010" s="508"/>
      <c r="F5010" s="508"/>
    </row>
    <row r="5011" spans="1:6" x14ac:dyDescent="0.25">
      <c r="A5011" s="508"/>
      <c r="B5011" s="508"/>
      <c r="C5011" s="508"/>
      <c r="D5011" s="444" t="s">
        <v>6778</v>
      </c>
      <c r="E5011" s="508"/>
      <c r="F5011" s="508"/>
    </row>
    <row r="5012" spans="1:6" x14ac:dyDescent="0.25">
      <c r="A5012" s="508"/>
      <c r="B5012" s="508"/>
      <c r="C5012" s="508"/>
      <c r="D5012" s="444" t="s">
        <v>6778</v>
      </c>
      <c r="E5012" s="508"/>
      <c r="F5012" s="508"/>
    </row>
    <row r="5013" spans="1:6" x14ac:dyDescent="0.25">
      <c r="A5013" s="508"/>
      <c r="B5013" s="508"/>
      <c r="C5013" s="508"/>
      <c r="D5013" s="444" t="s">
        <v>6778</v>
      </c>
      <c r="E5013" s="508"/>
      <c r="F5013" s="508"/>
    </row>
    <row r="5014" spans="1:6" x14ac:dyDescent="0.25">
      <c r="A5014" s="508"/>
      <c r="B5014" s="508"/>
      <c r="C5014" s="508"/>
      <c r="D5014" s="444" t="s">
        <v>6778</v>
      </c>
      <c r="E5014" s="508"/>
      <c r="F5014" s="508"/>
    </row>
    <row r="5015" spans="1:6" x14ac:dyDescent="0.25">
      <c r="A5015" s="508"/>
      <c r="B5015" s="508"/>
      <c r="C5015" s="508"/>
      <c r="D5015" s="444" t="s">
        <v>6778</v>
      </c>
      <c r="E5015" s="508"/>
      <c r="F5015" s="508"/>
    </row>
    <row r="5016" spans="1:6" x14ac:dyDescent="0.25">
      <c r="A5016" s="508"/>
      <c r="B5016" s="508"/>
      <c r="C5016" s="508"/>
      <c r="D5016" s="444" t="s">
        <v>6778</v>
      </c>
      <c r="E5016" s="508"/>
      <c r="F5016" s="508"/>
    </row>
    <row r="5017" spans="1:6" x14ac:dyDescent="0.25">
      <c r="A5017" s="508"/>
      <c r="B5017" s="508"/>
      <c r="C5017" s="508"/>
      <c r="D5017" s="444" t="s">
        <v>6778</v>
      </c>
      <c r="E5017" s="508"/>
      <c r="F5017" s="508"/>
    </row>
    <row r="5018" spans="1:6" x14ac:dyDescent="0.25">
      <c r="A5018" s="508"/>
      <c r="B5018" s="508"/>
      <c r="C5018" s="508"/>
      <c r="D5018" s="444" t="s">
        <v>6778</v>
      </c>
      <c r="E5018" s="508"/>
      <c r="F5018" s="508"/>
    </row>
    <row r="5019" spans="1:6" x14ac:dyDescent="0.25">
      <c r="A5019" s="508"/>
      <c r="B5019" s="508"/>
      <c r="C5019" s="508"/>
      <c r="D5019" s="444" t="s">
        <v>6778</v>
      </c>
      <c r="E5019" s="508"/>
      <c r="F5019" s="508"/>
    </row>
    <row r="5020" spans="1:6" x14ac:dyDescent="0.25">
      <c r="A5020" s="508"/>
      <c r="B5020" s="508"/>
      <c r="C5020" s="508"/>
      <c r="D5020" s="444" t="s">
        <v>6778</v>
      </c>
      <c r="E5020" s="508"/>
      <c r="F5020" s="508"/>
    </row>
    <row r="5021" spans="1:6" x14ac:dyDescent="0.25">
      <c r="A5021" s="508"/>
      <c r="B5021" s="508"/>
      <c r="C5021" s="508"/>
      <c r="D5021" s="444" t="s">
        <v>6778</v>
      </c>
      <c r="E5021" s="508"/>
      <c r="F5021" s="508"/>
    </row>
    <row r="5022" spans="1:6" x14ac:dyDescent="0.25">
      <c r="A5022" s="508"/>
      <c r="B5022" s="508"/>
      <c r="C5022" s="508"/>
      <c r="D5022" s="444" t="s">
        <v>6778</v>
      </c>
      <c r="E5022" s="508"/>
      <c r="F5022" s="508"/>
    </row>
    <row r="5023" spans="1:6" x14ac:dyDescent="0.25">
      <c r="A5023" s="508"/>
      <c r="B5023" s="508"/>
      <c r="C5023" s="508"/>
      <c r="D5023" s="444" t="s">
        <v>6778</v>
      </c>
      <c r="E5023" s="508"/>
      <c r="F5023" s="508"/>
    </row>
    <row r="5024" spans="1:6" x14ac:dyDescent="0.25">
      <c r="A5024" s="508"/>
      <c r="B5024" s="508"/>
      <c r="C5024" s="508"/>
      <c r="D5024" s="444" t="s">
        <v>6778</v>
      </c>
      <c r="E5024" s="508"/>
      <c r="F5024" s="508"/>
    </row>
    <row r="5025" spans="1:6" x14ac:dyDescent="0.25">
      <c r="A5025" s="508"/>
      <c r="B5025" s="508"/>
      <c r="C5025" s="508"/>
      <c r="D5025" s="444" t="s">
        <v>6778</v>
      </c>
      <c r="E5025" s="508"/>
      <c r="F5025" s="508"/>
    </row>
    <row r="5026" spans="1:6" x14ac:dyDescent="0.25">
      <c r="A5026" s="508"/>
      <c r="B5026" s="508"/>
      <c r="C5026" s="508"/>
      <c r="D5026" s="444" t="s">
        <v>6778</v>
      </c>
      <c r="E5026" s="508"/>
      <c r="F5026" s="508"/>
    </row>
    <row r="5027" spans="1:6" x14ac:dyDescent="0.25">
      <c r="A5027" s="508"/>
      <c r="B5027" s="508"/>
      <c r="C5027" s="508"/>
      <c r="D5027" s="444" t="s">
        <v>6778</v>
      </c>
      <c r="E5027" s="508"/>
      <c r="F5027" s="508"/>
    </row>
    <row r="5028" spans="1:6" x14ac:dyDescent="0.25">
      <c r="A5028" s="508"/>
      <c r="B5028" s="508"/>
      <c r="C5028" s="508"/>
      <c r="D5028" s="444" t="s">
        <v>6778</v>
      </c>
      <c r="E5028" s="508"/>
      <c r="F5028" s="508"/>
    </row>
    <row r="5029" spans="1:6" x14ac:dyDescent="0.25">
      <c r="A5029" s="508"/>
      <c r="B5029" s="508"/>
      <c r="C5029" s="508"/>
      <c r="D5029" s="444" t="s">
        <v>6778</v>
      </c>
      <c r="E5029" s="508"/>
      <c r="F5029" s="508"/>
    </row>
    <row r="5030" spans="1:6" x14ac:dyDescent="0.25">
      <c r="A5030" s="508"/>
      <c r="B5030" s="508"/>
      <c r="C5030" s="508"/>
      <c r="D5030" s="444" t="s">
        <v>6778</v>
      </c>
      <c r="E5030" s="508"/>
      <c r="F5030" s="508"/>
    </row>
    <row r="5031" spans="1:6" x14ac:dyDescent="0.25">
      <c r="A5031" s="508"/>
      <c r="B5031" s="508"/>
      <c r="C5031" s="508"/>
      <c r="D5031" s="444" t="s">
        <v>6778</v>
      </c>
      <c r="E5031" s="508"/>
      <c r="F5031" s="508"/>
    </row>
    <row r="5032" spans="1:6" x14ac:dyDescent="0.25">
      <c r="A5032" s="508"/>
      <c r="B5032" s="508"/>
      <c r="C5032" s="508"/>
      <c r="D5032" s="444" t="s">
        <v>6778</v>
      </c>
      <c r="E5032" s="508"/>
      <c r="F5032" s="508"/>
    </row>
    <row r="5033" spans="1:6" x14ac:dyDescent="0.25">
      <c r="A5033" s="508"/>
      <c r="B5033" s="508"/>
      <c r="C5033" s="508"/>
      <c r="D5033" s="444" t="s">
        <v>6778</v>
      </c>
      <c r="E5033" s="508"/>
      <c r="F5033" s="508"/>
    </row>
    <row r="5034" spans="1:6" x14ac:dyDescent="0.25">
      <c r="A5034" s="508"/>
      <c r="B5034" s="508"/>
      <c r="C5034" s="508"/>
      <c r="D5034" s="444" t="s">
        <v>6778</v>
      </c>
      <c r="E5034" s="508"/>
      <c r="F5034" s="508"/>
    </row>
    <row r="5035" spans="1:6" x14ac:dyDescent="0.25">
      <c r="A5035" s="508"/>
      <c r="B5035" s="508"/>
      <c r="C5035" s="508"/>
      <c r="D5035" s="444" t="s">
        <v>6778</v>
      </c>
      <c r="E5035" s="508"/>
      <c r="F5035" s="508"/>
    </row>
    <row r="5036" spans="1:6" x14ac:dyDescent="0.25">
      <c r="A5036" s="508"/>
      <c r="B5036" s="508"/>
      <c r="C5036" s="508"/>
      <c r="D5036" s="444" t="s">
        <v>6778</v>
      </c>
      <c r="E5036" s="508"/>
      <c r="F5036" s="508"/>
    </row>
    <row r="5037" spans="1:6" x14ac:dyDescent="0.25">
      <c r="A5037" s="508"/>
      <c r="B5037" s="508"/>
      <c r="C5037" s="508"/>
      <c r="D5037" s="444" t="s">
        <v>6778</v>
      </c>
      <c r="E5037" s="508"/>
      <c r="F5037" s="508"/>
    </row>
    <row r="5038" spans="1:6" x14ac:dyDescent="0.25">
      <c r="A5038" s="508"/>
      <c r="B5038" s="508"/>
      <c r="C5038" s="508"/>
      <c r="D5038" s="444" t="s">
        <v>6778</v>
      </c>
      <c r="E5038" s="508"/>
      <c r="F5038" s="508"/>
    </row>
    <row r="5039" spans="1:6" x14ac:dyDescent="0.25">
      <c r="A5039" s="508"/>
      <c r="B5039" s="508"/>
      <c r="C5039" s="508"/>
      <c r="D5039" s="444" t="s">
        <v>6778</v>
      </c>
      <c r="E5039" s="508"/>
      <c r="F5039" s="508"/>
    </row>
    <row r="5040" spans="1:6" x14ac:dyDescent="0.25">
      <c r="A5040" s="508"/>
      <c r="B5040" s="508"/>
      <c r="C5040" s="508"/>
      <c r="D5040" s="444" t="s">
        <v>6778</v>
      </c>
      <c r="E5040" s="508"/>
      <c r="F5040" s="508"/>
    </row>
    <row r="5041" spans="1:6" x14ac:dyDescent="0.25">
      <c r="A5041" s="508"/>
      <c r="B5041" s="508"/>
      <c r="C5041" s="508"/>
      <c r="D5041" s="444" t="s">
        <v>6778</v>
      </c>
      <c r="E5041" s="508"/>
      <c r="F5041" s="508"/>
    </row>
    <row r="5042" spans="1:6" x14ac:dyDescent="0.25">
      <c r="A5042" s="508"/>
      <c r="B5042" s="508"/>
      <c r="C5042" s="508"/>
      <c r="D5042" s="444" t="s">
        <v>6778</v>
      </c>
      <c r="E5042" s="508"/>
      <c r="F5042" s="508"/>
    </row>
    <row r="5043" spans="1:6" x14ac:dyDescent="0.25">
      <c r="A5043" s="508"/>
      <c r="B5043" s="508"/>
      <c r="C5043" s="508"/>
      <c r="D5043" s="444" t="s">
        <v>6778</v>
      </c>
      <c r="E5043" s="508"/>
      <c r="F5043" s="508"/>
    </row>
    <row r="5044" spans="1:6" x14ac:dyDescent="0.25">
      <c r="A5044" s="508"/>
      <c r="B5044" s="508"/>
      <c r="C5044" s="508"/>
      <c r="D5044" s="444" t="s">
        <v>6778</v>
      </c>
      <c r="E5044" s="508"/>
      <c r="F5044" s="508"/>
    </row>
    <row r="5045" spans="1:6" x14ac:dyDescent="0.25">
      <c r="A5045" s="508"/>
      <c r="B5045" s="508"/>
      <c r="C5045" s="508"/>
      <c r="D5045" s="444" t="s">
        <v>6778</v>
      </c>
      <c r="E5045" s="508"/>
      <c r="F5045" s="508"/>
    </row>
    <row r="5046" spans="1:6" x14ac:dyDescent="0.25">
      <c r="A5046" s="508"/>
      <c r="B5046" s="508"/>
      <c r="C5046" s="508"/>
      <c r="D5046" s="444" t="s">
        <v>6778</v>
      </c>
      <c r="E5046" s="508"/>
      <c r="F5046" s="508"/>
    </row>
    <row r="5047" spans="1:6" x14ac:dyDescent="0.25">
      <c r="A5047" s="508"/>
      <c r="B5047" s="508"/>
      <c r="C5047" s="508"/>
      <c r="D5047" s="444" t="s">
        <v>6778</v>
      </c>
      <c r="E5047" s="508"/>
      <c r="F5047" s="508"/>
    </row>
    <row r="5048" spans="1:6" x14ac:dyDescent="0.25">
      <c r="A5048" s="508"/>
      <c r="B5048" s="508"/>
      <c r="C5048" s="508"/>
      <c r="D5048" s="444" t="s">
        <v>6778</v>
      </c>
      <c r="E5048" s="508"/>
      <c r="F5048" s="508"/>
    </row>
    <row r="5049" spans="1:6" x14ac:dyDescent="0.25">
      <c r="A5049" s="508"/>
      <c r="B5049" s="508"/>
      <c r="C5049" s="508"/>
      <c r="D5049" s="444" t="s">
        <v>6778</v>
      </c>
      <c r="E5049" s="508"/>
      <c r="F5049" s="508"/>
    </row>
    <row r="5050" spans="1:6" x14ac:dyDescent="0.25">
      <c r="A5050" s="508"/>
      <c r="B5050" s="508"/>
      <c r="C5050" s="508"/>
      <c r="D5050" s="444" t="s">
        <v>6778</v>
      </c>
      <c r="E5050" s="508"/>
      <c r="F5050" s="508"/>
    </row>
    <row r="5051" spans="1:6" x14ac:dyDescent="0.25">
      <c r="A5051" s="508"/>
      <c r="B5051" s="508"/>
      <c r="C5051" s="508"/>
      <c r="D5051" s="444" t="s">
        <v>6778</v>
      </c>
      <c r="E5051" s="508"/>
      <c r="F5051" s="508"/>
    </row>
    <row r="5052" spans="1:6" x14ac:dyDescent="0.25">
      <c r="A5052" s="508"/>
      <c r="B5052" s="508"/>
      <c r="C5052" s="508"/>
      <c r="D5052" s="444" t="s">
        <v>6778</v>
      </c>
      <c r="E5052" s="508"/>
      <c r="F5052" s="508"/>
    </row>
    <row r="5053" spans="1:6" x14ac:dyDescent="0.25">
      <c r="A5053" s="508"/>
      <c r="B5053" s="508"/>
      <c r="C5053" s="508"/>
      <c r="D5053" s="444" t="s">
        <v>6778</v>
      </c>
      <c r="E5053" s="508"/>
      <c r="F5053" s="508"/>
    </row>
    <row r="5054" spans="1:6" x14ac:dyDescent="0.25">
      <c r="A5054" s="508"/>
      <c r="B5054" s="508"/>
      <c r="C5054" s="508"/>
      <c r="D5054" s="444" t="s">
        <v>6778</v>
      </c>
      <c r="E5054" s="508"/>
      <c r="F5054" s="508"/>
    </row>
    <row r="5055" spans="1:6" x14ac:dyDescent="0.25">
      <c r="A5055" s="508"/>
      <c r="B5055" s="508"/>
      <c r="C5055" s="508"/>
      <c r="D5055" s="444" t="s">
        <v>6778</v>
      </c>
      <c r="E5055" s="508"/>
      <c r="F5055" s="508"/>
    </row>
    <row r="5056" spans="1:6" x14ac:dyDescent="0.25">
      <c r="A5056" s="508"/>
      <c r="B5056" s="508"/>
      <c r="C5056" s="508"/>
      <c r="D5056" s="444" t="s">
        <v>6778</v>
      </c>
      <c r="E5056" s="508"/>
      <c r="F5056" s="508"/>
    </row>
    <row r="5057" spans="1:6" x14ac:dyDescent="0.25">
      <c r="A5057" s="508"/>
      <c r="B5057" s="508"/>
      <c r="C5057" s="508"/>
      <c r="D5057" s="444" t="s">
        <v>6778</v>
      </c>
      <c r="E5057" s="508"/>
      <c r="F5057" s="508"/>
    </row>
    <row r="5058" spans="1:6" x14ac:dyDescent="0.25">
      <c r="A5058" s="508"/>
      <c r="B5058" s="508"/>
      <c r="C5058" s="508"/>
      <c r="D5058" s="444" t="s">
        <v>6778</v>
      </c>
      <c r="E5058" s="508"/>
      <c r="F5058" s="508"/>
    </row>
    <row r="5059" spans="1:6" x14ac:dyDescent="0.25">
      <c r="A5059" s="508"/>
      <c r="B5059" s="508"/>
      <c r="C5059" s="508"/>
      <c r="D5059" s="444" t="s">
        <v>6778</v>
      </c>
      <c r="E5059" s="508"/>
      <c r="F5059" s="508"/>
    </row>
    <row r="5060" spans="1:6" x14ac:dyDescent="0.25">
      <c r="A5060" s="508"/>
      <c r="B5060" s="508"/>
      <c r="C5060" s="508"/>
      <c r="D5060" s="444" t="s">
        <v>6778</v>
      </c>
      <c r="E5060" s="508"/>
      <c r="F5060" s="508"/>
    </row>
    <row r="5061" spans="1:6" x14ac:dyDescent="0.25">
      <c r="A5061" s="508"/>
      <c r="B5061" s="508"/>
      <c r="C5061" s="508"/>
      <c r="D5061" s="444" t="s">
        <v>6778</v>
      </c>
      <c r="E5061" s="508"/>
      <c r="F5061" s="508"/>
    </row>
    <row r="5062" spans="1:6" x14ac:dyDescent="0.25">
      <c r="A5062" s="508"/>
      <c r="B5062" s="508"/>
      <c r="C5062" s="508"/>
      <c r="D5062" s="444" t="s">
        <v>6778</v>
      </c>
      <c r="E5062" s="508"/>
      <c r="F5062" s="508"/>
    </row>
    <row r="5063" spans="1:6" x14ac:dyDescent="0.25">
      <c r="A5063" s="508"/>
      <c r="B5063" s="508"/>
      <c r="C5063" s="508"/>
      <c r="D5063" s="444" t="s">
        <v>6778</v>
      </c>
      <c r="E5063" s="508"/>
      <c r="F5063" s="508"/>
    </row>
    <row r="5064" spans="1:6" x14ac:dyDescent="0.25">
      <c r="A5064" s="508"/>
      <c r="B5064" s="508"/>
      <c r="C5064" s="508"/>
      <c r="D5064" s="444" t="s">
        <v>6778</v>
      </c>
      <c r="E5064" s="508"/>
      <c r="F5064" s="508"/>
    </row>
    <row r="5065" spans="1:6" x14ac:dyDescent="0.25">
      <c r="A5065" s="508"/>
      <c r="B5065" s="508"/>
      <c r="C5065" s="508"/>
      <c r="D5065" s="444" t="s">
        <v>6778</v>
      </c>
      <c r="E5065" s="508"/>
      <c r="F5065" s="508"/>
    </row>
    <row r="5066" spans="1:6" x14ac:dyDescent="0.25">
      <c r="A5066" s="508"/>
      <c r="B5066" s="508"/>
      <c r="C5066" s="508"/>
      <c r="D5066" s="444" t="s">
        <v>6778</v>
      </c>
      <c r="E5066" s="508"/>
      <c r="F5066" s="508"/>
    </row>
    <row r="5067" spans="1:6" x14ac:dyDescent="0.25">
      <c r="A5067" s="508"/>
      <c r="B5067" s="508"/>
      <c r="C5067" s="508"/>
      <c r="D5067" s="444" t="s">
        <v>6778</v>
      </c>
      <c r="E5067" s="508"/>
      <c r="F5067" s="508"/>
    </row>
    <row r="5068" spans="1:6" x14ac:dyDescent="0.25">
      <c r="A5068" s="508"/>
      <c r="B5068" s="508"/>
      <c r="C5068" s="508"/>
      <c r="D5068" s="444" t="s">
        <v>6778</v>
      </c>
      <c r="E5068" s="508"/>
      <c r="F5068" s="508"/>
    </row>
    <row r="5069" spans="1:6" x14ac:dyDescent="0.25">
      <c r="A5069" s="508"/>
      <c r="B5069" s="508"/>
      <c r="C5069" s="508"/>
      <c r="D5069" s="444" t="s">
        <v>6778</v>
      </c>
      <c r="E5069" s="508"/>
      <c r="F5069" s="508"/>
    </row>
    <row r="5070" spans="1:6" x14ac:dyDescent="0.25">
      <c r="A5070" s="508"/>
      <c r="B5070" s="508"/>
      <c r="C5070" s="508"/>
      <c r="D5070" s="444" t="s">
        <v>6778</v>
      </c>
      <c r="E5070" s="508"/>
      <c r="F5070" s="508"/>
    </row>
    <row r="5071" spans="1:6" x14ac:dyDescent="0.25">
      <c r="A5071" s="508"/>
      <c r="B5071" s="508"/>
      <c r="C5071" s="508"/>
      <c r="D5071" s="444" t="s">
        <v>6778</v>
      </c>
      <c r="E5071" s="508"/>
      <c r="F5071" s="508"/>
    </row>
    <row r="5072" spans="1:6" x14ac:dyDescent="0.25">
      <c r="A5072" s="508"/>
      <c r="B5072" s="508"/>
      <c r="C5072" s="508"/>
      <c r="D5072" s="444" t="s">
        <v>6778</v>
      </c>
      <c r="E5072" s="508"/>
      <c r="F5072" s="508"/>
    </row>
    <row r="5073" spans="1:6" x14ac:dyDescent="0.25">
      <c r="A5073" s="508"/>
      <c r="B5073" s="508"/>
      <c r="C5073" s="508"/>
      <c r="D5073" s="444" t="s">
        <v>6778</v>
      </c>
      <c r="E5073" s="508"/>
      <c r="F5073" s="508"/>
    </row>
    <row r="5074" spans="1:6" x14ac:dyDescent="0.25">
      <c r="A5074" s="508"/>
      <c r="B5074" s="508"/>
      <c r="C5074" s="508"/>
      <c r="D5074" s="444" t="s">
        <v>6778</v>
      </c>
      <c r="E5074" s="508"/>
      <c r="F5074" s="508"/>
    </row>
    <row r="5075" spans="1:6" x14ac:dyDescent="0.25">
      <c r="A5075" s="508"/>
      <c r="B5075" s="508"/>
      <c r="C5075" s="508"/>
      <c r="D5075" s="444" t="s">
        <v>6778</v>
      </c>
      <c r="E5075" s="508"/>
      <c r="F5075" s="508"/>
    </row>
    <row r="5076" spans="1:6" x14ac:dyDescent="0.25">
      <c r="A5076" s="508"/>
      <c r="B5076" s="508"/>
      <c r="C5076" s="508"/>
      <c r="D5076" s="444" t="s">
        <v>6778</v>
      </c>
      <c r="E5076" s="508"/>
      <c r="F5076" s="508"/>
    </row>
    <row r="5077" spans="1:6" x14ac:dyDescent="0.25">
      <c r="A5077" s="508"/>
      <c r="B5077" s="508"/>
      <c r="C5077" s="508"/>
      <c r="D5077" s="444" t="s">
        <v>6778</v>
      </c>
      <c r="E5077" s="508"/>
      <c r="F5077" s="508"/>
    </row>
    <row r="5078" spans="1:6" x14ac:dyDescent="0.25">
      <c r="A5078" s="508"/>
      <c r="B5078" s="508"/>
      <c r="C5078" s="508"/>
      <c r="D5078" s="444" t="s">
        <v>6778</v>
      </c>
      <c r="E5078" s="508"/>
      <c r="F5078" s="508"/>
    </row>
    <row r="5079" spans="1:6" x14ac:dyDescent="0.25">
      <c r="A5079" s="508"/>
      <c r="B5079" s="508"/>
      <c r="C5079" s="508"/>
      <c r="D5079" s="444" t="s">
        <v>6778</v>
      </c>
      <c r="E5079" s="508"/>
      <c r="F5079" s="508"/>
    </row>
    <row r="5080" spans="1:6" x14ac:dyDescent="0.25">
      <c r="A5080" s="508"/>
      <c r="B5080" s="508"/>
      <c r="C5080" s="508"/>
      <c r="D5080" s="444" t="s">
        <v>6778</v>
      </c>
      <c r="E5080" s="508"/>
      <c r="F5080" s="508"/>
    </row>
    <row r="5081" spans="1:6" x14ac:dyDescent="0.25">
      <c r="A5081" s="508"/>
      <c r="B5081" s="508"/>
      <c r="C5081" s="508"/>
      <c r="D5081" s="444" t="s">
        <v>6778</v>
      </c>
      <c r="E5081" s="508"/>
      <c r="F5081" s="508"/>
    </row>
    <row r="5082" spans="1:6" x14ac:dyDescent="0.25">
      <c r="A5082" s="508"/>
      <c r="B5082" s="508"/>
      <c r="C5082" s="508"/>
      <c r="D5082" s="444" t="s">
        <v>6778</v>
      </c>
      <c r="E5082" s="508"/>
      <c r="F5082" s="508"/>
    </row>
    <row r="5083" spans="1:6" x14ac:dyDescent="0.25">
      <c r="A5083" s="508"/>
      <c r="B5083" s="508"/>
      <c r="C5083" s="508"/>
      <c r="D5083" s="444" t="s">
        <v>6778</v>
      </c>
      <c r="E5083" s="508"/>
      <c r="F5083" s="508"/>
    </row>
    <row r="5084" spans="1:6" x14ac:dyDescent="0.25">
      <c r="A5084" s="508"/>
      <c r="B5084" s="508"/>
      <c r="C5084" s="508"/>
      <c r="D5084" s="444" t="s">
        <v>6778</v>
      </c>
      <c r="E5084" s="508"/>
      <c r="F5084" s="508"/>
    </row>
    <row r="5085" spans="1:6" x14ac:dyDescent="0.25">
      <c r="A5085" s="508"/>
      <c r="B5085" s="508"/>
      <c r="C5085" s="508"/>
      <c r="D5085" s="444" t="s">
        <v>6778</v>
      </c>
      <c r="E5085" s="508"/>
      <c r="F5085" s="508"/>
    </row>
    <row r="5086" spans="1:6" x14ac:dyDescent="0.25">
      <c r="A5086" s="508"/>
      <c r="B5086" s="508"/>
      <c r="C5086" s="508"/>
      <c r="D5086" s="444" t="s">
        <v>6778</v>
      </c>
      <c r="E5086" s="508"/>
      <c r="F5086" s="508"/>
    </row>
    <row r="5087" spans="1:6" x14ac:dyDescent="0.25">
      <c r="A5087" s="508"/>
      <c r="B5087" s="508"/>
      <c r="C5087" s="508"/>
      <c r="D5087" s="444" t="s">
        <v>6778</v>
      </c>
      <c r="E5087" s="508"/>
      <c r="F5087" s="508"/>
    </row>
    <row r="5088" spans="1:6" x14ac:dyDescent="0.25">
      <c r="A5088" s="508"/>
      <c r="B5088" s="508"/>
      <c r="C5088" s="508"/>
      <c r="D5088" s="444" t="s">
        <v>6778</v>
      </c>
      <c r="E5088" s="508"/>
      <c r="F5088" s="508"/>
    </row>
    <row r="5089" spans="1:6" x14ac:dyDescent="0.25">
      <c r="A5089" s="508"/>
      <c r="B5089" s="508"/>
      <c r="C5089" s="508"/>
      <c r="D5089" s="444" t="s">
        <v>6778</v>
      </c>
      <c r="E5089" s="508"/>
      <c r="F5089" s="508"/>
    </row>
    <row r="5090" spans="1:6" x14ac:dyDescent="0.25">
      <c r="A5090" s="508"/>
      <c r="B5090" s="508"/>
      <c r="C5090" s="508"/>
      <c r="D5090" s="444" t="s">
        <v>6778</v>
      </c>
      <c r="E5090" s="508"/>
      <c r="F5090" s="508"/>
    </row>
    <row r="5091" spans="1:6" x14ac:dyDescent="0.25">
      <c r="A5091" s="508"/>
      <c r="B5091" s="508"/>
      <c r="C5091" s="508"/>
      <c r="D5091" s="444" t="s">
        <v>6778</v>
      </c>
      <c r="E5091" s="508"/>
      <c r="F5091" s="508"/>
    </row>
    <row r="5092" spans="1:6" x14ac:dyDescent="0.25">
      <c r="A5092" s="508"/>
      <c r="B5092" s="508"/>
      <c r="C5092" s="508"/>
      <c r="D5092" s="444" t="s">
        <v>6778</v>
      </c>
      <c r="E5092" s="508"/>
      <c r="F5092" s="508"/>
    </row>
    <row r="5093" spans="1:6" x14ac:dyDescent="0.25">
      <c r="A5093" s="508"/>
      <c r="B5093" s="508"/>
      <c r="C5093" s="508"/>
      <c r="D5093" s="444" t="s">
        <v>6778</v>
      </c>
      <c r="E5093" s="508"/>
      <c r="F5093" s="508"/>
    </row>
    <row r="5094" spans="1:6" x14ac:dyDescent="0.25">
      <c r="A5094" s="508"/>
      <c r="B5094" s="508"/>
      <c r="C5094" s="508"/>
      <c r="D5094" s="444" t="s">
        <v>6778</v>
      </c>
      <c r="E5094" s="508"/>
      <c r="F5094" s="508"/>
    </row>
    <row r="5095" spans="1:6" x14ac:dyDescent="0.25">
      <c r="A5095" s="508"/>
      <c r="B5095" s="508"/>
      <c r="C5095" s="508"/>
      <c r="D5095" s="444" t="s">
        <v>6778</v>
      </c>
      <c r="E5095" s="508"/>
      <c r="F5095" s="508"/>
    </row>
    <row r="5096" spans="1:6" x14ac:dyDescent="0.25">
      <c r="A5096" s="508"/>
      <c r="B5096" s="508"/>
      <c r="C5096" s="508"/>
      <c r="D5096" s="444" t="s">
        <v>6778</v>
      </c>
      <c r="E5096" s="508"/>
      <c r="F5096" s="508"/>
    </row>
    <row r="5097" spans="1:6" x14ac:dyDescent="0.25">
      <c r="A5097" s="508"/>
      <c r="B5097" s="508"/>
      <c r="C5097" s="508"/>
      <c r="D5097" s="444" t="s">
        <v>6778</v>
      </c>
      <c r="E5097" s="508"/>
      <c r="F5097" s="508"/>
    </row>
    <row r="5098" spans="1:6" x14ac:dyDescent="0.25">
      <c r="A5098" s="508"/>
      <c r="B5098" s="508"/>
      <c r="C5098" s="508"/>
      <c r="D5098" s="444" t="s">
        <v>6778</v>
      </c>
      <c r="E5098" s="508"/>
      <c r="F5098" s="508"/>
    </row>
    <row r="5099" spans="1:6" x14ac:dyDescent="0.25">
      <c r="A5099" s="508"/>
      <c r="B5099" s="508"/>
      <c r="C5099" s="508"/>
      <c r="D5099" s="444" t="s">
        <v>6778</v>
      </c>
      <c r="E5099" s="508"/>
      <c r="F5099" s="508"/>
    </row>
    <row r="5100" spans="1:6" x14ac:dyDescent="0.25">
      <c r="A5100" s="508"/>
      <c r="B5100" s="508"/>
      <c r="C5100" s="508"/>
      <c r="D5100" s="444" t="s">
        <v>6778</v>
      </c>
      <c r="E5100" s="508"/>
      <c r="F5100" s="508"/>
    </row>
    <row r="5101" spans="1:6" x14ac:dyDescent="0.25">
      <c r="A5101" s="508"/>
      <c r="B5101" s="508"/>
      <c r="C5101" s="508"/>
      <c r="D5101" s="444" t="s">
        <v>6778</v>
      </c>
      <c r="E5101" s="508"/>
      <c r="F5101" s="508"/>
    </row>
    <row r="5102" spans="1:6" x14ac:dyDescent="0.25">
      <c r="A5102" s="508"/>
      <c r="B5102" s="508"/>
      <c r="C5102" s="508"/>
      <c r="D5102" s="444" t="s">
        <v>6778</v>
      </c>
      <c r="E5102" s="508"/>
      <c r="F5102" s="508"/>
    </row>
    <row r="5103" spans="1:6" x14ac:dyDescent="0.25">
      <c r="A5103" s="508"/>
      <c r="B5103" s="508"/>
      <c r="C5103" s="508"/>
      <c r="D5103" s="444" t="s">
        <v>6778</v>
      </c>
      <c r="E5103" s="508"/>
      <c r="F5103" s="508"/>
    </row>
    <row r="5104" spans="1:6" x14ac:dyDescent="0.25">
      <c r="A5104" s="508"/>
      <c r="B5104" s="508"/>
      <c r="C5104" s="508"/>
      <c r="D5104" s="444" t="s">
        <v>6778</v>
      </c>
      <c r="E5104" s="508"/>
      <c r="F5104" s="508"/>
    </row>
    <row r="5105" spans="1:6" x14ac:dyDescent="0.25">
      <c r="A5105" s="508"/>
      <c r="B5105" s="508"/>
      <c r="C5105" s="508"/>
      <c r="D5105" s="444" t="s">
        <v>6778</v>
      </c>
      <c r="E5105" s="508"/>
      <c r="F5105" s="508"/>
    </row>
    <row r="5106" spans="1:6" x14ac:dyDescent="0.25">
      <c r="A5106" s="508"/>
      <c r="B5106" s="508"/>
      <c r="C5106" s="508"/>
      <c r="D5106" s="444" t="s">
        <v>6778</v>
      </c>
      <c r="E5106" s="508"/>
      <c r="F5106" s="508"/>
    </row>
    <row r="5107" spans="1:6" x14ac:dyDescent="0.25">
      <c r="A5107" s="508"/>
      <c r="B5107" s="508"/>
      <c r="C5107" s="508"/>
      <c r="D5107" s="444" t="s">
        <v>6778</v>
      </c>
      <c r="E5107" s="508"/>
      <c r="F5107" s="508"/>
    </row>
    <row r="5108" spans="1:6" x14ac:dyDescent="0.25">
      <c r="A5108" s="508"/>
      <c r="B5108" s="508"/>
      <c r="C5108" s="508"/>
      <c r="D5108" s="444" t="s">
        <v>6778</v>
      </c>
      <c r="E5108" s="508"/>
      <c r="F5108" s="508"/>
    </row>
    <row r="5109" spans="1:6" x14ac:dyDescent="0.25">
      <c r="A5109" s="508"/>
      <c r="B5109" s="508"/>
      <c r="C5109" s="508"/>
      <c r="D5109" s="444" t="s">
        <v>6778</v>
      </c>
      <c r="E5109" s="508"/>
      <c r="F5109" s="508"/>
    </row>
    <row r="5110" spans="1:6" x14ac:dyDescent="0.25">
      <c r="A5110" s="508"/>
      <c r="B5110" s="508"/>
      <c r="C5110" s="508"/>
      <c r="D5110" s="444" t="s">
        <v>6778</v>
      </c>
      <c r="E5110" s="508"/>
      <c r="F5110" s="508"/>
    </row>
    <row r="5111" spans="1:6" x14ac:dyDescent="0.25">
      <c r="A5111" s="508"/>
      <c r="B5111" s="508"/>
      <c r="C5111" s="508"/>
      <c r="D5111" s="444" t="s">
        <v>6778</v>
      </c>
      <c r="E5111" s="508"/>
      <c r="F5111" s="508"/>
    </row>
    <row r="5112" spans="1:6" x14ac:dyDescent="0.25">
      <c r="A5112" s="508"/>
      <c r="B5112" s="508"/>
      <c r="C5112" s="508"/>
      <c r="D5112" s="444" t="s">
        <v>6778</v>
      </c>
      <c r="E5112" s="508"/>
      <c r="F5112" s="508"/>
    </row>
    <row r="5113" spans="1:6" x14ac:dyDescent="0.25">
      <c r="A5113" s="508"/>
      <c r="B5113" s="508"/>
      <c r="C5113" s="508"/>
      <c r="D5113" s="444" t="s">
        <v>6778</v>
      </c>
      <c r="E5113" s="508"/>
      <c r="F5113" s="508"/>
    </row>
    <row r="5114" spans="1:6" x14ac:dyDescent="0.25">
      <c r="A5114" s="508"/>
      <c r="B5114" s="508"/>
      <c r="C5114" s="508"/>
      <c r="D5114" s="444" t="s">
        <v>6778</v>
      </c>
      <c r="E5114" s="508"/>
      <c r="F5114" s="508"/>
    </row>
    <row r="5115" spans="1:6" x14ac:dyDescent="0.25">
      <c r="A5115" s="508"/>
      <c r="B5115" s="508"/>
      <c r="C5115" s="508"/>
      <c r="D5115" s="444" t="s">
        <v>6778</v>
      </c>
      <c r="E5115" s="508"/>
      <c r="F5115" s="508"/>
    </row>
    <row r="5116" spans="1:6" x14ac:dyDescent="0.25">
      <c r="A5116" s="508"/>
      <c r="B5116" s="508"/>
      <c r="C5116" s="508"/>
      <c r="D5116" s="444" t="s">
        <v>6778</v>
      </c>
      <c r="E5116" s="508"/>
      <c r="F5116" s="508"/>
    </row>
    <row r="5117" spans="1:6" x14ac:dyDescent="0.25">
      <c r="A5117" s="508"/>
      <c r="B5117" s="508"/>
      <c r="C5117" s="508"/>
      <c r="D5117" s="444" t="s">
        <v>6778</v>
      </c>
      <c r="E5117" s="508"/>
      <c r="F5117" s="508"/>
    </row>
    <row r="5118" spans="1:6" x14ac:dyDescent="0.25">
      <c r="A5118" s="508"/>
      <c r="B5118" s="508"/>
      <c r="C5118" s="508"/>
      <c r="D5118" s="444" t="s">
        <v>6778</v>
      </c>
      <c r="E5118" s="508"/>
      <c r="F5118" s="508"/>
    </row>
    <row r="5119" spans="1:6" x14ac:dyDescent="0.25">
      <c r="A5119" s="508"/>
      <c r="B5119" s="508"/>
      <c r="C5119" s="508"/>
      <c r="D5119" s="444" t="s">
        <v>6778</v>
      </c>
      <c r="E5119" s="508"/>
      <c r="F5119" s="508"/>
    </row>
    <row r="5120" spans="1:6" x14ac:dyDescent="0.25">
      <c r="A5120" s="508"/>
      <c r="B5120" s="508"/>
      <c r="C5120" s="508"/>
      <c r="D5120" s="444" t="s">
        <v>6778</v>
      </c>
      <c r="E5120" s="508"/>
      <c r="F5120" s="508"/>
    </row>
    <row r="5121" spans="1:6" x14ac:dyDescent="0.25">
      <c r="A5121" s="508"/>
      <c r="B5121" s="508"/>
      <c r="C5121" s="508"/>
      <c r="D5121" s="444" t="s">
        <v>6778</v>
      </c>
      <c r="E5121" s="508"/>
      <c r="F5121" s="508"/>
    </row>
    <row r="5122" spans="1:6" x14ac:dyDescent="0.25">
      <c r="A5122" s="508"/>
      <c r="B5122" s="508"/>
      <c r="C5122" s="508"/>
      <c r="D5122" s="444" t="s">
        <v>6778</v>
      </c>
      <c r="E5122" s="508"/>
      <c r="F5122" s="508"/>
    </row>
    <row r="5123" spans="1:6" x14ac:dyDescent="0.25">
      <c r="A5123" s="508"/>
      <c r="B5123" s="508"/>
      <c r="C5123" s="508"/>
      <c r="D5123" s="444" t="s">
        <v>6778</v>
      </c>
      <c r="E5123" s="508"/>
      <c r="F5123" s="508"/>
    </row>
    <row r="5124" spans="1:6" x14ac:dyDescent="0.25">
      <c r="A5124" s="508"/>
      <c r="B5124" s="508"/>
      <c r="C5124" s="508"/>
      <c r="D5124" s="444" t="s">
        <v>6778</v>
      </c>
      <c r="E5124" s="508"/>
      <c r="F5124" s="508"/>
    </row>
    <row r="5125" spans="1:6" x14ac:dyDescent="0.25">
      <c r="A5125" s="508"/>
      <c r="B5125" s="508"/>
      <c r="C5125" s="508"/>
      <c r="D5125" s="444" t="s">
        <v>6778</v>
      </c>
      <c r="E5125" s="508"/>
      <c r="F5125" s="508"/>
    </row>
    <row r="5126" spans="1:6" x14ac:dyDescent="0.25">
      <c r="A5126" s="508"/>
      <c r="B5126" s="508"/>
      <c r="C5126" s="508"/>
      <c r="D5126" s="444" t="s">
        <v>6778</v>
      </c>
      <c r="E5126" s="508"/>
      <c r="F5126" s="508"/>
    </row>
    <row r="5127" spans="1:6" x14ac:dyDescent="0.25">
      <c r="A5127" s="508"/>
      <c r="B5127" s="508"/>
      <c r="C5127" s="508"/>
      <c r="D5127" s="444" t="s">
        <v>6778</v>
      </c>
      <c r="E5127" s="508"/>
      <c r="F5127" s="508"/>
    </row>
    <row r="5128" spans="1:6" x14ac:dyDescent="0.25">
      <c r="A5128" s="508"/>
      <c r="B5128" s="508"/>
      <c r="C5128" s="508"/>
      <c r="D5128" s="444" t="s">
        <v>6778</v>
      </c>
      <c r="E5128" s="508"/>
      <c r="F5128" s="508"/>
    </row>
    <row r="5129" spans="1:6" x14ac:dyDescent="0.25">
      <c r="A5129" s="508"/>
      <c r="B5129" s="508"/>
      <c r="C5129" s="508"/>
      <c r="D5129" s="444" t="s">
        <v>6778</v>
      </c>
      <c r="E5129" s="508"/>
      <c r="F5129" s="508"/>
    </row>
    <row r="5130" spans="1:6" x14ac:dyDescent="0.25">
      <c r="A5130" s="508"/>
      <c r="B5130" s="508"/>
      <c r="C5130" s="508"/>
      <c r="D5130" s="444" t="s">
        <v>6778</v>
      </c>
      <c r="E5130" s="508"/>
      <c r="F5130" s="508"/>
    </row>
    <row r="5131" spans="1:6" x14ac:dyDescent="0.25">
      <c r="A5131" s="508"/>
      <c r="B5131" s="508"/>
      <c r="C5131" s="508"/>
      <c r="D5131" s="444" t="s">
        <v>6778</v>
      </c>
      <c r="E5131" s="508"/>
      <c r="F5131" s="508"/>
    </row>
    <row r="5132" spans="1:6" x14ac:dyDescent="0.25">
      <c r="A5132" s="508"/>
      <c r="B5132" s="508"/>
      <c r="C5132" s="508"/>
      <c r="D5132" s="444" t="s">
        <v>6778</v>
      </c>
      <c r="E5132" s="508"/>
      <c r="F5132" s="508"/>
    </row>
    <row r="5133" spans="1:6" x14ac:dyDescent="0.25">
      <c r="A5133" s="508"/>
      <c r="B5133" s="508"/>
      <c r="C5133" s="508"/>
      <c r="D5133" s="444" t="s">
        <v>6778</v>
      </c>
      <c r="E5133" s="508"/>
      <c r="F5133" s="508"/>
    </row>
    <row r="5134" spans="1:6" x14ac:dyDescent="0.25">
      <c r="A5134" s="508"/>
      <c r="B5134" s="508"/>
      <c r="C5134" s="508"/>
      <c r="D5134" s="444" t="s">
        <v>6778</v>
      </c>
      <c r="E5134" s="508"/>
      <c r="F5134" s="508"/>
    </row>
    <row r="5135" spans="1:6" x14ac:dyDescent="0.25">
      <c r="A5135" s="508"/>
      <c r="B5135" s="508"/>
      <c r="C5135" s="508"/>
      <c r="D5135" s="444" t="s">
        <v>6778</v>
      </c>
      <c r="E5135" s="508"/>
      <c r="F5135" s="508"/>
    </row>
    <row r="5136" spans="1:6" x14ac:dyDescent="0.25">
      <c r="A5136" s="508"/>
      <c r="B5136" s="508"/>
      <c r="C5136" s="508"/>
      <c r="D5136" s="444" t="s">
        <v>6778</v>
      </c>
      <c r="E5136" s="508"/>
      <c r="F5136" s="508"/>
    </row>
    <row r="5137" spans="1:6" x14ac:dyDescent="0.25">
      <c r="A5137" s="508"/>
      <c r="B5137" s="508"/>
      <c r="C5137" s="508"/>
      <c r="D5137" s="444" t="s">
        <v>6778</v>
      </c>
      <c r="E5137" s="508"/>
      <c r="F5137" s="508"/>
    </row>
    <row r="5138" spans="1:6" x14ac:dyDescent="0.25">
      <c r="A5138" s="508"/>
      <c r="B5138" s="508"/>
      <c r="C5138" s="508"/>
      <c r="D5138" s="444" t="s">
        <v>6778</v>
      </c>
      <c r="E5138" s="508"/>
      <c r="F5138" s="508"/>
    </row>
    <row r="5139" spans="1:6" x14ac:dyDescent="0.25">
      <c r="A5139" s="508"/>
      <c r="B5139" s="508"/>
      <c r="C5139" s="508"/>
      <c r="D5139" s="444" t="s">
        <v>6778</v>
      </c>
      <c r="E5139" s="508"/>
      <c r="F5139" s="508"/>
    </row>
    <row r="5140" spans="1:6" x14ac:dyDescent="0.25">
      <c r="A5140" s="508"/>
      <c r="B5140" s="508"/>
      <c r="C5140" s="508"/>
      <c r="D5140" s="444" t="s">
        <v>6778</v>
      </c>
      <c r="E5140" s="508"/>
      <c r="F5140" s="508"/>
    </row>
    <row r="5141" spans="1:6" x14ac:dyDescent="0.25">
      <c r="A5141" s="508"/>
      <c r="B5141" s="508"/>
      <c r="C5141" s="508"/>
      <c r="D5141" s="444" t="s">
        <v>6778</v>
      </c>
      <c r="E5141" s="508"/>
      <c r="F5141" s="508"/>
    </row>
    <row r="5142" spans="1:6" x14ac:dyDescent="0.25">
      <c r="A5142" s="508"/>
      <c r="B5142" s="508"/>
      <c r="C5142" s="508"/>
      <c r="D5142" s="444" t="s">
        <v>6778</v>
      </c>
      <c r="E5142" s="508"/>
      <c r="F5142" s="508"/>
    </row>
    <row r="5143" spans="1:6" x14ac:dyDescent="0.25">
      <c r="A5143" s="508"/>
      <c r="B5143" s="508"/>
      <c r="C5143" s="508"/>
      <c r="D5143" s="444" t="s">
        <v>6778</v>
      </c>
      <c r="E5143" s="508"/>
      <c r="F5143" s="508"/>
    </row>
    <row r="5144" spans="1:6" x14ac:dyDescent="0.25">
      <c r="A5144" s="508"/>
      <c r="B5144" s="508"/>
      <c r="C5144" s="508"/>
      <c r="D5144" s="444" t="s">
        <v>6778</v>
      </c>
      <c r="E5144" s="508"/>
      <c r="F5144" s="508"/>
    </row>
    <row r="5145" spans="1:6" x14ac:dyDescent="0.25">
      <c r="A5145" s="508"/>
      <c r="B5145" s="508"/>
      <c r="C5145" s="508"/>
      <c r="D5145" s="444" t="s">
        <v>6778</v>
      </c>
      <c r="E5145" s="508"/>
      <c r="F5145" s="508"/>
    </row>
    <row r="5146" spans="1:6" x14ac:dyDescent="0.25">
      <c r="A5146" s="508"/>
      <c r="B5146" s="508"/>
      <c r="C5146" s="508"/>
      <c r="D5146" s="444" t="s">
        <v>6778</v>
      </c>
      <c r="E5146" s="508"/>
      <c r="F5146" s="508"/>
    </row>
    <row r="5147" spans="1:6" x14ac:dyDescent="0.25">
      <c r="A5147" s="508"/>
      <c r="B5147" s="508"/>
      <c r="C5147" s="508"/>
      <c r="D5147" s="444" t="s">
        <v>6778</v>
      </c>
      <c r="E5147" s="508"/>
      <c r="F5147" s="508"/>
    </row>
    <row r="5148" spans="1:6" x14ac:dyDescent="0.25">
      <c r="A5148" s="508"/>
      <c r="B5148" s="508"/>
      <c r="C5148" s="508"/>
      <c r="D5148" s="444" t="s">
        <v>6778</v>
      </c>
      <c r="E5148" s="508"/>
      <c r="F5148" s="508"/>
    </row>
    <row r="5149" spans="1:6" x14ac:dyDescent="0.25">
      <c r="A5149" s="508"/>
      <c r="B5149" s="508"/>
      <c r="C5149" s="508"/>
      <c r="D5149" s="444" t="s">
        <v>6778</v>
      </c>
      <c r="E5149" s="508"/>
      <c r="F5149" s="508"/>
    </row>
    <row r="5150" spans="1:6" x14ac:dyDescent="0.25">
      <c r="A5150" s="508"/>
      <c r="B5150" s="508"/>
      <c r="C5150" s="508"/>
      <c r="D5150" s="444" t="s">
        <v>6778</v>
      </c>
      <c r="E5150" s="508"/>
      <c r="F5150" s="508"/>
    </row>
    <row r="5151" spans="1:6" x14ac:dyDescent="0.25">
      <c r="A5151" s="508"/>
      <c r="B5151" s="508"/>
      <c r="C5151" s="508"/>
      <c r="D5151" s="444" t="s">
        <v>6778</v>
      </c>
      <c r="E5151" s="508"/>
      <c r="F5151" s="508"/>
    </row>
    <row r="5152" spans="1:6" x14ac:dyDescent="0.25">
      <c r="A5152" s="508"/>
      <c r="B5152" s="508"/>
      <c r="C5152" s="508"/>
      <c r="D5152" s="444" t="s">
        <v>6778</v>
      </c>
      <c r="E5152" s="508"/>
      <c r="F5152" s="508"/>
    </row>
    <row r="5153" spans="1:6" x14ac:dyDescent="0.25">
      <c r="A5153" s="508"/>
      <c r="B5153" s="508"/>
      <c r="C5153" s="508"/>
      <c r="D5153" s="444" t="s">
        <v>6778</v>
      </c>
      <c r="E5153" s="508"/>
      <c r="F5153" s="508"/>
    </row>
    <row r="5154" spans="1:6" x14ac:dyDescent="0.25">
      <c r="A5154" s="508"/>
      <c r="B5154" s="508"/>
      <c r="C5154" s="508"/>
      <c r="D5154" s="444" t="s">
        <v>6778</v>
      </c>
      <c r="E5154" s="508"/>
      <c r="F5154" s="508"/>
    </row>
    <row r="5155" spans="1:6" x14ac:dyDescent="0.25">
      <c r="A5155" s="508"/>
      <c r="B5155" s="508"/>
      <c r="C5155" s="508"/>
      <c r="D5155" s="444" t="s">
        <v>6778</v>
      </c>
      <c r="E5155" s="508"/>
      <c r="F5155" s="508"/>
    </row>
    <row r="5156" spans="1:6" x14ac:dyDescent="0.25">
      <c r="A5156" s="508"/>
      <c r="B5156" s="508"/>
      <c r="C5156" s="508"/>
      <c r="D5156" s="444" t="s">
        <v>6778</v>
      </c>
      <c r="E5156" s="508"/>
      <c r="F5156" s="508"/>
    </row>
    <row r="5157" spans="1:6" x14ac:dyDescent="0.25">
      <c r="A5157" s="508"/>
      <c r="B5157" s="508"/>
      <c r="C5157" s="508"/>
      <c r="D5157" s="444" t="s">
        <v>6778</v>
      </c>
      <c r="E5157" s="508"/>
      <c r="F5157" s="508"/>
    </row>
    <row r="5158" spans="1:6" x14ac:dyDescent="0.25">
      <c r="A5158" s="508"/>
      <c r="B5158" s="508"/>
      <c r="C5158" s="508"/>
      <c r="D5158" s="444" t="s">
        <v>6778</v>
      </c>
      <c r="E5158" s="508"/>
      <c r="F5158" s="508"/>
    </row>
    <row r="5159" spans="1:6" x14ac:dyDescent="0.25">
      <c r="A5159" s="508"/>
      <c r="B5159" s="508"/>
      <c r="C5159" s="508"/>
      <c r="D5159" s="444" t="s">
        <v>6778</v>
      </c>
      <c r="E5159" s="508"/>
      <c r="F5159" s="508"/>
    </row>
    <row r="5160" spans="1:6" x14ac:dyDescent="0.25">
      <c r="A5160" s="508"/>
      <c r="B5160" s="508"/>
      <c r="C5160" s="508"/>
      <c r="D5160" s="444" t="s">
        <v>6778</v>
      </c>
      <c r="E5160" s="508"/>
      <c r="F5160" s="508"/>
    </row>
    <row r="5161" spans="1:6" x14ac:dyDescent="0.25">
      <c r="A5161" s="508"/>
      <c r="B5161" s="508"/>
      <c r="C5161" s="508"/>
      <c r="D5161" s="444" t="s">
        <v>6778</v>
      </c>
      <c r="E5161" s="508"/>
      <c r="F5161" s="508"/>
    </row>
    <row r="5162" spans="1:6" x14ac:dyDescent="0.25">
      <c r="A5162" s="508"/>
      <c r="B5162" s="508"/>
      <c r="C5162" s="508"/>
      <c r="D5162" s="444" t="s">
        <v>6778</v>
      </c>
      <c r="E5162" s="508"/>
      <c r="F5162" s="508"/>
    </row>
    <row r="5163" spans="1:6" x14ac:dyDescent="0.25">
      <c r="A5163" s="508"/>
      <c r="B5163" s="508"/>
      <c r="C5163" s="508"/>
      <c r="D5163" s="444" t="s">
        <v>6778</v>
      </c>
      <c r="E5163" s="508"/>
      <c r="F5163" s="508"/>
    </row>
    <row r="5164" spans="1:6" x14ac:dyDescent="0.25">
      <c r="A5164" s="508"/>
      <c r="B5164" s="508"/>
      <c r="C5164" s="508"/>
      <c r="D5164" s="444" t="s">
        <v>6778</v>
      </c>
      <c r="E5164" s="508"/>
      <c r="F5164" s="508"/>
    </row>
    <row r="5165" spans="1:6" x14ac:dyDescent="0.25">
      <c r="A5165" s="508"/>
      <c r="B5165" s="508"/>
      <c r="C5165" s="508"/>
      <c r="D5165" s="444" t="s">
        <v>6778</v>
      </c>
      <c r="E5165" s="508"/>
      <c r="F5165" s="508"/>
    </row>
    <row r="5166" spans="1:6" x14ac:dyDescent="0.25">
      <c r="A5166" s="508"/>
      <c r="B5166" s="508"/>
      <c r="C5166" s="508"/>
      <c r="D5166" s="444" t="s">
        <v>6778</v>
      </c>
      <c r="E5166" s="508"/>
      <c r="F5166" s="508"/>
    </row>
    <row r="5167" spans="1:6" x14ac:dyDescent="0.25">
      <c r="A5167" s="508"/>
      <c r="B5167" s="508"/>
      <c r="C5167" s="508"/>
      <c r="D5167" s="444" t="s">
        <v>6778</v>
      </c>
      <c r="E5167" s="508"/>
      <c r="F5167" s="508"/>
    </row>
    <row r="5168" spans="1:6" x14ac:dyDescent="0.25">
      <c r="A5168" s="508"/>
      <c r="B5168" s="508"/>
      <c r="C5168" s="508"/>
      <c r="D5168" s="444" t="s">
        <v>6778</v>
      </c>
      <c r="E5168" s="508"/>
      <c r="F5168" s="508"/>
    </row>
    <row r="5169" spans="1:6" x14ac:dyDescent="0.25">
      <c r="A5169" s="508"/>
      <c r="B5169" s="508"/>
      <c r="C5169" s="508"/>
      <c r="D5169" s="444" t="s">
        <v>6778</v>
      </c>
      <c r="E5169" s="508"/>
      <c r="F5169" s="508"/>
    </row>
    <row r="5170" spans="1:6" x14ac:dyDescent="0.25">
      <c r="A5170" s="508"/>
      <c r="B5170" s="508"/>
      <c r="C5170" s="508"/>
      <c r="D5170" s="444" t="s">
        <v>6778</v>
      </c>
      <c r="E5170" s="508"/>
      <c r="F5170" s="508"/>
    </row>
    <row r="5171" spans="1:6" x14ac:dyDescent="0.25">
      <c r="A5171" s="508"/>
      <c r="B5171" s="508"/>
      <c r="C5171" s="508"/>
      <c r="D5171" s="444" t="s">
        <v>6778</v>
      </c>
      <c r="E5171" s="508"/>
      <c r="F5171" s="508"/>
    </row>
    <row r="5172" spans="1:6" x14ac:dyDescent="0.25">
      <c r="A5172" s="508"/>
      <c r="B5172" s="508"/>
      <c r="C5172" s="508"/>
      <c r="D5172" s="444" t="s">
        <v>6778</v>
      </c>
      <c r="E5172" s="508"/>
      <c r="F5172" s="508"/>
    </row>
    <row r="5173" spans="1:6" x14ac:dyDescent="0.25">
      <c r="A5173" s="508"/>
      <c r="B5173" s="508"/>
      <c r="C5173" s="508"/>
      <c r="D5173" s="444" t="s">
        <v>6778</v>
      </c>
      <c r="E5173" s="508"/>
      <c r="F5173" s="508"/>
    </row>
    <row r="5174" spans="1:6" x14ac:dyDescent="0.25">
      <c r="A5174" s="508"/>
      <c r="B5174" s="508"/>
      <c r="C5174" s="508"/>
      <c r="D5174" s="444" t="s">
        <v>6778</v>
      </c>
      <c r="E5174" s="508"/>
      <c r="F5174" s="508"/>
    </row>
    <row r="5175" spans="1:6" x14ac:dyDescent="0.25">
      <c r="A5175" s="508"/>
      <c r="B5175" s="508"/>
      <c r="C5175" s="508"/>
      <c r="D5175" s="444" t="s">
        <v>6778</v>
      </c>
      <c r="E5175" s="508"/>
      <c r="F5175" s="508"/>
    </row>
    <row r="5176" spans="1:6" x14ac:dyDescent="0.25">
      <c r="A5176" s="508"/>
      <c r="B5176" s="508"/>
      <c r="C5176" s="508"/>
      <c r="D5176" s="444" t="s">
        <v>6778</v>
      </c>
      <c r="E5176" s="508"/>
      <c r="F5176" s="508"/>
    </row>
    <row r="5177" spans="1:6" x14ac:dyDescent="0.25">
      <c r="A5177" s="508"/>
      <c r="B5177" s="508"/>
      <c r="C5177" s="508"/>
      <c r="D5177" s="444" t="s">
        <v>6778</v>
      </c>
      <c r="E5177" s="508"/>
      <c r="F5177" s="508"/>
    </row>
    <row r="5178" spans="1:6" x14ac:dyDescent="0.25">
      <c r="A5178" s="508"/>
      <c r="B5178" s="508"/>
      <c r="C5178" s="508"/>
      <c r="D5178" s="444" t="s">
        <v>6778</v>
      </c>
      <c r="E5178" s="508"/>
      <c r="F5178" s="508"/>
    </row>
    <row r="5179" spans="1:6" x14ac:dyDescent="0.25">
      <c r="A5179" s="508"/>
      <c r="B5179" s="508"/>
      <c r="C5179" s="508"/>
      <c r="D5179" s="444" t="s">
        <v>6778</v>
      </c>
      <c r="E5179" s="508"/>
      <c r="F5179" s="508"/>
    </row>
    <row r="5180" spans="1:6" x14ac:dyDescent="0.25">
      <c r="A5180" s="508"/>
      <c r="B5180" s="508"/>
      <c r="C5180" s="508"/>
      <c r="D5180" s="444" t="s">
        <v>6778</v>
      </c>
      <c r="E5180" s="508"/>
      <c r="F5180" s="508"/>
    </row>
    <row r="5181" spans="1:6" x14ac:dyDescent="0.25">
      <c r="A5181" s="508"/>
      <c r="B5181" s="508"/>
      <c r="C5181" s="508"/>
      <c r="D5181" s="444" t="s">
        <v>6778</v>
      </c>
      <c r="E5181" s="508"/>
      <c r="F5181" s="508"/>
    </row>
    <row r="5182" spans="1:6" x14ac:dyDescent="0.25">
      <c r="A5182" s="508"/>
      <c r="B5182" s="508"/>
      <c r="C5182" s="508"/>
      <c r="D5182" s="444" t="s">
        <v>6778</v>
      </c>
      <c r="E5182" s="508"/>
      <c r="F5182" s="508"/>
    </row>
    <row r="5183" spans="1:6" x14ac:dyDescent="0.25">
      <c r="A5183" s="508"/>
      <c r="B5183" s="508"/>
      <c r="C5183" s="508"/>
      <c r="D5183" s="444" t="s">
        <v>6778</v>
      </c>
      <c r="E5183" s="508"/>
      <c r="F5183" s="508"/>
    </row>
    <row r="5184" spans="1:6" x14ac:dyDescent="0.25">
      <c r="A5184" s="508"/>
      <c r="B5184" s="508"/>
      <c r="C5184" s="508"/>
      <c r="D5184" s="444" t="s">
        <v>6778</v>
      </c>
      <c r="E5184" s="508"/>
      <c r="F5184" s="508"/>
    </row>
    <row r="5185" spans="1:6" x14ac:dyDescent="0.25">
      <c r="A5185" s="508"/>
      <c r="B5185" s="508"/>
      <c r="C5185" s="508"/>
      <c r="D5185" s="444" t="s">
        <v>6778</v>
      </c>
      <c r="E5185" s="508"/>
      <c r="F5185" s="508"/>
    </row>
    <row r="5186" spans="1:6" x14ac:dyDescent="0.25">
      <c r="A5186" s="508"/>
      <c r="B5186" s="508"/>
      <c r="C5186" s="508"/>
      <c r="D5186" s="444" t="s">
        <v>6778</v>
      </c>
      <c r="E5186" s="508"/>
      <c r="F5186" s="508"/>
    </row>
    <row r="5187" spans="1:6" x14ac:dyDescent="0.25">
      <c r="A5187" s="508"/>
      <c r="B5187" s="508"/>
      <c r="C5187" s="508"/>
      <c r="D5187" s="444" t="s">
        <v>6778</v>
      </c>
      <c r="E5187" s="508"/>
      <c r="F5187" s="508"/>
    </row>
    <row r="5188" spans="1:6" x14ac:dyDescent="0.25">
      <c r="A5188" s="508"/>
      <c r="B5188" s="508"/>
      <c r="C5188" s="508"/>
      <c r="D5188" s="444" t="s">
        <v>6778</v>
      </c>
      <c r="E5188" s="508"/>
      <c r="F5188" s="508"/>
    </row>
    <row r="5189" spans="1:6" x14ac:dyDescent="0.25">
      <c r="A5189" s="508"/>
      <c r="B5189" s="508"/>
      <c r="C5189" s="508"/>
      <c r="D5189" s="444" t="s">
        <v>6778</v>
      </c>
      <c r="E5189" s="508"/>
      <c r="F5189" s="508"/>
    </row>
    <row r="5190" spans="1:6" x14ac:dyDescent="0.25">
      <c r="A5190" s="508"/>
      <c r="B5190" s="508"/>
      <c r="C5190" s="508"/>
      <c r="D5190" s="444" t="s">
        <v>6778</v>
      </c>
      <c r="E5190" s="508"/>
      <c r="F5190" s="508"/>
    </row>
    <row r="5191" spans="1:6" x14ac:dyDescent="0.25">
      <c r="A5191" s="508"/>
      <c r="B5191" s="508"/>
      <c r="C5191" s="508"/>
      <c r="D5191" s="444" t="s">
        <v>6778</v>
      </c>
      <c r="E5191" s="508"/>
      <c r="F5191" s="508"/>
    </row>
    <row r="5192" spans="1:6" x14ac:dyDescent="0.25">
      <c r="A5192" s="508"/>
      <c r="B5192" s="508"/>
      <c r="C5192" s="508"/>
      <c r="D5192" s="444" t="s">
        <v>6778</v>
      </c>
      <c r="E5192" s="508"/>
      <c r="F5192" s="508"/>
    </row>
    <row r="5193" spans="1:6" x14ac:dyDescent="0.25">
      <c r="A5193" s="508"/>
      <c r="B5193" s="508"/>
      <c r="C5193" s="508"/>
      <c r="D5193" s="444" t="s">
        <v>6778</v>
      </c>
      <c r="E5193" s="508"/>
      <c r="F5193" s="508"/>
    </row>
    <row r="5194" spans="1:6" x14ac:dyDescent="0.25">
      <c r="A5194" s="508"/>
      <c r="B5194" s="508"/>
      <c r="C5194" s="508"/>
      <c r="D5194" s="444" t="s">
        <v>6778</v>
      </c>
      <c r="E5194" s="508"/>
      <c r="F5194" s="508"/>
    </row>
    <row r="5195" spans="1:6" x14ac:dyDescent="0.25">
      <c r="A5195" s="508"/>
      <c r="B5195" s="508"/>
      <c r="C5195" s="508"/>
      <c r="D5195" s="444" t="s">
        <v>6778</v>
      </c>
      <c r="E5195" s="508"/>
      <c r="F5195" s="508"/>
    </row>
    <row r="5196" spans="1:6" x14ac:dyDescent="0.25">
      <c r="A5196" s="508"/>
      <c r="B5196" s="508"/>
      <c r="C5196" s="508"/>
      <c r="D5196" s="444" t="s">
        <v>6778</v>
      </c>
      <c r="E5196" s="508"/>
      <c r="F5196" s="508"/>
    </row>
    <row r="5197" spans="1:6" x14ac:dyDescent="0.25">
      <c r="A5197" s="508"/>
      <c r="B5197" s="508"/>
      <c r="C5197" s="508"/>
      <c r="D5197" s="444" t="s">
        <v>6778</v>
      </c>
      <c r="E5197" s="508"/>
      <c r="F5197" s="508"/>
    </row>
    <row r="5198" spans="1:6" x14ac:dyDescent="0.25">
      <c r="A5198" s="508"/>
      <c r="B5198" s="508"/>
      <c r="C5198" s="508"/>
      <c r="D5198" s="444" t="s">
        <v>6778</v>
      </c>
      <c r="E5198" s="508"/>
      <c r="F5198" s="508"/>
    </row>
    <row r="5199" spans="1:6" x14ac:dyDescent="0.25">
      <c r="A5199" s="508"/>
      <c r="B5199" s="508"/>
      <c r="C5199" s="508"/>
      <c r="D5199" s="444" t="s">
        <v>6778</v>
      </c>
      <c r="E5199" s="508"/>
      <c r="F5199" s="508"/>
    </row>
    <row r="5200" spans="1:6" x14ac:dyDescent="0.25">
      <c r="A5200" s="508"/>
      <c r="B5200" s="508"/>
      <c r="C5200" s="508"/>
      <c r="D5200" s="444" t="s">
        <v>6778</v>
      </c>
      <c r="E5200" s="508"/>
      <c r="F5200" s="508"/>
    </row>
    <row r="5201" spans="1:6" x14ac:dyDescent="0.25">
      <c r="A5201" s="508"/>
      <c r="B5201" s="508"/>
      <c r="C5201" s="508"/>
      <c r="D5201" s="444" t="s">
        <v>6778</v>
      </c>
      <c r="E5201" s="508"/>
      <c r="F5201" s="508"/>
    </row>
    <row r="5202" spans="1:6" x14ac:dyDescent="0.25">
      <c r="A5202" s="508"/>
      <c r="B5202" s="508"/>
      <c r="C5202" s="508"/>
      <c r="D5202" s="444" t="s">
        <v>6778</v>
      </c>
      <c r="E5202" s="508"/>
      <c r="F5202" s="508"/>
    </row>
    <row r="5203" spans="1:6" x14ac:dyDescent="0.25">
      <c r="A5203" s="508"/>
      <c r="B5203" s="508"/>
      <c r="C5203" s="508"/>
      <c r="D5203" s="444" t="s">
        <v>6778</v>
      </c>
      <c r="E5203" s="508"/>
      <c r="F5203" s="508"/>
    </row>
    <row r="5204" spans="1:6" x14ac:dyDescent="0.25">
      <c r="A5204" s="508"/>
      <c r="B5204" s="508"/>
      <c r="C5204" s="508"/>
      <c r="D5204" s="444" t="s">
        <v>6778</v>
      </c>
      <c r="E5204" s="508"/>
      <c r="F5204" s="508"/>
    </row>
    <row r="5205" spans="1:6" x14ac:dyDescent="0.25">
      <c r="A5205" s="508"/>
      <c r="B5205" s="508"/>
      <c r="C5205" s="508"/>
      <c r="D5205" s="444" t="s">
        <v>6778</v>
      </c>
      <c r="E5205" s="508"/>
      <c r="F5205" s="508"/>
    </row>
    <row r="5206" spans="1:6" x14ac:dyDescent="0.25">
      <c r="A5206" s="508"/>
      <c r="B5206" s="508"/>
      <c r="C5206" s="508"/>
      <c r="D5206" s="444" t="s">
        <v>6778</v>
      </c>
      <c r="E5206" s="508"/>
      <c r="F5206" s="508"/>
    </row>
    <row r="5207" spans="1:6" x14ac:dyDescent="0.25">
      <c r="A5207" s="508"/>
      <c r="B5207" s="508"/>
      <c r="C5207" s="508"/>
      <c r="D5207" s="444" t="s">
        <v>6778</v>
      </c>
      <c r="E5207" s="508"/>
      <c r="F5207" s="508"/>
    </row>
    <row r="5208" spans="1:6" x14ac:dyDescent="0.25">
      <c r="A5208" s="508"/>
      <c r="B5208" s="508"/>
      <c r="C5208" s="508"/>
      <c r="D5208" s="444" t="s">
        <v>6778</v>
      </c>
      <c r="E5208" s="508"/>
      <c r="F5208" s="508"/>
    </row>
    <row r="5209" spans="1:6" x14ac:dyDescent="0.25">
      <c r="A5209" s="508"/>
      <c r="B5209" s="508"/>
      <c r="C5209" s="508"/>
      <c r="D5209" s="444" t="s">
        <v>6778</v>
      </c>
      <c r="E5209" s="508"/>
      <c r="F5209" s="508"/>
    </row>
    <row r="5210" spans="1:6" x14ac:dyDescent="0.25">
      <c r="A5210" s="508"/>
      <c r="B5210" s="508"/>
      <c r="C5210" s="508"/>
      <c r="D5210" s="444" t="s">
        <v>6778</v>
      </c>
      <c r="E5210" s="508"/>
      <c r="F5210" s="508"/>
    </row>
    <row r="5211" spans="1:6" x14ac:dyDescent="0.25">
      <c r="A5211" s="508"/>
      <c r="B5211" s="508"/>
      <c r="C5211" s="508"/>
      <c r="D5211" s="444" t="s">
        <v>6778</v>
      </c>
      <c r="E5211" s="508"/>
      <c r="F5211" s="508"/>
    </row>
    <row r="5212" spans="1:6" x14ac:dyDescent="0.25">
      <c r="A5212" s="508"/>
      <c r="B5212" s="508"/>
      <c r="C5212" s="508"/>
      <c r="D5212" s="444" t="s">
        <v>6778</v>
      </c>
      <c r="E5212" s="508"/>
      <c r="F5212" s="508"/>
    </row>
    <row r="5213" spans="1:6" x14ac:dyDescent="0.25">
      <c r="A5213" s="508"/>
      <c r="B5213" s="508"/>
      <c r="C5213" s="508"/>
      <c r="D5213" s="444" t="s">
        <v>6778</v>
      </c>
      <c r="E5213" s="508"/>
      <c r="F5213" s="508"/>
    </row>
    <row r="5214" spans="1:6" x14ac:dyDescent="0.25">
      <c r="A5214" s="508"/>
      <c r="B5214" s="508"/>
      <c r="C5214" s="508"/>
      <c r="D5214" s="444" t="s">
        <v>6778</v>
      </c>
      <c r="E5214" s="508"/>
      <c r="F5214" s="508"/>
    </row>
    <row r="5215" spans="1:6" x14ac:dyDescent="0.25">
      <c r="A5215" s="508"/>
      <c r="B5215" s="508"/>
      <c r="C5215" s="508"/>
      <c r="D5215" s="444" t="s">
        <v>6778</v>
      </c>
      <c r="E5215" s="508"/>
      <c r="F5215" s="508"/>
    </row>
    <row r="5216" spans="1:6" x14ac:dyDescent="0.25">
      <c r="A5216" s="508"/>
      <c r="B5216" s="508"/>
      <c r="C5216" s="508"/>
      <c r="D5216" s="444" t="s">
        <v>6778</v>
      </c>
      <c r="E5216" s="508"/>
      <c r="F5216" s="508"/>
    </row>
    <row r="5217" spans="1:6" x14ac:dyDescent="0.25">
      <c r="A5217" s="508"/>
      <c r="B5217" s="508"/>
      <c r="C5217" s="508"/>
      <c r="D5217" s="444" t="s">
        <v>6778</v>
      </c>
      <c r="E5217" s="508"/>
      <c r="F5217" s="508"/>
    </row>
    <row r="5218" spans="1:6" x14ac:dyDescent="0.25">
      <c r="A5218" s="508"/>
      <c r="B5218" s="508"/>
      <c r="C5218" s="508"/>
      <c r="D5218" s="444" t="s">
        <v>6778</v>
      </c>
      <c r="E5218" s="508"/>
      <c r="F5218" s="508"/>
    </row>
    <row r="5219" spans="1:6" x14ac:dyDescent="0.25">
      <c r="A5219" s="508"/>
      <c r="B5219" s="508"/>
      <c r="C5219" s="508"/>
      <c r="D5219" s="444" t="s">
        <v>6778</v>
      </c>
      <c r="E5219" s="508"/>
      <c r="F5219" s="508"/>
    </row>
    <row r="5220" spans="1:6" x14ac:dyDescent="0.25">
      <c r="A5220" s="508"/>
      <c r="B5220" s="508"/>
      <c r="C5220" s="508"/>
      <c r="D5220" s="444" t="s">
        <v>6778</v>
      </c>
      <c r="E5220" s="508"/>
      <c r="F5220" s="508"/>
    </row>
    <row r="5221" spans="1:6" x14ac:dyDescent="0.25">
      <c r="A5221" s="508"/>
      <c r="B5221" s="508"/>
      <c r="C5221" s="508"/>
      <c r="D5221" s="444" t="s">
        <v>6778</v>
      </c>
      <c r="E5221" s="508"/>
      <c r="F5221" s="508"/>
    </row>
    <row r="5222" spans="1:6" x14ac:dyDescent="0.25">
      <c r="A5222" s="508"/>
      <c r="B5222" s="508"/>
      <c r="C5222" s="508"/>
      <c r="D5222" s="444" t="s">
        <v>6778</v>
      </c>
      <c r="E5222" s="508"/>
      <c r="F5222" s="508"/>
    </row>
    <row r="5223" spans="1:6" x14ac:dyDescent="0.25">
      <c r="A5223" s="508"/>
      <c r="B5223" s="508"/>
      <c r="C5223" s="508"/>
      <c r="D5223" s="444" t="s">
        <v>6778</v>
      </c>
      <c r="E5223" s="508"/>
      <c r="F5223" s="508"/>
    </row>
    <row r="5224" spans="1:6" x14ac:dyDescent="0.25">
      <c r="A5224" s="508"/>
      <c r="B5224" s="508"/>
      <c r="C5224" s="508"/>
      <c r="D5224" s="444" t="s">
        <v>6778</v>
      </c>
      <c r="E5224" s="508"/>
      <c r="F5224" s="508"/>
    </row>
    <row r="5225" spans="1:6" x14ac:dyDescent="0.25">
      <c r="A5225" s="508"/>
      <c r="B5225" s="508"/>
      <c r="C5225" s="508"/>
      <c r="D5225" s="444" t="s">
        <v>6778</v>
      </c>
      <c r="E5225" s="508"/>
      <c r="F5225" s="508"/>
    </row>
    <row r="5226" spans="1:6" x14ac:dyDescent="0.25">
      <c r="A5226" s="508"/>
      <c r="B5226" s="508"/>
      <c r="C5226" s="508"/>
      <c r="D5226" s="444" t="s">
        <v>6778</v>
      </c>
      <c r="E5226" s="508"/>
      <c r="F5226" s="508"/>
    </row>
    <row r="5227" spans="1:6" x14ac:dyDescent="0.25">
      <c r="A5227" s="508"/>
      <c r="B5227" s="508"/>
      <c r="C5227" s="508"/>
      <c r="D5227" s="444" t="s">
        <v>6778</v>
      </c>
      <c r="E5227" s="508"/>
      <c r="F5227" s="508"/>
    </row>
    <row r="5228" spans="1:6" x14ac:dyDescent="0.25">
      <c r="A5228" s="508"/>
      <c r="B5228" s="508"/>
      <c r="C5228" s="508"/>
      <c r="D5228" s="444" t="s">
        <v>6778</v>
      </c>
      <c r="E5228" s="508"/>
      <c r="F5228" s="508"/>
    </row>
    <row r="5229" spans="1:6" x14ac:dyDescent="0.25">
      <c r="A5229" s="508"/>
      <c r="B5229" s="508"/>
      <c r="C5229" s="508"/>
      <c r="D5229" s="444" t="s">
        <v>6778</v>
      </c>
      <c r="E5229" s="508"/>
      <c r="F5229" s="508"/>
    </row>
    <row r="5230" spans="1:6" x14ac:dyDescent="0.25">
      <c r="A5230" s="508"/>
      <c r="B5230" s="508"/>
      <c r="C5230" s="508"/>
      <c r="D5230" s="444" t="s">
        <v>6778</v>
      </c>
      <c r="E5230" s="508"/>
      <c r="F5230" s="508"/>
    </row>
    <row r="5231" spans="1:6" x14ac:dyDescent="0.25">
      <c r="A5231" s="508"/>
      <c r="B5231" s="508"/>
      <c r="C5231" s="508"/>
      <c r="D5231" s="444" t="s">
        <v>6778</v>
      </c>
      <c r="E5231" s="508"/>
      <c r="F5231" s="508"/>
    </row>
    <row r="5232" spans="1:6" x14ac:dyDescent="0.25">
      <c r="A5232" s="508"/>
      <c r="B5232" s="508"/>
      <c r="C5232" s="508"/>
      <c r="D5232" s="444" t="s">
        <v>6778</v>
      </c>
      <c r="E5232" s="508"/>
      <c r="F5232" s="508"/>
    </row>
    <row r="5233" spans="1:6" x14ac:dyDescent="0.25">
      <c r="A5233" s="508"/>
      <c r="B5233" s="508"/>
      <c r="C5233" s="508"/>
      <c r="D5233" s="444" t="s">
        <v>6778</v>
      </c>
      <c r="E5233" s="508"/>
      <c r="F5233" s="508"/>
    </row>
    <row r="5234" spans="1:6" x14ac:dyDescent="0.25">
      <c r="A5234" s="508"/>
      <c r="B5234" s="508"/>
      <c r="C5234" s="508"/>
      <c r="D5234" s="444" t="s">
        <v>6778</v>
      </c>
      <c r="E5234" s="508"/>
      <c r="F5234" s="508"/>
    </row>
    <row r="5235" spans="1:6" x14ac:dyDescent="0.25">
      <c r="A5235" s="508"/>
      <c r="B5235" s="508"/>
      <c r="C5235" s="508"/>
      <c r="D5235" s="444" t="s">
        <v>6778</v>
      </c>
      <c r="E5235" s="508"/>
      <c r="F5235" s="508"/>
    </row>
    <row r="5236" spans="1:6" x14ac:dyDescent="0.25">
      <c r="A5236" s="508"/>
      <c r="B5236" s="508"/>
      <c r="C5236" s="508"/>
      <c r="D5236" s="444" t="s">
        <v>6778</v>
      </c>
      <c r="E5236" s="508"/>
      <c r="F5236" s="508"/>
    </row>
    <row r="5237" spans="1:6" x14ac:dyDescent="0.25">
      <c r="A5237" s="508"/>
      <c r="B5237" s="508"/>
      <c r="C5237" s="508"/>
      <c r="D5237" s="444" t="s">
        <v>6778</v>
      </c>
      <c r="E5237" s="508"/>
      <c r="F5237" s="508"/>
    </row>
    <row r="5238" spans="1:6" x14ac:dyDescent="0.25">
      <c r="A5238" s="508"/>
      <c r="B5238" s="508"/>
      <c r="C5238" s="508"/>
      <c r="D5238" s="444" t="s">
        <v>6778</v>
      </c>
      <c r="E5238" s="508"/>
      <c r="F5238" s="508"/>
    </row>
    <row r="5239" spans="1:6" x14ac:dyDescent="0.25">
      <c r="A5239" s="508"/>
      <c r="B5239" s="508"/>
      <c r="C5239" s="508"/>
      <c r="D5239" s="444" t="s">
        <v>6778</v>
      </c>
      <c r="E5239" s="508"/>
      <c r="F5239" s="508"/>
    </row>
    <row r="5240" spans="1:6" x14ac:dyDescent="0.25">
      <c r="A5240" s="508"/>
      <c r="B5240" s="508"/>
      <c r="C5240" s="508"/>
      <c r="D5240" s="444" t="s">
        <v>6778</v>
      </c>
      <c r="E5240" s="508"/>
      <c r="F5240" s="508"/>
    </row>
    <row r="5241" spans="1:6" x14ac:dyDescent="0.25">
      <c r="A5241" s="508"/>
      <c r="B5241" s="508"/>
      <c r="C5241" s="508"/>
      <c r="D5241" s="444" t="s">
        <v>6778</v>
      </c>
      <c r="E5241" s="508"/>
      <c r="F5241" s="508"/>
    </row>
    <row r="5242" spans="1:6" x14ac:dyDescent="0.25">
      <c r="A5242" s="508"/>
      <c r="B5242" s="508"/>
      <c r="C5242" s="508"/>
      <c r="D5242" s="444" t="s">
        <v>6778</v>
      </c>
      <c r="E5242" s="508"/>
      <c r="F5242" s="508"/>
    </row>
    <row r="5243" spans="1:6" x14ac:dyDescent="0.25">
      <c r="A5243" s="508"/>
      <c r="B5243" s="508"/>
      <c r="C5243" s="508"/>
      <c r="D5243" s="444" t="s">
        <v>6778</v>
      </c>
      <c r="E5243" s="508"/>
      <c r="F5243" s="508"/>
    </row>
    <row r="5244" spans="1:6" x14ac:dyDescent="0.25">
      <c r="A5244" s="508"/>
      <c r="B5244" s="508"/>
      <c r="C5244" s="508"/>
      <c r="D5244" s="444" t="s">
        <v>6778</v>
      </c>
      <c r="E5244" s="508"/>
      <c r="F5244" s="508"/>
    </row>
    <row r="5245" spans="1:6" x14ac:dyDescent="0.25">
      <c r="A5245" s="508"/>
      <c r="B5245" s="508"/>
      <c r="C5245" s="508"/>
      <c r="D5245" s="444" t="s">
        <v>6778</v>
      </c>
      <c r="E5245" s="508"/>
      <c r="F5245" s="508"/>
    </row>
    <row r="5246" spans="1:6" x14ac:dyDescent="0.25">
      <c r="A5246" s="508"/>
      <c r="B5246" s="508"/>
      <c r="C5246" s="508"/>
      <c r="D5246" s="444" t="s">
        <v>6778</v>
      </c>
      <c r="E5246" s="508"/>
      <c r="F5246" s="508"/>
    </row>
    <row r="5247" spans="1:6" x14ac:dyDescent="0.25">
      <c r="A5247" s="508"/>
      <c r="B5247" s="508"/>
      <c r="C5247" s="508"/>
      <c r="D5247" s="444" t="s">
        <v>6778</v>
      </c>
      <c r="E5247" s="508"/>
      <c r="F5247" s="508"/>
    </row>
    <row r="5248" spans="1:6" x14ac:dyDescent="0.25">
      <c r="A5248" s="508"/>
      <c r="B5248" s="508"/>
      <c r="C5248" s="508"/>
      <c r="D5248" s="444" t="s">
        <v>6778</v>
      </c>
      <c r="E5248" s="508"/>
      <c r="F5248" s="508"/>
    </row>
    <row r="5249" spans="1:6" x14ac:dyDescent="0.25">
      <c r="A5249" s="508"/>
      <c r="B5249" s="508"/>
      <c r="C5249" s="508"/>
      <c r="D5249" s="444" t="s">
        <v>6778</v>
      </c>
      <c r="E5249" s="508"/>
      <c r="F5249" s="508"/>
    </row>
    <row r="5250" spans="1:6" x14ac:dyDescent="0.25">
      <c r="A5250" s="508"/>
      <c r="B5250" s="508"/>
      <c r="C5250" s="508"/>
      <c r="D5250" s="444" t="s">
        <v>6778</v>
      </c>
      <c r="E5250" s="508"/>
      <c r="F5250" s="508"/>
    </row>
    <row r="5251" spans="1:6" x14ac:dyDescent="0.25">
      <c r="A5251" s="508"/>
      <c r="B5251" s="508"/>
      <c r="C5251" s="508"/>
      <c r="D5251" s="444" t="s">
        <v>6778</v>
      </c>
      <c r="E5251" s="508"/>
      <c r="F5251" s="508"/>
    </row>
    <row r="5252" spans="1:6" x14ac:dyDescent="0.25">
      <c r="A5252" s="508"/>
      <c r="B5252" s="508"/>
      <c r="C5252" s="508"/>
      <c r="D5252" s="444" t="s">
        <v>6778</v>
      </c>
      <c r="E5252" s="508"/>
      <c r="F5252" s="508"/>
    </row>
    <row r="5253" spans="1:6" x14ac:dyDescent="0.25">
      <c r="A5253" s="508"/>
      <c r="B5253" s="508"/>
      <c r="C5253" s="508"/>
      <c r="D5253" s="444" t="s">
        <v>6778</v>
      </c>
      <c r="E5253" s="508"/>
      <c r="F5253" s="508"/>
    </row>
    <row r="5254" spans="1:6" x14ac:dyDescent="0.25">
      <c r="A5254" s="508"/>
      <c r="B5254" s="508"/>
      <c r="C5254" s="508"/>
      <c r="D5254" s="444" t="s">
        <v>6778</v>
      </c>
      <c r="E5254" s="508"/>
      <c r="F5254" s="508"/>
    </row>
    <row r="5255" spans="1:6" x14ac:dyDescent="0.25">
      <c r="A5255" s="508"/>
      <c r="B5255" s="508"/>
      <c r="C5255" s="508"/>
      <c r="D5255" s="444" t="s">
        <v>6778</v>
      </c>
      <c r="E5255" s="508"/>
      <c r="F5255" s="508"/>
    </row>
    <row r="5256" spans="1:6" x14ac:dyDescent="0.25">
      <c r="A5256" s="508"/>
      <c r="B5256" s="508"/>
      <c r="C5256" s="508"/>
      <c r="D5256" s="444" t="s">
        <v>6778</v>
      </c>
      <c r="E5256" s="508"/>
      <c r="F5256" s="508"/>
    </row>
    <row r="5257" spans="1:6" x14ac:dyDescent="0.25">
      <c r="A5257" s="508"/>
      <c r="B5257" s="508"/>
      <c r="C5257" s="508"/>
      <c r="D5257" s="444" t="s">
        <v>6778</v>
      </c>
      <c r="E5257" s="508"/>
      <c r="F5257" s="508"/>
    </row>
    <row r="5258" spans="1:6" x14ac:dyDescent="0.25">
      <c r="A5258" s="508"/>
      <c r="B5258" s="508"/>
      <c r="C5258" s="508"/>
      <c r="D5258" s="444" t="s">
        <v>6778</v>
      </c>
      <c r="E5258" s="508"/>
      <c r="F5258" s="508"/>
    </row>
    <row r="5259" spans="1:6" x14ac:dyDescent="0.25">
      <c r="A5259" s="508"/>
      <c r="B5259" s="508"/>
      <c r="C5259" s="508"/>
      <c r="D5259" s="444" t="s">
        <v>6778</v>
      </c>
      <c r="E5259" s="508"/>
      <c r="F5259" s="508"/>
    </row>
    <row r="5260" spans="1:6" x14ac:dyDescent="0.25">
      <c r="A5260" s="508"/>
      <c r="B5260" s="508"/>
      <c r="C5260" s="508"/>
      <c r="D5260" s="444" t="s">
        <v>6778</v>
      </c>
      <c r="E5260" s="508"/>
      <c r="F5260" s="508"/>
    </row>
    <row r="5261" spans="1:6" x14ac:dyDescent="0.25">
      <c r="A5261" s="508"/>
      <c r="B5261" s="508"/>
      <c r="C5261" s="508"/>
      <c r="D5261" s="444" t="s">
        <v>6778</v>
      </c>
      <c r="E5261" s="508"/>
      <c r="F5261" s="508"/>
    </row>
    <row r="5262" spans="1:6" x14ac:dyDescent="0.25">
      <c r="A5262" s="508"/>
      <c r="B5262" s="508"/>
      <c r="C5262" s="508"/>
      <c r="D5262" s="444" t="s">
        <v>6778</v>
      </c>
      <c r="E5262" s="508"/>
      <c r="F5262" s="508"/>
    </row>
    <row r="5263" spans="1:6" x14ac:dyDescent="0.25">
      <c r="A5263" s="508"/>
      <c r="B5263" s="508"/>
      <c r="C5263" s="508"/>
      <c r="D5263" s="444" t="s">
        <v>6778</v>
      </c>
      <c r="E5263" s="508"/>
      <c r="F5263" s="508"/>
    </row>
    <row r="5264" spans="1:6" x14ac:dyDescent="0.25">
      <c r="A5264" s="508"/>
      <c r="B5264" s="508"/>
      <c r="C5264" s="508"/>
      <c r="D5264" s="444" t="s">
        <v>6778</v>
      </c>
      <c r="E5264" s="508"/>
      <c r="F5264" s="508"/>
    </row>
    <row r="5265" spans="1:6" x14ac:dyDescent="0.25">
      <c r="A5265" s="508"/>
      <c r="B5265" s="508"/>
      <c r="C5265" s="508"/>
      <c r="D5265" s="444" t="s">
        <v>6778</v>
      </c>
      <c r="E5265" s="508"/>
      <c r="F5265" s="508"/>
    </row>
    <row r="5266" spans="1:6" x14ac:dyDescent="0.25">
      <c r="A5266" s="508"/>
      <c r="B5266" s="508"/>
      <c r="C5266" s="508"/>
      <c r="D5266" s="444" t="s">
        <v>6778</v>
      </c>
      <c r="E5266" s="508"/>
      <c r="F5266" s="508"/>
    </row>
    <row r="5267" spans="1:6" x14ac:dyDescent="0.25">
      <c r="A5267" s="508"/>
      <c r="B5267" s="508"/>
      <c r="C5267" s="508"/>
      <c r="D5267" s="444" t="s">
        <v>6778</v>
      </c>
      <c r="E5267" s="508"/>
      <c r="F5267" s="508"/>
    </row>
    <row r="5268" spans="1:6" x14ac:dyDescent="0.25">
      <c r="A5268" s="508"/>
      <c r="B5268" s="508"/>
      <c r="C5268" s="508"/>
      <c r="D5268" s="444" t="s">
        <v>6778</v>
      </c>
      <c r="E5268" s="508"/>
      <c r="F5268" s="508"/>
    </row>
    <row r="5269" spans="1:6" x14ac:dyDescent="0.25">
      <c r="A5269" s="508"/>
      <c r="B5269" s="508"/>
      <c r="C5269" s="508"/>
      <c r="D5269" s="444" t="s">
        <v>6778</v>
      </c>
      <c r="E5269" s="508"/>
      <c r="F5269" s="508"/>
    </row>
    <row r="5270" spans="1:6" x14ac:dyDescent="0.25">
      <c r="A5270" s="508"/>
      <c r="B5270" s="508"/>
      <c r="C5270" s="508"/>
      <c r="D5270" s="444" t="s">
        <v>6778</v>
      </c>
      <c r="E5270" s="508"/>
      <c r="F5270" s="508"/>
    </row>
    <row r="5271" spans="1:6" x14ac:dyDescent="0.25">
      <c r="A5271" s="508"/>
      <c r="B5271" s="508"/>
      <c r="C5271" s="508"/>
      <c r="D5271" s="444" t="s">
        <v>6778</v>
      </c>
      <c r="E5271" s="508"/>
      <c r="F5271" s="508"/>
    </row>
    <row r="5272" spans="1:6" x14ac:dyDescent="0.25">
      <c r="A5272" s="508"/>
      <c r="B5272" s="508"/>
      <c r="C5272" s="508"/>
      <c r="D5272" s="444" t="s">
        <v>6778</v>
      </c>
      <c r="E5272" s="508"/>
      <c r="F5272" s="508"/>
    </row>
    <row r="5273" spans="1:6" x14ac:dyDescent="0.25">
      <c r="A5273" s="508"/>
      <c r="B5273" s="508"/>
      <c r="C5273" s="508"/>
      <c r="D5273" s="444" t="s">
        <v>6778</v>
      </c>
      <c r="E5273" s="508"/>
      <c r="F5273" s="508"/>
    </row>
    <row r="5274" spans="1:6" x14ac:dyDescent="0.25">
      <c r="A5274" s="508"/>
      <c r="B5274" s="508"/>
      <c r="C5274" s="508"/>
      <c r="D5274" s="444" t="s">
        <v>6778</v>
      </c>
      <c r="E5274" s="508"/>
      <c r="F5274" s="508"/>
    </row>
    <row r="5275" spans="1:6" x14ac:dyDescent="0.25">
      <c r="A5275" s="508"/>
      <c r="B5275" s="508"/>
      <c r="C5275" s="508"/>
      <c r="D5275" s="444" t="s">
        <v>6778</v>
      </c>
      <c r="E5275" s="508"/>
      <c r="F5275" s="508"/>
    </row>
    <row r="5276" spans="1:6" x14ac:dyDescent="0.25">
      <c r="A5276" s="508"/>
      <c r="B5276" s="508"/>
      <c r="C5276" s="508"/>
      <c r="D5276" s="444" t="s">
        <v>6778</v>
      </c>
      <c r="E5276" s="508"/>
      <c r="F5276" s="508"/>
    </row>
    <row r="5277" spans="1:6" x14ac:dyDescent="0.25">
      <c r="A5277" s="508"/>
      <c r="B5277" s="508"/>
      <c r="C5277" s="508"/>
      <c r="D5277" s="444" t="s">
        <v>6778</v>
      </c>
      <c r="E5277" s="508"/>
      <c r="F5277" s="508"/>
    </row>
    <row r="5278" spans="1:6" x14ac:dyDescent="0.25">
      <c r="A5278" s="508"/>
      <c r="B5278" s="508"/>
      <c r="C5278" s="508"/>
      <c r="D5278" s="444" t="s">
        <v>6778</v>
      </c>
      <c r="E5278" s="508"/>
      <c r="F5278" s="508"/>
    </row>
    <row r="5279" spans="1:6" x14ac:dyDescent="0.25">
      <c r="A5279" s="508"/>
      <c r="B5279" s="508"/>
      <c r="C5279" s="508"/>
      <c r="D5279" s="444" t="s">
        <v>6778</v>
      </c>
      <c r="E5279" s="508"/>
      <c r="F5279" s="508"/>
    </row>
    <row r="5280" spans="1:6" x14ac:dyDescent="0.25">
      <c r="A5280" s="508"/>
      <c r="B5280" s="508"/>
      <c r="C5280" s="508"/>
      <c r="D5280" s="444" t="s">
        <v>6778</v>
      </c>
      <c r="E5280" s="508"/>
      <c r="F5280" s="508"/>
    </row>
    <row r="5281" spans="1:6" x14ac:dyDescent="0.25">
      <c r="A5281" s="508"/>
      <c r="B5281" s="508"/>
      <c r="C5281" s="508"/>
      <c r="D5281" s="444" t="s">
        <v>6778</v>
      </c>
      <c r="E5281" s="508"/>
      <c r="F5281" s="508"/>
    </row>
    <row r="5282" spans="1:6" x14ac:dyDescent="0.25">
      <c r="A5282" s="508"/>
      <c r="B5282" s="508"/>
      <c r="C5282" s="508"/>
      <c r="D5282" s="444" t="s">
        <v>6778</v>
      </c>
      <c r="E5282" s="508"/>
      <c r="F5282" s="508"/>
    </row>
    <row r="5283" spans="1:6" x14ac:dyDescent="0.25">
      <c r="A5283" s="508"/>
      <c r="B5283" s="508"/>
      <c r="C5283" s="508"/>
      <c r="D5283" s="444" t="s">
        <v>6778</v>
      </c>
      <c r="E5283" s="508"/>
      <c r="F5283" s="508"/>
    </row>
    <row r="5284" spans="1:6" x14ac:dyDescent="0.25">
      <c r="A5284" s="508"/>
      <c r="B5284" s="508"/>
      <c r="C5284" s="508"/>
      <c r="D5284" s="444" t="s">
        <v>6778</v>
      </c>
      <c r="E5284" s="508"/>
      <c r="F5284" s="508"/>
    </row>
    <row r="5285" spans="1:6" x14ac:dyDescent="0.25">
      <c r="A5285" s="508"/>
      <c r="B5285" s="508"/>
      <c r="C5285" s="508"/>
      <c r="D5285" s="444" t="s">
        <v>6778</v>
      </c>
      <c r="E5285" s="508"/>
      <c r="F5285" s="508"/>
    </row>
    <row r="5286" spans="1:6" x14ac:dyDescent="0.25">
      <c r="A5286" s="508"/>
      <c r="B5286" s="508"/>
      <c r="C5286" s="508"/>
      <c r="D5286" s="444" t="s">
        <v>6778</v>
      </c>
      <c r="E5286" s="508"/>
      <c r="F5286" s="508"/>
    </row>
    <row r="5287" spans="1:6" x14ac:dyDescent="0.25">
      <c r="A5287" s="508"/>
      <c r="B5287" s="508"/>
      <c r="C5287" s="508"/>
      <c r="D5287" s="444" t="s">
        <v>6778</v>
      </c>
      <c r="E5287" s="508"/>
      <c r="F5287" s="508"/>
    </row>
    <row r="5288" spans="1:6" x14ac:dyDescent="0.25">
      <c r="A5288" s="508"/>
      <c r="B5288" s="508"/>
      <c r="C5288" s="508"/>
      <c r="D5288" s="444" t="s">
        <v>6778</v>
      </c>
      <c r="E5288" s="508"/>
      <c r="F5288" s="508"/>
    </row>
    <row r="5289" spans="1:6" x14ac:dyDescent="0.25">
      <c r="A5289" s="508"/>
      <c r="B5289" s="508"/>
      <c r="C5289" s="508"/>
      <c r="D5289" s="444" t="s">
        <v>6778</v>
      </c>
      <c r="E5289" s="508"/>
      <c r="F5289" s="508"/>
    </row>
    <row r="5290" spans="1:6" x14ac:dyDescent="0.25">
      <c r="A5290" s="508"/>
      <c r="B5290" s="508"/>
      <c r="C5290" s="508"/>
      <c r="D5290" s="444" t="s">
        <v>6778</v>
      </c>
      <c r="E5290" s="508"/>
      <c r="F5290" s="508"/>
    </row>
    <row r="5291" spans="1:6" x14ac:dyDescent="0.25">
      <c r="A5291" s="508"/>
      <c r="B5291" s="508"/>
      <c r="C5291" s="508"/>
      <c r="D5291" s="444" t="s">
        <v>6778</v>
      </c>
      <c r="E5291" s="508"/>
      <c r="F5291" s="508"/>
    </row>
    <row r="5292" spans="1:6" x14ac:dyDescent="0.25">
      <c r="A5292" s="508"/>
      <c r="B5292" s="508"/>
      <c r="C5292" s="508"/>
      <c r="D5292" s="444" t="s">
        <v>6778</v>
      </c>
      <c r="E5292" s="508"/>
      <c r="F5292" s="508"/>
    </row>
    <row r="5293" spans="1:6" x14ac:dyDescent="0.25">
      <c r="A5293" s="508"/>
      <c r="B5293" s="508"/>
      <c r="C5293" s="508"/>
      <c r="D5293" s="444" t="s">
        <v>6778</v>
      </c>
      <c r="E5293" s="508"/>
      <c r="F5293" s="508"/>
    </row>
    <row r="5294" spans="1:6" x14ac:dyDescent="0.25">
      <c r="A5294" s="508"/>
      <c r="B5294" s="508"/>
      <c r="C5294" s="508"/>
      <c r="D5294" s="444" t="s">
        <v>6778</v>
      </c>
      <c r="E5294" s="508"/>
      <c r="F5294" s="508"/>
    </row>
    <row r="5295" spans="1:6" x14ac:dyDescent="0.25">
      <c r="A5295" s="508"/>
      <c r="B5295" s="508"/>
      <c r="C5295" s="508"/>
      <c r="D5295" s="444" t="s">
        <v>6778</v>
      </c>
      <c r="E5295" s="508"/>
      <c r="F5295" s="508"/>
    </row>
    <row r="5296" spans="1:6" x14ac:dyDescent="0.25">
      <c r="A5296" s="508"/>
      <c r="B5296" s="508"/>
      <c r="C5296" s="508"/>
      <c r="D5296" s="444" t="s">
        <v>6778</v>
      </c>
      <c r="E5296" s="508"/>
      <c r="F5296" s="508"/>
    </row>
    <row r="5297" spans="1:6" x14ac:dyDescent="0.25">
      <c r="A5297" s="508"/>
      <c r="B5297" s="508"/>
      <c r="C5297" s="508"/>
      <c r="D5297" s="444" t="s">
        <v>6778</v>
      </c>
      <c r="E5297" s="508"/>
      <c r="F5297" s="508"/>
    </row>
    <row r="5298" spans="1:6" x14ac:dyDescent="0.25">
      <c r="A5298" s="508"/>
      <c r="B5298" s="508"/>
      <c r="C5298" s="508"/>
      <c r="D5298" s="444" t="s">
        <v>6778</v>
      </c>
      <c r="E5298" s="508"/>
      <c r="F5298" s="508"/>
    </row>
    <row r="5299" spans="1:6" x14ac:dyDescent="0.25">
      <c r="A5299" s="508"/>
      <c r="B5299" s="508"/>
      <c r="C5299" s="508"/>
      <c r="D5299" s="444" t="s">
        <v>6778</v>
      </c>
      <c r="E5299" s="508"/>
      <c r="F5299" s="508"/>
    </row>
    <row r="5300" spans="1:6" x14ac:dyDescent="0.25">
      <c r="A5300" s="508"/>
      <c r="B5300" s="508"/>
      <c r="C5300" s="508"/>
      <c r="D5300" s="444" t="s">
        <v>6778</v>
      </c>
      <c r="E5300" s="508"/>
      <c r="F5300" s="508"/>
    </row>
    <row r="5301" spans="1:6" x14ac:dyDescent="0.25">
      <c r="A5301" s="508"/>
      <c r="B5301" s="508"/>
      <c r="C5301" s="508"/>
      <c r="D5301" s="444" t="s">
        <v>6778</v>
      </c>
      <c r="E5301" s="508"/>
      <c r="F5301" s="508"/>
    </row>
    <row r="5302" spans="1:6" x14ac:dyDescent="0.25">
      <c r="A5302" s="508"/>
      <c r="B5302" s="508"/>
      <c r="C5302" s="508"/>
      <c r="D5302" s="444" t="s">
        <v>6778</v>
      </c>
      <c r="E5302" s="508"/>
      <c r="F5302" s="508"/>
    </row>
    <row r="5303" spans="1:6" x14ac:dyDescent="0.25">
      <c r="A5303" s="508"/>
      <c r="B5303" s="508"/>
      <c r="C5303" s="508"/>
      <c r="D5303" s="444" t="s">
        <v>6778</v>
      </c>
      <c r="E5303" s="508"/>
      <c r="F5303" s="508"/>
    </row>
    <row r="5304" spans="1:6" x14ac:dyDescent="0.25">
      <c r="A5304" s="508"/>
      <c r="B5304" s="508"/>
      <c r="C5304" s="508"/>
      <c r="D5304" s="444" t="s">
        <v>6778</v>
      </c>
      <c r="E5304" s="508"/>
      <c r="F5304" s="508"/>
    </row>
    <row r="5305" spans="1:6" x14ac:dyDescent="0.25">
      <c r="A5305" s="508"/>
      <c r="B5305" s="508"/>
      <c r="C5305" s="508"/>
      <c r="D5305" s="444" t="s">
        <v>6778</v>
      </c>
      <c r="E5305" s="508"/>
      <c r="F5305" s="508"/>
    </row>
    <row r="5306" spans="1:6" x14ac:dyDescent="0.25">
      <c r="A5306" s="508"/>
      <c r="B5306" s="508"/>
      <c r="C5306" s="508"/>
      <c r="D5306" s="444" t="s">
        <v>6778</v>
      </c>
      <c r="E5306" s="508"/>
      <c r="F5306" s="508"/>
    </row>
    <row r="5307" spans="1:6" x14ac:dyDescent="0.25">
      <c r="A5307" s="508"/>
      <c r="B5307" s="508"/>
      <c r="C5307" s="508"/>
      <c r="D5307" s="444" t="s">
        <v>6778</v>
      </c>
      <c r="E5307" s="508"/>
      <c r="F5307" s="508"/>
    </row>
    <row r="5308" spans="1:6" x14ac:dyDescent="0.25">
      <c r="A5308" s="508"/>
      <c r="B5308" s="508"/>
      <c r="C5308" s="508"/>
      <c r="D5308" s="444" t="s">
        <v>6778</v>
      </c>
      <c r="E5308" s="508"/>
      <c r="F5308" s="508"/>
    </row>
    <row r="5309" spans="1:6" x14ac:dyDescent="0.25">
      <c r="A5309" s="508"/>
      <c r="B5309" s="508"/>
      <c r="C5309" s="508"/>
      <c r="D5309" s="444" t="s">
        <v>6778</v>
      </c>
      <c r="E5309" s="508"/>
      <c r="F5309" s="508"/>
    </row>
    <row r="5310" spans="1:6" x14ac:dyDescent="0.25">
      <c r="A5310" s="508"/>
      <c r="B5310" s="508"/>
      <c r="C5310" s="508"/>
      <c r="D5310" s="444" t="s">
        <v>6778</v>
      </c>
      <c r="E5310" s="508"/>
      <c r="F5310" s="508"/>
    </row>
    <row r="5311" spans="1:6" x14ac:dyDescent="0.25">
      <c r="A5311" s="508"/>
      <c r="B5311" s="508"/>
      <c r="C5311" s="508"/>
      <c r="D5311" s="444" t="s">
        <v>6778</v>
      </c>
      <c r="E5311" s="508"/>
      <c r="F5311" s="508"/>
    </row>
    <row r="5312" spans="1:6" x14ac:dyDescent="0.25">
      <c r="A5312" s="508"/>
      <c r="B5312" s="508"/>
      <c r="C5312" s="508"/>
      <c r="D5312" s="444" t="s">
        <v>6778</v>
      </c>
      <c r="E5312" s="508"/>
      <c r="F5312" s="508"/>
    </row>
    <row r="5313" spans="1:6" x14ac:dyDescent="0.25">
      <c r="A5313" s="508"/>
      <c r="B5313" s="508"/>
      <c r="C5313" s="508"/>
      <c r="D5313" s="444" t="s">
        <v>6778</v>
      </c>
      <c r="E5313" s="508"/>
      <c r="F5313" s="508"/>
    </row>
    <row r="5314" spans="1:6" x14ac:dyDescent="0.25">
      <c r="A5314" s="508"/>
      <c r="B5314" s="508"/>
      <c r="C5314" s="508"/>
      <c r="D5314" s="444" t="s">
        <v>6778</v>
      </c>
      <c r="E5314" s="508"/>
      <c r="F5314" s="508"/>
    </row>
    <row r="5315" spans="1:6" x14ac:dyDescent="0.25">
      <c r="A5315" s="508"/>
      <c r="B5315" s="508"/>
      <c r="C5315" s="508"/>
      <c r="D5315" s="444" t="s">
        <v>6778</v>
      </c>
      <c r="E5315" s="508"/>
      <c r="F5315" s="508"/>
    </row>
    <row r="5316" spans="1:6" x14ac:dyDescent="0.25">
      <c r="A5316" s="508"/>
      <c r="B5316" s="508"/>
      <c r="C5316" s="508"/>
      <c r="D5316" s="444" t="s">
        <v>6778</v>
      </c>
      <c r="E5316" s="508"/>
      <c r="F5316" s="508"/>
    </row>
    <row r="5317" spans="1:6" x14ac:dyDescent="0.25">
      <c r="A5317" s="508"/>
      <c r="B5317" s="508"/>
      <c r="C5317" s="508"/>
      <c r="D5317" s="444" t="s">
        <v>6778</v>
      </c>
      <c r="E5317" s="508"/>
      <c r="F5317" s="508"/>
    </row>
    <row r="5318" spans="1:6" x14ac:dyDescent="0.25">
      <c r="A5318" s="508"/>
      <c r="B5318" s="508"/>
      <c r="C5318" s="508"/>
      <c r="D5318" s="444" t="s">
        <v>6778</v>
      </c>
      <c r="E5318" s="508"/>
      <c r="F5318" s="508"/>
    </row>
    <row r="5319" spans="1:6" x14ac:dyDescent="0.25">
      <c r="A5319" s="508"/>
      <c r="B5319" s="508"/>
      <c r="C5319" s="508"/>
      <c r="D5319" s="444" t="s">
        <v>6778</v>
      </c>
      <c r="E5319" s="508"/>
      <c r="F5319" s="508"/>
    </row>
    <row r="5320" spans="1:6" x14ac:dyDescent="0.25">
      <c r="A5320" s="508"/>
      <c r="B5320" s="508"/>
      <c r="C5320" s="508"/>
      <c r="D5320" s="444" t="s">
        <v>6778</v>
      </c>
      <c r="E5320" s="508"/>
      <c r="F5320" s="508"/>
    </row>
    <row r="5321" spans="1:6" x14ac:dyDescent="0.25">
      <c r="A5321" s="508"/>
      <c r="B5321" s="508"/>
      <c r="C5321" s="508"/>
      <c r="D5321" s="444" t="s">
        <v>6778</v>
      </c>
      <c r="E5321" s="508"/>
      <c r="F5321" s="508"/>
    </row>
    <row r="5322" spans="1:6" x14ac:dyDescent="0.25">
      <c r="A5322" s="508"/>
      <c r="B5322" s="508"/>
      <c r="C5322" s="508"/>
      <c r="D5322" s="444" t="s">
        <v>6778</v>
      </c>
      <c r="E5322" s="508"/>
      <c r="F5322" s="508"/>
    </row>
    <row r="5323" spans="1:6" x14ac:dyDescent="0.25">
      <c r="A5323" s="508"/>
      <c r="B5323" s="508"/>
      <c r="C5323" s="508"/>
      <c r="D5323" s="444" t="s">
        <v>6778</v>
      </c>
      <c r="E5323" s="508"/>
      <c r="F5323" s="508"/>
    </row>
    <row r="5324" spans="1:6" x14ac:dyDescent="0.25">
      <c r="A5324" s="508"/>
      <c r="B5324" s="508"/>
      <c r="C5324" s="508"/>
      <c r="D5324" s="444" t="s">
        <v>6778</v>
      </c>
      <c r="E5324" s="508"/>
      <c r="F5324" s="508"/>
    </row>
    <row r="5325" spans="1:6" x14ac:dyDescent="0.25">
      <c r="A5325" s="508"/>
      <c r="B5325" s="508"/>
      <c r="C5325" s="508"/>
      <c r="D5325" s="444" t="s">
        <v>6778</v>
      </c>
      <c r="E5325" s="508"/>
      <c r="F5325" s="508"/>
    </row>
    <row r="5326" spans="1:6" x14ac:dyDescent="0.25">
      <c r="A5326" s="508"/>
      <c r="B5326" s="508"/>
      <c r="C5326" s="508"/>
      <c r="D5326" s="444" t="s">
        <v>6778</v>
      </c>
      <c r="E5326" s="508"/>
      <c r="F5326" s="508"/>
    </row>
    <row r="5327" spans="1:6" x14ac:dyDescent="0.25">
      <c r="A5327" s="508"/>
      <c r="B5327" s="508"/>
      <c r="C5327" s="508"/>
      <c r="D5327" s="444" t="s">
        <v>6778</v>
      </c>
      <c r="E5327" s="508"/>
      <c r="F5327" s="508"/>
    </row>
    <row r="5328" spans="1:6" x14ac:dyDescent="0.25">
      <c r="A5328" s="508"/>
      <c r="B5328" s="508"/>
      <c r="C5328" s="508"/>
      <c r="D5328" s="444" t="s">
        <v>6778</v>
      </c>
      <c r="E5328" s="508"/>
      <c r="F5328" s="508"/>
    </row>
    <row r="5329" spans="1:6" x14ac:dyDescent="0.25">
      <c r="A5329" s="508"/>
      <c r="B5329" s="508"/>
      <c r="C5329" s="508"/>
      <c r="D5329" s="444" t="s">
        <v>6778</v>
      </c>
      <c r="E5329" s="508"/>
      <c r="F5329" s="508"/>
    </row>
    <row r="5330" spans="1:6" x14ac:dyDescent="0.25">
      <c r="A5330" s="508"/>
      <c r="B5330" s="508"/>
      <c r="C5330" s="508"/>
      <c r="D5330" s="444" t="s">
        <v>6778</v>
      </c>
      <c r="E5330" s="508"/>
      <c r="F5330" s="508"/>
    </row>
    <row r="5331" spans="1:6" x14ac:dyDescent="0.25">
      <c r="A5331" s="508"/>
      <c r="B5331" s="508"/>
      <c r="C5331" s="508"/>
      <c r="D5331" s="444" t="s">
        <v>6778</v>
      </c>
      <c r="E5331" s="508"/>
      <c r="F5331" s="508"/>
    </row>
    <row r="5332" spans="1:6" x14ac:dyDescent="0.25">
      <c r="A5332" s="508"/>
      <c r="B5332" s="508"/>
      <c r="C5332" s="508"/>
      <c r="D5332" s="444" t="s">
        <v>6778</v>
      </c>
      <c r="E5332" s="508"/>
      <c r="F5332" s="508"/>
    </row>
    <row r="5333" spans="1:6" x14ac:dyDescent="0.25">
      <c r="A5333" s="508"/>
      <c r="B5333" s="508"/>
      <c r="C5333" s="508"/>
      <c r="D5333" s="444" t="s">
        <v>6778</v>
      </c>
      <c r="E5333" s="508"/>
      <c r="F5333" s="508"/>
    </row>
    <row r="5334" spans="1:6" x14ac:dyDescent="0.25">
      <c r="A5334" s="508"/>
      <c r="B5334" s="508"/>
      <c r="C5334" s="508"/>
      <c r="D5334" s="444" t="s">
        <v>6778</v>
      </c>
      <c r="E5334" s="508"/>
      <c r="F5334" s="508"/>
    </row>
    <row r="5335" spans="1:6" x14ac:dyDescent="0.25">
      <c r="A5335" s="508"/>
      <c r="B5335" s="508"/>
      <c r="C5335" s="508"/>
      <c r="D5335" s="444" t="s">
        <v>6778</v>
      </c>
      <c r="E5335" s="508"/>
      <c r="F5335" s="508"/>
    </row>
    <row r="5336" spans="1:6" x14ac:dyDescent="0.25">
      <c r="A5336" s="508"/>
      <c r="B5336" s="508"/>
      <c r="C5336" s="508"/>
      <c r="D5336" s="444" t="s">
        <v>6778</v>
      </c>
      <c r="E5336" s="508"/>
      <c r="F5336" s="508"/>
    </row>
    <row r="5337" spans="1:6" x14ac:dyDescent="0.25">
      <c r="A5337" s="508"/>
      <c r="B5337" s="508"/>
      <c r="C5337" s="508"/>
      <c r="D5337" s="444" t="s">
        <v>6778</v>
      </c>
      <c r="E5337" s="508"/>
      <c r="F5337" s="508"/>
    </row>
    <row r="5338" spans="1:6" x14ac:dyDescent="0.25">
      <c r="A5338" s="508"/>
      <c r="B5338" s="508"/>
      <c r="C5338" s="508"/>
      <c r="D5338" s="444" t="s">
        <v>6778</v>
      </c>
      <c r="E5338" s="508"/>
      <c r="F5338" s="508"/>
    </row>
    <row r="5339" spans="1:6" x14ac:dyDescent="0.25">
      <c r="A5339" s="508"/>
      <c r="B5339" s="508"/>
      <c r="C5339" s="508"/>
      <c r="D5339" s="444" t="s">
        <v>6778</v>
      </c>
      <c r="E5339" s="508"/>
      <c r="F5339" s="508"/>
    </row>
    <row r="5340" spans="1:6" x14ac:dyDescent="0.25">
      <c r="A5340" s="508"/>
      <c r="B5340" s="508"/>
      <c r="C5340" s="508"/>
      <c r="D5340" s="444" t="s">
        <v>6778</v>
      </c>
      <c r="E5340" s="508"/>
      <c r="F5340" s="508"/>
    </row>
    <row r="5341" spans="1:6" x14ac:dyDescent="0.25">
      <c r="A5341" s="508"/>
      <c r="B5341" s="508"/>
      <c r="C5341" s="508"/>
      <c r="D5341" s="444" t="s">
        <v>6778</v>
      </c>
      <c r="E5341" s="508"/>
      <c r="F5341" s="508"/>
    </row>
    <row r="5342" spans="1:6" x14ac:dyDescent="0.25">
      <c r="A5342" s="508"/>
      <c r="B5342" s="508"/>
      <c r="C5342" s="508"/>
      <c r="D5342" s="444" t="s">
        <v>6778</v>
      </c>
      <c r="E5342" s="508"/>
      <c r="F5342" s="508"/>
    </row>
    <row r="5343" spans="1:6" x14ac:dyDescent="0.25">
      <c r="A5343" s="508"/>
      <c r="B5343" s="508"/>
      <c r="C5343" s="508"/>
      <c r="D5343" s="444" t="s">
        <v>6778</v>
      </c>
      <c r="E5343" s="508"/>
      <c r="F5343" s="508"/>
    </row>
    <row r="5344" spans="1:6" x14ac:dyDescent="0.25">
      <c r="A5344" s="508"/>
      <c r="B5344" s="508"/>
      <c r="C5344" s="508"/>
      <c r="D5344" s="444" t="s">
        <v>6778</v>
      </c>
      <c r="E5344" s="508"/>
      <c r="F5344" s="508"/>
    </row>
    <row r="5345" spans="1:6" x14ac:dyDescent="0.25">
      <c r="A5345" s="508"/>
      <c r="B5345" s="508"/>
      <c r="C5345" s="508"/>
      <c r="D5345" s="444" t="s">
        <v>6778</v>
      </c>
      <c r="E5345" s="508"/>
      <c r="F5345" s="508"/>
    </row>
    <row r="5346" spans="1:6" x14ac:dyDescent="0.25">
      <c r="A5346" s="508"/>
      <c r="B5346" s="508"/>
      <c r="C5346" s="508"/>
      <c r="D5346" s="444" t="s">
        <v>6778</v>
      </c>
      <c r="E5346" s="508"/>
      <c r="F5346" s="508"/>
    </row>
    <row r="5347" spans="1:6" x14ac:dyDescent="0.25">
      <c r="A5347" s="508"/>
      <c r="B5347" s="508"/>
      <c r="C5347" s="508"/>
      <c r="D5347" s="444" t="s">
        <v>6778</v>
      </c>
      <c r="E5347" s="508"/>
      <c r="F5347" s="508"/>
    </row>
    <row r="5348" spans="1:6" x14ac:dyDescent="0.25">
      <c r="A5348" s="508"/>
      <c r="B5348" s="508"/>
      <c r="C5348" s="508"/>
      <c r="D5348" s="444" t="s">
        <v>6778</v>
      </c>
      <c r="E5348" s="508"/>
      <c r="F5348" s="508"/>
    </row>
    <row r="5349" spans="1:6" x14ac:dyDescent="0.25">
      <c r="A5349" s="508"/>
      <c r="B5349" s="508"/>
      <c r="C5349" s="508"/>
      <c r="D5349" s="444" t="s">
        <v>6778</v>
      </c>
      <c r="E5349" s="508"/>
      <c r="F5349" s="508"/>
    </row>
    <row r="5350" spans="1:6" x14ac:dyDescent="0.25">
      <c r="A5350" s="508"/>
      <c r="B5350" s="508"/>
      <c r="C5350" s="508"/>
      <c r="D5350" s="444" t="s">
        <v>6778</v>
      </c>
      <c r="E5350" s="508"/>
      <c r="F5350" s="508"/>
    </row>
    <row r="5351" spans="1:6" x14ac:dyDescent="0.25">
      <c r="A5351" s="508"/>
      <c r="B5351" s="508"/>
      <c r="C5351" s="508"/>
      <c r="D5351" s="444" t="s">
        <v>6778</v>
      </c>
      <c r="E5351" s="508"/>
      <c r="F5351" s="508"/>
    </row>
    <row r="5352" spans="1:6" x14ac:dyDescent="0.25">
      <c r="A5352" s="508"/>
      <c r="B5352" s="508"/>
      <c r="C5352" s="508"/>
      <c r="D5352" s="444" t="s">
        <v>6778</v>
      </c>
      <c r="E5352" s="508"/>
      <c r="F5352" s="508"/>
    </row>
    <row r="5353" spans="1:6" x14ac:dyDescent="0.25">
      <c r="A5353" s="508"/>
      <c r="B5353" s="508"/>
      <c r="C5353" s="508"/>
      <c r="D5353" s="444" t="s">
        <v>6778</v>
      </c>
      <c r="E5353" s="508"/>
      <c r="F5353" s="508"/>
    </row>
    <row r="5354" spans="1:6" x14ac:dyDescent="0.25">
      <c r="A5354" s="508"/>
      <c r="B5354" s="508"/>
      <c r="C5354" s="508"/>
      <c r="D5354" s="444" t="s">
        <v>6778</v>
      </c>
      <c r="E5354" s="508"/>
      <c r="F5354" s="508"/>
    </row>
    <row r="5355" spans="1:6" x14ac:dyDescent="0.25">
      <c r="A5355" s="508"/>
      <c r="B5355" s="508"/>
      <c r="C5355" s="508"/>
      <c r="D5355" s="444" t="s">
        <v>6778</v>
      </c>
      <c r="E5355" s="508"/>
      <c r="F5355" s="508"/>
    </row>
    <row r="5356" spans="1:6" x14ac:dyDescent="0.25">
      <c r="A5356" s="508"/>
      <c r="B5356" s="508"/>
      <c r="C5356" s="508"/>
      <c r="D5356" s="444" t="s">
        <v>6778</v>
      </c>
      <c r="E5356" s="508"/>
      <c r="F5356" s="508"/>
    </row>
    <row r="5357" spans="1:6" x14ac:dyDescent="0.25">
      <c r="A5357" s="508"/>
      <c r="B5357" s="508"/>
      <c r="C5357" s="508"/>
      <c r="D5357" s="444" t="s">
        <v>6778</v>
      </c>
      <c r="E5357" s="508"/>
      <c r="F5357" s="508"/>
    </row>
    <row r="5358" spans="1:6" x14ac:dyDescent="0.25">
      <c r="A5358" s="508"/>
      <c r="B5358" s="508"/>
      <c r="C5358" s="508"/>
      <c r="D5358" s="444" t="s">
        <v>6778</v>
      </c>
      <c r="E5358" s="508"/>
      <c r="F5358" s="508"/>
    </row>
    <row r="5359" spans="1:6" x14ac:dyDescent="0.25">
      <c r="A5359" s="508"/>
      <c r="B5359" s="508"/>
      <c r="C5359" s="508"/>
      <c r="D5359" s="444" t="s">
        <v>6778</v>
      </c>
      <c r="E5359" s="508"/>
      <c r="F5359" s="508"/>
    </row>
    <row r="5360" spans="1:6" x14ac:dyDescent="0.25">
      <c r="A5360" s="508"/>
      <c r="B5360" s="508"/>
      <c r="C5360" s="508"/>
      <c r="D5360" s="444" t="s">
        <v>6778</v>
      </c>
      <c r="E5360" s="508"/>
      <c r="F5360" s="508"/>
    </row>
    <row r="5361" spans="1:6" x14ac:dyDescent="0.25">
      <c r="A5361" s="508"/>
      <c r="B5361" s="508"/>
      <c r="C5361" s="508"/>
      <c r="D5361" s="444" t="s">
        <v>6778</v>
      </c>
      <c r="E5361" s="508"/>
      <c r="F5361" s="508"/>
    </row>
    <row r="5362" spans="1:6" x14ac:dyDescent="0.25">
      <c r="A5362" s="508"/>
      <c r="B5362" s="508"/>
      <c r="C5362" s="508"/>
      <c r="D5362" s="444" t="s">
        <v>6778</v>
      </c>
      <c r="E5362" s="508"/>
      <c r="F5362" s="508"/>
    </row>
    <row r="5363" spans="1:6" x14ac:dyDescent="0.25">
      <c r="A5363" s="508"/>
      <c r="B5363" s="508"/>
      <c r="C5363" s="508"/>
      <c r="D5363" s="444" t="s">
        <v>6778</v>
      </c>
      <c r="E5363" s="508"/>
      <c r="F5363" s="508"/>
    </row>
    <row r="5364" spans="1:6" x14ac:dyDescent="0.25">
      <c r="A5364" s="508"/>
      <c r="B5364" s="508"/>
      <c r="C5364" s="508"/>
      <c r="D5364" s="444" t="s">
        <v>6778</v>
      </c>
      <c r="E5364" s="508"/>
      <c r="F5364" s="508"/>
    </row>
    <row r="5365" spans="1:6" x14ac:dyDescent="0.25">
      <c r="A5365" s="508"/>
      <c r="B5365" s="508"/>
      <c r="C5365" s="508"/>
      <c r="D5365" s="444" t="s">
        <v>6778</v>
      </c>
      <c r="E5365" s="508"/>
      <c r="F5365" s="508"/>
    </row>
    <row r="5366" spans="1:6" x14ac:dyDescent="0.25">
      <c r="A5366" s="508"/>
      <c r="B5366" s="508"/>
      <c r="C5366" s="508"/>
      <c r="D5366" s="444" t="s">
        <v>6778</v>
      </c>
      <c r="E5366" s="508"/>
      <c r="F5366" s="508"/>
    </row>
    <row r="5367" spans="1:6" x14ac:dyDescent="0.25">
      <c r="A5367" s="508"/>
      <c r="B5367" s="508"/>
      <c r="C5367" s="508"/>
      <c r="D5367" s="444" t="s">
        <v>6778</v>
      </c>
      <c r="E5367" s="508"/>
      <c r="F5367" s="508"/>
    </row>
    <row r="5368" spans="1:6" x14ac:dyDescent="0.25">
      <c r="A5368" s="508"/>
      <c r="B5368" s="508"/>
      <c r="C5368" s="508"/>
      <c r="D5368" s="444" t="s">
        <v>6778</v>
      </c>
      <c r="E5368" s="508"/>
      <c r="F5368" s="508"/>
    </row>
    <row r="5369" spans="1:6" x14ac:dyDescent="0.25">
      <c r="A5369" s="508"/>
      <c r="B5369" s="508"/>
      <c r="C5369" s="508"/>
      <c r="D5369" s="444" t="s">
        <v>6778</v>
      </c>
      <c r="E5369" s="508"/>
      <c r="F5369" s="508"/>
    </row>
    <row r="5370" spans="1:6" x14ac:dyDescent="0.25">
      <c r="A5370" s="508"/>
      <c r="B5370" s="508"/>
      <c r="C5370" s="508"/>
      <c r="D5370" s="444" t="s">
        <v>6778</v>
      </c>
      <c r="E5370" s="508"/>
      <c r="F5370" s="508"/>
    </row>
    <row r="5371" spans="1:6" x14ac:dyDescent="0.25">
      <c r="A5371" s="508"/>
      <c r="B5371" s="508"/>
      <c r="C5371" s="508"/>
      <c r="D5371" s="444" t="s">
        <v>6778</v>
      </c>
      <c r="E5371" s="508"/>
      <c r="F5371" s="508"/>
    </row>
    <row r="5372" spans="1:6" x14ac:dyDescent="0.25">
      <c r="A5372" s="508"/>
      <c r="B5372" s="508"/>
      <c r="C5372" s="508"/>
      <c r="D5372" s="444" t="s">
        <v>6778</v>
      </c>
      <c r="E5372" s="508"/>
      <c r="F5372" s="508"/>
    </row>
    <row r="5373" spans="1:6" x14ac:dyDescent="0.25">
      <c r="A5373" s="508"/>
      <c r="B5373" s="508"/>
      <c r="C5373" s="508"/>
      <c r="D5373" s="444" t="s">
        <v>6778</v>
      </c>
      <c r="E5373" s="508"/>
      <c r="F5373" s="508"/>
    </row>
    <row r="5374" spans="1:6" x14ac:dyDescent="0.25">
      <c r="A5374" s="508"/>
      <c r="B5374" s="508"/>
      <c r="C5374" s="508"/>
      <c r="D5374" s="444" t="s">
        <v>6778</v>
      </c>
      <c r="E5374" s="508"/>
      <c r="F5374" s="508"/>
    </row>
    <row r="5375" spans="1:6" x14ac:dyDescent="0.25">
      <c r="A5375" s="508"/>
      <c r="B5375" s="508"/>
      <c r="C5375" s="508"/>
      <c r="D5375" s="444" t="s">
        <v>6778</v>
      </c>
      <c r="E5375" s="508"/>
      <c r="F5375" s="508"/>
    </row>
    <row r="5376" spans="1:6" x14ac:dyDescent="0.25">
      <c r="A5376" s="508"/>
      <c r="B5376" s="508"/>
      <c r="C5376" s="508"/>
      <c r="D5376" s="444" t="s">
        <v>6778</v>
      </c>
      <c r="E5376" s="508"/>
      <c r="F5376" s="508"/>
    </row>
    <row r="5377" spans="1:6" x14ac:dyDescent="0.25">
      <c r="A5377" s="508"/>
      <c r="B5377" s="508"/>
      <c r="C5377" s="508"/>
      <c r="D5377" s="444" t="s">
        <v>6778</v>
      </c>
      <c r="E5377" s="508"/>
      <c r="F5377" s="508"/>
    </row>
    <row r="5378" spans="1:6" x14ac:dyDescent="0.25">
      <c r="A5378" s="508"/>
      <c r="B5378" s="508"/>
      <c r="C5378" s="508"/>
      <c r="D5378" s="444" t="s">
        <v>6778</v>
      </c>
      <c r="E5378" s="508"/>
      <c r="F5378" s="508"/>
    </row>
    <row r="5379" spans="1:6" x14ac:dyDescent="0.25">
      <c r="A5379" s="508"/>
      <c r="B5379" s="508"/>
      <c r="C5379" s="508"/>
      <c r="D5379" s="444" t="s">
        <v>6778</v>
      </c>
      <c r="E5379" s="508"/>
      <c r="F5379" s="508"/>
    </row>
    <row r="5380" spans="1:6" x14ac:dyDescent="0.25">
      <c r="A5380" s="508"/>
      <c r="B5380" s="508"/>
      <c r="C5380" s="508"/>
      <c r="D5380" s="444" t="s">
        <v>6778</v>
      </c>
      <c r="E5380" s="508"/>
      <c r="F5380" s="508"/>
    </row>
    <row r="5381" spans="1:6" x14ac:dyDescent="0.25">
      <c r="A5381" s="508"/>
      <c r="B5381" s="508"/>
      <c r="C5381" s="508"/>
      <c r="D5381" s="444" t="s">
        <v>6778</v>
      </c>
      <c r="E5381" s="508"/>
      <c r="F5381" s="508"/>
    </row>
    <row r="5382" spans="1:6" x14ac:dyDescent="0.25">
      <c r="A5382" s="508"/>
      <c r="B5382" s="508"/>
      <c r="C5382" s="508"/>
      <c r="D5382" s="444" t="s">
        <v>6778</v>
      </c>
      <c r="E5382" s="508"/>
      <c r="F5382" s="508"/>
    </row>
    <row r="5383" spans="1:6" x14ac:dyDescent="0.25">
      <c r="A5383" s="508"/>
      <c r="B5383" s="508"/>
      <c r="C5383" s="508"/>
      <c r="D5383" s="444" t="s">
        <v>6778</v>
      </c>
      <c r="E5383" s="508"/>
      <c r="F5383" s="508"/>
    </row>
    <row r="5384" spans="1:6" x14ac:dyDescent="0.25">
      <c r="A5384" s="508"/>
      <c r="B5384" s="508"/>
      <c r="C5384" s="508"/>
      <c r="D5384" s="444" t="s">
        <v>6778</v>
      </c>
      <c r="E5384" s="508"/>
      <c r="F5384" s="508"/>
    </row>
    <row r="5385" spans="1:6" x14ac:dyDescent="0.25">
      <c r="A5385" s="508"/>
      <c r="B5385" s="508"/>
      <c r="C5385" s="508"/>
      <c r="D5385" s="444" t="s">
        <v>6778</v>
      </c>
      <c r="E5385" s="508"/>
      <c r="F5385" s="508"/>
    </row>
    <row r="5386" spans="1:6" x14ac:dyDescent="0.25">
      <c r="A5386" s="508"/>
      <c r="B5386" s="508"/>
      <c r="C5386" s="508"/>
      <c r="D5386" s="444" t="s">
        <v>6778</v>
      </c>
      <c r="E5386" s="508"/>
      <c r="F5386" s="508"/>
    </row>
    <row r="5387" spans="1:6" x14ac:dyDescent="0.25">
      <c r="A5387" s="508"/>
      <c r="B5387" s="508"/>
      <c r="C5387" s="508"/>
      <c r="D5387" s="444" t="s">
        <v>6778</v>
      </c>
      <c r="E5387" s="508"/>
      <c r="F5387" s="508"/>
    </row>
    <row r="5388" spans="1:6" x14ac:dyDescent="0.25">
      <c r="A5388" s="508"/>
      <c r="B5388" s="508"/>
      <c r="C5388" s="508"/>
      <c r="D5388" s="444" t="s">
        <v>6778</v>
      </c>
      <c r="E5388" s="508"/>
      <c r="F5388" s="508"/>
    </row>
    <row r="5389" spans="1:6" x14ac:dyDescent="0.25">
      <c r="A5389" s="508"/>
      <c r="B5389" s="508"/>
      <c r="C5389" s="508"/>
      <c r="D5389" s="444" t="s">
        <v>6778</v>
      </c>
      <c r="E5389" s="508"/>
      <c r="F5389" s="508"/>
    </row>
    <row r="5390" spans="1:6" x14ac:dyDescent="0.25">
      <c r="A5390" s="508"/>
      <c r="B5390" s="508"/>
      <c r="C5390" s="508"/>
      <c r="D5390" s="444" t="s">
        <v>6778</v>
      </c>
      <c r="E5390" s="508"/>
      <c r="F5390" s="508"/>
    </row>
    <row r="5391" spans="1:6" x14ac:dyDescent="0.25">
      <c r="A5391" s="508"/>
      <c r="B5391" s="508"/>
      <c r="C5391" s="508"/>
      <c r="D5391" s="444" t="s">
        <v>6778</v>
      </c>
      <c r="E5391" s="508"/>
      <c r="F5391" s="508"/>
    </row>
    <row r="5392" spans="1:6" x14ac:dyDescent="0.25">
      <c r="A5392" s="508"/>
      <c r="B5392" s="508"/>
      <c r="C5392" s="508"/>
      <c r="D5392" s="444" t="s">
        <v>6778</v>
      </c>
      <c r="E5392" s="508"/>
      <c r="F5392" s="508"/>
    </row>
    <row r="5393" spans="1:6" x14ac:dyDescent="0.25">
      <c r="A5393" s="508"/>
      <c r="B5393" s="508"/>
      <c r="C5393" s="508"/>
      <c r="D5393" s="444" t="s">
        <v>6778</v>
      </c>
      <c r="E5393" s="508"/>
      <c r="F5393" s="508"/>
    </row>
    <row r="5394" spans="1:6" x14ac:dyDescent="0.25">
      <c r="A5394" s="508"/>
      <c r="B5394" s="508"/>
      <c r="C5394" s="508"/>
      <c r="D5394" s="444" t="s">
        <v>6778</v>
      </c>
      <c r="E5394" s="508"/>
      <c r="F5394" s="508"/>
    </row>
    <row r="5395" spans="1:6" x14ac:dyDescent="0.25">
      <c r="A5395" s="508"/>
      <c r="B5395" s="508"/>
      <c r="C5395" s="508"/>
      <c r="D5395" s="444" t="s">
        <v>6778</v>
      </c>
      <c r="E5395" s="508"/>
      <c r="F5395" s="508"/>
    </row>
    <row r="5396" spans="1:6" x14ac:dyDescent="0.25">
      <c r="A5396" s="508"/>
      <c r="B5396" s="508"/>
      <c r="C5396" s="508"/>
      <c r="D5396" s="444" t="s">
        <v>6778</v>
      </c>
      <c r="E5396" s="508"/>
      <c r="F5396" s="508"/>
    </row>
    <row r="5397" spans="1:6" x14ac:dyDescent="0.25">
      <c r="A5397" s="508"/>
      <c r="B5397" s="508"/>
      <c r="C5397" s="508"/>
      <c r="D5397" s="444" t="s">
        <v>6778</v>
      </c>
      <c r="E5397" s="508"/>
      <c r="F5397" s="508"/>
    </row>
    <row r="5398" spans="1:6" x14ac:dyDescent="0.25">
      <c r="A5398" s="508"/>
      <c r="B5398" s="508"/>
      <c r="C5398" s="508"/>
      <c r="D5398" s="444" t="s">
        <v>6778</v>
      </c>
      <c r="E5398" s="508"/>
      <c r="F5398" s="508"/>
    </row>
    <row r="5399" spans="1:6" x14ac:dyDescent="0.25">
      <c r="A5399" s="508"/>
      <c r="B5399" s="508"/>
      <c r="C5399" s="508"/>
      <c r="D5399" s="444" t="s">
        <v>6778</v>
      </c>
      <c r="E5399" s="508"/>
      <c r="F5399" s="508"/>
    </row>
    <row r="5400" spans="1:6" x14ac:dyDescent="0.25">
      <c r="A5400" s="508"/>
      <c r="B5400" s="508"/>
      <c r="C5400" s="508"/>
      <c r="D5400" s="444" t="s">
        <v>6778</v>
      </c>
      <c r="E5400" s="508"/>
      <c r="F5400" s="508"/>
    </row>
    <row r="5401" spans="1:6" x14ac:dyDescent="0.25">
      <c r="A5401" s="508"/>
      <c r="B5401" s="508"/>
      <c r="C5401" s="508"/>
      <c r="D5401" s="444" t="s">
        <v>6778</v>
      </c>
      <c r="E5401" s="508"/>
      <c r="F5401" s="508"/>
    </row>
    <row r="5402" spans="1:6" x14ac:dyDescent="0.25">
      <c r="A5402" s="508"/>
      <c r="B5402" s="508"/>
      <c r="C5402" s="508"/>
      <c r="D5402" s="444" t="s">
        <v>6778</v>
      </c>
      <c r="E5402" s="508"/>
      <c r="F5402" s="508"/>
    </row>
    <row r="5403" spans="1:6" x14ac:dyDescent="0.25">
      <c r="A5403" s="508"/>
      <c r="B5403" s="508"/>
      <c r="C5403" s="508"/>
      <c r="D5403" s="444" t="s">
        <v>6778</v>
      </c>
      <c r="E5403" s="508"/>
      <c r="F5403" s="508"/>
    </row>
    <row r="5404" spans="1:6" x14ac:dyDescent="0.25">
      <c r="A5404" s="508"/>
      <c r="B5404" s="508"/>
      <c r="C5404" s="508"/>
      <c r="D5404" s="444" t="s">
        <v>6778</v>
      </c>
      <c r="E5404" s="508"/>
      <c r="F5404" s="508"/>
    </row>
    <row r="5405" spans="1:6" x14ac:dyDescent="0.25">
      <c r="A5405" s="508"/>
      <c r="B5405" s="508"/>
      <c r="C5405" s="508"/>
      <c r="D5405" s="444" t="s">
        <v>6778</v>
      </c>
      <c r="E5405" s="508"/>
      <c r="F5405" s="508"/>
    </row>
    <row r="5406" spans="1:6" x14ac:dyDescent="0.25">
      <c r="A5406" s="508"/>
      <c r="B5406" s="508"/>
      <c r="C5406" s="508"/>
      <c r="D5406" s="444" t="s">
        <v>6778</v>
      </c>
      <c r="E5406" s="508"/>
      <c r="F5406" s="508"/>
    </row>
    <row r="5407" spans="1:6" x14ac:dyDescent="0.25">
      <c r="A5407" s="508"/>
      <c r="B5407" s="508"/>
      <c r="C5407" s="508"/>
      <c r="D5407" s="444" t="s">
        <v>6778</v>
      </c>
      <c r="E5407" s="508"/>
      <c r="F5407" s="508"/>
    </row>
    <row r="5408" spans="1:6" x14ac:dyDescent="0.25">
      <c r="A5408" s="508"/>
      <c r="B5408" s="508"/>
      <c r="C5408" s="508"/>
      <c r="D5408" s="444" t="s">
        <v>6778</v>
      </c>
      <c r="E5408" s="508"/>
      <c r="F5408" s="508"/>
    </row>
    <row r="5409" spans="1:6" x14ac:dyDescent="0.25">
      <c r="A5409" s="508"/>
      <c r="B5409" s="508"/>
      <c r="C5409" s="508"/>
      <c r="D5409" s="444" t="s">
        <v>6778</v>
      </c>
      <c r="E5409" s="508"/>
      <c r="F5409" s="508"/>
    </row>
    <row r="5410" spans="1:6" x14ac:dyDescent="0.25">
      <c r="A5410" s="508"/>
      <c r="B5410" s="508"/>
      <c r="C5410" s="508"/>
      <c r="D5410" s="444" t="s">
        <v>6778</v>
      </c>
      <c r="E5410" s="508"/>
      <c r="F5410" s="508"/>
    </row>
    <row r="5411" spans="1:6" x14ac:dyDescent="0.25">
      <c r="A5411" s="508"/>
      <c r="B5411" s="508"/>
      <c r="C5411" s="508"/>
      <c r="D5411" s="444" t="s">
        <v>6778</v>
      </c>
      <c r="E5411" s="508"/>
      <c r="F5411" s="508"/>
    </row>
    <row r="5412" spans="1:6" x14ac:dyDescent="0.25">
      <c r="A5412" s="508"/>
      <c r="B5412" s="508"/>
      <c r="C5412" s="508"/>
      <c r="D5412" s="444" t="s">
        <v>6778</v>
      </c>
      <c r="E5412" s="508"/>
      <c r="F5412" s="508"/>
    </row>
    <row r="5413" spans="1:6" x14ac:dyDescent="0.25">
      <c r="A5413" s="508"/>
      <c r="B5413" s="508"/>
      <c r="C5413" s="508"/>
      <c r="D5413" s="444" t="s">
        <v>6778</v>
      </c>
      <c r="E5413" s="508"/>
      <c r="F5413" s="508"/>
    </row>
    <row r="5414" spans="1:6" x14ac:dyDescent="0.25">
      <c r="A5414" s="508"/>
      <c r="B5414" s="508"/>
      <c r="C5414" s="508"/>
      <c r="D5414" s="444" t="s">
        <v>6778</v>
      </c>
      <c r="E5414" s="508"/>
      <c r="F5414" s="508"/>
    </row>
    <row r="5415" spans="1:6" x14ac:dyDescent="0.25">
      <c r="A5415" s="508"/>
      <c r="B5415" s="508"/>
      <c r="C5415" s="508"/>
      <c r="D5415" s="444" t="s">
        <v>6778</v>
      </c>
      <c r="E5415" s="508"/>
      <c r="F5415" s="508"/>
    </row>
    <row r="5416" spans="1:6" x14ac:dyDescent="0.25">
      <c r="A5416" s="508"/>
      <c r="B5416" s="508"/>
      <c r="C5416" s="508"/>
      <c r="D5416" s="444" t="s">
        <v>6778</v>
      </c>
      <c r="E5416" s="508"/>
      <c r="F5416" s="508"/>
    </row>
    <row r="5417" spans="1:6" x14ac:dyDescent="0.25">
      <c r="A5417" s="508"/>
      <c r="B5417" s="508"/>
      <c r="C5417" s="508"/>
      <c r="D5417" s="444" t="s">
        <v>6778</v>
      </c>
      <c r="E5417" s="508"/>
      <c r="F5417" s="508"/>
    </row>
    <row r="5418" spans="1:6" x14ac:dyDescent="0.25">
      <c r="A5418" s="508"/>
      <c r="B5418" s="508"/>
      <c r="C5418" s="508"/>
      <c r="D5418" s="444" t="s">
        <v>6778</v>
      </c>
      <c r="E5418" s="508"/>
      <c r="F5418" s="508"/>
    </row>
    <row r="5419" spans="1:6" x14ac:dyDescent="0.25">
      <c r="A5419" s="508"/>
      <c r="B5419" s="508"/>
      <c r="C5419" s="508"/>
      <c r="D5419" s="444" t="s">
        <v>6778</v>
      </c>
      <c r="E5419" s="508"/>
      <c r="F5419" s="508"/>
    </row>
    <row r="5420" spans="1:6" x14ac:dyDescent="0.25">
      <c r="A5420" s="508"/>
      <c r="B5420" s="508"/>
      <c r="C5420" s="508"/>
      <c r="D5420" s="444" t="s">
        <v>6778</v>
      </c>
      <c r="E5420" s="508"/>
      <c r="F5420" s="508"/>
    </row>
    <row r="5421" spans="1:6" x14ac:dyDescent="0.25">
      <c r="A5421" s="508"/>
      <c r="B5421" s="508"/>
      <c r="C5421" s="508"/>
      <c r="D5421" s="444" t="s">
        <v>6778</v>
      </c>
      <c r="E5421" s="508"/>
      <c r="F5421" s="508"/>
    </row>
    <row r="5422" spans="1:6" x14ac:dyDescent="0.25">
      <c r="A5422" s="508"/>
      <c r="B5422" s="508"/>
      <c r="C5422" s="508"/>
      <c r="D5422" s="444" t="s">
        <v>6778</v>
      </c>
      <c r="E5422" s="508"/>
      <c r="F5422" s="508"/>
    </row>
    <row r="5423" spans="1:6" x14ac:dyDescent="0.25">
      <c r="A5423" s="508"/>
      <c r="B5423" s="508"/>
      <c r="C5423" s="508"/>
      <c r="D5423" s="444" t="s">
        <v>6778</v>
      </c>
      <c r="E5423" s="508"/>
      <c r="F5423" s="508"/>
    </row>
    <row r="5424" spans="1:6" x14ac:dyDescent="0.25">
      <c r="A5424" s="508"/>
      <c r="B5424" s="508"/>
      <c r="C5424" s="508"/>
      <c r="D5424" s="444" t="s">
        <v>6778</v>
      </c>
      <c r="E5424" s="508"/>
      <c r="F5424" s="508"/>
    </row>
    <row r="5425" spans="1:6" x14ac:dyDescent="0.25">
      <c r="A5425" s="508"/>
      <c r="B5425" s="508"/>
      <c r="C5425" s="508"/>
      <c r="D5425" s="444" t="s">
        <v>6778</v>
      </c>
      <c r="E5425" s="508"/>
      <c r="F5425" s="508"/>
    </row>
    <row r="5426" spans="1:6" x14ac:dyDescent="0.25">
      <c r="A5426" s="508"/>
      <c r="B5426" s="508"/>
      <c r="C5426" s="508"/>
      <c r="D5426" s="444" t="s">
        <v>6778</v>
      </c>
      <c r="E5426" s="508"/>
      <c r="F5426" s="508"/>
    </row>
    <row r="5427" spans="1:6" x14ac:dyDescent="0.25">
      <c r="A5427" s="508"/>
      <c r="B5427" s="508"/>
      <c r="C5427" s="508"/>
      <c r="D5427" s="444" t="s">
        <v>6778</v>
      </c>
      <c r="E5427" s="508"/>
      <c r="F5427" s="508"/>
    </row>
    <row r="5428" spans="1:6" x14ac:dyDescent="0.25">
      <c r="A5428" s="508"/>
      <c r="B5428" s="508"/>
      <c r="C5428" s="508"/>
      <c r="D5428" s="444" t="s">
        <v>6778</v>
      </c>
      <c r="E5428" s="508"/>
      <c r="F5428" s="508"/>
    </row>
    <row r="5429" spans="1:6" x14ac:dyDescent="0.25">
      <c r="A5429" s="508"/>
      <c r="B5429" s="508"/>
      <c r="C5429" s="508"/>
      <c r="D5429" s="444" t="s">
        <v>6778</v>
      </c>
      <c r="E5429" s="508"/>
      <c r="F5429" s="508"/>
    </row>
    <row r="5430" spans="1:6" x14ac:dyDescent="0.25">
      <c r="A5430" s="508"/>
      <c r="B5430" s="508"/>
      <c r="C5430" s="508"/>
      <c r="D5430" s="444" t="s">
        <v>6778</v>
      </c>
      <c r="E5430" s="508"/>
      <c r="F5430" s="508"/>
    </row>
    <row r="5431" spans="1:6" x14ac:dyDescent="0.25">
      <c r="A5431" s="508"/>
      <c r="B5431" s="508"/>
      <c r="C5431" s="508"/>
      <c r="D5431" s="444" t="s">
        <v>6778</v>
      </c>
      <c r="E5431" s="508"/>
      <c r="F5431" s="508"/>
    </row>
    <row r="5432" spans="1:6" x14ac:dyDescent="0.25">
      <c r="A5432" s="508"/>
      <c r="B5432" s="508"/>
      <c r="C5432" s="508"/>
      <c r="D5432" s="444" t="s">
        <v>6778</v>
      </c>
      <c r="E5432" s="508"/>
      <c r="F5432" s="508"/>
    </row>
    <row r="5433" spans="1:6" x14ac:dyDescent="0.25">
      <c r="A5433" s="508"/>
      <c r="B5433" s="508"/>
      <c r="C5433" s="508"/>
      <c r="D5433" s="444" t="s">
        <v>6778</v>
      </c>
      <c r="E5433" s="508"/>
      <c r="F5433" s="508"/>
    </row>
    <row r="5434" spans="1:6" x14ac:dyDescent="0.25">
      <c r="A5434" s="508"/>
      <c r="B5434" s="508"/>
      <c r="C5434" s="508"/>
      <c r="D5434" s="444" t="s">
        <v>6778</v>
      </c>
      <c r="E5434" s="508"/>
      <c r="F5434" s="508"/>
    </row>
    <row r="5435" spans="1:6" x14ac:dyDescent="0.25">
      <c r="A5435" s="508"/>
      <c r="B5435" s="508"/>
      <c r="C5435" s="508"/>
      <c r="D5435" s="444" t="s">
        <v>6778</v>
      </c>
      <c r="E5435" s="508"/>
      <c r="F5435" s="508"/>
    </row>
    <row r="5436" spans="1:6" x14ac:dyDescent="0.25">
      <c r="A5436" s="508"/>
      <c r="B5436" s="508"/>
      <c r="C5436" s="508"/>
      <c r="D5436" s="444" t="s">
        <v>6778</v>
      </c>
      <c r="E5436" s="508"/>
      <c r="F5436" s="508"/>
    </row>
    <row r="5437" spans="1:6" x14ac:dyDescent="0.25">
      <c r="A5437" s="508"/>
      <c r="B5437" s="508"/>
      <c r="C5437" s="508"/>
      <c r="D5437" s="444" t="s">
        <v>6778</v>
      </c>
      <c r="E5437" s="508"/>
      <c r="F5437" s="508"/>
    </row>
    <row r="5438" spans="1:6" x14ac:dyDescent="0.25">
      <c r="A5438" s="508"/>
      <c r="B5438" s="508"/>
      <c r="C5438" s="508"/>
      <c r="D5438" s="444" t="s">
        <v>6778</v>
      </c>
      <c r="E5438" s="508"/>
      <c r="F5438" s="508"/>
    </row>
    <row r="5439" spans="1:6" x14ac:dyDescent="0.25">
      <c r="A5439" s="508"/>
      <c r="B5439" s="508"/>
      <c r="C5439" s="508"/>
      <c r="D5439" s="444" t="s">
        <v>6778</v>
      </c>
      <c r="E5439" s="508"/>
      <c r="F5439" s="508"/>
    </row>
    <row r="5440" spans="1:6" x14ac:dyDescent="0.25">
      <c r="A5440" s="508"/>
      <c r="B5440" s="508"/>
      <c r="C5440" s="508"/>
      <c r="D5440" s="444" t="s">
        <v>6778</v>
      </c>
      <c r="E5440" s="508"/>
      <c r="F5440" s="508"/>
    </row>
    <row r="5441" spans="1:6" x14ac:dyDescent="0.25">
      <c r="A5441" s="508"/>
      <c r="B5441" s="508"/>
      <c r="C5441" s="508"/>
      <c r="D5441" s="444" t="s">
        <v>6778</v>
      </c>
      <c r="E5441" s="508"/>
      <c r="F5441" s="508"/>
    </row>
    <row r="5442" spans="1:6" x14ac:dyDescent="0.25">
      <c r="A5442" s="508"/>
      <c r="B5442" s="508"/>
      <c r="C5442" s="508"/>
      <c r="D5442" s="444" t="s">
        <v>6778</v>
      </c>
      <c r="E5442" s="508"/>
      <c r="F5442" s="508"/>
    </row>
    <row r="5443" spans="1:6" x14ac:dyDescent="0.25">
      <c r="A5443" s="508"/>
      <c r="B5443" s="508"/>
      <c r="C5443" s="508"/>
      <c r="D5443" s="444" t="s">
        <v>6778</v>
      </c>
      <c r="E5443" s="508"/>
      <c r="F5443" s="508"/>
    </row>
    <row r="5444" spans="1:6" x14ac:dyDescent="0.25">
      <c r="A5444" s="508"/>
      <c r="B5444" s="508"/>
      <c r="C5444" s="508"/>
      <c r="D5444" s="444" t="s">
        <v>6778</v>
      </c>
      <c r="E5444" s="508"/>
      <c r="F5444" s="508"/>
    </row>
    <row r="5445" spans="1:6" x14ac:dyDescent="0.25">
      <c r="A5445" s="508"/>
      <c r="B5445" s="508"/>
      <c r="C5445" s="508"/>
      <c r="D5445" s="444" t="s">
        <v>6778</v>
      </c>
      <c r="E5445" s="508"/>
      <c r="F5445" s="508"/>
    </row>
    <row r="5446" spans="1:6" x14ac:dyDescent="0.25">
      <c r="A5446" s="508"/>
      <c r="B5446" s="508"/>
      <c r="C5446" s="508"/>
      <c r="D5446" s="444" t="s">
        <v>6778</v>
      </c>
      <c r="E5446" s="508"/>
      <c r="F5446" s="508"/>
    </row>
    <row r="5447" spans="1:6" x14ac:dyDescent="0.25">
      <c r="A5447" s="508"/>
      <c r="B5447" s="508"/>
      <c r="C5447" s="508"/>
      <c r="D5447" s="444" t="s">
        <v>6778</v>
      </c>
      <c r="E5447" s="508"/>
      <c r="F5447" s="508"/>
    </row>
    <row r="5448" spans="1:6" x14ac:dyDescent="0.25">
      <c r="A5448" s="508"/>
      <c r="B5448" s="508"/>
      <c r="C5448" s="508"/>
      <c r="D5448" s="444" t="s">
        <v>6778</v>
      </c>
      <c r="E5448" s="508"/>
      <c r="F5448" s="508"/>
    </row>
    <row r="5449" spans="1:6" x14ac:dyDescent="0.25">
      <c r="A5449" s="508"/>
      <c r="B5449" s="508"/>
      <c r="C5449" s="508"/>
      <c r="D5449" s="444" t="s">
        <v>6778</v>
      </c>
      <c r="E5449" s="508"/>
      <c r="F5449" s="508"/>
    </row>
    <row r="5450" spans="1:6" x14ac:dyDescent="0.25">
      <c r="A5450" s="508"/>
      <c r="B5450" s="508"/>
      <c r="C5450" s="508"/>
      <c r="D5450" s="444" t="s">
        <v>6778</v>
      </c>
      <c r="E5450" s="508"/>
      <c r="F5450" s="508"/>
    </row>
    <row r="5451" spans="1:6" x14ac:dyDescent="0.25">
      <c r="A5451" s="508"/>
      <c r="B5451" s="508"/>
      <c r="C5451" s="508"/>
      <c r="D5451" s="444" t="s">
        <v>6778</v>
      </c>
      <c r="E5451" s="508"/>
      <c r="F5451" s="508"/>
    </row>
    <row r="5452" spans="1:6" x14ac:dyDescent="0.25">
      <c r="A5452" s="508"/>
      <c r="B5452" s="508"/>
      <c r="C5452" s="508"/>
      <c r="D5452" s="444" t="s">
        <v>6778</v>
      </c>
      <c r="E5452" s="508"/>
      <c r="F5452" s="508"/>
    </row>
    <row r="5453" spans="1:6" x14ac:dyDescent="0.25">
      <c r="A5453" s="508"/>
      <c r="B5453" s="508"/>
      <c r="C5453" s="508"/>
      <c r="D5453" s="444" t="s">
        <v>6778</v>
      </c>
      <c r="E5453" s="508"/>
      <c r="F5453" s="508"/>
    </row>
    <row r="5454" spans="1:6" x14ac:dyDescent="0.25">
      <c r="A5454" s="508"/>
      <c r="B5454" s="508"/>
      <c r="C5454" s="508"/>
      <c r="D5454" s="444" t="s">
        <v>6778</v>
      </c>
      <c r="E5454" s="508"/>
      <c r="F5454" s="508"/>
    </row>
    <row r="5455" spans="1:6" x14ac:dyDescent="0.25">
      <c r="A5455" s="508"/>
      <c r="B5455" s="508"/>
      <c r="C5455" s="508"/>
      <c r="D5455" s="444" t="s">
        <v>6778</v>
      </c>
      <c r="E5455" s="508"/>
      <c r="F5455" s="508"/>
    </row>
    <row r="5456" spans="1:6" x14ac:dyDescent="0.25">
      <c r="A5456" s="508"/>
      <c r="B5456" s="508"/>
      <c r="C5456" s="508"/>
      <c r="D5456" s="444" t="s">
        <v>6778</v>
      </c>
      <c r="E5456" s="508"/>
      <c r="F5456" s="508"/>
    </row>
    <row r="5457" spans="1:6" x14ac:dyDescent="0.25">
      <c r="A5457" s="508"/>
      <c r="B5457" s="508"/>
      <c r="C5457" s="508"/>
      <c r="D5457" s="444" t="s">
        <v>6778</v>
      </c>
      <c r="E5457" s="508"/>
      <c r="F5457" s="508"/>
    </row>
    <row r="5458" spans="1:6" x14ac:dyDescent="0.25">
      <c r="A5458" s="508"/>
      <c r="B5458" s="508"/>
      <c r="C5458" s="508"/>
      <c r="D5458" s="444" t="s">
        <v>6778</v>
      </c>
      <c r="E5458" s="508"/>
      <c r="F5458" s="508"/>
    </row>
    <row r="5459" spans="1:6" x14ac:dyDescent="0.25">
      <c r="A5459" s="508"/>
      <c r="B5459" s="508"/>
      <c r="C5459" s="508"/>
      <c r="D5459" s="444" t="s">
        <v>6778</v>
      </c>
      <c r="E5459" s="508"/>
      <c r="F5459" s="508"/>
    </row>
    <row r="5460" spans="1:6" x14ac:dyDescent="0.25">
      <c r="A5460" s="508"/>
      <c r="B5460" s="508"/>
      <c r="C5460" s="508"/>
      <c r="D5460" s="444" t="s">
        <v>6778</v>
      </c>
      <c r="E5460" s="508"/>
      <c r="F5460" s="508"/>
    </row>
    <row r="5461" spans="1:6" x14ac:dyDescent="0.25">
      <c r="A5461" s="508"/>
      <c r="B5461" s="508"/>
      <c r="C5461" s="508"/>
      <c r="D5461" s="444" t="s">
        <v>6778</v>
      </c>
      <c r="E5461" s="508"/>
      <c r="F5461" s="508"/>
    </row>
    <row r="5462" spans="1:6" x14ac:dyDescent="0.25">
      <c r="A5462" s="508"/>
      <c r="B5462" s="508"/>
      <c r="C5462" s="508"/>
      <c r="D5462" s="444" t="s">
        <v>6778</v>
      </c>
      <c r="E5462" s="508"/>
      <c r="F5462" s="508"/>
    </row>
    <row r="5463" spans="1:6" x14ac:dyDescent="0.25">
      <c r="A5463" s="508"/>
      <c r="B5463" s="508"/>
      <c r="C5463" s="508"/>
      <c r="D5463" s="444" t="s">
        <v>6778</v>
      </c>
      <c r="E5463" s="508"/>
      <c r="F5463" s="508"/>
    </row>
    <row r="5464" spans="1:6" x14ac:dyDescent="0.25">
      <c r="A5464" s="508"/>
      <c r="B5464" s="508"/>
      <c r="C5464" s="508"/>
      <c r="D5464" s="444" t="s">
        <v>6778</v>
      </c>
      <c r="E5464" s="508"/>
      <c r="F5464" s="508"/>
    </row>
    <row r="5465" spans="1:6" x14ac:dyDescent="0.25">
      <c r="A5465" s="508"/>
      <c r="B5465" s="508"/>
      <c r="C5465" s="508"/>
      <c r="D5465" s="444" t="s">
        <v>6778</v>
      </c>
      <c r="E5465" s="508"/>
      <c r="F5465" s="508"/>
    </row>
    <row r="5466" spans="1:6" x14ac:dyDescent="0.25">
      <c r="A5466" s="508"/>
      <c r="B5466" s="508"/>
      <c r="C5466" s="508"/>
      <c r="D5466" s="444" t="s">
        <v>6778</v>
      </c>
      <c r="E5466" s="508"/>
      <c r="F5466" s="508"/>
    </row>
    <row r="5467" spans="1:6" x14ac:dyDescent="0.25">
      <c r="A5467" s="508"/>
      <c r="B5467" s="508"/>
      <c r="C5467" s="508"/>
      <c r="D5467" s="444" t="s">
        <v>6778</v>
      </c>
      <c r="E5467" s="508"/>
      <c r="F5467" s="508"/>
    </row>
    <row r="5468" spans="1:6" x14ac:dyDescent="0.25">
      <c r="A5468" s="508"/>
      <c r="B5468" s="508"/>
      <c r="C5468" s="508"/>
      <c r="D5468" s="444" t="s">
        <v>6778</v>
      </c>
      <c r="E5468" s="508"/>
      <c r="F5468" s="508"/>
    </row>
    <row r="5469" spans="1:6" x14ac:dyDescent="0.25">
      <c r="A5469" s="508"/>
      <c r="B5469" s="508"/>
      <c r="C5469" s="508"/>
      <c r="D5469" s="444" t="s">
        <v>6778</v>
      </c>
      <c r="E5469" s="508"/>
      <c r="F5469" s="508"/>
    </row>
    <row r="5470" spans="1:6" x14ac:dyDescent="0.25">
      <c r="A5470" s="508"/>
      <c r="B5470" s="508"/>
      <c r="C5470" s="508"/>
      <c r="D5470" s="444" t="s">
        <v>6778</v>
      </c>
      <c r="E5470" s="508"/>
      <c r="F5470" s="508"/>
    </row>
    <row r="5471" spans="1:6" x14ac:dyDescent="0.25">
      <c r="A5471" s="508"/>
      <c r="B5471" s="508"/>
      <c r="C5471" s="508"/>
      <c r="D5471" s="444" t="s">
        <v>6778</v>
      </c>
      <c r="E5471" s="508"/>
      <c r="F5471" s="508"/>
    </row>
    <row r="5472" spans="1:6" x14ac:dyDescent="0.25">
      <c r="A5472" s="508"/>
      <c r="B5472" s="508"/>
      <c r="C5472" s="508"/>
      <c r="D5472" s="444" t="s">
        <v>6778</v>
      </c>
      <c r="E5472" s="508"/>
      <c r="F5472" s="508"/>
    </row>
    <row r="5473" spans="1:6" x14ac:dyDescent="0.25">
      <c r="A5473" s="508"/>
      <c r="B5473" s="508"/>
      <c r="C5473" s="508"/>
      <c r="D5473" s="444" t="s">
        <v>6778</v>
      </c>
      <c r="E5473" s="508"/>
      <c r="F5473" s="508"/>
    </row>
    <row r="5474" spans="1:6" x14ac:dyDescent="0.25">
      <c r="A5474" s="508"/>
      <c r="B5474" s="508"/>
      <c r="C5474" s="508"/>
      <c r="D5474" s="444" t="s">
        <v>6778</v>
      </c>
      <c r="E5474" s="508"/>
      <c r="F5474" s="508"/>
    </row>
    <row r="5475" spans="1:6" x14ac:dyDescent="0.25">
      <c r="A5475" s="508"/>
      <c r="B5475" s="508"/>
      <c r="C5475" s="508"/>
      <c r="D5475" s="444" t="s">
        <v>6778</v>
      </c>
      <c r="E5475" s="508"/>
      <c r="F5475" s="508"/>
    </row>
    <row r="5476" spans="1:6" x14ac:dyDescent="0.25">
      <c r="A5476" s="508"/>
      <c r="B5476" s="508"/>
      <c r="C5476" s="508"/>
      <c r="D5476" s="444" t="s">
        <v>6778</v>
      </c>
      <c r="E5476" s="508"/>
      <c r="F5476" s="508"/>
    </row>
    <row r="5477" spans="1:6" x14ac:dyDescent="0.25">
      <c r="A5477" s="508"/>
      <c r="B5477" s="508"/>
      <c r="C5477" s="508"/>
      <c r="D5477" s="444" t="s">
        <v>6778</v>
      </c>
      <c r="E5477" s="508"/>
      <c r="F5477" s="508"/>
    </row>
    <row r="5478" spans="1:6" x14ac:dyDescent="0.25">
      <c r="A5478" s="508"/>
      <c r="B5478" s="508"/>
      <c r="C5478" s="508"/>
      <c r="D5478" s="444" t="s">
        <v>6778</v>
      </c>
      <c r="E5478" s="508"/>
      <c r="F5478" s="508"/>
    </row>
    <row r="5479" spans="1:6" x14ac:dyDescent="0.25">
      <c r="A5479" s="508"/>
      <c r="B5479" s="508"/>
      <c r="C5479" s="508"/>
      <c r="D5479" s="444" t="s">
        <v>6778</v>
      </c>
      <c r="E5479" s="508"/>
      <c r="F5479" s="508"/>
    </row>
    <row r="5480" spans="1:6" x14ac:dyDescent="0.25">
      <c r="A5480" s="508"/>
      <c r="B5480" s="508"/>
      <c r="C5480" s="508"/>
      <c r="D5480" s="444" t="s">
        <v>6778</v>
      </c>
      <c r="E5480" s="508"/>
      <c r="F5480" s="508"/>
    </row>
    <row r="5481" spans="1:6" x14ac:dyDescent="0.25">
      <c r="A5481" s="508"/>
      <c r="B5481" s="508"/>
      <c r="C5481" s="508"/>
      <c r="D5481" s="444" t="s">
        <v>6778</v>
      </c>
      <c r="E5481" s="508"/>
      <c r="F5481" s="508"/>
    </row>
    <row r="5482" spans="1:6" x14ac:dyDescent="0.25">
      <c r="A5482" s="508"/>
      <c r="B5482" s="508"/>
      <c r="C5482" s="508"/>
      <c r="D5482" s="444" t="s">
        <v>6778</v>
      </c>
      <c r="E5482" s="508"/>
      <c r="F5482" s="508"/>
    </row>
    <row r="5483" spans="1:6" x14ac:dyDescent="0.25">
      <c r="A5483" s="508"/>
      <c r="B5483" s="508"/>
      <c r="C5483" s="508"/>
      <c r="D5483" s="444" t="s">
        <v>6778</v>
      </c>
      <c r="E5483" s="508"/>
      <c r="F5483" s="508"/>
    </row>
    <row r="5484" spans="1:6" x14ac:dyDescent="0.25">
      <c r="A5484" s="508"/>
      <c r="B5484" s="508"/>
      <c r="C5484" s="508"/>
      <c r="D5484" s="444" t="s">
        <v>6778</v>
      </c>
      <c r="E5484" s="508"/>
      <c r="F5484" s="508"/>
    </row>
    <row r="5485" spans="1:6" x14ac:dyDescent="0.25">
      <c r="A5485" s="508"/>
      <c r="B5485" s="508"/>
      <c r="C5485" s="508"/>
      <c r="D5485" s="444" t="s">
        <v>6778</v>
      </c>
      <c r="E5485" s="508"/>
      <c r="F5485" s="508"/>
    </row>
    <row r="5486" spans="1:6" x14ac:dyDescent="0.25">
      <c r="A5486" s="508"/>
      <c r="B5486" s="508"/>
      <c r="C5486" s="508"/>
      <c r="D5486" s="444" t="s">
        <v>6778</v>
      </c>
      <c r="E5486" s="508"/>
      <c r="F5486" s="508"/>
    </row>
    <row r="5487" spans="1:6" x14ac:dyDescent="0.25">
      <c r="A5487" s="508"/>
      <c r="B5487" s="508"/>
      <c r="C5487" s="508"/>
      <c r="D5487" s="444" t="s">
        <v>6778</v>
      </c>
      <c r="E5487" s="508"/>
      <c r="F5487" s="508"/>
    </row>
    <row r="5488" spans="1:6" x14ac:dyDescent="0.25">
      <c r="A5488" s="508"/>
      <c r="B5488" s="508"/>
      <c r="C5488" s="508"/>
      <c r="D5488" s="444" t="s">
        <v>6778</v>
      </c>
      <c r="E5488" s="508"/>
      <c r="F5488" s="508"/>
    </row>
    <row r="5489" spans="1:6" x14ac:dyDescent="0.25">
      <c r="A5489" s="508"/>
      <c r="B5489" s="508"/>
      <c r="C5489" s="508"/>
      <c r="D5489" s="444" t="s">
        <v>6778</v>
      </c>
      <c r="E5489" s="508"/>
      <c r="F5489" s="508"/>
    </row>
    <row r="5490" spans="1:6" x14ac:dyDescent="0.25">
      <c r="A5490" s="508"/>
      <c r="B5490" s="508"/>
      <c r="C5490" s="508"/>
      <c r="D5490" s="444" t="s">
        <v>6778</v>
      </c>
      <c r="E5490" s="508"/>
      <c r="F5490" s="508"/>
    </row>
    <row r="5491" spans="1:6" x14ac:dyDescent="0.25">
      <c r="A5491" s="508"/>
      <c r="B5491" s="508"/>
      <c r="C5491" s="508"/>
      <c r="D5491" s="444" t="s">
        <v>6778</v>
      </c>
      <c r="E5491" s="508"/>
      <c r="F5491" s="508"/>
    </row>
    <row r="5492" spans="1:6" x14ac:dyDescent="0.25">
      <c r="A5492" s="508"/>
      <c r="B5492" s="508"/>
      <c r="C5492" s="508"/>
      <c r="D5492" s="444" t="s">
        <v>6778</v>
      </c>
      <c r="E5492" s="508"/>
      <c r="F5492" s="508"/>
    </row>
    <row r="5493" spans="1:6" x14ac:dyDescent="0.25">
      <c r="A5493" s="508"/>
      <c r="B5493" s="508"/>
      <c r="C5493" s="508"/>
      <c r="D5493" s="444" t="s">
        <v>6778</v>
      </c>
      <c r="E5493" s="508"/>
      <c r="F5493" s="508"/>
    </row>
    <row r="5494" spans="1:6" x14ac:dyDescent="0.25">
      <c r="A5494" s="508"/>
      <c r="B5494" s="508"/>
      <c r="C5494" s="508"/>
      <c r="D5494" s="444" t="s">
        <v>6778</v>
      </c>
      <c r="E5494" s="508"/>
      <c r="F5494" s="508"/>
    </row>
    <row r="5495" spans="1:6" x14ac:dyDescent="0.25">
      <c r="A5495" s="508"/>
      <c r="B5495" s="508"/>
      <c r="C5495" s="508"/>
      <c r="D5495" s="444" t="s">
        <v>6778</v>
      </c>
      <c r="E5495" s="508"/>
      <c r="F5495" s="508"/>
    </row>
    <row r="5496" spans="1:6" x14ac:dyDescent="0.25">
      <c r="A5496" s="508"/>
      <c r="B5496" s="508"/>
      <c r="C5496" s="508"/>
      <c r="D5496" s="444" t="s">
        <v>6778</v>
      </c>
      <c r="E5496" s="508"/>
      <c r="F5496" s="508"/>
    </row>
    <row r="5497" spans="1:6" x14ac:dyDescent="0.25">
      <c r="A5497" s="508"/>
      <c r="B5497" s="508"/>
      <c r="C5497" s="508"/>
      <c r="D5497" s="444" t="s">
        <v>6778</v>
      </c>
      <c r="E5497" s="508"/>
      <c r="F5497" s="508"/>
    </row>
    <row r="5498" spans="1:6" x14ac:dyDescent="0.25">
      <c r="A5498" s="508"/>
      <c r="B5498" s="508"/>
      <c r="C5498" s="508"/>
      <c r="D5498" s="444" t="s">
        <v>6778</v>
      </c>
      <c r="E5498" s="508"/>
      <c r="F5498" s="508"/>
    </row>
    <row r="5499" spans="1:6" x14ac:dyDescent="0.25">
      <c r="A5499" s="508"/>
      <c r="B5499" s="508"/>
      <c r="C5499" s="508"/>
      <c r="D5499" s="444" t="s">
        <v>6778</v>
      </c>
      <c r="E5499" s="508"/>
      <c r="F5499" s="508"/>
    </row>
    <row r="5500" spans="1:6" x14ac:dyDescent="0.25">
      <c r="A5500" s="508"/>
      <c r="B5500" s="508"/>
      <c r="C5500" s="508"/>
      <c r="D5500" s="444" t="s">
        <v>6778</v>
      </c>
      <c r="E5500" s="508"/>
      <c r="F5500" s="508"/>
    </row>
    <row r="5501" spans="1:6" x14ac:dyDescent="0.25">
      <c r="A5501" s="508"/>
      <c r="B5501" s="508"/>
      <c r="C5501" s="508"/>
      <c r="D5501" s="444" t="s">
        <v>6778</v>
      </c>
      <c r="E5501" s="508"/>
      <c r="F5501" s="508"/>
    </row>
    <row r="5502" spans="1:6" x14ac:dyDescent="0.25">
      <c r="A5502" s="508"/>
      <c r="B5502" s="508"/>
      <c r="C5502" s="508"/>
      <c r="D5502" s="444" t="s">
        <v>6778</v>
      </c>
      <c r="E5502" s="508"/>
      <c r="F5502" s="508"/>
    </row>
    <row r="5503" spans="1:6" x14ac:dyDescent="0.25">
      <c r="A5503" s="508"/>
      <c r="B5503" s="508"/>
      <c r="C5503" s="508"/>
      <c r="D5503" s="444" t="s">
        <v>6778</v>
      </c>
      <c r="E5503" s="508"/>
      <c r="F5503" s="508"/>
    </row>
    <row r="5504" spans="1:6" x14ac:dyDescent="0.25">
      <c r="A5504" s="508"/>
      <c r="B5504" s="508"/>
      <c r="C5504" s="508"/>
      <c r="D5504" s="444" t="s">
        <v>6778</v>
      </c>
      <c r="E5504" s="508"/>
      <c r="F5504" s="508"/>
    </row>
    <row r="5505" spans="1:6" x14ac:dyDescent="0.25">
      <c r="A5505" s="508"/>
      <c r="B5505" s="508"/>
      <c r="C5505" s="508"/>
      <c r="D5505" s="444" t="s">
        <v>6778</v>
      </c>
      <c r="E5505" s="508"/>
      <c r="F5505" s="508"/>
    </row>
    <row r="5506" spans="1:6" x14ac:dyDescent="0.25">
      <c r="A5506" s="508"/>
      <c r="B5506" s="508"/>
      <c r="C5506" s="508"/>
      <c r="D5506" s="444" t="s">
        <v>6778</v>
      </c>
      <c r="E5506" s="508"/>
      <c r="F5506" s="508"/>
    </row>
    <row r="5507" spans="1:6" x14ac:dyDescent="0.25">
      <c r="A5507" s="508"/>
      <c r="B5507" s="508"/>
      <c r="C5507" s="508"/>
      <c r="D5507" s="444" t="s">
        <v>6778</v>
      </c>
      <c r="E5507" s="508"/>
      <c r="F5507" s="508"/>
    </row>
    <row r="5508" spans="1:6" x14ac:dyDescent="0.25">
      <c r="A5508" s="508"/>
      <c r="B5508" s="508"/>
      <c r="C5508" s="508"/>
      <c r="D5508" s="444" t="s">
        <v>6778</v>
      </c>
      <c r="E5508" s="508"/>
      <c r="F5508" s="508"/>
    </row>
    <row r="5509" spans="1:6" x14ac:dyDescent="0.25">
      <c r="A5509" s="508"/>
      <c r="B5509" s="508"/>
      <c r="C5509" s="508"/>
      <c r="D5509" s="444" t="s">
        <v>6778</v>
      </c>
      <c r="E5509" s="508"/>
      <c r="F5509" s="508"/>
    </row>
    <row r="5510" spans="1:6" x14ac:dyDescent="0.25">
      <c r="A5510" s="508"/>
      <c r="B5510" s="508"/>
      <c r="C5510" s="508"/>
      <c r="D5510" s="444" t="s">
        <v>6778</v>
      </c>
      <c r="E5510" s="508"/>
      <c r="F5510" s="508"/>
    </row>
    <row r="5511" spans="1:6" x14ac:dyDescent="0.25">
      <c r="A5511" s="508"/>
      <c r="B5511" s="508"/>
      <c r="C5511" s="508"/>
      <c r="D5511" s="444" t="s">
        <v>6778</v>
      </c>
      <c r="E5511" s="508"/>
      <c r="F5511" s="508"/>
    </row>
    <row r="5512" spans="1:6" x14ac:dyDescent="0.25">
      <c r="A5512" s="508"/>
      <c r="B5512" s="508"/>
      <c r="C5512" s="508"/>
      <c r="D5512" s="444" t="s">
        <v>6778</v>
      </c>
      <c r="E5512" s="508"/>
      <c r="F5512" s="508"/>
    </row>
    <row r="5513" spans="1:6" x14ac:dyDescent="0.25">
      <c r="A5513" s="508"/>
      <c r="B5513" s="508"/>
      <c r="C5513" s="508"/>
      <c r="D5513" s="444" t="s">
        <v>6778</v>
      </c>
      <c r="E5513" s="508"/>
      <c r="F5513" s="508"/>
    </row>
    <row r="5514" spans="1:6" x14ac:dyDescent="0.25">
      <c r="A5514" s="508"/>
      <c r="B5514" s="508"/>
      <c r="C5514" s="508"/>
      <c r="D5514" s="444" t="s">
        <v>6778</v>
      </c>
      <c r="E5514" s="508"/>
      <c r="F5514" s="508"/>
    </row>
    <row r="5515" spans="1:6" x14ac:dyDescent="0.25">
      <c r="A5515" s="508"/>
      <c r="B5515" s="508"/>
      <c r="C5515" s="508"/>
      <c r="D5515" s="444" t="s">
        <v>6778</v>
      </c>
      <c r="E5515" s="508"/>
      <c r="F5515" s="508"/>
    </row>
    <row r="5516" spans="1:6" x14ac:dyDescent="0.25">
      <c r="A5516" s="508"/>
      <c r="B5516" s="508"/>
      <c r="C5516" s="508"/>
      <c r="D5516" s="444" t="s">
        <v>6778</v>
      </c>
      <c r="E5516" s="508"/>
      <c r="F5516" s="508"/>
    </row>
    <row r="5517" spans="1:6" x14ac:dyDescent="0.25">
      <c r="A5517" s="508"/>
      <c r="B5517" s="508"/>
      <c r="C5517" s="508"/>
      <c r="D5517" s="444" t="s">
        <v>6778</v>
      </c>
      <c r="E5517" s="508"/>
      <c r="F5517" s="508"/>
    </row>
    <row r="5518" spans="1:6" x14ac:dyDescent="0.25">
      <c r="A5518" s="508"/>
      <c r="B5518" s="508"/>
      <c r="C5518" s="508"/>
      <c r="D5518" s="444" t="s">
        <v>6778</v>
      </c>
      <c r="E5518" s="508"/>
      <c r="F5518" s="508"/>
    </row>
    <row r="5519" spans="1:6" x14ac:dyDescent="0.25">
      <c r="A5519" s="508"/>
      <c r="B5519" s="508"/>
      <c r="C5519" s="508"/>
      <c r="D5519" s="444" t="s">
        <v>6778</v>
      </c>
      <c r="E5519" s="508"/>
      <c r="F5519" s="508"/>
    </row>
    <row r="5520" spans="1:6" x14ac:dyDescent="0.25">
      <c r="A5520" s="508"/>
      <c r="B5520" s="508"/>
      <c r="C5520" s="508"/>
      <c r="D5520" s="444" t="s">
        <v>6778</v>
      </c>
      <c r="E5520" s="508"/>
      <c r="F5520" s="508"/>
    </row>
    <row r="5521" spans="1:6" x14ac:dyDescent="0.25">
      <c r="A5521" s="508"/>
      <c r="B5521" s="508"/>
      <c r="C5521" s="508"/>
      <c r="D5521" s="444" t="s">
        <v>6778</v>
      </c>
      <c r="E5521" s="508"/>
      <c r="F5521" s="508"/>
    </row>
    <row r="5522" spans="1:6" x14ac:dyDescent="0.25">
      <c r="A5522" s="508"/>
      <c r="B5522" s="508"/>
      <c r="C5522" s="508"/>
      <c r="D5522" s="444" t="s">
        <v>6778</v>
      </c>
      <c r="E5522" s="508"/>
      <c r="F5522" s="508"/>
    </row>
    <row r="5523" spans="1:6" x14ac:dyDescent="0.25">
      <c r="A5523" s="508"/>
      <c r="B5523" s="508"/>
      <c r="C5523" s="508"/>
      <c r="D5523" s="444" t="s">
        <v>6778</v>
      </c>
      <c r="E5523" s="508"/>
      <c r="F5523" s="508"/>
    </row>
    <row r="5524" spans="1:6" x14ac:dyDescent="0.25">
      <c r="A5524" s="508"/>
      <c r="B5524" s="508"/>
      <c r="C5524" s="508"/>
      <c r="D5524" s="444" t="s">
        <v>6778</v>
      </c>
      <c r="E5524" s="508"/>
      <c r="F5524" s="508"/>
    </row>
    <row r="5525" spans="1:6" x14ac:dyDescent="0.25">
      <c r="A5525" s="508"/>
      <c r="B5525" s="508"/>
      <c r="C5525" s="508"/>
      <c r="D5525" s="444" t="s">
        <v>6778</v>
      </c>
      <c r="E5525" s="508"/>
      <c r="F5525" s="508"/>
    </row>
    <row r="5526" spans="1:6" x14ac:dyDescent="0.25">
      <c r="A5526" s="508"/>
      <c r="B5526" s="508"/>
      <c r="C5526" s="508"/>
      <c r="D5526" s="444" t="s">
        <v>6778</v>
      </c>
      <c r="E5526" s="508"/>
      <c r="F5526" s="508"/>
    </row>
    <row r="5527" spans="1:6" x14ac:dyDescent="0.25">
      <c r="A5527" s="508"/>
      <c r="B5527" s="508"/>
      <c r="C5527" s="508"/>
      <c r="D5527" s="444" t="s">
        <v>6778</v>
      </c>
      <c r="E5527" s="508"/>
      <c r="F5527" s="508"/>
    </row>
    <row r="5528" spans="1:6" x14ac:dyDescent="0.25">
      <c r="A5528" s="508"/>
      <c r="B5528" s="508"/>
      <c r="C5528" s="508"/>
      <c r="D5528" s="444" t="s">
        <v>6778</v>
      </c>
      <c r="E5528" s="508"/>
      <c r="F5528" s="508"/>
    </row>
    <row r="5529" spans="1:6" x14ac:dyDescent="0.25">
      <c r="A5529" s="508"/>
      <c r="B5529" s="508"/>
      <c r="C5529" s="508"/>
      <c r="D5529" s="444" t="s">
        <v>6778</v>
      </c>
      <c r="E5529" s="508"/>
      <c r="F5529" s="508"/>
    </row>
    <row r="5530" spans="1:6" x14ac:dyDescent="0.25">
      <c r="A5530" s="508"/>
      <c r="B5530" s="508"/>
      <c r="C5530" s="508"/>
      <c r="D5530" s="444" t="s">
        <v>6778</v>
      </c>
      <c r="E5530" s="508"/>
      <c r="F5530" s="508"/>
    </row>
    <row r="5531" spans="1:6" x14ac:dyDescent="0.25">
      <c r="A5531" s="508"/>
      <c r="B5531" s="508"/>
      <c r="C5531" s="508"/>
      <c r="D5531" s="444" t="s">
        <v>6778</v>
      </c>
      <c r="E5531" s="508"/>
      <c r="F5531" s="508"/>
    </row>
    <row r="5532" spans="1:6" x14ac:dyDescent="0.25">
      <c r="A5532" s="508"/>
      <c r="B5532" s="508"/>
      <c r="C5532" s="508"/>
      <c r="D5532" s="444" t="s">
        <v>6778</v>
      </c>
      <c r="E5532" s="508"/>
      <c r="F5532" s="508"/>
    </row>
    <row r="5533" spans="1:6" x14ac:dyDescent="0.25">
      <c r="A5533" s="508"/>
      <c r="B5533" s="508"/>
      <c r="C5533" s="508"/>
      <c r="D5533" s="444" t="s">
        <v>6778</v>
      </c>
      <c r="E5533" s="508"/>
      <c r="F5533" s="508"/>
    </row>
    <row r="5534" spans="1:6" x14ac:dyDescent="0.25">
      <c r="A5534" s="508"/>
      <c r="B5534" s="508"/>
      <c r="C5534" s="508"/>
      <c r="D5534" s="444" t="s">
        <v>6778</v>
      </c>
      <c r="E5534" s="508"/>
      <c r="F5534" s="508"/>
    </row>
    <row r="5535" spans="1:6" x14ac:dyDescent="0.25">
      <c r="A5535" s="508"/>
      <c r="B5535" s="508"/>
      <c r="C5535" s="508"/>
      <c r="D5535" s="444" t="s">
        <v>6778</v>
      </c>
      <c r="E5535" s="508"/>
      <c r="F5535" s="508"/>
    </row>
    <row r="5536" spans="1:6" x14ac:dyDescent="0.25">
      <c r="A5536" s="508"/>
      <c r="B5536" s="508"/>
      <c r="C5536" s="508"/>
      <c r="D5536" s="444" t="s">
        <v>6778</v>
      </c>
      <c r="E5536" s="508"/>
      <c r="F5536" s="508"/>
    </row>
    <row r="5537" spans="1:6" x14ac:dyDescent="0.25">
      <c r="A5537" s="508"/>
      <c r="B5537" s="508"/>
      <c r="C5537" s="508"/>
      <c r="D5537" s="444" t="s">
        <v>6778</v>
      </c>
      <c r="E5537" s="508"/>
      <c r="F5537" s="508"/>
    </row>
    <row r="5538" spans="1:6" x14ac:dyDescent="0.25">
      <c r="A5538" s="508"/>
      <c r="B5538" s="508"/>
      <c r="C5538" s="508"/>
      <c r="D5538" s="444" t="s">
        <v>6778</v>
      </c>
      <c r="E5538" s="508"/>
      <c r="F5538" s="508"/>
    </row>
    <row r="5539" spans="1:6" x14ac:dyDescent="0.25">
      <c r="A5539" s="508"/>
      <c r="B5539" s="508"/>
      <c r="C5539" s="508"/>
      <c r="D5539" s="444" t="s">
        <v>6778</v>
      </c>
      <c r="E5539" s="508"/>
      <c r="F5539" s="508"/>
    </row>
    <row r="5540" spans="1:6" x14ac:dyDescent="0.25">
      <c r="A5540" s="508"/>
      <c r="B5540" s="508"/>
      <c r="C5540" s="508"/>
      <c r="D5540" s="444" t="s">
        <v>6778</v>
      </c>
      <c r="E5540" s="508"/>
      <c r="F5540" s="508"/>
    </row>
    <row r="5541" spans="1:6" x14ac:dyDescent="0.25">
      <c r="A5541" s="508"/>
      <c r="B5541" s="508"/>
      <c r="C5541" s="508"/>
      <c r="D5541" s="444" t="s">
        <v>6778</v>
      </c>
      <c r="E5541" s="508"/>
      <c r="F5541" s="508"/>
    </row>
    <row r="5542" spans="1:6" x14ac:dyDescent="0.25">
      <c r="A5542" s="508"/>
      <c r="B5542" s="508"/>
      <c r="C5542" s="508"/>
      <c r="D5542" s="444" t="s">
        <v>6778</v>
      </c>
      <c r="E5542" s="508"/>
      <c r="F5542" s="508"/>
    </row>
    <row r="5543" spans="1:6" x14ac:dyDescent="0.25">
      <c r="A5543" s="508"/>
      <c r="B5543" s="508"/>
      <c r="C5543" s="508"/>
      <c r="D5543" s="444" t="s">
        <v>6778</v>
      </c>
      <c r="E5543" s="508"/>
      <c r="F5543" s="508"/>
    </row>
    <row r="5544" spans="1:6" x14ac:dyDescent="0.25">
      <c r="A5544" s="508"/>
      <c r="B5544" s="508"/>
      <c r="C5544" s="508"/>
      <c r="D5544" s="444" t="s">
        <v>6778</v>
      </c>
      <c r="E5544" s="508"/>
      <c r="F5544" s="508"/>
    </row>
    <row r="5545" spans="1:6" x14ac:dyDescent="0.25">
      <c r="A5545" s="508"/>
      <c r="B5545" s="508"/>
      <c r="C5545" s="508"/>
      <c r="D5545" s="444" t="s">
        <v>6778</v>
      </c>
      <c r="E5545" s="508"/>
      <c r="F5545" s="508"/>
    </row>
    <row r="5546" spans="1:6" x14ac:dyDescent="0.25">
      <c r="A5546" s="508"/>
      <c r="B5546" s="508"/>
      <c r="C5546" s="508"/>
      <c r="D5546" s="444" t="s">
        <v>6778</v>
      </c>
      <c r="E5546" s="508"/>
      <c r="F5546" s="508"/>
    </row>
    <row r="5547" spans="1:6" x14ac:dyDescent="0.25">
      <c r="A5547" s="508"/>
      <c r="B5547" s="508"/>
      <c r="C5547" s="508"/>
      <c r="D5547" s="444" t="s">
        <v>6778</v>
      </c>
      <c r="E5547" s="508"/>
      <c r="F5547" s="508"/>
    </row>
    <row r="5548" spans="1:6" x14ac:dyDescent="0.25">
      <c r="A5548" s="508"/>
      <c r="B5548" s="508"/>
      <c r="C5548" s="508"/>
      <c r="D5548" s="444" t="s">
        <v>6778</v>
      </c>
      <c r="E5548" s="508"/>
      <c r="F5548" s="508"/>
    </row>
    <row r="5549" spans="1:6" x14ac:dyDescent="0.25">
      <c r="A5549" s="508"/>
      <c r="B5549" s="508"/>
      <c r="C5549" s="508"/>
      <c r="D5549" s="444" t="s">
        <v>6778</v>
      </c>
      <c r="E5549" s="508"/>
      <c r="F5549" s="508"/>
    </row>
    <row r="5550" spans="1:6" x14ac:dyDescent="0.25">
      <c r="A5550" s="508"/>
      <c r="B5550" s="508"/>
      <c r="C5550" s="508"/>
      <c r="D5550" s="444" t="s">
        <v>6778</v>
      </c>
      <c r="E5550" s="508"/>
      <c r="F5550" s="508"/>
    </row>
    <row r="5551" spans="1:6" x14ac:dyDescent="0.25">
      <c r="A5551" s="508"/>
      <c r="B5551" s="508"/>
      <c r="C5551" s="508"/>
      <c r="D5551" s="444" t="s">
        <v>6778</v>
      </c>
      <c r="E5551" s="508"/>
      <c r="F5551" s="508"/>
    </row>
    <row r="5552" spans="1:6" x14ac:dyDescent="0.25">
      <c r="A5552" s="508"/>
      <c r="B5552" s="508"/>
      <c r="C5552" s="508"/>
      <c r="D5552" s="444" t="s">
        <v>6778</v>
      </c>
      <c r="E5552" s="508"/>
      <c r="F5552" s="508"/>
    </row>
    <row r="5553" spans="1:6" x14ac:dyDescent="0.25">
      <c r="A5553" s="508"/>
      <c r="B5553" s="508"/>
      <c r="C5553" s="508"/>
      <c r="D5553" s="444" t="s">
        <v>6778</v>
      </c>
      <c r="E5553" s="508"/>
      <c r="F5553" s="508"/>
    </row>
    <row r="5554" spans="1:6" x14ac:dyDescent="0.25">
      <c r="A5554" s="508"/>
      <c r="B5554" s="508"/>
      <c r="C5554" s="508"/>
      <c r="D5554" s="444" t="s">
        <v>6778</v>
      </c>
      <c r="E5554" s="508"/>
      <c r="F5554" s="508"/>
    </row>
    <row r="5555" spans="1:6" x14ac:dyDescent="0.25">
      <c r="A5555" s="508"/>
      <c r="B5555" s="508"/>
      <c r="C5555" s="508"/>
      <c r="D5555" s="444" t="s">
        <v>6778</v>
      </c>
      <c r="E5555" s="508"/>
      <c r="F5555" s="508"/>
    </row>
    <row r="5556" spans="1:6" x14ac:dyDescent="0.25">
      <c r="A5556" s="508"/>
      <c r="B5556" s="508"/>
      <c r="C5556" s="508"/>
      <c r="D5556" s="444" t="s">
        <v>6778</v>
      </c>
      <c r="E5556" s="508"/>
      <c r="F5556" s="508"/>
    </row>
    <row r="5557" spans="1:6" x14ac:dyDescent="0.25">
      <c r="A5557" s="508"/>
      <c r="B5557" s="508"/>
      <c r="C5557" s="508"/>
      <c r="D5557" s="444" t="s">
        <v>6778</v>
      </c>
      <c r="E5557" s="508"/>
      <c r="F5557" s="508"/>
    </row>
    <row r="5558" spans="1:6" x14ac:dyDescent="0.25">
      <c r="A5558" s="508"/>
      <c r="B5558" s="508"/>
      <c r="C5558" s="508"/>
      <c r="D5558" s="444" t="s">
        <v>6778</v>
      </c>
      <c r="E5558" s="508"/>
      <c r="F5558" s="508"/>
    </row>
    <row r="5559" spans="1:6" x14ac:dyDescent="0.25">
      <c r="A5559" s="508"/>
      <c r="B5559" s="508"/>
      <c r="C5559" s="508"/>
      <c r="D5559" s="444" t="s">
        <v>6778</v>
      </c>
      <c r="E5559" s="508"/>
      <c r="F5559" s="508"/>
    </row>
    <row r="5560" spans="1:6" x14ac:dyDescent="0.25">
      <c r="A5560" s="508"/>
      <c r="B5560" s="508"/>
      <c r="C5560" s="508"/>
      <c r="D5560" s="444" t="s">
        <v>6778</v>
      </c>
      <c r="E5560" s="508"/>
      <c r="F5560" s="508"/>
    </row>
    <row r="5561" spans="1:6" x14ac:dyDescent="0.25">
      <c r="A5561" s="508"/>
      <c r="B5561" s="508"/>
      <c r="C5561" s="508"/>
      <c r="D5561" s="444" t="s">
        <v>6778</v>
      </c>
      <c r="E5561" s="508"/>
      <c r="F5561" s="508"/>
    </row>
    <row r="5562" spans="1:6" x14ac:dyDescent="0.25">
      <c r="A5562" s="508"/>
      <c r="B5562" s="508"/>
      <c r="C5562" s="508"/>
      <c r="D5562" s="444" t="s">
        <v>6778</v>
      </c>
      <c r="E5562" s="508"/>
      <c r="F5562" s="508"/>
    </row>
    <row r="5563" spans="1:6" x14ac:dyDescent="0.25">
      <c r="A5563" s="508"/>
      <c r="B5563" s="508"/>
      <c r="C5563" s="508"/>
      <c r="D5563" s="444" t="s">
        <v>6778</v>
      </c>
      <c r="E5563" s="508"/>
      <c r="F5563" s="508"/>
    </row>
    <row r="5564" spans="1:6" x14ac:dyDescent="0.25">
      <c r="A5564" s="508"/>
      <c r="B5564" s="508"/>
      <c r="C5564" s="508"/>
      <c r="D5564" s="444" t="s">
        <v>6778</v>
      </c>
      <c r="E5564" s="508"/>
      <c r="F5564" s="508"/>
    </row>
    <row r="5565" spans="1:6" x14ac:dyDescent="0.25">
      <c r="A5565" s="508"/>
      <c r="B5565" s="508"/>
      <c r="C5565" s="508"/>
      <c r="D5565" s="444" t="s">
        <v>6778</v>
      </c>
      <c r="E5565" s="508"/>
      <c r="F5565" s="508"/>
    </row>
    <row r="5566" spans="1:6" x14ac:dyDescent="0.25">
      <c r="A5566" s="508"/>
      <c r="B5566" s="508"/>
      <c r="C5566" s="508"/>
      <c r="D5566" s="444" t="s">
        <v>6778</v>
      </c>
      <c r="E5566" s="508"/>
      <c r="F5566" s="508"/>
    </row>
    <row r="5567" spans="1:6" x14ac:dyDescent="0.25">
      <c r="A5567" s="508"/>
      <c r="B5567" s="508"/>
      <c r="C5567" s="508"/>
      <c r="D5567" s="444" t="s">
        <v>6778</v>
      </c>
      <c r="E5567" s="508"/>
      <c r="F5567" s="508"/>
    </row>
    <row r="5568" spans="1:6" x14ac:dyDescent="0.25">
      <c r="A5568" s="508"/>
      <c r="B5568" s="508"/>
      <c r="C5568" s="508"/>
      <c r="D5568" s="444" t="s">
        <v>6778</v>
      </c>
      <c r="E5568" s="508"/>
      <c r="F5568" s="508"/>
    </row>
    <row r="5569" spans="1:6" x14ac:dyDescent="0.25">
      <c r="A5569" s="508"/>
      <c r="B5569" s="508"/>
      <c r="C5569" s="508"/>
      <c r="D5569" s="444" t="s">
        <v>6778</v>
      </c>
      <c r="E5569" s="508"/>
      <c r="F5569" s="508"/>
    </row>
    <row r="5570" spans="1:6" x14ac:dyDescent="0.25">
      <c r="A5570" s="508"/>
      <c r="B5570" s="508"/>
      <c r="C5570" s="508"/>
      <c r="D5570" s="444" t="s">
        <v>6778</v>
      </c>
      <c r="E5570" s="508"/>
      <c r="F5570" s="508"/>
    </row>
    <row r="5571" spans="1:6" x14ac:dyDescent="0.25">
      <c r="A5571" s="508"/>
      <c r="B5571" s="508"/>
      <c r="C5571" s="508"/>
      <c r="D5571" s="444" t="s">
        <v>6778</v>
      </c>
      <c r="E5571" s="508"/>
      <c r="F5571" s="508"/>
    </row>
    <row r="5572" spans="1:6" x14ac:dyDescent="0.25">
      <c r="A5572" s="508"/>
      <c r="B5572" s="508"/>
      <c r="C5572" s="508"/>
      <c r="D5572" s="444" t="s">
        <v>6778</v>
      </c>
      <c r="E5572" s="508"/>
      <c r="F5572" s="508"/>
    </row>
    <row r="5573" spans="1:6" x14ac:dyDescent="0.25">
      <c r="A5573" s="508"/>
      <c r="B5573" s="508"/>
      <c r="C5573" s="508"/>
      <c r="D5573" s="444" t="s">
        <v>6778</v>
      </c>
      <c r="E5573" s="508"/>
      <c r="F5573" s="508"/>
    </row>
    <row r="5574" spans="1:6" x14ac:dyDescent="0.25">
      <c r="A5574" s="508"/>
      <c r="B5574" s="508"/>
      <c r="C5574" s="508"/>
      <c r="D5574" s="444" t="s">
        <v>6778</v>
      </c>
      <c r="E5574" s="508"/>
      <c r="F5574" s="508"/>
    </row>
    <row r="5575" spans="1:6" x14ac:dyDescent="0.25">
      <c r="A5575" s="508"/>
      <c r="B5575" s="508"/>
      <c r="C5575" s="508"/>
      <c r="D5575" s="444" t="s">
        <v>6778</v>
      </c>
      <c r="E5575" s="508"/>
      <c r="F5575" s="508"/>
    </row>
    <row r="5576" spans="1:6" x14ac:dyDescent="0.25">
      <c r="A5576" s="508"/>
      <c r="B5576" s="508"/>
      <c r="C5576" s="508"/>
      <c r="D5576" s="444" t="s">
        <v>6778</v>
      </c>
      <c r="E5576" s="508"/>
      <c r="F5576" s="508"/>
    </row>
    <row r="5577" spans="1:6" x14ac:dyDescent="0.25">
      <c r="A5577" s="508"/>
      <c r="B5577" s="508"/>
      <c r="C5577" s="508"/>
      <c r="D5577" s="444" t="s">
        <v>6778</v>
      </c>
      <c r="E5577" s="508"/>
      <c r="F5577" s="508"/>
    </row>
    <row r="5578" spans="1:6" x14ac:dyDescent="0.25">
      <c r="A5578" s="508"/>
      <c r="B5578" s="508"/>
      <c r="C5578" s="508"/>
      <c r="D5578" s="444" t="s">
        <v>6778</v>
      </c>
      <c r="E5578" s="508"/>
      <c r="F5578" s="508"/>
    </row>
    <row r="5579" spans="1:6" x14ac:dyDescent="0.25">
      <c r="A5579" s="508"/>
      <c r="B5579" s="508"/>
      <c r="C5579" s="508"/>
      <c r="D5579" s="444" t="s">
        <v>6778</v>
      </c>
      <c r="E5579" s="508"/>
      <c r="F5579" s="508"/>
    </row>
    <row r="5580" spans="1:6" x14ac:dyDescent="0.25">
      <c r="A5580" s="508"/>
      <c r="B5580" s="508"/>
      <c r="C5580" s="508"/>
      <c r="D5580" s="444" t="s">
        <v>6778</v>
      </c>
      <c r="E5580" s="508"/>
      <c r="F5580" s="508"/>
    </row>
    <row r="5581" spans="1:6" x14ac:dyDescent="0.25">
      <c r="A5581" s="508"/>
      <c r="B5581" s="508"/>
      <c r="C5581" s="508"/>
      <c r="D5581" s="444" t="s">
        <v>6778</v>
      </c>
      <c r="E5581" s="508"/>
      <c r="F5581" s="508"/>
    </row>
    <row r="5582" spans="1:6" x14ac:dyDescent="0.25">
      <c r="A5582" s="508"/>
      <c r="B5582" s="508"/>
      <c r="C5582" s="508"/>
      <c r="D5582" s="444" t="s">
        <v>6778</v>
      </c>
      <c r="E5582" s="508"/>
      <c r="F5582" s="508"/>
    </row>
    <row r="5583" spans="1:6" x14ac:dyDescent="0.25">
      <c r="A5583" s="508"/>
      <c r="B5583" s="508"/>
      <c r="C5583" s="508"/>
      <c r="D5583" s="444" t="s">
        <v>6778</v>
      </c>
      <c r="E5583" s="508"/>
      <c r="F5583" s="508"/>
    </row>
    <row r="5584" spans="1:6" x14ac:dyDescent="0.25">
      <c r="A5584" s="508"/>
      <c r="B5584" s="508"/>
      <c r="C5584" s="508"/>
      <c r="D5584" s="444" t="s">
        <v>6778</v>
      </c>
      <c r="E5584" s="508"/>
      <c r="F5584" s="508"/>
    </row>
    <row r="5585" spans="1:6" x14ac:dyDescent="0.25">
      <c r="A5585" s="508"/>
      <c r="B5585" s="508"/>
      <c r="C5585" s="508"/>
      <c r="D5585" s="444" t="s">
        <v>6778</v>
      </c>
      <c r="E5585" s="508"/>
      <c r="F5585" s="508"/>
    </row>
    <row r="5586" spans="1:6" x14ac:dyDescent="0.25">
      <c r="A5586" s="508"/>
      <c r="B5586" s="508"/>
      <c r="C5586" s="508"/>
      <c r="D5586" s="444" t="s">
        <v>6778</v>
      </c>
      <c r="E5586" s="508"/>
      <c r="F5586" s="508"/>
    </row>
    <row r="5587" spans="1:6" x14ac:dyDescent="0.25">
      <c r="A5587" s="508"/>
      <c r="B5587" s="508"/>
      <c r="C5587" s="508"/>
      <c r="D5587" s="444" t="s">
        <v>6778</v>
      </c>
      <c r="E5587" s="508"/>
      <c r="F5587" s="508"/>
    </row>
    <row r="5588" spans="1:6" x14ac:dyDescent="0.25">
      <c r="A5588" s="508"/>
      <c r="B5588" s="508"/>
      <c r="C5588" s="508"/>
      <c r="D5588" s="444" t="s">
        <v>6778</v>
      </c>
      <c r="E5588" s="508"/>
      <c r="F5588" s="508"/>
    </row>
    <row r="5589" spans="1:6" x14ac:dyDescent="0.25">
      <c r="A5589" s="508"/>
      <c r="B5589" s="508"/>
      <c r="C5589" s="508"/>
      <c r="D5589" s="444" t="s">
        <v>6778</v>
      </c>
      <c r="E5589" s="508"/>
      <c r="F5589" s="508"/>
    </row>
    <row r="5590" spans="1:6" x14ac:dyDescent="0.25">
      <c r="A5590" s="508"/>
      <c r="B5590" s="508"/>
      <c r="C5590" s="508"/>
      <c r="D5590" s="444" t="s">
        <v>6778</v>
      </c>
      <c r="E5590" s="508"/>
      <c r="F5590" s="508"/>
    </row>
    <row r="5591" spans="1:6" x14ac:dyDescent="0.25">
      <c r="A5591" s="508"/>
      <c r="B5591" s="508"/>
      <c r="C5591" s="508"/>
      <c r="D5591" s="444" t="s">
        <v>6778</v>
      </c>
      <c r="E5591" s="508"/>
      <c r="F5591" s="508"/>
    </row>
    <row r="5592" spans="1:6" x14ac:dyDescent="0.25">
      <c r="A5592" s="508"/>
      <c r="B5592" s="508"/>
      <c r="C5592" s="508"/>
      <c r="D5592" s="444" t="s">
        <v>6778</v>
      </c>
      <c r="E5592" s="508"/>
      <c r="F5592" s="508"/>
    </row>
    <row r="5593" spans="1:6" x14ac:dyDescent="0.25">
      <c r="A5593" s="508"/>
      <c r="B5593" s="508"/>
      <c r="C5593" s="508"/>
      <c r="D5593" s="444" t="s">
        <v>6778</v>
      </c>
      <c r="E5593" s="508"/>
      <c r="F5593" s="508"/>
    </row>
    <row r="5594" spans="1:6" x14ac:dyDescent="0.25">
      <c r="A5594" s="508"/>
      <c r="B5594" s="508"/>
      <c r="C5594" s="508"/>
      <c r="D5594" s="444" t="s">
        <v>6778</v>
      </c>
      <c r="E5594" s="508"/>
      <c r="F5594" s="508"/>
    </row>
    <row r="5595" spans="1:6" x14ac:dyDescent="0.25">
      <c r="A5595" s="508"/>
      <c r="B5595" s="508"/>
      <c r="C5595" s="508"/>
      <c r="D5595" s="444" t="s">
        <v>6778</v>
      </c>
      <c r="E5595" s="508"/>
      <c r="F5595" s="508"/>
    </row>
    <row r="5596" spans="1:6" x14ac:dyDescent="0.25">
      <c r="A5596" s="508"/>
      <c r="B5596" s="508"/>
      <c r="C5596" s="508"/>
      <c r="D5596" s="444" t="s">
        <v>6778</v>
      </c>
      <c r="E5596" s="508"/>
      <c r="F5596" s="508"/>
    </row>
    <row r="5597" spans="1:6" x14ac:dyDescent="0.25">
      <c r="A5597" s="508"/>
      <c r="B5597" s="508"/>
      <c r="C5597" s="508"/>
      <c r="D5597" s="444" t="s">
        <v>6778</v>
      </c>
      <c r="E5597" s="508"/>
      <c r="F5597" s="508"/>
    </row>
    <row r="5598" spans="1:6" x14ac:dyDescent="0.25">
      <c r="A5598" s="508"/>
      <c r="B5598" s="508"/>
      <c r="C5598" s="508"/>
      <c r="D5598" s="444" t="s">
        <v>6778</v>
      </c>
      <c r="E5598" s="508"/>
      <c r="F5598" s="508"/>
    </row>
    <row r="5599" spans="1:6" x14ac:dyDescent="0.25">
      <c r="A5599" s="508"/>
      <c r="B5599" s="508"/>
      <c r="C5599" s="508"/>
      <c r="D5599" s="444" t="s">
        <v>6778</v>
      </c>
      <c r="E5599" s="508"/>
      <c r="F5599" s="508"/>
    </row>
    <row r="5600" spans="1:6" x14ac:dyDescent="0.25">
      <c r="A5600" s="508"/>
      <c r="B5600" s="508"/>
      <c r="C5600" s="508"/>
      <c r="D5600" s="444" t="s">
        <v>6778</v>
      </c>
      <c r="E5600" s="508"/>
      <c r="F5600" s="508"/>
    </row>
    <row r="5601" spans="1:6" x14ac:dyDescent="0.25">
      <c r="A5601" s="508"/>
      <c r="B5601" s="508"/>
      <c r="C5601" s="508"/>
      <c r="D5601" s="444" t="s">
        <v>6778</v>
      </c>
      <c r="E5601" s="508"/>
      <c r="F5601" s="508"/>
    </row>
    <row r="5602" spans="1:6" x14ac:dyDescent="0.25">
      <c r="A5602" s="508"/>
      <c r="B5602" s="508"/>
      <c r="C5602" s="508"/>
      <c r="D5602" s="444" t="s">
        <v>6778</v>
      </c>
      <c r="E5602" s="508"/>
      <c r="F5602" s="508"/>
    </row>
    <row r="5603" spans="1:6" x14ac:dyDescent="0.25">
      <c r="A5603" s="508"/>
      <c r="B5603" s="508"/>
      <c r="C5603" s="508"/>
      <c r="D5603" s="444" t="s">
        <v>6778</v>
      </c>
      <c r="E5603" s="508"/>
      <c r="F5603" s="508"/>
    </row>
    <row r="5604" spans="1:6" x14ac:dyDescent="0.25">
      <c r="A5604" s="508"/>
      <c r="B5604" s="508"/>
      <c r="C5604" s="508"/>
      <c r="D5604" s="444" t="s">
        <v>6778</v>
      </c>
      <c r="E5604" s="508"/>
      <c r="F5604" s="508"/>
    </row>
    <row r="5605" spans="1:6" x14ac:dyDescent="0.25">
      <c r="A5605" s="508"/>
      <c r="B5605" s="508"/>
      <c r="C5605" s="508"/>
      <c r="D5605" s="444" t="s">
        <v>6778</v>
      </c>
      <c r="E5605" s="508"/>
      <c r="F5605" s="508"/>
    </row>
    <row r="5606" spans="1:6" x14ac:dyDescent="0.25">
      <c r="A5606" s="508"/>
      <c r="B5606" s="508"/>
      <c r="C5606" s="508"/>
      <c r="D5606" s="444" t="s">
        <v>6778</v>
      </c>
      <c r="E5606" s="508"/>
      <c r="F5606" s="508"/>
    </row>
    <row r="5607" spans="1:6" x14ac:dyDescent="0.25">
      <c r="A5607" s="508"/>
      <c r="B5607" s="508"/>
      <c r="C5607" s="508"/>
      <c r="D5607" s="444" t="s">
        <v>6778</v>
      </c>
      <c r="E5607" s="508"/>
      <c r="F5607" s="508"/>
    </row>
    <row r="5608" spans="1:6" x14ac:dyDescent="0.25">
      <c r="A5608" s="508"/>
      <c r="B5608" s="508"/>
      <c r="C5608" s="508"/>
      <c r="D5608" s="444" t="s">
        <v>6778</v>
      </c>
      <c r="E5608" s="508"/>
      <c r="F5608" s="508"/>
    </row>
    <row r="5609" spans="1:6" x14ac:dyDescent="0.25">
      <c r="A5609" s="508"/>
      <c r="B5609" s="508"/>
      <c r="C5609" s="508"/>
      <c r="D5609" s="444" t="s">
        <v>6778</v>
      </c>
      <c r="E5609" s="508"/>
      <c r="F5609" s="508"/>
    </row>
    <row r="5610" spans="1:6" x14ac:dyDescent="0.25">
      <c r="A5610" s="508"/>
      <c r="B5610" s="508"/>
      <c r="C5610" s="508"/>
      <c r="D5610" s="444" t="s">
        <v>6778</v>
      </c>
      <c r="E5610" s="508"/>
      <c r="F5610" s="508"/>
    </row>
    <row r="5611" spans="1:6" x14ac:dyDescent="0.25">
      <c r="A5611" s="508"/>
      <c r="B5611" s="508"/>
      <c r="C5611" s="508"/>
      <c r="D5611" s="444" t="s">
        <v>6778</v>
      </c>
      <c r="E5611" s="508"/>
      <c r="F5611" s="508"/>
    </row>
    <row r="5612" spans="1:6" x14ac:dyDescent="0.25">
      <c r="A5612" s="508"/>
      <c r="B5612" s="508"/>
      <c r="C5612" s="508"/>
      <c r="D5612" s="444" t="s">
        <v>6778</v>
      </c>
      <c r="E5612" s="508"/>
      <c r="F5612" s="508"/>
    </row>
    <row r="5613" spans="1:6" x14ac:dyDescent="0.25">
      <c r="A5613" s="508"/>
      <c r="B5613" s="508"/>
      <c r="C5613" s="508"/>
      <c r="D5613" s="444" t="s">
        <v>6778</v>
      </c>
      <c r="E5613" s="508"/>
      <c r="F5613" s="508"/>
    </row>
    <row r="5614" spans="1:6" x14ac:dyDescent="0.25">
      <c r="A5614" s="508"/>
      <c r="B5614" s="508"/>
      <c r="C5614" s="508"/>
      <c r="D5614" s="444" t="s">
        <v>6778</v>
      </c>
      <c r="E5614" s="508"/>
      <c r="F5614" s="508"/>
    </row>
    <row r="5615" spans="1:6" x14ac:dyDescent="0.25">
      <c r="A5615" s="508"/>
      <c r="B5615" s="508"/>
      <c r="C5615" s="508"/>
      <c r="D5615" s="444" t="s">
        <v>6778</v>
      </c>
      <c r="E5615" s="508"/>
      <c r="F5615" s="508"/>
    </row>
    <row r="5616" spans="1:6" x14ac:dyDescent="0.25">
      <c r="A5616" s="508"/>
      <c r="B5616" s="508"/>
      <c r="C5616" s="508"/>
      <c r="D5616" s="444" t="s">
        <v>6778</v>
      </c>
      <c r="E5616" s="508"/>
      <c r="F5616" s="508"/>
    </row>
    <row r="5617" spans="1:6" x14ac:dyDescent="0.25">
      <c r="A5617" s="508"/>
      <c r="B5617" s="508"/>
      <c r="C5617" s="508"/>
      <c r="D5617" s="444" t="s">
        <v>6778</v>
      </c>
      <c r="E5617" s="508"/>
      <c r="F5617" s="508"/>
    </row>
    <row r="5618" spans="1:6" x14ac:dyDescent="0.25">
      <c r="A5618" s="508"/>
      <c r="B5618" s="508"/>
      <c r="C5618" s="508"/>
      <c r="D5618" s="444" t="s">
        <v>6778</v>
      </c>
      <c r="E5618" s="508"/>
      <c r="F5618" s="508"/>
    </row>
    <row r="5619" spans="1:6" x14ac:dyDescent="0.25">
      <c r="A5619" s="508"/>
      <c r="B5619" s="508"/>
      <c r="C5619" s="508"/>
      <c r="D5619" s="444" t="s">
        <v>6778</v>
      </c>
      <c r="E5619" s="508"/>
      <c r="F5619" s="508"/>
    </row>
    <row r="5620" spans="1:6" x14ac:dyDescent="0.25">
      <c r="A5620" s="508"/>
      <c r="B5620" s="508"/>
      <c r="C5620" s="508"/>
      <c r="D5620" s="444" t="s">
        <v>6778</v>
      </c>
      <c r="E5620" s="508"/>
      <c r="F5620" s="508"/>
    </row>
    <row r="5621" spans="1:6" x14ac:dyDescent="0.25">
      <c r="A5621" s="508"/>
      <c r="B5621" s="508"/>
      <c r="C5621" s="508"/>
      <c r="D5621" s="444" t="s">
        <v>6778</v>
      </c>
      <c r="E5621" s="508"/>
      <c r="F5621" s="508"/>
    </row>
    <row r="5622" spans="1:6" x14ac:dyDescent="0.25">
      <c r="A5622" s="508"/>
      <c r="B5622" s="508"/>
      <c r="C5622" s="508"/>
      <c r="D5622" s="444" t="s">
        <v>6778</v>
      </c>
      <c r="E5622" s="508"/>
      <c r="F5622" s="508"/>
    </row>
    <row r="5623" spans="1:6" x14ac:dyDescent="0.25">
      <c r="A5623" s="508"/>
      <c r="B5623" s="508"/>
      <c r="C5623" s="508"/>
      <c r="D5623" s="444" t="s">
        <v>6778</v>
      </c>
      <c r="E5623" s="508"/>
      <c r="F5623" s="508"/>
    </row>
    <row r="5624" spans="1:6" x14ac:dyDescent="0.25">
      <c r="A5624" s="508"/>
      <c r="B5624" s="508"/>
      <c r="C5624" s="508"/>
      <c r="D5624" s="444" t="s">
        <v>6778</v>
      </c>
      <c r="E5624" s="508"/>
      <c r="F5624" s="508"/>
    </row>
    <row r="5625" spans="1:6" x14ac:dyDescent="0.25">
      <c r="A5625" s="508"/>
      <c r="B5625" s="508"/>
      <c r="C5625" s="508"/>
      <c r="D5625" s="444" t="s">
        <v>6778</v>
      </c>
      <c r="E5625" s="508"/>
      <c r="F5625" s="508"/>
    </row>
    <row r="5626" spans="1:6" x14ac:dyDescent="0.25">
      <c r="A5626" s="508"/>
      <c r="B5626" s="508"/>
      <c r="C5626" s="508"/>
      <c r="D5626" s="444" t="s">
        <v>6778</v>
      </c>
      <c r="E5626" s="508"/>
      <c r="F5626" s="508"/>
    </row>
    <row r="5627" spans="1:6" x14ac:dyDescent="0.25">
      <c r="A5627" s="508"/>
      <c r="B5627" s="508"/>
      <c r="C5627" s="508"/>
      <c r="D5627" s="444" t="s">
        <v>6778</v>
      </c>
      <c r="E5627" s="508"/>
      <c r="F5627" s="508"/>
    </row>
    <row r="5628" spans="1:6" x14ac:dyDescent="0.25">
      <c r="A5628" s="508"/>
      <c r="B5628" s="508"/>
      <c r="C5628" s="508"/>
      <c r="D5628" s="444" t="s">
        <v>6778</v>
      </c>
      <c r="E5628" s="508"/>
      <c r="F5628" s="508"/>
    </row>
    <row r="5629" spans="1:6" x14ac:dyDescent="0.25">
      <c r="A5629" s="508"/>
      <c r="B5629" s="508"/>
      <c r="C5629" s="508"/>
      <c r="D5629" s="444" t="s">
        <v>6778</v>
      </c>
      <c r="E5629" s="508"/>
      <c r="F5629" s="508"/>
    </row>
    <row r="5630" spans="1:6" x14ac:dyDescent="0.25">
      <c r="A5630" s="508"/>
      <c r="B5630" s="508"/>
      <c r="C5630" s="508"/>
      <c r="D5630" s="444" t="s">
        <v>6778</v>
      </c>
      <c r="E5630" s="508"/>
      <c r="F5630" s="508"/>
    </row>
    <row r="5631" spans="1:6" x14ac:dyDescent="0.25">
      <c r="A5631" s="508"/>
      <c r="B5631" s="508"/>
      <c r="C5631" s="508"/>
      <c r="D5631" s="444" t="s">
        <v>6778</v>
      </c>
      <c r="E5631" s="508"/>
      <c r="F5631" s="508"/>
    </row>
    <row r="5632" spans="1:6" x14ac:dyDescent="0.25">
      <c r="A5632" s="508"/>
      <c r="B5632" s="508"/>
      <c r="C5632" s="508"/>
      <c r="D5632" s="444" t="s">
        <v>6778</v>
      </c>
      <c r="E5632" s="508"/>
      <c r="F5632" s="508"/>
    </row>
    <row r="5633" spans="1:6" x14ac:dyDescent="0.25">
      <c r="A5633" s="508"/>
      <c r="B5633" s="508"/>
      <c r="C5633" s="508"/>
      <c r="D5633" s="444" t="s">
        <v>6778</v>
      </c>
      <c r="E5633" s="508"/>
      <c r="F5633" s="508"/>
    </row>
    <row r="5634" spans="1:6" x14ac:dyDescent="0.25">
      <c r="A5634" s="508"/>
      <c r="B5634" s="508"/>
      <c r="C5634" s="508"/>
      <c r="D5634" s="444" t="s">
        <v>6778</v>
      </c>
      <c r="E5634" s="508"/>
      <c r="F5634" s="508"/>
    </row>
    <row r="5635" spans="1:6" x14ac:dyDescent="0.25">
      <c r="A5635" s="508"/>
      <c r="B5635" s="508"/>
      <c r="C5635" s="508"/>
      <c r="D5635" s="444" t="s">
        <v>6778</v>
      </c>
      <c r="E5635" s="508"/>
      <c r="F5635" s="508"/>
    </row>
    <row r="5636" spans="1:6" x14ac:dyDescent="0.25">
      <c r="A5636" s="508"/>
      <c r="B5636" s="508"/>
      <c r="C5636" s="508"/>
      <c r="D5636" s="444" t="s">
        <v>6778</v>
      </c>
      <c r="E5636" s="508"/>
      <c r="F5636" s="508"/>
    </row>
    <row r="5637" spans="1:6" x14ac:dyDescent="0.25">
      <c r="A5637" s="508"/>
      <c r="B5637" s="508"/>
      <c r="C5637" s="508"/>
      <c r="D5637" s="444" t="s">
        <v>6778</v>
      </c>
      <c r="E5637" s="508"/>
      <c r="F5637" s="508"/>
    </row>
    <row r="5638" spans="1:6" x14ac:dyDescent="0.25">
      <c r="A5638" s="508"/>
      <c r="B5638" s="508"/>
      <c r="C5638" s="508"/>
      <c r="D5638" s="444" t="s">
        <v>6778</v>
      </c>
      <c r="E5638" s="508"/>
      <c r="F5638" s="508"/>
    </row>
    <row r="5639" spans="1:6" x14ac:dyDescent="0.25">
      <c r="A5639" s="508"/>
      <c r="B5639" s="508"/>
      <c r="C5639" s="508"/>
      <c r="D5639" s="444" t="s">
        <v>6778</v>
      </c>
      <c r="E5639" s="508"/>
      <c r="F5639" s="508"/>
    </row>
    <row r="5640" spans="1:6" x14ac:dyDescent="0.25">
      <c r="A5640" s="508"/>
      <c r="B5640" s="508"/>
      <c r="C5640" s="508"/>
      <c r="D5640" s="444" t="s">
        <v>6778</v>
      </c>
      <c r="E5640" s="508"/>
      <c r="F5640" s="508"/>
    </row>
    <row r="5641" spans="1:6" x14ac:dyDescent="0.25">
      <c r="A5641" s="508"/>
      <c r="B5641" s="508"/>
      <c r="C5641" s="508"/>
      <c r="D5641" s="444" t="s">
        <v>6778</v>
      </c>
      <c r="E5641" s="508"/>
      <c r="F5641" s="508"/>
    </row>
    <row r="5642" spans="1:6" x14ac:dyDescent="0.25">
      <c r="A5642" s="508"/>
      <c r="B5642" s="508"/>
      <c r="C5642" s="508"/>
      <c r="D5642" s="444" t="s">
        <v>6778</v>
      </c>
      <c r="E5642" s="508"/>
      <c r="F5642" s="508"/>
    </row>
    <row r="5643" spans="1:6" x14ac:dyDescent="0.25">
      <c r="A5643" s="508"/>
      <c r="B5643" s="508"/>
      <c r="C5643" s="508"/>
      <c r="D5643" s="444" t="s">
        <v>6778</v>
      </c>
      <c r="E5643" s="508"/>
      <c r="F5643" s="508"/>
    </row>
    <row r="5644" spans="1:6" x14ac:dyDescent="0.25">
      <c r="A5644" s="508"/>
      <c r="B5644" s="508"/>
      <c r="C5644" s="508"/>
      <c r="D5644" s="444" t="s">
        <v>6778</v>
      </c>
      <c r="E5644" s="508"/>
      <c r="F5644" s="508"/>
    </row>
    <row r="5645" spans="1:6" x14ac:dyDescent="0.25">
      <c r="A5645" s="508"/>
      <c r="B5645" s="508"/>
      <c r="C5645" s="508"/>
      <c r="D5645" s="444" t="s">
        <v>6778</v>
      </c>
      <c r="E5645" s="508"/>
      <c r="F5645" s="508"/>
    </row>
    <row r="5646" spans="1:6" x14ac:dyDescent="0.25">
      <c r="A5646" s="508"/>
      <c r="B5646" s="508"/>
      <c r="C5646" s="508"/>
      <c r="D5646" s="444" t="s">
        <v>6778</v>
      </c>
      <c r="E5646" s="508"/>
      <c r="F5646" s="508"/>
    </row>
    <row r="5647" spans="1:6" x14ac:dyDescent="0.25">
      <c r="A5647" s="508"/>
      <c r="B5647" s="508"/>
      <c r="C5647" s="508"/>
      <c r="D5647" s="444" t="s">
        <v>6778</v>
      </c>
      <c r="E5647" s="508"/>
      <c r="F5647" s="508"/>
    </row>
    <row r="5648" spans="1:6" x14ac:dyDescent="0.25">
      <c r="A5648" s="508"/>
      <c r="B5648" s="508"/>
      <c r="C5648" s="508"/>
      <c r="D5648" s="444" t="s">
        <v>6778</v>
      </c>
      <c r="E5648" s="508"/>
      <c r="F5648" s="508"/>
    </row>
    <row r="5649" spans="1:6" x14ac:dyDescent="0.25">
      <c r="A5649" s="508"/>
      <c r="B5649" s="508"/>
      <c r="C5649" s="508"/>
      <c r="D5649" s="444" t="s">
        <v>6778</v>
      </c>
      <c r="E5649" s="508"/>
      <c r="F5649" s="508"/>
    </row>
    <row r="5650" spans="1:6" x14ac:dyDescent="0.25">
      <c r="A5650" s="508"/>
      <c r="B5650" s="508"/>
      <c r="C5650" s="508"/>
      <c r="D5650" s="444" t="s">
        <v>6778</v>
      </c>
      <c r="E5650" s="508"/>
      <c r="F5650" s="508"/>
    </row>
    <row r="5651" spans="1:6" x14ac:dyDescent="0.25">
      <c r="A5651" s="508"/>
      <c r="B5651" s="508"/>
      <c r="C5651" s="508"/>
      <c r="D5651" s="444" t="s">
        <v>6778</v>
      </c>
      <c r="E5651" s="508"/>
      <c r="F5651" s="508"/>
    </row>
    <row r="5652" spans="1:6" x14ac:dyDescent="0.25">
      <c r="A5652" s="508"/>
      <c r="B5652" s="508"/>
      <c r="C5652" s="508"/>
      <c r="D5652" s="444" t="s">
        <v>6778</v>
      </c>
      <c r="E5652" s="508"/>
      <c r="F5652" s="508"/>
    </row>
    <row r="5653" spans="1:6" x14ac:dyDescent="0.25">
      <c r="A5653" s="508"/>
      <c r="B5653" s="508"/>
      <c r="C5653" s="508"/>
      <c r="D5653" s="444" t="s">
        <v>6778</v>
      </c>
      <c r="E5653" s="508"/>
      <c r="F5653" s="508"/>
    </row>
    <row r="5654" spans="1:6" x14ac:dyDescent="0.25">
      <c r="A5654" s="508"/>
      <c r="B5654" s="508"/>
      <c r="C5654" s="508"/>
      <c r="D5654" s="444" t="s">
        <v>6778</v>
      </c>
      <c r="E5654" s="508"/>
      <c r="F5654" s="508"/>
    </row>
    <row r="5655" spans="1:6" x14ac:dyDescent="0.25">
      <c r="A5655" s="508"/>
      <c r="B5655" s="508"/>
      <c r="C5655" s="508"/>
      <c r="D5655" s="444" t="s">
        <v>6778</v>
      </c>
      <c r="E5655" s="508"/>
      <c r="F5655" s="508"/>
    </row>
    <row r="5656" spans="1:6" x14ac:dyDescent="0.25">
      <c r="A5656" s="508"/>
      <c r="B5656" s="508"/>
      <c r="C5656" s="508"/>
      <c r="D5656" s="444" t="s">
        <v>6778</v>
      </c>
      <c r="E5656" s="508"/>
      <c r="F5656" s="508"/>
    </row>
    <row r="5657" spans="1:6" x14ac:dyDescent="0.25">
      <c r="A5657" s="508"/>
      <c r="B5657" s="508"/>
      <c r="C5657" s="508"/>
      <c r="D5657" s="444" t="s">
        <v>6778</v>
      </c>
      <c r="E5657" s="508"/>
      <c r="F5657" s="508"/>
    </row>
    <row r="5658" spans="1:6" x14ac:dyDescent="0.25">
      <c r="A5658" s="508"/>
      <c r="B5658" s="508"/>
      <c r="C5658" s="508"/>
      <c r="D5658" s="444" t="s">
        <v>6778</v>
      </c>
      <c r="E5658" s="508"/>
      <c r="F5658" s="508"/>
    </row>
    <row r="5659" spans="1:6" x14ac:dyDescent="0.25">
      <c r="A5659" s="508"/>
      <c r="B5659" s="508"/>
      <c r="C5659" s="508"/>
      <c r="D5659" s="444" t="s">
        <v>6778</v>
      </c>
      <c r="E5659" s="508"/>
      <c r="F5659" s="508"/>
    </row>
    <row r="5660" spans="1:6" x14ac:dyDescent="0.25">
      <c r="A5660" s="508"/>
      <c r="B5660" s="508"/>
      <c r="C5660" s="508"/>
      <c r="D5660" s="444" t="s">
        <v>6778</v>
      </c>
      <c r="E5660" s="508"/>
      <c r="F5660" s="508"/>
    </row>
    <row r="5661" spans="1:6" x14ac:dyDescent="0.25">
      <c r="A5661" s="508"/>
      <c r="B5661" s="508"/>
      <c r="C5661" s="508"/>
      <c r="D5661" s="444" t="s">
        <v>6778</v>
      </c>
      <c r="E5661" s="508"/>
      <c r="F5661" s="508"/>
    </row>
    <row r="5662" spans="1:6" x14ac:dyDescent="0.25">
      <c r="A5662" s="508"/>
      <c r="B5662" s="508"/>
      <c r="C5662" s="508"/>
      <c r="D5662" s="444" t="s">
        <v>6778</v>
      </c>
      <c r="E5662" s="508"/>
      <c r="F5662" s="508"/>
    </row>
    <row r="5663" spans="1:6" x14ac:dyDescent="0.25">
      <c r="A5663" s="508"/>
      <c r="B5663" s="508"/>
      <c r="C5663" s="508"/>
      <c r="D5663" s="444" t="s">
        <v>6778</v>
      </c>
      <c r="E5663" s="508"/>
      <c r="F5663" s="508"/>
    </row>
    <row r="5664" spans="1:6" x14ac:dyDescent="0.25">
      <c r="A5664" s="508"/>
      <c r="B5664" s="508"/>
      <c r="C5664" s="508"/>
      <c r="D5664" s="444" t="s">
        <v>6778</v>
      </c>
      <c r="E5664" s="508"/>
      <c r="F5664" s="508"/>
    </row>
    <row r="5665" spans="1:6" x14ac:dyDescent="0.25">
      <c r="A5665" s="508"/>
      <c r="B5665" s="508"/>
      <c r="C5665" s="508"/>
      <c r="D5665" s="444" t="s">
        <v>6778</v>
      </c>
      <c r="E5665" s="508"/>
      <c r="F5665" s="508"/>
    </row>
    <row r="5666" spans="1:6" x14ac:dyDescent="0.25">
      <c r="A5666" s="508"/>
      <c r="B5666" s="508"/>
      <c r="C5666" s="508"/>
      <c r="D5666" s="444" t="s">
        <v>6778</v>
      </c>
      <c r="E5666" s="508"/>
      <c r="F5666" s="508"/>
    </row>
    <row r="5667" spans="1:6" x14ac:dyDescent="0.25">
      <c r="A5667" s="508"/>
      <c r="B5667" s="508"/>
      <c r="C5667" s="508"/>
      <c r="D5667" s="444" t="s">
        <v>6778</v>
      </c>
      <c r="E5667" s="508"/>
      <c r="F5667" s="508"/>
    </row>
    <row r="5668" spans="1:6" x14ac:dyDescent="0.25">
      <c r="A5668" s="508"/>
      <c r="B5668" s="508"/>
      <c r="C5668" s="508"/>
      <c r="D5668" s="444" t="s">
        <v>6778</v>
      </c>
      <c r="E5668" s="508"/>
      <c r="F5668" s="508"/>
    </row>
    <row r="5669" spans="1:6" x14ac:dyDescent="0.25">
      <c r="A5669" s="508"/>
      <c r="B5669" s="508"/>
      <c r="C5669" s="508"/>
      <c r="D5669" s="444" t="s">
        <v>6778</v>
      </c>
      <c r="E5669" s="508"/>
      <c r="F5669" s="508"/>
    </row>
    <row r="5670" spans="1:6" x14ac:dyDescent="0.25">
      <c r="A5670" s="508"/>
      <c r="B5670" s="508"/>
      <c r="C5670" s="508"/>
      <c r="D5670" s="444" t="s">
        <v>6778</v>
      </c>
      <c r="E5670" s="508"/>
      <c r="F5670" s="508"/>
    </row>
    <row r="5671" spans="1:6" x14ac:dyDescent="0.25">
      <c r="A5671" s="508"/>
      <c r="B5671" s="508"/>
      <c r="C5671" s="508"/>
      <c r="D5671" s="444" t="s">
        <v>6778</v>
      </c>
      <c r="E5671" s="508"/>
      <c r="F5671" s="508"/>
    </row>
    <row r="5672" spans="1:6" x14ac:dyDescent="0.25">
      <c r="A5672" s="508"/>
      <c r="B5672" s="508"/>
      <c r="C5672" s="508"/>
      <c r="D5672" s="444" t="s">
        <v>6778</v>
      </c>
      <c r="E5672" s="508"/>
      <c r="F5672" s="508"/>
    </row>
    <row r="5673" spans="1:6" x14ac:dyDescent="0.25">
      <c r="A5673" s="508"/>
      <c r="B5673" s="508"/>
      <c r="C5673" s="508"/>
      <c r="D5673" s="444" t="s">
        <v>6778</v>
      </c>
      <c r="E5673" s="508"/>
      <c r="F5673" s="508"/>
    </row>
    <row r="5674" spans="1:6" x14ac:dyDescent="0.25">
      <c r="A5674" s="508"/>
      <c r="B5674" s="508"/>
      <c r="C5674" s="508"/>
      <c r="D5674" s="444" t="s">
        <v>6778</v>
      </c>
      <c r="E5674" s="508"/>
      <c r="F5674" s="508"/>
    </row>
    <row r="5675" spans="1:6" x14ac:dyDescent="0.25">
      <c r="A5675" s="508"/>
      <c r="B5675" s="508"/>
      <c r="C5675" s="508"/>
      <c r="D5675" s="444" t="s">
        <v>6778</v>
      </c>
      <c r="E5675" s="508"/>
      <c r="F5675" s="508"/>
    </row>
    <row r="5676" spans="1:6" x14ac:dyDescent="0.25">
      <c r="A5676" s="508"/>
      <c r="B5676" s="508"/>
      <c r="C5676" s="508"/>
      <c r="D5676" s="444" t="s">
        <v>6778</v>
      </c>
      <c r="E5676" s="508"/>
      <c r="F5676" s="508"/>
    </row>
    <row r="5677" spans="1:6" x14ac:dyDescent="0.25">
      <c r="A5677" s="508"/>
      <c r="B5677" s="508"/>
      <c r="C5677" s="508"/>
      <c r="D5677" s="444" t="s">
        <v>6778</v>
      </c>
      <c r="E5677" s="508"/>
      <c r="F5677" s="508"/>
    </row>
    <row r="5678" spans="1:6" x14ac:dyDescent="0.25">
      <c r="A5678" s="508"/>
      <c r="B5678" s="508"/>
      <c r="C5678" s="508"/>
      <c r="D5678" s="444" t="s">
        <v>6778</v>
      </c>
      <c r="E5678" s="508"/>
      <c r="F5678" s="508"/>
    </row>
    <row r="5679" spans="1:6" x14ac:dyDescent="0.25">
      <c r="A5679" s="508"/>
      <c r="B5679" s="508"/>
      <c r="C5679" s="508"/>
      <c r="D5679" s="444" t="s">
        <v>6778</v>
      </c>
      <c r="E5679" s="508"/>
      <c r="F5679" s="508"/>
    </row>
    <row r="5680" spans="1:6" x14ac:dyDescent="0.25">
      <c r="A5680" s="508"/>
      <c r="B5680" s="508"/>
      <c r="C5680" s="508"/>
      <c r="D5680" s="444" t="s">
        <v>6778</v>
      </c>
      <c r="E5680" s="508"/>
      <c r="F5680" s="508"/>
    </row>
    <row r="5681" spans="1:6" x14ac:dyDescent="0.25">
      <c r="A5681" s="508"/>
      <c r="B5681" s="508"/>
      <c r="C5681" s="508"/>
      <c r="D5681" s="444" t="s">
        <v>6778</v>
      </c>
      <c r="E5681" s="508"/>
      <c r="F5681" s="508"/>
    </row>
    <row r="5682" spans="1:6" x14ac:dyDescent="0.25">
      <c r="A5682" s="508"/>
      <c r="B5682" s="508"/>
      <c r="C5682" s="508"/>
      <c r="D5682" s="444" t="s">
        <v>6778</v>
      </c>
      <c r="E5682" s="508"/>
      <c r="F5682" s="508"/>
    </row>
    <row r="5683" spans="1:6" x14ac:dyDescent="0.25">
      <c r="A5683" s="508"/>
      <c r="B5683" s="508"/>
      <c r="C5683" s="508"/>
      <c r="D5683" s="444" t="s">
        <v>6778</v>
      </c>
      <c r="E5683" s="508"/>
      <c r="F5683" s="508"/>
    </row>
    <row r="5684" spans="1:6" x14ac:dyDescent="0.25">
      <c r="A5684" s="508"/>
      <c r="B5684" s="508"/>
      <c r="C5684" s="508"/>
      <c r="D5684" s="444" t="s">
        <v>6778</v>
      </c>
      <c r="E5684" s="508"/>
      <c r="F5684" s="508"/>
    </row>
    <row r="5685" spans="1:6" x14ac:dyDescent="0.25">
      <c r="A5685" s="508"/>
      <c r="B5685" s="508"/>
      <c r="C5685" s="508"/>
      <c r="D5685" s="444" t="s">
        <v>6778</v>
      </c>
      <c r="E5685" s="508"/>
      <c r="F5685" s="508"/>
    </row>
    <row r="5686" spans="1:6" x14ac:dyDescent="0.25">
      <c r="A5686" s="508"/>
      <c r="B5686" s="508"/>
      <c r="C5686" s="508"/>
      <c r="D5686" s="444" t="s">
        <v>6778</v>
      </c>
      <c r="E5686" s="508"/>
      <c r="F5686" s="508"/>
    </row>
    <row r="5687" spans="1:6" x14ac:dyDescent="0.25">
      <c r="A5687" s="508"/>
      <c r="B5687" s="508"/>
      <c r="C5687" s="508"/>
      <c r="D5687" s="444" t="s">
        <v>6778</v>
      </c>
      <c r="E5687" s="508"/>
      <c r="F5687" s="508"/>
    </row>
    <row r="5688" spans="1:6" x14ac:dyDescent="0.25">
      <c r="A5688" s="508"/>
      <c r="B5688" s="508"/>
      <c r="C5688" s="508"/>
      <c r="D5688" s="444" t="s">
        <v>6778</v>
      </c>
      <c r="E5688" s="508"/>
      <c r="F5688" s="508"/>
    </row>
    <row r="5689" spans="1:6" x14ac:dyDescent="0.25">
      <c r="A5689" s="508"/>
      <c r="B5689" s="508"/>
      <c r="C5689" s="508"/>
      <c r="D5689" s="444" t="s">
        <v>6778</v>
      </c>
      <c r="E5689" s="508"/>
      <c r="F5689" s="508"/>
    </row>
    <row r="5690" spans="1:6" x14ac:dyDescent="0.25">
      <c r="A5690" s="508"/>
      <c r="B5690" s="508"/>
      <c r="C5690" s="508"/>
      <c r="D5690" s="444" t="s">
        <v>6778</v>
      </c>
      <c r="E5690" s="508"/>
      <c r="F5690" s="508"/>
    </row>
    <row r="5691" spans="1:6" x14ac:dyDescent="0.25">
      <c r="A5691" s="508"/>
      <c r="B5691" s="508"/>
      <c r="C5691" s="508"/>
      <c r="D5691" s="444" t="s">
        <v>6778</v>
      </c>
      <c r="E5691" s="508"/>
      <c r="F5691" s="508"/>
    </row>
    <row r="5692" spans="1:6" x14ac:dyDescent="0.25">
      <c r="A5692" s="508"/>
      <c r="B5692" s="508"/>
      <c r="C5692" s="508"/>
      <c r="D5692" s="444" t="s">
        <v>6778</v>
      </c>
      <c r="E5692" s="508"/>
      <c r="F5692" s="508"/>
    </row>
    <row r="5693" spans="1:6" x14ac:dyDescent="0.25">
      <c r="A5693" s="508"/>
      <c r="B5693" s="508"/>
      <c r="C5693" s="508"/>
      <c r="D5693" s="444" t="s">
        <v>6778</v>
      </c>
      <c r="E5693" s="508"/>
      <c r="F5693" s="508"/>
    </row>
    <row r="5694" spans="1:6" x14ac:dyDescent="0.25">
      <c r="A5694" s="508"/>
      <c r="B5694" s="508"/>
      <c r="C5694" s="508"/>
      <c r="D5694" s="444" t="s">
        <v>6778</v>
      </c>
      <c r="E5694" s="508"/>
      <c r="F5694" s="508"/>
    </row>
    <row r="5695" spans="1:6" x14ac:dyDescent="0.25">
      <c r="A5695" s="508"/>
      <c r="B5695" s="508"/>
      <c r="C5695" s="508"/>
      <c r="D5695" s="444" t="s">
        <v>6778</v>
      </c>
      <c r="E5695" s="508"/>
      <c r="F5695" s="508"/>
    </row>
    <row r="5696" spans="1:6" x14ac:dyDescent="0.25">
      <c r="A5696" s="508"/>
      <c r="B5696" s="508"/>
      <c r="C5696" s="508"/>
      <c r="D5696" s="444" t="s">
        <v>6778</v>
      </c>
      <c r="E5696" s="508"/>
      <c r="F5696" s="508"/>
    </row>
    <row r="5697" spans="1:6" x14ac:dyDescent="0.25">
      <c r="A5697" s="508"/>
      <c r="B5697" s="508"/>
      <c r="C5697" s="508"/>
      <c r="D5697" s="444" t="s">
        <v>6778</v>
      </c>
      <c r="E5697" s="508"/>
      <c r="F5697" s="508"/>
    </row>
    <row r="5698" spans="1:6" x14ac:dyDescent="0.25">
      <c r="A5698" s="508"/>
      <c r="B5698" s="508"/>
      <c r="C5698" s="508"/>
      <c r="D5698" s="444" t="s">
        <v>6778</v>
      </c>
      <c r="E5698" s="508"/>
      <c r="F5698" s="508"/>
    </row>
    <row r="5699" spans="1:6" x14ac:dyDescent="0.25">
      <c r="A5699" s="508"/>
      <c r="B5699" s="508"/>
      <c r="C5699" s="508"/>
      <c r="D5699" s="444" t="s">
        <v>6778</v>
      </c>
      <c r="E5699" s="508"/>
      <c r="F5699" s="508"/>
    </row>
    <row r="5700" spans="1:6" x14ac:dyDescent="0.25">
      <c r="A5700" s="508"/>
      <c r="B5700" s="508"/>
      <c r="C5700" s="508"/>
      <c r="D5700" s="444" t="s">
        <v>6778</v>
      </c>
      <c r="E5700" s="508"/>
      <c r="F5700" s="508"/>
    </row>
    <row r="5701" spans="1:6" x14ac:dyDescent="0.25">
      <c r="A5701" s="508"/>
      <c r="B5701" s="508"/>
      <c r="C5701" s="508"/>
      <c r="D5701" s="444" t="s">
        <v>6778</v>
      </c>
      <c r="E5701" s="508"/>
      <c r="F5701" s="508"/>
    </row>
    <row r="5702" spans="1:6" x14ac:dyDescent="0.25">
      <c r="A5702" s="508"/>
      <c r="B5702" s="508"/>
      <c r="C5702" s="508"/>
      <c r="D5702" s="444" t="s">
        <v>6778</v>
      </c>
      <c r="E5702" s="508"/>
      <c r="F5702" s="508"/>
    </row>
    <row r="5703" spans="1:6" x14ac:dyDescent="0.25">
      <c r="A5703" s="508"/>
      <c r="B5703" s="508"/>
      <c r="C5703" s="508"/>
      <c r="D5703" s="444" t="s">
        <v>6778</v>
      </c>
      <c r="E5703" s="508"/>
      <c r="F5703" s="508"/>
    </row>
    <row r="5704" spans="1:6" x14ac:dyDescent="0.25">
      <c r="A5704" s="508"/>
      <c r="B5704" s="508"/>
      <c r="C5704" s="508"/>
      <c r="D5704" s="444" t="s">
        <v>6778</v>
      </c>
      <c r="E5704" s="508"/>
      <c r="F5704" s="508"/>
    </row>
    <row r="5705" spans="1:6" x14ac:dyDescent="0.25">
      <c r="A5705" s="508"/>
      <c r="B5705" s="508"/>
      <c r="C5705" s="508"/>
      <c r="D5705" s="444" t="s">
        <v>6778</v>
      </c>
      <c r="E5705" s="508"/>
      <c r="F5705" s="508"/>
    </row>
    <row r="5706" spans="1:6" x14ac:dyDescent="0.25">
      <c r="A5706" s="508"/>
      <c r="B5706" s="508"/>
      <c r="C5706" s="508"/>
      <c r="D5706" s="444" t="s">
        <v>6778</v>
      </c>
      <c r="E5706" s="508"/>
      <c r="F5706" s="508"/>
    </row>
    <row r="5707" spans="1:6" x14ac:dyDescent="0.25">
      <c r="A5707" s="508"/>
      <c r="B5707" s="508"/>
      <c r="C5707" s="508"/>
      <c r="D5707" s="444" t="s">
        <v>6778</v>
      </c>
      <c r="E5707" s="508"/>
      <c r="F5707" s="508"/>
    </row>
    <row r="5708" spans="1:6" x14ac:dyDescent="0.25">
      <c r="A5708" s="508"/>
      <c r="B5708" s="508"/>
      <c r="C5708" s="508"/>
      <c r="D5708" s="444" t="s">
        <v>6778</v>
      </c>
      <c r="E5708" s="508"/>
      <c r="F5708" s="508"/>
    </row>
    <row r="5709" spans="1:6" x14ac:dyDescent="0.25">
      <c r="A5709" s="508"/>
      <c r="B5709" s="508"/>
      <c r="C5709" s="508"/>
      <c r="D5709" s="444" t="s">
        <v>6778</v>
      </c>
      <c r="E5709" s="508"/>
      <c r="F5709" s="508"/>
    </row>
    <row r="5710" spans="1:6" x14ac:dyDescent="0.25">
      <c r="A5710" s="508"/>
      <c r="B5710" s="508"/>
      <c r="C5710" s="508"/>
      <c r="D5710" s="444" t="s">
        <v>6778</v>
      </c>
      <c r="E5710" s="508"/>
      <c r="F5710" s="508"/>
    </row>
    <row r="5711" spans="1:6" x14ac:dyDescent="0.25">
      <c r="A5711" s="508"/>
      <c r="B5711" s="508"/>
      <c r="C5711" s="508"/>
      <c r="D5711" s="444" t="s">
        <v>6778</v>
      </c>
      <c r="E5711" s="508"/>
      <c r="F5711" s="508"/>
    </row>
    <row r="5712" spans="1:6" x14ac:dyDescent="0.25">
      <c r="A5712" s="508"/>
      <c r="B5712" s="508"/>
      <c r="C5712" s="508"/>
      <c r="D5712" s="444" t="s">
        <v>6778</v>
      </c>
      <c r="E5712" s="508"/>
      <c r="F5712" s="508"/>
    </row>
    <row r="5713" spans="1:6" x14ac:dyDescent="0.25">
      <c r="A5713" s="508"/>
      <c r="B5713" s="508"/>
      <c r="C5713" s="508"/>
      <c r="D5713" s="444" t="s">
        <v>6778</v>
      </c>
      <c r="E5713" s="508"/>
      <c r="F5713" s="508"/>
    </row>
    <row r="5714" spans="1:6" x14ac:dyDescent="0.25">
      <c r="A5714" s="508"/>
      <c r="B5714" s="508"/>
      <c r="C5714" s="508"/>
      <c r="D5714" s="444" t="s">
        <v>6778</v>
      </c>
      <c r="E5714" s="508"/>
      <c r="F5714" s="508"/>
    </row>
    <row r="5715" spans="1:6" x14ac:dyDescent="0.25">
      <c r="A5715" s="508"/>
      <c r="B5715" s="508"/>
      <c r="C5715" s="508"/>
      <c r="D5715" s="444" t="s">
        <v>6778</v>
      </c>
      <c r="E5715" s="508"/>
      <c r="F5715" s="508"/>
    </row>
    <row r="5716" spans="1:6" x14ac:dyDescent="0.25">
      <c r="A5716" s="508"/>
      <c r="B5716" s="508"/>
      <c r="C5716" s="508"/>
      <c r="D5716" s="444" t="s">
        <v>6778</v>
      </c>
      <c r="E5716" s="508"/>
      <c r="F5716" s="508"/>
    </row>
    <row r="5717" spans="1:6" x14ac:dyDescent="0.25">
      <c r="A5717" s="508"/>
      <c r="B5717" s="508"/>
      <c r="C5717" s="508"/>
      <c r="D5717" s="444" t="s">
        <v>6778</v>
      </c>
      <c r="E5717" s="508"/>
      <c r="F5717" s="508"/>
    </row>
    <row r="5718" spans="1:6" x14ac:dyDescent="0.25">
      <c r="A5718" s="508"/>
      <c r="B5718" s="508"/>
      <c r="C5718" s="508"/>
      <c r="D5718" s="444" t="s">
        <v>6778</v>
      </c>
      <c r="E5718" s="508"/>
      <c r="F5718" s="508"/>
    </row>
    <row r="5719" spans="1:6" x14ac:dyDescent="0.25">
      <c r="A5719" s="508"/>
      <c r="B5719" s="508"/>
      <c r="C5719" s="508"/>
      <c r="D5719" s="444" t="s">
        <v>6778</v>
      </c>
      <c r="E5719" s="508"/>
      <c r="F5719" s="508"/>
    </row>
    <row r="5720" spans="1:6" x14ac:dyDescent="0.25">
      <c r="A5720" s="508"/>
      <c r="B5720" s="508"/>
      <c r="C5720" s="508"/>
      <c r="D5720" s="444" t="s">
        <v>6778</v>
      </c>
      <c r="E5720" s="508"/>
      <c r="F5720" s="508"/>
    </row>
    <row r="5721" spans="1:6" x14ac:dyDescent="0.25">
      <c r="A5721" s="508"/>
      <c r="B5721" s="508"/>
      <c r="C5721" s="508"/>
      <c r="D5721" s="444" t="s">
        <v>6778</v>
      </c>
      <c r="E5721" s="508"/>
      <c r="F5721" s="508"/>
    </row>
    <row r="5722" spans="1:6" x14ac:dyDescent="0.25">
      <c r="A5722" s="508"/>
      <c r="B5722" s="508"/>
      <c r="C5722" s="508"/>
      <c r="D5722" s="444" t="s">
        <v>6778</v>
      </c>
      <c r="E5722" s="508"/>
      <c r="F5722" s="508"/>
    </row>
    <row r="5723" spans="1:6" x14ac:dyDescent="0.25">
      <c r="A5723" s="508"/>
      <c r="B5723" s="508"/>
      <c r="C5723" s="508"/>
      <c r="D5723" s="444" t="s">
        <v>6778</v>
      </c>
      <c r="E5723" s="508"/>
      <c r="F5723" s="508"/>
    </row>
    <row r="5724" spans="1:6" x14ac:dyDescent="0.25">
      <c r="A5724" s="508"/>
      <c r="B5724" s="508"/>
      <c r="C5724" s="508"/>
      <c r="D5724" s="444" t="s">
        <v>6778</v>
      </c>
      <c r="E5724" s="508"/>
      <c r="F5724" s="508"/>
    </row>
    <row r="5725" spans="1:6" x14ac:dyDescent="0.25">
      <c r="A5725" s="508"/>
      <c r="B5725" s="508"/>
      <c r="C5725" s="508"/>
      <c r="D5725" s="444" t="s">
        <v>6778</v>
      </c>
      <c r="E5725" s="508"/>
      <c r="F5725" s="508"/>
    </row>
    <row r="5726" spans="1:6" x14ac:dyDescent="0.25">
      <c r="A5726" s="508"/>
      <c r="B5726" s="508"/>
      <c r="C5726" s="508"/>
      <c r="D5726" s="444" t="s">
        <v>6778</v>
      </c>
      <c r="E5726" s="508"/>
      <c r="F5726" s="508"/>
    </row>
    <row r="5727" spans="1:6" x14ac:dyDescent="0.25">
      <c r="A5727" s="508"/>
      <c r="B5727" s="508"/>
      <c r="C5727" s="508"/>
      <c r="D5727" s="444" t="s">
        <v>6778</v>
      </c>
      <c r="E5727" s="508"/>
      <c r="F5727" s="508"/>
    </row>
    <row r="5728" spans="1:6" x14ac:dyDescent="0.25">
      <c r="A5728" s="508"/>
      <c r="B5728" s="508"/>
      <c r="C5728" s="508"/>
      <c r="D5728" s="444" t="s">
        <v>6778</v>
      </c>
      <c r="E5728" s="508"/>
      <c r="F5728" s="508"/>
    </row>
    <row r="5729" spans="1:6" x14ac:dyDescent="0.25">
      <c r="A5729" s="508"/>
      <c r="B5729" s="508"/>
      <c r="C5729" s="508"/>
      <c r="D5729" s="444" t="s">
        <v>6778</v>
      </c>
      <c r="E5729" s="508"/>
      <c r="F5729" s="508"/>
    </row>
    <row r="5730" spans="1:6" x14ac:dyDescent="0.25">
      <c r="A5730" s="508"/>
      <c r="B5730" s="508"/>
      <c r="C5730" s="508"/>
      <c r="D5730" s="444" t="s">
        <v>6778</v>
      </c>
      <c r="E5730" s="508"/>
      <c r="F5730" s="508"/>
    </row>
    <row r="5731" spans="1:6" x14ac:dyDescent="0.25">
      <c r="A5731" s="508"/>
      <c r="B5731" s="508"/>
      <c r="C5731" s="508"/>
      <c r="D5731" s="444" t="s">
        <v>6778</v>
      </c>
      <c r="E5731" s="508"/>
      <c r="F5731" s="508"/>
    </row>
    <row r="5732" spans="1:6" x14ac:dyDescent="0.25">
      <c r="A5732" s="508"/>
      <c r="B5732" s="508"/>
      <c r="C5732" s="508"/>
      <c r="D5732" s="444" t="s">
        <v>6778</v>
      </c>
      <c r="E5732" s="508"/>
      <c r="F5732" s="508"/>
    </row>
    <row r="5733" spans="1:6" x14ac:dyDescent="0.25">
      <c r="A5733" s="508"/>
      <c r="B5733" s="508"/>
      <c r="C5733" s="508"/>
      <c r="D5733" s="444" t="s">
        <v>6778</v>
      </c>
      <c r="E5733" s="508"/>
      <c r="F5733" s="508"/>
    </row>
    <row r="5734" spans="1:6" x14ac:dyDescent="0.25">
      <c r="A5734" s="508"/>
      <c r="B5734" s="508"/>
      <c r="C5734" s="508"/>
      <c r="D5734" s="444" t="s">
        <v>6778</v>
      </c>
      <c r="E5734" s="508"/>
      <c r="F5734" s="508"/>
    </row>
    <row r="5735" spans="1:6" x14ac:dyDescent="0.25">
      <c r="A5735" s="508"/>
      <c r="B5735" s="508"/>
      <c r="C5735" s="508"/>
      <c r="D5735" s="444" t="s">
        <v>6778</v>
      </c>
      <c r="E5735" s="508"/>
      <c r="F5735" s="508"/>
    </row>
    <row r="5736" spans="1:6" x14ac:dyDescent="0.25">
      <c r="A5736" s="508"/>
      <c r="B5736" s="508"/>
      <c r="C5736" s="508"/>
      <c r="D5736" s="444" t="s">
        <v>6778</v>
      </c>
      <c r="E5736" s="508"/>
      <c r="F5736" s="508"/>
    </row>
    <row r="5737" spans="1:6" x14ac:dyDescent="0.25">
      <c r="A5737" s="508"/>
      <c r="B5737" s="508"/>
      <c r="C5737" s="508"/>
      <c r="D5737" s="444" t="s">
        <v>6778</v>
      </c>
      <c r="E5737" s="508"/>
      <c r="F5737" s="508"/>
    </row>
    <row r="5738" spans="1:6" x14ac:dyDescent="0.25">
      <c r="A5738" s="508"/>
      <c r="B5738" s="508"/>
      <c r="C5738" s="508"/>
      <c r="D5738" s="444" t="s">
        <v>6778</v>
      </c>
      <c r="E5738" s="508"/>
      <c r="F5738" s="508"/>
    </row>
    <row r="5739" spans="1:6" x14ac:dyDescent="0.25">
      <c r="A5739" s="508"/>
      <c r="B5739" s="508"/>
      <c r="C5739" s="508"/>
      <c r="D5739" s="444" t="s">
        <v>6778</v>
      </c>
      <c r="E5739" s="508"/>
      <c r="F5739" s="508"/>
    </row>
    <row r="5740" spans="1:6" x14ac:dyDescent="0.25">
      <c r="A5740" s="508"/>
      <c r="B5740" s="508"/>
      <c r="C5740" s="508"/>
      <c r="D5740" s="444" t="s">
        <v>6778</v>
      </c>
      <c r="E5740" s="508"/>
      <c r="F5740" s="508"/>
    </row>
    <row r="5741" spans="1:6" x14ac:dyDescent="0.25">
      <c r="A5741" s="508"/>
      <c r="B5741" s="508"/>
      <c r="C5741" s="508"/>
      <c r="D5741" s="444" t="s">
        <v>6778</v>
      </c>
      <c r="E5741" s="508"/>
      <c r="F5741" s="508"/>
    </row>
    <row r="5742" spans="1:6" x14ac:dyDescent="0.25">
      <c r="A5742" s="508"/>
      <c r="B5742" s="508"/>
      <c r="C5742" s="508"/>
      <c r="D5742" s="444" t="s">
        <v>6778</v>
      </c>
      <c r="E5742" s="508"/>
      <c r="F5742" s="508"/>
    </row>
    <row r="5743" spans="1:6" x14ac:dyDescent="0.25">
      <c r="A5743" s="508"/>
      <c r="B5743" s="508"/>
      <c r="C5743" s="508"/>
      <c r="D5743" s="444" t="s">
        <v>6778</v>
      </c>
      <c r="E5743" s="508"/>
      <c r="F5743" s="508"/>
    </row>
    <row r="5744" spans="1:6" x14ac:dyDescent="0.25">
      <c r="A5744" s="508"/>
      <c r="B5744" s="508"/>
      <c r="C5744" s="508"/>
      <c r="D5744" s="444" t="s">
        <v>6778</v>
      </c>
      <c r="E5744" s="508"/>
      <c r="F5744" s="508"/>
    </row>
    <row r="5745" spans="1:6" x14ac:dyDescent="0.25">
      <c r="A5745" s="508"/>
      <c r="B5745" s="508"/>
      <c r="C5745" s="508"/>
      <c r="D5745" s="444" t="s">
        <v>6778</v>
      </c>
      <c r="E5745" s="508"/>
      <c r="F5745" s="508"/>
    </row>
    <row r="5746" spans="1:6" x14ac:dyDescent="0.25">
      <c r="A5746" s="508"/>
      <c r="B5746" s="508"/>
      <c r="C5746" s="508"/>
      <c r="D5746" s="444" t="s">
        <v>6778</v>
      </c>
      <c r="E5746" s="508"/>
      <c r="F5746" s="508"/>
    </row>
    <row r="5747" spans="1:6" x14ac:dyDescent="0.25">
      <c r="A5747" s="508"/>
      <c r="B5747" s="508"/>
      <c r="C5747" s="508"/>
      <c r="D5747" s="444" t="s">
        <v>6778</v>
      </c>
      <c r="E5747" s="508"/>
      <c r="F5747" s="508"/>
    </row>
    <row r="5748" spans="1:6" x14ac:dyDescent="0.25">
      <c r="A5748" s="508"/>
      <c r="B5748" s="508"/>
      <c r="C5748" s="508"/>
      <c r="D5748" s="444" t="s">
        <v>6778</v>
      </c>
      <c r="E5748" s="508"/>
      <c r="F5748" s="508"/>
    </row>
    <row r="5749" spans="1:6" x14ac:dyDescent="0.25">
      <c r="A5749" s="508"/>
      <c r="B5749" s="508"/>
      <c r="C5749" s="508"/>
      <c r="D5749" s="444" t="s">
        <v>6778</v>
      </c>
      <c r="E5749" s="508"/>
      <c r="F5749" s="508"/>
    </row>
    <row r="5750" spans="1:6" x14ac:dyDescent="0.25">
      <c r="A5750" s="508"/>
      <c r="B5750" s="508"/>
      <c r="C5750" s="508"/>
      <c r="D5750" s="444" t="s">
        <v>6778</v>
      </c>
      <c r="E5750" s="508"/>
      <c r="F5750" s="508"/>
    </row>
    <row r="5751" spans="1:6" x14ac:dyDescent="0.25">
      <c r="A5751" s="508"/>
      <c r="B5751" s="508"/>
      <c r="C5751" s="508"/>
      <c r="D5751" s="444" t="s">
        <v>6778</v>
      </c>
      <c r="E5751" s="508"/>
      <c r="F5751" s="508"/>
    </row>
    <row r="5752" spans="1:6" x14ac:dyDescent="0.25">
      <c r="A5752" s="508"/>
      <c r="B5752" s="508"/>
      <c r="C5752" s="508"/>
      <c r="D5752" s="444" t="s">
        <v>6778</v>
      </c>
      <c r="E5752" s="508"/>
      <c r="F5752" s="508"/>
    </row>
    <row r="5753" spans="1:6" x14ac:dyDescent="0.25">
      <c r="A5753" s="508"/>
      <c r="B5753" s="508"/>
      <c r="C5753" s="508"/>
      <c r="D5753" s="444" t="s">
        <v>6778</v>
      </c>
      <c r="E5753" s="508"/>
      <c r="F5753" s="508"/>
    </row>
    <row r="5754" spans="1:6" x14ac:dyDescent="0.25">
      <c r="A5754" s="508"/>
      <c r="B5754" s="508"/>
      <c r="C5754" s="508"/>
      <c r="D5754" s="444" t="s">
        <v>6778</v>
      </c>
      <c r="E5754" s="508"/>
      <c r="F5754" s="508"/>
    </row>
    <row r="5755" spans="1:6" x14ac:dyDescent="0.25">
      <c r="A5755" s="508"/>
      <c r="B5755" s="508"/>
      <c r="C5755" s="508"/>
      <c r="D5755" s="444" t="s">
        <v>6778</v>
      </c>
      <c r="E5755" s="508"/>
      <c r="F5755" s="508"/>
    </row>
    <row r="5756" spans="1:6" x14ac:dyDescent="0.25">
      <c r="A5756" s="508"/>
      <c r="B5756" s="508"/>
      <c r="C5756" s="508"/>
      <c r="D5756" s="444" t="s">
        <v>6778</v>
      </c>
      <c r="E5756" s="508"/>
      <c r="F5756" s="508"/>
    </row>
    <row r="5757" spans="1:6" x14ac:dyDescent="0.25">
      <c r="A5757" s="508"/>
      <c r="B5757" s="508"/>
      <c r="C5757" s="508"/>
      <c r="D5757" s="444" t="s">
        <v>6778</v>
      </c>
      <c r="E5757" s="508"/>
      <c r="F5757" s="508"/>
    </row>
    <row r="5758" spans="1:6" x14ac:dyDescent="0.25">
      <c r="A5758" s="508"/>
      <c r="B5758" s="508"/>
      <c r="C5758" s="508"/>
      <c r="D5758" s="444" t="s">
        <v>6778</v>
      </c>
      <c r="E5758" s="508"/>
      <c r="F5758" s="508"/>
    </row>
    <row r="5759" spans="1:6" x14ac:dyDescent="0.25">
      <c r="A5759" s="508"/>
      <c r="B5759" s="508"/>
      <c r="C5759" s="508"/>
      <c r="D5759" s="444" t="s">
        <v>6778</v>
      </c>
      <c r="E5759" s="508"/>
      <c r="F5759" s="508"/>
    </row>
    <row r="5760" spans="1:6" x14ac:dyDescent="0.25">
      <c r="A5760" s="508"/>
      <c r="B5760" s="508"/>
      <c r="C5760" s="508"/>
      <c r="D5760" s="444" t="s">
        <v>6778</v>
      </c>
      <c r="E5760" s="508"/>
      <c r="F5760" s="508"/>
    </row>
    <row r="5761" spans="1:6" x14ac:dyDescent="0.25">
      <c r="A5761" s="508"/>
      <c r="B5761" s="508"/>
      <c r="C5761" s="508"/>
      <c r="D5761" s="444" t="s">
        <v>6778</v>
      </c>
      <c r="E5761" s="508"/>
      <c r="F5761" s="508"/>
    </row>
    <row r="5762" spans="1:6" x14ac:dyDescent="0.25">
      <c r="A5762" s="508"/>
      <c r="B5762" s="508"/>
      <c r="C5762" s="508"/>
      <c r="D5762" s="444" t="s">
        <v>6778</v>
      </c>
      <c r="E5762" s="508"/>
      <c r="F5762" s="508"/>
    </row>
    <row r="5763" spans="1:6" x14ac:dyDescent="0.25">
      <c r="A5763" s="508"/>
      <c r="B5763" s="508"/>
      <c r="C5763" s="508"/>
      <c r="D5763" s="444" t="s">
        <v>6778</v>
      </c>
      <c r="E5763" s="508"/>
      <c r="F5763" s="508"/>
    </row>
    <row r="5764" spans="1:6" x14ac:dyDescent="0.25">
      <c r="A5764" s="508"/>
      <c r="B5764" s="508"/>
      <c r="C5764" s="508"/>
      <c r="D5764" s="444" t="s">
        <v>6778</v>
      </c>
      <c r="E5764" s="508"/>
      <c r="F5764" s="508"/>
    </row>
    <row r="5765" spans="1:6" x14ac:dyDescent="0.25">
      <c r="A5765" s="508"/>
      <c r="B5765" s="508"/>
      <c r="C5765" s="508"/>
      <c r="D5765" s="444" t="s">
        <v>6778</v>
      </c>
      <c r="E5765" s="508"/>
      <c r="F5765" s="508"/>
    </row>
    <row r="5766" spans="1:6" x14ac:dyDescent="0.25">
      <c r="A5766" s="508"/>
      <c r="B5766" s="508"/>
      <c r="C5766" s="508"/>
      <c r="D5766" s="444" t="s">
        <v>6778</v>
      </c>
      <c r="E5766" s="508"/>
      <c r="F5766" s="508"/>
    </row>
    <row r="5767" spans="1:6" x14ac:dyDescent="0.25">
      <c r="A5767" s="508"/>
      <c r="B5767" s="508"/>
      <c r="C5767" s="508"/>
      <c r="D5767" s="444" t="s">
        <v>6778</v>
      </c>
      <c r="E5767" s="508"/>
      <c r="F5767" s="508"/>
    </row>
    <row r="5768" spans="1:6" x14ac:dyDescent="0.25">
      <c r="A5768" s="508"/>
      <c r="B5768" s="508"/>
      <c r="C5768" s="508"/>
      <c r="D5768" s="444" t="s">
        <v>6778</v>
      </c>
      <c r="E5768" s="508"/>
      <c r="F5768" s="508"/>
    </row>
    <row r="5769" spans="1:6" x14ac:dyDescent="0.25">
      <c r="A5769" s="508"/>
      <c r="B5769" s="508"/>
      <c r="C5769" s="508"/>
      <c r="D5769" s="444" t="s">
        <v>6778</v>
      </c>
      <c r="E5769" s="508"/>
      <c r="F5769" s="508"/>
    </row>
    <row r="5770" spans="1:6" x14ac:dyDescent="0.25">
      <c r="A5770" s="508"/>
      <c r="B5770" s="508"/>
      <c r="C5770" s="508"/>
      <c r="D5770" s="444" t="s">
        <v>6778</v>
      </c>
      <c r="E5770" s="508"/>
      <c r="F5770" s="508"/>
    </row>
    <row r="5771" spans="1:6" x14ac:dyDescent="0.25">
      <c r="A5771" s="508"/>
      <c r="B5771" s="508"/>
      <c r="C5771" s="508"/>
      <c r="D5771" s="444" t="s">
        <v>6778</v>
      </c>
      <c r="E5771" s="508"/>
      <c r="F5771" s="508"/>
    </row>
    <row r="5772" spans="1:6" x14ac:dyDescent="0.25">
      <c r="A5772" s="508"/>
      <c r="B5772" s="508"/>
      <c r="C5772" s="508"/>
      <c r="D5772" s="444" t="s">
        <v>6778</v>
      </c>
      <c r="E5772" s="508"/>
      <c r="F5772" s="508"/>
    </row>
    <row r="5773" spans="1:6" x14ac:dyDescent="0.25">
      <c r="A5773" s="508"/>
      <c r="B5773" s="508"/>
      <c r="C5773" s="508"/>
      <c r="D5773" s="444" t="s">
        <v>6778</v>
      </c>
      <c r="E5773" s="508"/>
      <c r="F5773" s="508"/>
    </row>
    <row r="5774" spans="1:6" x14ac:dyDescent="0.25">
      <c r="A5774" s="508"/>
      <c r="B5774" s="508"/>
      <c r="C5774" s="508"/>
      <c r="D5774" s="444" t="s">
        <v>6778</v>
      </c>
      <c r="E5774" s="508"/>
      <c r="F5774" s="508"/>
    </row>
    <row r="5775" spans="1:6" x14ac:dyDescent="0.25">
      <c r="A5775" s="508"/>
      <c r="B5775" s="508"/>
      <c r="C5775" s="508"/>
      <c r="D5775" s="444" t="s">
        <v>6778</v>
      </c>
      <c r="E5775" s="508"/>
      <c r="F5775" s="508"/>
    </row>
    <row r="5776" spans="1:6" x14ac:dyDescent="0.25">
      <c r="A5776" s="508"/>
      <c r="B5776" s="508"/>
      <c r="C5776" s="508"/>
      <c r="D5776" s="444" t="s">
        <v>6778</v>
      </c>
      <c r="E5776" s="508"/>
      <c r="F5776" s="508"/>
    </row>
    <row r="5777" spans="1:6" x14ac:dyDescent="0.25">
      <c r="A5777" s="508"/>
      <c r="B5777" s="508"/>
      <c r="C5777" s="508"/>
      <c r="D5777" s="444" t="s">
        <v>6778</v>
      </c>
      <c r="E5777" s="508"/>
      <c r="F5777" s="508"/>
    </row>
    <row r="5778" spans="1:6" x14ac:dyDescent="0.25">
      <c r="A5778" s="508"/>
      <c r="B5778" s="508"/>
      <c r="C5778" s="508"/>
      <c r="D5778" s="444" t="s">
        <v>6778</v>
      </c>
      <c r="E5778" s="508"/>
      <c r="F5778" s="508"/>
    </row>
    <row r="5779" spans="1:6" x14ac:dyDescent="0.25">
      <c r="A5779" s="508"/>
      <c r="B5779" s="508"/>
      <c r="C5779" s="508"/>
      <c r="D5779" s="444" t="s">
        <v>6778</v>
      </c>
      <c r="E5779" s="508"/>
      <c r="F5779" s="508"/>
    </row>
    <row r="5780" spans="1:6" x14ac:dyDescent="0.25">
      <c r="A5780" s="508"/>
      <c r="B5780" s="508"/>
      <c r="C5780" s="508"/>
      <c r="D5780" s="444" t="s">
        <v>6778</v>
      </c>
      <c r="E5780" s="508"/>
      <c r="F5780" s="508"/>
    </row>
    <row r="5781" spans="1:6" x14ac:dyDescent="0.25">
      <c r="A5781" s="508"/>
      <c r="B5781" s="508"/>
      <c r="C5781" s="508"/>
      <c r="D5781" s="444" t="s">
        <v>6778</v>
      </c>
      <c r="E5781" s="508"/>
      <c r="F5781" s="508"/>
    </row>
    <row r="5782" spans="1:6" x14ac:dyDescent="0.25">
      <c r="A5782" s="508"/>
      <c r="B5782" s="508"/>
      <c r="C5782" s="508"/>
      <c r="D5782" s="444" t="s">
        <v>6778</v>
      </c>
      <c r="E5782" s="508"/>
      <c r="F5782" s="508"/>
    </row>
    <row r="5783" spans="1:6" x14ac:dyDescent="0.25">
      <c r="A5783" s="508"/>
      <c r="B5783" s="508"/>
      <c r="C5783" s="508"/>
      <c r="D5783" s="444" t="s">
        <v>6778</v>
      </c>
      <c r="E5783" s="508"/>
      <c r="F5783" s="508"/>
    </row>
    <row r="5784" spans="1:6" x14ac:dyDescent="0.25">
      <c r="A5784" s="508"/>
      <c r="B5784" s="508"/>
      <c r="C5784" s="508"/>
      <c r="D5784" s="444" t="s">
        <v>6778</v>
      </c>
      <c r="E5784" s="508"/>
      <c r="F5784" s="508"/>
    </row>
    <row r="5785" spans="1:6" x14ac:dyDescent="0.25">
      <c r="A5785" s="508"/>
      <c r="B5785" s="508"/>
      <c r="C5785" s="508"/>
      <c r="D5785" s="444" t="s">
        <v>6778</v>
      </c>
      <c r="E5785" s="508"/>
      <c r="F5785" s="508"/>
    </row>
    <row r="5786" spans="1:6" x14ac:dyDescent="0.25">
      <c r="A5786" s="508"/>
      <c r="B5786" s="508"/>
      <c r="C5786" s="508"/>
      <c r="D5786" s="444" t="s">
        <v>6778</v>
      </c>
      <c r="E5786" s="508"/>
      <c r="F5786" s="508"/>
    </row>
    <row r="5787" spans="1:6" x14ac:dyDescent="0.25">
      <c r="A5787" s="508"/>
      <c r="B5787" s="508"/>
      <c r="C5787" s="508"/>
      <c r="D5787" s="444" t="s">
        <v>6778</v>
      </c>
      <c r="E5787" s="508"/>
      <c r="F5787" s="508"/>
    </row>
    <row r="5788" spans="1:6" x14ac:dyDescent="0.25">
      <c r="A5788" s="508"/>
      <c r="B5788" s="508"/>
      <c r="C5788" s="508"/>
      <c r="D5788" s="444" t="s">
        <v>6778</v>
      </c>
      <c r="E5788" s="508"/>
      <c r="F5788" s="508"/>
    </row>
    <row r="5789" spans="1:6" x14ac:dyDescent="0.25">
      <c r="A5789" s="508"/>
      <c r="B5789" s="508"/>
      <c r="C5789" s="508"/>
      <c r="D5789" s="444" t="s">
        <v>6778</v>
      </c>
      <c r="E5789" s="508"/>
      <c r="F5789" s="508"/>
    </row>
    <row r="5790" spans="1:6" x14ac:dyDescent="0.25">
      <c r="A5790" s="508"/>
      <c r="B5790" s="508"/>
      <c r="C5790" s="508"/>
      <c r="D5790" s="444" t="s">
        <v>6778</v>
      </c>
      <c r="E5790" s="508"/>
      <c r="F5790" s="508"/>
    </row>
    <row r="5791" spans="1:6" x14ac:dyDescent="0.25">
      <c r="A5791" s="508"/>
      <c r="B5791" s="508"/>
      <c r="C5791" s="508"/>
      <c r="D5791" s="444" t="s">
        <v>6778</v>
      </c>
      <c r="E5791" s="508"/>
      <c r="F5791" s="508"/>
    </row>
    <row r="5792" spans="1:6" x14ac:dyDescent="0.25">
      <c r="A5792" s="508"/>
      <c r="B5792" s="508"/>
      <c r="C5792" s="508"/>
      <c r="D5792" s="444" t="s">
        <v>6778</v>
      </c>
      <c r="E5792" s="508"/>
      <c r="F5792" s="508"/>
    </row>
    <row r="5793" spans="1:6" x14ac:dyDescent="0.25">
      <c r="A5793" s="508"/>
      <c r="B5793" s="508"/>
      <c r="C5793" s="508"/>
      <c r="D5793" s="444" t="s">
        <v>6778</v>
      </c>
      <c r="E5793" s="508"/>
      <c r="F5793" s="508"/>
    </row>
    <row r="5794" spans="1:6" x14ac:dyDescent="0.25">
      <c r="A5794" s="508"/>
      <c r="B5794" s="508"/>
      <c r="C5794" s="508"/>
      <c r="D5794" s="444" t="s">
        <v>6778</v>
      </c>
      <c r="E5794" s="508"/>
      <c r="F5794" s="508"/>
    </row>
    <row r="5795" spans="1:6" x14ac:dyDescent="0.25">
      <c r="A5795" s="508"/>
      <c r="B5795" s="508"/>
      <c r="C5795" s="508"/>
      <c r="D5795" s="444" t="s">
        <v>6778</v>
      </c>
      <c r="E5795" s="508"/>
      <c r="F5795" s="508"/>
    </row>
    <row r="5796" spans="1:6" x14ac:dyDescent="0.25">
      <c r="A5796" s="508"/>
      <c r="B5796" s="508"/>
      <c r="C5796" s="508"/>
      <c r="D5796" s="444" t="s">
        <v>6778</v>
      </c>
      <c r="E5796" s="508"/>
      <c r="F5796" s="508"/>
    </row>
    <row r="5797" spans="1:6" x14ac:dyDescent="0.25">
      <c r="A5797" s="508"/>
      <c r="B5797" s="508"/>
      <c r="C5797" s="508"/>
      <c r="D5797" s="444" t="s">
        <v>6778</v>
      </c>
      <c r="E5797" s="508"/>
      <c r="F5797" s="508"/>
    </row>
    <row r="5798" spans="1:6" x14ac:dyDescent="0.25">
      <c r="A5798" s="508"/>
      <c r="B5798" s="508"/>
      <c r="C5798" s="508"/>
      <c r="D5798" s="444" t="s">
        <v>6778</v>
      </c>
      <c r="E5798" s="508"/>
      <c r="F5798" s="508"/>
    </row>
    <row r="5799" spans="1:6" x14ac:dyDescent="0.25">
      <c r="A5799" s="508"/>
      <c r="B5799" s="508"/>
      <c r="C5799" s="508"/>
      <c r="D5799" s="444" t="s">
        <v>6778</v>
      </c>
      <c r="E5799" s="508"/>
      <c r="F5799" s="508"/>
    </row>
    <row r="5800" spans="1:6" x14ac:dyDescent="0.25">
      <c r="A5800" s="508"/>
      <c r="B5800" s="508"/>
      <c r="C5800" s="508"/>
      <c r="D5800" s="444" t="s">
        <v>6778</v>
      </c>
      <c r="E5800" s="508"/>
      <c r="F5800" s="508"/>
    </row>
    <row r="5801" spans="1:6" x14ac:dyDescent="0.25">
      <c r="A5801" s="508"/>
      <c r="B5801" s="508"/>
      <c r="C5801" s="508"/>
      <c r="D5801" s="444" t="s">
        <v>6778</v>
      </c>
      <c r="E5801" s="508"/>
      <c r="F5801" s="508"/>
    </row>
    <row r="5802" spans="1:6" x14ac:dyDescent="0.25">
      <c r="A5802" s="508"/>
      <c r="B5802" s="508"/>
      <c r="C5802" s="508"/>
      <c r="D5802" s="444" t="s">
        <v>6778</v>
      </c>
      <c r="E5802" s="508"/>
      <c r="F5802" s="508"/>
    </row>
    <row r="5803" spans="1:6" x14ac:dyDescent="0.25">
      <c r="A5803" s="508"/>
      <c r="B5803" s="508"/>
      <c r="C5803" s="508"/>
      <c r="D5803" s="444" t="s">
        <v>6778</v>
      </c>
      <c r="E5803" s="508"/>
      <c r="F5803" s="508"/>
    </row>
    <row r="5804" spans="1:6" x14ac:dyDescent="0.25">
      <c r="A5804" s="508"/>
      <c r="B5804" s="508"/>
      <c r="C5804" s="508"/>
      <c r="D5804" s="444" t="s">
        <v>6778</v>
      </c>
      <c r="E5804" s="508"/>
      <c r="F5804" s="508"/>
    </row>
    <row r="5805" spans="1:6" x14ac:dyDescent="0.25">
      <c r="A5805" s="508"/>
      <c r="B5805" s="508"/>
      <c r="C5805" s="508"/>
      <c r="D5805" s="444" t="s">
        <v>6778</v>
      </c>
      <c r="E5805" s="508"/>
      <c r="F5805" s="508"/>
    </row>
    <row r="5806" spans="1:6" x14ac:dyDescent="0.25">
      <c r="A5806" s="508"/>
      <c r="B5806" s="508"/>
      <c r="C5806" s="508"/>
      <c r="D5806" s="444" t="s">
        <v>6778</v>
      </c>
      <c r="E5806" s="508"/>
      <c r="F5806" s="508"/>
    </row>
    <row r="5807" spans="1:6" x14ac:dyDescent="0.25">
      <c r="A5807" s="508"/>
      <c r="B5807" s="508"/>
      <c r="C5807" s="508"/>
      <c r="D5807" s="444" t="s">
        <v>6778</v>
      </c>
      <c r="E5807" s="508"/>
      <c r="F5807" s="508"/>
    </row>
    <row r="5808" spans="1:6" x14ac:dyDescent="0.25">
      <c r="A5808" s="508"/>
      <c r="B5808" s="508"/>
      <c r="C5808" s="508"/>
      <c r="D5808" s="444" t="s">
        <v>6778</v>
      </c>
      <c r="E5808" s="508"/>
      <c r="F5808" s="508"/>
    </row>
    <row r="5809" spans="1:6" x14ac:dyDescent="0.25">
      <c r="A5809" s="508"/>
      <c r="B5809" s="508"/>
      <c r="C5809" s="508"/>
      <c r="D5809" s="444" t="s">
        <v>6778</v>
      </c>
      <c r="E5809" s="508"/>
      <c r="F5809" s="508"/>
    </row>
    <row r="5810" spans="1:6" x14ac:dyDescent="0.25">
      <c r="A5810" s="508"/>
      <c r="B5810" s="508"/>
      <c r="C5810" s="508"/>
      <c r="D5810" s="444" t="s">
        <v>6778</v>
      </c>
      <c r="E5810" s="508"/>
      <c r="F5810" s="508"/>
    </row>
    <row r="5811" spans="1:6" x14ac:dyDescent="0.25">
      <c r="A5811" s="508"/>
      <c r="B5811" s="508"/>
      <c r="C5811" s="508"/>
      <c r="D5811" s="444" t="s">
        <v>6778</v>
      </c>
      <c r="E5811" s="508"/>
      <c r="F5811" s="508"/>
    </row>
    <row r="5812" spans="1:6" x14ac:dyDescent="0.25">
      <c r="A5812" s="508"/>
      <c r="B5812" s="508"/>
      <c r="C5812" s="508"/>
      <c r="D5812" s="444" t="s">
        <v>6778</v>
      </c>
      <c r="E5812" s="508"/>
      <c r="F5812" s="508"/>
    </row>
    <row r="5813" spans="1:6" x14ac:dyDescent="0.25">
      <c r="A5813" s="508"/>
      <c r="B5813" s="508"/>
      <c r="C5813" s="508"/>
      <c r="D5813" s="444" t="s">
        <v>6778</v>
      </c>
      <c r="E5813" s="508"/>
      <c r="F5813" s="508"/>
    </row>
    <row r="5814" spans="1:6" x14ac:dyDescent="0.25">
      <c r="A5814" s="508"/>
      <c r="B5814" s="508"/>
      <c r="C5814" s="508"/>
      <c r="D5814" s="444" t="s">
        <v>6778</v>
      </c>
      <c r="E5814" s="508"/>
      <c r="F5814" s="508"/>
    </row>
    <row r="5815" spans="1:6" x14ac:dyDescent="0.25">
      <c r="A5815" s="508"/>
      <c r="B5815" s="508"/>
      <c r="C5815" s="508"/>
      <c r="D5815" s="444" t="s">
        <v>6778</v>
      </c>
      <c r="E5815" s="508"/>
      <c r="F5815" s="508"/>
    </row>
    <row r="5816" spans="1:6" x14ac:dyDescent="0.25">
      <c r="A5816" s="508"/>
      <c r="B5816" s="508"/>
      <c r="C5816" s="508"/>
      <c r="D5816" s="444" t="s">
        <v>6778</v>
      </c>
      <c r="E5816" s="508"/>
      <c r="F5816" s="508"/>
    </row>
    <row r="5817" spans="1:6" x14ac:dyDescent="0.25">
      <c r="A5817" s="508"/>
      <c r="B5817" s="508"/>
      <c r="C5817" s="508"/>
      <c r="D5817" s="444" t="s">
        <v>6778</v>
      </c>
      <c r="E5817" s="508"/>
      <c r="F5817" s="508"/>
    </row>
    <row r="5818" spans="1:6" x14ac:dyDescent="0.25">
      <c r="A5818" s="508"/>
      <c r="B5818" s="508"/>
      <c r="C5818" s="508"/>
      <c r="D5818" s="444" t="s">
        <v>6778</v>
      </c>
      <c r="E5818" s="508"/>
      <c r="F5818" s="508"/>
    </row>
    <row r="5819" spans="1:6" x14ac:dyDescent="0.25">
      <c r="A5819" s="508"/>
      <c r="B5819" s="508"/>
      <c r="C5819" s="508"/>
      <c r="D5819" s="444" t="s">
        <v>6778</v>
      </c>
      <c r="E5819" s="508"/>
      <c r="F5819" s="508"/>
    </row>
    <row r="5820" spans="1:6" x14ac:dyDescent="0.25">
      <c r="A5820" s="508"/>
      <c r="B5820" s="508"/>
      <c r="C5820" s="508"/>
      <c r="D5820" s="444" t="s">
        <v>6778</v>
      </c>
      <c r="E5820" s="508"/>
      <c r="F5820" s="508"/>
    </row>
    <row r="5821" spans="1:6" x14ac:dyDescent="0.25">
      <c r="A5821" s="508"/>
      <c r="B5821" s="508"/>
      <c r="C5821" s="508"/>
      <c r="D5821" s="444" t="s">
        <v>6778</v>
      </c>
      <c r="E5821" s="508"/>
      <c r="F5821" s="508"/>
    </row>
    <row r="5822" spans="1:6" x14ac:dyDescent="0.25">
      <c r="A5822" s="508"/>
      <c r="B5822" s="508"/>
      <c r="C5822" s="508"/>
      <c r="D5822" s="444" t="s">
        <v>6778</v>
      </c>
      <c r="E5822" s="508"/>
      <c r="F5822" s="508"/>
    </row>
    <row r="5823" spans="1:6" x14ac:dyDescent="0.25">
      <c r="A5823" s="508"/>
      <c r="B5823" s="508"/>
      <c r="C5823" s="508"/>
      <c r="D5823" s="444" t="s">
        <v>6778</v>
      </c>
      <c r="E5823" s="508"/>
      <c r="F5823" s="508"/>
    </row>
    <row r="5824" spans="1:6" x14ac:dyDescent="0.25">
      <c r="A5824" s="508"/>
      <c r="B5824" s="508"/>
      <c r="C5824" s="508"/>
      <c r="D5824" s="444" t="s">
        <v>6778</v>
      </c>
      <c r="E5824" s="508"/>
      <c r="F5824" s="508"/>
    </row>
    <row r="5825" spans="1:6" x14ac:dyDescent="0.25">
      <c r="A5825" s="508"/>
      <c r="B5825" s="508"/>
      <c r="C5825" s="508"/>
      <c r="D5825" s="444" t="s">
        <v>6778</v>
      </c>
      <c r="E5825" s="508"/>
      <c r="F5825" s="508"/>
    </row>
    <row r="5826" spans="1:6" x14ac:dyDescent="0.25">
      <c r="A5826" s="508"/>
      <c r="B5826" s="508"/>
      <c r="C5826" s="508"/>
      <c r="D5826" s="444" t="s">
        <v>6778</v>
      </c>
      <c r="E5826" s="508"/>
      <c r="F5826" s="508"/>
    </row>
    <row r="5827" spans="1:6" x14ac:dyDescent="0.25">
      <c r="A5827" s="508"/>
      <c r="B5827" s="508"/>
      <c r="C5827" s="508"/>
      <c r="D5827" s="444" t="s">
        <v>6778</v>
      </c>
      <c r="E5827" s="508"/>
      <c r="F5827" s="508"/>
    </row>
    <row r="5828" spans="1:6" x14ac:dyDescent="0.25">
      <c r="A5828" s="508"/>
      <c r="B5828" s="508"/>
      <c r="C5828" s="508"/>
      <c r="D5828" s="444" t="s">
        <v>6778</v>
      </c>
      <c r="E5828" s="508"/>
      <c r="F5828" s="508"/>
    </row>
    <row r="5829" spans="1:6" x14ac:dyDescent="0.25">
      <c r="A5829" s="508"/>
      <c r="B5829" s="508"/>
      <c r="C5829" s="508"/>
      <c r="D5829" s="444" t="s">
        <v>6778</v>
      </c>
      <c r="E5829" s="508"/>
      <c r="F5829" s="508"/>
    </row>
    <row r="5830" spans="1:6" x14ac:dyDescent="0.25">
      <c r="A5830" s="508"/>
      <c r="B5830" s="508"/>
      <c r="C5830" s="508"/>
      <c r="D5830" s="444" t="s">
        <v>6778</v>
      </c>
      <c r="E5830" s="508"/>
      <c r="F5830" s="508"/>
    </row>
    <row r="5831" spans="1:6" x14ac:dyDescent="0.25">
      <c r="A5831" s="508"/>
      <c r="B5831" s="508"/>
      <c r="C5831" s="508"/>
      <c r="D5831" s="444" t="s">
        <v>6778</v>
      </c>
      <c r="E5831" s="508"/>
      <c r="F5831" s="508"/>
    </row>
    <row r="5832" spans="1:6" x14ac:dyDescent="0.25">
      <c r="A5832" s="508"/>
      <c r="B5832" s="508"/>
      <c r="C5832" s="508"/>
      <c r="D5832" s="444" t="s">
        <v>6778</v>
      </c>
      <c r="E5832" s="508"/>
      <c r="F5832" s="508"/>
    </row>
    <row r="5833" spans="1:6" x14ac:dyDescent="0.25">
      <c r="A5833" s="508"/>
      <c r="B5833" s="508"/>
      <c r="C5833" s="508"/>
      <c r="D5833" s="444" t="s">
        <v>6778</v>
      </c>
      <c r="E5833" s="508"/>
      <c r="F5833" s="508"/>
    </row>
    <row r="5834" spans="1:6" x14ac:dyDescent="0.25">
      <c r="A5834" s="508"/>
      <c r="B5834" s="508"/>
      <c r="C5834" s="508"/>
      <c r="D5834" s="444" t="s">
        <v>6778</v>
      </c>
      <c r="E5834" s="508"/>
      <c r="F5834" s="508"/>
    </row>
    <row r="5835" spans="1:6" x14ac:dyDescent="0.25">
      <c r="A5835" s="508"/>
      <c r="B5835" s="508"/>
      <c r="C5835" s="508"/>
      <c r="D5835" s="444" t="s">
        <v>6778</v>
      </c>
      <c r="E5835" s="508"/>
      <c r="F5835" s="508"/>
    </row>
    <row r="5836" spans="1:6" x14ac:dyDescent="0.25">
      <c r="A5836" s="508"/>
      <c r="B5836" s="508"/>
      <c r="C5836" s="508"/>
      <c r="D5836" s="444" t="s">
        <v>6778</v>
      </c>
      <c r="E5836" s="508"/>
      <c r="F5836" s="508"/>
    </row>
    <row r="5837" spans="1:6" x14ac:dyDescent="0.25">
      <c r="A5837" s="508"/>
      <c r="B5837" s="508"/>
      <c r="C5837" s="508"/>
      <c r="D5837" s="444" t="s">
        <v>6778</v>
      </c>
      <c r="E5837" s="508"/>
      <c r="F5837" s="508"/>
    </row>
    <row r="5838" spans="1:6" x14ac:dyDescent="0.25">
      <c r="A5838" s="508"/>
      <c r="B5838" s="508"/>
      <c r="C5838" s="508"/>
      <c r="D5838" s="444" t="s">
        <v>6778</v>
      </c>
      <c r="E5838" s="508"/>
      <c r="F5838" s="508"/>
    </row>
    <row r="5839" spans="1:6" x14ac:dyDescent="0.25">
      <c r="A5839" s="508"/>
      <c r="B5839" s="508"/>
      <c r="C5839" s="508"/>
      <c r="D5839" s="444" t="s">
        <v>6778</v>
      </c>
      <c r="E5839" s="508"/>
      <c r="F5839" s="508"/>
    </row>
    <row r="5840" spans="1:6" x14ac:dyDescent="0.25">
      <c r="A5840" s="508"/>
      <c r="B5840" s="508"/>
      <c r="C5840" s="508"/>
      <c r="D5840" s="444" t="s">
        <v>6778</v>
      </c>
      <c r="E5840" s="508"/>
      <c r="F5840" s="508"/>
    </row>
    <row r="5841" spans="1:6" x14ac:dyDescent="0.25">
      <c r="A5841" s="508"/>
      <c r="B5841" s="508"/>
      <c r="C5841" s="508"/>
      <c r="D5841" s="444" t="s">
        <v>6778</v>
      </c>
      <c r="E5841" s="508"/>
      <c r="F5841" s="508"/>
    </row>
    <row r="5842" spans="1:6" x14ac:dyDescent="0.25">
      <c r="A5842" s="508"/>
      <c r="B5842" s="508"/>
      <c r="C5842" s="508"/>
      <c r="D5842" s="444" t="s">
        <v>6778</v>
      </c>
      <c r="E5842" s="508"/>
      <c r="F5842" s="508"/>
    </row>
    <row r="5843" spans="1:6" x14ac:dyDescent="0.25">
      <c r="A5843" s="508"/>
      <c r="B5843" s="508"/>
      <c r="C5843" s="508"/>
      <c r="D5843" s="444" t="s">
        <v>6778</v>
      </c>
      <c r="E5843" s="508"/>
      <c r="F5843" s="508"/>
    </row>
    <row r="5844" spans="1:6" x14ac:dyDescent="0.25">
      <c r="A5844" s="508"/>
      <c r="B5844" s="508"/>
      <c r="C5844" s="508"/>
      <c r="D5844" s="444" t="s">
        <v>6778</v>
      </c>
      <c r="E5844" s="508"/>
      <c r="F5844" s="508"/>
    </row>
    <row r="5845" spans="1:6" x14ac:dyDescent="0.25">
      <c r="A5845" s="508"/>
      <c r="B5845" s="508"/>
      <c r="C5845" s="508"/>
      <c r="D5845" s="444" t="s">
        <v>6778</v>
      </c>
      <c r="E5845" s="508"/>
      <c r="F5845" s="508"/>
    </row>
    <row r="5846" spans="1:6" x14ac:dyDescent="0.25">
      <c r="A5846" s="508"/>
      <c r="B5846" s="508"/>
      <c r="C5846" s="508"/>
      <c r="D5846" s="444" t="s">
        <v>6778</v>
      </c>
      <c r="E5846" s="508"/>
      <c r="F5846" s="508"/>
    </row>
    <row r="5847" spans="1:6" x14ac:dyDescent="0.25">
      <c r="A5847" s="508"/>
      <c r="B5847" s="508"/>
      <c r="C5847" s="508"/>
      <c r="D5847" s="444" t="s">
        <v>6778</v>
      </c>
      <c r="E5847" s="508"/>
      <c r="F5847" s="508"/>
    </row>
    <row r="5848" spans="1:6" x14ac:dyDescent="0.25">
      <c r="A5848" s="508"/>
      <c r="B5848" s="508"/>
      <c r="C5848" s="508"/>
      <c r="D5848" s="444" t="s">
        <v>6778</v>
      </c>
      <c r="E5848" s="508"/>
      <c r="F5848" s="508"/>
    </row>
    <row r="5849" spans="1:6" x14ac:dyDescent="0.25">
      <c r="A5849" s="508"/>
      <c r="B5849" s="508"/>
      <c r="C5849" s="508"/>
      <c r="D5849" s="444" t="s">
        <v>6778</v>
      </c>
      <c r="E5849" s="508"/>
      <c r="F5849" s="508"/>
    </row>
    <row r="5850" spans="1:6" x14ac:dyDescent="0.25">
      <c r="A5850" s="508"/>
      <c r="B5850" s="508"/>
      <c r="C5850" s="508"/>
      <c r="D5850" s="444" t="s">
        <v>6778</v>
      </c>
      <c r="E5850" s="508"/>
      <c r="F5850" s="508"/>
    </row>
    <row r="5851" spans="1:6" x14ac:dyDescent="0.25">
      <c r="A5851" s="508"/>
      <c r="B5851" s="508"/>
      <c r="C5851" s="508"/>
      <c r="D5851" s="444" t="s">
        <v>6778</v>
      </c>
      <c r="E5851" s="508"/>
      <c r="F5851" s="508"/>
    </row>
    <row r="5852" spans="1:6" x14ac:dyDescent="0.25">
      <c r="A5852" s="508"/>
      <c r="B5852" s="508"/>
      <c r="C5852" s="508"/>
      <c r="D5852" s="444" t="s">
        <v>6778</v>
      </c>
      <c r="E5852" s="508"/>
      <c r="F5852" s="508"/>
    </row>
    <row r="5853" spans="1:6" x14ac:dyDescent="0.25">
      <c r="A5853" s="508"/>
      <c r="B5853" s="508"/>
      <c r="C5853" s="508"/>
      <c r="D5853" s="444" t="s">
        <v>6778</v>
      </c>
      <c r="E5853" s="508"/>
      <c r="F5853" s="508"/>
    </row>
    <row r="5854" spans="1:6" x14ac:dyDescent="0.25">
      <c r="A5854" s="508"/>
      <c r="B5854" s="508"/>
      <c r="C5854" s="508"/>
      <c r="D5854" s="444" t="s">
        <v>6778</v>
      </c>
      <c r="E5854" s="508"/>
      <c r="F5854" s="508"/>
    </row>
    <row r="5855" spans="1:6" x14ac:dyDescent="0.25">
      <c r="A5855" s="508"/>
      <c r="B5855" s="508"/>
      <c r="C5855" s="508"/>
      <c r="D5855" s="444" t="s">
        <v>6778</v>
      </c>
      <c r="E5855" s="508"/>
      <c r="F5855" s="508"/>
    </row>
    <row r="5856" spans="1:6" x14ac:dyDescent="0.25">
      <c r="A5856" s="508"/>
      <c r="B5856" s="508"/>
      <c r="C5856" s="508"/>
      <c r="D5856" s="444" t="s">
        <v>6778</v>
      </c>
      <c r="E5856" s="508"/>
      <c r="F5856" s="508"/>
    </row>
    <row r="5857" spans="1:6" x14ac:dyDescent="0.25">
      <c r="A5857" s="508"/>
      <c r="B5857" s="508"/>
      <c r="C5857" s="508"/>
      <c r="D5857" s="444" t="s">
        <v>6778</v>
      </c>
      <c r="E5857" s="508"/>
      <c r="F5857" s="508"/>
    </row>
    <row r="5858" spans="1:6" x14ac:dyDescent="0.25">
      <c r="A5858" s="508"/>
      <c r="B5858" s="508"/>
      <c r="C5858" s="508"/>
      <c r="D5858" s="444" t="s">
        <v>6778</v>
      </c>
      <c r="E5858" s="508"/>
      <c r="F5858" s="508"/>
    </row>
    <row r="5859" spans="1:6" x14ac:dyDescent="0.25">
      <c r="A5859" s="508"/>
      <c r="B5859" s="508"/>
      <c r="C5859" s="508"/>
      <c r="D5859" s="444" t="s">
        <v>6778</v>
      </c>
      <c r="E5859" s="508"/>
      <c r="F5859" s="508"/>
    </row>
    <row r="5860" spans="1:6" x14ac:dyDescent="0.25">
      <c r="A5860" s="508"/>
      <c r="B5860" s="508"/>
      <c r="C5860" s="508"/>
      <c r="D5860" s="444" t="s">
        <v>6778</v>
      </c>
      <c r="E5860" s="508"/>
      <c r="F5860" s="508"/>
    </row>
    <row r="5861" spans="1:6" x14ac:dyDescent="0.25">
      <c r="A5861" s="508"/>
      <c r="B5861" s="508"/>
      <c r="C5861" s="508"/>
      <c r="D5861" s="444" t="s">
        <v>6778</v>
      </c>
      <c r="E5861" s="508"/>
      <c r="F5861" s="508"/>
    </row>
    <row r="5862" spans="1:6" x14ac:dyDescent="0.25">
      <c r="A5862" s="508"/>
      <c r="B5862" s="508"/>
      <c r="C5862" s="508"/>
      <c r="D5862" s="444" t="s">
        <v>6778</v>
      </c>
      <c r="E5862" s="508"/>
      <c r="F5862" s="508"/>
    </row>
    <row r="5863" spans="1:6" x14ac:dyDescent="0.25">
      <c r="A5863" s="508"/>
      <c r="B5863" s="508"/>
      <c r="C5863" s="508"/>
      <c r="D5863" s="444" t="s">
        <v>6778</v>
      </c>
      <c r="E5863" s="508"/>
      <c r="F5863" s="508"/>
    </row>
    <row r="5864" spans="1:6" x14ac:dyDescent="0.25">
      <c r="A5864" s="508"/>
      <c r="B5864" s="508"/>
      <c r="C5864" s="508"/>
      <c r="D5864" s="444" t="s">
        <v>6778</v>
      </c>
      <c r="E5864" s="508"/>
      <c r="F5864" s="508"/>
    </row>
    <row r="5865" spans="1:6" x14ac:dyDescent="0.25">
      <c r="A5865" s="508"/>
      <c r="B5865" s="508"/>
      <c r="C5865" s="508"/>
      <c r="D5865" s="444" t="s">
        <v>6778</v>
      </c>
      <c r="E5865" s="508"/>
      <c r="F5865" s="508"/>
    </row>
    <row r="5866" spans="1:6" x14ac:dyDescent="0.25">
      <c r="A5866" s="508"/>
      <c r="B5866" s="508"/>
      <c r="C5866" s="508"/>
      <c r="D5866" s="444" t="s">
        <v>6778</v>
      </c>
      <c r="E5866" s="508"/>
      <c r="F5866" s="508"/>
    </row>
    <row r="5867" spans="1:6" x14ac:dyDescent="0.25">
      <c r="A5867" s="508"/>
      <c r="B5867" s="508"/>
      <c r="C5867" s="508"/>
      <c r="D5867" s="444" t="s">
        <v>6778</v>
      </c>
      <c r="E5867" s="508"/>
      <c r="F5867" s="508"/>
    </row>
    <row r="5868" spans="1:6" x14ac:dyDescent="0.25">
      <c r="A5868" s="508"/>
      <c r="B5868" s="508"/>
      <c r="C5868" s="508"/>
      <c r="D5868" s="444" t="s">
        <v>6778</v>
      </c>
      <c r="E5868" s="508"/>
      <c r="F5868" s="508"/>
    </row>
    <row r="5869" spans="1:6" x14ac:dyDescent="0.25">
      <c r="A5869" s="508"/>
      <c r="B5869" s="508"/>
      <c r="C5869" s="508"/>
      <c r="D5869" s="444" t="s">
        <v>6778</v>
      </c>
      <c r="E5869" s="508"/>
      <c r="F5869" s="508"/>
    </row>
    <row r="5870" spans="1:6" x14ac:dyDescent="0.25">
      <c r="A5870" s="508"/>
      <c r="B5870" s="508"/>
      <c r="C5870" s="508"/>
      <c r="D5870" s="444" t="s">
        <v>6778</v>
      </c>
      <c r="E5870" s="508"/>
      <c r="F5870" s="508"/>
    </row>
    <row r="5871" spans="1:6" x14ac:dyDescent="0.25">
      <c r="A5871" s="508"/>
      <c r="B5871" s="508"/>
      <c r="C5871" s="508"/>
      <c r="D5871" s="444" t="s">
        <v>6778</v>
      </c>
      <c r="E5871" s="508"/>
      <c r="F5871" s="508"/>
    </row>
    <row r="5872" spans="1:6" x14ac:dyDescent="0.25">
      <c r="A5872" s="508"/>
      <c r="B5872" s="508"/>
      <c r="C5872" s="508"/>
      <c r="D5872" s="444" t="s">
        <v>6778</v>
      </c>
      <c r="E5872" s="508"/>
      <c r="F5872" s="508"/>
    </row>
    <row r="5873" spans="1:6" x14ac:dyDescent="0.25">
      <c r="A5873" s="508"/>
      <c r="B5873" s="508"/>
      <c r="C5873" s="508"/>
      <c r="D5873" s="444" t="s">
        <v>6778</v>
      </c>
      <c r="E5873" s="508"/>
      <c r="F5873" s="508"/>
    </row>
    <row r="5874" spans="1:6" x14ac:dyDescent="0.25">
      <c r="A5874" s="508"/>
      <c r="B5874" s="508"/>
      <c r="C5874" s="508"/>
      <c r="D5874" s="444" t="s">
        <v>6778</v>
      </c>
      <c r="E5874" s="508"/>
      <c r="F5874" s="508"/>
    </row>
    <row r="5875" spans="1:6" x14ac:dyDescent="0.25">
      <c r="A5875" s="508"/>
      <c r="B5875" s="508"/>
      <c r="C5875" s="508"/>
      <c r="D5875" s="444" t="s">
        <v>6778</v>
      </c>
      <c r="E5875" s="508"/>
      <c r="F5875" s="508"/>
    </row>
    <row r="5876" spans="1:6" x14ac:dyDescent="0.25">
      <c r="A5876" s="508"/>
      <c r="B5876" s="508"/>
      <c r="C5876" s="508"/>
      <c r="D5876" s="444" t="s">
        <v>6778</v>
      </c>
      <c r="E5876" s="508"/>
      <c r="F5876" s="508"/>
    </row>
    <row r="5877" spans="1:6" x14ac:dyDescent="0.25">
      <c r="A5877" s="508"/>
      <c r="B5877" s="508"/>
      <c r="C5877" s="508"/>
      <c r="D5877" s="444" t="s">
        <v>6778</v>
      </c>
      <c r="E5877" s="508"/>
      <c r="F5877" s="508"/>
    </row>
    <row r="5878" spans="1:6" x14ac:dyDescent="0.25">
      <c r="A5878" s="508"/>
      <c r="B5878" s="508"/>
      <c r="C5878" s="508"/>
      <c r="D5878" s="444" t="s">
        <v>6778</v>
      </c>
      <c r="E5878" s="508"/>
      <c r="F5878" s="508"/>
    </row>
    <row r="5879" spans="1:6" x14ac:dyDescent="0.25">
      <c r="A5879" s="508"/>
      <c r="B5879" s="508"/>
      <c r="C5879" s="508"/>
      <c r="D5879" s="444" t="s">
        <v>6778</v>
      </c>
      <c r="E5879" s="508"/>
      <c r="F5879" s="508"/>
    </row>
    <row r="5880" spans="1:6" x14ac:dyDescent="0.25">
      <c r="A5880" s="508"/>
      <c r="B5880" s="508"/>
      <c r="C5880" s="508"/>
      <c r="D5880" s="444" t="s">
        <v>6778</v>
      </c>
      <c r="E5880" s="508"/>
      <c r="F5880" s="508"/>
    </row>
    <row r="5881" spans="1:6" x14ac:dyDescent="0.25">
      <c r="A5881" s="508"/>
      <c r="B5881" s="508"/>
      <c r="C5881" s="508"/>
      <c r="D5881" s="444" t="s">
        <v>6778</v>
      </c>
      <c r="E5881" s="508"/>
      <c r="F5881" s="508"/>
    </row>
    <row r="5882" spans="1:6" x14ac:dyDescent="0.25">
      <c r="A5882" s="508"/>
      <c r="B5882" s="508"/>
      <c r="C5882" s="508"/>
      <c r="D5882" s="444" t="s">
        <v>6778</v>
      </c>
      <c r="E5882" s="508"/>
      <c r="F5882" s="508"/>
    </row>
    <row r="5883" spans="1:6" x14ac:dyDescent="0.25">
      <c r="A5883" s="508"/>
      <c r="B5883" s="508"/>
      <c r="C5883" s="508"/>
      <c r="D5883" s="444" t="s">
        <v>6778</v>
      </c>
      <c r="E5883" s="508"/>
      <c r="F5883" s="508"/>
    </row>
    <row r="5884" spans="1:6" x14ac:dyDescent="0.25">
      <c r="A5884" s="508"/>
      <c r="B5884" s="508"/>
      <c r="C5884" s="508"/>
      <c r="D5884" s="444" t="s">
        <v>6778</v>
      </c>
      <c r="E5884" s="508"/>
      <c r="F5884" s="508"/>
    </row>
    <row r="5885" spans="1:6" x14ac:dyDescent="0.25">
      <c r="A5885" s="508"/>
      <c r="B5885" s="508"/>
      <c r="C5885" s="508"/>
      <c r="D5885" s="444" t="s">
        <v>6778</v>
      </c>
      <c r="E5885" s="508"/>
      <c r="F5885" s="508"/>
    </row>
    <row r="5886" spans="1:6" x14ac:dyDescent="0.25">
      <c r="A5886" s="508"/>
      <c r="B5886" s="508"/>
      <c r="C5886" s="508"/>
      <c r="D5886" s="444" t="s">
        <v>6778</v>
      </c>
      <c r="E5886" s="508"/>
      <c r="F5886" s="508"/>
    </row>
    <row r="5887" spans="1:6" x14ac:dyDescent="0.25">
      <c r="A5887" s="508"/>
      <c r="B5887" s="508"/>
      <c r="C5887" s="508"/>
      <c r="D5887" s="444" t="s">
        <v>6778</v>
      </c>
      <c r="E5887" s="508"/>
      <c r="F5887" s="508"/>
    </row>
    <row r="5888" spans="1:6" x14ac:dyDescent="0.25">
      <c r="A5888" s="508"/>
      <c r="B5888" s="508"/>
      <c r="C5888" s="508"/>
      <c r="D5888" s="444" t="s">
        <v>6778</v>
      </c>
      <c r="E5888" s="508"/>
      <c r="F5888" s="508"/>
    </row>
    <row r="5889" spans="1:6" x14ac:dyDescent="0.25">
      <c r="A5889" s="508"/>
      <c r="B5889" s="508"/>
      <c r="C5889" s="508"/>
      <c r="D5889" s="444" t="s">
        <v>6778</v>
      </c>
      <c r="E5889" s="508"/>
      <c r="F5889" s="508"/>
    </row>
    <row r="5890" spans="1:6" x14ac:dyDescent="0.25">
      <c r="A5890" s="508"/>
      <c r="B5890" s="508"/>
      <c r="C5890" s="508"/>
      <c r="D5890" s="444" t="s">
        <v>6778</v>
      </c>
      <c r="E5890" s="508"/>
      <c r="F5890" s="508"/>
    </row>
    <row r="5891" spans="1:6" x14ac:dyDescent="0.25">
      <c r="A5891" s="508"/>
      <c r="B5891" s="508"/>
      <c r="C5891" s="508"/>
      <c r="D5891" s="444" t="s">
        <v>6778</v>
      </c>
      <c r="E5891" s="508"/>
      <c r="F5891" s="508"/>
    </row>
    <row r="5892" spans="1:6" x14ac:dyDescent="0.25">
      <c r="A5892" s="508"/>
      <c r="B5892" s="508"/>
      <c r="C5892" s="508"/>
      <c r="D5892" s="444" t="s">
        <v>6778</v>
      </c>
      <c r="E5892" s="508"/>
      <c r="F5892" s="508"/>
    </row>
    <row r="5893" spans="1:6" x14ac:dyDescent="0.25">
      <c r="A5893" s="508"/>
      <c r="B5893" s="508"/>
      <c r="C5893" s="508"/>
      <c r="D5893" s="444" t="s">
        <v>6778</v>
      </c>
      <c r="E5893" s="508"/>
      <c r="F5893" s="508"/>
    </row>
    <row r="5894" spans="1:6" x14ac:dyDescent="0.25">
      <c r="A5894" s="508"/>
      <c r="B5894" s="508"/>
      <c r="C5894" s="508"/>
      <c r="D5894" s="444" t="s">
        <v>6778</v>
      </c>
      <c r="E5894" s="508"/>
      <c r="F5894" s="508"/>
    </row>
    <row r="5895" spans="1:6" x14ac:dyDescent="0.25">
      <c r="A5895" s="508"/>
      <c r="B5895" s="508"/>
      <c r="C5895" s="508"/>
      <c r="D5895" s="444" t="s">
        <v>6778</v>
      </c>
      <c r="E5895" s="508"/>
      <c r="F5895" s="508"/>
    </row>
    <row r="5896" spans="1:6" x14ac:dyDescent="0.25">
      <c r="A5896" s="508"/>
      <c r="B5896" s="508"/>
      <c r="C5896" s="508"/>
      <c r="D5896" s="444" t="s">
        <v>6778</v>
      </c>
      <c r="E5896" s="508"/>
      <c r="F5896" s="508"/>
    </row>
    <row r="5897" spans="1:6" x14ac:dyDescent="0.25">
      <c r="A5897" s="508"/>
      <c r="B5897" s="508"/>
      <c r="C5897" s="508"/>
      <c r="D5897" s="444" t="s">
        <v>6778</v>
      </c>
      <c r="E5897" s="508"/>
      <c r="F5897" s="508"/>
    </row>
    <row r="5898" spans="1:6" x14ac:dyDescent="0.25">
      <c r="A5898" s="508"/>
      <c r="B5898" s="508"/>
      <c r="C5898" s="508"/>
      <c r="D5898" s="444" t="s">
        <v>6778</v>
      </c>
      <c r="E5898" s="508"/>
      <c r="F5898" s="508"/>
    </row>
    <row r="5899" spans="1:6" x14ac:dyDescent="0.25">
      <c r="A5899" s="508"/>
      <c r="B5899" s="508"/>
      <c r="C5899" s="508"/>
      <c r="D5899" s="444" t="s">
        <v>6778</v>
      </c>
      <c r="E5899" s="508"/>
      <c r="F5899" s="508"/>
    </row>
    <row r="5900" spans="1:6" x14ac:dyDescent="0.25">
      <c r="A5900" s="508"/>
      <c r="B5900" s="508"/>
      <c r="C5900" s="508"/>
      <c r="D5900" s="444" t="s">
        <v>6778</v>
      </c>
      <c r="E5900" s="508"/>
      <c r="F5900" s="508"/>
    </row>
    <row r="5901" spans="1:6" x14ac:dyDescent="0.25">
      <c r="A5901" s="508"/>
      <c r="B5901" s="508"/>
      <c r="C5901" s="508"/>
      <c r="D5901" s="444" t="s">
        <v>6778</v>
      </c>
      <c r="E5901" s="508"/>
      <c r="F5901" s="508"/>
    </row>
    <row r="5902" spans="1:6" x14ac:dyDescent="0.25">
      <c r="A5902" s="508"/>
      <c r="B5902" s="508"/>
      <c r="C5902" s="508"/>
      <c r="D5902" s="444" t="s">
        <v>6778</v>
      </c>
      <c r="E5902" s="508"/>
      <c r="F5902" s="508"/>
    </row>
    <row r="5903" spans="1:6" x14ac:dyDescent="0.25">
      <c r="A5903" s="508"/>
      <c r="B5903" s="508"/>
      <c r="C5903" s="508"/>
      <c r="D5903" s="444" t="s">
        <v>6778</v>
      </c>
      <c r="E5903" s="508"/>
      <c r="F5903" s="508"/>
    </row>
    <row r="5904" spans="1:6" x14ac:dyDescent="0.25">
      <c r="A5904" s="508"/>
      <c r="B5904" s="508"/>
      <c r="C5904" s="508"/>
      <c r="D5904" s="444" t="s">
        <v>6778</v>
      </c>
      <c r="E5904" s="508"/>
      <c r="F5904" s="508"/>
    </row>
    <row r="5905" spans="1:6" x14ac:dyDescent="0.25">
      <c r="A5905" s="508"/>
      <c r="B5905" s="508"/>
      <c r="C5905" s="508"/>
      <c r="D5905" s="444" t="s">
        <v>6778</v>
      </c>
      <c r="E5905" s="508"/>
      <c r="F5905" s="508"/>
    </row>
    <row r="5906" spans="1:6" x14ac:dyDescent="0.25">
      <c r="A5906" s="508"/>
      <c r="B5906" s="508"/>
      <c r="C5906" s="508"/>
      <c r="D5906" s="444" t="s">
        <v>6778</v>
      </c>
      <c r="E5906" s="508"/>
      <c r="F5906" s="508"/>
    </row>
    <row r="5907" spans="1:6" x14ac:dyDescent="0.25">
      <c r="A5907" s="508"/>
      <c r="B5907" s="508"/>
      <c r="C5907" s="508"/>
      <c r="D5907" s="444" t="s">
        <v>6778</v>
      </c>
      <c r="E5907" s="508"/>
      <c r="F5907" s="508"/>
    </row>
    <row r="5908" spans="1:6" x14ac:dyDescent="0.25">
      <c r="A5908" s="508"/>
      <c r="B5908" s="508"/>
      <c r="C5908" s="508"/>
      <c r="D5908" s="444" t="s">
        <v>6778</v>
      </c>
      <c r="E5908" s="508"/>
      <c r="F5908" s="508"/>
    </row>
    <row r="5909" spans="1:6" x14ac:dyDescent="0.25">
      <c r="A5909" s="508"/>
      <c r="B5909" s="508"/>
      <c r="C5909" s="508"/>
      <c r="D5909" s="444" t="s">
        <v>6778</v>
      </c>
      <c r="E5909" s="508"/>
      <c r="F5909" s="508"/>
    </row>
    <row r="5910" spans="1:6" x14ac:dyDescent="0.25">
      <c r="A5910" s="508"/>
      <c r="B5910" s="508"/>
      <c r="C5910" s="508"/>
      <c r="D5910" s="444" t="s">
        <v>6778</v>
      </c>
      <c r="E5910" s="508"/>
      <c r="F5910" s="508"/>
    </row>
    <row r="5911" spans="1:6" x14ac:dyDescent="0.25">
      <c r="A5911" s="508"/>
      <c r="B5911" s="508"/>
      <c r="C5911" s="508"/>
      <c r="D5911" s="444" t="s">
        <v>6778</v>
      </c>
      <c r="E5911" s="508"/>
      <c r="F5911" s="508"/>
    </row>
    <row r="5912" spans="1:6" x14ac:dyDescent="0.25">
      <c r="A5912" s="508"/>
      <c r="B5912" s="508"/>
      <c r="C5912" s="508"/>
      <c r="D5912" s="444" t="s">
        <v>6778</v>
      </c>
      <c r="E5912" s="508"/>
      <c r="F5912" s="508"/>
    </row>
    <row r="5913" spans="1:6" x14ac:dyDescent="0.25">
      <c r="A5913" s="508"/>
      <c r="B5913" s="508"/>
      <c r="C5913" s="508"/>
      <c r="D5913" s="444" t="s">
        <v>6778</v>
      </c>
      <c r="E5913" s="508"/>
      <c r="F5913" s="508"/>
    </row>
    <row r="5914" spans="1:6" x14ac:dyDescent="0.25">
      <c r="A5914" s="508"/>
      <c r="B5914" s="508"/>
      <c r="C5914" s="508"/>
      <c r="D5914" s="444" t="s">
        <v>6778</v>
      </c>
      <c r="E5914" s="508"/>
      <c r="F5914" s="508"/>
    </row>
    <row r="5915" spans="1:6" x14ac:dyDescent="0.25">
      <c r="A5915" s="508"/>
      <c r="B5915" s="508"/>
      <c r="C5915" s="508"/>
      <c r="D5915" s="444" t="s">
        <v>6778</v>
      </c>
      <c r="E5915" s="508"/>
      <c r="F5915" s="508"/>
    </row>
    <row r="5916" spans="1:6" x14ac:dyDescent="0.25">
      <c r="A5916" s="508"/>
      <c r="B5916" s="508"/>
      <c r="C5916" s="508"/>
      <c r="D5916" s="444" t="s">
        <v>6778</v>
      </c>
      <c r="E5916" s="508"/>
      <c r="F5916" s="508"/>
    </row>
    <row r="5917" spans="1:6" x14ac:dyDescent="0.25">
      <c r="A5917" s="508"/>
      <c r="B5917" s="508"/>
      <c r="C5917" s="508"/>
      <c r="D5917" s="444" t="s">
        <v>6778</v>
      </c>
      <c r="E5917" s="508"/>
      <c r="F5917" s="508"/>
    </row>
    <row r="5918" spans="1:6" x14ac:dyDescent="0.25">
      <c r="A5918" s="508"/>
      <c r="B5918" s="508"/>
      <c r="C5918" s="508"/>
      <c r="D5918" s="444" t="s">
        <v>6778</v>
      </c>
      <c r="E5918" s="508"/>
      <c r="F5918" s="508"/>
    </row>
    <row r="5919" spans="1:6" x14ac:dyDescent="0.25">
      <c r="A5919" s="508"/>
      <c r="B5919" s="508"/>
      <c r="C5919" s="508"/>
      <c r="D5919" s="444" t="s">
        <v>6778</v>
      </c>
      <c r="E5919" s="508"/>
      <c r="F5919" s="508"/>
    </row>
    <row r="5920" spans="1:6" x14ac:dyDescent="0.25">
      <c r="A5920" s="508"/>
      <c r="B5920" s="508"/>
      <c r="C5920" s="508"/>
      <c r="D5920" s="444" t="s">
        <v>6778</v>
      </c>
      <c r="E5920" s="508"/>
      <c r="F5920" s="508"/>
    </row>
    <row r="5921" spans="1:6" x14ac:dyDescent="0.25">
      <c r="A5921" s="508"/>
      <c r="B5921" s="508"/>
      <c r="C5921" s="508"/>
      <c r="D5921" s="444" t="s">
        <v>6778</v>
      </c>
      <c r="E5921" s="508"/>
      <c r="F5921" s="508"/>
    </row>
    <row r="5922" spans="1:6" x14ac:dyDescent="0.25">
      <c r="A5922" s="508"/>
      <c r="B5922" s="508"/>
      <c r="C5922" s="508"/>
      <c r="D5922" s="444" t="s">
        <v>6778</v>
      </c>
      <c r="E5922" s="508"/>
      <c r="F5922" s="508"/>
    </row>
    <row r="5923" spans="1:6" x14ac:dyDescent="0.25">
      <c r="A5923" s="508"/>
      <c r="B5923" s="508"/>
      <c r="C5923" s="508"/>
      <c r="D5923" s="444" t="s">
        <v>6778</v>
      </c>
      <c r="E5923" s="508"/>
      <c r="F5923" s="508"/>
    </row>
    <row r="5924" spans="1:6" x14ac:dyDescent="0.25">
      <c r="A5924" s="508"/>
      <c r="B5924" s="508"/>
      <c r="C5924" s="508"/>
      <c r="D5924" s="444" t="s">
        <v>6778</v>
      </c>
      <c r="E5924" s="508"/>
      <c r="F5924" s="508"/>
    </row>
    <row r="5925" spans="1:6" x14ac:dyDescent="0.25">
      <c r="A5925" s="508"/>
      <c r="B5925" s="508"/>
      <c r="C5925" s="508"/>
      <c r="D5925" s="444" t="s">
        <v>6778</v>
      </c>
      <c r="E5925" s="508"/>
      <c r="F5925" s="508"/>
    </row>
    <row r="5926" spans="1:6" x14ac:dyDescent="0.25">
      <c r="A5926" s="508"/>
      <c r="B5926" s="508"/>
      <c r="C5926" s="508"/>
      <c r="D5926" s="444" t="s">
        <v>6778</v>
      </c>
      <c r="E5926" s="508"/>
      <c r="F5926" s="508"/>
    </row>
    <row r="5927" spans="1:6" x14ac:dyDescent="0.25">
      <c r="A5927" s="508"/>
      <c r="B5927" s="508"/>
      <c r="C5927" s="508"/>
      <c r="D5927" s="444" t="s">
        <v>6778</v>
      </c>
      <c r="E5927" s="508"/>
      <c r="F5927" s="508"/>
    </row>
    <row r="5928" spans="1:6" x14ac:dyDescent="0.25">
      <c r="A5928" s="508"/>
      <c r="B5928" s="508"/>
      <c r="C5928" s="508"/>
      <c r="D5928" s="444" t="s">
        <v>6778</v>
      </c>
      <c r="E5928" s="508"/>
      <c r="F5928" s="508"/>
    </row>
    <row r="5929" spans="1:6" x14ac:dyDescent="0.25">
      <c r="A5929" s="508"/>
      <c r="B5929" s="508"/>
      <c r="C5929" s="508"/>
      <c r="D5929" s="444" t="s">
        <v>6778</v>
      </c>
      <c r="E5929" s="508"/>
      <c r="F5929" s="508"/>
    </row>
    <row r="5930" spans="1:6" x14ac:dyDescent="0.25">
      <c r="A5930" s="508"/>
      <c r="B5930" s="508"/>
      <c r="C5930" s="508"/>
      <c r="D5930" s="444" t="s">
        <v>6778</v>
      </c>
      <c r="E5930" s="508"/>
      <c r="F5930" s="508"/>
    </row>
    <row r="5931" spans="1:6" x14ac:dyDescent="0.25">
      <c r="A5931" s="508"/>
      <c r="B5931" s="508"/>
      <c r="C5931" s="508"/>
      <c r="D5931" s="444" t="s">
        <v>6778</v>
      </c>
      <c r="E5931" s="508"/>
      <c r="F5931" s="508"/>
    </row>
    <row r="5932" spans="1:6" x14ac:dyDescent="0.25">
      <c r="A5932" s="508"/>
      <c r="B5932" s="508"/>
      <c r="C5932" s="508"/>
      <c r="D5932" s="444" t="s">
        <v>6778</v>
      </c>
      <c r="E5932" s="508"/>
      <c r="F5932" s="508"/>
    </row>
    <row r="5933" spans="1:6" x14ac:dyDescent="0.25">
      <c r="A5933" s="508"/>
      <c r="B5933" s="508"/>
      <c r="C5933" s="508"/>
      <c r="D5933" s="444" t="s">
        <v>6778</v>
      </c>
      <c r="E5933" s="508"/>
      <c r="F5933" s="508"/>
    </row>
    <row r="5934" spans="1:6" x14ac:dyDescent="0.25">
      <c r="A5934" s="508"/>
      <c r="B5934" s="508"/>
      <c r="C5934" s="508"/>
      <c r="D5934" s="444" t="s">
        <v>6778</v>
      </c>
      <c r="E5934" s="508"/>
      <c r="F5934" s="508"/>
    </row>
    <row r="5935" spans="1:6" x14ac:dyDescent="0.25">
      <c r="A5935" s="508"/>
      <c r="B5935" s="508"/>
      <c r="C5935" s="508"/>
      <c r="D5935" s="444" t="s">
        <v>6778</v>
      </c>
      <c r="E5935" s="508"/>
      <c r="F5935" s="508"/>
    </row>
    <row r="5936" spans="1:6" x14ac:dyDescent="0.25">
      <c r="A5936" s="508"/>
      <c r="B5936" s="508"/>
      <c r="C5936" s="508"/>
      <c r="D5936" s="444" t="s">
        <v>6778</v>
      </c>
      <c r="E5936" s="508"/>
      <c r="F5936" s="508"/>
    </row>
    <row r="5937" spans="1:6" x14ac:dyDescent="0.25">
      <c r="A5937" s="508"/>
      <c r="B5937" s="508"/>
      <c r="C5937" s="508"/>
      <c r="D5937" s="444" t="s">
        <v>6778</v>
      </c>
      <c r="E5937" s="508"/>
      <c r="F5937" s="508"/>
    </row>
    <row r="5938" spans="1:6" x14ac:dyDescent="0.25">
      <c r="A5938" s="508"/>
      <c r="B5938" s="508"/>
      <c r="C5938" s="508"/>
      <c r="D5938" s="444" t="s">
        <v>6778</v>
      </c>
      <c r="E5938" s="508"/>
      <c r="F5938" s="508"/>
    </row>
    <row r="5939" spans="1:6" x14ac:dyDescent="0.25">
      <c r="A5939" s="508"/>
      <c r="B5939" s="508"/>
      <c r="C5939" s="508"/>
      <c r="D5939" s="444" t="s">
        <v>6778</v>
      </c>
      <c r="E5939" s="508"/>
      <c r="F5939" s="508"/>
    </row>
    <row r="5940" spans="1:6" x14ac:dyDescent="0.25">
      <c r="A5940" s="508"/>
      <c r="B5940" s="508"/>
      <c r="C5940" s="508"/>
      <c r="D5940" s="444" t="s">
        <v>6778</v>
      </c>
      <c r="E5940" s="508"/>
      <c r="F5940" s="508"/>
    </row>
    <row r="5941" spans="1:6" x14ac:dyDescent="0.25">
      <c r="A5941" s="508"/>
      <c r="B5941" s="508"/>
      <c r="C5941" s="508"/>
      <c r="D5941" s="444" t="s">
        <v>6778</v>
      </c>
      <c r="E5941" s="508"/>
      <c r="F5941" s="508"/>
    </row>
    <row r="5942" spans="1:6" x14ac:dyDescent="0.25">
      <c r="A5942" s="508"/>
      <c r="B5942" s="508"/>
      <c r="C5942" s="508"/>
      <c r="D5942" s="444" t="s">
        <v>6778</v>
      </c>
      <c r="E5942" s="508"/>
      <c r="F5942" s="508"/>
    </row>
    <row r="5943" spans="1:6" x14ac:dyDescent="0.25">
      <c r="A5943" s="508"/>
      <c r="B5943" s="508"/>
      <c r="C5943" s="508"/>
      <c r="D5943" s="444" t="s">
        <v>6778</v>
      </c>
      <c r="E5943" s="508"/>
      <c r="F5943" s="508"/>
    </row>
    <row r="5944" spans="1:6" x14ac:dyDescent="0.25">
      <c r="A5944" s="508"/>
      <c r="B5944" s="508"/>
      <c r="C5944" s="508"/>
      <c r="D5944" s="444" t="s">
        <v>6778</v>
      </c>
      <c r="E5944" s="508"/>
      <c r="F5944" s="508"/>
    </row>
    <row r="5945" spans="1:6" x14ac:dyDescent="0.25">
      <c r="A5945" s="508"/>
      <c r="B5945" s="508"/>
      <c r="C5945" s="508"/>
      <c r="D5945" s="444" t="s">
        <v>6778</v>
      </c>
      <c r="E5945" s="508"/>
      <c r="F5945" s="508"/>
    </row>
    <row r="5946" spans="1:6" x14ac:dyDescent="0.25">
      <c r="A5946" s="508"/>
      <c r="B5946" s="508"/>
      <c r="C5946" s="508"/>
      <c r="D5946" s="444" t="s">
        <v>6778</v>
      </c>
      <c r="E5946" s="508"/>
      <c r="F5946" s="508"/>
    </row>
    <row r="5947" spans="1:6" x14ac:dyDescent="0.25">
      <c r="A5947" s="508"/>
      <c r="B5947" s="508"/>
      <c r="C5947" s="508"/>
      <c r="D5947" s="444" t="s">
        <v>6778</v>
      </c>
      <c r="E5947" s="508"/>
      <c r="F5947" s="508"/>
    </row>
    <row r="5948" spans="1:6" x14ac:dyDescent="0.25">
      <c r="A5948" s="508"/>
      <c r="B5948" s="508"/>
      <c r="C5948" s="508"/>
      <c r="D5948" s="444" t="s">
        <v>6778</v>
      </c>
      <c r="E5948" s="508"/>
      <c r="F5948" s="508"/>
    </row>
    <row r="5949" spans="1:6" x14ac:dyDescent="0.25">
      <c r="A5949" s="508"/>
      <c r="B5949" s="508"/>
      <c r="C5949" s="508"/>
      <c r="D5949" s="444" t="s">
        <v>6778</v>
      </c>
      <c r="E5949" s="508"/>
      <c r="F5949" s="508"/>
    </row>
    <row r="5950" spans="1:6" x14ac:dyDescent="0.25">
      <c r="A5950" s="508"/>
      <c r="B5950" s="508"/>
      <c r="C5950" s="508"/>
      <c r="D5950" s="444" t="s">
        <v>6778</v>
      </c>
      <c r="E5950" s="508"/>
      <c r="F5950" s="508"/>
    </row>
    <row r="5951" spans="1:6" x14ac:dyDescent="0.25">
      <c r="A5951" s="508"/>
      <c r="B5951" s="508"/>
      <c r="C5951" s="508"/>
      <c r="D5951" s="444" t="s">
        <v>6778</v>
      </c>
      <c r="E5951" s="508"/>
      <c r="F5951" s="508"/>
    </row>
    <row r="5952" spans="1:6" x14ac:dyDescent="0.25">
      <c r="A5952" s="508"/>
      <c r="B5952" s="508"/>
      <c r="C5952" s="508"/>
      <c r="D5952" s="444" t="s">
        <v>6778</v>
      </c>
      <c r="E5952" s="508"/>
      <c r="F5952" s="508"/>
    </row>
    <row r="5953" spans="1:6" x14ac:dyDescent="0.25">
      <c r="A5953" s="508"/>
      <c r="B5953" s="508"/>
      <c r="C5953" s="508"/>
      <c r="D5953" s="444" t="s">
        <v>6778</v>
      </c>
      <c r="E5953" s="508"/>
      <c r="F5953" s="508"/>
    </row>
    <row r="5954" spans="1:6" x14ac:dyDescent="0.25">
      <c r="A5954" s="508"/>
      <c r="B5954" s="508"/>
      <c r="C5954" s="508"/>
      <c r="D5954" s="444" t="s">
        <v>6778</v>
      </c>
      <c r="E5954" s="508"/>
      <c r="F5954" s="508"/>
    </row>
    <row r="5955" spans="1:6" x14ac:dyDescent="0.25">
      <c r="A5955" s="508"/>
      <c r="B5955" s="508"/>
      <c r="C5955" s="508"/>
      <c r="D5955" s="444" t="s">
        <v>6778</v>
      </c>
      <c r="E5955" s="508"/>
      <c r="F5955" s="508"/>
    </row>
    <row r="5956" spans="1:6" x14ac:dyDescent="0.25">
      <c r="A5956" s="508"/>
      <c r="B5956" s="508"/>
      <c r="C5956" s="508"/>
      <c r="D5956" s="444" t="s">
        <v>6778</v>
      </c>
      <c r="E5956" s="508"/>
      <c r="F5956" s="508"/>
    </row>
    <row r="5957" spans="1:6" x14ac:dyDescent="0.25">
      <c r="A5957" s="508"/>
      <c r="B5957" s="508"/>
      <c r="C5957" s="508"/>
      <c r="D5957" s="444" t="s">
        <v>6778</v>
      </c>
      <c r="E5957" s="508"/>
      <c r="F5957" s="508"/>
    </row>
    <row r="5958" spans="1:6" x14ac:dyDescent="0.25">
      <c r="A5958" s="508"/>
      <c r="B5958" s="508"/>
      <c r="C5958" s="508"/>
      <c r="D5958" s="444" t="s">
        <v>6778</v>
      </c>
      <c r="E5958" s="508"/>
      <c r="F5958" s="508"/>
    </row>
    <row r="5959" spans="1:6" x14ac:dyDescent="0.25">
      <c r="A5959" s="508"/>
      <c r="B5959" s="508"/>
      <c r="C5959" s="508"/>
      <c r="D5959" s="444" t="s">
        <v>6778</v>
      </c>
      <c r="E5959" s="508"/>
      <c r="F5959" s="508"/>
    </row>
    <row r="5960" spans="1:6" x14ac:dyDescent="0.25">
      <c r="A5960" s="508"/>
      <c r="B5960" s="508"/>
      <c r="C5960" s="508"/>
      <c r="D5960" s="444" t="s">
        <v>6778</v>
      </c>
      <c r="E5960" s="508"/>
      <c r="F5960" s="508"/>
    </row>
    <row r="5961" spans="1:6" x14ac:dyDescent="0.25">
      <c r="A5961" s="508"/>
      <c r="B5961" s="508"/>
      <c r="C5961" s="508"/>
      <c r="D5961" s="444" t="s">
        <v>6778</v>
      </c>
      <c r="E5961" s="508"/>
      <c r="F5961" s="508"/>
    </row>
    <row r="5962" spans="1:6" x14ac:dyDescent="0.25">
      <c r="A5962" s="508"/>
      <c r="B5962" s="508"/>
      <c r="C5962" s="508"/>
      <c r="D5962" s="444" t="s">
        <v>6778</v>
      </c>
      <c r="E5962" s="508"/>
      <c r="F5962" s="508"/>
    </row>
    <row r="5963" spans="1:6" x14ac:dyDescent="0.25">
      <c r="A5963" s="508"/>
      <c r="B5963" s="508"/>
      <c r="C5963" s="508"/>
      <c r="D5963" s="444" t="s">
        <v>6778</v>
      </c>
      <c r="E5963" s="508"/>
      <c r="F5963" s="508"/>
    </row>
    <row r="5964" spans="1:6" x14ac:dyDescent="0.25">
      <c r="A5964" s="508"/>
      <c r="B5964" s="508"/>
      <c r="C5964" s="508"/>
      <c r="D5964" s="444" t="s">
        <v>6778</v>
      </c>
      <c r="E5964" s="508"/>
      <c r="F5964" s="508"/>
    </row>
    <row r="5965" spans="1:6" x14ac:dyDescent="0.25">
      <c r="A5965" s="508"/>
      <c r="B5965" s="508"/>
      <c r="C5965" s="508"/>
      <c r="D5965" s="444" t="s">
        <v>6778</v>
      </c>
      <c r="E5965" s="508"/>
      <c r="F5965" s="508"/>
    </row>
    <row r="5966" spans="1:6" x14ac:dyDescent="0.25">
      <c r="A5966" s="508"/>
      <c r="B5966" s="508"/>
      <c r="C5966" s="508"/>
      <c r="D5966" s="444" t="s">
        <v>6778</v>
      </c>
      <c r="E5966" s="508"/>
      <c r="F5966" s="508"/>
    </row>
    <row r="5967" spans="1:6" x14ac:dyDescent="0.25">
      <c r="A5967" s="508"/>
      <c r="B5967" s="508"/>
      <c r="C5967" s="508"/>
      <c r="D5967" s="444" t="s">
        <v>6778</v>
      </c>
      <c r="E5967" s="508"/>
      <c r="F5967" s="508"/>
    </row>
    <row r="5968" spans="1:6" x14ac:dyDescent="0.25">
      <c r="A5968" s="508"/>
      <c r="B5968" s="508"/>
      <c r="C5968" s="508"/>
      <c r="D5968" s="444" t="s">
        <v>6778</v>
      </c>
      <c r="E5968" s="508"/>
      <c r="F5968" s="508"/>
    </row>
    <row r="5969" spans="1:6" x14ac:dyDescent="0.25">
      <c r="A5969" s="508"/>
      <c r="B5969" s="508"/>
      <c r="C5969" s="508"/>
      <c r="D5969" s="444" t="s">
        <v>6778</v>
      </c>
      <c r="E5969" s="508"/>
      <c r="F5969" s="508"/>
    </row>
    <row r="5970" spans="1:6" x14ac:dyDescent="0.25">
      <c r="A5970" s="508"/>
      <c r="B5970" s="508"/>
      <c r="C5970" s="508"/>
      <c r="D5970" s="444" t="s">
        <v>6778</v>
      </c>
      <c r="E5970" s="508"/>
      <c r="F5970" s="508"/>
    </row>
    <row r="5971" spans="1:6" x14ac:dyDescent="0.25">
      <c r="A5971" s="508"/>
      <c r="B5971" s="508"/>
      <c r="C5971" s="508"/>
      <c r="D5971" s="444" t="s">
        <v>6778</v>
      </c>
      <c r="E5971" s="508"/>
      <c r="F5971" s="508"/>
    </row>
    <row r="5972" spans="1:6" x14ac:dyDescent="0.25">
      <c r="A5972" s="508"/>
      <c r="B5972" s="508"/>
      <c r="C5972" s="508"/>
      <c r="D5972" s="444" t="s">
        <v>6778</v>
      </c>
      <c r="E5972" s="508"/>
      <c r="F5972" s="508"/>
    </row>
    <row r="5973" spans="1:6" x14ac:dyDescent="0.25">
      <c r="A5973" s="508"/>
      <c r="B5973" s="508"/>
      <c r="C5973" s="508"/>
      <c r="D5973" s="444" t="s">
        <v>6778</v>
      </c>
      <c r="E5973" s="508"/>
      <c r="F5973" s="508"/>
    </row>
    <row r="5974" spans="1:6" x14ac:dyDescent="0.25">
      <c r="A5974" s="508"/>
      <c r="B5974" s="508"/>
      <c r="C5974" s="508"/>
      <c r="D5974" s="444" t="s">
        <v>6778</v>
      </c>
      <c r="E5974" s="508"/>
      <c r="F5974" s="508"/>
    </row>
    <row r="5975" spans="1:6" x14ac:dyDescent="0.25">
      <c r="A5975" s="508"/>
      <c r="B5975" s="508"/>
      <c r="C5975" s="508"/>
      <c r="D5975" s="444" t="s">
        <v>6778</v>
      </c>
      <c r="E5975" s="508"/>
      <c r="F5975" s="508"/>
    </row>
    <row r="5976" spans="1:6" x14ac:dyDescent="0.25">
      <c r="A5976" s="508"/>
      <c r="B5976" s="508"/>
      <c r="C5976" s="508"/>
      <c r="D5976" s="444" t="s">
        <v>6778</v>
      </c>
      <c r="E5976" s="508"/>
      <c r="F5976" s="508"/>
    </row>
    <row r="5977" spans="1:6" x14ac:dyDescent="0.25">
      <c r="A5977" s="508"/>
      <c r="B5977" s="508"/>
      <c r="C5977" s="508"/>
      <c r="D5977" s="444" t="s">
        <v>6778</v>
      </c>
      <c r="E5977" s="508"/>
      <c r="F5977" s="508"/>
    </row>
    <row r="5978" spans="1:6" x14ac:dyDescent="0.25">
      <c r="A5978" s="508"/>
      <c r="B5978" s="508"/>
      <c r="C5978" s="508"/>
      <c r="D5978" s="444" t="s">
        <v>6778</v>
      </c>
      <c r="E5978" s="508"/>
      <c r="F5978" s="508"/>
    </row>
    <row r="5979" spans="1:6" x14ac:dyDescent="0.25">
      <c r="A5979" s="508"/>
      <c r="B5979" s="508"/>
      <c r="C5979" s="508"/>
      <c r="D5979" s="444" t="s">
        <v>6778</v>
      </c>
      <c r="E5979" s="508"/>
      <c r="F5979" s="508"/>
    </row>
    <row r="5980" spans="1:6" x14ac:dyDescent="0.25">
      <c r="A5980" s="508"/>
      <c r="B5980" s="508"/>
      <c r="C5980" s="508"/>
      <c r="D5980" s="444" t="s">
        <v>6778</v>
      </c>
      <c r="E5980" s="508"/>
      <c r="F5980" s="508"/>
    </row>
    <row r="5981" spans="1:6" x14ac:dyDescent="0.25">
      <c r="A5981" s="508"/>
      <c r="B5981" s="508"/>
      <c r="C5981" s="508"/>
      <c r="D5981" s="444" t="s">
        <v>6778</v>
      </c>
      <c r="E5981" s="508"/>
      <c r="F5981" s="508"/>
    </row>
    <row r="5982" spans="1:6" x14ac:dyDescent="0.25">
      <c r="A5982" s="508"/>
      <c r="B5982" s="508"/>
      <c r="C5982" s="508"/>
      <c r="D5982" s="444" t="s">
        <v>6778</v>
      </c>
      <c r="E5982" s="508"/>
      <c r="F5982" s="508"/>
    </row>
    <row r="5983" spans="1:6" x14ac:dyDescent="0.25">
      <c r="A5983" s="508"/>
      <c r="B5983" s="508"/>
      <c r="C5983" s="508"/>
      <c r="D5983" s="444" t="s">
        <v>6778</v>
      </c>
      <c r="E5983" s="508"/>
      <c r="F5983" s="508"/>
    </row>
    <row r="5984" spans="1:6" x14ac:dyDescent="0.25">
      <c r="A5984" s="508"/>
      <c r="B5984" s="508"/>
      <c r="C5984" s="508"/>
      <c r="D5984" s="444" t="s">
        <v>6778</v>
      </c>
      <c r="E5984" s="508"/>
      <c r="F5984" s="508"/>
    </row>
    <row r="5985" spans="1:6" x14ac:dyDescent="0.25">
      <c r="A5985" s="508"/>
      <c r="B5985" s="508"/>
      <c r="C5985" s="508"/>
      <c r="D5985" s="444" t="s">
        <v>6778</v>
      </c>
      <c r="E5985" s="508"/>
      <c r="F5985" s="508"/>
    </row>
    <row r="5986" spans="1:6" x14ac:dyDescent="0.25">
      <c r="A5986" s="508"/>
      <c r="B5986" s="508"/>
      <c r="C5986" s="508"/>
      <c r="D5986" s="444" t="s">
        <v>6778</v>
      </c>
      <c r="E5986" s="508"/>
      <c r="F5986" s="508"/>
    </row>
    <row r="5987" spans="1:6" x14ac:dyDescent="0.25">
      <c r="A5987" s="508"/>
      <c r="B5987" s="508"/>
      <c r="C5987" s="508"/>
      <c r="D5987" s="444" t="s">
        <v>6778</v>
      </c>
      <c r="E5987" s="508"/>
      <c r="F5987" s="508"/>
    </row>
    <row r="5988" spans="1:6" x14ac:dyDescent="0.25">
      <c r="A5988" s="508"/>
      <c r="B5988" s="508"/>
      <c r="C5988" s="508"/>
      <c r="D5988" s="444" t="s">
        <v>6778</v>
      </c>
      <c r="E5988" s="508"/>
      <c r="F5988" s="508"/>
    </row>
    <row r="5989" spans="1:6" x14ac:dyDescent="0.25">
      <c r="A5989" s="508"/>
      <c r="B5989" s="508"/>
      <c r="C5989" s="508"/>
      <c r="D5989" s="444" t="s">
        <v>6778</v>
      </c>
      <c r="E5989" s="508"/>
      <c r="F5989" s="508"/>
    </row>
    <row r="5990" spans="1:6" x14ac:dyDescent="0.25">
      <c r="A5990" s="508"/>
      <c r="B5990" s="508"/>
      <c r="C5990" s="508"/>
      <c r="D5990" s="444" t="s">
        <v>6778</v>
      </c>
      <c r="E5990" s="508"/>
      <c r="F5990" s="508"/>
    </row>
    <row r="5991" spans="1:6" x14ac:dyDescent="0.25">
      <c r="A5991" s="508"/>
      <c r="B5991" s="508"/>
      <c r="C5991" s="508"/>
      <c r="D5991" s="444" t="s">
        <v>6778</v>
      </c>
      <c r="E5991" s="508"/>
      <c r="F5991" s="508"/>
    </row>
    <row r="5992" spans="1:6" x14ac:dyDescent="0.25">
      <c r="A5992" s="508"/>
      <c r="B5992" s="508"/>
      <c r="C5992" s="508"/>
      <c r="D5992" s="444" t="s">
        <v>6778</v>
      </c>
      <c r="E5992" s="508"/>
      <c r="F5992" s="508"/>
    </row>
    <row r="5993" spans="1:6" x14ac:dyDescent="0.25">
      <c r="A5993" s="508"/>
      <c r="B5993" s="508"/>
      <c r="C5993" s="508"/>
      <c r="D5993" s="444" t="s">
        <v>6778</v>
      </c>
      <c r="E5993" s="508"/>
      <c r="F5993" s="508"/>
    </row>
    <row r="5994" spans="1:6" x14ac:dyDescent="0.25">
      <c r="A5994" s="508"/>
      <c r="B5994" s="508"/>
      <c r="C5994" s="508"/>
      <c r="D5994" s="444" t="s">
        <v>6778</v>
      </c>
      <c r="E5994" s="508"/>
      <c r="F5994" s="508"/>
    </row>
    <row r="5995" spans="1:6" x14ac:dyDescent="0.25">
      <c r="A5995" s="508"/>
      <c r="B5995" s="508"/>
      <c r="C5995" s="508"/>
      <c r="D5995" s="444" t="s">
        <v>6778</v>
      </c>
      <c r="E5995" s="508"/>
      <c r="F5995" s="508"/>
    </row>
    <row r="5996" spans="1:6" x14ac:dyDescent="0.25">
      <c r="A5996" s="508"/>
      <c r="B5996" s="508"/>
      <c r="C5996" s="508"/>
      <c r="D5996" s="444" t="s">
        <v>6778</v>
      </c>
      <c r="E5996" s="508"/>
      <c r="F5996" s="508"/>
    </row>
    <row r="5997" spans="1:6" x14ac:dyDescent="0.25">
      <c r="A5997" s="508"/>
      <c r="B5997" s="508"/>
      <c r="C5997" s="508"/>
      <c r="D5997" s="444" t="s">
        <v>6778</v>
      </c>
      <c r="E5997" s="508"/>
      <c r="F5997" s="508"/>
    </row>
    <row r="5998" spans="1:6" x14ac:dyDescent="0.25">
      <c r="A5998" s="508"/>
      <c r="B5998" s="508"/>
      <c r="C5998" s="508"/>
      <c r="D5998" s="444" t="s">
        <v>6778</v>
      </c>
      <c r="E5998" s="508"/>
      <c r="F5998" s="508"/>
    </row>
    <row r="5999" spans="1:6" x14ac:dyDescent="0.25">
      <c r="A5999" s="508"/>
      <c r="B5999" s="508"/>
      <c r="C5999" s="508"/>
      <c r="D5999" s="444" t="s">
        <v>6778</v>
      </c>
      <c r="E5999" s="508"/>
      <c r="F5999" s="508"/>
    </row>
    <row r="6000" spans="1:6" x14ac:dyDescent="0.25">
      <c r="A6000" s="508"/>
      <c r="B6000" s="508"/>
      <c r="C6000" s="508"/>
      <c r="D6000" s="444" t="s">
        <v>6778</v>
      </c>
      <c r="E6000" s="508"/>
      <c r="F6000" s="508"/>
    </row>
    <row r="6001" spans="1:6" x14ac:dyDescent="0.25">
      <c r="A6001" s="508"/>
      <c r="B6001" s="508"/>
      <c r="C6001" s="508"/>
      <c r="D6001" s="444" t="s">
        <v>6778</v>
      </c>
      <c r="E6001" s="508"/>
      <c r="F6001" s="508"/>
    </row>
    <row r="6002" spans="1:6" x14ac:dyDescent="0.25">
      <c r="A6002" s="508"/>
      <c r="B6002" s="508"/>
      <c r="C6002" s="508"/>
      <c r="D6002" s="444" t="s">
        <v>6778</v>
      </c>
      <c r="E6002" s="508"/>
      <c r="F6002" s="508"/>
    </row>
    <row r="6003" spans="1:6" x14ac:dyDescent="0.25">
      <c r="A6003" s="508"/>
      <c r="B6003" s="508"/>
      <c r="C6003" s="508"/>
      <c r="D6003" s="444" t="s">
        <v>6778</v>
      </c>
      <c r="E6003" s="508"/>
      <c r="F6003" s="508"/>
    </row>
    <row r="6004" spans="1:6" x14ac:dyDescent="0.25">
      <c r="A6004" s="508"/>
      <c r="B6004" s="508"/>
      <c r="C6004" s="508"/>
      <c r="D6004" s="444" t="s">
        <v>6778</v>
      </c>
      <c r="E6004" s="508"/>
      <c r="F6004" s="508"/>
    </row>
    <row r="6005" spans="1:6" x14ac:dyDescent="0.25">
      <c r="A6005" s="508"/>
      <c r="B6005" s="508"/>
      <c r="C6005" s="508"/>
      <c r="D6005" s="444" t="s">
        <v>6778</v>
      </c>
      <c r="E6005" s="508"/>
      <c r="F6005" s="508"/>
    </row>
    <row r="6006" spans="1:6" x14ac:dyDescent="0.25">
      <c r="A6006" s="508"/>
      <c r="B6006" s="508"/>
      <c r="C6006" s="508"/>
      <c r="D6006" s="444" t="s">
        <v>6778</v>
      </c>
      <c r="E6006" s="508"/>
      <c r="F6006" s="508"/>
    </row>
    <row r="6007" spans="1:6" x14ac:dyDescent="0.25">
      <c r="A6007" s="508"/>
      <c r="B6007" s="508"/>
      <c r="C6007" s="508"/>
      <c r="D6007" s="444" t="s">
        <v>6778</v>
      </c>
      <c r="E6007" s="508"/>
      <c r="F6007" s="508"/>
    </row>
    <row r="6008" spans="1:6" x14ac:dyDescent="0.25">
      <c r="A6008" s="508"/>
      <c r="B6008" s="508"/>
      <c r="C6008" s="508"/>
      <c r="D6008" s="444" t="s">
        <v>6778</v>
      </c>
      <c r="E6008" s="508"/>
      <c r="F6008" s="508"/>
    </row>
    <row r="6009" spans="1:6" x14ac:dyDescent="0.25">
      <c r="A6009" s="508"/>
      <c r="B6009" s="508"/>
      <c r="C6009" s="508"/>
      <c r="D6009" s="444" t="s">
        <v>6778</v>
      </c>
      <c r="E6009" s="508"/>
      <c r="F6009" s="508"/>
    </row>
    <row r="6010" spans="1:6" x14ac:dyDescent="0.25">
      <c r="A6010" s="508"/>
      <c r="B6010" s="508"/>
      <c r="C6010" s="508"/>
      <c r="D6010" s="444" t="s">
        <v>6778</v>
      </c>
      <c r="E6010" s="508"/>
      <c r="F6010" s="508"/>
    </row>
    <row r="6011" spans="1:6" x14ac:dyDescent="0.25">
      <c r="A6011" s="508"/>
      <c r="B6011" s="508"/>
      <c r="C6011" s="508"/>
      <c r="D6011" s="444" t="s">
        <v>6778</v>
      </c>
      <c r="E6011" s="508"/>
      <c r="F6011" s="508"/>
    </row>
    <row r="6012" spans="1:6" x14ac:dyDescent="0.25">
      <c r="A6012" s="508"/>
      <c r="B6012" s="508"/>
      <c r="C6012" s="508"/>
      <c r="D6012" s="444" t="s">
        <v>6778</v>
      </c>
      <c r="E6012" s="508"/>
      <c r="F6012" s="508"/>
    </row>
    <row r="6013" spans="1:6" x14ac:dyDescent="0.25">
      <c r="A6013" s="508"/>
      <c r="B6013" s="508"/>
      <c r="C6013" s="508"/>
      <c r="D6013" s="444" t="s">
        <v>6778</v>
      </c>
      <c r="E6013" s="508"/>
      <c r="F6013" s="508"/>
    </row>
    <row r="6014" spans="1:6" x14ac:dyDescent="0.25">
      <c r="A6014" s="508"/>
      <c r="B6014" s="508"/>
      <c r="C6014" s="508"/>
      <c r="D6014" s="444" t="s">
        <v>6778</v>
      </c>
      <c r="E6014" s="508"/>
      <c r="F6014" s="508"/>
    </row>
    <row r="6015" spans="1:6" x14ac:dyDescent="0.25">
      <c r="A6015" s="508"/>
      <c r="B6015" s="508"/>
      <c r="C6015" s="508"/>
      <c r="D6015" s="444" t="s">
        <v>6778</v>
      </c>
      <c r="E6015" s="508"/>
      <c r="F6015" s="508"/>
    </row>
    <row r="6016" spans="1:6" x14ac:dyDescent="0.25">
      <c r="A6016" s="508"/>
      <c r="B6016" s="508"/>
      <c r="C6016" s="508"/>
      <c r="D6016" s="444" t="s">
        <v>6778</v>
      </c>
      <c r="E6016" s="508"/>
      <c r="F6016" s="508"/>
    </row>
    <row r="6017" spans="1:6" x14ac:dyDescent="0.25">
      <c r="A6017" s="508"/>
      <c r="B6017" s="508"/>
      <c r="C6017" s="508"/>
      <c r="D6017" s="444" t="s">
        <v>6778</v>
      </c>
      <c r="E6017" s="508"/>
      <c r="F6017" s="508"/>
    </row>
    <row r="6018" spans="1:6" x14ac:dyDescent="0.25">
      <c r="A6018" s="508"/>
      <c r="B6018" s="508"/>
      <c r="C6018" s="508"/>
      <c r="D6018" s="444" t="s">
        <v>6778</v>
      </c>
      <c r="E6018" s="508"/>
      <c r="F6018" s="508"/>
    </row>
    <row r="6019" spans="1:6" x14ac:dyDescent="0.25">
      <c r="A6019" s="508"/>
      <c r="B6019" s="508"/>
      <c r="C6019" s="508"/>
      <c r="D6019" s="444" t="s">
        <v>6778</v>
      </c>
      <c r="E6019" s="508"/>
      <c r="F6019" s="508"/>
    </row>
    <row r="6020" spans="1:6" x14ac:dyDescent="0.25">
      <c r="A6020" s="508"/>
      <c r="B6020" s="508"/>
      <c r="C6020" s="508"/>
      <c r="D6020" s="444" t="s">
        <v>6778</v>
      </c>
      <c r="E6020" s="508"/>
      <c r="F6020" s="508"/>
    </row>
    <row r="6021" spans="1:6" x14ac:dyDescent="0.25">
      <c r="A6021" s="508"/>
      <c r="B6021" s="508"/>
      <c r="C6021" s="508"/>
      <c r="D6021" s="444" t="s">
        <v>6778</v>
      </c>
      <c r="E6021" s="508"/>
      <c r="F6021" s="508"/>
    </row>
    <row r="6022" spans="1:6" x14ac:dyDescent="0.25">
      <c r="A6022" s="508"/>
      <c r="B6022" s="508"/>
      <c r="C6022" s="508"/>
      <c r="D6022" s="444" t="s">
        <v>6778</v>
      </c>
      <c r="E6022" s="508"/>
      <c r="F6022" s="508"/>
    </row>
    <row r="6023" spans="1:6" x14ac:dyDescent="0.25">
      <c r="A6023" s="508"/>
      <c r="B6023" s="508"/>
      <c r="C6023" s="508"/>
      <c r="D6023" s="444" t="s">
        <v>6778</v>
      </c>
      <c r="E6023" s="508"/>
      <c r="F6023" s="508"/>
    </row>
    <row r="6024" spans="1:6" x14ac:dyDescent="0.25">
      <c r="A6024" s="508"/>
      <c r="B6024" s="508"/>
      <c r="C6024" s="508"/>
      <c r="D6024" s="444" t="s">
        <v>6778</v>
      </c>
      <c r="E6024" s="508"/>
      <c r="F6024" s="508"/>
    </row>
    <row r="6025" spans="1:6" x14ac:dyDescent="0.25">
      <c r="A6025" s="508"/>
      <c r="B6025" s="508"/>
      <c r="C6025" s="508"/>
      <c r="D6025" s="444" t="s">
        <v>6778</v>
      </c>
      <c r="E6025" s="508"/>
      <c r="F6025" s="508"/>
    </row>
    <row r="6026" spans="1:6" x14ac:dyDescent="0.25">
      <c r="A6026" s="508"/>
      <c r="B6026" s="508"/>
      <c r="C6026" s="508"/>
      <c r="D6026" s="444" t="s">
        <v>6778</v>
      </c>
      <c r="E6026" s="508"/>
      <c r="F6026" s="508"/>
    </row>
    <row r="6027" spans="1:6" x14ac:dyDescent="0.25">
      <c r="A6027" s="508"/>
      <c r="B6027" s="508"/>
      <c r="C6027" s="508"/>
      <c r="D6027" s="444" t="s">
        <v>6778</v>
      </c>
      <c r="E6027" s="508"/>
      <c r="F6027" s="508"/>
    </row>
    <row r="6028" spans="1:6" x14ac:dyDescent="0.25">
      <c r="A6028" s="508"/>
      <c r="B6028" s="508"/>
      <c r="C6028" s="508"/>
      <c r="D6028" s="444" t="s">
        <v>6778</v>
      </c>
      <c r="E6028" s="508"/>
      <c r="F6028" s="508"/>
    </row>
    <row r="6029" spans="1:6" x14ac:dyDescent="0.25">
      <c r="A6029" s="508"/>
      <c r="B6029" s="508"/>
      <c r="C6029" s="508"/>
      <c r="D6029" s="444" t="s">
        <v>6778</v>
      </c>
      <c r="E6029" s="508"/>
      <c r="F6029" s="508"/>
    </row>
    <row r="6030" spans="1:6" x14ac:dyDescent="0.25">
      <c r="A6030" s="508"/>
      <c r="B6030" s="508"/>
      <c r="C6030" s="508"/>
      <c r="D6030" s="444" t="s">
        <v>6778</v>
      </c>
      <c r="E6030" s="508"/>
      <c r="F6030" s="508"/>
    </row>
    <row r="6031" spans="1:6" x14ac:dyDescent="0.25">
      <c r="A6031" s="508"/>
      <c r="B6031" s="508"/>
      <c r="C6031" s="508"/>
      <c r="D6031" s="444" t="s">
        <v>6778</v>
      </c>
      <c r="E6031" s="508"/>
      <c r="F6031" s="508"/>
    </row>
    <row r="6032" spans="1:6" x14ac:dyDescent="0.25">
      <c r="A6032" s="508"/>
      <c r="B6032" s="508"/>
      <c r="C6032" s="508"/>
      <c r="D6032" s="444" t="s">
        <v>6778</v>
      </c>
      <c r="E6032" s="508"/>
      <c r="F6032" s="508"/>
    </row>
    <row r="6033" spans="1:6" x14ac:dyDescent="0.25">
      <c r="A6033" s="508"/>
      <c r="B6033" s="508"/>
      <c r="C6033" s="508"/>
      <c r="D6033" s="444" t="s">
        <v>6778</v>
      </c>
      <c r="E6033" s="508"/>
      <c r="F6033" s="508"/>
    </row>
    <row r="6034" spans="1:6" x14ac:dyDescent="0.25">
      <c r="A6034" s="508"/>
      <c r="B6034" s="508"/>
      <c r="C6034" s="508"/>
      <c r="D6034" s="444" t="s">
        <v>6778</v>
      </c>
      <c r="E6034" s="508"/>
      <c r="F6034" s="508"/>
    </row>
    <row r="6035" spans="1:6" x14ac:dyDescent="0.25">
      <c r="A6035" s="508"/>
      <c r="B6035" s="508"/>
      <c r="C6035" s="508"/>
      <c r="D6035" s="444" t="s">
        <v>6778</v>
      </c>
      <c r="E6035" s="508"/>
      <c r="F6035" s="508"/>
    </row>
    <row r="6036" spans="1:6" x14ac:dyDescent="0.25">
      <c r="A6036" s="508"/>
      <c r="B6036" s="508"/>
      <c r="C6036" s="508"/>
      <c r="D6036" s="444" t="s">
        <v>6778</v>
      </c>
      <c r="E6036" s="508"/>
      <c r="F6036" s="508"/>
    </row>
    <row r="6037" spans="1:6" x14ac:dyDescent="0.25">
      <c r="A6037" s="508"/>
      <c r="B6037" s="508"/>
      <c r="C6037" s="508"/>
      <c r="D6037" s="444" t="s">
        <v>6778</v>
      </c>
      <c r="E6037" s="508"/>
      <c r="F6037" s="508"/>
    </row>
    <row r="6038" spans="1:6" x14ac:dyDescent="0.25">
      <c r="A6038" s="508"/>
      <c r="B6038" s="508"/>
      <c r="C6038" s="508"/>
      <c r="D6038" s="444" t="s">
        <v>6778</v>
      </c>
      <c r="E6038" s="508"/>
      <c r="F6038" s="508"/>
    </row>
    <row r="6039" spans="1:6" x14ac:dyDescent="0.25">
      <c r="A6039" s="508"/>
      <c r="B6039" s="508"/>
      <c r="C6039" s="508"/>
      <c r="D6039" s="444" t="s">
        <v>6778</v>
      </c>
      <c r="E6039" s="508"/>
      <c r="F6039" s="508"/>
    </row>
    <row r="6040" spans="1:6" x14ac:dyDescent="0.25">
      <c r="A6040" s="508"/>
      <c r="B6040" s="508"/>
      <c r="C6040" s="508"/>
      <c r="D6040" s="444" t="s">
        <v>6778</v>
      </c>
      <c r="E6040" s="508"/>
      <c r="F6040" s="508"/>
    </row>
    <row r="6041" spans="1:6" x14ac:dyDescent="0.25">
      <c r="A6041" s="508"/>
      <c r="B6041" s="508"/>
      <c r="C6041" s="508"/>
      <c r="D6041" s="444" t="s">
        <v>6778</v>
      </c>
      <c r="E6041" s="508"/>
      <c r="F6041" s="508"/>
    </row>
    <row r="6042" spans="1:6" x14ac:dyDescent="0.25">
      <c r="A6042" s="508"/>
      <c r="B6042" s="508"/>
      <c r="C6042" s="508"/>
      <c r="D6042" s="444" t="s">
        <v>6778</v>
      </c>
      <c r="E6042" s="508"/>
      <c r="F6042" s="508"/>
    </row>
    <row r="6043" spans="1:6" x14ac:dyDescent="0.25">
      <c r="A6043" s="508"/>
      <c r="B6043" s="508"/>
      <c r="C6043" s="508"/>
      <c r="D6043" s="444" t="s">
        <v>6778</v>
      </c>
      <c r="E6043" s="508"/>
      <c r="F6043" s="508"/>
    </row>
    <row r="6044" spans="1:6" x14ac:dyDescent="0.25">
      <c r="A6044" s="508"/>
      <c r="B6044" s="508"/>
      <c r="C6044" s="508"/>
      <c r="D6044" s="444" t="s">
        <v>6778</v>
      </c>
      <c r="E6044" s="508"/>
      <c r="F6044" s="508"/>
    </row>
    <row r="6045" spans="1:6" x14ac:dyDescent="0.25">
      <c r="A6045" s="508"/>
      <c r="B6045" s="508"/>
      <c r="C6045" s="508"/>
      <c r="D6045" s="444" t="s">
        <v>6778</v>
      </c>
      <c r="E6045" s="508"/>
      <c r="F6045" s="508"/>
    </row>
    <row r="6046" spans="1:6" x14ac:dyDescent="0.25">
      <c r="A6046" s="508"/>
      <c r="B6046" s="508"/>
      <c r="C6046" s="508"/>
      <c r="D6046" s="444" t="s">
        <v>6778</v>
      </c>
      <c r="E6046" s="508"/>
      <c r="F6046" s="508"/>
    </row>
    <row r="6047" spans="1:6" x14ac:dyDescent="0.25">
      <c r="A6047" s="508"/>
      <c r="B6047" s="508"/>
      <c r="C6047" s="508"/>
      <c r="D6047" s="444" t="s">
        <v>6778</v>
      </c>
      <c r="E6047" s="508"/>
      <c r="F6047" s="508"/>
    </row>
    <row r="6048" spans="1:6" x14ac:dyDescent="0.25">
      <c r="A6048" s="508"/>
      <c r="B6048" s="508"/>
      <c r="C6048" s="508"/>
      <c r="D6048" s="444" t="s">
        <v>6778</v>
      </c>
      <c r="E6048" s="508"/>
      <c r="F6048" s="508"/>
    </row>
    <row r="6049" spans="1:6" x14ac:dyDescent="0.25">
      <c r="A6049" s="508"/>
      <c r="B6049" s="508"/>
      <c r="C6049" s="508"/>
      <c r="D6049" s="444" t="s">
        <v>6778</v>
      </c>
      <c r="E6049" s="508"/>
      <c r="F6049" s="508"/>
    </row>
    <row r="6050" spans="1:6" x14ac:dyDescent="0.25">
      <c r="A6050" s="508"/>
      <c r="B6050" s="508"/>
      <c r="C6050" s="508"/>
      <c r="D6050" s="444" t="s">
        <v>6778</v>
      </c>
      <c r="E6050" s="508"/>
      <c r="F6050" s="508"/>
    </row>
    <row r="6051" spans="1:6" x14ac:dyDescent="0.25">
      <c r="A6051" s="508"/>
      <c r="B6051" s="508"/>
      <c r="C6051" s="508"/>
      <c r="D6051" s="444" t="s">
        <v>6778</v>
      </c>
      <c r="E6051" s="508"/>
      <c r="F6051" s="508"/>
    </row>
    <row r="6052" spans="1:6" x14ac:dyDescent="0.25">
      <c r="A6052" s="508"/>
      <c r="B6052" s="508"/>
      <c r="C6052" s="508"/>
      <c r="D6052" s="444" t="s">
        <v>6778</v>
      </c>
      <c r="E6052" s="508"/>
      <c r="F6052" s="508"/>
    </row>
    <row r="6053" spans="1:6" x14ac:dyDescent="0.25">
      <c r="A6053" s="508"/>
      <c r="B6053" s="508"/>
      <c r="C6053" s="508"/>
      <c r="D6053" s="444" t="s">
        <v>6778</v>
      </c>
      <c r="E6053" s="508"/>
      <c r="F6053" s="508"/>
    </row>
    <row r="6054" spans="1:6" x14ac:dyDescent="0.25">
      <c r="A6054" s="508"/>
      <c r="B6054" s="508"/>
      <c r="C6054" s="508"/>
      <c r="D6054" s="444" t="s">
        <v>6778</v>
      </c>
      <c r="E6054" s="508"/>
      <c r="F6054" s="508"/>
    </row>
    <row r="6055" spans="1:6" x14ac:dyDescent="0.25">
      <c r="A6055" s="508"/>
      <c r="B6055" s="508"/>
      <c r="C6055" s="508"/>
      <c r="D6055" s="444" t="s">
        <v>6778</v>
      </c>
      <c r="E6055" s="508"/>
      <c r="F6055" s="508"/>
    </row>
    <row r="6056" spans="1:6" x14ac:dyDescent="0.25">
      <c r="A6056" s="508"/>
      <c r="B6056" s="508"/>
      <c r="C6056" s="508"/>
      <c r="D6056" s="444" t="s">
        <v>6778</v>
      </c>
      <c r="E6056" s="508"/>
      <c r="F6056" s="508"/>
    </row>
    <row r="6057" spans="1:6" x14ac:dyDescent="0.25">
      <c r="A6057" s="508"/>
      <c r="B6057" s="508"/>
      <c r="C6057" s="508"/>
      <c r="D6057" s="444" t="s">
        <v>6778</v>
      </c>
      <c r="E6057" s="508"/>
      <c r="F6057" s="508"/>
    </row>
    <row r="6058" spans="1:6" x14ac:dyDescent="0.25">
      <c r="A6058" s="508"/>
      <c r="B6058" s="508"/>
      <c r="C6058" s="508"/>
      <c r="D6058" s="444" t="s">
        <v>6778</v>
      </c>
      <c r="E6058" s="508"/>
      <c r="F6058" s="508"/>
    </row>
    <row r="6059" spans="1:6" x14ac:dyDescent="0.25">
      <c r="A6059" s="508"/>
      <c r="B6059" s="508"/>
      <c r="C6059" s="508"/>
      <c r="D6059" s="444" t="s">
        <v>6778</v>
      </c>
      <c r="E6059" s="508"/>
      <c r="F6059" s="508"/>
    </row>
    <row r="6060" spans="1:6" x14ac:dyDescent="0.25">
      <c r="A6060" s="508"/>
      <c r="B6060" s="508"/>
      <c r="C6060" s="508"/>
      <c r="D6060" s="444" t="s">
        <v>6778</v>
      </c>
      <c r="E6060" s="508"/>
      <c r="F6060" s="508"/>
    </row>
    <row r="6061" spans="1:6" x14ac:dyDescent="0.25">
      <c r="A6061" s="508"/>
      <c r="B6061" s="508"/>
      <c r="C6061" s="508"/>
      <c r="D6061" s="444" t="s">
        <v>6778</v>
      </c>
      <c r="E6061" s="508"/>
      <c r="F6061" s="508"/>
    </row>
    <row r="6062" spans="1:6" x14ac:dyDescent="0.25">
      <c r="A6062" s="508"/>
      <c r="B6062" s="508"/>
      <c r="C6062" s="508"/>
      <c r="D6062" s="444" t="s">
        <v>6778</v>
      </c>
      <c r="E6062" s="508"/>
      <c r="F6062" s="508"/>
    </row>
    <row r="6063" spans="1:6" x14ac:dyDescent="0.25">
      <c r="A6063" s="508"/>
      <c r="B6063" s="508"/>
      <c r="C6063" s="508"/>
      <c r="D6063" s="444" t="s">
        <v>6778</v>
      </c>
      <c r="E6063" s="508"/>
      <c r="F6063" s="508"/>
    </row>
    <row r="6064" spans="1:6" x14ac:dyDescent="0.25">
      <c r="A6064" s="508"/>
      <c r="B6064" s="508"/>
      <c r="C6064" s="508"/>
      <c r="D6064" s="444" t="s">
        <v>6778</v>
      </c>
      <c r="E6064" s="508"/>
      <c r="F6064" s="508"/>
    </row>
    <row r="6065" spans="1:6" x14ac:dyDescent="0.25">
      <c r="A6065" s="508"/>
      <c r="B6065" s="508"/>
      <c r="C6065" s="508"/>
      <c r="D6065" s="444" t="s">
        <v>6778</v>
      </c>
      <c r="E6065" s="508"/>
      <c r="F6065" s="508"/>
    </row>
    <row r="6066" spans="1:6" x14ac:dyDescent="0.25">
      <c r="A6066" s="508"/>
      <c r="B6066" s="508"/>
      <c r="C6066" s="508"/>
      <c r="D6066" s="444" t="s">
        <v>6778</v>
      </c>
      <c r="E6066" s="508"/>
      <c r="F6066" s="508"/>
    </row>
    <row r="6067" spans="1:6" x14ac:dyDescent="0.25">
      <c r="A6067" s="508"/>
      <c r="B6067" s="508"/>
      <c r="C6067" s="508"/>
      <c r="D6067" s="444" t="s">
        <v>6778</v>
      </c>
      <c r="E6067" s="508"/>
      <c r="F6067" s="508"/>
    </row>
    <row r="6068" spans="1:6" x14ac:dyDescent="0.25">
      <c r="A6068" s="508"/>
      <c r="B6068" s="508"/>
      <c r="C6068" s="508"/>
      <c r="D6068" s="444" t="s">
        <v>6778</v>
      </c>
      <c r="E6068" s="508"/>
      <c r="F6068" s="508"/>
    </row>
    <row r="6069" spans="1:6" x14ac:dyDescent="0.25">
      <c r="A6069" s="508"/>
      <c r="B6069" s="508"/>
      <c r="C6069" s="508"/>
      <c r="D6069" s="444" t="s">
        <v>6778</v>
      </c>
      <c r="E6069" s="508"/>
      <c r="F6069" s="508"/>
    </row>
    <row r="6070" spans="1:6" x14ac:dyDescent="0.25">
      <c r="A6070" s="508"/>
      <c r="B6070" s="508"/>
      <c r="C6070" s="508"/>
      <c r="D6070" s="444" t="s">
        <v>6778</v>
      </c>
      <c r="E6070" s="508"/>
      <c r="F6070" s="508"/>
    </row>
    <row r="6071" spans="1:6" x14ac:dyDescent="0.25">
      <c r="A6071" s="508"/>
      <c r="B6071" s="508"/>
      <c r="C6071" s="508"/>
      <c r="D6071" s="444" t="s">
        <v>6778</v>
      </c>
      <c r="E6071" s="508"/>
      <c r="F6071" s="508"/>
    </row>
    <row r="6072" spans="1:6" x14ac:dyDescent="0.25">
      <c r="A6072" s="508"/>
      <c r="B6072" s="508"/>
      <c r="C6072" s="508"/>
      <c r="D6072" s="444" t="s">
        <v>6778</v>
      </c>
      <c r="E6072" s="508"/>
      <c r="F6072" s="508"/>
    </row>
    <row r="6073" spans="1:6" x14ac:dyDescent="0.25">
      <c r="A6073" s="508"/>
      <c r="B6073" s="508"/>
      <c r="C6073" s="508"/>
      <c r="D6073" s="444" t="s">
        <v>6778</v>
      </c>
      <c r="E6073" s="508"/>
      <c r="F6073" s="508"/>
    </row>
    <row r="6074" spans="1:6" x14ac:dyDescent="0.25">
      <c r="A6074" s="508"/>
      <c r="B6074" s="508"/>
      <c r="C6074" s="508"/>
      <c r="D6074" s="444" t="s">
        <v>6778</v>
      </c>
      <c r="E6074" s="508"/>
      <c r="F6074" s="508"/>
    </row>
    <row r="6075" spans="1:6" x14ac:dyDescent="0.25">
      <c r="A6075" s="508"/>
      <c r="B6075" s="508"/>
      <c r="C6075" s="508"/>
      <c r="D6075" s="444" t="s">
        <v>6778</v>
      </c>
      <c r="E6075" s="508"/>
      <c r="F6075" s="508"/>
    </row>
    <row r="6076" spans="1:6" x14ac:dyDescent="0.25">
      <c r="A6076" s="508"/>
      <c r="B6076" s="508"/>
      <c r="C6076" s="508"/>
      <c r="D6076" s="444" t="s">
        <v>6778</v>
      </c>
      <c r="E6076" s="508"/>
      <c r="F6076" s="508"/>
    </row>
    <row r="6077" spans="1:6" x14ac:dyDescent="0.25">
      <c r="A6077" s="508"/>
      <c r="B6077" s="508"/>
      <c r="C6077" s="508"/>
      <c r="D6077" s="444" t="s">
        <v>6778</v>
      </c>
      <c r="E6077" s="508"/>
      <c r="F6077" s="508"/>
    </row>
    <row r="6078" spans="1:6" x14ac:dyDescent="0.25">
      <c r="A6078" s="508"/>
      <c r="B6078" s="508"/>
      <c r="C6078" s="508"/>
      <c r="D6078" s="444" t="s">
        <v>6778</v>
      </c>
      <c r="E6078" s="508"/>
      <c r="F6078" s="508"/>
    </row>
    <row r="6079" spans="1:6" x14ac:dyDescent="0.25">
      <c r="A6079" s="508"/>
      <c r="B6079" s="508"/>
      <c r="C6079" s="508"/>
      <c r="D6079" s="444" t="s">
        <v>6778</v>
      </c>
      <c r="E6079" s="508"/>
      <c r="F6079" s="508"/>
    </row>
    <row r="6080" spans="1:6" x14ac:dyDescent="0.25">
      <c r="A6080" s="508"/>
      <c r="B6080" s="508"/>
      <c r="C6080" s="508"/>
      <c r="D6080" s="444" t="s">
        <v>6778</v>
      </c>
      <c r="E6080" s="508"/>
      <c r="F6080" s="508"/>
    </row>
    <row r="6081" spans="1:6" x14ac:dyDescent="0.25">
      <c r="A6081" s="508"/>
      <c r="B6081" s="508"/>
      <c r="C6081" s="508"/>
      <c r="D6081" s="444" t="s">
        <v>6778</v>
      </c>
      <c r="E6081" s="508"/>
      <c r="F6081" s="508"/>
    </row>
    <row r="6082" spans="1:6" x14ac:dyDescent="0.25">
      <c r="A6082" s="508"/>
      <c r="B6082" s="508"/>
      <c r="C6082" s="508"/>
      <c r="D6082" s="444" t="s">
        <v>6778</v>
      </c>
      <c r="E6082" s="508"/>
      <c r="F6082" s="508"/>
    </row>
    <row r="6083" spans="1:6" x14ac:dyDescent="0.25">
      <c r="A6083" s="508"/>
      <c r="B6083" s="508"/>
      <c r="C6083" s="508"/>
      <c r="D6083" s="444" t="s">
        <v>6778</v>
      </c>
      <c r="E6083" s="508"/>
      <c r="F6083" s="508"/>
    </row>
    <row r="6084" spans="1:6" x14ac:dyDescent="0.25">
      <c r="A6084" s="508"/>
      <c r="B6084" s="508"/>
      <c r="C6084" s="508"/>
      <c r="D6084" s="444" t="s">
        <v>6778</v>
      </c>
      <c r="E6084" s="508"/>
      <c r="F6084" s="508"/>
    </row>
    <row r="6085" spans="1:6" x14ac:dyDescent="0.25">
      <c r="A6085" s="508"/>
      <c r="B6085" s="508"/>
      <c r="C6085" s="508"/>
      <c r="D6085" s="444" t="s">
        <v>6778</v>
      </c>
      <c r="E6085" s="508"/>
      <c r="F6085" s="508"/>
    </row>
    <row r="6086" spans="1:6" x14ac:dyDescent="0.25">
      <c r="A6086" s="508"/>
      <c r="B6086" s="508"/>
      <c r="C6086" s="508"/>
      <c r="D6086" s="444" t="s">
        <v>6778</v>
      </c>
      <c r="E6086" s="508"/>
      <c r="F6086" s="508"/>
    </row>
    <row r="6087" spans="1:6" x14ac:dyDescent="0.25">
      <c r="A6087" s="508"/>
      <c r="B6087" s="508"/>
      <c r="C6087" s="508"/>
      <c r="D6087" s="444" t="s">
        <v>6778</v>
      </c>
      <c r="E6087" s="508"/>
      <c r="F6087" s="508"/>
    </row>
    <row r="6088" spans="1:6" x14ac:dyDescent="0.25">
      <c r="A6088" s="508"/>
      <c r="B6088" s="508"/>
      <c r="C6088" s="508"/>
      <c r="D6088" s="444" t="s">
        <v>6778</v>
      </c>
      <c r="E6088" s="508"/>
      <c r="F6088" s="508"/>
    </row>
    <row r="6089" spans="1:6" x14ac:dyDescent="0.25">
      <c r="A6089" s="508"/>
      <c r="B6089" s="508"/>
      <c r="C6089" s="508"/>
      <c r="D6089" s="444" t="s">
        <v>6778</v>
      </c>
      <c r="E6089" s="508"/>
      <c r="F6089" s="508"/>
    </row>
    <row r="6090" spans="1:6" x14ac:dyDescent="0.25">
      <c r="A6090" s="508"/>
      <c r="B6090" s="508"/>
      <c r="C6090" s="508"/>
      <c r="D6090" s="444" t="s">
        <v>6778</v>
      </c>
      <c r="E6090" s="508"/>
      <c r="F6090" s="508"/>
    </row>
    <row r="6091" spans="1:6" x14ac:dyDescent="0.25">
      <c r="A6091" s="508"/>
      <c r="B6091" s="508"/>
      <c r="C6091" s="508"/>
      <c r="D6091" s="444" t="s">
        <v>6778</v>
      </c>
      <c r="E6091" s="508"/>
      <c r="F6091" s="508"/>
    </row>
    <row r="6092" spans="1:6" x14ac:dyDescent="0.25">
      <c r="A6092" s="508"/>
      <c r="B6092" s="508"/>
      <c r="C6092" s="508"/>
      <c r="D6092" s="444" t="s">
        <v>6778</v>
      </c>
      <c r="E6092" s="508"/>
      <c r="F6092" s="508"/>
    </row>
    <row r="6093" spans="1:6" x14ac:dyDescent="0.25">
      <c r="A6093" s="508"/>
      <c r="B6093" s="508"/>
      <c r="C6093" s="508"/>
      <c r="D6093" s="444" t="s">
        <v>6778</v>
      </c>
      <c r="E6093" s="508"/>
      <c r="F6093" s="508"/>
    </row>
    <row r="6094" spans="1:6" x14ac:dyDescent="0.25">
      <c r="A6094" s="508"/>
      <c r="B6094" s="508"/>
      <c r="C6094" s="508"/>
      <c r="D6094" s="444" t="s">
        <v>6778</v>
      </c>
      <c r="E6094" s="508"/>
      <c r="F6094" s="508"/>
    </row>
    <row r="6095" spans="1:6" x14ac:dyDescent="0.25">
      <c r="A6095" s="508"/>
      <c r="B6095" s="508"/>
      <c r="C6095" s="508"/>
      <c r="D6095" s="444" t="s">
        <v>6778</v>
      </c>
      <c r="E6095" s="508"/>
      <c r="F6095" s="508"/>
    </row>
    <row r="6096" spans="1:6" x14ac:dyDescent="0.25">
      <c r="A6096" s="508"/>
      <c r="B6096" s="508"/>
      <c r="C6096" s="508"/>
      <c r="D6096" s="444" t="s">
        <v>6778</v>
      </c>
      <c r="E6096" s="508"/>
      <c r="F6096" s="508"/>
    </row>
    <row r="6097" spans="1:6" x14ac:dyDescent="0.25">
      <c r="A6097" s="508"/>
      <c r="B6097" s="508"/>
      <c r="C6097" s="508"/>
      <c r="D6097" s="444" t="s">
        <v>6778</v>
      </c>
      <c r="E6097" s="508"/>
      <c r="F6097" s="508"/>
    </row>
    <row r="6098" spans="1:6" x14ac:dyDescent="0.25">
      <c r="A6098" s="508"/>
      <c r="B6098" s="508"/>
      <c r="C6098" s="508"/>
      <c r="D6098" s="444" t="s">
        <v>6778</v>
      </c>
      <c r="E6098" s="508"/>
      <c r="F6098" s="508"/>
    </row>
    <row r="6099" spans="1:6" x14ac:dyDescent="0.25">
      <c r="A6099" s="508"/>
      <c r="B6099" s="508"/>
      <c r="C6099" s="508"/>
      <c r="D6099" s="444" t="s">
        <v>6778</v>
      </c>
      <c r="E6099" s="508"/>
      <c r="F6099" s="508"/>
    </row>
    <row r="6100" spans="1:6" x14ac:dyDescent="0.25">
      <c r="A6100" s="508"/>
      <c r="B6100" s="508"/>
      <c r="C6100" s="508"/>
      <c r="D6100" s="444" t="s">
        <v>6778</v>
      </c>
      <c r="E6100" s="508"/>
      <c r="F6100" s="508"/>
    </row>
    <row r="6101" spans="1:6" x14ac:dyDescent="0.25">
      <c r="A6101" s="508"/>
      <c r="B6101" s="508"/>
      <c r="C6101" s="508"/>
      <c r="D6101" s="444" t="s">
        <v>6778</v>
      </c>
      <c r="E6101" s="508"/>
      <c r="F6101" s="508"/>
    </row>
    <row r="6102" spans="1:6" x14ac:dyDescent="0.25">
      <c r="A6102" s="508"/>
      <c r="B6102" s="508"/>
      <c r="C6102" s="508"/>
      <c r="D6102" s="444" t="s">
        <v>6778</v>
      </c>
      <c r="E6102" s="508"/>
      <c r="F6102" s="508"/>
    </row>
    <row r="6103" spans="1:6" x14ac:dyDescent="0.25">
      <c r="A6103" s="508"/>
      <c r="B6103" s="508"/>
      <c r="C6103" s="508"/>
      <c r="D6103" s="444" t="s">
        <v>6778</v>
      </c>
      <c r="E6103" s="508"/>
      <c r="F6103" s="508"/>
    </row>
    <row r="6104" spans="1:6" x14ac:dyDescent="0.25">
      <c r="A6104" s="508"/>
      <c r="B6104" s="508"/>
      <c r="C6104" s="508"/>
      <c r="D6104" s="444" t="s">
        <v>6778</v>
      </c>
      <c r="E6104" s="508"/>
      <c r="F6104" s="508"/>
    </row>
    <row r="6105" spans="1:6" x14ac:dyDescent="0.25">
      <c r="A6105" s="508"/>
      <c r="B6105" s="508"/>
      <c r="C6105" s="508"/>
      <c r="D6105" s="444" t="s">
        <v>6778</v>
      </c>
      <c r="E6105" s="508"/>
      <c r="F6105" s="508"/>
    </row>
    <row r="6106" spans="1:6" x14ac:dyDescent="0.25">
      <c r="A6106" s="508"/>
      <c r="B6106" s="508"/>
      <c r="C6106" s="508"/>
      <c r="D6106" s="444" t="s">
        <v>6778</v>
      </c>
      <c r="E6106" s="508"/>
      <c r="F6106" s="508"/>
    </row>
    <row r="6107" spans="1:6" x14ac:dyDescent="0.25">
      <c r="A6107" s="508"/>
      <c r="B6107" s="508"/>
      <c r="C6107" s="508"/>
      <c r="D6107" s="444" t="s">
        <v>6778</v>
      </c>
      <c r="E6107" s="508"/>
      <c r="F6107" s="508"/>
    </row>
    <row r="6108" spans="1:6" x14ac:dyDescent="0.25">
      <c r="A6108" s="508"/>
      <c r="B6108" s="508"/>
      <c r="C6108" s="508"/>
      <c r="D6108" s="444" t="s">
        <v>6778</v>
      </c>
      <c r="E6108" s="508"/>
      <c r="F6108" s="508"/>
    </row>
    <row r="6109" spans="1:6" x14ac:dyDescent="0.25">
      <c r="A6109" s="508"/>
      <c r="B6109" s="508"/>
      <c r="C6109" s="508"/>
      <c r="D6109" s="444" t="s">
        <v>6778</v>
      </c>
      <c r="E6109" s="508"/>
      <c r="F6109" s="508"/>
    </row>
    <row r="6110" spans="1:6" x14ac:dyDescent="0.25">
      <c r="A6110" s="508"/>
      <c r="B6110" s="508"/>
      <c r="C6110" s="508"/>
      <c r="D6110" s="444" t="s">
        <v>6778</v>
      </c>
      <c r="E6110" s="508"/>
      <c r="F6110" s="508"/>
    </row>
    <row r="6111" spans="1:6" x14ac:dyDescent="0.25">
      <c r="A6111" s="508"/>
      <c r="B6111" s="508"/>
      <c r="C6111" s="508"/>
      <c r="D6111" s="444" t="s">
        <v>6778</v>
      </c>
      <c r="E6111" s="508"/>
      <c r="F6111" s="508"/>
    </row>
    <row r="6112" spans="1:6" x14ac:dyDescent="0.25">
      <c r="A6112" s="508"/>
      <c r="B6112" s="508"/>
      <c r="C6112" s="508"/>
      <c r="D6112" s="444" t="s">
        <v>6778</v>
      </c>
      <c r="E6112" s="508"/>
      <c r="F6112" s="508"/>
    </row>
    <row r="6113" spans="1:6" x14ac:dyDescent="0.25">
      <c r="A6113" s="508"/>
      <c r="B6113" s="508"/>
      <c r="C6113" s="508"/>
      <c r="D6113" s="444" t="s">
        <v>6778</v>
      </c>
      <c r="E6113" s="508"/>
      <c r="F6113" s="508"/>
    </row>
    <row r="6114" spans="1:6" x14ac:dyDescent="0.25">
      <c r="A6114" s="508"/>
      <c r="B6114" s="508"/>
      <c r="C6114" s="508"/>
      <c r="D6114" s="444" t="s">
        <v>6778</v>
      </c>
      <c r="E6114" s="508"/>
      <c r="F6114" s="508"/>
    </row>
    <row r="6115" spans="1:6" x14ac:dyDescent="0.25">
      <c r="A6115" s="508"/>
      <c r="B6115" s="508"/>
      <c r="C6115" s="508"/>
      <c r="D6115" s="444" t="s">
        <v>6778</v>
      </c>
      <c r="E6115" s="508"/>
      <c r="F6115" s="508"/>
    </row>
    <row r="6116" spans="1:6" x14ac:dyDescent="0.25">
      <c r="A6116" s="508"/>
      <c r="B6116" s="508"/>
      <c r="C6116" s="508"/>
      <c r="D6116" s="444" t="s">
        <v>6778</v>
      </c>
      <c r="E6116" s="508"/>
      <c r="F6116" s="508"/>
    </row>
    <row r="6117" spans="1:6" x14ac:dyDescent="0.25">
      <c r="A6117" s="508"/>
      <c r="B6117" s="508"/>
      <c r="C6117" s="508"/>
      <c r="D6117" s="444" t="s">
        <v>6778</v>
      </c>
      <c r="E6117" s="508"/>
      <c r="F6117" s="508"/>
    </row>
    <row r="6118" spans="1:6" x14ac:dyDescent="0.25">
      <c r="A6118" s="508"/>
      <c r="B6118" s="508"/>
      <c r="C6118" s="508"/>
      <c r="D6118" s="444" t="s">
        <v>6778</v>
      </c>
      <c r="E6118" s="508"/>
      <c r="F6118" s="508"/>
    </row>
    <row r="6119" spans="1:6" x14ac:dyDescent="0.25">
      <c r="A6119" s="508"/>
      <c r="B6119" s="508"/>
      <c r="C6119" s="508"/>
      <c r="D6119" s="444" t="s">
        <v>6778</v>
      </c>
      <c r="E6119" s="508"/>
      <c r="F6119" s="508"/>
    </row>
    <row r="6120" spans="1:6" x14ac:dyDescent="0.25">
      <c r="A6120" s="508"/>
      <c r="B6120" s="508"/>
      <c r="C6120" s="508"/>
      <c r="D6120" s="444" t="s">
        <v>6778</v>
      </c>
      <c r="E6120" s="508"/>
      <c r="F6120" s="508"/>
    </row>
    <row r="6121" spans="1:6" x14ac:dyDescent="0.25">
      <c r="A6121" s="508"/>
      <c r="B6121" s="508"/>
      <c r="C6121" s="508"/>
      <c r="D6121" s="444" t="s">
        <v>6778</v>
      </c>
      <c r="E6121" s="508"/>
      <c r="F6121" s="508"/>
    </row>
    <row r="6122" spans="1:6" x14ac:dyDescent="0.25">
      <c r="A6122" s="508"/>
      <c r="B6122" s="508"/>
      <c r="C6122" s="508"/>
      <c r="D6122" s="444" t="s">
        <v>6778</v>
      </c>
      <c r="E6122" s="508"/>
      <c r="F6122" s="508"/>
    </row>
    <row r="6123" spans="1:6" x14ac:dyDescent="0.25">
      <c r="A6123" s="508"/>
      <c r="B6123" s="508"/>
      <c r="C6123" s="508"/>
      <c r="D6123" s="444" t="s">
        <v>6778</v>
      </c>
      <c r="E6123" s="508"/>
      <c r="F6123" s="508"/>
    </row>
    <row r="6124" spans="1:6" x14ac:dyDescent="0.25">
      <c r="A6124" s="508"/>
      <c r="B6124" s="508"/>
      <c r="C6124" s="508"/>
      <c r="D6124" s="444" t="s">
        <v>6778</v>
      </c>
      <c r="E6124" s="508"/>
      <c r="F6124" s="508"/>
    </row>
    <row r="6125" spans="1:6" x14ac:dyDescent="0.25">
      <c r="A6125" s="508"/>
      <c r="B6125" s="508"/>
      <c r="C6125" s="508"/>
      <c r="D6125" s="444" t="s">
        <v>6778</v>
      </c>
      <c r="E6125" s="508"/>
      <c r="F6125" s="508"/>
    </row>
    <row r="6126" spans="1:6" x14ac:dyDescent="0.25">
      <c r="A6126" s="508"/>
      <c r="B6126" s="508"/>
      <c r="C6126" s="508"/>
      <c r="D6126" s="444" t="s">
        <v>6778</v>
      </c>
      <c r="E6126" s="508"/>
      <c r="F6126" s="508"/>
    </row>
    <row r="6127" spans="1:6" x14ac:dyDescent="0.25">
      <c r="A6127" s="508"/>
      <c r="B6127" s="508"/>
      <c r="C6127" s="508"/>
      <c r="D6127" s="444" t="s">
        <v>6778</v>
      </c>
      <c r="E6127" s="508"/>
      <c r="F6127" s="508"/>
    </row>
    <row r="6128" spans="1:6" x14ac:dyDescent="0.25">
      <c r="A6128" s="508"/>
      <c r="B6128" s="508"/>
      <c r="C6128" s="508"/>
      <c r="D6128" s="444" t="s">
        <v>6778</v>
      </c>
      <c r="E6128" s="508"/>
      <c r="F6128" s="508"/>
    </row>
    <row r="6129" spans="1:6" x14ac:dyDescent="0.25">
      <c r="A6129" s="508"/>
      <c r="B6129" s="508"/>
      <c r="C6129" s="508"/>
      <c r="D6129" s="444" t="s">
        <v>6778</v>
      </c>
      <c r="E6129" s="508"/>
      <c r="F6129" s="508"/>
    </row>
    <row r="6130" spans="1:6" x14ac:dyDescent="0.25">
      <c r="A6130" s="508"/>
      <c r="B6130" s="508"/>
      <c r="C6130" s="508"/>
      <c r="D6130" s="444" t="s">
        <v>6778</v>
      </c>
      <c r="E6130" s="508"/>
      <c r="F6130" s="508"/>
    </row>
    <row r="6131" spans="1:6" x14ac:dyDescent="0.25">
      <c r="A6131" s="508"/>
      <c r="B6131" s="508"/>
      <c r="C6131" s="508"/>
      <c r="D6131" s="444" t="s">
        <v>6778</v>
      </c>
      <c r="E6131" s="508"/>
      <c r="F6131" s="508"/>
    </row>
    <row r="6132" spans="1:6" x14ac:dyDescent="0.25">
      <c r="A6132" s="508"/>
      <c r="B6132" s="508"/>
      <c r="C6132" s="508"/>
      <c r="D6132" s="444" t="s">
        <v>6778</v>
      </c>
      <c r="E6132" s="508"/>
      <c r="F6132" s="508"/>
    </row>
    <row r="6133" spans="1:6" x14ac:dyDescent="0.25">
      <c r="A6133" s="508"/>
      <c r="B6133" s="508"/>
      <c r="C6133" s="508"/>
      <c r="D6133" s="444" t="s">
        <v>6778</v>
      </c>
      <c r="E6133" s="508"/>
      <c r="F6133" s="508"/>
    </row>
    <row r="6134" spans="1:6" x14ac:dyDescent="0.25">
      <c r="A6134" s="508"/>
      <c r="B6134" s="508"/>
      <c r="C6134" s="508"/>
      <c r="D6134" s="444" t="s">
        <v>6778</v>
      </c>
      <c r="E6134" s="508"/>
      <c r="F6134" s="508"/>
    </row>
    <row r="6135" spans="1:6" x14ac:dyDescent="0.25">
      <c r="A6135" s="508"/>
      <c r="B6135" s="508"/>
      <c r="C6135" s="508"/>
      <c r="D6135" s="444" t="s">
        <v>6778</v>
      </c>
      <c r="E6135" s="508"/>
      <c r="F6135" s="508"/>
    </row>
    <row r="6136" spans="1:6" x14ac:dyDescent="0.25">
      <c r="A6136" s="508"/>
      <c r="B6136" s="508"/>
      <c r="C6136" s="508"/>
      <c r="D6136" s="444" t="s">
        <v>6778</v>
      </c>
      <c r="E6136" s="508"/>
      <c r="F6136" s="508"/>
    </row>
    <row r="6137" spans="1:6" x14ac:dyDescent="0.25">
      <c r="A6137" s="508"/>
      <c r="B6137" s="508"/>
      <c r="C6137" s="508"/>
      <c r="D6137" s="444" t="s">
        <v>6778</v>
      </c>
      <c r="E6137" s="508"/>
      <c r="F6137" s="508"/>
    </row>
    <row r="6138" spans="1:6" x14ac:dyDescent="0.25">
      <c r="A6138" s="508"/>
      <c r="B6138" s="508"/>
      <c r="C6138" s="508"/>
      <c r="D6138" s="444" t="s">
        <v>6778</v>
      </c>
      <c r="E6138" s="508"/>
      <c r="F6138" s="508"/>
    </row>
    <row r="6139" spans="1:6" x14ac:dyDescent="0.25">
      <c r="A6139" s="508"/>
      <c r="B6139" s="508"/>
      <c r="C6139" s="508"/>
      <c r="D6139" s="444" t="s">
        <v>6778</v>
      </c>
      <c r="E6139" s="508"/>
      <c r="F6139" s="508"/>
    </row>
    <row r="6140" spans="1:6" x14ac:dyDescent="0.25">
      <c r="A6140" s="508"/>
      <c r="B6140" s="508"/>
      <c r="C6140" s="508"/>
      <c r="D6140" s="444" t="s">
        <v>6778</v>
      </c>
      <c r="E6140" s="508"/>
      <c r="F6140" s="508"/>
    </row>
    <row r="6141" spans="1:6" x14ac:dyDescent="0.25">
      <c r="A6141" s="508"/>
      <c r="B6141" s="508"/>
      <c r="C6141" s="508"/>
      <c r="D6141" s="444" t="s">
        <v>6778</v>
      </c>
      <c r="E6141" s="508"/>
      <c r="F6141" s="508"/>
    </row>
    <row r="6142" spans="1:6" x14ac:dyDescent="0.25">
      <c r="A6142" s="508"/>
      <c r="B6142" s="508"/>
      <c r="C6142" s="508"/>
      <c r="D6142" s="444" t="s">
        <v>6778</v>
      </c>
      <c r="E6142" s="508"/>
      <c r="F6142" s="508"/>
    </row>
    <row r="6143" spans="1:6" x14ac:dyDescent="0.25">
      <c r="A6143" s="508"/>
      <c r="B6143" s="508"/>
      <c r="C6143" s="508"/>
      <c r="D6143" s="444" t="s">
        <v>6778</v>
      </c>
      <c r="E6143" s="508"/>
      <c r="F6143" s="508"/>
    </row>
    <row r="6144" spans="1:6" x14ac:dyDescent="0.25">
      <c r="A6144" s="508"/>
      <c r="B6144" s="508"/>
      <c r="C6144" s="508"/>
      <c r="D6144" s="444" t="s">
        <v>6778</v>
      </c>
      <c r="E6144" s="508"/>
      <c r="F6144" s="508"/>
    </row>
    <row r="6145" spans="1:6" x14ac:dyDescent="0.25">
      <c r="A6145" s="508"/>
      <c r="B6145" s="508"/>
      <c r="C6145" s="508"/>
      <c r="D6145" s="444" t="s">
        <v>6778</v>
      </c>
      <c r="E6145" s="508"/>
      <c r="F6145" s="508"/>
    </row>
    <row r="6146" spans="1:6" x14ac:dyDescent="0.25">
      <c r="A6146" s="508"/>
      <c r="B6146" s="508"/>
      <c r="C6146" s="508"/>
      <c r="D6146" s="444" t="s">
        <v>6778</v>
      </c>
      <c r="E6146" s="508"/>
      <c r="F6146" s="508"/>
    </row>
    <row r="6147" spans="1:6" x14ac:dyDescent="0.25">
      <c r="A6147" s="508"/>
      <c r="B6147" s="508"/>
      <c r="C6147" s="508"/>
      <c r="D6147" s="444" t="s">
        <v>6778</v>
      </c>
      <c r="E6147" s="508"/>
      <c r="F6147" s="508"/>
    </row>
    <row r="6148" spans="1:6" x14ac:dyDescent="0.25">
      <c r="A6148" s="508"/>
      <c r="B6148" s="508"/>
      <c r="C6148" s="508"/>
      <c r="D6148" s="444" t="s">
        <v>6778</v>
      </c>
      <c r="E6148" s="508"/>
      <c r="F6148" s="508"/>
    </row>
    <row r="6149" spans="1:6" x14ac:dyDescent="0.25">
      <c r="A6149" s="508"/>
      <c r="B6149" s="508"/>
      <c r="C6149" s="508"/>
      <c r="D6149" s="444" t="s">
        <v>6778</v>
      </c>
      <c r="E6149" s="508"/>
      <c r="F6149" s="508"/>
    </row>
    <row r="6150" spans="1:6" x14ac:dyDescent="0.25">
      <c r="A6150" s="508"/>
      <c r="B6150" s="508"/>
      <c r="C6150" s="508"/>
      <c r="D6150" s="444" t="s">
        <v>6778</v>
      </c>
      <c r="E6150" s="508"/>
      <c r="F6150" s="508"/>
    </row>
    <row r="6151" spans="1:6" x14ac:dyDescent="0.25">
      <c r="A6151" s="508"/>
      <c r="B6151" s="508"/>
      <c r="C6151" s="508"/>
      <c r="D6151" s="444" t="s">
        <v>6778</v>
      </c>
      <c r="E6151" s="508"/>
      <c r="F6151" s="508"/>
    </row>
    <row r="6152" spans="1:6" x14ac:dyDescent="0.25">
      <c r="A6152" s="508"/>
      <c r="B6152" s="508"/>
      <c r="C6152" s="508"/>
      <c r="D6152" s="444" t="s">
        <v>6778</v>
      </c>
      <c r="E6152" s="508"/>
      <c r="F6152" s="508"/>
    </row>
    <row r="6153" spans="1:6" x14ac:dyDescent="0.25">
      <c r="A6153" s="508"/>
      <c r="B6153" s="508"/>
      <c r="C6153" s="508"/>
      <c r="D6153" s="444" t="s">
        <v>6778</v>
      </c>
      <c r="E6153" s="508"/>
      <c r="F6153" s="508"/>
    </row>
    <row r="6154" spans="1:6" x14ac:dyDescent="0.25">
      <c r="A6154" s="508"/>
      <c r="B6154" s="508"/>
      <c r="C6154" s="508"/>
      <c r="D6154" s="444" t="s">
        <v>6778</v>
      </c>
      <c r="E6154" s="508"/>
      <c r="F6154" s="508"/>
    </row>
    <row r="6155" spans="1:6" x14ac:dyDescent="0.25">
      <c r="A6155" s="508"/>
      <c r="B6155" s="508"/>
      <c r="C6155" s="508"/>
      <c r="D6155" s="444" t="s">
        <v>6778</v>
      </c>
      <c r="E6155" s="508"/>
      <c r="F6155" s="508"/>
    </row>
    <row r="6156" spans="1:6" x14ac:dyDescent="0.25">
      <c r="A6156" s="508"/>
      <c r="B6156" s="508"/>
      <c r="C6156" s="508"/>
      <c r="D6156" s="444" t="s">
        <v>6778</v>
      </c>
      <c r="E6156" s="508"/>
      <c r="F6156" s="508"/>
    </row>
    <row r="6157" spans="1:6" x14ac:dyDescent="0.25">
      <c r="A6157" s="508"/>
      <c r="B6157" s="508"/>
      <c r="C6157" s="508"/>
      <c r="D6157" s="444" t="s">
        <v>6778</v>
      </c>
      <c r="E6157" s="508"/>
      <c r="F6157" s="508"/>
    </row>
    <row r="6158" spans="1:6" x14ac:dyDescent="0.25">
      <c r="A6158" s="508"/>
      <c r="B6158" s="508"/>
      <c r="C6158" s="508"/>
      <c r="D6158" s="444" t="s">
        <v>6778</v>
      </c>
      <c r="E6158" s="508"/>
      <c r="F6158" s="508"/>
    </row>
    <row r="6159" spans="1:6" x14ac:dyDescent="0.25">
      <c r="A6159" s="508"/>
      <c r="B6159" s="508"/>
      <c r="C6159" s="508"/>
      <c r="D6159" s="444" t="s">
        <v>6778</v>
      </c>
      <c r="E6159" s="508"/>
      <c r="F6159" s="508"/>
    </row>
    <row r="6160" spans="1:6" x14ac:dyDescent="0.25">
      <c r="A6160" s="508"/>
      <c r="B6160" s="508"/>
      <c r="C6160" s="508"/>
      <c r="D6160" s="444" t="s">
        <v>6778</v>
      </c>
      <c r="E6160" s="508"/>
      <c r="F6160" s="508"/>
    </row>
    <row r="6161" spans="1:6" x14ac:dyDescent="0.25">
      <c r="A6161" s="508"/>
      <c r="B6161" s="508"/>
      <c r="C6161" s="508"/>
      <c r="D6161" s="444" t="s">
        <v>6778</v>
      </c>
      <c r="E6161" s="508"/>
      <c r="F6161" s="508"/>
    </row>
    <row r="6162" spans="1:6" x14ac:dyDescent="0.25">
      <c r="A6162" s="508"/>
      <c r="B6162" s="508"/>
      <c r="C6162" s="508"/>
      <c r="D6162" s="444" t="s">
        <v>6778</v>
      </c>
      <c r="E6162" s="508"/>
      <c r="F6162" s="508"/>
    </row>
    <row r="6163" spans="1:6" x14ac:dyDescent="0.25">
      <c r="A6163" s="508"/>
      <c r="B6163" s="508"/>
      <c r="C6163" s="508"/>
      <c r="D6163" s="444" t="s">
        <v>6778</v>
      </c>
      <c r="E6163" s="508"/>
      <c r="F6163" s="508"/>
    </row>
    <row r="6164" spans="1:6" x14ac:dyDescent="0.25">
      <c r="A6164" s="508"/>
      <c r="B6164" s="508"/>
      <c r="C6164" s="508"/>
      <c r="D6164" s="444" t="s">
        <v>6778</v>
      </c>
      <c r="E6164" s="508"/>
      <c r="F6164" s="508"/>
    </row>
    <row r="6165" spans="1:6" x14ac:dyDescent="0.25">
      <c r="A6165" s="508"/>
      <c r="B6165" s="508"/>
      <c r="C6165" s="508"/>
      <c r="D6165" s="444" t="s">
        <v>6778</v>
      </c>
      <c r="E6165" s="508"/>
      <c r="F6165" s="508"/>
    </row>
    <row r="6166" spans="1:6" x14ac:dyDescent="0.25">
      <c r="A6166" s="508"/>
      <c r="B6166" s="508"/>
      <c r="C6166" s="508"/>
      <c r="D6166" s="444" t="s">
        <v>6778</v>
      </c>
      <c r="E6166" s="508"/>
      <c r="F6166" s="508"/>
    </row>
    <row r="6167" spans="1:6" x14ac:dyDescent="0.25">
      <c r="A6167" s="508"/>
      <c r="B6167" s="508"/>
      <c r="C6167" s="508"/>
      <c r="D6167" s="444" t="s">
        <v>6778</v>
      </c>
      <c r="E6167" s="508"/>
      <c r="F6167" s="508"/>
    </row>
    <row r="6168" spans="1:6" x14ac:dyDescent="0.25">
      <c r="A6168" s="508"/>
      <c r="B6168" s="508"/>
      <c r="C6168" s="508"/>
      <c r="D6168" s="444" t="s">
        <v>6778</v>
      </c>
      <c r="E6168" s="508"/>
      <c r="F6168" s="508"/>
    </row>
    <row r="6169" spans="1:6" x14ac:dyDescent="0.25">
      <c r="A6169" s="508"/>
      <c r="B6169" s="508"/>
      <c r="C6169" s="508"/>
      <c r="D6169" s="444" t="s">
        <v>6778</v>
      </c>
      <c r="E6169" s="508"/>
      <c r="F6169" s="508"/>
    </row>
    <row r="6170" spans="1:6" x14ac:dyDescent="0.25">
      <c r="A6170" s="508"/>
      <c r="B6170" s="508"/>
      <c r="C6170" s="508"/>
      <c r="D6170" s="444" t="s">
        <v>6778</v>
      </c>
      <c r="E6170" s="508"/>
      <c r="F6170" s="508"/>
    </row>
    <row r="6171" spans="1:6" x14ac:dyDescent="0.25">
      <c r="A6171" s="508"/>
      <c r="B6171" s="508"/>
      <c r="C6171" s="508"/>
      <c r="D6171" s="444" t="s">
        <v>6778</v>
      </c>
      <c r="E6171" s="508"/>
      <c r="F6171" s="508"/>
    </row>
    <row r="6172" spans="1:6" x14ac:dyDescent="0.25">
      <c r="A6172" s="508"/>
      <c r="B6172" s="508"/>
      <c r="C6172" s="508"/>
      <c r="D6172" s="444" t="s">
        <v>6778</v>
      </c>
      <c r="E6172" s="508"/>
      <c r="F6172" s="508"/>
    </row>
    <row r="6173" spans="1:6" x14ac:dyDescent="0.25">
      <c r="A6173" s="508"/>
      <c r="B6173" s="508"/>
      <c r="C6173" s="508"/>
      <c r="D6173" s="444" t="s">
        <v>6778</v>
      </c>
      <c r="E6173" s="508"/>
      <c r="F6173" s="508"/>
    </row>
    <row r="6174" spans="1:6" x14ac:dyDescent="0.25">
      <c r="A6174" s="508"/>
      <c r="B6174" s="508"/>
      <c r="C6174" s="508"/>
      <c r="D6174" s="444" t="s">
        <v>6778</v>
      </c>
      <c r="E6174" s="508"/>
      <c r="F6174" s="508"/>
    </row>
    <row r="6175" spans="1:6" x14ac:dyDescent="0.25">
      <c r="A6175" s="508"/>
      <c r="B6175" s="508"/>
      <c r="C6175" s="508"/>
      <c r="D6175" s="444" t="s">
        <v>6778</v>
      </c>
      <c r="E6175" s="508"/>
      <c r="F6175" s="508"/>
    </row>
    <row r="6176" spans="1:6" x14ac:dyDescent="0.25">
      <c r="A6176" s="508"/>
      <c r="B6176" s="508"/>
      <c r="C6176" s="508"/>
      <c r="D6176" s="444" t="s">
        <v>6778</v>
      </c>
      <c r="E6176" s="508"/>
      <c r="F6176" s="508"/>
    </row>
    <row r="6177" spans="1:6" x14ac:dyDescent="0.25">
      <c r="A6177" s="508"/>
      <c r="B6177" s="508"/>
      <c r="C6177" s="508"/>
      <c r="D6177" s="444" t="s">
        <v>6778</v>
      </c>
      <c r="E6177" s="508"/>
      <c r="F6177" s="508"/>
    </row>
    <row r="6178" spans="1:6" x14ac:dyDescent="0.25">
      <c r="A6178" s="508"/>
      <c r="B6178" s="508"/>
      <c r="C6178" s="508"/>
      <c r="D6178" s="444" t="s">
        <v>6778</v>
      </c>
      <c r="E6178" s="508"/>
      <c r="F6178" s="508"/>
    </row>
    <row r="6179" spans="1:6" x14ac:dyDescent="0.25">
      <c r="A6179" s="508"/>
      <c r="B6179" s="508"/>
      <c r="C6179" s="508"/>
      <c r="D6179" s="444" t="s">
        <v>6778</v>
      </c>
      <c r="E6179" s="508"/>
      <c r="F6179" s="508"/>
    </row>
    <row r="6180" spans="1:6" x14ac:dyDescent="0.25">
      <c r="A6180" s="508"/>
      <c r="B6180" s="508"/>
      <c r="C6180" s="508"/>
      <c r="D6180" s="444" t="s">
        <v>6778</v>
      </c>
      <c r="E6180" s="508"/>
      <c r="F6180" s="508"/>
    </row>
    <row r="6181" spans="1:6" x14ac:dyDescent="0.25">
      <c r="A6181" s="508"/>
      <c r="B6181" s="508"/>
      <c r="C6181" s="508"/>
      <c r="D6181" s="444" t="s">
        <v>6778</v>
      </c>
      <c r="E6181" s="508"/>
      <c r="F6181" s="508"/>
    </row>
    <row r="6182" spans="1:6" x14ac:dyDescent="0.25">
      <c r="A6182" s="508"/>
      <c r="B6182" s="508"/>
      <c r="C6182" s="508"/>
      <c r="D6182" s="444" t="s">
        <v>6778</v>
      </c>
      <c r="E6182" s="508"/>
      <c r="F6182" s="508"/>
    </row>
    <row r="6183" spans="1:6" x14ac:dyDescent="0.25">
      <c r="A6183" s="508"/>
      <c r="B6183" s="508"/>
      <c r="C6183" s="508"/>
      <c r="D6183" s="444" t="s">
        <v>6778</v>
      </c>
      <c r="E6183" s="508"/>
      <c r="F6183" s="508"/>
    </row>
    <row r="6184" spans="1:6" x14ac:dyDescent="0.25">
      <c r="A6184" s="508"/>
      <c r="B6184" s="508"/>
      <c r="C6184" s="508"/>
      <c r="D6184" s="444" t="s">
        <v>6778</v>
      </c>
      <c r="E6184" s="508"/>
      <c r="F6184" s="508"/>
    </row>
    <row r="6185" spans="1:6" x14ac:dyDescent="0.25">
      <c r="A6185" s="508"/>
      <c r="B6185" s="508"/>
      <c r="C6185" s="508"/>
      <c r="D6185" s="444" t="s">
        <v>6778</v>
      </c>
      <c r="E6185" s="508"/>
      <c r="F6185" s="508"/>
    </row>
    <row r="6186" spans="1:6" x14ac:dyDescent="0.25">
      <c r="A6186" s="508"/>
      <c r="B6186" s="508"/>
      <c r="C6186" s="508"/>
      <c r="D6186" s="444" t="s">
        <v>6778</v>
      </c>
      <c r="E6186" s="508"/>
      <c r="F6186" s="508"/>
    </row>
    <row r="6187" spans="1:6" x14ac:dyDescent="0.25">
      <c r="A6187" s="508"/>
      <c r="B6187" s="508"/>
      <c r="C6187" s="508"/>
      <c r="D6187" s="444" t="s">
        <v>6778</v>
      </c>
      <c r="E6187" s="508"/>
      <c r="F6187" s="508"/>
    </row>
    <row r="6188" spans="1:6" x14ac:dyDescent="0.25">
      <c r="A6188" s="508"/>
      <c r="B6188" s="508"/>
      <c r="C6188" s="508"/>
      <c r="D6188" s="444" t="s">
        <v>6778</v>
      </c>
      <c r="E6188" s="508"/>
      <c r="F6188" s="508"/>
    </row>
    <row r="6189" spans="1:6" x14ac:dyDescent="0.25">
      <c r="A6189" s="508"/>
      <c r="B6189" s="508"/>
      <c r="C6189" s="508"/>
      <c r="D6189" s="444" t="s">
        <v>6778</v>
      </c>
      <c r="E6189" s="508"/>
      <c r="F6189" s="508"/>
    </row>
    <row r="6190" spans="1:6" x14ac:dyDescent="0.25">
      <c r="A6190" s="508"/>
      <c r="B6190" s="508"/>
      <c r="C6190" s="508"/>
      <c r="D6190" s="444" t="s">
        <v>6778</v>
      </c>
      <c r="E6190" s="508"/>
      <c r="F6190" s="508"/>
    </row>
    <row r="6191" spans="1:6" x14ac:dyDescent="0.25">
      <c r="A6191" s="508"/>
      <c r="B6191" s="508"/>
      <c r="C6191" s="508"/>
      <c r="D6191" s="444" t="s">
        <v>6778</v>
      </c>
      <c r="E6191" s="508"/>
      <c r="F6191" s="508"/>
    </row>
    <row r="6192" spans="1:6" x14ac:dyDescent="0.25">
      <c r="A6192" s="508"/>
      <c r="B6192" s="508"/>
      <c r="C6192" s="508"/>
      <c r="D6192" s="444" t="s">
        <v>6778</v>
      </c>
      <c r="E6192" s="508"/>
      <c r="F6192" s="508"/>
    </row>
    <row r="6193" spans="1:6" x14ac:dyDescent="0.25">
      <c r="A6193" s="508"/>
      <c r="B6193" s="508"/>
      <c r="C6193" s="508"/>
      <c r="D6193" s="444" t="s">
        <v>6778</v>
      </c>
      <c r="E6193" s="508"/>
      <c r="F6193" s="508"/>
    </row>
    <row r="6194" spans="1:6" x14ac:dyDescent="0.25">
      <c r="A6194" s="508"/>
      <c r="B6194" s="508"/>
      <c r="C6194" s="508"/>
      <c r="D6194" s="444" t="s">
        <v>6778</v>
      </c>
      <c r="E6194" s="508"/>
      <c r="F6194" s="508"/>
    </row>
    <row r="6195" spans="1:6" x14ac:dyDescent="0.25">
      <c r="A6195" s="508"/>
      <c r="B6195" s="508"/>
      <c r="C6195" s="508"/>
      <c r="D6195" s="444" t="s">
        <v>6778</v>
      </c>
      <c r="E6195" s="508"/>
      <c r="F6195" s="508"/>
    </row>
    <row r="6196" spans="1:6" x14ac:dyDescent="0.25">
      <c r="A6196" s="508"/>
      <c r="B6196" s="508"/>
      <c r="C6196" s="508"/>
      <c r="D6196" s="444" t="s">
        <v>6778</v>
      </c>
      <c r="E6196" s="508"/>
      <c r="F6196" s="508"/>
    </row>
    <row r="6197" spans="1:6" x14ac:dyDescent="0.25">
      <c r="A6197" s="508"/>
      <c r="B6197" s="508"/>
      <c r="C6197" s="508"/>
      <c r="D6197" s="444" t="s">
        <v>6778</v>
      </c>
      <c r="E6197" s="508"/>
      <c r="F6197" s="508"/>
    </row>
    <row r="6198" spans="1:6" x14ac:dyDescent="0.25">
      <c r="A6198" s="508"/>
      <c r="B6198" s="508"/>
      <c r="C6198" s="508"/>
      <c r="D6198" s="444" t="s">
        <v>6778</v>
      </c>
      <c r="E6198" s="508"/>
      <c r="F6198" s="508"/>
    </row>
    <row r="6199" spans="1:6" x14ac:dyDescent="0.25">
      <c r="A6199" s="508"/>
      <c r="B6199" s="508"/>
      <c r="C6199" s="508"/>
      <c r="D6199" s="444" t="s">
        <v>6778</v>
      </c>
      <c r="E6199" s="508"/>
      <c r="F6199" s="508"/>
    </row>
    <row r="6200" spans="1:6" x14ac:dyDescent="0.25">
      <c r="A6200" s="508"/>
      <c r="B6200" s="508"/>
      <c r="C6200" s="508"/>
      <c r="D6200" s="444" t="s">
        <v>6778</v>
      </c>
      <c r="E6200" s="508"/>
      <c r="F6200" s="508"/>
    </row>
    <row r="6201" spans="1:6" x14ac:dyDescent="0.25">
      <c r="A6201" s="508"/>
      <c r="B6201" s="508"/>
      <c r="C6201" s="508"/>
      <c r="D6201" s="444" t="s">
        <v>6778</v>
      </c>
      <c r="E6201" s="508"/>
      <c r="F6201" s="508"/>
    </row>
    <row r="6202" spans="1:6" x14ac:dyDescent="0.25">
      <c r="A6202" s="508"/>
      <c r="B6202" s="508"/>
      <c r="C6202" s="508"/>
      <c r="D6202" s="444" t="s">
        <v>6778</v>
      </c>
      <c r="E6202" s="508"/>
      <c r="F6202" s="508"/>
    </row>
    <row r="6203" spans="1:6" x14ac:dyDescent="0.25">
      <c r="A6203" s="508"/>
      <c r="B6203" s="508"/>
      <c r="C6203" s="508"/>
      <c r="D6203" s="444" t="s">
        <v>6778</v>
      </c>
      <c r="E6203" s="508"/>
      <c r="F6203" s="508"/>
    </row>
    <row r="6204" spans="1:6" x14ac:dyDescent="0.25">
      <c r="A6204" s="508"/>
      <c r="B6204" s="508"/>
      <c r="C6204" s="508"/>
      <c r="D6204" s="444" t="s">
        <v>6778</v>
      </c>
      <c r="E6204" s="508"/>
      <c r="F6204" s="508"/>
    </row>
    <row r="6205" spans="1:6" x14ac:dyDescent="0.25">
      <c r="A6205" s="508"/>
      <c r="B6205" s="508"/>
      <c r="C6205" s="508"/>
      <c r="D6205" s="444" t="s">
        <v>6778</v>
      </c>
      <c r="E6205" s="508"/>
      <c r="F6205" s="508"/>
    </row>
    <row r="6206" spans="1:6" x14ac:dyDescent="0.25">
      <c r="A6206" s="508"/>
      <c r="B6206" s="508"/>
      <c r="C6206" s="508"/>
      <c r="D6206" s="444" t="s">
        <v>6778</v>
      </c>
      <c r="E6206" s="508"/>
      <c r="F6206" s="508"/>
    </row>
    <row r="6207" spans="1:6" x14ac:dyDescent="0.25">
      <c r="A6207" s="508"/>
      <c r="B6207" s="508"/>
      <c r="C6207" s="508"/>
      <c r="D6207" s="444" t="s">
        <v>6778</v>
      </c>
      <c r="E6207" s="508"/>
      <c r="F6207" s="508"/>
    </row>
    <row r="6208" spans="1:6" x14ac:dyDescent="0.25">
      <c r="A6208" s="508"/>
      <c r="B6208" s="508"/>
      <c r="C6208" s="508"/>
      <c r="D6208" s="444" t="s">
        <v>6778</v>
      </c>
      <c r="E6208" s="508"/>
      <c r="F6208" s="508"/>
    </row>
    <row r="6209" spans="1:6" x14ac:dyDescent="0.25">
      <c r="A6209" s="508"/>
      <c r="B6209" s="508"/>
      <c r="C6209" s="508"/>
      <c r="D6209" s="444" t="s">
        <v>6778</v>
      </c>
      <c r="E6209" s="508"/>
      <c r="F6209" s="508"/>
    </row>
    <row r="6210" spans="1:6" x14ac:dyDescent="0.25">
      <c r="A6210" s="508"/>
      <c r="B6210" s="508"/>
      <c r="C6210" s="508"/>
      <c r="D6210" s="444" t="s">
        <v>6778</v>
      </c>
      <c r="E6210" s="508"/>
      <c r="F6210" s="508"/>
    </row>
    <row r="6211" spans="1:6" x14ac:dyDescent="0.25">
      <c r="A6211" s="508"/>
      <c r="B6211" s="508"/>
      <c r="C6211" s="508"/>
      <c r="D6211" s="444" t="s">
        <v>6778</v>
      </c>
      <c r="E6211" s="508"/>
      <c r="F6211" s="508"/>
    </row>
    <row r="6212" spans="1:6" x14ac:dyDescent="0.25">
      <c r="A6212" s="508"/>
      <c r="B6212" s="508"/>
      <c r="C6212" s="508"/>
      <c r="D6212" s="444" t="s">
        <v>6778</v>
      </c>
      <c r="E6212" s="508"/>
      <c r="F6212" s="508"/>
    </row>
    <row r="6213" spans="1:6" x14ac:dyDescent="0.25">
      <c r="A6213" s="508"/>
      <c r="B6213" s="508"/>
      <c r="C6213" s="508"/>
      <c r="D6213" s="444" t="s">
        <v>6778</v>
      </c>
      <c r="E6213" s="508"/>
      <c r="F6213" s="508"/>
    </row>
    <row r="6214" spans="1:6" x14ac:dyDescent="0.25">
      <c r="A6214" s="508"/>
      <c r="B6214" s="508"/>
      <c r="C6214" s="508"/>
      <c r="D6214" s="444" t="s">
        <v>6778</v>
      </c>
      <c r="E6214" s="508"/>
      <c r="F6214" s="508"/>
    </row>
    <row r="6215" spans="1:6" x14ac:dyDescent="0.25">
      <c r="A6215" s="508"/>
      <c r="B6215" s="508"/>
      <c r="C6215" s="508"/>
      <c r="D6215" s="444" t="s">
        <v>6778</v>
      </c>
      <c r="E6215" s="508"/>
      <c r="F6215" s="508"/>
    </row>
    <row r="6216" spans="1:6" x14ac:dyDescent="0.25">
      <c r="A6216" s="508"/>
      <c r="B6216" s="508"/>
      <c r="C6216" s="508"/>
      <c r="D6216" s="444" t="s">
        <v>6778</v>
      </c>
      <c r="E6216" s="508"/>
      <c r="F6216" s="508"/>
    </row>
    <row r="6217" spans="1:6" x14ac:dyDescent="0.25">
      <c r="A6217" s="508"/>
      <c r="B6217" s="508"/>
      <c r="C6217" s="508"/>
      <c r="D6217" s="444" t="s">
        <v>6778</v>
      </c>
      <c r="E6217" s="508"/>
      <c r="F6217" s="508"/>
    </row>
    <row r="6218" spans="1:6" x14ac:dyDescent="0.25">
      <c r="A6218" s="508"/>
      <c r="B6218" s="508"/>
      <c r="C6218" s="508"/>
      <c r="D6218" s="444" t="s">
        <v>6778</v>
      </c>
      <c r="E6218" s="508"/>
      <c r="F6218" s="508"/>
    </row>
    <row r="6219" spans="1:6" x14ac:dyDescent="0.25">
      <c r="A6219" s="508"/>
      <c r="B6219" s="508"/>
      <c r="C6219" s="508"/>
      <c r="D6219" s="444" t="s">
        <v>6778</v>
      </c>
      <c r="E6219" s="508"/>
      <c r="F6219" s="508"/>
    </row>
    <row r="6220" spans="1:6" x14ac:dyDescent="0.25">
      <c r="A6220" s="508"/>
      <c r="B6220" s="508"/>
      <c r="C6220" s="508"/>
      <c r="D6220" s="444" t="s">
        <v>6778</v>
      </c>
      <c r="E6220" s="508"/>
      <c r="F6220" s="508"/>
    </row>
    <row r="6221" spans="1:6" x14ac:dyDescent="0.25">
      <c r="A6221" s="508"/>
      <c r="B6221" s="508"/>
      <c r="C6221" s="508"/>
      <c r="D6221" s="444" t="s">
        <v>6778</v>
      </c>
      <c r="E6221" s="508"/>
      <c r="F6221" s="508"/>
    </row>
    <row r="6222" spans="1:6" x14ac:dyDescent="0.25">
      <c r="A6222" s="508"/>
      <c r="B6222" s="508"/>
      <c r="C6222" s="508"/>
      <c r="D6222" s="444" t="s">
        <v>6778</v>
      </c>
      <c r="E6222" s="508"/>
      <c r="F6222" s="508"/>
    </row>
    <row r="6223" spans="1:6" x14ac:dyDescent="0.25">
      <c r="A6223" s="508"/>
      <c r="B6223" s="508"/>
      <c r="C6223" s="508"/>
      <c r="D6223" s="444" t="s">
        <v>6778</v>
      </c>
      <c r="E6223" s="508"/>
      <c r="F6223" s="508"/>
    </row>
    <row r="6224" spans="1:6" x14ac:dyDescent="0.25">
      <c r="A6224" s="508"/>
      <c r="B6224" s="508"/>
      <c r="C6224" s="508"/>
      <c r="D6224" s="444" t="s">
        <v>6778</v>
      </c>
      <c r="E6224" s="508"/>
      <c r="F6224" s="508"/>
    </row>
    <row r="6225" spans="1:6" x14ac:dyDescent="0.25">
      <c r="A6225" s="508"/>
      <c r="B6225" s="508"/>
      <c r="C6225" s="508"/>
      <c r="D6225" s="444" t="s">
        <v>6778</v>
      </c>
      <c r="E6225" s="508"/>
      <c r="F6225" s="508"/>
    </row>
    <row r="6226" spans="1:6" x14ac:dyDescent="0.25">
      <c r="A6226" s="508"/>
      <c r="B6226" s="508"/>
      <c r="C6226" s="508"/>
      <c r="D6226" s="444" t="s">
        <v>6778</v>
      </c>
      <c r="E6226" s="508"/>
      <c r="F6226" s="508"/>
    </row>
    <row r="6227" spans="1:6" x14ac:dyDescent="0.25">
      <c r="A6227" s="508"/>
      <c r="B6227" s="508"/>
      <c r="C6227" s="508"/>
      <c r="D6227" s="444" t="s">
        <v>6778</v>
      </c>
      <c r="E6227" s="508"/>
      <c r="F6227" s="508"/>
    </row>
    <row r="6228" spans="1:6" x14ac:dyDescent="0.25">
      <c r="A6228" s="508"/>
      <c r="B6228" s="508"/>
      <c r="C6228" s="508"/>
      <c r="D6228" s="444" t="s">
        <v>6778</v>
      </c>
      <c r="E6228" s="508"/>
      <c r="F6228" s="508"/>
    </row>
    <row r="6229" spans="1:6" x14ac:dyDescent="0.25">
      <c r="A6229" s="508"/>
      <c r="B6229" s="508"/>
      <c r="C6229" s="508"/>
      <c r="D6229" s="444" t="s">
        <v>6778</v>
      </c>
      <c r="E6229" s="508"/>
      <c r="F6229" s="508"/>
    </row>
    <row r="6230" spans="1:6" x14ac:dyDescent="0.25">
      <c r="A6230" s="508"/>
      <c r="B6230" s="508"/>
      <c r="C6230" s="508"/>
      <c r="D6230" s="444" t="s">
        <v>6778</v>
      </c>
      <c r="E6230" s="508"/>
      <c r="F6230" s="508"/>
    </row>
    <row r="6231" spans="1:6" x14ac:dyDescent="0.25">
      <c r="A6231" s="508"/>
      <c r="B6231" s="508"/>
      <c r="C6231" s="508"/>
      <c r="D6231" s="444" t="s">
        <v>6778</v>
      </c>
      <c r="E6231" s="508"/>
      <c r="F6231" s="508"/>
    </row>
    <row r="6232" spans="1:6" x14ac:dyDescent="0.25">
      <c r="A6232" s="508"/>
      <c r="B6232" s="508"/>
      <c r="C6232" s="508"/>
      <c r="D6232" s="444" t="s">
        <v>6778</v>
      </c>
      <c r="E6232" s="508"/>
      <c r="F6232" s="508"/>
    </row>
    <row r="6233" spans="1:6" x14ac:dyDescent="0.25">
      <c r="A6233" s="508"/>
      <c r="B6233" s="508"/>
      <c r="C6233" s="508"/>
      <c r="D6233" s="444" t="s">
        <v>6778</v>
      </c>
      <c r="E6233" s="508"/>
      <c r="F6233" s="508"/>
    </row>
    <row r="6234" spans="1:6" x14ac:dyDescent="0.25">
      <c r="A6234" s="508"/>
      <c r="B6234" s="508"/>
      <c r="C6234" s="508"/>
      <c r="D6234" s="444" t="s">
        <v>6778</v>
      </c>
      <c r="E6234" s="508"/>
      <c r="F6234" s="508"/>
    </row>
    <row r="6235" spans="1:6" x14ac:dyDescent="0.25">
      <c r="A6235" s="508"/>
      <c r="B6235" s="508"/>
      <c r="C6235" s="508"/>
      <c r="D6235" s="444" t="s">
        <v>6778</v>
      </c>
      <c r="E6235" s="508"/>
      <c r="F6235" s="508"/>
    </row>
    <row r="6236" spans="1:6" x14ac:dyDescent="0.25">
      <c r="A6236" s="508"/>
      <c r="B6236" s="508"/>
      <c r="C6236" s="508"/>
      <c r="D6236" s="444" t="s">
        <v>6778</v>
      </c>
      <c r="E6236" s="508"/>
      <c r="F6236" s="508"/>
    </row>
    <row r="6237" spans="1:6" x14ac:dyDescent="0.25">
      <c r="A6237" s="508"/>
      <c r="B6237" s="508"/>
      <c r="C6237" s="508"/>
      <c r="D6237" s="444" t="s">
        <v>6778</v>
      </c>
      <c r="E6237" s="508"/>
      <c r="F6237" s="508"/>
    </row>
    <row r="6238" spans="1:6" x14ac:dyDescent="0.25">
      <c r="A6238" s="508"/>
      <c r="B6238" s="508"/>
      <c r="C6238" s="508"/>
      <c r="D6238" s="444" t="s">
        <v>6778</v>
      </c>
      <c r="E6238" s="508"/>
      <c r="F6238" s="508"/>
    </row>
    <row r="6239" spans="1:6" x14ac:dyDescent="0.25">
      <c r="A6239" s="508"/>
      <c r="B6239" s="508"/>
      <c r="C6239" s="508"/>
      <c r="D6239" s="444" t="s">
        <v>6778</v>
      </c>
      <c r="E6239" s="508"/>
      <c r="F6239" s="508"/>
    </row>
    <row r="6240" spans="1:6" x14ac:dyDescent="0.25">
      <c r="A6240" s="508"/>
      <c r="B6240" s="508"/>
      <c r="C6240" s="508"/>
      <c r="D6240" s="444" t="s">
        <v>6778</v>
      </c>
      <c r="E6240" s="508"/>
      <c r="F6240" s="508"/>
    </row>
    <row r="6241" spans="1:6" x14ac:dyDescent="0.25">
      <c r="A6241" s="508"/>
      <c r="B6241" s="508"/>
      <c r="C6241" s="508"/>
      <c r="D6241" s="444" t="s">
        <v>6778</v>
      </c>
      <c r="E6241" s="508"/>
      <c r="F6241" s="508"/>
    </row>
    <row r="6242" spans="1:6" x14ac:dyDescent="0.25">
      <c r="A6242" s="508"/>
      <c r="B6242" s="508"/>
      <c r="C6242" s="508"/>
      <c r="D6242" s="444" t="s">
        <v>6778</v>
      </c>
      <c r="E6242" s="508"/>
      <c r="F6242" s="508"/>
    </row>
    <row r="6243" spans="1:6" x14ac:dyDescent="0.25">
      <c r="A6243" s="508"/>
      <c r="B6243" s="508"/>
      <c r="C6243" s="508"/>
      <c r="D6243" s="444" t="s">
        <v>6778</v>
      </c>
      <c r="E6243" s="508"/>
      <c r="F6243" s="508"/>
    </row>
    <row r="6244" spans="1:6" x14ac:dyDescent="0.25">
      <c r="A6244" s="508"/>
      <c r="B6244" s="508"/>
      <c r="C6244" s="508"/>
      <c r="D6244" s="444" t="s">
        <v>6778</v>
      </c>
      <c r="E6244" s="508"/>
      <c r="F6244" s="508"/>
    </row>
    <row r="6245" spans="1:6" x14ac:dyDescent="0.25">
      <c r="A6245" s="508"/>
      <c r="B6245" s="508"/>
      <c r="C6245" s="508"/>
      <c r="D6245" s="444" t="s">
        <v>6778</v>
      </c>
      <c r="E6245" s="508"/>
      <c r="F6245" s="508"/>
    </row>
    <row r="6246" spans="1:6" x14ac:dyDescent="0.25">
      <c r="A6246" s="508"/>
      <c r="B6246" s="508"/>
      <c r="C6246" s="508"/>
      <c r="D6246" s="444" t="s">
        <v>6778</v>
      </c>
      <c r="E6246" s="508"/>
      <c r="F6246" s="508"/>
    </row>
    <row r="6247" spans="1:6" x14ac:dyDescent="0.25">
      <c r="A6247" s="508"/>
      <c r="B6247" s="508"/>
      <c r="C6247" s="508"/>
      <c r="D6247" s="444" t="s">
        <v>6778</v>
      </c>
      <c r="E6247" s="508"/>
      <c r="F6247" s="508"/>
    </row>
    <row r="6248" spans="1:6" x14ac:dyDescent="0.25">
      <c r="A6248" s="508"/>
      <c r="B6248" s="508"/>
      <c r="C6248" s="508"/>
      <c r="D6248" s="444" t="s">
        <v>6778</v>
      </c>
      <c r="E6248" s="508"/>
      <c r="F6248" s="508"/>
    </row>
    <row r="6249" spans="1:6" x14ac:dyDescent="0.25">
      <c r="A6249" s="508"/>
      <c r="B6249" s="508"/>
      <c r="C6249" s="508"/>
      <c r="D6249" s="444" t="s">
        <v>6778</v>
      </c>
      <c r="E6249" s="508"/>
      <c r="F6249" s="508"/>
    </row>
    <row r="6250" spans="1:6" x14ac:dyDescent="0.25">
      <c r="A6250" s="508"/>
      <c r="B6250" s="508"/>
      <c r="C6250" s="508"/>
      <c r="D6250" s="444" t="s">
        <v>6778</v>
      </c>
      <c r="E6250" s="508"/>
      <c r="F6250" s="508"/>
    </row>
    <row r="6251" spans="1:6" x14ac:dyDescent="0.25">
      <c r="A6251" s="508"/>
      <c r="B6251" s="508"/>
      <c r="C6251" s="508"/>
      <c r="D6251" s="444" t="s">
        <v>6778</v>
      </c>
      <c r="E6251" s="508"/>
      <c r="F6251" s="508"/>
    </row>
    <row r="6252" spans="1:6" x14ac:dyDescent="0.25">
      <c r="A6252" s="508"/>
      <c r="B6252" s="508"/>
      <c r="C6252" s="508"/>
      <c r="D6252" s="444" t="s">
        <v>6778</v>
      </c>
      <c r="E6252" s="508"/>
      <c r="F6252" s="508"/>
    </row>
    <row r="6253" spans="1:6" x14ac:dyDescent="0.25">
      <c r="A6253" s="508"/>
      <c r="B6253" s="508"/>
      <c r="C6253" s="508"/>
      <c r="D6253" s="444" t="s">
        <v>6778</v>
      </c>
      <c r="E6253" s="508"/>
      <c r="F6253" s="508"/>
    </row>
    <row r="6254" spans="1:6" x14ac:dyDescent="0.25">
      <c r="A6254" s="508"/>
      <c r="B6254" s="508"/>
      <c r="C6254" s="508"/>
      <c r="D6254" s="444" t="s">
        <v>6778</v>
      </c>
      <c r="E6254" s="508"/>
      <c r="F6254" s="508"/>
    </row>
    <row r="6255" spans="1:6" x14ac:dyDescent="0.25">
      <c r="A6255" s="508"/>
      <c r="B6255" s="508"/>
      <c r="C6255" s="508"/>
      <c r="D6255" s="444" t="s">
        <v>6778</v>
      </c>
      <c r="E6255" s="508"/>
      <c r="F6255" s="508"/>
    </row>
    <row r="6256" spans="1:6" x14ac:dyDescent="0.25">
      <c r="A6256" s="508"/>
      <c r="B6256" s="508"/>
      <c r="C6256" s="508"/>
      <c r="D6256" s="444" t="s">
        <v>6778</v>
      </c>
      <c r="E6256" s="508"/>
      <c r="F6256" s="508"/>
    </row>
    <row r="6257" spans="1:6" x14ac:dyDescent="0.25">
      <c r="A6257" s="508"/>
      <c r="B6257" s="508"/>
      <c r="C6257" s="508"/>
      <c r="D6257" s="444" t="s">
        <v>6778</v>
      </c>
      <c r="E6257" s="508"/>
      <c r="F6257" s="508"/>
    </row>
    <row r="6258" spans="1:6" x14ac:dyDescent="0.25">
      <c r="A6258" s="508"/>
      <c r="B6258" s="508"/>
      <c r="C6258" s="508"/>
      <c r="D6258" s="444" t="s">
        <v>6778</v>
      </c>
      <c r="E6258" s="508"/>
      <c r="F6258" s="508"/>
    </row>
    <row r="6259" spans="1:6" x14ac:dyDescent="0.25">
      <c r="A6259" s="508"/>
      <c r="B6259" s="508"/>
      <c r="C6259" s="508"/>
      <c r="D6259" s="444" t="s">
        <v>6778</v>
      </c>
      <c r="E6259" s="508"/>
      <c r="F6259" s="508"/>
    </row>
    <row r="6260" spans="1:6" x14ac:dyDescent="0.25">
      <c r="A6260" s="508"/>
      <c r="B6260" s="508"/>
      <c r="C6260" s="508"/>
      <c r="D6260" s="444" t="s">
        <v>6778</v>
      </c>
      <c r="E6260" s="508"/>
      <c r="F6260" s="508"/>
    </row>
    <row r="6261" spans="1:6" x14ac:dyDescent="0.25">
      <c r="A6261" s="508"/>
      <c r="B6261" s="508"/>
      <c r="C6261" s="508"/>
      <c r="D6261" s="444" t="s">
        <v>6778</v>
      </c>
      <c r="E6261" s="508"/>
      <c r="F6261" s="508"/>
    </row>
    <row r="6262" spans="1:6" x14ac:dyDescent="0.25">
      <c r="A6262" s="508"/>
      <c r="B6262" s="508"/>
      <c r="C6262" s="508"/>
      <c r="D6262" s="444" t="s">
        <v>6778</v>
      </c>
      <c r="E6262" s="508"/>
      <c r="F6262" s="508"/>
    </row>
    <row r="6263" spans="1:6" x14ac:dyDescent="0.25">
      <c r="A6263" s="508"/>
      <c r="B6263" s="508"/>
      <c r="C6263" s="508"/>
      <c r="D6263" s="444" t="s">
        <v>6778</v>
      </c>
      <c r="E6263" s="508"/>
      <c r="F6263" s="508"/>
    </row>
    <row r="6264" spans="1:6" x14ac:dyDescent="0.25">
      <c r="A6264" s="508"/>
      <c r="B6264" s="508"/>
      <c r="C6264" s="508"/>
      <c r="D6264" s="444" t="s">
        <v>6778</v>
      </c>
      <c r="E6264" s="508"/>
      <c r="F6264" s="508"/>
    </row>
    <row r="6265" spans="1:6" x14ac:dyDescent="0.25">
      <c r="A6265" s="508"/>
      <c r="B6265" s="508"/>
      <c r="C6265" s="508"/>
      <c r="D6265" s="444" t="s">
        <v>6778</v>
      </c>
      <c r="E6265" s="508"/>
      <c r="F6265" s="508"/>
    </row>
    <row r="6266" spans="1:6" x14ac:dyDescent="0.25">
      <c r="A6266" s="508"/>
      <c r="B6266" s="508"/>
      <c r="C6266" s="508"/>
      <c r="D6266" s="444" t="s">
        <v>6778</v>
      </c>
      <c r="E6266" s="508"/>
      <c r="F6266" s="508"/>
    </row>
    <row r="6267" spans="1:6" x14ac:dyDescent="0.25">
      <c r="A6267" s="508"/>
      <c r="B6267" s="508"/>
      <c r="C6267" s="508"/>
      <c r="D6267" s="444" t="s">
        <v>6778</v>
      </c>
      <c r="E6267" s="508"/>
      <c r="F6267" s="508"/>
    </row>
    <row r="6268" spans="1:6" x14ac:dyDescent="0.25">
      <c r="A6268" s="508"/>
      <c r="B6268" s="508"/>
      <c r="C6268" s="508"/>
      <c r="D6268" s="444" t="s">
        <v>6778</v>
      </c>
      <c r="E6268" s="508"/>
      <c r="F6268" s="508"/>
    </row>
    <row r="6269" spans="1:6" x14ac:dyDescent="0.25">
      <c r="A6269" s="508"/>
      <c r="B6269" s="508"/>
      <c r="C6269" s="508"/>
      <c r="D6269" s="444" t="s">
        <v>6778</v>
      </c>
      <c r="E6269" s="508"/>
      <c r="F6269" s="508"/>
    </row>
    <row r="6270" spans="1:6" x14ac:dyDescent="0.25">
      <c r="A6270" s="508"/>
      <c r="B6270" s="508"/>
      <c r="C6270" s="508"/>
      <c r="D6270" s="444" t="s">
        <v>6778</v>
      </c>
      <c r="E6270" s="508"/>
      <c r="F6270" s="508"/>
    </row>
    <row r="6271" spans="1:6" x14ac:dyDescent="0.25">
      <c r="A6271" s="508"/>
      <c r="B6271" s="508"/>
      <c r="C6271" s="508"/>
      <c r="D6271" s="444" t="s">
        <v>6778</v>
      </c>
      <c r="E6271" s="508"/>
      <c r="F6271" s="508"/>
    </row>
    <row r="6272" spans="1:6" x14ac:dyDescent="0.25">
      <c r="A6272" s="508"/>
      <c r="B6272" s="508"/>
      <c r="C6272" s="508"/>
      <c r="D6272" s="444" t="s">
        <v>6778</v>
      </c>
      <c r="E6272" s="508"/>
      <c r="F6272" s="508"/>
    </row>
    <row r="6273" spans="1:6" x14ac:dyDescent="0.25">
      <c r="A6273" s="508"/>
      <c r="B6273" s="508"/>
      <c r="C6273" s="508"/>
      <c r="D6273" s="444" t="s">
        <v>6778</v>
      </c>
      <c r="E6273" s="508"/>
      <c r="F6273" s="508"/>
    </row>
    <row r="6274" spans="1:6" x14ac:dyDescent="0.25">
      <c r="A6274" s="508"/>
      <c r="B6274" s="508"/>
      <c r="C6274" s="508"/>
      <c r="D6274" s="444" t="s">
        <v>6778</v>
      </c>
      <c r="E6274" s="508"/>
      <c r="F6274" s="508"/>
    </row>
    <row r="6275" spans="1:6" x14ac:dyDescent="0.25">
      <c r="A6275" s="508"/>
      <c r="B6275" s="508"/>
      <c r="C6275" s="508"/>
      <c r="D6275" s="444" t="s">
        <v>6778</v>
      </c>
      <c r="E6275" s="508"/>
      <c r="F6275" s="508"/>
    </row>
    <row r="6276" spans="1:6" x14ac:dyDescent="0.25">
      <c r="A6276" s="508"/>
      <c r="B6276" s="508"/>
      <c r="C6276" s="508"/>
      <c r="D6276" s="444" t="s">
        <v>6778</v>
      </c>
      <c r="E6276" s="508"/>
      <c r="F6276" s="508"/>
    </row>
    <row r="6277" spans="1:6" x14ac:dyDescent="0.25">
      <c r="A6277" s="508"/>
      <c r="B6277" s="508"/>
      <c r="C6277" s="508"/>
      <c r="D6277" s="444" t="s">
        <v>6778</v>
      </c>
      <c r="E6277" s="508"/>
      <c r="F6277" s="508"/>
    </row>
    <row r="6278" spans="1:6" x14ac:dyDescent="0.25">
      <c r="A6278" s="508"/>
      <c r="B6278" s="508"/>
      <c r="C6278" s="508"/>
      <c r="D6278" s="444" t="s">
        <v>6778</v>
      </c>
      <c r="E6278" s="508"/>
      <c r="F6278" s="508"/>
    </row>
    <row r="6279" spans="1:6" x14ac:dyDescent="0.25">
      <c r="A6279" s="508"/>
      <c r="B6279" s="508"/>
      <c r="C6279" s="508"/>
      <c r="D6279" s="444" t="s">
        <v>6778</v>
      </c>
      <c r="E6279" s="508"/>
      <c r="F6279" s="508"/>
    </row>
    <row r="6280" spans="1:6" x14ac:dyDescent="0.25">
      <c r="A6280" s="508"/>
      <c r="B6280" s="508"/>
      <c r="C6280" s="508"/>
      <c r="D6280" s="444" t="s">
        <v>6778</v>
      </c>
      <c r="E6280" s="508"/>
      <c r="F6280" s="508"/>
    </row>
    <row r="6281" spans="1:6" x14ac:dyDescent="0.25">
      <c r="A6281" s="508"/>
      <c r="B6281" s="508"/>
      <c r="C6281" s="508"/>
      <c r="D6281" s="444" t="s">
        <v>6778</v>
      </c>
      <c r="E6281" s="508"/>
      <c r="F6281" s="508"/>
    </row>
    <row r="6282" spans="1:6" x14ac:dyDescent="0.25">
      <c r="A6282" s="508"/>
      <c r="B6282" s="508"/>
      <c r="C6282" s="508"/>
      <c r="D6282" s="444" t="s">
        <v>6778</v>
      </c>
      <c r="E6282" s="508"/>
      <c r="F6282" s="508"/>
    </row>
    <row r="6283" spans="1:6" x14ac:dyDescent="0.25">
      <c r="A6283" s="508"/>
      <c r="B6283" s="508"/>
      <c r="C6283" s="508"/>
      <c r="D6283" s="444" t="s">
        <v>6778</v>
      </c>
      <c r="E6283" s="508"/>
      <c r="F6283" s="508"/>
    </row>
    <row r="6284" spans="1:6" x14ac:dyDescent="0.25">
      <c r="A6284" s="508"/>
      <c r="B6284" s="508"/>
      <c r="C6284" s="508"/>
      <c r="D6284" s="444" t="s">
        <v>6778</v>
      </c>
      <c r="E6284" s="508"/>
      <c r="F6284" s="508"/>
    </row>
    <row r="6285" spans="1:6" x14ac:dyDescent="0.25">
      <c r="A6285" s="508"/>
      <c r="B6285" s="508"/>
      <c r="C6285" s="508"/>
      <c r="D6285" s="444" t="s">
        <v>6778</v>
      </c>
      <c r="E6285" s="508"/>
      <c r="F6285" s="508"/>
    </row>
    <row r="6286" spans="1:6" x14ac:dyDescent="0.25">
      <c r="A6286" s="508"/>
      <c r="B6286" s="508"/>
      <c r="C6286" s="508"/>
      <c r="D6286" s="444" t="s">
        <v>6778</v>
      </c>
      <c r="E6286" s="508"/>
      <c r="F6286" s="508"/>
    </row>
    <row r="6287" spans="1:6" x14ac:dyDescent="0.25">
      <c r="A6287" s="508"/>
      <c r="B6287" s="508"/>
      <c r="C6287" s="508"/>
      <c r="D6287" s="444" t="s">
        <v>6778</v>
      </c>
      <c r="E6287" s="508"/>
      <c r="F6287" s="508"/>
    </row>
    <row r="6288" spans="1:6" x14ac:dyDescent="0.25">
      <c r="A6288" s="508"/>
      <c r="B6288" s="508"/>
      <c r="C6288" s="508"/>
      <c r="D6288" s="444" t="s">
        <v>6778</v>
      </c>
      <c r="E6288" s="508"/>
      <c r="F6288" s="508"/>
    </row>
    <row r="6289" spans="1:6" x14ac:dyDescent="0.25">
      <c r="A6289" s="508"/>
      <c r="B6289" s="508"/>
      <c r="C6289" s="508"/>
      <c r="D6289" s="444" t="s">
        <v>6778</v>
      </c>
      <c r="E6289" s="508"/>
      <c r="F6289" s="508"/>
    </row>
    <row r="6290" spans="1:6" x14ac:dyDescent="0.25">
      <c r="A6290" s="508"/>
      <c r="B6290" s="508"/>
      <c r="C6290" s="508"/>
      <c r="D6290" s="444" t="s">
        <v>6778</v>
      </c>
      <c r="E6290" s="508"/>
      <c r="F6290" s="508"/>
    </row>
    <row r="6291" spans="1:6" x14ac:dyDescent="0.25">
      <c r="A6291" s="508"/>
      <c r="B6291" s="508"/>
      <c r="C6291" s="508"/>
      <c r="D6291" s="444" t="s">
        <v>6778</v>
      </c>
      <c r="E6291" s="508"/>
      <c r="F6291" s="508"/>
    </row>
    <row r="6292" spans="1:6" x14ac:dyDescent="0.25">
      <c r="A6292" s="508"/>
      <c r="B6292" s="508"/>
      <c r="C6292" s="508"/>
      <c r="D6292" s="444" t="s">
        <v>6778</v>
      </c>
      <c r="E6292" s="508"/>
      <c r="F6292" s="508"/>
    </row>
    <row r="6293" spans="1:6" x14ac:dyDescent="0.25">
      <c r="A6293" s="508"/>
      <c r="B6293" s="508"/>
      <c r="C6293" s="508"/>
      <c r="D6293" s="444" t="s">
        <v>6778</v>
      </c>
      <c r="E6293" s="508"/>
      <c r="F6293" s="508"/>
    </row>
    <row r="6294" spans="1:6" x14ac:dyDescent="0.25">
      <c r="A6294" s="508"/>
      <c r="B6294" s="508"/>
      <c r="C6294" s="508"/>
      <c r="D6294" s="444" t="s">
        <v>6778</v>
      </c>
      <c r="E6294" s="508"/>
      <c r="F6294" s="508"/>
    </row>
    <row r="6295" spans="1:6" x14ac:dyDescent="0.25">
      <c r="A6295" s="508"/>
      <c r="B6295" s="508"/>
      <c r="C6295" s="508"/>
      <c r="D6295" s="444" t="s">
        <v>6778</v>
      </c>
      <c r="E6295" s="508"/>
      <c r="F6295" s="508"/>
    </row>
    <row r="6296" spans="1:6" x14ac:dyDescent="0.25">
      <c r="A6296" s="508"/>
      <c r="B6296" s="508"/>
      <c r="C6296" s="508"/>
      <c r="D6296" s="444" t="s">
        <v>6778</v>
      </c>
      <c r="E6296" s="508"/>
      <c r="F6296" s="508"/>
    </row>
    <row r="6297" spans="1:6" x14ac:dyDescent="0.25">
      <c r="A6297" s="508"/>
      <c r="B6297" s="508"/>
      <c r="C6297" s="508"/>
      <c r="D6297" s="444" t="s">
        <v>6778</v>
      </c>
      <c r="E6297" s="508"/>
      <c r="F6297" s="508"/>
    </row>
    <row r="6298" spans="1:6" x14ac:dyDescent="0.25">
      <c r="A6298" s="508"/>
      <c r="B6298" s="508"/>
      <c r="C6298" s="508"/>
      <c r="D6298" s="444" t="s">
        <v>6778</v>
      </c>
      <c r="E6298" s="508"/>
      <c r="F6298" s="508"/>
    </row>
    <row r="6299" spans="1:6" x14ac:dyDescent="0.25">
      <c r="A6299" s="508"/>
      <c r="B6299" s="508"/>
      <c r="C6299" s="508"/>
      <c r="D6299" s="444" t="s">
        <v>6778</v>
      </c>
      <c r="E6299" s="508"/>
      <c r="F6299" s="508"/>
    </row>
    <row r="6300" spans="1:6" x14ac:dyDescent="0.25">
      <c r="A6300" s="508"/>
      <c r="B6300" s="508"/>
      <c r="C6300" s="508"/>
      <c r="D6300" s="444" t="s">
        <v>6778</v>
      </c>
      <c r="E6300" s="508"/>
      <c r="F6300" s="508"/>
    </row>
    <row r="6301" spans="1:6" x14ac:dyDescent="0.25">
      <c r="A6301" s="508"/>
      <c r="B6301" s="508"/>
      <c r="C6301" s="508"/>
      <c r="D6301" s="444" t="s">
        <v>6778</v>
      </c>
      <c r="E6301" s="508"/>
      <c r="F6301" s="508"/>
    </row>
    <row r="6302" spans="1:6" x14ac:dyDescent="0.25">
      <c r="A6302" s="508"/>
      <c r="B6302" s="508"/>
      <c r="C6302" s="508"/>
      <c r="D6302" s="444" t="s">
        <v>6778</v>
      </c>
      <c r="E6302" s="508"/>
      <c r="F6302" s="508"/>
    </row>
    <row r="6303" spans="1:6" x14ac:dyDescent="0.25">
      <c r="A6303" s="508"/>
      <c r="B6303" s="508"/>
      <c r="C6303" s="508"/>
      <c r="D6303" s="444" t="s">
        <v>6778</v>
      </c>
      <c r="E6303" s="508"/>
      <c r="F6303" s="508"/>
    </row>
    <row r="6304" spans="1:6" x14ac:dyDescent="0.25">
      <c r="A6304" s="508"/>
      <c r="B6304" s="508"/>
      <c r="C6304" s="508"/>
      <c r="D6304" s="444" t="s">
        <v>6778</v>
      </c>
      <c r="E6304" s="508"/>
      <c r="F6304" s="508"/>
    </row>
    <row r="6305" spans="1:6" x14ac:dyDescent="0.25">
      <c r="A6305" s="508"/>
      <c r="B6305" s="508"/>
      <c r="C6305" s="508"/>
      <c r="D6305" s="444" t="s">
        <v>6778</v>
      </c>
      <c r="E6305" s="508"/>
      <c r="F6305" s="508"/>
    </row>
    <row r="6306" spans="1:6" x14ac:dyDescent="0.25">
      <c r="A6306" s="508"/>
      <c r="B6306" s="508"/>
      <c r="C6306" s="508"/>
      <c r="D6306" s="444" t="s">
        <v>6778</v>
      </c>
      <c r="E6306" s="508"/>
      <c r="F6306" s="508"/>
    </row>
    <row r="6307" spans="1:6" x14ac:dyDescent="0.25">
      <c r="A6307" s="508"/>
      <c r="B6307" s="508"/>
      <c r="C6307" s="508"/>
      <c r="D6307" s="444" t="s">
        <v>6778</v>
      </c>
      <c r="E6307" s="508"/>
      <c r="F6307" s="508"/>
    </row>
    <row r="6308" spans="1:6" x14ac:dyDescent="0.25">
      <c r="A6308" s="508"/>
      <c r="B6308" s="508"/>
      <c r="C6308" s="508"/>
      <c r="D6308" s="444" t="s">
        <v>6778</v>
      </c>
      <c r="E6308" s="508"/>
      <c r="F6308" s="508"/>
    </row>
    <row r="6309" spans="1:6" x14ac:dyDescent="0.25">
      <c r="A6309" s="508"/>
      <c r="B6309" s="508"/>
      <c r="C6309" s="508"/>
      <c r="D6309" s="444" t="s">
        <v>6778</v>
      </c>
      <c r="E6309" s="508"/>
      <c r="F6309" s="508"/>
    </row>
    <row r="6310" spans="1:6" x14ac:dyDescent="0.25">
      <c r="A6310" s="508"/>
      <c r="B6310" s="508"/>
      <c r="C6310" s="508"/>
      <c r="D6310" s="444" t="s">
        <v>6778</v>
      </c>
      <c r="E6310" s="508"/>
      <c r="F6310" s="508"/>
    </row>
    <row r="6311" spans="1:6" x14ac:dyDescent="0.25">
      <c r="A6311" s="508"/>
      <c r="B6311" s="508"/>
      <c r="C6311" s="508"/>
      <c r="D6311" s="444" t="s">
        <v>6778</v>
      </c>
      <c r="E6311" s="508"/>
      <c r="F6311" s="508"/>
    </row>
    <row r="6312" spans="1:6" x14ac:dyDescent="0.25">
      <c r="A6312" s="508"/>
      <c r="B6312" s="508"/>
      <c r="C6312" s="508"/>
      <c r="D6312" s="444" t="s">
        <v>6778</v>
      </c>
      <c r="E6312" s="508"/>
      <c r="F6312" s="508"/>
    </row>
    <row r="6313" spans="1:6" x14ac:dyDescent="0.25">
      <c r="A6313" s="508"/>
      <c r="B6313" s="508"/>
      <c r="C6313" s="508"/>
      <c r="D6313" s="444" t="s">
        <v>6778</v>
      </c>
      <c r="E6313" s="508"/>
      <c r="F6313" s="508"/>
    </row>
    <row r="6314" spans="1:6" x14ac:dyDescent="0.25">
      <c r="A6314" s="508"/>
      <c r="B6314" s="508"/>
      <c r="C6314" s="508"/>
      <c r="D6314" s="444" t="s">
        <v>6778</v>
      </c>
      <c r="E6314" s="508"/>
      <c r="F6314" s="508"/>
    </row>
    <row r="6315" spans="1:6" x14ac:dyDescent="0.25">
      <c r="A6315" s="508"/>
      <c r="B6315" s="508"/>
      <c r="C6315" s="508"/>
      <c r="D6315" s="444" t="s">
        <v>6778</v>
      </c>
      <c r="E6315" s="508"/>
      <c r="F6315" s="508"/>
    </row>
    <row r="6316" spans="1:6" x14ac:dyDescent="0.25">
      <c r="A6316" s="508"/>
      <c r="B6316" s="508"/>
      <c r="C6316" s="508"/>
      <c r="D6316" s="444" t="s">
        <v>6778</v>
      </c>
      <c r="E6316" s="508"/>
      <c r="F6316" s="508"/>
    </row>
    <row r="6317" spans="1:6" x14ac:dyDescent="0.25">
      <c r="A6317" s="508"/>
      <c r="B6317" s="508"/>
      <c r="C6317" s="508"/>
      <c r="D6317" s="444" t="s">
        <v>6778</v>
      </c>
      <c r="E6317" s="508"/>
      <c r="F6317" s="508"/>
    </row>
    <row r="6318" spans="1:6" x14ac:dyDescent="0.25">
      <c r="A6318" s="508"/>
      <c r="B6318" s="508"/>
      <c r="C6318" s="508"/>
      <c r="D6318" s="444" t="s">
        <v>6778</v>
      </c>
      <c r="E6318" s="508"/>
      <c r="F6318" s="508"/>
    </row>
    <row r="6319" spans="1:6" x14ac:dyDescent="0.25">
      <c r="A6319" s="508"/>
      <c r="B6319" s="508"/>
      <c r="C6319" s="508"/>
      <c r="D6319" s="444" t="s">
        <v>6778</v>
      </c>
      <c r="E6319" s="508"/>
      <c r="F6319" s="508"/>
    </row>
    <row r="6320" spans="1:6" x14ac:dyDescent="0.25">
      <c r="A6320" s="508"/>
      <c r="B6320" s="508"/>
      <c r="C6320" s="508"/>
      <c r="D6320" s="444" t="s">
        <v>6778</v>
      </c>
      <c r="E6320" s="508"/>
      <c r="F6320" s="508"/>
    </row>
    <row r="6321" spans="1:6" x14ac:dyDescent="0.25">
      <c r="A6321" s="508"/>
      <c r="B6321" s="508"/>
      <c r="C6321" s="508"/>
      <c r="D6321" s="444" t="s">
        <v>6778</v>
      </c>
      <c r="E6321" s="508"/>
      <c r="F6321" s="508"/>
    </row>
    <row r="6322" spans="1:6" x14ac:dyDescent="0.25">
      <c r="A6322" s="508"/>
      <c r="B6322" s="508"/>
      <c r="C6322" s="508"/>
      <c r="D6322" s="444" t="s">
        <v>6778</v>
      </c>
      <c r="E6322" s="508"/>
      <c r="F6322" s="508"/>
    </row>
    <row r="6323" spans="1:6" x14ac:dyDescent="0.25">
      <c r="A6323" s="508"/>
      <c r="B6323" s="508"/>
      <c r="C6323" s="508"/>
      <c r="D6323" s="444" t="s">
        <v>6778</v>
      </c>
      <c r="E6323" s="508"/>
      <c r="F6323" s="508"/>
    </row>
    <row r="6324" spans="1:6" x14ac:dyDescent="0.25">
      <c r="A6324" s="508"/>
      <c r="B6324" s="508"/>
      <c r="C6324" s="508"/>
      <c r="D6324" s="444" t="s">
        <v>6778</v>
      </c>
      <c r="E6324" s="508"/>
      <c r="F6324" s="508"/>
    </row>
    <row r="6325" spans="1:6" x14ac:dyDescent="0.25">
      <c r="A6325" s="508"/>
      <c r="B6325" s="508"/>
      <c r="C6325" s="508"/>
      <c r="D6325" s="444" t="s">
        <v>6778</v>
      </c>
      <c r="E6325" s="508"/>
      <c r="F6325" s="508"/>
    </row>
    <row r="6326" spans="1:6" x14ac:dyDescent="0.25">
      <c r="A6326" s="508"/>
      <c r="B6326" s="508"/>
      <c r="C6326" s="508"/>
      <c r="D6326" s="444" t="s">
        <v>6778</v>
      </c>
      <c r="E6326" s="508"/>
      <c r="F6326" s="508"/>
    </row>
    <row r="6327" spans="1:6" x14ac:dyDescent="0.25">
      <c r="A6327" s="508"/>
      <c r="B6327" s="508"/>
      <c r="C6327" s="508"/>
      <c r="D6327" s="444" t="s">
        <v>6778</v>
      </c>
      <c r="E6327" s="508"/>
      <c r="F6327" s="508"/>
    </row>
    <row r="6328" spans="1:6" x14ac:dyDescent="0.25">
      <c r="A6328" s="508"/>
      <c r="B6328" s="508"/>
      <c r="C6328" s="508"/>
      <c r="D6328" s="444" t="s">
        <v>6778</v>
      </c>
      <c r="E6328" s="508"/>
      <c r="F6328" s="508"/>
    </row>
    <row r="6329" spans="1:6" x14ac:dyDescent="0.25">
      <c r="A6329" s="508"/>
      <c r="B6329" s="508"/>
      <c r="C6329" s="508"/>
      <c r="D6329" s="444" t="s">
        <v>6778</v>
      </c>
      <c r="E6329" s="508"/>
      <c r="F6329" s="508"/>
    </row>
    <row r="6330" spans="1:6" x14ac:dyDescent="0.25">
      <c r="A6330" s="508"/>
      <c r="B6330" s="508"/>
      <c r="C6330" s="508"/>
      <c r="D6330" s="444" t="s">
        <v>6778</v>
      </c>
      <c r="E6330" s="508"/>
      <c r="F6330" s="508"/>
    </row>
    <row r="6331" spans="1:6" x14ac:dyDescent="0.25">
      <c r="A6331" s="508"/>
      <c r="B6331" s="508"/>
      <c r="C6331" s="508"/>
      <c r="D6331" s="444" t="s">
        <v>6778</v>
      </c>
      <c r="E6331" s="508"/>
      <c r="F6331" s="508"/>
    </row>
    <row r="6332" spans="1:6" x14ac:dyDescent="0.25">
      <c r="A6332" s="508"/>
      <c r="B6332" s="508"/>
      <c r="C6332" s="508"/>
      <c r="D6332" s="444" t="s">
        <v>6778</v>
      </c>
      <c r="E6332" s="508"/>
      <c r="F6332" s="508"/>
    </row>
    <row r="6333" spans="1:6" x14ac:dyDescent="0.25">
      <c r="A6333" s="508"/>
      <c r="B6333" s="508"/>
      <c r="C6333" s="508"/>
      <c r="D6333" s="444" t="s">
        <v>6778</v>
      </c>
      <c r="E6333" s="508"/>
      <c r="F6333" s="508"/>
    </row>
    <row r="6334" spans="1:6" x14ac:dyDescent="0.25">
      <c r="A6334" s="508"/>
      <c r="B6334" s="508"/>
      <c r="C6334" s="508"/>
      <c r="D6334" s="444" t="s">
        <v>6778</v>
      </c>
      <c r="E6334" s="508"/>
      <c r="F6334" s="508"/>
    </row>
    <row r="6335" spans="1:6" x14ac:dyDescent="0.25">
      <c r="A6335" s="508"/>
      <c r="B6335" s="508"/>
      <c r="C6335" s="508"/>
      <c r="D6335" s="444" t="s">
        <v>6778</v>
      </c>
      <c r="E6335" s="508"/>
      <c r="F6335" s="508"/>
    </row>
    <row r="6336" spans="1:6" x14ac:dyDescent="0.25">
      <c r="A6336" s="508"/>
      <c r="B6336" s="508"/>
      <c r="C6336" s="508"/>
      <c r="D6336" s="444" t="s">
        <v>6778</v>
      </c>
      <c r="E6336" s="508"/>
      <c r="F6336" s="508"/>
    </row>
    <row r="6337" spans="1:6" x14ac:dyDescent="0.25">
      <c r="A6337" s="508"/>
      <c r="B6337" s="508"/>
      <c r="C6337" s="508"/>
      <c r="D6337" s="444" t="s">
        <v>6778</v>
      </c>
      <c r="E6337" s="508"/>
      <c r="F6337" s="508"/>
    </row>
    <row r="6338" spans="1:6" x14ac:dyDescent="0.25">
      <c r="A6338" s="508"/>
      <c r="B6338" s="508"/>
      <c r="C6338" s="508"/>
      <c r="D6338" s="444" t="s">
        <v>6778</v>
      </c>
      <c r="E6338" s="508"/>
      <c r="F6338" s="508"/>
    </row>
    <row r="6339" spans="1:6" x14ac:dyDescent="0.25">
      <c r="A6339" s="508"/>
      <c r="B6339" s="508"/>
      <c r="C6339" s="508"/>
      <c r="D6339" s="444" t="s">
        <v>6778</v>
      </c>
      <c r="E6339" s="508"/>
      <c r="F6339" s="508"/>
    </row>
    <row r="6340" spans="1:6" x14ac:dyDescent="0.25">
      <c r="A6340" s="508"/>
      <c r="B6340" s="508"/>
      <c r="C6340" s="508"/>
      <c r="D6340" s="444" t="s">
        <v>6778</v>
      </c>
      <c r="E6340" s="508"/>
      <c r="F6340" s="508"/>
    </row>
    <row r="6341" spans="1:6" x14ac:dyDescent="0.25">
      <c r="A6341" s="508"/>
      <c r="B6341" s="508"/>
      <c r="C6341" s="508"/>
      <c r="D6341" s="444" t="s">
        <v>6778</v>
      </c>
      <c r="E6341" s="508"/>
      <c r="F6341" s="508"/>
    </row>
    <row r="6342" spans="1:6" x14ac:dyDescent="0.25">
      <c r="A6342" s="508"/>
      <c r="B6342" s="508"/>
      <c r="C6342" s="508"/>
      <c r="D6342" s="444" t="s">
        <v>6778</v>
      </c>
      <c r="E6342" s="508"/>
      <c r="F6342" s="508"/>
    </row>
    <row r="6343" spans="1:6" x14ac:dyDescent="0.25">
      <c r="A6343" s="508"/>
      <c r="B6343" s="508"/>
      <c r="C6343" s="508"/>
      <c r="D6343" s="444" t="s">
        <v>6778</v>
      </c>
      <c r="E6343" s="508"/>
      <c r="F6343" s="508"/>
    </row>
    <row r="6344" spans="1:6" x14ac:dyDescent="0.25">
      <c r="A6344" s="508"/>
      <c r="B6344" s="508"/>
      <c r="C6344" s="508"/>
      <c r="D6344" s="444" t="s">
        <v>6778</v>
      </c>
      <c r="E6344" s="508"/>
      <c r="F6344" s="508"/>
    </row>
    <row r="6345" spans="1:6" x14ac:dyDescent="0.25">
      <c r="A6345" s="508"/>
      <c r="B6345" s="508"/>
      <c r="C6345" s="508"/>
      <c r="D6345" s="444" t="s">
        <v>6778</v>
      </c>
      <c r="E6345" s="508"/>
      <c r="F6345" s="508"/>
    </row>
    <row r="6346" spans="1:6" x14ac:dyDescent="0.25">
      <c r="A6346" s="508"/>
      <c r="B6346" s="508"/>
      <c r="C6346" s="508"/>
      <c r="D6346" s="444" t="s">
        <v>6778</v>
      </c>
      <c r="E6346" s="508"/>
      <c r="F6346" s="508"/>
    </row>
    <row r="6347" spans="1:6" x14ac:dyDescent="0.25">
      <c r="A6347" s="508"/>
      <c r="B6347" s="508"/>
      <c r="C6347" s="508"/>
      <c r="D6347" s="444" t="s">
        <v>6778</v>
      </c>
      <c r="E6347" s="508"/>
      <c r="F6347" s="508"/>
    </row>
    <row r="6348" spans="1:6" x14ac:dyDescent="0.25">
      <c r="A6348" s="508"/>
      <c r="B6348" s="508"/>
      <c r="C6348" s="508"/>
      <c r="D6348" s="444" t="s">
        <v>6778</v>
      </c>
      <c r="E6348" s="508"/>
      <c r="F6348" s="508"/>
    </row>
    <row r="6349" spans="1:6" x14ac:dyDescent="0.25">
      <c r="A6349" s="508"/>
      <c r="B6349" s="508"/>
      <c r="C6349" s="508"/>
      <c r="D6349" s="444" t="s">
        <v>6778</v>
      </c>
      <c r="E6349" s="508"/>
      <c r="F6349" s="508"/>
    </row>
    <row r="6350" spans="1:6" x14ac:dyDescent="0.25">
      <c r="A6350" s="508"/>
      <c r="B6350" s="508"/>
      <c r="C6350" s="508"/>
      <c r="D6350" s="444" t="s">
        <v>6778</v>
      </c>
      <c r="E6350" s="508"/>
      <c r="F6350" s="508"/>
    </row>
    <row r="6351" spans="1:6" x14ac:dyDescent="0.25">
      <c r="A6351" s="508"/>
      <c r="B6351" s="508"/>
      <c r="C6351" s="508"/>
      <c r="D6351" s="444" t="s">
        <v>6778</v>
      </c>
      <c r="E6351" s="508"/>
      <c r="F6351" s="508"/>
    </row>
    <row r="6352" spans="1:6" x14ac:dyDescent="0.25">
      <c r="A6352" s="508"/>
      <c r="B6352" s="508"/>
      <c r="C6352" s="508"/>
      <c r="D6352" s="444" t="s">
        <v>6778</v>
      </c>
      <c r="E6352" s="508"/>
      <c r="F6352" s="508"/>
    </row>
    <row r="6353" spans="1:6" x14ac:dyDescent="0.25">
      <c r="A6353" s="508"/>
      <c r="B6353" s="508"/>
      <c r="C6353" s="508"/>
      <c r="D6353" s="444" t="s">
        <v>6778</v>
      </c>
      <c r="E6353" s="508"/>
      <c r="F6353" s="508"/>
    </row>
    <row r="6354" spans="1:6" x14ac:dyDescent="0.25">
      <c r="A6354" s="508"/>
      <c r="B6354" s="508"/>
      <c r="C6354" s="508"/>
      <c r="D6354" s="444" t="s">
        <v>6778</v>
      </c>
      <c r="E6354" s="508"/>
      <c r="F6354" s="508"/>
    </row>
    <row r="6355" spans="1:6" x14ac:dyDescent="0.25">
      <c r="A6355" s="508"/>
      <c r="B6355" s="508"/>
      <c r="C6355" s="508"/>
      <c r="D6355" s="444" t="s">
        <v>6778</v>
      </c>
      <c r="E6355" s="508"/>
      <c r="F6355" s="508"/>
    </row>
    <row r="6356" spans="1:6" x14ac:dyDescent="0.25">
      <c r="A6356" s="508"/>
      <c r="B6356" s="508"/>
      <c r="C6356" s="508"/>
      <c r="D6356" s="444" t="s">
        <v>6778</v>
      </c>
      <c r="E6356" s="508"/>
      <c r="F6356" s="508"/>
    </row>
    <row r="6357" spans="1:6" x14ac:dyDescent="0.25">
      <c r="A6357" s="508"/>
      <c r="B6357" s="508"/>
      <c r="C6357" s="508"/>
      <c r="D6357" s="444" t="s">
        <v>6778</v>
      </c>
      <c r="E6357" s="508"/>
      <c r="F6357" s="508"/>
    </row>
    <row r="6358" spans="1:6" x14ac:dyDescent="0.25">
      <c r="A6358" s="508"/>
      <c r="B6358" s="508"/>
      <c r="C6358" s="508"/>
      <c r="D6358" s="444" t="s">
        <v>6778</v>
      </c>
      <c r="E6358" s="508"/>
      <c r="F6358" s="508"/>
    </row>
    <row r="6359" spans="1:6" x14ac:dyDescent="0.25">
      <c r="A6359" s="508"/>
      <c r="B6359" s="508"/>
      <c r="C6359" s="508"/>
      <c r="D6359" s="444" t="s">
        <v>6778</v>
      </c>
      <c r="E6359" s="508"/>
      <c r="F6359" s="508"/>
    </row>
    <row r="6360" spans="1:6" x14ac:dyDescent="0.25">
      <c r="A6360" s="508"/>
      <c r="B6360" s="508"/>
      <c r="C6360" s="508"/>
      <c r="D6360" s="444" t="s">
        <v>6778</v>
      </c>
      <c r="E6360" s="508"/>
      <c r="F6360" s="508"/>
    </row>
    <row r="6361" spans="1:6" x14ac:dyDescent="0.25">
      <c r="A6361" s="508"/>
      <c r="B6361" s="508"/>
      <c r="C6361" s="508"/>
      <c r="D6361" s="444" t="s">
        <v>6778</v>
      </c>
      <c r="E6361" s="508"/>
      <c r="F6361" s="508"/>
    </row>
    <row r="6362" spans="1:6" x14ac:dyDescent="0.25">
      <c r="A6362" s="508"/>
      <c r="B6362" s="508"/>
      <c r="C6362" s="508"/>
      <c r="D6362" s="444" t="s">
        <v>6778</v>
      </c>
      <c r="E6362" s="508"/>
      <c r="F6362" s="508"/>
    </row>
    <row r="6363" spans="1:6" x14ac:dyDescent="0.25">
      <c r="A6363" s="508"/>
      <c r="B6363" s="508"/>
      <c r="C6363" s="508"/>
      <c r="D6363" s="444" t="s">
        <v>6778</v>
      </c>
      <c r="E6363" s="508"/>
      <c r="F6363" s="508"/>
    </row>
    <row r="6364" spans="1:6" x14ac:dyDescent="0.25">
      <c r="A6364" s="508"/>
      <c r="B6364" s="508"/>
      <c r="C6364" s="508"/>
      <c r="D6364" s="444" t="s">
        <v>6778</v>
      </c>
      <c r="E6364" s="508"/>
      <c r="F6364" s="508"/>
    </row>
    <row r="6365" spans="1:6" x14ac:dyDescent="0.25">
      <c r="A6365" s="508"/>
      <c r="B6365" s="508"/>
      <c r="C6365" s="508"/>
      <c r="D6365" s="444" t="s">
        <v>6778</v>
      </c>
      <c r="E6365" s="508"/>
      <c r="F6365" s="508"/>
    </row>
    <row r="6366" spans="1:6" x14ac:dyDescent="0.25">
      <c r="A6366" s="508"/>
      <c r="B6366" s="508"/>
      <c r="C6366" s="508"/>
      <c r="D6366" s="444" t="s">
        <v>6778</v>
      </c>
      <c r="E6366" s="508"/>
      <c r="F6366" s="508"/>
    </row>
    <row r="6367" spans="1:6" x14ac:dyDescent="0.25">
      <c r="A6367" s="508"/>
      <c r="B6367" s="508"/>
      <c r="C6367" s="508"/>
      <c r="D6367" s="444" t="s">
        <v>6778</v>
      </c>
      <c r="E6367" s="508"/>
      <c r="F6367" s="508"/>
    </row>
    <row r="6368" spans="1:6" x14ac:dyDescent="0.25">
      <c r="A6368" s="508"/>
      <c r="B6368" s="508"/>
      <c r="C6368" s="508"/>
      <c r="D6368" s="444" t="s">
        <v>6778</v>
      </c>
      <c r="E6368" s="508"/>
      <c r="F6368" s="508"/>
    </row>
    <row r="6369" spans="1:6" x14ac:dyDescent="0.25">
      <c r="A6369" s="508"/>
      <c r="B6369" s="508"/>
      <c r="C6369" s="508"/>
      <c r="D6369" s="444" t="s">
        <v>6778</v>
      </c>
      <c r="E6369" s="508"/>
      <c r="F6369" s="508"/>
    </row>
    <row r="6370" spans="1:6" x14ac:dyDescent="0.25">
      <c r="A6370" s="508"/>
      <c r="B6370" s="508"/>
      <c r="C6370" s="508"/>
      <c r="D6370" s="444" t="s">
        <v>6778</v>
      </c>
      <c r="E6370" s="508"/>
      <c r="F6370" s="508"/>
    </row>
    <row r="6371" spans="1:6" x14ac:dyDescent="0.25">
      <c r="A6371" s="508"/>
      <c r="B6371" s="508"/>
      <c r="C6371" s="508"/>
      <c r="D6371" s="444" t="s">
        <v>6778</v>
      </c>
      <c r="E6371" s="508"/>
      <c r="F6371" s="508"/>
    </row>
    <row r="6372" spans="1:6" x14ac:dyDescent="0.25">
      <c r="A6372" s="508"/>
      <c r="B6372" s="508"/>
      <c r="C6372" s="508"/>
      <c r="D6372" s="444" t="s">
        <v>6778</v>
      </c>
      <c r="E6372" s="508"/>
      <c r="F6372" s="508"/>
    </row>
    <row r="6373" spans="1:6" x14ac:dyDescent="0.25">
      <c r="A6373" s="508"/>
      <c r="B6373" s="508"/>
      <c r="C6373" s="508"/>
      <c r="D6373" s="444" t="s">
        <v>6778</v>
      </c>
      <c r="E6373" s="508"/>
      <c r="F6373" s="508"/>
    </row>
    <row r="6374" spans="1:6" x14ac:dyDescent="0.25">
      <c r="A6374" s="508"/>
      <c r="B6374" s="508"/>
      <c r="C6374" s="508"/>
      <c r="D6374" s="444" t="s">
        <v>6778</v>
      </c>
      <c r="E6374" s="508"/>
      <c r="F6374" s="508"/>
    </row>
    <row r="6375" spans="1:6" x14ac:dyDescent="0.25">
      <c r="A6375" s="508"/>
      <c r="B6375" s="508"/>
      <c r="C6375" s="508"/>
      <c r="D6375" s="444" t="s">
        <v>6778</v>
      </c>
      <c r="E6375" s="508"/>
      <c r="F6375" s="508"/>
    </row>
    <row r="6376" spans="1:6" x14ac:dyDescent="0.25">
      <c r="A6376" s="508"/>
      <c r="B6376" s="508"/>
      <c r="C6376" s="508"/>
      <c r="D6376" s="444" t="s">
        <v>6778</v>
      </c>
      <c r="E6376" s="508"/>
      <c r="F6376" s="508"/>
    </row>
    <row r="6377" spans="1:6" x14ac:dyDescent="0.25">
      <c r="A6377" s="508"/>
      <c r="B6377" s="508"/>
      <c r="C6377" s="508"/>
      <c r="D6377" s="444" t="s">
        <v>6778</v>
      </c>
      <c r="E6377" s="508"/>
      <c r="F6377" s="508"/>
    </row>
    <row r="6378" spans="1:6" x14ac:dyDescent="0.25">
      <c r="A6378" s="508"/>
      <c r="B6378" s="508"/>
      <c r="C6378" s="508"/>
      <c r="D6378" s="444" t="s">
        <v>6778</v>
      </c>
      <c r="E6378" s="508"/>
      <c r="F6378" s="508"/>
    </row>
    <row r="6379" spans="1:6" x14ac:dyDescent="0.25">
      <c r="A6379" s="508"/>
      <c r="B6379" s="508"/>
      <c r="C6379" s="508"/>
      <c r="D6379" s="444" t="s">
        <v>6778</v>
      </c>
      <c r="E6379" s="508"/>
      <c r="F6379" s="508"/>
    </row>
    <row r="6380" spans="1:6" x14ac:dyDescent="0.25">
      <c r="A6380" s="508"/>
      <c r="B6380" s="508"/>
      <c r="C6380" s="508"/>
      <c r="D6380" s="444" t="s">
        <v>6778</v>
      </c>
      <c r="E6380" s="508"/>
      <c r="F6380" s="508"/>
    </row>
    <row r="6381" spans="1:6" x14ac:dyDescent="0.25">
      <c r="A6381" s="508"/>
      <c r="B6381" s="508"/>
      <c r="C6381" s="508"/>
      <c r="D6381" s="444" t="s">
        <v>6778</v>
      </c>
      <c r="E6381" s="508"/>
      <c r="F6381" s="508"/>
    </row>
    <row r="6382" spans="1:6" x14ac:dyDescent="0.25">
      <c r="A6382" s="508"/>
      <c r="B6382" s="508"/>
      <c r="C6382" s="508"/>
      <c r="D6382" s="444" t="s">
        <v>6778</v>
      </c>
      <c r="E6382" s="508"/>
      <c r="F6382" s="508"/>
    </row>
    <row r="6383" spans="1:6" x14ac:dyDescent="0.25">
      <c r="A6383" s="508"/>
      <c r="B6383" s="508"/>
      <c r="C6383" s="508"/>
      <c r="D6383" s="444" t="s">
        <v>6778</v>
      </c>
      <c r="E6383" s="508"/>
      <c r="F6383" s="508"/>
    </row>
    <row r="6384" spans="1:6" x14ac:dyDescent="0.25">
      <c r="A6384" s="508"/>
      <c r="B6384" s="508"/>
      <c r="C6384" s="508"/>
      <c r="D6384" s="444" t="s">
        <v>6778</v>
      </c>
      <c r="E6384" s="508"/>
      <c r="F6384" s="508"/>
    </row>
    <row r="6385" spans="1:6" x14ac:dyDescent="0.25">
      <c r="A6385" s="508"/>
      <c r="B6385" s="508"/>
      <c r="C6385" s="508"/>
      <c r="D6385" s="444" t="s">
        <v>6778</v>
      </c>
      <c r="E6385" s="508"/>
      <c r="F6385" s="508"/>
    </row>
    <row r="6386" spans="1:6" x14ac:dyDescent="0.25">
      <c r="A6386" s="508"/>
      <c r="B6386" s="508"/>
      <c r="C6386" s="508"/>
      <c r="D6386" s="444" t="s">
        <v>6778</v>
      </c>
      <c r="E6386" s="508"/>
      <c r="F6386" s="508"/>
    </row>
    <row r="6387" spans="1:6" x14ac:dyDescent="0.25">
      <c r="A6387" s="508"/>
      <c r="B6387" s="508"/>
      <c r="C6387" s="508"/>
      <c r="D6387" s="444" t="s">
        <v>6778</v>
      </c>
      <c r="E6387" s="508"/>
      <c r="F6387" s="508"/>
    </row>
    <row r="6388" spans="1:6" x14ac:dyDescent="0.25">
      <c r="A6388" s="508"/>
      <c r="B6388" s="508"/>
      <c r="C6388" s="508"/>
      <c r="D6388" s="444" t="s">
        <v>6778</v>
      </c>
      <c r="E6388" s="508"/>
      <c r="F6388" s="508"/>
    </row>
    <row r="6389" spans="1:6" x14ac:dyDescent="0.25">
      <c r="A6389" s="508"/>
      <c r="B6389" s="508"/>
      <c r="C6389" s="508"/>
      <c r="D6389" s="444" t="s">
        <v>6778</v>
      </c>
      <c r="E6389" s="508"/>
      <c r="F6389" s="508"/>
    </row>
    <row r="6390" spans="1:6" x14ac:dyDescent="0.25">
      <c r="A6390" s="508"/>
      <c r="B6390" s="508"/>
      <c r="C6390" s="508"/>
      <c r="D6390" s="444" t="s">
        <v>6778</v>
      </c>
      <c r="E6390" s="508"/>
      <c r="F6390" s="508"/>
    </row>
    <row r="6391" spans="1:6" x14ac:dyDescent="0.25">
      <c r="A6391" s="508"/>
      <c r="B6391" s="508"/>
      <c r="C6391" s="508"/>
      <c r="D6391" s="444" t="s">
        <v>6778</v>
      </c>
      <c r="E6391" s="508"/>
      <c r="F6391" s="508"/>
    </row>
    <row r="6392" spans="1:6" x14ac:dyDescent="0.25">
      <c r="A6392" s="508"/>
      <c r="B6392" s="508"/>
      <c r="C6392" s="508"/>
      <c r="D6392" s="444" t="s">
        <v>6778</v>
      </c>
      <c r="E6392" s="508"/>
      <c r="F6392" s="508"/>
    </row>
    <row r="6393" spans="1:6" x14ac:dyDescent="0.25">
      <c r="A6393" s="508"/>
      <c r="B6393" s="508"/>
      <c r="C6393" s="508"/>
      <c r="D6393" s="444" t="s">
        <v>6778</v>
      </c>
      <c r="E6393" s="508"/>
      <c r="F6393" s="508"/>
    </row>
    <row r="6394" spans="1:6" x14ac:dyDescent="0.25">
      <c r="A6394" s="508"/>
      <c r="B6394" s="508"/>
      <c r="C6394" s="508"/>
      <c r="D6394" s="444" t="s">
        <v>6778</v>
      </c>
      <c r="E6394" s="508"/>
      <c r="F6394" s="508"/>
    </row>
    <row r="6395" spans="1:6" x14ac:dyDescent="0.25">
      <c r="A6395" s="508"/>
      <c r="B6395" s="508"/>
      <c r="C6395" s="508"/>
      <c r="D6395" s="444" t="s">
        <v>6778</v>
      </c>
      <c r="E6395" s="508"/>
      <c r="F6395" s="508"/>
    </row>
    <row r="6396" spans="1:6" x14ac:dyDescent="0.25">
      <c r="A6396" s="508"/>
      <c r="B6396" s="508"/>
      <c r="C6396" s="508"/>
      <c r="D6396" s="444" t="s">
        <v>6778</v>
      </c>
      <c r="E6396" s="508"/>
      <c r="F6396" s="508"/>
    </row>
    <row r="6397" spans="1:6" x14ac:dyDescent="0.25">
      <c r="A6397" s="508"/>
      <c r="B6397" s="508"/>
      <c r="C6397" s="508"/>
      <c r="D6397" s="444" t="s">
        <v>6778</v>
      </c>
      <c r="E6397" s="508"/>
      <c r="F6397" s="508"/>
    </row>
    <row r="6398" spans="1:6" x14ac:dyDescent="0.25">
      <c r="A6398" s="508"/>
      <c r="B6398" s="508"/>
      <c r="C6398" s="508"/>
      <c r="D6398" s="444" t="s">
        <v>6778</v>
      </c>
      <c r="E6398" s="508"/>
      <c r="F6398" s="508"/>
    </row>
    <row r="6399" spans="1:6" x14ac:dyDescent="0.25">
      <c r="A6399" s="508"/>
      <c r="B6399" s="508"/>
      <c r="C6399" s="508"/>
      <c r="D6399" s="444" t="s">
        <v>6778</v>
      </c>
      <c r="E6399" s="508"/>
      <c r="F6399" s="508"/>
    </row>
    <row r="6400" spans="1:6" x14ac:dyDescent="0.25">
      <c r="A6400" s="508"/>
      <c r="B6400" s="508"/>
      <c r="C6400" s="508"/>
      <c r="D6400" s="444" t="s">
        <v>6778</v>
      </c>
      <c r="E6400" s="508"/>
      <c r="F6400" s="508"/>
    </row>
    <row r="6401" spans="1:6" x14ac:dyDescent="0.25">
      <c r="A6401" s="508"/>
      <c r="B6401" s="508"/>
      <c r="C6401" s="508"/>
      <c r="D6401" s="444" t="s">
        <v>6778</v>
      </c>
      <c r="E6401" s="508"/>
      <c r="F6401" s="508"/>
    </row>
    <row r="6402" spans="1:6" x14ac:dyDescent="0.25">
      <c r="A6402" s="508"/>
      <c r="B6402" s="508"/>
      <c r="C6402" s="508"/>
      <c r="D6402" s="444" t="s">
        <v>6778</v>
      </c>
      <c r="E6402" s="508"/>
      <c r="F6402" s="508"/>
    </row>
    <row r="6403" spans="1:6" x14ac:dyDescent="0.25">
      <c r="A6403" s="508"/>
      <c r="B6403" s="508"/>
      <c r="C6403" s="508"/>
      <c r="D6403" s="444" t="s">
        <v>6778</v>
      </c>
      <c r="E6403" s="508"/>
      <c r="F6403" s="508"/>
    </row>
    <row r="6404" spans="1:6" x14ac:dyDescent="0.25">
      <c r="A6404" s="508"/>
      <c r="B6404" s="508"/>
      <c r="C6404" s="508"/>
      <c r="D6404" s="444" t="s">
        <v>6778</v>
      </c>
      <c r="E6404" s="508"/>
      <c r="F6404" s="508"/>
    </row>
    <row r="6405" spans="1:6" x14ac:dyDescent="0.25">
      <c r="A6405" s="508"/>
      <c r="B6405" s="508"/>
      <c r="C6405" s="508"/>
      <c r="D6405" s="444" t="s">
        <v>6778</v>
      </c>
      <c r="E6405" s="508"/>
      <c r="F6405" s="508"/>
    </row>
    <row r="6406" spans="1:6" x14ac:dyDescent="0.25">
      <c r="A6406" s="508"/>
      <c r="B6406" s="508"/>
      <c r="C6406" s="508"/>
      <c r="D6406" s="444" t="s">
        <v>6778</v>
      </c>
      <c r="E6406" s="508"/>
      <c r="F6406" s="508"/>
    </row>
    <row r="6407" spans="1:6" x14ac:dyDescent="0.25">
      <c r="A6407" s="508"/>
      <c r="B6407" s="508"/>
      <c r="C6407" s="508"/>
      <c r="D6407" s="444" t="s">
        <v>6778</v>
      </c>
      <c r="E6407" s="508"/>
      <c r="F6407" s="508"/>
    </row>
    <row r="6408" spans="1:6" x14ac:dyDescent="0.25">
      <c r="A6408" s="508"/>
      <c r="B6408" s="508"/>
      <c r="C6408" s="508"/>
      <c r="D6408" s="444" t="s">
        <v>6778</v>
      </c>
      <c r="E6408" s="508"/>
      <c r="F6408" s="508"/>
    </row>
    <row r="6409" spans="1:6" x14ac:dyDescent="0.25">
      <c r="A6409" s="508"/>
      <c r="B6409" s="508"/>
      <c r="C6409" s="508"/>
      <c r="D6409" s="444" t="s">
        <v>6778</v>
      </c>
      <c r="E6409" s="508"/>
      <c r="F6409" s="508"/>
    </row>
    <row r="6410" spans="1:6" x14ac:dyDescent="0.25">
      <c r="A6410" s="508"/>
      <c r="B6410" s="508"/>
      <c r="C6410" s="508"/>
      <c r="D6410" s="444" t="s">
        <v>6778</v>
      </c>
      <c r="E6410" s="508"/>
      <c r="F6410" s="508"/>
    </row>
    <row r="6411" spans="1:6" x14ac:dyDescent="0.25">
      <c r="A6411" s="508"/>
      <c r="B6411" s="508"/>
      <c r="C6411" s="508"/>
      <c r="D6411" s="444" t="s">
        <v>6778</v>
      </c>
      <c r="E6411" s="508"/>
      <c r="F6411" s="508"/>
    </row>
    <row r="6412" spans="1:6" x14ac:dyDescent="0.25">
      <c r="A6412" s="508"/>
      <c r="B6412" s="508"/>
      <c r="C6412" s="508"/>
      <c r="D6412" s="444" t="s">
        <v>6778</v>
      </c>
      <c r="E6412" s="508"/>
      <c r="F6412" s="508"/>
    </row>
    <row r="6413" spans="1:6" x14ac:dyDescent="0.25">
      <c r="A6413" s="508"/>
      <c r="B6413" s="508"/>
      <c r="C6413" s="508"/>
      <c r="D6413" s="444" t="s">
        <v>6778</v>
      </c>
      <c r="E6413" s="508"/>
      <c r="F6413" s="508"/>
    </row>
    <row r="6414" spans="1:6" x14ac:dyDescent="0.25">
      <c r="A6414" s="508"/>
      <c r="B6414" s="508"/>
      <c r="C6414" s="508"/>
      <c r="D6414" s="444" t="s">
        <v>6778</v>
      </c>
      <c r="E6414" s="508"/>
      <c r="F6414" s="508"/>
    </row>
    <row r="6415" spans="1:6" x14ac:dyDescent="0.25">
      <c r="A6415" s="508"/>
      <c r="B6415" s="508"/>
      <c r="C6415" s="508"/>
      <c r="D6415" s="444" t="s">
        <v>6778</v>
      </c>
      <c r="E6415" s="508"/>
      <c r="F6415" s="508"/>
    </row>
    <row r="6416" spans="1:6" x14ac:dyDescent="0.25">
      <c r="A6416" s="508"/>
      <c r="B6416" s="508"/>
      <c r="C6416" s="508"/>
      <c r="D6416" s="444" t="s">
        <v>6778</v>
      </c>
      <c r="E6416" s="508"/>
      <c r="F6416" s="508"/>
    </row>
    <row r="6417" spans="1:6" x14ac:dyDescent="0.25">
      <c r="A6417" s="508"/>
      <c r="B6417" s="508"/>
      <c r="C6417" s="508"/>
      <c r="D6417" s="444" t="s">
        <v>6778</v>
      </c>
      <c r="E6417" s="508"/>
      <c r="F6417" s="508"/>
    </row>
    <row r="6418" spans="1:6" x14ac:dyDescent="0.25">
      <c r="A6418" s="508"/>
      <c r="B6418" s="508"/>
      <c r="C6418" s="508"/>
      <c r="D6418" s="444" t="s">
        <v>6778</v>
      </c>
      <c r="E6418" s="508"/>
      <c r="F6418" s="508"/>
    </row>
    <row r="6419" spans="1:6" x14ac:dyDescent="0.25">
      <c r="A6419" s="508"/>
      <c r="B6419" s="508"/>
      <c r="C6419" s="508"/>
      <c r="D6419" s="444" t="s">
        <v>6778</v>
      </c>
      <c r="E6419" s="508"/>
      <c r="F6419" s="508"/>
    </row>
    <row r="6420" spans="1:6" x14ac:dyDescent="0.25">
      <c r="A6420" s="508"/>
      <c r="B6420" s="508"/>
      <c r="C6420" s="508"/>
      <c r="D6420" s="444" t="s">
        <v>6778</v>
      </c>
      <c r="E6420" s="508"/>
      <c r="F6420" s="508"/>
    </row>
    <row r="6421" spans="1:6" x14ac:dyDescent="0.25">
      <c r="A6421" s="508"/>
      <c r="B6421" s="508"/>
      <c r="C6421" s="508"/>
      <c r="D6421" s="444" t="s">
        <v>6778</v>
      </c>
      <c r="E6421" s="508"/>
      <c r="F6421" s="508"/>
    </row>
    <row r="6422" spans="1:6" x14ac:dyDescent="0.25">
      <c r="A6422" s="508"/>
      <c r="B6422" s="508"/>
      <c r="C6422" s="508"/>
      <c r="D6422" s="444" t="s">
        <v>6778</v>
      </c>
      <c r="E6422" s="508"/>
      <c r="F6422" s="508"/>
    </row>
    <row r="6423" spans="1:6" x14ac:dyDescent="0.25">
      <c r="A6423" s="508"/>
      <c r="B6423" s="508"/>
      <c r="C6423" s="508"/>
      <c r="D6423" s="444" t="s">
        <v>6778</v>
      </c>
      <c r="E6423" s="508"/>
      <c r="F6423" s="508"/>
    </row>
    <row r="6424" spans="1:6" x14ac:dyDescent="0.25">
      <c r="A6424" s="508"/>
      <c r="B6424" s="508"/>
      <c r="C6424" s="508"/>
      <c r="D6424" s="444" t="s">
        <v>6778</v>
      </c>
      <c r="E6424" s="508"/>
      <c r="F6424" s="508"/>
    </row>
    <row r="6425" spans="1:6" x14ac:dyDescent="0.25">
      <c r="A6425" s="508"/>
      <c r="B6425" s="508"/>
      <c r="C6425" s="508"/>
      <c r="D6425" s="444" t="s">
        <v>6778</v>
      </c>
      <c r="E6425" s="508"/>
      <c r="F6425" s="508"/>
    </row>
    <row r="6426" spans="1:6" x14ac:dyDescent="0.25">
      <c r="A6426" s="508"/>
      <c r="B6426" s="508"/>
      <c r="C6426" s="508"/>
      <c r="D6426" s="444" t="s">
        <v>6778</v>
      </c>
      <c r="E6426" s="508"/>
      <c r="F6426" s="508"/>
    </row>
    <row r="6427" spans="1:6" x14ac:dyDescent="0.25">
      <c r="A6427" s="508"/>
      <c r="B6427" s="508"/>
      <c r="C6427" s="508"/>
      <c r="D6427" s="444" t="s">
        <v>6778</v>
      </c>
      <c r="E6427" s="508"/>
      <c r="F6427" s="508"/>
    </row>
    <row r="6428" spans="1:6" x14ac:dyDescent="0.25">
      <c r="A6428" s="508"/>
      <c r="B6428" s="508"/>
      <c r="C6428" s="508"/>
      <c r="D6428" s="444" t="s">
        <v>6778</v>
      </c>
      <c r="E6428" s="508"/>
      <c r="F6428" s="508"/>
    </row>
    <row r="6429" spans="1:6" x14ac:dyDescent="0.25">
      <c r="A6429" s="508"/>
      <c r="B6429" s="508"/>
      <c r="C6429" s="508"/>
      <c r="D6429" s="444" t="s">
        <v>6778</v>
      </c>
      <c r="E6429" s="508"/>
      <c r="F6429" s="508"/>
    </row>
    <row r="6430" spans="1:6" x14ac:dyDescent="0.25">
      <c r="A6430" s="508"/>
      <c r="B6430" s="508"/>
      <c r="C6430" s="508"/>
      <c r="D6430" s="444" t="s">
        <v>6778</v>
      </c>
      <c r="E6430" s="508"/>
      <c r="F6430" s="508"/>
    </row>
    <row r="6431" spans="1:6" x14ac:dyDescent="0.25">
      <c r="A6431" s="508"/>
      <c r="B6431" s="508"/>
      <c r="C6431" s="508"/>
      <c r="D6431" s="444" t="s">
        <v>6778</v>
      </c>
      <c r="E6431" s="508"/>
      <c r="F6431" s="508"/>
    </row>
    <row r="6432" spans="1:6" x14ac:dyDescent="0.25">
      <c r="A6432" s="508"/>
      <c r="B6432" s="508"/>
      <c r="C6432" s="508"/>
      <c r="D6432" s="444" t="s">
        <v>6778</v>
      </c>
      <c r="E6432" s="508"/>
      <c r="F6432" s="508"/>
    </row>
    <row r="6433" spans="1:6" x14ac:dyDescent="0.25">
      <c r="A6433" s="508"/>
      <c r="B6433" s="508"/>
      <c r="C6433" s="508"/>
      <c r="D6433" s="444" t="s">
        <v>6778</v>
      </c>
      <c r="E6433" s="508"/>
      <c r="F6433" s="508"/>
    </row>
    <row r="6434" spans="1:6" x14ac:dyDescent="0.25">
      <c r="A6434" s="508"/>
      <c r="B6434" s="508"/>
      <c r="C6434" s="508"/>
      <c r="D6434" s="444" t="s">
        <v>6778</v>
      </c>
      <c r="E6434" s="508"/>
      <c r="F6434" s="508"/>
    </row>
    <row r="6435" spans="1:6" x14ac:dyDescent="0.25">
      <c r="A6435" s="508"/>
      <c r="B6435" s="508"/>
      <c r="C6435" s="508"/>
      <c r="D6435" s="444" t="s">
        <v>6778</v>
      </c>
      <c r="E6435" s="508"/>
      <c r="F6435" s="508"/>
    </row>
    <row r="6436" spans="1:6" x14ac:dyDescent="0.25">
      <c r="A6436" s="508"/>
      <c r="B6436" s="508"/>
      <c r="C6436" s="508"/>
      <c r="D6436" s="444" t="s">
        <v>6778</v>
      </c>
      <c r="E6436" s="508"/>
      <c r="F6436" s="508"/>
    </row>
    <row r="6437" spans="1:6" x14ac:dyDescent="0.25">
      <c r="A6437" s="508"/>
      <c r="B6437" s="508"/>
      <c r="C6437" s="508"/>
      <c r="D6437" s="444" t="s">
        <v>6778</v>
      </c>
      <c r="E6437" s="508"/>
      <c r="F6437" s="508"/>
    </row>
    <row r="6438" spans="1:6" x14ac:dyDescent="0.25">
      <c r="A6438" s="508"/>
      <c r="B6438" s="508"/>
      <c r="C6438" s="508"/>
      <c r="D6438" s="444" t="s">
        <v>6778</v>
      </c>
      <c r="E6438" s="508"/>
      <c r="F6438" s="508"/>
    </row>
    <row r="6439" spans="1:6" x14ac:dyDescent="0.25">
      <c r="A6439" s="508"/>
      <c r="B6439" s="508"/>
      <c r="C6439" s="508"/>
      <c r="D6439" s="444" t="s">
        <v>6778</v>
      </c>
      <c r="E6439" s="508"/>
      <c r="F6439" s="508"/>
    </row>
    <row r="6440" spans="1:6" x14ac:dyDescent="0.25">
      <c r="A6440" s="508"/>
      <c r="B6440" s="508"/>
      <c r="C6440" s="508"/>
      <c r="D6440" s="444" t="s">
        <v>6778</v>
      </c>
      <c r="E6440" s="508"/>
      <c r="F6440" s="508"/>
    </row>
    <row r="6441" spans="1:6" x14ac:dyDescent="0.25">
      <c r="A6441" s="508"/>
      <c r="B6441" s="508"/>
      <c r="C6441" s="508"/>
      <c r="D6441" s="444" t="s">
        <v>6778</v>
      </c>
      <c r="E6441" s="508"/>
      <c r="F6441" s="508"/>
    </row>
    <row r="6442" spans="1:6" x14ac:dyDescent="0.25">
      <c r="A6442" s="508"/>
      <c r="B6442" s="508"/>
      <c r="C6442" s="508"/>
      <c r="D6442" s="444" t="s">
        <v>6778</v>
      </c>
      <c r="E6442" s="508"/>
      <c r="F6442" s="508"/>
    </row>
    <row r="6443" spans="1:6" x14ac:dyDescent="0.25">
      <c r="A6443" s="508"/>
      <c r="B6443" s="508"/>
      <c r="C6443" s="508"/>
      <c r="D6443" s="444" t="s">
        <v>6778</v>
      </c>
      <c r="E6443" s="508"/>
      <c r="F6443" s="508"/>
    </row>
    <row r="6444" spans="1:6" x14ac:dyDescent="0.25">
      <c r="A6444" s="508"/>
      <c r="B6444" s="508"/>
      <c r="C6444" s="508"/>
      <c r="D6444" s="444" t="s">
        <v>6778</v>
      </c>
      <c r="E6444" s="508"/>
      <c r="F6444" s="508"/>
    </row>
    <row r="6445" spans="1:6" x14ac:dyDescent="0.25">
      <c r="A6445" s="508"/>
      <c r="B6445" s="508"/>
      <c r="C6445" s="508"/>
      <c r="D6445" s="444" t="s">
        <v>6778</v>
      </c>
      <c r="E6445" s="508"/>
      <c r="F6445" s="508"/>
    </row>
    <row r="6446" spans="1:6" x14ac:dyDescent="0.25">
      <c r="A6446" s="508"/>
      <c r="B6446" s="508"/>
      <c r="C6446" s="508"/>
      <c r="D6446" s="444" t="s">
        <v>6778</v>
      </c>
      <c r="E6446" s="508"/>
      <c r="F6446" s="508"/>
    </row>
    <row r="6447" spans="1:6" x14ac:dyDescent="0.25">
      <c r="A6447" s="508"/>
      <c r="B6447" s="508"/>
      <c r="C6447" s="508"/>
      <c r="D6447" s="444" t="s">
        <v>6778</v>
      </c>
      <c r="E6447" s="508"/>
      <c r="F6447" s="508"/>
    </row>
    <row r="6448" spans="1:6" x14ac:dyDescent="0.25">
      <c r="A6448" s="508"/>
      <c r="B6448" s="508"/>
      <c r="C6448" s="508"/>
      <c r="D6448" s="444" t="s">
        <v>6778</v>
      </c>
      <c r="E6448" s="508"/>
      <c r="F6448" s="508"/>
    </row>
    <row r="6449" spans="1:6" x14ac:dyDescent="0.25">
      <c r="A6449" s="508"/>
      <c r="B6449" s="508"/>
      <c r="C6449" s="508"/>
      <c r="D6449" s="444" t="s">
        <v>6778</v>
      </c>
      <c r="E6449" s="508"/>
      <c r="F6449" s="508"/>
    </row>
    <row r="6450" spans="1:6" x14ac:dyDescent="0.25">
      <c r="A6450" s="508"/>
      <c r="B6450" s="508"/>
      <c r="C6450" s="508"/>
      <c r="D6450" s="444" t="s">
        <v>6778</v>
      </c>
      <c r="E6450" s="508"/>
      <c r="F6450" s="508"/>
    </row>
    <row r="6451" spans="1:6" x14ac:dyDescent="0.25">
      <c r="A6451" s="508"/>
      <c r="B6451" s="508"/>
      <c r="C6451" s="508"/>
      <c r="D6451" s="444" t="s">
        <v>6778</v>
      </c>
      <c r="E6451" s="508"/>
      <c r="F6451" s="508"/>
    </row>
    <row r="6452" spans="1:6" x14ac:dyDescent="0.25">
      <c r="A6452" s="508"/>
      <c r="B6452" s="508"/>
      <c r="C6452" s="508"/>
      <c r="D6452" s="444" t="s">
        <v>6778</v>
      </c>
      <c r="E6452" s="508"/>
      <c r="F6452" s="508"/>
    </row>
    <row r="6453" spans="1:6" x14ac:dyDescent="0.25">
      <c r="A6453" s="508"/>
      <c r="B6453" s="508"/>
      <c r="C6453" s="508"/>
      <c r="D6453" s="444" t="s">
        <v>6778</v>
      </c>
      <c r="E6453" s="508"/>
      <c r="F6453" s="508"/>
    </row>
    <row r="6454" spans="1:6" x14ac:dyDescent="0.25">
      <c r="A6454" s="508"/>
      <c r="B6454" s="508"/>
      <c r="C6454" s="508"/>
      <c r="D6454" s="444" t="s">
        <v>6778</v>
      </c>
      <c r="E6454" s="508"/>
      <c r="F6454" s="508"/>
    </row>
    <row r="6455" spans="1:6" x14ac:dyDescent="0.25">
      <c r="A6455" s="508"/>
      <c r="B6455" s="508"/>
      <c r="C6455" s="508"/>
      <c r="D6455" s="444" t="s">
        <v>6778</v>
      </c>
      <c r="E6455" s="508"/>
      <c r="F6455" s="508"/>
    </row>
    <row r="6456" spans="1:6" x14ac:dyDescent="0.25">
      <c r="A6456" s="508"/>
      <c r="B6456" s="508"/>
      <c r="C6456" s="508"/>
      <c r="D6456" s="444" t="s">
        <v>6778</v>
      </c>
      <c r="E6456" s="508"/>
      <c r="F6456" s="508"/>
    </row>
    <row r="6457" spans="1:6" x14ac:dyDescent="0.25">
      <c r="A6457" s="508"/>
      <c r="B6457" s="508"/>
      <c r="C6457" s="508"/>
      <c r="D6457" s="444" t="s">
        <v>6778</v>
      </c>
      <c r="E6457" s="508"/>
      <c r="F6457" s="508"/>
    </row>
    <row r="6458" spans="1:6" x14ac:dyDescent="0.25">
      <c r="A6458" s="508"/>
      <c r="B6458" s="508"/>
      <c r="C6458" s="508"/>
      <c r="D6458" s="444" t="s">
        <v>6778</v>
      </c>
      <c r="E6458" s="508"/>
      <c r="F6458" s="508"/>
    </row>
    <row r="6459" spans="1:6" x14ac:dyDescent="0.25">
      <c r="A6459" s="508"/>
      <c r="B6459" s="508"/>
      <c r="C6459" s="508"/>
      <c r="D6459" s="444" t="s">
        <v>6778</v>
      </c>
      <c r="E6459" s="508"/>
      <c r="F6459" s="508"/>
    </row>
    <row r="6460" spans="1:6" x14ac:dyDescent="0.25">
      <c r="A6460" s="508"/>
      <c r="B6460" s="508"/>
      <c r="C6460" s="508"/>
      <c r="D6460" s="444" t="s">
        <v>6778</v>
      </c>
      <c r="E6460" s="508"/>
      <c r="F6460" s="508"/>
    </row>
    <row r="6461" spans="1:6" x14ac:dyDescent="0.25">
      <c r="A6461" s="508"/>
      <c r="B6461" s="508"/>
      <c r="C6461" s="508"/>
      <c r="D6461" s="444" t="s">
        <v>6778</v>
      </c>
      <c r="E6461" s="508"/>
      <c r="F6461" s="508"/>
    </row>
    <row r="6462" spans="1:6" x14ac:dyDescent="0.25">
      <c r="A6462" s="508"/>
      <c r="B6462" s="508"/>
      <c r="C6462" s="508"/>
      <c r="D6462" s="444" t="s">
        <v>6778</v>
      </c>
      <c r="E6462" s="508"/>
      <c r="F6462" s="508"/>
    </row>
    <row r="6463" spans="1:6" x14ac:dyDescent="0.25">
      <c r="A6463" s="508"/>
      <c r="B6463" s="508"/>
      <c r="C6463" s="508"/>
      <c r="D6463" s="444" t="s">
        <v>6778</v>
      </c>
      <c r="E6463" s="508"/>
      <c r="F6463" s="508"/>
    </row>
    <row r="6464" spans="1:6" x14ac:dyDescent="0.25">
      <c r="A6464" s="508"/>
      <c r="B6464" s="508"/>
      <c r="C6464" s="508"/>
      <c r="D6464" s="444" t="s">
        <v>6778</v>
      </c>
      <c r="E6464" s="508"/>
      <c r="F6464" s="508"/>
    </row>
    <row r="6465" spans="1:6" x14ac:dyDescent="0.25">
      <c r="A6465" s="508"/>
      <c r="B6465" s="508"/>
      <c r="C6465" s="508"/>
      <c r="D6465" s="444" t="s">
        <v>6778</v>
      </c>
      <c r="E6465" s="508"/>
      <c r="F6465" s="508"/>
    </row>
    <row r="6466" spans="1:6" x14ac:dyDescent="0.25">
      <c r="A6466" s="508"/>
      <c r="B6466" s="508"/>
      <c r="C6466" s="508"/>
      <c r="D6466" s="444" t="s">
        <v>6778</v>
      </c>
      <c r="E6466" s="508"/>
      <c r="F6466" s="508"/>
    </row>
    <row r="6467" spans="1:6" x14ac:dyDescent="0.25">
      <c r="A6467" s="508"/>
      <c r="B6467" s="508"/>
      <c r="C6467" s="508"/>
      <c r="D6467" s="444" t="s">
        <v>6778</v>
      </c>
      <c r="E6467" s="508"/>
      <c r="F6467" s="508"/>
    </row>
    <row r="6468" spans="1:6" x14ac:dyDescent="0.25">
      <c r="A6468" s="508"/>
      <c r="B6468" s="508"/>
      <c r="C6468" s="508"/>
      <c r="D6468" s="444" t="s">
        <v>6778</v>
      </c>
      <c r="E6468" s="508"/>
      <c r="F6468" s="508"/>
    </row>
    <row r="6469" spans="1:6" x14ac:dyDescent="0.25">
      <c r="A6469" s="508"/>
      <c r="B6469" s="508"/>
      <c r="C6469" s="508"/>
      <c r="D6469" s="444" t="s">
        <v>6778</v>
      </c>
      <c r="E6469" s="508"/>
      <c r="F6469" s="508"/>
    </row>
    <row r="6470" spans="1:6" x14ac:dyDescent="0.25">
      <c r="A6470" s="508"/>
      <c r="B6470" s="508"/>
      <c r="C6470" s="508"/>
      <c r="D6470" s="444" t="s">
        <v>6778</v>
      </c>
      <c r="E6470" s="508"/>
      <c r="F6470" s="508"/>
    </row>
    <row r="6471" spans="1:6" x14ac:dyDescent="0.25">
      <c r="A6471" s="508"/>
      <c r="B6471" s="508"/>
      <c r="C6471" s="508"/>
      <c r="D6471" s="444" t="s">
        <v>6778</v>
      </c>
      <c r="E6471" s="508"/>
      <c r="F6471" s="508"/>
    </row>
    <row r="6472" spans="1:6" x14ac:dyDescent="0.25">
      <c r="A6472" s="508"/>
      <c r="B6472" s="508"/>
      <c r="C6472" s="508"/>
      <c r="D6472" s="444" t="s">
        <v>6778</v>
      </c>
      <c r="E6472" s="508"/>
      <c r="F6472" s="508"/>
    </row>
    <row r="6473" spans="1:6" x14ac:dyDescent="0.25">
      <c r="A6473" s="508"/>
      <c r="B6473" s="508"/>
      <c r="C6473" s="508"/>
      <c r="D6473" s="444" t="s">
        <v>6778</v>
      </c>
      <c r="E6473" s="508"/>
      <c r="F6473" s="508"/>
    </row>
    <row r="6474" spans="1:6" x14ac:dyDescent="0.25">
      <c r="A6474" s="508"/>
      <c r="B6474" s="508"/>
      <c r="C6474" s="508"/>
      <c r="D6474" s="444" t="s">
        <v>6778</v>
      </c>
      <c r="E6474" s="508"/>
      <c r="F6474" s="508"/>
    </row>
    <row r="6475" spans="1:6" x14ac:dyDescent="0.25">
      <c r="A6475" s="508"/>
      <c r="B6475" s="508"/>
      <c r="C6475" s="508"/>
      <c r="D6475" s="444" t="s">
        <v>6778</v>
      </c>
      <c r="E6475" s="508"/>
      <c r="F6475" s="508"/>
    </row>
    <row r="6476" spans="1:6" x14ac:dyDescent="0.25">
      <c r="A6476" s="508"/>
      <c r="B6476" s="508"/>
      <c r="C6476" s="508"/>
      <c r="D6476" s="444" t="s">
        <v>6778</v>
      </c>
      <c r="E6476" s="508"/>
      <c r="F6476" s="508"/>
    </row>
    <row r="6477" spans="1:6" x14ac:dyDescent="0.25">
      <c r="A6477" s="508"/>
      <c r="B6477" s="508"/>
      <c r="C6477" s="508"/>
      <c r="D6477" s="444" t="s">
        <v>6778</v>
      </c>
      <c r="E6477" s="508"/>
      <c r="F6477" s="508"/>
    </row>
    <row r="6478" spans="1:6" x14ac:dyDescent="0.25">
      <c r="A6478" s="508"/>
      <c r="B6478" s="508"/>
      <c r="C6478" s="508"/>
      <c r="D6478" s="444" t="s">
        <v>6778</v>
      </c>
      <c r="E6478" s="508"/>
      <c r="F6478" s="508"/>
    </row>
    <row r="6479" spans="1:6" x14ac:dyDescent="0.25">
      <c r="A6479" s="508"/>
      <c r="B6479" s="508"/>
      <c r="C6479" s="508"/>
      <c r="D6479" s="444" t="s">
        <v>6778</v>
      </c>
      <c r="E6479" s="508"/>
      <c r="F6479" s="508"/>
    </row>
    <row r="6480" spans="1:6" x14ac:dyDescent="0.25">
      <c r="A6480" s="508"/>
      <c r="B6480" s="508"/>
      <c r="C6480" s="508"/>
      <c r="D6480" s="444" t="s">
        <v>6778</v>
      </c>
      <c r="E6480" s="508"/>
      <c r="F6480" s="508"/>
    </row>
    <row r="6481" spans="1:6" x14ac:dyDescent="0.25">
      <c r="A6481" s="508"/>
      <c r="B6481" s="508"/>
      <c r="C6481" s="508"/>
      <c r="D6481" s="444" t="s">
        <v>6778</v>
      </c>
      <c r="E6481" s="508"/>
      <c r="F6481" s="508"/>
    </row>
    <row r="6482" spans="1:6" x14ac:dyDescent="0.25">
      <c r="A6482" s="508"/>
      <c r="B6482" s="508"/>
      <c r="C6482" s="508"/>
      <c r="D6482" s="444" t="s">
        <v>6778</v>
      </c>
      <c r="E6482" s="508"/>
      <c r="F6482" s="508"/>
    </row>
    <row r="6483" spans="1:6" x14ac:dyDescent="0.25">
      <c r="A6483" s="508"/>
      <c r="B6483" s="508"/>
      <c r="C6483" s="508"/>
      <c r="D6483" s="444" t="s">
        <v>6778</v>
      </c>
      <c r="E6483" s="508"/>
      <c r="F6483" s="508"/>
    </row>
    <row r="6484" spans="1:6" x14ac:dyDescent="0.25">
      <c r="A6484" s="508"/>
      <c r="B6484" s="508"/>
      <c r="C6484" s="508"/>
      <c r="D6484" s="444" t="s">
        <v>6778</v>
      </c>
      <c r="E6484" s="508"/>
      <c r="F6484" s="508"/>
    </row>
    <row r="6485" spans="1:6" x14ac:dyDescent="0.25">
      <c r="A6485" s="508"/>
      <c r="B6485" s="508"/>
      <c r="C6485" s="508"/>
      <c r="D6485" s="444" t="s">
        <v>6778</v>
      </c>
      <c r="E6485" s="508"/>
      <c r="F6485" s="508"/>
    </row>
    <row r="6486" spans="1:6" x14ac:dyDescent="0.25">
      <c r="A6486" s="508"/>
      <c r="B6486" s="508"/>
      <c r="C6486" s="508"/>
      <c r="D6486" s="444" t="s">
        <v>6778</v>
      </c>
      <c r="E6486" s="508"/>
      <c r="F6486" s="508"/>
    </row>
    <row r="6487" spans="1:6" x14ac:dyDescent="0.25">
      <c r="A6487" s="508"/>
      <c r="B6487" s="508"/>
      <c r="C6487" s="508"/>
      <c r="D6487" s="444" t="s">
        <v>6778</v>
      </c>
      <c r="E6487" s="508"/>
      <c r="F6487" s="508"/>
    </row>
    <row r="6488" spans="1:6" x14ac:dyDescent="0.25">
      <c r="A6488" s="508"/>
      <c r="B6488" s="508"/>
      <c r="C6488" s="508"/>
      <c r="D6488" s="444" t="s">
        <v>6778</v>
      </c>
      <c r="E6488" s="508"/>
      <c r="F6488" s="508"/>
    </row>
    <row r="6489" spans="1:6" x14ac:dyDescent="0.25">
      <c r="A6489" s="508"/>
      <c r="B6489" s="508"/>
      <c r="C6489" s="508"/>
      <c r="D6489" s="444" t="s">
        <v>6778</v>
      </c>
      <c r="E6489" s="508"/>
      <c r="F6489" s="508"/>
    </row>
    <row r="6490" spans="1:6" x14ac:dyDescent="0.25">
      <c r="A6490" s="508"/>
      <c r="B6490" s="508"/>
      <c r="C6490" s="508"/>
      <c r="D6490" s="444" t="s">
        <v>6778</v>
      </c>
      <c r="E6490" s="508"/>
      <c r="F6490" s="508"/>
    </row>
    <row r="6491" spans="1:6" x14ac:dyDescent="0.25">
      <c r="A6491" s="508"/>
      <c r="B6491" s="508"/>
      <c r="C6491" s="508"/>
      <c r="D6491" s="444" t="s">
        <v>6778</v>
      </c>
      <c r="E6491" s="508"/>
      <c r="F6491" s="508"/>
    </row>
    <row r="6492" spans="1:6" x14ac:dyDescent="0.25">
      <c r="A6492" s="508"/>
      <c r="B6492" s="508"/>
      <c r="C6492" s="508"/>
      <c r="D6492" s="444" t="s">
        <v>6778</v>
      </c>
      <c r="E6492" s="508"/>
      <c r="F6492" s="508"/>
    </row>
    <row r="6493" spans="1:6" x14ac:dyDescent="0.25">
      <c r="A6493" s="508"/>
      <c r="B6493" s="508"/>
      <c r="C6493" s="508"/>
      <c r="D6493" s="444" t="s">
        <v>6778</v>
      </c>
      <c r="E6493" s="508"/>
      <c r="F6493" s="508"/>
    </row>
    <row r="6494" spans="1:6" x14ac:dyDescent="0.25">
      <c r="A6494" s="508"/>
      <c r="B6494" s="508"/>
      <c r="C6494" s="508"/>
      <c r="D6494" s="444" t="s">
        <v>6778</v>
      </c>
      <c r="E6494" s="508"/>
      <c r="F6494" s="508"/>
    </row>
    <row r="6495" spans="1:6" x14ac:dyDescent="0.25">
      <c r="A6495" s="508"/>
      <c r="B6495" s="508"/>
      <c r="C6495" s="508"/>
      <c r="D6495" s="444" t="s">
        <v>6778</v>
      </c>
      <c r="E6495" s="508"/>
      <c r="F6495" s="508"/>
    </row>
    <row r="6496" spans="1:6" x14ac:dyDescent="0.25">
      <c r="A6496" s="508"/>
      <c r="B6496" s="508"/>
      <c r="C6496" s="508"/>
      <c r="D6496" s="444" t="s">
        <v>6778</v>
      </c>
      <c r="E6496" s="508"/>
      <c r="F6496" s="508"/>
    </row>
    <row r="6497" spans="1:6" x14ac:dyDescent="0.25">
      <c r="A6497" s="508"/>
      <c r="B6497" s="508"/>
      <c r="C6497" s="508"/>
      <c r="D6497" s="444" t="s">
        <v>6778</v>
      </c>
      <c r="E6497" s="508"/>
      <c r="F6497" s="508"/>
    </row>
    <row r="6498" spans="1:6" x14ac:dyDescent="0.25">
      <c r="A6498" s="508"/>
      <c r="B6498" s="508"/>
      <c r="C6498" s="508"/>
      <c r="D6498" s="444" t="s">
        <v>6778</v>
      </c>
      <c r="E6498" s="508"/>
      <c r="F6498" s="508"/>
    </row>
    <row r="6499" spans="1:6" x14ac:dyDescent="0.25">
      <c r="A6499" s="508"/>
      <c r="B6499" s="508"/>
      <c r="C6499" s="508"/>
      <c r="D6499" s="444" t="s">
        <v>6778</v>
      </c>
      <c r="E6499" s="508"/>
      <c r="F6499" s="508"/>
    </row>
    <row r="6500" spans="1:6" x14ac:dyDescent="0.25">
      <c r="A6500" s="508"/>
      <c r="B6500" s="508"/>
      <c r="C6500" s="508"/>
      <c r="D6500" s="444" t="s">
        <v>6778</v>
      </c>
      <c r="E6500" s="508"/>
      <c r="F6500" s="508"/>
    </row>
    <row r="6501" spans="1:6" x14ac:dyDescent="0.25">
      <c r="A6501" s="508"/>
      <c r="B6501" s="508"/>
      <c r="C6501" s="508"/>
      <c r="D6501" s="444" t="s">
        <v>6778</v>
      </c>
      <c r="E6501" s="508"/>
      <c r="F6501" s="508"/>
    </row>
    <row r="6502" spans="1:6" x14ac:dyDescent="0.25">
      <c r="A6502" s="508"/>
      <c r="B6502" s="508"/>
      <c r="C6502" s="508"/>
      <c r="D6502" s="444" t="s">
        <v>6778</v>
      </c>
      <c r="E6502" s="508"/>
      <c r="F6502" s="508"/>
    </row>
    <row r="6503" spans="1:6" x14ac:dyDescent="0.25">
      <c r="A6503" s="508"/>
      <c r="B6503" s="508"/>
      <c r="C6503" s="508"/>
      <c r="D6503" s="444" t="s">
        <v>6778</v>
      </c>
      <c r="E6503" s="508"/>
      <c r="F6503" s="508"/>
    </row>
    <row r="6504" spans="1:6" x14ac:dyDescent="0.25">
      <c r="A6504" s="508"/>
      <c r="B6504" s="508"/>
      <c r="C6504" s="508"/>
      <c r="D6504" s="444" t="s">
        <v>6778</v>
      </c>
      <c r="E6504" s="508"/>
      <c r="F6504" s="508"/>
    </row>
    <row r="6505" spans="1:6" x14ac:dyDescent="0.25">
      <c r="A6505" s="508"/>
      <c r="B6505" s="508"/>
      <c r="C6505" s="508"/>
      <c r="D6505" s="444" t="s">
        <v>6778</v>
      </c>
      <c r="E6505" s="508"/>
      <c r="F6505" s="508"/>
    </row>
    <row r="6506" spans="1:6" x14ac:dyDescent="0.25">
      <c r="A6506" s="508"/>
      <c r="B6506" s="508"/>
      <c r="C6506" s="508"/>
      <c r="D6506" s="444" t="s">
        <v>6778</v>
      </c>
      <c r="E6506" s="508"/>
      <c r="F6506" s="508"/>
    </row>
    <row r="6507" spans="1:6" x14ac:dyDescent="0.25">
      <c r="A6507" s="508"/>
      <c r="B6507" s="508"/>
      <c r="C6507" s="508"/>
      <c r="D6507" s="444" t="s">
        <v>6778</v>
      </c>
      <c r="E6507" s="508"/>
      <c r="F6507" s="508"/>
    </row>
    <row r="6508" spans="1:6" x14ac:dyDescent="0.25">
      <c r="A6508" s="508"/>
      <c r="B6508" s="508"/>
      <c r="C6508" s="508"/>
      <c r="D6508" s="444" t="s">
        <v>6778</v>
      </c>
      <c r="E6508" s="508"/>
      <c r="F6508" s="508"/>
    </row>
    <row r="6509" spans="1:6" x14ac:dyDescent="0.25">
      <c r="A6509" s="508"/>
      <c r="B6509" s="508"/>
      <c r="C6509" s="508"/>
      <c r="D6509" s="444" t="s">
        <v>6778</v>
      </c>
      <c r="E6509" s="508"/>
      <c r="F6509" s="508"/>
    </row>
    <row r="6510" spans="1:6" x14ac:dyDescent="0.25">
      <c r="A6510" s="508"/>
      <c r="B6510" s="508"/>
      <c r="C6510" s="508"/>
      <c r="D6510" s="444" t="s">
        <v>6778</v>
      </c>
      <c r="E6510" s="508"/>
      <c r="F6510" s="508"/>
    </row>
    <row r="6511" spans="1:6" x14ac:dyDescent="0.25">
      <c r="A6511" s="508"/>
      <c r="B6511" s="508"/>
      <c r="C6511" s="508"/>
      <c r="D6511" s="444" t="s">
        <v>6778</v>
      </c>
      <c r="E6511" s="508"/>
      <c r="F6511" s="508"/>
    </row>
    <row r="6512" spans="1:6" x14ac:dyDescent="0.25">
      <c r="A6512" s="508"/>
      <c r="B6512" s="508"/>
      <c r="C6512" s="508"/>
      <c r="D6512" s="444" t="s">
        <v>6778</v>
      </c>
      <c r="E6512" s="508"/>
      <c r="F6512" s="508"/>
    </row>
    <row r="6513" spans="1:6" x14ac:dyDescent="0.25">
      <c r="A6513" s="508"/>
      <c r="B6513" s="508"/>
      <c r="C6513" s="508"/>
      <c r="D6513" s="444" t="s">
        <v>6778</v>
      </c>
      <c r="E6513" s="508"/>
      <c r="F6513" s="508"/>
    </row>
    <row r="6514" spans="1:6" x14ac:dyDescent="0.25">
      <c r="A6514" s="508"/>
      <c r="B6514" s="508"/>
      <c r="C6514" s="508"/>
      <c r="D6514" s="444" t="s">
        <v>6778</v>
      </c>
      <c r="E6514" s="508"/>
      <c r="F6514" s="508"/>
    </row>
    <row r="6515" spans="1:6" x14ac:dyDescent="0.25">
      <c r="A6515" s="508"/>
      <c r="B6515" s="508"/>
      <c r="C6515" s="508"/>
      <c r="D6515" s="444" t="s">
        <v>6778</v>
      </c>
      <c r="E6515" s="508"/>
      <c r="F6515" s="508"/>
    </row>
    <row r="6516" spans="1:6" x14ac:dyDescent="0.25">
      <c r="A6516" s="508"/>
      <c r="B6516" s="508"/>
      <c r="C6516" s="508"/>
      <c r="D6516" s="444" t="s">
        <v>6778</v>
      </c>
      <c r="E6516" s="508"/>
      <c r="F6516" s="508"/>
    </row>
    <row r="6517" spans="1:6" x14ac:dyDescent="0.25">
      <c r="A6517" s="508"/>
      <c r="B6517" s="508"/>
      <c r="C6517" s="508"/>
      <c r="D6517" s="444" t="s">
        <v>6778</v>
      </c>
      <c r="E6517" s="508"/>
      <c r="F6517" s="508"/>
    </row>
    <row r="6518" spans="1:6" x14ac:dyDescent="0.25">
      <c r="A6518" s="508"/>
      <c r="B6518" s="508"/>
      <c r="C6518" s="508"/>
      <c r="D6518" s="444" t="s">
        <v>6778</v>
      </c>
      <c r="E6518" s="508"/>
      <c r="F6518" s="508"/>
    </row>
    <row r="6519" spans="1:6" x14ac:dyDescent="0.25">
      <c r="A6519" s="508"/>
      <c r="B6519" s="508"/>
      <c r="C6519" s="508"/>
      <c r="D6519" s="444" t="s">
        <v>6778</v>
      </c>
      <c r="E6519" s="508"/>
      <c r="F6519" s="508"/>
    </row>
    <row r="6520" spans="1:6" x14ac:dyDescent="0.25">
      <c r="A6520" s="508"/>
      <c r="B6520" s="508"/>
      <c r="C6520" s="508"/>
      <c r="D6520" s="444" t="s">
        <v>6778</v>
      </c>
      <c r="E6520" s="508"/>
      <c r="F6520" s="508"/>
    </row>
    <row r="6521" spans="1:6" x14ac:dyDescent="0.25">
      <c r="A6521" s="508"/>
      <c r="B6521" s="508"/>
      <c r="C6521" s="508"/>
      <c r="D6521" s="444" t="s">
        <v>6778</v>
      </c>
      <c r="E6521" s="508"/>
      <c r="F6521" s="508"/>
    </row>
    <row r="6522" spans="1:6" x14ac:dyDescent="0.25">
      <c r="A6522" s="508"/>
      <c r="B6522" s="508"/>
      <c r="C6522" s="508"/>
      <c r="D6522" s="444" t="s">
        <v>6778</v>
      </c>
      <c r="E6522" s="508"/>
      <c r="F6522" s="508"/>
    </row>
    <row r="6523" spans="1:6" x14ac:dyDescent="0.25">
      <c r="A6523" s="508"/>
      <c r="B6523" s="508"/>
      <c r="C6523" s="508"/>
      <c r="D6523" s="444" t="s">
        <v>6778</v>
      </c>
      <c r="E6523" s="508"/>
      <c r="F6523" s="508"/>
    </row>
    <row r="6524" spans="1:6" x14ac:dyDescent="0.25">
      <c r="A6524" s="508"/>
      <c r="B6524" s="508"/>
      <c r="C6524" s="508"/>
      <c r="D6524" s="444" t="s">
        <v>6778</v>
      </c>
      <c r="E6524" s="508"/>
      <c r="F6524" s="508"/>
    </row>
    <row r="6525" spans="1:6" x14ac:dyDescent="0.25">
      <c r="A6525" s="508"/>
      <c r="B6525" s="508"/>
      <c r="C6525" s="508"/>
      <c r="D6525" s="444" t="s">
        <v>6778</v>
      </c>
      <c r="E6525" s="508"/>
      <c r="F6525" s="508"/>
    </row>
    <row r="6526" spans="1:6" x14ac:dyDescent="0.25">
      <c r="A6526" s="508"/>
      <c r="B6526" s="508"/>
      <c r="C6526" s="508"/>
      <c r="D6526" s="444" t="s">
        <v>6778</v>
      </c>
      <c r="E6526" s="508"/>
      <c r="F6526" s="508"/>
    </row>
    <row r="6527" spans="1:6" x14ac:dyDescent="0.25">
      <c r="A6527" s="508"/>
      <c r="B6527" s="508"/>
      <c r="C6527" s="508"/>
      <c r="D6527" s="444" t="s">
        <v>6778</v>
      </c>
      <c r="E6527" s="508"/>
      <c r="F6527" s="508"/>
    </row>
    <row r="6528" spans="1:6" x14ac:dyDescent="0.25">
      <c r="A6528" s="508"/>
      <c r="B6528" s="508"/>
      <c r="C6528" s="508"/>
      <c r="D6528" s="444" t="s">
        <v>6778</v>
      </c>
      <c r="E6528" s="508"/>
      <c r="F6528" s="508"/>
    </row>
    <row r="6529" spans="1:6" x14ac:dyDescent="0.25">
      <c r="A6529" s="508"/>
      <c r="B6529" s="508"/>
      <c r="C6529" s="508"/>
      <c r="D6529" s="444" t="s">
        <v>6778</v>
      </c>
      <c r="E6529" s="508"/>
      <c r="F6529" s="508"/>
    </row>
    <row r="6530" spans="1:6" x14ac:dyDescent="0.25">
      <c r="A6530" s="508"/>
      <c r="B6530" s="508"/>
      <c r="C6530" s="508"/>
      <c r="D6530" s="444" t="s">
        <v>6778</v>
      </c>
      <c r="E6530" s="508"/>
      <c r="F6530" s="508"/>
    </row>
    <row r="6531" spans="1:6" x14ac:dyDescent="0.25">
      <c r="A6531" s="508"/>
      <c r="B6531" s="508"/>
      <c r="C6531" s="508"/>
      <c r="D6531" s="444" t="s">
        <v>6778</v>
      </c>
      <c r="E6531" s="508"/>
      <c r="F6531" s="508"/>
    </row>
    <row r="6532" spans="1:6" x14ac:dyDescent="0.25">
      <c r="A6532" s="508"/>
      <c r="B6532" s="508"/>
      <c r="C6532" s="508"/>
      <c r="D6532" s="444" t="s">
        <v>6778</v>
      </c>
      <c r="E6532" s="508"/>
      <c r="F6532" s="508"/>
    </row>
    <row r="6533" spans="1:6" x14ac:dyDescent="0.25">
      <c r="A6533" s="508"/>
      <c r="B6533" s="508"/>
      <c r="C6533" s="508"/>
      <c r="D6533" s="444" t="s">
        <v>6778</v>
      </c>
      <c r="E6533" s="508"/>
      <c r="F6533" s="508"/>
    </row>
    <row r="6534" spans="1:6" x14ac:dyDescent="0.25">
      <c r="A6534" s="508"/>
      <c r="B6534" s="508"/>
      <c r="C6534" s="508"/>
      <c r="D6534" s="444" t="s">
        <v>6778</v>
      </c>
      <c r="E6534" s="508"/>
      <c r="F6534" s="508"/>
    </row>
    <row r="6535" spans="1:6" x14ac:dyDescent="0.25">
      <c r="A6535" s="508"/>
      <c r="B6535" s="508"/>
      <c r="C6535" s="508"/>
      <c r="D6535" s="444" t="s">
        <v>6778</v>
      </c>
      <c r="E6535" s="508"/>
      <c r="F6535" s="508"/>
    </row>
    <row r="6536" spans="1:6" x14ac:dyDescent="0.25">
      <c r="A6536" s="508"/>
      <c r="B6536" s="508"/>
      <c r="C6536" s="508"/>
      <c r="D6536" s="444" t="s">
        <v>6778</v>
      </c>
      <c r="E6536" s="508"/>
      <c r="F6536" s="508"/>
    </row>
    <row r="6537" spans="1:6" x14ac:dyDescent="0.25">
      <c r="A6537" s="508"/>
      <c r="B6537" s="508"/>
      <c r="C6537" s="508"/>
      <c r="D6537" s="444" t="s">
        <v>6778</v>
      </c>
      <c r="E6537" s="508"/>
      <c r="F6537" s="508"/>
    </row>
    <row r="6538" spans="1:6" x14ac:dyDescent="0.25">
      <c r="A6538" s="508"/>
      <c r="B6538" s="508"/>
      <c r="C6538" s="508"/>
      <c r="D6538" s="444" t="s">
        <v>6778</v>
      </c>
      <c r="E6538" s="508"/>
      <c r="F6538" s="508"/>
    </row>
    <row r="6539" spans="1:6" x14ac:dyDescent="0.25">
      <c r="A6539" s="508"/>
      <c r="B6539" s="508"/>
      <c r="C6539" s="508"/>
      <c r="D6539" s="444" t="s">
        <v>6778</v>
      </c>
      <c r="E6539" s="508"/>
      <c r="F6539" s="508"/>
    </row>
    <row r="6540" spans="1:6" x14ac:dyDescent="0.25">
      <c r="A6540" s="508"/>
      <c r="B6540" s="508"/>
      <c r="C6540" s="508"/>
      <c r="D6540" s="444" t="s">
        <v>6778</v>
      </c>
      <c r="E6540" s="508"/>
      <c r="F6540" s="508"/>
    </row>
    <row r="6541" spans="1:6" x14ac:dyDescent="0.25">
      <c r="A6541" s="508"/>
      <c r="B6541" s="508"/>
      <c r="C6541" s="508"/>
      <c r="D6541" s="444" t="s">
        <v>6778</v>
      </c>
      <c r="E6541" s="508"/>
      <c r="F6541" s="508"/>
    </row>
    <row r="6542" spans="1:6" x14ac:dyDescent="0.25">
      <c r="A6542" s="508"/>
      <c r="B6542" s="508"/>
      <c r="C6542" s="508"/>
      <c r="D6542" s="444" t="s">
        <v>6778</v>
      </c>
      <c r="E6542" s="508"/>
      <c r="F6542" s="508"/>
    </row>
    <row r="6543" spans="1:6" x14ac:dyDescent="0.25">
      <c r="A6543" s="508"/>
      <c r="B6543" s="508"/>
      <c r="C6543" s="508"/>
      <c r="D6543" s="444" t="s">
        <v>6778</v>
      </c>
      <c r="E6543" s="508"/>
      <c r="F6543" s="508"/>
    </row>
    <row r="6544" spans="1:6" x14ac:dyDescent="0.25">
      <c r="A6544" s="508"/>
      <c r="B6544" s="508"/>
      <c r="C6544" s="508"/>
      <c r="D6544" s="444" t="s">
        <v>6778</v>
      </c>
      <c r="E6544" s="508"/>
      <c r="F6544" s="508"/>
    </row>
    <row r="6545" spans="1:6" x14ac:dyDescent="0.25">
      <c r="A6545" s="508"/>
      <c r="B6545" s="508"/>
      <c r="C6545" s="508"/>
      <c r="D6545" s="444" t="s">
        <v>6778</v>
      </c>
      <c r="E6545" s="508"/>
      <c r="F6545" s="508"/>
    </row>
    <row r="6546" spans="1:6" x14ac:dyDescent="0.25">
      <c r="A6546" s="508"/>
      <c r="B6546" s="508"/>
      <c r="C6546" s="508"/>
      <c r="D6546" s="444" t="s">
        <v>6778</v>
      </c>
      <c r="E6546" s="508"/>
      <c r="F6546" s="508"/>
    </row>
    <row r="6547" spans="1:6" x14ac:dyDescent="0.25">
      <c r="A6547" s="508"/>
      <c r="B6547" s="508"/>
      <c r="C6547" s="508"/>
      <c r="D6547" s="444" t="s">
        <v>6778</v>
      </c>
      <c r="E6547" s="508"/>
      <c r="F6547" s="508"/>
    </row>
    <row r="6548" spans="1:6" x14ac:dyDescent="0.25">
      <c r="A6548" s="508"/>
      <c r="B6548" s="508"/>
      <c r="C6548" s="508"/>
      <c r="D6548" s="444" t="s">
        <v>6778</v>
      </c>
      <c r="E6548" s="508"/>
      <c r="F6548" s="508"/>
    </row>
    <row r="6549" spans="1:6" x14ac:dyDescent="0.25">
      <c r="A6549" s="508"/>
      <c r="B6549" s="508"/>
      <c r="C6549" s="508"/>
      <c r="D6549" s="444" t="s">
        <v>6778</v>
      </c>
      <c r="E6549" s="508"/>
      <c r="F6549" s="508"/>
    </row>
    <row r="6550" spans="1:6" x14ac:dyDescent="0.25">
      <c r="A6550" s="508"/>
      <c r="B6550" s="508"/>
      <c r="C6550" s="508"/>
      <c r="D6550" s="444" t="s">
        <v>6778</v>
      </c>
      <c r="E6550" s="508"/>
      <c r="F6550" s="508"/>
    </row>
    <row r="6551" spans="1:6" x14ac:dyDescent="0.25">
      <c r="A6551" s="508"/>
      <c r="B6551" s="508"/>
      <c r="C6551" s="508"/>
      <c r="D6551" s="444" t="s">
        <v>6778</v>
      </c>
      <c r="E6551" s="508"/>
      <c r="F6551" s="508"/>
    </row>
    <row r="6552" spans="1:6" x14ac:dyDescent="0.25">
      <c r="A6552" s="508"/>
      <c r="B6552" s="508"/>
      <c r="C6552" s="508"/>
      <c r="D6552" s="444" t="s">
        <v>6778</v>
      </c>
      <c r="E6552" s="508"/>
      <c r="F6552" s="508"/>
    </row>
    <row r="6553" spans="1:6" x14ac:dyDescent="0.25">
      <c r="A6553" s="508"/>
      <c r="B6553" s="508"/>
      <c r="C6553" s="508"/>
      <c r="D6553" s="444" t="s">
        <v>6778</v>
      </c>
      <c r="E6553" s="508"/>
      <c r="F6553" s="508"/>
    </row>
    <row r="6554" spans="1:6" x14ac:dyDescent="0.25">
      <c r="A6554" s="508"/>
      <c r="B6554" s="508"/>
      <c r="C6554" s="508"/>
      <c r="D6554" s="444" t="s">
        <v>6778</v>
      </c>
      <c r="E6554" s="508"/>
      <c r="F6554" s="508"/>
    </row>
    <row r="6555" spans="1:6" x14ac:dyDescent="0.25">
      <c r="A6555" s="508"/>
      <c r="B6555" s="508"/>
      <c r="C6555" s="508"/>
      <c r="D6555" s="444" t="s">
        <v>6778</v>
      </c>
      <c r="E6555" s="508"/>
      <c r="F6555" s="508"/>
    </row>
    <row r="6556" spans="1:6" x14ac:dyDescent="0.25">
      <c r="A6556" s="508"/>
      <c r="B6556" s="508"/>
      <c r="C6556" s="508"/>
      <c r="D6556" s="444" t="s">
        <v>6778</v>
      </c>
      <c r="E6556" s="508"/>
      <c r="F6556" s="508"/>
    </row>
    <row r="6557" spans="1:6" x14ac:dyDescent="0.25">
      <c r="A6557" s="508"/>
      <c r="B6557" s="508"/>
      <c r="C6557" s="508"/>
      <c r="D6557" s="444" t="s">
        <v>6778</v>
      </c>
      <c r="E6557" s="508"/>
      <c r="F6557" s="508"/>
    </row>
    <row r="6558" spans="1:6" x14ac:dyDescent="0.25">
      <c r="A6558" s="508"/>
      <c r="B6558" s="508"/>
      <c r="C6558" s="508"/>
      <c r="D6558" s="444" t="s">
        <v>6778</v>
      </c>
      <c r="E6558" s="508"/>
      <c r="F6558" s="508"/>
    </row>
    <row r="6559" spans="1:6" x14ac:dyDescent="0.25">
      <c r="A6559" s="508"/>
      <c r="B6559" s="508"/>
      <c r="C6559" s="508"/>
      <c r="D6559" s="444" t="s">
        <v>6778</v>
      </c>
      <c r="E6559" s="508"/>
      <c r="F6559" s="508"/>
    </row>
    <row r="6560" spans="1:6" x14ac:dyDescent="0.25">
      <c r="A6560" s="508"/>
      <c r="B6560" s="508"/>
      <c r="C6560" s="508"/>
      <c r="D6560" s="444" t="s">
        <v>6778</v>
      </c>
      <c r="E6560" s="508"/>
      <c r="F6560" s="508"/>
    </row>
    <row r="6561" spans="1:6" x14ac:dyDescent="0.25">
      <c r="A6561" s="508"/>
      <c r="B6561" s="508"/>
      <c r="C6561" s="508"/>
      <c r="D6561" s="444" t="s">
        <v>6778</v>
      </c>
      <c r="E6561" s="508"/>
      <c r="F6561" s="508"/>
    </row>
    <row r="6562" spans="1:6" x14ac:dyDescent="0.25">
      <c r="A6562" s="508"/>
      <c r="B6562" s="508"/>
      <c r="C6562" s="508"/>
      <c r="D6562" s="444" t="s">
        <v>6778</v>
      </c>
      <c r="E6562" s="508"/>
      <c r="F6562" s="508"/>
    </row>
    <row r="6563" spans="1:6" x14ac:dyDescent="0.25">
      <c r="A6563" s="508"/>
      <c r="B6563" s="508"/>
      <c r="C6563" s="508"/>
      <c r="D6563" s="444" t="s">
        <v>6778</v>
      </c>
      <c r="E6563" s="508"/>
      <c r="F6563" s="508"/>
    </row>
    <row r="6564" spans="1:6" x14ac:dyDescent="0.25">
      <c r="A6564" s="508"/>
      <c r="B6564" s="508"/>
      <c r="C6564" s="508"/>
      <c r="D6564" s="444" t="s">
        <v>6778</v>
      </c>
      <c r="E6564" s="508"/>
      <c r="F6564" s="508"/>
    </row>
    <row r="6565" spans="1:6" x14ac:dyDescent="0.25">
      <c r="A6565" s="508"/>
      <c r="B6565" s="508"/>
      <c r="C6565" s="508"/>
      <c r="D6565" s="444" t="s">
        <v>6778</v>
      </c>
      <c r="E6565" s="508"/>
      <c r="F6565" s="508"/>
    </row>
    <row r="6566" spans="1:6" x14ac:dyDescent="0.25">
      <c r="A6566" s="508"/>
      <c r="B6566" s="508"/>
      <c r="C6566" s="508"/>
      <c r="D6566" s="444" t="s">
        <v>6778</v>
      </c>
      <c r="E6566" s="508"/>
      <c r="F6566" s="508"/>
    </row>
    <row r="6567" spans="1:6" x14ac:dyDescent="0.25">
      <c r="A6567" s="508"/>
      <c r="B6567" s="508"/>
      <c r="C6567" s="508"/>
      <c r="D6567" s="444" t="s">
        <v>6778</v>
      </c>
      <c r="E6567" s="508"/>
      <c r="F6567" s="508"/>
    </row>
    <row r="6568" spans="1:6" x14ac:dyDescent="0.25">
      <c r="A6568" s="508"/>
      <c r="B6568" s="508"/>
      <c r="C6568" s="508"/>
      <c r="D6568" s="444" t="s">
        <v>6778</v>
      </c>
      <c r="E6568" s="508"/>
      <c r="F6568" s="508"/>
    </row>
    <row r="6569" spans="1:6" x14ac:dyDescent="0.25">
      <c r="A6569" s="508"/>
      <c r="B6569" s="508"/>
      <c r="C6569" s="508"/>
      <c r="D6569" s="444" t="s">
        <v>6778</v>
      </c>
      <c r="E6569" s="508"/>
      <c r="F6569" s="508"/>
    </row>
    <row r="6570" spans="1:6" x14ac:dyDescent="0.25">
      <c r="A6570" s="508"/>
      <c r="B6570" s="508"/>
      <c r="C6570" s="508"/>
      <c r="D6570" s="444" t="s">
        <v>6778</v>
      </c>
      <c r="E6570" s="508"/>
      <c r="F6570" s="508"/>
    </row>
    <row r="6571" spans="1:6" x14ac:dyDescent="0.25">
      <c r="A6571" s="508"/>
      <c r="B6571" s="508"/>
      <c r="C6571" s="508"/>
      <c r="D6571" s="444" t="s">
        <v>6778</v>
      </c>
      <c r="E6571" s="508"/>
      <c r="F6571" s="508"/>
    </row>
    <row r="6572" spans="1:6" x14ac:dyDescent="0.25">
      <c r="A6572" s="508"/>
      <c r="B6572" s="508"/>
      <c r="C6572" s="508"/>
      <c r="D6572" s="444" t="s">
        <v>6778</v>
      </c>
      <c r="E6572" s="508"/>
      <c r="F6572" s="508"/>
    </row>
    <row r="6573" spans="1:6" x14ac:dyDescent="0.25">
      <c r="A6573" s="508"/>
      <c r="B6573" s="508"/>
      <c r="C6573" s="508"/>
      <c r="D6573" s="444" t="s">
        <v>6778</v>
      </c>
      <c r="E6573" s="508"/>
      <c r="F6573" s="508"/>
    </row>
    <row r="6574" spans="1:6" x14ac:dyDescent="0.25">
      <c r="A6574" s="508"/>
      <c r="B6574" s="508"/>
      <c r="C6574" s="508"/>
      <c r="D6574" s="444" t="s">
        <v>6778</v>
      </c>
      <c r="E6574" s="508"/>
      <c r="F6574" s="508"/>
    </row>
    <row r="6575" spans="1:6" x14ac:dyDescent="0.25">
      <c r="A6575" s="508"/>
      <c r="B6575" s="508"/>
      <c r="C6575" s="508"/>
      <c r="D6575" s="444" t="s">
        <v>6778</v>
      </c>
      <c r="E6575" s="508"/>
      <c r="F6575" s="508"/>
    </row>
    <row r="6576" spans="1:6" x14ac:dyDescent="0.25">
      <c r="A6576" s="508"/>
      <c r="B6576" s="508"/>
      <c r="C6576" s="508"/>
      <c r="D6576" s="444" t="s">
        <v>6778</v>
      </c>
      <c r="E6576" s="508"/>
      <c r="F6576" s="508"/>
    </row>
    <row r="6577" spans="1:6" x14ac:dyDescent="0.25">
      <c r="A6577" s="508"/>
      <c r="B6577" s="508"/>
      <c r="C6577" s="508"/>
      <c r="D6577" s="444" t="s">
        <v>6778</v>
      </c>
      <c r="E6577" s="508"/>
      <c r="F6577" s="508"/>
    </row>
    <row r="6578" spans="1:6" x14ac:dyDescent="0.25">
      <c r="A6578" s="508"/>
      <c r="B6578" s="508"/>
      <c r="C6578" s="508"/>
      <c r="D6578" s="444" t="s">
        <v>6778</v>
      </c>
      <c r="E6578" s="508"/>
      <c r="F6578" s="508"/>
    </row>
    <row r="6579" spans="1:6" x14ac:dyDescent="0.25">
      <c r="A6579" s="508"/>
      <c r="B6579" s="508"/>
      <c r="C6579" s="508"/>
      <c r="D6579" s="444" t="s">
        <v>6778</v>
      </c>
      <c r="E6579" s="508"/>
      <c r="F6579" s="508"/>
    </row>
    <row r="6580" spans="1:6" x14ac:dyDescent="0.25">
      <c r="A6580" s="508"/>
      <c r="B6580" s="508"/>
      <c r="C6580" s="508"/>
      <c r="D6580" s="444" t="s">
        <v>6778</v>
      </c>
      <c r="E6580" s="508"/>
      <c r="F6580" s="508"/>
    </row>
    <row r="6581" spans="1:6" x14ac:dyDescent="0.25">
      <c r="A6581" s="508"/>
      <c r="B6581" s="508"/>
      <c r="C6581" s="508"/>
      <c r="D6581" s="444" t="s">
        <v>6778</v>
      </c>
      <c r="E6581" s="508"/>
      <c r="F6581" s="508"/>
    </row>
    <row r="6582" spans="1:6" x14ac:dyDescent="0.25">
      <c r="A6582" s="508"/>
      <c r="B6582" s="508"/>
      <c r="C6582" s="508"/>
      <c r="D6582" s="444" t="s">
        <v>6778</v>
      </c>
      <c r="E6582" s="508"/>
      <c r="F6582" s="508"/>
    </row>
    <row r="6583" spans="1:6" x14ac:dyDescent="0.25">
      <c r="A6583" s="508"/>
      <c r="B6583" s="508"/>
      <c r="C6583" s="508"/>
      <c r="D6583" s="444" t="s">
        <v>6778</v>
      </c>
      <c r="E6583" s="508"/>
      <c r="F6583" s="508"/>
    </row>
    <row r="6584" spans="1:6" x14ac:dyDescent="0.25">
      <c r="A6584" s="508"/>
      <c r="B6584" s="508"/>
      <c r="C6584" s="508"/>
      <c r="D6584" s="444" t="s">
        <v>6778</v>
      </c>
      <c r="E6584" s="508"/>
      <c r="F6584" s="508"/>
    </row>
    <row r="6585" spans="1:6" x14ac:dyDescent="0.25">
      <c r="A6585" s="508"/>
      <c r="B6585" s="508"/>
      <c r="C6585" s="508"/>
      <c r="D6585" s="444" t="s">
        <v>6778</v>
      </c>
      <c r="E6585" s="508"/>
      <c r="F6585" s="508"/>
    </row>
    <row r="6586" spans="1:6" x14ac:dyDescent="0.25">
      <c r="A6586" s="508"/>
      <c r="B6586" s="508"/>
      <c r="C6586" s="508"/>
      <c r="D6586" s="444" t="s">
        <v>6778</v>
      </c>
      <c r="E6586" s="508"/>
      <c r="F6586" s="508"/>
    </row>
    <row r="6587" spans="1:6" x14ac:dyDescent="0.25">
      <c r="A6587" s="508"/>
      <c r="B6587" s="508"/>
      <c r="C6587" s="508"/>
      <c r="D6587" s="444" t="s">
        <v>6778</v>
      </c>
      <c r="E6587" s="508"/>
      <c r="F6587" s="508"/>
    </row>
    <row r="6588" spans="1:6" x14ac:dyDescent="0.25">
      <c r="A6588" s="508"/>
      <c r="B6588" s="508"/>
      <c r="C6588" s="508"/>
      <c r="D6588" s="444" t="s">
        <v>6778</v>
      </c>
      <c r="E6588" s="508"/>
      <c r="F6588" s="508"/>
    </row>
    <row r="6589" spans="1:6" x14ac:dyDescent="0.25">
      <c r="A6589" s="508"/>
      <c r="B6589" s="508"/>
      <c r="C6589" s="508"/>
      <c r="D6589" s="444" t="s">
        <v>6778</v>
      </c>
      <c r="E6589" s="508"/>
      <c r="F6589" s="508"/>
    </row>
    <row r="6590" spans="1:6" x14ac:dyDescent="0.25">
      <c r="A6590" s="508"/>
      <c r="B6590" s="508"/>
      <c r="C6590" s="508"/>
      <c r="D6590" s="444" t="s">
        <v>6778</v>
      </c>
      <c r="E6590" s="508"/>
      <c r="F6590" s="508"/>
    </row>
    <row r="6591" spans="1:6" x14ac:dyDescent="0.25">
      <c r="A6591" s="508"/>
      <c r="B6591" s="508"/>
      <c r="C6591" s="508"/>
      <c r="D6591" s="444" t="s">
        <v>6778</v>
      </c>
      <c r="E6591" s="508"/>
      <c r="F6591" s="508"/>
    </row>
    <row r="6592" spans="1:6" x14ac:dyDescent="0.25">
      <c r="A6592" s="508"/>
      <c r="B6592" s="508"/>
      <c r="C6592" s="508"/>
      <c r="D6592" s="444" t="s">
        <v>6778</v>
      </c>
      <c r="E6592" s="508"/>
      <c r="F6592" s="508"/>
    </row>
    <row r="6593" spans="1:6" x14ac:dyDescent="0.25">
      <c r="A6593" s="508"/>
      <c r="B6593" s="508"/>
      <c r="C6593" s="508"/>
      <c r="D6593" s="444" t="s">
        <v>6778</v>
      </c>
      <c r="E6593" s="508"/>
      <c r="F6593" s="508"/>
    </row>
    <row r="6594" spans="1:6" x14ac:dyDescent="0.25">
      <c r="A6594" s="508"/>
      <c r="B6594" s="508"/>
      <c r="C6594" s="508"/>
      <c r="D6594" s="444" t="s">
        <v>6778</v>
      </c>
      <c r="E6594" s="508"/>
      <c r="F6594" s="508"/>
    </row>
    <row r="6595" spans="1:6" x14ac:dyDescent="0.25">
      <c r="A6595" s="508"/>
      <c r="B6595" s="508"/>
      <c r="C6595" s="508"/>
      <c r="D6595" s="444" t="s">
        <v>6778</v>
      </c>
      <c r="E6595" s="508"/>
      <c r="F6595" s="508"/>
    </row>
    <row r="6596" spans="1:6" x14ac:dyDescent="0.25">
      <c r="A6596" s="508"/>
      <c r="B6596" s="508"/>
      <c r="C6596" s="508"/>
      <c r="D6596" s="444" t="s">
        <v>6778</v>
      </c>
      <c r="E6596" s="508"/>
      <c r="F6596" s="508"/>
    </row>
    <row r="6597" spans="1:6" x14ac:dyDescent="0.25">
      <c r="A6597" s="508"/>
      <c r="B6597" s="508"/>
      <c r="C6597" s="508"/>
      <c r="D6597" s="444" t="s">
        <v>6778</v>
      </c>
      <c r="E6597" s="508"/>
      <c r="F6597" s="508"/>
    </row>
    <row r="6598" spans="1:6" x14ac:dyDescent="0.25">
      <c r="A6598" s="508"/>
      <c r="B6598" s="508"/>
      <c r="C6598" s="508"/>
      <c r="D6598" s="444" t="s">
        <v>6778</v>
      </c>
      <c r="E6598" s="508"/>
      <c r="F6598" s="508"/>
    </row>
    <row r="6599" spans="1:6" x14ac:dyDescent="0.25">
      <c r="A6599" s="508"/>
      <c r="B6599" s="508"/>
      <c r="C6599" s="508"/>
      <c r="D6599" s="444" t="s">
        <v>6778</v>
      </c>
      <c r="E6599" s="508"/>
      <c r="F6599" s="508"/>
    </row>
    <row r="6600" spans="1:6" x14ac:dyDescent="0.25">
      <c r="A6600" s="508"/>
      <c r="B6600" s="508"/>
      <c r="C6600" s="508"/>
      <c r="D6600" s="444" t="s">
        <v>6778</v>
      </c>
      <c r="E6600" s="508"/>
      <c r="F6600" s="508"/>
    </row>
    <row r="6601" spans="1:6" x14ac:dyDescent="0.25">
      <c r="A6601" s="508"/>
      <c r="B6601" s="508"/>
      <c r="C6601" s="508"/>
      <c r="D6601" s="444" t="s">
        <v>6778</v>
      </c>
      <c r="E6601" s="508"/>
      <c r="F6601" s="508"/>
    </row>
    <row r="6602" spans="1:6" x14ac:dyDescent="0.25">
      <c r="A6602" s="508"/>
      <c r="B6602" s="508"/>
      <c r="C6602" s="508"/>
      <c r="D6602" s="444" t="s">
        <v>6778</v>
      </c>
      <c r="E6602" s="508"/>
      <c r="F6602" s="508"/>
    </row>
    <row r="6603" spans="1:6" x14ac:dyDescent="0.25">
      <c r="A6603" s="508"/>
      <c r="B6603" s="508"/>
      <c r="C6603" s="508"/>
      <c r="D6603" s="444" t="s">
        <v>6778</v>
      </c>
      <c r="E6603" s="508"/>
      <c r="F6603" s="508"/>
    </row>
    <row r="6604" spans="1:6" x14ac:dyDescent="0.25">
      <c r="A6604" s="508"/>
      <c r="B6604" s="508"/>
      <c r="C6604" s="508"/>
      <c r="D6604" s="444" t="s">
        <v>6778</v>
      </c>
      <c r="E6604" s="508"/>
      <c r="F6604" s="508"/>
    </row>
    <row r="6605" spans="1:6" x14ac:dyDescent="0.25">
      <c r="A6605" s="508"/>
      <c r="B6605" s="508"/>
      <c r="C6605" s="508"/>
      <c r="D6605" s="444" t="s">
        <v>6778</v>
      </c>
      <c r="E6605" s="508"/>
      <c r="F6605" s="508"/>
    </row>
    <row r="6606" spans="1:6" x14ac:dyDescent="0.25">
      <c r="A6606" s="508"/>
      <c r="B6606" s="508"/>
      <c r="C6606" s="508"/>
      <c r="D6606" s="444" t="s">
        <v>6778</v>
      </c>
      <c r="E6606" s="508"/>
      <c r="F6606" s="508"/>
    </row>
    <row r="6607" spans="1:6" x14ac:dyDescent="0.25">
      <c r="A6607" s="508"/>
      <c r="B6607" s="508"/>
      <c r="C6607" s="508"/>
      <c r="D6607" s="444" t="s">
        <v>6778</v>
      </c>
      <c r="E6607" s="508"/>
      <c r="F6607" s="508"/>
    </row>
    <row r="6608" spans="1:6" x14ac:dyDescent="0.25">
      <c r="A6608" s="508"/>
      <c r="B6608" s="508"/>
      <c r="C6608" s="508"/>
      <c r="D6608" s="444" t="s">
        <v>6778</v>
      </c>
      <c r="E6608" s="508"/>
      <c r="F6608" s="508"/>
    </row>
    <row r="6609" spans="1:6" x14ac:dyDescent="0.25">
      <c r="A6609" s="508"/>
      <c r="B6609" s="508"/>
      <c r="C6609" s="508"/>
      <c r="D6609" s="444" t="s">
        <v>6778</v>
      </c>
      <c r="E6609" s="508"/>
      <c r="F6609" s="508"/>
    </row>
    <row r="6610" spans="1:6" x14ac:dyDescent="0.25">
      <c r="A6610" s="508"/>
      <c r="B6610" s="508"/>
      <c r="C6610" s="508"/>
      <c r="D6610" s="444" t="s">
        <v>6778</v>
      </c>
      <c r="E6610" s="508"/>
      <c r="F6610" s="508"/>
    </row>
    <row r="6611" spans="1:6" x14ac:dyDescent="0.25">
      <c r="A6611" s="508"/>
      <c r="B6611" s="508"/>
      <c r="C6611" s="508"/>
      <c r="D6611" s="444" t="s">
        <v>6778</v>
      </c>
      <c r="E6611" s="508"/>
      <c r="F6611" s="508"/>
    </row>
    <row r="6612" spans="1:6" x14ac:dyDescent="0.25">
      <c r="A6612" s="508"/>
      <c r="B6612" s="508"/>
      <c r="C6612" s="508"/>
      <c r="D6612" s="444" t="s">
        <v>6778</v>
      </c>
      <c r="E6612" s="508"/>
      <c r="F6612" s="508"/>
    </row>
    <row r="6613" spans="1:6" x14ac:dyDescent="0.25">
      <c r="A6613" s="508"/>
      <c r="B6613" s="508"/>
      <c r="C6613" s="508"/>
      <c r="D6613" s="444" t="s">
        <v>6778</v>
      </c>
      <c r="E6613" s="508"/>
      <c r="F6613" s="508"/>
    </row>
    <row r="6614" spans="1:6" x14ac:dyDescent="0.25">
      <c r="A6614" s="508"/>
      <c r="B6614" s="508"/>
      <c r="C6614" s="508"/>
      <c r="D6614" s="444" t="s">
        <v>6778</v>
      </c>
      <c r="E6614" s="508"/>
      <c r="F6614" s="508"/>
    </row>
    <row r="6615" spans="1:6" x14ac:dyDescent="0.25">
      <c r="A6615" s="508"/>
      <c r="B6615" s="508"/>
      <c r="C6615" s="508"/>
      <c r="D6615" s="444" t="s">
        <v>6778</v>
      </c>
      <c r="E6615" s="508"/>
      <c r="F6615" s="508"/>
    </row>
    <row r="6616" spans="1:6" x14ac:dyDescent="0.25">
      <c r="A6616" s="508"/>
      <c r="B6616" s="508"/>
      <c r="C6616" s="508"/>
      <c r="D6616" s="444" t="s">
        <v>6778</v>
      </c>
      <c r="E6616" s="508"/>
      <c r="F6616" s="508"/>
    </row>
    <row r="6617" spans="1:6" x14ac:dyDescent="0.25">
      <c r="A6617" s="508"/>
      <c r="B6617" s="508"/>
      <c r="C6617" s="508"/>
      <c r="D6617" s="444" t="s">
        <v>6778</v>
      </c>
      <c r="E6617" s="508"/>
      <c r="F6617" s="508"/>
    </row>
    <row r="6618" spans="1:6" x14ac:dyDescent="0.25">
      <c r="A6618" s="508"/>
      <c r="B6618" s="508"/>
      <c r="C6618" s="508"/>
      <c r="D6618" s="444" t="s">
        <v>6778</v>
      </c>
      <c r="E6618" s="508"/>
      <c r="F6618" s="508"/>
    </row>
    <row r="6619" spans="1:6" x14ac:dyDescent="0.25">
      <c r="A6619" s="508"/>
      <c r="B6619" s="508"/>
      <c r="C6619" s="508"/>
      <c r="D6619" s="444" t="s">
        <v>6778</v>
      </c>
      <c r="E6619" s="508"/>
      <c r="F6619" s="508"/>
    </row>
    <row r="6620" spans="1:6" x14ac:dyDescent="0.25">
      <c r="A6620" s="508"/>
      <c r="B6620" s="508"/>
      <c r="C6620" s="508"/>
      <c r="D6620" s="444" t="s">
        <v>6778</v>
      </c>
      <c r="E6620" s="508"/>
      <c r="F6620" s="508"/>
    </row>
    <row r="6621" spans="1:6" x14ac:dyDescent="0.25">
      <c r="A6621" s="508"/>
      <c r="B6621" s="508"/>
      <c r="C6621" s="508"/>
      <c r="D6621" s="444" t="s">
        <v>6778</v>
      </c>
      <c r="E6621" s="508"/>
      <c r="F6621" s="508"/>
    </row>
    <row r="6622" spans="1:6" x14ac:dyDescent="0.25">
      <c r="A6622" s="508"/>
      <c r="B6622" s="508"/>
      <c r="C6622" s="508"/>
      <c r="D6622" s="444" t="s">
        <v>6778</v>
      </c>
      <c r="E6622" s="508"/>
      <c r="F6622" s="508"/>
    </row>
    <row r="6623" spans="1:6" x14ac:dyDescent="0.25">
      <c r="A6623" s="508"/>
      <c r="B6623" s="508"/>
      <c r="C6623" s="508"/>
      <c r="D6623" s="444" t="s">
        <v>6778</v>
      </c>
      <c r="E6623" s="508"/>
      <c r="F6623" s="508"/>
    </row>
    <row r="6624" spans="1:6" x14ac:dyDescent="0.25">
      <c r="A6624" s="508"/>
      <c r="B6624" s="508"/>
      <c r="C6624" s="508"/>
      <c r="D6624" s="444" t="s">
        <v>6778</v>
      </c>
      <c r="E6624" s="508"/>
      <c r="F6624" s="508"/>
    </row>
    <row r="6625" spans="1:6" x14ac:dyDescent="0.25">
      <c r="A6625" s="508"/>
      <c r="B6625" s="508"/>
      <c r="C6625" s="508"/>
      <c r="D6625" s="444" t="s">
        <v>6778</v>
      </c>
      <c r="E6625" s="508"/>
      <c r="F6625" s="508"/>
    </row>
    <row r="6626" spans="1:6" x14ac:dyDescent="0.25">
      <c r="A6626" s="508"/>
      <c r="B6626" s="508"/>
      <c r="C6626" s="508"/>
      <c r="D6626" s="444" t="s">
        <v>6778</v>
      </c>
      <c r="E6626" s="508"/>
      <c r="F6626" s="508"/>
    </row>
    <row r="6627" spans="1:6" x14ac:dyDescent="0.25">
      <c r="A6627" s="508"/>
      <c r="B6627" s="508"/>
      <c r="C6627" s="508"/>
      <c r="D6627" s="444" t="s">
        <v>6778</v>
      </c>
      <c r="E6627" s="508"/>
      <c r="F6627" s="508"/>
    </row>
    <row r="6628" spans="1:6" x14ac:dyDescent="0.25">
      <c r="A6628" s="508"/>
      <c r="B6628" s="508"/>
      <c r="C6628" s="508"/>
      <c r="D6628" s="444" t="s">
        <v>6778</v>
      </c>
      <c r="E6628" s="508"/>
      <c r="F6628" s="508"/>
    </row>
    <row r="6629" spans="1:6" x14ac:dyDescent="0.25">
      <c r="A6629" s="508"/>
      <c r="B6629" s="508"/>
      <c r="C6629" s="508"/>
      <c r="D6629" s="444" t="s">
        <v>6778</v>
      </c>
      <c r="E6629" s="508"/>
      <c r="F6629" s="508"/>
    </row>
    <row r="6630" spans="1:6" x14ac:dyDescent="0.25">
      <c r="A6630" s="508"/>
      <c r="B6630" s="508"/>
      <c r="C6630" s="508"/>
      <c r="D6630" s="444" t="s">
        <v>6778</v>
      </c>
      <c r="E6630" s="508"/>
      <c r="F6630" s="508"/>
    </row>
    <row r="6631" spans="1:6" x14ac:dyDescent="0.25">
      <c r="A6631" s="508"/>
      <c r="B6631" s="508"/>
      <c r="C6631" s="508"/>
      <c r="D6631" s="444" t="s">
        <v>6778</v>
      </c>
      <c r="E6631" s="508"/>
      <c r="F6631" s="508"/>
    </row>
    <row r="6632" spans="1:6" x14ac:dyDescent="0.25">
      <c r="A6632" s="508"/>
      <c r="B6632" s="508"/>
      <c r="C6632" s="508"/>
      <c r="D6632" s="444" t="s">
        <v>6778</v>
      </c>
      <c r="E6632" s="508"/>
      <c r="F6632" s="508"/>
    </row>
    <row r="6633" spans="1:6" x14ac:dyDescent="0.25">
      <c r="A6633" s="508"/>
      <c r="B6633" s="508"/>
      <c r="C6633" s="508"/>
      <c r="D6633" s="444" t="s">
        <v>6778</v>
      </c>
      <c r="E6633" s="508"/>
      <c r="F6633" s="508"/>
    </row>
    <row r="6634" spans="1:6" x14ac:dyDescent="0.25">
      <c r="A6634" s="508"/>
      <c r="B6634" s="508"/>
      <c r="C6634" s="508"/>
      <c r="D6634" s="444" t="s">
        <v>6778</v>
      </c>
      <c r="E6634" s="508"/>
      <c r="F6634" s="508"/>
    </row>
    <row r="6635" spans="1:6" x14ac:dyDescent="0.25">
      <c r="A6635" s="508"/>
      <c r="B6635" s="508"/>
      <c r="C6635" s="508"/>
      <c r="D6635" s="444" t="s">
        <v>6778</v>
      </c>
      <c r="E6635" s="508"/>
      <c r="F6635" s="508"/>
    </row>
    <row r="6636" spans="1:6" x14ac:dyDescent="0.25">
      <c r="A6636" s="508"/>
      <c r="B6636" s="508"/>
      <c r="C6636" s="508"/>
      <c r="D6636" s="444" t="s">
        <v>6778</v>
      </c>
      <c r="E6636" s="508"/>
      <c r="F6636" s="508"/>
    </row>
    <row r="6637" spans="1:6" x14ac:dyDescent="0.25">
      <c r="A6637" s="508"/>
      <c r="B6637" s="508"/>
      <c r="C6637" s="508"/>
      <c r="D6637" s="444" t="s">
        <v>6778</v>
      </c>
      <c r="E6637" s="508"/>
      <c r="F6637" s="508"/>
    </row>
    <row r="6638" spans="1:6" x14ac:dyDescent="0.25">
      <c r="A6638" s="508"/>
      <c r="B6638" s="508"/>
      <c r="C6638" s="508"/>
      <c r="D6638" s="444" t="s">
        <v>6778</v>
      </c>
      <c r="E6638" s="508"/>
      <c r="F6638" s="508"/>
    </row>
    <row r="6639" spans="1:6" x14ac:dyDescent="0.25">
      <c r="A6639" s="508"/>
      <c r="B6639" s="508"/>
      <c r="C6639" s="508"/>
      <c r="D6639" s="444" t="s">
        <v>6778</v>
      </c>
      <c r="E6639" s="508"/>
      <c r="F6639" s="508"/>
    </row>
    <row r="6640" spans="1:6" x14ac:dyDescent="0.25">
      <c r="A6640" s="508"/>
      <c r="B6640" s="508"/>
      <c r="C6640" s="508"/>
      <c r="D6640" s="444" t="s">
        <v>6778</v>
      </c>
      <c r="E6640" s="508"/>
      <c r="F6640" s="508"/>
    </row>
    <row r="6641" spans="1:6" x14ac:dyDescent="0.25">
      <c r="A6641" s="508"/>
      <c r="B6641" s="508"/>
      <c r="C6641" s="508"/>
      <c r="D6641" s="444" t="s">
        <v>6778</v>
      </c>
      <c r="E6641" s="508"/>
      <c r="F6641" s="508"/>
    </row>
    <row r="6642" spans="1:6" x14ac:dyDescent="0.25">
      <c r="A6642" s="508"/>
      <c r="B6642" s="508"/>
      <c r="C6642" s="508"/>
      <c r="D6642" s="444" t="s">
        <v>6778</v>
      </c>
      <c r="E6642" s="508"/>
      <c r="F6642" s="508"/>
    </row>
    <row r="6643" spans="1:6" x14ac:dyDescent="0.25">
      <c r="A6643" s="508"/>
      <c r="B6643" s="508"/>
      <c r="C6643" s="508"/>
      <c r="D6643" s="444" t="s">
        <v>6778</v>
      </c>
      <c r="E6643" s="508"/>
      <c r="F6643" s="508"/>
    </row>
    <row r="6644" spans="1:6" x14ac:dyDescent="0.25">
      <c r="A6644" s="508"/>
      <c r="B6644" s="508"/>
      <c r="C6644" s="508"/>
      <c r="D6644" s="444" t="s">
        <v>6778</v>
      </c>
      <c r="E6644" s="508"/>
      <c r="F6644" s="508"/>
    </row>
    <row r="6645" spans="1:6" x14ac:dyDescent="0.25">
      <c r="A6645" s="508"/>
      <c r="B6645" s="508"/>
      <c r="C6645" s="508"/>
      <c r="D6645" s="444" t="s">
        <v>6778</v>
      </c>
      <c r="E6645" s="508"/>
      <c r="F6645" s="508"/>
    </row>
    <row r="6646" spans="1:6" x14ac:dyDescent="0.25">
      <c r="A6646" s="508"/>
      <c r="B6646" s="508"/>
      <c r="C6646" s="508"/>
      <c r="D6646" s="444" t="s">
        <v>6778</v>
      </c>
      <c r="E6646" s="508"/>
      <c r="F6646" s="508"/>
    </row>
    <row r="6647" spans="1:6" x14ac:dyDescent="0.25">
      <c r="A6647" s="508"/>
      <c r="B6647" s="508"/>
      <c r="C6647" s="508"/>
      <c r="D6647" s="444" t="s">
        <v>6778</v>
      </c>
      <c r="E6647" s="508"/>
      <c r="F6647" s="508"/>
    </row>
    <row r="6648" spans="1:6" x14ac:dyDescent="0.25">
      <c r="A6648" s="508"/>
      <c r="B6648" s="508"/>
      <c r="C6648" s="508"/>
      <c r="D6648" s="444" t="s">
        <v>6778</v>
      </c>
      <c r="E6648" s="508"/>
      <c r="F6648" s="508"/>
    </row>
    <row r="6649" spans="1:6" x14ac:dyDescent="0.25">
      <c r="A6649" s="508"/>
      <c r="B6649" s="508"/>
      <c r="C6649" s="508"/>
      <c r="D6649" s="444" t="s">
        <v>6778</v>
      </c>
      <c r="E6649" s="508"/>
      <c r="F6649" s="508"/>
    </row>
    <row r="6650" spans="1:6" x14ac:dyDescent="0.25">
      <c r="A6650" s="508"/>
      <c r="B6650" s="508"/>
      <c r="C6650" s="508"/>
      <c r="D6650" s="444" t="s">
        <v>6778</v>
      </c>
      <c r="E6650" s="508"/>
      <c r="F6650" s="508"/>
    </row>
    <row r="6651" spans="1:6" x14ac:dyDescent="0.25">
      <c r="A6651" s="508"/>
      <c r="B6651" s="508"/>
      <c r="C6651" s="508"/>
      <c r="D6651" s="444" t="s">
        <v>6778</v>
      </c>
      <c r="E6651" s="508"/>
      <c r="F6651" s="508"/>
    </row>
    <row r="6652" spans="1:6" x14ac:dyDescent="0.25">
      <c r="A6652" s="508"/>
      <c r="B6652" s="508"/>
      <c r="C6652" s="508"/>
      <c r="D6652" s="444" t="s">
        <v>6778</v>
      </c>
      <c r="E6652" s="508"/>
      <c r="F6652" s="508"/>
    </row>
    <row r="6653" spans="1:6" x14ac:dyDescent="0.25">
      <c r="A6653" s="508"/>
      <c r="B6653" s="508"/>
      <c r="C6653" s="508"/>
      <c r="D6653" s="444" t="s">
        <v>6778</v>
      </c>
      <c r="E6653" s="508"/>
      <c r="F6653" s="508"/>
    </row>
    <row r="6654" spans="1:6" x14ac:dyDescent="0.25">
      <c r="A6654" s="508"/>
      <c r="B6654" s="508"/>
      <c r="C6654" s="508"/>
      <c r="D6654" s="444" t="s">
        <v>6778</v>
      </c>
      <c r="E6654" s="508"/>
      <c r="F6654" s="508"/>
    </row>
    <row r="6655" spans="1:6" x14ac:dyDescent="0.25">
      <c r="A6655" s="508"/>
      <c r="B6655" s="508"/>
      <c r="C6655" s="508"/>
      <c r="D6655" s="444" t="s">
        <v>6778</v>
      </c>
      <c r="E6655" s="508"/>
      <c r="F6655" s="508"/>
    </row>
    <row r="6656" spans="1:6" x14ac:dyDescent="0.25">
      <c r="A6656" s="508"/>
      <c r="B6656" s="508"/>
      <c r="C6656" s="508"/>
      <c r="D6656" s="444" t="s">
        <v>6778</v>
      </c>
      <c r="E6656" s="508"/>
      <c r="F6656" s="508"/>
    </row>
    <row r="6657" spans="1:6" x14ac:dyDescent="0.25">
      <c r="A6657" s="508"/>
      <c r="B6657" s="508"/>
      <c r="C6657" s="508"/>
      <c r="D6657" s="444" t="s">
        <v>6778</v>
      </c>
      <c r="E6657" s="508"/>
      <c r="F6657" s="508"/>
    </row>
    <row r="6658" spans="1:6" x14ac:dyDescent="0.25">
      <c r="A6658" s="508"/>
      <c r="B6658" s="508"/>
      <c r="C6658" s="508"/>
      <c r="D6658" s="444" t="s">
        <v>6778</v>
      </c>
      <c r="E6658" s="508"/>
      <c r="F6658" s="508"/>
    </row>
    <row r="6659" spans="1:6" x14ac:dyDescent="0.25">
      <c r="A6659" s="508"/>
      <c r="B6659" s="508"/>
      <c r="C6659" s="508"/>
      <c r="D6659" s="444" t="s">
        <v>6778</v>
      </c>
      <c r="E6659" s="508"/>
      <c r="F6659" s="508"/>
    </row>
    <row r="6660" spans="1:6" x14ac:dyDescent="0.25">
      <c r="A6660" s="508"/>
      <c r="B6660" s="508"/>
      <c r="C6660" s="508"/>
      <c r="D6660" s="444" t="s">
        <v>6778</v>
      </c>
      <c r="E6660" s="508"/>
      <c r="F6660" s="508"/>
    </row>
    <row r="6661" spans="1:6" x14ac:dyDescent="0.25">
      <c r="A6661" s="508"/>
      <c r="B6661" s="508"/>
      <c r="C6661" s="508"/>
      <c r="D6661" s="444" t="s">
        <v>6778</v>
      </c>
      <c r="E6661" s="508"/>
      <c r="F6661" s="508"/>
    </row>
    <row r="6662" spans="1:6" x14ac:dyDescent="0.25">
      <c r="A6662" s="508"/>
      <c r="B6662" s="508"/>
      <c r="C6662" s="508"/>
      <c r="D6662" s="444" t="s">
        <v>6778</v>
      </c>
      <c r="E6662" s="508"/>
      <c r="F6662" s="508"/>
    </row>
    <row r="6663" spans="1:6" x14ac:dyDescent="0.25">
      <c r="A6663" s="508"/>
      <c r="B6663" s="508"/>
      <c r="C6663" s="508"/>
      <c r="D6663" s="444" t="s">
        <v>6778</v>
      </c>
      <c r="E6663" s="508"/>
      <c r="F6663" s="508"/>
    </row>
    <row r="6664" spans="1:6" x14ac:dyDescent="0.25">
      <c r="A6664" s="508"/>
      <c r="B6664" s="508"/>
      <c r="C6664" s="508"/>
      <c r="D6664" s="444" t="s">
        <v>6778</v>
      </c>
      <c r="E6664" s="508"/>
      <c r="F6664" s="508"/>
    </row>
    <row r="6665" spans="1:6" x14ac:dyDescent="0.25">
      <c r="A6665" s="508"/>
      <c r="B6665" s="508"/>
      <c r="C6665" s="508"/>
      <c r="D6665" s="444" t="s">
        <v>6778</v>
      </c>
      <c r="E6665" s="508"/>
      <c r="F6665" s="508"/>
    </row>
    <row r="6666" spans="1:6" x14ac:dyDescent="0.25">
      <c r="A6666" s="508"/>
      <c r="B6666" s="508"/>
      <c r="C6666" s="508"/>
      <c r="D6666" s="444" t="s">
        <v>6778</v>
      </c>
      <c r="E6666" s="508"/>
      <c r="F6666" s="508"/>
    </row>
    <row r="6667" spans="1:6" x14ac:dyDescent="0.25">
      <c r="A6667" s="508"/>
      <c r="B6667" s="508"/>
      <c r="C6667" s="508"/>
      <c r="D6667" s="444" t="s">
        <v>6778</v>
      </c>
      <c r="E6667" s="508"/>
      <c r="F6667" s="508"/>
    </row>
    <row r="6668" spans="1:6" x14ac:dyDescent="0.25">
      <c r="A6668" s="508"/>
      <c r="B6668" s="508"/>
      <c r="C6668" s="508"/>
      <c r="D6668" s="444" t="s">
        <v>6778</v>
      </c>
      <c r="E6668" s="508"/>
      <c r="F6668" s="508"/>
    </row>
    <row r="6669" spans="1:6" x14ac:dyDescent="0.25">
      <c r="A6669" s="508"/>
      <c r="B6669" s="508"/>
      <c r="C6669" s="508"/>
      <c r="D6669" s="444" t="s">
        <v>6778</v>
      </c>
      <c r="E6669" s="508"/>
      <c r="F6669" s="508"/>
    </row>
    <row r="6670" spans="1:6" x14ac:dyDescent="0.25">
      <c r="A6670" s="508"/>
      <c r="B6670" s="508"/>
      <c r="C6670" s="508"/>
      <c r="D6670" s="444" t="s">
        <v>6778</v>
      </c>
      <c r="E6670" s="508"/>
      <c r="F6670" s="508"/>
    </row>
    <row r="6671" spans="1:6" x14ac:dyDescent="0.25">
      <c r="A6671" s="508"/>
      <c r="B6671" s="508"/>
      <c r="C6671" s="508"/>
      <c r="D6671" s="444" t="s">
        <v>6778</v>
      </c>
      <c r="E6671" s="508"/>
      <c r="F6671" s="508"/>
    </row>
    <row r="6672" spans="1:6" x14ac:dyDescent="0.25">
      <c r="A6672" s="508"/>
      <c r="B6672" s="508"/>
      <c r="C6672" s="508"/>
      <c r="D6672" s="444" t="s">
        <v>6778</v>
      </c>
      <c r="E6672" s="508"/>
      <c r="F6672" s="508"/>
    </row>
    <row r="6673" spans="1:6" x14ac:dyDescent="0.25">
      <c r="A6673" s="508"/>
      <c r="B6673" s="508"/>
      <c r="C6673" s="508"/>
      <c r="D6673" s="444" t="s">
        <v>6778</v>
      </c>
      <c r="E6673" s="508"/>
      <c r="F6673" s="508"/>
    </row>
    <row r="6674" spans="1:6" x14ac:dyDescent="0.25">
      <c r="A6674" s="508"/>
      <c r="B6674" s="508"/>
      <c r="C6674" s="508"/>
      <c r="D6674" s="444" t="s">
        <v>6778</v>
      </c>
      <c r="E6674" s="508"/>
      <c r="F6674" s="508"/>
    </row>
    <row r="6675" spans="1:6" x14ac:dyDescent="0.25">
      <c r="A6675" s="508"/>
      <c r="B6675" s="508"/>
      <c r="C6675" s="508"/>
      <c r="D6675" s="444" t="s">
        <v>6778</v>
      </c>
      <c r="E6675" s="508"/>
      <c r="F6675" s="508"/>
    </row>
    <row r="6676" spans="1:6" x14ac:dyDescent="0.25">
      <c r="A6676" s="508"/>
      <c r="B6676" s="508"/>
      <c r="C6676" s="508"/>
      <c r="D6676" s="444" t="s">
        <v>6778</v>
      </c>
      <c r="E6676" s="508"/>
      <c r="F6676" s="508"/>
    </row>
    <row r="6677" spans="1:6" x14ac:dyDescent="0.25">
      <c r="A6677" s="508"/>
      <c r="B6677" s="508"/>
      <c r="C6677" s="508"/>
      <c r="D6677" s="444" t="s">
        <v>6778</v>
      </c>
      <c r="E6677" s="508"/>
      <c r="F6677" s="508"/>
    </row>
    <row r="6678" spans="1:6" x14ac:dyDescent="0.25">
      <c r="A6678" s="508"/>
      <c r="B6678" s="508"/>
      <c r="C6678" s="508"/>
      <c r="D6678" s="444" t="s">
        <v>6778</v>
      </c>
      <c r="E6678" s="508"/>
      <c r="F6678" s="508"/>
    </row>
    <row r="6679" spans="1:6" x14ac:dyDescent="0.25">
      <c r="A6679" s="508"/>
      <c r="B6679" s="508"/>
      <c r="C6679" s="508"/>
      <c r="D6679" s="444" t="s">
        <v>6778</v>
      </c>
      <c r="E6679" s="508"/>
      <c r="F6679" s="508"/>
    </row>
    <row r="6680" spans="1:6" x14ac:dyDescent="0.25">
      <c r="A6680" s="508"/>
      <c r="B6680" s="508"/>
      <c r="C6680" s="508"/>
      <c r="D6680" s="444" t="s">
        <v>6778</v>
      </c>
      <c r="E6680" s="508"/>
      <c r="F6680" s="508"/>
    </row>
    <row r="6681" spans="1:6" x14ac:dyDescent="0.25">
      <c r="A6681" s="508"/>
      <c r="B6681" s="508"/>
      <c r="C6681" s="508"/>
      <c r="D6681" s="444" t="s">
        <v>6778</v>
      </c>
      <c r="E6681" s="508"/>
      <c r="F6681" s="508"/>
    </row>
    <row r="6682" spans="1:6" x14ac:dyDescent="0.25">
      <c r="A6682" s="508"/>
      <c r="B6682" s="508"/>
      <c r="C6682" s="508"/>
      <c r="D6682" s="444" t="s">
        <v>6778</v>
      </c>
      <c r="E6682" s="508"/>
      <c r="F6682" s="508"/>
    </row>
    <row r="6683" spans="1:6" x14ac:dyDescent="0.25">
      <c r="A6683" s="508"/>
      <c r="B6683" s="508"/>
      <c r="C6683" s="508"/>
      <c r="D6683" s="444" t="s">
        <v>6778</v>
      </c>
      <c r="E6683" s="508"/>
      <c r="F6683" s="508"/>
    </row>
    <row r="6684" spans="1:6" x14ac:dyDescent="0.25">
      <c r="A6684" s="508"/>
      <c r="B6684" s="508"/>
      <c r="C6684" s="508"/>
      <c r="D6684" s="444" t="s">
        <v>6778</v>
      </c>
      <c r="E6684" s="508"/>
      <c r="F6684" s="508"/>
    </row>
    <row r="6685" spans="1:6" x14ac:dyDescent="0.25">
      <c r="A6685" s="508"/>
      <c r="B6685" s="508"/>
      <c r="C6685" s="508"/>
      <c r="D6685" s="444" t="s">
        <v>6778</v>
      </c>
      <c r="E6685" s="508"/>
      <c r="F6685" s="508"/>
    </row>
    <row r="6686" spans="1:6" x14ac:dyDescent="0.25">
      <c r="A6686" s="508"/>
      <c r="B6686" s="508"/>
      <c r="C6686" s="508"/>
      <c r="D6686" s="444" t="s">
        <v>6778</v>
      </c>
      <c r="E6686" s="508"/>
      <c r="F6686" s="508"/>
    </row>
    <row r="6687" spans="1:6" x14ac:dyDescent="0.25">
      <c r="A6687" s="508"/>
      <c r="B6687" s="508"/>
      <c r="C6687" s="508"/>
      <c r="D6687" s="444" t="s">
        <v>6778</v>
      </c>
      <c r="E6687" s="508"/>
      <c r="F6687" s="508"/>
    </row>
    <row r="6688" spans="1:6" x14ac:dyDescent="0.25">
      <c r="A6688" s="508"/>
      <c r="B6688" s="508"/>
      <c r="C6688" s="508"/>
      <c r="D6688" s="444" t="s">
        <v>6778</v>
      </c>
      <c r="E6688" s="508"/>
      <c r="F6688" s="508"/>
    </row>
    <row r="6689" spans="1:6" x14ac:dyDescent="0.25">
      <c r="A6689" s="508"/>
      <c r="B6689" s="508"/>
      <c r="C6689" s="508"/>
      <c r="D6689" s="444" t="s">
        <v>6778</v>
      </c>
      <c r="E6689" s="508"/>
      <c r="F6689" s="508"/>
    </row>
    <row r="6690" spans="1:6" x14ac:dyDescent="0.25">
      <c r="A6690" s="508"/>
      <c r="B6690" s="508"/>
      <c r="C6690" s="508"/>
      <c r="D6690" s="444" t="s">
        <v>6778</v>
      </c>
      <c r="E6690" s="508"/>
      <c r="F6690" s="508"/>
    </row>
    <row r="6691" spans="1:6" x14ac:dyDescent="0.25">
      <c r="A6691" s="508"/>
      <c r="B6691" s="508"/>
      <c r="C6691" s="508"/>
      <c r="D6691" s="444" t="s">
        <v>6778</v>
      </c>
      <c r="E6691" s="508"/>
      <c r="F6691" s="508"/>
    </row>
    <row r="6692" spans="1:6" x14ac:dyDescent="0.25">
      <c r="A6692" s="508"/>
      <c r="B6692" s="508"/>
      <c r="C6692" s="508"/>
      <c r="D6692" s="444" t="s">
        <v>6778</v>
      </c>
      <c r="E6692" s="508"/>
      <c r="F6692" s="508"/>
    </row>
    <row r="6693" spans="1:6" x14ac:dyDescent="0.25">
      <c r="A6693" s="508"/>
      <c r="B6693" s="508"/>
      <c r="C6693" s="508"/>
      <c r="D6693" s="444" t="s">
        <v>6778</v>
      </c>
      <c r="E6693" s="508"/>
      <c r="F6693" s="508"/>
    </row>
    <row r="6694" spans="1:6" x14ac:dyDescent="0.25">
      <c r="A6694" s="508"/>
      <c r="B6694" s="508"/>
      <c r="C6694" s="508"/>
      <c r="D6694" s="444" t="s">
        <v>6778</v>
      </c>
      <c r="E6694" s="508"/>
      <c r="F6694" s="508"/>
    </row>
    <row r="6695" spans="1:6" x14ac:dyDescent="0.25">
      <c r="A6695" s="508"/>
      <c r="B6695" s="508"/>
      <c r="C6695" s="508"/>
      <c r="D6695" s="444" t="s">
        <v>6778</v>
      </c>
      <c r="E6695" s="508"/>
      <c r="F6695" s="508"/>
    </row>
    <row r="6696" spans="1:6" x14ac:dyDescent="0.25">
      <c r="A6696" s="508"/>
      <c r="B6696" s="508"/>
      <c r="C6696" s="508"/>
      <c r="D6696" s="444" t="s">
        <v>6778</v>
      </c>
      <c r="E6696" s="508"/>
      <c r="F6696" s="508"/>
    </row>
    <row r="6697" spans="1:6" x14ac:dyDescent="0.25">
      <c r="A6697" s="508"/>
      <c r="B6697" s="508"/>
      <c r="C6697" s="508"/>
      <c r="D6697" s="444" t="s">
        <v>6778</v>
      </c>
      <c r="E6697" s="508"/>
      <c r="F6697" s="508"/>
    </row>
    <row r="6698" spans="1:6" x14ac:dyDescent="0.25">
      <c r="A6698" s="508"/>
      <c r="B6698" s="508"/>
      <c r="C6698" s="508"/>
      <c r="D6698" s="444" t="s">
        <v>6778</v>
      </c>
      <c r="E6698" s="508"/>
      <c r="F6698" s="508"/>
    </row>
    <row r="6699" spans="1:6" x14ac:dyDescent="0.25">
      <c r="A6699" s="508"/>
      <c r="B6699" s="508"/>
      <c r="C6699" s="508"/>
      <c r="D6699" s="444" t="s">
        <v>6778</v>
      </c>
      <c r="E6699" s="508"/>
      <c r="F6699" s="508"/>
    </row>
    <row r="6700" spans="1:6" x14ac:dyDescent="0.25">
      <c r="A6700" s="508"/>
      <c r="B6700" s="508"/>
      <c r="C6700" s="508"/>
      <c r="D6700" s="444" t="s">
        <v>6778</v>
      </c>
      <c r="E6700" s="508"/>
      <c r="F6700" s="508"/>
    </row>
    <row r="6701" spans="1:6" x14ac:dyDescent="0.25">
      <c r="A6701" s="508"/>
      <c r="B6701" s="508"/>
      <c r="C6701" s="508"/>
      <c r="D6701" s="444" t="s">
        <v>6778</v>
      </c>
      <c r="E6701" s="508"/>
      <c r="F6701" s="508"/>
    </row>
    <row r="6702" spans="1:6" x14ac:dyDescent="0.25">
      <c r="A6702" s="508"/>
      <c r="B6702" s="508"/>
      <c r="C6702" s="508"/>
      <c r="D6702" s="444" t="s">
        <v>6778</v>
      </c>
      <c r="E6702" s="508"/>
      <c r="F6702" s="508"/>
    </row>
    <row r="6703" spans="1:6" x14ac:dyDescent="0.25">
      <c r="A6703" s="508"/>
      <c r="B6703" s="508"/>
      <c r="C6703" s="508"/>
      <c r="D6703" s="444" t="s">
        <v>6778</v>
      </c>
      <c r="E6703" s="508"/>
      <c r="F6703" s="508"/>
    </row>
    <row r="6704" spans="1:6" x14ac:dyDescent="0.25">
      <c r="A6704" s="508"/>
      <c r="B6704" s="508"/>
      <c r="C6704" s="508"/>
      <c r="D6704" s="444" t="s">
        <v>6778</v>
      </c>
      <c r="E6704" s="508"/>
      <c r="F6704" s="508"/>
    </row>
    <row r="6705" spans="1:6" x14ac:dyDescent="0.25">
      <c r="A6705" s="508"/>
      <c r="B6705" s="508"/>
      <c r="C6705" s="508"/>
      <c r="D6705" s="444" t="s">
        <v>6778</v>
      </c>
      <c r="E6705" s="508"/>
      <c r="F6705" s="508"/>
    </row>
    <row r="6706" spans="1:6" x14ac:dyDescent="0.25">
      <c r="A6706" s="508"/>
      <c r="B6706" s="508"/>
      <c r="C6706" s="508"/>
      <c r="D6706" s="444" t="s">
        <v>6778</v>
      </c>
      <c r="E6706" s="508"/>
      <c r="F6706" s="508"/>
    </row>
    <row r="6707" spans="1:6" x14ac:dyDescent="0.25">
      <c r="A6707" s="508"/>
      <c r="B6707" s="508"/>
      <c r="C6707" s="508"/>
      <c r="D6707" s="444" t="s">
        <v>6778</v>
      </c>
      <c r="E6707" s="508"/>
      <c r="F6707" s="508"/>
    </row>
    <row r="6708" spans="1:6" x14ac:dyDescent="0.25">
      <c r="A6708" s="508"/>
      <c r="B6708" s="508"/>
      <c r="C6708" s="508"/>
      <c r="D6708" s="444" t="s">
        <v>6778</v>
      </c>
      <c r="E6708" s="508"/>
      <c r="F6708" s="508"/>
    </row>
    <row r="6709" spans="1:6" x14ac:dyDescent="0.25">
      <c r="A6709" s="508"/>
      <c r="B6709" s="508"/>
      <c r="C6709" s="508"/>
      <c r="D6709" s="444" t="s">
        <v>6778</v>
      </c>
      <c r="E6709" s="508"/>
      <c r="F6709" s="508"/>
    </row>
    <row r="6710" spans="1:6" x14ac:dyDescent="0.25">
      <c r="A6710" s="508"/>
      <c r="B6710" s="508"/>
      <c r="C6710" s="508"/>
      <c r="D6710" s="444" t="s">
        <v>6778</v>
      </c>
      <c r="E6710" s="508"/>
      <c r="F6710" s="508"/>
    </row>
    <row r="6711" spans="1:6" x14ac:dyDescent="0.25">
      <c r="A6711" s="508"/>
      <c r="B6711" s="508"/>
      <c r="C6711" s="508"/>
      <c r="D6711" s="444" t="s">
        <v>6778</v>
      </c>
      <c r="E6711" s="508"/>
      <c r="F6711" s="508"/>
    </row>
    <row r="6712" spans="1:6" x14ac:dyDescent="0.25">
      <c r="A6712" s="508"/>
      <c r="B6712" s="508"/>
      <c r="C6712" s="508"/>
      <c r="D6712" s="444" t="s">
        <v>6778</v>
      </c>
      <c r="E6712" s="508"/>
      <c r="F6712" s="508"/>
    </row>
    <row r="6713" spans="1:6" x14ac:dyDescent="0.25">
      <c r="A6713" s="508"/>
      <c r="B6713" s="508"/>
      <c r="C6713" s="508"/>
      <c r="D6713" s="444" t="s">
        <v>6778</v>
      </c>
      <c r="E6713" s="508"/>
      <c r="F6713" s="508"/>
    </row>
    <row r="6714" spans="1:6" x14ac:dyDescent="0.25">
      <c r="A6714" s="508"/>
      <c r="B6714" s="508"/>
      <c r="C6714" s="508"/>
      <c r="D6714" s="444" t="s">
        <v>6778</v>
      </c>
      <c r="E6714" s="508"/>
      <c r="F6714" s="508"/>
    </row>
    <row r="6715" spans="1:6" x14ac:dyDescent="0.25">
      <c r="A6715" s="508"/>
      <c r="B6715" s="508"/>
      <c r="C6715" s="508"/>
      <c r="D6715" s="444" t="s">
        <v>6778</v>
      </c>
      <c r="E6715" s="508"/>
      <c r="F6715" s="508"/>
    </row>
    <row r="6716" spans="1:6" x14ac:dyDescent="0.25">
      <c r="A6716" s="508"/>
      <c r="B6716" s="508"/>
      <c r="C6716" s="508"/>
      <c r="D6716" s="444" t="s">
        <v>6778</v>
      </c>
      <c r="E6716" s="508"/>
      <c r="F6716" s="508"/>
    </row>
    <row r="6717" spans="1:6" x14ac:dyDescent="0.25">
      <c r="A6717" s="508"/>
      <c r="B6717" s="508"/>
      <c r="C6717" s="508"/>
      <c r="D6717" s="444" t="s">
        <v>6778</v>
      </c>
      <c r="E6717" s="508"/>
      <c r="F6717" s="508"/>
    </row>
    <row r="6718" spans="1:6" x14ac:dyDescent="0.25">
      <c r="A6718" s="508"/>
      <c r="B6718" s="508"/>
      <c r="C6718" s="508"/>
      <c r="D6718" s="444" t="s">
        <v>6778</v>
      </c>
      <c r="E6718" s="508"/>
      <c r="F6718" s="508"/>
    </row>
    <row r="6719" spans="1:6" x14ac:dyDescent="0.25">
      <c r="A6719" s="508"/>
      <c r="B6719" s="508"/>
      <c r="C6719" s="508"/>
      <c r="D6719" s="444" t="s">
        <v>6778</v>
      </c>
      <c r="E6719" s="508"/>
      <c r="F6719" s="508"/>
    </row>
    <row r="6720" spans="1:6" x14ac:dyDescent="0.25">
      <c r="A6720" s="508"/>
      <c r="B6720" s="508"/>
      <c r="C6720" s="508"/>
      <c r="D6720" s="444" t="s">
        <v>6778</v>
      </c>
      <c r="E6720" s="508"/>
      <c r="F6720" s="508"/>
    </row>
    <row r="6721" spans="1:6" x14ac:dyDescent="0.25">
      <c r="A6721" s="508"/>
      <c r="B6721" s="508"/>
      <c r="C6721" s="508"/>
      <c r="D6721" s="444" t="s">
        <v>6778</v>
      </c>
      <c r="E6721" s="508"/>
      <c r="F6721" s="508"/>
    </row>
    <row r="6722" spans="1:6" x14ac:dyDescent="0.25">
      <c r="A6722" s="508"/>
      <c r="B6722" s="508"/>
      <c r="C6722" s="508"/>
      <c r="D6722" s="444" t="s">
        <v>6778</v>
      </c>
      <c r="E6722" s="508"/>
      <c r="F6722" s="508"/>
    </row>
    <row r="6723" spans="1:6" x14ac:dyDescent="0.25">
      <c r="A6723" s="508"/>
      <c r="B6723" s="508"/>
      <c r="C6723" s="508"/>
      <c r="D6723" s="444" t="s">
        <v>6778</v>
      </c>
      <c r="E6723" s="508"/>
      <c r="F6723" s="508"/>
    </row>
    <row r="6724" spans="1:6" x14ac:dyDescent="0.25">
      <c r="A6724" s="508"/>
      <c r="B6724" s="508"/>
      <c r="C6724" s="508"/>
      <c r="D6724" s="444" t="s">
        <v>6778</v>
      </c>
      <c r="E6724" s="508"/>
      <c r="F6724" s="508"/>
    </row>
    <row r="6725" spans="1:6" x14ac:dyDescent="0.25">
      <c r="A6725" s="508"/>
      <c r="B6725" s="508"/>
      <c r="C6725" s="508"/>
      <c r="D6725" s="444" t="s">
        <v>6778</v>
      </c>
      <c r="E6725" s="508"/>
      <c r="F6725" s="508"/>
    </row>
    <row r="6726" spans="1:6" x14ac:dyDescent="0.25">
      <c r="A6726" s="508"/>
      <c r="B6726" s="508"/>
      <c r="C6726" s="508"/>
      <c r="D6726" s="444" t="s">
        <v>6778</v>
      </c>
      <c r="E6726" s="508"/>
      <c r="F6726" s="508"/>
    </row>
    <row r="6727" spans="1:6" x14ac:dyDescent="0.25">
      <c r="A6727" s="508"/>
      <c r="B6727" s="508"/>
      <c r="C6727" s="508"/>
      <c r="D6727" s="444" t="s">
        <v>6778</v>
      </c>
      <c r="E6727" s="508"/>
      <c r="F6727" s="508"/>
    </row>
    <row r="6728" spans="1:6" x14ac:dyDescent="0.25">
      <c r="A6728" s="508"/>
      <c r="B6728" s="508"/>
      <c r="C6728" s="508"/>
      <c r="D6728" s="444" t="s">
        <v>6778</v>
      </c>
      <c r="E6728" s="508"/>
      <c r="F6728" s="508"/>
    </row>
    <row r="6729" spans="1:6" x14ac:dyDescent="0.25">
      <c r="A6729" s="508"/>
      <c r="B6729" s="508"/>
      <c r="C6729" s="508"/>
      <c r="D6729" s="444" t="s">
        <v>6778</v>
      </c>
      <c r="E6729" s="508"/>
      <c r="F6729" s="508"/>
    </row>
    <row r="6730" spans="1:6" x14ac:dyDescent="0.25">
      <c r="A6730" s="508"/>
      <c r="B6730" s="508"/>
      <c r="C6730" s="508"/>
      <c r="D6730" s="444" t="s">
        <v>6778</v>
      </c>
      <c r="E6730" s="508"/>
      <c r="F6730" s="508"/>
    </row>
    <row r="6731" spans="1:6" x14ac:dyDescent="0.25">
      <c r="A6731" s="508"/>
      <c r="B6731" s="508"/>
      <c r="C6731" s="508"/>
      <c r="D6731" s="444" t="s">
        <v>6778</v>
      </c>
      <c r="E6731" s="508"/>
      <c r="F6731" s="508"/>
    </row>
    <row r="6732" spans="1:6" x14ac:dyDescent="0.25">
      <c r="A6732" s="508"/>
      <c r="B6732" s="508"/>
      <c r="C6732" s="508"/>
      <c r="D6732" s="444" t="s">
        <v>6778</v>
      </c>
      <c r="E6732" s="508"/>
      <c r="F6732" s="508"/>
    </row>
    <row r="6733" spans="1:6" x14ac:dyDescent="0.25">
      <c r="A6733" s="508"/>
      <c r="B6733" s="508"/>
      <c r="C6733" s="508"/>
      <c r="D6733" s="444" t="s">
        <v>6778</v>
      </c>
      <c r="E6733" s="508"/>
      <c r="F6733" s="508"/>
    </row>
    <row r="6734" spans="1:6" x14ac:dyDescent="0.25">
      <c r="A6734" s="508"/>
      <c r="B6734" s="508"/>
      <c r="C6734" s="508"/>
      <c r="D6734" s="444" t="s">
        <v>6778</v>
      </c>
      <c r="E6734" s="508"/>
      <c r="F6734" s="508"/>
    </row>
    <row r="6735" spans="1:6" x14ac:dyDescent="0.25">
      <c r="A6735" s="508"/>
      <c r="B6735" s="508"/>
      <c r="C6735" s="508"/>
      <c r="D6735" s="444" t="s">
        <v>6778</v>
      </c>
      <c r="E6735" s="508"/>
      <c r="F6735" s="508"/>
    </row>
    <row r="6736" spans="1:6" x14ac:dyDescent="0.25">
      <c r="A6736" s="508"/>
      <c r="B6736" s="508"/>
      <c r="C6736" s="508"/>
      <c r="D6736" s="444" t="s">
        <v>6778</v>
      </c>
      <c r="E6736" s="508"/>
      <c r="F6736" s="508"/>
    </row>
    <row r="6737" spans="1:6" x14ac:dyDescent="0.25">
      <c r="A6737" s="508"/>
      <c r="B6737" s="508"/>
      <c r="C6737" s="508"/>
      <c r="D6737" s="444" t="s">
        <v>6778</v>
      </c>
      <c r="E6737" s="508"/>
      <c r="F6737" s="508"/>
    </row>
    <row r="6738" spans="1:6" x14ac:dyDescent="0.25">
      <c r="A6738" s="508"/>
      <c r="B6738" s="508"/>
      <c r="C6738" s="508"/>
      <c r="D6738" s="444" t="s">
        <v>6778</v>
      </c>
      <c r="E6738" s="508"/>
      <c r="F6738" s="508"/>
    </row>
    <row r="6739" spans="1:6" x14ac:dyDescent="0.25">
      <c r="A6739" s="508"/>
      <c r="B6739" s="508"/>
      <c r="C6739" s="508"/>
      <c r="D6739" s="444" t="s">
        <v>6778</v>
      </c>
      <c r="E6739" s="508"/>
      <c r="F6739" s="508"/>
    </row>
    <row r="6740" spans="1:6" x14ac:dyDescent="0.25">
      <c r="A6740" s="508"/>
      <c r="B6740" s="508"/>
      <c r="C6740" s="508"/>
      <c r="D6740" s="444" t="s">
        <v>6778</v>
      </c>
      <c r="E6740" s="508"/>
      <c r="F6740" s="508"/>
    </row>
    <row r="6741" spans="1:6" x14ac:dyDescent="0.25">
      <c r="A6741" s="508"/>
      <c r="B6741" s="508"/>
      <c r="C6741" s="508"/>
      <c r="D6741" s="444" t="s">
        <v>6778</v>
      </c>
      <c r="E6741" s="508"/>
      <c r="F6741" s="508"/>
    </row>
    <row r="6742" spans="1:6" x14ac:dyDescent="0.25">
      <c r="A6742" s="508"/>
      <c r="B6742" s="508"/>
      <c r="C6742" s="508"/>
      <c r="D6742" s="444" t="s">
        <v>6778</v>
      </c>
      <c r="E6742" s="508"/>
      <c r="F6742" s="508"/>
    </row>
    <row r="6743" spans="1:6" x14ac:dyDescent="0.25">
      <c r="A6743" s="508"/>
      <c r="B6743" s="508"/>
      <c r="C6743" s="508"/>
      <c r="D6743" s="444" t="s">
        <v>6778</v>
      </c>
      <c r="E6743" s="508"/>
      <c r="F6743" s="508"/>
    </row>
    <row r="6744" spans="1:6" x14ac:dyDescent="0.25">
      <c r="A6744" s="508"/>
      <c r="B6744" s="508"/>
      <c r="C6744" s="508"/>
      <c r="D6744" s="444" t="s">
        <v>6778</v>
      </c>
      <c r="E6744" s="508"/>
      <c r="F6744" s="508"/>
    </row>
    <row r="6745" spans="1:6" x14ac:dyDescent="0.25">
      <c r="A6745" s="508"/>
      <c r="B6745" s="508"/>
      <c r="C6745" s="508"/>
      <c r="D6745" s="444" t="s">
        <v>6778</v>
      </c>
      <c r="E6745" s="508"/>
      <c r="F6745" s="508"/>
    </row>
    <row r="6746" spans="1:6" x14ac:dyDescent="0.25">
      <c r="A6746" s="508"/>
      <c r="B6746" s="508"/>
      <c r="C6746" s="508"/>
      <c r="D6746" s="444" t="s">
        <v>6778</v>
      </c>
      <c r="E6746" s="508"/>
      <c r="F6746" s="508"/>
    </row>
    <row r="6747" spans="1:6" x14ac:dyDescent="0.25">
      <c r="A6747" s="508"/>
      <c r="B6747" s="508"/>
      <c r="C6747" s="508"/>
      <c r="D6747" s="444" t="s">
        <v>6778</v>
      </c>
      <c r="E6747" s="508"/>
      <c r="F6747" s="508"/>
    </row>
    <row r="6748" spans="1:6" x14ac:dyDescent="0.25">
      <c r="A6748" s="508"/>
      <c r="B6748" s="508"/>
      <c r="C6748" s="508"/>
      <c r="D6748" s="444" t="s">
        <v>6778</v>
      </c>
      <c r="E6748" s="508"/>
      <c r="F6748" s="508"/>
    </row>
    <row r="6749" spans="1:6" x14ac:dyDescent="0.25">
      <c r="A6749" s="508"/>
      <c r="B6749" s="508"/>
      <c r="C6749" s="508"/>
      <c r="D6749" s="444" t="s">
        <v>6778</v>
      </c>
      <c r="E6749" s="508"/>
      <c r="F6749" s="508"/>
    </row>
    <row r="6750" spans="1:6" x14ac:dyDescent="0.25">
      <c r="A6750" s="508"/>
      <c r="B6750" s="508"/>
      <c r="C6750" s="508"/>
      <c r="D6750" s="444" t="s">
        <v>6778</v>
      </c>
      <c r="E6750" s="508"/>
      <c r="F6750" s="508"/>
    </row>
    <row r="6751" spans="1:6" x14ac:dyDescent="0.25">
      <c r="A6751" s="508"/>
      <c r="B6751" s="508"/>
      <c r="C6751" s="508"/>
      <c r="D6751" s="444" t="s">
        <v>6778</v>
      </c>
      <c r="E6751" s="508"/>
      <c r="F6751" s="508"/>
    </row>
    <row r="6752" spans="1:6" x14ac:dyDescent="0.25">
      <c r="A6752" s="508"/>
      <c r="B6752" s="508"/>
      <c r="C6752" s="508"/>
      <c r="D6752" s="444" t="s">
        <v>6778</v>
      </c>
      <c r="E6752" s="508"/>
      <c r="F6752" s="508"/>
    </row>
    <row r="6753" spans="1:6" x14ac:dyDescent="0.25">
      <c r="A6753" s="508"/>
      <c r="B6753" s="508"/>
      <c r="C6753" s="508"/>
      <c r="D6753" s="444" t="s">
        <v>6778</v>
      </c>
      <c r="E6753" s="508"/>
      <c r="F6753" s="508"/>
    </row>
    <row r="6754" spans="1:6" x14ac:dyDescent="0.25">
      <c r="A6754" s="508"/>
      <c r="B6754" s="508"/>
      <c r="C6754" s="508"/>
      <c r="D6754" s="444" t="s">
        <v>6778</v>
      </c>
      <c r="E6754" s="508"/>
      <c r="F6754" s="508"/>
    </row>
    <row r="6755" spans="1:6" x14ac:dyDescent="0.25">
      <c r="A6755" s="508"/>
      <c r="B6755" s="508"/>
      <c r="C6755" s="508"/>
      <c r="D6755" s="444" t="s">
        <v>6778</v>
      </c>
      <c r="E6755" s="508"/>
      <c r="F6755" s="508"/>
    </row>
    <row r="6756" spans="1:6" x14ac:dyDescent="0.25">
      <c r="A6756" s="508"/>
      <c r="B6756" s="508"/>
      <c r="C6756" s="508"/>
      <c r="D6756" s="444" t="s">
        <v>6778</v>
      </c>
      <c r="E6756" s="508"/>
      <c r="F6756" s="508"/>
    </row>
    <row r="6757" spans="1:6" x14ac:dyDescent="0.25">
      <c r="A6757" s="508"/>
      <c r="B6757" s="508"/>
      <c r="C6757" s="508"/>
      <c r="D6757" s="444" t="s">
        <v>6778</v>
      </c>
      <c r="E6757" s="508"/>
      <c r="F6757" s="508"/>
    </row>
    <row r="6758" spans="1:6" x14ac:dyDescent="0.25">
      <c r="A6758" s="508"/>
      <c r="B6758" s="508"/>
      <c r="C6758" s="508"/>
      <c r="D6758" s="444" t="s">
        <v>6778</v>
      </c>
      <c r="E6758" s="508"/>
      <c r="F6758" s="508"/>
    </row>
    <row r="6759" spans="1:6" x14ac:dyDescent="0.25">
      <c r="A6759" s="508"/>
      <c r="B6759" s="508"/>
      <c r="C6759" s="508"/>
      <c r="D6759" s="444" t="s">
        <v>6778</v>
      </c>
      <c r="E6759" s="508"/>
      <c r="F6759" s="508"/>
    </row>
    <row r="6760" spans="1:6" x14ac:dyDescent="0.25">
      <c r="A6760" s="508"/>
      <c r="B6760" s="508"/>
      <c r="C6760" s="508"/>
      <c r="D6760" s="444" t="s">
        <v>6778</v>
      </c>
      <c r="E6760" s="508"/>
      <c r="F6760" s="508"/>
    </row>
    <row r="6761" spans="1:6" x14ac:dyDescent="0.25">
      <c r="A6761" s="508"/>
      <c r="B6761" s="508"/>
      <c r="C6761" s="508"/>
      <c r="D6761" s="444" t="s">
        <v>6778</v>
      </c>
      <c r="E6761" s="508"/>
      <c r="F6761" s="508"/>
    </row>
    <row r="6762" spans="1:6" x14ac:dyDescent="0.25">
      <c r="A6762" s="508"/>
      <c r="B6762" s="508"/>
      <c r="C6762" s="508"/>
      <c r="D6762" s="444" t="s">
        <v>6778</v>
      </c>
      <c r="E6762" s="508"/>
      <c r="F6762" s="508"/>
    </row>
    <row r="6763" spans="1:6" x14ac:dyDescent="0.25">
      <c r="A6763" s="508"/>
      <c r="B6763" s="508"/>
      <c r="C6763" s="508"/>
      <c r="D6763" s="444" t="s">
        <v>6778</v>
      </c>
      <c r="E6763" s="508"/>
      <c r="F6763" s="508"/>
    </row>
    <row r="6764" spans="1:6" x14ac:dyDescent="0.25">
      <c r="A6764" s="508"/>
      <c r="B6764" s="508"/>
      <c r="C6764" s="508"/>
      <c r="D6764" s="444" t="s">
        <v>6778</v>
      </c>
      <c r="E6764" s="508"/>
      <c r="F6764" s="508"/>
    </row>
    <row r="6765" spans="1:6" x14ac:dyDescent="0.25">
      <c r="A6765" s="508"/>
      <c r="B6765" s="508"/>
      <c r="C6765" s="508"/>
      <c r="D6765" s="444" t="s">
        <v>6778</v>
      </c>
      <c r="E6765" s="508"/>
      <c r="F6765" s="508"/>
    </row>
    <row r="6766" spans="1:6" x14ac:dyDescent="0.25">
      <c r="A6766" s="508"/>
      <c r="B6766" s="508"/>
      <c r="C6766" s="508"/>
      <c r="D6766" s="444" t="s">
        <v>6778</v>
      </c>
      <c r="E6766" s="508"/>
      <c r="F6766" s="508"/>
    </row>
    <row r="6767" spans="1:6" x14ac:dyDescent="0.25">
      <c r="A6767" s="508"/>
      <c r="B6767" s="508"/>
      <c r="C6767" s="508"/>
      <c r="D6767" s="444" t="s">
        <v>6778</v>
      </c>
      <c r="E6767" s="508"/>
      <c r="F6767" s="508"/>
    </row>
    <row r="6768" spans="1:6" x14ac:dyDescent="0.25">
      <c r="A6768" s="508"/>
      <c r="B6768" s="508"/>
      <c r="C6768" s="508"/>
      <c r="D6768" s="444" t="s">
        <v>6778</v>
      </c>
      <c r="E6768" s="508"/>
      <c r="F6768" s="508"/>
    </row>
    <row r="6769" spans="1:6" x14ac:dyDescent="0.25">
      <c r="A6769" s="508"/>
      <c r="B6769" s="508"/>
      <c r="C6769" s="508"/>
      <c r="D6769" s="444" t="s">
        <v>6778</v>
      </c>
      <c r="E6769" s="508"/>
      <c r="F6769" s="508"/>
    </row>
    <row r="6770" spans="1:6" x14ac:dyDescent="0.25">
      <c r="A6770" s="508"/>
      <c r="B6770" s="508"/>
      <c r="C6770" s="508"/>
      <c r="D6770" s="444" t="s">
        <v>6778</v>
      </c>
      <c r="E6770" s="508"/>
      <c r="F6770" s="508"/>
    </row>
    <row r="6771" spans="1:6" x14ac:dyDescent="0.25">
      <c r="A6771" s="508"/>
      <c r="B6771" s="508"/>
      <c r="C6771" s="508"/>
      <c r="D6771" s="444" t="s">
        <v>6778</v>
      </c>
      <c r="E6771" s="508"/>
      <c r="F6771" s="508"/>
    </row>
    <row r="6772" spans="1:6" x14ac:dyDescent="0.25">
      <c r="A6772" s="508"/>
      <c r="B6772" s="508"/>
      <c r="C6772" s="508"/>
      <c r="D6772" s="444" t="s">
        <v>6778</v>
      </c>
      <c r="E6772" s="508"/>
      <c r="F6772" s="508"/>
    </row>
    <row r="6773" spans="1:6" x14ac:dyDescent="0.25">
      <c r="A6773" s="508"/>
      <c r="B6773" s="508"/>
      <c r="C6773" s="508"/>
      <c r="D6773" s="444" t="s">
        <v>6778</v>
      </c>
      <c r="E6773" s="508"/>
      <c r="F6773" s="508"/>
    </row>
    <row r="6774" spans="1:6" x14ac:dyDescent="0.25">
      <c r="A6774" s="508"/>
      <c r="B6774" s="508"/>
      <c r="C6774" s="508"/>
      <c r="D6774" s="444" t="s">
        <v>6778</v>
      </c>
      <c r="E6774" s="508"/>
      <c r="F6774" s="508"/>
    </row>
    <row r="6775" spans="1:6" x14ac:dyDescent="0.25">
      <c r="A6775" s="508"/>
      <c r="B6775" s="508"/>
      <c r="C6775" s="508"/>
      <c r="D6775" s="444" t="s">
        <v>6778</v>
      </c>
      <c r="E6775" s="508"/>
      <c r="F6775" s="508"/>
    </row>
    <row r="6776" spans="1:6" x14ac:dyDescent="0.25">
      <c r="A6776" s="508"/>
      <c r="B6776" s="508"/>
      <c r="C6776" s="508"/>
      <c r="D6776" s="444" t="s">
        <v>6778</v>
      </c>
      <c r="E6776" s="508"/>
      <c r="F6776" s="508"/>
    </row>
    <row r="6777" spans="1:6" x14ac:dyDescent="0.25">
      <c r="A6777" s="508"/>
      <c r="B6777" s="508"/>
      <c r="C6777" s="508"/>
      <c r="D6777" s="444" t="s">
        <v>6778</v>
      </c>
      <c r="E6777" s="508"/>
      <c r="F6777" s="508"/>
    </row>
    <row r="6778" spans="1:6" x14ac:dyDescent="0.25">
      <c r="A6778" s="508"/>
      <c r="B6778" s="508"/>
      <c r="C6778" s="508"/>
      <c r="D6778" s="444" t="s">
        <v>6778</v>
      </c>
      <c r="E6778" s="508"/>
      <c r="F6778" s="508"/>
    </row>
    <row r="6779" spans="1:6" x14ac:dyDescent="0.25">
      <c r="A6779" s="508"/>
      <c r="B6779" s="508"/>
      <c r="C6779" s="508"/>
      <c r="D6779" s="444" t="s">
        <v>6778</v>
      </c>
      <c r="E6779" s="508"/>
      <c r="F6779" s="508"/>
    </row>
    <row r="6780" spans="1:6" x14ac:dyDescent="0.25">
      <c r="A6780" s="508"/>
      <c r="B6780" s="508"/>
      <c r="C6780" s="508"/>
      <c r="D6780" s="444" t="s">
        <v>6778</v>
      </c>
      <c r="E6780" s="508"/>
      <c r="F6780" s="508"/>
    </row>
    <row r="6781" spans="1:6" x14ac:dyDescent="0.25">
      <c r="A6781" s="508"/>
      <c r="B6781" s="508"/>
      <c r="C6781" s="508"/>
      <c r="D6781" s="444" t="s">
        <v>6778</v>
      </c>
      <c r="E6781" s="508"/>
      <c r="F6781" s="508"/>
    </row>
    <row r="6782" spans="1:6" x14ac:dyDescent="0.25">
      <c r="A6782" s="508"/>
      <c r="B6782" s="508"/>
      <c r="C6782" s="508"/>
      <c r="D6782" s="444" t="s">
        <v>6778</v>
      </c>
      <c r="E6782" s="508"/>
      <c r="F6782" s="508"/>
    </row>
    <row r="6783" spans="1:6" x14ac:dyDescent="0.25">
      <c r="A6783" s="508"/>
      <c r="B6783" s="508"/>
      <c r="C6783" s="508"/>
      <c r="D6783" s="444" t="s">
        <v>6778</v>
      </c>
      <c r="E6783" s="508"/>
      <c r="F6783" s="508"/>
    </row>
    <row r="6784" spans="1:6" x14ac:dyDescent="0.25">
      <c r="A6784" s="508"/>
      <c r="B6784" s="508"/>
      <c r="C6784" s="508"/>
      <c r="D6784" s="444" t="s">
        <v>6778</v>
      </c>
      <c r="E6784" s="508"/>
      <c r="F6784" s="508"/>
    </row>
    <row r="6785" spans="1:6" x14ac:dyDescent="0.25">
      <c r="A6785" s="508"/>
      <c r="B6785" s="508"/>
      <c r="C6785" s="508"/>
      <c r="D6785" s="444" t="s">
        <v>6778</v>
      </c>
      <c r="E6785" s="508"/>
      <c r="F6785" s="508"/>
    </row>
    <row r="6786" spans="1:6" x14ac:dyDescent="0.25">
      <c r="A6786" s="508"/>
      <c r="B6786" s="508"/>
      <c r="C6786" s="508"/>
      <c r="D6786" s="444" t="s">
        <v>6778</v>
      </c>
      <c r="E6786" s="508"/>
      <c r="F6786" s="508"/>
    </row>
    <row r="6787" spans="1:6" x14ac:dyDescent="0.25">
      <c r="A6787" s="508"/>
      <c r="B6787" s="508"/>
      <c r="C6787" s="508"/>
      <c r="D6787" s="444" t="s">
        <v>6778</v>
      </c>
      <c r="E6787" s="508"/>
      <c r="F6787" s="508"/>
    </row>
    <row r="6788" spans="1:6" x14ac:dyDescent="0.25">
      <c r="A6788" s="508"/>
      <c r="B6788" s="508"/>
      <c r="C6788" s="508"/>
      <c r="D6788" s="444" t="s">
        <v>6778</v>
      </c>
      <c r="E6788" s="508"/>
      <c r="F6788" s="508"/>
    </row>
    <row r="6789" spans="1:6" x14ac:dyDescent="0.25">
      <c r="A6789" s="508"/>
      <c r="B6789" s="508"/>
      <c r="C6789" s="508"/>
      <c r="D6789" s="444" t="s">
        <v>6778</v>
      </c>
      <c r="E6789" s="508"/>
      <c r="F6789" s="508"/>
    </row>
    <row r="6790" spans="1:6" x14ac:dyDescent="0.25">
      <c r="A6790" s="508"/>
      <c r="B6790" s="508"/>
      <c r="C6790" s="508"/>
      <c r="D6790" s="444" t="s">
        <v>6778</v>
      </c>
      <c r="E6790" s="508"/>
      <c r="F6790" s="508"/>
    </row>
    <row r="6791" spans="1:6" x14ac:dyDescent="0.25">
      <c r="A6791" s="508"/>
      <c r="B6791" s="508"/>
      <c r="C6791" s="508"/>
      <c r="D6791" s="444" t="s">
        <v>6778</v>
      </c>
      <c r="E6791" s="508"/>
      <c r="F6791" s="508"/>
    </row>
    <row r="6792" spans="1:6" x14ac:dyDescent="0.25">
      <c r="A6792" s="508"/>
      <c r="B6792" s="508"/>
      <c r="C6792" s="508"/>
      <c r="D6792" s="444" t="s">
        <v>6778</v>
      </c>
      <c r="E6792" s="508"/>
      <c r="F6792" s="508"/>
    </row>
    <row r="6793" spans="1:6" x14ac:dyDescent="0.25">
      <c r="A6793" s="508"/>
      <c r="B6793" s="508"/>
      <c r="C6793" s="508"/>
      <c r="D6793" s="444" t="s">
        <v>6778</v>
      </c>
      <c r="E6793" s="508"/>
      <c r="F6793" s="508"/>
    </row>
    <row r="6794" spans="1:6" x14ac:dyDescent="0.25">
      <c r="A6794" s="508"/>
      <c r="B6794" s="508"/>
      <c r="C6794" s="508"/>
      <c r="D6794" s="444" t="s">
        <v>6778</v>
      </c>
      <c r="E6794" s="508"/>
      <c r="F6794" s="508"/>
    </row>
    <row r="6795" spans="1:6" x14ac:dyDescent="0.25">
      <c r="A6795" s="508"/>
      <c r="B6795" s="508"/>
      <c r="C6795" s="508"/>
      <c r="D6795" s="444" t="s">
        <v>6778</v>
      </c>
      <c r="E6795" s="508"/>
      <c r="F6795" s="508"/>
    </row>
    <row r="6796" spans="1:6" x14ac:dyDescent="0.25">
      <c r="A6796" s="508"/>
      <c r="B6796" s="508"/>
      <c r="C6796" s="508"/>
      <c r="D6796" s="444" t="s">
        <v>6778</v>
      </c>
      <c r="E6796" s="508"/>
      <c r="F6796" s="508"/>
    </row>
    <row r="6797" spans="1:6" x14ac:dyDescent="0.25">
      <c r="A6797" s="508"/>
      <c r="B6797" s="508"/>
      <c r="C6797" s="508"/>
      <c r="D6797" s="444" t="s">
        <v>6778</v>
      </c>
      <c r="E6797" s="508"/>
      <c r="F6797" s="508"/>
    </row>
    <row r="6798" spans="1:6" x14ac:dyDescent="0.25">
      <c r="A6798" s="508"/>
      <c r="B6798" s="508"/>
      <c r="C6798" s="508"/>
      <c r="D6798" s="444" t="s">
        <v>6778</v>
      </c>
      <c r="E6798" s="508"/>
      <c r="F6798" s="508"/>
    </row>
    <row r="6799" spans="1:6" x14ac:dyDescent="0.25">
      <c r="A6799" s="508"/>
      <c r="B6799" s="508"/>
      <c r="C6799" s="508"/>
      <c r="D6799" s="444" t="s">
        <v>6778</v>
      </c>
      <c r="E6799" s="508"/>
      <c r="F6799" s="508"/>
    </row>
    <row r="6800" spans="1:6" x14ac:dyDescent="0.25">
      <c r="A6800" s="508"/>
      <c r="B6800" s="508"/>
      <c r="C6800" s="508"/>
      <c r="D6800" s="444" t="s">
        <v>6778</v>
      </c>
      <c r="E6800" s="508"/>
      <c r="F6800" s="508"/>
    </row>
    <row r="6801" spans="1:6" x14ac:dyDescent="0.25">
      <c r="A6801" s="508"/>
      <c r="B6801" s="508"/>
      <c r="C6801" s="508"/>
      <c r="D6801" s="444" t="s">
        <v>6778</v>
      </c>
      <c r="E6801" s="508"/>
      <c r="F6801" s="508"/>
    </row>
    <row r="6802" spans="1:6" x14ac:dyDescent="0.25">
      <c r="A6802" s="508"/>
      <c r="B6802" s="508"/>
      <c r="C6802" s="508"/>
      <c r="D6802" s="444" t="s">
        <v>6778</v>
      </c>
      <c r="E6802" s="508"/>
      <c r="F6802" s="508"/>
    </row>
    <row r="6803" spans="1:6" x14ac:dyDescent="0.25">
      <c r="A6803" s="508"/>
      <c r="B6803" s="508"/>
      <c r="C6803" s="508"/>
      <c r="D6803" s="444" t="s">
        <v>6778</v>
      </c>
      <c r="E6803" s="508"/>
      <c r="F6803" s="508"/>
    </row>
    <row r="6804" spans="1:6" x14ac:dyDescent="0.25">
      <c r="A6804" s="508"/>
      <c r="B6804" s="508"/>
      <c r="C6804" s="508"/>
      <c r="D6804" s="444" t="s">
        <v>6778</v>
      </c>
      <c r="E6804" s="508"/>
      <c r="F6804" s="508"/>
    </row>
    <row r="6805" spans="1:6" x14ac:dyDescent="0.25">
      <c r="A6805" s="508"/>
      <c r="B6805" s="508"/>
      <c r="C6805" s="508"/>
      <c r="D6805" s="444" t="s">
        <v>6778</v>
      </c>
      <c r="E6805" s="508"/>
      <c r="F6805" s="508"/>
    </row>
    <row r="6806" spans="1:6" x14ac:dyDescent="0.25">
      <c r="A6806" s="508"/>
      <c r="B6806" s="508"/>
      <c r="C6806" s="508"/>
      <c r="D6806" s="444" t="s">
        <v>6778</v>
      </c>
      <c r="E6806" s="508"/>
      <c r="F6806" s="508"/>
    </row>
    <row r="6807" spans="1:6" x14ac:dyDescent="0.25">
      <c r="A6807" s="508"/>
      <c r="B6807" s="508"/>
      <c r="C6807" s="508"/>
      <c r="D6807" s="444" t="s">
        <v>6778</v>
      </c>
      <c r="E6807" s="508"/>
      <c r="F6807" s="508"/>
    </row>
    <row r="6808" spans="1:6" x14ac:dyDescent="0.25">
      <c r="A6808" s="508"/>
      <c r="B6808" s="508"/>
      <c r="C6808" s="508"/>
      <c r="D6808" s="444" t="s">
        <v>6778</v>
      </c>
      <c r="E6808" s="508"/>
      <c r="F6808" s="508"/>
    </row>
    <row r="6809" spans="1:6" x14ac:dyDescent="0.25">
      <c r="A6809" s="508"/>
      <c r="B6809" s="508"/>
      <c r="C6809" s="508"/>
      <c r="D6809" s="444" t="s">
        <v>6778</v>
      </c>
      <c r="E6809" s="508"/>
      <c r="F6809" s="508"/>
    </row>
    <row r="6810" spans="1:6" x14ac:dyDescent="0.25">
      <c r="A6810" s="508"/>
      <c r="B6810" s="508"/>
      <c r="C6810" s="508"/>
      <c r="D6810" s="444" t="s">
        <v>6778</v>
      </c>
      <c r="E6810" s="508"/>
      <c r="F6810" s="508"/>
    </row>
    <row r="6811" spans="1:6" x14ac:dyDescent="0.25">
      <c r="A6811" s="508"/>
      <c r="B6811" s="508"/>
      <c r="C6811" s="508"/>
      <c r="D6811" s="444" t="s">
        <v>6778</v>
      </c>
      <c r="E6811" s="508"/>
      <c r="F6811" s="508"/>
    </row>
    <row r="6812" spans="1:6" x14ac:dyDescent="0.25">
      <c r="A6812" s="508"/>
      <c r="B6812" s="508"/>
      <c r="C6812" s="508"/>
      <c r="D6812" s="444" t="s">
        <v>6778</v>
      </c>
      <c r="E6812" s="508"/>
      <c r="F6812" s="508"/>
    </row>
    <row r="6813" spans="1:6" x14ac:dyDescent="0.25">
      <c r="A6813" s="508"/>
      <c r="B6813" s="508"/>
      <c r="C6813" s="508"/>
      <c r="D6813" s="444" t="s">
        <v>6778</v>
      </c>
      <c r="E6813" s="508"/>
      <c r="F6813" s="508"/>
    </row>
    <row r="6814" spans="1:6" x14ac:dyDescent="0.25">
      <c r="A6814" s="508"/>
      <c r="B6814" s="508"/>
      <c r="C6814" s="508"/>
      <c r="D6814" s="444" t="s">
        <v>6778</v>
      </c>
      <c r="E6814" s="508"/>
      <c r="F6814" s="508"/>
    </row>
    <row r="6815" spans="1:6" x14ac:dyDescent="0.25">
      <c r="A6815" s="508"/>
      <c r="B6815" s="508"/>
      <c r="C6815" s="508"/>
      <c r="D6815" s="444" t="s">
        <v>6778</v>
      </c>
      <c r="E6815" s="508"/>
      <c r="F6815" s="508"/>
    </row>
    <row r="6816" spans="1:6" x14ac:dyDescent="0.25">
      <c r="A6816" s="508"/>
      <c r="B6816" s="508"/>
      <c r="C6816" s="508"/>
      <c r="D6816" s="444" t="s">
        <v>6778</v>
      </c>
      <c r="E6816" s="508"/>
      <c r="F6816" s="508"/>
    </row>
    <row r="6817" spans="1:6" x14ac:dyDescent="0.25">
      <c r="A6817" s="508"/>
      <c r="B6817" s="508"/>
      <c r="C6817" s="508"/>
      <c r="D6817" s="444" t="s">
        <v>6778</v>
      </c>
      <c r="E6817" s="508"/>
      <c r="F6817" s="508"/>
    </row>
    <row r="6818" spans="1:6" x14ac:dyDescent="0.25">
      <c r="A6818" s="508"/>
      <c r="B6818" s="508"/>
      <c r="C6818" s="508"/>
      <c r="D6818" s="444" t="s">
        <v>6778</v>
      </c>
      <c r="E6818" s="508"/>
      <c r="F6818" s="508"/>
    </row>
    <row r="6819" spans="1:6" x14ac:dyDescent="0.25">
      <c r="A6819" s="508"/>
      <c r="B6819" s="508"/>
      <c r="C6819" s="508"/>
      <c r="D6819" s="444" t="s">
        <v>6778</v>
      </c>
      <c r="E6819" s="508"/>
      <c r="F6819" s="508"/>
    </row>
    <row r="6820" spans="1:6" x14ac:dyDescent="0.25">
      <c r="A6820" s="508"/>
      <c r="B6820" s="508"/>
      <c r="C6820" s="508"/>
      <c r="D6820" s="444" t="s">
        <v>6778</v>
      </c>
      <c r="E6820" s="508"/>
      <c r="F6820" s="508"/>
    </row>
    <row r="6821" spans="1:6" x14ac:dyDescent="0.25">
      <c r="A6821" s="508"/>
      <c r="B6821" s="508"/>
      <c r="C6821" s="508"/>
      <c r="D6821" s="444" t="s">
        <v>6778</v>
      </c>
      <c r="E6821" s="508"/>
      <c r="F6821" s="508"/>
    </row>
    <row r="6822" spans="1:6" x14ac:dyDescent="0.25">
      <c r="A6822" s="508"/>
      <c r="B6822" s="508"/>
      <c r="C6822" s="508"/>
      <c r="D6822" s="444" t="s">
        <v>6778</v>
      </c>
      <c r="E6822" s="508"/>
      <c r="F6822" s="508"/>
    </row>
    <row r="6823" spans="1:6" x14ac:dyDescent="0.25">
      <c r="A6823" s="508"/>
      <c r="B6823" s="508"/>
      <c r="C6823" s="508"/>
      <c r="D6823" s="444" t="s">
        <v>6778</v>
      </c>
      <c r="E6823" s="508"/>
      <c r="F6823" s="508"/>
    </row>
    <row r="6824" spans="1:6" x14ac:dyDescent="0.25">
      <c r="A6824" s="508"/>
      <c r="B6824" s="508"/>
      <c r="C6824" s="508"/>
      <c r="D6824" s="444" t="s">
        <v>6778</v>
      </c>
      <c r="E6824" s="508"/>
      <c r="F6824" s="508"/>
    </row>
    <row r="6825" spans="1:6" x14ac:dyDescent="0.25">
      <c r="A6825" s="508"/>
      <c r="B6825" s="508"/>
      <c r="C6825" s="508"/>
      <c r="D6825" s="444" t="s">
        <v>6778</v>
      </c>
      <c r="E6825" s="508"/>
      <c r="F6825" s="508"/>
    </row>
    <row r="6826" spans="1:6" x14ac:dyDescent="0.25">
      <c r="A6826" s="508"/>
      <c r="B6826" s="508"/>
      <c r="C6826" s="508"/>
      <c r="D6826" s="444" t="s">
        <v>6778</v>
      </c>
      <c r="E6826" s="508"/>
      <c r="F6826" s="508"/>
    </row>
    <row r="6827" spans="1:6" x14ac:dyDescent="0.25">
      <c r="A6827" s="508"/>
      <c r="B6827" s="508"/>
      <c r="C6827" s="508"/>
      <c r="D6827" s="444" t="s">
        <v>6778</v>
      </c>
      <c r="E6827" s="508"/>
      <c r="F6827" s="508"/>
    </row>
    <row r="6828" spans="1:6" x14ac:dyDescent="0.25">
      <c r="A6828" s="508"/>
      <c r="B6828" s="508"/>
      <c r="C6828" s="508"/>
      <c r="D6828" s="444" t="s">
        <v>6778</v>
      </c>
      <c r="E6828" s="508"/>
      <c r="F6828" s="508"/>
    </row>
    <row r="6829" spans="1:6" x14ac:dyDescent="0.25">
      <c r="A6829" s="508"/>
      <c r="B6829" s="508"/>
      <c r="C6829" s="508"/>
      <c r="D6829" s="444" t="s">
        <v>6778</v>
      </c>
      <c r="E6829" s="508"/>
      <c r="F6829" s="508"/>
    </row>
    <row r="6830" spans="1:6" x14ac:dyDescent="0.25">
      <c r="A6830" s="508"/>
      <c r="B6830" s="508"/>
      <c r="C6830" s="508"/>
      <c r="D6830" s="444" t="s">
        <v>6778</v>
      </c>
      <c r="E6830" s="508"/>
      <c r="F6830" s="508"/>
    </row>
    <row r="6831" spans="1:6" x14ac:dyDescent="0.25">
      <c r="A6831" s="508"/>
      <c r="B6831" s="508"/>
      <c r="C6831" s="508"/>
      <c r="D6831" s="444" t="s">
        <v>6778</v>
      </c>
      <c r="E6831" s="508"/>
      <c r="F6831" s="508"/>
    </row>
    <row r="6832" spans="1:6" x14ac:dyDescent="0.25">
      <c r="A6832" s="508"/>
      <c r="B6832" s="508"/>
      <c r="C6832" s="508"/>
      <c r="D6832" s="444" t="s">
        <v>6778</v>
      </c>
      <c r="E6832" s="508"/>
      <c r="F6832" s="508"/>
    </row>
    <row r="6833" spans="1:6" x14ac:dyDescent="0.25">
      <c r="A6833" s="508"/>
      <c r="B6833" s="508"/>
      <c r="C6833" s="508"/>
      <c r="D6833" s="444" t="s">
        <v>6778</v>
      </c>
      <c r="E6833" s="508"/>
      <c r="F6833" s="508"/>
    </row>
    <row r="6834" spans="1:6" x14ac:dyDescent="0.25">
      <c r="A6834" s="508"/>
      <c r="B6834" s="508"/>
      <c r="C6834" s="508"/>
      <c r="D6834" s="444" t="s">
        <v>6778</v>
      </c>
      <c r="E6834" s="508"/>
      <c r="F6834" s="508"/>
    </row>
    <row r="6835" spans="1:6" x14ac:dyDescent="0.25">
      <c r="A6835" s="508"/>
      <c r="B6835" s="508"/>
      <c r="C6835" s="508"/>
      <c r="D6835" s="444" t="s">
        <v>6778</v>
      </c>
      <c r="E6835" s="508"/>
      <c r="F6835" s="508"/>
    </row>
    <row r="6836" spans="1:6" x14ac:dyDescent="0.25">
      <c r="A6836" s="508"/>
      <c r="B6836" s="508"/>
      <c r="C6836" s="508"/>
      <c r="D6836" s="444" t="s">
        <v>6778</v>
      </c>
      <c r="E6836" s="508"/>
      <c r="F6836" s="508"/>
    </row>
    <row r="6837" spans="1:6" x14ac:dyDescent="0.25">
      <c r="A6837" s="508"/>
      <c r="B6837" s="508"/>
      <c r="C6837" s="508"/>
      <c r="D6837" s="444" t="s">
        <v>6778</v>
      </c>
      <c r="E6837" s="508"/>
      <c r="F6837" s="508"/>
    </row>
    <row r="6838" spans="1:6" x14ac:dyDescent="0.25">
      <c r="A6838" s="508"/>
      <c r="B6838" s="508"/>
      <c r="C6838" s="508"/>
      <c r="D6838" s="444" t="s">
        <v>6778</v>
      </c>
      <c r="E6838" s="508"/>
      <c r="F6838" s="508"/>
    </row>
    <row r="6839" spans="1:6" x14ac:dyDescent="0.25">
      <c r="A6839" s="508"/>
      <c r="B6839" s="508"/>
      <c r="C6839" s="508"/>
      <c r="D6839" s="444" t="s">
        <v>6778</v>
      </c>
      <c r="E6839" s="508"/>
      <c r="F6839" s="508"/>
    </row>
    <row r="6840" spans="1:6" x14ac:dyDescent="0.25">
      <c r="A6840" s="508"/>
      <c r="B6840" s="508"/>
      <c r="C6840" s="508"/>
      <c r="D6840" s="444" t="s">
        <v>6778</v>
      </c>
      <c r="E6840" s="508"/>
      <c r="F6840" s="508"/>
    </row>
    <row r="6841" spans="1:6" x14ac:dyDescent="0.25">
      <c r="A6841" s="508"/>
      <c r="B6841" s="508"/>
      <c r="C6841" s="508"/>
      <c r="D6841" s="444" t="s">
        <v>6778</v>
      </c>
      <c r="E6841" s="508"/>
      <c r="F6841" s="508"/>
    </row>
    <row r="6842" spans="1:6" x14ac:dyDescent="0.25">
      <c r="A6842" s="508"/>
      <c r="B6842" s="508"/>
      <c r="C6842" s="508"/>
      <c r="D6842" s="444" t="s">
        <v>6778</v>
      </c>
      <c r="E6842" s="508"/>
      <c r="F6842" s="508"/>
    </row>
    <row r="6843" spans="1:6" x14ac:dyDescent="0.25">
      <c r="A6843" s="508"/>
      <c r="B6843" s="508"/>
      <c r="C6843" s="508"/>
      <c r="D6843" s="444" t="s">
        <v>6778</v>
      </c>
      <c r="E6843" s="508"/>
      <c r="F6843" s="508"/>
    </row>
    <row r="6844" spans="1:6" x14ac:dyDescent="0.25">
      <c r="A6844" s="508"/>
      <c r="B6844" s="508"/>
      <c r="C6844" s="508"/>
      <c r="D6844" s="444" t="s">
        <v>6778</v>
      </c>
      <c r="E6844" s="508"/>
      <c r="F6844" s="508"/>
    </row>
    <row r="6845" spans="1:6" x14ac:dyDescent="0.25">
      <c r="A6845" s="508"/>
      <c r="B6845" s="508"/>
      <c r="C6845" s="508"/>
      <c r="D6845" s="444" t="s">
        <v>6778</v>
      </c>
      <c r="E6845" s="508"/>
      <c r="F6845" s="508"/>
    </row>
    <row r="6846" spans="1:6" x14ac:dyDescent="0.25">
      <c r="A6846" s="508"/>
      <c r="B6846" s="508"/>
      <c r="C6846" s="508"/>
      <c r="D6846" s="444" t="s">
        <v>6778</v>
      </c>
      <c r="E6846" s="508"/>
      <c r="F6846" s="508"/>
    </row>
    <row r="6847" spans="1:6" x14ac:dyDescent="0.25">
      <c r="A6847" s="508"/>
      <c r="B6847" s="508"/>
      <c r="C6847" s="508"/>
      <c r="D6847" s="444" t="s">
        <v>6778</v>
      </c>
      <c r="E6847" s="508"/>
      <c r="F6847" s="508"/>
    </row>
    <row r="6848" spans="1:6" x14ac:dyDescent="0.25">
      <c r="A6848" s="508"/>
      <c r="B6848" s="508"/>
      <c r="C6848" s="508"/>
      <c r="D6848" s="444" t="s">
        <v>6778</v>
      </c>
      <c r="E6848" s="508"/>
      <c r="F6848" s="508"/>
    </row>
    <row r="6849" spans="1:6" x14ac:dyDescent="0.25">
      <c r="A6849" s="508"/>
      <c r="B6849" s="508"/>
      <c r="C6849" s="508"/>
      <c r="D6849" s="444" t="s">
        <v>6778</v>
      </c>
      <c r="E6849" s="508"/>
      <c r="F6849" s="508"/>
    </row>
    <row r="6850" spans="1:6" x14ac:dyDescent="0.25">
      <c r="A6850" s="508"/>
      <c r="B6850" s="508"/>
      <c r="C6850" s="508"/>
      <c r="D6850" s="444" t="s">
        <v>6778</v>
      </c>
      <c r="E6850" s="508"/>
      <c r="F6850" s="508"/>
    </row>
    <row r="6851" spans="1:6" x14ac:dyDescent="0.25">
      <c r="A6851" s="508"/>
      <c r="B6851" s="508"/>
      <c r="C6851" s="508"/>
      <c r="D6851" s="444" t="s">
        <v>6778</v>
      </c>
      <c r="E6851" s="508"/>
      <c r="F6851" s="508"/>
    </row>
    <row r="6852" spans="1:6" x14ac:dyDescent="0.25">
      <c r="A6852" s="508"/>
      <c r="B6852" s="508"/>
      <c r="C6852" s="508"/>
      <c r="D6852" s="444" t="s">
        <v>6778</v>
      </c>
      <c r="E6852" s="508"/>
      <c r="F6852" s="508"/>
    </row>
    <row r="6853" spans="1:6" x14ac:dyDescent="0.25">
      <c r="A6853" s="508"/>
      <c r="B6853" s="508"/>
      <c r="C6853" s="508"/>
      <c r="D6853" s="444" t="s">
        <v>6778</v>
      </c>
      <c r="E6853" s="508"/>
      <c r="F6853" s="508"/>
    </row>
    <row r="6854" spans="1:6" x14ac:dyDescent="0.25">
      <c r="A6854" s="508"/>
      <c r="B6854" s="508"/>
      <c r="C6854" s="508"/>
      <c r="D6854" s="444" t="s">
        <v>6778</v>
      </c>
      <c r="E6854" s="508"/>
      <c r="F6854" s="508"/>
    </row>
    <row r="6855" spans="1:6" x14ac:dyDescent="0.25">
      <c r="A6855" s="508"/>
      <c r="B6855" s="508"/>
      <c r="C6855" s="508"/>
      <c r="D6855" s="444" t="s">
        <v>6778</v>
      </c>
      <c r="E6855" s="508"/>
      <c r="F6855" s="508"/>
    </row>
    <row r="6856" spans="1:6" x14ac:dyDescent="0.25">
      <c r="A6856" s="508"/>
      <c r="B6856" s="508"/>
      <c r="C6856" s="508"/>
      <c r="D6856" s="444" t="s">
        <v>6778</v>
      </c>
      <c r="E6856" s="508"/>
      <c r="F6856" s="508"/>
    </row>
    <row r="6857" spans="1:6" x14ac:dyDescent="0.25">
      <c r="A6857" s="508"/>
      <c r="B6857" s="508"/>
      <c r="C6857" s="508"/>
      <c r="D6857" s="444" t="s">
        <v>6778</v>
      </c>
      <c r="E6857" s="508"/>
      <c r="F6857" s="508"/>
    </row>
    <row r="6858" spans="1:6" x14ac:dyDescent="0.25">
      <c r="A6858" s="508"/>
      <c r="B6858" s="508"/>
      <c r="C6858" s="508"/>
      <c r="D6858" s="444" t="s">
        <v>6778</v>
      </c>
      <c r="E6858" s="508"/>
      <c r="F6858" s="508"/>
    </row>
    <row r="6859" spans="1:6" x14ac:dyDescent="0.25">
      <c r="A6859" s="508"/>
      <c r="B6859" s="508"/>
      <c r="C6859" s="508"/>
      <c r="D6859" s="444" t="s">
        <v>6778</v>
      </c>
      <c r="E6859" s="508"/>
      <c r="F6859" s="508"/>
    </row>
    <row r="6860" spans="1:6" x14ac:dyDescent="0.25">
      <c r="A6860" s="508"/>
      <c r="B6860" s="508"/>
      <c r="C6860" s="508"/>
      <c r="D6860" s="444" t="s">
        <v>6778</v>
      </c>
      <c r="E6860" s="508"/>
      <c r="F6860" s="508"/>
    </row>
    <row r="6861" spans="1:6" x14ac:dyDescent="0.25">
      <c r="A6861" s="508"/>
      <c r="B6861" s="508"/>
      <c r="C6861" s="508"/>
      <c r="D6861" s="444" t="s">
        <v>6778</v>
      </c>
      <c r="E6861" s="508"/>
      <c r="F6861" s="508"/>
    </row>
    <row r="6862" spans="1:6" x14ac:dyDescent="0.25">
      <c r="A6862" s="508"/>
      <c r="B6862" s="508"/>
      <c r="C6862" s="508"/>
      <c r="D6862" s="444" t="s">
        <v>6778</v>
      </c>
      <c r="E6862" s="508"/>
      <c r="F6862" s="508"/>
    </row>
    <row r="6863" spans="1:6" x14ac:dyDescent="0.25">
      <c r="A6863" s="508"/>
      <c r="B6863" s="508"/>
      <c r="C6863" s="508"/>
      <c r="D6863" s="444" t="s">
        <v>6778</v>
      </c>
      <c r="E6863" s="508"/>
      <c r="F6863" s="508"/>
    </row>
    <row r="6864" spans="1:6" x14ac:dyDescent="0.25">
      <c r="A6864" s="508"/>
      <c r="B6864" s="508"/>
      <c r="C6864" s="508"/>
      <c r="D6864" s="444" t="s">
        <v>6778</v>
      </c>
      <c r="E6864" s="508"/>
      <c r="F6864" s="508"/>
    </row>
    <row r="6865" spans="1:6" x14ac:dyDescent="0.25">
      <c r="A6865" s="508"/>
      <c r="B6865" s="508"/>
      <c r="C6865" s="508"/>
      <c r="D6865" s="444" t="s">
        <v>6778</v>
      </c>
      <c r="E6865" s="508"/>
      <c r="F6865" s="508"/>
    </row>
    <row r="6866" spans="1:6" x14ac:dyDescent="0.25">
      <c r="A6866" s="508"/>
      <c r="B6866" s="508"/>
      <c r="C6866" s="508"/>
      <c r="D6866" s="444" t="s">
        <v>6778</v>
      </c>
      <c r="E6866" s="508"/>
      <c r="F6866" s="508"/>
    </row>
    <row r="6867" spans="1:6" x14ac:dyDescent="0.25">
      <c r="A6867" s="508"/>
      <c r="B6867" s="508"/>
      <c r="C6867" s="508"/>
      <c r="D6867" s="444" t="s">
        <v>6778</v>
      </c>
      <c r="E6867" s="508"/>
      <c r="F6867" s="508"/>
    </row>
    <row r="6868" spans="1:6" x14ac:dyDescent="0.25">
      <c r="A6868" s="508"/>
      <c r="B6868" s="508"/>
      <c r="C6868" s="508"/>
      <c r="D6868" s="444" t="s">
        <v>6778</v>
      </c>
      <c r="E6868" s="508"/>
      <c r="F6868" s="508"/>
    </row>
    <row r="6869" spans="1:6" x14ac:dyDescent="0.25">
      <c r="A6869" s="508"/>
      <c r="B6869" s="508"/>
      <c r="C6869" s="508"/>
      <c r="D6869" s="444" t="s">
        <v>6778</v>
      </c>
      <c r="E6869" s="508"/>
      <c r="F6869" s="508"/>
    </row>
    <row r="6870" spans="1:6" x14ac:dyDescent="0.25">
      <c r="A6870" s="508"/>
      <c r="B6870" s="508"/>
      <c r="C6870" s="508"/>
      <c r="D6870" s="444" t="s">
        <v>6778</v>
      </c>
      <c r="E6870" s="508"/>
      <c r="F6870" s="508"/>
    </row>
    <row r="6871" spans="1:6" x14ac:dyDescent="0.25">
      <c r="A6871" s="508"/>
      <c r="B6871" s="508"/>
      <c r="C6871" s="508"/>
      <c r="D6871" s="444" t="s">
        <v>6778</v>
      </c>
      <c r="E6871" s="508"/>
      <c r="F6871" s="508"/>
    </row>
    <row r="6872" spans="1:6" x14ac:dyDescent="0.25">
      <c r="A6872" s="508"/>
      <c r="B6872" s="508"/>
      <c r="C6872" s="508"/>
      <c r="D6872" s="444" t="s">
        <v>6778</v>
      </c>
      <c r="E6872" s="508"/>
      <c r="F6872" s="508"/>
    </row>
    <row r="6873" spans="1:6" x14ac:dyDescent="0.25">
      <c r="A6873" s="508"/>
      <c r="B6873" s="508"/>
      <c r="C6873" s="508"/>
      <c r="D6873" s="444" t="s">
        <v>6778</v>
      </c>
      <c r="E6873" s="508"/>
      <c r="F6873" s="508"/>
    </row>
    <row r="6874" spans="1:6" x14ac:dyDescent="0.25">
      <c r="A6874" s="508"/>
      <c r="B6874" s="508"/>
      <c r="C6874" s="508"/>
      <c r="D6874" s="444" t="s">
        <v>6778</v>
      </c>
      <c r="E6874" s="508"/>
      <c r="F6874" s="508"/>
    </row>
    <row r="6875" spans="1:6" x14ac:dyDescent="0.25">
      <c r="A6875" s="508"/>
      <c r="B6875" s="508"/>
      <c r="C6875" s="508"/>
      <c r="D6875" s="444" t="s">
        <v>6778</v>
      </c>
      <c r="E6875" s="508"/>
      <c r="F6875" s="508"/>
    </row>
    <row r="6876" spans="1:6" x14ac:dyDescent="0.25">
      <c r="A6876" s="508"/>
      <c r="B6876" s="508"/>
      <c r="C6876" s="508"/>
      <c r="D6876" s="444" t="s">
        <v>6778</v>
      </c>
      <c r="E6876" s="508"/>
      <c r="F6876" s="508"/>
    </row>
    <row r="6877" spans="1:6" x14ac:dyDescent="0.25">
      <c r="A6877" s="508"/>
      <c r="B6877" s="508"/>
      <c r="C6877" s="508"/>
      <c r="D6877" s="444" t="s">
        <v>6778</v>
      </c>
      <c r="E6877" s="508"/>
      <c r="F6877" s="508"/>
    </row>
    <row r="6878" spans="1:6" x14ac:dyDescent="0.25">
      <c r="A6878" s="508"/>
      <c r="B6878" s="508"/>
      <c r="C6878" s="508"/>
      <c r="D6878" s="444" t="s">
        <v>6778</v>
      </c>
      <c r="E6878" s="508"/>
      <c r="F6878" s="508"/>
    </row>
    <row r="6879" spans="1:6" x14ac:dyDescent="0.25">
      <c r="A6879" s="508"/>
      <c r="B6879" s="508"/>
      <c r="C6879" s="508"/>
      <c r="D6879" s="444" t="s">
        <v>6778</v>
      </c>
      <c r="E6879" s="508"/>
      <c r="F6879" s="508"/>
    </row>
    <row r="6880" spans="1:6" x14ac:dyDescent="0.25">
      <c r="A6880" s="508"/>
      <c r="B6880" s="508"/>
      <c r="C6880" s="508"/>
      <c r="D6880" s="444" t="s">
        <v>6778</v>
      </c>
      <c r="E6880" s="508"/>
      <c r="F6880" s="508"/>
    </row>
    <row r="6881" spans="1:6" x14ac:dyDescent="0.25">
      <c r="A6881" s="508"/>
      <c r="B6881" s="508"/>
      <c r="C6881" s="508"/>
      <c r="D6881" s="444" t="s">
        <v>6778</v>
      </c>
      <c r="E6881" s="508"/>
      <c r="F6881" s="508"/>
    </row>
    <row r="6882" spans="1:6" x14ac:dyDescent="0.25">
      <c r="A6882" s="508"/>
      <c r="B6882" s="508"/>
      <c r="C6882" s="508"/>
      <c r="D6882" s="444" t="s">
        <v>6778</v>
      </c>
      <c r="E6882" s="508"/>
      <c r="F6882" s="508"/>
    </row>
    <row r="6883" spans="1:6" x14ac:dyDescent="0.25">
      <c r="A6883" s="508"/>
      <c r="B6883" s="508"/>
      <c r="C6883" s="508"/>
      <c r="D6883" s="444" t="s">
        <v>6778</v>
      </c>
      <c r="E6883" s="508"/>
      <c r="F6883" s="508"/>
    </row>
    <row r="6884" spans="1:6" x14ac:dyDescent="0.25">
      <c r="A6884" s="508"/>
      <c r="B6884" s="508"/>
      <c r="C6884" s="508"/>
      <c r="D6884" s="444" t="s">
        <v>6778</v>
      </c>
      <c r="E6884" s="508"/>
      <c r="F6884" s="508"/>
    </row>
    <row r="6885" spans="1:6" x14ac:dyDescent="0.25">
      <c r="A6885" s="508"/>
      <c r="B6885" s="508"/>
      <c r="C6885" s="508"/>
      <c r="D6885" s="444" t="s">
        <v>6778</v>
      </c>
      <c r="E6885" s="508"/>
      <c r="F6885" s="508"/>
    </row>
    <row r="6886" spans="1:6" x14ac:dyDescent="0.25">
      <c r="A6886" s="508"/>
      <c r="B6886" s="508"/>
      <c r="C6886" s="508"/>
      <c r="D6886" s="444" t="s">
        <v>6778</v>
      </c>
      <c r="E6886" s="508"/>
      <c r="F6886" s="508"/>
    </row>
    <row r="6887" spans="1:6" x14ac:dyDescent="0.25">
      <c r="A6887" s="508"/>
      <c r="B6887" s="508"/>
      <c r="C6887" s="508"/>
      <c r="D6887" s="444" t="s">
        <v>6778</v>
      </c>
      <c r="E6887" s="508"/>
      <c r="F6887" s="508"/>
    </row>
    <row r="6888" spans="1:6" x14ac:dyDescent="0.25">
      <c r="A6888" s="508"/>
      <c r="B6888" s="508"/>
      <c r="C6888" s="508"/>
      <c r="D6888" s="444" t="s">
        <v>6778</v>
      </c>
      <c r="E6888" s="508"/>
      <c r="F6888" s="508"/>
    </row>
    <row r="6889" spans="1:6" x14ac:dyDescent="0.25">
      <c r="A6889" s="508"/>
      <c r="B6889" s="508"/>
      <c r="C6889" s="508"/>
      <c r="D6889" s="444" t="s">
        <v>6778</v>
      </c>
      <c r="E6889" s="508"/>
      <c r="F6889" s="508"/>
    </row>
    <row r="6890" spans="1:6" x14ac:dyDescent="0.25">
      <c r="A6890" s="508"/>
      <c r="B6890" s="508"/>
      <c r="C6890" s="508"/>
      <c r="D6890" s="444" t="s">
        <v>6778</v>
      </c>
      <c r="E6890" s="508"/>
      <c r="F6890" s="508"/>
    </row>
    <row r="6891" spans="1:6" x14ac:dyDescent="0.25">
      <c r="A6891" s="508"/>
      <c r="B6891" s="508"/>
      <c r="C6891" s="508"/>
      <c r="D6891" s="444" t="s">
        <v>6778</v>
      </c>
      <c r="E6891" s="508"/>
      <c r="F6891" s="508"/>
    </row>
    <row r="6892" spans="1:6" x14ac:dyDescent="0.25">
      <c r="A6892" s="508"/>
      <c r="B6892" s="508"/>
      <c r="C6892" s="508"/>
      <c r="D6892" s="444" t="s">
        <v>6778</v>
      </c>
      <c r="E6892" s="508"/>
      <c r="F6892" s="508"/>
    </row>
    <row r="6893" spans="1:6" x14ac:dyDescent="0.25">
      <c r="A6893" s="508"/>
      <c r="B6893" s="508"/>
      <c r="C6893" s="508"/>
      <c r="D6893" s="444" t="s">
        <v>6778</v>
      </c>
      <c r="E6893" s="508"/>
      <c r="F6893" s="508"/>
    </row>
    <row r="6894" spans="1:6" x14ac:dyDescent="0.25">
      <c r="A6894" s="508"/>
      <c r="B6894" s="508"/>
      <c r="C6894" s="508"/>
      <c r="D6894" s="444" t="s">
        <v>6778</v>
      </c>
      <c r="E6894" s="508"/>
      <c r="F6894" s="508"/>
    </row>
    <row r="6895" spans="1:6" x14ac:dyDescent="0.25">
      <c r="A6895" s="508"/>
      <c r="B6895" s="508"/>
      <c r="C6895" s="508"/>
      <c r="D6895" s="444" t="s">
        <v>6778</v>
      </c>
      <c r="E6895" s="508"/>
      <c r="F6895" s="508"/>
    </row>
    <row r="6896" spans="1:6" x14ac:dyDescent="0.25">
      <c r="A6896" s="508"/>
      <c r="B6896" s="508"/>
      <c r="C6896" s="508"/>
      <c r="D6896" s="444" t="s">
        <v>6778</v>
      </c>
      <c r="E6896" s="508"/>
      <c r="F6896" s="508"/>
    </row>
    <row r="6897" spans="1:6" x14ac:dyDescent="0.25">
      <c r="A6897" s="508"/>
      <c r="B6897" s="508"/>
      <c r="C6897" s="508"/>
      <c r="D6897" s="444" t="s">
        <v>6778</v>
      </c>
      <c r="E6897" s="508"/>
      <c r="F6897" s="508"/>
    </row>
    <row r="6898" spans="1:6" x14ac:dyDescent="0.25">
      <c r="A6898" s="508"/>
      <c r="B6898" s="508"/>
      <c r="C6898" s="508"/>
      <c r="D6898" s="444" t="s">
        <v>6778</v>
      </c>
      <c r="E6898" s="508"/>
      <c r="F6898" s="508"/>
    </row>
    <row r="6899" spans="1:6" x14ac:dyDescent="0.25">
      <c r="A6899" s="508"/>
      <c r="B6899" s="508"/>
      <c r="C6899" s="508"/>
      <c r="D6899" s="444" t="s">
        <v>6778</v>
      </c>
      <c r="E6899" s="508"/>
      <c r="F6899" s="508"/>
    </row>
    <row r="6900" spans="1:6" x14ac:dyDescent="0.25">
      <c r="A6900" s="508"/>
      <c r="B6900" s="508"/>
      <c r="C6900" s="508"/>
      <c r="D6900" s="444" t="s">
        <v>6778</v>
      </c>
      <c r="E6900" s="508"/>
      <c r="F6900" s="508"/>
    </row>
    <row r="6901" spans="1:6" x14ac:dyDescent="0.25">
      <c r="A6901" s="508"/>
      <c r="B6901" s="508"/>
      <c r="C6901" s="508"/>
      <c r="D6901" s="444" t="s">
        <v>6778</v>
      </c>
      <c r="E6901" s="508"/>
      <c r="F6901" s="508"/>
    </row>
    <row r="6902" spans="1:6" x14ac:dyDescent="0.25">
      <c r="A6902" s="508"/>
      <c r="B6902" s="508"/>
      <c r="C6902" s="508"/>
      <c r="D6902" s="444" t="s">
        <v>6778</v>
      </c>
      <c r="E6902" s="508"/>
      <c r="F6902" s="508"/>
    </row>
    <row r="6903" spans="1:6" x14ac:dyDescent="0.25">
      <c r="A6903" s="508"/>
      <c r="B6903" s="508"/>
      <c r="C6903" s="508"/>
      <c r="D6903" s="444" t="s">
        <v>6778</v>
      </c>
      <c r="E6903" s="508"/>
      <c r="F6903" s="508"/>
    </row>
    <row r="6904" spans="1:6" x14ac:dyDescent="0.25">
      <c r="A6904" s="508"/>
      <c r="B6904" s="508"/>
      <c r="C6904" s="508"/>
      <c r="D6904" s="444" t="s">
        <v>6778</v>
      </c>
      <c r="E6904" s="508"/>
      <c r="F6904" s="508"/>
    </row>
    <row r="6905" spans="1:6" x14ac:dyDescent="0.25">
      <c r="A6905" s="508"/>
      <c r="B6905" s="508"/>
      <c r="C6905" s="508"/>
      <c r="D6905" s="444" t="s">
        <v>6778</v>
      </c>
      <c r="E6905" s="508"/>
      <c r="F6905" s="508"/>
    </row>
    <row r="6906" spans="1:6" x14ac:dyDescent="0.25">
      <c r="A6906" s="508"/>
      <c r="B6906" s="508"/>
      <c r="C6906" s="508"/>
      <c r="D6906" s="444" t="s">
        <v>6778</v>
      </c>
      <c r="E6906" s="508"/>
      <c r="F6906" s="508"/>
    </row>
    <row r="6907" spans="1:6" x14ac:dyDescent="0.25">
      <c r="A6907" s="508"/>
      <c r="B6907" s="508"/>
      <c r="C6907" s="508"/>
      <c r="D6907" s="444" t="s">
        <v>6778</v>
      </c>
      <c r="E6907" s="508"/>
      <c r="F6907" s="508"/>
    </row>
    <row r="6908" spans="1:6" x14ac:dyDescent="0.25">
      <c r="A6908" s="508"/>
      <c r="B6908" s="508"/>
      <c r="C6908" s="508"/>
      <c r="D6908" s="444" t="s">
        <v>6778</v>
      </c>
      <c r="E6908" s="508"/>
      <c r="F6908" s="508"/>
    </row>
    <row r="6909" spans="1:6" x14ac:dyDescent="0.25">
      <c r="A6909" s="508"/>
      <c r="B6909" s="508"/>
      <c r="C6909" s="508"/>
      <c r="D6909" s="444" t="s">
        <v>6778</v>
      </c>
      <c r="E6909" s="508"/>
      <c r="F6909" s="508"/>
    </row>
    <row r="6910" spans="1:6" x14ac:dyDescent="0.25">
      <c r="A6910" s="508"/>
      <c r="B6910" s="508"/>
      <c r="C6910" s="508"/>
      <c r="D6910" s="444" t="s">
        <v>6778</v>
      </c>
      <c r="E6910" s="508"/>
      <c r="F6910" s="508"/>
    </row>
    <row r="6911" spans="1:6" x14ac:dyDescent="0.25">
      <c r="A6911" s="508"/>
      <c r="B6911" s="508"/>
      <c r="C6911" s="508"/>
      <c r="D6911" s="444" t="s">
        <v>6778</v>
      </c>
      <c r="E6911" s="508"/>
      <c r="F6911" s="508"/>
    </row>
    <row r="6912" spans="1:6" x14ac:dyDescent="0.25">
      <c r="A6912" s="508"/>
      <c r="B6912" s="508"/>
      <c r="C6912" s="508"/>
      <c r="D6912" s="444" t="s">
        <v>6778</v>
      </c>
      <c r="E6912" s="508"/>
      <c r="F6912" s="508"/>
    </row>
    <row r="6913" spans="1:6" x14ac:dyDescent="0.25">
      <c r="A6913" s="508"/>
      <c r="B6913" s="508"/>
      <c r="C6913" s="508"/>
      <c r="D6913" s="444" t="s">
        <v>6778</v>
      </c>
      <c r="E6913" s="508"/>
      <c r="F6913" s="508"/>
    </row>
    <row r="6914" spans="1:6" x14ac:dyDescent="0.25">
      <c r="A6914" s="508"/>
      <c r="B6914" s="508"/>
      <c r="C6914" s="508"/>
      <c r="D6914" s="444" t="s">
        <v>6778</v>
      </c>
      <c r="E6914" s="508"/>
      <c r="F6914" s="508"/>
    </row>
    <row r="6915" spans="1:6" x14ac:dyDescent="0.25">
      <c r="A6915" s="508"/>
      <c r="B6915" s="508"/>
      <c r="C6915" s="508"/>
      <c r="D6915" s="444" t="s">
        <v>6778</v>
      </c>
      <c r="E6915" s="508"/>
      <c r="F6915" s="508"/>
    </row>
    <row r="6916" spans="1:6" x14ac:dyDescent="0.25">
      <c r="A6916" s="508"/>
      <c r="B6916" s="508"/>
      <c r="C6916" s="508"/>
      <c r="D6916" s="444" t="s">
        <v>6778</v>
      </c>
      <c r="E6916" s="508"/>
      <c r="F6916" s="508"/>
    </row>
    <row r="6917" spans="1:6" x14ac:dyDescent="0.25">
      <c r="A6917" s="508"/>
      <c r="B6917" s="508"/>
      <c r="C6917" s="508"/>
      <c r="D6917" s="444" t="s">
        <v>6778</v>
      </c>
      <c r="E6917" s="508"/>
      <c r="F6917" s="508"/>
    </row>
    <row r="6918" spans="1:6" x14ac:dyDescent="0.25">
      <c r="A6918" s="508"/>
      <c r="B6918" s="508"/>
      <c r="C6918" s="508"/>
      <c r="D6918" s="444" t="s">
        <v>6778</v>
      </c>
      <c r="E6918" s="508"/>
      <c r="F6918" s="508"/>
    </row>
    <row r="6919" spans="1:6" x14ac:dyDescent="0.25">
      <c r="A6919" s="508"/>
      <c r="B6919" s="508"/>
      <c r="C6919" s="508"/>
      <c r="D6919" s="444" t="s">
        <v>6778</v>
      </c>
      <c r="E6919" s="508"/>
      <c r="F6919" s="508"/>
    </row>
    <row r="6920" spans="1:6" x14ac:dyDescent="0.25">
      <c r="A6920" s="508"/>
      <c r="B6920" s="508"/>
      <c r="C6920" s="508"/>
      <c r="D6920" s="444" t="s">
        <v>6778</v>
      </c>
      <c r="E6920" s="508"/>
      <c r="F6920" s="508"/>
    </row>
    <row r="6921" spans="1:6" x14ac:dyDescent="0.25">
      <c r="A6921" s="508"/>
      <c r="B6921" s="508"/>
      <c r="C6921" s="508"/>
      <c r="D6921" s="444" t="s">
        <v>6778</v>
      </c>
      <c r="E6921" s="508"/>
      <c r="F6921" s="508"/>
    </row>
    <row r="6922" spans="1:6" x14ac:dyDescent="0.25">
      <c r="A6922" s="508"/>
      <c r="B6922" s="508"/>
      <c r="C6922" s="508"/>
      <c r="D6922" s="444" t="s">
        <v>6778</v>
      </c>
      <c r="E6922" s="508"/>
      <c r="F6922" s="508"/>
    </row>
    <row r="6923" spans="1:6" x14ac:dyDescent="0.25">
      <c r="A6923" s="508"/>
      <c r="B6923" s="508"/>
      <c r="C6923" s="508"/>
      <c r="D6923" s="444" t="s">
        <v>6778</v>
      </c>
      <c r="E6923" s="508"/>
      <c r="F6923" s="508"/>
    </row>
    <row r="6924" spans="1:6" x14ac:dyDescent="0.25">
      <c r="A6924" s="508"/>
      <c r="B6924" s="508"/>
      <c r="C6924" s="508"/>
      <c r="D6924" s="444" t="s">
        <v>6778</v>
      </c>
      <c r="E6924" s="508"/>
      <c r="F6924" s="508"/>
    </row>
    <row r="6925" spans="1:6" x14ac:dyDescent="0.25">
      <c r="A6925" s="508"/>
      <c r="B6925" s="508"/>
      <c r="C6925" s="508"/>
      <c r="D6925" s="444" t="s">
        <v>6778</v>
      </c>
      <c r="E6925" s="508"/>
      <c r="F6925" s="508"/>
    </row>
    <row r="6926" spans="1:6" x14ac:dyDescent="0.25">
      <c r="A6926" s="508"/>
      <c r="B6926" s="508"/>
      <c r="C6926" s="508"/>
      <c r="D6926" s="444" t="s">
        <v>6778</v>
      </c>
      <c r="E6926" s="508"/>
      <c r="F6926" s="508"/>
    </row>
    <row r="6927" spans="1:6" x14ac:dyDescent="0.25">
      <c r="A6927" s="508"/>
      <c r="B6927" s="508"/>
      <c r="C6927" s="508"/>
      <c r="D6927" s="444" t="s">
        <v>6778</v>
      </c>
      <c r="E6927" s="508"/>
      <c r="F6927" s="508"/>
    </row>
    <row r="6928" spans="1:6" x14ac:dyDescent="0.25">
      <c r="A6928" s="508"/>
      <c r="B6928" s="508"/>
      <c r="C6928" s="508"/>
      <c r="D6928" s="444" t="s">
        <v>6778</v>
      </c>
      <c r="E6928" s="508"/>
      <c r="F6928" s="508"/>
    </row>
    <row r="6929" spans="1:6" x14ac:dyDescent="0.25">
      <c r="A6929" s="508"/>
      <c r="B6929" s="508"/>
      <c r="C6929" s="508"/>
      <c r="D6929" s="444" t="s">
        <v>6778</v>
      </c>
      <c r="E6929" s="508"/>
      <c r="F6929" s="508"/>
    </row>
    <row r="6930" spans="1:6" x14ac:dyDescent="0.25">
      <c r="A6930" s="508"/>
      <c r="B6930" s="508"/>
      <c r="C6930" s="508"/>
      <c r="D6930" s="444" t="s">
        <v>6778</v>
      </c>
      <c r="E6930" s="508"/>
      <c r="F6930" s="508"/>
    </row>
    <row r="6931" spans="1:6" x14ac:dyDescent="0.25">
      <c r="A6931" s="508"/>
      <c r="B6931" s="508"/>
      <c r="C6931" s="508"/>
      <c r="D6931" s="444" t="s">
        <v>6778</v>
      </c>
      <c r="E6931" s="508"/>
      <c r="F6931" s="508"/>
    </row>
    <row r="6932" spans="1:6" x14ac:dyDescent="0.25">
      <c r="A6932" s="508"/>
      <c r="B6932" s="508"/>
      <c r="C6932" s="508"/>
      <c r="D6932" s="444" t="s">
        <v>6778</v>
      </c>
      <c r="E6932" s="508"/>
      <c r="F6932" s="508"/>
    </row>
    <row r="6933" spans="1:6" x14ac:dyDescent="0.25">
      <c r="A6933" s="508"/>
      <c r="B6933" s="508"/>
      <c r="C6933" s="508"/>
      <c r="D6933" s="444" t="s">
        <v>6778</v>
      </c>
      <c r="E6933" s="508"/>
      <c r="F6933" s="508"/>
    </row>
    <row r="6934" spans="1:6" x14ac:dyDescent="0.25">
      <c r="A6934" s="508"/>
      <c r="B6934" s="508"/>
      <c r="C6934" s="508"/>
      <c r="D6934" s="444" t="s">
        <v>6778</v>
      </c>
      <c r="E6934" s="508"/>
      <c r="F6934" s="508"/>
    </row>
    <row r="6935" spans="1:6" x14ac:dyDescent="0.25">
      <c r="A6935" s="508"/>
      <c r="B6935" s="508"/>
      <c r="C6935" s="508"/>
      <c r="D6935" s="444" t="s">
        <v>6778</v>
      </c>
      <c r="E6935" s="508"/>
      <c r="F6935" s="508"/>
    </row>
    <row r="6936" spans="1:6" x14ac:dyDescent="0.25">
      <c r="A6936" s="508"/>
      <c r="B6936" s="508"/>
      <c r="C6936" s="508"/>
      <c r="D6936" s="444" t="s">
        <v>6778</v>
      </c>
      <c r="E6936" s="508"/>
      <c r="F6936" s="508"/>
    </row>
    <row r="6937" spans="1:6" x14ac:dyDescent="0.25">
      <c r="A6937" s="508"/>
      <c r="B6937" s="508"/>
      <c r="C6937" s="508"/>
      <c r="D6937" s="444" t="s">
        <v>6778</v>
      </c>
      <c r="E6937" s="508"/>
      <c r="F6937" s="508"/>
    </row>
    <row r="6938" spans="1:6" x14ac:dyDescent="0.25">
      <c r="A6938" s="508"/>
      <c r="B6938" s="508"/>
      <c r="C6938" s="508"/>
      <c r="D6938" s="444" t="s">
        <v>6778</v>
      </c>
      <c r="E6938" s="508"/>
      <c r="F6938" s="508"/>
    </row>
    <row r="6939" spans="1:6" x14ac:dyDescent="0.25">
      <c r="A6939" s="508"/>
      <c r="B6939" s="508"/>
      <c r="C6939" s="508"/>
      <c r="D6939" s="444" t="s">
        <v>6778</v>
      </c>
      <c r="E6939" s="508"/>
      <c r="F6939" s="508"/>
    </row>
    <row r="6940" spans="1:6" x14ac:dyDescent="0.25">
      <c r="A6940" s="508"/>
      <c r="B6940" s="508"/>
      <c r="C6940" s="508"/>
      <c r="D6940" s="444" t="s">
        <v>6778</v>
      </c>
      <c r="E6940" s="508"/>
      <c r="F6940" s="508"/>
    </row>
    <row r="6941" spans="1:6" x14ac:dyDescent="0.25">
      <c r="A6941" s="508"/>
      <c r="B6941" s="508"/>
      <c r="C6941" s="508"/>
      <c r="D6941" s="444" t="s">
        <v>6778</v>
      </c>
      <c r="E6941" s="508"/>
      <c r="F6941" s="508"/>
    </row>
    <row r="6942" spans="1:6" x14ac:dyDescent="0.25">
      <c r="A6942" s="508"/>
      <c r="B6942" s="508"/>
      <c r="C6942" s="508"/>
      <c r="D6942" s="444" t="s">
        <v>6778</v>
      </c>
      <c r="E6942" s="508"/>
      <c r="F6942" s="508"/>
    </row>
    <row r="6943" spans="1:6" x14ac:dyDescent="0.25">
      <c r="A6943" s="508"/>
      <c r="B6943" s="508"/>
      <c r="C6943" s="508"/>
      <c r="D6943" s="444" t="s">
        <v>6778</v>
      </c>
      <c r="E6943" s="508"/>
      <c r="F6943" s="508"/>
    </row>
    <row r="6944" spans="1:6" x14ac:dyDescent="0.25">
      <c r="A6944" s="508"/>
      <c r="B6944" s="508"/>
      <c r="C6944" s="508"/>
      <c r="D6944" s="444" t="s">
        <v>6778</v>
      </c>
      <c r="E6944" s="508"/>
      <c r="F6944" s="508"/>
    </row>
    <row r="6945" spans="1:6" x14ac:dyDescent="0.25">
      <c r="A6945" s="508"/>
      <c r="B6945" s="508"/>
      <c r="C6945" s="508"/>
      <c r="D6945" s="444" t="s">
        <v>6778</v>
      </c>
      <c r="E6945" s="508"/>
      <c r="F6945" s="508"/>
    </row>
    <row r="6946" spans="1:6" x14ac:dyDescent="0.25">
      <c r="A6946" s="508"/>
      <c r="B6946" s="508"/>
      <c r="C6946" s="508"/>
      <c r="D6946" s="444" t="s">
        <v>6778</v>
      </c>
      <c r="E6946" s="508"/>
      <c r="F6946" s="508"/>
    </row>
    <row r="6947" spans="1:6" x14ac:dyDescent="0.25">
      <c r="A6947" s="508"/>
      <c r="B6947" s="508"/>
      <c r="C6947" s="508"/>
      <c r="D6947" s="444" t="s">
        <v>6778</v>
      </c>
      <c r="E6947" s="508"/>
      <c r="F6947" s="508"/>
    </row>
    <row r="6948" spans="1:6" x14ac:dyDescent="0.25">
      <c r="A6948" s="508"/>
      <c r="B6948" s="508"/>
      <c r="C6948" s="508"/>
      <c r="D6948" s="444" t="s">
        <v>6778</v>
      </c>
      <c r="E6948" s="508"/>
      <c r="F6948" s="508"/>
    </row>
    <row r="6949" spans="1:6" x14ac:dyDescent="0.25">
      <c r="A6949" s="508"/>
      <c r="B6949" s="508"/>
      <c r="C6949" s="508"/>
      <c r="D6949" s="444" t="s">
        <v>6778</v>
      </c>
      <c r="E6949" s="508"/>
      <c r="F6949" s="508"/>
    </row>
    <row r="6950" spans="1:6" x14ac:dyDescent="0.25">
      <c r="A6950" s="508"/>
      <c r="B6950" s="508"/>
      <c r="C6950" s="508"/>
      <c r="D6950" s="444" t="s">
        <v>6778</v>
      </c>
      <c r="E6950" s="508"/>
      <c r="F6950" s="508"/>
    </row>
    <row r="6951" spans="1:6" x14ac:dyDescent="0.25">
      <c r="A6951" s="508"/>
      <c r="B6951" s="508"/>
      <c r="C6951" s="508"/>
      <c r="D6951" s="444" t="s">
        <v>6778</v>
      </c>
      <c r="E6951" s="508"/>
      <c r="F6951" s="508"/>
    </row>
    <row r="6952" spans="1:6" x14ac:dyDescent="0.25">
      <c r="A6952" s="508"/>
      <c r="B6952" s="508"/>
      <c r="C6952" s="508"/>
      <c r="D6952" s="444" t="s">
        <v>6778</v>
      </c>
      <c r="E6952" s="508"/>
      <c r="F6952" s="508"/>
    </row>
    <row r="6953" spans="1:6" x14ac:dyDescent="0.25">
      <c r="A6953" s="508"/>
      <c r="B6953" s="508"/>
      <c r="C6953" s="508"/>
      <c r="D6953" s="444" t="s">
        <v>6778</v>
      </c>
      <c r="E6953" s="508"/>
      <c r="F6953" s="508"/>
    </row>
    <row r="6954" spans="1:6" x14ac:dyDescent="0.25">
      <c r="A6954" s="508"/>
      <c r="B6954" s="508"/>
      <c r="C6954" s="508"/>
      <c r="D6954" s="444" t="s">
        <v>6778</v>
      </c>
      <c r="E6954" s="508"/>
      <c r="F6954" s="508"/>
    </row>
    <row r="6955" spans="1:6" x14ac:dyDescent="0.25">
      <c r="A6955" s="508"/>
      <c r="B6955" s="508"/>
      <c r="C6955" s="508"/>
      <c r="D6955" s="444" t="s">
        <v>6778</v>
      </c>
      <c r="E6955" s="508"/>
      <c r="F6955" s="508"/>
    </row>
    <row r="6956" spans="1:6" x14ac:dyDescent="0.25">
      <c r="A6956" s="508"/>
      <c r="B6956" s="508"/>
      <c r="C6956" s="508"/>
      <c r="D6956" s="444" t="s">
        <v>6778</v>
      </c>
      <c r="E6956" s="508"/>
      <c r="F6956" s="508"/>
    </row>
    <row r="6957" spans="1:6" x14ac:dyDescent="0.25">
      <c r="A6957" s="508"/>
      <c r="B6957" s="508"/>
      <c r="C6957" s="508"/>
      <c r="D6957" s="444" t="s">
        <v>6778</v>
      </c>
      <c r="E6957" s="508"/>
      <c r="F6957" s="508"/>
    </row>
    <row r="6958" spans="1:6" x14ac:dyDescent="0.25">
      <c r="A6958" s="508"/>
      <c r="B6958" s="508"/>
      <c r="C6958" s="508"/>
      <c r="D6958" s="444" t="s">
        <v>6778</v>
      </c>
      <c r="E6958" s="508"/>
      <c r="F6958" s="508"/>
    </row>
    <row r="6959" spans="1:6" x14ac:dyDescent="0.25">
      <c r="A6959" s="508"/>
      <c r="B6959" s="508"/>
      <c r="C6959" s="508"/>
      <c r="D6959" s="444" t="s">
        <v>6778</v>
      </c>
      <c r="E6959" s="508"/>
      <c r="F6959" s="508"/>
    </row>
    <row r="6960" spans="1:6" x14ac:dyDescent="0.25">
      <c r="A6960" s="508"/>
      <c r="B6960" s="508"/>
      <c r="C6960" s="508"/>
      <c r="D6960" s="444" t="s">
        <v>6778</v>
      </c>
      <c r="E6960" s="508"/>
      <c r="F6960" s="508"/>
    </row>
    <row r="6961" spans="1:6" x14ac:dyDescent="0.25">
      <c r="A6961" s="508"/>
      <c r="B6961" s="508"/>
      <c r="C6961" s="508"/>
      <c r="D6961" s="444" t="s">
        <v>6778</v>
      </c>
      <c r="E6961" s="508"/>
      <c r="F6961" s="508"/>
    </row>
    <row r="6962" spans="1:6" x14ac:dyDescent="0.25">
      <c r="A6962" s="508"/>
      <c r="B6962" s="508"/>
      <c r="C6962" s="508"/>
      <c r="D6962" s="444" t="s">
        <v>6778</v>
      </c>
      <c r="E6962" s="508"/>
      <c r="F6962" s="508"/>
    </row>
    <row r="6963" spans="1:6" x14ac:dyDescent="0.25">
      <c r="A6963" s="508"/>
      <c r="B6963" s="508"/>
      <c r="C6963" s="508"/>
      <c r="D6963" s="444" t="s">
        <v>6778</v>
      </c>
      <c r="E6963" s="508"/>
      <c r="F6963" s="508"/>
    </row>
    <row r="6964" spans="1:6" x14ac:dyDescent="0.25">
      <c r="A6964" s="508"/>
      <c r="B6964" s="508"/>
      <c r="C6964" s="508"/>
      <c r="D6964" s="444" t="s">
        <v>6778</v>
      </c>
      <c r="E6964" s="508"/>
      <c r="F6964" s="508"/>
    </row>
    <row r="6965" spans="1:6" x14ac:dyDescent="0.25">
      <c r="A6965" s="508"/>
      <c r="B6965" s="508"/>
      <c r="C6965" s="508"/>
      <c r="D6965" s="444" t="s">
        <v>6778</v>
      </c>
      <c r="E6965" s="508"/>
      <c r="F6965" s="508"/>
    </row>
    <row r="6966" spans="1:6" x14ac:dyDescent="0.25">
      <c r="A6966" s="508"/>
      <c r="B6966" s="508"/>
      <c r="C6966" s="508"/>
      <c r="D6966" s="444" t="s">
        <v>6778</v>
      </c>
      <c r="E6966" s="508"/>
      <c r="F6966" s="508"/>
    </row>
    <row r="6967" spans="1:6" x14ac:dyDescent="0.25">
      <c r="A6967" s="508"/>
      <c r="B6967" s="508"/>
      <c r="C6967" s="508"/>
      <c r="D6967" s="444" t="s">
        <v>6778</v>
      </c>
      <c r="E6967" s="508"/>
      <c r="F6967" s="508"/>
    </row>
    <row r="6968" spans="1:6" x14ac:dyDescent="0.25">
      <c r="A6968" s="508"/>
      <c r="B6968" s="508"/>
      <c r="C6968" s="508"/>
      <c r="D6968" s="444" t="s">
        <v>6778</v>
      </c>
      <c r="E6968" s="508"/>
      <c r="F6968" s="508"/>
    </row>
    <row r="6969" spans="1:6" x14ac:dyDescent="0.25">
      <c r="A6969" s="508"/>
      <c r="B6969" s="508"/>
      <c r="C6969" s="508"/>
      <c r="D6969" s="444" t="s">
        <v>6778</v>
      </c>
      <c r="E6969" s="508"/>
      <c r="F6969" s="508"/>
    </row>
    <row r="6970" spans="1:6" x14ac:dyDescent="0.25">
      <c r="A6970" s="508"/>
      <c r="B6970" s="508"/>
      <c r="C6970" s="508"/>
      <c r="D6970" s="444" t="s">
        <v>6778</v>
      </c>
      <c r="E6970" s="508"/>
      <c r="F6970" s="508"/>
    </row>
    <row r="6971" spans="1:6" x14ac:dyDescent="0.25">
      <c r="A6971" s="508"/>
      <c r="B6971" s="508"/>
      <c r="C6971" s="508"/>
      <c r="D6971" s="444" t="s">
        <v>6778</v>
      </c>
      <c r="E6971" s="508"/>
      <c r="F6971" s="508"/>
    </row>
    <row r="6972" spans="1:6" x14ac:dyDescent="0.25">
      <c r="A6972" s="508"/>
      <c r="B6972" s="508"/>
      <c r="C6972" s="508"/>
      <c r="D6972" s="444" t="s">
        <v>6778</v>
      </c>
      <c r="E6972" s="508"/>
      <c r="F6972" s="508"/>
    </row>
    <row r="6973" spans="1:6" x14ac:dyDescent="0.25">
      <c r="A6973" s="508"/>
      <c r="B6973" s="508"/>
      <c r="C6973" s="508"/>
      <c r="D6973" s="444" t="s">
        <v>6778</v>
      </c>
      <c r="E6973" s="508"/>
      <c r="F6973" s="508"/>
    </row>
    <row r="6974" spans="1:6" x14ac:dyDescent="0.25">
      <c r="A6974" s="508"/>
      <c r="B6974" s="508"/>
      <c r="C6974" s="508"/>
      <c r="D6974" s="444" t="s">
        <v>6778</v>
      </c>
      <c r="E6974" s="508"/>
      <c r="F6974" s="508"/>
    </row>
    <row r="6975" spans="1:6" x14ac:dyDescent="0.25">
      <c r="A6975" s="508"/>
      <c r="B6975" s="508"/>
      <c r="C6975" s="508"/>
      <c r="D6975" s="444" t="s">
        <v>6778</v>
      </c>
      <c r="E6975" s="508"/>
      <c r="F6975" s="508"/>
    </row>
    <row r="6976" spans="1:6" x14ac:dyDescent="0.25">
      <c r="A6976" s="508"/>
      <c r="B6976" s="508"/>
      <c r="C6976" s="508"/>
      <c r="D6976" s="444" t="s">
        <v>6778</v>
      </c>
      <c r="E6976" s="508"/>
      <c r="F6976" s="508"/>
    </row>
    <row r="6977" spans="1:6" x14ac:dyDescent="0.25">
      <c r="A6977" s="508"/>
      <c r="B6977" s="508"/>
      <c r="C6977" s="508"/>
      <c r="D6977" s="444" t="s">
        <v>6778</v>
      </c>
      <c r="E6977" s="508"/>
      <c r="F6977" s="508"/>
    </row>
    <row r="6978" spans="1:6" x14ac:dyDescent="0.25">
      <c r="A6978" s="508"/>
      <c r="B6978" s="508"/>
      <c r="C6978" s="508"/>
      <c r="D6978" s="444" t="s">
        <v>6778</v>
      </c>
      <c r="E6978" s="508"/>
      <c r="F6978" s="508"/>
    </row>
    <row r="6979" spans="1:6" x14ac:dyDescent="0.25">
      <c r="A6979" s="508"/>
      <c r="B6979" s="508"/>
      <c r="C6979" s="508"/>
      <c r="D6979" s="444" t="s">
        <v>6778</v>
      </c>
      <c r="E6979" s="508"/>
      <c r="F6979" s="508"/>
    </row>
    <row r="6980" spans="1:6" x14ac:dyDescent="0.25">
      <c r="A6980" s="508"/>
      <c r="B6980" s="508"/>
      <c r="C6980" s="508"/>
      <c r="D6980" s="444" t="s">
        <v>6778</v>
      </c>
      <c r="E6980" s="508"/>
      <c r="F6980" s="508"/>
    </row>
    <row r="6981" spans="1:6" x14ac:dyDescent="0.25">
      <c r="A6981" s="508"/>
      <c r="B6981" s="508"/>
      <c r="C6981" s="508"/>
      <c r="D6981" s="444" t="s">
        <v>6778</v>
      </c>
      <c r="E6981" s="508"/>
      <c r="F6981" s="508"/>
    </row>
    <row r="6982" spans="1:6" x14ac:dyDescent="0.25">
      <c r="A6982" s="508"/>
      <c r="B6982" s="508"/>
      <c r="C6982" s="508"/>
      <c r="D6982" s="444" t="s">
        <v>6778</v>
      </c>
      <c r="E6982" s="508"/>
      <c r="F6982" s="508"/>
    </row>
    <row r="6983" spans="1:6" x14ac:dyDescent="0.25">
      <c r="A6983" s="508"/>
      <c r="B6983" s="508"/>
      <c r="C6983" s="508"/>
      <c r="D6983" s="444" t="s">
        <v>6778</v>
      </c>
      <c r="E6983" s="508"/>
      <c r="F6983" s="508"/>
    </row>
    <row r="6984" spans="1:6" x14ac:dyDescent="0.25">
      <c r="A6984" s="508"/>
      <c r="B6984" s="508"/>
      <c r="C6984" s="508"/>
      <c r="D6984" s="444" t="s">
        <v>6778</v>
      </c>
      <c r="E6984" s="508"/>
      <c r="F6984" s="508"/>
    </row>
    <row r="6985" spans="1:6" x14ac:dyDescent="0.25">
      <c r="A6985" s="508"/>
      <c r="B6985" s="508"/>
      <c r="C6985" s="508"/>
      <c r="D6985" s="444" t="s">
        <v>6778</v>
      </c>
      <c r="E6985" s="508"/>
      <c r="F6985" s="508"/>
    </row>
    <row r="6986" spans="1:6" x14ac:dyDescent="0.25">
      <c r="A6986" s="508"/>
      <c r="B6986" s="508"/>
      <c r="C6986" s="508"/>
      <c r="D6986" s="444" t="s">
        <v>6778</v>
      </c>
      <c r="E6986" s="508"/>
      <c r="F6986" s="508"/>
    </row>
    <row r="6987" spans="1:6" x14ac:dyDescent="0.25">
      <c r="A6987" s="508"/>
      <c r="B6987" s="508"/>
      <c r="C6987" s="508"/>
      <c r="D6987" s="444" t="s">
        <v>6778</v>
      </c>
      <c r="E6987" s="508"/>
      <c r="F6987" s="508"/>
    </row>
    <row r="6988" spans="1:6" x14ac:dyDescent="0.25">
      <c r="A6988" s="508"/>
      <c r="B6988" s="508"/>
      <c r="C6988" s="508"/>
      <c r="D6988" s="444" t="s">
        <v>6778</v>
      </c>
      <c r="E6988" s="508"/>
      <c r="F6988" s="508"/>
    </row>
    <row r="6989" spans="1:6" x14ac:dyDescent="0.25">
      <c r="A6989" s="508"/>
      <c r="B6989" s="508"/>
      <c r="C6989" s="508"/>
      <c r="D6989" s="444" t="s">
        <v>6778</v>
      </c>
      <c r="E6989" s="508"/>
      <c r="F6989" s="508"/>
    </row>
    <row r="6990" spans="1:6" x14ac:dyDescent="0.25">
      <c r="A6990" s="508"/>
      <c r="B6990" s="508"/>
      <c r="C6990" s="508"/>
      <c r="D6990" s="444" t="s">
        <v>6778</v>
      </c>
      <c r="E6990" s="508"/>
      <c r="F6990" s="508"/>
    </row>
    <row r="6991" spans="1:6" x14ac:dyDescent="0.25">
      <c r="A6991" s="508"/>
      <c r="B6991" s="508"/>
      <c r="C6991" s="508"/>
      <c r="D6991" s="444" t="s">
        <v>6778</v>
      </c>
      <c r="E6991" s="508"/>
      <c r="F6991" s="508"/>
    </row>
    <row r="6992" spans="1:6" x14ac:dyDescent="0.25">
      <c r="A6992" s="508"/>
      <c r="B6992" s="508"/>
      <c r="C6992" s="508"/>
      <c r="D6992" s="444" t="s">
        <v>6778</v>
      </c>
      <c r="E6992" s="508"/>
      <c r="F6992" s="508"/>
    </row>
    <row r="6993" spans="1:6" x14ac:dyDescent="0.25">
      <c r="A6993" s="508"/>
      <c r="B6993" s="508"/>
      <c r="C6993" s="508"/>
      <c r="D6993" s="444" t="s">
        <v>6778</v>
      </c>
      <c r="E6993" s="508"/>
      <c r="F6993" s="508"/>
    </row>
    <row r="6994" spans="1:6" x14ac:dyDescent="0.25">
      <c r="A6994" s="508"/>
      <c r="B6994" s="508"/>
      <c r="C6994" s="508"/>
      <c r="D6994" s="444" t="s">
        <v>6778</v>
      </c>
      <c r="E6994" s="508"/>
      <c r="F6994" s="508"/>
    </row>
    <row r="6995" spans="1:6" x14ac:dyDescent="0.25">
      <c r="A6995" s="508"/>
      <c r="B6995" s="508"/>
      <c r="C6995" s="508"/>
      <c r="D6995" s="444" t="s">
        <v>6778</v>
      </c>
      <c r="E6995" s="508"/>
      <c r="F6995" s="508"/>
    </row>
    <row r="6996" spans="1:6" x14ac:dyDescent="0.25">
      <c r="A6996" s="508"/>
      <c r="B6996" s="508"/>
      <c r="C6996" s="508"/>
      <c r="D6996" s="444" t="s">
        <v>6778</v>
      </c>
      <c r="E6996" s="508"/>
      <c r="F6996" s="508"/>
    </row>
    <row r="6997" spans="1:6" x14ac:dyDescent="0.25">
      <c r="A6997" s="508"/>
      <c r="B6997" s="508"/>
      <c r="C6997" s="508"/>
      <c r="D6997" s="444" t="s">
        <v>6778</v>
      </c>
      <c r="E6997" s="508"/>
      <c r="F6997" s="508"/>
    </row>
    <row r="6998" spans="1:6" x14ac:dyDescent="0.25">
      <c r="A6998" s="508"/>
      <c r="B6998" s="508"/>
      <c r="C6998" s="508"/>
      <c r="D6998" s="444" t="s">
        <v>6778</v>
      </c>
      <c r="E6998" s="508"/>
      <c r="F6998" s="508"/>
    </row>
    <row r="6999" spans="1:6" x14ac:dyDescent="0.25">
      <c r="A6999" s="508"/>
      <c r="B6999" s="508"/>
      <c r="C6999" s="508"/>
      <c r="D6999" s="444" t="s">
        <v>6778</v>
      </c>
      <c r="E6999" s="508"/>
      <c r="F6999" s="508"/>
    </row>
    <row r="7000" spans="1:6" x14ac:dyDescent="0.25">
      <c r="A7000" s="508"/>
      <c r="B7000" s="508"/>
      <c r="C7000" s="508"/>
      <c r="D7000" s="444" t="s">
        <v>6778</v>
      </c>
      <c r="E7000" s="508"/>
      <c r="F7000" s="508"/>
    </row>
    <row r="7001" spans="1:6" x14ac:dyDescent="0.25">
      <c r="A7001" s="508"/>
      <c r="B7001" s="508"/>
      <c r="C7001" s="508"/>
      <c r="D7001" s="444" t="s">
        <v>6778</v>
      </c>
      <c r="E7001" s="508"/>
      <c r="F7001" s="508"/>
    </row>
    <row r="7002" spans="1:6" x14ac:dyDescent="0.25">
      <c r="A7002" s="508"/>
      <c r="B7002" s="508"/>
      <c r="C7002" s="508"/>
      <c r="D7002" s="444" t="s">
        <v>6778</v>
      </c>
      <c r="E7002" s="508"/>
      <c r="F7002" s="508"/>
    </row>
    <row r="7003" spans="1:6" x14ac:dyDescent="0.25">
      <c r="A7003" s="508"/>
      <c r="B7003" s="508"/>
      <c r="C7003" s="508"/>
      <c r="D7003" s="444" t="s">
        <v>6778</v>
      </c>
      <c r="E7003" s="508"/>
      <c r="F7003" s="508"/>
    </row>
    <row r="7004" spans="1:6" x14ac:dyDescent="0.25">
      <c r="A7004" s="508"/>
      <c r="B7004" s="508"/>
      <c r="C7004" s="508"/>
      <c r="D7004" s="444" t="s">
        <v>6778</v>
      </c>
      <c r="E7004" s="508"/>
      <c r="F7004" s="508"/>
    </row>
    <row r="7005" spans="1:6" x14ac:dyDescent="0.25">
      <c r="A7005" s="508"/>
      <c r="B7005" s="508"/>
      <c r="C7005" s="508"/>
      <c r="D7005" s="444" t="s">
        <v>6778</v>
      </c>
      <c r="E7005" s="508"/>
      <c r="F7005" s="508"/>
    </row>
    <row r="7006" spans="1:6" x14ac:dyDescent="0.25">
      <c r="A7006" s="508"/>
      <c r="B7006" s="508"/>
      <c r="C7006" s="508"/>
      <c r="D7006" s="444" t="s">
        <v>6778</v>
      </c>
      <c r="E7006" s="508"/>
      <c r="F7006" s="508"/>
    </row>
    <row r="7007" spans="1:6" x14ac:dyDescent="0.25">
      <c r="A7007" s="508"/>
      <c r="B7007" s="508"/>
      <c r="C7007" s="508"/>
      <c r="D7007" s="444" t="s">
        <v>6778</v>
      </c>
      <c r="E7007" s="508"/>
      <c r="F7007" s="508"/>
    </row>
    <row r="7008" spans="1:6" x14ac:dyDescent="0.25">
      <c r="A7008" s="508"/>
      <c r="B7008" s="508"/>
      <c r="C7008" s="508"/>
      <c r="D7008" s="444" t="s">
        <v>6778</v>
      </c>
      <c r="E7008" s="508"/>
      <c r="F7008" s="508"/>
    </row>
    <row r="7009" spans="1:6" x14ac:dyDescent="0.25">
      <c r="A7009" s="508"/>
      <c r="B7009" s="508"/>
      <c r="C7009" s="508"/>
      <c r="D7009" s="444" t="s">
        <v>6778</v>
      </c>
      <c r="E7009" s="508"/>
      <c r="F7009" s="508"/>
    </row>
    <row r="7010" spans="1:6" x14ac:dyDescent="0.25">
      <c r="A7010" s="508"/>
      <c r="B7010" s="508"/>
      <c r="C7010" s="508"/>
      <c r="D7010" s="444" t="s">
        <v>6778</v>
      </c>
      <c r="E7010" s="508"/>
      <c r="F7010" s="508"/>
    </row>
    <row r="7011" spans="1:6" x14ac:dyDescent="0.25">
      <c r="A7011" s="508"/>
      <c r="B7011" s="508"/>
      <c r="C7011" s="508"/>
      <c r="D7011" s="444" t="s">
        <v>6778</v>
      </c>
      <c r="E7011" s="508"/>
      <c r="F7011" s="508"/>
    </row>
    <row r="7012" spans="1:6" x14ac:dyDescent="0.25">
      <c r="A7012" s="508"/>
      <c r="B7012" s="508"/>
      <c r="C7012" s="508"/>
      <c r="D7012" s="444" t="s">
        <v>6778</v>
      </c>
      <c r="E7012" s="508"/>
      <c r="F7012" s="508"/>
    </row>
    <row r="7013" spans="1:6" x14ac:dyDescent="0.25">
      <c r="A7013" s="508"/>
      <c r="B7013" s="508"/>
      <c r="C7013" s="508"/>
      <c r="D7013" s="444" t="s">
        <v>6778</v>
      </c>
      <c r="E7013" s="508"/>
      <c r="F7013" s="508"/>
    </row>
    <row r="7014" spans="1:6" x14ac:dyDescent="0.25">
      <c r="A7014" s="508"/>
      <c r="B7014" s="508"/>
      <c r="C7014" s="508"/>
      <c r="D7014" s="444" t="s">
        <v>6778</v>
      </c>
      <c r="E7014" s="508"/>
      <c r="F7014" s="508"/>
    </row>
    <row r="7015" spans="1:6" x14ac:dyDescent="0.25">
      <c r="A7015" s="508"/>
      <c r="B7015" s="508"/>
      <c r="C7015" s="508"/>
      <c r="D7015" s="444" t="s">
        <v>6778</v>
      </c>
      <c r="E7015" s="508"/>
      <c r="F7015" s="508"/>
    </row>
    <row r="7016" spans="1:6" x14ac:dyDescent="0.25">
      <c r="A7016" s="508"/>
      <c r="B7016" s="508"/>
      <c r="C7016" s="508"/>
      <c r="D7016" s="444" t="s">
        <v>6778</v>
      </c>
      <c r="E7016" s="508"/>
      <c r="F7016" s="508"/>
    </row>
    <row r="7017" spans="1:6" x14ac:dyDescent="0.25">
      <c r="A7017" s="508"/>
      <c r="B7017" s="508"/>
      <c r="C7017" s="508"/>
      <c r="D7017" s="444" t="s">
        <v>6778</v>
      </c>
      <c r="E7017" s="508"/>
      <c r="F7017" s="508"/>
    </row>
    <row r="7018" spans="1:6" x14ac:dyDescent="0.25">
      <c r="A7018" s="508"/>
      <c r="B7018" s="508"/>
      <c r="C7018" s="508"/>
      <c r="D7018" s="444" t="s">
        <v>6778</v>
      </c>
      <c r="E7018" s="508"/>
      <c r="F7018" s="508"/>
    </row>
    <row r="7019" spans="1:6" x14ac:dyDescent="0.25">
      <c r="A7019" s="508"/>
      <c r="B7019" s="508"/>
      <c r="C7019" s="508"/>
      <c r="D7019" s="444" t="s">
        <v>6778</v>
      </c>
      <c r="E7019" s="508"/>
      <c r="F7019" s="508"/>
    </row>
    <row r="7020" spans="1:6" x14ac:dyDescent="0.25">
      <c r="A7020" s="508"/>
      <c r="B7020" s="508"/>
      <c r="C7020" s="508"/>
      <c r="D7020" s="444" t="s">
        <v>6778</v>
      </c>
      <c r="E7020" s="508"/>
      <c r="F7020" s="508"/>
    </row>
    <row r="7021" spans="1:6" x14ac:dyDescent="0.25">
      <c r="A7021" s="508"/>
      <c r="B7021" s="508"/>
      <c r="C7021" s="508"/>
      <c r="D7021" s="444" t="s">
        <v>6778</v>
      </c>
      <c r="E7021" s="508"/>
      <c r="F7021" s="508"/>
    </row>
    <row r="7022" spans="1:6" x14ac:dyDescent="0.25">
      <c r="A7022" s="508"/>
      <c r="B7022" s="508"/>
      <c r="C7022" s="508"/>
      <c r="D7022" s="444" t="s">
        <v>6778</v>
      </c>
      <c r="E7022" s="508"/>
      <c r="F7022" s="508"/>
    </row>
    <row r="7023" spans="1:6" x14ac:dyDescent="0.25">
      <c r="A7023" s="508"/>
      <c r="B7023" s="508"/>
      <c r="C7023" s="508"/>
      <c r="D7023" s="444" t="s">
        <v>6778</v>
      </c>
      <c r="E7023" s="508"/>
      <c r="F7023" s="508"/>
    </row>
    <row r="7024" spans="1:6" x14ac:dyDescent="0.25">
      <c r="A7024" s="508"/>
      <c r="B7024" s="508"/>
      <c r="C7024" s="508"/>
      <c r="D7024" s="444" t="s">
        <v>6778</v>
      </c>
      <c r="E7024" s="508"/>
      <c r="F7024" s="508"/>
    </row>
    <row r="7025" spans="1:6" x14ac:dyDescent="0.25">
      <c r="A7025" s="508"/>
      <c r="B7025" s="508"/>
      <c r="C7025" s="508"/>
      <c r="D7025" s="444" t="s">
        <v>6778</v>
      </c>
      <c r="E7025" s="508"/>
      <c r="F7025" s="508"/>
    </row>
    <row r="7026" spans="1:6" x14ac:dyDescent="0.25">
      <c r="A7026" s="508"/>
      <c r="B7026" s="508"/>
      <c r="C7026" s="508"/>
      <c r="D7026" s="444" t="s">
        <v>6778</v>
      </c>
      <c r="E7026" s="508"/>
      <c r="F7026" s="508"/>
    </row>
    <row r="7027" spans="1:6" x14ac:dyDescent="0.25">
      <c r="A7027" s="508"/>
      <c r="B7027" s="508"/>
      <c r="C7027" s="508"/>
      <c r="D7027" s="444" t="s">
        <v>6778</v>
      </c>
      <c r="E7027" s="508"/>
      <c r="F7027" s="508"/>
    </row>
    <row r="7028" spans="1:6" x14ac:dyDescent="0.25">
      <c r="A7028" s="508"/>
      <c r="B7028" s="508"/>
      <c r="C7028" s="508"/>
      <c r="D7028" s="444" t="s">
        <v>6778</v>
      </c>
      <c r="E7028" s="508"/>
      <c r="F7028" s="508"/>
    </row>
    <row r="7029" spans="1:6" x14ac:dyDescent="0.25">
      <c r="A7029" s="508"/>
      <c r="B7029" s="508"/>
      <c r="C7029" s="508"/>
      <c r="D7029" s="444" t="s">
        <v>6778</v>
      </c>
      <c r="E7029" s="508"/>
      <c r="F7029" s="508"/>
    </row>
    <row r="7030" spans="1:6" x14ac:dyDescent="0.25">
      <c r="A7030" s="508"/>
      <c r="B7030" s="508"/>
      <c r="C7030" s="508"/>
      <c r="D7030" s="444" t="s">
        <v>6778</v>
      </c>
      <c r="E7030" s="508"/>
      <c r="F7030" s="508"/>
    </row>
    <row r="7031" spans="1:6" x14ac:dyDescent="0.25">
      <c r="A7031" s="508"/>
      <c r="B7031" s="508"/>
      <c r="C7031" s="508"/>
      <c r="D7031" s="444" t="s">
        <v>6778</v>
      </c>
      <c r="E7031" s="508"/>
      <c r="F7031" s="508"/>
    </row>
    <row r="7032" spans="1:6" x14ac:dyDescent="0.25">
      <c r="A7032" s="508"/>
      <c r="B7032" s="508"/>
      <c r="C7032" s="508"/>
      <c r="D7032" s="444" t="s">
        <v>6778</v>
      </c>
      <c r="E7032" s="508"/>
      <c r="F7032" s="508"/>
    </row>
    <row r="7033" spans="1:6" x14ac:dyDescent="0.25">
      <c r="A7033" s="508"/>
      <c r="B7033" s="508"/>
      <c r="C7033" s="508"/>
      <c r="D7033" s="444" t="s">
        <v>6778</v>
      </c>
      <c r="E7033" s="508"/>
      <c r="F7033" s="508"/>
    </row>
    <row r="7034" spans="1:6" x14ac:dyDescent="0.25">
      <c r="A7034" s="508"/>
      <c r="B7034" s="508"/>
      <c r="C7034" s="508"/>
      <c r="D7034" s="444" t="s">
        <v>6778</v>
      </c>
      <c r="E7034" s="508"/>
      <c r="F7034" s="508"/>
    </row>
    <row r="7035" spans="1:6" x14ac:dyDescent="0.25">
      <c r="A7035" s="508"/>
      <c r="B7035" s="508"/>
      <c r="C7035" s="508"/>
      <c r="D7035" s="444" t="s">
        <v>6778</v>
      </c>
      <c r="E7035" s="508"/>
      <c r="F7035" s="508"/>
    </row>
    <row r="7036" spans="1:6" x14ac:dyDescent="0.25">
      <c r="A7036" s="508"/>
      <c r="B7036" s="508"/>
      <c r="C7036" s="508"/>
      <c r="D7036" s="444" t="s">
        <v>6778</v>
      </c>
      <c r="E7036" s="508"/>
      <c r="F7036" s="508"/>
    </row>
    <row r="7037" spans="1:6" x14ac:dyDescent="0.25">
      <c r="A7037" s="508"/>
      <c r="B7037" s="508"/>
      <c r="C7037" s="508"/>
      <c r="D7037" s="444" t="s">
        <v>6778</v>
      </c>
      <c r="E7037" s="508"/>
      <c r="F7037" s="508"/>
    </row>
    <row r="7038" spans="1:6" x14ac:dyDescent="0.25">
      <c r="A7038" s="508"/>
      <c r="B7038" s="508"/>
      <c r="C7038" s="508"/>
      <c r="D7038" s="444" t="s">
        <v>6778</v>
      </c>
      <c r="E7038" s="508"/>
      <c r="F7038" s="508"/>
    </row>
    <row r="7039" spans="1:6" x14ac:dyDescent="0.25">
      <c r="A7039" s="508"/>
      <c r="B7039" s="508"/>
      <c r="C7039" s="508"/>
      <c r="D7039" s="444" t="s">
        <v>6778</v>
      </c>
      <c r="E7039" s="508"/>
      <c r="F7039" s="508"/>
    </row>
    <row r="7040" spans="1:6" x14ac:dyDescent="0.25">
      <c r="A7040" s="508"/>
      <c r="B7040" s="508"/>
      <c r="C7040" s="508"/>
      <c r="D7040" s="444" t="s">
        <v>6778</v>
      </c>
      <c r="E7040" s="508"/>
      <c r="F7040" s="508"/>
    </row>
    <row r="7041" spans="1:6" x14ac:dyDescent="0.25">
      <c r="A7041" s="508"/>
      <c r="B7041" s="508"/>
      <c r="C7041" s="508"/>
      <c r="D7041" s="444" t="s">
        <v>6778</v>
      </c>
      <c r="E7041" s="508"/>
      <c r="F7041" s="508"/>
    </row>
    <row r="7042" spans="1:6" x14ac:dyDescent="0.25">
      <c r="A7042" s="508"/>
      <c r="B7042" s="508"/>
      <c r="C7042" s="508"/>
      <c r="D7042" s="444" t="s">
        <v>6778</v>
      </c>
      <c r="E7042" s="508"/>
      <c r="F7042" s="508"/>
    </row>
    <row r="7043" spans="1:6" x14ac:dyDescent="0.25">
      <c r="A7043" s="508"/>
      <c r="B7043" s="508"/>
      <c r="C7043" s="508"/>
      <c r="D7043" s="444" t="s">
        <v>6778</v>
      </c>
      <c r="E7043" s="508"/>
      <c r="F7043" s="508"/>
    </row>
    <row r="7044" spans="1:6" x14ac:dyDescent="0.25">
      <c r="A7044" s="508"/>
      <c r="B7044" s="508"/>
      <c r="C7044" s="508"/>
      <c r="D7044" s="444" t="s">
        <v>6778</v>
      </c>
      <c r="E7044" s="508"/>
      <c r="F7044" s="508"/>
    </row>
    <row r="7045" spans="1:6" x14ac:dyDescent="0.25">
      <c r="A7045" s="508"/>
      <c r="B7045" s="508"/>
      <c r="C7045" s="508"/>
      <c r="D7045" s="444" t="s">
        <v>6778</v>
      </c>
      <c r="E7045" s="508"/>
      <c r="F7045" s="508"/>
    </row>
    <row r="7046" spans="1:6" x14ac:dyDescent="0.25">
      <c r="A7046" s="508"/>
      <c r="B7046" s="508"/>
      <c r="C7046" s="508"/>
      <c r="D7046" s="444" t="s">
        <v>6778</v>
      </c>
      <c r="E7046" s="508"/>
      <c r="F7046" s="508"/>
    </row>
    <row r="7047" spans="1:6" x14ac:dyDescent="0.25">
      <c r="A7047" s="508"/>
      <c r="B7047" s="508"/>
      <c r="C7047" s="508"/>
      <c r="D7047" s="444" t="s">
        <v>6778</v>
      </c>
      <c r="E7047" s="508"/>
      <c r="F7047" s="508"/>
    </row>
    <row r="7048" spans="1:6" x14ac:dyDescent="0.25">
      <c r="A7048" s="508"/>
      <c r="B7048" s="508"/>
      <c r="C7048" s="508"/>
      <c r="D7048" s="444" t="s">
        <v>6778</v>
      </c>
      <c r="E7048" s="508"/>
      <c r="F7048" s="508"/>
    </row>
    <row r="7049" spans="1:6" x14ac:dyDescent="0.25">
      <c r="A7049" s="508"/>
      <c r="B7049" s="508"/>
      <c r="C7049" s="508"/>
      <c r="D7049" s="444" t="s">
        <v>6778</v>
      </c>
      <c r="E7049" s="508"/>
      <c r="F7049" s="508"/>
    </row>
    <row r="7050" spans="1:6" x14ac:dyDescent="0.25">
      <c r="A7050" s="508"/>
      <c r="B7050" s="508"/>
      <c r="C7050" s="508"/>
      <c r="D7050" s="444" t="s">
        <v>6778</v>
      </c>
      <c r="E7050" s="508"/>
      <c r="F7050" s="508"/>
    </row>
    <row r="7051" spans="1:6" x14ac:dyDescent="0.25">
      <c r="A7051" s="508"/>
      <c r="B7051" s="508"/>
      <c r="C7051" s="508"/>
      <c r="D7051" s="444" t="s">
        <v>6778</v>
      </c>
      <c r="E7051" s="508"/>
      <c r="F7051" s="508"/>
    </row>
    <row r="7052" spans="1:6" x14ac:dyDescent="0.25">
      <c r="A7052" s="508"/>
      <c r="B7052" s="508"/>
      <c r="C7052" s="508"/>
      <c r="D7052" s="444" t="s">
        <v>6778</v>
      </c>
      <c r="E7052" s="508"/>
      <c r="F7052" s="508"/>
    </row>
    <row r="7053" spans="1:6" x14ac:dyDescent="0.25">
      <c r="A7053" s="508"/>
      <c r="B7053" s="508"/>
      <c r="C7053" s="508"/>
      <c r="D7053" s="444" t="s">
        <v>6778</v>
      </c>
      <c r="E7053" s="508"/>
      <c r="F7053" s="508"/>
    </row>
    <row r="7054" spans="1:6" x14ac:dyDescent="0.25">
      <c r="A7054" s="508"/>
      <c r="B7054" s="508"/>
      <c r="C7054" s="508"/>
      <c r="D7054" s="444" t="s">
        <v>6778</v>
      </c>
      <c r="E7054" s="508"/>
      <c r="F7054" s="508"/>
    </row>
    <row r="7055" spans="1:6" x14ac:dyDescent="0.25">
      <c r="A7055" s="508"/>
      <c r="B7055" s="508"/>
      <c r="C7055" s="508"/>
      <c r="D7055" s="444" t="s">
        <v>6778</v>
      </c>
      <c r="E7055" s="508"/>
      <c r="F7055" s="508"/>
    </row>
    <row r="7056" spans="1:6" x14ac:dyDescent="0.25">
      <c r="A7056" s="508"/>
      <c r="B7056" s="508"/>
      <c r="C7056" s="508"/>
      <c r="D7056" s="444" t="s">
        <v>6778</v>
      </c>
      <c r="E7056" s="508"/>
      <c r="F7056" s="508"/>
    </row>
    <row r="7057" spans="1:6" x14ac:dyDescent="0.25">
      <c r="A7057" s="508"/>
      <c r="B7057" s="508"/>
      <c r="C7057" s="508"/>
      <c r="D7057" s="444" t="s">
        <v>6778</v>
      </c>
      <c r="E7057" s="508"/>
      <c r="F7057" s="508"/>
    </row>
    <row r="7058" spans="1:6" x14ac:dyDescent="0.25">
      <c r="A7058" s="508"/>
      <c r="B7058" s="508"/>
      <c r="C7058" s="508"/>
      <c r="D7058" s="444" t="s">
        <v>6778</v>
      </c>
      <c r="E7058" s="508"/>
      <c r="F7058" s="508"/>
    </row>
    <row r="7059" spans="1:6" x14ac:dyDescent="0.25">
      <c r="A7059" s="508"/>
      <c r="B7059" s="508"/>
      <c r="C7059" s="508"/>
      <c r="D7059" s="444" t="s">
        <v>6778</v>
      </c>
      <c r="E7059" s="508"/>
      <c r="F7059" s="508"/>
    </row>
    <row r="7060" spans="1:6" x14ac:dyDescent="0.25">
      <c r="A7060" s="508"/>
      <c r="B7060" s="508"/>
      <c r="C7060" s="508"/>
      <c r="D7060" s="444" t="s">
        <v>6778</v>
      </c>
      <c r="E7060" s="508"/>
      <c r="F7060" s="508"/>
    </row>
    <row r="7061" spans="1:6" x14ac:dyDescent="0.25">
      <c r="A7061" s="508"/>
      <c r="B7061" s="508"/>
      <c r="C7061" s="508"/>
      <c r="D7061" s="444" t="s">
        <v>6778</v>
      </c>
      <c r="E7061" s="508"/>
      <c r="F7061" s="508"/>
    </row>
    <row r="7062" spans="1:6" x14ac:dyDescent="0.25">
      <c r="A7062" s="508"/>
      <c r="B7062" s="508"/>
      <c r="C7062" s="508"/>
      <c r="D7062" s="444" t="s">
        <v>6778</v>
      </c>
      <c r="E7062" s="508"/>
      <c r="F7062" s="508"/>
    </row>
    <row r="7063" spans="1:6" x14ac:dyDescent="0.25">
      <c r="A7063" s="508"/>
      <c r="B7063" s="508"/>
      <c r="C7063" s="508"/>
      <c r="D7063" s="444" t="s">
        <v>6778</v>
      </c>
      <c r="E7063" s="508"/>
      <c r="F7063" s="508"/>
    </row>
    <row r="7064" spans="1:6" x14ac:dyDescent="0.25">
      <c r="A7064" s="508"/>
      <c r="B7064" s="508"/>
      <c r="C7064" s="508"/>
      <c r="D7064" s="444" t="s">
        <v>6778</v>
      </c>
      <c r="E7064" s="508"/>
      <c r="F7064" s="508"/>
    </row>
    <row r="7065" spans="1:6" x14ac:dyDescent="0.25">
      <c r="A7065" s="508"/>
      <c r="B7065" s="508"/>
      <c r="C7065" s="508"/>
      <c r="D7065" s="444" t="s">
        <v>6778</v>
      </c>
      <c r="E7065" s="508"/>
      <c r="F7065" s="508"/>
    </row>
    <row r="7066" spans="1:6" x14ac:dyDescent="0.25">
      <c r="A7066" s="508"/>
      <c r="B7066" s="508"/>
      <c r="C7066" s="508"/>
      <c r="D7066" s="444" t="s">
        <v>6778</v>
      </c>
      <c r="E7066" s="508"/>
      <c r="F7066" s="508"/>
    </row>
    <row r="7067" spans="1:6" x14ac:dyDescent="0.25">
      <c r="A7067" s="508"/>
      <c r="B7067" s="508"/>
      <c r="C7067" s="508"/>
      <c r="D7067" s="444" t="s">
        <v>6778</v>
      </c>
      <c r="E7067" s="508"/>
      <c r="F7067" s="508"/>
    </row>
    <row r="7068" spans="1:6" x14ac:dyDescent="0.25">
      <c r="A7068" s="508"/>
      <c r="B7068" s="508"/>
      <c r="C7068" s="508"/>
      <c r="D7068" s="444" t="s">
        <v>6778</v>
      </c>
      <c r="E7068" s="508"/>
      <c r="F7068" s="508"/>
    </row>
    <row r="7069" spans="1:6" x14ac:dyDescent="0.25">
      <c r="A7069" s="508"/>
      <c r="B7069" s="508"/>
      <c r="C7069" s="508"/>
      <c r="D7069" s="444" t="s">
        <v>6778</v>
      </c>
      <c r="E7069" s="508"/>
      <c r="F7069" s="508"/>
    </row>
    <row r="7070" spans="1:6" x14ac:dyDescent="0.25">
      <c r="A7070" s="508"/>
      <c r="B7070" s="508"/>
      <c r="C7070" s="508"/>
      <c r="D7070" s="444" t="s">
        <v>6778</v>
      </c>
      <c r="E7070" s="508"/>
      <c r="F7070" s="508"/>
    </row>
    <row r="7071" spans="1:6" x14ac:dyDescent="0.25">
      <c r="A7071" s="508"/>
      <c r="B7071" s="508"/>
      <c r="C7071" s="508"/>
      <c r="D7071" s="444" t="s">
        <v>6778</v>
      </c>
      <c r="E7071" s="508"/>
      <c r="F7071" s="508"/>
    </row>
    <row r="7072" spans="1:6" x14ac:dyDescent="0.25">
      <c r="A7072" s="508"/>
      <c r="B7072" s="508"/>
      <c r="C7072" s="508"/>
      <c r="D7072" s="444" t="s">
        <v>6778</v>
      </c>
      <c r="E7072" s="508"/>
      <c r="F7072" s="508"/>
    </row>
    <row r="7073" spans="1:6" x14ac:dyDescent="0.25">
      <c r="A7073" s="508"/>
      <c r="B7073" s="508"/>
      <c r="C7073" s="508"/>
      <c r="D7073" s="444" t="s">
        <v>6778</v>
      </c>
      <c r="E7073" s="508"/>
      <c r="F7073" s="508"/>
    </row>
    <row r="7074" spans="1:6" x14ac:dyDescent="0.25">
      <c r="A7074" s="508"/>
      <c r="B7074" s="508"/>
      <c r="C7074" s="508"/>
      <c r="D7074" s="444" t="s">
        <v>6778</v>
      </c>
      <c r="E7074" s="508"/>
      <c r="F7074" s="508"/>
    </row>
    <row r="7075" spans="1:6" x14ac:dyDescent="0.25">
      <c r="A7075" s="508"/>
      <c r="B7075" s="508"/>
      <c r="C7075" s="508"/>
      <c r="D7075" s="444" t="s">
        <v>6778</v>
      </c>
      <c r="E7075" s="508"/>
      <c r="F7075" s="508"/>
    </row>
    <row r="7076" spans="1:6" x14ac:dyDescent="0.25">
      <c r="A7076" s="508"/>
      <c r="B7076" s="508"/>
      <c r="C7076" s="508"/>
      <c r="D7076" s="444" t="s">
        <v>6778</v>
      </c>
      <c r="E7076" s="508"/>
      <c r="F7076" s="508"/>
    </row>
    <row r="7077" spans="1:6" x14ac:dyDescent="0.25">
      <c r="A7077" s="508"/>
      <c r="B7077" s="508"/>
      <c r="C7077" s="508"/>
      <c r="D7077" s="444" t="s">
        <v>6778</v>
      </c>
      <c r="E7077" s="508"/>
      <c r="F7077" s="508"/>
    </row>
    <row r="7078" spans="1:6" x14ac:dyDescent="0.25">
      <c r="A7078" s="508"/>
      <c r="B7078" s="508"/>
      <c r="C7078" s="508"/>
      <c r="D7078" s="444" t="s">
        <v>6778</v>
      </c>
      <c r="E7078" s="508"/>
      <c r="F7078" s="508"/>
    </row>
    <row r="7079" spans="1:6" x14ac:dyDescent="0.25">
      <c r="A7079" s="508"/>
      <c r="B7079" s="508"/>
      <c r="C7079" s="508"/>
      <c r="D7079" s="444" t="s">
        <v>6778</v>
      </c>
      <c r="E7079" s="508"/>
      <c r="F7079" s="508"/>
    </row>
    <row r="7080" spans="1:6" x14ac:dyDescent="0.25">
      <c r="A7080" s="508"/>
      <c r="B7080" s="508"/>
      <c r="C7080" s="508"/>
      <c r="D7080" s="444" t="s">
        <v>6778</v>
      </c>
      <c r="E7080" s="508"/>
      <c r="F7080" s="508"/>
    </row>
    <row r="7081" spans="1:6" x14ac:dyDescent="0.25">
      <c r="A7081" s="508"/>
      <c r="B7081" s="508"/>
      <c r="C7081" s="508"/>
      <c r="D7081" s="444" t="s">
        <v>6778</v>
      </c>
      <c r="E7081" s="508"/>
      <c r="F7081" s="508"/>
    </row>
    <row r="7082" spans="1:6" x14ac:dyDescent="0.25">
      <c r="A7082" s="508"/>
      <c r="B7082" s="508"/>
      <c r="C7082" s="508"/>
      <c r="D7082" s="444" t="s">
        <v>6778</v>
      </c>
      <c r="E7082" s="508"/>
      <c r="F7082" s="508"/>
    </row>
    <row r="7083" spans="1:6" x14ac:dyDescent="0.25">
      <c r="A7083" s="508"/>
      <c r="B7083" s="508"/>
      <c r="C7083" s="508"/>
      <c r="D7083" s="444" t="s">
        <v>6778</v>
      </c>
      <c r="E7083" s="508"/>
      <c r="F7083" s="508"/>
    </row>
    <row r="7084" spans="1:6" x14ac:dyDescent="0.25">
      <c r="A7084" s="508"/>
      <c r="B7084" s="508"/>
      <c r="C7084" s="508"/>
      <c r="D7084" s="444" t="s">
        <v>6778</v>
      </c>
      <c r="E7084" s="508"/>
      <c r="F7084" s="508"/>
    </row>
    <row r="7085" spans="1:6" x14ac:dyDescent="0.25">
      <c r="A7085" s="508"/>
      <c r="B7085" s="508"/>
      <c r="C7085" s="508"/>
      <c r="D7085" s="444" t="s">
        <v>6778</v>
      </c>
      <c r="E7085" s="508"/>
      <c r="F7085" s="508"/>
    </row>
    <row r="7086" spans="1:6" x14ac:dyDescent="0.25">
      <c r="A7086" s="508"/>
      <c r="B7086" s="508"/>
      <c r="C7086" s="508"/>
      <c r="D7086" s="444" t="s">
        <v>6778</v>
      </c>
      <c r="E7086" s="508"/>
      <c r="F7086" s="508"/>
    </row>
    <row r="7087" spans="1:6" x14ac:dyDescent="0.25">
      <c r="A7087" s="508"/>
      <c r="B7087" s="508"/>
      <c r="C7087" s="508"/>
      <c r="D7087" s="444" t="s">
        <v>6778</v>
      </c>
      <c r="E7087" s="508"/>
      <c r="F7087" s="508"/>
    </row>
    <row r="7088" spans="1:6" x14ac:dyDescent="0.25">
      <c r="A7088" s="508"/>
      <c r="B7088" s="508"/>
      <c r="C7088" s="508"/>
      <c r="D7088" s="444" t="s">
        <v>6778</v>
      </c>
      <c r="E7088" s="508"/>
      <c r="F7088" s="508"/>
    </row>
    <row r="7089" spans="1:6" x14ac:dyDescent="0.25">
      <c r="A7089" s="508"/>
      <c r="B7089" s="508"/>
      <c r="C7089" s="508"/>
      <c r="D7089" s="444" t="s">
        <v>6778</v>
      </c>
      <c r="E7089" s="508"/>
      <c r="F7089" s="508"/>
    </row>
    <row r="7090" spans="1:6" x14ac:dyDescent="0.25">
      <c r="A7090" s="508"/>
      <c r="B7090" s="508"/>
      <c r="C7090" s="508"/>
      <c r="D7090" s="444" t="s">
        <v>6778</v>
      </c>
      <c r="E7090" s="508"/>
      <c r="F7090" s="508"/>
    </row>
    <row r="7091" spans="1:6" x14ac:dyDescent="0.25">
      <c r="A7091" s="508"/>
      <c r="B7091" s="508"/>
      <c r="C7091" s="508"/>
      <c r="D7091" s="444" t="s">
        <v>6778</v>
      </c>
      <c r="E7091" s="508"/>
      <c r="F7091" s="508"/>
    </row>
    <row r="7092" spans="1:6" x14ac:dyDescent="0.25">
      <c r="A7092" s="508"/>
      <c r="B7092" s="508"/>
      <c r="C7092" s="508"/>
      <c r="D7092" s="444" t="s">
        <v>6778</v>
      </c>
      <c r="E7092" s="508"/>
      <c r="F7092" s="508"/>
    </row>
    <row r="7093" spans="1:6" x14ac:dyDescent="0.25">
      <c r="A7093" s="508"/>
      <c r="B7093" s="508"/>
      <c r="C7093" s="508"/>
      <c r="D7093" s="444" t="s">
        <v>6778</v>
      </c>
      <c r="E7093" s="508"/>
      <c r="F7093" s="508"/>
    </row>
    <row r="7094" spans="1:6" x14ac:dyDescent="0.25">
      <c r="A7094" s="508"/>
      <c r="B7094" s="508"/>
      <c r="C7094" s="508"/>
      <c r="D7094" s="444" t="s">
        <v>6778</v>
      </c>
      <c r="E7094" s="508"/>
      <c r="F7094" s="508"/>
    </row>
    <row r="7095" spans="1:6" x14ac:dyDescent="0.25">
      <c r="A7095" s="508"/>
      <c r="B7095" s="508"/>
      <c r="C7095" s="508"/>
      <c r="D7095" s="444" t="s">
        <v>6778</v>
      </c>
      <c r="E7095" s="508"/>
      <c r="F7095" s="508"/>
    </row>
    <row r="7096" spans="1:6" x14ac:dyDescent="0.25">
      <c r="A7096" s="508"/>
      <c r="B7096" s="508"/>
      <c r="C7096" s="508"/>
      <c r="D7096" s="444" t="s">
        <v>6778</v>
      </c>
      <c r="E7096" s="508"/>
      <c r="F7096" s="508"/>
    </row>
    <row r="7097" spans="1:6" x14ac:dyDescent="0.25">
      <c r="A7097" s="508"/>
      <c r="B7097" s="508"/>
      <c r="C7097" s="508"/>
      <c r="D7097" s="444" t="s">
        <v>6778</v>
      </c>
      <c r="E7097" s="508"/>
      <c r="F7097" s="508"/>
    </row>
    <row r="7098" spans="1:6" x14ac:dyDescent="0.25">
      <c r="A7098" s="508"/>
      <c r="B7098" s="508"/>
      <c r="C7098" s="508"/>
      <c r="D7098" s="444" t="s">
        <v>6778</v>
      </c>
      <c r="E7098" s="508"/>
      <c r="F7098" s="508"/>
    </row>
    <row r="7099" spans="1:6" x14ac:dyDescent="0.25">
      <c r="A7099" s="508"/>
      <c r="B7099" s="508"/>
      <c r="C7099" s="508"/>
      <c r="D7099" s="444" t="s">
        <v>6778</v>
      </c>
      <c r="E7099" s="508"/>
      <c r="F7099" s="508"/>
    </row>
    <row r="7100" spans="1:6" x14ac:dyDescent="0.25">
      <c r="A7100" s="508"/>
      <c r="B7100" s="508"/>
      <c r="C7100" s="508"/>
      <c r="D7100" s="444" t="s">
        <v>6778</v>
      </c>
      <c r="E7100" s="508"/>
      <c r="F7100" s="508"/>
    </row>
    <row r="7101" spans="1:6" x14ac:dyDescent="0.25">
      <c r="A7101" s="508"/>
      <c r="B7101" s="508"/>
      <c r="C7101" s="508"/>
      <c r="D7101" s="444" t="s">
        <v>6778</v>
      </c>
      <c r="E7101" s="508"/>
      <c r="F7101" s="508"/>
    </row>
    <row r="7102" spans="1:6" x14ac:dyDescent="0.25">
      <c r="A7102" s="508"/>
      <c r="B7102" s="508"/>
      <c r="C7102" s="508"/>
      <c r="D7102" s="444" t="s">
        <v>6778</v>
      </c>
      <c r="E7102" s="508"/>
      <c r="F7102" s="508"/>
    </row>
    <row r="7103" spans="1:6" x14ac:dyDescent="0.25">
      <c r="A7103" s="508"/>
      <c r="B7103" s="508"/>
      <c r="C7103" s="508"/>
      <c r="D7103" s="444" t="s">
        <v>6778</v>
      </c>
      <c r="E7103" s="508"/>
      <c r="F7103" s="508"/>
    </row>
    <row r="7104" spans="1:6" x14ac:dyDescent="0.25">
      <c r="A7104" s="508"/>
      <c r="B7104" s="508"/>
      <c r="C7104" s="508"/>
      <c r="D7104" s="444" t="s">
        <v>6778</v>
      </c>
      <c r="E7104" s="508"/>
      <c r="F7104" s="508"/>
    </row>
    <row r="7105" spans="1:6" x14ac:dyDescent="0.25">
      <c r="A7105" s="508"/>
      <c r="B7105" s="508"/>
      <c r="C7105" s="508"/>
      <c r="D7105" s="444" t="s">
        <v>6778</v>
      </c>
      <c r="E7105" s="508"/>
      <c r="F7105" s="508"/>
    </row>
    <row r="7106" spans="1:6" x14ac:dyDescent="0.25">
      <c r="A7106" s="508"/>
      <c r="B7106" s="508"/>
      <c r="C7106" s="508"/>
      <c r="D7106" s="444" t="s">
        <v>6778</v>
      </c>
      <c r="E7106" s="508"/>
      <c r="F7106" s="508"/>
    </row>
    <row r="7107" spans="1:6" x14ac:dyDescent="0.25">
      <c r="A7107" s="508"/>
      <c r="B7107" s="508"/>
      <c r="C7107" s="508"/>
      <c r="D7107" s="444" t="s">
        <v>6778</v>
      </c>
      <c r="E7107" s="508"/>
      <c r="F7107" s="508"/>
    </row>
    <row r="7108" spans="1:6" x14ac:dyDescent="0.25">
      <c r="A7108" s="508"/>
      <c r="B7108" s="508"/>
      <c r="C7108" s="508"/>
      <c r="D7108" s="444" t="s">
        <v>6778</v>
      </c>
      <c r="E7108" s="508"/>
      <c r="F7108" s="508"/>
    </row>
    <row r="7109" spans="1:6" x14ac:dyDescent="0.25">
      <c r="A7109" s="508"/>
      <c r="B7109" s="508"/>
      <c r="C7109" s="508"/>
      <c r="D7109" s="444" t="s">
        <v>6778</v>
      </c>
      <c r="E7109" s="508"/>
      <c r="F7109" s="508"/>
    </row>
    <row r="7110" spans="1:6" x14ac:dyDescent="0.25">
      <c r="A7110" s="508"/>
      <c r="B7110" s="508"/>
      <c r="C7110" s="508"/>
      <c r="D7110" s="444" t="s">
        <v>6778</v>
      </c>
      <c r="E7110" s="508"/>
      <c r="F7110" s="508"/>
    </row>
    <row r="7111" spans="1:6" x14ac:dyDescent="0.25">
      <c r="A7111" s="508"/>
      <c r="B7111" s="508"/>
      <c r="C7111" s="508"/>
      <c r="D7111" s="444" t="s">
        <v>6778</v>
      </c>
      <c r="E7111" s="508"/>
      <c r="F7111" s="508"/>
    </row>
    <row r="7112" spans="1:6" x14ac:dyDescent="0.25">
      <c r="A7112" s="508"/>
      <c r="B7112" s="508"/>
      <c r="C7112" s="508"/>
      <c r="D7112" s="444" t="s">
        <v>6778</v>
      </c>
      <c r="E7112" s="508"/>
      <c r="F7112" s="508"/>
    </row>
    <row r="7113" spans="1:6" x14ac:dyDescent="0.25">
      <c r="A7113" s="508"/>
      <c r="B7113" s="508"/>
      <c r="C7113" s="508"/>
      <c r="D7113" s="444" t="s">
        <v>6778</v>
      </c>
      <c r="E7113" s="508"/>
      <c r="F7113" s="508"/>
    </row>
    <row r="7114" spans="1:6" x14ac:dyDescent="0.25">
      <c r="A7114" s="508"/>
      <c r="B7114" s="508"/>
      <c r="C7114" s="508"/>
      <c r="D7114" s="444" t="s">
        <v>6778</v>
      </c>
      <c r="E7114" s="508"/>
      <c r="F7114" s="508"/>
    </row>
    <row r="7115" spans="1:6" x14ac:dyDescent="0.25">
      <c r="A7115" s="508"/>
      <c r="B7115" s="508"/>
      <c r="C7115" s="508"/>
      <c r="D7115" s="444" t="s">
        <v>6778</v>
      </c>
      <c r="E7115" s="508"/>
      <c r="F7115" s="508"/>
    </row>
    <row r="7116" spans="1:6" x14ac:dyDescent="0.25">
      <c r="A7116" s="508"/>
      <c r="B7116" s="508"/>
      <c r="C7116" s="508"/>
      <c r="D7116" s="444" t="s">
        <v>6778</v>
      </c>
      <c r="E7116" s="508"/>
      <c r="F7116" s="508"/>
    </row>
    <row r="7117" spans="1:6" x14ac:dyDescent="0.25">
      <c r="A7117" s="508"/>
      <c r="B7117" s="508"/>
      <c r="C7117" s="508"/>
      <c r="D7117" s="444" t="s">
        <v>6778</v>
      </c>
      <c r="E7117" s="508"/>
      <c r="F7117" s="508"/>
    </row>
    <row r="7118" spans="1:6" x14ac:dyDescent="0.25">
      <c r="A7118" s="508"/>
      <c r="B7118" s="508"/>
      <c r="C7118" s="508"/>
      <c r="D7118" s="444" t="s">
        <v>6778</v>
      </c>
      <c r="E7118" s="508"/>
      <c r="F7118" s="508"/>
    </row>
    <row r="7119" spans="1:6" x14ac:dyDescent="0.25">
      <c r="A7119" s="508"/>
      <c r="B7119" s="508"/>
      <c r="C7119" s="508"/>
      <c r="D7119" s="444" t="s">
        <v>6778</v>
      </c>
      <c r="E7119" s="508"/>
      <c r="F7119" s="508"/>
    </row>
    <row r="7120" spans="1:6" x14ac:dyDescent="0.25">
      <c r="A7120" s="508"/>
      <c r="B7120" s="508"/>
      <c r="C7120" s="508"/>
      <c r="D7120" s="444" t="s">
        <v>6778</v>
      </c>
      <c r="E7120" s="508"/>
      <c r="F7120" s="508"/>
    </row>
    <row r="7121" spans="1:6" x14ac:dyDescent="0.25">
      <c r="A7121" s="508"/>
      <c r="B7121" s="508"/>
      <c r="C7121" s="508"/>
      <c r="D7121" s="444" t="s">
        <v>6778</v>
      </c>
      <c r="E7121" s="508"/>
      <c r="F7121" s="508"/>
    </row>
    <row r="7122" spans="1:6" x14ac:dyDescent="0.25">
      <c r="A7122" s="508"/>
      <c r="B7122" s="508"/>
      <c r="C7122" s="508"/>
      <c r="D7122" s="444" t="s">
        <v>6778</v>
      </c>
      <c r="E7122" s="508"/>
      <c r="F7122" s="508"/>
    </row>
    <row r="7123" spans="1:6" x14ac:dyDescent="0.25">
      <c r="A7123" s="508"/>
      <c r="B7123" s="508"/>
      <c r="C7123" s="508"/>
      <c r="D7123" s="444" t="s">
        <v>6778</v>
      </c>
      <c r="E7123" s="508"/>
      <c r="F7123" s="508"/>
    </row>
    <row r="7124" spans="1:6" x14ac:dyDescent="0.25">
      <c r="A7124" s="508"/>
      <c r="B7124" s="508"/>
      <c r="C7124" s="508"/>
      <c r="D7124" s="444" t="s">
        <v>6778</v>
      </c>
      <c r="E7124" s="508"/>
      <c r="F7124" s="508"/>
    </row>
    <row r="7125" spans="1:6" x14ac:dyDescent="0.25">
      <c r="A7125" s="508"/>
      <c r="B7125" s="508"/>
      <c r="C7125" s="508"/>
      <c r="D7125" s="444" t="s">
        <v>6778</v>
      </c>
      <c r="E7125" s="508"/>
      <c r="F7125" s="508"/>
    </row>
    <row r="7126" spans="1:6" x14ac:dyDescent="0.25">
      <c r="A7126" s="508"/>
      <c r="B7126" s="508"/>
      <c r="C7126" s="508"/>
      <c r="D7126" s="444" t="s">
        <v>6778</v>
      </c>
      <c r="E7126" s="508"/>
      <c r="F7126" s="508"/>
    </row>
    <row r="7127" spans="1:6" x14ac:dyDescent="0.25">
      <c r="A7127" s="508"/>
      <c r="B7127" s="508"/>
      <c r="C7127" s="508"/>
      <c r="D7127" s="444" t="s">
        <v>6778</v>
      </c>
      <c r="E7127" s="508"/>
      <c r="F7127" s="508"/>
    </row>
    <row r="7128" spans="1:6" x14ac:dyDescent="0.25">
      <c r="A7128" s="508"/>
      <c r="B7128" s="508"/>
      <c r="C7128" s="508"/>
      <c r="D7128" s="444" t="s">
        <v>6778</v>
      </c>
      <c r="E7128" s="508"/>
      <c r="F7128" s="508"/>
    </row>
    <row r="7129" spans="1:6" x14ac:dyDescent="0.25">
      <c r="A7129" s="508"/>
      <c r="B7129" s="508"/>
      <c r="C7129" s="508"/>
      <c r="D7129" s="444" t="s">
        <v>6778</v>
      </c>
      <c r="E7129" s="508"/>
      <c r="F7129" s="508"/>
    </row>
    <row r="7130" spans="1:6" x14ac:dyDescent="0.25">
      <c r="A7130" s="508"/>
      <c r="B7130" s="508"/>
      <c r="C7130" s="508"/>
      <c r="D7130" s="444" t="s">
        <v>6778</v>
      </c>
      <c r="E7130" s="508"/>
      <c r="F7130" s="508"/>
    </row>
    <row r="7131" spans="1:6" x14ac:dyDescent="0.25">
      <c r="A7131" s="508"/>
      <c r="B7131" s="508"/>
      <c r="C7131" s="508"/>
      <c r="D7131" s="444" t="s">
        <v>6778</v>
      </c>
      <c r="E7131" s="508"/>
      <c r="F7131" s="508"/>
    </row>
    <row r="7132" spans="1:6" x14ac:dyDescent="0.25">
      <c r="A7132" s="508"/>
      <c r="B7132" s="508"/>
      <c r="C7132" s="508"/>
      <c r="D7132" s="444" t="s">
        <v>6778</v>
      </c>
      <c r="E7132" s="508"/>
      <c r="F7132" s="508"/>
    </row>
    <row r="7133" spans="1:6" x14ac:dyDescent="0.25">
      <c r="A7133" s="508"/>
      <c r="B7133" s="508"/>
      <c r="C7133" s="508"/>
      <c r="D7133" s="444" t="s">
        <v>6778</v>
      </c>
      <c r="E7133" s="508"/>
      <c r="F7133" s="508"/>
    </row>
    <row r="7134" spans="1:6" x14ac:dyDescent="0.25">
      <c r="A7134" s="508"/>
      <c r="B7134" s="508"/>
      <c r="C7134" s="508"/>
      <c r="D7134" s="444" t="s">
        <v>6778</v>
      </c>
      <c r="E7134" s="508"/>
      <c r="F7134" s="508"/>
    </row>
    <row r="7135" spans="1:6" x14ac:dyDescent="0.25">
      <c r="A7135" s="508"/>
      <c r="B7135" s="508"/>
      <c r="C7135" s="508"/>
      <c r="D7135" s="444" t="s">
        <v>6778</v>
      </c>
      <c r="E7135" s="508"/>
      <c r="F7135" s="508"/>
    </row>
    <row r="7136" spans="1:6" x14ac:dyDescent="0.25">
      <c r="A7136" s="508"/>
      <c r="B7136" s="508"/>
      <c r="C7136" s="508"/>
      <c r="D7136" s="444" t="s">
        <v>6778</v>
      </c>
      <c r="E7136" s="508"/>
      <c r="F7136" s="508"/>
    </row>
    <row r="7137" spans="1:6" x14ac:dyDescent="0.25">
      <c r="A7137" s="508"/>
      <c r="B7137" s="508"/>
      <c r="C7137" s="508"/>
      <c r="D7137" s="444" t="s">
        <v>6778</v>
      </c>
      <c r="E7137" s="508"/>
      <c r="F7137" s="508"/>
    </row>
    <row r="7138" spans="1:6" x14ac:dyDescent="0.25">
      <c r="A7138" s="508"/>
      <c r="B7138" s="508"/>
      <c r="C7138" s="508"/>
      <c r="D7138" s="444" t="s">
        <v>6778</v>
      </c>
      <c r="E7138" s="508"/>
      <c r="F7138" s="508"/>
    </row>
    <row r="7139" spans="1:6" x14ac:dyDescent="0.25">
      <c r="A7139" s="508"/>
      <c r="B7139" s="508"/>
      <c r="C7139" s="508"/>
      <c r="D7139" s="444" t="s">
        <v>6778</v>
      </c>
      <c r="E7139" s="508"/>
      <c r="F7139" s="508"/>
    </row>
    <row r="7140" spans="1:6" x14ac:dyDescent="0.25">
      <c r="A7140" s="508"/>
      <c r="B7140" s="508"/>
      <c r="C7140" s="508"/>
      <c r="D7140" s="444" t="s">
        <v>6778</v>
      </c>
      <c r="E7140" s="508"/>
      <c r="F7140" s="508"/>
    </row>
    <row r="7141" spans="1:6" x14ac:dyDescent="0.25">
      <c r="A7141" s="508"/>
      <c r="B7141" s="508"/>
      <c r="C7141" s="508"/>
      <c r="D7141" s="444" t="s">
        <v>6778</v>
      </c>
      <c r="E7141" s="508"/>
      <c r="F7141" s="508"/>
    </row>
    <row r="7142" spans="1:6" x14ac:dyDescent="0.25">
      <c r="A7142" s="508"/>
      <c r="B7142" s="508"/>
      <c r="C7142" s="508"/>
      <c r="D7142" s="444" t="s">
        <v>6778</v>
      </c>
      <c r="E7142" s="508"/>
      <c r="F7142" s="508"/>
    </row>
    <row r="7143" spans="1:6" x14ac:dyDescent="0.25">
      <c r="A7143" s="508"/>
      <c r="B7143" s="508"/>
      <c r="C7143" s="508"/>
      <c r="D7143" s="444" t="s">
        <v>6778</v>
      </c>
      <c r="E7143" s="508"/>
      <c r="F7143" s="508"/>
    </row>
    <row r="7144" spans="1:6" x14ac:dyDescent="0.25">
      <c r="A7144" s="508"/>
      <c r="B7144" s="508"/>
      <c r="C7144" s="508"/>
      <c r="D7144" s="444" t="s">
        <v>6778</v>
      </c>
      <c r="E7144" s="508"/>
      <c r="F7144" s="508"/>
    </row>
    <row r="7145" spans="1:6" x14ac:dyDescent="0.25">
      <c r="A7145" s="508"/>
      <c r="B7145" s="508"/>
      <c r="C7145" s="508"/>
      <c r="D7145" s="444" t="s">
        <v>6778</v>
      </c>
      <c r="E7145" s="508"/>
      <c r="F7145" s="508"/>
    </row>
    <row r="7146" spans="1:6" x14ac:dyDescent="0.25">
      <c r="A7146" s="508"/>
      <c r="B7146" s="508"/>
      <c r="C7146" s="508"/>
      <c r="D7146" s="444" t="s">
        <v>6778</v>
      </c>
      <c r="E7146" s="508"/>
      <c r="F7146" s="508"/>
    </row>
    <row r="7147" spans="1:6" x14ac:dyDescent="0.25">
      <c r="A7147" s="508"/>
      <c r="B7147" s="508"/>
      <c r="C7147" s="508"/>
      <c r="D7147" s="444" t="s">
        <v>6778</v>
      </c>
      <c r="E7147" s="508"/>
      <c r="F7147" s="508"/>
    </row>
    <row r="7148" spans="1:6" x14ac:dyDescent="0.25">
      <c r="A7148" s="508"/>
      <c r="B7148" s="508"/>
      <c r="C7148" s="508"/>
      <c r="D7148" s="444" t="s">
        <v>6778</v>
      </c>
      <c r="E7148" s="508"/>
      <c r="F7148" s="508"/>
    </row>
    <row r="7149" spans="1:6" x14ac:dyDescent="0.25">
      <c r="A7149" s="508"/>
      <c r="B7149" s="508"/>
      <c r="C7149" s="508"/>
      <c r="D7149" s="444" t="s">
        <v>6778</v>
      </c>
      <c r="E7149" s="508"/>
      <c r="F7149" s="508"/>
    </row>
    <row r="7150" spans="1:6" x14ac:dyDescent="0.25">
      <c r="A7150" s="508"/>
      <c r="B7150" s="508"/>
      <c r="C7150" s="508"/>
      <c r="D7150" s="444" t="s">
        <v>6778</v>
      </c>
      <c r="E7150" s="508"/>
      <c r="F7150" s="508"/>
    </row>
    <row r="7151" spans="1:6" x14ac:dyDescent="0.25">
      <c r="A7151" s="508"/>
      <c r="B7151" s="508"/>
      <c r="C7151" s="508"/>
      <c r="D7151" s="444" t="s">
        <v>6778</v>
      </c>
      <c r="E7151" s="508"/>
      <c r="F7151" s="508"/>
    </row>
    <row r="7152" spans="1:6" x14ac:dyDescent="0.25">
      <c r="A7152" s="508"/>
      <c r="B7152" s="508"/>
      <c r="C7152" s="508"/>
      <c r="D7152" s="444" t="s">
        <v>6778</v>
      </c>
      <c r="E7152" s="508"/>
      <c r="F7152" s="508"/>
    </row>
    <row r="7153" spans="1:6" x14ac:dyDescent="0.25">
      <c r="A7153" s="508"/>
      <c r="B7153" s="508"/>
      <c r="C7153" s="508"/>
      <c r="D7153" s="444" t="s">
        <v>6778</v>
      </c>
      <c r="E7153" s="508"/>
      <c r="F7153" s="508"/>
    </row>
    <row r="7154" spans="1:6" x14ac:dyDescent="0.25">
      <c r="A7154" s="508"/>
      <c r="B7154" s="508"/>
      <c r="C7154" s="508"/>
      <c r="D7154" s="444" t="s">
        <v>6778</v>
      </c>
      <c r="E7154" s="508"/>
      <c r="F7154" s="508"/>
    </row>
    <row r="7155" spans="1:6" x14ac:dyDescent="0.25">
      <c r="A7155" s="508"/>
      <c r="B7155" s="508"/>
      <c r="C7155" s="508"/>
      <c r="D7155" s="444" t="s">
        <v>6778</v>
      </c>
      <c r="E7155" s="508"/>
      <c r="F7155" s="508"/>
    </row>
    <row r="7156" spans="1:6" x14ac:dyDescent="0.25">
      <c r="A7156" s="508"/>
      <c r="B7156" s="508"/>
      <c r="C7156" s="508"/>
      <c r="D7156" s="444" t="s">
        <v>6778</v>
      </c>
      <c r="E7156" s="508"/>
      <c r="F7156" s="508"/>
    </row>
    <row r="7157" spans="1:6" x14ac:dyDescent="0.25">
      <c r="A7157" s="508"/>
      <c r="B7157" s="508"/>
      <c r="C7157" s="508"/>
      <c r="D7157" s="444" t="s">
        <v>6778</v>
      </c>
      <c r="E7157" s="508"/>
      <c r="F7157" s="508"/>
    </row>
    <row r="7158" spans="1:6" x14ac:dyDescent="0.25">
      <c r="A7158" s="508"/>
      <c r="B7158" s="508"/>
      <c r="C7158" s="508"/>
      <c r="D7158" s="444" t="s">
        <v>6778</v>
      </c>
      <c r="E7158" s="508"/>
      <c r="F7158" s="508"/>
    </row>
    <row r="7159" spans="1:6" x14ac:dyDescent="0.25">
      <c r="A7159" s="508"/>
      <c r="B7159" s="508"/>
      <c r="C7159" s="508"/>
      <c r="D7159" s="444" t="s">
        <v>6778</v>
      </c>
      <c r="E7159" s="508"/>
      <c r="F7159" s="508"/>
    </row>
    <row r="7160" spans="1:6" x14ac:dyDescent="0.25">
      <c r="A7160" s="508"/>
      <c r="B7160" s="508"/>
      <c r="C7160" s="508"/>
      <c r="D7160" s="444" t="s">
        <v>6778</v>
      </c>
      <c r="E7160" s="508"/>
      <c r="F7160" s="508"/>
    </row>
    <row r="7161" spans="1:6" x14ac:dyDescent="0.25">
      <c r="A7161" s="508"/>
      <c r="B7161" s="508"/>
      <c r="C7161" s="508"/>
      <c r="D7161" s="444" t="s">
        <v>6778</v>
      </c>
      <c r="E7161" s="508"/>
      <c r="F7161" s="508"/>
    </row>
    <row r="7162" spans="1:6" x14ac:dyDescent="0.25">
      <c r="A7162" s="508"/>
      <c r="B7162" s="508"/>
      <c r="C7162" s="508"/>
      <c r="D7162" s="444" t="s">
        <v>6778</v>
      </c>
      <c r="E7162" s="508"/>
      <c r="F7162" s="508"/>
    </row>
    <row r="7163" spans="1:6" x14ac:dyDescent="0.25">
      <c r="A7163" s="508"/>
      <c r="B7163" s="508"/>
      <c r="C7163" s="508"/>
      <c r="D7163" s="444" t="s">
        <v>6778</v>
      </c>
      <c r="E7163" s="508"/>
      <c r="F7163" s="508"/>
    </row>
    <row r="7164" spans="1:6" x14ac:dyDescent="0.25">
      <c r="A7164" s="508"/>
      <c r="B7164" s="508"/>
      <c r="C7164" s="508"/>
      <c r="D7164" s="444" t="s">
        <v>6778</v>
      </c>
      <c r="E7164" s="508"/>
      <c r="F7164" s="508"/>
    </row>
    <row r="7165" spans="1:6" x14ac:dyDescent="0.25">
      <c r="A7165" s="508"/>
      <c r="B7165" s="508"/>
      <c r="C7165" s="508"/>
      <c r="D7165" s="444" t="s">
        <v>6778</v>
      </c>
      <c r="E7165" s="508"/>
      <c r="F7165" s="508"/>
    </row>
    <row r="7166" spans="1:6" x14ac:dyDescent="0.25">
      <c r="A7166" s="508"/>
      <c r="B7166" s="508"/>
      <c r="C7166" s="508"/>
      <c r="D7166" s="444" t="s">
        <v>6778</v>
      </c>
      <c r="E7166" s="508"/>
      <c r="F7166" s="508"/>
    </row>
    <row r="7167" spans="1:6" x14ac:dyDescent="0.25">
      <c r="A7167" s="508"/>
      <c r="B7167" s="508"/>
      <c r="C7167" s="508"/>
      <c r="D7167" s="444" t="s">
        <v>6778</v>
      </c>
      <c r="E7167" s="508"/>
      <c r="F7167" s="508"/>
    </row>
    <row r="7168" spans="1:6" x14ac:dyDescent="0.25">
      <c r="A7168" s="508"/>
      <c r="B7168" s="508"/>
      <c r="C7168" s="508"/>
      <c r="D7168" s="444" t="s">
        <v>6778</v>
      </c>
      <c r="E7168" s="508"/>
      <c r="F7168" s="508"/>
    </row>
    <row r="7169" spans="1:6" x14ac:dyDescent="0.25">
      <c r="A7169" s="508"/>
      <c r="B7169" s="508"/>
      <c r="C7169" s="508"/>
      <c r="D7169" s="444" t="s">
        <v>6778</v>
      </c>
      <c r="E7169" s="508"/>
      <c r="F7169" s="508"/>
    </row>
    <row r="7170" spans="1:6" x14ac:dyDescent="0.25">
      <c r="A7170" s="508"/>
      <c r="B7170" s="508"/>
      <c r="C7170" s="508"/>
      <c r="D7170" s="444" t="s">
        <v>6778</v>
      </c>
      <c r="E7170" s="508"/>
      <c r="F7170" s="508"/>
    </row>
    <row r="7171" spans="1:6" x14ac:dyDescent="0.25">
      <c r="A7171" s="508"/>
      <c r="B7171" s="508"/>
      <c r="C7171" s="508"/>
      <c r="D7171" s="444" t="s">
        <v>6778</v>
      </c>
      <c r="E7171" s="508"/>
      <c r="F7171" s="508"/>
    </row>
    <row r="7172" spans="1:6" x14ac:dyDescent="0.25">
      <c r="A7172" s="508"/>
      <c r="B7172" s="508"/>
      <c r="C7172" s="508"/>
      <c r="D7172" s="444" t="s">
        <v>6778</v>
      </c>
      <c r="E7172" s="508"/>
      <c r="F7172" s="508"/>
    </row>
    <row r="7173" spans="1:6" x14ac:dyDescent="0.25">
      <c r="A7173" s="508"/>
      <c r="B7173" s="508"/>
      <c r="C7173" s="508"/>
      <c r="D7173" s="444" t="s">
        <v>6778</v>
      </c>
      <c r="E7173" s="508"/>
      <c r="F7173" s="508"/>
    </row>
    <row r="7174" spans="1:6" x14ac:dyDescent="0.25">
      <c r="A7174" s="508"/>
      <c r="B7174" s="508"/>
      <c r="C7174" s="508"/>
      <c r="D7174" s="444" t="s">
        <v>6778</v>
      </c>
      <c r="E7174" s="508"/>
      <c r="F7174" s="508"/>
    </row>
    <row r="7175" spans="1:6" x14ac:dyDescent="0.25">
      <c r="A7175" s="508"/>
      <c r="B7175" s="508"/>
      <c r="C7175" s="508"/>
      <c r="D7175" s="444" t="s">
        <v>6778</v>
      </c>
      <c r="E7175" s="508"/>
      <c r="F7175" s="508"/>
    </row>
    <row r="7176" spans="1:6" x14ac:dyDescent="0.25">
      <c r="A7176" s="508"/>
      <c r="B7176" s="508"/>
      <c r="C7176" s="508"/>
      <c r="D7176" s="444" t="s">
        <v>6778</v>
      </c>
      <c r="E7176" s="508"/>
      <c r="F7176" s="508"/>
    </row>
    <row r="7177" spans="1:6" x14ac:dyDescent="0.25">
      <c r="A7177" s="508"/>
      <c r="B7177" s="508"/>
      <c r="C7177" s="508"/>
      <c r="D7177" s="444" t="s">
        <v>6778</v>
      </c>
      <c r="E7177" s="508"/>
      <c r="F7177" s="508"/>
    </row>
    <row r="7178" spans="1:6" x14ac:dyDescent="0.25">
      <c r="A7178" s="508"/>
      <c r="B7178" s="508"/>
      <c r="C7178" s="508"/>
      <c r="D7178" s="444" t="s">
        <v>6778</v>
      </c>
      <c r="E7178" s="508"/>
      <c r="F7178" s="508"/>
    </row>
    <row r="7179" spans="1:6" x14ac:dyDescent="0.25">
      <c r="A7179" s="508"/>
      <c r="B7179" s="508"/>
      <c r="C7179" s="508"/>
      <c r="D7179" s="444" t="s">
        <v>6778</v>
      </c>
      <c r="E7179" s="508"/>
      <c r="F7179" s="508"/>
    </row>
    <row r="7180" spans="1:6" x14ac:dyDescent="0.25">
      <c r="A7180" s="508"/>
      <c r="B7180" s="508"/>
      <c r="C7180" s="508"/>
      <c r="D7180" s="444" t="s">
        <v>6778</v>
      </c>
      <c r="E7180" s="508"/>
      <c r="F7180" s="508"/>
    </row>
    <row r="7181" spans="1:6" x14ac:dyDescent="0.25">
      <c r="A7181" s="508"/>
      <c r="B7181" s="508"/>
      <c r="C7181" s="508"/>
      <c r="D7181" s="444" t="s">
        <v>6778</v>
      </c>
      <c r="E7181" s="508"/>
      <c r="F7181" s="508"/>
    </row>
    <row r="7182" spans="1:6" x14ac:dyDescent="0.25">
      <c r="A7182" s="508"/>
      <c r="B7182" s="508"/>
      <c r="C7182" s="508"/>
      <c r="D7182" s="444" t="s">
        <v>6778</v>
      </c>
      <c r="E7182" s="508"/>
      <c r="F7182" s="508"/>
    </row>
    <row r="7183" spans="1:6" x14ac:dyDescent="0.25">
      <c r="A7183" s="508"/>
      <c r="B7183" s="508"/>
      <c r="C7183" s="508"/>
      <c r="D7183" s="444" t="s">
        <v>6778</v>
      </c>
      <c r="E7183" s="508"/>
      <c r="F7183" s="508"/>
    </row>
    <row r="7184" spans="1:6" x14ac:dyDescent="0.25">
      <c r="A7184" s="508"/>
      <c r="B7184" s="508"/>
      <c r="C7184" s="508"/>
      <c r="D7184" s="444" t="s">
        <v>6778</v>
      </c>
      <c r="E7184" s="508"/>
      <c r="F7184" s="508"/>
    </row>
    <row r="7185" spans="1:6" x14ac:dyDescent="0.25">
      <c r="A7185" s="508"/>
      <c r="B7185" s="508"/>
      <c r="C7185" s="508"/>
      <c r="D7185" s="444" t="s">
        <v>6778</v>
      </c>
      <c r="E7185" s="508"/>
      <c r="F7185" s="508"/>
    </row>
    <row r="7186" spans="1:6" x14ac:dyDescent="0.25">
      <c r="A7186" s="508"/>
      <c r="B7186" s="508"/>
      <c r="C7186" s="508"/>
      <c r="D7186" s="444" t="s">
        <v>6778</v>
      </c>
      <c r="E7186" s="508"/>
      <c r="F7186" s="508"/>
    </row>
    <row r="7187" spans="1:6" x14ac:dyDescent="0.25">
      <c r="A7187" s="508"/>
      <c r="B7187" s="508"/>
      <c r="C7187" s="508"/>
      <c r="D7187" s="444" t="s">
        <v>6778</v>
      </c>
      <c r="E7187" s="508"/>
      <c r="F7187" s="508"/>
    </row>
    <row r="7188" spans="1:6" x14ac:dyDescent="0.25">
      <c r="A7188" s="508"/>
      <c r="B7188" s="508"/>
      <c r="C7188" s="508"/>
      <c r="D7188" s="444" t="s">
        <v>6778</v>
      </c>
      <c r="E7188" s="508"/>
      <c r="F7188" s="508"/>
    </row>
    <row r="7189" spans="1:6" x14ac:dyDescent="0.25">
      <c r="A7189" s="508"/>
      <c r="B7189" s="508"/>
      <c r="C7189" s="508"/>
      <c r="D7189" s="444" t="s">
        <v>6778</v>
      </c>
      <c r="E7189" s="508"/>
      <c r="F7189" s="508"/>
    </row>
    <row r="7190" spans="1:6" x14ac:dyDescent="0.25">
      <c r="A7190" s="508"/>
      <c r="B7190" s="508"/>
      <c r="C7190" s="508"/>
      <c r="D7190" s="444" t="s">
        <v>6778</v>
      </c>
      <c r="E7190" s="508"/>
      <c r="F7190" s="508"/>
    </row>
    <row r="7191" spans="1:6" x14ac:dyDescent="0.25">
      <c r="A7191" s="508"/>
      <c r="B7191" s="508"/>
      <c r="C7191" s="508"/>
      <c r="D7191" s="444" t="s">
        <v>6778</v>
      </c>
      <c r="E7191" s="508"/>
      <c r="F7191" s="508"/>
    </row>
    <row r="7192" spans="1:6" x14ac:dyDescent="0.25">
      <c r="A7192" s="508"/>
      <c r="B7192" s="508"/>
      <c r="C7192" s="508"/>
      <c r="D7192" s="444" t="s">
        <v>6778</v>
      </c>
      <c r="E7192" s="508"/>
      <c r="F7192" s="508"/>
    </row>
    <row r="7193" spans="1:6" x14ac:dyDescent="0.25">
      <c r="A7193" s="508"/>
      <c r="B7193" s="508"/>
      <c r="C7193" s="508"/>
      <c r="D7193" s="444" t="s">
        <v>6778</v>
      </c>
      <c r="E7193" s="508"/>
      <c r="F7193" s="508"/>
    </row>
    <row r="7194" spans="1:6" x14ac:dyDescent="0.25">
      <c r="A7194" s="508"/>
      <c r="B7194" s="508"/>
      <c r="C7194" s="508"/>
      <c r="D7194" s="444" t="s">
        <v>6778</v>
      </c>
      <c r="E7194" s="508"/>
      <c r="F7194" s="508"/>
    </row>
    <row r="7195" spans="1:6" x14ac:dyDescent="0.25">
      <c r="A7195" s="508"/>
      <c r="B7195" s="508"/>
      <c r="C7195" s="508"/>
      <c r="D7195" s="444" t="s">
        <v>6778</v>
      </c>
      <c r="E7195" s="508"/>
      <c r="F7195" s="508"/>
    </row>
    <row r="7196" spans="1:6" x14ac:dyDescent="0.25">
      <c r="A7196" s="508"/>
      <c r="B7196" s="508"/>
      <c r="C7196" s="508"/>
      <c r="D7196" s="444" t="s">
        <v>6778</v>
      </c>
      <c r="E7196" s="508"/>
      <c r="F7196" s="508"/>
    </row>
    <row r="7197" spans="1:6" x14ac:dyDescent="0.25">
      <c r="A7197" s="508"/>
      <c r="B7197" s="508"/>
      <c r="C7197" s="508"/>
      <c r="D7197" s="444" t="s">
        <v>6778</v>
      </c>
      <c r="E7197" s="508"/>
      <c r="F7197" s="508"/>
    </row>
    <row r="7198" spans="1:6" x14ac:dyDescent="0.25">
      <c r="A7198" s="508"/>
      <c r="B7198" s="508"/>
      <c r="C7198" s="508"/>
      <c r="D7198" s="444" t="s">
        <v>6778</v>
      </c>
      <c r="E7198" s="508"/>
      <c r="F7198" s="508"/>
    </row>
    <row r="7199" spans="1:6" x14ac:dyDescent="0.25">
      <c r="A7199" s="508"/>
      <c r="B7199" s="508"/>
      <c r="C7199" s="508"/>
      <c r="D7199" s="444" t="s">
        <v>6778</v>
      </c>
      <c r="E7199" s="508"/>
      <c r="F7199" s="508"/>
    </row>
    <row r="7200" spans="1:6" x14ac:dyDescent="0.25">
      <c r="A7200" s="508"/>
      <c r="B7200" s="508"/>
      <c r="C7200" s="508"/>
      <c r="D7200" s="444" t="s">
        <v>6778</v>
      </c>
      <c r="E7200" s="508"/>
      <c r="F7200" s="508"/>
    </row>
    <row r="7201" spans="1:6" x14ac:dyDescent="0.25">
      <c r="A7201" s="508"/>
      <c r="B7201" s="508"/>
      <c r="C7201" s="508"/>
      <c r="D7201" s="444" t="s">
        <v>6778</v>
      </c>
      <c r="E7201" s="508"/>
      <c r="F7201" s="508"/>
    </row>
    <row r="7202" spans="1:6" x14ac:dyDescent="0.25">
      <c r="A7202" s="508"/>
      <c r="B7202" s="508"/>
      <c r="C7202" s="508"/>
      <c r="D7202" s="444" t="s">
        <v>6778</v>
      </c>
      <c r="E7202" s="508"/>
      <c r="F7202" s="508"/>
    </row>
    <row r="7203" spans="1:6" x14ac:dyDescent="0.25">
      <c r="A7203" s="508"/>
      <c r="B7203" s="508"/>
      <c r="C7203" s="508"/>
      <c r="D7203" s="444" t="s">
        <v>6778</v>
      </c>
      <c r="E7203" s="508"/>
      <c r="F7203" s="508"/>
    </row>
    <row r="7204" spans="1:6" x14ac:dyDescent="0.25">
      <c r="A7204" s="508"/>
      <c r="B7204" s="508"/>
      <c r="C7204" s="508"/>
      <c r="D7204" s="444" t="s">
        <v>6778</v>
      </c>
      <c r="E7204" s="508"/>
      <c r="F7204" s="508"/>
    </row>
    <row r="7205" spans="1:6" x14ac:dyDescent="0.25">
      <c r="A7205" s="508"/>
      <c r="B7205" s="508"/>
      <c r="C7205" s="508"/>
      <c r="D7205" s="444" t="s">
        <v>6778</v>
      </c>
      <c r="E7205" s="508"/>
      <c r="F7205" s="508"/>
    </row>
    <row r="7206" spans="1:6" x14ac:dyDescent="0.25">
      <c r="A7206" s="508"/>
      <c r="B7206" s="508"/>
      <c r="C7206" s="508"/>
      <c r="D7206" s="444" t="s">
        <v>6778</v>
      </c>
      <c r="E7206" s="508"/>
      <c r="F7206" s="508"/>
    </row>
    <row r="7207" spans="1:6" x14ac:dyDescent="0.25">
      <c r="A7207" s="508"/>
      <c r="B7207" s="508"/>
      <c r="C7207" s="508"/>
      <c r="D7207" s="444" t="s">
        <v>6778</v>
      </c>
      <c r="E7207" s="508"/>
      <c r="F7207" s="508"/>
    </row>
    <row r="7208" spans="1:6" x14ac:dyDescent="0.25">
      <c r="A7208" s="508"/>
      <c r="B7208" s="508"/>
      <c r="C7208" s="508"/>
      <c r="D7208" s="444" t="s">
        <v>6778</v>
      </c>
      <c r="E7208" s="508"/>
      <c r="F7208" s="508"/>
    </row>
    <row r="7209" spans="1:6" x14ac:dyDescent="0.25">
      <c r="A7209" s="508"/>
      <c r="B7209" s="508"/>
      <c r="C7209" s="508"/>
      <c r="D7209" s="444" t="s">
        <v>6778</v>
      </c>
      <c r="E7209" s="508"/>
      <c r="F7209" s="508"/>
    </row>
    <row r="7210" spans="1:6" x14ac:dyDescent="0.25">
      <c r="A7210" s="508"/>
      <c r="B7210" s="508"/>
      <c r="C7210" s="508"/>
      <c r="D7210" s="444" t="s">
        <v>6778</v>
      </c>
      <c r="E7210" s="508"/>
      <c r="F7210" s="508"/>
    </row>
    <row r="7211" spans="1:6" x14ac:dyDescent="0.25">
      <c r="A7211" s="508"/>
      <c r="B7211" s="508"/>
      <c r="C7211" s="508"/>
      <c r="D7211" s="444" t="s">
        <v>6778</v>
      </c>
      <c r="E7211" s="508"/>
      <c r="F7211" s="508"/>
    </row>
    <row r="7212" spans="1:6" x14ac:dyDescent="0.25">
      <c r="A7212" s="508"/>
      <c r="B7212" s="508"/>
      <c r="C7212" s="508"/>
      <c r="D7212" s="444" t="s">
        <v>6778</v>
      </c>
      <c r="E7212" s="508"/>
      <c r="F7212" s="508"/>
    </row>
    <row r="7213" spans="1:6" x14ac:dyDescent="0.25">
      <c r="A7213" s="508"/>
      <c r="B7213" s="508"/>
      <c r="C7213" s="508"/>
      <c r="D7213" s="444" t="s">
        <v>6778</v>
      </c>
      <c r="E7213" s="508"/>
      <c r="F7213" s="508"/>
    </row>
    <row r="7214" spans="1:6" x14ac:dyDescent="0.25">
      <c r="A7214" s="508"/>
      <c r="B7214" s="508"/>
      <c r="C7214" s="508"/>
      <c r="D7214" s="444" t="s">
        <v>6778</v>
      </c>
      <c r="E7214" s="508"/>
      <c r="F7214" s="508"/>
    </row>
    <row r="7215" spans="1:6" x14ac:dyDescent="0.25">
      <c r="A7215" s="508"/>
      <c r="B7215" s="508"/>
      <c r="C7215" s="508"/>
      <c r="D7215" s="444" t="s">
        <v>6778</v>
      </c>
      <c r="E7215" s="508"/>
      <c r="F7215" s="508"/>
    </row>
    <row r="7216" spans="1:6" x14ac:dyDescent="0.25">
      <c r="A7216" s="508"/>
      <c r="B7216" s="508"/>
      <c r="C7216" s="508"/>
      <c r="D7216" s="444" t="s">
        <v>6778</v>
      </c>
      <c r="E7216" s="508"/>
      <c r="F7216" s="508"/>
    </row>
    <row r="7217" spans="1:6" x14ac:dyDescent="0.25">
      <c r="A7217" s="508"/>
      <c r="B7217" s="508"/>
      <c r="C7217" s="508"/>
      <c r="D7217" s="444" t="s">
        <v>6778</v>
      </c>
      <c r="E7217" s="508"/>
      <c r="F7217" s="508"/>
    </row>
    <row r="7218" spans="1:6" x14ac:dyDescent="0.25">
      <c r="A7218" s="508"/>
      <c r="B7218" s="508"/>
      <c r="C7218" s="508"/>
      <c r="D7218" s="444" t="s">
        <v>6778</v>
      </c>
      <c r="E7218" s="508"/>
      <c r="F7218" s="508"/>
    </row>
    <row r="7219" spans="1:6" x14ac:dyDescent="0.25">
      <c r="A7219" s="508"/>
      <c r="B7219" s="508"/>
      <c r="C7219" s="508"/>
      <c r="D7219" s="444" t="s">
        <v>6778</v>
      </c>
      <c r="E7219" s="508"/>
      <c r="F7219" s="508"/>
    </row>
    <row r="7220" spans="1:6" x14ac:dyDescent="0.25">
      <c r="A7220" s="508"/>
      <c r="B7220" s="508"/>
      <c r="C7220" s="508"/>
      <c r="D7220" s="444" t="s">
        <v>6778</v>
      </c>
      <c r="E7220" s="508"/>
      <c r="F7220" s="508"/>
    </row>
    <row r="7221" spans="1:6" x14ac:dyDescent="0.25">
      <c r="A7221" s="508"/>
      <c r="B7221" s="508"/>
      <c r="C7221" s="508"/>
      <c r="D7221" s="444" t="s">
        <v>6778</v>
      </c>
      <c r="E7221" s="508"/>
      <c r="F7221" s="508"/>
    </row>
    <row r="7222" spans="1:6" x14ac:dyDescent="0.25">
      <c r="A7222" s="508"/>
      <c r="B7222" s="508"/>
      <c r="C7222" s="508"/>
      <c r="D7222" s="444" t="s">
        <v>6778</v>
      </c>
      <c r="E7222" s="508"/>
      <c r="F7222" s="508"/>
    </row>
    <row r="7223" spans="1:6" x14ac:dyDescent="0.25">
      <c r="A7223" s="508"/>
      <c r="B7223" s="508"/>
      <c r="C7223" s="508"/>
      <c r="D7223" s="444" t="s">
        <v>6778</v>
      </c>
      <c r="E7223" s="508"/>
      <c r="F7223" s="508"/>
    </row>
    <row r="7224" spans="1:6" x14ac:dyDescent="0.25">
      <c r="A7224" s="508"/>
      <c r="B7224" s="508"/>
      <c r="C7224" s="508"/>
      <c r="D7224" s="444" t="s">
        <v>6778</v>
      </c>
      <c r="E7224" s="508"/>
      <c r="F7224" s="508"/>
    </row>
    <row r="7225" spans="1:6" x14ac:dyDescent="0.25">
      <c r="A7225" s="508"/>
      <c r="B7225" s="508"/>
      <c r="C7225" s="508"/>
      <c r="D7225" s="444" t="s">
        <v>6778</v>
      </c>
      <c r="E7225" s="508"/>
      <c r="F7225" s="508"/>
    </row>
    <row r="7226" spans="1:6" x14ac:dyDescent="0.25">
      <c r="A7226" s="508"/>
      <c r="B7226" s="508"/>
      <c r="C7226" s="508"/>
      <c r="D7226" s="444" t="s">
        <v>6778</v>
      </c>
      <c r="E7226" s="508"/>
      <c r="F7226" s="508"/>
    </row>
    <row r="7227" spans="1:6" x14ac:dyDescent="0.25">
      <c r="A7227" s="508"/>
      <c r="B7227" s="508"/>
      <c r="C7227" s="508"/>
      <c r="D7227" s="444" t="s">
        <v>6778</v>
      </c>
      <c r="E7227" s="508"/>
      <c r="F7227" s="508"/>
    </row>
    <row r="7228" spans="1:6" x14ac:dyDescent="0.25">
      <c r="A7228" s="508"/>
      <c r="B7228" s="508"/>
      <c r="C7228" s="508"/>
      <c r="D7228" s="444" t="s">
        <v>6778</v>
      </c>
      <c r="E7228" s="508"/>
      <c r="F7228" s="508"/>
    </row>
    <row r="7229" spans="1:6" x14ac:dyDescent="0.25">
      <c r="A7229" s="508"/>
      <c r="B7229" s="508"/>
      <c r="C7229" s="508"/>
      <c r="D7229" s="444" t="s">
        <v>6778</v>
      </c>
      <c r="E7229" s="508"/>
      <c r="F7229" s="508"/>
    </row>
    <row r="7230" spans="1:6" x14ac:dyDescent="0.25">
      <c r="A7230" s="508"/>
      <c r="B7230" s="508"/>
      <c r="C7230" s="508"/>
      <c r="D7230" s="444" t="s">
        <v>6778</v>
      </c>
      <c r="E7230" s="508"/>
      <c r="F7230" s="508"/>
    </row>
    <row r="7231" spans="1:6" x14ac:dyDescent="0.25">
      <c r="A7231" s="508"/>
      <c r="B7231" s="508"/>
      <c r="C7231" s="508"/>
      <c r="D7231" s="444" t="s">
        <v>6778</v>
      </c>
      <c r="E7231" s="508"/>
      <c r="F7231" s="508"/>
    </row>
    <row r="7232" spans="1:6" x14ac:dyDescent="0.25">
      <c r="A7232" s="508"/>
      <c r="B7232" s="508"/>
      <c r="C7232" s="508"/>
      <c r="D7232" s="444" t="s">
        <v>6778</v>
      </c>
      <c r="E7232" s="508"/>
      <c r="F7232" s="508"/>
    </row>
    <row r="7233" spans="1:6" x14ac:dyDescent="0.25">
      <c r="A7233" s="508"/>
      <c r="B7233" s="508"/>
      <c r="C7233" s="508"/>
      <c r="D7233" s="444" t="s">
        <v>6778</v>
      </c>
      <c r="E7233" s="508"/>
      <c r="F7233" s="508"/>
    </row>
    <row r="7234" spans="1:6" x14ac:dyDescent="0.25">
      <c r="A7234" s="508"/>
      <c r="B7234" s="508"/>
      <c r="C7234" s="508"/>
      <c r="D7234" s="444" t="s">
        <v>6778</v>
      </c>
      <c r="E7234" s="508"/>
      <c r="F7234" s="508"/>
    </row>
    <row r="7235" spans="1:6" x14ac:dyDescent="0.25">
      <c r="A7235" s="508"/>
      <c r="B7235" s="508"/>
      <c r="C7235" s="508"/>
      <c r="D7235" s="444" t="s">
        <v>6778</v>
      </c>
      <c r="E7235" s="508"/>
      <c r="F7235" s="508"/>
    </row>
    <row r="7236" spans="1:6" x14ac:dyDescent="0.25">
      <c r="A7236" s="508"/>
      <c r="B7236" s="508"/>
      <c r="C7236" s="508"/>
      <c r="D7236" s="444" t="s">
        <v>6778</v>
      </c>
      <c r="E7236" s="508"/>
      <c r="F7236" s="508"/>
    </row>
    <row r="7237" spans="1:6" x14ac:dyDescent="0.25">
      <c r="A7237" s="508"/>
      <c r="B7237" s="508"/>
      <c r="C7237" s="508"/>
      <c r="D7237" s="444" t="s">
        <v>6778</v>
      </c>
      <c r="E7237" s="508"/>
      <c r="F7237" s="508"/>
    </row>
    <row r="7238" spans="1:6" x14ac:dyDescent="0.25">
      <c r="A7238" s="508"/>
      <c r="B7238" s="508"/>
      <c r="C7238" s="508"/>
      <c r="D7238" s="444" t="s">
        <v>6778</v>
      </c>
      <c r="E7238" s="508"/>
      <c r="F7238" s="508"/>
    </row>
    <row r="7239" spans="1:6" x14ac:dyDescent="0.25">
      <c r="A7239" s="508"/>
      <c r="B7239" s="508"/>
      <c r="C7239" s="508"/>
      <c r="D7239" s="444" t="s">
        <v>6778</v>
      </c>
      <c r="E7239" s="508"/>
      <c r="F7239" s="508"/>
    </row>
    <row r="7240" spans="1:6" x14ac:dyDescent="0.25">
      <c r="A7240" s="508"/>
      <c r="B7240" s="508"/>
      <c r="C7240" s="508"/>
      <c r="D7240" s="444" t="s">
        <v>6778</v>
      </c>
      <c r="E7240" s="508"/>
      <c r="F7240" s="508"/>
    </row>
    <row r="7241" spans="1:6" x14ac:dyDescent="0.25">
      <c r="A7241" s="508"/>
      <c r="B7241" s="508"/>
      <c r="C7241" s="508"/>
      <c r="D7241" s="444" t="s">
        <v>6778</v>
      </c>
      <c r="E7241" s="508"/>
      <c r="F7241" s="508"/>
    </row>
    <row r="7242" spans="1:6" x14ac:dyDescent="0.25">
      <c r="A7242" s="508"/>
      <c r="B7242" s="508"/>
      <c r="C7242" s="508"/>
      <c r="D7242" s="444" t="s">
        <v>6778</v>
      </c>
      <c r="E7242" s="508"/>
      <c r="F7242" s="508"/>
    </row>
    <row r="7243" spans="1:6" x14ac:dyDescent="0.25">
      <c r="A7243" s="508"/>
      <c r="B7243" s="508"/>
      <c r="C7243" s="508"/>
      <c r="D7243" s="444" t="s">
        <v>6778</v>
      </c>
      <c r="E7243" s="508"/>
      <c r="F7243" s="508"/>
    </row>
    <row r="7244" spans="1:6" x14ac:dyDescent="0.25">
      <c r="A7244" s="508"/>
      <c r="B7244" s="508"/>
      <c r="C7244" s="508"/>
      <c r="D7244" s="444" t="s">
        <v>6778</v>
      </c>
      <c r="E7244" s="508"/>
      <c r="F7244" s="508"/>
    </row>
    <row r="7245" spans="1:6" x14ac:dyDescent="0.25">
      <c r="A7245" s="508"/>
      <c r="B7245" s="508"/>
      <c r="C7245" s="508"/>
      <c r="D7245" s="444" t="s">
        <v>6778</v>
      </c>
      <c r="E7245" s="508"/>
      <c r="F7245" s="508"/>
    </row>
    <row r="7246" spans="1:6" x14ac:dyDescent="0.25">
      <c r="A7246" s="508"/>
      <c r="B7246" s="508"/>
      <c r="C7246" s="508"/>
      <c r="D7246" s="444" t="s">
        <v>6778</v>
      </c>
      <c r="E7246" s="508"/>
      <c r="F7246" s="508"/>
    </row>
    <row r="7247" spans="1:6" x14ac:dyDescent="0.25">
      <c r="A7247" s="508"/>
      <c r="B7247" s="508"/>
      <c r="C7247" s="508"/>
      <c r="D7247" s="444" t="s">
        <v>6778</v>
      </c>
      <c r="E7247" s="508"/>
      <c r="F7247" s="508"/>
    </row>
    <row r="7248" spans="1:6" x14ac:dyDescent="0.25">
      <c r="A7248" s="508"/>
      <c r="B7248" s="508"/>
      <c r="C7248" s="508"/>
      <c r="D7248" s="444" t="s">
        <v>6778</v>
      </c>
      <c r="E7248" s="508"/>
      <c r="F7248" s="508"/>
    </row>
    <row r="7249" spans="1:6" x14ac:dyDescent="0.25">
      <c r="A7249" s="508"/>
      <c r="B7249" s="508"/>
      <c r="C7249" s="508"/>
      <c r="D7249" s="444" t="s">
        <v>6778</v>
      </c>
      <c r="E7249" s="508"/>
      <c r="F7249" s="508"/>
    </row>
    <row r="7250" spans="1:6" x14ac:dyDescent="0.25">
      <c r="A7250" s="508"/>
      <c r="B7250" s="508"/>
      <c r="C7250" s="508"/>
      <c r="D7250" s="444" t="s">
        <v>6778</v>
      </c>
      <c r="E7250" s="508"/>
      <c r="F7250" s="508"/>
    </row>
    <row r="7251" spans="1:6" x14ac:dyDescent="0.25">
      <c r="A7251" s="508"/>
      <c r="B7251" s="508"/>
      <c r="C7251" s="508"/>
      <c r="D7251" s="444" t="s">
        <v>6778</v>
      </c>
      <c r="E7251" s="508"/>
      <c r="F7251" s="508"/>
    </row>
    <row r="7252" spans="1:6" x14ac:dyDescent="0.25">
      <c r="A7252" s="508"/>
      <c r="B7252" s="508"/>
      <c r="C7252" s="508"/>
      <c r="D7252" s="444" t="s">
        <v>6778</v>
      </c>
      <c r="E7252" s="508"/>
      <c r="F7252" s="508"/>
    </row>
    <row r="7253" spans="1:6" x14ac:dyDescent="0.25">
      <c r="A7253" s="508"/>
      <c r="B7253" s="508"/>
      <c r="C7253" s="508"/>
      <c r="D7253" s="444" t="s">
        <v>6778</v>
      </c>
      <c r="E7253" s="508"/>
      <c r="F7253" s="508"/>
    </row>
    <row r="7254" spans="1:6" x14ac:dyDescent="0.25">
      <c r="A7254" s="508"/>
      <c r="B7254" s="508"/>
      <c r="C7254" s="508"/>
      <c r="D7254" s="444" t="s">
        <v>6778</v>
      </c>
      <c r="E7254" s="508"/>
      <c r="F7254" s="508"/>
    </row>
    <row r="7255" spans="1:6" x14ac:dyDescent="0.25">
      <c r="A7255" s="508"/>
      <c r="B7255" s="508"/>
      <c r="C7255" s="508"/>
      <c r="D7255" s="444" t="s">
        <v>6778</v>
      </c>
      <c r="E7255" s="508"/>
      <c r="F7255" s="508"/>
    </row>
    <row r="7256" spans="1:6" x14ac:dyDescent="0.25">
      <c r="A7256" s="508"/>
      <c r="B7256" s="508"/>
      <c r="C7256" s="508"/>
      <c r="D7256" s="444" t="s">
        <v>6778</v>
      </c>
      <c r="E7256" s="508"/>
      <c r="F7256" s="508"/>
    </row>
    <row r="7257" spans="1:6" x14ac:dyDescent="0.25">
      <c r="A7257" s="508"/>
      <c r="B7257" s="508"/>
      <c r="C7257" s="508"/>
      <c r="D7257" s="444" t="s">
        <v>6778</v>
      </c>
      <c r="E7257" s="508"/>
      <c r="F7257" s="508"/>
    </row>
    <row r="7258" spans="1:6" x14ac:dyDescent="0.25">
      <c r="A7258" s="508"/>
      <c r="B7258" s="508"/>
      <c r="C7258" s="508"/>
      <c r="D7258" s="444" t="s">
        <v>6778</v>
      </c>
      <c r="E7258" s="508"/>
      <c r="F7258" s="508"/>
    </row>
    <row r="7259" spans="1:6" x14ac:dyDescent="0.25">
      <c r="A7259" s="508"/>
      <c r="B7259" s="508"/>
      <c r="C7259" s="508"/>
      <c r="D7259" s="444" t="s">
        <v>6778</v>
      </c>
      <c r="E7259" s="508"/>
      <c r="F7259" s="508"/>
    </row>
    <row r="7260" spans="1:6" x14ac:dyDescent="0.25">
      <c r="A7260" s="508"/>
      <c r="B7260" s="508"/>
      <c r="C7260" s="508"/>
      <c r="D7260" s="444" t="s">
        <v>6778</v>
      </c>
      <c r="E7260" s="508"/>
      <c r="F7260" s="508"/>
    </row>
    <row r="7261" spans="1:6" x14ac:dyDescent="0.25">
      <c r="A7261" s="508"/>
      <c r="B7261" s="508"/>
      <c r="C7261" s="508"/>
      <c r="D7261" s="444" t="s">
        <v>6778</v>
      </c>
      <c r="E7261" s="508"/>
      <c r="F7261" s="508"/>
    </row>
    <row r="7262" spans="1:6" x14ac:dyDescent="0.25">
      <c r="A7262" s="508"/>
      <c r="B7262" s="508"/>
      <c r="C7262" s="508"/>
      <c r="D7262" s="444" t="s">
        <v>6778</v>
      </c>
      <c r="E7262" s="508"/>
      <c r="F7262" s="508"/>
    </row>
    <row r="7263" spans="1:6" x14ac:dyDescent="0.25">
      <c r="A7263" s="508"/>
      <c r="B7263" s="508"/>
      <c r="C7263" s="508"/>
      <c r="D7263" s="444" t="s">
        <v>6778</v>
      </c>
      <c r="E7263" s="508"/>
      <c r="F7263" s="508"/>
    </row>
    <row r="7264" spans="1:6" x14ac:dyDescent="0.25">
      <c r="A7264" s="508"/>
      <c r="B7264" s="508"/>
      <c r="C7264" s="508"/>
      <c r="D7264" s="444" t="s">
        <v>6778</v>
      </c>
      <c r="E7264" s="508"/>
      <c r="F7264" s="508"/>
    </row>
    <row r="7265" spans="1:6" x14ac:dyDescent="0.25">
      <c r="A7265" s="508"/>
      <c r="B7265" s="508"/>
      <c r="C7265" s="508"/>
      <c r="D7265" s="444" t="s">
        <v>6778</v>
      </c>
      <c r="E7265" s="508"/>
      <c r="F7265" s="508"/>
    </row>
    <row r="7266" spans="1:6" x14ac:dyDescent="0.25">
      <c r="A7266" s="508"/>
      <c r="B7266" s="508"/>
      <c r="C7266" s="508"/>
      <c r="D7266" s="444" t="s">
        <v>6778</v>
      </c>
      <c r="E7266" s="508"/>
      <c r="F7266" s="508"/>
    </row>
    <row r="7267" spans="1:6" x14ac:dyDescent="0.25">
      <c r="A7267" s="508"/>
      <c r="B7267" s="508"/>
      <c r="C7267" s="508"/>
      <c r="D7267" s="444" t="s">
        <v>6778</v>
      </c>
      <c r="E7267" s="508"/>
      <c r="F7267" s="508"/>
    </row>
    <row r="7268" spans="1:6" x14ac:dyDescent="0.25">
      <c r="A7268" s="508"/>
      <c r="B7268" s="508"/>
      <c r="C7268" s="508"/>
      <c r="D7268" s="444" t="s">
        <v>6778</v>
      </c>
      <c r="E7268" s="508"/>
      <c r="F7268" s="508"/>
    </row>
    <row r="7269" spans="1:6" x14ac:dyDescent="0.25">
      <c r="A7269" s="508"/>
      <c r="B7269" s="508"/>
      <c r="C7269" s="508"/>
      <c r="D7269" s="444" t="s">
        <v>6778</v>
      </c>
      <c r="E7269" s="508"/>
      <c r="F7269" s="508"/>
    </row>
    <row r="7270" spans="1:6" x14ac:dyDescent="0.25">
      <c r="A7270" s="508"/>
      <c r="B7270" s="508"/>
      <c r="C7270" s="508"/>
      <c r="D7270" s="444" t="s">
        <v>6778</v>
      </c>
      <c r="E7270" s="508"/>
      <c r="F7270" s="508"/>
    </row>
    <row r="7271" spans="1:6" x14ac:dyDescent="0.25">
      <c r="A7271" s="508"/>
      <c r="B7271" s="508"/>
      <c r="C7271" s="508"/>
      <c r="D7271" s="444" t="s">
        <v>6778</v>
      </c>
      <c r="E7271" s="508"/>
      <c r="F7271" s="508"/>
    </row>
    <row r="7272" spans="1:6" x14ac:dyDescent="0.25">
      <c r="A7272" s="508"/>
      <c r="B7272" s="508"/>
      <c r="C7272" s="508"/>
      <c r="D7272" s="444" t="s">
        <v>6778</v>
      </c>
      <c r="E7272" s="508"/>
      <c r="F7272" s="508"/>
    </row>
    <row r="7273" spans="1:6" x14ac:dyDescent="0.25">
      <c r="A7273" s="508"/>
      <c r="B7273" s="508"/>
      <c r="C7273" s="508"/>
      <c r="D7273" s="444" t="s">
        <v>6778</v>
      </c>
      <c r="E7273" s="508"/>
      <c r="F7273" s="508"/>
    </row>
    <row r="7274" spans="1:6" x14ac:dyDescent="0.25">
      <c r="A7274" s="508"/>
      <c r="B7274" s="508"/>
      <c r="C7274" s="508"/>
      <c r="D7274" s="444" t="s">
        <v>6778</v>
      </c>
      <c r="E7274" s="508"/>
      <c r="F7274" s="508"/>
    </row>
    <row r="7275" spans="1:6" x14ac:dyDescent="0.25">
      <c r="A7275" s="508"/>
      <c r="B7275" s="508"/>
      <c r="C7275" s="508"/>
      <c r="D7275" s="444" t="s">
        <v>6778</v>
      </c>
      <c r="E7275" s="508"/>
      <c r="F7275" s="508"/>
    </row>
    <row r="7276" spans="1:6" x14ac:dyDescent="0.25">
      <c r="A7276" s="508"/>
      <c r="B7276" s="508"/>
      <c r="C7276" s="508"/>
      <c r="D7276" s="444" t="s">
        <v>6778</v>
      </c>
      <c r="E7276" s="508"/>
      <c r="F7276" s="508"/>
    </row>
    <row r="7277" spans="1:6" x14ac:dyDescent="0.25">
      <c r="A7277" s="508"/>
      <c r="B7277" s="508"/>
      <c r="C7277" s="508"/>
      <c r="D7277" s="444" t="s">
        <v>6778</v>
      </c>
      <c r="E7277" s="508"/>
      <c r="F7277" s="508"/>
    </row>
    <row r="7278" spans="1:6" x14ac:dyDescent="0.25">
      <c r="A7278" s="508"/>
      <c r="B7278" s="508"/>
      <c r="C7278" s="508"/>
      <c r="D7278" s="444" t="s">
        <v>6778</v>
      </c>
      <c r="E7278" s="508"/>
      <c r="F7278" s="508"/>
    </row>
    <row r="7279" spans="1:6" x14ac:dyDescent="0.25">
      <c r="A7279" s="508"/>
      <c r="B7279" s="508"/>
      <c r="C7279" s="508"/>
      <c r="D7279" s="444" t="s">
        <v>6778</v>
      </c>
      <c r="E7279" s="508"/>
      <c r="F7279" s="508"/>
    </row>
    <row r="7280" spans="1:6" x14ac:dyDescent="0.25">
      <c r="A7280" s="508"/>
      <c r="B7280" s="508"/>
      <c r="C7280" s="508"/>
      <c r="D7280" s="444" t="s">
        <v>6778</v>
      </c>
      <c r="E7280" s="508"/>
      <c r="F7280" s="508"/>
    </row>
    <row r="7281" spans="1:6" x14ac:dyDescent="0.25">
      <c r="A7281" s="508"/>
      <c r="B7281" s="508"/>
      <c r="C7281" s="508"/>
      <c r="D7281" s="444" t="s">
        <v>6778</v>
      </c>
      <c r="E7281" s="508"/>
      <c r="F7281" s="508"/>
    </row>
    <row r="7282" spans="1:6" x14ac:dyDescent="0.25">
      <c r="A7282" s="508"/>
      <c r="B7282" s="508"/>
      <c r="C7282" s="508"/>
      <c r="D7282" s="444" t="s">
        <v>6778</v>
      </c>
      <c r="E7282" s="508"/>
      <c r="F7282" s="508"/>
    </row>
    <row r="7283" spans="1:6" x14ac:dyDescent="0.25">
      <c r="A7283" s="508"/>
      <c r="B7283" s="508"/>
      <c r="C7283" s="508"/>
      <c r="D7283" s="444" t="s">
        <v>6778</v>
      </c>
      <c r="E7283" s="508"/>
      <c r="F7283" s="508"/>
    </row>
    <row r="7284" spans="1:6" x14ac:dyDescent="0.25">
      <c r="A7284" s="508"/>
      <c r="B7284" s="508"/>
      <c r="C7284" s="508"/>
      <c r="D7284" s="444" t="s">
        <v>6778</v>
      </c>
      <c r="E7284" s="508"/>
      <c r="F7284" s="508"/>
    </row>
    <row r="7285" spans="1:6" x14ac:dyDescent="0.25">
      <c r="A7285" s="508"/>
      <c r="B7285" s="508"/>
      <c r="C7285" s="508"/>
      <c r="D7285" s="444" t="s">
        <v>6778</v>
      </c>
      <c r="E7285" s="508"/>
      <c r="F7285" s="508"/>
    </row>
    <row r="7286" spans="1:6" x14ac:dyDescent="0.25">
      <c r="A7286" s="508"/>
      <c r="B7286" s="508"/>
      <c r="C7286" s="508"/>
      <c r="D7286" s="444" t="s">
        <v>6778</v>
      </c>
      <c r="E7286" s="508"/>
      <c r="F7286" s="508"/>
    </row>
    <row r="7287" spans="1:6" x14ac:dyDescent="0.25">
      <c r="A7287" s="508"/>
      <c r="B7287" s="508"/>
      <c r="C7287" s="508"/>
      <c r="D7287" s="444" t="s">
        <v>6778</v>
      </c>
      <c r="E7287" s="508"/>
      <c r="F7287" s="508"/>
    </row>
    <row r="7288" spans="1:6" x14ac:dyDescent="0.25">
      <c r="A7288" s="508"/>
      <c r="B7288" s="508"/>
      <c r="C7288" s="508"/>
      <c r="D7288" s="444" t="s">
        <v>6778</v>
      </c>
      <c r="E7288" s="508"/>
      <c r="F7288" s="508"/>
    </row>
    <row r="7289" spans="1:6" x14ac:dyDescent="0.25">
      <c r="A7289" s="508"/>
      <c r="B7289" s="508"/>
      <c r="C7289" s="508"/>
      <c r="D7289" s="444" t="s">
        <v>6778</v>
      </c>
      <c r="E7289" s="508"/>
      <c r="F7289" s="508"/>
    </row>
    <row r="7290" spans="1:6" x14ac:dyDescent="0.25">
      <c r="A7290" s="508"/>
      <c r="B7290" s="508"/>
      <c r="C7290" s="508"/>
      <c r="D7290" s="444" t="s">
        <v>6778</v>
      </c>
      <c r="E7290" s="508"/>
      <c r="F7290" s="508"/>
    </row>
    <row r="7291" spans="1:6" x14ac:dyDescent="0.25">
      <c r="A7291" s="508"/>
      <c r="B7291" s="508"/>
      <c r="C7291" s="508"/>
      <c r="D7291" s="444" t="s">
        <v>6778</v>
      </c>
      <c r="E7291" s="508"/>
      <c r="F7291" s="508"/>
    </row>
    <row r="7292" spans="1:6" x14ac:dyDescent="0.25">
      <c r="A7292" s="508"/>
      <c r="B7292" s="508"/>
      <c r="C7292" s="508"/>
      <c r="D7292" s="444" t="s">
        <v>6778</v>
      </c>
      <c r="E7292" s="508"/>
      <c r="F7292" s="508"/>
    </row>
    <row r="7293" spans="1:6" x14ac:dyDescent="0.25">
      <c r="A7293" s="508"/>
      <c r="B7293" s="508"/>
      <c r="C7293" s="508"/>
      <c r="D7293" s="444" t="s">
        <v>6778</v>
      </c>
      <c r="E7293" s="508"/>
      <c r="F7293" s="508"/>
    </row>
    <row r="7294" spans="1:6" x14ac:dyDescent="0.25">
      <c r="A7294" s="508"/>
      <c r="B7294" s="508"/>
      <c r="C7294" s="508"/>
      <c r="D7294" s="444" t="s">
        <v>6778</v>
      </c>
      <c r="E7294" s="508"/>
      <c r="F7294" s="508"/>
    </row>
    <row r="7295" spans="1:6" x14ac:dyDescent="0.25">
      <c r="A7295" s="508"/>
      <c r="B7295" s="508"/>
      <c r="C7295" s="508"/>
      <c r="D7295" s="444" t="s">
        <v>6778</v>
      </c>
      <c r="E7295" s="508"/>
      <c r="F7295" s="508"/>
    </row>
    <row r="7296" spans="1:6" x14ac:dyDescent="0.25">
      <c r="A7296" s="508"/>
      <c r="B7296" s="508"/>
      <c r="C7296" s="508"/>
      <c r="D7296" s="444" t="s">
        <v>6778</v>
      </c>
      <c r="E7296" s="508"/>
      <c r="F7296" s="508"/>
    </row>
    <row r="7297" spans="1:6" x14ac:dyDescent="0.25">
      <c r="A7297" s="508"/>
      <c r="B7297" s="508"/>
      <c r="C7297" s="508"/>
      <c r="D7297" s="444" t="s">
        <v>6778</v>
      </c>
      <c r="E7297" s="508"/>
      <c r="F7297" s="508"/>
    </row>
    <row r="7298" spans="1:6" x14ac:dyDescent="0.25">
      <c r="A7298" s="508"/>
      <c r="B7298" s="508"/>
      <c r="C7298" s="508"/>
      <c r="D7298" s="444" t="s">
        <v>6778</v>
      </c>
      <c r="E7298" s="508"/>
      <c r="F7298" s="508"/>
    </row>
    <row r="7299" spans="1:6" x14ac:dyDescent="0.25">
      <c r="A7299" s="508"/>
      <c r="B7299" s="508"/>
      <c r="C7299" s="508"/>
      <c r="D7299" s="444" t="s">
        <v>6778</v>
      </c>
      <c r="E7299" s="508"/>
      <c r="F7299" s="508"/>
    </row>
    <row r="7300" spans="1:6" x14ac:dyDescent="0.25">
      <c r="A7300" s="508"/>
      <c r="B7300" s="508"/>
      <c r="C7300" s="508"/>
      <c r="D7300" s="444" t="s">
        <v>6778</v>
      </c>
      <c r="E7300" s="508"/>
      <c r="F7300" s="508"/>
    </row>
    <row r="7301" spans="1:6" x14ac:dyDescent="0.25">
      <c r="A7301" s="508"/>
      <c r="B7301" s="508"/>
      <c r="C7301" s="508"/>
      <c r="D7301" s="444" t="s">
        <v>6778</v>
      </c>
      <c r="E7301" s="508"/>
      <c r="F7301" s="508"/>
    </row>
    <row r="7302" spans="1:6" x14ac:dyDescent="0.25">
      <c r="A7302" s="508"/>
      <c r="B7302" s="508"/>
      <c r="C7302" s="508"/>
      <c r="D7302" s="444" t="s">
        <v>6778</v>
      </c>
      <c r="E7302" s="508"/>
      <c r="F7302" s="508"/>
    </row>
    <row r="7303" spans="1:6" x14ac:dyDescent="0.25">
      <c r="A7303" s="508"/>
      <c r="B7303" s="508"/>
      <c r="C7303" s="508"/>
      <c r="D7303" s="444" t="s">
        <v>6778</v>
      </c>
      <c r="E7303" s="508"/>
      <c r="F7303" s="508"/>
    </row>
    <row r="7304" spans="1:6" x14ac:dyDescent="0.25">
      <c r="A7304" s="508"/>
      <c r="B7304" s="508"/>
      <c r="C7304" s="508"/>
      <c r="D7304" s="444" t="s">
        <v>6778</v>
      </c>
      <c r="E7304" s="508"/>
      <c r="F7304" s="508"/>
    </row>
    <row r="7305" spans="1:6" x14ac:dyDescent="0.25">
      <c r="A7305" s="508"/>
      <c r="B7305" s="508"/>
      <c r="C7305" s="508"/>
      <c r="D7305" s="444" t="s">
        <v>6778</v>
      </c>
      <c r="E7305" s="508"/>
      <c r="F7305" s="508"/>
    </row>
    <row r="7306" spans="1:6" x14ac:dyDescent="0.25">
      <c r="A7306" s="508"/>
      <c r="B7306" s="508"/>
      <c r="C7306" s="508"/>
      <c r="D7306" s="444" t="s">
        <v>6778</v>
      </c>
      <c r="E7306" s="508"/>
      <c r="F7306" s="508"/>
    </row>
    <row r="7307" spans="1:6" x14ac:dyDescent="0.25">
      <c r="A7307" s="508"/>
      <c r="B7307" s="508"/>
      <c r="C7307" s="508"/>
      <c r="D7307" s="444" t="s">
        <v>6778</v>
      </c>
      <c r="E7307" s="508"/>
      <c r="F7307" s="508"/>
    </row>
    <row r="7308" spans="1:6" x14ac:dyDescent="0.25">
      <c r="A7308" s="508"/>
      <c r="B7308" s="508"/>
      <c r="C7308" s="508"/>
      <c r="D7308" s="444" t="s">
        <v>6778</v>
      </c>
      <c r="E7308" s="508"/>
      <c r="F7308" s="508"/>
    </row>
    <row r="7309" spans="1:6" x14ac:dyDescent="0.25">
      <c r="A7309" s="508"/>
      <c r="B7309" s="508"/>
      <c r="C7309" s="508"/>
      <c r="D7309" s="444" t="s">
        <v>6778</v>
      </c>
      <c r="E7309" s="508"/>
      <c r="F7309" s="508"/>
    </row>
    <row r="7310" spans="1:6" x14ac:dyDescent="0.25">
      <c r="A7310" s="508"/>
      <c r="B7310" s="508"/>
      <c r="C7310" s="508"/>
      <c r="D7310" s="444" t="s">
        <v>6778</v>
      </c>
      <c r="E7310" s="508"/>
      <c r="F7310" s="508"/>
    </row>
    <row r="7311" spans="1:6" x14ac:dyDescent="0.25">
      <c r="A7311" s="508"/>
      <c r="B7311" s="508"/>
      <c r="C7311" s="508"/>
      <c r="D7311" s="444" t="s">
        <v>6778</v>
      </c>
      <c r="E7311" s="508"/>
      <c r="F7311" s="508"/>
    </row>
    <row r="7312" spans="1:6" x14ac:dyDescent="0.25">
      <c r="A7312" s="508"/>
      <c r="B7312" s="508"/>
      <c r="C7312" s="508"/>
      <c r="D7312" s="444" t="s">
        <v>6778</v>
      </c>
      <c r="E7312" s="508"/>
      <c r="F7312" s="508"/>
    </row>
    <row r="7313" spans="1:6" x14ac:dyDescent="0.25">
      <c r="A7313" s="508"/>
      <c r="B7313" s="508"/>
      <c r="C7313" s="508"/>
      <c r="D7313" s="444" t="s">
        <v>6778</v>
      </c>
      <c r="E7313" s="508"/>
      <c r="F7313" s="508"/>
    </row>
    <row r="7314" spans="1:6" x14ac:dyDescent="0.25">
      <c r="A7314" s="508"/>
      <c r="B7314" s="508"/>
      <c r="C7314" s="508"/>
      <c r="D7314" s="444" t="s">
        <v>6778</v>
      </c>
      <c r="E7314" s="508"/>
      <c r="F7314" s="508"/>
    </row>
    <row r="7315" spans="1:6" x14ac:dyDescent="0.25">
      <c r="A7315" s="508"/>
      <c r="B7315" s="508"/>
      <c r="C7315" s="508"/>
      <c r="D7315" s="444" t="s">
        <v>6778</v>
      </c>
      <c r="E7315" s="508"/>
      <c r="F7315" s="508"/>
    </row>
    <row r="7316" spans="1:6" x14ac:dyDescent="0.25">
      <c r="A7316" s="508"/>
      <c r="B7316" s="508"/>
      <c r="C7316" s="508"/>
      <c r="D7316" s="444" t="s">
        <v>6778</v>
      </c>
      <c r="E7316" s="508"/>
      <c r="F7316" s="508"/>
    </row>
    <row r="7317" spans="1:6" x14ac:dyDescent="0.25">
      <c r="A7317" s="508"/>
      <c r="B7317" s="508"/>
      <c r="C7317" s="508"/>
      <c r="D7317" s="444" t="s">
        <v>6778</v>
      </c>
      <c r="E7317" s="508"/>
      <c r="F7317" s="508"/>
    </row>
    <row r="7318" spans="1:6" x14ac:dyDescent="0.25">
      <c r="A7318" s="508"/>
      <c r="B7318" s="508"/>
      <c r="C7318" s="508"/>
      <c r="D7318" s="444" t="s">
        <v>6778</v>
      </c>
      <c r="E7318" s="508"/>
      <c r="F7318" s="508"/>
    </row>
    <row r="7319" spans="1:6" x14ac:dyDescent="0.25">
      <c r="A7319" s="508"/>
      <c r="B7319" s="508"/>
      <c r="C7319" s="508"/>
      <c r="D7319" s="444" t="s">
        <v>6778</v>
      </c>
      <c r="E7319" s="508"/>
      <c r="F7319" s="508"/>
    </row>
    <row r="7320" spans="1:6" x14ac:dyDescent="0.25">
      <c r="A7320" s="508"/>
      <c r="B7320" s="508"/>
      <c r="C7320" s="508"/>
      <c r="D7320" s="444" t="s">
        <v>6778</v>
      </c>
      <c r="E7320" s="508"/>
      <c r="F7320" s="508"/>
    </row>
    <row r="7321" spans="1:6" x14ac:dyDescent="0.25">
      <c r="A7321" s="508"/>
      <c r="B7321" s="508"/>
      <c r="C7321" s="508"/>
      <c r="D7321" s="444" t="s">
        <v>6778</v>
      </c>
      <c r="E7321" s="508"/>
      <c r="F7321" s="508"/>
    </row>
    <row r="7322" spans="1:6" x14ac:dyDescent="0.25">
      <c r="A7322" s="508"/>
      <c r="B7322" s="508"/>
      <c r="C7322" s="508"/>
      <c r="D7322" s="444" t="s">
        <v>6778</v>
      </c>
      <c r="E7322" s="508"/>
      <c r="F7322" s="508"/>
    </row>
    <row r="7323" spans="1:6" x14ac:dyDescent="0.25">
      <c r="A7323" s="508"/>
      <c r="B7323" s="508"/>
      <c r="C7323" s="508"/>
      <c r="D7323" s="444" t="s">
        <v>6778</v>
      </c>
      <c r="E7323" s="508"/>
      <c r="F7323" s="508"/>
    </row>
    <row r="7324" spans="1:6" x14ac:dyDescent="0.25">
      <c r="A7324" s="508"/>
      <c r="B7324" s="508"/>
      <c r="C7324" s="508"/>
      <c r="D7324" s="444" t="s">
        <v>6778</v>
      </c>
      <c r="E7324" s="508"/>
      <c r="F7324" s="508"/>
    </row>
    <row r="7325" spans="1:6" x14ac:dyDescent="0.25">
      <c r="A7325" s="508"/>
      <c r="B7325" s="508"/>
      <c r="C7325" s="508"/>
      <c r="D7325" s="444" t="s">
        <v>6778</v>
      </c>
      <c r="E7325" s="508"/>
      <c r="F7325" s="508"/>
    </row>
    <row r="7326" spans="1:6" x14ac:dyDescent="0.25">
      <c r="A7326" s="508"/>
      <c r="B7326" s="508"/>
      <c r="C7326" s="508"/>
      <c r="D7326" s="444" t="s">
        <v>6778</v>
      </c>
      <c r="E7326" s="508"/>
      <c r="F7326" s="508"/>
    </row>
    <row r="7327" spans="1:6" x14ac:dyDescent="0.25">
      <c r="A7327" s="508"/>
      <c r="B7327" s="508"/>
      <c r="C7327" s="508"/>
      <c r="D7327" s="444" t="s">
        <v>6778</v>
      </c>
      <c r="E7327" s="508"/>
      <c r="F7327" s="508"/>
    </row>
    <row r="7328" spans="1:6" x14ac:dyDescent="0.25">
      <c r="A7328" s="508"/>
      <c r="B7328" s="508"/>
      <c r="C7328" s="508"/>
      <c r="D7328" s="444" t="s">
        <v>6778</v>
      </c>
      <c r="E7328" s="508"/>
      <c r="F7328" s="508"/>
    </row>
    <row r="7329" spans="1:6" x14ac:dyDescent="0.25">
      <c r="A7329" s="508"/>
      <c r="B7329" s="508"/>
      <c r="C7329" s="508"/>
      <c r="D7329" s="444" t="s">
        <v>6778</v>
      </c>
      <c r="E7329" s="508"/>
      <c r="F7329" s="508"/>
    </row>
    <row r="7330" spans="1:6" x14ac:dyDescent="0.25">
      <c r="A7330" s="508"/>
      <c r="B7330" s="508"/>
      <c r="C7330" s="508"/>
      <c r="D7330" s="444" t="s">
        <v>6778</v>
      </c>
      <c r="E7330" s="508"/>
      <c r="F7330" s="508"/>
    </row>
    <row r="7331" spans="1:6" x14ac:dyDescent="0.25">
      <c r="A7331" s="508"/>
      <c r="B7331" s="508"/>
      <c r="C7331" s="508"/>
      <c r="D7331" s="444" t="s">
        <v>6778</v>
      </c>
      <c r="E7331" s="508"/>
      <c r="F7331" s="508"/>
    </row>
    <row r="7332" spans="1:6" x14ac:dyDescent="0.25">
      <c r="A7332" s="508"/>
      <c r="B7332" s="508"/>
      <c r="C7332" s="508"/>
      <c r="D7332" s="444" t="s">
        <v>6778</v>
      </c>
      <c r="E7332" s="508"/>
      <c r="F7332" s="508"/>
    </row>
    <row r="7333" spans="1:6" x14ac:dyDescent="0.25">
      <c r="A7333" s="508"/>
      <c r="B7333" s="508"/>
      <c r="C7333" s="508"/>
      <c r="D7333" s="444" t="s">
        <v>6778</v>
      </c>
      <c r="E7333" s="508"/>
      <c r="F7333" s="508"/>
    </row>
    <row r="7334" spans="1:6" x14ac:dyDescent="0.25">
      <c r="A7334" s="508"/>
      <c r="B7334" s="508"/>
      <c r="C7334" s="508"/>
      <c r="D7334" s="444" t="s">
        <v>6778</v>
      </c>
      <c r="E7334" s="508"/>
      <c r="F7334" s="508"/>
    </row>
    <row r="7335" spans="1:6" x14ac:dyDescent="0.25">
      <c r="A7335" s="508"/>
      <c r="B7335" s="508"/>
      <c r="C7335" s="508"/>
      <c r="D7335" s="444" t="s">
        <v>6778</v>
      </c>
      <c r="E7335" s="508"/>
      <c r="F7335" s="508"/>
    </row>
    <row r="7336" spans="1:6" x14ac:dyDescent="0.25">
      <c r="A7336" s="508"/>
      <c r="B7336" s="508"/>
      <c r="C7336" s="508"/>
      <c r="D7336" s="444" t="s">
        <v>6778</v>
      </c>
      <c r="E7336" s="508"/>
      <c r="F7336" s="508"/>
    </row>
    <row r="7337" spans="1:6" x14ac:dyDescent="0.25">
      <c r="A7337" s="508"/>
      <c r="B7337" s="508"/>
      <c r="C7337" s="508"/>
      <c r="D7337" s="444" t="s">
        <v>6778</v>
      </c>
      <c r="E7337" s="508"/>
      <c r="F7337" s="508"/>
    </row>
    <row r="7338" spans="1:6" x14ac:dyDescent="0.25">
      <c r="A7338" s="508"/>
      <c r="B7338" s="508"/>
      <c r="C7338" s="508"/>
      <c r="D7338" s="444" t="s">
        <v>6778</v>
      </c>
      <c r="E7338" s="508"/>
      <c r="F7338" s="508"/>
    </row>
    <row r="7339" spans="1:6" x14ac:dyDescent="0.25">
      <c r="A7339" s="508"/>
      <c r="B7339" s="508"/>
      <c r="C7339" s="508"/>
      <c r="D7339" s="444" t="s">
        <v>6778</v>
      </c>
      <c r="E7339" s="508"/>
      <c r="F7339" s="508"/>
    </row>
    <row r="7340" spans="1:6" x14ac:dyDescent="0.25">
      <c r="A7340" s="508"/>
      <c r="B7340" s="508"/>
      <c r="C7340" s="508"/>
      <c r="D7340" s="444" t="s">
        <v>6778</v>
      </c>
      <c r="E7340" s="508"/>
      <c r="F7340" s="508"/>
    </row>
    <row r="7341" spans="1:6" x14ac:dyDescent="0.25">
      <c r="A7341" s="508"/>
      <c r="B7341" s="508"/>
      <c r="C7341" s="508"/>
      <c r="D7341" s="444" t="s">
        <v>6778</v>
      </c>
      <c r="E7341" s="508"/>
      <c r="F7341" s="508"/>
    </row>
    <row r="7342" spans="1:6" x14ac:dyDescent="0.25">
      <c r="A7342" s="508"/>
      <c r="B7342" s="508"/>
      <c r="C7342" s="508"/>
      <c r="D7342" s="444" t="s">
        <v>6778</v>
      </c>
      <c r="E7342" s="508"/>
      <c r="F7342" s="508"/>
    </row>
    <row r="7343" spans="1:6" x14ac:dyDescent="0.25">
      <c r="A7343" s="508"/>
      <c r="B7343" s="508"/>
      <c r="C7343" s="508"/>
      <c r="D7343" s="444" t="s">
        <v>6778</v>
      </c>
      <c r="E7343" s="508"/>
      <c r="F7343" s="508"/>
    </row>
    <row r="7344" spans="1:6" x14ac:dyDescent="0.25">
      <c r="A7344" s="508"/>
      <c r="B7344" s="508"/>
      <c r="C7344" s="508"/>
      <c r="D7344" s="444" t="s">
        <v>6778</v>
      </c>
      <c r="E7344" s="508"/>
      <c r="F7344" s="508"/>
    </row>
    <row r="7345" spans="1:6" x14ac:dyDescent="0.25">
      <c r="A7345" s="508"/>
      <c r="B7345" s="508"/>
      <c r="C7345" s="508"/>
      <c r="D7345" s="444" t="s">
        <v>6778</v>
      </c>
      <c r="E7345" s="508"/>
      <c r="F7345" s="508"/>
    </row>
    <row r="7346" spans="1:6" x14ac:dyDescent="0.25">
      <c r="A7346" s="508"/>
      <c r="B7346" s="508"/>
      <c r="C7346" s="508"/>
      <c r="D7346" s="444" t="s">
        <v>6778</v>
      </c>
      <c r="E7346" s="508"/>
      <c r="F7346" s="508"/>
    </row>
    <row r="7347" spans="1:6" x14ac:dyDescent="0.25">
      <c r="A7347" s="508"/>
      <c r="B7347" s="508"/>
      <c r="C7347" s="508"/>
      <c r="D7347" s="444" t="s">
        <v>6778</v>
      </c>
      <c r="E7347" s="508"/>
      <c r="F7347" s="508"/>
    </row>
    <row r="7348" spans="1:6" x14ac:dyDescent="0.25">
      <c r="A7348" s="508"/>
      <c r="B7348" s="508"/>
      <c r="C7348" s="508"/>
      <c r="D7348" s="444" t="s">
        <v>6778</v>
      </c>
      <c r="E7348" s="508"/>
      <c r="F7348" s="508"/>
    </row>
    <row r="7349" spans="1:6" x14ac:dyDescent="0.25">
      <c r="A7349" s="508"/>
      <c r="B7349" s="508"/>
      <c r="C7349" s="508"/>
      <c r="D7349" s="444" t="s">
        <v>6778</v>
      </c>
      <c r="E7349" s="508"/>
      <c r="F7349" s="508"/>
    </row>
    <row r="7350" spans="1:6" x14ac:dyDescent="0.25">
      <c r="A7350" s="508"/>
      <c r="B7350" s="508"/>
      <c r="C7350" s="508"/>
      <c r="D7350" s="444" t="s">
        <v>6778</v>
      </c>
      <c r="E7350" s="508"/>
      <c r="F7350" s="508"/>
    </row>
    <row r="7351" spans="1:6" x14ac:dyDescent="0.25">
      <c r="A7351" s="508"/>
      <c r="B7351" s="508"/>
      <c r="C7351" s="508"/>
      <c r="D7351" s="444" t="s">
        <v>6778</v>
      </c>
      <c r="E7351" s="508"/>
      <c r="F7351" s="508"/>
    </row>
    <row r="7352" spans="1:6" x14ac:dyDescent="0.25">
      <c r="A7352" s="508"/>
      <c r="B7352" s="508"/>
      <c r="C7352" s="508"/>
      <c r="D7352" s="444" t="s">
        <v>6778</v>
      </c>
      <c r="E7352" s="508"/>
      <c r="F7352" s="508"/>
    </row>
    <row r="7353" spans="1:6" x14ac:dyDescent="0.25">
      <c r="A7353" s="508"/>
      <c r="B7353" s="508"/>
      <c r="C7353" s="508"/>
      <c r="D7353" s="444" t="s">
        <v>6778</v>
      </c>
      <c r="E7353" s="508"/>
      <c r="F7353" s="508"/>
    </row>
    <row r="7354" spans="1:6" x14ac:dyDescent="0.25">
      <c r="A7354" s="508"/>
      <c r="B7354" s="508"/>
      <c r="C7354" s="508"/>
      <c r="D7354" s="444" t="s">
        <v>6778</v>
      </c>
      <c r="E7354" s="508"/>
      <c r="F7354" s="508"/>
    </row>
    <row r="7355" spans="1:6" x14ac:dyDescent="0.25">
      <c r="A7355" s="508"/>
      <c r="B7355" s="508"/>
      <c r="C7355" s="508"/>
      <c r="D7355" s="444" t="s">
        <v>6778</v>
      </c>
      <c r="E7355" s="508"/>
      <c r="F7355" s="508"/>
    </row>
    <row r="7356" spans="1:6" x14ac:dyDescent="0.25">
      <c r="A7356" s="508"/>
      <c r="B7356" s="508"/>
      <c r="C7356" s="508"/>
      <c r="D7356" s="444" t="s">
        <v>6778</v>
      </c>
      <c r="E7356" s="508"/>
      <c r="F7356" s="508"/>
    </row>
    <row r="7357" spans="1:6" x14ac:dyDescent="0.25">
      <c r="A7357" s="508"/>
      <c r="B7357" s="508"/>
      <c r="C7357" s="508"/>
      <c r="D7357" s="444" t="s">
        <v>6778</v>
      </c>
      <c r="E7357" s="508"/>
      <c r="F7357" s="508"/>
    </row>
    <row r="7358" spans="1:6" x14ac:dyDescent="0.25">
      <c r="A7358" s="508"/>
      <c r="B7358" s="508"/>
      <c r="C7358" s="508"/>
      <c r="D7358" s="444" t="s">
        <v>6778</v>
      </c>
      <c r="E7358" s="508"/>
      <c r="F7358" s="508"/>
    </row>
    <row r="7359" spans="1:6" x14ac:dyDescent="0.25">
      <c r="A7359" s="508"/>
      <c r="B7359" s="508"/>
      <c r="C7359" s="508"/>
      <c r="D7359" s="444" t="s">
        <v>6778</v>
      </c>
      <c r="E7359" s="508"/>
      <c r="F7359" s="508"/>
    </row>
    <row r="7360" spans="1:6" x14ac:dyDescent="0.25">
      <c r="A7360" s="508"/>
      <c r="B7360" s="508"/>
      <c r="C7360" s="508"/>
      <c r="D7360" s="444" t="s">
        <v>6778</v>
      </c>
      <c r="E7360" s="508"/>
      <c r="F7360" s="508"/>
    </row>
    <row r="7361" spans="1:6" x14ac:dyDescent="0.25">
      <c r="A7361" s="508"/>
      <c r="B7361" s="508"/>
      <c r="C7361" s="508"/>
      <c r="D7361" s="444" t="s">
        <v>6778</v>
      </c>
      <c r="E7361" s="508"/>
      <c r="F7361" s="508"/>
    </row>
    <row r="7362" spans="1:6" x14ac:dyDescent="0.25">
      <c r="A7362" s="508"/>
      <c r="B7362" s="508"/>
      <c r="C7362" s="508"/>
      <c r="D7362" s="444" t="s">
        <v>6778</v>
      </c>
      <c r="E7362" s="508"/>
      <c r="F7362" s="508"/>
    </row>
    <row r="7363" spans="1:6" x14ac:dyDescent="0.25">
      <c r="A7363" s="508"/>
      <c r="B7363" s="508"/>
      <c r="C7363" s="508"/>
      <c r="D7363" s="444" t="s">
        <v>6778</v>
      </c>
      <c r="E7363" s="508"/>
      <c r="F7363" s="508"/>
    </row>
    <row r="7364" spans="1:6" x14ac:dyDescent="0.25">
      <c r="A7364" s="508"/>
      <c r="B7364" s="508"/>
      <c r="C7364" s="508"/>
      <c r="D7364" s="444" t="s">
        <v>6778</v>
      </c>
      <c r="E7364" s="508"/>
      <c r="F7364" s="508"/>
    </row>
    <row r="7365" spans="1:6" x14ac:dyDescent="0.25">
      <c r="A7365" s="508"/>
      <c r="B7365" s="508"/>
      <c r="C7365" s="508"/>
      <c r="D7365" s="444" t="s">
        <v>6778</v>
      </c>
      <c r="E7365" s="508"/>
      <c r="F7365" s="508"/>
    </row>
    <row r="7366" spans="1:6" x14ac:dyDescent="0.25">
      <c r="A7366" s="508"/>
      <c r="B7366" s="508"/>
      <c r="C7366" s="508"/>
      <c r="D7366" s="444" t="s">
        <v>6778</v>
      </c>
      <c r="E7366" s="508"/>
      <c r="F7366" s="508"/>
    </row>
    <row r="7367" spans="1:6" x14ac:dyDescent="0.25">
      <c r="A7367" s="508"/>
      <c r="B7367" s="508"/>
      <c r="C7367" s="508"/>
      <c r="D7367" s="444" t="s">
        <v>6778</v>
      </c>
      <c r="E7367" s="508"/>
      <c r="F7367" s="508"/>
    </row>
    <row r="7368" spans="1:6" x14ac:dyDescent="0.25">
      <c r="A7368" s="508"/>
      <c r="B7368" s="508"/>
      <c r="C7368" s="508"/>
      <c r="D7368" s="444" t="s">
        <v>6778</v>
      </c>
      <c r="E7368" s="508"/>
      <c r="F7368" s="508"/>
    </row>
    <row r="7369" spans="1:6" x14ac:dyDescent="0.25">
      <c r="A7369" s="508"/>
      <c r="B7369" s="508"/>
      <c r="C7369" s="508"/>
      <c r="D7369" s="444" t="s">
        <v>6778</v>
      </c>
      <c r="E7369" s="508"/>
      <c r="F7369" s="508"/>
    </row>
    <row r="7370" spans="1:6" x14ac:dyDescent="0.25">
      <c r="A7370" s="508"/>
      <c r="B7370" s="508"/>
      <c r="C7370" s="508"/>
      <c r="D7370" s="444" t="s">
        <v>6778</v>
      </c>
      <c r="E7370" s="508"/>
      <c r="F7370" s="508"/>
    </row>
    <row r="7371" spans="1:6" x14ac:dyDescent="0.25">
      <c r="A7371" s="508"/>
      <c r="B7371" s="508"/>
      <c r="C7371" s="508"/>
      <c r="D7371" s="444" t="s">
        <v>6778</v>
      </c>
      <c r="E7371" s="508"/>
      <c r="F7371" s="508"/>
    </row>
    <row r="7372" spans="1:6" x14ac:dyDescent="0.25">
      <c r="A7372" s="508"/>
      <c r="B7372" s="508"/>
      <c r="C7372" s="508"/>
      <c r="D7372" s="444" t="s">
        <v>6778</v>
      </c>
      <c r="E7372" s="508"/>
      <c r="F7372" s="508"/>
    </row>
    <row r="7373" spans="1:6" x14ac:dyDescent="0.25">
      <c r="A7373" s="508"/>
      <c r="B7373" s="508"/>
      <c r="C7373" s="508"/>
      <c r="D7373" s="444" t="s">
        <v>6778</v>
      </c>
      <c r="E7373" s="508"/>
      <c r="F7373" s="508"/>
    </row>
    <row r="7374" spans="1:6" x14ac:dyDescent="0.25">
      <c r="A7374" s="508"/>
      <c r="B7374" s="508"/>
      <c r="C7374" s="508"/>
      <c r="D7374" s="444" t="s">
        <v>6778</v>
      </c>
      <c r="E7374" s="508"/>
      <c r="F7374" s="508"/>
    </row>
    <row r="7375" spans="1:6" x14ac:dyDescent="0.25">
      <c r="A7375" s="508"/>
      <c r="B7375" s="508"/>
      <c r="C7375" s="508"/>
      <c r="D7375" s="444" t="s">
        <v>6778</v>
      </c>
      <c r="E7375" s="508"/>
      <c r="F7375" s="508"/>
    </row>
    <row r="7376" spans="1:6" x14ac:dyDescent="0.25">
      <c r="A7376" s="508"/>
      <c r="B7376" s="508"/>
      <c r="C7376" s="508"/>
      <c r="D7376" s="444" t="s">
        <v>6778</v>
      </c>
      <c r="E7376" s="508"/>
      <c r="F7376" s="508"/>
    </row>
    <row r="7377" spans="1:6" x14ac:dyDescent="0.25">
      <c r="A7377" s="508"/>
      <c r="B7377" s="508"/>
      <c r="C7377" s="508"/>
      <c r="D7377" s="444" t="s">
        <v>6778</v>
      </c>
      <c r="E7377" s="508"/>
      <c r="F7377" s="508"/>
    </row>
    <row r="7378" spans="1:6" x14ac:dyDescent="0.25">
      <c r="A7378" s="508"/>
      <c r="B7378" s="508"/>
      <c r="C7378" s="508"/>
      <c r="D7378" s="444" t="s">
        <v>6778</v>
      </c>
      <c r="E7378" s="508"/>
      <c r="F7378" s="508"/>
    </row>
    <row r="7379" spans="1:6" x14ac:dyDescent="0.25">
      <c r="A7379" s="508"/>
      <c r="B7379" s="508"/>
      <c r="C7379" s="508"/>
      <c r="D7379" s="444" t="s">
        <v>6778</v>
      </c>
      <c r="E7379" s="508"/>
      <c r="F7379" s="508"/>
    </row>
    <row r="7380" spans="1:6" x14ac:dyDescent="0.25">
      <c r="A7380" s="508"/>
      <c r="B7380" s="508"/>
      <c r="C7380" s="508"/>
      <c r="D7380" s="444" t="s">
        <v>6778</v>
      </c>
      <c r="E7380" s="508"/>
      <c r="F7380" s="508"/>
    </row>
    <row r="7381" spans="1:6" x14ac:dyDescent="0.25">
      <c r="A7381" s="508"/>
      <c r="B7381" s="508"/>
      <c r="C7381" s="508"/>
      <c r="D7381" s="444" t="s">
        <v>6778</v>
      </c>
      <c r="E7381" s="508"/>
      <c r="F7381" s="508"/>
    </row>
    <row r="7382" spans="1:6" x14ac:dyDescent="0.25">
      <c r="A7382" s="508"/>
      <c r="B7382" s="508"/>
      <c r="C7382" s="508"/>
      <c r="D7382" s="444" t="s">
        <v>6778</v>
      </c>
      <c r="E7382" s="508"/>
      <c r="F7382" s="508"/>
    </row>
    <row r="7383" spans="1:6" x14ac:dyDescent="0.25">
      <c r="A7383" s="508"/>
      <c r="B7383" s="508"/>
      <c r="C7383" s="508"/>
      <c r="D7383" s="444" t="s">
        <v>6778</v>
      </c>
      <c r="E7383" s="508"/>
      <c r="F7383" s="508"/>
    </row>
    <row r="7384" spans="1:6" x14ac:dyDescent="0.25">
      <c r="A7384" s="508"/>
      <c r="B7384" s="508"/>
      <c r="C7384" s="508"/>
      <c r="D7384" s="444" t="s">
        <v>6778</v>
      </c>
      <c r="E7384" s="508"/>
      <c r="F7384" s="508"/>
    </row>
    <row r="7385" spans="1:6" x14ac:dyDescent="0.25">
      <c r="A7385" s="508"/>
      <c r="B7385" s="508"/>
      <c r="C7385" s="508"/>
      <c r="D7385" s="444" t="s">
        <v>6778</v>
      </c>
      <c r="E7385" s="508"/>
      <c r="F7385" s="508"/>
    </row>
    <row r="7386" spans="1:6" x14ac:dyDescent="0.25">
      <c r="A7386" s="508"/>
      <c r="B7386" s="508"/>
      <c r="C7386" s="508"/>
      <c r="D7386" s="444" t="s">
        <v>6778</v>
      </c>
      <c r="E7386" s="508"/>
      <c r="F7386" s="508"/>
    </row>
    <row r="7387" spans="1:6" x14ac:dyDescent="0.25">
      <c r="A7387" s="508"/>
      <c r="B7387" s="508"/>
      <c r="C7387" s="508"/>
      <c r="D7387" s="444" t="s">
        <v>6778</v>
      </c>
      <c r="E7387" s="508"/>
      <c r="F7387" s="508"/>
    </row>
    <row r="7388" spans="1:6" x14ac:dyDescent="0.25">
      <c r="A7388" s="508"/>
      <c r="B7388" s="508"/>
      <c r="C7388" s="508"/>
      <c r="D7388" s="444" t="s">
        <v>6778</v>
      </c>
      <c r="E7388" s="508"/>
      <c r="F7388" s="508"/>
    </row>
    <row r="7389" spans="1:6" x14ac:dyDescent="0.25">
      <c r="A7389" s="508"/>
      <c r="B7389" s="508"/>
      <c r="C7389" s="508"/>
      <c r="D7389" s="444" t="s">
        <v>6778</v>
      </c>
      <c r="E7389" s="508"/>
      <c r="F7389" s="508"/>
    </row>
    <row r="7390" spans="1:6" x14ac:dyDescent="0.25">
      <c r="A7390" s="508"/>
      <c r="B7390" s="508"/>
      <c r="C7390" s="508"/>
      <c r="D7390" s="444" t="s">
        <v>6778</v>
      </c>
      <c r="E7390" s="508"/>
      <c r="F7390" s="508"/>
    </row>
    <row r="7391" spans="1:6" x14ac:dyDescent="0.25">
      <c r="A7391" s="508"/>
      <c r="B7391" s="508"/>
      <c r="C7391" s="508"/>
      <c r="D7391" s="444" t="s">
        <v>6778</v>
      </c>
      <c r="E7391" s="508"/>
      <c r="F7391" s="508"/>
    </row>
    <row r="7392" spans="1:6" x14ac:dyDescent="0.25">
      <c r="A7392" s="508"/>
      <c r="B7392" s="508"/>
      <c r="C7392" s="508"/>
      <c r="D7392" s="444" t="s">
        <v>6778</v>
      </c>
      <c r="E7392" s="508"/>
      <c r="F7392" s="508"/>
    </row>
    <row r="7393" spans="1:6" x14ac:dyDescent="0.25">
      <c r="A7393" s="508"/>
      <c r="B7393" s="508"/>
      <c r="C7393" s="508"/>
      <c r="D7393" s="444" t="s">
        <v>6778</v>
      </c>
      <c r="E7393" s="508"/>
      <c r="F7393" s="508"/>
    </row>
    <row r="7394" spans="1:6" x14ac:dyDescent="0.25">
      <c r="A7394" s="508"/>
      <c r="B7394" s="508"/>
      <c r="C7394" s="508"/>
      <c r="D7394" s="444" t="s">
        <v>6778</v>
      </c>
      <c r="E7394" s="508"/>
      <c r="F7394" s="508"/>
    </row>
    <row r="7395" spans="1:6" x14ac:dyDescent="0.25">
      <c r="A7395" s="508"/>
      <c r="B7395" s="508"/>
      <c r="C7395" s="508"/>
      <c r="D7395" s="444" t="s">
        <v>6778</v>
      </c>
      <c r="E7395" s="508"/>
      <c r="F7395" s="508"/>
    </row>
    <row r="7396" spans="1:6" x14ac:dyDescent="0.25">
      <c r="A7396" s="508"/>
      <c r="B7396" s="508"/>
      <c r="C7396" s="508"/>
      <c r="D7396" s="444" t="s">
        <v>6778</v>
      </c>
      <c r="E7396" s="508"/>
      <c r="F7396" s="508"/>
    </row>
    <row r="7397" spans="1:6" x14ac:dyDescent="0.25">
      <c r="A7397" s="508"/>
      <c r="B7397" s="508"/>
      <c r="C7397" s="508"/>
      <c r="D7397" s="444" t="s">
        <v>6778</v>
      </c>
      <c r="E7397" s="508"/>
      <c r="F7397" s="508"/>
    </row>
    <row r="7398" spans="1:6" x14ac:dyDescent="0.25">
      <c r="A7398" s="508"/>
      <c r="B7398" s="508"/>
      <c r="C7398" s="508"/>
      <c r="D7398" s="444" t="s">
        <v>6778</v>
      </c>
      <c r="E7398" s="508"/>
      <c r="F7398" s="508"/>
    </row>
    <row r="7399" spans="1:6" x14ac:dyDescent="0.25">
      <c r="A7399" s="508"/>
      <c r="B7399" s="508"/>
      <c r="C7399" s="508"/>
      <c r="D7399" s="444" t="s">
        <v>6778</v>
      </c>
      <c r="E7399" s="508"/>
      <c r="F7399" s="508"/>
    </row>
    <row r="7400" spans="1:6" x14ac:dyDescent="0.25">
      <c r="A7400" s="508"/>
      <c r="B7400" s="508"/>
      <c r="C7400" s="508"/>
      <c r="D7400" s="444" t="s">
        <v>6778</v>
      </c>
      <c r="E7400" s="508"/>
      <c r="F7400" s="508"/>
    </row>
    <row r="7401" spans="1:6" x14ac:dyDescent="0.25">
      <c r="A7401" s="508"/>
      <c r="B7401" s="508"/>
      <c r="C7401" s="508"/>
      <c r="D7401" s="444" t="s">
        <v>6778</v>
      </c>
      <c r="E7401" s="508"/>
      <c r="F7401" s="508"/>
    </row>
    <row r="7402" spans="1:6" x14ac:dyDescent="0.25">
      <c r="A7402" s="508"/>
      <c r="B7402" s="508"/>
      <c r="C7402" s="508"/>
      <c r="D7402" s="444" t="s">
        <v>6778</v>
      </c>
      <c r="E7402" s="508"/>
      <c r="F7402" s="508"/>
    </row>
    <row r="7403" spans="1:6" x14ac:dyDescent="0.25">
      <c r="A7403" s="508"/>
      <c r="B7403" s="508"/>
      <c r="C7403" s="508"/>
      <c r="D7403" s="444" t="s">
        <v>6778</v>
      </c>
      <c r="E7403" s="508"/>
      <c r="F7403" s="508"/>
    </row>
    <row r="7404" spans="1:6" x14ac:dyDescent="0.25">
      <c r="A7404" s="508"/>
      <c r="B7404" s="508"/>
      <c r="C7404" s="508"/>
      <c r="D7404" s="444" t="s">
        <v>6778</v>
      </c>
      <c r="E7404" s="508"/>
      <c r="F7404" s="508"/>
    </row>
    <row r="7405" spans="1:6" x14ac:dyDescent="0.25">
      <c r="A7405" s="508"/>
      <c r="B7405" s="508"/>
      <c r="C7405" s="508"/>
      <c r="D7405" s="444" t="s">
        <v>6778</v>
      </c>
      <c r="E7405" s="508"/>
      <c r="F7405" s="508"/>
    </row>
    <row r="7406" spans="1:6" x14ac:dyDescent="0.25">
      <c r="A7406" s="508"/>
      <c r="B7406" s="508"/>
      <c r="C7406" s="508"/>
      <c r="D7406" s="444" t="s">
        <v>6778</v>
      </c>
      <c r="E7406" s="508"/>
      <c r="F7406" s="508"/>
    </row>
    <row r="7407" spans="1:6" x14ac:dyDescent="0.25">
      <c r="A7407" s="508"/>
      <c r="B7407" s="508"/>
      <c r="C7407" s="508"/>
      <c r="D7407" s="444" t="s">
        <v>6778</v>
      </c>
      <c r="E7407" s="508"/>
      <c r="F7407" s="508"/>
    </row>
    <row r="7408" spans="1:6" x14ac:dyDescent="0.25">
      <c r="A7408" s="508"/>
      <c r="B7408" s="508"/>
      <c r="C7408" s="508"/>
      <c r="D7408" s="444" t="s">
        <v>6778</v>
      </c>
      <c r="E7408" s="508"/>
      <c r="F7408" s="508"/>
    </row>
    <row r="7409" spans="1:6" x14ac:dyDescent="0.25">
      <c r="A7409" s="508"/>
      <c r="B7409" s="508"/>
      <c r="C7409" s="508"/>
      <c r="D7409" s="444" t="s">
        <v>6778</v>
      </c>
      <c r="E7409" s="508"/>
      <c r="F7409" s="508"/>
    </row>
    <row r="7410" spans="1:6" x14ac:dyDescent="0.25">
      <c r="A7410" s="508"/>
      <c r="B7410" s="508"/>
      <c r="C7410" s="508"/>
      <c r="D7410" s="444" t="s">
        <v>6778</v>
      </c>
      <c r="E7410" s="508"/>
      <c r="F7410" s="508"/>
    </row>
    <row r="7411" spans="1:6" x14ac:dyDescent="0.25">
      <c r="A7411" s="508"/>
      <c r="B7411" s="508"/>
      <c r="C7411" s="508"/>
      <c r="D7411" s="444" t="s">
        <v>6778</v>
      </c>
      <c r="E7411" s="508"/>
      <c r="F7411" s="508"/>
    </row>
    <row r="7412" spans="1:6" x14ac:dyDescent="0.25">
      <c r="A7412" s="508"/>
      <c r="B7412" s="508"/>
      <c r="C7412" s="508"/>
      <c r="D7412" s="444" t="s">
        <v>6778</v>
      </c>
      <c r="E7412" s="508"/>
      <c r="F7412" s="508"/>
    </row>
    <row r="7413" spans="1:6" x14ac:dyDescent="0.25">
      <c r="A7413" s="508"/>
      <c r="B7413" s="508"/>
      <c r="C7413" s="508"/>
      <c r="D7413" s="444" t="s">
        <v>6778</v>
      </c>
      <c r="E7413" s="508"/>
      <c r="F7413" s="508"/>
    </row>
    <row r="7414" spans="1:6" x14ac:dyDescent="0.25">
      <c r="A7414" s="508"/>
      <c r="B7414" s="508"/>
      <c r="C7414" s="508"/>
      <c r="D7414" s="444" t="s">
        <v>6778</v>
      </c>
      <c r="E7414" s="508"/>
      <c r="F7414" s="508"/>
    </row>
    <row r="7415" spans="1:6" x14ac:dyDescent="0.25">
      <c r="A7415" s="508"/>
      <c r="B7415" s="508"/>
      <c r="C7415" s="508"/>
      <c r="D7415" s="444" t="s">
        <v>6778</v>
      </c>
      <c r="E7415" s="508"/>
      <c r="F7415" s="508"/>
    </row>
    <row r="7416" spans="1:6" x14ac:dyDescent="0.25">
      <c r="A7416" s="508"/>
      <c r="B7416" s="508"/>
      <c r="C7416" s="508"/>
      <c r="D7416" s="444" t="s">
        <v>6778</v>
      </c>
      <c r="E7416" s="508"/>
      <c r="F7416" s="508"/>
    </row>
    <row r="7417" spans="1:6" x14ac:dyDescent="0.25">
      <c r="A7417" s="508"/>
      <c r="B7417" s="508"/>
      <c r="C7417" s="508"/>
      <c r="D7417" s="444" t="s">
        <v>6778</v>
      </c>
      <c r="E7417" s="508"/>
      <c r="F7417" s="508"/>
    </row>
    <row r="7418" spans="1:6" x14ac:dyDescent="0.25">
      <c r="A7418" s="508"/>
      <c r="B7418" s="508"/>
      <c r="C7418" s="508"/>
      <c r="D7418" s="444" t="s">
        <v>6778</v>
      </c>
      <c r="E7418" s="508"/>
      <c r="F7418" s="508"/>
    </row>
    <row r="7419" spans="1:6" x14ac:dyDescent="0.25">
      <c r="A7419" s="508"/>
      <c r="B7419" s="508"/>
      <c r="C7419" s="508"/>
      <c r="D7419" s="444" t="s">
        <v>6778</v>
      </c>
      <c r="E7419" s="508"/>
      <c r="F7419" s="508"/>
    </row>
    <row r="7420" spans="1:6" x14ac:dyDescent="0.25">
      <c r="A7420" s="508"/>
      <c r="B7420" s="508"/>
      <c r="C7420" s="508"/>
      <c r="D7420" s="444" t="s">
        <v>6778</v>
      </c>
      <c r="E7420" s="508"/>
      <c r="F7420" s="508"/>
    </row>
    <row r="7421" spans="1:6" x14ac:dyDescent="0.25">
      <c r="A7421" s="508"/>
      <c r="B7421" s="508"/>
      <c r="C7421" s="508"/>
      <c r="D7421" s="444" t="s">
        <v>6778</v>
      </c>
      <c r="E7421" s="508"/>
      <c r="F7421" s="508"/>
    </row>
    <row r="7422" spans="1:6" x14ac:dyDescent="0.25">
      <c r="A7422" s="508"/>
      <c r="B7422" s="508"/>
      <c r="C7422" s="508"/>
      <c r="D7422" s="444" t="s">
        <v>6778</v>
      </c>
      <c r="E7422" s="508"/>
      <c r="F7422" s="508"/>
    </row>
    <row r="7423" spans="1:6" x14ac:dyDescent="0.25">
      <c r="A7423" s="508"/>
      <c r="B7423" s="508"/>
      <c r="C7423" s="508"/>
      <c r="D7423" s="444" t="s">
        <v>6778</v>
      </c>
      <c r="E7423" s="508"/>
      <c r="F7423" s="508"/>
    </row>
    <row r="7424" spans="1:6" x14ac:dyDescent="0.25">
      <c r="A7424" s="508"/>
      <c r="B7424" s="508"/>
      <c r="C7424" s="508"/>
      <c r="D7424" s="444" t="s">
        <v>6778</v>
      </c>
      <c r="E7424" s="508"/>
      <c r="F7424" s="508"/>
    </row>
    <row r="7425" spans="1:6" x14ac:dyDescent="0.25">
      <c r="A7425" s="508"/>
      <c r="B7425" s="508"/>
      <c r="C7425" s="508"/>
      <c r="D7425" s="444" t="s">
        <v>6778</v>
      </c>
      <c r="E7425" s="508"/>
      <c r="F7425" s="508"/>
    </row>
    <row r="7426" spans="1:6" x14ac:dyDescent="0.25">
      <c r="A7426" s="508"/>
      <c r="B7426" s="508"/>
      <c r="C7426" s="508"/>
      <c r="D7426" s="444" t="s">
        <v>6778</v>
      </c>
      <c r="E7426" s="508"/>
      <c r="F7426" s="508"/>
    </row>
    <row r="7427" spans="1:6" x14ac:dyDescent="0.25">
      <c r="A7427" s="508"/>
      <c r="B7427" s="508"/>
      <c r="C7427" s="508"/>
      <c r="D7427" s="444" t="s">
        <v>6778</v>
      </c>
      <c r="E7427" s="508"/>
      <c r="F7427" s="508"/>
    </row>
    <row r="7428" spans="1:6" x14ac:dyDescent="0.25">
      <c r="A7428" s="508"/>
      <c r="B7428" s="508"/>
      <c r="C7428" s="508"/>
      <c r="D7428" s="444" t="s">
        <v>6778</v>
      </c>
      <c r="E7428" s="508"/>
      <c r="F7428" s="508"/>
    </row>
    <row r="7429" spans="1:6" x14ac:dyDescent="0.25">
      <c r="A7429" s="508"/>
      <c r="B7429" s="508"/>
      <c r="C7429" s="508"/>
      <c r="D7429" s="444" t="s">
        <v>6778</v>
      </c>
      <c r="E7429" s="508"/>
      <c r="F7429" s="508"/>
    </row>
    <row r="7430" spans="1:6" x14ac:dyDescent="0.25">
      <c r="A7430" s="508"/>
      <c r="B7430" s="508"/>
      <c r="C7430" s="508"/>
      <c r="D7430" s="444" t="s">
        <v>6778</v>
      </c>
      <c r="E7430" s="508"/>
      <c r="F7430" s="508"/>
    </row>
    <row r="7431" spans="1:6" x14ac:dyDescent="0.25">
      <c r="A7431" s="508"/>
      <c r="B7431" s="508"/>
      <c r="C7431" s="508"/>
      <c r="D7431" s="444" t="s">
        <v>6778</v>
      </c>
      <c r="E7431" s="508"/>
      <c r="F7431" s="508"/>
    </row>
    <row r="7432" spans="1:6" x14ac:dyDescent="0.25">
      <c r="A7432" s="508"/>
      <c r="B7432" s="508"/>
      <c r="C7432" s="508"/>
      <c r="D7432" s="444" t="s">
        <v>6778</v>
      </c>
      <c r="E7432" s="508"/>
      <c r="F7432" s="508"/>
    </row>
    <row r="7433" spans="1:6" x14ac:dyDescent="0.25">
      <c r="A7433" s="508"/>
      <c r="B7433" s="508"/>
      <c r="C7433" s="508"/>
      <c r="D7433" s="444" t="s">
        <v>6778</v>
      </c>
      <c r="E7433" s="508"/>
      <c r="F7433" s="508"/>
    </row>
    <row r="7434" spans="1:6" x14ac:dyDescent="0.25">
      <c r="A7434" s="508"/>
      <c r="B7434" s="508"/>
      <c r="C7434" s="508"/>
      <c r="D7434" s="444" t="s">
        <v>6778</v>
      </c>
      <c r="E7434" s="508"/>
      <c r="F7434" s="508"/>
    </row>
    <row r="7435" spans="1:6" x14ac:dyDescent="0.25">
      <c r="A7435" s="508"/>
      <c r="B7435" s="508"/>
      <c r="C7435" s="508"/>
      <c r="D7435" s="444" t="s">
        <v>6778</v>
      </c>
      <c r="E7435" s="508"/>
      <c r="F7435" s="508"/>
    </row>
    <row r="7436" spans="1:6" x14ac:dyDescent="0.25">
      <c r="A7436" s="508"/>
      <c r="B7436" s="508"/>
      <c r="C7436" s="508"/>
      <c r="D7436" s="444" t="s">
        <v>6778</v>
      </c>
      <c r="E7436" s="508"/>
      <c r="F7436" s="508"/>
    </row>
    <row r="7437" spans="1:6" x14ac:dyDescent="0.25">
      <c r="A7437" s="508"/>
      <c r="B7437" s="508"/>
      <c r="C7437" s="508"/>
      <c r="D7437" s="444" t="s">
        <v>6778</v>
      </c>
      <c r="E7437" s="508"/>
      <c r="F7437" s="508"/>
    </row>
    <row r="7438" spans="1:6" x14ac:dyDescent="0.25">
      <c r="A7438" s="508"/>
      <c r="B7438" s="508"/>
      <c r="C7438" s="508"/>
      <c r="D7438" s="444" t="s">
        <v>6778</v>
      </c>
      <c r="E7438" s="508"/>
      <c r="F7438" s="508"/>
    </row>
    <row r="7439" spans="1:6" x14ac:dyDescent="0.25">
      <c r="A7439" s="508"/>
      <c r="B7439" s="508"/>
      <c r="C7439" s="508"/>
      <c r="D7439" s="444" t="s">
        <v>6778</v>
      </c>
      <c r="E7439" s="508"/>
      <c r="F7439" s="508"/>
    </row>
    <row r="7440" spans="1:6" x14ac:dyDescent="0.25">
      <c r="A7440" s="508"/>
      <c r="B7440" s="508"/>
      <c r="C7440" s="508"/>
      <c r="D7440" s="444" t="s">
        <v>6778</v>
      </c>
      <c r="E7440" s="508"/>
      <c r="F7440" s="508"/>
    </row>
    <row r="7441" spans="1:6" x14ac:dyDescent="0.25">
      <c r="A7441" s="508"/>
      <c r="B7441" s="508"/>
      <c r="C7441" s="508"/>
      <c r="D7441" s="444" t="s">
        <v>6778</v>
      </c>
      <c r="E7441" s="508"/>
      <c r="F7441" s="508"/>
    </row>
    <row r="7442" spans="1:6" x14ac:dyDescent="0.25">
      <c r="A7442" s="508"/>
      <c r="B7442" s="508"/>
      <c r="C7442" s="508"/>
      <c r="D7442" s="444" t="s">
        <v>6778</v>
      </c>
      <c r="E7442" s="508"/>
      <c r="F7442" s="508"/>
    </row>
    <row r="7443" spans="1:6" x14ac:dyDescent="0.25">
      <c r="A7443" s="508"/>
      <c r="B7443" s="508"/>
      <c r="C7443" s="508"/>
      <c r="D7443" s="444" t="s">
        <v>6778</v>
      </c>
      <c r="E7443" s="508"/>
      <c r="F7443" s="508"/>
    </row>
    <row r="7444" spans="1:6" x14ac:dyDescent="0.25">
      <c r="A7444" s="508"/>
      <c r="B7444" s="508"/>
      <c r="C7444" s="508"/>
      <c r="D7444" s="444" t="s">
        <v>6778</v>
      </c>
      <c r="E7444" s="508"/>
      <c r="F7444" s="508"/>
    </row>
    <row r="7445" spans="1:6" x14ac:dyDescent="0.25">
      <c r="A7445" s="508"/>
      <c r="B7445" s="508"/>
      <c r="C7445" s="508"/>
      <c r="D7445" s="444" t="s">
        <v>6778</v>
      </c>
      <c r="E7445" s="508"/>
      <c r="F7445" s="508"/>
    </row>
    <row r="7446" spans="1:6" x14ac:dyDescent="0.25">
      <c r="A7446" s="508"/>
      <c r="B7446" s="508"/>
      <c r="C7446" s="508"/>
      <c r="D7446" s="444" t="s">
        <v>6778</v>
      </c>
      <c r="E7446" s="508"/>
      <c r="F7446" s="508"/>
    </row>
    <row r="7447" spans="1:6" x14ac:dyDescent="0.25">
      <c r="A7447" s="508"/>
      <c r="B7447" s="508"/>
      <c r="C7447" s="508"/>
      <c r="D7447" s="444" t="s">
        <v>6778</v>
      </c>
      <c r="E7447" s="508"/>
      <c r="F7447" s="508"/>
    </row>
    <row r="7448" spans="1:6" x14ac:dyDescent="0.25">
      <c r="A7448" s="508"/>
      <c r="B7448" s="508"/>
      <c r="C7448" s="508"/>
      <c r="D7448" s="444" t="s">
        <v>6778</v>
      </c>
      <c r="E7448" s="508"/>
      <c r="F7448" s="508"/>
    </row>
    <row r="7449" spans="1:6" x14ac:dyDescent="0.25">
      <c r="A7449" s="508"/>
      <c r="B7449" s="508"/>
      <c r="C7449" s="508"/>
      <c r="D7449" s="444" t="s">
        <v>6778</v>
      </c>
      <c r="E7449" s="508"/>
      <c r="F7449" s="508"/>
    </row>
    <row r="7450" spans="1:6" x14ac:dyDescent="0.25">
      <c r="A7450" s="508"/>
      <c r="B7450" s="508"/>
      <c r="C7450" s="508"/>
      <c r="D7450" s="444" t="s">
        <v>6778</v>
      </c>
      <c r="E7450" s="508"/>
      <c r="F7450" s="508"/>
    </row>
    <row r="7451" spans="1:6" x14ac:dyDescent="0.25">
      <c r="A7451" s="508"/>
      <c r="B7451" s="508"/>
      <c r="C7451" s="508"/>
      <c r="D7451" s="444" t="s">
        <v>6778</v>
      </c>
      <c r="E7451" s="508"/>
      <c r="F7451" s="508"/>
    </row>
    <row r="7452" spans="1:6" x14ac:dyDescent="0.25">
      <c r="A7452" s="508"/>
      <c r="B7452" s="508"/>
      <c r="C7452" s="508"/>
      <c r="D7452" s="444" t="s">
        <v>6778</v>
      </c>
      <c r="E7452" s="508"/>
      <c r="F7452" s="508"/>
    </row>
    <row r="7453" spans="1:6" x14ac:dyDescent="0.25">
      <c r="A7453" s="508"/>
      <c r="B7453" s="508"/>
      <c r="C7453" s="508"/>
      <c r="D7453" s="444" t="s">
        <v>6778</v>
      </c>
      <c r="E7453" s="508"/>
      <c r="F7453" s="508"/>
    </row>
    <row r="7454" spans="1:6" x14ac:dyDescent="0.25">
      <c r="A7454" s="508"/>
      <c r="B7454" s="508"/>
      <c r="C7454" s="508"/>
      <c r="D7454" s="444" t="s">
        <v>6778</v>
      </c>
      <c r="E7454" s="508"/>
      <c r="F7454" s="508"/>
    </row>
    <row r="7455" spans="1:6" x14ac:dyDescent="0.25">
      <c r="A7455" s="508"/>
      <c r="B7455" s="508"/>
      <c r="C7455" s="508"/>
      <c r="D7455" s="444" t="s">
        <v>6778</v>
      </c>
      <c r="E7455" s="508"/>
      <c r="F7455" s="508"/>
    </row>
    <row r="7456" spans="1:6" x14ac:dyDescent="0.25">
      <c r="A7456" s="508"/>
      <c r="B7456" s="508"/>
      <c r="C7456" s="508"/>
      <c r="D7456" s="444" t="s">
        <v>6778</v>
      </c>
      <c r="E7456" s="508"/>
      <c r="F7456" s="508"/>
    </row>
    <row r="7457" spans="1:6" x14ac:dyDescent="0.25">
      <c r="A7457" s="508"/>
      <c r="B7457" s="508"/>
      <c r="C7457" s="508"/>
      <c r="D7457" s="444" t="s">
        <v>6778</v>
      </c>
      <c r="E7457" s="508"/>
      <c r="F7457" s="508"/>
    </row>
    <row r="7458" spans="1:6" x14ac:dyDescent="0.25">
      <c r="A7458" s="508"/>
      <c r="B7458" s="508"/>
      <c r="C7458" s="508"/>
      <c r="D7458" s="444" t="s">
        <v>6778</v>
      </c>
      <c r="E7458" s="508"/>
      <c r="F7458" s="508"/>
    </row>
    <row r="7459" spans="1:6" x14ac:dyDescent="0.25">
      <c r="A7459" s="508"/>
      <c r="B7459" s="508"/>
      <c r="C7459" s="508"/>
      <c r="D7459" s="444" t="s">
        <v>6778</v>
      </c>
      <c r="E7459" s="508"/>
      <c r="F7459" s="508"/>
    </row>
    <row r="7460" spans="1:6" x14ac:dyDescent="0.25">
      <c r="A7460" s="508"/>
      <c r="B7460" s="508"/>
      <c r="C7460" s="508"/>
      <c r="D7460" s="444" t="s">
        <v>6778</v>
      </c>
      <c r="E7460" s="508"/>
      <c r="F7460" s="508"/>
    </row>
    <row r="7461" spans="1:6" x14ac:dyDescent="0.25">
      <c r="A7461" s="508"/>
      <c r="B7461" s="508"/>
      <c r="C7461" s="508"/>
      <c r="D7461" s="444" t="s">
        <v>6778</v>
      </c>
      <c r="E7461" s="508"/>
      <c r="F7461" s="508"/>
    </row>
    <row r="7462" spans="1:6" x14ac:dyDescent="0.25">
      <c r="A7462" s="508"/>
      <c r="B7462" s="508"/>
      <c r="C7462" s="508"/>
      <c r="D7462" s="444" t="s">
        <v>6778</v>
      </c>
      <c r="E7462" s="508"/>
      <c r="F7462" s="508"/>
    </row>
    <row r="7463" spans="1:6" x14ac:dyDescent="0.25">
      <c r="A7463" s="508"/>
      <c r="B7463" s="508"/>
      <c r="C7463" s="508"/>
      <c r="D7463" s="444" t="s">
        <v>6778</v>
      </c>
      <c r="E7463" s="508"/>
      <c r="F7463" s="508"/>
    </row>
    <row r="7464" spans="1:6" x14ac:dyDescent="0.25">
      <c r="A7464" s="508"/>
      <c r="B7464" s="508"/>
      <c r="C7464" s="508"/>
      <c r="D7464" s="444" t="s">
        <v>6778</v>
      </c>
      <c r="E7464" s="508"/>
      <c r="F7464" s="508"/>
    </row>
    <row r="7465" spans="1:6" x14ac:dyDescent="0.25">
      <c r="A7465" s="508"/>
      <c r="B7465" s="508"/>
      <c r="C7465" s="508"/>
      <c r="D7465" s="444" t="s">
        <v>6778</v>
      </c>
      <c r="E7465" s="508"/>
      <c r="F7465" s="508"/>
    </row>
    <row r="7466" spans="1:6" x14ac:dyDescent="0.25">
      <c r="A7466" s="508"/>
      <c r="B7466" s="508"/>
      <c r="C7466" s="508"/>
      <c r="D7466" s="444" t="s">
        <v>6778</v>
      </c>
      <c r="E7466" s="508"/>
      <c r="F7466" s="508"/>
    </row>
    <row r="7467" spans="1:6" x14ac:dyDescent="0.25">
      <c r="A7467" s="508"/>
      <c r="B7467" s="508"/>
      <c r="C7467" s="508"/>
      <c r="D7467" s="444" t="s">
        <v>6778</v>
      </c>
      <c r="E7467" s="508"/>
      <c r="F7467" s="508"/>
    </row>
    <row r="7468" spans="1:6" x14ac:dyDescent="0.25">
      <c r="A7468" s="508"/>
      <c r="B7468" s="508"/>
      <c r="C7468" s="508"/>
      <c r="D7468" s="444" t="s">
        <v>6778</v>
      </c>
      <c r="E7468" s="508"/>
      <c r="F7468" s="508"/>
    </row>
    <row r="7469" spans="1:6" x14ac:dyDescent="0.25">
      <c r="A7469" s="508"/>
      <c r="B7469" s="508"/>
      <c r="C7469" s="508"/>
      <c r="D7469" s="444" t="s">
        <v>6778</v>
      </c>
      <c r="E7469" s="508"/>
      <c r="F7469" s="508"/>
    </row>
    <row r="7470" spans="1:6" x14ac:dyDescent="0.25">
      <c r="A7470" s="508"/>
      <c r="B7470" s="508"/>
      <c r="C7470" s="508"/>
      <c r="D7470" s="444" t="s">
        <v>6778</v>
      </c>
      <c r="E7470" s="508"/>
      <c r="F7470" s="508"/>
    </row>
    <row r="7471" spans="1:6" x14ac:dyDescent="0.25">
      <c r="A7471" s="508"/>
      <c r="B7471" s="508"/>
      <c r="C7471" s="508"/>
      <c r="D7471" s="444" t="s">
        <v>6778</v>
      </c>
      <c r="E7471" s="508"/>
      <c r="F7471" s="508"/>
    </row>
    <row r="7472" spans="1:6" x14ac:dyDescent="0.25">
      <c r="A7472" s="508"/>
      <c r="B7472" s="508"/>
      <c r="C7472" s="508"/>
      <c r="D7472" s="444" t="s">
        <v>6778</v>
      </c>
      <c r="E7472" s="508"/>
      <c r="F7472" s="508"/>
    </row>
    <row r="7473" spans="1:6" x14ac:dyDescent="0.25">
      <c r="A7473" s="508"/>
      <c r="B7473" s="508"/>
      <c r="C7473" s="508"/>
      <c r="D7473" s="444" t="s">
        <v>6778</v>
      </c>
      <c r="E7473" s="508"/>
      <c r="F7473" s="508"/>
    </row>
    <row r="7474" spans="1:6" x14ac:dyDescent="0.25">
      <c r="A7474" s="508"/>
      <c r="B7474" s="508"/>
      <c r="C7474" s="508"/>
      <c r="D7474" s="444" t="s">
        <v>6778</v>
      </c>
      <c r="E7474" s="508"/>
      <c r="F7474" s="508"/>
    </row>
    <row r="7475" spans="1:6" x14ac:dyDescent="0.25">
      <c r="A7475" s="508"/>
      <c r="B7475" s="508"/>
      <c r="C7475" s="508"/>
      <c r="D7475" s="444" t="s">
        <v>6778</v>
      </c>
      <c r="E7475" s="508"/>
      <c r="F7475" s="508"/>
    </row>
    <row r="7476" spans="1:6" x14ac:dyDescent="0.25">
      <c r="A7476" s="508"/>
      <c r="B7476" s="508"/>
      <c r="C7476" s="508"/>
      <c r="D7476" s="444" t="s">
        <v>6778</v>
      </c>
      <c r="E7476" s="508"/>
      <c r="F7476" s="508"/>
    </row>
    <row r="7477" spans="1:6" x14ac:dyDescent="0.25">
      <c r="A7477" s="508"/>
      <c r="B7477" s="508"/>
      <c r="C7477" s="508"/>
      <c r="D7477" s="444" t="s">
        <v>6778</v>
      </c>
      <c r="E7477" s="508"/>
      <c r="F7477" s="508"/>
    </row>
    <row r="7478" spans="1:6" x14ac:dyDescent="0.25">
      <c r="A7478" s="508"/>
      <c r="B7478" s="508"/>
      <c r="C7478" s="508"/>
      <c r="D7478" s="444" t="s">
        <v>6778</v>
      </c>
      <c r="E7478" s="508"/>
      <c r="F7478" s="508"/>
    </row>
    <row r="7479" spans="1:6" x14ac:dyDescent="0.25">
      <c r="A7479" s="508"/>
      <c r="B7479" s="508"/>
      <c r="C7479" s="508"/>
      <c r="D7479" s="444" t="s">
        <v>6778</v>
      </c>
      <c r="E7479" s="508"/>
      <c r="F7479" s="508"/>
    </row>
    <row r="7480" spans="1:6" x14ac:dyDescent="0.25">
      <c r="A7480" s="508"/>
      <c r="B7480" s="508"/>
      <c r="C7480" s="508"/>
      <c r="D7480" s="444" t="s">
        <v>6778</v>
      </c>
      <c r="E7480" s="508"/>
      <c r="F7480" s="508"/>
    </row>
    <row r="7481" spans="1:6" x14ac:dyDescent="0.25">
      <c r="A7481" s="508"/>
      <c r="B7481" s="508"/>
      <c r="C7481" s="508"/>
      <c r="D7481" s="444" t="s">
        <v>6778</v>
      </c>
      <c r="E7481" s="508"/>
      <c r="F7481" s="508"/>
    </row>
    <row r="7482" spans="1:6" x14ac:dyDescent="0.25">
      <c r="A7482" s="508"/>
      <c r="B7482" s="508"/>
      <c r="C7482" s="508"/>
      <c r="D7482" s="444" t="s">
        <v>6778</v>
      </c>
      <c r="E7482" s="508"/>
      <c r="F7482" s="508"/>
    </row>
    <row r="7483" spans="1:6" x14ac:dyDescent="0.25">
      <c r="A7483" s="508"/>
      <c r="B7483" s="508"/>
      <c r="C7483" s="508"/>
      <c r="D7483" s="444" t="s">
        <v>6778</v>
      </c>
      <c r="E7483" s="508"/>
      <c r="F7483" s="508"/>
    </row>
    <row r="7484" spans="1:6" x14ac:dyDescent="0.25">
      <c r="A7484" s="508"/>
      <c r="B7484" s="508"/>
      <c r="C7484" s="508"/>
      <c r="D7484" s="444" t="s">
        <v>6778</v>
      </c>
      <c r="E7484" s="508"/>
      <c r="F7484" s="508"/>
    </row>
    <row r="7485" spans="1:6" x14ac:dyDescent="0.25">
      <c r="A7485" s="508"/>
      <c r="B7485" s="508"/>
      <c r="C7485" s="508"/>
      <c r="D7485" s="444" t="s">
        <v>6778</v>
      </c>
      <c r="E7485" s="508"/>
      <c r="F7485" s="508"/>
    </row>
    <row r="7486" spans="1:6" x14ac:dyDescent="0.25">
      <c r="A7486" s="508"/>
      <c r="B7486" s="508"/>
      <c r="C7486" s="508"/>
      <c r="D7486" s="444" t="s">
        <v>6778</v>
      </c>
      <c r="E7486" s="508"/>
      <c r="F7486" s="508"/>
    </row>
    <row r="7487" spans="1:6" x14ac:dyDescent="0.25">
      <c r="A7487" s="508"/>
      <c r="B7487" s="508"/>
      <c r="C7487" s="508"/>
      <c r="D7487" s="444" t="s">
        <v>6778</v>
      </c>
      <c r="E7487" s="508"/>
      <c r="F7487" s="508"/>
    </row>
    <row r="7488" spans="1:6" x14ac:dyDescent="0.25">
      <c r="A7488" s="508"/>
      <c r="B7488" s="508"/>
      <c r="C7488" s="508"/>
      <c r="D7488" s="444" t="s">
        <v>6778</v>
      </c>
      <c r="E7488" s="508"/>
      <c r="F7488" s="508"/>
    </row>
    <row r="7489" spans="1:6" x14ac:dyDescent="0.25">
      <c r="A7489" s="508"/>
      <c r="B7489" s="508"/>
      <c r="C7489" s="508"/>
      <c r="D7489" s="444" t="s">
        <v>6778</v>
      </c>
      <c r="E7489" s="508"/>
      <c r="F7489" s="508"/>
    </row>
    <row r="7490" spans="1:6" x14ac:dyDescent="0.25">
      <c r="A7490" s="508"/>
      <c r="B7490" s="508"/>
      <c r="C7490" s="508"/>
      <c r="D7490" s="444" t="s">
        <v>6778</v>
      </c>
      <c r="E7490" s="508"/>
      <c r="F7490" s="508"/>
    </row>
    <row r="7491" spans="1:6" x14ac:dyDescent="0.25">
      <c r="A7491" s="508"/>
      <c r="B7491" s="508"/>
      <c r="C7491" s="508"/>
      <c r="D7491" s="444" t="s">
        <v>6778</v>
      </c>
      <c r="E7491" s="508"/>
      <c r="F7491" s="508"/>
    </row>
    <row r="7492" spans="1:6" x14ac:dyDescent="0.25">
      <c r="A7492" s="508"/>
      <c r="B7492" s="508"/>
      <c r="C7492" s="508"/>
      <c r="D7492" s="444" t="s">
        <v>6778</v>
      </c>
      <c r="E7492" s="508"/>
      <c r="F7492" s="508"/>
    </row>
    <row r="7493" spans="1:6" x14ac:dyDescent="0.25">
      <c r="A7493" s="508"/>
      <c r="B7493" s="508"/>
      <c r="C7493" s="508"/>
      <c r="D7493" s="444" t="s">
        <v>6778</v>
      </c>
      <c r="E7493" s="508"/>
      <c r="F7493" s="508"/>
    </row>
    <row r="7494" spans="1:6" x14ac:dyDescent="0.25">
      <c r="A7494" s="508"/>
      <c r="B7494" s="508"/>
      <c r="C7494" s="508"/>
      <c r="D7494" s="444" t="s">
        <v>6778</v>
      </c>
      <c r="E7494" s="508"/>
      <c r="F7494" s="508"/>
    </row>
    <row r="7495" spans="1:6" x14ac:dyDescent="0.25">
      <c r="A7495" s="508"/>
      <c r="B7495" s="508"/>
      <c r="C7495" s="508"/>
      <c r="D7495" s="444" t="s">
        <v>6778</v>
      </c>
      <c r="E7495" s="508"/>
      <c r="F7495" s="508"/>
    </row>
    <row r="7496" spans="1:6" x14ac:dyDescent="0.25">
      <c r="A7496" s="508"/>
      <c r="B7496" s="508"/>
      <c r="C7496" s="508"/>
      <c r="D7496" s="444" t="s">
        <v>6778</v>
      </c>
      <c r="E7496" s="508"/>
      <c r="F7496" s="508"/>
    </row>
    <row r="7497" spans="1:6" x14ac:dyDescent="0.25">
      <c r="A7497" s="508"/>
      <c r="B7497" s="508"/>
      <c r="C7497" s="508"/>
      <c r="D7497" s="444" t="s">
        <v>6778</v>
      </c>
      <c r="E7497" s="508"/>
      <c r="F7497" s="508"/>
    </row>
    <row r="7498" spans="1:6" x14ac:dyDescent="0.25">
      <c r="A7498" s="508"/>
      <c r="B7498" s="508"/>
      <c r="C7498" s="508"/>
      <c r="D7498" s="444" t="s">
        <v>6778</v>
      </c>
      <c r="E7498" s="508"/>
      <c r="F7498" s="508"/>
    </row>
    <row r="7499" spans="1:6" x14ac:dyDescent="0.25">
      <c r="A7499" s="508"/>
      <c r="B7499" s="508"/>
      <c r="C7499" s="508"/>
      <c r="D7499" s="444" t="s">
        <v>6778</v>
      </c>
      <c r="E7499" s="508"/>
      <c r="F7499" s="508"/>
    </row>
    <row r="7500" spans="1:6" x14ac:dyDescent="0.25">
      <c r="A7500" s="508"/>
      <c r="B7500" s="508"/>
      <c r="C7500" s="508"/>
      <c r="D7500" s="444" t="s">
        <v>6778</v>
      </c>
      <c r="E7500" s="508"/>
      <c r="F7500" s="508"/>
    </row>
    <row r="7501" spans="1:6" x14ac:dyDescent="0.25">
      <c r="A7501" s="508"/>
      <c r="B7501" s="508"/>
      <c r="C7501" s="508"/>
      <c r="D7501" s="444" t="s">
        <v>6778</v>
      </c>
      <c r="E7501" s="508"/>
      <c r="F7501" s="508"/>
    </row>
    <row r="7502" spans="1:6" x14ac:dyDescent="0.25">
      <c r="A7502" s="508"/>
      <c r="B7502" s="508"/>
      <c r="C7502" s="508"/>
      <c r="D7502" s="444" t="s">
        <v>6778</v>
      </c>
      <c r="E7502" s="508"/>
      <c r="F7502" s="508"/>
    </row>
    <row r="7503" spans="1:6" x14ac:dyDescent="0.25">
      <c r="A7503" s="508"/>
      <c r="B7503" s="508"/>
      <c r="C7503" s="508"/>
      <c r="D7503" s="444" t="s">
        <v>6778</v>
      </c>
      <c r="E7503" s="508"/>
      <c r="F7503" s="508"/>
    </row>
    <row r="7504" spans="1:6" x14ac:dyDescent="0.25">
      <c r="A7504" s="508"/>
      <c r="B7504" s="508"/>
      <c r="C7504" s="508"/>
      <c r="D7504" s="444" t="s">
        <v>6778</v>
      </c>
      <c r="E7504" s="508"/>
      <c r="F7504" s="508"/>
    </row>
    <row r="7505" spans="1:6" x14ac:dyDescent="0.25">
      <c r="A7505" s="508"/>
      <c r="B7505" s="508"/>
      <c r="C7505" s="508"/>
      <c r="D7505" s="444" t="s">
        <v>6778</v>
      </c>
      <c r="E7505" s="508"/>
      <c r="F7505" s="508"/>
    </row>
    <row r="7506" spans="1:6" x14ac:dyDescent="0.25">
      <c r="A7506" s="508"/>
      <c r="B7506" s="508"/>
      <c r="C7506" s="508"/>
      <c r="D7506" s="444" t="s">
        <v>6778</v>
      </c>
      <c r="E7506" s="508"/>
      <c r="F7506" s="508"/>
    </row>
    <row r="7507" spans="1:6" x14ac:dyDescent="0.25">
      <c r="A7507" s="508"/>
      <c r="B7507" s="508"/>
      <c r="C7507" s="508"/>
      <c r="D7507" s="444" t="s">
        <v>6778</v>
      </c>
      <c r="E7507" s="508"/>
      <c r="F7507" s="508"/>
    </row>
    <row r="7508" spans="1:6" x14ac:dyDescent="0.25">
      <c r="A7508" s="508"/>
      <c r="B7508" s="508"/>
      <c r="C7508" s="508"/>
      <c r="D7508" s="444" t="s">
        <v>6778</v>
      </c>
      <c r="E7508" s="508"/>
      <c r="F7508" s="508"/>
    </row>
    <row r="7509" spans="1:6" x14ac:dyDescent="0.25">
      <c r="A7509" s="508"/>
      <c r="B7509" s="508"/>
      <c r="C7509" s="508"/>
      <c r="D7509" s="444" t="s">
        <v>6778</v>
      </c>
      <c r="E7509" s="508"/>
      <c r="F7509" s="508"/>
    </row>
    <row r="7510" spans="1:6" x14ac:dyDescent="0.25">
      <c r="A7510" s="508"/>
      <c r="B7510" s="508"/>
      <c r="C7510" s="508"/>
      <c r="D7510" s="444" t="s">
        <v>6778</v>
      </c>
      <c r="E7510" s="508"/>
      <c r="F7510" s="508"/>
    </row>
    <row r="7511" spans="1:6" x14ac:dyDescent="0.25">
      <c r="A7511" s="508"/>
      <c r="B7511" s="508"/>
      <c r="C7511" s="508"/>
      <c r="D7511" s="444" t="s">
        <v>6778</v>
      </c>
      <c r="E7511" s="508"/>
      <c r="F7511" s="508"/>
    </row>
    <row r="7512" spans="1:6" x14ac:dyDescent="0.25">
      <c r="A7512" s="508"/>
      <c r="B7512" s="508"/>
      <c r="C7512" s="508"/>
      <c r="D7512" s="444" t="s">
        <v>6778</v>
      </c>
      <c r="E7512" s="508"/>
      <c r="F7512" s="508"/>
    </row>
    <row r="7513" spans="1:6" x14ac:dyDescent="0.25">
      <c r="A7513" s="508"/>
      <c r="B7513" s="508"/>
      <c r="C7513" s="508"/>
      <c r="D7513" s="444" t="s">
        <v>6778</v>
      </c>
      <c r="E7513" s="508"/>
      <c r="F7513" s="508"/>
    </row>
    <row r="7514" spans="1:6" x14ac:dyDescent="0.25">
      <c r="A7514" s="508"/>
      <c r="B7514" s="508"/>
      <c r="C7514" s="508"/>
      <c r="D7514" s="444" t="s">
        <v>6778</v>
      </c>
      <c r="E7514" s="508"/>
      <c r="F7514" s="508"/>
    </row>
    <row r="7515" spans="1:6" x14ac:dyDescent="0.25">
      <c r="A7515" s="508"/>
      <c r="B7515" s="508"/>
      <c r="C7515" s="508"/>
      <c r="D7515" s="444" t="s">
        <v>6778</v>
      </c>
      <c r="E7515" s="508"/>
      <c r="F7515" s="508"/>
    </row>
    <row r="7516" spans="1:6" x14ac:dyDescent="0.25">
      <c r="A7516" s="508"/>
      <c r="B7516" s="508"/>
      <c r="C7516" s="508"/>
      <c r="D7516" s="444" t="s">
        <v>6778</v>
      </c>
      <c r="E7516" s="508"/>
      <c r="F7516" s="508"/>
    </row>
    <row r="7517" spans="1:6" x14ac:dyDescent="0.25">
      <c r="A7517" s="508"/>
      <c r="B7517" s="508"/>
      <c r="C7517" s="508"/>
      <c r="D7517" s="444" t="s">
        <v>6778</v>
      </c>
      <c r="E7517" s="508"/>
      <c r="F7517" s="508"/>
    </row>
    <row r="7518" spans="1:6" x14ac:dyDescent="0.25">
      <c r="A7518" s="508"/>
      <c r="B7518" s="508"/>
      <c r="C7518" s="508"/>
      <c r="D7518" s="444" t="s">
        <v>6778</v>
      </c>
      <c r="E7518" s="508"/>
      <c r="F7518" s="508"/>
    </row>
    <row r="7519" spans="1:6" x14ac:dyDescent="0.25">
      <c r="A7519" s="508"/>
      <c r="B7519" s="508"/>
      <c r="C7519" s="508"/>
      <c r="D7519" s="444" t="s">
        <v>6778</v>
      </c>
      <c r="E7519" s="508"/>
      <c r="F7519" s="508"/>
    </row>
    <row r="7520" spans="1:6" x14ac:dyDescent="0.25">
      <c r="A7520" s="508"/>
      <c r="B7520" s="508"/>
      <c r="C7520" s="508"/>
      <c r="D7520" s="444" t="s">
        <v>6778</v>
      </c>
      <c r="E7520" s="508"/>
      <c r="F7520" s="508"/>
    </row>
    <row r="7521" spans="1:6" x14ac:dyDescent="0.25">
      <c r="A7521" s="508"/>
      <c r="B7521" s="508"/>
      <c r="C7521" s="508"/>
      <c r="D7521" s="444" t="s">
        <v>6778</v>
      </c>
      <c r="E7521" s="508"/>
      <c r="F7521" s="508"/>
    </row>
    <row r="7522" spans="1:6" x14ac:dyDescent="0.25">
      <c r="A7522" s="508"/>
      <c r="B7522" s="508"/>
      <c r="C7522" s="508"/>
      <c r="D7522" s="444" t="s">
        <v>6778</v>
      </c>
      <c r="E7522" s="508"/>
      <c r="F7522" s="508"/>
    </row>
    <row r="7523" spans="1:6" x14ac:dyDescent="0.25">
      <c r="A7523" s="508"/>
      <c r="B7523" s="508"/>
      <c r="C7523" s="508"/>
      <c r="D7523" s="444" t="s">
        <v>6778</v>
      </c>
      <c r="E7523" s="508"/>
      <c r="F7523" s="508"/>
    </row>
    <row r="7524" spans="1:6" x14ac:dyDescent="0.25">
      <c r="A7524" s="508"/>
      <c r="B7524" s="508"/>
      <c r="C7524" s="508"/>
      <c r="D7524" s="444" t="s">
        <v>6778</v>
      </c>
      <c r="E7524" s="508"/>
      <c r="F7524" s="508"/>
    </row>
    <row r="7525" spans="1:6" x14ac:dyDescent="0.25">
      <c r="A7525" s="508"/>
      <c r="B7525" s="508"/>
      <c r="C7525" s="508"/>
      <c r="D7525" s="444" t="s">
        <v>6778</v>
      </c>
      <c r="E7525" s="508"/>
      <c r="F7525" s="508"/>
    </row>
    <row r="7526" spans="1:6" x14ac:dyDescent="0.25">
      <c r="A7526" s="508"/>
      <c r="B7526" s="508"/>
      <c r="C7526" s="508"/>
      <c r="D7526" s="444" t="s">
        <v>6778</v>
      </c>
      <c r="E7526" s="508"/>
      <c r="F7526" s="508"/>
    </row>
    <row r="7527" spans="1:6" x14ac:dyDescent="0.25">
      <c r="A7527" s="508"/>
      <c r="B7527" s="508"/>
      <c r="C7527" s="508"/>
      <c r="D7527" s="444" t="s">
        <v>6778</v>
      </c>
      <c r="E7527" s="508"/>
      <c r="F7527" s="508"/>
    </row>
    <row r="7528" spans="1:6" x14ac:dyDescent="0.25">
      <c r="A7528" s="508"/>
      <c r="B7528" s="508"/>
      <c r="C7528" s="508"/>
      <c r="D7528" s="444" t="s">
        <v>6778</v>
      </c>
      <c r="E7528" s="508"/>
      <c r="F7528" s="508"/>
    </row>
    <row r="7529" spans="1:6" x14ac:dyDescent="0.25">
      <c r="A7529" s="508"/>
      <c r="B7529" s="508"/>
      <c r="C7529" s="508"/>
      <c r="D7529" s="444" t="s">
        <v>6778</v>
      </c>
      <c r="E7529" s="508"/>
      <c r="F7529" s="508"/>
    </row>
    <row r="7530" spans="1:6" x14ac:dyDescent="0.25">
      <c r="A7530" s="508"/>
      <c r="B7530" s="508"/>
      <c r="C7530" s="508"/>
      <c r="D7530" s="444" t="s">
        <v>6778</v>
      </c>
      <c r="E7530" s="508"/>
      <c r="F7530" s="508"/>
    </row>
    <row r="7531" spans="1:6" x14ac:dyDescent="0.25">
      <c r="A7531" s="508"/>
      <c r="B7531" s="508"/>
      <c r="C7531" s="508"/>
      <c r="D7531" s="444" t="s">
        <v>6778</v>
      </c>
      <c r="E7531" s="508"/>
      <c r="F7531" s="508"/>
    </row>
    <row r="7532" spans="1:6" x14ac:dyDescent="0.25">
      <c r="A7532" s="508"/>
      <c r="B7532" s="508"/>
      <c r="C7532" s="508"/>
      <c r="D7532" s="444" t="s">
        <v>6778</v>
      </c>
      <c r="E7532" s="508"/>
      <c r="F7532" s="508"/>
    </row>
    <row r="7533" spans="1:6" x14ac:dyDescent="0.25">
      <c r="A7533" s="508"/>
      <c r="B7533" s="508"/>
      <c r="C7533" s="508"/>
      <c r="D7533" s="444" t="s">
        <v>6778</v>
      </c>
      <c r="E7533" s="508"/>
      <c r="F7533" s="508"/>
    </row>
    <row r="7534" spans="1:6" x14ac:dyDescent="0.25">
      <c r="A7534" s="508"/>
      <c r="B7534" s="508"/>
      <c r="C7534" s="508"/>
      <c r="D7534" s="444" t="s">
        <v>6778</v>
      </c>
      <c r="E7534" s="508"/>
      <c r="F7534" s="508"/>
    </row>
    <row r="7535" spans="1:6" x14ac:dyDescent="0.25">
      <c r="A7535" s="508"/>
      <c r="B7535" s="508"/>
      <c r="C7535" s="508"/>
      <c r="D7535" s="444" t="s">
        <v>6778</v>
      </c>
      <c r="E7535" s="508"/>
      <c r="F7535" s="508"/>
    </row>
    <row r="7536" spans="1:6" x14ac:dyDescent="0.25">
      <c r="A7536" s="508"/>
      <c r="B7536" s="508"/>
      <c r="C7536" s="508"/>
      <c r="D7536" s="444" t="s">
        <v>6778</v>
      </c>
      <c r="E7536" s="508"/>
      <c r="F7536" s="508"/>
    </row>
    <row r="7537" spans="1:6" x14ac:dyDescent="0.25">
      <c r="A7537" s="508"/>
      <c r="B7537" s="508"/>
      <c r="C7537" s="508"/>
      <c r="D7537" s="444" t="s">
        <v>6778</v>
      </c>
      <c r="E7537" s="508"/>
      <c r="F7537" s="508"/>
    </row>
    <row r="7538" spans="1:6" x14ac:dyDescent="0.25">
      <c r="A7538" s="508"/>
      <c r="B7538" s="508"/>
      <c r="C7538" s="508"/>
      <c r="D7538" s="444" t="s">
        <v>6778</v>
      </c>
      <c r="E7538" s="508"/>
      <c r="F7538" s="508"/>
    </row>
    <row r="7539" spans="1:6" x14ac:dyDescent="0.25">
      <c r="A7539" s="508"/>
      <c r="B7539" s="508"/>
      <c r="C7539" s="508"/>
      <c r="D7539" s="444" t="s">
        <v>6778</v>
      </c>
      <c r="E7539" s="508"/>
      <c r="F7539" s="508"/>
    </row>
    <row r="7540" spans="1:6" x14ac:dyDescent="0.25">
      <c r="A7540" s="508"/>
      <c r="B7540" s="508"/>
      <c r="C7540" s="508"/>
      <c r="D7540" s="444" t="s">
        <v>6778</v>
      </c>
      <c r="E7540" s="508"/>
      <c r="F7540" s="508"/>
    </row>
    <row r="7541" spans="1:6" x14ac:dyDescent="0.25">
      <c r="A7541" s="508"/>
      <c r="B7541" s="508"/>
      <c r="C7541" s="508"/>
      <c r="D7541" s="444" t="s">
        <v>6778</v>
      </c>
      <c r="E7541" s="508"/>
      <c r="F7541" s="508"/>
    </row>
    <row r="7542" spans="1:6" x14ac:dyDescent="0.25">
      <c r="A7542" s="508"/>
      <c r="B7542" s="508"/>
      <c r="C7542" s="508"/>
      <c r="D7542" s="444" t="s">
        <v>6778</v>
      </c>
      <c r="E7542" s="508"/>
      <c r="F7542" s="508"/>
    </row>
    <row r="7543" spans="1:6" x14ac:dyDescent="0.25">
      <c r="A7543" s="508"/>
      <c r="B7543" s="508"/>
      <c r="C7543" s="508"/>
      <c r="D7543" s="444" t="s">
        <v>6778</v>
      </c>
      <c r="E7543" s="508"/>
      <c r="F7543" s="508"/>
    </row>
    <row r="7544" spans="1:6" x14ac:dyDescent="0.25">
      <c r="A7544" s="508"/>
      <c r="B7544" s="508"/>
      <c r="C7544" s="508"/>
      <c r="D7544" s="444" t="s">
        <v>6778</v>
      </c>
      <c r="E7544" s="508"/>
      <c r="F7544" s="508"/>
    </row>
    <row r="7545" spans="1:6" x14ac:dyDescent="0.25">
      <c r="A7545" s="508"/>
      <c r="B7545" s="508"/>
      <c r="C7545" s="508"/>
      <c r="D7545" s="444" t="s">
        <v>6778</v>
      </c>
      <c r="E7545" s="508"/>
      <c r="F7545" s="508"/>
    </row>
    <row r="7546" spans="1:6" x14ac:dyDescent="0.25">
      <c r="A7546" s="508"/>
      <c r="B7546" s="508"/>
      <c r="C7546" s="508"/>
      <c r="D7546" s="444" t="s">
        <v>6778</v>
      </c>
      <c r="E7546" s="508"/>
      <c r="F7546" s="508"/>
    </row>
    <row r="7547" spans="1:6" x14ac:dyDescent="0.25">
      <c r="A7547" s="508"/>
      <c r="B7547" s="508"/>
      <c r="C7547" s="508"/>
      <c r="D7547" s="444" t="s">
        <v>6778</v>
      </c>
      <c r="E7547" s="508"/>
      <c r="F7547" s="508"/>
    </row>
    <row r="7548" spans="1:6" x14ac:dyDescent="0.25">
      <c r="A7548" s="508"/>
      <c r="B7548" s="508"/>
      <c r="C7548" s="508"/>
      <c r="D7548" s="444" t="s">
        <v>6778</v>
      </c>
      <c r="E7548" s="508"/>
      <c r="F7548" s="508"/>
    </row>
    <row r="7549" spans="1:6" x14ac:dyDescent="0.25">
      <c r="A7549" s="508"/>
      <c r="B7549" s="508"/>
      <c r="C7549" s="508"/>
      <c r="D7549" s="444" t="s">
        <v>6778</v>
      </c>
      <c r="E7549" s="508"/>
      <c r="F7549" s="508"/>
    </row>
    <row r="7550" spans="1:6" x14ac:dyDescent="0.25">
      <c r="A7550" s="508"/>
      <c r="B7550" s="508"/>
      <c r="C7550" s="508"/>
      <c r="D7550" s="444" t="s">
        <v>6778</v>
      </c>
      <c r="E7550" s="508"/>
      <c r="F7550" s="508"/>
    </row>
    <row r="7551" spans="1:6" x14ac:dyDescent="0.25">
      <c r="A7551" s="508"/>
      <c r="B7551" s="508"/>
      <c r="C7551" s="508"/>
      <c r="D7551" s="444" t="s">
        <v>6778</v>
      </c>
      <c r="E7551" s="508"/>
      <c r="F7551" s="508"/>
    </row>
    <row r="7552" spans="1:6" x14ac:dyDescent="0.25">
      <c r="A7552" s="508"/>
      <c r="B7552" s="508"/>
      <c r="C7552" s="508"/>
      <c r="D7552" s="444" t="s">
        <v>6778</v>
      </c>
      <c r="E7552" s="508"/>
      <c r="F7552" s="508"/>
    </row>
    <row r="7553" spans="1:6" x14ac:dyDescent="0.25">
      <c r="A7553" s="508"/>
      <c r="B7553" s="508"/>
      <c r="C7553" s="508"/>
      <c r="D7553" s="444" t="s">
        <v>6778</v>
      </c>
      <c r="E7553" s="508"/>
      <c r="F7553" s="508"/>
    </row>
    <row r="7554" spans="1:6" x14ac:dyDescent="0.25">
      <c r="A7554" s="508"/>
      <c r="B7554" s="508"/>
      <c r="C7554" s="508"/>
      <c r="D7554" s="444" t="s">
        <v>6778</v>
      </c>
      <c r="E7554" s="508"/>
      <c r="F7554" s="508"/>
    </row>
    <row r="7555" spans="1:6" x14ac:dyDescent="0.25">
      <c r="A7555" s="508"/>
      <c r="B7555" s="508"/>
      <c r="C7555" s="508"/>
      <c r="D7555" s="444" t="s">
        <v>6778</v>
      </c>
      <c r="E7555" s="508"/>
      <c r="F7555" s="508"/>
    </row>
    <row r="7556" spans="1:6" x14ac:dyDescent="0.25">
      <c r="A7556" s="508"/>
      <c r="B7556" s="508"/>
      <c r="C7556" s="508"/>
      <c r="D7556" s="444" t="s">
        <v>6778</v>
      </c>
      <c r="E7556" s="508"/>
      <c r="F7556" s="508"/>
    </row>
    <row r="7557" spans="1:6" x14ac:dyDescent="0.25">
      <c r="A7557" s="508"/>
      <c r="B7557" s="508"/>
      <c r="C7557" s="508"/>
      <c r="D7557" s="444" t="s">
        <v>6778</v>
      </c>
      <c r="E7557" s="508"/>
      <c r="F7557" s="508"/>
    </row>
    <row r="7558" spans="1:6" x14ac:dyDescent="0.25">
      <c r="A7558" s="508"/>
      <c r="B7558" s="508"/>
      <c r="C7558" s="508"/>
      <c r="D7558" s="444" t="s">
        <v>6778</v>
      </c>
      <c r="E7558" s="508"/>
      <c r="F7558" s="508"/>
    </row>
    <row r="7559" spans="1:6" x14ac:dyDescent="0.25">
      <c r="A7559" s="508"/>
      <c r="B7559" s="508"/>
      <c r="C7559" s="508"/>
      <c r="D7559" s="444" t="s">
        <v>6778</v>
      </c>
      <c r="E7559" s="508"/>
      <c r="F7559" s="508"/>
    </row>
    <row r="7560" spans="1:6" x14ac:dyDescent="0.25">
      <c r="A7560" s="508"/>
      <c r="B7560" s="508"/>
      <c r="C7560" s="508"/>
      <c r="D7560" s="444" t="s">
        <v>6778</v>
      </c>
      <c r="E7560" s="508"/>
      <c r="F7560" s="508"/>
    </row>
    <row r="7561" spans="1:6" x14ac:dyDescent="0.25">
      <c r="A7561" s="508"/>
      <c r="B7561" s="508"/>
      <c r="C7561" s="508"/>
      <c r="D7561" s="444" t="s">
        <v>6778</v>
      </c>
      <c r="E7561" s="508"/>
      <c r="F7561" s="508"/>
    </row>
    <row r="7562" spans="1:6" x14ac:dyDescent="0.25">
      <c r="A7562" s="508"/>
      <c r="B7562" s="508"/>
      <c r="C7562" s="508"/>
      <c r="D7562" s="444" t="s">
        <v>6778</v>
      </c>
      <c r="E7562" s="508"/>
      <c r="F7562" s="508"/>
    </row>
    <row r="7563" spans="1:6" x14ac:dyDescent="0.25">
      <c r="A7563" s="508"/>
      <c r="B7563" s="508"/>
      <c r="C7563" s="508"/>
      <c r="D7563" s="444" t="s">
        <v>6778</v>
      </c>
      <c r="E7563" s="508"/>
      <c r="F7563" s="508"/>
    </row>
    <row r="7564" spans="1:6" x14ac:dyDescent="0.25">
      <c r="A7564" s="508"/>
      <c r="B7564" s="508"/>
      <c r="C7564" s="508"/>
      <c r="D7564" s="444" t="s">
        <v>6778</v>
      </c>
      <c r="E7564" s="508"/>
      <c r="F7564" s="508"/>
    </row>
    <row r="7565" spans="1:6" x14ac:dyDescent="0.25">
      <c r="A7565" s="508"/>
      <c r="B7565" s="508"/>
      <c r="C7565" s="508"/>
      <c r="D7565" s="444" t="s">
        <v>6778</v>
      </c>
      <c r="E7565" s="508"/>
      <c r="F7565" s="508"/>
    </row>
    <row r="7566" spans="1:6" x14ac:dyDescent="0.25">
      <c r="A7566" s="508"/>
      <c r="B7566" s="508"/>
      <c r="C7566" s="508"/>
      <c r="D7566" s="444" t="s">
        <v>6778</v>
      </c>
      <c r="E7566" s="508"/>
      <c r="F7566" s="508"/>
    </row>
    <row r="7567" spans="1:6" x14ac:dyDescent="0.25">
      <c r="A7567" s="508"/>
      <c r="B7567" s="508"/>
      <c r="C7567" s="508"/>
      <c r="D7567" s="444" t="s">
        <v>6778</v>
      </c>
      <c r="E7567" s="508"/>
      <c r="F7567" s="508"/>
    </row>
    <row r="7568" spans="1:6" x14ac:dyDescent="0.25">
      <c r="A7568" s="508"/>
      <c r="B7568" s="508"/>
      <c r="C7568" s="508"/>
      <c r="D7568" s="444" t="s">
        <v>6778</v>
      </c>
      <c r="E7568" s="508"/>
      <c r="F7568" s="508"/>
    </row>
    <row r="7569" spans="1:6" x14ac:dyDescent="0.25">
      <c r="A7569" s="508"/>
      <c r="B7569" s="508"/>
      <c r="C7569" s="508"/>
      <c r="D7569" s="444" t="s">
        <v>6778</v>
      </c>
      <c r="E7569" s="508"/>
      <c r="F7569" s="508"/>
    </row>
    <row r="7570" spans="1:6" x14ac:dyDescent="0.25">
      <c r="A7570" s="508"/>
      <c r="B7570" s="508"/>
      <c r="C7570" s="508"/>
      <c r="D7570" s="444" t="s">
        <v>6778</v>
      </c>
      <c r="E7570" s="508"/>
      <c r="F7570" s="508"/>
    </row>
    <row r="7571" spans="1:6" x14ac:dyDescent="0.25">
      <c r="A7571" s="508"/>
      <c r="B7571" s="508"/>
      <c r="C7571" s="508"/>
      <c r="D7571" s="444" t="s">
        <v>6778</v>
      </c>
      <c r="E7571" s="508"/>
      <c r="F7571" s="508"/>
    </row>
    <row r="7572" spans="1:6" x14ac:dyDescent="0.25">
      <c r="A7572" s="508"/>
      <c r="B7572" s="508"/>
      <c r="C7572" s="508"/>
      <c r="D7572" s="444" t="s">
        <v>6778</v>
      </c>
      <c r="E7572" s="508"/>
      <c r="F7572" s="508"/>
    </row>
    <row r="7573" spans="1:6" x14ac:dyDescent="0.25">
      <c r="A7573" s="508"/>
      <c r="B7573" s="508"/>
      <c r="C7573" s="508"/>
      <c r="D7573" s="444" t="s">
        <v>6778</v>
      </c>
      <c r="E7573" s="508"/>
      <c r="F7573" s="508"/>
    </row>
    <row r="7574" spans="1:6" x14ac:dyDescent="0.25">
      <c r="A7574" s="508"/>
      <c r="B7574" s="508"/>
      <c r="C7574" s="508"/>
      <c r="D7574" s="444" t="s">
        <v>6778</v>
      </c>
      <c r="E7574" s="508"/>
      <c r="F7574" s="508"/>
    </row>
    <row r="7575" spans="1:6" x14ac:dyDescent="0.25">
      <c r="A7575" s="508"/>
      <c r="B7575" s="508"/>
      <c r="C7575" s="508"/>
      <c r="D7575" s="444" t="s">
        <v>6778</v>
      </c>
      <c r="E7575" s="508"/>
      <c r="F7575" s="508"/>
    </row>
    <row r="7576" spans="1:6" x14ac:dyDescent="0.25">
      <c r="A7576" s="508"/>
      <c r="B7576" s="508"/>
      <c r="C7576" s="508"/>
      <c r="D7576" s="444" t="s">
        <v>6778</v>
      </c>
      <c r="E7576" s="508"/>
      <c r="F7576" s="508"/>
    </row>
    <row r="7577" spans="1:6" x14ac:dyDescent="0.25">
      <c r="A7577" s="508"/>
      <c r="B7577" s="508"/>
      <c r="C7577" s="508"/>
      <c r="D7577" s="444" t="s">
        <v>6778</v>
      </c>
      <c r="E7577" s="508"/>
      <c r="F7577" s="508"/>
    </row>
    <row r="7578" spans="1:6" x14ac:dyDescent="0.25">
      <c r="A7578" s="508"/>
      <c r="B7578" s="508"/>
      <c r="C7578" s="508"/>
      <c r="D7578" s="444" t="s">
        <v>6778</v>
      </c>
      <c r="E7578" s="508"/>
      <c r="F7578" s="508"/>
    </row>
    <row r="7579" spans="1:6" x14ac:dyDescent="0.25">
      <c r="A7579" s="508"/>
      <c r="B7579" s="508"/>
      <c r="C7579" s="508"/>
      <c r="D7579" s="444" t="s">
        <v>6778</v>
      </c>
      <c r="E7579" s="508"/>
      <c r="F7579" s="508"/>
    </row>
    <row r="7580" spans="1:6" x14ac:dyDescent="0.25">
      <c r="A7580" s="508"/>
      <c r="B7580" s="508"/>
      <c r="C7580" s="508"/>
      <c r="D7580" s="444" t="s">
        <v>6778</v>
      </c>
      <c r="E7580" s="508"/>
      <c r="F7580" s="508"/>
    </row>
    <row r="7581" spans="1:6" x14ac:dyDescent="0.25">
      <c r="A7581" s="508"/>
      <c r="B7581" s="508"/>
      <c r="C7581" s="508"/>
      <c r="D7581" s="444" t="s">
        <v>6778</v>
      </c>
      <c r="E7581" s="508"/>
      <c r="F7581" s="508"/>
    </row>
    <row r="7582" spans="1:6" x14ac:dyDescent="0.25">
      <c r="A7582" s="508"/>
      <c r="B7582" s="508"/>
      <c r="C7582" s="508"/>
      <c r="D7582" s="444" t="s">
        <v>6778</v>
      </c>
      <c r="E7582" s="508"/>
      <c r="F7582" s="508"/>
    </row>
    <row r="7583" spans="1:6" x14ac:dyDescent="0.25">
      <c r="A7583" s="508"/>
      <c r="B7583" s="508"/>
      <c r="C7583" s="508"/>
      <c r="D7583" s="444" t="s">
        <v>6778</v>
      </c>
      <c r="E7583" s="508"/>
      <c r="F7583" s="508"/>
    </row>
    <row r="7584" spans="1:6" x14ac:dyDescent="0.25">
      <c r="A7584" s="508"/>
      <c r="B7584" s="508"/>
      <c r="C7584" s="508"/>
      <c r="D7584" s="444" t="s">
        <v>6778</v>
      </c>
      <c r="E7584" s="508"/>
      <c r="F7584" s="508"/>
    </row>
    <row r="7585" spans="1:6" x14ac:dyDescent="0.25">
      <c r="A7585" s="508"/>
      <c r="B7585" s="508"/>
      <c r="C7585" s="508"/>
      <c r="D7585" s="444" t="s">
        <v>6778</v>
      </c>
      <c r="E7585" s="508"/>
      <c r="F7585" s="508"/>
    </row>
    <row r="7586" spans="1:6" x14ac:dyDescent="0.25">
      <c r="A7586" s="508"/>
      <c r="B7586" s="508"/>
      <c r="C7586" s="508"/>
      <c r="D7586" s="444" t="s">
        <v>6778</v>
      </c>
      <c r="E7586" s="508"/>
      <c r="F7586" s="508"/>
    </row>
    <row r="7587" spans="1:6" x14ac:dyDescent="0.25">
      <c r="A7587" s="508"/>
      <c r="B7587" s="508"/>
      <c r="C7587" s="508"/>
      <c r="D7587" s="444" t="s">
        <v>6778</v>
      </c>
      <c r="E7587" s="508"/>
      <c r="F7587" s="508"/>
    </row>
    <row r="7588" spans="1:6" x14ac:dyDescent="0.25">
      <c r="A7588" s="508"/>
      <c r="B7588" s="508"/>
      <c r="C7588" s="508"/>
      <c r="D7588" s="444" t="s">
        <v>6778</v>
      </c>
      <c r="E7588" s="508"/>
      <c r="F7588" s="508"/>
    </row>
    <row r="7589" spans="1:6" x14ac:dyDescent="0.25">
      <c r="A7589" s="508"/>
      <c r="B7589" s="508"/>
      <c r="C7589" s="508"/>
      <c r="D7589" s="444" t="s">
        <v>6778</v>
      </c>
      <c r="E7589" s="508"/>
      <c r="F7589" s="508"/>
    </row>
    <row r="7590" spans="1:6" x14ac:dyDescent="0.25">
      <c r="A7590" s="508"/>
      <c r="B7590" s="508"/>
      <c r="C7590" s="508"/>
      <c r="D7590" s="444" t="s">
        <v>6778</v>
      </c>
      <c r="E7590" s="508"/>
      <c r="F7590" s="508"/>
    </row>
    <row r="7591" spans="1:6" x14ac:dyDescent="0.25">
      <c r="A7591" s="508"/>
      <c r="B7591" s="508"/>
      <c r="C7591" s="508"/>
      <c r="D7591" s="444" t="s">
        <v>6778</v>
      </c>
      <c r="E7591" s="508"/>
      <c r="F7591" s="508"/>
    </row>
    <row r="7592" spans="1:6" x14ac:dyDescent="0.25">
      <c r="A7592" s="508"/>
      <c r="B7592" s="508"/>
      <c r="C7592" s="508"/>
      <c r="D7592" s="444" t="s">
        <v>6778</v>
      </c>
      <c r="E7592" s="508"/>
      <c r="F7592" s="508"/>
    </row>
    <row r="7593" spans="1:6" x14ac:dyDescent="0.25">
      <c r="A7593" s="508"/>
      <c r="B7593" s="508"/>
      <c r="C7593" s="508"/>
      <c r="D7593" s="444" t="s">
        <v>6778</v>
      </c>
      <c r="E7593" s="508"/>
      <c r="F7593" s="508"/>
    </row>
    <row r="7594" spans="1:6" x14ac:dyDescent="0.25">
      <c r="A7594" s="508"/>
      <c r="B7594" s="508"/>
      <c r="C7594" s="508"/>
      <c r="D7594" s="444" t="s">
        <v>6778</v>
      </c>
      <c r="E7594" s="508"/>
      <c r="F7594" s="508"/>
    </row>
    <row r="7595" spans="1:6" x14ac:dyDescent="0.25">
      <c r="A7595" s="508"/>
      <c r="B7595" s="508"/>
      <c r="C7595" s="508"/>
      <c r="D7595" s="444" t="s">
        <v>6778</v>
      </c>
      <c r="E7595" s="508"/>
      <c r="F7595" s="508"/>
    </row>
    <row r="7596" spans="1:6" x14ac:dyDescent="0.25">
      <c r="A7596" s="508"/>
      <c r="B7596" s="508"/>
      <c r="C7596" s="508"/>
      <c r="D7596" s="444" t="s">
        <v>6778</v>
      </c>
      <c r="E7596" s="508"/>
      <c r="F7596" s="508"/>
    </row>
    <row r="7597" spans="1:6" x14ac:dyDescent="0.25">
      <c r="A7597" s="508"/>
      <c r="B7597" s="508"/>
      <c r="C7597" s="508"/>
      <c r="D7597" s="444" t="s">
        <v>6778</v>
      </c>
      <c r="E7597" s="508"/>
      <c r="F7597" s="508"/>
    </row>
    <row r="7598" spans="1:6" x14ac:dyDescent="0.25">
      <c r="A7598" s="508"/>
      <c r="B7598" s="508"/>
      <c r="C7598" s="508"/>
      <c r="D7598" s="444" t="s">
        <v>6778</v>
      </c>
      <c r="E7598" s="508"/>
      <c r="F7598" s="508"/>
    </row>
    <row r="7599" spans="1:6" x14ac:dyDescent="0.25">
      <c r="A7599" s="508"/>
      <c r="B7599" s="508"/>
      <c r="C7599" s="508"/>
      <c r="D7599" s="444" t="s">
        <v>6778</v>
      </c>
      <c r="E7599" s="508"/>
      <c r="F7599" s="508"/>
    </row>
    <row r="7600" spans="1:6" x14ac:dyDescent="0.25">
      <c r="A7600" s="508"/>
      <c r="B7600" s="508"/>
      <c r="C7600" s="508"/>
      <c r="D7600" s="444" t="s">
        <v>6778</v>
      </c>
      <c r="E7600" s="508"/>
      <c r="F7600" s="508"/>
    </row>
    <row r="7601" spans="1:6" x14ac:dyDescent="0.25">
      <c r="A7601" s="508"/>
      <c r="B7601" s="508"/>
      <c r="C7601" s="508"/>
      <c r="D7601" s="444" t="s">
        <v>6778</v>
      </c>
      <c r="E7601" s="508"/>
      <c r="F7601" s="508"/>
    </row>
    <row r="7602" spans="1:6" x14ac:dyDescent="0.25">
      <c r="A7602" s="508"/>
      <c r="B7602" s="508"/>
      <c r="C7602" s="508"/>
      <c r="D7602" s="444" t="s">
        <v>6778</v>
      </c>
      <c r="E7602" s="508"/>
      <c r="F7602" s="508"/>
    </row>
    <row r="7603" spans="1:6" x14ac:dyDescent="0.25">
      <c r="A7603" s="508"/>
      <c r="B7603" s="508"/>
      <c r="C7603" s="508"/>
      <c r="D7603" s="444" t="s">
        <v>6778</v>
      </c>
      <c r="E7603" s="508"/>
      <c r="F7603" s="508"/>
    </row>
    <row r="7604" spans="1:6" x14ac:dyDescent="0.25">
      <c r="A7604" s="508"/>
      <c r="B7604" s="508"/>
      <c r="C7604" s="508"/>
      <c r="D7604" s="444" t="s">
        <v>6778</v>
      </c>
      <c r="E7604" s="508"/>
      <c r="F7604" s="508"/>
    </row>
    <row r="7605" spans="1:6" x14ac:dyDescent="0.25">
      <c r="A7605" s="508"/>
      <c r="B7605" s="508"/>
      <c r="C7605" s="508"/>
      <c r="D7605" s="444" t="s">
        <v>6778</v>
      </c>
      <c r="E7605" s="508"/>
      <c r="F7605" s="508"/>
    </row>
    <row r="7606" spans="1:6" x14ac:dyDescent="0.25">
      <c r="A7606" s="508"/>
      <c r="B7606" s="508"/>
      <c r="C7606" s="508"/>
      <c r="D7606" s="444" t="s">
        <v>6778</v>
      </c>
      <c r="E7606" s="508"/>
      <c r="F7606" s="508"/>
    </row>
    <row r="7607" spans="1:6" x14ac:dyDescent="0.25">
      <c r="A7607" s="508"/>
      <c r="B7607" s="508"/>
      <c r="C7607" s="508"/>
      <c r="D7607" s="444" t="s">
        <v>6778</v>
      </c>
      <c r="E7607" s="508"/>
      <c r="F7607" s="508"/>
    </row>
    <row r="7608" spans="1:6" x14ac:dyDescent="0.25">
      <c r="A7608" s="508"/>
      <c r="B7608" s="508"/>
      <c r="C7608" s="508"/>
      <c r="D7608" s="444" t="s">
        <v>6778</v>
      </c>
      <c r="E7608" s="508"/>
      <c r="F7608" s="508"/>
    </row>
    <row r="7609" spans="1:6" x14ac:dyDescent="0.25">
      <c r="A7609" s="508"/>
      <c r="B7609" s="508"/>
      <c r="C7609" s="508"/>
      <c r="D7609" s="444" t="s">
        <v>6778</v>
      </c>
      <c r="E7609" s="508"/>
      <c r="F7609" s="508"/>
    </row>
    <row r="7610" spans="1:6" x14ac:dyDescent="0.25">
      <c r="A7610" s="508"/>
      <c r="B7610" s="508"/>
      <c r="C7610" s="508"/>
      <c r="D7610" s="444" t="s">
        <v>6778</v>
      </c>
      <c r="E7610" s="508"/>
      <c r="F7610" s="508"/>
    </row>
    <row r="7611" spans="1:6" x14ac:dyDescent="0.25">
      <c r="A7611" s="508"/>
      <c r="B7611" s="508"/>
      <c r="C7611" s="508"/>
      <c r="D7611" s="444" t="s">
        <v>6778</v>
      </c>
      <c r="E7611" s="508"/>
      <c r="F7611" s="508"/>
    </row>
    <row r="7612" spans="1:6" x14ac:dyDescent="0.25">
      <c r="A7612" s="508"/>
      <c r="B7612" s="508"/>
      <c r="C7612" s="508"/>
      <c r="D7612" s="444" t="s">
        <v>6778</v>
      </c>
      <c r="E7612" s="508"/>
      <c r="F7612" s="508"/>
    </row>
    <row r="7613" spans="1:6" x14ac:dyDescent="0.25">
      <c r="A7613" s="508"/>
      <c r="B7613" s="508"/>
      <c r="C7613" s="508"/>
      <c r="D7613" s="444" t="s">
        <v>6778</v>
      </c>
      <c r="E7613" s="508"/>
      <c r="F7613" s="508"/>
    </row>
    <row r="7614" spans="1:6" x14ac:dyDescent="0.25">
      <c r="A7614" s="508"/>
      <c r="B7614" s="508"/>
      <c r="C7614" s="508"/>
      <c r="D7614" s="444" t="s">
        <v>6778</v>
      </c>
      <c r="E7614" s="508"/>
      <c r="F7614" s="508"/>
    </row>
    <row r="7615" spans="1:6" x14ac:dyDescent="0.25">
      <c r="A7615" s="508"/>
      <c r="B7615" s="508"/>
      <c r="C7615" s="508"/>
      <c r="D7615" s="444" t="s">
        <v>6778</v>
      </c>
      <c r="E7615" s="508"/>
      <c r="F7615" s="508"/>
    </row>
    <row r="7616" spans="1:6" x14ac:dyDescent="0.25">
      <c r="A7616" s="508"/>
      <c r="B7616" s="508"/>
      <c r="C7616" s="508"/>
      <c r="D7616" s="444" t="s">
        <v>6778</v>
      </c>
      <c r="E7616" s="508"/>
      <c r="F7616" s="508"/>
    </row>
    <row r="7617" spans="1:6" x14ac:dyDescent="0.25">
      <c r="A7617" s="508"/>
      <c r="B7617" s="508"/>
      <c r="C7617" s="508"/>
      <c r="D7617" s="444" t="s">
        <v>6778</v>
      </c>
      <c r="E7617" s="508"/>
      <c r="F7617" s="508"/>
    </row>
    <row r="7618" spans="1:6" x14ac:dyDescent="0.25">
      <c r="A7618" s="508"/>
      <c r="B7618" s="508"/>
      <c r="C7618" s="508"/>
      <c r="D7618" s="444" t="s">
        <v>6778</v>
      </c>
      <c r="E7618" s="508"/>
      <c r="F7618" s="508"/>
    </row>
    <row r="7619" spans="1:6" x14ac:dyDescent="0.25">
      <c r="A7619" s="508"/>
      <c r="B7619" s="508"/>
      <c r="C7619" s="508"/>
      <c r="D7619" s="444" t="s">
        <v>6778</v>
      </c>
      <c r="E7619" s="508"/>
      <c r="F7619" s="508"/>
    </row>
    <row r="7620" spans="1:6" x14ac:dyDescent="0.25">
      <c r="A7620" s="508"/>
      <c r="B7620" s="508"/>
      <c r="C7620" s="508"/>
      <c r="D7620" s="444" t="s">
        <v>6778</v>
      </c>
      <c r="E7620" s="508"/>
      <c r="F7620" s="508"/>
    </row>
    <row r="7621" spans="1:6" x14ac:dyDescent="0.25">
      <c r="A7621" s="508"/>
      <c r="B7621" s="508"/>
      <c r="C7621" s="508"/>
      <c r="D7621" s="444" t="s">
        <v>6778</v>
      </c>
      <c r="E7621" s="508"/>
      <c r="F7621" s="508"/>
    </row>
    <row r="7622" spans="1:6" x14ac:dyDescent="0.25">
      <c r="A7622" s="508"/>
      <c r="B7622" s="508"/>
      <c r="C7622" s="508"/>
      <c r="D7622" s="444" t="s">
        <v>6778</v>
      </c>
      <c r="E7622" s="508"/>
      <c r="F7622" s="508"/>
    </row>
    <row r="7623" spans="1:6" x14ac:dyDescent="0.25">
      <c r="A7623" s="508"/>
      <c r="B7623" s="508"/>
      <c r="C7623" s="508"/>
      <c r="D7623" s="444" t="s">
        <v>6778</v>
      </c>
      <c r="E7623" s="508"/>
      <c r="F7623" s="508"/>
    </row>
    <row r="7624" spans="1:6" x14ac:dyDescent="0.25">
      <c r="A7624" s="508"/>
      <c r="B7624" s="508"/>
      <c r="C7624" s="508"/>
      <c r="D7624" s="444" t="s">
        <v>6778</v>
      </c>
      <c r="E7624" s="508"/>
      <c r="F7624" s="508"/>
    </row>
    <row r="7625" spans="1:6" x14ac:dyDescent="0.25">
      <c r="A7625" s="508"/>
      <c r="B7625" s="508"/>
      <c r="C7625" s="508"/>
      <c r="D7625" s="444" t="s">
        <v>6778</v>
      </c>
      <c r="E7625" s="508"/>
      <c r="F7625" s="508"/>
    </row>
    <row r="7626" spans="1:6" x14ac:dyDescent="0.25">
      <c r="A7626" s="508"/>
      <c r="B7626" s="508"/>
      <c r="C7626" s="508"/>
      <c r="D7626" s="444" t="s">
        <v>6778</v>
      </c>
      <c r="E7626" s="508"/>
      <c r="F7626" s="508"/>
    </row>
    <row r="7627" spans="1:6" x14ac:dyDescent="0.25">
      <c r="A7627" s="508"/>
      <c r="B7627" s="508"/>
      <c r="C7627" s="508"/>
      <c r="D7627" s="444" t="s">
        <v>6778</v>
      </c>
      <c r="E7627" s="508"/>
      <c r="F7627" s="508"/>
    </row>
    <row r="7628" spans="1:6" x14ac:dyDescent="0.25">
      <c r="A7628" s="508"/>
      <c r="B7628" s="508"/>
      <c r="C7628" s="508"/>
      <c r="D7628" s="444" t="s">
        <v>6778</v>
      </c>
      <c r="E7628" s="508"/>
      <c r="F7628" s="508"/>
    </row>
    <row r="7629" spans="1:6" x14ac:dyDescent="0.25">
      <c r="A7629" s="508"/>
      <c r="B7629" s="508"/>
      <c r="C7629" s="508"/>
      <c r="D7629" s="444" t="s">
        <v>6778</v>
      </c>
      <c r="E7629" s="508"/>
      <c r="F7629" s="508"/>
    </row>
    <row r="7630" spans="1:6" x14ac:dyDescent="0.25">
      <c r="A7630" s="508"/>
      <c r="B7630" s="508"/>
      <c r="C7630" s="508"/>
      <c r="D7630" s="444" t="s">
        <v>6778</v>
      </c>
      <c r="E7630" s="508"/>
      <c r="F7630" s="508"/>
    </row>
    <row r="7631" spans="1:6" x14ac:dyDescent="0.25">
      <c r="A7631" s="508"/>
      <c r="B7631" s="508"/>
      <c r="C7631" s="508"/>
      <c r="D7631" s="444" t="s">
        <v>6778</v>
      </c>
      <c r="E7631" s="508"/>
      <c r="F7631" s="508"/>
    </row>
    <row r="7632" spans="1:6" x14ac:dyDescent="0.25">
      <c r="A7632" s="508"/>
      <c r="B7632" s="508"/>
      <c r="C7632" s="508"/>
      <c r="D7632" s="444" t="s">
        <v>6778</v>
      </c>
      <c r="E7632" s="508"/>
      <c r="F7632" s="508"/>
    </row>
    <row r="7633" spans="1:6" x14ac:dyDescent="0.25">
      <c r="A7633" s="508"/>
      <c r="B7633" s="508"/>
      <c r="C7633" s="508"/>
      <c r="D7633" s="444" t="s">
        <v>6778</v>
      </c>
      <c r="E7633" s="508"/>
      <c r="F7633" s="508"/>
    </row>
    <row r="7634" spans="1:6" x14ac:dyDescent="0.25">
      <c r="A7634" s="508"/>
      <c r="B7634" s="508"/>
      <c r="C7634" s="508"/>
      <c r="D7634" s="444" t="s">
        <v>6778</v>
      </c>
      <c r="E7634" s="508"/>
      <c r="F7634" s="508"/>
    </row>
    <row r="7635" spans="1:6" x14ac:dyDescent="0.25">
      <c r="A7635" s="508"/>
      <c r="B7635" s="508"/>
      <c r="C7635" s="508"/>
      <c r="D7635" s="444" t="s">
        <v>6778</v>
      </c>
      <c r="E7635" s="508"/>
      <c r="F7635" s="508"/>
    </row>
    <row r="7636" spans="1:6" x14ac:dyDescent="0.25">
      <c r="A7636" s="508"/>
      <c r="B7636" s="508"/>
      <c r="C7636" s="508"/>
      <c r="D7636" s="444" t="s">
        <v>6778</v>
      </c>
      <c r="E7636" s="508"/>
      <c r="F7636" s="508"/>
    </row>
    <row r="7637" spans="1:6" x14ac:dyDescent="0.25">
      <c r="A7637" s="508"/>
      <c r="B7637" s="508"/>
      <c r="C7637" s="508"/>
      <c r="D7637" s="444" t="s">
        <v>6778</v>
      </c>
      <c r="E7637" s="508"/>
      <c r="F7637" s="508"/>
    </row>
    <row r="7638" spans="1:6" x14ac:dyDescent="0.25">
      <c r="A7638" s="508"/>
      <c r="B7638" s="508"/>
      <c r="C7638" s="508"/>
      <c r="D7638" s="444" t="s">
        <v>6778</v>
      </c>
      <c r="E7638" s="508"/>
      <c r="F7638" s="508"/>
    </row>
    <row r="7639" spans="1:6" x14ac:dyDescent="0.25">
      <c r="A7639" s="508"/>
      <c r="B7639" s="508"/>
      <c r="C7639" s="508"/>
      <c r="D7639" s="444" t="s">
        <v>6778</v>
      </c>
      <c r="E7639" s="508"/>
      <c r="F7639" s="508"/>
    </row>
    <row r="7640" spans="1:6" x14ac:dyDescent="0.25">
      <c r="A7640" s="508"/>
      <c r="B7640" s="508"/>
      <c r="C7640" s="508"/>
      <c r="D7640" s="444" t="s">
        <v>6778</v>
      </c>
      <c r="E7640" s="508"/>
      <c r="F7640" s="508"/>
    </row>
    <row r="7641" spans="1:6" x14ac:dyDescent="0.25">
      <c r="A7641" s="508"/>
      <c r="B7641" s="508"/>
      <c r="C7641" s="508"/>
      <c r="D7641" s="444" t="s">
        <v>6778</v>
      </c>
      <c r="E7641" s="508"/>
      <c r="F7641" s="508"/>
    </row>
    <row r="7642" spans="1:6" x14ac:dyDescent="0.25">
      <c r="A7642" s="508"/>
      <c r="B7642" s="508"/>
      <c r="C7642" s="508"/>
      <c r="D7642" s="444" t="s">
        <v>6778</v>
      </c>
      <c r="E7642" s="508"/>
      <c r="F7642" s="508"/>
    </row>
    <row r="7643" spans="1:6" x14ac:dyDescent="0.25">
      <c r="A7643" s="508"/>
      <c r="B7643" s="508"/>
      <c r="C7643" s="508"/>
      <c r="D7643" s="444" t="s">
        <v>6778</v>
      </c>
      <c r="E7643" s="508"/>
      <c r="F7643" s="508"/>
    </row>
    <row r="7644" spans="1:6" x14ac:dyDescent="0.25">
      <c r="A7644" s="508"/>
      <c r="B7644" s="508"/>
      <c r="C7644" s="508"/>
      <c r="D7644" s="444" t="s">
        <v>6778</v>
      </c>
      <c r="E7644" s="508"/>
      <c r="F7644" s="508"/>
    </row>
    <row r="7645" spans="1:6" x14ac:dyDescent="0.25">
      <c r="A7645" s="508"/>
      <c r="B7645" s="508"/>
      <c r="C7645" s="508"/>
      <c r="D7645" s="444" t="s">
        <v>6778</v>
      </c>
      <c r="E7645" s="508"/>
      <c r="F7645" s="508"/>
    </row>
    <row r="7646" spans="1:6" x14ac:dyDescent="0.25">
      <c r="A7646" s="508"/>
      <c r="B7646" s="508"/>
      <c r="C7646" s="508"/>
      <c r="D7646" s="444" t="s">
        <v>6778</v>
      </c>
      <c r="E7646" s="508"/>
      <c r="F7646" s="508"/>
    </row>
    <row r="7647" spans="1:6" x14ac:dyDescent="0.25">
      <c r="A7647" s="508"/>
      <c r="B7647" s="508"/>
      <c r="C7647" s="508"/>
      <c r="D7647" s="444" t="s">
        <v>6778</v>
      </c>
      <c r="E7647" s="508"/>
      <c r="F7647" s="508"/>
    </row>
    <row r="7648" spans="1:6" x14ac:dyDescent="0.25">
      <c r="A7648" s="508"/>
      <c r="B7648" s="508"/>
      <c r="C7648" s="508"/>
      <c r="D7648" s="444" t="s">
        <v>6778</v>
      </c>
      <c r="E7648" s="508"/>
      <c r="F7648" s="508"/>
    </row>
    <row r="7649" spans="1:6" x14ac:dyDescent="0.25">
      <c r="A7649" s="508"/>
      <c r="B7649" s="508"/>
      <c r="C7649" s="508"/>
      <c r="D7649" s="444" t="s">
        <v>6778</v>
      </c>
      <c r="E7649" s="508"/>
      <c r="F7649" s="508"/>
    </row>
    <row r="7650" spans="1:6" x14ac:dyDescent="0.25">
      <c r="A7650" s="508"/>
      <c r="B7650" s="508"/>
      <c r="C7650" s="508"/>
      <c r="D7650" s="444" t="s">
        <v>6778</v>
      </c>
      <c r="E7650" s="508"/>
      <c r="F7650" s="508"/>
    </row>
    <row r="7651" spans="1:6" x14ac:dyDescent="0.25">
      <c r="A7651" s="508"/>
      <c r="B7651" s="508"/>
      <c r="C7651" s="508"/>
      <c r="D7651" s="444" t="s">
        <v>6778</v>
      </c>
      <c r="E7651" s="508"/>
      <c r="F7651" s="508"/>
    </row>
    <row r="7652" spans="1:6" x14ac:dyDescent="0.25">
      <c r="A7652" s="508"/>
      <c r="B7652" s="508"/>
      <c r="C7652" s="508"/>
      <c r="D7652" s="444" t="s">
        <v>6778</v>
      </c>
      <c r="E7652" s="508"/>
      <c r="F7652" s="508"/>
    </row>
    <row r="7653" spans="1:6" x14ac:dyDescent="0.25">
      <c r="A7653" s="508"/>
      <c r="B7653" s="508"/>
      <c r="C7653" s="508"/>
      <c r="D7653" s="444" t="s">
        <v>6778</v>
      </c>
      <c r="E7653" s="508"/>
      <c r="F7653" s="508"/>
    </row>
    <row r="7654" spans="1:6" x14ac:dyDescent="0.25">
      <c r="A7654" s="508"/>
      <c r="B7654" s="508"/>
      <c r="C7654" s="508"/>
      <c r="D7654" s="444" t="s">
        <v>6778</v>
      </c>
      <c r="E7654" s="508"/>
      <c r="F7654" s="508"/>
    </row>
    <row r="7655" spans="1:6" x14ac:dyDescent="0.25">
      <c r="A7655" s="508"/>
      <c r="B7655" s="508"/>
      <c r="C7655" s="508"/>
      <c r="D7655" s="444" t="s">
        <v>6778</v>
      </c>
      <c r="E7655" s="508"/>
      <c r="F7655" s="508"/>
    </row>
    <row r="7656" spans="1:6" x14ac:dyDescent="0.25">
      <c r="A7656" s="508"/>
      <c r="B7656" s="508"/>
      <c r="C7656" s="508"/>
      <c r="D7656" s="444" t="s">
        <v>6778</v>
      </c>
      <c r="E7656" s="508"/>
      <c r="F7656" s="508"/>
    </row>
    <row r="7657" spans="1:6" x14ac:dyDescent="0.25">
      <c r="A7657" s="508"/>
      <c r="B7657" s="508"/>
      <c r="C7657" s="508"/>
      <c r="D7657" s="444" t="s">
        <v>6778</v>
      </c>
      <c r="E7657" s="508"/>
      <c r="F7657" s="508"/>
    </row>
    <row r="7658" spans="1:6" x14ac:dyDescent="0.25">
      <c r="A7658" s="508"/>
      <c r="B7658" s="508"/>
      <c r="C7658" s="508"/>
      <c r="D7658" s="444" t="s">
        <v>6778</v>
      </c>
      <c r="E7658" s="508"/>
      <c r="F7658" s="508"/>
    </row>
    <row r="7659" spans="1:6" x14ac:dyDescent="0.25">
      <c r="A7659" s="508"/>
      <c r="B7659" s="508"/>
      <c r="C7659" s="508"/>
      <c r="D7659" s="444" t="s">
        <v>6778</v>
      </c>
      <c r="E7659" s="508"/>
      <c r="F7659" s="508"/>
    </row>
    <row r="7660" spans="1:6" x14ac:dyDescent="0.25">
      <c r="A7660" s="508"/>
      <c r="B7660" s="508"/>
      <c r="C7660" s="508"/>
      <c r="D7660" s="444" t="s">
        <v>6778</v>
      </c>
      <c r="E7660" s="508"/>
      <c r="F7660" s="508"/>
    </row>
    <row r="7661" spans="1:6" x14ac:dyDescent="0.25">
      <c r="A7661" s="508"/>
      <c r="B7661" s="508"/>
      <c r="C7661" s="508"/>
      <c r="D7661" s="444" t="s">
        <v>6778</v>
      </c>
      <c r="E7661" s="508"/>
      <c r="F7661" s="508"/>
    </row>
    <row r="7662" spans="1:6" x14ac:dyDescent="0.25">
      <c r="A7662" s="508"/>
      <c r="B7662" s="508"/>
      <c r="C7662" s="508"/>
      <c r="D7662" s="444" t="s">
        <v>6778</v>
      </c>
      <c r="E7662" s="508"/>
      <c r="F7662" s="508"/>
    </row>
    <row r="7663" spans="1:6" x14ac:dyDescent="0.25">
      <c r="A7663" s="508"/>
      <c r="B7663" s="508"/>
      <c r="C7663" s="508"/>
      <c r="D7663" s="444" t="s">
        <v>6778</v>
      </c>
      <c r="E7663" s="508"/>
      <c r="F7663" s="508"/>
    </row>
    <row r="7664" spans="1:6" x14ac:dyDescent="0.25">
      <c r="A7664" s="508"/>
      <c r="B7664" s="508"/>
      <c r="C7664" s="508"/>
      <c r="D7664" s="444" t="s">
        <v>6778</v>
      </c>
      <c r="E7664" s="508"/>
      <c r="F7664" s="508"/>
    </row>
    <row r="7665" spans="1:6" x14ac:dyDescent="0.25">
      <c r="A7665" s="508"/>
      <c r="B7665" s="508"/>
      <c r="C7665" s="508"/>
      <c r="D7665" s="444" t="s">
        <v>6778</v>
      </c>
      <c r="E7665" s="508"/>
      <c r="F7665" s="508"/>
    </row>
    <row r="7666" spans="1:6" x14ac:dyDescent="0.25">
      <c r="A7666" s="508"/>
      <c r="B7666" s="508"/>
      <c r="C7666" s="508"/>
      <c r="D7666" s="444" t="s">
        <v>6778</v>
      </c>
      <c r="E7666" s="508"/>
      <c r="F7666" s="508"/>
    </row>
    <row r="7667" spans="1:6" x14ac:dyDescent="0.25">
      <c r="A7667" s="508"/>
      <c r="B7667" s="508"/>
      <c r="C7667" s="508"/>
      <c r="D7667" s="444" t="s">
        <v>6778</v>
      </c>
      <c r="E7667" s="508"/>
      <c r="F7667" s="508"/>
    </row>
    <row r="7668" spans="1:6" x14ac:dyDescent="0.25">
      <c r="A7668" s="508"/>
      <c r="B7668" s="508"/>
      <c r="C7668" s="508"/>
      <c r="D7668" s="444" t="s">
        <v>6778</v>
      </c>
      <c r="E7668" s="508"/>
      <c r="F7668" s="508"/>
    </row>
    <row r="7669" spans="1:6" x14ac:dyDescent="0.25">
      <c r="A7669" s="508"/>
      <c r="B7669" s="508"/>
      <c r="C7669" s="508"/>
      <c r="D7669" s="444" t="s">
        <v>6778</v>
      </c>
      <c r="E7669" s="508"/>
      <c r="F7669" s="508"/>
    </row>
    <row r="7670" spans="1:6" x14ac:dyDescent="0.25">
      <c r="A7670" s="508"/>
      <c r="B7670" s="508"/>
      <c r="C7670" s="508"/>
      <c r="D7670" s="444" t="s">
        <v>6778</v>
      </c>
      <c r="E7670" s="508"/>
      <c r="F7670" s="508"/>
    </row>
    <row r="7671" spans="1:6" x14ac:dyDescent="0.25">
      <c r="A7671" s="508"/>
      <c r="B7671" s="508"/>
      <c r="C7671" s="508"/>
      <c r="D7671" s="444" t="s">
        <v>6778</v>
      </c>
      <c r="E7671" s="508"/>
      <c r="F7671" s="508"/>
    </row>
    <row r="7672" spans="1:6" x14ac:dyDescent="0.25">
      <c r="A7672" s="508"/>
      <c r="B7672" s="508"/>
      <c r="C7672" s="508"/>
      <c r="D7672" s="444" t="s">
        <v>6778</v>
      </c>
      <c r="E7672" s="508"/>
      <c r="F7672" s="508"/>
    </row>
    <row r="7673" spans="1:6" x14ac:dyDescent="0.25">
      <c r="A7673" s="508"/>
      <c r="B7673" s="508"/>
      <c r="C7673" s="508"/>
      <c r="D7673" s="444" t="s">
        <v>6778</v>
      </c>
      <c r="E7673" s="508"/>
      <c r="F7673" s="508"/>
    </row>
    <row r="7674" spans="1:6" x14ac:dyDescent="0.25">
      <c r="A7674" s="508"/>
      <c r="B7674" s="508"/>
      <c r="C7674" s="508"/>
      <c r="D7674" s="444" t="s">
        <v>6778</v>
      </c>
      <c r="E7674" s="508"/>
      <c r="F7674" s="508"/>
    </row>
    <row r="7675" spans="1:6" x14ac:dyDescent="0.25">
      <c r="A7675" s="508"/>
      <c r="B7675" s="508"/>
      <c r="C7675" s="508"/>
      <c r="D7675" s="444" t="s">
        <v>6778</v>
      </c>
      <c r="E7675" s="508"/>
      <c r="F7675" s="508"/>
    </row>
    <row r="7676" spans="1:6" x14ac:dyDescent="0.25">
      <c r="A7676" s="508"/>
      <c r="B7676" s="508"/>
      <c r="C7676" s="508"/>
      <c r="D7676" s="444" t="s">
        <v>6778</v>
      </c>
      <c r="E7676" s="508"/>
      <c r="F7676" s="508"/>
    </row>
    <row r="7677" spans="1:6" x14ac:dyDescent="0.25">
      <c r="A7677" s="508"/>
      <c r="B7677" s="508"/>
      <c r="C7677" s="508"/>
      <c r="D7677" s="444" t="s">
        <v>6778</v>
      </c>
      <c r="E7677" s="508"/>
      <c r="F7677" s="508"/>
    </row>
    <row r="7678" spans="1:6" x14ac:dyDescent="0.25">
      <c r="A7678" s="508"/>
      <c r="B7678" s="508"/>
      <c r="C7678" s="508"/>
      <c r="D7678" s="444" t="s">
        <v>6778</v>
      </c>
      <c r="E7678" s="508"/>
      <c r="F7678" s="508"/>
    </row>
    <row r="7679" spans="1:6" x14ac:dyDescent="0.25">
      <c r="A7679" s="508"/>
      <c r="B7679" s="508"/>
      <c r="C7679" s="508"/>
      <c r="D7679" s="444" t="s">
        <v>6778</v>
      </c>
      <c r="E7679" s="508"/>
      <c r="F7679" s="508"/>
    </row>
    <row r="7680" spans="1:6" x14ac:dyDescent="0.25">
      <c r="A7680" s="508"/>
      <c r="B7680" s="508"/>
      <c r="C7680" s="508"/>
      <c r="D7680" s="444" t="s">
        <v>6778</v>
      </c>
      <c r="E7680" s="508"/>
      <c r="F7680" s="508"/>
    </row>
    <row r="7681" spans="1:6" x14ac:dyDescent="0.25">
      <c r="A7681" s="508"/>
      <c r="B7681" s="508"/>
      <c r="C7681" s="508"/>
      <c r="D7681" s="444" t="s">
        <v>6778</v>
      </c>
      <c r="E7681" s="508"/>
      <c r="F7681" s="508"/>
    </row>
    <row r="7682" spans="1:6" x14ac:dyDescent="0.25">
      <c r="A7682" s="508"/>
      <c r="B7682" s="508"/>
      <c r="C7682" s="508"/>
      <c r="D7682" s="444" t="s">
        <v>6778</v>
      </c>
      <c r="E7682" s="508"/>
      <c r="F7682" s="508"/>
    </row>
    <row r="7683" spans="1:6" x14ac:dyDescent="0.25">
      <c r="A7683" s="508"/>
      <c r="B7683" s="508"/>
      <c r="C7683" s="508"/>
      <c r="D7683" s="444" t="s">
        <v>6778</v>
      </c>
      <c r="E7683" s="508"/>
      <c r="F7683" s="508"/>
    </row>
    <row r="7684" spans="1:6" x14ac:dyDescent="0.25">
      <c r="A7684" s="508"/>
      <c r="B7684" s="508"/>
      <c r="C7684" s="508"/>
      <c r="D7684" s="444" t="s">
        <v>6778</v>
      </c>
      <c r="E7684" s="508"/>
      <c r="F7684" s="508"/>
    </row>
    <row r="7685" spans="1:6" x14ac:dyDescent="0.25">
      <c r="A7685" s="508"/>
      <c r="B7685" s="508"/>
      <c r="C7685" s="508"/>
      <c r="D7685" s="444" t="s">
        <v>6778</v>
      </c>
      <c r="E7685" s="508"/>
      <c r="F7685" s="508"/>
    </row>
    <row r="7686" spans="1:6" x14ac:dyDescent="0.25">
      <c r="A7686" s="508"/>
      <c r="B7686" s="508"/>
      <c r="C7686" s="508"/>
      <c r="D7686" s="444" t="s">
        <v>6778</v>
      </c>
      <c r="E7686" s="508"/>
      <c r="F7686" s="508"/>
    </row>
    <row r="7687" spans="1:6" x14ac:dyDescent="0.25">
      <c r="A7687" s="508"/>
      <c r="B7687" s="508"/>
      <c r="C7687" s="508"/>
      <c r="D7687" s="444" t="s">
        <v>6778</v>
      </c>
      <c r="E7687" s="508"/>
      <c r="F7687" s="508"/>
    </row>
    <row r="7688" spans="1:6" x14ac:dyDescent="0.25">
      <c r="A7688" s="508"/>
      <c r="B7688" s="508"/>
      <c r="C7688" s="508"/>
      <c r="D7688" s="444" t="s">
        <v>6778</v>
      </c>
      <c r="E7688" s="508"/>
      <c r="F7688" s="508"/>
    </row>
    <row r="7689" spans="1:6" x14ac:dyDescent="0.25">
      <c r="A7689" s="508"/>
      <c r="B7689" s="508"/>
      <c r="C7689" s="508"/>
      <c r="D7689" s="444" t="s">
        <v>6778</v>
      </c>
      <c r="E7689" s="508"/>
      <c r="F7689" s="508"/>
    </row>
    <row r="7690" spans="1:6" x14ac:dyDescent="0.25">
      <c r="A7690" s="508"/>
      <c r="B7690" s="508"/>
      <c r="C7690" s="508"/>
      <c r="D7690" s="444" t="s">
        <v>6778</v>
      </c>
      <c r="E7690" s="508"/>
      <c r="F7690" s="508"/>
    </row>
    <row r="7691" spans="1:6" x14ac:dyDescent="0.25">
      <c r="A7691" s="508"/>
      <c r="B7691" s="508"/>
      <c r="C7691" s="508"/>
      <c r="D7691" s="444" t="s">
        <v>6778</v>
      </c>
      <c r="E7691" s="508"/>
      <c r="F7691" s="508"/>
    </row>
    <row r="7692" spans="1:6" x14ac:dyDescent="0.25">
      <c r="A7692" s="508"/>
      <c r="B7692" s="508"/>
      <c r="C7692" s="508"/>
      <c r="D7692" s="444" t="s">
        <v>6778</v>
      </c>
      <c r="E7692" s="508"/>
      <c r="F7692" s="508"/>
    </row>
    <row r="7693" spans="1:6" x14ac:dyDescent="0.25">
      <c r="A7693" s="508"/>
      <c r="B7693" s="508"/>
      <c r="C7693" s="508"/>
      <c r="D7693" s="444" t="s">
        <v>6778</v>
      </c>
      <c r="E7693" s="508"/>
      <c r="F7693" s="508"/>
    </row>
    <row r="7694" spans="1:6" x14ac:dyDescent="0.25">
      <c r="A7694" s="508"/>
      <c r="B7694" s="508"/>
      <c r="C7694" s="508"/>
      <c r="D7694" s="444" t="s">
        <v>6778</v>
      </c>
      <c r="E7694" s="508"/>
      <c r="F7694" s="508"/>
    </row>
    <row r="7695" spans="1:6" x14ac:dyDescent="0.25">
      <c r="A7695" s="508"/>
      <c r="B7695" s="508"/>
      <c r="C7695" s="508"/>
      <c r="D7695" s="444" t="s">
        <v>6778</v>
      </c>
      <c r="E7695" s="508"/>
      <c r="F7695" s="508"/>
    </row>
    <row r="7696" spans="1:6" x14ac:dyDescent="0.25">
      <c r="A7696" s="508"/>
      <c r="B7696" s="508"/>
      <c r="C7696" s="508"/>
      <c r="D7696" s="444" t="s">
        <v>6778</v>
      </c>
      <c r="E7696" s="508"/>
      <c r="F7696" s="508"/>
    </row>
    <row r="7697" spans="1:6" x14ac:dyDescent="0.25">
      <c r="A7697" s="508"/>
      <c r="B7697" s="508"/>
      <c r="C7697" s="508"/>
      <c r="D7697" s="444" t="s">
        <v>6778</v>
      </c>
      <c r="E7697" s="508"/>
      <c r="F7697" s="508"/>
    </row>
    <row r="7698" spans="1:6" x14ac:dyDescent="0.25">
      <c r="A7698" s="508"/>
      <c r="B7698" s="508"/>
      <c r="C7698" s="508"/>
      <c r="D7698" s="444" t="s">
        <v>6778</v>
      </c>
      <c r="E7698" s="508"/>
      <c r="F7698" s="508"/>
    </row>
    <row r="7699" spans="1:6" x14ac:dyDescent="0.25">
      <c r="A7699" s="508"/>
      <c r="B7699" s="508"/>
      <c r="C7699" s="508"/>
      <c r="D7699" s="444" t="s">
        <v>6778</v>
      </c>
      <c r="E7699" s="508"/>
      <c r="F7699" s="508"/>
    </row>
    <row r="7700" spans="1:6" x14ac:dyDescent="0.25">
      <c r="A7700" s="508"/>
      <c r="B7700" s="508"/>
      <c r="C7700" s="508"/>
      <c r="D7700" s="444" t="s">
        <v>6778</v>
      </c>
      <c r="E7700" s="508"/>
      <c r="F7700" s="508"/>
    </row>
    <row r="7701" spans="1:6" x14ac:dyDescent="0.25">
      <c r="A7701" s="508"/>
      <c r="B7701" s="508"/>
      <c r="C7701" s="508"/>
      <c r="D7701" s="444" t="s">
        <v>6778</v>
      </c>
      <c r="E7701" s="508"/>
      <c r="F7701" s="508"/>
    </row>
    <row r="7702" spans="1:6" x14ac:dyDescent="0.25">
      <c r="A7702" s="508"/>
      <c r="B7702" s="508"/>
      <c r="C7702" s="508"/>
      <c r="D7702" s="444" t="s">
        <v>6778</v>
      </c>
      <c r="E7702" s="508"/>
      <c r="F7702" s="508"/>
    </row>
    <row r="7703" spans="1:6" x14ac:dyDescent="0.25">
      <c r="A7703" s="508"/>
      <c r="B7703" s="508"/>
      <c r="C7703" s="508"/>
      <c r="D7703" s="444" t="s">
        <v>6778</v>
      </c>
      <c r="E7703" s="508"/>
      <c r="F7703" s="508"/>
    </row>
    <row r="7704" spans="1:6" x14ac:dyDescent="0.25">
      <c r="A7704" s="508"/>
      <c r="B7704" s="508"/>
      <c r="C7704" s="508"/>
      <c r="D7704" s="444" t="s">
        <v>6778</v>
      </c>
      <c r="E7704" s="508"/>
      <c r="F7704" s="508"/>
    </row>
    <row r="7705" spans="1:6" x14ac:dyDescent="0.25">
      <c r="A7705" s="508"/>
      <c r="B7705" s="508"/>
      <c r="C7705" s="508"/>
      <c r="D7705" s="444" t="s">
        <v>6778</v>
      </c>
      <c r="E7705" s="508"/>
      <c r="F7705" s="508"/>
    </row>
    <row r="7706" spans="1:6" x14ac:dyDescent="0.25">
      <c r="A7706" s="508"/>
      <c r="B7706" s="508"/>
      <c r="C7706" s="508"/>
      <c r="D7706" s="444" t="s">
        <v>6778</v>
      </c>
      <c r="E7706" s="508"/>
      <c r="F7706" s="508"/>
    </row>
    <row r="7707" spans="1:6" x14ac:dyDescent="0.25">
      <c r="A7707" s="508"/>
      <c r="B7707" s="508"/>
      <c r="C7707" s="508"/>
      <c r="D7707" s="444" t="s">
        <v>6778</v>
      </c>
      <c r="E7707" s="508"/>
      <c r="F7707" s="508"/>
    </row>
    <row r="7708" spans="1:6" x14ac:dyDescent="0.25">
      <c r="A7708" s="508"/>
      <c r="B7708" s="508"/>
      <c r="C7708" s="508"/>
      <c r="D7708" s="444" t="s">
        <v>6778</v>
      </c>
      <c r="E7708" s="508"/>
      <c r="F7708" s="508"/>
    </row>
    <row r="7709" spans="1:6" x14ac:dyDescent="0.25">
      <c r="A7709" s="508"/>
      <c r="B7709" s="508"/>
      <c r="C7709" s="508"/>
      <c r="D7709" s="444" t="s">
        <v>6778</v>
      </c>
      <c r="E7709" s="508"/>
      <c r="F7709" s="508"/>
    </row>
    <row r="7710" spans="1:6" x14ac:dyDescent="0.25">
      <c r="A7710" s="508"/>
      <c r="B7710" s="508"/>
      <c r="C7710" s="508"/>
      <c r="D7710" s="444" t="s">
        <v>6778</v>
      </c>
      <c r="E7710" s="508"/>
      <c r="F7710" s="508"/>
    </row>
    <row r="7711" spans="1:6" x14ac:dyDescent="0.25">
      <c r="A7711" s="508"/>
      <c r="B7711" s="508"/>
      <c r="C7711" s="508"/>
      <c r="D7711" s="444" t="s">
        <v>6778</v>
      </c>
      <c r="E7711" s="508"/>
      <c r="F7711" s="508"/>
    </row>
    <row r="7712" spans="1:6" x14ac:dyDescent="0.25">
      <c r="A7712" s="508"/>
      <c r="B7712" s="508"/>
      <c r="C7712" s="508"/>
      <c r="D7712" s="444" t="s">
        <v>6778</v>
      </c>
      <c r="E7712" s="508"/>
      <c r="F7712" s="508"/>
    </row>
    <row r="7713" spans="1:6" x14ac:dyDescent="0.25">
      <c r="A7713" s="508"/>
      <c r="B7713" s="508"/>
      <c r="C7713" s="508"/>
      <c r="D7713" s="444" t="s">
        <v>6778</v>
      </c>
      <c r="E7713" s="508"/>
      <c r="F7713" s="508"/>
    </row>
    <row r="7714" spans="1:6" x14ac:dyDescent="0.25">
      <c r="A7714" s="508"/>
      <c r="B7714" s="508"/>
      <c r="C7714" s="508"/>
      <c r="D7714" s="444" t="s">
        <v>6778</v>
      </c>
      <c r="E7714" s="508"/>
      <c r="F7714" s="508"/>
    </row>
    <row r="7715" spans="1:6" x14ac:dyDescent="0.25">
      <c r="A7715" s="508"/>
      <c r="B7715" s="508"/>
      <c r="C7715" s="508"/>
      <c r="D7715" s="444" t="s">
        <v>6778</v>
      </c>
      <c r="E7715" s="508"/>
      <c r="F7715" s="508"/>
    </row>
    <row r="7716" spans="1:6" x14ac:dyDescent="0.25">
      <c r="A7716" s="508"/>
      <c r="B7716" s="508"/>
      <c r="C7716" s="508"/>
      <c r="D7716" s="444" t="s">
        <v>6778</v>
      </c>
      <c r="E7716" s="508"/>
      <c r="F7716" s="508"/>
    </row>
    <row r="7717" spans="1:6" x14ac:dyDescent="0.25">
      <c r="A7717" s="508"/>
      <c r="B7717" s="508"/>
      <c r="C7717" s="508"/>
      <c r="D7717" s="444" t="s">
        <v>6778</v>
      </c>
      <c r="E7717" s="508"/>
      <c r="F7717" s="508"/>
    </row>
    <row r="7718" spans="1:6" x14ac:dyDescent="0.25">
      <c r="A7718" s="508"/>
      <c r="B7718" s="508"/>
      <c r="C7718" s="508"/>
      <c r="D7718" s="444" t="s">
        <v>6778</v>
      </c>
      <c r="E7718" s="508"/>
      <c r="F7718" s="508"/>
    </row>
    <row r="7719" spans="1:6" x14ac:dyDescent="0.25">
      <c r="A7719" s="508"/>
      <c r="B7719" s="508"/>
      <c r="C7719" s="508"/>
      <c r="D7719" s="444" t="s">
        <v>6778</v>
      </c>
      <c r="E7719" s="508"/>
      <c r="F7719" s="508"/>
    </row>
    <row r="7720" spans="1:6" x14ac:dyDescent="0.25">
      <c r="A7720" s="508"/>
      <c r="B7720" s="508"/>
      <c r="C7720" s="508"/>
      <c r="D7720" s="444" t="s">
        <v>6778</v>
      </c>
      <c r="E7720" s="508"/>
      <c r="F7720" s="508"/>
    </row>
    <row r="7721" spans="1:6" x14ac:dyDescent="0.25">
      <c r="A7721" s="508"/>
      <c r="B7721" s="508"/>
      <c r="C7721" s="508"/>
      <c r="D7721" s="444" t="s">
        <v>6778</v>
      </c>
      <c r="E7721" s="508"/>
      <c r="F7721" s="508"/>
    </row>
    <row r="7722" spans="1:6" x14ac:dyDescent="0.25">
      <c r="A7722" s="508"/>
      <c r="B7722" s="508"/>
      <c r="C7722" s="508"/>
      <c r="D7722" s="444" t="s">
        <v>6778</v>
      </c>
      <c r="E7722" s="508"/>
      <c r="F7722" s="508"/>
    </row>
    <row r="7723" spans="1:6" x14ac:dyDescent="0.25">
      <c r="A7723" s="508"/>
      <c r="B7723" s="508"/>
      <c r="C7723" s="508"/>
      <c r="D7723" s="444" t="s">
        <v>6778</v>
      </c>
      <c r="E7723" s="508"/>
      <c r="F7723" s="508"/>
    </row>
    <row r="7724" spans="1:6" x14ac:dyDescent="0.25">
      <c r="A7724" s="508"/>
      <c r="B7724" s="508"/>
      <c r="C7724" s="508"/>
      <c r="D7724" s="444" t="s">
        <v>6778</v>
      </c>
      <c r="E7724" s="508"/>
      <c r="F7724" s="508"/>
    </row>
    <row r="7725" spans="1:6" x14ac:dyDescent="0.25">
      <c r="A7725" s="508"/>
      <c r="B7725" s="508"/>
      <c r="C7725" s="508"/>
      <c r="D7725" s="444" t="s">
        <v>6778</v>
      </c>
      <c r="E7725" s="508"/>
      <c r="F7725" s="508"/>
    </row>
    <row r="7726" spans="1:6" x14ac:dyDescent="0.25">
      <c r="A7726" s="508"/>
      <c r="B7726" s="508"/>
      <c r="C7726" s="508"/>
      <c r="D7726" s="444" t="s">
        <v>6778</v>
      </c>
      <c r="E7726" s="508"/>
      <c r="F7726" s="508"/>
    </row>
    <row r="7727" spans="1:6" x14ac:dyDescent="0.25">
      <c r="A7727" s="508"/>
      <c r="B7727" s="508"/>
      <c r="C7727" s="508"/>
      <c r="D7727" s="444" t="s">
        <v>6778</v>
      </c>
      <c r="E7727" s="508"/>
      <c r="F7727" s="508"/>
    </row>
    <row r="7728" spans="1:6" x14ac:dyDescent="0.25">
      <c r="A7728" s="508"/>
      <c r="B7728" s="508"/>
      <c r="C7728" s="508"/>
      <c r="D7728" s="444" t="s">
        <v>6778</v>
      </c>
      <c r="E7728" s="508"/>
      <c r="F7728" s="508"/>
    </row>
    <row r="7729" spans="1:6" x14ac:dyDescent="0.25">
      <c r="A7729" s="508"/>
      <c r="B7729" s="508"/>
      <c r="C7729" s="508"/>
      <c r="D7729" s="444" t="s">
        <v>6778</v>
      </c>
      <c r="E7729" s="508"/>
      <c r="F7729" s="508"/>
    </row>
    <row r="7730" spans="1:6" x14ac:dyDescent="0.25">
      <c r="A7730" s="508"/>
      <c r="B7730" s="508"/>
      <c r="C7730" s="508"/>
      <c r="D7730" s="444" t="s">
        <v>6778</v>
      </c>
      <c r="E7730" s="508"/>
      <c r="F7730" s="508"/>
    </row>
    <row r="7731" spans="1:6" x14ac:dyDescent="0.25">
      <c r="A7731" s="508"/>
      <c r="B7731" s="508"/>
      <c r="C7731" s="508"/>
      <c r="D7731" s="444" t="s">
        <v>6778</v>
      </c>
      <c r="E7731" s="508"/>
      <c r="F7731" s="508"/>
    </row>
    <row r="7732" spans="1:6" x14ac:dyDescent="0.25">
      <c r="A7732" s="508"/>
      <c r="B7732" s="508"/>
      <c r="C7732" s="508"/>
      <c r="D7732" s="444" t="s">
        <v>6778</v>
      </c>
      <c r="E7732" s="508"/>
      <c r="F7732" s="508"/>
    </row>
    <row r="7733" spans="1:6" x14ac:dyDescent="0.25">
      <c r="A7733" s="508"/>
      <c r="B7733" s="508"/>
      <c r="C7733" s="508"/>
      <c r="D7733" s="444" t="s">
        <v>6778</v>
      </c>
      <c r="E7733" s="508"/>
      <c r="F7733" s="508"/>
    </row>
    <row r="7734" spans="1:6" x14ac:dyDescent="0.25">
      <c r="A7734" s="508"/>
      <c r="B7734" s="508"/>
      <c r="C7734" s="508"/>
      <c r="D7734" s="444" t="s">
        <v>6778</v>
      </c>
      <c r="E7734" s="508"/>
      <c r="F7734" s="508"/>
    </row>
    <row r="7735" spans="1:6" x14ac:dyDescent="0.25">
      <c r="A7735" s="508"/>
      <c r="B7735" s="508"/>
      <c r="C7735" s="508"/>
      <c r="D7735" s="444" t="s">
        <v>6778</v>
      </c>
      <c r="E7735" s="508"/>
      <c r="F7735" s="508"/>
    </row>
    <row r="7736" spans="1:6" x14ac:dyDescent="0.25">
      <c r="A7736" s="508"/>
      <c r="B7736" s="508"/>
      <c r="C7736" s="508"/>
      <c r="D7736" s="444" t="s">
        <v>6778</v>
      </c>
      <c r="E7736" s="508"/>
      <c r="F7736" s="508"/>
    </row>
    <row r="7737" spans="1:6" x14ac:dyDescent="0.25">
      <c r="A7737" s="508"/>
      <c r="B7737" s="508"/>
      <c r="C7737" s="508"/>
      <c r="D7737" s="444" t="s">
        <v>6778</v>
      </c>
      <c r="E7737" s="508"/>
      <c r="F7737" s="508"/>
    </row>
    <row r="7738" spans="1:6" x14ac:dyDescent="0.25">
      <c r="A7738" s="508"/>
      <c r="B7738" s="508"/>
      <c r="C7738" s="508"/>
      <c r="D7738" s="444" t="s">
        <v>6778</v>
      </c>
      <c r="E7738" s="508"/>
      <c r="F7738" s="508"/>
    </row>
    <row r="7739" spans="1:6" x14ac:dyDescent="0.25">
      <c r="A7739" s="508"/>
      <c r="B7739" s="508"/>
      <c r="C7739" s="508"/>
      <c r="D7739" s="444" t="s">
        <v>6778</v>
      </c>
      <c r="E7739" s="508"/>
      <c r="F7739" s="508"/>
    </row>
    <row r="7740" spans="1:6" x14ac:dyDescent="0.25">
      <c r="A7740" s="508"/>
      <c r="B7740" s="508"/>
      <c r="C7740" s="508"/>
      <c r="D7740" s="444" t="s">
        <v>6778</v>
      </c>
      <c r="E7740" s="508"/>
      <c r="F7740" s="508"/>
    </row>
    <row r="7741" spans="1:6" x14ac:dyDescent="0.25">
      <c r="A7741" s="508"/>
      <c r="B7741" s="508"/>
      <c r="C7741" s="508"/>
      <c r="D7741" s="444" t="s">
        <v>6778</v>
      </c>
      <c r="E7741" s="508"/>
      <c r="F7741" s="508"/>
    </row>
    <row r="7742" spans="1:6" x14ac:dyDescent="0.25">
      <c r="A7742" s="508"/>
      <c r="B7742" s="508"/>
      <c r="C7742" s="508"/>
      <c r="D7742" s="444" t="s">
        <v>6778</v>
      </c>
      <c r="E7742" s="508"/>
      <c r="F7742" s="508"/>
    </row>
    <row r="7743" spans="1:6" x14ac:dyDescent="0.25">
      <c r="A7743" s="508"/>
      <c r="B7743" s="508"/>
      <c r="C7743" s="508"/>
      <c r="D7743" s="444" t="s">
        <v>6778</v>
      </c>
      <c r="E7743" s="508"/>
      <c r="F7743" s="508"/>
    </row>
    <row r="7744" spans="1:6" x14ac:dyDescent="0.25">
      <c r="A7744" s="508"/>
      <c r="B7744" s="508"/>
      <c r="C7744" s="508"/>
      <c r="D7744" s="444" t="s">
        <v>6778</v>
      </c>
      <c r="E7744" s="508"/>
      <c r="F7744" s="508"/>
    </row>
    <row r="7745" spans="1:6" x14ac:dyDescent="0.25">
      <c r="A7745" s="508"/>
      <c r="B7745" s="508"/>
      <c r="C7745" s="508"/>
      <c r="D7745" s="444" t="s">
        <v>6778</v>
      </c>
      <c r="E7745" s="508"/>
      <c r="F7745" s="508"/>
    </row>
    <row r="7746" spans="1:6" x14ac:dyDescent="0.25">
      <c r="A7746" s="508"/>
      <c r="B7746" s="508"/>
      <c r="C7746" s="508"/>
      <c r="D7746" s="444" t="s">
        <v>6778</v>
      </c>
      <c r="E7746" s="508"/>
      <c r="F7746" s="508"/>
    </row>
    <row r="7747" spans="1:6" x14ac:dyDescent="0.25">
      <c r="A7747" s="508"/>
      <c r="B7747" s="508"/>
      <c r="C7747" s="508"/>
      <c r="D7747" s="444" t="s">
        <v>6778</v>
      </c>
      <c r="E7747" s="508"/>
      <c r="F7747" s="508"/>
    </row>
    <row r="7748" spans="1:6" x14ac:dyDescent="0.25">
      <c r="A7748" s="508"/>
      <c r="B7748" s="508"/>
      <c r="C7748" s="508"/>
      <c r="D7748" s="444" t="s">
        <v>6778</v>
      </c>
      <c r="E7748" s="508"/>
      <c r="F7748" s="508"/>
    </row>
    <row r="7749" spans="1:6" x14ac:dyDescent="0.25">
      <c r="A7749" s="508"/>
      <c r="B7749" s="508"/>
      <c r="C7749" s="508"/>
      <c r="D7749" s="444" t="s">
        <v>6778</v>
      </c>
      <c r="E7749" s="508"/>
      <c r="F7749" s="508"/>
    </row>
    <row r="7750" spans="1:6" x14ac:dyDescent="0.25">
      <c r="A7750" s="508"/>
      <c r="B7750" s="508"/>
      <c r="C7750" s="508"/>
      <c r="D7750" s="444" t="s">
        <v>6778</v>
      </c>
      <c r="E7750" s="508"/>
      <c r="F7750" s="508"/>
    </row>
    <row r="7751" spans="1:6" x14ac:dyDescent="0.25">
      <c r="A7751" s="508"/>
      <c r="B7751" s="508"/>
      <c r="C7751" s="508"/>
      <c r="D7751" s="444" t="s">
        <v>6778</v>
      </c>
      <c r="E7751" s="508"/>
      <c r="F7751" s="508"/>
    </row>
    <row r="7752" spans="1:6" x14ac:dyDescent="0.25">
      <c r="A7752" s="508"/>
      <c r="B7752" s="508"/>
      <c r="C7752" s="508"/>
      <c r="D7752" s="444" t="s">
        <v>6778</v>
      </c>
      <c r="E7752" s="508"/>
      <c r="F7752" s="508"/>
    </row>
    <row r="7753" spans="1:6" x14ac:dyDescent="0.25">
      <c r="A7753" s="508"/>
      <c r="B7753" s="508"/>
      <c r="C7753" s="508"/>
      <c r="D7753" s="444" t="s">
        <v>6778</v>
      </c>
      <c r="E7753" s="508"/>
      <c r="F7753" s="508"/>
    </row>
    <row r="7754" spans="1:6" x14ac:dyDescent="0.25">
      <c r="A7754" s="508"/>
      <c r="B7754" s="508"/>
      <c r="C7754" s="508"/>
      <c r="D7754" s="444" t="s">
        <v>6778</v>
      </c>
      <c r="E7754" s="508"/>
      <c r="F7754" s="508"/>
    </row>
    <row r="7755" spans="1:6" x14ac:dyDescent="0.25">
      <c r="A7755" s="508"/>
      <c r="B7755" s="508"/>
      <c r="C7755" s="508"/>
      <c r="D7755" s="444" t="s">
        <v>6778</v>
      </c>
      <c r="E7755" s="508"/>
      <c r="F7755" s="508"/>
    </row>
    <row r="7756" spans="1:6" x14ac:dyDescent="0.25">
      <c r="A7756" s="508"/>
      <c r="B7756" s="508"/>
      <c r="C7756" s="508"/>
      <c r="D7756" s="444" t="s">
        <v>6778</v>
      </c>
      <c r="E7756" s="508"/>
      <c r="F7756" s="508"/>
    </row>
    <row r="7757" spans="1:6" x14ac:dyDescent="0.25">
      <c r="A7757" s="508"/>
      <c r="B7757" s="508"/>
      <c r="C7757" s="508"/>
      <c r="D7757" s="444" t="s">
        <v>6778</v>
      </c>
      <c r="E7757" s="508"/>
      <c r="F7757" s="508"/>
    </row>
    <row r="7758" spans="1:6" x14ac:dyDescent="0.25">
      <c r="A7758" s="508"/>
      <c r="B7758" s="508"/>
      <c r="C7758" s="508"/>
      <c r="D7758" s="444" t="s">
        <v>6778</v>
      </c>
      <c r="E7758" s="508"/>
      <c r="F7758" s="508"/>
    </row>
    <row r="7759" spans="1:6" x14ac:dyDescent="0.25">
      <c r="A7759" s="508"/>
      <c r="B7759" s="508"/>
      <c r="C7759" s="508"/>
      <c r="D7759" s="444" t="s">
        <v>6778</v>
      </c>
      <c r="E7759" s="508"/>
      <c r="F7759" s="508"/>
    </row>
    <row r="7760" spans="1:6" x14ac:dyDescent="0.25">
      <c r="A7760" s="508"/>
      <c r="B7760" s="508"/>
      <c r="C7760" s="508"/>
      <c r="D7760" s="444" t="s">
        <v>6778</v>
      </c>
      <c r="E7760" s="508"/>
      <c r="F7760" s="508"/>
    </row>
    <row r="7761" spans="1:6" x14ac:dyDescent="0.25">
      <c r="A7761" s="508"/>
      <c r="B7761" s="508"/>
      <c r="C7761" s="508"/>
      <c r="D7761" s="444" t="s">
        <v>6778</v>
      </c>
      <c r="E7761" s="508"/>
      <c r="F7761" s="508"/>
    </row>
    <row r="7762" spans="1:6" x14ac:dyDescent="0.25">
      <c r="A7762" s="508"/>
      <c r="B7762" s="508"/>
      <c r="C7762" s="508"/>
      <c r="D7762" s="444" t="s">
        <v>6778</v>
      </c>
      <c r="E7762" s="508"/>
      <c r="F7762" s="508"/>
    </row>
    <row r="7763" spans="1:6" x14ac:dyDescent="0.25">
      <c r="A7763" s="508"/>
      <c r="B7763" s="508"/>
      <c r="C7763" s="508"/>
      <c r="D7763" s="444" t="s">
        <v>6778</v>
      </c>
      <c r="E7763" s="508"/>
      <c r="F7763" s="508"/>
    </row>
    <row r="7764" spans="1:6" x14ac:dyDescent="0.25">
      <c r="A7764" s="508"/>
      <c r="B7764" s="508"/>
      <c r="C7764" s="508"/>
      <c r="D7764" s="444" t="s">
        <v>6778</v>
      </c>
      <c r="E7764" s="508"/>
      <c r="F7764" s="508"/>
    </row>
    <row r="7765" spans="1:6" x14ac:dyDescent="0.25">
      <c r="A7765" s="508"/>
      <c r="B7765" s="508"/>
      <c r="C7765" s="508"/>
      <c r="D7765" s="444" t="s">
        <v>6778</v>
      </c>
      <c r="E7765" s="508"/>
      <c r="F7765" s="508"/>
    </row>
    <row r="7766" spans="1:6" x14ac:dyDescent="0.25">
      <c r="A7766" s="508"/>
      <c r="B7766" s="508"/>
      <c r="C7766" s="508"/>
      <c r="D7766" s="444" t="s">
        <v>6778</v>
      </c>
      <c r="E7766" s="508"/>
      <c r="F7766" s="508"/>
    </row>
    <row r="7767" spans="1:6" x14ac:dyDescent="0.25">
      <c r="A7767" s="508"/>
      <c r="B7767" s="508"/>
      <c r="C7767" s="508"/>
      <c r="D7767" s="444" t="s">
        <v>6778</v>
      </c>
      <c r="E7767" s="508"/>
      <c r="F7767" s="508"/>
    </row>
    <row r="7768" spans="1:6" x14ac:dyDescent="0.25">
      <c r="A7768" s="508"/>
      <c r="B7768" s="508"/>
      <c r="C7768" s="508"/>
      <c r="D7768" s="444" t="s">
        <v>6778</v>
      </c>
      <c r="E7768" s="508"/>
      <c r="F7768" s="508"/>
    </row>
    <row r="7769" spans="1:6" x14ac:dyDescent="0.25">
      <c r="A7769" s="508"/>
      <c r="B7769" s="508"/>
      <c r="C7769" s="508"/>
      <c r="D7769" s="444" t="s">
        <v>6778</v>
      </c>
      <c r="E7769" s="508"/>
      <c r="F7769" s="508"/>
    </row>
    <row r="7770" spans="1:6" x14ac:dyDescent="0.25">
      <c r="A7770" s="508"/>
      <c r="B7770" s="508"/>
      <c r="C7770" s="508"/>
      <c r="D7770" s="444" t="s">
        <v>6778</v>
      </c>
      <c r="E7770" s="508"/>
      <c r="F7770" s="508"/>
    </row>
    <row r="7771" spans="1:6" x14ac:dyDescent="0.25">
      <c r="A7771" s="508"/>
      <c r="B7771" s="508"/>
      <c r="C7771" s="508"/>
      <c r="D7771" s="444" t="s">
        <v>6778</v>
      </c>
      <c r="E7771" s="508"/>
      <c r="F7771" s="508"/>
    </row>
    <row r="7772" spans="1:6" x14ac:dyDescent="0.25">
      <c r="A7772" s="508"/>
      <c r="B7772" s="508"/>
      <c r="C7772" s="508"/>
      <c r="D7772" s="444" t="s">
        <v>6778</v>
      </c>
      <c r="E7772" s="508"/>
      <c r="F7772" s="508"/>
    </row>
    <row r="7773" spans="1:6" x14ac:dyDescent="0.25">
      <c r="A7773" s="508"/>
      <c r="B7773" s="508"/>
      <c r="C7773" s="508"/>
      <c r="D7773" s="444" t="s">
        <v>6778</v>
      </c>
      <c r="E7773" s="508"/>
      <c r="F7773" s="508"/>
    </row>
    <row r="7774" spans="1:6" x14ac:dyDescent="0.25">
      <c r="A7774" s="508"/>
      <c r="B7774" s="508"/>
      <c r="C7774" s="508"/>
      <c r="D7774" s="444" t="s">
        <v>6778</v>
      </c>
      <c r="E7774" s="508"/>
      <c r="F7774" s="508"/>
    </row>
    <row r="7775" spans="1:6" x14ac:dyDescent="0.25">
      <c r="A7775" s="508"/>
      <c r="B7775" s="508"/>
      <c r="C7775" s="508"/>
      <c r="D7775" s="444" t="s">
        <v>6778</v>
      </c>
      <c r="E7775" s="508"/>
      <c r="F7775" s="508"/>
    </row>
    <row r="7776" spans="1:6" x14ac:dyDescent="0.25">
      <c r="A7776" s="508"/>
      <c r="B7776" s="508"/>
      <c r="C7776" s="508"/>
      <c r="D7776" s="444" t="s">
        <v>6778</v>
      </c>
      <c r="E7776" s="508"/>
      <c r="F7776" s="508"/>
    </row>
    <row r="7777" spans="1:6" x14ac:dyDescent="0.25">
      <c r="A7777" s="508"/>
      <c r="B7777" s="508"/>
      <c r="C7777" s="508"/>
      <c r="D7777" s="444" t="s">
        <v>6778</v>
      </c>
      <c r="E7777" s="508"/>
      <c r="F7777" s="508"/>
    </row>
    <row r="7778" spans="1:6" x14ac:dyDescent="0.25">
      <c r="A7778" s="508"/>
      <c r="B7778" s="508"/>
      <c r="C7778" s="508"/>
      <c r="D7778" s="444" t="s">
        <v>6778</v>
      </c>
      <c r="E7778" s="508"/>
      <c r="F7778" s="508"/>
    </row>
    <row r="7779" spans="1:6" x14ac:dyDescent="0.25">
      <c r="A7779" s="508"/>
      <c r="B7779" s="508"/>
      <c r="C7779" s="508"/>
      <c r="D7779" s="444" t="s">
        <v>6778</v>
      </c>
      <c r="E7779" s="508"/>
      <c r="F7779" s="508"/>
    </row>
    <row r="7780" spans="1:6" x14ac:dyDescent="0.25">
      <c r="A7780" s="508"/>
      <c r="B7780" s="508"/>
      <c r="C7780" s="508"/>
      <c r="D7780" s="444" t="s">
        <v>6778</v>
      </c>
      <c r="E7780" s="508"/>
      <c r="F7780" s="508"/>
    </row>
    <row r="7781" spans="1:6" x14ac:dyDescent="0.25">
      <c r="A7781" s="508"/>
      <c r="B7781" s="508"/>
      <c r="C7781" s="508"/>
      <c r="D7781" s="444" t="s">
        <v>6778</v>
      </c>
      <c r="E7781" s="508"/>
      <c r="F7781" s="508"/>
    </row>
    <row r="7782" spans="1:6" x14ac:dyDescent="0.25">
      <c r="A7782" s="508"/>
      <c r="B7782" s="508"/>
      <c r="C7782" s="508"/>
      <c r="D7782" s="444" t="s">
        <v>6778</v>
      </c>
      <c r="E7782" s="508"/>
      <c r="F7782" s="508"/>
    </row>
    <row r="7783" spans="1:6" x14ac:dyDescent="0.25">
      <c r="A7783" s="508"/>
      <c r="B7783" s="508"/>
      <c r="C7783" s="508"/>
      <c r="D7783" s="444" t="s">
        <v>6778</v>
      </c>
      <c r="E7783" s="508"/>
      <c r="F7783" s="508"/>
    </row>
    <row r="7784" spans="1:6" x14ac:dyDescent="0.25">
      <c r="A7784" s="508"/>
      <c r="B7784" s="508"/>
      <c r="C7784" s="508"/>
      <c r="D7784" s="444" t="s">
        <v>6778</v>
      </c>
      <c r="E7784" s="508"/>
      <c r="F7784" s="508"/>
    </row>
    <row r="7785" spans="1:6" x14ac:dyDescent="0.25">
      <c r="A7785" s="508"/>
      <c r="B7785" s="508"/>
      <c r="C7785" s="508"/>
      <c r="D7785" s="444" t="s">
        <v>6778</v>
      </c>
      <c r="E7785" s="508"/>
      <c r="F7785" s="508"/>
    </row>
    <row r="7786" spans="1:6" x14ac:dyDescent="0.25">
      <c r="A7786" s="508"/>
      <c r="B7786" s="508"/>
      <c r="C7786" s="508"/>
      <c r="D7786" s="444" t="s">
        <v>6778</v>
      </c>
      <c r="E7786" s="508"/>
      <c r="F7786" s="508"/>
    </row>
    <row r="7787" spans="1:6" x14ac:dyDescent="0.25">
      <c r="A7787" s="508"/>
      <c r="B7787" s="508"/>
      <c r="C7787" s="508"/>
      <c r="D7787" s="444" t="s">
        <v>6778</v>
      </c>
      <c r="E7787" s="508"/>
      <c r="F7787" s="508"/>
    </row>
    <row r="7788" spans="1:6" x14ac:dyDescent="0.25">
      <c r="A7788" s="508"/>
      <c r="B7788" s="508"/>
      <c r="C7788" s="508"/>
      <c r="D7788" s="444" t="s">
        <v>6778</v>
      </c>
      <c r="E7788" s="508"/>
      <c r="F7788" s="508"/>
    </row>
    <row r="7789" spans="1:6" x14ac:dyDescent="0.25">
      <c r="A7789" s="508"/>
      <c r="B7789" s="508"/>
      <c r="C7789" s="508"/>
      <c r="D7789" s="444" t="s">
        <v>6778</v>
      </c>
      <c r="E7789" s="508"/>
      <c r="F7789" s="508"/>
    </row>
    <row r="7790" spans="1:6" x14ac:dyDescent="0.25">
      <c r="A7790" s="508"/>
      <c r="B7790" s="508"/>
      <c r="C7790" s="508"/>
      <c r="D7790" s="444" t="s">
        <v>6778</v>
      </c>
      <c r="E7790" s="508"/>
      <c r="F7790" s="508"/>
    </row>
    <row r="7791" spans="1:6" x14ac:dyDescent="0.25">
      <c r="A7791" s="508"/>
      <c r="B7791" s="508"/>
      <c r="C7791" s="508"/>
      <c r="D7791" s="444" t="s">
        <v>6778</v>
      </c>
      <c r="E7791" s="508"/>
      <c r="F7791" s="508"/>
    </row>
    <row r="7792" spans="1:6" x14ac:dyDescent="0.25">
      <c r="A7792" s="508"/>
      <c r="B7792" s="508"/>
      <c r="C7792" s="508"/>
      <c r="D7792" s="444" t="s">
        <v>6778</v>
      </c>
      <c r="E7792" s="508"/>
      <c r="F7792" s="508"/>
    </row>
    <row r="7793" spans="1:6" x14ac:dyDescent="0.25">
      <c r="A7793" s="508"/>
      <c r="B7793" s="508"/>
      <c r="C7793" s="508"/>
      <c r="D7793" s="444" t="s">
        <v>6778</v>
      </c>
      <c r="E7793" s="508"/>
      <c r="F7793" s="508"/>
    </row>
    <row r="7794" spans="1:6" x14ac:dyDescent="0.25">
      <c r="A7794" s="508"/>
      <c r="B7794" s="508"/>
      <c r="C7794" s="508"/>
      <c r="D7794" s="444" t="s">
        <v>6778</v>
      </c>
      <c r="E7794" s="508"/>
      <c r="F7794" s="508"/>
    </row>
    <row r="7795" spans="1:6" x14ac:dyDescent="0.25">
      <c r="A7795" s="508"/>
      <c r="B7795" s="508"/>
      <c r="C7795" s="508"/>
      <c r="D7795" s="444" t="s">
        <v>6778</v>
      </c>
      <c r="E7795" s="508"/>
      <c r="F7795" s="508"/>
    </row>
    <row r="7796" spans="1:6" x14ac:dyDescent="0.25">
      <c r="A7796" s="508"/>
      <c r="B7796" s="508"/>
      <c r="C7796" s="508"/>
      <c r="D7796" s="444" t="s">
        <v>6778</v>
      </c>
      <c r="E7796" s="508"/>
      <c r="F7796" s="508"/>
    </row>
    <row r="7797" spans="1:6" x14ac:dyDescent="0.25">
      <c r="A7797" s="508"/>
      <c r="B7797" s="508"/>
      <c r="C7797" s="508"/>
      <c r="D7797" s="444" t="s">
        <v>6778</v>
      </c>
      <c r="E7797" s="508"/>
      <c r="F7797" s="508"/>
    </row>
    <row r="7798" spans="1:6" x14ac:dyDescent="0.25">
      <c r="A7798" s="508"/>
      <c r="B7798" s="508"/>
      <c r="C7798" s="508"/>
      <c r="D7798" s="444" t="s">
        <v>6778</v>
      </c>
      <c r="E7798" s="508"/>
      <c r="F7798" s="508"/>
    </row>
    <row r="7799" spans="1:6" x14ac:dyDescent="0.25">
      <c r="A7799" s="508"/>
      <c r="B7799" s="508"/>
      <c r="C7799" s="508"/>
      <c r="D7799" s="444" t="s">
        <v>6778</v>
      </c>
      <c r="E7799" s="508"/>
      <c r="F7799" s="508"/>
    </row>
    <row r="7800" spans="1:6" x14ac:dyDescent="0.25">
      <c r="A7800" s="508"/>
      <c r="B7800" s="508"/>
      <c r="C7800" s="508"/>
      <c r="D7800" s="444" t="s">
        <v>6778</v>
      </c>
      <c r="E7800" s="508"/>
      <c r="F7800" s="508"/>
    </row>
    <row r="7801" spans="1:6" x14ac:dyDescent="0.25">
      <c r="A7801" s="508"/>
      <c r="B7801" s="508"/>
      <c r="C7801" s="508"/>
      <c r="D7801" s="444" t="s">
        <v>6778</v>
      </c>
      <c r="E7801" s="508"/>
      <c r="F7801" s="508"/>
    </row>
    <row r="7802" spans="1:6" x14ac:dyDescent="0.25">
      <c r="A7802" s="508"/>
      <c r="B7802" s="508"/>
      <c r="C7802" s="508"/>
      <c r="D7802" s="444" t="s">
        <v>6778</v>
      </c>
      <c r="E7802" s="508"/>
      <c r="F7802" s="508"/>
    </row>
    <row r="7803" spans="1:6" x14ac:dyDescent="0.25">
      <c r="A7803" s="508"/>
      <c r="B7803" s="508"/>
      <c r="C7803" s="508"/>
      <c r="D7803" s="444" t="s">
        <v>6778</v>
      </c>
      <c r="E7803" s="508"/>
      <c r="F7803" s="508"/>
    </row>
    <row r="7804" spans="1:6" x14ac:dyDescent="0.25">
      <c r="A7804" s="508"/>
      <c r="B7804" s="508"/>
      <c r="C7804" s="508"/>
      <c r="D7804" s="444" t="s">
        <v>6778</v>
      </c>
      <c r="E7804" s="508"/>
      <c r="F7804" s="508"/>
    </row>
    <row r="7805" spans="1:6" x14ac:dyDescent="0.25">
      <c r="A7805" s="508"/>
      <c r="B7805" s="508"/>
      <c r="C7805" s="508"/>
      <c r="D7805" s="444" t="s">
        <v>6778</v>
      </c>
      <c r="E7805" s="508"/>
      <c r="F7805" s="508"/>
    </row>
    <row r="7806" spans="1:6" x14ac:dyDescent="0.25">
      <c r="A7806" s="508"/>
      <c r="B7806" s="508"/>
      <c r="C7806" s="508"/>
      <c r="D7806" s="444" t="s">
        <v>6778</v>
      </c>
      <c r="E7806" s="508"/>
      <c r="F7806" s="508"/>
    </row>
    <row r="7807" spans="1:6" x14ac:dyDescent="0.25">
      <c r="A7807" s="508"/>
      <c r="B7807" s="508"/>
      <c r="C7807" s="508"/>
      <c r="D7807" s="444" t="s">
        <v>6778</v>
      </c>
      <c r="E7807" s="508"/>
      <c r="F7807" s="508"/>
    </row>
    <row r="7808" spans="1:6" x14ac:dyDescent="0.25">
      <c r="A7808" s="508"/>
      <c r="B7808" s="508"/>
      <c r="C7808" s="508"/>
      <c r="D7808" s="444" t="s">
        <v>6778</v>
      </c>
      <c r="E7808" s="508"/>
      <c r="F7808" s="508"/>
    </row>
    <row r="7809" spans="1:6" x14ac:dyDescent="0.25">
      <c r="A7809" s="508"/>
      <c r="B7809" s="508"/>
      <c r="C7809" s="508"/>
      <c r="D7809" s="444" t="s">
        <v>6778</v>
      </c>
      <c r="E7809" s="508"/>
      <c r="F7809" s="508"/>
    </row>
    <row r="7810" spans="1:6" x14ac:dyDescent="0.25">
      <c r="A7810" s="508"/>
      <c r="B7810" s="508"/>
      <c r="C7810" s="508"/>
      <c r="D7810" s="444" t="s">
        <v>6778</v>
      </c>
      <c r="E7810" s="508"/>
      <c r="F7810" s="508"/>
    </row>
    <row r="7811" spans="1:6" x14ac:dyDescent="0.25">
      <c r="A7811" s="508"/>
      <c r="B7811" s="508"/>
      <c r="C7811" s="508"/>
      <c r="D7811" s="444" t="s">
        <v>6778</v>
      </c>
      <c r="E7811" s="508"/>
      <c r="F7811" s="508"/>
    </row>
    <row r="7812" spans="1:6" x14ac:dyDescent="0.25">
      <c r="A7812" s="508"/>
      <c r="B7812" s="508"/>
      <c r="C7812" s="508"/>
      <c r="D7812" s="444" t="s">
        <v>6778</v>
      </c>
      <c r="E7812" s="508"/>
      <c r="F7812" s="508"/>
    </row>
    <row r="7813" spans="1:6" x14ac:dyDescent="0.25">
      <c r="A7813" s="508"/>
      <c r="B7813" s="508"/>
      <c r="C7813" s="508"/>
      <c r="D7813" s="444" t="s">
        <v>6778</v>
      </c>
      <c r="E7813" s="508"/>
      <c r="F7813" s="508"/>
    </row>
    <row r="7814" spans="1:6" x14ac:dyDescent="0.25">
      <c r="A7814" s="508"/>
      <c r="B7814" s="508"/>
      <c r="C7814" s="508"/>
      <c r="D7814" s="444" t="s">
        <v>6778</v>
      </c>
      <c r="E7814" s="508"/>
      <c r="F7814" s="508"/>
    </row>
    <row r="7815" spans="1:6" x14ac:dyDescent="0.25">
      <c r="A7815" s="508"/>
      <c r="B7815" s="508"/>
      <c r="C7815" s="508"/>
      <c r="D7815" s="444" t="s">
        <v>6778</v>
      </c>
      <c r="E7815" s="508"/>
      <c r="F7815" s="508"/>
    </row>
    <row r="7816" spans="1:6" x14ac:dyDescent="0.25">
      <c r="A7816" s="508"/>
      <c r="B7816" s="508"/>
      <c r="C7816" s="508"/>
      <c r="D7816" s="444" t="s">
        <v>6778</v>
      </c>
      <c r="E7816" s="508"/>
      <c r="F7816" s="508"/>
    </row>
    <row r="7817" spans="1:6" x14ac:dyDescent="0.25">
      <c r="A7817" s="508"/>
      <c r="B7817" s="508"/>
      <c r="C7817" s="508"/>
      <c r="D7817" s="444" t="s">
        <v>6778</v>
      </c>
      <c r="E7817" s="508"/>
      <c r="F7817" s="508"/>
    </row>
    <row r="7818" spans="1:6" x14ac:dyDescent="0.25">
      <c r="A7818" s="508"/>
      <c r="B7818" s="508"/>
      <c r="C7818" s="508"/>
      <c r="D7818" s="444" t="s">
        <v>6778</v>
      </c>
      <c r="E7818" s="508"/>
      <c r="F7818" s="508"/>
    </row>
    <row r="7819" spans="1:6" x14ac:dyDescent="0.25">
      <c r="A7819" s="508"/>
      <c r="B7819" s="508"/>
      <c r="C7819" s="508"/>
      <c r="D7819" s="444" t="s">
        <v>6778</v>
      </c>
      <c r="E7819" s="508"/>
      <c r="F7819" s="508"/>
    </row>
    <row r="7820" spans="1:6" x14ac:dyDescent="0.25">
      <c r="A7820" s="508"/>
      <c r="B7820" s="508"/>
      <c r="C7820" s="508"/>
      <c r="D7820" s="444" t="s">
        <v>6778</v>
      </c>
      <c r="E7820" s="508"/>
      <c r="F7820" s="508"/>
    </row>
    <row r="7821" spans="1:6" x14ac:dyDescent="0.25">
      <c r="A7821" s="508"/>
      <c r="B7821" s="508"/>
      <c r="C7821" s="508"/>
      <c r="D7821" s="444" t="s">
        <v>6778</v>
      </c>
      <c r="E7821" s="508"/>
      <c r="F7821" s="508"/>
    </row>
    <row r="7822" spans="1:6" x14ac:dyDescent="0.25">
      <c r="A7822" s="508"/>
      <c r="B7822" s="508"/>
      <c r="C7822" s="508"/>
      <c r="D7822" s="444" t="s">
        <v>6778</v>
      </c>
      <c r="E7822" s="508"/>
      <c r="F7822" s="508"/>
    </row>
    <row r="7823" spans="1:6" x14ac:dyDescent="0.25">
      <c r="A7823" s="508"/>
      <c r="B7823" s="508"/>
      <c r="C7823" s="508"/>
      <c r="D7823" s="444" t="s">
        <v>6778</v>
      </c>
      <c r="E7823" s="508"/>
      <c r="F7823" s="508"/>
    </row>
    <row r="7824" spans="1:6" x14ac:dyDescent="0.25">
      <c r="A7824" s="508"/>
      <c r="B7824" s="508"/>
      <c r="C7824" s="508"/>
      <c r="D7824" s="444" t="s">
        <v>6778</v>
      </c>
      <c r="E7824" s="508"/>
      <c r="F7824" s="508"/>
    </row>
    <row r="7825" spans="1:6" x14ac:dyDescent="0.25">
      <c r="A7825" s="508"/>
      <c r="B7825" s="508"/>
      <c r="C7825" s="508"/>
      <c r="D7825" s="444" t="s">
        <v>6778</v>
      </c>
      <c r="E7825" s="508"/>
      <c r="F7825" s="508"/>
    </row>
    <row r="7826" spans="1:6" x14ac:dyDescent="0.25">
      <c r="A7826" s="508"/>
      <c r="B7826" s="508"/>
      <c r="C7826" s="508"/>
      <c r="D7826" s="444" t="s">
        <v>6778</v>
      </c>
      <c r="E7826" s="508"/>
      <c r="F7826" s="508"/>
    </row>
    <row r="7827" spans="1:6" x14ac:dyDescent="0.25">
      <c r="A7827" s="508"/>
      <c r="B7827" s="508"/>
      <c r="C7827" s="508"/>
      <c r="D7827" s="444" t="s">
        <v>6778</v>
      </c>
      <c r="E7827" s="508"/>
      <c r="F7827" s="508"/>
    </row>
    <row r="7828" spans="1:6" x14ac:dyDescent="0.25">
      <c r="A7828" s="508"/>
      <c r="B7828" s="508"/>
      <c r="C7828" s="508"/>
      <c r="D7828" s="444" t="s">
        <v>6778</v>
      </c>
      <c r="E7828" s="508"/>
      <c r="F7828" s="508"/>
    </row>
    <row r="7829" spans="1:6" x14ac:dyDescent="0.25">
      <c r="A7829" s="508"/>
      <c r="B7829" s="508"/>
      <c r="C7829" s="508"/>
      <c r="D7829" s="444" t="s">
        <v>6778</v>
      </c>
      <c r="E7829" s="508"/>
      <c r="F7829" s="508"/>
    </row>
    <row r="7830" spans="1:6" x14ac:dyDescent="0.25">
      <c r="A7830" s="508"/>
      <c r="B7830" s="508"/>
      <c r="C7830" s="508"/>
      <c r="D7830" s="444" t="s">
        <v>6778</v>
      </c>
      <c r="E7830" s="508"/>
      <c r="F7830" s="508"/>
    </row>
    <row r="7831" spans="1:6" x14ac:dyDescent="0.25">
      <c r="A7831" s="508"/>
      <c r="B7831" s="508"/>
      <c r="C7831" s="508"/>
      <c r="D7831" s="444" t="s">
        <v>6778</v>
      </c>
      <c r="E7831" s="508"/>
      <c r="F7831" s="508"/>
    </row>
    <row r="7832" spans="1:6" x14ac:dyDescent="0.25">
      <c r="A7832" s="508"/>
      <c r="B7832" s="508"/>
      <c r="C7832" s="508"/>
      <c r="D7832" s="444" t="s">
        <v>6778</v>
      </c>
      <c r="E7832" s="508"/>
      <c r="F7832" s="508"/>
    </row>
    <row r="7833" spans="1:6" x14ac:dyDescent="0.25">
      <c r="A7833" s="508"/>
      <c r="B7833" s="508"/>
      <c r="C7833" s="508"/>
      <c r="D7833" s="444" t="s">
        <v>6778</v>
      </c>
      <c r="E7833" s="508"/>
      <c r="F7833" s="508"/>
    </row>
    <row r="7834" spans="1:6" x14ac:dyDescent="0.25">
      <c r="A7834" s="508"/>
      <c r="B7834" s="508"/>
      <c r="C7834" s="508"/>
      <c r="D7834" s="444" t="s">
        <v>6778</v>
      </c>
      <c r="E7834" s="508"/>
      <c r="F7834" s="508"/>
    </row>
    <row r="7835" spans="1:6" x14ac:dyDescent="0.25">
      <c r="A7835" s="508"/>
      <c r="B7835" s="508"/>
      <c r="C7835" s="508"/>
      <c r="D7835" s="444" t="s">
        <v>6778</v>
      </c>
      <c r="E7835" s="508"/>
      <c r="F7835" s="508"/>
    </row>
    <row r="7836" spans="1:6" x14ac:dyDescent="0.25">
      <c r="A7836" s="508"/>
      <c r="B7836" s="508"/>
      <c r="C7836" s="508"/>
      <c r="D7836" s="444" t="s">
        <v>6778</v>
      </c>
      <c r="E7836" s="508"/>
      <c r="F7836" s="508"/>
    </row>
    <row r="7837" spans="1:6" x14ac:dyDescent="0.25">
      <c r="A7837" s="508"/>
      <c r="B7837" s="508"/>
      <c r="C7837" s="508"/>
      <c r="D7837" s="444" t="s">
        <v>6778</v>
      </c>
      <c r="E7837" s="508"/>
      <c r="F7837" s="508"/>
    </row>
    <row r="7838" spans="1:6" x14ac:dyDescent="0.25">
      <c r="A7838" s="508"/>
      <c r="B7838" s="508"/>
      <c r="C7838" s="508"/>
      <c r="D7838" s="444" t="s">
        <v>6778</v>
      </c>
      <c r="E7838" s="508"/>
      <c r="F7838" s="508"/>
    </row>
    <row r="7839" spans="1:6" x14ac:dyDescent="0.25">
      <c r="A7839" s="508"/>
      <c r="B7839" s="508"/>
      <c r="C7839" s="508"/>
      <c r="D7839" s="444" t="s">
        <v>6778</v>
      </c>
      <c r="E7839" s="508"/>
      <c r="F7839" s="508"/>
    </row>
    <row r="7840" spans="1:6" x14ac:dyDescent="0.25">
      <c r="A7840" s="508"/>
      <c r="B7840" s="508"/>
      <c r="C7840" s="508"/>
      <c r="D7840" s="444" t="s">
        <v>6778</v>
      </c>
      <c r="E7840" s="508"/>
      <c r="F7840" s="508"/>
    </row>
    <row r="7841" spans="1:6" x14ac:dyDescent="0.25">
      <c r="A7841" s="508"/>
      <c r="B7841" s="508"/>
      <c r="C7841" s="508"/>
      <c r="D7841" s="444" t="s">
        <v>6778</v>
      </c>
      <c r="E7841" s="508"/>
      <c r="F7841" s="508"/>
    </row>
    <row r="7842" spans="1:6" x14ac:dyDescent="0.25">
      <c r="A7842" s="508"/>
      <c r="B7842" s="508"/>
      <c r="C7842" s="508"/>
      <c r="D7842" s="444" t="s">
        <v>6778</v>
      </c>
      <c r="E7842" s="508"/>
      <c r="F7842" s="508"/>
    </row>
    <row r="7843" spans="1:6" x14ac:dyDescent="0.25">
      <c r="A7843" s="508"/>
      <c r="B7843" s="508"/>
      <c r="C7843" s="508"/>
      <c r="D7843" s="444" t="s">
        <v>6778</v>
      </c>
      <c r="E7843" s="508"/>
      <c r="F7843" s="508"/>
    </row>
    <row r="7844" spans="1:6" x14ac:dyDescent="0.25">
      <c r="A7844" s="508"/>
      <c r="B7844" s="508"/>
      <c r="C7844" s="508"/>
      <c r="D7844" s="444" t="s">
        <v>6778</v>
      </c>
      <c r="E7844" s="508"/>
      <c r="F7844" s="508"/>
    </row>
    <row r="7845" spans="1:6" x14ac:dyDescent="0.25">
      <c r="A7845" s="508"/>
      <c r="B7845" s="508"/>
      <c r="C7845" s="508"/>
      <c r="D7845" s="444" t="s">
        <v>6778</v>
      </c>
      <c r="E7845" s="508"/>
      <c r="F7845" s="508"/>
    </row>
    <row r="7846" spans="1:6" x14ac:dyDescent="0.25">
      <c r="A7846" s="508"/>
      <c r="B7846" s="508"/>
      <c r="C7846" s="508"/>
      <c r="D7846" s="444" t="s">
        <v>6778</v>
      </c>
      <c r="E7846" s="508"/>
      <c r="F7846" s="508"/>
    </row>
    <row r="7847" spans="1:6" x14ac:dyDescent="0.25">
      <c r="A7847" s="508"/>
      <c r="B7847" s="508"/>
      <c r="C7847" s="508"/>
      <c r="D7847" s="444" t="s">
        <v>6778</v>
      </c>
      <c r="E7847" s="508"/>
      <c r="F7847" s="508"/>
    </row>
    <row r="7848" spans="1:6" x14ac:dyDescent="0.25">
      <c r="A7848" s="508"/>
      <c r="B7848" s="508"/>
      <c r="C7848" s="508"/>
      <c r="D7848" s="444" t="s">
        <v>6778</v>
      </c>
      <c r="E7848" s="508"/>
      <c r="F7848" s="508"/>
    </row>
    <row r="7849" spans="1:6" x14ac:dyDescent="0.25">
      <c r="A7849" s="508"/>
      <c r="B7849" s="508"/>
      <c r="C7849" s="508"/>
      <c r="D7849" s="444" t="s">
        <v>6778</v>
      </c>
      <c r="E7849" s="508"/>
      <c r="F7849" s="508"/>
    </row>
    <row r="7850" spans="1:6" x14ac:dyDescent="0.25">
      <c r="A7850" s="508"/>
      <c r="B7850" s="508"/>
      <c r="C7850" s="508"/>
      <c r="D7850" s="444" t="s">
        <v>6778</v>
      </c>
      <c r="E7850" s="508"/>
      <c r="F7850" s="508"/>
    </row>
    <row r="7851" spans="1:6" x14ac:dyDescent="0.25">
      <c r="A7851" s="508"/>
      <c r="B7851" s="508"/>
      <c r="C7851" s="508"/>
      <c r="D7851" s="444" t="s">
        <v>6778</v>
      </c>
      <c r="E7851" s="508"/>
      <c r="F7851" s="508"/>
    </row>
    <row r="7852" spans="1:6" x14ac:dyDescent="0.25">
      <c r="A7852" s="508"/>
      <c r="B7852" s="508"/>
      <c r="C7852" s="508"/>
      <c r="D7852" s="444" t="s">
        <v>6778</v>
      </c>
      <c r="E7852" s="508"/>
      <c r="F7852" s="508"/>
    </row>
    <row r="7853" spans="1:6" x14ac:dyDescent="0.25">
      <c r="A7853" s="508"/>
      <c r="B7853" s="508"/>
      <c r="C7853" s="508"/>
      <c r="D7853" s="444" t="s">
        <v>6778</v>
      </c>
      <c r="E7853" s="508"/>
      <c r="F7853" s="508"/>
    </row>
    <row r="7854" spans="1:6" x14ac:dyDescent="0.25">
      <c r="A7854" s="508"/>
      <c r="B7854" s="508"/>
      <c r="C7854" s="508"/>
      <c r="D7854" s="444" t="s">
        <v>6778</v>
      </c>
      <c r="E7854" s="508"/>
      <c r="F7854" s="508"/>
    </row>
    <row r="7855" spans="1:6" x14ac:dyDescent="0.25">
      <c r="A7855" s="508"/>
      <c r="B7855" s="508"/>
      <c r="C7855" s="508"/>
      <c r="D7855" s="444" t="s">
        <v>6778</v>
      </c>
      <c r="E7855" s="508"/>
      <c r="F7855" s="508"/>
    </row>
    <row r="7856" spans="1:6" x14ac:dyDescent="0.25">
      <c r="A7856" s="508"/>
      <c r="B7856" s="508"/>
      <c r="C7856" s="508"/>
      <c r="D7856" s="444" t="s">
        <v>6778</v>
      </c>
      <c r="E7856" s="508"/>
      <c r="F7856" s="508"/>
    </row>
    <row r="7857" spans="1:6" x14ac:dyDescent="0.25">
      <c r="A7857" s="508"/>
      <c r="B7857" s="508"/>
      <c r="C7857" s="508"/>
      <c r="D7857" s="444" t="s">
        <v>6778</v>
      </c>
      <c r="E7857" s="508"/>
      <c r="F7857" s="508"/>
    </row>
    <row r="7858" spans="1:6" x14ac:dyDescent="0.25">
      <c r="A7858" s="508"/>
      <c r="B7858" s="508"/>
      <c r="C7858" s="508"/>
      <c r="D7858" s="444" t="s">
        <v>6778</v>
      </c>
      <c r="E7858" s="508"/>
      <c r="F7858" s="508"/>
    </row>
    <row r="7859" spans="1:6" x14ac:dyDescent="0.25">
      <c r="A7859" s="508"/>
      <c r="B7859" s="508"/>
      <c r="C7859" s="508"/>
      <c r="D7859" s="444" t="s">
        <v>6778</v>
      </c>
      <c r="E7859" s="508"/>
      <c r="F7859" s="508"/>
    </row>
    <row r="7860" spans="1:6" x14ac:dyDescent="0.25">
      <c r="A7860" s="508"/>
      <c r="B7860" s="508"/>
      <c r="C7860" s="508"/>
      <c r="D7860" s="444" t="s">
        <v>6778</v>
      </c>
      <c r="E7860" s="508"/>
      <c r="F7860" s="508"/>
    </row>
    <row r="7861" spans="1:6" x14ac:dyDescent="0.25">
      <c r="A7861" s="508"/>
      <c r="B7861" s="508"/>
      <c r="C7861" s="508"/>
      <c r="D7861" s="444" t="s">
        <v>6778</v>
      </c>
      <c r="E7861" s="508"/>
      <c r="F7861" s="508"/>
    </row>
    <row r="7862" spans="1:6" x14ac:dyDescent="0.25">
      <c r="A7862" s="508"/>
      <c r="B7862" s="508"/>
      <c r="C7862" s="508"/>
      <c r="D7862" s="444" t="s">
        <v>6778</v>
      </c>
      <c r="E7862" s="508"/>
      <c r="F7862" s="508"/>
    </row>
    <row r="7863" spans="1:6" x14ac:dyDescent="0.25">
      <c r="A7863" s="508"/>
      <c r="B7863" s="508"/>
      <c r="C7863" s="508"/>
      <c r="D7863" s="444" t="s">
        <v>6778</v>
      </c>
      <c r="E7863" s="508"/>
      <c r="F7863" s="508"/>
    </row>
    <row r="7864" spans="1:6" x14ac:dyDescent="0.25">
      <c r="A7864" s="508"/>
      <c r="B7864" s="508"/>
      <c r="C7864" s="508"/>
      <c r="D7864" s="444" t="s">
        <v>6778</v>
      </c>
      <c r="E7864" s="508"/>
      <c r="F7864" s="508"/>
    </row>
    <row r="7865" spans="1:6" x14ac:dyDescent="0.25">
      <c r="A7865" s="508"/>
      <c r="B7865" s="508"/>
      <c r="C7865" s="508"/>
      <c r="D7865" s="444" t="s">
        <v>6778</v>
      </c>
      <c r="E7865" s="508"/>
      <c r="F7865" s="508"/>
    </row>
    <row r="7866" spans="1:6" x14ac:dyDescent="0.25">
      <c r="A7866" s="508"/>
      <c r="B7866" s="508"/>
      <c r="C7866" s="508"/>
      <c r="D7866" s="444" t="s">
        <v>6778</v>
      </c>
      <c r="E7866" s="508"/>
      <c r="F7866" s="508"/>
    </row>
    <row r="7867" spans="1:6" x14ac:dyDescent="0.25">
      <c r="A7867" s="508"/>
      <c r="B7867" s="508"/>
      <c r="C7867" s="508"/>
      <c r="D7867" s="444" t="s">
        <v>6778</v>
      </c>
      <c r="E7867" s="508"/>
      <c r="F7867" s="508"/>
    </row>
    <row r="7868" spans="1:6" x14ac:dyDescent="0.25">
      <c r="A7868" s="508"/>
      <c r="B7868" s="508"/>
      <c r="C7868" s="508"/>
      <c r="D7868" s="444" t="s">
        <v>6778</v>
      </c>
      <c r="E7868" s="508"/>
      <c r="F7868" s="508"/>
    </row>
    <row r="7869" spans="1:6" x14ac:dyDescent="0.25">
      <c r="A7869" s="508"/>
      <c r="B7869" s="508"/>
      <c r="C7869" s="508"/>
      <c r="D7869" s="444" t="s">
        <v>6778</v>
      </c>
      <c r="E7869" s="508"/>
      <c r="F7869" s="508"/>
    </row>
    <row r="7870" spans="1:6" x14ac:dyDescent="0.25">
      <c r="A7870" s="508"/>
      <c r="B7870" s="508"/>
      <c r="C7870" s="508"/>
      <c r="D7870" s="444" t="s">
        <v>6778</v>
      </c>
      <c r="E7870" s="508"/>
      <c r="F7870" s="508"/>
    </row>
    <row r="7871" spans="1:6" x14ac:dyDescent="0.25">
      <c r="A7871" s="508"/>
      <c r="B7871" s="508"/>
      <c r="C7871" s="508"/>
      <c r="D7871" s="444" t="s">
        <v>6778</v>
      </c>
      <c r="E7871" s="508"/>
      <c r="F7871" s="508"/>
    </row>
    <row r="7872" spans="1:6" x14ac:dyDescent="0.25">
      <c r="A7872" s="508"/>
      <c r="B7872" s="508"/>
      <c r="C7872" s="508"/>
      <c r="D7872" s="444" t="s">
        <v>6778</v>
      </c>
      <c r="E7872" s="508"/>
      <c r="F7872" s="508"/>
    </row>
    <row r="7873" spans="1:6" x14ac:dyDescent="0.25">
      <c r="A7873" s="508"/>
      <c r="B7873" s="508"/>
      <c r="C7873" s="508"/>
      <c r="D7873" s="444" t="s">
        <v>6778</v>
      </c>
      <c r="E7873" s="508"/>
      <c r="F7873" s="508"/>
    </row>
    <row r="7874" spans="1:6" x14ac:dyDescent="0.25">
      <c r="A7874" s="508"/>
      <c r="B7874" s="508"/>
      <c r="C7874" s="508"/>
      <c r="D7874" s="444" t="s">
        <v>6778</v>
      </c>
      <c r="E7874" s="508"/>
      <c r="F7874" s="508"/>
    </row>
    <row r="7875" spans="1:6" x14ac:dyDescent="0.25">
      <c r="A7875" s="508"/>
      <c r="B7875" s="508"/>
      <c r="C7875" s="508"/>
      <c r="D7875" s="444" t="s">
        <v>6778</v>
      </c>
      <c r="E7875" s="508"/>
      <c r="F7875" s="508"/>
    </row>
    <row r="7876" spans="1:6" x14ac:dyDescent="0.25">
      <c r="A7876" s="508"/>
      <c r="B7876" s="508"/>
      <c r="C7876" s="508"/>
      <c r="D7876" s="444" t="s">
        <v>6778</v>
      </c>
      <c r="E7876" s="508"/>
      <c r="F7876" s="508"/>
    </row>
    <row r="7877" spans="1:6" x14ac:dyDescent="0.25">
      <c r="A7877" s="508"/>
      <c r="B7877" s="508"/>
      <c r="C7877" s="508"/>
      <c r="D7877" s="444" t="s">
        <v>6778</v>
      </c>
      <c r="E7877" s="508"/>
      <c r="F7877" s="508"/>
    </row>
    <row r="7878" spans="1:6" x14ac:dyDescent="0.25">
      <c r="A7878" s="508"/>
      <c r="B7878" s="508"/>
      <c r="C7878" s="508"/>
      <c r="D7878" s="444" t="s">
        <v>6778</v>
      </c>
      <c r="E7878" s="508"/>
      <c r="F7878" s="508"/>
    </row>
    <row r="7879" spans="1:6" x14ac:dyDescent="0.25">
      <c r="A7879" s="508"/>
      <c r="B7879" s="508"/>
      <c r="C7879" s="508"/>
      <c r="D7879" s="444" t="s">
        <v>6778</v>
      </c>
      <c r="E7879" s="508"/>
      <c r="F7879" s="508"/>
    </row>
    <row r="7880" spans="1:6" x14ac:dyDescent="0.25">
      <c r="A7880" s="508"/>
      <c r="B7880" s="508"/>
      <c r="C7880" s="508"/>
      <c r="D7880" s="444" t="s">
        <v>6778</v>
      </c>
      <c r="E7880" s="508"/>
      <c r="F7880" s="508"/>
    </row>
    <row r="7881" spans="1:6" x14ac:dyDescent="0.25">
      <c r="A7881" s="508"/>
      <c r="B7881" s="508"/>
      <c r="C7881" s="508"/>
      <c r="D7881" s="444" t="s">
        <v>6778</v>
      </c>
      <c r="E7881" s="508"/>
      <c r="F7881" s="508"/>
    </row>
    <row r="7882" spans="1:6" x14ac:dyDescent="0.25">
      <c r="A7882" s="508"/>
      <c r="B7882" s="508"/>
      <c r="C7882" s="508"/>
      <c r="D7882" s="444" t="s">
        <v>6778</v>
      </c>
      <c r="E7882" s="508"/>
      <c r="F7882" s="508"/>
    </row>
    <row r="7883" spans="1:6" x14ac:dyDescent="0.25">
      <c r="A7883" s="508"/>
      <c r="B7883" s="508"/>
      <c r="C7883" s="508"/>
      <c r="D7883" s="444" t="s">
        <v>6778</v>
      </c>
      <c r="E7883" s="508"/>
      <c r="F7883" s="508"/>
    </row>
    <row r="7884" spans="1:6" x14ac:dyDescent="0.25">
      <c r="A7884" s="508"/>
      <c r="B7884" s="508"/>
      <c r="C7884" s="508"/>
      <c r="D7884" s="444" t="s">
        <v>6778</v>
      </c>
      <c r="E7884" s="508"/>
      <c r="F7884" s="508"/>
    </row>
    <row r="7885" spans="1:6" x14ac:dyDescent="0.25">
      <c r="A7885" s="508"/>
      <c r="B7885" s="508"/>
      <c r="C7885" s="508"/>
      <c r="D7885" s="444" t="s">
        <v>6778</v>
      </c>
      <c r="E7885" s="508"/>
      <c r="F7885" s="508"/>
    </row>
    <row r="7886" spans="1:6" x14ac:dyDescent="0.25">
      <c r="A7886" s="508"/>
      <c r="B7886" s="508"/>
      <c r="C7886" s="508"/>
      <c r="D7886" s="444" t="s">
        <v>6778</v>
      </c>
      <c r="E7886" s="508"/>
      <c r="F7886" s="508"/>
    </row>
    <row r="7887" spans="1:6" x14ac:dyDescent="0.25">
      <c r="A7887" s="508"/>
      <c r="B7887" s="508"/>
      <c r="C7887" s="508"/>
      <c r="D7887" s="444" t="s">
        <v>6778</v>
      </c>
      <c r="E7887" s="508"/>
      <c r="F7887" s="508"/>
    </row>
    <row r="7888" spans="1:6" x14ac:dyDescent="0.25">
      <c r="A7888" s="508"/>
      <c r="B7888" s="508"/>
      <c r="C7888" s="508"/>
      <c r="D7888" s="444" t="s">
        <v>6778</v>
      </c>
      <c r="E7888" s="508"/>
      <c r="F7888" s="508"/>
    </row>
    <row r="7889" spans="1:6" x14ac:dyDescent="0.25">
      <c r="A7889" s="508"/>
      <c r="B7889" s="508"/>
      <c r="C7889" s="508"/>
      <c r="D7889" s="444" t="s">
        <v>6778</v>
      </c>
      <c r="E7889" s="508"/>
      <c r="F7889" s="508"/>
    </row>
    <row r="7890" spans="1:6" x14ac:dyDescent="0.25">
      <c r="A7890" s="508"/>
      <c r="B7890" s="508"/>
      <c r="C7890" s="508"/>
      <c r="D7890" s="444" t="s">
        <v>6778</v>
      </c>
      <c r="E7890" s="508"/>
      <c r="F7890" s="508"/>
    </row>
    <row r="7891" spans="1:6" x14ac:dyDescent="0.25">
      <c r="A7891" s="508"/>
      <c r="B7891" s="508"/>
      <c r="C7891" s="508"/>
      <c r="D7891" s="444" t="s">
        <v>6778</v>
      </c>
      <c r="E7891" s="508"/>
      <c r="F7891" s="508"/>
    </row>
    <row r="7892" spans="1:6" x14ac:dyDescent="0.25">
      <c r="A7892" s="508"/>
      <c r="B7892" s="508"/>
      <c r="C7892" s="508"/>
      <c r="D7892" s="444" t="s">
        <v>6778</v>
      </c>
      <c r="E7892" s="508"/>
      <c r="F7892" s="508"/>
    </row>
    <row r="7893" spans="1:6" x14ac:dyDescent="0.25">
      <c r="A7893" s="508"/>
      <c r="B7893" s="508"/>
      <c r="C7893" s="508"/>
      <c r="D7893" s="444" t="s">
        <v>6778</v>
      </c>
      <c r="E7893" s="508"/>
      <c r="F7893" s="508"/>
    </row>
    <row r="7894" spans="1:6" x14ac:dyDescent="0.25">
      <c r="A7894" s="508"/>
      <c r="B7894" s="508"/>
      <c r="C7894" s="508"/>
      <c r="D7894" s="444" t="s">
        <v>6778</v>
      </c>
      <c r="E7894" s="508"/>
      <c r="F7894" s="508"/>
    </row>
    <row r="7895" spans="1:6" x14ac:dyDescent="0.25">
      <c r="A7895" s="508"/>
      <c r="B7895" s="508"/>
      <c r="C7895" s="508"/>
      <c r="D7895" s="444" t="s">
        <v>6778</v>
      </c>
      <c r="E7895" s="508"/>
      <c r="F7895" s="508"/>
    </row>
    <row r="7896" spans="1:6" x14ac:dyDescent="0.25">
      <c r="A7896" s="508"/>
      <c r="B7896" s="508"/>
      <c r="C7896" s="508"/>
      <c r="D7896" s="444" t="s">
        <v>6778</v>
      </c>
      <c r="E7896" s="508"/>
      <c r="F7896" s="508"/>
    </row>
    <row r="7897" spans="1:6" x14ac:dyDescent="0.25">
      <c r="A7897" s="508"/>
      <c r="B7897" s="508"/>
      <c r="C7897" s="508"/>
      <c r="D7897" s="444" t="s">
        <v>6778</v>
      </c>
      <c r="E7897" s="508"/>
      <c r="F7897" s="508"/>
    </row>
    <row r="7898" spans="1:6" x14ac:dyDescent="0.25">
      <c r="A7898" s="508"/>
      <c r="B7898" s="508"/>
      <c r="C7898" s="508"/>
      <c r="D7898" s="444" t="s">
        <v>6778</v>
      </c>
      <c r="E7898" s="508"/>
      <c r="F7898" s="508"/>
    </row>
    <row r="7899" spans="1:6" x14ac:dyDescent="0.25">
      <c r="A7899" s="508"/>
      <c r="B7899" s="508"/>
      <c r="C7899" s="508"/>
      <c r="D7899" s="444" t="s">
        <v>6778</v>
      </c>
      <c r="E7899" s="508"/>
      <c r="F7899" s="508"/>
    </row>
    <row r="7900" spans="1:6" x14ac:dyDescent="0.25">
      <c r="A7900" s="508"/>
      <c r="B7900" s="508"/>
      <c r="C7900" s="508"/>
      <c r="D7900" s="444" t="s">
        <v>6778</v>
      </c>
      <c r="E7900" s="508"/>
      <c r="F7900" s="508"/>
    </row>
    <row r="7901" spans="1:6" x14ac:dyDescent="0.25">
      <c r="A7901" s="508"/>
      <c r="B7901" s="508"/>
      <c r="C7901" s="508"/>
      <c r="D7901" s="444" t="s">
        <v>6778</v>
      </c>
      <c r="E7901" s="508"/>
      <c r="F7901" s="508"/>
    </row>
    <row r="7902" spans="1:6" x14ac:dyDescent="0.25">
      <c r="A7902" s="508"/>
      <c r="B7902" s="508"/>
      <c r="C7902" s="508"/>
      <c r="D7902" s="444" t="s">
        <v>6778</v>
      </c>
      <c r="E7902" s="508"/>
      <c r="F7902" s="508"/>
    </row>
    <row r="7903" spans="1:6" x14ac:dyDescent="0.25">
      <c r="A7903" s="508"/>
      <c r="B7903" s="508"/>
      <c r="C7903" s="508"/>
      <c r="D7903" s="444" t="s">
        <v>6778</v>
      </c>
      <c r="E7903" s="508"/>
      <c r="F7903" s="508"/>
    </row>
    <row r="7904" spans="1:6" x14ac:dyDescent="0.25">
      <c r="A7904" s="508"/>
      <c r="B7904" s="508"/>
      <c r="C7904" s="508"/>
      <c r="D7904" s="444" t="s">
        <v>6778</v>
      </c>
      <c r="E7904" s="508"/>
      <c r="F7904" s="508"/>
    </row>
    <row r="7905" spans="1:6" x14ac:dyDescent="0.25">
      <c r="A7905" s="508"/>
      <c r="B7905" s="508"/>
      <c r="C7905" s="508"/>
      <c r="D7905" s="444" t="s">
        <v>6778</v>
      </c>
      <c r="E7905" s="508"/>
      <c r="F7905" s="508"/>
    </row>
    <row r="7906" spans="1:6" x14ac:dyDescent="0.25">
      <c r="A7906" s="508"/>
      <c r="B7906" s="508"/>
      <c r="C7906" s="508"/>
      <c r="D7906" s="444" t="s">
        <v>6778</v>
      </c>
      <c r="E7906" s="508"/>
      <c r="F7906" s="508"/>
    </row>
    <row r="7907" spans="1:6" x14ac:dyDescent="0.25">
      <c r="A7907" s="508"/>
      <c r="B7907" s="508"/>
      <c r="C7907" s="508"/>
      <c r="D7907" s="444" t="s">
        <v>6778</v>
      </c>
      <c r="E7907" s="508"/>
      <c r="F7907" s="508"/>
    </row>
    <row r="7908" spans="1:6" x14ac:dyDescent="0.25">
      <c r="A7908" s="508"/>
      <c r="B7908" s="508"/>
      <c r="C7908" s="508"/>
      <c r="D7908" s="444" t="s">
        <v>6778</v>
      </c>
      <c r="E7908" s="508"/>
      <c r="F7908" s="508"/>
    </row>
    <row r="7909" spans="1:6" x14ac:dyDescent="0.25">
      <c r="A7909" s="508"/>
      <c r="B7909" s="508"/>
      <c r="C7909" s="508"/>
      <c r="D7909" s="444" t="s">
        <v>6778</v>
      </c>
      <c r="E7909" s="508"/>
      <c r="F7909" s="508"/>
    </row>
    <row r="7910" spans="1:6" x14ac:dyDescent="0.25">
      <c r="A7910" s="508"/>
      <c r="B7910" s="508"/>
      <c r="C7910" s="508"/>
      <c r="D7910" s="444" t="s">
        <v>6778</v>
      </c>
      <c r="E7910" s="508"/>
      <c r="F7910" s="508"/>
    </row>
    <row r="7911" spans="1:6" x14ac:dyDescent="0.25">
      <c r="A7911" s="508"/>
      <c r="B7911" s="508"/>
      <c r="C7911" s="508"/>
      <c r="D7911" s="444" t="s">
        <v>6778</v>
      </c>
      <c r="E7911" s="508"/>
      <c r="F7911" s="508"/>
    </row>
    <row r="7912" spans="1:6" x14ac:dyDescent="0.25">
      <c r="A7912" s="508"/>
      <c r="B7912" s="508"/>
      <c r="C7912" s="508"/>
      <c r="D7912" s="444" t="s">
        <v>6778</v>
      </c>
      <c r="E7912" s="508"/>
      <c r="F7912" s="508"/>
    </row>
    <row r="7913" spans="1:6" x14ac:dyDescent="0.25">
      <c r="A7913" s="508"/>
      <c r="B7913" s="508"/>
      <c r="C7913" s="508"/>
      <c r="D7913" s="444" t="s">
        <v>6778</v>
      </c>
      <c r="E7913" s="508"/>
      <c r="F7913" s="508"/>
    </row>
    <row r="7914" spans="1:6" x14ac:dyDescent="0.25">
      <c r="A7914" s="508"/>
      <c r="B7914" s="508"/>
      <c r="C7914" s="508"/>
      <c r="D7914" s="444" t="s">
        <v>6778</v>
      </c>
      <c r="E7914" s="508"/>
      <c r="F7914" s="508"/>
    </row>
    <row r="7915" spans="1:6" x14ac:dyDescent="0.25">
      <c r="A7915" s="508"/>
      <c r="B7915" s="508"/>
      <c r="C7915" s="508"/>
      <c r="D7915" s="444" t="s">
        <v>6778</v>
      </c>
      <c r="E7915" s="508"/>
      <c r="F7915" s="508"/>
    </row>
    <row r="7916" spans="1:6" x14ac:dyDescent="0.25">
      <c r="A7916" s="508"/>
      <c r="B7916" s="508"/>
      <c r="C7916" s="508"/>
      <c r="D7916" s="444" t="s">
        <v>6778</v>
      </c>
      <c r="E7916" s="508"/>
      <c r="F7916" s="508"/>
    </row>
    <row r="7917" spans="1:6" x14ac:dyDescent="0.25">
      <c r="A7917" s="508"/>
      <c r="B7917" s="508"/>
      <c r="C7917" s="508"/>
      <c r="D7917" s="444" t="s">
        <v>6778</v>
      </c>
      <c r="E7917" s="508"/>
      <c r="F7917" s="508"/>
    </row>
    <row r="7918" spans="1:6" x14ac:dyDescent="0.25">
      <c r="A7918" s="508"/>
      <c r="B7918" s="508"/>
      <c r="C7918" s="508"/>
      <c r="D7918" s="444" t="s">
        <v>6778</v>
      </c>
      <c r="E7918" s="508"/>
      <c r="F7918" s="508"/>
    </row>
    <row r="7919" spans="1:6" x14ac:dyDescent="0.25">
      <c r="A7919" s="508"/>
      <c r="B7919" s="508"/>
      <c r="C7919" s="508"/>
      <c r="D7919" s="444" t="s">
        <v>6778</v>
      </c>
      <c r="E7919" s="508"/>
      <c r="F7919" s="508"/>
    </row>
    <row r="7920" spans="1:6" x14ac:dyDescent="0.25">
      <c r="A7920" s="508"/>
      <c r="B7920" s="508"/>
      <c r="C7920" s="508"/>
      <c r="D7920" s="444" t="s">
        <v>6778</v>
      </c>
      <c r="E7920" s="508"/>
      <c r="F7920" s="508"/>
    </row>
    <row r="7921" spans="1:6" x14ac:dyDescent="0.25">
      <c r="A7921" s="508"/>
      <c r="B7921" s="508"/>
      <c r="C7921" s="508"/>
      <c r="D7921" s="444" t="s">
        <v>6778</v>
      </c>
      <c r="E7921" s="508"/>
      <c r="F7921" s="508"/>
    </row>
    <row r="7922" spans="1:6" x14ac:dyDescent="0.25">
      <c r="A7922" s="508"/>
      <c r="B7922" s="508"/>
      <c r="C7922" s="508"/>
      <c r="D7922" s="444" t="s">
        <v>6778</v>
      </c>
      <c r="E7922" s="508"/>
      <c r="F7922" s="508"/>
    </row>
    <row r="7923" spans="1:6" x14ac:dyDescent="0.25">
      <c r="A7923" s="508"/>
      <c r="B7923" s="508"/>
      <c r="C7923" s="508"/>
      <c r="D7923" s="444" t="s">
        <v>6778</v>
      </c>
      <c r="E7923" s="508"/>
      <c r="F7923" s="508"/>
    </row>
    <row r="7924" spans="1:6" x14ac:dyDescent="0.25">
      <c r="A7924" s="508"/>
      <c r="B7924" s="508"/>
      <c r="C7924" s="508"/>
      <c r="D7924" s="444" t="s">
        <v>6778</v>
      </c>
      <c r="E7924" s="508"/>
      <c r="F7924" s="508"/>
    </row>
    <row r="7925" spans="1:6" x14ac:dyDescent="0.25">
      <c r="A7925" s="508"/>
      <c r="B7925" s="508"/>
      <c r="C7925" s="508"/>
      <c r="D7925" s="444" t="s">
        <v>6778</v>
      </c>
      <c r="E7925" s="508"/>
      <c r="F7925" s="508"/>
    </row>
    <row r="7926" spans="1:6" x14ac:dyDescent="0.25">
      <c r="A7926" s="508"/>
      <c r="B7926" s="508"/>
      <c r="C7926" s="508"/>
      <c r="D7926" s="444" t="s">
        <v>6778</v>
      </c>
      <c r="E7926" s="508"/>
      <c r="F7926" s="508"/>
    </row>
    <row r="7927" spans="1:6" x14ac:dyDescent="0.25">
      <c r="A7927" s="508"/>
      <c r="B7927" s="508"/>
      <c r="C7927" s="508"/>
      <c r="D7927" s="444" t="s">
        <v>6778</v>
      </c>
      <c r="E7927" s="508"/>
      <c r="F7927" s="508"/>
    </row>
    <row r="7928" spans="1:6" x14ac:dyDescent="0.25">
      <c r="A7928" s="508"/>
      <c r="B7928" s="508"/>
      <c r="C7928" s="508"/>
      <c r="D7928" s="444" t="s">
        <v>6778</v>
      </c>
      <c r="E7928" s="508"/>
      <c r="F7928" s="508"/>
    </row>
    <row r="7929" spans="1:6" x14ac:dyDescent="0.25">
      <c r="A7929" s="508"/>
      <c r="B7929" s="508"/>
      <c r="C7929" s="508"/>
      <c r="D7929" s="444" t="s">
        <v>6778</v>
      </c>
      <c r="E7929" s="508"/>
      <c r="F7929" s="508"/>
    </row>
    <row r="7930" spans="1:6" x14ac:dyDescent="0.25">
      <c r="A7930" s="508"/>
      <c r="B7930" s="508"/>
      <c r="C7930" s="508"/>
      <c r="D7930" s="444" t="s">
        <v>6778</v>
      </c>
      <c r="E7930" s="508"/>
      <c r="F7930" s="508"/>
    </row>
    <row r="7931" spans="1:6" x14ac:dyDescent="0.25">
      <c r="A7931" s="508"/>
      <c r="B7931" s="508"/>
      <c r="C7931" s="508"/>
      <c r="D7931" s="444" t="s">
        <v>6778</v>
      </c>
      <c r="E7931" s="508"/>
      <c r="F7931" s="508"/>
    </row>
    <row r="7932" spans="1:6" x14ac:dyDescent="0.25">
      <c r="A7932" s="508"/>
      <c r="B7932" s="508"/>
      <c r="C7932" s="508"/>
      <c r="D7932" s="444" t="s">
        <v>6778</v>
      </c>
      <c r="E7932" s="508"/>
      <c r="F7932" s="508"/>
    </row>
    <row r="7933" spans="1:6" x14ac:dyDescent="0.25">
      <c r="A7933" s="508"/>
      <c r="B7933" s="508"/>
      <c r="C7933" s="508"/>
      <c r="D7933" s="444" t="s">
        <v>6778</v>
      </c>
      <c r="E7933" s="508"/>
      <c r="F7933" s="508"/>
    </row>
    <row r="7934" spans="1:6" x14ac:dyDescent="0.25">
      <c r="A7934" s="508"/>
      <c r="B7934" s="508"/>
      <c r="C7934" s="508"/>
      <c r="D7934" s="444" t="s">
        <v>6778</v>
      </c>
      <c r="E7934" s="508"/>
      <c r="F7934" s="508"/>
    </row>
    <row r="7935" spans="1:6" x14ac:dyDescent="0.25">
      <c r="A7935" s="508"/>
      <c r="B7935" s="508"/>
      <c r="C7935" s="508"/>
      <c r="D7935" s="444" t="s">
        <v>6778</v>
      </c>
      <c r="E7935" s="508"/>
      <c r="F7935" s="508"/>
    </row>
    <row r="7936" spans="1:6" x14ac:dyDescent="0.25">
      <c r="A7936" s="508"/>
      <c r="B7936" s="508"/>
      <c r="C7936" s="508"/>
      <c r="D7936" s="444" t="s">
        <v>6778</v>
      </c>
      <c r="E7936" s="508"/>
      <c r="F7936" s="508"/>
    </row>
    <row r="7937" spans="1:6" x14ac:dyDescent="0.25">
      <c r="A7937" s="508"/>
      <c r="B7937" s="508"/>
      <c r="C7937" s="508"/>
      <c r="D7937" s="444" t="s">
        <v>6778</v>
      </c>
      <c r="E7937" s="508"/>
      <c r="F7937" s="508"/>
    </row>
    <row r="7938" spans="1:6" x14ac:dyDescent="0.25">
      <c r="A7938" s="508"/>
      <c r="B7938" s="508"/>
      <c r="C7938" s="508"/>
      <c r="D7938" s="444" t="s">
        <v>6778</v>
      </c>
      <c r="E7938" s="508"/>
      <c r="F7938" s="508"/>
    </row>
    <row r="7939" spans="1:6" x14ac:dyDescent="0.25">
      <c r="A7939" s="508"/>
      <c r="B7939" s="508"/>
      <c r="C7939" s="508"/>
      <c r="D7939" s="444" t="s">
        <v>6778</v>
      </c>
      <c r="E7939" s="508"/>
      <c r="F7939" s="508"/>
    </row>
    <row r="7940" spans="1:6" x14ac:dyDescent="0.25">
      <c r="A7940" s="508"/>
      <c r="B7940" s="508"/>
      <c r="C7940" s="508"/>
      <c r="D7940" s="444" t="s">
        <v>6778</v>
      </c>
      <c r="E7940" s="508"/>
      <c r="F7940" s="508"/>
    </row>
    <row r="7941" spans="1:6" x14ac:dyDescent="0.25">
      <c r="A7941" s="508"/>
      <c r="B7941" s="508"/>
      <c r="C7941" s="508"/>
      <c r="D7941" s="444" t="s">
        <v>6778</v>
      </c>
      <c r="E7941" s="508"/>
      <c r="F7941" s="508"/>
    </row>
    <row r="7942" spans="1:6" x14ac:dyDescent="0.25">
      <c r="A7942" s="508"/>
      <c r="B7942" s="508"/>
      <c r="C7942" s="508"/>
      <c r="D7942" s="444" t="s">
        <v>6778</v>
      </c>
      <c r="E7942" s="508"/>
      <c r="F7942" s="508"/>
    </row>
    <row r="7943" spans="1:6" x14ac:dyDescent="0.25">
      <c r="A7943" s="508"/>
      <c r="B7943" s="508"/>
      <c r="C7943" s="508"/>
      <c r="D7943" s="444" t="s">
        <v>6778</v>
      </c>
      <c r="E7943" s="508"/>
      <c r="F7943" s="508"/>
    </row>
    <row r="7944" spans="1:6" x14ac:dyDescent="0.25">
      <c r="A7944" s="508"/>
      <c r="B7944" s="508"/>
      <c r="C7944" s="508"/>
      <c r="D7944" s="444" t="s">
        <v>6778</v>
      </c>
      <c r="E7944" s="508"/>
      <c r="F7944" s="508"/>
    </row>
    <row r="7945" spans="1:6" x14ac:dyDescent="0.25">
      <c r="A7945" s="508"/>
      <c r="B7945" s="508"/>
      <c r="C7945" s="508"/>
      <c r="D7945" s="444" t="s">
        <v>6778</v>
      </c>
      <c r="E7945" s="508"/>
      <c r="F7945" s="508"/>
    </row>
    <row r="7946" spans="1:6" x14ac:dyDescent="0.25">
      <c r="A7946" s="508"/>
      <c r="B7946" s="508"/>
      <c r="C7946" s="508"/>
      <c r="D7946" s="444" t="s">
        <v>6778</v>
      </c>
      <c r="E7946" s="508"/>
      <c r="F7946" s="508"/>
    </row>
    <row r="7947" spans="1:6" x14ac:dyDescent="0.25">
      <c r="A7947" s="508"/>
      <c r="B7947" s="508"/>
      <c r="C7947" s="508"/>
      <c r="D7947" s="444" t="s">
        <v>6778</v>
      </c>
      <c r="E7947" s="508"/>
      <c r="F7947" s="508"/>
    </row>
    <row r="7948" spans="1:6" x14ac:dyDescent="0.25">
      <c r="A7948" s="508"/>
      <c r="B7948" s="508"/>
      <c r="C7948" s="508"/>
      <c r="D7948" s="444" t="s">
        <v>6778</v>
      </c>
      <c r="E7948" s="508"/>
      <c r="F7948" s="508"/>
    </row>
    <row r="7949" spans="1:6" x14ac:dyDescent="0.25">
      <c r="A7949" s="508"/>
      <c r="B7949" s="508"/>
      <c r="C7949" s="508"/>
      <c r="D7949" s="444" t="s">
        <v>6778</v>
      </c>
      <c r="E7949" s="508"/>
      <c r="F7949" s="508"/>
    </row>
    <row r="7950" spans="1:6" x14ac:dyDescent="0.25">
      <c r="A7950" s="508"/>
      <c r="B7950" s="508"/>
      <c r="C7950" s="508"/>
      <c r="D7950" s="444" t="s">
        <v>6778</v>
      </c>
      <c r="E7950" s="508"/>
      <c r="F7950" s="508"/>
    </row>
    <row r="7951" spans="1:6" x14ac:dyDescent="0.25">
      <c r="A7951" s="508"/>
      <c r="B7951" s="508"/>
      <c r="C7951" s="508"/>
      <c r="D7951" s="444" t="s">
        <v>6778</v>
      </c>
      <c r="E7951" s="508"/>
      <c r="F7951" s="508"/>
    </row>
    <row r="7952" spans="1:6" x14ac:dyDescent="0.25">
      <c r="A7952" s="508"/>
      <c r="B7952" s="508"/>
      <c r="C7952" s="508"/>
      <c r="D7952" s="444" t="s">
        <v>6778</v>
      </c>
      <c r="E7952" s="508"/>
      <c r="F7952" s="508"/>
    </row>
    <row r="7953" spans="1:6" x14ac:dyDescent="0.25">
      <c r="A7953" s="508"/>
      <c r="B7953" s="508"/>
      <c r="C7953" s="508"/>
      <c r="D7953" s="444" t="s">
        <v>6778</v>
      </c>
      <c r="E7953" s="508"/>
      <c r="F7953" s="508"/>
    </row>
    <row r="7954" spans="1:6" x14ac:dyDescent="0.25">
      <c r="A7954" s="508"/>
      <c r="B7954" s="508"/>
      <c r="C7954" s="508"/>
      <c r="D7954" s="444" t="s">
        <v>6778</v>
      </c>
      <c r="E7954" s="508"/>
      <c r="F7954" s="508"/>
    </row>
    <row r="7955" spans="1:6" x14ac:dyDescent="0.25">
      <c r="A7955" s="508"/>
      <c r="B7955" s="508"/>
      <c r="C7955" s="508"/>
      <c r="D7955" s="444" t="s">
        <v>6778</v>
      </c>
      <c r="E7955" s="508"/>
      <c r="F7955" s="508"/>
    </row>
    <row r="7956" spans="1:6" x14ac:dyDescent="0.25">
      <c r="A7956" s="508"/>
      <c r="B7956" s="508"/>
      <c r="C7956" s="508"/>
      <c r="D7956" s="444" t="s">
        <v>6778</v>
      </c>
      <c r="E7956" s="508"/>
      <c r="F7956" s="508"/>
    </row>
    <row r="7957" spans="1:6" x14ac:dyDescent="0.25">
      <c r="A7957" s="508"/>
      <c r="B7957" s="508"/>
      <c r="C7957" s="508"/>
      <c r="D7957" s="444" t="s">
        <v>6778</v>
      </c>
      <c r="E7957" s="508"/>
      <c r="F7957" s="508"/>
    </row>
    <row r="7958" spans="1:6" x14ac:dyDescent="0.25">
      <c r="A7958" s="508"/>
      <c r="B7958" s="508"/>
      <c r="C7958" s="508"/>
      <c r="D7958" s="444" t="s">
        <v>6778</v>
      </c>
      <c r="E7958" s="508"/>
      <c r="F7958" s="508"/>
    </row>
    <row r="7959" spans="1:6" x14ac:dyDescent="0.25">
      <c r="A7959" s="508"/>
      <c r="B7959" s="508"/>
      <c r="C7959" s="508"/>
      <c r="D7959" s="444" t="s">
        <v>6778</v>
      </c>
      <c r="E7959" s="508"/>
      <c r="F7959" s="508"/>
    </row>
    <row r="7960" spans="1:6" x14ac:dyDescent="0.25">
      <c r="A7960" s="508"/>
      <c r="B7960" s="508"/>
      <c r="C7960" s="508"/>
      <c r="D7960" s="444" t="s">
        <v>6778</v>
      </c>
      <c r="E7960" s="508"/>
      <c r="F7960" s="508"/>
    </row>
    <row r="7961" spans="1:6" x14ac:dyDescent="0.25">
      <c r="A7961" s="508"/>
      <c r="B7961" s="508"/>
      <c r="C7961" s="508"/>
      <c r="D7961" s="444" t="s">
        <v>6778</v>
      </c>
      <c r="E7961" s="508"/>
      <c r="F7961" s="508"/>
    </row>
    <row r="7962" spans="1:6" x14ac:dyDescent="0.25">
      <c r="A7962" s="508"/>
      <c r="B7962" s="508"/>
      <c r="C7962" s="508"/>
      <c r="D7962" s="444" t="s">
        <v>6778</v>
      </c>
      <c r="E7962" s="508"/>
      <c r="F7962" s="508"/>
    </row>
    <row r="7963" spans="1:6" x14ac:dyDescent="0.25">
      <c r="A7963" s="508"/>
      <c r="B7963" s="508"/>
      <c r="C7963" s="508"/>
      <c r="D7963" s="444" t="s">
        <v>6778</v>
      </c>
      <c r="E7963" s="508"/>
      <c r="F7963" s="508"/>
    </row>
    <row r="7964" spans="1:6" x14ac:dyDescent="0.25">
      <c r="A7964" s="508"/>
      <c r="B7964" s="508"/>
      <c r="C7964" s="508"/>
      <c r="D7964" s="444" t="s">
        <v>6778</v>
      </c>
      <c r="E7964" s="508"/>
      <c r="F7964" s="508"/>
    </row>
    <row r="7965" spans="1:6" x14ac:dyDescent="0.25">
      <c r="A7965" s="508"/>
      <c r="B7965" s="508"/>
      <c r="C7965" s="508"/>
      <c r="D7965" s="444" t="s">
        <v>6778</v>
      </c>
      <c r="E7965" s="508"/>
      <c r="F7965" s="508"/>
    </row>
    <row r="7966" spans="1:6" x14ac:dyDescent="0.25">
      <c r="A7966" s="508"/>
      <c r="B7966" s="508"/>
      <c r="C7966" s="508"/>
      <c r="D7966" s="444" t="s">
        <v>6778</v>
      </c>
      <c r="E7966" s="508"/>
      <c r="F7966" s="508"/>
    </row>
    <row r="7967" spans="1:6" x14ac:dyDescent="0.25">
      <c r="A7967" s="508"/>
      <c r="B7967" s="508"/>
      <c r="C7967" s="508"/>
      <c r="D7967" s="444" t="s">
        <v>6778</v>
      </c>
      <c r="E7967" s="508"/>
      <c r="F7967" s="508"/>
    </row>
    <row r="7968" spans="1:6" x14ac:dyDescent="0.25">
      <c r="A7968" s="508"/>
      <c r="B7968" s="508"/>
      <c r="C7968" s="508"/>
      <c r="D7968" s="444" t="s">
        <v>6778</v>
      </c>
      <c r="E7968" s="508"/>
      <c r="F7968" s="508"/>
    </row>
    <row r="7969" spans="1:6" x14ac:dyDescent="0.25">
      <c r="A7969" s="508"/>
      <c r="B7969" s="508"/>
      <c r="C7969" s="508"/>
      <c r="D7969" s="444" t="s">
        <v>6778</v>
      </c>
      <c r="E7969" s="508"/>
      <c r="F7969" s="508"/>
    </row>
    <row r="7970" spans="1:6" x14ac:dyDescent="0.25">
      <c r="A7970" s="508"/>
      <c r="B7970" s="508"/>
      <c r="C7970" s="508"/>
      <c r="D7970" s="444" t="s">
        <v>6778</v>
      </c>
      <c r="E7970" s="508"/>
      <c r="F7970" s="508"/>
    </row>
    <row r="7971" spans="1:6" x14ac:dyDescent="0.25">
      <c r="A7971" s="508"/>
      <c r="B7971" s="508"/>
      <c r="C7971" s="508"/>
      <c r="D7971" s="444" t="s">
        <v>6778</v>
      </c>
      <c r="E7971" s="508"/>
      <c r="F7971" s="508"/>
    </row>
    <row r="7972" spans="1:6" x14ac:dyDescent="0.25">
      <c r="A7972" s="508"/>
      <c r="B7972" s="508"/>
      <c r="C7972" s="508"/>
      <c r="D7972" s="444" t="s">
        <v>6778</v>
      </c>
      <c r="E7972" s="508"/>
      <c r="F7972" s="508"/>
    </row>
    <row r="7973" spans="1:6" x14ac:dyDescent="0.25">
      <c r="A7973" s="508"/>
      <c r="B7973" s="508"/>
      <c r="C7973" s="508"/>
      <c r="D7973" s="444" t="s">
        <v>6778</v>
      </c>
      <c r="E7973" s="508"/>
      <c r="F7973" s="508"/>
    </row>
    <row r="7974" spans="1:6" x14ac:dyDescent="0.25">
      <c r="A7974" s="508"/>
      <c r="B7974" s="508"/>
      <c r="C7974" s="508"/>
      <c r="D7974" s="444" t="s">
        <v>6778</v>
      </c>
      <c r="E7974" s="508"/>
      <c r="F7974" s="508"/>
    </row>
    <row r="7975" spans="1:6" x14ac:dyDescent="0.25">
      <c r="A7975" s="508"/>
      <c r="B7975" s="508"/>
      <c r="C7975" s="508"/>
      <c r="D7975" s="444" t="s">
        <v>6778</v>
      </c>
      <c r="E7975" s="508"/>
      <c r="F7975" s="508"/>
    </row>
    <row r="7976" spans="1:6" x14ac:dyDescent="0.25">
      <c r="A7976" s="508"/>
      <c r="B7976" s="508"/>
      <c r="C7976" s="508"/>
      <c r="D7976" s="444" t="s">
        <v>6778</v>
      </c>
      <c r="E7976" s="508"/>
      <c r="F7976" s="508"/>
    </row>
    <row r="7977" spans="1:6" x14ac:dyDescent="0.25">
      <c r="A7977" s="508"/>
      <c r="B7977" s="508"/>
      <c r="C7977" s="508"/>
      <c r="D7977" s="444" t="s">
        <v>6778</v>
      </c>
      <c r="E7977" s="508"/>
      <c r="F7977" s="508"/>
    </row>
    <row r="7978" spans="1:6" x14ac:dyDescent="0.25">
      <c r="A7978" s="508"/>
      <c r="B7978" s="508"/>
      <c r="C7978" s="508"/>
      <c r="D7978" s="444" t="s">
        <v>6778</v>
      </c>
      <c r="E7978" s="508"/>
      <c r="F7978" s="508"/>
    </row>
    <row r="7979" spans="1:6" x14ac:dyDescent="0.25">
      <c r="A7979" s="508"/>
      <c r="B7979" s="508"/>
      <c r="C7979" s="508"/>
      <c r="D7979" s="444" t="s">
        <v>6778</v>
      </c>
      <c r="E7979" s="508"/>
      <c r="F7979" s="508"/>
    </row>
    <row r="7980" spans="1:6" x14ac:dyDescent="0.25">
      <c r="A7980" s="508"/>
      <c r="B7980" s="508"/>
      <c r="C7980" s="508"/>
      <c r="D7980" s="444" t="s">
        <v>6778</v>
      </c>
      <c r="E7980" s="508"/>
      <c r="F7980" s="508"/>
    </row>
    <row r="7981" spans="1:6" x14ac:dyDescent="0.25">
      <c r="A7981" s="508"/>
      <c r="B7981" s="508"/>
      <c r="C7981" s="508"/>
      <c r="D7981" s="444" t="s">
        <v>6778</v>
      </c>
      <c r="E7981" s="508"/>
      <c r="F7981" s="508"/>
    </row>
    <row r="7982" spans="1:6" x14ac:dyDescent="0.25">
      <c r="A7982" s="508"/>
      <c r="B7982" s="508"/>
      <c r="C7982" s="508"/>
      <c r="D7982" s="444" t="s">
        <v>6778</v>
      </c>
      <c r="E7982" s="508"/>
      <c r="F7982" s="508"/>
    </row>
    <row r="7983" spans="1:6" x14ac:dyDescent="0.25">
      <c r="A7983" s="508"/>
      <c r="B7983" s="508"/>
      <c r="C7983" s="508"/>
      <c r="D7983" s="444" t="s">
        <v>6778</v>
      </c>
      <c r="E7983" s="508"/>
      <c r="F7983" s="508"/>
    </row>
    <row r="7984" spans="1:6" x14ac:dyDescent="0.25">
      <c r="A7984" s="508"/>
      <c r="B7984" s="508"/>
      <c r="C7984" s="508"/>
      <c r="D7984" s="444" t="s">
        <v>6778</v>
      </c>
      <c r="E7984" s="508"/>
      <c r="F7984" s="508"/>
    </row>
    <row r="7985" spans="1:6" x14ac:dyDescent="0.25">
      <c r="A7985" s="508"/>
      <c r="B7985" s="508"/>
      <c r="C7985" s="508"/>
      <c r="D7985" s="444" t="s">
        <v>6778</v>
      </c>
      <c r="E7985" s="508"/>
      <c r="F7985" s="508"/>
    </row>
    <row r="7986" spans="1:6" x14ac:dyDescent="0.25">
      <c r="A7986" s="508"/>
      <c r="B7986" s="508"/>
      <c r="C7986" s="508"/>
      <c r="D7986" s="444" t="s">
        <v>6778</v>
      </c>
      <c r="E7986" s="508"/>
      <c r="F7986" s="508"/>
    </row>
    <row r="7987" spans="1:6" x14ac:dyDescent="0.25">
      <c r="A7987" s="508"/>
      <c r="B7987" s="508"/>
      <c r="C7987" s="508"/>
      <c r="D7987" s="444" t="s">
        <v>6778</v>
      </c>
      <c r="E7987" s="508"/>
      <c r="F7987" s="508"/>
    </row>
    <row r="7988" spans="1:6" x14ac:dyDescent="0.25">
      <c r="A7988" s="508"/>
      <c r="B7988" s="508"/>
      <c r="C7988" s="508"/>
      <c r="D7988" s="444" t="s">
        <v>6778</v>
      </c>
      <c r="E7988" s="508"/>
      <c r="F7988" s="508"/>
    </row>
    <row r="7989" spans="1:6" x14ac:dyDescent="0.25">
      <c r="A7989" s="508"/>
      <c r="B7989" s="508"/>
      <c r="C7989" s="508"/>
      <c r="D7989" s="444" t="s">
        <v>6778</v>
      </c>
      <c r="E7989" s="508"/>
      <c r="F7989" s="508"/>
    </row>
    <row r="7990" spans="1:6" x14ac:dyDescent="0.25">
      <c r="A7990" s="508"/>
      <c r="B7990" s="508"/>
      <c r="C7990" s="508"/>
      <c r="D7990" s="444" t="s">
        <v>6778</v>
      </c>
      <c r="E7990" s="508"/>
      <c r="F7990" s="508"/>
    </row>
    <row r="7991" spans="1:6" x14ac:dyDescent="0.25">
      <c r="A7991" s="508"/>
      <c r="B7991" s="508"/>
      <c r="C7991" s="508"/>
      <c r="D7991" s="444" t="s">
        <v>6778</v>
      </c>
      <c r="E7991" s="508"/>
      <c r="F7991" s="508"/>
    </row>
    <row r="7992" spans="1:6" x14ac:dyDescent="0.25">
      <c r="A7992" s="508"/>
      <c r="B7992" s="508"/>
      <c r="C7992" s="508"/>
      <c r="D7992" s="444" t="s">
        <v>6778</v>
      </c>
      <c r="E7992" s="508"/>
      <c r="F7992" s="508"/>
    </row>
    <row r="7993" spans="1:6" x14ac:dyDescent="0.25">
      <c r="A7993" s="508"/>
      <c r="B7993" s="508"/>
      <c r="C7993" s="508"/>
      <c r="D7993" s="444" t="s">
        <v>6778</v>
      </c>
      <c r="E7993" s="508"/>
      <c r="F7993" s="508"/>
    </row>
    <row r="7994" spans="1:6" x14ac:dyDescent="0.25">
      <c r="A7994" s="508"/>
      <c r="B7994" s="508"/>
      <c r="C7994" s="508"/>
      <c r="D7994" s="444" t="s">
        <v>6778</v>
      </c>
      <c r="E7994" s="508"/>
      <c r="F7994" s="508"/>
    </row>
    <row r="7995" spans="1:6" x14ac:dyDescent="0.25">
      <c r="A7995" s="508"/>
      <c r="B7995" s="508"/>
      <c r="C7995" s="508"/>
      <c r="D7995" s="444" t="s">
        <v>6778</v>
      </c>
      <c r="E7995" s="508"/>
      <c r="F7995" s="508"/>
    </row>
    <row r="7996" spans="1:6" x14ac:dyDescent="0.25">
      <c r="A7996" s="508"/>
      <c r="B7996" s="508"/>
      <c r="C7996" s="508"/>
      <c r="D7996" s="444" t="s">
        <v>6778</v>
      </c>
      <c r="E7996" s="508"/>
      <c r="F7996" s="508"/>
    </row>
    <row r="7997" spans="1:6" x14ac:dyDescent="0.25">
      <c r="A7997" s="508"/>
      <c r="B7997" s="508"/>
      <c r="C7997" s="508"/>
      <c r="D7997" s="444" t="s">
        <v>6778</v>
      </c>
      <c r="E7997" s="508"/>
      <c r="F7997" s="508"/>
    </row>
    <row r="7998" spans="1:6" x14ac:dyDescent="0.25">
      <c r="A7998" s="508"/>
      <c r="B7998" s="508"/>
      <c r="C7998" s="508"/>
      <c r="D7998" s="444" t="s">
        <v>6778</v>
      </c>
      <c r="E7998" s="508"/>
      <c r="F7998" s="508"/>
    </row>
    <row r="7999" spans="1:6" x14ac:dyDescent="0.25">
      <c r="A7999" s="508"/>
      <c r="B7999" s="508"/>
      <c r="C7999" s="508"/>
      <c r="D7999" s="444" t="s">
        <v>6778</v>
      </c>
      <c r="E7999" s="508"/>
      <c r="F7999" s="508"/>
    </row>
    <row r="8000" spans="1:6" x14ac:dyDescent="0.25">
      <c r="A8000" s="508"/>
      <c r="B8000" s="508"/>
      <c r="C8000" s="508"/>
      <c r="D8000" s="444" t="s">
        <v>6778</v>
      </c>
      <c r="E8000" s="508"/>
      <c r="F8000" s="508"/>
    </row>
    <row r="8001" spans="1:6" x14ac:dyDescent="0.25">
      <c r="A8001" s="508"/>
      <c r="B8001" s="508"/>
      <c r="C8001" s="508"/>
      <c r="D8001" s="444" t="s">
        <v>6778</v>
      </c>
      <c r="E8001" s="508"/>
      <c r="F8001" s="508"/>
    </row>
    <row r="8002" spans="1:6" x14ac:dyDescent="0.25">
      <c r="A8002" s="508"/>
      <c r="B8002" s="508"/>
      <c r="C8002" s="508"/>
      <c r="D8002" s="444" t="s">
        <v>6778</v>
      </c>
      <c r="E8002" s="508"/>
      <c r="F8002" s="508"/>
    </row>
    <row r="8003" spans="1:6" x14ac:dyDescent="0.25">
      <c r="A8003" s="508"/>
      <c r="B8003" s="508"/>
      <c r="C8003" s="508"/>
      <c r="D8003" s="444" t="s">
        <v>6778</v>
      </c>
      <c r="E8003" s="508"/>
      <c r="F8003" s="508"/>
    </row>
    <row r="8004" spans="1:6" x14ac:dyDescent="0.25">
      <c r="A8004" s="508"/>
      <c r="B8004" s="508"/>
      <c r="C8004" s="508"/>
      <c r="D8004" s="444" t="s">
        <v>6778</v>
      </c>
      <c r="E8004" s="508"/>
      <c r="F8004" s="508"/>
    </row>
    <row r="8005" spans="1:6" x14ac:dyDescent="0.25">
      <c r="A8005" s="508"/>
      <c r="B8005" s="508"/>
      <c r="C8005" s="508"/>
      <c r="D8005" s="444" t="s">
        <v>6778</v>
      </c>
      <c r="E8005" s="508"/>
      <c r="F8005" s="508"/>
    </row>
    <row r="8006" spans="1:6" x14ac:dyDescent="0.25">
      <c r="A8006" s="508"/>
      <c r="B8006" s="508"/>
      <c r="C8006" s="508"/>
      <c r="D8006" s="444" t="s">
        <v>6778</v>
      </c>
      <c r="E8006" s="508"/>
      <c r="F8006" s="508"/>
    </row>
    <row r="8007" spans="1:6" x14ac:dyDescent="0.25">
      <c r="A8007" s="508"/>
      <c r="B8007" s="508"/>
      <c r="C8007" s="508"/>
      <c r="D8007" s="444" t="s">
        <v>6778</v>
      </c>
      <c r="E8007" s="508"/>
      <c r="F8007" s="508"/>
    </row>
    <row r="8008" spans="1:6" x14ac:dyDescent="0.25">
      <c r="A8008" s="508"/>
      <c r="B8008" s="508"/>
      <c r="C8008" s="508"/>
      <c r="D8008" s="444" t="s">
        <v>6778</v>
      </c>
      <c r="E8008" s="508"/>
      <c r="F8008" s="508"/>
    </row>
    <row r="8009" spans="1:6" x14ac:dyDescent="0.25">
      <c r="A8009" s="508"/>
      <c r="B8009" s="508"/>
      <c r="C8009" s="508"/>
      <c r="D8009" s="444" t="s">
        <v>6778</v>
      </c>
      <c r="E8009" s="508"/>
      <c r="F8009" s="508"/>
    </row>
    <row r="8010" spans="1:6" x14ac:dyDescent="0.25">
      <c r="A8010" s="508"/>
      <c r="B8010" s="508"/>
      <c r="C8010" s="508"/>
      <c r="D8010" s="444" t="s">
        <v>6778</v>
      </c>
      <c r="E8010" s="508"/>
      <c r="F8010" s="508"/>
    </row>
    <row r="8011" spans="1:6" x14ac:dyDescent="0.25">
      <c r="A8011" s="508"/>
      <c r="B8011" s="508"/>
      <c r="C8011" s="508"/>
      <c r="D8011" s="444" t="s">
        <v>6778</v>
      </c>
      <c r="E8011" s="508"/>
      <c r="F8011" s="508"/>
    </row>
    <row r="8012" spans="1:6" x14ac:dyDescent="0.25">
      <c r="A8012" s="508"/>
      <c r="B8012" s="508"/>
      <c r="C8012" s="508"/>
      <c r="D8012" s="444" t="s">
        <v>6778</v>
      </c>
      <c r="E8012" s="508"/>
      <c r="F8012" s="508"/>
    </row>
    <row r="8013" spans="1:6" x14ac:dyDescent="0.25">
      <c r="A8013" s="508"/>
      <c r="B8013" s="508"/>
      <c r="C8013" s="508"/>
      <c r="D8013" s="444" t="s">
        <v>6778</v>
      </c>
      <c r="E8013" s="508"/>
      <c r="F8013" s="508"/>
    </row>
    <row r="8014" spans="1:6" x14ac:dyDescent="0.25">
      <c r="A8014" s="508"/>
      <c r="B8014" s="508"/>
      <c r="C8014" s="508"/>
      <c r="D8014" s="444" t="s">
        <v>6778</v>
      </c>
      <c r="E8014" s="508"/>
      <c r="F8014" s="508"/>
    </row>
    <row r="8015" spans="1:6" x14ac:dyDescent="0.25">
      <c r="A8015" s="508"/>
      <c r="B8015" s="508"/>
      <c r="C8015" s="508"/>
      <c r="D8015" s="444" t="s">
        <v>6778</v>
      </c>
      <c r="E8015" s="508"/>
      <c r="F8015" s="508"/>
    </row>
    <row r="8016" spans="1:6" x14ac:dyDescent="0.25">
      <c r="A8016" s="508"/>
      <c r="B8016" s="508"/>
      <c r="C8016" s="508"/>
      <c r="D8016" s="444" t="s">
        <v>6778</v>
      </c>
      <c r="E8016" s="508"/>
      <c r="F8016" s="508"/>
    </row>
    <row r="8017" spans="1:6" x14ac:dyDescent="0.25">
      <c r="A8017" s="508"/>
      <c r="B8017" s="508"/>
      <c r="C8017" s="508"/>
      <c r="D8017" s="444" t="s">
        <v>6778</v>
      </c>
      <c r="E8017" s="508"/>
      <c r="F8017" s="508"/>
    </row>
    <row r="8018" spans="1:6" x14ac:dyDescent="0.25">
      <c r="A8018" s="508"/>
      <c r="B8018" s="508"/>
      <c r="C8018" s="508"/>
      <c r="D8018" s="444" t="s">
        <v>6778</v>
      </c>
      <c r="E8018" s="508"/>
      <c r="F8018" s="508"/>
    </row>
    <row r="8019" spans="1:6" x14ac:dyDescent="0.25">
      <c r="A8019" s="508"/>
      <c r="B8019" s="508"/>
      <c r="C8019" s="508"/>
      <c r="D8019" s="444" t="s">
        <v>6778</v>
      </c>
      <c r="E8019" s="508"/>
      <c r="F8019" s="508"/>
    </row>
    <row r="8020" spans="1:6" x14ac:dyDescent="0.25">
      <c r="A8020" s="508"/>
      <c r="B8020" s="508"/>
      <c r="C8020" s="508"/>
      <c r="D8020" s="444" t="s">
        <v>6778</v>
      </c>
      <c r="E8020" s="508"/>
      <c r="F8020" s="508"/>
    </row>
    <row r="8021" spans="1:6" x14ac:dyDescent="0.25">
      <c r="A8021" s="508"/>
      <c r="B8021" s="508"/>
      <c r="C8021" s="508"/>
      <c r="D8021" s="444" t="s">
        <v>6778</v>
      </c>
      <c r="E8021" s="508"/>
      <c r="F8021" s="508"/>
    </row>
    <row r="8022" spans="1:6" x14ac:dyDescent="0.25">
      <c r="A8022" s="508"/>
      <c r="B8022" s="508"/>
      <c r="C8022" s="508"/>
      <c r="D8022" s="444" t="s">
        <v>6778</v>
      </c>
      <c r="E8022" s="508"/>
      <c r="F8022" s="508"/>
    </row>
    <row r="8023" spans="1:6" x14ac:dyDescent="0.25">
      <c r="A8023" s="508"/>
      <c r="B8023" s="508"/>
      <c r="C8023" s="508"/>
      <c r="D8023" s="444" t="s">
        <v>6778</v>
      </c>
      <c r="E8023" s="508"/>
      <c r="F8023" s="508"/>
    </row>
    <row r="8024" spans="1:6" x14ac:dyDescent="0.25">
      <c r="A8024" s="508"/>
      <c r="B8024" s="508"/>
      <c r="C8024" s="508"/>
      <c r="D8024" s="444" t="s">
        <v>6778</v>
      </c>
      <c r="E8024" s="508"/>
      <c r="F8024" s="508"/>
    </row>
    <row r="8025" spans="1:6" x14ac:dyDescent="0.25">
      <c r="A8025" s="508"/>
      <c r="B8025" s="508"/>
      <c r="C8025" s="508"/>
      <c r="D8025" s="444" t="s">
        <v>6778</v>
      </c>
      <c r="E8025" s="508"/>
      <c r="F8025" s="508"/>
    </row>
    <row r="8026" spans="1:6" x14ac:dyDescent="0.25">
      <c r="A8026" s="508"/>
      <c r="B8026" s="508"/>
      <c r="C8026" s="508"/>
      <c r="D8026" s="444" t="s">
        <v>6778</v>
      </c>
      <c r="E8026" s="508"/>
      <c r="F8026" s="508"/>
    </row>
    <row r="8027" spans="1:6" x14ac:dyDescent="0.25">
      <c r="A8027" s="508"/>
      <c r="B8027" s="508"/>
      <c r="C8027" s="508"/>
      <c r="D8027" s="444" t="s">
        <v>6778</v>
      </c>
      <c r="E8027" s="508"/>
      <c r="F8027" s="508"/>
    </row>
    <row r="8028" spans="1:6" x14ac:dyDescent="0.25">
      <c r="A8028" s="508"/>
      <c r="B8028" s="508"/>
      <c r="C8028" s="508"/>
      <c r="D8028" s="444" t="s">
        <v>6778</v>
      </c>
      <c r="E8028" s="508"/>
      <c r="F8028" s="508"/>
    </row>
    <row r="8029" spans="1:6" x14ac:dyDescent="0.25">
      <c r="A8029" s="508"/>
      <c r="B8029" s="508"/>
      <c r="C8029" s="508"/>
      <c r="D8029" s="444" t="s">
        <v>6778</v>
      </c>
      <c r="E8029" s="508"/>
      <c r="F8029" s="508"/>
    </row>
    <row r="8030" spans="1:6" x14ac:dyDescent="0.25">
      <c r="A8030" s="508"/>
      <c r="B8030" s="508"/>
      <c r="C8030" s="508"/>
      <c r="D8030" s="444" t="s">
        <v>6778</v>
      </c>
      <c r="E8030" s="508"/>
      <c r="F8030" s="508"/>
    </row>
    <row r="8031" spans="1:6" x14ac:dyDescent="0.25">
      <c r="A8031" s="508"/>
      <c r="B8031" s="508"/>
      <c r="C8031" s="508"/>
      <c r="D8031" s="444" t="s">
        <v>6778</v>
      </c>
      <c r="E8031" s="508"/>
      <c r="F8031" s="508"/>
    </row>
    <row r="8032" spans="1:6" x14ac:dyDescent="0.25">
      <c r="A8032" s="508"/>
      <c r="B8032" s="508"/>
      <c r="C8032" s="508"/>
      <c r="D8032" s="444" t="s">
        <v>6778</v>
      </c>
      <c r="E8032" s="508"/>
      <c r="F8032" s="508"/>
    </row>
    <row r="8033" spans="1:6" x14ac:dyDescent="0.25">
      <c r="A8033" s="508"/>
      <c r="B8033" s="508"/>
      <c r="C8033" s="508"/>
      <c r="D8033" s="444" t="s">
        <v>6778</v>
      </c>
      <c r="E8033" s="508"/>
      <c r="F8033" s="508"/>
    </row>
    <row r="8034" spans="1:6" x14ac:dyDescent="0.25">
      <c r="A8034" s="508"/>
      <c r="B8034" s="508"/>
      <c r="C8034" s="508"/>
      <c r="D8034" s="444" t="s">
        <v>6778</v>
      </c>
      <c r="E8034" s="508"/>
      <c r="F8034" s="508"/>
    </row>
    <row r="8035" spans="1:6" x14ac:dyDescent="0.25">
      <c r="A8035" s="508"/>
      <c r="B8035" s="508"/>
      <c r="C8035" s="508"/>
      <c r="D8035" s="444" t="s">
        <v>6778</v>
      </c>
      <c r="E8035" s="508"/>
      <c r="F8035" s="508"/>
    </row>
    <row r="8036" spans="1:6" x14ac:dyDescent="0.25">
      <c r="A8036" s="508"/>
      <c r="B8036" s="508"/>
      <c r="C8036" s="508"/>
      <c r="D8036" s="444" t="s">
        <v>6778</v>
      </c>
      <c r="E8036" s="508"/>
      <c r="F8036" s="508"/>
    </row>
    <row r="8037" spans="1:6" x14ac:dyDescent="0.25">
      <c r="A8037" s="508"/>
      <c r="B8037" s="508"/>
      <c r="C8037" s="508"/>
      <c r="D8037" s="444" t="s">
        <v>6778</v>
      </c>
      <c r="E8037" s="508"/>
      <c r="F8037" s="508"/>
    </row>
    <row r="8038" spans="1:6" x14ac:dyDescent="0.25">
      <c r="A8038" s="508"/>
      <c r="B8038" s="508"/>
      <c r="C8038" s="508"/>
      <c r="D8038" s="444" t="s">
        <v>6778</v>
      </c>
      <c r="E8038" s="508"/>
      <c r="F8038" s="508"/>
    </row>
    <row r="8039" spans="1:6" x14ac:dyDescent="0.25">
      <c r="A8039" s="508"/>
      <c r="B8039" s="508"/>
      <c r="C8039" s="508"/>
      <c r="D8039" s="444" t="s">
        <v>6778</v>
      </c>
      <c r="E8039" s="508"/>
      <c r="F8039" s="508"/>
    </row>
    <row r="8040" spans="1:6" x14ac:dyDescent="0.25">
      <c r="A8040" s="508"/>
      <c r="B8040" s="508"/>
      <c r="C8040" s="508"/>
      <c r="D8040" s="444" t="s">
        <v>6778</v>
      </c>
      <c r="E8040" s="508"/>
      <c r="F8040" s="508"/>
    </row>
    <row r="8041" spans="1:6" x14ac:dyDescent="0.25">
      <c r="A8041" s="508"/>
      <c r="B8041" s="508"/>
      <c r="C8041" s="508"/>
      <c r="D8041" s="444" t="s">
        <v>6778</v>
      </c>
      <c r="E8041" s="508"/>
      <c r="F8041" s="508"/>
    </row>
    <row r="8042" spans="1:6" x14ac:dyDescent="0.25">
      <c r="A8042" s="508"/>
      <c r="B8042" s="508"/>
      <c r="C8042" s="508"/>
      <c r="D8042" s="444" t="s">
        <v>6778</v>
      </c>
      <c r="E8042" s="508"/>
      <c r="F8042" s="508"/>
    </row>
    <row r="8043" spans="1:6" x14ac:dyDescent="0.25">
      <c r="A8043" s="508"/>
      <c r="B8043" s="508"/>
      <c r="C8043" s="508"/>
      <c r="D8043" s="444" t="s">
        <v>6778</v>
      </c>
      <c r="E8043" s="508"/>
      <c r="F8043" s="508"/>
    </row>
    <row r="8044" spans="1:6" x14ac:dyDescent="0.25">
      <c r="A8044" s="508"/>
      <c r="B8044" s="508"/>
      <c r="C8044" s="508"/>
      <c r="D8044" s="444" t="s">
        <v>6778</v>
      </c>
      <c r="E8044" s="508"/>
      <c r="F8044" s="508"/>
    </row>
    <row r="8045" spans="1:6" x14ac:dyDescent="0.25">
      <c r="A8045" s="508"/>
      <c r="B8045" s="508"/>
      <c r="C8045" s="508"/>
      <c r="D8045" s="444" t="s">
        <v>6778</v>
      </c>
      <c r="E8045" s="508"/>
      <c r="F8045" s="508"/>
    </row>
    <row r="8046" spans="1:6" x14ac:dyDescent="0.25">
      <c r="A8046" s="508"/>
      <c r="B8046" s="508"/>
      <c r="C8046" s="508"/>
      <c r="D8046" s="444" t="s">
        <v>6778</v>
      </c>
      <c r="E8046" s="508"/>
      <c r="F8046" s="508"/>
    </row>
    <row r="8047" spans="1:6" x14ac:dyDescent="0.25">
      <c r="A8047" s="508"/>
      <c r="B8047" s="508"/>
      <c r="C8047" s="508"/>
      <c r="D8047" s="444" t="s">
        <v>6778</v>
      </c>
      <c r="E8047" s="508"/>
      <c r="F8047" s="508"/>
    </row>
    <row r="8048" spans="1:6" x14ac:dyDescent="0.25">
      <c r="A8048" s="508"/>
      <c r="B8048" s="508"/>
      <c r="C8048" s="508"/>
      <c r="D8048" s="444" t="s">
        <v>6778</v>
      </c>
      <c r="E8048" s="508"/>
      <c r="F8048" s="508"/>
    </row>
    <row r="8049" spans="1:6" x14ac:dyDescent="0.25">
      <c r="A8049" s="508"/>
      <c r="B8049" s="508"/>
      <c r="C8049" s="508"/>
      <c r="D8049" s="444" t="s">
        <v>6778</v>
      </c>
      <c r="E8049" s="508"/>
      <c r="F8049" s="508"/>
    </row>
    <row r="8050" spans="1:6" x14ac:dyDescent="0.25">
      <c r="A8050" s="508"/>
      <c r="B8050" s="508"/>
      <c r="C8050" s="508"/>
      <c r="D8050" s="444" t="s">
        <v>6778</v>
      </c>
      <c r="E8050" s="508"/>
      <c r="F8050" s="508"/>
    </row>
    <row r="8051" spans="1:6" x14ac:dyDescent="0.25">
      <c r="A8051" s="508"/>
      <c r="B8051" s="508"/>
      <c r="C8051" s="508"/>
      <c r="D8051" s="444" t="s">
        <v>6778</v>
      </c>
      <c r="E8051" s="508"/>
      <c r="F8051" s="508"/>
    </row>
    <row r="8052" spans="1:6" x14ac:dyDescent="0.25">
      <c r="A8052" s="508"/>
      <c r="B8052" s="508"/>
      <c r="C8052" s="508"/>
      <c r="D8052" s="444" t="s">
        <v>6778</v>
      </c>
      <c r="E8052" s="508"/>
      <c r="F8052" s="508"/>
    </row>
    <row r="8053" spans="1:6" x14ac:dyDescent="0.25">
      <c r="A8053" s="508"/>
      <c r="B8053" s="508"/>
      <c r="C8053" s="508"/>
      <c r="D8053" s="444" t="s">
        <v>6778</v>
      </c>
      <c r="E8053" s="508"/>
      <c r="F8053" s="508"/>
    </row>
    <row r="8054" spans="1:6" x14ac:dyDescent="0.25">
      <c r="A8054" s="508"/>
      <c r="B8054" s="508"/>
      <c r="C8054" s="508"/>
      <c r="D8054" s="444" t="s">
        <v>6778</v>
      </c>
      <c r="E8054" s="508"/>
      <c r="F8054" s="508"/>
    </row>
    <row r="8055" spans="1:6" x14ac:dyDescent="0.25">
      <c r="A8055" s="508"/>
      <c r="B8055" s="508"/>
      <c r="C8055" s="508"/>
      <c r="D8055" s="444" t="s">
        <v>6778</v>
      </c>
      <c r="E8055" s="508"/>
      <c r="F8055" s="508"/>
    </row>
    <row r="8056" spans="1:6" x14ac:dyDescent="0.25">
      <c r="A8056" s="508"/>
      <c r="B8056" s="508"/>
      <c r="C8056" s="508"/>
      <c r="D8056" s="444" t="s">
        <v>6778</v>
      </c>
      <c r="E8056" s="508"/>
      <c r="F8056" s="508"/>
    </row>
    <row r="8057" spans="1:6" x14ac:dyDescent="0.25">
      <c r="A8057" s="508"/>
      <c r="B8057" s="508"/>
      <c r="C8057" s="508"/>
      <c r="D8057" s="444" t="s">
        <v>6778</v>
      </c>
      <c r="E8057" s="508"/>
      <c r="F8057" s="508"/>
    </row>
    <row r="8058" spans="1:6" x14ac:dyDescent="0.25">
      <c r="A8058" s="508"/>
      <c r="B8058" s="508"/>
      <c r="C8058" s="508"/>
      <c r="D8058" s="444" t="s">
        <v>6778</v>
      </c>
      <c r="E8058" s="508"/>
      <c r="F8058" s="508"/>
    </row>
    <row r="8059" spans="1:6" x14ac:dyDescent="0.25">
      <c r="A8059" s="508"/>
      <c r="B8059" s="508"/>
      <c r="C8059" s="508"/>
      <c r="D8059" s="444" t="s">
        <v>6778</v>
      </c>
      <c r="E8059" s="508"/>
      <c r="F8059" s="508"/>
    </row>
    <row r="8060" spans="1:6" x14ac:dyDescent="0.25">
      <c r="A8060" s="508"/>
      <c r="B8060" s="508"/>
      <c r="C8060" s="508"/>
      <c r="D8060" s="444" t="s">
        <v>6778</v>
      </c>
      <c r="E8060" s="508"/>
      <c r="F8060" s="508"/>
    </row>
    <row r="8061" spans="1:6" x14ac:dyDescent="0.25">
      <c r="A8061" s="508"/>
      <c r="B8061" s="508"/>
      <c r="C8061" s="508"/>
      <c r="D8061" s="444" t="s">
        <v>6778</v>
      </c>
      <c r="E8061" s="508"/>
      <c r="F8061" s="508"/>
    </row>
    <row r="8062" spans="1:6" x14ac:dyDescent="0.25">
      <c r="A8062" s="508"/>
      <c r="B8062" s="508"/>
      <c r="C8062" s="508"/>
      <c r="D8062" s="444" t="s">
        <v>6778</v>
      </c>
      <c r="E8062" s="508"/>
      <c r="F8062" s="508"/>
    </row>
    <row r="8063" spans="1:6" x14ac:dyDescent="0.25">
      <c r="A8063" s="508"/>
      <c r="B8063" s="508"/>
      <c r="C8063" s="508"/>
      <c r="D8063" s="444" t="s">
        <v>6778</v>
      </c>
      <c r="E8063" s="508"/>
      <c r="F8063" s="508"/>
    </row>
    <row r="8064" spans="1:6" x14ac:dyDescent="0.25">
      <c r="A8064" s="508"/>
      <c r="B8064" s="508"/>
      <c r="C8064" s="508"/>
      <c r="D8064" s="444" t="s">
        <v>6778</v>
      </c>
      <c r="E8064" s="508"/>
      <c r="F8064" s="508"/>
    </row>
    <row r="8065" spans="1:6" x14ac:dyDescent="0.25">
      <c r="A8065" s="508"/>
      <c r="B8065" s="508"/>
      <c r="C8065" s="508"/>
      <c r="D8065" s="444" t="s">
        <v>6778</v>
      </c>
      <c r="E8065" s="508"/>
      <c r="F8065" s="508"/>
    </row>
    <row r="8066" spans="1:6" x14ac:dyDescent="0.25">
      <c r="A8066" s="508"/>
      <c r="B8066" s="508"/>
      <c r="C8066" s="508"/>
      <c r="D8066" s="444" t="s">
        <v>6778</v>
      </c>
      <c r="E8066" s="508"/>
      <c r="F8066" s="508"/>
    </row>
    <row r="8067" spans="1:6" x14ac:dyDescent="0.25">
      <c r="A8067" s="508"/>
      <c r="B8067" s="508"/>
      <c r="C8067" s="508"/>
      <c r="D8067" s="444" t="s">
        <v>6778</v>
      </c>
      <c r="E8067" s="508"/>
      <c r="F8067" s="508"/>
    </row>
    <row r="8068" spans="1:6" x14ac:dyDescent="0.25">
      <c r="A8068" s="508"/>
      <c r="B8068" s="508"/>
      <c r="C8068" s="508"/>
      <c r="D8068" s="444" t="s">
        <v>6778</v>
      </c>
      <c r="E8068" s="508"/>
      <c r="F8068" s="508"/>
    </row>
    <row r="8069" spans="1:6" x14ac:dyDescent="0.25">
      <c r="A8069" s="508"/>
      <c r="B8069" s="508"/>
      <c r="C8069" s="508"/>
      <c r="D8069" s="444" t="s">
        <v>6778</v>
      </c>
      <c r="E8069" s="508"/>
      <c r="F8069" s="508"/>
    </row>
    <row r="8070" spans="1:6" x14ac:dyDescent="0.25">
      <c r="A8070" s="508"/>
      <c r="B8070" s="508"/>
      <c r="C8070" s="508"/>
      <c r="D8070" s="444" t="s">
        <v>6778</v>
      </c>
      <c r="E8070" s="508"/>
      <c r="F8070" s="508"/>
    </row>
    <row r="8071" spans="1:6" x14ac:dyDescent="0.25">
      <c r="A8071" s="508"/>
      <c r="B8071" s="508"/>
      <c r="C8071" s="508"/>
      <c r="D8071" s="444" t="s">
        <v>6778</v>
      </c>
      <c r="E8071" s="508"/>
      <c r="F8071" s="508"/>
    </row>
    <row r="8072" spans="1:6" x14ac:dyDescent="0.25">
      <c r="A8072" s="508"/>
      <c r="B8072" s="508"/>
      <c r="C8072" s="508"/>
      <c r="D8072" s="444" t="s">
        <v>6778</v>
      </c>
      <c r="E8072" s="508"/>
      <c r="F8072" s="508"/>
    </row>
    <row r="8073" spans="1:6" x14ac:dyDescent="0.25">
      <c r="A8073" s="508"/>
      <c r="B8073" s="508"/>
      <c r="C8073" s="508"/>
      <c r="D8073" s="444" t="s">
        <v>6778</v>
      </c>
      <c r="E8073" s="508"/>
      <c r="F8073" s="508"/>
    </row>
    <row r="8074" spans="1:6" x14ac:dyDescent="0.25">
      <c r="A8074" s="508"/>
      <c r="B8074" s="508"/>
      <c r="C8074" s="508"/>
      <c r="D8074" s="444" t="s">
        <v>6778</v>
      </c>
      <c r="E8074" s="508"/>
      <c r="F8074" s="508"/>
    </row>
    <row r="8075" spans="1:6" x14ac:dyDescent="0.25">
      <c r="A8075" s="508"/>
      <c r="B8075" s="508"/>
      <c r="C8075" s="508"/>
      <c r="D8075" s="444" t="s">
        <v>6778</v>
      </c>
      <c r="E8075" s="508"/>
      <c r="F8075" s="508"/>
    </row>
    <row r="8076" spans="1:6" x14ac:dyDescent="0.25">
      <c r="A8076" s="508"/>
      <c r="B8076" s="508"/>
      <c r="C8076" s="508"/>
      <c r="D8076" s="444" t="s">
        <v>6778</v>
      </c>
      <c r="E8076" s="508"/>
      <c r="F8076" s="508"/>
    </row>
    <row r="8077" spans="1:6" x14ac:dyDescent="0.25">
      <c r="A8077" s="508"/>
      <c r="B8077" s="508"/>
      <c r="C8077" s="508"/>
      <c r="D8077" s="444" t="s">
        <v>6778</v>
      </c>
      <c r="E8077" s="508"/>
      <c r="F8077" s="508"/>
    </row>
    <row r="8078" spans="1:6" x14ac:dyDescent="0.25">
      <c r="A8078" s="508"/>
      <c r="B8078" s="508"/>
      <c r="C8078" s="508"/>
      <c r="D8078" s="444" t="s">
        <v>6778</v>
      </c>
      <c r="E8078" s="508"/>
      <c r="F8078" s="508"/>
    </row>
    <row r="8079" spans="1:6" x14ac:dyDescent="0.25">
      <c r="A8079" s="508"/>
      <c r="B8079" s="508"/>
      <c r="C8079" s="508"/>
      <c r="D8079" s="444" t="s">
        <v>6778</v>
      </c>
      <c r="E8079" s="508"/>
      <c r="F8079" s="508"/>
    </row>
    <row r="8080" spans="1:6" x14ac:dyDescent="0.25">
      <c r="A8080" s="508"/>
      <c r="B8080" s="508"/>
      <c r="C8080" s="508"/>
      <c r="D8080" s="444" t="s">
        <v>6778</v>
      </c>
      <c r="E8080" s="508"/>
      <c r="F8080" s="508"/>
    </row>
    <row r="8081" spans="1:6" x14ac:dyDescent="0.25">
      <c r="A8081" s="508"/>
      <c r="B8081" s="508"/>
      <c r="C8081" s="508"/>
      <c r="D8081" s="444" t="s">
        <v>6778</v>
      </c>
      <c r="E8081" s="508"/>
      <c r="F8081" s="508"/>
    </row>
    <row r="8082" spans="1:6" x14ac:dyDescent="0.25">
      <c r="A8082" s="508"/>
      <c r="B8082" s="508"/>
      <c r="C8082" s="508"/>
      <c r="D8082" s="444" t="s">
        <v>6778</v>
      </c>
      <c r="E8082" s="508"/>
      <c r="F8082" s="508"/>
    </row>
    <row r="8083" spans="1:6" x14ac:dyDescent="0.25">
      <c r="A8083" s="508"/>
      <c r="B8083" s="508"/>
      <c r="C8083" s="508"/>
      <c r="D8083" s="444" t="s">
        <v>6778</v>
      </c>
      <c r="E8083" s="508"/>
      <c r="F8083" s="508"/>
    </row>
    <row r="8084" spans="1:6" x14ac:dyDescent="0.25">
      <c r="A8084" s="508"/>
      <c r="B8084" s="508"/>
      <c r="C8084" s="508"/>
      <c r="D8084" s="444" t="s">
        <v>6778</v>
      </c>
      <c r="E8084" s="508"/>
      <c r="F8084" s="508"/>
    </row>
    <row r="8085" spans="1:6" x14ac:dyDescent="0.25">
      <c r="A8085" s="508"/>
      <c r="B8085" s="508"/>
      <c r="C8085" s="508"/>
      <c r="D8085" s="444" t="s">
        <v>6778</v>
      </c>
      <c r="E8085" s="508"/>
      <c r="F8085" s="508"/>
    </row>
    <row r="8086" spans="1:6" x14ac:dyDescent="0.25">
      <c r="A8086" s="508"/>
      <c r="B8086" s="508"/>
      <c r="C8086" s="508"/>
      <c r="D8086" s="444" t="s">
        <v>6778</v>
      </c>
      <c r="E8086" s="508"/>
      <c r="F8086" s="508"/>
    </row>
    <row r="8087" spans="1:6" x14ac:dyDescent="0.25">
      <c r="A8087" s="508"/>
      <c r="B8087" s="508"/>
      <c r="C8087" s="508"/>
      <c r="D8087" s="444" t="s">
        <v>6778</v>
      </c>
      <c r="E8087" s="508"/>
      <c r="F8087" s="508"/>
    </row>
    <row r="8088" spans="1:6" x14ac:dyDescent="0.25">
      <c r="A8088" s="508"/>
      <c r="B8088" s="508"/>
      <c r="C8088" s="508"/>
      <c r="D8088" s="444" t="s">
        <v>6778</v>
      </c>
      <c r="E8088" s="508"/>
      <c r="F8088" s="508"/>
    </row>
    <row r="8089" spans="1:6" x14ac:dyDescent="0.25">
      <c r="A8089" s="508"/>
      <c r="B8089" s="508"/>
      <c r="C8089" s="508"/>
      <c r="D8089" s="444" t="s">
        <v>6778</v>
      </c>
      <c r="E8089" s="508"/>
      <c r="F8089" s="508"/>
    </row>
    <row r="8090" spans="1:6" x14ac:dyDescent="0.25">
      <c r="A8090" s="508"/>
      <c r="B8090" s="508"/>
      <c r="C8090" s="508"/>
      <c r="D8090" s="444" t="s">
        <v>6778</v>
      </c>
      <c r="E8090" s="508"/>
      <c r="F8090" s="508"/>
    </row>
    <row r="8091" spans="1:6" x14ac:dyDescent="0.25">
      <c r="A8091" s="508"/>
      <c r="B8091" s="508"/>
      <c r="C8091" s="508"/>
      <c r="D8091" s="444" t="s">
        <v>6778</v>
      </c>
      <c r="E8091" s="508"/>
      <c r="F8091" s="508"/>
    </row>
    <row r="8092" spans="1:6" x14ac:dyDescent="0.25">
      <c r="A8092" s="508"/>
      <c r="B8092" s="508"/>
      <c r="C8092" s="508"/>
      <c r="D8092" s="444" t="s">
        <v>6778</v>
      </c>
      <c r="E8092" s="508"/>
      <c r="F8092" s="508"/>
    </row>
    <row r="8093" spans="1:6" x14ac:dyDescent="0.25">
      <c r="A8093" s="508"/>
      <c r="B8093" s="508"/>
      <c r="C8093" s="508"/>
      <c r="D8093" s="444" t="s">
        <v>6778</v>
      </c>
      <c r="E8093" s="508"/>
      <c r="F8093" s="508"/>
    </row>
    <row r="8094" spans="1:6" x14ac:dyDescent="0.25">
      <c r="A8094" s="508"/>
      <c r="B8094" s="508"/>
      <c r="C8094" s="508"/>
      <c r="D8094" s="444" t="s">
        <v>6778</v>
      </c>
      <c r="E8094" s="508"/>
      <c r="F8094" s="508"/>
    </row>
    <row r="8095" spans="1:6" x14ac:dyDescent="0.25">
      <c r="A8095" s="508"/>
      <c r="B8095" s="508"/>
      <c r="C8095" s="508"/>
      <c r="D8095" s="444" t="s">
        <v>6778</v>
      </c>
      <c r="E8095" s="508"/>
      <c r="F8095" s="508"/>
    </row>
    <row r="8096" spans="1:6" x14ac:dyDescent="0.25">
      <c r="A8096" s="508"/>
      <c r="B8096" s="508"/>
      <c r="C8096" s="508"/>
      <c r="D8096" s="444" t="s">
        <v>6778</v>
      </c>
      <c r="E8096" s="508"/>
      <c r="F8096" s="508"/>
    </row>
    <row r="8097" spans="1:6" x14ac:dyDescent="0.25">
      <c r="A8097" s="508"/>
      <c r="B8097" s="508"/>
      <c r="C8097" s="508"/>
      <c r="D8097" s="444" t="s">
        <v>6778</v>
      </c>
      <c r="E8097" s="508"/>
      <c r="F8097" s="508"/>
    </row>
    <row r="8098" spans="1:6" x14ac:dyDescent="0.25">
      <c r="A8098" s="508"/>
      <c r="B8098" s="508"/>
      <c r="C8098" s="508"/>
      <c r="D8098" s="444" t="s">
        <v>6778</v>
      </c>
      <c r="E8098" s="508"/>
      <c r="F8098" s="508"/>
    </row>
    <row r="8099" spans="1:6" x14ac:dyDescent="0.25">
      <c r="A8099" s="508"/>
      <c r="B8099" s="508"/>
      <c r="C8099" s="508"/>
      <c r="D8099" s="444" t="s">
        <v>6778</v>
      </c>
      <c r="E8099" s="508"/>
      <c r="F8099" s="508"/>
    </row>
    <row r="8100" spans="1:6" x14ac:dyDescent="0.25">
      <c r="A8100" s="508"/>
      <c r="B8100" s="508"/>
      <c r="C8100" s="508"/>
      <c r="D8100" s="444" t="s">
        <v>6778</v>
      </c>
      <c r="E8100" s="508"/>
      <c r="F8100" s="508"/>
    </row>
    <row r="8101" spans="1:6" x14ac:dyDescent="0.25">
      <c r="A8101" s="508"/>
      <c r="B8101" s="508"/>
      <c r="C8101" s="508"/>
      <c r="D8101" s="444" t="s">
        <v>6778</v>
      </c>
      <c r="E8101" s="508"/>
      <c r="F8101" s="508"/>
    </row>
    <row r="8102" spans="1:6" x14ac:dyDescent="0.25">
      <c r="A8102" s="508"/>
      <c r="B8102" s="508"/>
      <c r="C8102" s="508"/>
      <c r="D8102" s="444" t="s">
        <v>6778</v>
      </c>
      <c r="E8102" s="508"/>
      <c r="F8102" s="508"/>
    </row>
    <row r="8103" spans="1:6" x14ac:dyDescent="0.25">
      <c r="A8103" s="508"/>
      <c r="B8103" s="508"/>
      <c r="C8103" s="508"/>
      <c r="D8103" s="444" t="s">
        <v>6778</v>
      </c>
      <c r="E8103" s="508"/>
      <c r="F8103" s="508"/>
    </row>
    <row r="8104" spans="1:6" x14ac:dyDescent="0.25">
      <c r="A8104" s="508"/>
      <c r="B8104" s="508"/>
      <c r="C8104" s="508"/>
      <c r="D8104" s="444" t="s">
        <v>6778</v>
      </c>
      <c r="E8104" s="508"/>
      <c r="F8104" s="508"/>
    </row>
    <row r="8105" spans="1:6" x14ac:dyDescent="0.25">
      <c r="A8105" s="508"/>
      <c r="B8105" s="508"/>
      <c r="C8105" s="508"/>
      <c r="D8105" s="444" t="s">
        <v>6778</v>
      </c>
      <c r="E8105" s="508"/>
      <c r="F8105" s="508"/>
    </row>
    <row r="8106" spans="1:6" x14ac:dyDescent="0.25">
      <c r="A8106" s="508"/>
      <c r="B8106" s="508"/>
      <c r="C8106" s="508"/>
      <c r="D8106" s="444" t="s">
        <v>6778</v>
      </c>
      <c r="E8106" s="508"/>
      <c r="F8106" s="508"/>
    </row>
    <row r="8107" spans="1:6" x14ac:dyDescent="0.25">
      <c r="A8107" s="508"/>
      <c r="B8107" s="508"/>
      <c r="C8107" s="508"/>
      <c r="D8107" s="444" t="s">
        <v>6778</v>
      </c>
      <c r="E8107" s="508"/>
      <c r="F8107" s="508"/>
    </row>
    <row r="8108" spans="1:6" x14ac:dyDescent="0.25">
      <c r="A8108" s="508"/>
      <c r="B8108" s="508"/>
      <c r="C8108" s="508"/>
      <c r="D8108" s="444" t="s">
        <v>6778</v>
      </c>
      <c r="E8108" s="508"/>
      <c r="F8108" s="508"/>
    </row>
    <row r="8109" spans="1:6" x14ac:dyDescent="0.25">
      <c r="A8109" s="508"/>
      <c r="B8109" s="508"/>
      <c r="C8109" s="508"/>
      <c r="D8109" s="444" t="s">
        <v>6778</v>
      </c>
      <c r="E8109" s="508"/>
      <c r="F8109" s="508"/>
    </row>
    <row r="8110" spans="1:6" x14ac:dyDescent="0.25">
      <c r="A8110" s="508"/>
      <c r="B8110" s="508"/>
      <c r="C8110" s="508"/>
      <c r="D8110" s="444" t="s">
        <v>6778</v>
      </c>
      <c r="E8110" s="508"/>
      <c r="F8110" s="508"/>
    </row>
    <row r="8111" spans="1:6" x14ac:dyDescent="0.25">
      <c r="A8111" s="508"/>
      <c r="B8111" s="508"/>
      <c r="C8111" s="508"/>
      <c r="D8111" s="444" t="s">
        <v>6778</v>
      </c>
      <c r="E8111" s="508"/>
      <c r="F8111" s="508"/>
    </row>
    <row r="8112" spans="1:6" x14ac:dyDescent="0.25">
      <c r="A8112" s="508"/>
      <c r="B8112" s="508"/>
      <c r="C8112" s="508"/>
      <c r="D8112" s="444" t="s">
        <v>6778</v>
      </c>
      <c r="E8112" s="508"/>
      <c r="F8112" s="508"/>
    </row>
    <row r="8113" spans="1:6" x14ac:dyDescent="0.25">
      <c r="A8113" s="508"/>
      <c r="B8113" s="508"/>
      <c r="C8113" s="508"/>
      <c r="D8113" s="444" t="s">
        <v>6778</v>
      </c>
      <c r="E8113" s="508"/>
      <c r="F8113" s="508"/>
    </row>
    <row r="8114" spans="1:6" x14ac:dyDescent="0.25">
      <c r="A8114" s="508"/>
      <c r="B8114" s="508"/>
      <c r="C8114" s="508"/>
      <c r="D8114" s="444" t="s">
        <v>6778</v>
      </c>
      <c r="E8114" s="508"/>
      <c r="F8114" s="508"/>
    </row>
    <row r="8115" spans="1:6" x14ac:dyDescent="0.25">
      <c r="A8115" s="508"/>
      <c r="B8115" s="508"/>
      <c r="C8115" s="508"/>
      <c r="D8115" s="444" t="s">
        <v>6778</v>
      </c>
      <c r="E8115" s="508"/>
      <c r="F8115" s="508"/>
    </row>
    <row r="8116" spans="1:6" x14ac:dyDescent="0.25">
      <c r="A8116" s="508"/>
      <c r="B8116" s="508"/>
      <c r="C8116" s="508"/>
      <c r="D8116" s="444" t="s">
        <v>6778</v>
      </c>
      <c r="E8116" s="508"/>
      <c r="F8116" s="508"/>
    </row>
    <row r="8117" spans="1:6" x14ac:dyDescent="0.25">
      <c r="A8117" s="508"/>
      <c r="B8117" s="508"/>
      <c r="C8117" s="508"/>
      <c r="D8117" s="444" t="s">
        <v>6778</v>
      </c>
      <c r="E8117" s="508"/>
      <c r="F8117" s="508"/>
    </row>
    <row r="8118" spans="1:6" x14ac:dyDescent="0.25">
      <c r="A8118" s="508"/>
      <c r="B8118" s="508"/>
      <c r="C8118" s="508"/>
      <c r="D8118" s="444" t="s">
        <v>6778</v>
      </c>
      <c r="E8118" s="508"/>
      <c r="F8118" s="508"/>
    </row>
    <row r="8119" spans="1:6" x14ac:dyDescent="0.25">
      <c r="A8119" s="508"/>
      <c r="B8119" s="508"/>
      <c r="C8119" s="508"/>
      <c r="D8119" s="444" t="s">
        <v>6778</v>
      </c>
      <c r="E8119" s="508"/>
      <c r="F8119" s="508"/>
    </row>
    <row r="8120" spans="1:6" x14ac:dyDescent="0.25">
      <c r="A8120" s="508"/>
      <c r="B8120" s="508"/>
      <c r="C8120" s="508"/>
      <c r="D8120" s="444" t="s">
        <v>6778</v>
      </c>
      <c r="E8120" s="508"/>
      <c r="F8120" s="508"/>
    </row>
    <row r="8121" spans="1:6" x14ac:dyDescent="0.25">
      <c r="A8121" s="508"/>
      <c r="B8121" s="508"/>
      <c r="C8121" s="508"/>
      <c r="D8121" s="444" t="s">
        <v>6778</v>
      </c>
      <c r="E8121" s="508"/>
      <c r="F8121" s="508"/>
    </row>
    <row r="8122" spans="1:6" x14ac:dyDescent="0.25">
      <c r="A8122" s="508"/>
      <c r="B8122" s="508"/>
      <c r="C8122" s="508"/>
      <c r="D8122" s="444" t="s">
        <v>6778</v>
      </c>
      <c r="E8122" s="508"/>
      <c r="F8122" s="508"/>
    </row>
    <row r="8123" spans="1:6" x14ac:dyDescent="0.25">
      <c r="A8123" s="508"/>
      <c r="B8123" s="508"/>
      <c r="C8123" s="508"/>
      <c r="D8123" s="444" t="s">
        <v>6778</v>
      </c>
      <c r="E8123" s="508"/>
      <c r="F8123" s="508"/>
    </row>
    <row r="8124" spans="1:6" x14ac:dyDescent="0.25">
      <c r="A8124" s="508"/>
      <c r="B8124" s="508"/>
      <c r="C8124" s="508"/>
      <c r="D8124" s="444" t="s">
        <v>6778</v>
      </c>
      <c r="E8124" s="508"/>
      <c r="F8124" s="508"/>
    </row>
    <row r="8125" spans="1:6" x14ac:dyDescent="0.25">
      <c r="A8125" s="508"/>
      <c r="B8125" s="508"/>
      <c r="C8125" s="508"/>
      <c r="D8125" s="444" t="s">
        <v>6778</v>
      </c>
      <c r="E8125" s="508"/>
      <c r="F8125" s="508"/>
    </row>
    <row r="8126" spans="1:6" x14ac:dyDescent="0.25">
      <c r="A8126" s="508"/>
      <c r="B8126" s="508"/>
      <c r="C8126" s="508"/>
      <c r="D8126" s="444" t="s">
        <v>6778</v>
      </c>
      <c r="E8126" s="508"/>
      <c r="F8126" s="508"/>
    </row>
    <row r="8127" spans="1:6" x14ac:dyDescent="0.25">
      <c r="A8127" s="508"/>
      <c r="B8127" s="508"/>
      <c r="C8127" s="508"/>
      <c r="D8127" s="444" t="s">
        <v>6778</v>
      </c>
      <c r="E8127" s="508"/>
      <c r="F8127" s="508"/>
    </row>
    <row r="8128" spans="1:6" x14ac:dyDescent="0.25">
      <c r="A8128" s="508"/>
      <c r="B8128" s="508"/>
      <c r="C8128" s="508"/>
      <c r="D8128" s="444" t="s">
        <v>6778</v>
      </c>
      <c r="E8128" s="508"/>
      <c r="F8128" s="508"/>
    </row>
    <row r="8129" spans="1:6" x14ac:dyDescent="0.25">
      <c r="A8129" s="508"/>
      <c r="B8129" s="508"/>
      <c r="C8129" s="508"/>
      <c r="D8129" s="444" t="s">
        <v>6778</v>
      </c>
      <c r="E8129" s="508"/>
      <c r="F8129" s="508"/>
    </row>
    <row r="8130" spans="1:6" x14ac:dyDescent="0.25">
      <c r="A8130" s="508"/>
      <c r="B8130" s="508"/>
      <c r="C8130" s="508"/>
      <c r="D8130" s="444" t="s">
        <v>6778</v>
      </c>
      <c r="E8130" s="508"/>
      <c r="F8130" s="508"/>
    </row>
    <row r="8131" spans="1:6" x14ac:dyDescent="0.25">
      <c r="A8131" s="508"/>
      <c r="B8131" s="508"/>
      <c r="C8131" s="508"/>
      <c r="D8131" s="444" t="s">
        <v>6778</v>
      </c>
      <c r="E8131" s="508"/>
      <c r="F8131" s="508"/>
    </row>
    <row r="8132" spans="1:6" x14ac:dyDescent="0.25">
      <c r="A8132" s="508"/>
      <c r="B8132" s="508"/>
      <c r="C8132" s="508"/>
      <c r="D8132" s="444" t="s">
        <v>6778</v>
      </c>
      <c r="E8132" s="508"/>
      <c r="F8132" s="508"/>
    </row>
    <row r="8133" spans="1:6" x14ac:dyDescent="0.25">
      <c r="A8133" s="508"/>
      <c r="B8133" s="508"/>
      <c r="C8133" s="508"/>
      <c r="D8133" s="444" t="s">
        <v>6778</v>
      </c>
      <c r="E8133" s="508"/>
      <c r="F8133" s="508"/>
    </row>
    <row r="8134" spans="1:6" x14ac:dyDescent="0.25">
      <c r="A8134" s="508"/>
      <c r="B8134" s="508"/>
      <c r="C8134" s="508"/>
      <c r="D8134" s="444" t="s">
        <v>6778</v>
      </c>
      <c r="E8134" s="508"/>
      <c r="F8134" s="508"/>
    </row>
    <row r="8135" spans="1:6" x14ac:dyDescent="0.25">
      <c r="A8135" s="508"/>
      <c r="B8135" s="508"/>
      <c r="C8135" s="508"/>
      <c r="D8135" s="444" t="s">
        <v>6778</v>
      </c>
      <c r="E8135" s="508"/>
      <c r="F8135" s="508"/>
    </row>
    <row r="8136" spans="1:6" x14ac:dyDescent="0.25">
      <c r="A8136" s="508"/>
      <c r="B8136" s="508"/>
      <c r="C8136" s="508"/>
      <c r="D8136" s="444" t="s">
        <v>6778</v>
      </c>
      <c r="E8136" s="508"/>
      <c r="F8136" s="508"/>
    </row>
    <row r="8137" spans="1:6" x14ac:dyDescent="0.25">
      <c r="A8137" s="508"/>
      <c r="B8137" s="508"/>
      <c r="C8137" s="508"/>
      <c r="D8137" s="444" t="s">
        <v>6778</v>
      </c>
      <c r="E8137" s="508"/>
      <c r="F8137" s="508"/>
    </row>
    <row r="8138" spans="1:6" x14ac:dyDescent="0.25">
      <c r="A8138" s="508"/>
      <c r="B8138" s="508"/>
      <c r="C8138" s="508"/>
      <c r="D8138" s="444" t="s">
        <v>6778</v>
      </c>
      <c r="E8138" s="508"/>
      <c r="F8138" s="508"/>
    </row>
    <row r="8139" spans="1:6" x14ac:dyDescent="0.25">
      <c r="A8139" s="508"/>
      <c r="B8139" s="508"/>
      <c r="C8139" s="508"/>
      <c r="D8139" s="444" t="s">
        <v>6778</v>
      </c>
      <c r="E8139" s="508"/>
      <c r="F8139" s="508"/>
    </row>
    <row r="8140" spans="1:6" x14ac:dyDescent="0.25">
      <c r="A8140" s="508"/>
      <c r="B8140" s="508"/>
      <c r="C8140" s="508"/>
      <c r="D8140" s="444" t="s">
        <v>6778</v>
      </c>
      <c r="E8140" s="508"/>
      <c r="F8140" s="508"/>
    </row>
    <row r="8141" spans="1:6" x14ac:dyDescent="0.25">
      <c r="A8141" s="508"/>
      <c r="B8141" s="508"/>
      <c r="C8141" s="508"/>
      <c r="D8141" s="444" t="s">
        <v>6778</v>
      </c>
      <c r="E8141" s="508"/>
      <c r="F8141" s="508"/>
    </row>
    <row r="8142" spans="1:6" x14ac:dyDescent="0.25">
      <c r="A8142" s="508"/>
      <c r="B8142" s="508"/>
      <c r="C8142" s="508"/>
      <c r="D8142" s="444" t="s">
        <v>6778</v>
      </c>
      <c r="E8142" s="508"/>
      <c r="F8142" s="508"/>
    </row>
    <row r="8143" spans="1:6" x14ac:dyDescent="0.25">
      <c r="A8143" s="508"/>
      <c r="B8143" s="508"/>
      <c r="C8143" s="508"/>
      <c r="D8143" s="444" t="s">
        <v>6778</v>
      </c>
      <c r="E8143" s="508"/>
      <c r="F8143" s="508"/>
    </row>
    <row r="8144" spans="1:6" x14ac:dyDescent="0.25">
      <c r="A8144" s="508"/>
      <c r="B8144" s="508"/>
      <c r="C8144" s="508"/>
      <c r="D8144" s="444" t="s">
        <v>6778</v>
      </c>
      <c r="E8144" s="508"/>
      <c r="F8144" s="508"/>
    </row>
    <row r="8145" spans="1:6" x14ac:dyDescent="0.25">
      <c r="A8145" s="508"/>
      <c r="B8145" s="508"/>
      <c r="C8145" s="508"/>
      <c r="D8145" s="444" t="s">
        <v>6778</v>
      </c>
      <c r="E8145" s="508"/>
      <c r="F8145" s="508"/>
    </row>
    <row r="8146" spans="1:6" x14ac:dyDescent="0.25">
      <c r="A8146" s="508"/>
      <c r="B8146" s="508"/>
      <c r="C8146" s="508"/>
      <c r="D8146" s="444" t="s">
        <v>6778</v>
      </c>
      <c r="E8146" s="508"/>
      <c r="F8146" s="508"/>
    </row>
    <row r="8147" spans="1:6" x14ac:dyDescent="0.25">
      <c r="A8147" s="508"/>
      <c r="B8147" s="508"/>
      <c r="C8147" s="508"/>
      <c r="D8147" s="444" t="s">
        <v>6778</v>
      </c>
      <c r="E8147" s="508"/>
      <c r="F8147" s="508"/>
    </row>
    <row r="8148" spans="1:6" x14ac:dyDescent="0.25">
      <c r="A8148" s="508"/>
      <c r="B8148" s="508"/>
      <c r="C8148" s="508"/>
      <c r="D8148" s="444" t="s">
        <v>6778</v>
      </c>
      <c r="E8148" s="508"/>
      <c r="F8148" s="508"/>
    </row>
    <row r="8149" spans="1:6" x14ac:dyDescent="0.25">
      <c r="A8149" s="508"/>
      <c r="B8149" s="508"/>
      <c r="C8149" s="508"/>
      <c r="D8149" s="444" t="s">
        <v>6778</v>
      </c>
      <c r="E8149" s="508"/>
      <c r="F8149" s="508"/>
    </row>
    <row r="8150" spans="1:6" x14ac:dyDescent="0.25">
      <c r="A8150" s="508"/>
      <c r="B8150" s="508"/>
      <c r="C8150" s="508"/>
      <c r="D8150" s="444" t="s">
        <v>6778</v>
      </c>
      <c r="E8150" s="508"/>
      <c r="F8150" s="508"/>
    </row>
    <row r="8151" spans="1:6" x14ac:dyDescent="0.25">
      <c r="A8151" s="508"/>
      <c r="B8151" s="508"/>
      <c r="C8151" s="508"/>
      <c r="D8151" s="444" t="s">
        <v>6778</v>
      </c>
      <c r="E8151" s="508"/>
      <c r="F8151" s="508"/>
    </row>
    <row r="8152" spans="1:6" x14ac:dyDescent="0.25">
      <c r="A8152" s="508"/>
      <c r="B8152" s="508"/>
      <c r="C8152" s="508"/>
      <c r="D8152" s="444" t="s">
        <v>6778</v>
      </c>
      <c r="E8152" s="508"/>
      <c r="F8152" s="508"/>
    </row>
    <row r="8153" spans="1:6" x14ac:dyDescent="0.25">
      <c r="A8153" s="508"/>
      <c r="B8153" s="508"/>
      <c r="C8153" s="508"/>
      <c r="D8153" s="444" t="s">
        <v>6778</v>
      </c>
      <c r="E8153" s="508"/>
      <c r="F8153" s="508"/>
    </row>
    <row r="8154" spans="1:6" x14ac:dyDescent="0.25">
      <c r="A8154" s="508"/>
      <c r="B8154" s="508"/>
      <c r="C8154" s="508"/>
      <c r="D8154" s="444" t="s">
        <v>6778</v>
      </c>
      <c r="E8154" s="508"/>
      <c r="F8154" s="508"/>
    </row>
    <row r="8155" spans="1:6" x14ac:dyDescent="0.25">
      <c r="A8155" s="508"/>
      <c r="B8155" s="508"/>
      <c r="C8155" s="508"/>
      <c r="D8155" s="444" t="s">
        <v>6778</v>
      </c>
      <c r="E8155" s="508"/>
      <c r="F8155" s="508"/>
    </row>
    <row r="8156" spans="1:6" x14ac:dyDescent="0.25">
      <c r="A8156" s="508"/>
      <c r="B8156" s="508"/>
      <c r="C8156" s="508"/>
      <c r="D8156" s="444" t="s">
        <v>6778</v>
      </c>
      <c r="E8156" s="508"/>
      <c r="F8156" s="508"/>
    </row>
    <row r="8157" spans="1:6" x14ac:dyDescent="0.25">
      <c r="A8157" s="508"/>
      <c r="B8157" s="508"/>
      <c r="C8157" s="508"/>
      <c r="D8157" s="444" t="s">
        <v>6778</v>
      </c>
      <c r="E8157" s="508"/>
      <c r="F8157" s="508"/>
    </row>
    <row r="8158" spans="1:6" x14ac:dyDescent="0.25">
      <c r="A8158" s="508"/>
      <c r="B8158" s="508"/>
      <c r="C8158" s="508"/>
      <c r="D8158" s="444" t="s">
        <v>6778</v>
      </c>
      <c r="E8158" s="508"/>
      <c r="F8158" s="508"/>
    </row>
    <row r="8159" spans="1:6" x14ac:dyDescent="0.25">
      <c r="A8159" s="508"/>
      <c r="B8159" s="508"/>
      <c r="C8159" s="508"/>
      <c r="D8159" s="444" t="s">
        <v>6778</v>
      </c>
      <c r="E8159" s="508"/>
      <c r="F8159" s="508"/>
    </row>
    <row r="8160" spans="1:6" x14ac:dyDescent="0.25">
      <c r="A8160" s="508"/>
      <c r="B8160" s="508"/>
      <c r="C8160" s="508"/>
      <c r="D8160" s="444" t="s">
        <v>6778</v>
      </c>
      <c r="E8160" s="508"/>
      <c r="F8160" s="508"/>
    </row>
    <row r="8161" spans="1:6" x14ac:dyDescent="0.25">
      <c r="A8161" s="508"/>
      <c r="B8161" s="508"/>
      <c r="C8161" s="508"/>
      <c r="D8161" s="444" t="s">
        <v>6778</v>
      </c>
      <c r="E8161" s="508"/>
      <c r="F8161" s="508"/>
    </row>
    <row r="8162" spans="1:6" x14ac:dyDescent="0.25">
      <c r="A8162" s="508"/>
      <c r="B8162" s="508"/>
      <c r="C8162" s="508"/>
      <c r="D8162" s="444" t="s">
        <v>6778</v>
      </c>
      <c r="E8162" s="508"/>
      <c r="F8162" s="508"/>
    </row>
    <row r="8163" spans="1:6" x14ac:dyDescent="0.25">
      <c r="A8163" s="508"/>
      <c r="B8163" s="508"/>
      <c r="C8163" s="508"/>
      <c r="D8163" s="444" t="s">
        <v>6778</v>
      </c>
      <c r="E8163" s="508"/>
      <c r="F8163" s="508"/>
    </row>
    <row r="8164" spans="1:6" x14ac:dyDescent="0.25">
      <c r="A8164" s="508"/>
      <c r="B8164" s="508"/>
      <c r="C8164" s="508"/>
      <c r="D8164" s="444" t="s">
        <v>6778</v>
      </c>
      <c r="E8164" s="508"/>
      <c r="F8164" s="508"/>
    </row>
    <row r="8165" spans="1:6" x14ac:dyDescent="0.25">
      <c r="A8165" s="508"/>
      <c r="B8165" s="508"/>
      <c r="C8165" s="508"/>
      <c r="D8165" s="444" t="s">
        <v>6778</v>
      </c>
      <c r="E8165" s="508"/>
      <c r="F8165" s="508"/>
    </row>
    <row r="8166" spans="1:6" x14ac:dyDescent="0.25">
      <c r="A8166" s="508"/>
      <c r="B8166" s="508"/>
      <c r="C8166" s="508"/>
      <c r="D8166" s="444" t="s">
        <v>6778</v>
      </c>
      <c r="E8166" s="508"/>
      <c r="F8166" s="508"/>
    </row>
    <row r="8167" spans="1:6" x14ac:dyDescent="0.25">
      <c r="A8167" s="508"/>
      <c r="B8167" s="508"/>
      <c r="C8167" s="508"/>
      <c r="D8167" s="444" t="s">
        <v>6778</v>
      </c>
      <c r="E8167" s="508"/>
      <c r="F8167" s="508"/>
    </row>
    <row r="8168" spans="1:6" x14ac:dyDescent="0.25">
      <c r="A8168" s="508"/>
      <c r="B8168" s="508"/>
      <c r="C8168" s="508"/>
      <c r="D8168" s="444" t="s">
        <v>6778</v>
      </c>
      <c r="E8168" s="508"/>
      <c r="F8168" s="508"/>
    </row>
    <row r="8169" spans="1:6" x14ac:dyDescent="0.25">
      <c r="A8169" s="508"/>
      <c r="B8169" s="508"/>
      <c r="C8169" s="508"/>
      <c r="D8169" s="444" t="s">
        <v>6778</v>
      </c>
      <c r="E8169" s="508"/>
      <c r="F8169" s="508"/>
    </row>
    <row r="8170" spans="1:6" x14ac:dyDescent="0.25">
      <c r="A8170" s="508"/>
      <c r="B8170" s="508"/>
      <c r="C8170" s="508"/>
      <c r="D8170" s="444" t="s">
        <v>6778</v>
      </c>
      <c r="E8170" s="508"/>
      <c r="F8170" s="508"/>
    </row>
    <row r="8171" spans="1:6" x14ac:dyDescent="0.25">
      <c r="A8171" s="508"/>
      <c r="B8171" s="508"/>
      <c r="C8171" s="508"/>
      <c r="D8171" s="444" t="s">
        <v>6778</v>
      </c>
      <c r="E8171" s="508"/>
      <c r="F8171" s="508"/>
    </row>
    <row r="8172" spans="1:6" x14ac:dyDescent="0.25">
      <c r="A8172" s="508"/>
      <c r="B8172" s="508"/>
      <c r="C8172" s="508"/>
      <c r="D8172" s="444" t="s">
        <v>6778</v>
      </c>
      <c r="E8172" s="508"/>
      <c r="F8172" s="508"/>
    </row>
    <row r="8173" spans="1:6" x14ac:dyDescent="0.25">
      <c r="A8173" s="508"/>
      <c r="B8173" s="508"/>
      <c r="C8173" s="508"/>
      <c r="D8173" s="444" t="s">
        <v>6778</v>
      </c>
      <c r="E8173" s="508"/>
      <c r="F8173" s="508"/>
    </row>
    <row r="8174" spans="1:6" x14ac:dyDescent="0.25">
      <c r="A8174" s="508"/>
      <c r="B8174" s="508"/>
      <c r="C8174" s="508"/>
      <c r="D8174" s="444" t="s">
        <v>6778</v>
      </c>
      <c r="E8174" s="508"/>
      <c r="F8174" s="508"/>
    </row>
    <row r="8175" spans="1:6" x14ac:dyDescent="0.25">
      <c r="A8175" s="508"/>
      <c r="B8175" s="508"/>
      <c r="C8175" s="508"/>
      <c r="D8175" s="444" t="s">
        <v>6778</v>
      </c>
      <c r="E8175" s="508"/>
      <c r="F8175" s="508"/>
    </row>
    <row r="8176" spans="1:6" x14ac:dyDescent="0.25">
      <c r="A8176" s="508"/>
      <c r="B8176" s="508"/>
      <c r="C8176" s="508"/>
      <c r="D8176" s="444" t="s">
        <v>6778</v>
      </c>
      <c r="E8176" s="508"/>
      <c r="F8176" s="508"/>
    </row>
    <row r="8177" spans="1:6" x14ac:dyDescent="0.25">
      <c r="A8177" s="508"/>
      <c r="B8177" s="508"/>
      <c r="C8177" s="508"/>
      <c r="D8177" s="444" t="s">
        <v>6778</v>
      </c>
      <c r="E8177" s="508"/>
      <c r="F8177" s="508"/>
    </row>
    <row r="8178" spans="1:6" x14ac:dyDescent="0.25">
      <c r="A8178" s="508"/>
      <c r="B8178" s="508"/>
      <c r="C8178" s="508"/>
      <c r="D8178" s="444" t="s">
        <v>6778</v>
      </c>
      <c r="E8178" s="508"/>
      <c r="F8178" s="508"/>
    </row>
    <row r="8179" spans="1:6" x14ac:dyDescent="0.25">
      <c r="A8179" s="508"/>
      <c r="B8179" s="508"/>
      <c r="C8179" s="508"/>
      <c r="D8179" s="444" t="s">
        <v>6778</v>
      </c>
      <c r="E8179" s="508"/>
      <c r="F8179" s="508"/>
    </row>
    <row r="8180" spans="1:6" x14ac:dyDescent="0.25">
      <c r="A8180" s="508"/>
      <c r="B8180" s="508"/>
      <c r="C8180" s="508"/>
      <c r="D8180" s="444" t="s">
        <v>6778</v>
      </c>
      <c r="E8180" s="508"/>
      <c r="F8180" s="508"/>
    </row>
    <row r="8181" spans="1:6" x14ac:dyDescent="0.25">
      <c r="A8181" s="508"/>
      <c r="B8181" s="508"/>
      <c r="C8181" s="508"/>
      <c r="D8181" s="444" t="s">
        <v>6778</v>
      </c>
      <c r="E8181" s="508"/>
      <c r="F8181" s="508"/>
    </row>
    <row r="8182" spans="1:6" x14ac:dyDescent="0.25">
      <c r="A8182" s="508"/>
      <c r="B8182" s="508"/>
      <c r="C8182" s="508"/>
      <c r="D8182" s="444" t="s">
        <v>6778</v>
      </c>
      <c r="E8182" s="508"/>
      <c r="F8182" s="508"/>
    </row>
    <row r="8183" spans="1:6" x14ac:dyDescent="0.25">
      <c r="A8183" s="508"/>
      <c r="B8183" s="508"/>
      <c r="C8183" s="508"/>
      <c r="D8183" s="444" t="s">
        <v>6778</v>
      </c>
      <c r="E8183" s="508"/>
      <c r="F8183" s="508"/>
    </row>
    <row r="8184" spans="1:6" x14ac:dyDescent="0.25">
      <c r="A8184" s="508"/>
      <c r="B8184" s="508"/>
      <c r="C8184" s="508"/>
      <c r="D8184" s="444" t="s">
        <v>6778</v>
      </c>
      <c r="E8184" s="508"/>
      <c r="F8184" s="508"/>
    </row>
    <row r="8185" spans="1:6" x14ac:dyDescent="0.25">
      <c r="A8185" s="508"/>
      <c r="B8185" s="508"/>
      <c r="C8185" s="508"/>
      <c r="D8185" s="444" t="s">
        <v>6778</v>
      </c>
      <c r="E8185" s="508"/>
      <c r="F8185" s="508"/>
    </row>
    <row r="8186" spans="1:6" x14ac:dyDescent="0.25">
      <c r="A8186" s="508"/>
      <c r="B8186" s="508"/>
      <c r="C8186" s="508"/>
      <c r="D8186" s="444" t="s">
        <v>6778</v>
      </c>
      <c r="E8186" s="508"/>
      <c r="F8186" s="508"/>
    </row>
    <row r="8187" spans="1:6" x14ac:dyDescent="0.25">
      <c r="A8187" s="508"/>
      <c r="B8187" s="508"/>
      <c r="C8187" s="508"/>
      <c r="D8187" s="444" t="s">
        <v>6778</v>
      </c>
      <c r="E8187" s="508"/>
      <c r="F8187" s="508"/>
    </row>
    <row r="8188" spans="1:6" x14ac:dyDescent="0.25">
      <c r="A8188" s="508"/>
      <c r="B8188" s="508"/>
      <c r="C8188" s="508"/>
      <c r="D8188" s="444" t="s">
        <v>6778</v>
      </c>
      <c r="E8188" s="508"/>
      <c r="F8188" s="508"/>
    </row>
    <row r="8189" spans="1:6" x14ac:dyDescent="0.25">
      <c r="A8189" s="508"/>
      <c r="B8189" s="508"/>
      <c r="C8189" s="508"/>
      <c r="D8189" s="444" t="s">
        <v>6778</v>
      </c>
      <c r="E8189" s="508"/>
      <c r="F8189" s="508"/>
    </row>
    <row r="8190" spans="1:6" x14ac:dyDescent="0.25">
      <c r="A8190" s="508"/>
      <c r="B8190" s="508"/>
      <c r="C8190" s="508"/>
      <c r="D8190" s="444" t="s">
        <v>6778</v>
      </c>
      <c r="E8190" s="508"/>
      <c r="F8190" s="508"/>
    </row>
    <row r="8191" spans="1:6" x14ac:dyDescent="0.25">
      <c r="A8191" s="508"/>
      <c r="B8191" s="508"/>
      <c r="C8191" s="508"/>
      <c r="D8191" s="444" t="s">
        <v>6778</v>
      </c>
      <c r="E8191" s="508"/>
      <c r="F8191" s="508"/>
    </row>
    <row r="8192" spans="1:6" x14ac:dyDescent="0.25">
      <c r="A8192" s="508"/>
      <c r="B8192" s="508"/>
      <c r="C8192" s="508"/>
      <c r="D8192" s="444" t="s">
        <v>6778</v>
      </c>
      <c r="E8192" s="508"/>
      <c r="F8192" s="508"/>
    </row>
    <row r="8193" spans="1:6" x14ac:dyDescent="0.25">
      <c r="A8193" s="508"/>
      <c r="B8193" s="508"/>
      <c r="C8193" s="508"/>
      <c r="D8193" s="444" t="s">
        <v>6778</v>
      </c>
      <c r="E8193" s="508"/>
      <c r="F8193" s="508"/>
    </row>
    <row r="8194" spans="1:6" x14ac:dyDescent="0.25">
      <c r="A8194" s="508"/>
      <c r="B8194" s="508"/>
      <c r="C8194" s="508"/>
      <c r="D8194" s="444" t="s">
        <v>6778</v>
      </c>
      <c r="E8194" s="508"/>
      <c r="F8194" s="508"/>
    </row>
    <row r="8195" spans="1:6" x14ac:dyDescent="0.25">
      <c r="A8195" s="508"/>
      <c r="B8195" s="508"/>
      <c r="C8195" s="508"/>
      <c r="D8195" s="444" t="s">
        <v>6778</v>
      </c>
      <c r="E8195" s="508"/>
      <c r="F8195" s="508"/>
    </row>
    <row r="8196" spans="1:6" x14ac:dyDescent="0.25">
      <c r="A8196" s="508"/>
      <c r="B8196" s="508"/>
      <c r="C8196" s="508"/>
      <c r="D8196" s="444" t="s">
        <v>6778</v>
      </c>
      <c r="E8196" s="508"/>
      <c r="F8196" s="508"/>
    </row>
    <row r="8197" spans="1:6" x14ac:dyDescent="0.25">
      <c r="A8197" s="508"/>
      <c r="B8197" s="508"/>
      <c r="C8197" s="508"/>
      <c r="D8197" s="444" t="s">
        <v>6778</v>
      </c>
      <c r="E8197" s="508"/>
      <c r="F8197" s="508"/>
    </row>
    <row r="8198" spans="1:6" x14ac:dyDescent="0.25">
      <c r="A8198" s="508"/>
      <c r="B8198" s="508"/>
      <c r="C8198" s="508"/>
      <c r="D8198" s="444" t="s">
        <v>6778</v>
      </c>
      <c r="E8198" s="508"/>
      <c r="F8198" s="508"/>
    </row>
    <row r="8199" spans="1:6" x14ac:dyDescent="0.25">
      <c r="A8199" s="508"/>
      <c r="B8199" s="508"/>
      <c r="C8199" s="508"/>
      <c r="D8199" s="444" t="s">
        <v>6778</v>
      </c>
      <c r="E8199" s="508"/>
      <c r="F8199" s="508"/>
    </row>
    <row r="8200" spans="1:6" x14ac:dyDescent="0.25">
      <c r="A8200" s="508"/>
      <c r="B8200" s="508"/>
      <c r="C8200" s="508"/>
      <c r="D8200" s="444" t="s">
        <v>6778</v>
      </c>
      <c r="E8200" s="508"/>
      <c r="F8200" s="508"/>
    </row>
    <row r="8201" spans="1:6" x14ac:dyDescent="0.25">
      <c r="A8201" s="508"/>
      <c r="B8201" s="508"/>
      <c r="C8201" s="508"/>
      <c r="D8201" s="444" t="s">
        <v>6778</v>
      </c>
      <c r="E8201" s="508"/>
      <c r="F8201" s="508"/>
    </row>
    <row r="8202" spans="1:6" x14ac:dyDescent="0.25">
      <c r="A8202" s="508"/>
      <c r="B8202" s="508"/>
      <c r="C8202" s="508"/>
      <c r="D8202" s="444" t="s">
        <v>6778</v>
      </c>
      <c r="E8202" s="508"/>
      <c r="F8202" s="508"/>
    </row>
    <row r="8203" spans="1:6" x14ac:dyDescent="0.25">
      <c r="A8203" s="508"/>
      <c r="B8203" s="508"/>
      <c r="C8203" s="508"/>
      <c r="D8203" s="444" t="s">
        <v>6778</v>
      </c>
      <c r="E8203" s="508"/>
      <c r="F8203" s="508"/>
    </row>
    <row r="8204" spans="1:6" x14ac:dyDescent="0.25">
      <c r="A8204" s="508"/>
      <c r="B8204" s="508"/>
      <c r="C8204" s="508"/>
      <c r="D8204" s="444" t="s">
        <v>6778</v>
      </c>
      <c r="E8204" s="508"/>
      <c r="F8204" s="508"/>
    </row>
    <row r="8205" spans="1:6" x14ac:dyDescent="0.25">
      <c r="A8205" s="508"/>
      <c r="B8205" s="508"/>
      <c r="C8205" s="508"/>
      <c r="D8205" s="444" t="s">
        <v>6778</v>
      </c>
      <c r="E8205" s="508"/>
      <c r="F8205" s="508"/>
    </row>
    <row r="8206" spans="1:6" x14ac:dyDescent="0.25">
      <c r="A8206" s="508"/>
      <c r="B8206" s="508"/>
      <c r="C8206" s="508"/>
      <c r="D8206" s="444" t="s">
        <v>6778</v>
      </c>
      <c r="E8206" s="508"/>
      <c r="F8206" s="508"/>
    </row>
    <row r="8207" spans="1:6" x14ac:dyDescent="0.25">
      <c r="A8207" s="508"/>
      <c r="B8207" s="508"/>
      <c r="C8207" s="508"/>
      <c r="D8207" s="444" t="s">
        <v>6778</v>
      </c>
      <c r="E8207" s="508"/>
      <c r="F8207" s="508"/>
    </row>
    <row r="8208" spans="1:6" x14ac:dyDescent="0.25">
      <c r="A8208" s="508"/>
      <c r="B8208" s="508"/>
      <c r="C8208" s="508"/>
      <c r="D8208" s="444" t="s">
        <v>6778</v>
      </c>
      <c r="E8208" s="508"/>
      <c r="F8208" s="508"/>
    </row>
    <row r="8209" spans="1:6" x14ac:dyDescent="0.25">
      <c r="A8209" s="508"/>
      <c r="B8209" s="508"/>
      <c r="C8209" s="508"/>
      <c r="D8209" s="444" t="s">
        <v>6778</v>
      </c>
      <c r="E8209" s="508"/>
      <c r="F8209" s="508"/>
    </row>
    <row r="8210" spans="1:6" x14ac:dyDescent="0.25">
      <c r="A8210" s="508"/>
      <c r="B8210" s="508"/>
      <c r="C8210" s="508"/>
      <c r="D8210" s="444" t="s">
        <v>6778</v>
      </c>
      <c r="E8210" s="508"/>
      <c r="F8210" s="508"/>
    </row>
    <row r="8211" spans="1:6" x14ac:dyDescent="0.25">
      <c r="A8211" s="508"/>
      <c r="B8211" s="508"/>
      <c r="C8211" s="508"/>
      <c r="D8211" s="444" t="s">
        <v>6778</v>
      </c>
      <c r="E8211" s="508"/>
      <c r="F8211" s="508"/>
    </row>
    <row r="8212" spans="1:6" x14ac:dyDescent="0.25">
      <c r="A8212" s="508"/>
      <c r="B8212" s="508"/>
      <c r="C8212" s="508"/>
      <c r="D8212" s="444" t="s">
        <v>6778</v>
      </c>
      <c r="E8212" s="508"/>
      <c r="F8212" s="508"/>
    </row>
    <row r="8213" spans="1:6" x14ac:dyDescent="0.25">
      <c r="A8213" s="508"/>
      <c r="B8213" s="508"/>
      <c r="C8213" s="508"/>
      <c r="D8213" s="444" t="s">
        <v>6778</v>
      </c>
      <c r="E8213" s="508"/>
      <c r="F8213" s="508"/>
    </row>
    <row r="8214" spans="1:6" x14ac:dyDescent="0.25">
      <c r="A8214" s="508"/>
      <c r="B8214" s="508"/>
      <c r="C8214" s="508"/>
      <c r="D8214" s="444" t="s">
        <v>6778</v>
      </c>
      <c r="E8214" s="508"/>
      <c r="F8214" s="508"/>
    </row>
    <row r="8215" spans="1:6" x14ac:dyDescent="0.25">
      <c r="A8215" s="508"/>
      <c r="B8215" s="508"/>
      <c r="C8215" s="508"/>
      <c r="D8215" s="444" t="s">
        <v>6778</v>
      </c>
      <c r="E8215" s="508"/>
      <c r="F8215" s="508"/>
    </row>
    <row r="8216" spans="1:6" x14ac:dyDescent="0.25">
      <c r="A8216" s="508"/>
      <c r="B8216" s="508"/>
      <c r="C8216" s="508"/>
      <c r="D8216" s="444" t="s">
        <v>6778</v>
      </c>
      <c r="E8216" s="508"/>
      <c r="F8216" s="508"/>
    </row>
    <row r="8217" spans="1:6" x14ac:dyDescent="0.25">
      <c r="A8217" s="508"/>
      <c r="B8217" s="508"/>
      <c r="C8217" s="508"/>
      <c r="D8217" s="444" t="s">
        <v>6778</v>
      </c>
      <c r="E8217" s="508"/>
      <c r="F8217" s="508"/>
    </row>
    <row r="8218" spans="1:6" x14ac:dyDescent="0.25">
      <c r="A8218" s="508"/>
      <c r="B8218" s="508"/>
      <c r="C8218" s="508"/>
      <c r="D8218" s="444" t="s">
        <v>6778</v>
      </c>
      <c r="E8218" s="508"/>
      <c r="F8218" s="508"/>
    </row>
    <row r="8219" spans="1:6" x14ac:dyDescent="0.25">
      <c r="A8219" s="508"/>
      <c r="B8219" s="508"/>
      <c r="C8219" s="508"/>
      <c r="D8219" s="444" t="s">
        <v>6778</v>
      </c>
      <c r="E8219" s="508"/>
      <c r="F8219" s="508"/>
    </row>
    <row r="8220" spans="1:6" x14ac:dyDescent="0.25">
      <c r="A8220" s="508"/>
      <c r="B8220" s="508"/>
      <c r="C8220" s="508"/>
      <c r="D8220" s="444" t="s">
        <v>6778</v>
      </c>
      <c r="E8220" s="508"/>
      <c r="F8220" s="508"/>
    </row>
    <row r="8221" spans="1:6" x14ac:dyDescent="0.25">
      <c r="A8221" s="508"/>
      <c r="B8221" s="508"/>
      <c r="C8221" s="508"/>
      <c r="D8221" s="444" t="s">
        <v>6778</v>
      </c>
      <c r="E8221" s="508"/>
      <c r="F8221" s="508"/>
    </row>
    <row r="8222" spans="1:6" x14ac:dyDescent="0.25">
      <c r="A8222" s="508"/>
      <c r="B8222" s="508"/>
      <c r="C8222" s="508"/>
      <c r="D8222" s="444" t="s">
        <v>6778</v>
      </c>
      <c r="E8222" s="508"/>
      <c r="F8222" s="508"/>
    </row>
    <row r="8223" spans="1:6" x14ac:dyDescent="0.25">
      <c r="A8223" s="508"/>
      <c r="B8223" s="508"/>
      <c r="C8223" s="508"/>
      <c r="D8223" s="444" t="s">
        <v>6778</v>
      </c>
      <c r="E8223" s="508"/>
      <c r="F8223" s="508"/>
    </row>
    <row r="8224" spans="1:6" x14ac:dyDescent="0.25">
      <c r="A8224" s="508"/>
      <c r="B8224" s="508"/>
      <c r="C8224" s="508"/>
      <c r="D8224" s="444" t="s">
        <v>6778</v>
      </c>
      <c r="E8224" s="508"/>
      <c r="F8224" s="508"/>
    </row>
    <row r="8225" spans="1:6" x14ac:dyDescent="0.25">
      <c r="A8225" s="508"/>
      <c r="B8225" s="508"/>
      <c r="C8225" s="508"/>
      <c r="D8225" s="444" t="s">
        <v>6778</v>
      </c>
      <c r="E8225" s="508"/>
      <c r="F8225" s="508"/>
    </row>
    <row r="8226" spans="1:6" x14ac:dyDescent="0.25">
      <c r="A8226" s="508"/>
      <c r="B8226" s="508"/>
      <c r="C8226" s="508"/>
      <c r="D8226" s="444" t="s">
        <v>6778</v>
      </c>
      <c r="E8226" s="508"/>
      <c r="F8226" s="508"/>
    </row>
    <row r="8227" spans="1:6" x14ac:dyDescent="0.25">
      <c r="A8227" s="508"/>
      <c r="B8227" s="508"/>
      <c r="C8227" s="508"/>
      <c r="D8227" s="444" t="s">
        <v>6778</v>
      </c>
      <c r="E8227" s="508"/>
      <c r="F8227" s="508"/>
    </row>
    <row r="8228" spans="1:6" x14ac:dyDescent="0.25">
      <c r="A8228" s="508"/>
      <c r="B8228" s="508"/>
      <c r="C8228" s="508"/>
      <c r="D8228" s="444" t="s">
        <v>6778</v>
      </c>
      <c r="E8228" s="508"/>
      <c r="F8228" s="508"/>
    </row>
    <row r="8229" spans="1:6" x14ac:dyDescent="0.25">
      <c r="A8229" s="508"/>
      <c r="B8229" s="508"/>
      <c r="C8229" s="508"/>
      <c r="D8229" s="444" t="s">
        <v>6778</v>
      </c>
      <c r="E8229" s="508"/>
      <c r="F8229" s="508"/>
    </row>
    <row r="8230" spans="1:6" x14ac:dyDescent="0.25">
      <c r="A8230" s="508"/>
      <c r="B8230" s="508"/>
      <c r="C8230" s="508"/>
      <c r="D8230" s="444" t="s">
        <v>6778</v>
      </c>
      <c r="E8230" s="508"/>
      <c r="F8230" s="508"/>
    </row>
    <row r="8231" spans="1:6" x14ac:dyDescent="0.25">
      <c r="A8231" s="508"/>
      <c r="B8231" s="508"/>
      <c r="C8231" s="508"/>
      <c r="D8231" s="444" t="s">
        <v>6778</v>
      </c>
      <c r="E8231" s="508"/>
      <c r="F8231" s="508"/>
    </row>
    <row r="8232" spans="1:6" x14ac:dyDescent="0.25">
      <c r="A8232" s="508"/>
      <c r="B8232" s="508"/>
      <c r="C8232" s="508"/>
      <c r="D8232" s="444" t="s">
        <v>6778</v>
      </c>
      <c r="E8232" s="508"/>
      <c r="F8232" s="508"/>
    </row>
    <row r="8233" spans="1:6" x14ac:dyDescent="0.25">
      <c r="A8233" s="508"/>
      <c r="B8233" s="508"/>
      <c r="C8233" s="508"/>
      <c r="D8233" s="444" t="s">
        <v>6778</v>
      </c>
      <c r="E8233" s="508"/>
      <c r="F8233" s="508"/>
    </row>
    <row r="8234" spans="1:6" x14ac:dyDescent="0.25">
      <c r="A8234" s="508"/>
      <c r="B8234" s="508"/>
      <c r="C8234" s="508"/>
      <c r="D8234" s="444" t="s">
        <v>6778</v>
      </c>
      <c r="E8234" s="508"/>
      <c r="F8234" s="508"/>
    </row>
    <row r="8235" spans="1:6" x14ac:dyDescent="0.25">
      <c r="A8235" s="508"/>
      <c r="B8235" s="508"/>
      <c r="C8235" s="508"/>
      <c r="D8235" s="444" t="s">
        <v>6778</v>
      </c>
      <c r="E8235" s="508"/>
      <c r="F8235" s="508"/>
    </row>
    <row r="8236" spans="1:6" x14ac:dyDescent="0.25">
      <c r="A8236" s="508"/>
      <c r="B8236" s="508"/>
      <c r="C8236" s="508"/>
      <c r="D8236" s="444" t="s">
        <v>6778</v>
      </c>
      <c r="E8236" s="508"/>
      <c r="F8236" s="508"/>
    </row>
    <row r="8237" spans="1:6" x14ac:dyDescent="0.25">
      <c r="A8237" s="508"/>
      <c r="B8237" s="508"/>
      <c r="C8237" s="508"/>
      <c r="D8237" s="444" t="s">
        <v>6778</v>
      </c>
      <c r="E8237" s="508"/>
      <c r="F8237" s="508"/>
    </row>
    <row r="8238" spans="1:6" x14ac:dyDescent="0.25">
      <c r="A8238" s="508"/>
      <c r="B8238" s="508"/>
      <c r="C8238" s="508"/>
      <c r="D8238" s="444" t="s">
        <v>6778</v>
      </c>
      <c r="E8238" s="508"/>
      <c r="F8238" s="508"/>
    </row>
    <row r="8239" spans="1:6" x14ac:dyDescent="0.25">
      <c r="A8239" s="508"/>
      <c r="B8239" s="508"/>
      <c r="C8239" s="508"/>
      <c r="D8239" s="444" t="s">
        <v>6778</v>
      </c>
      <c r="E8239" s="508"/>
      <c r="F8239" s="508"/>
    </row>
    <row r="8240" spans="1:6" x14ac:dyDescent="0.25">
      <c r="A8240" s="508"/>
      <c r="B8240" s="508"/>
      <c r="C8240" s="508"/>
      <c r="D8240" s="444" t="s">
        <v>6778</v>
      </c>
      <c r="E8240" s="508"/>
      <c r="F8240" s="508"/>
    </row>
    <row r="8241" spans="1:6" x14ac:dyDescent="0.25">
      <c r="A8241" s="508"/>
      <c r="B8241" s="508"/>
      <c r="C8241" s="508"/>
      <c r="D8241" s="444" t="s">
        <v>6778</v>
      </c>
      <c r="E8241" s="508"/>
      <c r="F8241" s="508"/>
    </row>
    <row r="8242" spans="1:6" x14ac:dyDescent="0.25">
      <c r="A8242" s="508"/>
      <c r="B8242" s="508"/>
      <c r="C8242" s="508"/>
      <c r="D8242" s="444" t="s">
        <v>6778</v>
      </c>
      <c r="E8242" s="508"/>
      <c r="F8242" s="508"/>
    </row>
    <row r="8243" spans="1:6" x14ac:dyDescent="0.25">
      <c r="A8243" s="508"/>
      <c r="B8243" s="508"/>
      <c r="C8243" s="508"/>
      <c r="D8243" s="444" t="s">
        <v>6778</v>
      </c>
      <c r="E8243" s="508"/>
      <c r="F8243" s="508"/>
    </row>
    <row r="8244" spans="1:6" x14ac:dyDescent="0.25">
      <c r="A8244" s="508"/>
      <c r="B8244" s="508"/>
      <c r="C8244" s="508"/>
      <c r="D8244" s="444" t="s">
        <v>6778</v>
      </c>
      <c r="E8244" s="508"/>
      <c r="F8244" s="508"/>
    </row>
    <row r="8245" spans="1:6" x14ac:dyDescent="0.25">
      <c r="A8245" s="508"/>
      <c r="B8245" s="508"/>
      <c r="C8245" s="508"/>
      <c r="D8245" s="444" t="s">
        <v>6778</v>
      </c>
      <c r="E8245" s="508"/>
      <c r="F8245" s="508"/>
    </row>
    <row r="8246" spans="1:6" x14ac:dyDescent="0.25">
      <c r="A8246" s="508"/>
      <c r="B8246" s="508"/>
      <c r="C8246" s="508"/>
      <c r="D8246" s="444" t="s">
        <v>6778</v>
      </c>
      <c r="E8246" s="508"/>
      <c r="F8246" s="508"/>
    </row>
    <row r="8247" spans="1:6" x14ac:dyDescent="0.25">
      <c r="A8247" s="508"/>
      <c r="B8247" s="508"/>
      <c r="C8247" s="508"/>
      <c r="D8247" s="444" t="s">
        <v>6778</v>
      </c>
      <c r="E8247" s="508"/>
      <c r="F8247" s="508"/>
    </row>
    <row r="8248" spans="1:6" x14ac:dyDescent="0.25">
      <c r="A8248" s="508"/>
      <c r="B8248" s="508"/>
      <c r="C8248" s="508"/>
      <c r="D8248" s="444" t="s">
        <v>6778</v>
      </c>
      <c r="E8248" s="508"/>
      <c r="F8248" s="508"/>
    </row>
    <row r="8249" spans="1:6" x14ac:dyDescent="0.25">
      <c r="A8249" s="508"/>
      <c r="B8249" s="508"/>
      <c r="C8249" s="508"/>
      <c r="D8249" s="444" t="s">
        <v>6778</v>
      </c>
      <c r="E8249" s="508"/>
      <c r="F8249" s="508"/>
    </row>
    <row r="8250" spans="1:6" x14ac:dyDescent="0.25">
      <c r="A8250" s="508"/>
      <c r="B8250" s="508"/>
      <c r="C8250" s="508"/>
      <c r="D8250" s="444" t="s">
        <v>6778</v>
      </c>
      <c r="E8250" s="508"/>
      <c r="F8250" s="508"/>
    </row>
    <row r="8251" spans="1:6" x14ac:dyDescent="0.25">
      <c r="A8251" s="508"/>
      <c r="B8251" s="508"/>
      <c r="C8251" s="508"/>
      <c r="D8251" s="444" t="s">
        <v>6778</v>
      </c>
      <c r="E8251" s="508"/>
      <c r="F8251" s="508"/>
    </row>
    <row r="8252" spans="1:6" x14ac:dyDescent="0.25">
      <c r="A8252" s="508"/>
      <c r="B8252" s="508"/>
      <c r="C8252" s="508"/>
      <c r="D8252" s="444" t="s">
        <v>6778</v>
      </c>
      <c r="E8252" s="508"/>
      <c r="F8252" s="508"/>
    </row>
    <row r="8253" spans="1:6" x14ac:dyDescent="0.25">
      <c r="A8253" s="508"/>
      <c r="B8253" s="508"/>
      <c r="C8253" s="508"/>
      <c r="D8253" s="444" t="s">
        <v>6778</v>
      </c>
      <c r="E8253" s="508"/>
      <c r="F8253" s="508"/>
    </row>
    <row r="8254" spans="1:6" x14ac:dyDescent="0.25">
      <c r="A8254" s="508"/>
      <c r="B8254" s="508"/>
      <c r="C8254" s="508"/>
      <c r="D8254" s="444" t="s">
        <v>6778</v>
      </c>
      <c r="E8254" s="508"/>
      <c r="F8254" s="508"/>
    </row>
    <row r="8255" spans="1:6" x14ac:dyDescent="0.25">
      <c r="A8255" s="508"/>
      <c r="B8255" s="508"/>
      <c r="C8255" s="508"/>
      <c r="D8255" s="444" t="s">
        <v>6778</v>
      </c>
      <c r="E8255" s="508"/>
      <c r="F8255" s="508"/>
    </row>
    <row r="8256" spans="1:6" x14ac:dyDescent="0.25">
      <c r="A8256" s="508"/>
      <c r="B8256" s="508"/>
      <c r="C8256" s="508"/>
      <c r="D8256" s="444" t="s">
        <v>6778</v>
      </c>
      <c r="E8256" s="508"/>
      <c r="F8256" s="508"/>
    </row>
    <row r="8257" spans="1:6" x14ac:dyDescent="0.25">
      <c r="A8257" s="508"/>
      <c r="B8257" s="508"/>
      <c r="C8257" s="508"/>
      <c r="D8257" s="444" t="s">
        <v>6778</v>
      </c>
      <c r="E8257" s="508"/>
      <c r="F8257" s="508"/>
    </row>
    <row r="8258" spans="1:6" x14ac:dyDescent="0.25">
      <c r="A8258" s="508"/>
      <c r="B8258" s="508"/>
      <c r="C8258" s="508"/>
      <c r="D8258" s="444" t="s">
        <v>6778</v>
      </c>
      <c r="E8258" s="508"/>
      <c r="F8258" s="508"/>
    </row>
    <row r="8259" spans="1:6" x14ac:dyDescent="0.25">
      <c r="A8259" s="508"/>
      <c r="B8259" s="508"/>
      <c r="C8259" s="508"/>
      <c r="D8259" s="444" t="s">
        <v>6778</v>
      </c>
      <c r="E8259" s="508"/>
      <c r="F8259" s="508"/>
    </row>
    <row r="8260" spans="1:6" x14ac:dyDescent="0.25">
      <c r="A8260" s="508"/>
      <c r="B8260" s="508"/>
      <c r="C8260" s="508"/>
      <c r="D8260" s="444" t="s">
        <v>6778</v>
      </c>
      <c r="E8260" s="508"/>
      <c r="F8260" s="508"/>
    </row>
    <row r="8261" spans="1:6" x14ac:dyDescent="0.25">
      <c r="A8261" s="508"/>
      <c r="B8261" s="508"/>
      <c r="C8261" s="508"/>
      <c r="D8261" s="444" t="s">
        <v>6778</v>
      </c>
      <c r="E8261" s="508"/>
      <c r="F8261" s="508"/>
    </row>
    <row r="8262" spans="1:6" x14ac:dyDescent="0.25">
      <c r="A8262" s="508"/>
      <c r="B8262" s="508"/>
      <c r="C8262" s="508"/>
      <c r="D8262" s="444" t="s">
        <v>6778</v>
      </c>
      <c r="E8262" s="508"/>
      <c r="F8262" s="508"/>
    </row>
    <row r="8263" spans="1:6" x14ac:dyDescent="0.25">
      <c r="A8263" s="508"/>
      <c r="B8263" s="508"/>
      <c r="C8263" s="508"/>
      <c r="D8263" s="444" t="s">
        <v>6778</v>
      </c>
      <c r="E8263" s="508"/>
      <c r="F8263" s="508"/>
    </row>
    <row r="8264" spans="1:6" x14ac:dyDescent="0.25">
      <c r="A8264" s="508"/>
      <c r="B8264" s="508"/>
      <c r="C8264" s="508"/>
      <c r="D8264" s="444" t="s">
        <v>6778</v>
      </c>
      <c r="E8264" s="508"/>
      <c r="F8264" s="508"/>
    </row>
    <row r="8265" spans="1:6" x14ac:dyDescent="0.25">
      <c r="A8265" s="508"/>
      <c r="B8265" s="508"/>
      <c r="C8265" s="508"/>
      <c r="D8265" s="444" t="s">
        <v>6778</v>
      </c>
      <c r="E8265" s="508"/>
      <c r="F8265" s="508"/>
    </row>
    <row r="8266" spans="1:6" x14ac:dyDescent="0.25">
      <c r="A8266" s="508"/>
      <c r="B8266" s="508"/>
      <c r="C8266" s="508"/>
      <c r="D8266" s="444" t="s">
        <v>6778</v>
      </c>
      <c r="E8266" s="508"/>
      <c r="F8266" s="508"/>
    </row>
    <row r="8267" spans="1:6" x14ac:dyDescent="0.25">
      <c r="A8267" s="508"/>
      <c r="B8267" s="508"/>
      <c r="C8267" s="508"/>
      <c r="D8267" s="444" t="s">
        <v>6778</v>
      </c>
      <c r="E8267" s="508"/>
      <c r="F8267" s="508"/>
    </row>
    <row r="8268" spans="1:6" x14ac:dyDescent="0.25">
      <c r="A8268" s="508"/>
      <c r="B8268" s="508"/>
      <c r="C8268" s="508"/>
      <c r="D8268" s="444" t="s">
        <v>6778</v>
      </c>
      <c r="E8268" s="508"/>
      <c r="F8268" s="508"/>
    </row>
    <row r="8269" spans="1:6" x14ac:dyDescent="0.25">
      <c r="A8269" s="508"/>
      <c r="B8269" s="508"/>
      <c r="C8269" s="508"/>
      <c r="D8269" s="444" t="s">
        <v>6778</v>
      </c>
      <c r="E8269" s="508"/>
      <c r="F8269" s="508"/>
    </row>
    <row r="8270" spans="1:6" x14ac:dyDescent="0.25">
      <c r="A8270" s="508"/>
      <c r="B8270" s="508"/>
      <c r="C8270" s="508"/>
      <c r="D8270" s="444" t="s">
        <v>6778</v>
      </c>
      <c r="E8270" s="508"/>
      <c r="F8270" s="508"/>
    </row>
    <row r="8271" spans="1:6" x14ac:dyDescent="0.25">
      <c r="A8271" s="508"/>
      <c r="B8271" s="508"/>
      <c r="C8271" s="508"/>
      <c r="D8271" s="444" t="s">
        <v>6778</v>
      </c>
      <c r="E8271" s="508"/>
      <c r="F8271" s="508"/>
    </row>
    <row r="8272" spans="1:6" x14ac:dyDescent="0.25">
      <c r="A8272" s="508"/>
      <c r="B8272" s="508"/>
      <c r="C8272" s="508"/>
      <c r="D8272" s="444" t="s">
        <v>6778</v>
      </c>
      <c r="E8272" s="508"/>
      <c r="F8272" s="508"/>
    </row>
    <row r="8273" spans="1:6" x14ac:dyDescent="0.25">
      <c r="A8273" s="508"/>
      <c r="B8273" s="508"/>
      <c r="C8273" s="508"/>
      <c r="D8273" s="444" t="s">
        <v>6778</v>
      </c>
      <c r="E8273" s="508"/>
      <c r="F8273" s="508"/>
    </row>
    <row r="8274" spans="1:6" x14ac:dyDescent="0.25">
      <c r="A8274" s="508"/>
      <c r="B8274" s="508"/>
      <c r="C8274" s="508"/>
      <c r="D8274" s="444" t="s">
        <v>6778</v>
      </c>
      <c r="E8274" s="508"/>
      <c r="F8274" s="508"/>
    </row>
    <row r="8275" spans="1:6" x14ac:dyDescent="0.25">
      <c r="A8275" s="508"/>
      <c r="B8275" s="508"/>
      <c r="C8275" s="508"/>
      <c r="D8275" s="444" t="s">
        <v>6778</v>
      </c>
      <c r="E8275" s="508"/>
      <c r="F8275" s="508"/>
    </row>
    <row r="8276" spans="1:6" x14ac:dyDescent="0.25">
      <c r="A8276" s="508"/>
      <c r="B8276" s="508"/>
      <c r="C8276" s="508"/>
      <c r="D8276" s="444" t="s">
        <v>6778</v>
      </c>
      <c r="E8276" s="508"/>
      <c r="F8276" s="508"/>
    </row>
    <row r="8277" spans="1:6" x14ac:dyDescent="0.25">
      <c r="A8277" s="508"/>
      <c r="B8277" s="508"/>
      <c r="C8277" s="508"/>
      <c r="D8277" s="444" t="s">
        <v>6778</v>
      </c>
      <c r="E8277" s="508"/>
      <c r="F8277" s="508"/>
    </row>
    <row r="8278" spans="1:6" x14ac:dyDescent="0.25">
      <c r="A8278" s="508"/>
      <c r="B8278" s="508"/>
      <c r="C8278" s="508"/>
      <c r="D8278" s="444" t="s">
        <v>6778</v>
      </c>
      <c r="E8278" s="508"/>
      <c r="F8278" s="508"/>
    </row>
    <row r="8279" spans="1:6" x14ac:dyDescent="0.25">
      <c r="A8279" s="508"/>
      <c r="B8279" s="508"/>
      <c r="C8279" s="508"/>
      <c r="D8279" s="444" t="s">
        <v>6778</v>
      </c>
      <c r="E8279" s="508"/>
      <c r="F8279" s="508"/>
    </row>
    <row r="8280" spans="1:6" x14ac:dyDescent="0.25">
      <c r="A8280" s="508"/>
      <c r="B8280" s="508"/>
      <c r="C8280" s="508"/>
      <c r="D8280" s="444" t="s">
        <v>6778</v>
      </c>
      <c r="E8280" s="508"/>
      <c r="F8280" s="508"/>
    </row>
    <row r="8281" spans="1:6" x14ac:dyDescent="0.25">
      <c r="A8281" s="508"/>
      <c r="B8281" s="508"/>
      <c r="C8281" s="508"/>
      <c r="D8281" s="444" t="s">
        <v>6778</v>
      </c>
      <c r="E8281" s="508"/>
      <c r="F8281" s="508"/>
    </row>
    <row r="8282" spans="1:6" x14ac:dyDescent="0.25">
      <c r="A8282" s="508"/>
      <c r="B8282" s="508"/>
      <c r="C8282" s="508"/>
      <c r="D8282" s="444" t="s">
        <v>6778</v>
      </c>
      <c r="E8282" s="508"/>
      <c r="F8282" s="508"/>
    </row>
    <row r="8283" spans="1:6" x14ac:dyDescent="0.25">
      <c r="A8283" s="508"/>
      <c r="B8283" s="508"/>
      <c r="C8283" s="508"/>
      <c r="D8283" s="444" t="s">
        <v>6778</v>
      </c>
      <c r="E8283" s="508"/>
      <c r="F8283" s="508"/>
    </row>
    <row r="8284" spans="1:6" x14ac:dyDescent="0.25">
      <c r="A8284" s="508"/>
      <c r="B8284" s="508"/>
      <c r="C8284" s="508"/>
      <c r="D8284" s="444" t="s">
        <v>6778</v>
      </c>
      <c r="E8284" s="508"/>
      <c r="F8284" s="508"/>
    </row>
    <row r="8285" spans="1:6" x14ac:dyDescent="0.25">
      <c r="A8285" s="508"/>
      <c r="B8285" s="508"/>
      <c r="C8285" s="508"/>
      <c r="D8285" s="444" t="s">
        <v>6778</v>
      </c>
      <c r="E8285" s="508"/>
      <c r="F8285" s="508"/>
    </row>
    <row r="8286" spans="1:6" x14ac:dyDescent="0.25">
      <c r="A8286" s="508"/>
      <c r="B8286" s="508"/>
      <c r="C8286" s="508"/>
      <c r="D8286" s="444" t="s">
        <v>6778</v>
      </c>
      <c r="E8286" s="508"/>
      <c r="F8286" s="508"/>
    </row>
    <row r="8287" spans="1:6" x14ac:dyDescent="0.25">
      <c r="A8287" s="508"/>
      <c r="B8287" s="508"/>
      <c r="C8287" s="508"/>
      <c r="D8287" s="444" t="s">
        <v>6778</v>
      </c>
      <c r="E8287" s="508"/>
      <c r="F8287" s="508"/>
    </row>
    <row r="8288" spans="1:6" x14ac:dyDescent="0.25">
      <c r="A8288" s="508"/>
      <c r="B8288" s="508"/>
      <c r="C8288" s="508"/>
      <c r="D8288" s="444" t="s">
        <v>6778</v>
      </c>
      <c r="E8288" s="508"/>
      <c r="F8288" s="508"/>
    </row>
    <row r="8289" spans="1:6" x14ac:dyDescent="0.25">
      <c r="A8289" s="508"/>
      <c r="B8289" s="508"/>
      <c r="C8289" s="508"/>
      <c r="D8289" s="444" t="s">
        <v>6778</v>
      </c>
      <c r="E8289" s="508"/>
      <c r="F8289" s="508"/>
    </row>
    <row r="8290" spans="1:6" x14ac:dyDescent="0.25">
      <c r="A8290" s="508"/>
      <c r="B8290" s="508"/>
      <c r="C8290" s="508"/>
      <c r="D8290" s="444" t="s">
        <v>6778</v>
      </c>
      <c r="E8290" s="508"/>
      <c r="F8290" s="508"/>
    </row>
    <row r="8291" spans="1:6" x14ac:dyDescent="0.25">
      <c r="A8291" s="508"/>
      <c r="B8291" s="508"/>
      <c r="C8291" s="508"/>
      <c r="D8291" s="444" t="s">
        <v>6778</v>
      </c>
      <c r="E8291" s="508"/>
      <c r="F8291" s="508"/>
    </row>
    <row r="8292" spans="1:6" x14ac:dyDescent="0.25">
      <c r="A8292" s="508"/>
      <c r="B8292" s="508"/>
      <c r="C8292" s="508"/>
      <c r="D8292" s="444" t="s">
        <v>6778</v>
      </c>
      <c r="E8292" s="508"/>
      <c r="F8292" s="508"/>
    </row>
    <row r="8293" spans="1:6" x14ac:dyDescent="0.25">
      <c r="A8293" s="508"/>
      <c r="B8293" s="508"/>
      <c r="C8293" s="508"/>
      <c r="D8293" s="444" t="s">
        <v>6778</v>
      </c>
      <c r="E8293" s="508"/>
      <c r="F8293" s="508"/>
    </row>
    <row r="8294" spans="1:6" x14ac:dyDescent="0.25">
      <c r="A8294" s="508"/>
      <c r="B8294" s="508"/>
      <c r="C8294" s="508"/>
      <c r="D8294" s="444" t="s">
        <v>6778</v>
      </c>
      <c r="E8294" s="508"/>
      <c r="F8294" s="508"/>
    </row>
    <row r="8295" spans="1:6" x14ac:dyDescent="0.25">
      <c r="A8295" s="508"/>
      <c r="B8295" s="508"/>
      <c r="C8295" s="508"/>
      <c r="D8295" s="444" t="s">
        <v>6778</v>
      </c>
      <c r="E8295" s="508"/>
      <c r="F8295" s="508"/>
    </row>
    <row r="8296" spans="1:6" x14ac:dyDescent="0.25">
      <c r="A8296" s="508"/>
      <c r="B8296" s="508"/>
      <c r="C8296" s="508"/>
      <c r="D8296" s="444" t="s">
        <v>6778</v>
      </c>
      <c r="E8296" s="508"/>
      <c r="F8296" s="508"/>
    </row>
    <row r="8297" spans="1:6" x14ac:dyDescent="0.25">
      <c r="A8297" s="508"/>
      <c r="B8297" s="508"/>
      <c r="C8297" s="508"/>
      <c r="D8297" s="444" t="s">
        <v>6778</v>
      </c>
      <c r="E8297" s="508"/>
      <c r="F8297" s="508"/>
    </row>
    <row r="8298" spans="1:6" x14ac:dyDescent="0.25">
      <c r="A8298" s="508"/>
      <c r="B8298" s="508"/>
      <c r="C8298" s="508"/>
      <c r="D8298" s="444" t="s">
        <v>6778</v>
      </c>
      <c r="E8298" s="508"/>
      <c r="F8298" s="508"/>
    </row>
    <row r="8299" spans="1:6" x14ac:dyDescent="0.25">
      <c r="A8299" s="508"/>
      <c r="B8299" s="508"/>
      <c r="C8299" s="508"/>
      <c r="D8299" s="444" t="s">
        <v>6778</v>
      </c>
      <c r="E8299" s="508"/>
      <c r="F8299" s="508"/>
    </row>
    <row r="8300" spans="1:6" x14ac:dyDescent="0.25">
      <c r="A8300" s="508"/>
      <c r="B8300" s="508"/>
      <c r="C8300" s="508"/>
      <c r="D8300" s="444" t="s">
        <v>6778</v>
      </c>
      <c r="E8300" s="508"/>
      <c r="F8300" s="508"/>
    </row>
    <row r="8301" spans="1:6" x14ac:dyDescent="0.25">
      <c r="A8301" s="508"/>
      <c r="B8301" s="508"/>
      <c r="C8301" s="508"/>
      <c r="D8301" s="444" t="s">
        <v>6778</v>
      </c>
      <c r="E8301" s="508"/>
      <c r="F8301" s="508"/>
    </row>
    <row r="8302" spans="1:6" x14ac:dyDescent="0.25">
      <c r="A8302" s="508"/>
      <c r="B8302" s="508"/>
      <c r="C8302" s="508"/>
      <c r="D8302" s="444" t="s">
        <v>6778</v>
      </c>
      <c r="E8302" s="508"/>
      <c r="F8302" s="508"/>
    </row>
    <row r="8303" spans="1:6" x14ac:dyDescent="0.25">
      <c r="A8303" s="508"/>
      <c r="B8303" s="508"/>
      <c r="C8303" s="508"/>
      <c r="D8303" s="444" t="s">
        <v>6778</v>
      </c>
      <c r="E8303" s="508"/>
      <c r="F8303" s="508"/>
    </row>
    <row r="8304" spans="1:6" x14ac:dyDescent="0.25">
      <c r="A8304" s="508"/>
      <c r="B8304" s="508"/>
      <c r="C8304" s="508"/>
      <c r="D8304" s="444" t="s">
        <v>6778</v>
      </c>
      <c r="E8304" s="508"/>
      <c r="F8304" s="508"/>
    </row>
    <row r="8305" spans="1:6" x14ac:dyDescent="0.25">
      <c r="A8305" s="508"/>
      <c r="B8305" s="508"/>
      <c r="C8305" s="508"/>
      <c r="D8305" s="444" t="s">
        <v>6778</v>
      </c>
      <c r="E8305" s="508"/>
      <c r="F8305" s="508"/>
    </row>
    <row r="8306" spans="1:6" x14ac:dyDescent="0.25">
      <c r="A8306" s="508"/>
      <c r="B8306" s="508"/>
      <c r="C8306" s="508"/>
      <c r="D8306" s="444" t="s">
        <v>6778</v>
      </c>
      <c r="E8306" s="508"/>
      <c r="F8306" s="508"/>
    </row>
    <row r="8307" spans="1:6" x14ac:dyDescent="0.25">
      <c r="A8307" s="508"/>
      <c r="B8307" s="508"/>
      <c r="C8307" s="508"/>
      <c r="D8307" s="444" t="s">
        <v>6778</v>
      </c>
      <c r="E8307" s="508"/>
      <c r="F8307" s="508"/>
    </row>
    <row r="8308" spans="1:6" x14ac:dyDescent="0.25">
      <c r="A8308" s="508"/>
      <c r="B8308" s="508"/>
      <c r="C8308" s="508"/>
      <c r="D8308" s="444" t="s">
        <v>6778</v>
      </c>
      <c r="E8308" s="508"/>
      <c r="F8308" s="508"/>
    </row>
    <row r="8309" spans="1:6" x14ac:dyDescent="0.25">
      <c r="A8309" s="508"/>
      <c r="B8309" s="508"/>
      <c r="C8309" s="508"/>
      <c r="D8309" s="444" t="s">
        <v>6778</v>
      </c>
      <c r="E8309" s="508"/>
      <c r="F8309" s="508"/>
    </row>
    <row r="8310" spans="1:6" x14ac:dyDescent="0.25">
      <c r="A8310" s="508"/>
      <c r="B8310" s="508"/>
      <c r="C8310" s="508"/>
      <c r="D8310" s="444" t="s">
        <v>6778</v>
      </c>
      <c r="E8310" s="508"/>
      <c r="F8310" s="508"/>
    </row>
    <row r="8311" spans="1:6" x14ac:dyDescent="0.25">
      <c r="A8311" s="508"/>
      <c r="B8311" s="508"/>
      <c r="C8311" s="508"/>
      <c r="D8311" s="444" t="s">
        <v>6778</v>
      </c>
      <c r="E8311" s="508"/>
      <c r="F8311" s="508"/>
    </row>
    <row r="8312" spans="1:6" x14ac:dyDescent="0.25">
      <c r="A8312" s="508"/>
      <c r="B8312" s="508"/>
      <c r="C8312" s="508"/>
      <c r="D8312" s="444" t="s">
        <v>6778</v>
      </c>
      <c r="E8312" s="508"/>
      <c r="F8312" s="508"/>
    </row>
    <row r="8313" spans="1:6" x14ac:dyDescent="0.25">
      <c r="A8313" s="508"/>
      <c r="B8313" s="508"/>
      <c r="C8313" s="508"/>
      <c r="D8313" s="444" t="s">
        <v>6778</v>
      </c>
      <c r="E8313" s="508"/>
      <c r="F8313" s="508"/>
    </row>
    <row r="8314" spans="1:6" x14ac:dyDescent="0.25">
      <c r="A8314" s="508"/>
      <c r="B8314" s="508"/>
      <c r="C8314" s="508"/>
      <c r="D8314" s="444" t="s">
        <v>6778</v>
      </c>
      <c r="E8314" s="508"/>
      <c r="F8314" s="508"/>
    </row>
    <row r="8315" spans="1:6" x14ac:dyDescent="0.25">
      <c r="A8315" s="508"/>
      <c r="B8315" s="508"/>
      <c r="C8315" s="508"/>
      <c r="D8315" s="444" t="s">
        <v>6778</v>
      </c>
      <c r="E8315" s="508"/>
      <c r="F8315" s="508"/>
    </row>
    <row r="8316" spans="1:6" x14ac:dyDescent="0.25">
      <c r="A8316" s="508"/>
      <c r="B8316" s="508"/>
      <c r="C8316" s="508"/>
      <c r="D8316" s="444" t="s">
        <v>6778</v>
      </c>
      <c r="E8316" s="508"/>
      <c r="F8316" s="508"/>
    </row>
    <row r="8317" spans="1:6" x14ac:dyDescent="0.25">
      <c r="A8317" s="508"/>
      <c r="B8317" s="508"/>
      <c r="C8317" s="508"/>
      <c r="D8317" s="444" t="s">
        <v>6778</v>
      </c>
      <c r="E8317" s="508"/>
      <c r="F8317" s="508"/>
    </row>
    <row r="8318" spans="1:6" x14ac:dyDescent="0.25">
      <c r="A8318" s="508"/>
      <c r="B8318" s="508"/>
      <c r="C8318" s="508"/>
      <c r="D8318" s="444" t="s">
        <v>6778</v>
      </c>
      <c r="E8318" s="508"/>
      <c r="F8318" s="508"/>
    </row>
    <row r="8319" spans="1:6" x14ac:dyDescent="0.25">
      <c r="A8319" s="508"/>
      <c r="B8319" s="508"/>
      <c r="C8319" s="508"/>
      <c r="D8319" s="444" t="s">
        <v>6778</v>
      </c>
      <c r="E8319" s="508"/>
      <c r="F8319" s="508"/>
    </row>
    <row r="8320" spans="1:6" x14ac:dyDescent="0.25">
      <c r="A8320" s="508"/>
      <c r="B8320" s="508"/>
      <c r="C8320" s="508"/>
      <c r="D8320" s="444" t="s">
        <v>6778</v>
      </c>
      <c r="E8320" s="508"/>
      <c r="F8320" s="508"/>
    </row>
    <row r="8321" spans="1:6" x14ac:dyDescent="0.25">
      <c r="A8321" s="508"/>
      <c r="B8321" s="508"/>
      <c r="C8321" s="508"/>
      <c r="D8321" s="444" t="s">
        <v>6778</v>
      </c>
      <c r="E8321" s="508"/>
      <c r="F8321" s="508"/>
    </row>
    <row r="8322" spans="1:6" x14ac:dyDescent="0.25">
      <c r="A8322" s="508"/>
      <c r="B8322" s="508"/>
      <c r="C8322" s="508"/>
      <c r="D8322" s="444" t="s">
        <v>6778</v>
      </c>
      <c r="E8322" s="508"/>
      <c r="F8322" s="508"/>
    </row>
    <row r="8323" spans="1:6" x14ac:dyDescent="0.25">
      <c r="A8323" s="508"/>
      <c r="B8323" s="508"/>
      <c r="C8323" s="508"/>
      <c r="D8323" s="444" t="s">
        <v>6778</v>
      </c>
      <c r="E8323" s="508"/>
      <c r="F8323" s="508"/>
    </row>
    <row r="8324" spans="1:6" x14ac:dyDescent="0.25">
      <c r="A8324" s="508"/>
      <c r="B8324" s="508"/>
      <c r="C8324" s="508"/>
      <c r="D8324" s="444" t="s">
        <v>6778</v>
      </c>
      <c r="E8324" s="508"/>
      <c r="F8324" s="508"/>
    </row>
    <row r="8325" spans="1:6" x14ac:dyDescent="0.25">
      <c r="A8325" s="508"/>
      <c r="B8325" s="508"/>
      <c r="C8325" s="508"/>
      <c r="D8325" s="444" t="s">
        <v>6778</v>
      </c>
      <c r="E8325" s="508"/>
      <c r="F8325" s="508"/>
    </row>
    <row r="8326" spans="1:6" x14ac:dyDescent="0.25">
      <c r="A8326" s="508"/>
      <c r="B8326" s="508"/>
      <c r="C8326" s="508"/>
      <c r="D8326" s="444" t="s">
        <v>6778</v>
      </c>
      <c r="E8326" s="508"/>
      <c r="F8326" s="508"/>
    </row>
    <row r="8327" spans="1:6" x14ac:dyDescent="0.25">
      <c r="A8327" s="508"/>
      <c r="B8327" s="508"/>
      <c r="C8327" s="508"/>
      <c r="D8327" s="444" t="s">
        <v>6778</v>
      </c>
      <c r="E8327" s="508"/>
      <c r="F8327" s="508"/>
    </row>
    <row r="8328" spans="1:6" x14ac:dyDescent="0.25">
      <c r="A8328" s="508"/>
      <c r="B8328" s="508"/>
      <c r="C8328" s="508"/>
      <c r="D8328" s="444" t="s">
        <v>6778</v>
      </c>
      <c r="E8328" s="508"/>
      <c r="F8328" s="508"/>
    </row>
    <row r="8329" spans="1:6" x14ac:dyDescent="0.25">
      <c r="A8329" s="508"/>
      <c r="B8329" s="508"/>
      <c r="C8329" s="508"/>
      <c r="D8329" s="444" t="s">
        <v>6778</v>
      </c>
      <c r="E8329" s="508"/>
      <c r="F8329" s="508"/>
    </row>
    <row r="8330" spans="1:6" x14ac:dyDescent="0.25">
      <c r="A8330" s="508"/>
      <c r="B8330" s="508"/>
      <c r="C8330" s="508"/>
      <c r="D8330" s="444" t="s">
        <v>6778</v>
      </c>
      <c r="E8330" s="508"/>
      <c r="F8330" s="508"/>
    </row>
    <row r="8331" spans="1:6" x14ac:dyDescent="0.25">
      <c r="A8331" s="508"/>
      <c r="B8331" s="508"/>
      <c r="C8331" s="508"/>
      <c r="D8331" s="444" t="s">
        <v>6778</v>
      </c>
      <c r="E8331" s="508"/>
      <c r="F8331" s="508"/>
    </row>
    <row r="8332" spans="1:6" x14ac:dyDescent="0.25">
      <c r="A8332" s="508"/>
      <c r="B8332" s="508"/>
      <c r="C8332" s="508"/>
      <c r="D8332" s="444" t="s">
        <v>6778</v>
      </c>
      <c r="E8332" s="508"/>
      <c r="F8332" s="508"/>
    </row>
    <row r="8333" spans="1:6" x14ac:dyDescent="0.25">
      <c r="A8333" s="508"/>
      <c r="B8333" s="508"/>
      <c r="C8333" s="508"/>
      <c r="D8333" s="444" t="s">
        <v>6778</v>
      </c>
      <c r="E8333" s="508"/>
      <c r="F8333" s="508"/>
    </row>
    <row r="8334" spans="1:6" x14ac:dyDescent="0.25">
      <c r="A8334" s="508"/>
      <c r="B8334" s="508"/>
      <c r="C8334" s="508"/>
      <c r="D8334" s="444" t="s">
        <v>6778</v>
      </c>
      <c r="E8334" s="508"/>
      <c r="F8334" s="508"/>
    </row>
    <row r="8335" spans="1:6" x14ac:dyDescent="0.25">
      <c r="A8335" s="508"/>
      <c r="B8335" s="508"/>
      <c r="C8335" s="508"/>
      <c r="D8335" s="444" t="s">
        <v>6778</v>
      </c>
      <c r="E8335" s="508"/>
      <c r="F8335" s="508"/>
    </row>
    <row r="8336" spans="1:6" x14ac:dyDescent="0.25">
      <c r="A8336" s="508"/>
      <c r="B8336" s="508"/>
      <c r="C8336" s="508"/>
      <c r="D8336" s="444" t="s">
        <v>6778</v>
      </c>
      <c r="E8336" s="508"/>
      <c r="F8336" s="508"/>
    </row>
    <row r="8337" spans="1:6" x14ac:dyDescent="0.25">
      <c r="A8337" s="508"/>
      <c r="B8337" s="508"/>
      <c r="C8337" s="508"/>
      <c r="D8337" s="444" t="s">
        <v>6778</v>
      </c>
      <c r="E8337" s="508"/>
      <c r="F8337" s="508"/>
    </row>
    <row r="8338" spans="1:6" x14ac:dyDescent="0.25">
      <c r="A8338" s="508"/>
      <c r="B8338" s="508"/>
      <c r="C8338" s="508"/>
      <c r="D8338" s="444" t="s">
        <v>6778</v>
      </c>
      <c r="E8338" s="508"/>
      <c r="F8338" s="508"/>
    </row>
    <row r="8339" spans="1:6" x14ac:dyDescent="0.25">
      <c r="A8339" s="508"/>
      <c r="B8339" s="508"/>
      <c r="C8339" s="508"/>
      <c r="D8339" s="444" t="s">
        <v>6778</v>
      </c>
      <c r="E8339" s="508"/>
      <c r="F8339" s="508"/>
    </row>
    <row r="8340" spans="1:6" x14ac:dyDescent="0.25">
      <c r="A8340" s="508"/>
      <c r="B8340" s="508"/>
      <c r="C8340" s="508"/>
      <c r="D8340" s="444" t="s">
        <v>6778</v>
      </c>
      <c r="E8340" s="508"/>
      <c r="F8340" s="508"/>
    </row>
    <row r="8341" spans="1:6" x14ac:dyDescent="0.25">
      <c r="A8341" s="508"/>
      <c r="B8341" s="508"/>
      <c r="C8341" s="508"/>
      <c r="D8341" s="444" t="s">
        <v>6778</v>
      </c>
      <c r="E8341" s="508"/>
      <c r="F8341" s="508"/>
    </row>
    <row r="8342" spans="1:6" x14ac:dyDescent="0.25">
      <c r="A8342" s="508"/>
      <c r="B8342" s="508"/>
      <c r="C8342" s="508"/>
      <c r="D8342" s="444" t="s">
        <v>6778</v>
      </c>
      <c r="E8342" s="508"/>
      <c r="F8342" s="508"/>
    </row>
    <row r="8343" spans="1:6" x14ac:dyDescent="0.25">
      <c r="A8343" s="508"/>
      <c r="B8343" s="508"/>
      <c r="C8343" s="508"/>
      <c r="D8343" s="444" t="s">
        <v>6778</v>
      </c>
      <c r="E8343" s="508"/>
      <c r="F8343" s="508"/>
    </row>
    <row r="8344" spans="1:6" x14ac:dyDescent="0.25">
      <c r="A8344" s="508"/>
      <c r="B8344" s="508"/>
      <c r="C8344" s="508"/>
      <c r="D8344" s="444" t="s">
        <v>6778</v>
      </c>
      <c r="E8344" s="508"/>
      <c r="F8344" s="508"/>
    </row>
    <row r="8345" spans="1:6" x14ac:dyDescent="0.25">
      <c r="A8345" s="508"/>
      <c r="B8345" s="508"/>
      <c r="C8345" s="508"/>
      <c r="D8345" s="444" t="s">
        <v>6778</v>
      </c>
      <c r="E8345" s="508"/>
      <c r="F8345" s="508"/>
    </row>
    <row r="8346" spans="1:6" x14ac:dyDescent="0.25">
      <c r="A8346" s="508"/>
      <c r="B8346" s="508"/>
      <c r="C8346" s="508"/>
      <c r="D8346" s="444" t="s">
        <v>6778</v>
      </c>
      <c r="E8346" s="508"/>
      <c r="F8346" s="508"/>
    </row>
    <row r="8347" spans="1:6" x14ac:dyDescent="0.25">
      <c r="A8347" s="508"/>
      <c r="B8347" s="508"/>
      <c r="C8347" s="508"/>
      <c r="D8347" s="444" t="s">
        <v>6778</v>
      </c>
      <c r="E8347" s="508"/>
      <c r="F8347" s="508"/>
    </row>
    <row r="8348" spans="1:6" x14ac:dyDescent="0.25">
      <c r="A8348" s="508"/>
      <c r="B8348" s="508"/>
      <c r="C8348" s="508"/>
      <c r="D8348" s="444" t="s">
        <v>6778</v>
      </c>
      <c r="E8348" s="508"/>
      <c r="F8348" s="508"/>
    </row>
    <row r="8349" spans="1:6" x14ac:dyDescent="0.25">
      <c r="A8349" s="508"/>
      <c r="B8349" s="508"/>
      <c r="C8349" s="508"/>
      <c r="D8349" s="444" t="s">
        <v>6778</v>
      </c>
      <c r="E8349" s="508"/>
      <c r="F8349" s="508"/>
    </row>
    <row r="8350" spans="1:6" x14ac:dyDescent="0.25">
      <c r="A8350" s="508"/>
      <c r="B8350" s="508"/>
      <c r="C8350" s="508"/>
      <c r="D8350" s="444" t="s">
        <v>6778</v>
      </c>
      <c r="E8350" s="508"/>
      <c r="F8350" s="508"/>
    </row>
    <row r="8351" spans="1:6" x14ac:dyDescent="0.25">
      <c r="A8351" s="508"/>
      <c r="B8351" s="508"/>
      <c r="C8351" s="508"/>
      <c r="D8351" s="444" t="s">
        <v>6778</v>
      </c>
      <c r="E8351" s="508"/>
      <c r="F8351" s="508"/>
    </row>
    <row r="8352" spans="1:6" x14ac:dyDescent="0.25">
      <c r="A8352" s="508"/>
      <c r="B8352" s="508"/>
      <c r="C8352" s="508"/>
      <c r="D8352" s="444" t="s">
        <v>6778</v>
      </c>
      <c r="E8352" s="508"/>
      <c r="F8352" s="508"/>
    </row>
    <row r="8353" spans="1:6" x14ac:dyDescent="0.25">
      <c r="A8353" s="508"/>
      <c r="B8353" s="508"/>
      <c r="C8353" s="508"/>
      <c r="D8353" s="444" t="s">
        <v>6778</v>
      </c>
      <c r="E8353" s="508"/>
      <c r="F8353" s="508"/>
    </row>
    <row r="8354" spans="1:6" x14ac:dyDescent="0.25">
      <c r="A8354" s="508"/>
      <c r="B8354" s="508"/>
      <c r="C8354" s="508"/>
      <c r="D8354" s="444" t="s">
        <v>6778</v>
      </c>
      <c r="E8354" s="508"/>
      <c r="F8354" s="508"/>
    </row>
    <row r="8355" spans="1:6" x14ac:dyDescent="0.25">
      <c r="A8355" s="508"/>
      <c r="B8355" s="508"/>
      <c r="C8355" s="508"/>
      <c r="D8355" s="444" t="s">
        <v>6778</v>
      </c>
      <c r="E8355" s="508"/>
      <c r="F8355" s="508"/>
    </row>
    <row r="8356" spans="1:6" x14ac:dyDescent="0.25">
      <c r="A8356" s="508"/>
      <c r="B8356" s="508"/>
      <c r="C8356" s="508"/>
      <c r="D8356" s="444" t="s">
        <v>6778</v>
      </c>
      <c r="E8356" s="508"/>
      <c r="F8356" s="508"/>
    </row>
    <row r="8357" spans="1:6" x14ac:dyDescent="0.25">
      <c r="A8357" s="508"/>
      <c r="B8357" s="508"/>
      <c r="C8357" s="508"/>
      <c r="D8357" s="444" t="s">
        <v>6778</v>
      </c>
      <c r="E8357" s="508"/>
      <c r="F8357" s="508"/>
    </row>
    <row r="8358" spans="1:6" x14ac:dyDescent="0.25">
      <c r="A8358" s="508"/>
      <c r="B8358" s="508"/>
      <c r="C8358" s="508"/>
      <c r="D8358" s="444" t="s">
        <v>6778</v>
      </c>
      <c r="E8358" s="508"/>
      <c r="F8358" s="508"/>
    </row>
    <row r="8359" spans="1:6" x14ac:dyDescent="0.25">
      <c r="A8359" s="508"/>
      <c r="B8359" s="508"/>
      <c r="C8359" s="508"/>
      <c r="D8359" s="444" t="s">
        <v>6778</v>
      </c>
      <c r="E8359" s="508"/>
      <c r="F8359" s="508"/>
    </row>
    <row r="8360" spans="1:6" x14ac:dyDescent="0.25">
      <c r="A8360" s="508"/>
      <c r="B8360" s="508"/>
      <c r="C8360" s="508"/>
      <c r="D8360" s="444" t="s">
        <v>6778</v>
      </c>
      <c r="E8360" s="508"/>
      <c r="F8360" s="508"/>
    </row>
    <row r="8361" spans="1:6" x14ac:dyDescent="0.25">
      <c r="A8361" s="508"/>
      <c r="B8361" s="508"/>
      <c r="C8361" s="508"/>
      <c r="D8361" s="444" t="s">
        <v>6778</v>
      </c>
      <c r="E8361" s="508"/>
      <c r="F8361" s="508"/>
    </row>
    <row r="8362" spans="1:6" x14ac:dyDescent="0.25">
      <c r="A8362" s="508"/>
      <c r="B8362" s="508"/>
      <c r="C8362" s="508"/>
      <c r="D8362" s="444" t="s">
        <v>6778</v>
      </c>
      <c r="E8362" s="508"/>
      <c r="F8362" s="508"/>
    </row>
    <row r="8363" spans="1:6" x14ac:dyDescent="0.25">
      <c r="A8363" s="508"/>
      <c r="B8363" s="508"/>
      <c r="C8363" s="508"/>
      <c r="D8363" s="444" t="s">
        <v>6778</v>
      </c>
      <c r="E8363" s="508"/>
      <c r="F8363" s="508"/>
    </row>
    <row r="8364" spans="1:6" x14ac:dyDescent="0.25">
      <c r="A8364" s="508"/>
      <c r="B8364" s="508"/>
      <c r="C8364" s="508"/>
      <c r="D8364" s="444" t="s">
        <v>6778</v>
      </c>
      <c r="E8364" s="508"/>
      <c r="F8364" s="508"/>
    </row>
    <row r="8365" spans="1:6" x14ac:dyDescent="0.25">
      <c r="A8365" s="508"/>
      <c r="B8365" s="508"/>
      <c r="C8365" s="508"/>
      <c r="D8365" s="444" t="s">
        <v>6778</v>
      </c>
      <c r="E8365" s="508"/>
      <c r="F8365" s="508"/>
    </row>
    <row r="8366" spans="1:6" x14ac:dyDescent="0.25">
      <c r="A8366" s="508"/>
      <c r="B8366" s="508"/>
      <c r="C8366" s="508"/>
      <c r="D8366" s="444" t="s">
        <v>6778</v>
      </c>
      <c r="E8366" s="508"/>
      <c r="F8366" s="508"/>
    </row>
    <row r="8367" spans="1:6" x14ac:dyDescent="0.25">
      <c r="A8367" s="508"/>
      <c r="B8367" s="508"/>
      <c r="C8367" s="508"/>
      <c r="D8367" s="444" t="s">
        <v>6778</v>
      </c>
      <c r="E8367" s="508"/>
      <c r="F8367" s="508"/>
    </row>
    <row r="8368" spans="1:6" x14ac:dyDescent="0.25">
      <c r="A8368" s="508"/>
      <c r="B8368" s="508"/>
      <c r="C8368" s="508"/>
      <c r="D8368" s="444" t="s">
        <v>6778</v>
      </c>
      <c r="E8368" s="508"/>
      <c r="F8368" s="508"/>
    </row>
    <row r="8369" spans="1:6" x14ac:dyDescent="0.25">
      <c r="A8369" s="508"/>
      <c r="B8369" s="508"/>
      <c r="C8369" s="508"/>
      <c r="D8369" s="444" t="s">
        <v>6778</v>
      </c>
      <c r="E8369" s="508"/>
      <c r="F8369" s="508"/>
    </row>
    <row r="8370" spans="1:6" x14ac:dyDescent="0.25">
      <c r="A8370" s="508"/>
      <c r="B8370" s="508"/>
      <c r="C8370" s="508"/>
      <c r="D8370" s="444" t="s">
        <v>6778</v>
      </c>
      <c r="E8370" s="508"/>
      <c r="F8370" s="508"/>
    </row>
    <row r="8371" spans="1:6" x14ac:dyDescent="0.25">
      <c r="A8371" s="508"/>
      <c r="B8371" s="508"/>
      <c r="C8371" s="508"/>
      <c r="D8371" s="444" t="s">
        <v>6778</v>
      </c>
      <c r="E8371" s="508"/>
      <c r="F8371" s="508"/>
    </row>
    <row r="8372" spans="1:6" x14ac:dyDescent="0.25">
      <c r="A8372" s="508"/>
      <c r="B8372" s="508"/>
      <c r="C8372" s="508"/>
      <c r="D8372" s="444" t="s">
        <v>6778</v>
      </c>
      <c r="E8372" s="508"/>
      <c r="F8372" s="508"/>
    </row>
    <row r="8373" spans="1:6" x14ac:dyDescent="0.25">
      <c r="A8373" s="508"/>
      <c r="B8373" s="508"/>
      <c r="C8373" s="508"/>
      <c r="D8373" s="444" t="s">
        <v>6778</v>
      </c>
      <c r="E8373" s="508"/>
      <c r="F8373" s="508"/>
    </row>
    <row r="8374" spans="1:6" x14ac:dyDescent="0.25">
      <c r="A8374" s="508"/>
      <c r="B8374" s="508"/>
      <c r="C8374" s="508"/>
      <c r="D8374" s="444" t="s">
        <v>6778</v>
      </c>
      <c r="E8374" s="508"/>
      <c r="F8374" s="508"/>
    </row>
    <row r="8375" spans="1:6" x14ac:dyDescent="0.25">
      <c r="A8375" s="508"/>
      <c r="B8375" s="508"/>
      <c r="C8375" s="508"/>
      <c r="D8375" s="444" t="s">
        <v>6778</v>
      </c>
      <c r="E8375" s="508"/>
      <c r="F8375" s="508"/>
    </row>
    <row r="8376" spans="1:6" x14ac:dyDescent="0.25">
      <c r="A8376" s="508"/>
      <c r="B8376" s="508"/>
      <c r="C8376" s="508"/>
      <c r="D8376" s="444" t="s">
        <v>6778</v>
      </c>
      <c r="E8376" s="508"/>
      <c r="F8376" s="508"/>
    </row>
    <row r="8377" spans="1:6" x14ac:dyDescent="0.25">
      <c r="A8377" s="508"/>
      <c r="B8377" s="508"/>
      <c r="C8377" s="508"/>
      <c r="D8377" s="444" t="s">
        <v>6778</v>
      </c>
      <c r="E8377" s="508"/>
      <c r="F8377" s="508"/>
    </row>
    <row r="8378" spans="1:6" x14ac:dyDescent="0.25">
      <c r="A8378" s="508"/>
      <c r="B8378" s="508"/>
      <c r="C8378" s="508"/>
      <c r="D8378" s="444" t="s">
        <v>6778</v>
      </c>
      <c r="E8378" s="508"/>
      <c r="F8378" s="508"/>
    </row>
    <row r="8379" spans="1:6" x14ac:dyDescent="0.25">
      <c r="A8379" s="508"/>
      <c r="B8379" s="508"/>
      <c r="C8379" s="508"/>
      <c r="D8379" s="444" t="s">
        <v>6778</v>
      </c>
      <c r="E8379" s="508"/>
      <c r="F8379" s="508"/>
    </row>
    <row r="8380" spans="1:6" x14ac:dyDescent="0.25">
      <c r="A8380" s="508"/>
      <c r="B8380" s="508"/>
      <c r="C8380" s="508"/>
      <c r="D8380" s="444" t="s">
        <v>6778</v>
      </c>
      <c r="E8380" s="508"/>
      <c r="F8380" s="508"/>
    </row>
    <row r="8381" spans="1:6" x14ac:dyDescent="0.25">
      <c r="A8381" s="508"/>
      <c r="B8381" s="508"/>
      <c r="C8381" s="508"/>
      <c r="D8381" s="444" t="s">
        <v>6778</v>
      </c>
      <c r="E8381" s="508"/>
      <c r="F8381" s="508"/>
    </row>
    <row r="8382" spans="1:6" x14ac:dyDescent="0.25">
      <c r="A8382" s="508"/>
      <c r="B8382" s="508"/>
      <c r="C8382" s="508"/>
      <c r="D8382" s="444" t="s">
        <v>6778</v>
      </c>
      <c r="E8382" s="508"/>
      <c r="F8382" s="508"/>
    </row>
    <row r="8383" spans="1:6" x14ac:dyDescent="0.25">
      <c r="A8383" s="508"/>
      <c r="B8383" s="508"/>
      <c r="C8383" s="508"/>
      <c r="D8383" s="444" t="s">
        <v>6778</v>
      </c>
      <c r="E8383" s="508"/>
      <c r="F8383" s="508"/>
    </row>
    <row r="8384" spans="1:6" x14ac:dyDescent="0.25">
      <c r="A8384" s="508"/>
      <c r="B8384" s="508"/>
      <c r="C8384" s="508"/>
      <c r="D8384" s="444" t="s">
        <v>6778</v>
      </c>
      <c r="E8384" s="508"/>
      <c r="F8384" s="508"/>
    </row>
    <row r="8385" spans="1:6" x14ac:dyDescent="0.25">
      <c r="A8385" s="508"/>
      <c r="B8385" s="508"/>
      <c r="C8385" s="508"/>
      <c r="D8385" s="444" t="s">
        <v>6778</v>
      </c>
      <c r="E8385" s="508"/>
      <c r="F8385" s="508"/>
    </row>
    <row r="8386" spans="1:6" x14ac:dyDescent="0.25">
      <c r="A8386" s="508"/>
      <c r="B8386" s="508"/>
      <c r="C8386" s="508"/>
      <c r="D8386" s="444" t="s">
        <v>6778</v>
      </c>
      <c r="E8386" s="508"/>
      <c r="F8386" s="508"/>
    </row>
    <row r="8387" spans="1:6" x14ac:dyDescent="0.25">
      <c r="A8387" s="508"/>
      <c r="B8387" s="508"/>
      <c r="C8387" s="508"/>
      <c r="D8387" s="444" t="s">
        <v>6778</v>
      </c>
      <c r="E8387" s="508"/>
      <c r="F8387" s="508"/>
    </row>
    <row r="8388" spans="1:6" x14ac:dyDescent="0.25">
      <c r="A8388" s="508"/>
      <c r="B8388" s="508"/>
      <c r="C8388" s="508"/>
      <c r="D8388" s="444" t="s">
        <v>6778</v>
      </c>
      <c r="E8388" s="508"/>
      <c r="F8388" s="508"/>
    </row>
    <row r="8389" spans="1:6" x14ac:dyDescent="0.25">
      <c r="A8389" s="508"/>
      <c r="B8389" s="508"/>
      <c r="C8389" s="508"/>
      <c r="D8389" s="444" t="s">
        <v>6778</v>
      </c>
      <c r="E8389" s="508"/>
      <c r="F8389" s="508"/>
    </row>
    <row r="8390" spans="1:6" x14ac:dyDescent="0.25">
      <c r="A8390" s="508"/>
      <c r="B8390" s="508"/>
      <c r="C8390" s="508"/>
      <c r="D8390" s="444" t="s">
        <v>6778</v>
      </c>
      <c r="E8390" s="508"/>
      <c r="F8390" s="508"/>
    </row>
    <row r="8391" spans="1:6" x14ac:dyDescent="0.25">
      <c r="A8391" s="508"/>
      <c r="B8391" s="508"/>
      <c r="C8391" s="508"/>
      <c r="D8391" s="444" t="s">
        <v>6778</v>
      </c>
      <c r="E8391" s="508"/>
      <c r="F8391" s="508"/>
    </row>
    <row r="8392" spans="1:6" x14ac:dyDescent="0.25">
      <c r="A8392" s="508"/>
      <c r="B8392" s="508"/>
      <c r="C8392" s="508"/>
      <c r="D8392" s="444" t="s">
        <v>6778</v>
      </c>
      <c r="E8392" s="508"/>
      <c r="F8392" s="508"/>
    </row>
    <row r="8393" spans="1:6" x14ac:dyDescent="0.25">
      <c r="A8393" s="508"/>
      <c r="B8393" s="508"/>
      <c r="C8393" s="508"/>
      <c r="D8393" s="444" t="s">
        <v>6778</v>
      </c>
      <c r="E8393" s="508"/>
      <c r="F8393" s="508"/>
    </row>
    <row r="8394" spans="1:6" x14ac:dyDescent="0.25">
      <c r="A8394" s="508"/>
      <c r="B8394" s="508"/>
      <c r="C8394" s="508"/>
      <c r="D8394" s="444" t="s">
        <v>6778</v>
      </c>
      <c r="E8394" s="508"/>
      <c r="F8394" s="508"/>
    </row>
    <row r="8395" spans="1:6" x14ac:dyDescent="0.25">
      <c r="A8395" s="508"/>
      <c r="B8395" s="508"/>
      <c r="C8395" s="508"/>
      <c r="D8395" s="444" t="s">
        <v>6778</v>
      </c>
      <c r="E8395" s="508"/>
      <c r="F8395" s="508"/>
    </row>
    <row r="8396" spans="1:6" x14ac:dyDescent="0.25">
      <c r="A8396" s="508"/>
      <c r="B8396" s="508"/>
      <c r="C8396" s="508"/>
      <c r="D8396" s="444" t="s">
        <v>6778</v>
      </c>
      <c r="E8396" s="508"/>
      <c r="F8396" s="508"/>
    </row>
    <row r="8397" spans="1:6" x14ac:dyDescent="0.25">
      <c r="A8397" s="508"/>
      <c r="B8397" s="508"/>
      <c r="C8397" s="508"/>
      <c r="D8397" s="444" t="s">
        <v>6778</v>
      </c>
      <c r="E8397" s="508"/>
      <c r="F8397" s="508"/>
    </row>
    <row r="8398" spans="1:6" x14ac:dyDescent="0.25">
      <c r="A8398" s="508"/>
      <c r="B8398" s="508"/>
      <c r="C8398" s="508"/>
      <c r="D8398" s="444" t="s">
        <v>6778</v>
      </c>
      <c r="E8398" s="508"/>
      <c r="F8398" s="508"/>
    </row>
    <row r="8399" spans="1:6" x14ac:dyDescent="0.25">
      <c r="A8399" s="508"/>
      <c r="B8399" s="508"/>
      <c r="C8399" s="508"/>
      <c r="D8399" s="444" t="s">
        <v>6778</v>
      </c>
      <c r="E8399" s="508"/>
      <c r="F8399" s="508"/>
    </row>
    <row r="8400" spans="1:6" x14ac:dyDescent="0.25">
      <c r="A8400" s="508"/>
      <c r="B8400" s="508"/>
      <c r="C8400" s="508"/>
      <c r="D8400" s="444" t="s">
        <v>6778</v>
      </c>
      <c r="E8400" s="508"/>
      <c r="F8400" s="508"/>
    </row>
    <row r="8401" spans="1:6" x14ac:dyDescent="0.25">
      <c r="A8401" s="508"/>
      <c r="B8401" s="508"/>
      <c r="C8401" s="508"/>
      <c r="D8401" s="444" t="s">
        <v>6778</v>
      </c>
      <c r="E8401" s="508"/>
      <c r="F8401" s="508"/>
    </row>
    <row r="8402" spans="1:6" x14ac:dyDescent="0.25">
      <c r="A8402" s="508"/>
      <c r="B8402" s="508"/>
      <c r="C8402" s="508"/>
      <c r="D8402" s="444" t="s">
        <v>6778</v>
      </c>
      <c r="E8402" s="508"/>
      <c r="F8402" s="508"/>
    </row>
    <row r="8403" spans="1:6" x14ac:dyDescent="0.25">
      <c r="A8403" s="508"/>
      <c r="B8403" s="508"/>
      <c r="C8403" s="508"/>
      <c r="D8403" s="444" t="s">
        <v>6778</v>
      </c>
      <c r="E8403" s="508"/>
      <c r="F8403" s="508"/>
    </row>
    <row r="8404" spans="1:6" x14ac:dyDescent="0.25">
      <c r="A8404" s="508"/>
      <c r="B8404" s="508"/>
      <c r="C8404" s="508"/>
      <c r="D8404" s="444" t="s">
        <v>6778</v>
      </c>
      <c r="E8404" s="508"/>
      <c r="F8404" s="508"/>
    </row>
    <row r="8405" spans="1:6" x14ac:dyDescent="0.25">
      <c r="A8405" s="508"/>
      <c r="B8405" s="508"/>
      <c r="C8405" s="508"/>
      <c r="D8405" s="444" t="s">
        <v>6778</v>
      </c>
      <c r="E8405" s="508"/>
      <c r="F8405" s="508"/>
    </row>
    <row r="8406" spans="1:6" x14ac:dyDescent="0.25">
      <c r="A8406" s="508"/>
      <c r="B8406" s="508"/>
      <c r="C8406" s="508"/>
      <c r="D8406" s="444" t="s">
        <v>6778</v>
      </c>
      <c r="E8406" s="508"/>
      <c r="F8406" s="508"/>
    </row>
    <row r="8407" spans="1:6" x14ac:dyDescent="0.25">
      <c r="A8407" s="508"/>
      <c r="B8407" s="508"/>
      <c r="C8407" s="508"/>
      <c r="D8407" s="444" t="s">
        <v>6778</v>
      </c>
      <c r="E8407" s="508"/>
      <c r="F8407" s="508"/>
    </row>
    <row r="8408" spans="1:6" x14ac:dyDescent="0.25">
      <c r="A8408" s="508"/>
      <c r="B8408" s="508"/>
      <c r="C8408" s="508"/>
      <c r="D8408" s="444" t="s">
        <v>6778</v>
      </c>
      <c r="E8408" s="508"/>
      <c r="F8408" s="508"/>
    </row>
    <row r="8409" spans="1:6" x14ac:dyDescent="0.25">
      <c r="A8409" s="508"/>
      <c r="B8409" s="508"/>
      <c r="C8409" s="508"/>
      <c r="D8409" s="444" t="s">
        <v>6778</v>
      </c>
      <c r="E8409" s="508"/>
      <c r="F8409" s="508"/>
    </row>
    <row r="8410" spans="1:6" x14ac:dyDescent="0.25">
      <c r="A8410" s="508"/>
      <c r="B8410" s="508"/>
      <c r="C8410" s="508"/>
      <c r="D8410" s="444" t="s">
        <v>6778</v>
      </c>
      <c r="E8410" s="508"/>
      <c r="F8410" s="508"/>
    </row>
    <row r="8411" spans="1:6" x14ac:dyDescent="0.25">
      <c r="A8411" s="508"/>
      <c r="B8411" s="508"/>
      <c r="C8411" s="508"/>
      <c r="D8411" s="444" t="s">
        <v>6778</v>
      </c>
      <c r="E8411" s="508"/>
      <c r="F8411" s="508"/>
    </row>
    <row r="8412" spans="1:6" x14ac:dyDescent="0.25">
      <c r="A8412" s="508"/>
      <c r="B8412" s="508"/>
      <c r="C8412" s="508"/>
      <c r="D8412" s="444" t="s">
        <v>6778</v>
      </c>
      <c r="E8412" s="508"/>
      <c r="F8412" s="508"/>
    </row>
    <row r="8413" spans="1:6" x14ac:dyDescent="0.25">
      <c r="A8413" s="508"/>
      <c r="B8413" s="508"/>
      <c r="C8413" s="508"/>
      <c r="D8413" s="444" t="s">
        <v>6778</v>
      </c>
      <c r="E8413" s="508"/>
      <c r="F8413" s="508"/>
    </row>
    <row r="8414" spans="1:6" x14ac:dyDescent="0.25">
      <c r="A8414" s="508"/>
      <c r="B8414" s="508"/>
      <c r="C8414" s="508"/>
      <c r="D8414" s="444" t="s">
        <v>6778</v>
      </c>
      <c r="E8414" s="508"/>
      <c r="F8414" s="508"/>
    </row>
    <row r="8415" spans="1:6" x14ac:dyDescent="0.25">
      <c r="A8415" s="508"/>
      <c r="B8415" s="508"/>
      <c r="C8415" s="508"/>
      <c r="D8415" s="444" t="s">
        <v>6778</v>
      </c>
      <c r="E8415" s="508"/>
      <c r="F8415" s="508"/>
    </row>
    <row r="8416" spans="1:6" x14ac:dyDescent="0.25">
      <c r="A8416" s="508"/>
      <c r="B8416" s="508"/>
      <c r="C8416" s="508"/>
      <c r="D8416" s="444" t="s">
        <v>6778</v>
      </c>
      <c r="E8416" s="508"/>
      <c r="F8416" s="508"/>
    </row>
    <row r="8417" spans="1:6" x14ac:dyDescent="0.25">
      <c r="A8417" s="508"/>
      <c r="B8417" s="508"/>
      <c r="C8417" s="508"/>
      <c r="D8417" s="444" t="s">
        <v>6778</v>
      </c>
      <c r="E8417" s="508"/>
      <c r="F8417" s="508"/>
    </row>
    <row r="8418" spans="1:6" x14ac:dyDescent="0.25">
      <c r="A8418" s="508"/>
      <c r="B8418" s="508"/>
      <c r="C8418" s="508"/>
      <c r="D8418" s="444" t="s">
        <v>6778</v>
      </c>
      <c r="E8418" s="508"/>
      <c r="F8418" s="508"/>
    </row>
    <row r="8419" spans="1:6" x14ac:dyDescent="0.25">
      <c r="A8419" s="508"/>
      <c r="B8419" s="508"/>
      <c r="C8419" s="508"/>
      <c r="D8419" s="444" t="s">
        <v>6778</v>
      </c>
      <c r="E8419" s="508"/>
      <c r="F8419" s="508"/>
    </row>
    <row r="8420" spans="1:6" x14ac:dyDescent="0.25">
      <c r="A8420" s="508"/>
      <c r="B8420" s="508"/>
      <c r="C8420" s="508"/>
      <c r="D8420" s="444" t="s">
        <v>6778</v>
      </c>
      <c r="E8420" s="508"/>
      <c r="F8420" s="508"/>
    </row>
    <row r="8421" spans="1:6" x14ac:dyDescent="0.25">
      <c r="A8421" s="508"/>
      <c r="B8421" s="508"/>
      <c r="C8421" s="508"/>
      <c r="D8421" s="444" t="s">
        <v>6778</v>
      </c>
      <c r="E8421" s="508"/>
      <c r="F8421" s="508"/>
    </row>
    <row r="8422" spans="1:6" x14ac:dyDescent="0.25">
      <c r="A8422" s="508"/>
      <c r="B8422" s="508"/>
      <c r="C8422" s="508"/>
      <c r="D8422" s="444" t="s">
        <v>6778</v>
      </c>
      <c r="E8422" s="508"/>
      <c r="F8422" s="508"/>
    </row>
    <row r="8423" spans="1:6" x14ac:dyDescent="0.25">
      <c r="A8423" s="508"/>
      <c r="B8423" s="508"/>
      <c r="C8423" s="508"/>
      <c r="D8423" s="444" t="s">
        <v>6778</v>
      </c>
      <c r="E8423" s="508"/>
      <c r="F8423" s="508"/>
    </row>
    <row r="8424" spans="1:6" x14ac:dyDescent="0.25">
      <c r="A8424" s="508"/>
      <c r="B8424" s="508"/>
      <c r="C8424" s="508"/>
      <c r="D8424" s="444" t="s">
        <v>6778</v>
      </c>
      <c r="E8424" s="508"/>
      <c r="F8424" s="508"/>
    </row>
    <row r="8425" spans="1:6" x14ac:dyDescent="0.25">
      <c r="A8425" s="508"/>
      <c r="B8425" s="508"/>
      <c r="C8425" s="508"/>
      <c r="D8425" s="444" t="s">
        <v>6778</v>
      </c>
      <c r="E8425" s="508"/>
      <c r="F8425" s="508"/>
    </row>
    <row r="8426" spans="1:6" x14ac:dyDescent="0.25">
      <c r="A8426" s="508"/>
      <c r="B8426" s="508"/>
      <c r="C8426" s="508"/>
      <c r="D8426" s="444" t="s">
        <v>6778</v>
      </c>
      <c r="E8426" s="508"/>
      <c r="F8426" s="508"/>
    </row>
    <row r="8427" spans="1:6" x14ac:dyDescent="0.25">
      <c r="A8427" s="508"/>
      <c r="B8427" s="508"/>
      <c r="C8427" s="508"/>
      <c r="D8427" s="444" t="s">
        <v>6778</v>
      </c>
      <c r="E8427" s="508"/>
      <c r="F8427" s="508"/>
    </row>
    <row r="8428" spans="1:6" x14ac:dyDescent="0.25">
      <c r="A8428" s="508"/>
      <c r="B8428" s="508"/>
      <c r="C8428" s="508"/>
      <c r="D8428" s="444" t="s">
        <v>6778</v>
      </c>
      <c r="E8428" s="508"/>
      <c r="F8428" s="508"/>
    </row>
    <row r="8429" spans="1:6" x14ac:dyDescent="0.25">
      <c r="A8429" s="508"/>
      <c r="B8429" s="508"/>
      <c r="C8429" s="508"/>
      <c r="D8429" s="444" t="s">
        <v>6778</v>
      </c>
      <c r="E8429" s="508"/>
      <c r="F8429" s="508"/>
    </row>
    <row r="8430" spans="1:6" x14ac:dyDescent="0.25">
      <c r="A8430" s="508"/>
      <c r="B8430" s="508"/>
      <c r="C8430" s="508"/>
      <c r="D8430" s="444" t="s">
        <v>6778</v>
      </c>
      <c r="E8430" s="508"/>
      <c r="F8430" s="508"/>
    </row>
    <row r="8431" spans="1:6" x14ac:dyDescent="0.25">
      <c r="A8431" s="508"/>
      <c r="B8431" s="508"/>
      <c r="C8431" s="508"/>
      <c r="D8431" s="444" t="s">
        <v>6778</v>
      </c>
      <c r="E8431" s="508"/>
      <c r="F8431" s="508"/>
    </row>
    <row r="8432" spans="1:6" x14ac:dyDescent="0.25">
      <c r="A8432" s="508"/>
      <c r="B8432" s="508"/>
      <c r="C8432" s="508"/>
      <c r="D8432" s="444" t="s">
        <v>6778</v>
      </c>
      <c r="E8432" s="508"/>
      <c r="F8432" s="508"/>
    </row>
    <row r="8433" spans="1:6" x14ac:dyDescent="0.25">
      <c r="A8433" s="508"/>
      <c r="B8433" s="508"/>
      <c r="C8433" s="508"/>
      <c r="D8433" s="444" t="s">
        <v>6778</v>
      </c>
      <c r="E8433" s="508"/>
      <c r="F8433" s="508"/>
    </row>
    <row r="8434" spans="1:6" x14ac:dyDescent="0.25">
      <c r="A8434" s="508"/>
      <c r="B8434" s="508"/>
      <c r="C8434" s="508"/>
      <c r="D8434" s="444" t="s">
        <v>6778</v>
      </c>
      <c r="E8434" s="508"/>
      <c r="F8434" s="508"/>
    </row>
    <row r="8435" spans="1:6" x14ac:dyDescent="0.25">
      <c r="A8435" s="508"/>
      <c r="B8435" s="508"/>
      <c r="C8435" s="508"/>
      <c r="D8435" s="444" t="s">
        <v>6778</v>
      </c>
      <c r="E8435" s="508"/>
      <c r="F8435" s="508"/>
    </row>
    <row r="8436" spans="1:6" x14ac:dyDescent="0.25">
      <c r="A8436" s="508"/>
      <c r="B8436" s="508"/>
      <c r="C8436" s="508"/>
      <c r="D8436" s="444" t="s">
        <v>6778</v>
      </c>
      <c r="E8436" s="508"/>
      <c r="F8436" s="508"/>
    </row>
    <row r="8437" spans="1:6" x14ac:dyDescent="0.25">
      <c r="A8437" s="508"/>
      <c r="B8437" s="508"/>
      <c r="C8437" s="508"/>
      <c r="D8437" s="444" t="s">
        <v>6778</v>
      </c>
      <c r="E8437" s="508"/>
      <c r="F8437" s="508"/>
    </row>
    <row r="8438" spans="1:6" x14ac:dyDescent="0.25">
      <c r="A8438" s="508"/>
      <c r="B8438" s="508"/>
      <c r="C8438" s="508"/>
      <c r="D8438" s="444" t="s">
        <v>6778</v>
      </c>
      <c r="E8438" s="508"/>
      <c r="F8438" s="508"/>
    </row>
    <row r="8439" spans="1:6" x14ac:dyDescent="0.25">
      <c r="A8439" s="508"/>
      <c r="B8439" s="508"/>
      <c r="C8439" s="508"/>
      <c r="D8439" s="444" t="s">
        <v>6778</v>
      </c>
      <c r="E8439" s="508"/>
      <c r="F8439" s="508"/>
    </row>
    <row r="8440" spans="1:6" x14ac:dyDescent="0.25">
      <c r="A8440" s="508"/>
      <c r="B8440" s="508"/>
      <c r="C8440" s="508"/>
      <c r="D8440" s="444" t="s">
        <v>6778</v>
      </c>
      <c r="E8440" s="508"/>
      <c r="F8440" s="508"/>
    </row>
    <row r="8441" spans="1:6" x14ac:dyDescent="0.25">
      <c r="A8441" s="508"/>
      <c r="B8441" s="508"/>
      <c r="C8441" s="508"/>
      <c r="D8441" s="444" t="s">
        <v>6778</v>
      </c>
      <c r="E8441" s="508"/>
      <c r="F8441" s="508"/>
    </row>
    <row r="8442" spans="1:6" x14ac:dyDescent="0.25">
      <c r="A8442" s="508"/>
      <c r="B8442" s="508"/>
      <c r="C8442" s="508"/>
      <c r="D8442" s="444" t="s">
        <v>6778</v>
      </c>
      <c r="E8442" s="508"/>
      <c r="F8442" s="508"/>
    </row>
    <row r="8443" spans="1:6" x14ac:dyDescent="0.25">
      <c r="A8443" s="508"/>
      <c r="B8443" s="508"/>
      <c r="C8443" s="508"/>
      <c r="D8443" s="444" t="s">
        <v>6778</v>
      </c>
      <c r="E8443" s="508"/>
      <c r="F8443" s="508"/>
    </row>
    <row r="8444" spans="1:6" x14ac:dyDescent="0.25">
      <c r="A8444" s="508"/>
      <c r="B8444" s="508"/>
      <c r="C8444" s="508"/>
      <c r="D8444" s="444" t="s">
        <v>6778</v>
      </c>
      <c r="E8444" s="508"/>
      <c r="F8444" s="508"/>
    </row>
    <row r="8445" spans="1:6" x14ac:dyDescent="0.25">
      <c r="A8445" s="508"/>
      <c r="B8445" s="508"/>
      <c r="C8445" s="508"/>
      <c r="D8445" s="444" t="s">
        <v>6778</v>
      </c>
      <c r="E8445" s="508"/>
      <c r="F8445" s="508"/>
    </row>
    <row r="8446" spans="1:6" x14ac:dyDescent="0.25">
      <c r="A8446" s="508"/>
      <c r="B8446" s="508"/>
      <c r="C8446" s="508"/>
      <c r="D8446" s="444" t="s">
        <v>6778</v>
      </c>
      <c r="E8446" s="508"/>
      <c r="F8446" s="508"/>
    </row>
    <row r="8447" spans="1:6" x14ac:dyDescent="0.25">
      <c r="A8447" s="508"/>
      <c r="B8447" s="508"/>
      <c r="C8447" s="508"/>
      <c r="D8447" s="444" t="s">
        <v>6778</v>
      </c>
      <c r="E8447" s="508"/>
      <c r="F8447" s="508"/>
    </row>
    <row r="8448" spans="1:6" x14ac:dyDescent="0.25">
      <c r="A8448" s="508"/>
      <c r="B8448" s="508"/>
      <c r="C8448" s="508"/>
      <c r="D8448" s="444" t="s">
        <v>6778</v>
      </c>
      <c r="E8448" s="508"/>
      <c r="F8448" s="508"/>
    </row>
    <row r="8449" spans="1:6" x14ac:dyDescent="0.25">
      <c r="A8449" s="508"/>
      <c r="B8449" s="508"/>
      <c r="C8449" s="508"/>
      <c r="D8449" s="444" t="s">
        <v>6778</v>
      </c>
      <c r="E8449" s="508"/>
      <c r="F8449" s="508"/>
    </row>
    <row r="8450" spans="1:6" x14ac:dyDescent="0.25">
      <c r="A8450" s="508"/>
      <c r="B8450" s="508"/>
      <c r="C8450" s="508"/>
      <c r="D8450" s="444" t="s">
        <v>6778</v>
      </c>
      <c r="E8450" s="508"/>
      <c r="F8450" s="508"/>
    </row>
    <row r="8451" spans="1:6" x14ac:dyDescent="0.25">
      <c r="A8451" s="508"/>
      <c r="B8451" s="508"/>
      <c r="C8451" s="508"/>
      <c r="D8451" s="444" t="s">
        <v>6778</v>
      </c>
      <c r="E8451" s="508"/>
      <c r="F8451" s="508"/>
    </row>
    <row r="8452" spans="1:6" x14ac:dyDescent="0.25">
      <c r="A8452" s="508"/>
      <c r="B8452" s="508"/>
      <c r="C8452" s="508"/>
      <c r="D8452" s="444" t="s">
        <v>6778</v>
      </c>
      <c r="E8452" s="508"/>
      <c r="F8452" s="508"/>
    </row>
    <row r="8453" spans="1:6" x14ac:dyDescent="0.25">
      <c r="A8453" s="508"/>
      <c r="B8453" s="508"/>
      <c r="C8453" s="508"/>
      <c r="D8453" s="444" t="s">
        <v>6778</v>
      </c>
      <c r="E8453" s="508"/>
      <c r="F8453" s="508"/>
    </row>
    <row r="8454" spans="1:6" x14ac:dyDescent="0.25">
      <c r="A8454" s="508"/>
      <c r="B8454" s="508"/>
      <c r="C8454" s="508"/>
      <c r="D8454" s="444" t="s">
        <v>6778</v>
      </c>
      <c r="E8454" s="508"/>
      <c r="F8454" s="508"/>
    </row>
    <row r="8455" spans="1:6" x14ac:dyDescent="0.25">
      <c r="A8455" s="508"/>
      <c r="B8455" s="508"/>
      <c r="C8455" s="508"/>
      <c r="D8455" s="444" t="s">
        <v>6778</v>
      </c>
      <c r="E8455" s="508"/>
      <c r="F8455" s="508"/>
    </row>
    <row r="8456" spans="1:6" x14ac:dyDescent="0.25">
      <c r="A8456" s="508"/>
      <c r="B8456" s="508"/>
      <c r="C8456" s="508"/>
      <c r="D8456" s="444" t="s">
        <v>6778</v>
      </c>
      <c r="E8456" s="508"/>
      <c r="F8456" s="508"/>
    </row>
    <row r="8457" spans="1:6" x14ac:dyDescent="0.25">
      <c r="A8457" s="508"/>
      <c r="B8457" s="508"/>
      <c r="C8457" s="508"/>
      <c r="D8457" s="444" t="s">
        <v>6778</v>
      </c>
      <c r="E8457" s="508"/>
      <c r="F8457" s="508"/>
    </row>
    <row r="8458" spans="1:6" x14ac:dyDescent="0.25">
      <c r="A8458" s="508"/>
      <c r="B8458" s="508"/>
      <c r="C8458" s="508"/>
      <c r="D8458" s="444" t="s">
        <v>6778</v>
      </c>
      <c r="E8458" s="508"/>
      <c r="F8458" s="508"/>
    </row>
    <row r="8459" spans="1:6" x14ac:dyDescent="0.25">
      <c r="A8459" s="508"/>
      <c r="B8459" s="508"/>
      <c r="C8459" s="508"/>
      <c r="D8459" s="444" t="s">
        <v>6778</v>
      </c>
      <c r="E8459" s="508"/>
      <c r="F8459" s="508"/>
    </row>
    <row r="8460" spans="1:6" x14ac:dyDescent="0.25">
      <c r="A8460" s="508"/>
      <c r="B8460" s="508"/>
      <c r="C8460" s="508"/>
      <c r="D8460" s="444" t="s">
        <v>6778</v>
      </c>
      <c r="E8460" s="508"/>
      <c r="F8460" s="508"/>
    </row>
    <row r="8461" spans="1:6" x14ac:dyDescent="0.25">
      <c r="A8461" s="508"/>
      <c r="B8461" s="508"/>
      <c r="C8461" s="508"/>
      <c r="D8461" s="444" t="s">
        <v>6778</v>
      </c>
      <c r="E8461" s="508"/>
      <c r="F8461" s="508"/>
    </row>
    <row r="8462" spans="1:6" x14ac:dyDescent="0.25">
      <c r="A8462" s="508"/>
      <c r="B8462" s="508"/>
      <c r="C8462" s="508"/>
      <c r="D8462" s="444" t="s">
        <v>6778</v>
      </c>
      <c r="E8462" s="508"/>
      <c r="F8462" s="508"/>
    </row>
    <row r="8463" spans="1:6" x14ac:dyDescent="0.25">
      <c r="A8463" s="508"/>
      <c r="B8463" s="508"/>
      <c r="C8463" s="508"/>
      <c r="D8463" s="444" t="s">
        <v>6778</v>
      </c>
      <c r="E8463" s="508"/>
      <c r="F8463" s="508"/>
    </row>
    <row r="8464" spans="1:6" x14ac:dyDescent="0.25">
      <c r="A8464" s="508"/>
      <c r="B8464" s="508"/>
      <c r="C8464" s="508"/>
      <c r="D8464" s="444" t="s">
        <v>6778</v>
      </c>
      <c r="E8464" s="508"/>
      <c r="F8464" s="508"/>
    </row>
    <row r="8465" spans="1:6" x14ac:dyDescent="0.25">
      <c r="A8465" s="508"/>
      <c r="B8465" s="508"/>
      <c r="C8465" s="508"/>
      <c r="D8465" s="444" t="s">
        <v>6778</v>
      </c>
      <c r="E8465" s="508"/>
      <c r="F8465" s="508"/>
    </row>
    <row r="8466" spans="1:6" x14ac:dyDescent="0.25">
      <c r="A8466" s="508"/>
      <c r="B8466" s="508"/>
      <c r="C8466" s="508"/>
      <c r="D8466" s="444" t="s">
        <v>6778</v>
      </c>
      <c r="E8466" s="508"/>
      <c r="F8466" s="508"/>
    </row>
    <row r="8467" spans="1:6" x14ac:dyDescent="0.25">
      <c r="A8467" s="508"/>
      <c r="B8467" s="508"/>
      <c r="C8467" s="508"/>
      <c r="D8467" s="444" t="s">
        <v>6778</v>
      </c>
      <c r="E8467" s="508"/>
      <c r="F8467" s="508"/>
    </row>
    <row r="8468" spans="1:6" x14ac:dyDescent="0.25">
      <c r="A8468" s="508"/>
      <c r="B8468" s="508"/>
      <c r="C8468" s="508"/>
      <c r="D8468" s="444" t="s">
        <v>6778</v>
      </c>
      <c r="E8468" s="508"/>
      <c r="F8468" s="508"/>
    </row>
    <row r="8469" spans="1:6" x14ac:dyDescent="0.25">
      <c r="A8469" s="508"/>
      <c r="B8469" s="508"/>
      <c r="C8469" s="508"/>
      <c r="D8469" s="444" t="s">
        <v>6778</v>
      </c>
      <c r="E8469" s="508"/>
      <c r="F8469" s="508"/>
    </row>
    <row r="8470" spans="1:6" x14ac:dyDescent="0.25">
      <c r="A8470" s="508"/>
      <c r="B8470" s="508"/>
      <c r="C8470" s="508"/>
      <c r="D8470" s="444" t="s">
        <v>6778</v>
      </c>
      <c r="E8470" s="508"/>
      <c r="F8470" s="508"/>
    </row>
    <row r="8471" spans="1:6" x14ac:dyDescent="0.25">
      <c r="A8471" s="508"/>
      <c r="B8471" s="508"/>
      <c r="C8471" s="508"/>
      <c r="D8471" s="444" t="s">
        <v>6778</v>
      </c>
      <c r="E8471" s="508"/>
      <c r="F8471" s="508"/>
    </row>
    <row r="8472" spans="1:6" x14ac:dyDescent="0.25">
      <c r="A8472" s="508"/>
      <c r="B8472" s="508"/>
      <c r="C8472" s="508"/>
      <c r="D8472" s="444" t="s">
        <v>6778</v>
      </c>
      <c r="E8472" s="508"/>
      <c r="F8472" s="508"/>
    </row>
    <row r="8473" spans="1:6" x14ac:dyDescent="0.25">
      <c r="A8473" s="508"/>
      <c r="B8473" s="508"/>
      <c r="C8473" s="508"/>
      <c r="D8473" s="444" t="s">
        <v>6778</v>
      </c>
      <c r="E8473" s="508"/>
      <c r="F8473" s="508"/>
    </row>
    <row r="8474" spans="1:6" x14ac:dyDescent="0.25">
      <c r="A8474" s="508"/>
      <c r="B8474" s="508"/>
      <c r="C8474" s="508"/>
      <c r="D8474" s="444" t="s">
        <v>6778</v>
      </c>
      <c r="E8474" s="508"/>
      <c r="F8474" s="508"/>
    </row>
    <row r="8475" spans="1:6" x14ac:dyDescent="0.25">
      <c r="A8475" s="508"/>
      <c r="B8475" s="508"/>
      <c r="C8475" s="508"/>
      <c r="D8475" s="444" t="s">
        <v>6778</v>
      </c>
      <c r="E8475" s="508"/>
      <c r="F8475" s="508"/>
    </row>
    <row r="8476" spans="1:6" x14ac:dyDescent="0.25">
      <c r="A8476" s="508"/>
      <c r="B8476" s="508"/>
      <c r="C8476" s="508"/>
      <c r="D8476" s="444" t="s">
        <v>6778</v>
      </c>
      <c r="E8476" s="508"/>
      <c r="F8476" s="508"/>
    </row>
    <row r="8477" spans="1:6" x14ac:dyDescent="0.25">
      <c r="A8477" s="508"/>
      <c r="B8477" s="508"/>
      <c r="C8477" s="508"/>
      <c r="D8477" s="444" t="s">
        <v>6778</v>
      </c>
      <c r="E8477" s="508"/>
      <c r="F8477" s="508"/>
    </row>
    <row r="8478" spans="1:6" x14ac:dyDescent="0.25">
      <c r="A8478" s="508"/>
      <c r="B8478" s="508"/>
      <c r="C8478" s="508"/>
      <c r="D8478" s="444" t="s">
        <v>6778</v>
      </c>
      <c r="E8478" s="508"/>
      <c r="F8478" s="508"/>
    </row>
    <row r="8479" spans="1:6" x14ac:dyDescent="0.25">
      <c r="A8479" s="508"/>
      <c r="B8479" s="508"/>
      <c r="C8479" s="508"/>
      <c r="D8479" s="444" t="s">
        <v>6778</v>
      </c>
      <c r="E8479" s="508"/>
      <c r="F8479" s="508"/>
    </row>
    <row r="8480" spans="1:6" x14ac:dyDescent="0.25">
      <c r="A8480" s="508"/>
      <c r="B8480" s="508"/>
      <c r="C8480" s="508"/>
      <c r="D8480" s="444" t="s">
        <v>6778</v>
      </c>
      <c r="E8480" s="508"/>
      <c r="F8480" s="508"/>
    </row>
    <row r="8481" spans="1:6" x14ac:dyDescent="0.25">
      <c r="A8481" s="508"/>
      <c r="B8481" s="508"/>
      <c r="C8481" s="508"/>
      <c r="D8481" s="444" t="s">
        <v>6778</v>
      </c>
      <c r="E8481" s="508"/>
      <c r="F8481" s="508"/>
    </row>
    <row r="8482" spans="1:6" x14ac:dyDescent="0.25">
      <c r="A8482" s="508"/>
      <c r="B8482" s="508"/>
      <c r="C8482" s="508"/>
      <c r="D8482" s="444" t="s">
        <v>6778</v>
      </c>
      <c r="E8482" s="508"/>
      <c r="F8482" s="508"/>
    </row>
    <row r="8483" spans="1:6" x14ac:dyDescent="0.25">
      <c r="A8483" s="508"/>
      <c r="B8483" s="508"/>
      <c r="C8483" s="508"/>
      <c r="D8483" s="444" t="s">
        <v>6778</v>
      </c>
      <c r="E8483" s="508"/>
      <c r="F8483" s="508"/>
    </row>
    <row r="8484" spans="1:6" x14ac:dyDescent="0.25">
      <c r="A8484" s="508"/>
      <c r="B8484" s="508"/>
      <c r="C8484" s="508"/>
      <c r="D8484" s="444" t="s">
        <v>6778</v>
      </c>
      <c r="E8484" s="508"/>
      <c r="F8484" s="508"/>
    </row>
    <row r="8485" spans="1:6" x14ac:dyDescent="0.25">
      <c r="A8485" s="508"/>
      <c r="B8485" s="508"/>
      <c r="C8485" s="508"/>
      <c r="D8485" s="444" t="s">
        <v>6778</v>
      </c>
      <c r="E8485" s="508"/>
      <c r="F8485" s="508"/>
    </row>
    <row r="8486" spans="1:6" x14ac:dyDescent="0.25">
      <c r="A8486" s="508"/>
      <c r="B8486" s="508"/>
      <c r="C8486" s="508"/>
      <c r="D8486" s="444" t="s">
        <v>6778</v>
      </c>
      <c r="E8486" s="508"/>
      <c r="F8486" s="508"/>
    </row>
    <row r="8487" spans="1:6" x14ac:dyDescent="0.25">
      <c r="A8487" s="508"/>
      <c r="B8487" s="508"/>
      <c r="C8487" s="508"/>
      <c r="D8487" s="444" t="s">
        <v>6778</v>
      </c>
      <c r="E8487" s="508"/>
      <c r="F8487" s="508"/>
    </row>
    <row r="8488" spans="1:6" x14ac:dyDescent="0.25">
      <c r="A8488" s="508"/>
      <c r="B8488" s="508"/>
      <c r="C8488" s="508"/>
      <c r="D8488" s="444" t="s">
        <v>6778</v>
      </c>
      <c r="E8488" s="508"/>
      <c r="F8488" s="508"/>
    </row>
    <row r="8489" spans="1:6" x14ac:dyDescent="0.25">
      <c r="A8489" s="508"/>
      <c r="B8489" s="508"/>
      <c r="C8489" s="508"/>
      <c r="D8489" s="444" t="s">
        <v>6778</v>
      </c>
      <c r="E8489" s="508"/>
      <c r="F8489" s="508"/>
    </row>
    <row r="8490" spans="1:6" x14ac:dyDescent="0.25">
      <c r="A8490" s="508"/>
      <c r="B8490" s="508"/>
      <c r="C8490" s="508"/>
      <c r="D8490" s="444" t="s">
        <v>6778</v>
      </c>
      <c r="E8490" s="508"/>
      <c r="F8490" s="508"/>
    </row>
    <row r="8491" spans="1:6" x14ac:dyDescent="0.25">
      <c r="A8491" s="508"/>
      <c r="B8491" s="508"/>
      <c r="C8491" s="508"/>
      <c r="D8491" s="444" t="s">
        <v>6778</v>
      </c>
      <c r="E8491" s="508"/>
      <c r="F8491" s="508"/>
    </row>
    <row r="8492" spans="1:6" x14ac:dyDescent="0.25">
      <c r="A8492" s="508"/>
      <c r="B8492" s="508"/>
      <c r="C8492" s="508"/>
      <c r="D8492" s="444" t="s">
        <v>6778</v>
      </c>
      <c r="E8492" s="508"/>
      <c r="F8492" s="508"/>
    </row>
    <row r="8493" spans="1:6" x14ac:dyDescent="0.25">
      <c r="A8493" s="508"/>
      <c r="B8493" s="508"/>
      <c r="C8493" s="508"/>
      <c r="D8493" s="444" t="s">
        <v>6778</v>
      </c>
      <c r="E8493" s="508"/>
      <c r="F8493" s="508"/>
    </row>
    <row r="8494" spans="1:6" x14ac:dyDescent="0.25">
      <c r="A8494" s="508"/>
      <c r="B8494" s="508"/>
      <c r="C8494" s="508"/>
      <c r="D8494" s="444" t="s">
        <v>6778</v>
      </c>
      <c r="E8494" s="508"/>
      <c r="F8494" s="508"/>
    </row>
    <row r="8495" spans="1:6" x14ac:dyDescent="0.25">
      <c r="A8495" s="508"/>
      <c r="B8495" s="508"/>
      <c r="C8495" s="508"/>
      <c r="D8495" s="444" t="s">
        <v>6778</v>
      </c>
      <c r="E8495" s="508"/>
      <c r="F8495" s="508"/>
    </row>
    <row r="8496" spans="1:6" x14ac:dyDescent="0.25">
      <c r="A8496" s="508"/>
      <c r="B8496" s="508"/>
      <c r="C8496" s="508"/>
      <c r="D8496" s="444" t="s">
        <v>6778</v>
      </c>
      <c r="E8496" s="508"/>
      <c r="F8496" s="508"/>
    </row>
    <row r="8497" spans="1:6" x14ac:dyDescent="0.25">
      <c r="A8497" s="508"/>
      <c r="B8497" s="508"/>
      <c r="C8497" s="508"/>
      <c r="D8497" s="444" t="s">
        <v>6778</v>
      </c>
      <c r="E8497" s="508"/>
      <c r="F8497" s="508"/>
    </row>
    <row r="8498" spans="1:6" x14ac:dyDescent="0.25">
      <c r="A8498" s="508"/>
      <c r="B8498" s="508"/>
      <c r="C8498" s="508"/>
      <c r="D8498" s="444" t="s">
        <v>6778</v>
      </c>
      <c r="E8498" s="508"/>
      <c r="F8498" s="508"/>
    </row>
    <row r="8499" spans="1:6" x14ac:dyDescent="0.25">
      <c r="A8499" s="508"/>
      <c r="B8499" s="508"/>
      <c r="C8499" s="508"/>
      <c r="D8499" s="444" t="s">
        <v>6778</v>
      </c>
      <c r="E8499" s="508"/>
      <c r="F8499" s="508"/>
    </row>
    <row r="8500" spans="1:6" x14ac:dyDescent="0.25">
      <c r="A8500" s="508"/>
      <c r="B8500" s="508"/>
      <c r="C8500" s="508"/>
      <c r="D8500" s="444" t="s">
        <v>6778</v>
      </c>
      <c r="E8500" s="508"/>
      <c r="F8500" s="508"/>
    </row>
    <row r="8501" spans="1:6" x14ac:dyDescent="0.25">
      <c r="A8501" s="508"/>
      <c r="B8501" s="508"/>
      <c r="C8501" s="508"/>
      <c r="D8501" s="444" t="s">
        <v>6778</v>
      </c>
      <c r="E8501" s="508"/>
      <c r="F8501" s="508"/>
    </row>
    <row r="8502" spans="1:6" x14ac:dyDescent="0.25">
      <c r="A8502" s="508"/>
      <c r="B8502" s="508"/>
      <c r="C8502" s="508"/>
      <c r="D8502" s="444" t="s">
        <v>6778</v>
      </c>
      <c r="E8502" s="508"/>
      <c r="F8502" s="508"/>
    </row>
    <row r="8503" spans="1:6" x14ac:dyDescent="0.25">
      <c r="A8503" s="508"/>
      <c r="B8503" s="508"/>
      <c r="C8503" s="508"/>
      <c r="D8503" s="444" t="s">
        <v>6778</v>
      </c>
      <c r="E8503" s="508"/>
      <c r="F8503" s="508"/>
    </row>
    <row r="8504" spans="1:6" x14ac:dyDescent="0.25">
      <c r="A8504" s="508"/>
      <c r="B8504" s="508"/>
      <c r="C8504" s="508"/>
      <c r="D8504" s="444" t="s">
        <v>6778</v>
      </c>
      <c r="E8504" s="508"/>
      <c r="F8504" s="508"/>
    </row>
    <row r="8505" spans="1:6" x14ac:dyDescent="0.25">
      <c r="A8505" s="508"/>
      <c r="B8505" s="508"/>
      <c r="C8505" s="508"/>
      <c r="D8505" s="444" t="s">
        <v>6778</v>
      </c>
      <c r="E8505" s="508"/>
      <c r="F8505" s="508"/>
    </row>
    <row r="8506" spans="1:6" x14ac:dyDescent="0.25">
      <c r="A8506" s="508"/>
      <c r="B8506" s="508"/>
      <c r="C8506" s="508"/>
      <c r="D8506" s="444" t="s">
        <v>6778</v>
      </c>
      <c r="E8506" s="508"/>
      <c r="F8506" s="508"/>
    </row>
    <row r="8507" spans="1:6" x14ac:dyDescent="0.25">
      <c r="A8507" s="508"/>
      <c r="B8507" s="508"/>
      <c r="C8507" s="508"/>
      <c r="D8507" s="444" t="s">
        <v>6778</v>
      </c>
      <c r="E8507" s="508"/>
      <c r="F8507" s="508"/>
    </row>
    <row r="8508" spans="1:6" x14ac:dyDescent="0.25">
      <c r="A8508" s="508"/>
      <c r="B8508" s="508"/>
      <c r="C8508" s="508"/>
      <c r="D8508" s="444" t="s">
        <v>6778</v>
      </c>
      <c r="E8508" s="508"/>
      <c r="F8508" s="508"/>
    </row>
    <row r="8509" spans="1:6" x14ac:dyDescent="0.25">
      <c r="A8509" s="508"/>
      <c r="B8509" s="508"/>
      <c r="C8509" s="508"/>
      <c r="D8509" s="444" t="s">
        <v>6778</v>
      </c>
      <c r="E8509" s="508"/>
      <c r="F8509" s="508"/>
    </row>
    <row r="8510" spans="1:6" x14ac:dyDescent="0.25">
      <c r="A8510" s="508"/>
      <c r="B8510" s="508"/>
      <c r="C8510" s="508"/>
      <c r="D8510" s="444" t="s">
        <v>6778</v>
      </c>
      <c r="E8510" s="508"/>
      <c r="F8510" s="508"/>
    </row>
    <row r="8511" spans="1:6" x14ac:dyDescent="0.25">
      <c r="A8511" s="508"/>
      <c r="B8511" s="508"/>
      <c r="C8511" s="508"/>
      <c r="D8511" s="444" t="s">
        <v>6778</v>
      </c>
      <c r="E8511" s="508"/>
      <c r="F8511" s="508"/>
    </row>
    <row r="8512" spans="1:6" x14ac:dyDescent="0.25">
      <c r="A8512" s="508"/>
      <c r="B8512" s="508"/>
      <c r="C8512" s="508"/>
      <c r="D8512" s="444" t="s">
        <v>6778</v>
      </c>
      <c r="E8512" s="508"/>
      <c r="F8512" s="508"/>
    </row>
    <row r="8513" spans="1:6" x14ac:dyDescent="0.25">
      <c r="A8513" s="508"/>
      <c r="B8513" s="508"/>
      <c r="C8513" s="508"/>
      <c r="D8513" s="444" t="s">
        <v>6778</v>
      </c>
      <c r="E8513" s="508"/>
      <c r="F8513" s="508"/>
    </row>
    <row r="8514" spans="1:6" x14ac:dyDescent="0.25">
      <c r="A8514" s="508"/>
      <c r="B8514" s="508"/>
      <c r="C8514" s="508"/>
      <c r="D8514" s="444" t="s">
        <v>6778</v>
      </c>
      <c r="E8514" s="508"/>
      <c r="F8514" s="508"/>
    </row>
    <row r="8515" spans="1:6" x14ac:dyDescent="0.25">
      <c r="A8515" s="508"/>
      <c r="B8515" s="508"/>
      <c r="C8515" s="508"/>
      <c r="D8515" s="444" t="s">
        <v>6778</v>
      </c>
      <c r="E8515" s="508"/>
      <c r="F8515" s="508"/>
    </row>
    <row r="8516" spans="1:6" x14ac:dyDescent="0.25">
      <c r="A8516" s="508"/>
      <c r="B8516" s="508"/>
      <c r="C8516" s="508"/>
      <c r="D8516" s="444" t="s">
        <v>6778</v>
      </c>
      <c r="E8516" s="508"/>
      <c r="F8516" s="508"/>
    </row>
    <row r="8517" spans="1:6" x14ac:dyDescent="0.25">
      <c r="A8517" s="508"/>
      <c r="B8517" s="508"/>
      <c r="C8517" s="508"/>
      <c r="D8517" s="444" t="s">
        <v>6778</v>
      </c>
      <c r="E8517" s="508"/>
      <c r="F8517" s="508"/>
    </row>
    <row r="8518" spans="1:6" x14ac:dyDescent="0.25">
      <c r="A8518" s="508"/>
      <c r="B8518" s="508"/>
      <c r="C8518" s="508"/>
      <c r="D8518" s="444" t="s">
        <v>6778</v>
      </c>
      <c r="E8518" s="508"/>
      <c r="F8518" s="508"/>
    </row>
    <row r="8519" spans="1:6" x14ac:dyDescent="0.25">
      <c r="A8519" s="508"/>
      <c r="B8519" s="508"/>
      <c r="C8519" s="508"/>
      <c r="D8519" s="444" t="s">
        <v>6778</v>
      </c>
      <c r="E8519" s="508"/>
      <c r="F8519" s="508"/>
    </row>
    <row r="8520" spans="1:6" x14ac:dyDescent="0.25">
      <c r="A8520" s="508"/>
      <c r="B8520" s="508"/>
      <c r="C8520" s="508"/>
      <c r="D8520" s="444" t="s">
        <v>6778</v>
      </c>
      <c r="E8520" s="508"/>
      <c r="F8520" s="508"/>
    </row>
    <row r="8521" spans="1:6" x14ac:dyDescent="0.25">
      <c r="A8521" s="508"/>
      <c r="B8521" s="508"/>
      <c r="C8521" s="508"/>
      <c r="D8521" s="444" t="s">
        <v>6778</v>
      </c>
      <c r="E8521" s="508"/>
      <c r="F8521" s="508"/>
    </row>
    <row r="8522" spans="1:6" x14ac:dyDescent="0.25">
      <c r="A8522" s="508"/>
      <c r="B8522" s="508"/>
      <c r="C8522" s="508"/>
      <c r="D8522" s="444" t="s">
        <v>6778</v>
      </c>
      <c r="E8522" s="508"/>
      <c r="F8522" s="508"/>
    </row>
    <row r="8523" spans="1:6" x14ac:dyDescent="0.25">
      <c r="A8523" s="508"/>
      <c r="B8523" s="508"/>
      <c r="C8523" s="508"/>
      <c r="D8523" s="444" t="s">
        <v>6778</v>
      </c>
      <c r="E8523" s="508"/>
      <c r="F8523" s="508"/>
    </row>
    <row r="8524" spans="1:6" x14ac:dyDescent="0.25">
      <c r="A8524" s="508"/>
      <c r="B8524" s="508"/>
      <c r="C8524" s="508"/>
      <c r="D8524" s="444" t="s">
        <v>6778</v>
      </c>
      <c r="E8524" s="508"/>
      <c r="F8524" s="508"/>
    </row>
    <row r="8525" spans="1:6" x14ac:dyDescent="0.25">
      <c r="A8525" s="508"/>
      <c r="B8525" s="508"/>
      <c r="C8525" s="508"/>
      <c r="D8525" s="444" t="s">
        <v>6778</v>
      </c>
      <c r="E8525" s="508"/>
      <c r="F8525" s="508"/>
    </row>
    <row r="8526" spans="1:6" x14ac:dyDescent="0.25">
      <c r="A8526" s="508"/>
      <c r="B8526" s="508"/>
      <c r="C8526" s="508"/>
      <c r="D8526" s="444" t="s">
        <v>6778</v>
      </c>
      <c r="E8526" s="508"/>
      <c r="F8526" s="508"/>
    </row>
    <row r="8527" spans="1:6" x14ac:dyDescent="0.25">
      <c r="A8527" s="508"/>
      <c r="B8527" s="508"/>
      <c r="C8527" s="508"/>
      <c r="D8527" s="444" t="s">
        <v>6778</v>
      </c>
      <c r="E8527" s="508"/>
      <c r="F8527" s="508"/>
    </row>
    <row r="8528" spans="1:6" x14ac:dyDescent="0.25">
      <c r="A8528" s="508"/>
      <c r="B8528" s="508"/>
      <c r="C8528" s="508"/>
      <c r="D8528" s="444" t="s">
        <v>6778</v>
      </c>
      <c r="E8528" s="508"/>
      <c r="F8528" s="508"/>
    </row>
    <row r="8529" spans="1:6" x14ac:dyDescent="0.25">
      <c r="A8529" s="508"/>
      <c r="B8529" s="508"/>
      <c r="C8529" s="508"/>
      <c r="D8529" s="444" t="s">
        <v>6778</v>
      </c>
      <c r="E8529" s="508"/>
      <c r="F8529" s="508"/>
    </row>
    <row r="8530" spans="1:6" x14ac:dyDescent="0.25">
      <c r="A8530" s="508"/>
      <c r="B8530" s="508"/>
      <c r="C8530" s="508"/>
      <c r="D8530" s="444" t="s">
        <v>6778</v>
      </c>
      <c r="E8530" s="508"/>
      <c r="F8530" s="508"/>
    </row>
    <row r="8531" spans="1:6" x14ac:dyDescent="0.25">
      <c r="A8531" s="508"/>
      <c r="B8531" s="508"/>
      <c r="C8531" s="508"/>
      <c r="D8531" s="444" t="s">
        <v>6778</v>
      </c>
      <c r="E8531" s="508"/>
      <c r="F8531" s="508"/>
    </row>
    <row r="8532" spans="1:6" x14ac:dyDescent="0.25">
      <c r="A8532" s="508"/>
      <c r="B8532" s="508"/>
      <c r="C8532" s="508"/>
      <c r="D8532" s="444" t="s">
        <v>6778</v>
      </c>
      <c r="E8532" s="508"/>
      <c r="F8532" s="508"/>
    </row>
    <row r="8533" spans="1:6" x14ac:dyDescent="0.25">
      <c r="A8533" s="508"/>
      <c r="B8533" s="508"/>
      <c r="C8533" s="508"/>
      <c r="D8533" s="444" t="s">
        <v>6778</v>
      </c>
      <c r="E8533" s="508"/>
      <c r="F8533" s="508"/>
    </row>
    <row r="8534" spans="1:6" x14ac:dyDescent="0.25">
      <c r="A8534" s="508"/>
      <c r="B8534" s="508"/>
      <c r="C8534" s="508"/>
      <c r="D8534" s="444" t="s">
        <v>6778</v>
      </c>
      <c r="E8534" s="508"/>
      <c r="F8534" s="508"/>
    </row>
    <row r="8535" spans="1:6" x14ac:dyDescent="0.25">
      <c r="A8535" s="508"/>
      <c r="B8535" s="508"/>
      <c r="C8535" s="508"/>
      <c r="D8535" s="444" t="s">
        <v>6778</v>
      </c>
      <c r="E8535" s="508"/>
      <c r="F8535" s="508"/>
    </row>
    <row r="8536" spans="1:6" x14ac:dyDescent="0.25">
      <c r="A8536" s="508"/>
      <c r="B8536" s="508"/>
      <c r="C8536" s="508"/>
      <c r="D8536" s="444" t="s">
        <v>6778</v>
      </c>
      <c r="E8536" s="508"/>
      <c r="F8536" s="508"/>
    </row>
    <row r="8537" spans="1:6" x14ac:dyDescent="0.25">
      <c r="A8537" s="508"/>
      <c r="B8537" s="508"/>
      <c r="C8537" s="508"/>
      <c r="D8537" s="444" t="s">
        <v>6778</v>
      </c>
      <c r="E8537" s="508"/>
      <c r="F8537" s="508"/>
    </row>
    <row r="8538" spans="1:6" x14ac:dyDescent="0.25">
      <c r="A8538" s="508"/>
      <c r="B8538" s="508"/>
      <c r="C8538" s="508"/>
      <c r="D8538" s="444" t="s">
        <v>6778</v>
      </c>
      <c r="E8538" s="508"/>
      <c r="F8538" s="508"/>
    </row>
    <row r="8539" spans="1:6" x14ac:dyDescent="0.25">
      <c r="A8539" s="508"/>
      <c r="B8539" s="508"/>
      <c r="C8539" s="508"/>
      <c r="D8539" s="444" t="s">
        <v>6778</v>
      </c>
      <c r="E8539" s="508"/>
      <c r="F8539" s="508"/>
    </row>
    <row r="8540" spans="1:6" x14ac:dyDescent="0.25">
      <c r="A8540" s="508"/>
      <c r="B8540" s="508"/>
      <c r="C8540" s="508"/>
      <c r="D8540" s="444" t="s">
        <v>6778</v>
      </c>
      <c r="E8540" s="508"/>
      <c r="F8540" s="508"/>
    </row>
    <row r="8541" spans="1:6" x14ac:dyDescent="0.25">
      <c r="A8541" s="508"/>
      <c r="B8541" s="508"/>
      <c r="C8541" s="508"/>
      <c r="D8541" s="444" t="s">
        <v>6778</v>
      </c>
      <c r="E8541" s="508"/>
      <c r="F8541" s="508"/>
    </row>
    <row r="8542" spans="1:6" x14ac:dyDescent="0.25">
      <c r="A8542" s="508"/>
      <c r="B8542" s="508"/>
      <c r="C8542" s="508"/>
      <c r="D8542" s="444" t="s">
        <v>6778</v>
      </c>
      <c r="E8542" s="508"/>
      <c r="F8542" s="508"/>
    </row>
    <row r="8543" spans="1:6" x14ac:dyDescent="0.25">
      <c r="A8543" s="508"/>
      <c r="B8543" s="508"/>
      <c r="C8543" s="508"/>
      <c r="D8543" s="444" t="s">
        <v>6778</v>
      </c>
      <c r="E8543" s="508"/>
      <c r="F8543" s="508"/>
    </row>
    <row r="8544" spans="1:6" x14ac:dyDescent="0.25">
      <c r="A8544" s="508"/>
      <c r="B8544" s="508"/>
      <c r="C8544" s="508"/>
      <c r="D8544" s="444" t="s">
        <v>6778</v>
      </c>
      <c r="E8544" s="508"/>
      <c r="F8544" s="508"/>
    </row>
    <row r="8545" spans="1:6" x14ac:dyDescent="0.25">
      <c r="A8545" s="508"/>
      <c r="B8545" s="508"/>
      <c r="C8545" s="508"/>
      <c r="D8545" s="444" t="s">
        <v>6778</v>
      </c>
      <c r="E8545" s="508"/>
      <c r="F8545" s="508"/>
    </row>
    <row r="8546" spans="1:6" x14ac:dyDescent="0.25">
      <c r="A8546" s="508"/>
      <c r="B8546" s="508"/>
      <c r="C8546" s="508"/>
      <c r="D8546" s="444" t="s">
        <v>6778</v>
      </c>
      <c r="E8546" s="508"/>
      <c r="F8546" s="508"/>
    </row>
    <row r="8547" spans="1:6" x14ac:dyDescent="0.25">
      <c r="A8547" s="508"/>
      <c r="B8547" s="508"/>
      <c r="C8547" s="508"/>
      <c r="D8547" s="444" t="s">
        <v>6778</v>
      </c>
      <c r="E8547" s="508"/>
      <c r="F8547" s="508"/>
    </row>
    <row r="8548" spans="1:6" x14ac:dyDescent="0.25">
      <c r="A8548" s="508"/>
      <c r="B8548" s="508"/>
      <c r="C8548" s="508"/>
      <c r="D8548" s="444" t="s">
        <v>6778</v>
      </c>
      <c r="E8548" s="508"/>
      <c r="F8548" s="508"/>
    </row>
    <row r="8549" spans="1:6" x14ac:dyDescent="0.25">
      <c r="A8549" s="508"/>
      <c r="B8549" s="508"/>
      <c r="C8549" s="508"/>
      <c r="D8549" s="444" t="s">
        <v>6778</v>
      </c>
      <c r="E8549" s="508"/>
      <c r="F8549" s="508"/>
    </row>
    <row r="8550" spans="1:6" x14ac:dyDescent="0.25">
      <c r="A8550" s="508"/>
      <c r="B8550" s="508"/>
      <c r="C8550" s="508"/>
      <c r="D8550" s="444" t="s">
        <v>6778</v>
      </c>
      <c r="E8550" s="508"/>
      <c r="F8550" s="508"/>
    </row>
    <row r="8551" spans="1:6" x14ac:dyDescent="0.25">
      <c r="A8551" s="508"/>
      <c r="B8551" s="508"/>
      <c r="C8551" s="508"/>
      <c r="D8551" s="444" t="s">
        <v>6778</v>
      </c>
      <c r="E8551" s="508"/>
      <c r="F8551" s="508"/>
    </row>
    <row r="8552" spans="1:6" x14ac:dyDescent="0.25">
      <c r="A8552" s="508"/>
      <c r="B8552" s="508"/>
      <c r="C8552" s="508"/>
      <c r="D8552" s="444" t="s">
        <v>6778</v>
      </c>
      <c r="E8552" s="508"/>
      <c r="F8552" s="508"/>
    </row>
    <row r="8553" spans="1:6" x14ac:dyDescent="0.25">
      <c r="A8553" s="508"/>
      <c r="B8553" s="508"/>
      <c r="C8553" s="508"/>
      <c r="D8553" s="444" t="s">
        <v>6778</v>
      </c>
      <c r="E8553" s="508"/>
      <c r="F8553" s="508"/>
    </row>
    <row r="8554" spans="1:6" x14ac:dyDescent="0.25">
      <c r="A8554" s="508"/>
      <c r="B8554" s="508"/>
      <c r="C8554" s="508"/>
      <c r="D8554" s="444" t="s">
        <v>6778</v>
      </c>
      <c r="E8554" s="508"/>
      <c r="F8554" s="508"/>
    </row>
    <row r="8555" spans="1:6" x14ac:dyDescent="0.25">
      <c r="A8555" s="508"/>
      <c r="B8555" s="508"/>
      <c r="C8555" s="508"/>
      <c r="D8555" s="444" t="s">
        <v>6778</v>
      </c>
      <c r="E8555" s="508"/>
      <c r="F8555" s="508"/>
    </row>
    <row r="8556" spans="1:6" x14ac:dyDescent="0.25">
      <c r="A8556" s="508"/>
      <c r="B8556" s="508"/>
      <c r="C8556" s="508"/>
      <c r="D8556" s="444" t="s">
        <v>6778</v>
      </c>
      <c r="E8556" s="508"/>
      <c r="F8556" s="508"/>
    </row>
    <row r="8557" spans="1:6" x14ac:dyDescent="0.25">
      <c r="A8557" s="508"/>
      <c r="B8557" s="508"/>
      <c r="C8557" s="508"/>
      <c r="D8557" s="444" t="s">
        <v>6778</v>
      </c>
      <c r="E8557" s="508"/>
      <c r="F8557" s="508"/>
    </row>
    <row r="8558" spans="1:6" x14ac:dyDescent="0.25">
      <c r="A8558" s="508"/>
      <c r="B8558" s="508"/>
      <c r="C8558" s="508"/>
      <c r="D8558" s="444" t="s">
        <v>6778</v>
      </c>
      <c r="E8558" s="508"/>
      <c r="F8558" s="508"/>
    </row>
    <row r="8559" spans="1:6" x14ac:dyDescent="0.25">
      <c r="A8559" s="508"/>
      <c r="B8559" s="508"/>
      <c r="C8559" s="508"/>
      <c r="D8559" s="444" t="s">
        <v>6778</v>
      </c>
      <c r="E8559" s="508"/>
      <c r="F8559" s="508"/>
    </row>
    <row r="8560" spans="1:6" x14ac:dyDescent="0.25">
      <c r="A8560" s="508"/>
      <c r="B8560" s="508"/>
      <c r="C8560" s="508"/>
      <c r="D8560" s="444" t="s">
        <v>6778</v>
      </c>
      <c r="E8560" s="508"/>
      <c r="F8560" s="508"/>
    </row>
    <row r="8561" spans="1:6" x14ac:dyDescent="0.25">
      <c r="A8561" s="508"/>
      <c r="B8561" s="508"/>
      <c r="C8561" s="508"/>
      <c r="D8561" s="444" t="s">
        <v>6778</v>
      </c>
      <c r="E8561" s="508"/>
      <c r="F8561" s="508"/>
    </row>
    <row r="8562" spans="1:6" x14ac:dyDescent="0.25">
      <c r="A8562" s="508"/>
      <c r="B8562" s="508"/>
      <c r="C8562" s="508"/>
      <c r="D8562" s="444" t="s">
        <v>6778</v>
      </c>
      <c r="E8562" s="508"/>
      <c r="F8562" s="508"/>
    </row>
    <row r="8563" spans="1:6" x14ac:dyDescent="0.25">
      <c r="A8563" s="508"/>
      <c r="B8563" s="508"/>
      <c r="C8563" s="508"/>
      <c r="D8563" s="444" t="s">
        <v>6778</v>
      </c>
      <c r="E8563" s="508"/>
      <c r="F8563" s="508"/>
    </row>
    <row r="8564" spans="1:6" x14ac:dyDescent="0.25">
      <c r="A8564" s="508"/>
      <c r="B8564" s="508"/>
      <c r="C8564" s="508"/>
      <c r="D8564" s="444" t="s">
        <v>6778</v>
      </c>
      <c r="E8564" s="508"/>
      <c r="F8564" s="508"/>
    </row>
    <row r="8565" spans="1:6" x14ac:dyDescent="0.25">
      <c r="A8565" s="508"/>
      <c r="B8565" s="508"/>
      <c r="C8565" s="508"/>
      <c r="D8565" s="444" t="s">
        <v>6778</v>
      </c>
      <c r="E8565" s="508"/>
      <c r="F8565" s="508"/>
    </row>
    <row r="8566" spans="1:6" x14ac:dyDescent="0.25">
      <c r="A8566" s="508"/>
      <c r="B8566" s="508"/>
      <c r="C8566" s="508"/>
      <c r="D8566" s="444" t="s">
        <v>6778</v>
      </c>
      <c r="E8566" s="508"/>
      <c r="F8566" s="508"/>
    </row>
    <row r="8567" spans="1:6" x14ac:dyDescent="0.25">
      <c r="A8567" s="508"/>
      <c r="B8567" s="508"/>
      <c r="C8567" s="508"/>
      <c r="D8567" s="444" t="s">
        <v>6778</v>
      </c>
      <c r="E8567" s="508"/>
      <c r="F8567" s="508"/>
    </row>
    <row r="8568" spans="1:6" x14ac:dyDescent="0.25">
      <c r="A8568" s="508"/>
      <c r="B8568" s="508"/>
      <c r="C8568" s="508"/>
      <c r="D8568" s="444" t="s">
        <v>6778</v>
      </c>
      <c r="E8568" s="508"/>
      <c r="F8568" s="508"/>
    </row>
    <row r="8569" spans="1:6" x14ac:dyDescent="0.25">
      <c r="A8569" s="508"/>
      <c r="B8569" s="508"/>
      <c r="C8569" s="508"/>
      <c r="D8569" s="444" t="s">
        <v>6778</v>
      </c>
      <c r="E8569" s="508"/>
      <c r="F8569" s="508"/>
    </row>
    <row r="8570" spans="1:6" x14ac:dyDescent="0.25">
      <c r="A8570" s="508"/>
      <c r="B8570" s="508"/>
      <c r="C8570" s="508"/>
      <c r="D8570" s="444" t="s">
        <v>6778</v>
      </c>
      <c r="E8570" s="508"/>
      <c r="F8570" s="508"/>
    </row>
    <row r="8571" spans="1:6" x14ac:dyDescent="0.25">
      <c r="A8571" s="508"/>
      <c r="B8571" s="508"/>
      <c r="C8571" s="508"/>
      <c r="D8571" s="444" t="s">
        <v>6778</v>
      </c>
      <c r="E8571" s="508"/>
      <c r="F8571" s="508"/>
    </row>
    <row r="8572" spans="1:6" x14ac:dyDescent="0.25">
      <c r="A8572" s="508"/>
      <c r="B8572" s="508"/>
      <c r="C8572" s="508"/>
      <c r="D8572" s="444" t="s">
        <v>6778</v>
      </c>
      <c r="E8572" s="508"/>
      <c r="F8572" s="508"/>
    </row>
    <row r="8573" spans="1:6" x14ac:dyDescent="0.25">
      <c r="A8573" s="508"/>
      <c r="B8573" s="508"/>
      <c r="C8573" s="508"/>
      <c r="D8573" s="444" t="s">
        <v>6778</v>
      </c>
      <c r="E8573" s="508"/>
      <c r="F8573" s="508"/>
    </row>
    <row r="8574" spans="1:6" x14ac:dyDescent="0.25">
      <c r="A8574" s="508"/>
      <c r="B8574" s="508"/>
      <c r="C8574" s="508"/>
      <c r="D8574" s="444" t="s">
        <v>6778</v>
      </c>
      <c r="E8574" s="508"/>
      <c r="F8574" s="508"/>
    </row>
    <row r="8575" spans="1:6" x14ac:dyDescent="0.25">
      <c r="A8575" s="508"/>
      <c r="B8575" s="508"/>
      <c r="C8575" s="508"/>
      <c r="D8575" s="444" t="s">
        <v>6778</v>
      </c>
      <c r="E8575" s="508"/>
      <c r="F8575" s="508"/>
    </row>
    <row r="8576" spans="1:6" x14ac:dyDescent="0.25">
      <c r="A8576" s="508"/>
      <c r="B8576" s="508"/>
      <c r="C8576" s="508"/>
      <c r="D8576" s="444" t="s">
        <v>6778</v>
      </c>
      <c r="E8576" s="508"/>
      <c r="F8576" s="508"/>
    </row>
    <row r="8577" spans="1:6" x14ac:dyDescent="0.25">
      <c r="A8577" s="508"/>
      <c r="B8577" s="508"/>
      <c r="C8577" s="508"/>
      <c r="D8577" s="444" t="s">
        <v>6778</v>
      </c>
      <c r="E8577" s="508"/>
      <c r="F8577" s="508"/>
    </row>
    <row r="8578" spans="1:6" x14ac:dyDescent="0.25">
      <c r="A8578" s="508"/>
      <c r="B8578" s="508"/>
      <c r="C8578" s="508"/>
      <c r="D8578" s="444" t="s">
        <v>6778</v>
      </c>
      <c r="E8578" s="508"/>
      <c r="F8578" s="508"/>
    </row>
    <row r="8579" spans="1:6" x14ac:dyDescent="0.25">
      <c r="A8579" s="508"/>
      <c r="B8579" s="508"/>
      <c r="C8579" s="508"/>
      <c r="D8579" s="444" t="s">
        <v>6778</v>
      </c>
      <c r="E8579" s="508"/>
      <c r="F8579" s="508"/>
    </row>
    <row r="8580" spans="1:6" x14ac:dyDescent="0.25">
      <c r="A8580" s="508"/>
      <c r="B8580" s="508"/>
      <c r="C8580" s="508"/>
      <c r="D8580" s="444" t="s">
        <v>6778</v>
      </c>
      <c r="E8580" s="508"/>
      <c r="F8580" s="508"/>
    </row>
    <row r="8581" spans="1:6" x14ac:dyDescent="0.25">
      <c r="A8581" s="508"/>
      <c r="B8581" s="508"/>
      <c r="C8581" s="508"/>
      <c r="D8581" s="444" t="s">
        <v>6778</v>
      </c>
      <c r="E8581" s="508"/>
      <c r="F8581" s="508"/>
    </row>
    <row r="8582" spans="1:6" x14ac:dyDescent="0.25">
      <c r="A8582" s="508"/>
      <c r="B8582" s="508"/>
      <c r="C8582" s="508"/>
      <c r="D8582" s="444" t="s">
        <v>6778</v>
      </c>
      <c r="E8582" s="508"/>
      <c r="F8582" s="508"/>
    </row>
    <row r="8583" spans="1:6" x14ac:dyDescent="0.25">
      <c r="A8583" s="508"/>
      <c r="B8583" s="508"/>
      <c r="C8583" s="508"/>
      <c r="D8583" s="444" t="s">
        <v>6778</v>
      </c>
      <c r="E8583" s="508"/>
      <c r="F8583" s="508"/>
    </row>
    <row r="8584" spans="1:6" x14ac:dyDescent="0.25">
      <c r="A8584" s="508"/>
      <c r="B8584" s="508"/>
      <c r="C8584" s="508"/>
      <c r="D8584" s="444" t="s">
        <v>6778</v>
      </c>
      <c r="E8584" s="508"/>
      <c r="F8584" s="508"/>
    </row>
    <row r="8585" spans="1:6" x14ac:dyDescent="0.25">
      <c r="A8585" s="508"/>
      <c r="B8585" s="508"/>
      <c r="C8585" s="508"/>
      <c r="D8585" s="444" t="s">
        <v>6778</v>
      </c>
      <c r="E8585" s="508"/>
      <c r="F8585" s="508"/>
    </row>
    <row r="8586" spans="1:6" x14ac:dyDescent="0.25">
      <c r="A8586" s="508"/>
      <c r="B8586" s="508"/>
      <c r="C8586" s="508"/>
      <c r="D8586" s="444" t="s">
        <v>6778</v>
      </c>
      <c r="E8586" s="508"/>
      <c r="F8586" s="508"/>
    </row>
    <row r="8587" spans="1:6" x14ac:dyDescent="0.25">
      <c r="A8587" s="508"/>
      <c r="B8587" s="508"/>
      <c r="C8587" s="508"/>
      <c r="D8587" s="444" t="s">
        <v>6778</v>
      </c>
      <c r="E8587" s="508"/>
      <c r="F8587" s="508"/>
    </row>
    <row r="8588" spans="1:6" x14ac:dyDescent="0.25">
      <c r="A8588" s="508"/>
      <c r="B8588" s="508"/>
      <c r="C8588" s="508"/>
      <c r="D8588" s="444" t="s">
        <v>6778</v>
      </c>
      <c r="E8588" s="508"/>
      <c r="F8588" s="508"/>
    </row>
    <row r="8589" spans="1:6" x14ac:dyDescent="0.25">
      <c r="A8589" s="508"/>
      <c r="B8589" s="508"/>
      <c r="C8589" s="508"/>
      <c r="D8589" s="444" t="s">
        <v>6778</v>
      </c>
      <c r="E8589" s="508"/>
      <c r="F8589" s="508"/>
    </row>
    <row r="8590" spans="1:6" x14ac:dyDescent="0.25">
      <c r="A8590" s="508"/>
      <c r="B8590" s="508"/>
      <c r="C8590" s="508"/>
      <c r="D8590" s="444" t="s">
        <v>6778</v>
      </c>
      <c r="E8590" s="508"/>
      <c r="F8590" s="508"/>
    </row>
    <row r="8591" spans="1:6" x14ac:dyDescent="0.25">
      <c r="A8591" s="508"/>
      <c r="B8591" s="508"/>
      <c r="C8591" s="508"/>
      <c r="D8591" s="444" t="s">
        <v>6778</v>
      </c>
      <c r="E8591" s="508"/>
      <c r="F8591" s="508"/>
    </row>
    <row r="8592" spans="1:6" x14ac:dyDescent="0.25">
      <c r="A8592" s="508"/>
      <c r="B8592" s="508"/>
      <c r="C8592" s="508"/>
      <c r="D8592" s="444" t="s">
        <v>6778</v>
      </c>
      <c r="E8592" s="508"/>
      <c r="F8592" s="508"/>
    </row>
    <row r="8593" spans="1:6" x14ac:dyDescent="0.25">
      <c r="A8593" s="508"/>
      <c r="B8593" s="508"/>
      <c r="C8593" s="508"/>
      <c r="D8593" s="444" t="s">
        <v>6778</v>
      </c>
      <c r="E8593" s="508"/>
      <c r="F8593" s="508"/>
    </row>
    <row r="8594" spans="1:6" x14ac:dyDescent="0.25">
      <c r="A8594" s="508"/>
      <c r="B8594" s="508"/>
      <c r="C8594" s="508"/>
      <c r="D8594" s="444" t="s">
        <v>6778</v>
      </c>
      <c r="E8594" s="508"/>
      <c r="F8594" s="508"/>
    </row>
    <row r="8595" spans="1:6" x14ac:dyDescent="0.25">
      <c r="A8595" s="508"/>
      <c r="B8595" s="508"/>
      <c r="C8595" s="508"/>
      <c r="D8595" s="444" t="s">
        <v>6778</v>
      </c>
      <c r="E8595" s="508"/>
      <c r="F8595" s="508"/>
    </row>
    <row r="8596" spans="1:6" x14ac:dyDescent="0.25">
      <c r="A8596" s="508"/>
      <c r="B8596" s="508"/>
      <c r="C8596" s="508"/>
      <c r="D8596" s="444" t="s">
        <v>6778</v>
      </c>
      <c r="E8596" s="508"/>
      <c r="F8596" s="508"/>
    </row>
    <row r="8597" spans="1:6" x14ac:dyDescent="0.25">
      <c r="A8597" s="508"/>
      <c r="B8597" s="508"/>
      <c r="C8597" s="508"/>
      <c r="D8597" s="444" t="s">
        <v>6778</v>
      </c>
      <c r="E8597" s="508"/>
      <c r="F8597" s="508"/>
    </row>
    <row r="8598" spans="1:6" x14ac:dyDescent="0.25">
      <c r="A8598" s="508"/>
      <c r="B8598" s="508"/>
      <c r="C8598" s="508"/>
      <c r="D8598" s="444" t="s">
        <v>6778</v>
      </c>
      <c r="E8598" s="508"/>
      <c r="F8598" s="508"/>
    </row>
    <row r="8599" spans="1:6" x14ac:dyDescent="0.25">
      <c r="A8599" s="508"/>
      <c r="B8599" s="508"/>
      <c r="C8599" s="508"/>
      <c r="D8599" s="444" t="s">
        <v>6778</v>
      </c>
      <c r="E8599" s="508"/>
      <c r="F8599" s="508"/>
    </row>
    <row r="8600" spans="1:6" x14ac:dyDescent="0.25">
      <c r="A8600" s="508"/>
      <c r="B8600" s="508"/>
      <c r="C8600" s="508"/>
      <c r="D8600" s="444" t="s">
        <v>6778</v>
      </c>
      <c r="E8600" s="508"/>
      <c r="F8600" s="508"/>
    </row>
    <row r="8601" spans="1:6" x14ac:dyDescent="0.25">
      <c r="A8601" s="508"/>
      <c r="B8601" s="508"/>
      <c r="C8601" s="508"/>
      <c r="D8601" s="444" t="s">
        <v>6778</v>
      </c>
      <c r="E8601" s="508"/>
      <c r="F8601" s="508"/>
    </row>
    <row r="8602" spans="1:6" x14ac:dyDescent="0.25">
      <c r="A8602" s="508"/>
      <c r="B8602" s="508"/>
      <c r="C8602" s="508"/>
      <c r="D8602" s="444" t="s">
        <v>6778</v>
      </c>
      <c r="E8602" s="508"/>
      <c r="F8602" s="508"/>
    </row>
    <row r="8603" spans="1:6" x14ac:dyDescent="0.25">
      <c r="A8603" s="508"/>
      <c r="B8603" s="508"/>
      <c r="C8603" s="508"/>
      <c r="D8603" s="444" t="s">
        <v>6778</v>
      </c>
      <c r="E8603" s="508"/>
      <c r="F8603" s="508"/>
    </row>
    <row r="8604" spans="1:6" x14ac:dyDescent="0.25">
      <c r="A8604" s="508"/>
      <c r="B8604" s="508"/>
      <c r="C8604" s="508"/>
      <c r="D8604" s="444" t="s">
        <v>6778</v>
      </c>
      <c r="E8604" s="508"/>
      <c r="F8604" s="508"/>
    </row>
    <row r="8605" spans="1:6" x14ac:dyDescent="0.25">
      <c r="A8605" s="508"/>
      <c r="B8605" s="508"/>
      <c r="C8605" s="508"/>
      <c r="D8605" s="444" t="s">
        <v>6778</v>
      </c>
      <c r="E8605" s="508"/>
      <c r="F8605" s="508"/>
    </row>
    <row r="8606" spans="1:6" x14ac:dyDescent="0.25">
      <c r="A8606" s="508"/>
      <c r="B8606" s="508"/>
      <c r="C8606" s="508"/>
      <c r="D8606" s="444" t="s">
        <v>6778</v>
      </c>
      <c r="E8606" s="508"/>
      <c r="F8606" s="508"/>
    </row>
    <row r="8607" spans="1:6" x14ac:dyDescent="0.25">
      <c r="A8607" s="508"/>
      <c r="B8607" s="508"/>
      <c r="C8607" s="508"/>
      <c r="D8607" s="444" t="s">
        <v>6778</v>
      </c>
      <c r="E8607" s="508"/>
      <c r="F8607" s="508"/>
    </row>
    <row r="8608" spans="1:6" x14ac:dyDescent="0.25">
      <c r="A8608" s="508"/>
      <c r="B8608" s="508"/>
      <c r="C8608" s="508"/>
      <c r="D8608" s="444" t="s">
        <v>6778</v>
      </c>
      <c r="E8608" s="508"/>
      <c r="F8608" s="508"/>
    </row>
    <row r="8609" spans="1:6" x14ac:dyDescent="0.25">
      <c r="A8609" s="508"/>
      <c r="B8609" s="508"/>
      <c r="C8609" s="508"/>
      <c r="D8609" s="444" t="s">
        <v>6778</v>
      </c>
      <c r="E8609" s="508"/>
      <c r="F8609" s="508"/>
    </row>
    <row r="8610" spans="1:6" x14ac:dyDescent="0.25">
      <c r="A8610" s="508"/>
      <c r="B8610" s="508"/>
      <c r="C8610" s="508"/>
      <c r="D8610" s="444" t="s">
        <v>6778</v>
      </c>
      <c r="E8610" s="508"/>
      <c r="F8610" s="508"/>
    </row>
    <row r="8611" spans="1:6" x14ac:dyDescent="0.25">
      <c r="A8611" s="508"/>
      <c r="B8611" s="508"/>
      <c r="C8611" s="508"/>
      <c r="D8611" s="444" t="s">
        <v>6778</v>
      </c>
      <c r="E8611" s="508"/>
      <c r="F8611" s="508"/>
    </row>
    <row r="8612" spans="1:6" x14ac:dyDescent="0.25">
      <c r="A8612" s="508"/>
      <c r="B8612" s="508"/>
      <c r="C8612" s="508"/>
      <c r="D8612" s="444" t="s">
        <v>6778</v>
      </c>
      <c r="E8612" s="508"/>
      <c r="F8612" s="508"/>
    </row>
    <row r="8613" spans="1:6" x14ac:dyDescent="0.25">
      <c r="A8613" s="508"/>
      <c r="B8613" s="508"/>
      <c r="C8613" s="508"/>
      <c r="D8613" s="444" t="s">
        <v>6778</v>
      </c>
      <c r="E8613" s="508"/>
      <c r="F8613" s="508"/>
    </row>
    <row r="8614" spans="1:6" x14ac:dyDescent="0.25">
      <c r="A8614" s="508"/>
      <c r="B8614" s="508"/>
      <c r="C8614" s="508"/>
      <c r="D8614" s="444" t="s">
        <v>6778</v>
      </c>
      <c r="E8614" s="508"/>
      <c r="F8614" s="508"/>
    </row>
    <row r="8615" spans="1:6" x14ac:dyDescent="0.25">
      <c r="A8615" s="508"/>
      <c r="B8615" s="508"/>
      <c r="C8615" s="508"/>
      <c r="D8615" s="444" t="s">
        <v>6778</v>
      </c>
      <c r="E8615" s="508"/>
      <c r="F8615" s="508"/>
    </row>
    <row r="8616" spans="1:6" x14ac:dyDescent="0.25">
      <c r="A8616" s="508"/>
      <c r="B8616" s="508"/>
      <c r="C8616" s="508"/>
      <c r="D8616" s="444" t="s">
        <v>6778</v>
      </c>
      <c r="E8616" s="508"/>
      <c r="F8616" s="508"/>
    </row>
    <row r="8617" spans="1:6" x14ac:dyDescent="0.25">
      <c r="A8617" s="508"/>
      <c r="B8617" s="508"/>
      <c r="C8617" s="508"/>
      <c r="D8617" s="444" t="s">
        <v>6778</v>
      </c>
      <c r="E8617" s="508"/>
      <c r="F8617" s="508"/>
    </row>
    <row r="8618" spans="1:6" x14ac:dyDescent="0.25">
      <c r="A8618" s="508"/>
      <c r="B8618" s="508"/>
      <c r="C8618" s="508"/>
      <c r="D8618" s="444" t="s">
        <v>6778</v>
      </c>
      <c r="E8618" s="508"/>
      <c r="F8618" s="508"/>
    </row>
    <row r="8619" spans="1:6" x14ac:dyDescent="0.25">
      <c r="A8619" s="508"/>
      <c r="B8619" s="508"/>
      <c r="C8619" s="508"/>
      <c r="D8619" s="444" t="s">
        <v>6778</v>
      </c>
      <c r="E8619" s="508"/>
      <c r="F8619" s="508"/>
    </row>
    <row r="8620" spans="1:6" x14ac:dyDescent="0.25">
      <c r="A8620" s="508"/>
      <c r="B8620" s="508"/>
      <c r="C8620" s="508"/>
      <c r="D8620" s="444" t="s">
        <v>6778</v>
      </c>
      <c r="E8620" s="508"/>
      <c r="F8620" s="508"/>
    </row>
    <row r="8621" spans="1:6" x14ac:dyDescent="0.25">
      <c r="A8621" s="508"/>
      <c r="B8621" s="508"/>
      <c r="C8621" s="508"/>
      <c r="D8621" s="444" t="s">
        <v>6778</v>
      </c>
      <c r="E8621" s="508"/>
      <c r="F8621" s="508"/>
    </row>
    <row r="8622" spans="1:6" x14ac:dyDescent="0.25">
      <c r="A8622" s="508"/>
      <c r="B8622" s="508"/>
      <c r="C8622" s="508"/>
      <c r="D8622" s="444" t="s">
        <v>6778</v>
      </c>
      <c r="E8622" s="508"/>
      <c r="F8622" s="508"/>
    </row>
    <row r="8623" spans="1:6" x14ac:dyDescent="0.25">
      <c r="A8623" s="508"/>
      <c r="B8623" s="508"/>
      <c r="C8623" s="508"/>
      <c r="D8623" s="444" t="s">
        <v>6778</v>
      </c>
      <c r="E8623" s="508"/>
      <c r="F8623" s="508"/>
    </row>
    <row r="8624" spans="1:6" x14ac:dyDescent="0.25">
      <c r="A8624" s="508"/>
      <c r="B8624" s="508"/>
      <c r="C8624" s="508"/>
      <c r="D8624" s="444" t="s">
        <v>6778</v>
      </c>
      <c r="E8624" s="508"/>
      <c r="F8624" s="508"/>
    </row>
    <row r="8625" spans="1:6" x14ac:dyDescent="0.25">
      <c r="A8625" s="508"/>
      <c r="B8625" s="508"/>
      <c r="C8625" s="508"/>
      <c r="D8625" s="444" t="s">
        <v>6778</v>
      </c>
      <c r="E8625" s="508"/>
      <c r="F8625" s="508"/>
    </row>
    <row r="8626" spans="1:6" x14ac:dyDescent="0.25">
      <c r="A8626" s="508"/>
      <c r="B8626" s="508"/>
      <c r="C8626" s="508"/>
      <c r="D8626" s="444" t="s">
        <v>6778</v>
      </c>
      <c r="E8626" s="508"/>
      <c r="F8626" s="508"/>
    </row>
    <row r="8627" spans="1:6" x14ac:dyDescent="0.25">
      <c r="A8627" s="508"/>
      <c r="B8627" s="508"/>
      <c r="C8627" s="508"/>
      <c r="D8627" s="444" t="s">
        <v>6778</v>
      </c>
      <c r="E8627" s="508"/>
      <c r="F8627" s="508"/>
    </row>
    <row r="8628" spans="1:6" x14ac:dyDescent="0.25">
      <c r="A8628" s="508"/>
      <c r="B8628" s="508"/>
      <c r="C8628" s="508"/>
      <c r="D8628" s="444" t="s">
        <v>6778</v>
      </c>
      <c r="E8628" s="508"/>
      <c r="F8628" s="508"/>
    </row>
    <row r="8629" spans="1:6" x14ac:dyDescent="0.25">
      <c r="A8629" s="508"/>
      <c r="B8629" s="508"/>
      <c r="C8629" s="508"/>
      <c r="D8629" s="444" t="s">
        <v>6778</v>
      </c>
      <c r="E8629" s="508"/>
      <c r="F8629" s="508"/>
    </row>
    <row r="8630" spans="1:6" x14ac:dyDescent="0.25">
      <c r="A8630" s="508"/>
      <c r="B8630" s="508"/>
      <c r="C8630" s="508"/>
      <c r="D8630" s="444" t="s">
        <v>6778</v>
      </c>
      <c r="E8630" s="508"/>
      <c r="F8630" s="508"/>
    </row>
    <row r="8631" spans="1:6" x14ac:dyDescent="0.25">
      <c r="A8631" s="508"/>
      <c r="B8631" s="508"/>
      <c r="C8631" s="508"/>
      <c r="D8631" s="444" t="s">
        <v>6778</v>
      </c>
      <c r="E8631" s="508"/>
      <c r="F8631" s="508"/>
    </row>
    <row r="8632" spans="1:6" x14ac:dyDescent="0.25">
      <c r="A8632" s="508"/>
      <c r="B8632" s="508"/>
      <c r="C8632" s="508"/>
      <c r="D8632" s="444" t="s">
        <v>6778</v>
      </c>
      <c r="E8632" s="508"/>
      <c r="F8632" s="508"/>
    </row>
    <row r="8633" spans="1:6" x14ac:dyDescent="0.25">
      <c r="A8633" s="508"/>
      <c r="B8633" s="508"/>
      <c r="C8633" s="508"/>
      <c r="D8633" s="444" t="s">
        <v>6778</v>
      </c>
      <c r="E8633" s="508"/>
      <c r="F8633" s="508"/>
    </row>
    <row r="8634" spans="1:6" x14ac:dyDescent="0.25">
      <c r="A8634" s="508"/>
      <c r="B8634" s="508"/>
      <c r="C8634" s="508"/>
      <c r="D8634" s="444" t="s">
        <v>6778</v>
      </c>
      <c r="E8634" s="508"/>
      <c r="F8634" s="508"/>
    </row>
    <row r="8635" spans="1:6" x14ac:dyDescent="0.25">
      <c r="A8635" s="508"/>
      <c r="B8635" s="508"/>
      <c r="C8635" s="508"/>
      <c r="D8635" s="444" t="s">
        <v>6778</v>
      </c>
      <c r="E8635" s="508"/>
      <c r="F8635" s="508"/>
    </row>
    <row r="8636" spans="1:6" x14ac:dyDescent="0.25">
      <c r="A8636" s="508"/>
      <c r="B8636" s="508"/>
      <c r="C8636" s="508"/>
      <c r="D8636" s="444" t="s">
        <v>6778</v>
      </c>
      <c r="E8636" s="508"/>
      <c r="F8636" s="508"/>
    </row>
    <row r="8637" spans="1:6" x14ac:dyDescent="0.25">
      <c r="A8637" s="508"/>
      <c r="B8637" s="508"/>
      <c r="C8637" s="508"/>
      <c r="D8637" s="444" t="s">
        <v>6778</v>
      </c>
      <c r="E8637" s="508"/>
      <c r="F8637" s="508"/>
    </row>
    <row r="8638" spans="1:6" x14ac:dyDescent="0.25">
      <c r="A8638" s="508"/>
      <c r="B8638" s="508"/>
      <c r="C8638" s="508"/>
      <c r="D8638" s="444" t="s">
        <v>6778</v>
      </c>
      <c r="E8638" s="508"/>
      <c r="F8638" s="508"/>
    </row>
    <row r="8639" spans="1:6" x14ac:dyDescent="0.25">
      <c r="A8639" s="508"/>
      <c r="B8639" s="508"/>
      <c r="C8639" s="508"/>
      <c r="D8639" s="444" t="s">
        <v>6778</v>
      </c>
      <c r="E8639" s="508"/>
      <c r="F8639" s="508"/>
    </row>
    <row r="8640" spans="1:6" x14ac:dyDescent="0.25">
      <c r="A8640" s="508"/>
      <c r="B8640" s="508"/>
      <c r="C8640" s="508"/>
      <c r="D8640" s="444" t="s">
        <v>6778</v>
      </c>
      <c r="E8640" s="508"/>
      <c r="F8640" s="508"/>
    </row>
    <row r="8641" spans="1:6" x14ac:dyDescent="0.25">
      <c r="A8641" s="508"/>
      <c r="B8641" s="508"/>
      <c r="C8641" s="508"/>
      <c r="D8641" s="444" t="s">
        <v>6778</v>
      </c>
      <c r="E8641" s="508"/>
      <c r="F8641" s="508"/>
    </row>
    <row r="8642" spans="1:6" x14ac:dyDescent="0.25">
      <c r="A8642" s="508"/>
      <c r="B8642" s="508"/>
      <c r="C8642" s="508"/>
      <c r="D8642" s="444" t="s">
        <v>6778</v>
      </c>
      <c r="E8642" s="508"/>
      <c r="F8642" s="508"/>
    </row>
    <row r="8643" spans="1:6" x14ac:dyDescent="0.25">
      <c r="A8643" s="508"/>
      <c r="B8643" s="508"/>
      <c r="C8643" s="508"/>
      <c r="D8643" s="444" t="s">
        <v>6778</v>
      </c>
      <c r="E8643" s="508"/>
      <c r="F8643" s="508"/>
    </row>
    <row r="8644" spans="1:6" x14ac:dyDescent="0.25">
      <c r="A8644" s="508"/>
      <c r="B8644" s="508"/>
      <c r="C8644" s="508"/>
      <c r="D8644" s="444" t="s">
        <v>6778</v>
      </c>
      <c r="E8644" s="508"/>
      <c r="F8644" s="508"/>
    </row>
    <row r="8645" spans="1:6" x14ac:dyDescent="0.25">
      <c r="A8645" s="508"/>
      <c r="B8645" s="508"/>
      <c r="C8645" s="508"/>
      <c r="D8645" s="444" t="s">
        <v>6778</v>
      </c>
      <c r="E8645" s="508"/>
      <c r="F8645" s="508"/>
    </row>
    <row r="8646" spans="1:6" x14ac:dyDescent="0.25">
      <c r="A8646" s="508"/>
      <c r="B8646" s="508"/>
      <c r="C8646" s="508"/>
      <c r="D8646" s="444" t="s">
        <v>6778</v>
      </c>
      <c r="E8646" s="508"/>
      <c r="F8646" s="508"/>
    </row>
    <row r="8647" spans="1:6" x14ac:dyDescent="0.25">
      <c r="A8647" s="508"/>
      <c r="B8647" s="508"/>
      <c r="C8647" s="508"/>
      <c r="D8647" s="444" t="s">
        <v>6778</v>
      </c>
      <c r="E8647" s="508"/>
      <c r="F8647" s="508"/>
    </row>
    <row r="8648" spans="1:6" x14ac:dyDescent="0.25">
      <c r="A8648" s="508"/>
      <c r="B8648" s="508"/>
      <c r="C8648" s="508"/>
      <c r="D8648" s="444" t="s">
        <v>6778</v>
      </c>
      <c r="E8648" s="508"/>
      <c r="F8648" s="508"/>
    </row>
    <row r="8649" spans="1:6" x14ac:dyDescent="0.25">
      <c r="A8649" s="508"/>
      <c r="B8649" s="508"/>
      <c r="C8649" s="508"/>
      <c r="D8649" s="444" t="s">
        <v>6778</v>
      </c>
      <c r="E8649" s="508"/>
      <c r="F8649" s="508"/>
    </row>
    <row r="8650" spans="1:6" x14ac:dyDescent="0.25">
      <c r="A8650" s="508"/>
      <c r="B8650" s="508"/>
      <c r="C8650" s="508"/>
      <c r="D8650" s="444" t="s">
        <v>6778</v>
      </c>
      <c r="E8650" s="508"/>
      <c r="F8650" s="508"/>
    </row>
    <row r="8651" spans="1:6" x14ac:dyDescent="0.25">
      <c r="A8651" s="508"/>
      <c r="B8651" s="508"/>
      <c r="C8651" s="508"/>
      <c r="D8651" s="444" t="s">
        <v>6778</v>
      </c>
      <c r="E8651" s="508"/>
      <c r="F8651" s="508"/>
    </row>
    <row r="8652" spans="1:6" x14ac:dyDescent="0.25">
      <c r="A8652" s="508"/>
      <c r="B8652" s="508"/>
      <c r="C8652" s="508"/>
      <c r="D8652" s="444" t="s">
        <v>6778</v>
      </c>
      <c r="E8652" s="508"/>
      <c r="F8652" s="508"/>
    </row>
    <row r="8653" spans="1:6" x14ac:dyDescent="0.25">
      <c r="A8653" s="508"/>
      <c r="B8653" s="508"/>
      <c r="C8653" s="508"/>
      <c r="D8653" s="444" t="s">
        <v>6778</v>
      </c>
      <c r="E8653" s="508"/>
      <c r="F8653" s="508"/>
    </row>
    <row r="8654" spans="1:6" x14ac:dyDescent="0.25">
      <c r="A8654" s="508"/>
      <c r="B8654" s="508"/>
      <c r="C8654" s="508"/>
      <c r="D8654" s="444" t="s">
        <v>6778</v>
      </c>
      <c r="E8654" s="508"/>
      <c r="F8654" s="508"/>
    </row>
    <row r="8655" spans="1:6" x14ac:dyDescent="0.25">
      <c r="A8655" s="508"/>
      <c r="B8655" s="508"/>
      <c r="C8655" s="508"/>
      <c r="D8655" s="444" t="s">
        <v>6778</v>
      </c>
      <c r="E8655" s="508"/>
      <c r="F8655" s="508"/>
    </row>
    <row r="8656" spans="1:6" x14ac:dyDescent="0.25">
      <c r="A8656" s="508"/>
      <c r="B8656" s="508"/>
      <c r="C8656" s="508"/>
      <c r="D8656" s="444" t="s">
        <v>6778</v>
      </c>
      <c r="E8656" s="508"/>
      <c r="F8656" s="508"/>
    </row>
    <row r="8657" spans="1:6" x14ac:dyDescent="0.25">
      <c r="A8657" s="508"/>
      <c r="B8657" s="508"/>
      <c r="C8657" s="508"/>
      <c r="D8657" s="444" t="s">
        <v>6778</v>
      </c>
      <c r="E8657" s="508"/>
      <c r="F8657" s="508"/>
    </row>
    <row r="8658" spans="1:6" x14ac:dyDescent="0.25">
      <c r="A8658" s="508"/>
      <c r="B8658" s="508"/>
      <c r="C8658" s="508"/>
      <c r="D8658" s="444" t="s">
        <v>6778</v>
      </c>
      <c r="E8658" s="508"/>
      <c r="F8658" s="508"/>
    </row>
    <row r="8659" spans="1:6" x14ac:dyDescent="0.25">
      <c r="A8659" s="508"/>
      <c r="B8659" s="508"/>
      <c r="C8659" s="508"/>
      <c r="D8659" s="444" t="s">
        <v>6778</v>
      </c>
      <c r="E8659" s="508"/>
      <c r="F8659" s="508"/>
    </row>
    <row r="8660" spans="1:6" x14ac:dyDescent="0.25">
      <c r="A8660" s="508"/>
      <c r="B8660" s="508"/>
      <c r="C8660" s="508"/>
      <c r="D8660" s="444" t="s">
        <v>6778</v>
      </c>
      <c r="E8660" s="508"/>
      <c r="F8660" s="508"/>
    </row>
    <row r="8661" spans="1:6" x14ac:dyDescent="0.25">
      <c r="A8661" s="508"/>
      <c r="B8661" s="508"/>
      <c r="C8661" s="508"/>
      <c r="D8661" s="444" t="s">
        <v>6778</v>
      </c>
      <c r="E8661" s="508"/>
      <c r="F8661" s="508"/>
    </row>
    <row r="8662" spans="1:6" x14ac:dyDescent="0.25">
      <c r="A8662" s="508"/>
      <c r="B8662" s="508"/>
      <c r="C8662" s="508"/>
      <c r="D8662" s="444" t="s">
        <v>6778</v>
      </c>
      <c r="E8662" s="508"/>
      <c r="F8662" s="508"/>
    </row>
    <row r="8663" spans="1:6" x14ac:dyDescent="0.25">
      <c r="A8663" s="508"/>
      <c r="B8663" s="508"/>
      <c r="C8663" s="508"/>
      <c r="D8663" s="444" t="s">
        <v>6778</v>
      </c>
      <c r="E8663" s="508"/>
      <c r="F8663" s="508"/>
    </row>
    <row r="8664" spans="1:6" x14ac:dyDescent="0.25">
      <c r="A8664" s="508"/>
      <c r="B8664" s="508"/>
      <c r="C8664" s="508"/>
      <c r="D8664" s="444" t="s">
        <v>6778</v>
      </c>
      <c r="E8664" s="508"/>
      <c r="F8664" s="508"/>
    </row>
    <row r="8665" spans="1:6" x14ac:dyDescent="0.25">
      <c r="A8665" s="508"/>
      <c r="B8665" s="508"/>
      <c r="C8665" s="508"/>
      <c r="D8665" s="444" t="s">
        <v>6778</v>
      </c>
      <c r="E8665" s="508"/>
      <c r="F8665" s="508"/>
    </row>
    <row r="8666" spans="1:6" x14ac:dyDescent="0.25">
      <c r="A8666" s="508"/>
      <c r="B8666" s="508"/>
      <c r="C8666" s="508"/>
      <c r="D8666" s="444" t="s">
        <v>6778</v>
      </c>
      <c r="E8666" s="508"/>
      <c r="F8666" s="508"/>
    </row>
    <row r="8667" spans="1:6" x14ac:dyDescent="0.25">
      <c r="A8667" s="508"/>
      <c r="B8667" s="508"/>
      <c r="C8667" s="508"/>
      <c r="D8667" s="444" t="s">
        <v>6778</v>
      </c>
      <c r="E8667" s="508"/>
      <c r="F8667" s="508"/>
    </row>
    <row r="8668" spans="1:6" x14ac:dyDescent="0.25">
      <c r="A8668" s="508"/>
      <c r="B8668" s="508"/>
      <c r="C8668" s="508"/>
      <c r="D8668" s="444" t="s">
        <v>6778</v>
      </c>
      <c r="E8668" s="508"/>
      <c r="F8668" s="508"/>
    </row>
    <row r="8669" spans="1:6" x14ac:dyDescent="0.25">
      <c r="A8669" s="508"/>
      <c r="B8669" s="508"/>
      <c r="C8669" s="508"/>
      <c r="D8669" s="444" t="s">
        <v>6778</v>
      </c>
      <c r="E8669" s="508"/>
      <c r="F8669" s="508"/>
    </row>
    <row r="8670" spans="1:6" x14ac:dyDescent="0.25">
      <c r="A8670" s="508"/>
      <c r="B8670" s="508"/>
      <c r="C8670" s="508"/>
      <c r="D8670" s="444" t="s">
        <v>6778</v>
      </c>
      <c r="E8670" s="508"/>
      <c r="F8670" s="508"/>
    </row>
    <row r="8671" spans="1:6" x14ac:dyDescent="0.25">
      <c r="A8671" s="508"/>
      <c r="B8671" s="508"/>
      <c r="C8671" s="508"/>
      <c r="D8671" s="444" t="s">
        <v>6778</v>
      </c>
      <c r="E8671" s="508"/>
      <c r="F8671" s="508"/>
    </row>
    <row r="8672" spans="1:6" x14ac:dyDescent="0.25">
      <c r="A8672" s="508"/>
      <c r="B8672" s="508"/>
      <c r="C8672" s="508"/>
      <c r="D8672" s="444" t="s">
        <v>6778</v>
      </c>
      <c r="E8672" s="508"/>
      <c r="F8672" s="508"/>
    </row>
    <row r="8673" spans="1:6" x14ac:dyDescent="0.25">
      <c r="A8673" s="508"/>
      <c r="B8673" s="508"/>
      <c r="C8673" s="508"/>
      <c r="D8673" s="444" t="s">
        <v>6778</v>
      </c>
      <c r="E8673" s="508"/>
      <c r="F8673" s="508"/>
    </row>
    <row r="8674" spans="1:6" x14ac:dyDescent="0.25">
      <c r="A8674" s="508"/>
      <c r="B8674" s="508"/>
      <c r="C8674" s="508"/>
      <c r="D8674" s="444" t="s">
        <v>6778</v>
      </c>
      <c r="E8674" s="508"/>
      <c r="F8674" s="508"/>
    </row>
    <row r="8675" spans="1:6" x14ac:dyDescent="0.25">
      <c r="A8675" s="508"/>
      <c r="B8675" s="508"/>
      <c r="C8675" s="508"/>
      <c r="D8675" s="444" t="s">
        <v>6778</v>
      </c>
      <c r="E8675" s="508"/>
      <c r="F8675" s="508"/>
    </row>
    <row r="8676" spans="1:6" x14ac:dyDescent="0.25">
      <c r="A8676" s="508"/>
      <c r="B8676" s="508"/>
      <c r="C8676" s="508"/>
      <c r="D8676" s="444" t="s">
        <v>6778</v>
      </c>
      <c r="E8676" s="508"/>
      <c r="F8676" s="508"/>
    </row>
    <row r="8677" spans="1:6" x14ac:dyDescent="0.25">
      <c r="A8677" s="508"/>
      <c r="B8677" s="508"/>
      <c r="C8677" s="508"/>
      <c r="D8677" s="444" t="s">
        <v>6778</v>
      </c>
      <c r="E8677" s="508"/>
      <c r="F8677" s="508"/>
    </row>
    <row r="8678" spans="1:6" x14ac:dyDescent="0.25">
      <c r="A8678" s="508"/>
      <c r="B8678" s="508"/>
      <c r="C8678" s="508"/>
      <c r="D8678" s="444" t="s">
        <v>6778</v>
      </c>
      <c r="E8678" s="508"/>
      <c r="F8678" s="508"/>
    </row>
    <row r="8679" spans="1:6" x14ac:dyDescent="0.25">
      <c r="A8679" s="508"/>
      <c r="B8679" s="508"/>
      <c r="C8679" s="508"/>
      <c r="D8679" s="444" t="s">
        <v>6778</v>
      </c>
      <c r="E8679" s="508"/>
      <c r="F8679" s="508"/>
    </row>
    <row r="8680" spans="1:6" x14ac:dyDescent="0.25">
      <c r="A8680" s="508"/>
      <c r="B8680" s="508"/>
      <c r="C8680" s="508"/>
      <c r="D8680" s="444" t="s">
        <v>6778</v>
      </c>
      <c r="E8680" s="508"/>
      <c r="F8680" s="508"/>
    </row>
    <row r="8681" spans="1:6" x14ac:dyDescent="0.25">
      <c r="A8681" s="508"/>
      <c r="B8681" s="508"/>
      <c r="C8681" s="508"/>
      <c r="D8681" s="444" t="s">
        <v>6778</v>
      </c>
      <c r="E8681" s="508"/>
      <c r="F8681" s="508"/>
    </row>
    <row r="8682" spans="1:6" x14ac:dyDescent="0.25">
      <c r="A8682" s="508"/>
      <c r="B8682" s="508"/>
      <c r="C8682" s="508"/>
      <c r="D8682" s="444" t="s">
        <v>6778</v>
      </c>
      <c r="E8682" s="508"/>
      <c r="F8682" s="508"/>
    </row>
    <row r="8683" spans="1:6" x14ac:dyDescent="0.25">
      <c r="A8683" s="508"/>
      <c r="B8683" s="508"/>
      <c r="C8683" s="508"/>
      <c r="D8683" s="444" t="s">
        <v>6778</v>
      </c>
      <c r="E8683" s="508"/>
      <c r="F8683" s="508"/>
    </row>
    <row r="8684" spans="1:6" x14ac:dyDescent="0.25">
      <c r="A8684" s="508"/>
      <c r="B8684" s="508"/>
      <c r="C8684" s="508"/>
      <c r="D8684" s="444" t="s">
        <v>6778</v>
      </c>
      <c r="E8684" s="508"/>
      <c r="F8684" s="508"/>
    </row>
    <row r="8685" spans="1:6" x14ac:dyDescent="0.25">
      <c r="A8685" s="508"/>
      <c r="B8685" s="508"/>
      <c r="C8685" s="508"/>
      <c r="D8685" s="444" t="s">
        <v>6778</v>
      </c>
      <c r="E8685" s="508"/>
      <c r="F8685" s="508"/>
    </row>
    <row r="8686" spans="1:6" x14ac:dyDescent="0.25">
      <c r="A8686" s="508"/>
      <c r="B8686" s="508"/>
      <c r="C8686" s="508"/>
      <c r="D8686" s="444" t="s">
        <v>6778</v>
      </c>
      <c r="E8686" s="508"/>
      <c r="F8686" s="508"/>
    </row>
    <row r="8687" spans="1:6" x14ac:dyDescent="0.25">
      <c r="A8687" s="508"/>
      <c r="B8687" s="508"/>
      <c r="C8687" s="508"/>
      <c r="D8687" s="444" t="s">
        <v>6778</v>
      </c>
      <c r="E8687" s="508"/>
      <c r="F8687" s="508"/>
    </row>
    <row r="8688" spans="1:6" x14ac:dyDescent="0.25">
      <c r="A8688" s="508"/>
      <c r="B8688" s="508"/>
      <c r="C8688" s="508"/>
      <c r="D8688" s="444" t="s">
        <v>6778</v>
      </c>
      <c r="E8688" s="508"/>
      <c r="F8688" s="508"/>
    </row>
    <row r="8689" spans="1:6" x14ac:dyDescent="0.25">
      <c r="A8689" s="508"/>
      <c r="B8689" s="508"/>
      <c r="C8689" s="508"/>
      <c r="D8689" s="444" t="s">
        <v>6778</v>
      </c>
      <c r="E8689" s="508"/>
      <c r="F8689" s="508"/>
    </row>
    <row r="8690" spans="1:6" x14ac:dyDescent="0.25">
      <c r="A8690" s="508"/>
      <c r="B8690" s="508"/>
      <c r="C8690" s="508"/>
      <c r="D8690" s="444" t="s">
        <v>6778</v>
      </c>
      <c r="E8690" s="508"/>
      <c r="F8690" s="508"/>
    </row>
    <row r="8691" spans="1:6" x14ac:dyDescent="0.25">
      <c r="A8691" s="508"/>
      <c r="B8691" s="508"/>
      <c r="C8691" s="508"/>
      <c r="D8691" s="444" t="s">
        <v>6778</v>
      </c>
      <c r="E8691" s="508"/>
      <c r="F8691" s="508"/>
    </row>
    <row r="8692" spans="1:6" x14ac:dyDescent="0.25">
      <c r="A8692" s="508"/>
      <c r="B8692" s="508"/>
      <c r="C8692" s="508"/>
      <c r="D8692" s="444" t="s">
        <v>6778</v>
      </c>
      <c r="E8692" s="508"/>
      <c r="F8692" s="508"/>
    </row>
    <row r="8693" spans="1:6" x14ac:dyDescent="0.25">
      <c r="A8693" s="508"/>
      <c r="B8693" s="508"/>
      <c r="C8693" s="508"/>
      <c r="D8693" s="444" t="s">
        <v>6778</v>
      </c>
      <c r="E8693" s="508"/>
      <c r="F8693" s="508"/>
    </row>
    <row r="8694" spans="1:6" x14ac:dyDescent="0.25">
      <c r="A8694" s="508"/>
      <c r="B8694" s="508"/>
      <c r="C8694" s="508"/>
      <c r="D8694" s="444" t="s">
        <v>6778</v>
      </c>
      <c r="E8694" s="508"/>
      <c r="F8694" s="508"/>
    </row>
    <row r="8695" spans="1:6" x14ac:dyDescent="0.25">
      <c r="A8695" s="508"/>
      <c r="B8695" s="508"/>
      <c r="C8695" s="508"/>
      <c r="D8695" s="444" t="s">
        <v>6778</v>
      </c>
      <c r="E8695" s="508"/>
      <c r="F8695" s="508"/>
    </row>
    <row r="8696" spans="1:6" x14ac:dyDescent="0.25">
      <c r="A8696" s="508"/>
      <c r="B8696" s="508"/>
      <c r="C8696" s="508"/>
      <c r="D8696" s="444" t="s">
        <v>6778</v>
      </c>
      <c r="E8696" s="508"/>
      <c r="F8696" s="508"/>
    </row>
    <row r="8697" spans="1:6" x14ac:dyDescent="0.25">
      <c r="A8697" s="508"/>
      <c r="B8697" s="508"/>
      <c r="C8697" s="508"/>
      <c r="D8697" s="444" t="s">
        <v>6778</v>
      </c>
      <c r="E8697" s="508"/>
      <c r="F8697" s="508"/>
    </row>
    <row r="8698" spans="1:6" x14ac:dyDescent="0.25">
      <c r="A8698" s="508"/>
      <c r="B8698" s="508"/>
      <c r="C8698" s="508"/>
      <c r="D8698" s="444" t="s">
        <v>6778</v>
      </c>
      <c r="E8698" s="508"/>
      <c r="F8698" s="508"/>
    </row>
    <row r="8699" spans="1:6" x14ac:dyDescent="0.25">
      <c r="A8699" s="508"/>
      <c r="B8699" s="508"/>
      <c r="C8699" s="508"/>
      <c r="D8699" s="444" t="s">
        <v>6778</v>
      </c>
      <c r="E8699" s="508"/>
      <c r="F8699" s="508"/>
    </row>
    <row r="8700" spans="1:6" x14ac:dyDescent="0.25">
      <c r="A8700" s="508"/>
      <c r="B8700" s="508"/>
      <c r="C8700" s="508"/>
      <c r="D8700" s="444" t="s">
        <v>6778</v>
      </c>
      <c r="E8700" s="508"/>
      <c r="F8700" s="508"/>
    </row>
    <row r="8701" spans="1:6" x14ac:dyDescent="0.25">
      <c r="A8701" s="508"/>
      <c r="B8701" s="508"/>
      <c r="C8701" s="508"/>
      <c r="D8701" s="444" t="s">
        <v>6778</v>
      </c>
      <c r="E8701" s="508"/>
      <c r="F8701" s="508"/>
    </row>
    <row r="8702" spans="1:6" x14ac:dyDescent="0.25">
      <c r="A8702" s="508"/>
      <c r="B8702" s="508"/>
      <c r="C8702" s="508"/>
      <c r="D8702" s="444" t="s">
        <v>6778</v>
      </c>
      <c r="E8702" s="508"/>
      <c r="F8702" s="508"/>
    </row>
    <row r="8703" spans="1:6" x14ac:dyDescent="0.25">
      <c r="A8703" s="508"/>
      <c r="B8703" s="508"/>
      <c r="C8703" s="508"/>
      <c r="D8703" s="444" t="s">
        <v>6778</v>
      </c>
      <c r="E8703" s="508"/>
      <c r="F8703" s="508"/>
    </row>
    <row r="8704" spans="1:6" x14ac:dyDescent="0.25">
      <c r="A8704" s="508"/>
      <c r="B8704" s="508"/>
      <c r="C8704" s="508"/>
      <c r="D8704" s="444" t="s">
        <v>6778</v>
      </c>
      <c r="E8704" s="508"/>
      <c r="F8704" s="508"/>
    </row>
    <row r="8705" spans="1:6" x14ac:dyDescent="0.25">
      <c r="A8705" s="508"/>
      <c r="B8705" s="508"/>
      <c r="C8705" s="508"/>
      <c r="D8705" s="444" t="s">
        <v>6778</v>
      </c>
      <c r="E8705" s="508"/>
      <c r="F8705" s="508"/>
    </row>
    <row r="8706" spans="1:6" x14ac:dyDescent="0.25">
      <c r="A8706" s="508"/>
      <c r="B8706" s="508"/>
      <c r="C8706" s="508"/>
      <c r="D8706" s="444" t="s">
        <v>6778</v>
      </c>
      <c r="E8706" s="508"/>
      <c r="F8706" s="508"/>
    </row>
    <row r="8707" spans="1:6" x14ac:dyDescent="0.25">
      <c r="A8707" s="508"/>
      <c r="B8707" s="508"/>
      <c r="C8707" s="508"/>
      <c r="D8707" s="444" t="s">
        <v>6778</v>
      </c>
      <c r="E8707" s="508"/>
      <c r="F8707" s="508"/>
    </row>
    <row r="8708" spans="1:6" x14ac:dyDescent="0.25">
      <c r="A8708" s="508"/>
      <c r="B8708" s="508"/>
      <c r="C8708" s="508"/>
      <c r="D8708" s="444" t="s">
        <v>6778</v>
      </c>
      <c r="E8708" s="508"/>
      <c r="F8708" s="508"/>
    </row>
    <row r="8709" spans="1:6" x14ac:dyDescent="0.25">
      <c r="A8709" s="508"/>
      <c r="B8709" s="508"/>
      <c r="C8709" s="508"/>
      <c r="D8709" s="444" t="s">
        <v>6778</v>
      </c>
      <c r="E8709" s="508"/>
      <c r="F8709" s="508"/>
    </row>
    <row r="8710" spans="1:6" x14ac:dyDescent="0.25">
      <c r="A8710" s="508"/>
      <c r="B8710" s="508"/>
      <c r="C8710" s="508"/>
      <c r="D8710" s="444" t="s">
        <v>6778</v>
      </c>
      <c r="E8710" s="508"/>
      <c r="F8710" s="508"/>
    </row>
    <row r="8711" spans="1:6" x14ac:dyDescent="0.25">
      <c r="A8711" s="508"/>
      <c r="B8711" s="508"/>
      <c r="C8711" s="508"/>
      <c r="D8711" s="444" t="s">
        <v>6778</v>
      </c>
      <c r="E8711" s="508"/>
      <c r="F8711" s="508"/>
    </row>
    <row r="8712" spans="1:6" x14ac:dyDescent="0.25">
      <c r="A8712" s="508"/>
      <c r="B8712" s="508"/>
      <c r="C8712" s="508"/>
      <c r="D8712" s="444" t="s">
        <v>6778</v>
      </c>
      <c r="E8712" s="508"/>
      <c r="F8712" s="508"/>
    </row>
    <row r="8713" spans="1:6" x14ac:dyDescent="0.25">
      <c r="A8713" s="508"/>
      <c r="B8713" s="508"/>
      <c r="C8713" s="508"/>
      <c r="D8713" s="444" t="s">
        <v>6778</v>
      </c>
      <c r="E8713" s="508"/>
      <c r="F8713" s="508"/>
    </row>
    <row r="8714" spans="1:6" x14ac:dyDescent="0.25">
      <c r="A8714" s="508"/>
      <c r="B8714" s="508"/>
      <c r="C8714" s="508"/>
      <c r="D8714" s="444" t="s">
        <v>6778</v>
      </c>
      <c r="E8714" s="508"/>
      <c r="F8714" s="508"/>
    </row>
    <row r="8715" spans="1:6" x14ac:dyDescent="0.25">
      <c r="A8715" s="508"/>
      <c r="B8715" s="508"/>
      <c r="C8715" s="508"/>
      <c r="D8715" s="444" t="s">
        <v>6778</v>
      </c>
      <c r="E8715" s="508"/>
      <c r="F8715" s="508"/>
    </row>
    <row r="8716" spans="1:6" x14ac:dyDescent="0.25">
      <c r="A8716" s="508"/>
      <c r="B8716" s="508"/>
      <c r="C8716" s="508"/>
      <c r="D8716" s="444" t="s">
        <v>6778</v>
      </c>
      <c r="E8716" s="508"/>
      <c r="F8716" s="508"/>
    </row>
    <row r="8717" spans="1:6" x14ac:dyDescent="0.25">
      <c r="A8717" s="508"/>
      <c r="B8717" s="508"/>
      <c r="C8717" s="508"/>
      <c r="D8717" s="444" t="s">
        <v>6778</v>
      </c>
      <c r="E8717" s="508"/>
      <c r="F8717" s="508"/>
    </row>
    <row r="8718" spans="1:6" x14ac:dyDescent="0.25">
      <c r="A8718" s="508"/>
      <c r="B8718" s="508"/>
      <c r="C8718" s="508"/>
      <c r="D8718" s="444" t="s">
        <v>6778</v>
      </c>
      <c r="E8718" s="508"/>
      <c r="F8718" s="508"/>
    </row>
    <row r="8719" spans="1:6" x14ac:dyDescent="0.25">
      <c r="A8719" s="508"/>
      <c r="B8719" s="508"/>
      <c r="C8719" s="508"/>
      <c r="D8719" s="444" t="s">
        <v>6778</v>
      </c>
      <c r="E8719" s="508"/>
      <c r="F8719" s="508"/>
    </row>
    <row r="8720" spans="1:6" x14ac:dyDescent="0.25">
      <c r="A8720" s="508"/>
      <c r="B8720" s="508"/>
      <c r="C8720" s="508"/>
      <c r="D8720" s="444" t="s">
        <v>6778</v>
      </c>
      <c r="E8720" s="508"/>
      <c r="F8720" s="508"/>
    </row>
    <row r="8721" spans="1:6" x14ac:dyDescent="0.25">
      <c r="A8721" s="508"/>
      <c r="B8721" s="508"/>
      <c r="C8721" s="508"/>
      <c r="D8721" s="444" t="s">
        <v>6778</v>
      </c>
      <c r="E8721" s="508"/>
      <c r="F8721" s="508"/>
    </row>
    <row r="8722" spans="1:6" x14ac:dyDescent="0.25">
      <c r="A8722" s="508"/>
      <c r="B8722" s="508"/>
      <c r="C8722" s="508"/>
      <c r="D8722" s="444" t="s">
        <v>6778</v>
      </c>
      <c r="E8722" s="508"/>
      <c r="F8722" s="508"/>
    </row>
    <row r="8723" spans="1:6" x14ac:dyDescent="0.25">
      <c r="A8723" s="508"/>
      <c r="B8723" s="508"/>
      <c r="C8723" s="508"/>
      <c r="D8723" s="444" t="s">
        <v>6778</v>
      </c>
      <c r="E8723" s="508"/>
      <c r="F8723" s="508"/>
    </row>
    <row r="8724" spans="1:6" x14ac:dyDescent="0.25">
      <c r="A8724" s="508"/>
      <c r="B8724" s="508"/>
      <c r="C8724" s="508"/>
      <c r="D8724" s="444" t="s">
        <v>6778</v>
      </c>
      <c r="E8724" s="508"/>
      <c r="F8724" s="508"/>
    </row>
    <row r="8725" spans="1:6" x14ac:dyDescent="0.25">
      <c r="A8725" s="508"/>
      <c r="B8725" s="508"/>
      <c r="C8725" s="508"/>
      <c r="D8725" s="444" t="s">
        <v>6778</v>
      </c>
      <c r="E8725" s="508"/>
      <c r="F8725" s="508"/>
    </row>
    <row r="8726" spans="1:6" x14ac:dyDescent="0.25">
      <c r="A8726" s="508"/>
      <c r="B8726" s="508"/>
      <c r="C8726" s="508"/>
      <c r="D8726" s="444" t="s">
        <v>6778</v>
      </c>
      <c r="E8726" s="508"/>
      <c r="F8726" s="508"/>
    </row>
    <row r="8727" spans="1:6" x14ac:dyDescent="0.25">
      <c r="A8727" s="508"/>
      <c r="B8727" s="508"/>
      <c r="C8727" s="508"/>
      <c r="D8727" s="444" t="s">
        <v>6778</v>
      </c>
      <c r="E8727" s="508"/>
      <c r="F8727" s="508"/>
    </row>
    <row r="8728" spans="1:6" x14ac:dyDescent="0.25">
      <c r="A8728" s="508"/>
      <c r="B8728" s="508"/>
      <c r="C8728" s="508"/>
      <c r="D8728" s="444" t="s">
        <v>6778</v>
      </c>
      <c r="E8728" s="508"/>
      <c r="F8728" s="508"/>
    </row>
    <row r="8729" spans="1:6" x14ac:dyDescent="0.25">
      <c r="A8729" s="508"/>
      <c r="B8729" s="508"/>
      <c r="C8729" s="508"/>
      <c r="D8729" s="444" t="s">
        <v>6778</v>
      </c>
      <c r="E8729" s="508"/>
      <c r="F8729" s="508"/>
    </row>
    <row r="8730" spans="1:6" x14ac:dyDescent="0.25">
      <c r="A8730" s="508"/>
      <c r="B8730" s="508"/>
      <c r="C8730" s="508"/>
      <c r="D8730" s="444" t="s">
        <v>6778</v>
      </c>
      <c r="E8730" s="508"/>
      <c r="F8730" s="508"/>
    </row>
    <row r="8731" spans="1:6" x14ac:dyDescent="0.25">
      <c r="A8731" s="508"/>
      <c r="B8731" s="508"/>
      <c r="C8731" s="508"/>
      <c r="D8731" s="444" t="s">
        <v>6778</v>
      </c>
      <c r="E8731" s="508"/>
      <c r="F8731" s="508"/>
    </row>
    <row r="8732" spans="1:6" x14ac:dyDescent="0.25">
      <c r="A8732" s="508"/>
      <c r="B8732" s="508"/>
      <c r="C8732" s="508"/>
      <c r="D8732" s="444" t="s">
        <v>6778</v>
      </c>
      <c r="E8732" s="508"/>
      <c r="F8732" s="508"/>
    </row>
    <row r="8733" spans="1:6" x14ac:dyDescent="0.25">
      <c r="A8733" s="508"/>
      <c r="B8733" s="508"/>
      <c r="C8733" s="508"/>
      <c r="D8733" s="444" t="s">
        <v>6778</v>
      </c>
      <c r="E8733" s="508"/>
      <c r="F8733" s="508"/>
    </row>
    <row r="8734" spans="1:6" x14ac:dyDescent="0.25">
      <c r="A8734" s="508"/>
      <c r="B8734" s="508"/>
      <c r="C8734" s="508"/>
      <c r="D8734" s="444" t="s">
        <v>6778</v>
      </c>
      <c r="E8734" s="508"/>
      <c r="F8734" s="508"/>
    </row>
    <row r="8735" spans="1:6" x14ac:dyDescent="0.25">
      <c r="A8735" s="508"/>
      <c r="B8735" s="508"/>
      <c r="C8735" s="508"/>
      <c r="D8735" s="444" t="s">
        <v>6778</v>
      </c>
      <c r="E8735" s="508"/>
      <c r="F8735" s="508"/>
    </row>
    <row r="8736" spans="1:6" x14ac:dyDescent="0.25">
      <c r="A8736" s="508"/>
      <c r="B8736" s="508"/>
      <c r="C8736" s="508"/>
      <c r="D8736" s="444" t="s">
        <v>6778</v>
      </c>
      <c r="E8736" s="508"/>
      <c r="F8736" s="508"/>
    </row>
    <row r="8737" spans="1:6" x14ac:dyDescent="0.25">
      <c r="A8737" s="508"/>
      <c r="B8737" s="508"/>
      <c r="C8737" s="508"/>
      <c r="D8737" s="444" t="s">
        <v>6778</v>
      </c>
      <c r="E8737" s="508"/>
      <c r="F8737" s="508"/>
    </row>
    <row r="8738" spans="1:6" x14ac:dyDescent="0.25">
      <c r="A8738" s="508"/>
      <c r="B8738" s="508"/>
      <c r="C8738" s="508"/>
      <c r="D8738" s="444" t="s">
        <v>6778</v>
      </c>
      <c r="E8738" s="508"/>
      <c r="F8738" s="508"/>
    </row>
    <row r="8739" spans="1:6" x14ac:dyDescent="0.25">
      <c r="A8739" s="508"/>
      <c r="B8739" s="508"/>
      <c r="C8739" s="508"/>
      <c r="D8739" s="444" t="s">
        <v>6778</v>
      </c>
      <c r="E8739" s="508"/>
      <c r="F8739" s="508"/>
    </row>
    <row r="8740" spans="1:6" x14ac:dyDescent="0.25">
      <c r="A8740" s="508"/>
      <c r="B8740" s="508"/>
      <c r="C8740" s="508"/>
      <c r="D8740" s="444" t="s">
        <v>6778</v>
      </c>
      <c r="E8740" s="508"/>
      <c r="F8740" s="508"/>
    </row>
    <row r="8741" spans="1:6" x14ac:dyDescent="0.25">
      <c r="A8741" s="508"/>
      <c r="B8741" s="508"/>
      <c r="C8741" s="508"/>
      <c r="D8741" s="444" t="s">
        <v>6778</v>
      </c>
      <c r="E8741" s="508"/>
      <c r="F8741" s="508"/>
    </row>
    <row r="8742" spans="1:6" x14ac:dyDescent="0.25">
      <c r="A8742" s="508"/>
      <c r="B8742" s="508"/>
      <c r="C8742" s="508"/>
      <c r="D8742" s="444" t="s">
        <v>6778</v>
      </c>
      <c r="E8742" s="508"/>
      <c r="F8742" s="508"/>
    </row>
    <row r="8743" spans="1:6" x14ac:dyDescent="0.25">
      <c r="A8743" s="508"/>
      <c r="B8743" s="508"/>
      <c r="C8743" s="508"/>
      <c r="D8743" s="444" t="s">
        <v>6778</v>
      </c>
      <c r="E8743" s="508"/>
      <c r="F8743" s="508"/>
    </row>
    <row r="8744" spans="1:6" x14ac:dyDescent="0.25">
      <c r="A8744" s="508"/>
      <c r="B8744" s="508"/>
      <c r="C8744" s="508"/>
      <c r="D8744" s="444" t="s">
        <v>6778</v>
      </c>
      <c r="E8744" s="508"/>
      <c r="F8744" s="508"/>
    </row>
    <row r="8745" spans="1:6" x14ac:dyDescent="0.25">
      <c r="A8745" s="508"/>
      <c r="B8745" s="508"/>
      <c r="C8745" s="508"/>
      <c r="D8745" s="444" t="s">
        <v>6778</v>
      </c>
      <c r="E8745" s="508"/>
      <c r="F8745" s="508"/>
    </row>
    <row r="8746" spans="1:6" x14ac:dyDescent="0.25">
      <c r="A8746" s="508"/>
      <c r="B8746" s="508"/>
      <c r="C8746" s="508"/>
      <c r="D8746" s="444" t="s">
        <v>6778</v>
      </c>
      <c r="E8746" s="508"/>
      <c r="F8746" s="508"/>
    </row>
    <row r="8747" spans="1:6" x14ac:dyDescent="0.25">
      <c r="A8747" s="508"/>
      <c r="B8747" s="508"/>
      <c r="C8747" s="508"/>
      <c r="D8747" s="444" t="s">
        <v>6778</v>
      </c>
      <c r="E8747" s="508"/>
      <c r="F8747" s="508"/>
    </row>
    <row r="8748" spans="1:6" x14ac:dyDescent="0.25">
      <c r="A8748" s="508"/>
      <c r="B8748" s="508"/>
      <c r="C8748" s="508"/>
      <c r="D8748" s="444" t="s">
        <v>6778</v>
      </c>
      <c r="E8748" s="508"/>
      <c r="F8748" s="508"/>
    </row>
    <row r="8749" spans="1:6" x14ac:dyDescent="0.25">
      <c r="A8749" s="508"/>
      <c r="B8749" s="508"/>
      <c r="C8749" s="508"/>
      <c r="D8749" s="444" t="s">
        <v>6778</v>
      </c>
      <c r="E8749" s="508"/>
      <c r="F8749" s="508"/>
    </row>
    <row r="8750" spans="1:6" x14ac:dyDescent="0.25">
      <c r="A8750" s="508"/>
      <c r="B8750" s="508"/>
      <c r="C8750" s="508"/>
      <c r="D8750" s="444" t="s">
        <v>6778</v>
      </c>
      <c r="E8750" s="508"/>
      <c r="F8750" s="508"/>
    </row>
    <row r="8751" spans="1:6" x14ac:dyDescent="0.25">
      <c r="A8751" s="508"/>
      <c r="B8751" s="508"/>
      <c r="C8751" s="508"/>
      <c r="D8751" s="444" t="s">
        <v>6778</v>
      </c>
      <c r="E8751" s="508"/>
      <c r="F8751" s="508"/>
    </row>
    <row r="8752" spans="1:6" x14ac:dyDescent="0.25">
      <c r="A8752" s="508"/>
      <c r="B8752" s="508"/>
      <c r="C8752" s="508"/>
      <c r="D8752" s="444" t="s">
        <v>6778</v>
      </c>
      <c r="E8752" s="508"/>
      <c r="F8752" s="508"/>
    </row>
    <row r="8753" spans="1:6" x14ac:dyDescent="0.25">
      <c r="A8753" s="508"/>
      <c r="B8753" s="508"/>
      <c r="C8753" s="508"/>
      <c r="D8753" s="444" t="s">
        <v>6778</v>
      </c>
      <c r="E8753" s="508"/>
      <c r="F8753" s="508"/>
    </row>
    <row r="8754" spans="1:6" x14ac:dyDescent="0.25">
      <c r="A8754" s="508"/>
      <c r="B8754" s="508"/>
      <c r="C8754" s="508"/>
      <c r="D8754" s="444" t="s">
        <v>6778</v>
      </c>
      <c r="E8754" s="508"/>
      <c r="F8754" s="508"/>
    </row>
    <row r="8755" spans="1:6" x14ac:dyDescent="0.25">
      <c r="A8755" s="508"/>
      <c r="B8755" s="508"/>
      <c r="C8755" s="508"/>
      <c r="D8755" s="444" t="s">
        <v>6778</v>
      </c>
      <c r="E8755" s="508"/>
      <c r="F8755" s="508"/>
    </row>
    <row r="8756" spans="1:6" x14ac:dyDescent="0.25">
      <c r="A8756" s="508"/>
      <c r="B8756" s="508"/>
      <c r="C8756" s="508"/>
      <c r="D8756" s="444" t="s">
        <v>6778</v>
      </c>
      <c r="E8756" s="508"/>
      <c r="F8756" s="508"/>
    </row>
    <row r="8757" spans="1:6" x14ac:dyDescent="0.25">
      <c r="A8757" s="508"/>
      <c r="B8757" s="508"/>
      <c r="C8757" s="508"/>
      <c r="D8757" s="444" t="s">
        <v>6778</v>
      </c>
      <c r="E8757" s="508"/>
      <c r="F8757" s="508"/>
    </row>
    <row r="8758" spans="1:6" x14ac:dyDescent="0.25">
      <c r="A8758" s="508"/>
      <c r="B8758" s="508"/>
      <c r="C8758" s="508"/>
      <c r="D8758" s="444" t="s">
        <v>6778</v>
      </c>
      <c r="E8758" s="508"/>
      <c r="F8758" s="508"/>
    </row>
    <row r="8759" spans="1:6" x14ac:dyDescent="0.25">
      <c r="A8759" s="508"/>
      <c r="B8759" s="508"/>
      <c r="C8759" s="508"/>
      <c r="D8759" s="444" t="s">
        <v>6778</v>
      </c>
      <c r="E8759" s="508"/>
      <c r="F8759" s="508"/>
    </row>
    <row r="8760" spans="1:6" x14ac:dyDescent="0.25">
      <c r="A8760" s="508"/>
      <c r="B8760" s="508"/>
      <c r="C8760" s="508"/>
      <c r="D8760" s="444" t="s">
        <v>6778</v>
      </c>
      <c r="E8760" s="508"/>
      <c r="F8760" s="508"/>
    </row>
    <row r="8761" spans="1:6" x14ac:dyDescent="0.25">
      <c r="A8761" s="508"/>
      <c r="B8761" s="508"/>
      <c r="C8761" s="508"/>
      <c r="D8761" s="444" t="s">
        <v>6778</v>
      </c>
      <c r="E8761" s="508"/>
      <c r="F8761" s="508"/>
    </row>
    <row r="8762" spans="1:6" x14ac:dyDescent="0.25">
      <c r="A8762" s="508"/>
      <c r="B8762" s="508"/>
      <c r="C8762" s="508"/>
      <c r="D8762" s="444" t="s">
        <v>6778</v>
      </c>
      <c r="E8762" s="508"/>
      <c r="F8762" s="508"/>
    </row>
    <row r="8763" spans="1:6" x14ac:dyDescent="0.25">
      <c r="A8763" s="508"/>
      <c r="B8763" s="508"/>
      <c r="C8763" s="508"/>
      <c r="D8763" s="444" t="s">
        <v>6778</v>
      </c>
      <c r="E8763" s="508"/>
      <c r="F8763" s="508"/>
    </row>
    <row r="8764" spans="1:6" x14ac:dyDescent="0.25">
      <c r="A8764" s="508"/>
      <c r="B8764" s="508"/>
      <c r="C8764" s="508"/>
      <c r="D8764" s="444" t="s">
        <v>6778</v>
      </c>
      <c r="E8764" s="508"/>
      <c r="F8764" s="508"/>
    </row>
    <row r="8765" spans="1:6" x14ac:dyDescent="0.25">
      <c r="A8765" s="508"/>
      <c r="B8765" s="508"/>
      <c r="C8765" s="508"/>
      <c r="D8765" s="444" t="s">
        <v>6778</v>
      </c>
      <c r="E8765" s="508"/>
      <c r="F8765" s="508"/>
    </row>
    <row r="8766" spans="1:6" x14ac:dyDescent="0.25">
      <c r="A8766" s="508"/>
      <c r="B8766" s="508"/>
      <c r="C8766" s="508"/>
      <c r="D8766" s="444" t="s">
        <v>6778</v>
      </c>
      <c r="E8766" s="508"/>
      <c r="F8766" s="508"/>
    </row>
    <row r="8767" spans="1:6" x14ac:dyDescent="0.25">
      <c r="A8767" s="508"/>
      <c r="B8767" s="508"/>
      <c r="C8767" s="508"/>
      <c r="D8767" s="444" t="s">
        <v>6778</v>
      </c>
      <c r="E8767" s="508"/>
      <c r="F8767" s="508"/>
    </row>
    <row r="8768" spans="1:6" x14ac:dyDescent="0.25">
      <c r="A8768" s="508"/>
      <c r="B8768" s="508"/>
      <c r="C8768" s="508"/>
      <c r="D8768" s="444" t="s">
        <v>6778</v>
      </c>
      <c r="E8768" s="508"/>
      <c r="F8768" s="508"/>
    </row>
    <row r="8769" spans="1:6" x14ac:dyDescent="0.25">
      <c r="A8769" s="508"/>
      <c r="B8769" s="508"/>
      <c r="C8769" s="508"/>
      <c r="D8769" s="444" t="s">
        <v>6778</v>
      </c>
      <c r="E8769" s="508"/>
      <c r="F8769" s="508"/>
    </row>
    <row r="8770" spans="1:6" x14ac:dyDescent="0.25">
      <c r="A8770" s="508"/>
      <c r="B8770" s="508"/>
      <c r="C8770" s="508"/>
      <c r="D8770" s="444" t="s">
        <v>6778</v>
      </c>
      <c r="E8770" s="508"/>
      <c r="F8770" s="508"/>
    </row>
    <row r="8771" spans="1:6" x14ac:dyDescent="0.25">
      <c r="A8771" s="508"/>
      <c r="B8771" s="508"/>
      <c r="C8771" s="508"/>
      <c r="D8771" s="444" t="s">
        <v>6778</v>
      </c>
      <c r="E8771" s="508"/>
      <c r="F8771" s="508"/>
    </row>
    <row r="8772" spans="1:6" x14ac:dyDescent="0.25">
      <c r="A8772" s="508"/>
      <c r="B8772" s="508"/>
      <c r="C8772" s="508"/>
      <c r="D8772" s="444" t="s">
        <v>6778</v>
      </c>
      <c r="E8772" s="508"/>
      <c r="F8772" s="508"/>
    </row>
    <row r="8773" spans="1:6" x14ac:dyDescent="0.25">
      <c r="A8773" s="508"/>
      <c r="B8773" s="508"/>
      <c r="C8773" s="508"/>
      <c r="D8773" s="444" t="s">
        <v>6778</v>
      </c>
      <c r="E8773" s="508"/>
      <c r="F8773" s="508"/>
    </row>
    <row r="8774" spans="1:6" x14ac:dyDescent="0.25">
      <c r="A8774" s="508"/>
      <c r="B8774" s="508"/>
      <c r="C8774" s="508"/>
      <c r="D8774" s="444" t="s">
        <v>6778</v>
      </c>
      <c r="E8774" s="508"/>
      <c r="F8774" s="508"/>
    </row>
    <row r="8775" spans="1:6" x14ac:dyDescent="0.25">
      <c r="A8775" s="508"/>
      <c r="B8775" s="508"/>
      <c r="C8775" s="508"/>
      <c r="D8775" s="444" t="s">
        <v>6778</v>
      </c>
      <c r="E8775" s="508"/>
      <c r="F8775" s="508"/>
    </row>
    <row r="8776" spans="1:6" x14ac:dyDescent="0.25">
      <c r="A8776" s="508"/>
      <c r="B8776" s="508"/>
      <c r="C8776" s="508"/>
      <c r="D8776" s="444" t="s">
        <v>6778</v>
      </c>
      <c r="E8776" s="508"/>
      <c r="F8776" s="508"/>
    </row>
    <row r="8777" spans="1:6" x14ac:dyDescent="0.25">
      <c r="A8777" s="508"/>
      <c r="B8777" s="508"/>
      <c r="C8777" s="508"/>
      <c r="D8777" s="444" t="s">
        <v>6778</v>
      </c>
      <c r="E8777" s="508"/>
      <c r="F8777" s="508"/>
    </row>
    <row r="8778" spans="1:6" x14ac:dyDescent="0.25">
      <c r="A8778" s="508"/>
      <c r="B8778" s="508"/>
      <c r="C8778" s="508"/>
      <c r="D8778" s="444" t="s">
        <v>6778</v>
      </c>
      <c r="E8778" s="508"/>
      <c r="F8778" s="508"/>
    </row>
    <row r="8779" spans="1:6" x14ac:dyDescent="0.25">
      <c r="A8779" s="508"/>
      <c r="B8779" s="508"/>
      <c r="C8779" s="508"/>
      <c r="D8779" s="444" t="s">
        <v>6778</v>
      </c>
      <c r="E8779" s="508"/>
      <c r="F8779" s="508"/>
    </row>
    <row r="8780" spans="1:6" x14ac:dyDescent="0.25">
      <c r="A8780" s="508"/>
      <c r="B8780" s="508"/>
      <c r="C8780" s="508"/>
      <c r="D8780" s="444" t="s">
        <v>6778</v>
      </c>
      <c r="E8780" s="508"/>
      <c r="F8780" s="508"/>
    </row>
    <row r="8781" spans="1:6" x14ac:dyDescent="0.25">
      <c r="A8781" s="508"/>
      <c r="B8781" s="508"/>
      <c r="C8781" s="508"/>
      <c r="D8781" s="444" t="s">
        <v>6778</v>
      </c>
      <c r="E8781" s="508"/>
      <c r="F8781" s="508"/>
    </row>
    <row r="8782" spans="1:6" x14ac:dyDescent="0.25">
      <c r="A8782" s="508"/>
      <c r="B8782" s="508"/>
      <c r="C8782" s="508"/>
      <c r="D8782" s="444" t="s">
        <v>6778</v>
      </c>
      <c r="E8782" s="508"/>
      <c r="F8782" s="508"/>
    </row>
    <row r="8783" spans="1:6" x14ac:dyDescent="0.25">
      <c r="A8783" s="508"/>
      <c r="B8783" s="508"/>
      <c r="C8783" s="508"/>
      <c r="D8783" s="444" t="s">
        <v>6778</v>
      </c>
      <c r="E8783" s="508"/>
      <c r="F8783" s="508"/>
    </row>
    <row r="8784" spans="1:6" x14ac:dyDescent="0.25">
      <c r="A8784" s="508"/>
      <c r="B8784" s="508"/>
      <c r="C8784" s="508"/>
      <c r="D8784" s="444" t="s">
        <v>6778</v>
      </c>
      <c r="E8784" s="508"/>
      <c r="F8784" s="508"/>
    </row>
    <row r="8785" spans="1:6" x14ac:dyDescent="0.25">
      <c r="A8785" s="508"/>
      <c r="B8785" s="508"/>
      <c r="C8785" s="508"/>
      <c r="D8785" s="444" t="s">
        <v>6778</v>
      </c>
      <c r="E8785" s="508"/>
      <c r="F8785" s="508"/>
    </row>
    <row r="8786" spans="1:6" x14ac:dyDescent="0.25">
      <c r="A8786" s="508"/>
      <c r="B8786" s="508"/>
      <c r="C8786" s="508"/>
      <c r="D8786" s="444" t="s">
        <v>6778</v>
      </c>
      <c r="E8786" s="508"/>
      <c r="F8786" s="508"/>
    </row>
    <row r="8787" spans="1:6" x14ac:dyDescent="0.25">
      <c r="A8787" s="508"/>
      <c r="B8787" s="508"/>
      <c r="C8787" s="508"/>
      <c r="D8787" s="444" t="s">
        <v>6778</v>
      </c>
      <c r="E8787" s="508"/>
      <c r="F8787" s="508"/>
    </row>
    <row r="8788" spans="1:6" x14ac:dyDescent="0.25">
      <c r="A8788" s="508"/>
      <c r="B8788" s="508"/>
      <c r="C8788" s="508"/>
      <c r="D8788" s="444" t="s">
        <v>6778</v>
      </c>
      <c r="E8788" s="508"/>
      <c r="F8788" s="508"/>
    </row>
    <row r="8789" spans="1:6" x14ac:dyDescent="0.25">
      <c r="A8789" s="508"/>
      <c r="B8789" s="508"/>
      <c r="C8789" s="508"/>
      <c r="D8789" s="444" t="s">
        <v>6778</v>
      </c>
      <c r="E8789" s="508"/>
      <c r="F8789" s="508"/>
    </row>
    <row r="8790" spans="1:6" x14ac:dyDescent="0.25">
      <c r="A8790" s="508"/>
      <c r="B8790" s="508"/>
      <c r="C8790" s="508"/>
      <c r="D8790" s="444" t="s">
        <v>6778</v>
      </c>
      <c r="E8790" s="508"/>
      <c r="F8790" s="508"/>
    </row>
    <row r="8791" spans="1:6" x14ac:dyDescent="0.25">
      <c r="A8791" s="508"/>
      <c r="B8791" s="508"/>
      <c r="C8791" s="508"/>
      <c r="D8791" s="444" t="s">
        <v>6778</v>
      </c>
      <c r="E8791" s="508"/>
      <c r="F8791" s="508"/>
    </row>
    <row r="8792" spans="1:6" x14ac:dyDescent="0.25">
      <c r="A8792" s="508"/>
      <c r="B8792" s="508"/>
      <c r="C8792" s="508"/>
      <c r="D8792" s="444" t="s">
        <v>6778</v>
      </c>
      <c r="E8792" s="508"/>
      <c r="F8792" s="508"/>
    </row>
    <row r="8793" spans="1:6" x14ac:dyDescent="0.25">
      <c r="A8793" s="508"/>
      <c r="B8793" s="508"/>
      <c r="C8793" s="508"/>
      <c r="D8793" s="444" t="s">
        <v>6778</v>
      </c>
      <c r="E8793" s="508"/>
      <c r="F8793" s="508"/>
    </row>
    <row r="8794" spans="1:6" x14ac:dyDescent="0.25">
      <c r="A8794" s="508"/>
      <c r="B8794" s="508"/>
      <c r="C8794" s="508"/>
      <c r="D8794" s="444" t="s">
        <v>6778</v>
      </c>
      <c r="E8794" s="508"/>
      <c r="F8794" s="508"/>
    </row>
    <row r="8795" spans="1:6" x14ac:dyDescent="0.25">
      <c r="A8795" s="508"/>
      <c r="B8795" s="508"/>
      <c r="C8795" s="508"/>
      <c r="D8795" s="444" t="s">
        <v>6778</v>
      </c>
      <c r="E8795" s="508"/>
      <c r="F8795" s="508"/>
    </row>
    <row r="8796" spans="1:6" x14ac:dyDescent="0.25">
      <c r="A8796" s="508"/>
      <c r="B8796" s="508"/>
      <c r="C8796" s="508"/>
      <c r="D8796" s="444" t="s">
        <v>6778</v>
      </c>
      <c r="E8796" s="508"/>
      <c r="F8796" s="508"/>
    </row>
    <row r="8797" spans="1:6" x14ac:dyDescent="0.25">
      <c r="A8797" s="508"/>
      <c r="B8797" s="508"/>
      <c r="C8797" s="508"/>
      <c r="D8797" s="444" t="s">
        <v>6778</v>
      </c>
      <c r="E8797" s="508"/>
      <c r="F8797" s="508"/>
    </row>
    <row r="8798" spans="1:6" x14ac:dyDescent="0.25">
      <c r="A8798" s="508"/>
      <c r="B8798" s="508"/>
      <c r="C8798" s="508"/>
      <c r="D8798" s="444" t="s">
        <v>6778</v>
      </c>
      <c r="E8798" s="508"/>
      <c r="F8798" s="508"/>
    </row>
    <row r="8799" spans="1:6" x14ac:dyDescent="0.25">
      <c r="A8799" s="508"/>
      <c r="B8799" s="508"/>
      <c r="C8799" s="508"/>
      <c r="D8799" s="444" t="s">
        <v>6778</v>
      </c>
      <c r="E8799" s="508"/>
      <c r="F8799" s="508"/>
    </row>
    <row r="8800" spans="1:6" x14ac:dyDescent="0.25">
      <c r="A8800" s="508"/>
      <c r="B8800" s="508"/>
      <c r="C8800" s="508"/>
      <c r="D8800" s="444" t="s">
        <v>6778</v>
      </c>
      <c r="E8800" s="508"/>
      <c r="F8800" s="508"/>
    </row>
    <row r="8801" spans="1:6" x14ac:dyDescent="0.25">
      <c r="A8801" s="508"/>
      <c r="B8801" s="508"/>
      <c r="C8801" s="508"/>
      <c r="D8801" s="444" t="s">
        <v>6778</v>
      </c>
      <c r="E8801" s="508"/>
      <c r="F8801" s="508"/>
    </row>
    <row r="8802" spans="1:6" x14ac:dyDescent="0.25">
      <c r="A8802" s="508"/>
      <c r="B8802" s="508"/>
      <c r="C8802" s="508"/>
      <c r="D8802" s="444" t="s">
        <v>6778</v>
      </c>
      <c r="E8802" s="508"/>
      <c r="F8802" s="508"/>
    </row>
    <row r="8803" spans="1:6" x14ac:dyDescent="0.25">
      <c r="A8803" s="508"/>
      <c r="B8803" s="508"/>
      <c r="C8803" s="508"/>
      <c r="D8803" s="444" t="s">
        <v>6778</v>
      </c>
      <c r="E8803" s="508"/>
      <c r="F8803" s="508"/>
    </row>
    <row r="8804" spans="1:6" x14ac:dyDescent="0.25">
      <c r="A8804" s="508"/>
      <c r="B8804" s="508"/>
      <c r="C8804" s="508"/>
      <c r="D8804" s="444" t="s">
        <v>6778</v>
      </c>
      <c r="E8804" s="508"/>
      <c r="F8804" s="508"/>
    </row>
    <row r="8805" spans="1:6" x14ac:dyDescent="0.25">
      <c r="A8805" s="508"/>
      <c r="B8805" s="508"/>
      <c r="C8805" s="508"/>
      <c r="D8805" s="444" t="s">
        <v>6778</v>
      </c>
      <c r="E8805" s="508"/>
      <c r="F8805" s="508"/>
    </row>
    <row r="8806" spans="1:6" x14ac:dyDescent="0.25">
      <c r="A8806" s="508"/>
      <c r="B8806" s="508"/>
      <c r="C8806" s="508"/>
      <c r="D8806" s="444" t="s">
        <v>6778</v>
      </c>
      <c r="E8806" s="508"/>
      <c r="F8806" s="508"/>
    </row>
    <row r="8807" spans="1:6" x14ac:dyDescent="0.25">
      <c r="A8807" s="508"/>
      <c r="B8807" s="508"/>
      <c r="C8807" s="508"/>
      <c r="D8807" s="444" t="s">
        <v>6778</v>
      </c>
      <c r="E8807" s="508"/>
      <c r="F8807" s="508"/>
    </row>
    <row r="8808" spans="1:6" x14ac:dyDescent="0.25">
      <c r="A8808" s="508"/>
      <c r="B8808" s="508"/>
      <c r="C8808" s="508"/>
      <c r="D8808" s="444" t="s">
        <v>6778</v>
      </c>
      <c r="E8808" s="508"/>
      <c r="F8808" s="508"/>
    </row>
    <row r="8809" spans="1:6" x14ac:dyDescent="0.25">
      <c r="A8809" s="508"/>
      <c r="B8809" s="508"/>
      <c r="C8809" s="508"/>
      <c r="D8809" s="444" t="s">
        <v>6778</v>
      </c>
      <c r="E8809" s="508"/>
      <c r="F8809" s="508"/>
    </row>
    <row r="8810" spans="1:6" x14ac:dyDescent="0.25">
      <c r="A8810" s="508"/>
      <c r="B8810" s="508"/>
      <c r="C8810" s="508"/>
      <c r="D8810" s="444" t="s">
        <v>6778</v>
      </c>
      <c r="E8810" s="508"/>
      <c r="F8810" s="508"/>
    </row>
    <row r="8811" spans="1:6" x14ac:dyDescent="0.25">
      <c r="A8811" s="508"/>
      <c r="B8811" s="508"/>
      <c r="C8811" s="508"/>
      <c r="D8811" s="444" t="s">
        <v>6778</v>
      </c>
      <c r="E8811" s="508"/>
      <c r="F8811" s="508"/>
    </row>
    <row r="8812" spans="1:6" x14ac:dyDescent="0.25">
      <c r="A8812" s="508"/>
      <c r="B8812" s="508"/>
      <c r="C8812" s="508"/>
      <c r="D8812" s="444" t="s">
        <v>6778</v>
      </c>
      <c r="E8812" s="508"/>
      <c r="F8812" s="508"/>
    </row>
    <row r="8813" spans="1:6" x14ac:dyDescent="0.25">
      <c r="A8813" s="508"/>
      <c r="B8813" s="508"/>
      <c r="C8813" s="508"/>
      <c r="D8813" s="444" t="s">
        <v>6778</v>
      </c>
      <c r="E8813" s="508"/>
      <c r="F8813" s="508"/>
    </row>
    <row r="8814" spans="1:6" x14ac:dyDescent="0.25">
      <c r="A8814" s="508"/>
      <c r="B8814" s="508"/>
      <c r="C8814" s="508"/>
      <c r="D8814" s="444" t="s">
        <v>6778</v>
      </c>
      <c r="E8814" s="508"/>
      <c r="F8814" s="508"/>
    </row>
    <row r="8815" spans="1:6" x14ac:dyDescent="0.25">
      <c r="A8815" s="508"/>
      <c r="B8815" s="508"/>
      <c r="C8815" s="508"/>
      <c r="D8815" s="444" t="s">
        <v>6778</v>
      </c>
      <c r="E8815" s="508"/>
      <c r="F8815" s="508"/>
    </row>
    <row r="8816" spans="1:6" x14ac:dyDescent="0.25">
      <c r="A8816" s="508"/>
      <c r="B8816" s="508"/>
      <c r="C8816" s="508"/>
      <c r="D8816" s="444" t="s">
        <v>6778</v>
      </c>
      <c r="E8816" s="508"/>
      <c r="F8816" s="508"/>
    </row>
    <row r="8817" spans="1:6" x14ac:dyDescent="0.25">
      <c r="A8817" s="508"/>
      <c r="B8817" s="508"/>
      <c r="C8817" s="508"/>
      <c r="D8817" s="444" t="s">
        <v>6778</v>
      </c>
      <c r="E8817" s="508"/>
      <c r="F8817" s="508"/>
    </row>
    <row r="8818" spans="1:6" x14ac:dyDescent="0.25">
      <c r="A8818" s="508"/>
      <c r="B8818" s="508"/>
      <c r="C8818" s="508"/>
      <c r="D8818" s="444" t="s">
        <v>6778</v>
      </c>
      <c r="E8818" s="508"/>
      <c r="F8818" s="508"/>
    </row>
    <row r="8819" spans="1:6" x14ac:dyDescent="0.25">
      <c r="A8819" s="508"/>
      <c r="B8819" s="508"/>
      <c r="C8819" s="508"/>
      <c r="D8819" s="444" t="s">
        <v>6778</v>
      </c>
      <c r="E8819" s="508"/>
      <c r="F8819" s="508"/>
    </row>
    <row r="8820" spans="1:6" x14ac:dyDescent="0.25">
      <c r="A8820" s="508"/>
      <c r="B8820" s="508"/>
      <c r="C8820" s="508"/>
      <c r="D8820" s="444" t="s">
        <v>6778</v>
      </c>
      <c r="E8820" s="508"/>
      <c r="F8820" s="508"/>
    </row>
    <row r="8821" spans="1:6" x14ac:dyDescent="0.25">
      <c r="A8821" s="508"/>
      <c r="B8821" s="508"/>
      <c r="C8821" s="508"/>
      <c r="D8821" s="444" t="s">
        <v>6778</v>
      </c>
      <c r="E8821" s="508"/>
      <c r="F8821" s="508"/>
    </row>
    <row r="8822" spans="1:6" x14ac:dyDescent="0.25">
      <c r="A8822" s="508"/>
      <c r="B8822" s="508"/>
      <c r="C8822" s="508"/>
      <c r="D8822" s="444" t="s">
        <v>6778</v>
      </c>
      <c r="E8822" s="508"/>
      <c r="F8822" s="508"/>
    </row>
    <row r="8823" spans="1:6" x14ac:dyDescent="0.25">
      <c r="A8823" s="508"/>
      <c r="B8823" s="508"/>
      <c r="C8823" s="508"/>
      <c r="D8823" s="444" t="s">
        <v>6778</v>
      </c>
      <c r="E8823" s="508"/>
      <c r="F8823" s="508"/>
    </row>
    <row r="8824" spans="1:6" x14ac:dyDescent="0.25">
      <c r="A8824" s="508"/>
      <c r="B8824" s="508"/>
      <c r="C8824" s="508"/>
      <c r="D8824" s="444" t="s">
        <v>6778</v>
      </c>
      <c r="E8824" s="508"/>
      <c r="F8824" s="508"/>
    </row>
    <row r="8825" spans="1:6" x14ac:dyDescent="0.25">
      <c r="A8825" s="508"/>
      <c r="B8825" s="508"/>
      <c r="C8825" s="508"/>
      <c r="D8825" s="444" t="s">
        <v>6778</v>
      </c>
      <c r="E8825" s="508"/>
      <c r="F8825" s="508"/>
    </row>
    <row r="8826" spans="1:6" x14ac:dyDescent="0.25">
      <c r="A8826" s="508"/>
      <c r="B8826" s="508"/>
      <c r="C8826" s="508"/>
      <c r="D8826" s="444" t="s">
        <v>6778</v>
      </c>
      <c r="E8826" s="508"/>
      <c r="F8826" s="508"/>
    </row>
    <row r="8827" spans="1:6" x14ac:dyDescent="0.25">
      <c r="A8827" s="508"/>
      <c r="B8827" s="508"/>
      <c r="C8827" s="508"/>
      <c r="D8827" s="444" t="s">
        <v>6778</v>
      </c>
      <c r="E8827" s="508"/>
      <c r="F8827" s="508"/>
    </row>
    <row r="8828" spans="1:6" x14ac:dyDescent="0.25">
      <c r="A8828" s="508"/>
      <c r="B8828" s="508"/>
      <c r="C8828" s="508"/>
      <c r="D8828" s="444" t="s">
        <v>6778</v>
      </c>
      <c r="E8828" s="508"/>
      <c r="F8828" s="508"/>
    </row>
    <row r="8829" spans="1:6" x14ac:dyDescent="0.25">
      <c r="A8829" s="508"/>
      <c r="B8829" s="508"/>
      <c r="C8829" s="508"/>
      <c r="D8829" s="444" t="s">
        <v>6778</v>
      </c>
      <c r="E8829" s="508"/>
      <c r="F8829" s="508"/>
    </row>
    <row r="8830" spans="1:6" x14ac:dyDescent="0.25">
      <c r="A8830" s="508"/>
      <c r="B8830" s="508"/>
      <c r="C8830" s="508"/>
      <c r="D8830" s="444" t="s">
        <v>6778</v>
      </c>
      <c r="E8830" s="508"/>
      <c r="F8830" s="508"/>
    </row>
    <row r="8831" spans="1:6" x14ac:dyDescent="0.25">
      <c r="A8831" s="508"/>
      <c r="B8831" s="508"/>
      <c r="C8831" s="508"/>
      <c r="D8831" s="444" t="s">
        <v>6778</v>
      </c>
      <c r="E8831" s="508"/>
      <c r="F8831" s="508"/>
    </row>
    <row r="8832" spans="1:6" x14ac:dyDescent="0.25">
      <c r="A8832" s="508"/>
      <c r="B8832" s="508"/>
      <c r="C8832" s="508"/>
      <c r="D8832" s="444" t="s">
        <v>6778</v>
      </c>
      <c r="E8832" s="508"/>
      <c r="F8832" s="508"/>
    </row>
    <row r="8833" spans="1:6" x14ac:dyDescent="0.25">
      <c r="A8833" s="508"/>
      <c r="B8833" s="508"/>
      <c r="C8833" s="508"/>
      <c r="D8833" s="444" t="s">
        <v>6778</v>
      </c>
      <c r="E8833" s="508"/>
      <c r="F8833" s="508"/>
    </row>
    <row r="8834" spans="1:6" x14ac:dyDescent="0.25">
      <c r="A8834" s="508"/>
      <c r="B8834" s="508"/>
      <c r="C8834" s="508"/>
      <c r="D8834" s="444" t="s">
        <v>6778</v>
      </c>
      <c r="E8834" s="508"/>
      <c r="F8834" s="508"/>
    </row>
    <row r="8835" spans="1:6" x14ac:dyDescent="0.25">
      <c r="A8835" s="508"/>
      <c r="B8835" s="508"/>
      <c r="C8835" s="508"/>
      <c r="D8835" s="444" t="s">
        <v>6778</v>
      </c>
      <c r="E8835" s="508"/>
      <c r="F8835" s="508"/>
    </row>
    <row r="8836" spans="1:6" x14ac:dyDescent="0.25">
      <c r="A8836" s="508"/>
      <c r="B8836" s="508"/>
      <c r="C8836" s="508"/>
      <c r="D8836" s="444" t="s">
        <v>6778</v>
      </c>
      <c r="E8836" s="508"/>
      <c r="F8836" s="508"/>
    </row>
    <row r="8837" spans="1:6" x14ac:dyDescent="0.25">
      <c r="A8837" s="508"/>
      <c r="B8837" s="508"/>
      <c r="C8837" s="508"/>
      <c r="D8837" s="444" t="s">
        <v>6778</v>
      </c>
      <c r="E8837" s="508"/>
      <c r="F8837" s="508"/>
    </row>
    <row r="8838" spans="1:6" x14ac:dyDescent="0.25">
      <c r="A8838" s="508"/>
      <c r="B8838" s="508"/>
      <c r="C8838" s="508"/>
      <c r="D8838" s="444" t="s">
        <v>6778</v>
      </c>
      <c r="E8838" s="508"/>
      <c r="F8838" s="508"/>
    </row>
    <row r="8839" spans="1:6" x14ac:dyDescent="0.25">
      <c r="A8839" s="508"/>
      <c r="B8839" s="508"/>
      <c r="C8839" s="508"/>
      <c r="D8839" s="444" t="s">
        <v>6778</v>
      </c>
      <c r="E8839" s="508"/>
      <c r="F8839" s="508"/>
    </row>
    <row r="8840" spans="1:6" x14ac:dyDescent="0.25">
      <c r="A8840" s="508"/>
      <c r="B8840" s="508"/>
      <c r="C8840" s="508"/>
      <c r="D8840" s="444" t="s">
        <v>6778</v>
      </c>
      <c r="E8840" s="508"/>
      <c r="F8840" s="508"/>
    </row>
    <row r="8841" spans="1:6" x14ac:dyDescent="0.25">
      <c r="A8841" s="508"/>
      <c r="B8841" s="508"/>
      <c r="C8841" s="508"/>
      <c r="D8841" s="444" t="s">
        <v>6778</v>
      </c>
      <c r="E8841" s="508"/>
      <c r="F8841" s="508"/>
    </row>
    <row r="8842" spans="1:6" x14ac:dyDescent="0.25">
      <c r="A8842" s="508"/>
      <c r="B8842" s="508"/>
      <c r="C8842" s="508"/>
      <c r="D8842" s="444" t="s">
        <v>6778</v>
      </c>
      <c r="E8842" s="508"/>
      <c r="F8842" s="508"/>
    </row>
    <row r="8843" spans="1:6" x14ac:dyDescent="0.25">
      <c r="A8843" s="508"/>
      <c r="B8843" s="508"/>
      <c r="C8843" s="508"/>
      <c r="D8843" s="444" t="s">
        <v>6778</v>
      </c>
      <c r="E8843" s="508"/>
      <c r="F8843" s="508"/>
    </row>
    <row r="8844" spans="1:6" x14ac:dyDescent="0.25">
      <c r="A8844" s="508"/>
      <c r="B8844" s="508"/>
      <c r="C8844" s="508"/>
      <c r="D8844" s="444" t="s">
        <v>6778</v>
      </c>
      <c r="E8844" s="508"/>
      <c r="F8844" s="508"/>
    </row>
    <row r="8845" spans="1:6" x14ac:dyDescent="0.25">
      <c r="A8845" s="508"/>
      <c r="B8845" s="508"/>
      <c r="C8845" s="508"/>
      <c r="D8845" s="444" t="s">
        <v>6778</v>
      </c>
      <c r="E8845" s="508"/>
      <c r="F8845" s="508"/>
    </row>
    <row r="8846" spans="1:6" x14ac:dyDescent="0.25">
      <c r="A8846" s="508"/>
      <c r="B8846" s="508"/>
      <c r="C8846" s="508"/>
      <c r="D8846" s="444" t="s">
        <v>6778</v>
      </c>
      <c r="E8846" s="508"/>
      <c r="F8846" s="508"/>
    </row>
    <row r="8847" spans="1:6" x14ac:dyDescent="0.25">
      <c r="A8847" s="508"/>
      <c r="B8847" s="508"/>
      <c r="C8847" s="508"/>
      <c r="D8847" s="444" t="s">
        <v>6778</v>
      </c>
      <c r="E8847" s="508"/>
      <c r="F8847" s="508"/>
    </row>
    <row r="8848" spans="1:6" x14ac:dyDescent="0.25">
      <c r="A8848" s="508"/>
      <c r="B8848" s="508"/>
      <c r="C8848" s="508"/>
      <c r="D8848" s="444" t="s">
        <v>6778</v>
      </c>
      <c r="E8848" s="508"/>
      <c r="F8848" s="508"/>
    </row>
    <row r="8849" spans="1:6" x14ac:dyDescent="0.25">
      <c r="A8849" s="508"/>
      <c r="B8849" s="508"/>
      <c r="C8849" s="508"/>
      <c r="D8849" s="444" t="s">
        <v>6778</v>
      </c>
      <c r="E8849" s="508"/>
      <c r="F8849" s="508"/>
    </row>
    <row r="8850" spans="1:6" x14ac:dyDescent="0.25">
      <c r="A8850" s="508"/>
      <c r="B8850" s="508"/>
      <c r="C8850" s="508"/>
      <c r="D8850" s="444" t="s">
        <v>6778</v>
      </c>
      <c r="E8850" s="508"/>
      <c r="F8850" s="508"/>
    </row>
    <row r="8851" spans="1:6" x14ac:dyDescent="0.25">
      <c r="A8851" s="508"/>
      <c r="B8851" s="508"/>
      <c r="C8851" s="508"/>
      <c r="D8851" s="444" t="s">
        <v>6778</v>
      </c>
      <c r="E8851" s="508"/>
      <c r="F8851" s="508"/>
    </row>
    <row r="8852" spans="1:6" x14ac:dyDescent="0.25">
      <c r="A8852" s="508"/>
      <c r="B8852" s="508"/>
      <c r="C8852" s="508"/>
      <c r="D8852" s="444" t="s">
        <v>6778</v>
      </c>
      <c r="E8852" s="508"/>
      <c r="F8852" s="508"/>
    </row>
    <row r="8853" spans="1:6" x14ac:dyDescent="0.25">
      <c r="A8853" s="508"/>
      <c r="B8853" s="508"/>
      <c r="C8853" s="508"/>
      <c r="D8853" s="444" t="s">
        <v>6778</v>
      </c>
      <c r="E8853" s="508"/>
      <c r="F8853" s="508"/>
    </row>
    <row r="8854" spans="1:6" x14ac:dyDescent="0.25">
      <c r="A8854" s="508"/>
      <c r="B8854" s="508"/>
      <c r="C8854" s="508"/>
      <c r="D8854" s="444" t="s">
        <v>6778</v>
      </c>
      <c r="E8854" s="508"/>
      <c r="F8854" s="508"/>
    </row>
    <row r="8855" spans="1:6" x14ac:dyDescent="0.25">
      <c r="A8855" s="508"/>
      <c r="B8855" s="508"/>
      <c r="C8855" s="508"/>
      <c r="D8855" s="444" t="s">
        <v>6778</v>
      </c>
      <c r="E8855" s="508"/>
      <c r="F8855" s="508"/>
    </row>
    <row r="8856" spans="1:6" x14ac:dyDescent="0.25">
      <c r="A8856" s="508"/>
      <c r="B8856" s="508"/>
      <c r="C8856" s="508"/>
      <c r="D8856" s="444" t="s">
        <v>6778</v>
      </c>
      <c r="E8856" s="508"/>
      <c r="F8856" s="508"/>
    </row>
    <row r="8857" spans="1:6" x14ac:dyDescent="0.25">
      <c r="A8857" s="508"/>
      <c r="B8857" s="508"/>
      <c r="C8857" s="508"/>
      <c r="D8857" s="444" t="s">
        <v>6778</v>
      </c>
      <c r="E8857" s="508"/>
      <c r="F8857" s="508"/>
    </row>
    <row r="8858" spans="1:6" x14ac:dyDescent="0.25">
      <c r="A8858" s="508"/>
      <c r="B8858" s="508"/>
      <c r="C8858" s="508"/>
      <c r="D8858" s="444" t="s">
        <v>6778</v>
      </c>
      <c r="E8858" s="508"/>
      <c r="F8858" s="508"/>
    </row>
    <row r="8859" spans="1:6" x14ac:dyDescent="0.25">
      <c r="A8859" s="508"/>
      <c r="B8859" s="508"/>
      <c r="C8859" s="508"/>
      <c r="D8859" s="444" t="s">
        <v>6778</v>
      </c>
      <c r="E8859" s="508"/>
      <c r="F8859" s="508"/>
    </row>
    <row r="8860" spans="1:6" x14ac:dyDescent="0.25">
      <c r="A8860" s="508"/>
      <c r="B8860" s="508"/>
      <c r="C8860" s="508"/>
      <c r="D8860" s="444" t="s">
        <v>6778</v>
      </c>
      <c r="E8860" s="508"/>
      <c r="F8860" s="508"/>
    </row>
    <row r="8861" spans="1:6" x14ac:dyDescent="0.25">
      <c r="A8861" s="508"/>
      <c r="B8861" s="508"/>
      <c r="C8861" s="508"/>
      <c r="D8861" s="444" t="s">
        <v>6778</v>
      </c>
      <c r="E8861" s="508"/>
      <c r="F8861" s="508"/>
    </row>
    <row r="8862" spans="1:6" x14ac:dyDescent="0.25">
      <c r="A8862" s="508"/>
      <c r="B8862" s="508"/>
      <c r="C8862" s="508"/>
      <c r="D8862" s="444" t="s">
        <v>6778</v>
      </c>
      <c r="E8862" s="508"/>
      <c r="F8862" s="508"/>
    </row>
    <row r="8863" spans="1:6" x14ac:dyDescent="0.25">
      <c r="A8863" s="508"/>
      <c r="B8863" s="508"/>
      <c r="C8863" s="508"/>
      <c r="D8863" s="444" t="s">
        <v>6778</v>
      </c>
      <c r="E8863" s="508"/>
      <c r="F8863" s="508"/>
    </row>
    <row r="8864" spans="1:6" x14ac:dyDescent="0.25">
      <c r="A8864" s="508"/>
      <c r="B8864" s="508"/>
      <c r="C8864" s="508"/>
      <c r="D8864" s="444" t="s">
        <v>6778</v>
      </c>
      <c r="E8864" s="508"/>
      <c r="F8864" s="508"/>
    </row>
    <row r="8865" spans="1:6" x14ac:dyDescent="0.25">
      <c r="A8865" s="508"/>
      <c r="B8865" s="508"/>
      <c r="C8865" s="508"/>
      <c r="D8865" s="444" t="s">
        <v>6778</v>
      </c>
      <c r="E8865" s="508"/>
      <c r="F8865" s="508"/>
    </row>
    <row r="8866" spans="1:6" x14ac:dyDescent="0.25">
      <c r="A8866" s="508"/>
      <c r="B8866" s="508"/>
      <c r="C8866" s="508"/>
      <c r="D8866" s="444" t="s">
        <v>6778</v>
      </c>
      <c r="E8866" s="508"/>
      <c r="F8866" s="508"/>
    </row>
    <row r="8867" spans="1:6" x14ac:dyDescent="0.25">
      <c r="A8867" s="508"/>
      <c r="B8867" s="508"/>
      <c r="C8867" s="508"/>
      <c r="D8867" s="444" t="s">
        <v>6778</v>
      </c>
      <c r="E8867" s="508"/>
      <c r="F8867" s="508"/>
    </row>
    <row r="8868" spans="1:6" x14ac:dyDescent="0.25">
      <c r="A8868" s="508"/>
      <c r="B8868" s="508"/>
      <c r="C8868" s="508"/>
      <c r="D8868" s="444" t="s">
        <v>6778</v>
      </c>
      <c r="E8868" s="508"/>
      <c r="F8868" s="508"/>
    </row>
    <row r="8869" spans="1:6" x14ac:dyDescent="0.25">
      <c r="A8869" s="508"/>
      <c r="B8869" s="508"/>
      <c r="C8869" s="508"/>
      <c r="D8869" s="444" t="s">
        <v>6778</v>
      </c>
      <c r="E8869" s="508"/>
      <c r="F8869" s="508"/>
    </row>
    <row r="8870" spans="1:6" x14ac:dyDescent="0.25">
      <c r="A8870" s="508"/>
      <c r="B8870" s="508"/>
      <c r="C8870" s="508"/>
      <c r="D8870" s="444" t="s">
        <v>6778</v>
      </c>
      <c r="E8870" s="508"/>
      <c r="F8870" s="508"/>
    </row>
    <row r="8871" spans="1:6" x14ac:dyDescent="0.25">
      <c r="A8871" s="508"/>
      <c r="B8871" s="508"/>
      <c r="C8871" s="508"/>
      <c r="D8871" s="444" t="s">
        <v>6778</v>
      </c>
      <c r="E8871" s="508"/>
      <c r="F8871" s="508"/>
    </row>
    <row r="8872" spans="1:6" x14ac:dyDescent="0.25">
      <c r="A8872" s="508"/>
      <c r="B8872" s="508"/>
      <c r="C8872" s="508"/>
      <c r="D8872" s="444" t="s">
        <v>6778</v>
      </c>
      <c r="E8872" s="508"/>
      <c r="F8872" s="508"/>
    </row>
    <row r="8873" spans="1:6" x14ac:dyDescent="0.25">
      <c r="A8873" s="508"/>
      <c r="B8873" s="508"/>
      <c r="C8873" s="508"/>
      <c r="D8873" s="444" t="s">
        <v>6778</v>
      </c>
      <c r="E8873" s="508"/>
      <c r="F8873" s="508"/>
    </row>
    <row r="8874" spans="1:6" x14ac:dyDescent="0.25">
      <c r="A8874" s="508"/>
      <c r="B8874" s="508"/>
      <c r="C8874" s="508"/>
      <c r="D8874" s="444" t="s">
        <v>6778</v>
      </c>
      <c r="E8874" s="508"/>
      <c r="F8874" s="508"/>
    </row>
    <row r="8875" spans="1:6" x14ac:dyDescent="0.25">
      <c r="A8875" s="508"/>
      <c r="B8875" s="508"/>
      <c r="C8875" s="508"/>
      <c r="D8875" s="444" t="s">
        <v>6778</v>
      </c>
      <c r="E8875" s="508"/>
      <c r="F8875" s="508"/>
    </row>
    <row r="8876" spans="1:6" x14ac:dyDescent="0.25">
      <c r="A8876" s="508"/>
      <c r="B8876" s="508"/>
      <c r="C8876" s="508"/>
      <c r="D8876" s="444" t="s">
        <v>6778</v>
      </c>
      <c r="E8876" s="508"/>
      <c r="F8876" s="508"/>
    </row>
    <row r="8877" spans="1:6" x14ac:dyDescent="0.25">
      <c r="A8877" s="508"/>
      <c r="B8877" s="508"/>
      <c r="C8877" s="508"/>
      <c r="D8877" s="444" t="s">
        <v>6778</v>
      </c>
      <c r="E8877" s="508"/>
      <c r="F8877" s="508"/>
    </row>
    <row r="8878" spans="1:6" x14ac:dyDescent="0.25">
      <c r="A8878" s="508"/>
      <c r="B8878" s="508"/>
      <c r="C8878" s="508"/>
      <c r="D8878" s="444" t="s">
        <v>6778</v>
      </c>
      <c r="E8878" s="508"/>
      <c r="F8878" s="508"/>
    </row>
    <row r="8879" spans="1:6" x14ac:dyDescent="0.25">
      <c r="A8879" s="508"/>
      <c r="B8879" s="508"/>
      <c r="C8879" s="508"/>
      <c r="D8879" s="444" t="s">
        <v>6778</v>
      </c>
      <c r="E8879" s="508"/>
      <c r="F8879" s="508"/>
    </row>
    <row r="8880" spans="1:6" x14ac:dyDescent="0.25">
      <c r="A8880" s="508"/>
      <c r="B8880" s="508"/>
      <c r="C8880" s="508"/>
      <c r="D8880" s="444" t="s">
        <v>6778</v>
      </c>
      <c r="E8880" s="508"/>
      <c r="F8880" s="508"/>
    </row>
    <row r="8881" spans="1:6" x14ac:dyDescent="0.25">
      <c r="A8881" s="508"/>
      <c r="B8881" s="508"/>
      <c r="C8881" s="508"/>
      <c r="D8881" s="444" t="s">
        <v>6778</v>
      </c>
      <c r="E8881" s="508"/>
      <c r="F8881" s="508"/>
    </row>
    <row r="8882" spans="1:6" x14ac:dyDescent="0.25">
      <c r="A8882" s="508"/>
      <c r="B8882" s="508"/>
      <c r="C8882" s="508"/>
      <c r="D8882" s="444" t="s">
        <v>6778</v>
      </c>
      <c r="E8882" s="508"/>
      <c r="F8882" s="508"/>
    </row>
    <row r="8883" spans="1:6" x14ac:dyDescent="0.25">
      <c r="A8883" s="508"/>
      <c r="B8883" s="508"/>
      <c r="C8883" s="508"/>
      <c r="D8883" s="444" t="s">
        <v>6778</v>
      </c>
      <c r="E8883" s="508"/>
      <c r="F8883" s="508"/>
    </row>
    <row r="8884" spans="1:6" x14ac:dyDescent="0.25">
      <c r="A8884" s="508"/>
      <c r="B8884" s="508"/>
      <c r="C8884" s="508"/>
      <c r="D8884" s="444" t="s">
        <v>6778</v>
      </c>
      <c r="E8884" s="508"/>
      <c r="F8884" s="508"/>
    </row>
    <row r="8885" spans="1:6" x14ac:dyDescent="0.25">
      <c r="A8885" s="508"/>
      <c r="B8885" s="508"/>
      <c r="C8885" s="508"/>
      <c r="D8885" s="444" t="s">
        <v>6778</v>
      </c>
      <c r="E8885" s="508"/>
      <c r="F8885" s="508"/>
    </row>
    <row r="8886" spans="1:6" x14ac:dyDescent="0.25">
      <c r="A8886" s="508"/>
      <c r="B8886" s="508"/>
      <c r="C8886" s="508"/>
      <c r="D8886" s="444" t="s">
        <v>6778</v>
      </c>
      <c r="E8886" s="508"/>
      <c r="F8886" s="508"/>
    </row>
    <row r="8887" spans="1:6" x14ac:dyDescent="0.25">
      <c r="A8887" s="508"/>
      <c r="B8887" s="508"/>
      <c r="C8887" s="508"/>
      <c r="D8887" s="444" t="s">
        <v>6778</v>
      </c>
      <c r="E8887" s="508"/>
      <c r="F8887" s="508"/>
    </row>
    <row r="8888" spans="1:6" x14ac:dyDescent="0.25">
      <c r="A8888" s="508"/>
      <c r="B8888" s="508"/>
      <c r="C8888" s="508"/>
      <c r="D8888" s="444" t="s">
        <v>6778</v>
      </c>
      <c r="E8888" s="508"/>
      <c r="F8888" s="508"/>
    </row>
    <row r="8889" spans="1:6" x14ac:dyDescent="0.25">
      <c r="A8889" s="508"/>
      <c r="B8889" s="508"/>
      <c r="C8889" s="508"/>
      <c r="D8889" s="444" t="s">
        <v>6778</v>
      </c>
      <c r="E8889" s="508"/>
      <c r="F8889" s="508"/>
    </row>
    <row r="8890" spans="1:6" x14ac:dyDescent="0.25">
      <c r="A8890" s="508"/>
      <c r="B8890" s="508"/>
      <c r="C8890" s="508"/>
      <c r="D8890" s="444" t="s">
        <v>6778</v>
      </c>
      <c r="E8890" s="508"/>
      <c r="F8890" s="508"/>
    </row>
    <row r="8891" spans="1:6" x14ac:dyDescent="0.25">
      <c r="A8891" s="508"/>
      <c r="B8891" s="508"/>
      <c r="C8891" s="508"/>
      <c r="D8891" s="444" t="s">
        <v>6778</v>
      </c>
      <c r="E8891" s="508"/>
      <c r="F8891" s="508"/>
    </row>
    <row r="8892" spans="1:6" x14ac:dyDescent="0.25">
      <c r="A8892" s="508"/>
      <c r="B8892" s="508"/>
      <c r="C8892" s="508"/>
      <c r="D8892" s="444" t="s">
        <v>6778</v>
      </c>
      <c r="E8892" s="508"/>
      <c r="F8892" s="508"/>
    </row>
    <row r="8893" spans="1:6" x14ac:dyDescent="0.25">
      <c r="A8893" s="508"/>
      <c r="B8893" s="508"/>
      <c r="C8893" s="508"/>
      <c r="D8893" s="444" t="s">
        <v>6778</v>
      </c>
      <c r="E8893" s="508"/>
      <c r="F8893" s="508"/>
    </row>
    <row r="8894" spans="1:6" x14ac:dyDescent="0.25">
      <c r="A8894" s="508"/>
      <c r="B8894" s="508"/>
      <c r="C8894" s="508"/>
      <c r="D8894" s="444" t="s">
        <v>6778</v>
      </c>
      <c r="E8894" s="508"/>
      <c r="F8894" s="508"/>
    </row>
    <row r="8895" spans="1:6" x14ac:dyDescent="0.25">
      <c r="A8895" s="508"/>
      <c r="B8895" s="508"/>
      <c r="C8895" s="508"/>
      <c r="D8895" s="444" t="s">
        <v>6778</v>
      </c>
      <c r="E8895" s="508"/>
      <c r="F8895" s="508"/>
    </row>
    <row r="8896" spans="1:6" x14ac:dyDescent="0.25">
      <c r="A8896" s="508"/>
      <c r="B8896" s="508"/>
      <c r="C8896" s="508"/>
      <c r="D8896" s="444" t="s">
        <v>6778</v>
      </c>
      <c r="E8896" s="508"/>
      <c r="F8896" s="508"/>
    </row>
    <row r="8897" spans="1:6" x14ac:dyDescent="0.25">
      <c r="A8897" s="508"/>
      <c r="B8897" s="508"/>
      <c r="C8897" s="508"/>
      <c r="D8897" s="444" t="s">
        <v>6778</v>
      </c>
      <c r="E8897" s="508"/>
      <c r="F8897" s="508"/>
    </row>
    <row r="8898" spans="1:6" x14ac:dyDescent="0.25">
      <c r="A8898" s="508"/>
      <c r="B8898" s="508"/>
      <c r="C8898" s="508"/>
      <c r="D8898" s="444" t="s">
        <v>6778</v>
      </c>
      <c r="E8898" s="508"/>
      <c r="F8898" s="508"/>
    </row>
    <row r="8899" spans="1:6" x14ac:dyDescent="0.25">
      <c r="A8899" s="508"/>
      <c r="B8899" s="508"/>
      <c r="C8899" s="508"/>
      <c r="D8899" s="444" t="s">
        <v>6778</v>
      </c>
      <c r="E8899" s="508"/>
      <c r="F8899" s="508"/>
    </row>
    <row r="8900" spans="1:6" x14ac:dyDescent="0.25">
      <c r="A8900" s="508"/>
      <c r="B8900" s="508"/>
      <c r="C8900" s="508"/>
      <c r="D8900" s="444" t="s">
        <v>6778</v>
      </c>
      <c r="E8900" s="508"/>
      <c r="F8900" s="508"/>
    </row>
    <row r="8901" spans="1:6" x14ac:dyDescent="0.25">
      <c r="A8901" s="508"/>
      <c r="B8901" s="508"/>
      <c r="C8901" s="508"/>
      <c r="D8901" s="444" t="s">
        <v>6778</v>
      </c>
      <c r="E8901" s="508"/>
      <c r="F8901" s="508"/>
    </row>
    <row r="8902" spans="1:6" x14ac:dyDescent="0.25">
      <c r="A8902" s="508"/>
      <c r="B8902" s="508"/>
      <c r="C8902" s="508"/>
      <c r="D8902" s="444" t="s">
        <v>6778</v>
      </c>
      <c r="E8902" s="508"/>
      <c r="F8902" s="508"/>
    </row>
    <row r="8903" spans="1:6" x14ac:dyDescent="0.25">
      <c r="A8903" s="508"/>
      <c r="B8903" s="508"/>
      <c r="C8903" s="508"/>
      <c r="D8903" s="444" t="s">
        <v>6778</v>
      </c>
      <c r="E8903" s="508"/>
      <c r="F8903" s="508"/>
    </row>
    <row r="8904" spans="1:6" x14ac:dyDescent="0.25">
      <c r="A8904" s="508"/>
      <c r="B8904" s="508"/>
      <c r="C8904" s="508"/>
      <c r="D8904" s="444" t="s">
        <v>6778</v>
      </c>
      <c r="E8904" s="508"/>
      <c r="F8904" s="508"/>
    </row>
    <row r="8905" spans="1:6" x14ac:dyDescent="0.25">
      <c r="A8905" s="508"/>
      <c r="B8905" s="508"/>
      <c r="C8905" s="508"/>
      <c r="D8905" s="444" t="s">
        <v>6778</v>
      </c>
      <c r="E8905" s="508"/>
      <c r="F8905" s="508"/>
    </row>
    <row r="8906" spans="1:6" x14ac:dyDescent="0.25">
      <c r="A8906" s="508"/>
      <c r="B8906" s="508"/>
      <c r="C8906" s="508"/>
      <c r="D8906" s="444" t="s">
        <v>6778</v>
      </c>
      <c r="E8906" s="508"/>
      <c r="F8906" s="508"/>
    </row>
    <row r="8907" spans="1:6" x14ac:dyDescent="0.25">
      <c r="A8907" s="508"/>
      <c r="B8907" s="508"/>
      <c r="C8907" s="508"/>
      <c r="D8907" s="444" t="s">
        <v>6778</v>
      </c>
      <c r="E8907" s="508"/>
      <c r="F8907" s="508"/>
    </row>
    <row r="8908" spans="1:6" x14ac:dyDescent="0.25">
      <c r="A8908" s="508"/>
      <c r="B8908" s="508"/>
      <c r="C8908" s="508"/>
      <c r="D8908" s="444" t="s">
        <v>6778</v>
      </c>
      <c r="E8908" s="508"/>
      <c r="F8908" s="508"/>
    </row>
    <row r="8909" spans="1:6" x14ac:dyDescent="0.25">
      <c r="A8909" s="508"/>
      <c r="B8909" s="508"/>
      <c r="C8909" s="508"/>
      <c r="D8909" s="444" t="s">
        <v>6778</v>
      </c>
      <c r="E8909" s="508"/>
      <c r="F8909" s="508"/>
    </row>
    <row r="8910" spans="1:6" x14ac:dyDescent="0.25">
      <c r="A8910" s="508"/>
      <c r="B8910" s="508"/>
      <c r="C8910" s="508"/>
      <c r="D8910" s="444" t="s">
        <v>6778</v>
      </c>
      <c r="E8910" s="508"/>
      <c r="F8910" s="508"/>
    </row>
    <row r="8911" spans="1:6" x14ac:dyDescent="0.25">
      <c r="A8911" s="508"/>
      <c r="B8911" s="508"/>
      <c r="C8911" s="508"/>
      <c r="D8911" s="444" t="s">
        <v>6778</v>
      </c>
      <c r="E8911" s="508"/>
      <c r="F8911" s="508"/>
    </row>
    <row r="8912" spans="1:6" x14ac:dyDescent="0.25">
      <c r="A8912" s="508"/>
      <c r="B8912" s="508"/>
      <c r="C8912" s="508"/>
      <c r="D8912" s="444" t="s">
        <v>6778</v>
      </c>
      <c r="E8912" s="508"/>
      <c r="F8912" s="508"/>
    </row>
    <row r="8913" spans="1:6" x14ac:dyDescent="0.25">
      <c r="A8913" s="508"/>
      <c r="B8913" s="508"/>
      <c r="C8913" s="508"/>
      <c r="D8913" s="444" t="s">
        <v>6778</v>
      </c>
      <c r="E8913" s="508"/>
      <c r="F8913" s="508"/>
    </row>
    <row r="8914" spans="1:6" x14ac:dyDescent="0.25">
      <c r="A8914" s="508"/>
      <c r="B8914" s="508"/>
      <c r="C8914" s="508"/>
      <c r="D8914" s="444" t="s">
        <v>6778</v>
      </c>
      <c r="E8914" s="508"/>
      <c r="F8914" s="508"/>
    </row>
    <row r="8915" spans="1:6" x14ac:dyDescent="0.25">
      <c r="A8915" s="508"/>
      <c r="B8915" s="508"/>
      <c r="C8915" s="508"/>
      <c r="D8915" s="444" t="s">
        <v>6778</v>
      </c>
      <c r="E8915" s="508"/>
      <c r="F8915" s="508"/>
    </row>
    <row r="8916" spans="1:6" x14ac:dyDescent="0.25">
      <c r="A8916" s="508"/>
      <c r="B8916" s="508"/>
      <c r="C8916" s="508"/>
      <c r="D8916" s="444" t="s">
        <v>6778</v>
      </c>
      <c r="E8916" s="508"/>
      <c r="F8916" s="508"/>
    </row>
    <row r="8917" spans="1:6" x14ac:dyDescent="0.25">
      <c r="A8917" s="508"/>
      <c r="B8917" s="508"/>
      <c r="C8917" s="508"/>
      <c r="D8917" s="444" t="s">
        <v>6778</v>
      </c>
      <c r="E8917" s="508"/>
      <c r="F8917" s="508"/>
    </row>
    <row r="8918" spans="1:6" x14ac:dyDescent="0.25">
      <c r="A8918" s="508"/>
      <c r="B8918" s="508"/>
      <c r="C8918" s="508"/>
      <c r="D8918" s="444" t="s">
        <v>6778</v>
      </c>
      <c r="E8918" s="508"/>
      <c r="F8918" s="508"/>
    </row>
    <row r="8919" spans="1:6" x14ac:dyDescent="0.25">
      <c r="A8919" s="508"/>
      <c r="B8919" s="508"/>
      <c r="C8919" s="508"/>
      <c r="D8919" s="444" t="s">
        <v>6778</v>
      </c>
      <c r="E8919" s="508"/>
      <c r="F8919" s="508"/>
    </row>
    <row r="8920" spans="1:6" x14ac:dyDescent="0.25">
      <c r="A8920" s="508"/>
      <c r="B8920" s="508"/>
      <c r="C8920" s="508"/>
      <c r="D8920" s="444" t="s">
        <v>6778</v>
      </c>
      <c r="E8920" s="508"/>
      <c r="F8920" s="508"/>
    </row>
    <row r="8921" spans="1:6" x14ac:dyDescent="0.25">
      <c r="A8921" s="508"/>
      <c r="B8921" s="508"/>
      <c r="C8921" s="508"/>
      <c r="D8921" s="444" t="s">
        <v>6778</v>
      </c>
      <c r="E8921" s="508"/>
      <c r="F8921" s="508"/>
    </row>
    <row r="8922" spans="1:6" x14ac:dyDescent="0.25">
      <c r="A8922" s="508"/>
      <c r="B8922" s="508"/>
      <c r="C8922" s="508"/>
      <c r="D8922" s="444" t="s">
        <v>6778</v>
      </c>
      <c r="E8922" s="508"/>
      <c r="F8922" s="508"/>
    </row>
    <row r="8923" spans="1:6" x14ac:dyDescent="0.25">
      <c r="A8923" s="508"/>
      <c r="B8923" s="508"/>
      <c r="C8923" s="508"/>
      <c r="D8923" s="444" t="s">
        <v>6778</v>
      </c>
      <c r="E8923" s="508"/>
      <c r="F8923" s="508"/>
    </row>
    <row r="8924" spans="1:6" x14ac:dyDescent="0.25">
      <c r="A8924" s="508"/>
      <c r="B8924" s="508"/>
      <c r="C8924" s="508"/>
      <c r="D8924" s="444" t="s">
        <v>6778</v>
      </c>
      <c r="E8924" s="508"/>
      <c r="F8924" s="508"/>
    </row>
    <row r="8925" spans="1:6" x14ac:dyDescent="0.25">
      <c r="A8925" s="508"/>
      <c r="B8925" s="508"/>
      <c r="C8925" s="508"/>
      <c r="D8925" s="444" t="s">
        <v>6778</v>
      </c>
      <c r="E8925" s="508"/>
      <c r="F8925" s="508"/>
    </row>
    <row r="8926" spans="1:6" x14ac:dyDescent="0.25">
      <c r="A8926" s="508"/>
      <c r="B8926" s="508"/>
      <c r="C8926" s="508"/>
      <c r="D8926" s="444" t="s">
        <v>6778</v>
      </c>
      <c r="E8926" s="508"/>
      <c r="F8926" s="508"/>
    </row>
    <row r="8927" spans="1:6" x14ac:dyDescent="0.25">
      <c r="A8927" s="508"/>
      <c r="B8927" s="508"/>
      <c r="C8927" s="508"/>
      <c r="D8927" s="444" t="s">
        <v>6778</v>
      </c>
      <c r="E8927" s="508"/>
      <c r="F8927" s="508"/>
    </row>
    <row r="8928" spans="1:6" x14ac:dyDescent="0.25">
      <c r="A8928" s="508"/>
      <c r="B8928" s="508"/>
      <c r="C8928" s="508"/>
      <c r="D8928" s="444" t="s">
        <v>6778</v>
      </c>
      <c r="E8928" s="508"/>
      <c r="F8928" s="508"/>
    </row>
    <row r="8929" spans="1:6" x14ac:dyDescent="0.25">
      <c r="A8929" s="508"/>
      <c r="B8929" s="508"/>
      <c r="C8929" s="508"/>
      <c r="D8929" s="444" t="s">
        <v>6778</v>
      </c>
      <c r="E8929" s="508"/>
      <c r="F8929" s="508"/>
    </row>
    <row r="8930" spans="1:6" x14ac:dyDescent="0.25">
      <c r="A8930" s="508"/>
      <c r="B8930" s="508"/>
      <c r="C8930" s="508"/>
      <c r="D8930" s="444" t="s">
        <v>6778</v>
      </c>
      <c r="E8930" s="508"/>
      <c r="F8930" s="508"/>
    </row>
    <row r="8931" spans="1:6" x14ac:dyDescent="0.25">
      <c r="A8931" s="508"/>
      <c r="B8931" s="508"/>
      <c r="C8931" s="508"/>
      <c r="D8931" s="444" t="s">
        <v>6778</v>
      </c>
      <c r="E8931" s="508"/>
      <c r="F8931" s="508"/>
    </row>
    <row r="8932" spans="1:6" x14ac:dyDescent="0.25">
      <c r="A8932" s="508"/>
      <c r="B8932" s="508"/>
      <c r="C8932" s="508"/>
      <c r="D8932" s="444" t="s">
        <v>6778</v>
      </c>
      <c r="E8932" s="508"/>
      <c r="F8932" s="508"/>
    </row>
    <row r="8933" spans="1:6" x14ac:dyDescent="0.25">
      <c r="A8933" s="508"/>
      <c r="B8933" s="508"/>
      <c r="C8933" s="508"/>
      <c r="D8933" s="444" t="s">
        <v>6778</v>
      </c>
      <c r="E8933" s="508"/>
      <c r="F8933" s="508"/>
    </row>
    <row r="8934" spans="1:6" x14ac:dyDescent="0.25">
      <c r="A8934" s="508"/>
      <c r="B8934" s="508"/>
      <c r="C8934" s="508"/>
      <c r="D8934" s="444" t="s">
        <v>6778</v>
      </c>
      <c r="E8934" s="508"/>
      <c r="F8934" s="508"/>
    </row>
    <row r="8935" spans="1:6" x14ac:dyDescent="0.25">
      <c r="A8935" s="508"/>
      <c r="B8935" s="508"/>
      <c r="C8935" s="508"/>
      <c r="D8935" s="444" t="s">
        <v>6778</v>
      </c>
      <c r="E8935" s="508"/>
      <c r="F8935" s="508"/>
    </row>
    <row r="8936" spans="1:6" x14ac:dyDescent="0.25">
      <c r="A8936" s="508"/>
      <c r="B8936" s="508"/>
      <c r="C8936" s="508"/>
      <c r="D8936" s="444" t="s">
        <v>6778</v>
      </c>
      <c r="E8936" s="508"/>
      <c r="F8936" s="508"/>
    </row>
    <row r="8937" spans="1:6" x14ac:dyDescent="0.25">
      <c r="A8937" s="508"/>
      <c r="B8937" s="508"/>
      <c r="C8937" s="508"/>
      <c r="D8937" s="444" t="s">
        <v>6778</v>
      </c>
      <c r="E8937" s="508"/>
      <c r="F8937" s="508"/>
    </row>
    <row r="8938" spans="1:6" x14ac:dyDescent="0.25">
      <c r="A8938" s="508"/>
      <c r="B8938" s="508"/>
      <c r="C8938" s="508"/>
      <c r="D8938" s="444" t="s">
        <v>6778</v>
      </c>
      <c r="E8938" s="508"/>
      <c r="F8938" s="508"/>
    </row>
    <row r="8939" spans="1:6" x14ac:dyDescent="0.25">
      <c r="A8939" s="508"/>
      <c r="B8939" s="508"/>
      <c r="C8939" s="508"/>
      <c r="D8939" s="444" t="s">
        <v>6778</v>
      </c>
      <c r="E8939" s="508"/>
      <c r="F8939" s="508"/>
    </row>
    <row r="8940" spans="1:6" x14ac:dyDescent="0.25">
      <c r="A8940" s="508"/>
      <c r="B8940" s="508"/>
      <c r="C8940" s="508"/>
      <c r="D8940" s="444" t="s">
        <v>6778</v>
      </c>
      <c r="E8940" s="508"/>
      <c r="F8940" s="508"/>
    </row>
    <row r="8941" spans="1:6" x14ac:dyDescent="0.25">
      <c r="A8941" s="508"/>
      <c r="B8941" s="508"/>
      <c r="C8941" s="508"/>
      <c r="D8941" s="444" t="s">
        <v>6778</v>
      </c>
      <c r="E8941" s="508"/>
      <c r="F8941" s="508"/>
    </row>
    <row r="8942" spans="1:6" x14ac:dyDescent="0.25">
      <c r="A8942" s="508"/>
      <c r="B8942" s="508"/>
      <c r="C8942" s="508"/>
      <c r="D8942" s="444" t="s">
        <v>6778</v>
      </c>
      <c r="E8942" s="508"/>
      <c r="F8942" s="508"/>
    </row>
    <row r="8943" spans="1:6" x14ac:dyDescent="0.25">
      <c r="A8943" s="508"/>
      <c r="B8943" s="508"/>
      <c r="C8943" s="508"/>
      <c r="D8943" s="444" t="s">
        <v>6778</v>
      </c>
      <c r="E8943" s="508"/>
      <c r="F8943" s="508"/>
    </row>
    <row r="8944" spans="1:6" x14ac:dyDescent="0.25">
      <c r="A8944" s="508"/>
      <c r="B8944" s="508"/>
      <c r="C8944" s="508"/>
      <c r="D8944" s="444" t="s">
        <v>6778</v>
      </c>
      <c r="E8944" s="508"/>
      <c r="F8944" s="508"/>
    </row>
    <row r="8945" spans="1:6" x14ac:dyDescent="0.25">
      <c r="A8945" s="508"/>
      <c r="B8945" s="508"/>
      <c r="C8945" s="508"/>
      <c r="D8945" s="444" t="s">
        <v>6778</v>
      </c>
      <c r="E8945" s="508"/>
      <c r="F8945" s="508"/>
    </row>
    <row r="8946" spans="1:6" x14ac:dyDescent="0.25">
      <c r="A8946" s="508"/>
      <c r="B8946" s="508"/>
      <c r="C8946" s="508"/>
      <c r="D8946" s="444" t="s">
        <v>6778</v>
      </c>
      <c r="E8946" s="508"/>
      <c r="F8946" s="508"/>
    </row>
    <row r="8947" spans="1:6" x14ac:dyDescent="0.25">
      <c r="A8947" s="508"/>
      <c r="B8947" s="508"/>
      <c r="C8947" s="508"/>
      <c r="D8947" s="444" t="s">
        <v>6778</v>
      </c>
      <c r="E8947" s="508"/>
      <c r="F8947" s="508"/>
    </row>
    <row r="8948" spans="1:6" x14ac:dyDescent="0.25">
      <c r="A8948" s="508"/>
      <c r="B8948" s="508"/>
      <c r="C8948" s="508"/>
      <c r="D8948" s="444" t="s">
        <v>6778</v>
      </c>
      <c r="E8948" s="508"/>
      <c r="F8948" s="508"/>
    </row>
    <row r="8949" spans="1:6" x14ac:dyDescent="0.25">
      <c r="A8949" s="508"/>
      <c r="B8949" s="508"/>
      <c r="C8949" s="508"/>
      <c r="D8949" s="444" t="s">
        <v>6778</v>
      </c>
      <c r="E8949" s="508"/>
      <c r="F8949" s="508"/>
    </row>
    <row r="8950" spans="1:6" x14ac:dyDescent="0.25">
      <c r="A8950" s="508"/>
      <c r="B8950" s="508"/>
      <c r="C8950" s="508"/>
      <c r="D8950" s="444" t="s">
        <v>6778</v>
      </c>
      <c r="E8950" s="508"/>
      <c r="F8950" s="508"/>
    </row>
    <row r="8951" spans="1:6" x14ac:dyDescent="0.25">
      <c r="A8951" s="508"/>
      <c r="B8951" s="508"/>
      <c r="C8951" s="508"/>
      <c r="D8951" s="444" t="s">
        <v>6778</v>
      </c>
      <c r="E8951" s="508"/>
      <c r="F8951" s="508"/>
    </row>
    <row r="8952" spans="1:6" x14ac:dyDescent="0.25">
      <c r="A8952" s="508"/>
      <c r="B8952" s="508"/>
      <c r="C8952" s="508"/>
      <c r="D8952" s="444" t="s">
        <v>6778</v>
      </c>
      <c r="E8952" s="508"/>
      <c r="F8952" s="508"/>
    </row>
    <row r="8953" spans="1:6" x14ac:dyDescent="0.25">
      <c r="A8953" s="508"/>
      <c r="B8953" s="508"/>
      <c r="C8953" s="508"/>
      <c r="D8953" s="444" t="s">
        <v>6778</v>
      </c>
      <c r="E8953" s="508"/>
      <c r="F8953" s="508"/>
    </row>
    <row r="8954" spans="1:6" x14ac:dyDescent="0.25">
      <c r="A8954" s="508"/>
      <c r="B8954" s="508"/>
      <c r="C8954" s="508"/>
      <c r="D8954" s="444" t="s">
        <v>6778</v>
      </c>
      <c r="E8954" s="508"/>
      <c r="F8954" s="508"/>
    </row>
    <row r="8955" spans="1:6" x14ac:dyDescent="0.25">
      <c r="A8955" s="508"/>
      <c r="B8955" s="508"/>
      <c r="C8955" s="508"/>
      <c r="D8955" s="444" t="s">
        <v>6778</v>
      </c>
      <c r="E8955" s="508"/>
      <c r="F8955" s="508"/>
    </row>
    <row r="8956" spans="1:6" x14ac:dyDescent="0.25">
      <c r="A8956" s="508"/>
      <c r="B8956" s="508"/>
      <c r="C8956" s="508"/>
      <c r="D8956" s="444" t="s">
        <v>6778</v>
      </c>
      <c r="E8956" s="508"/>
      <c r="F8956" s="508"/>
    </row>
    <row r="8957" spans="1:6" x14ac:dyDescent="0.25">
      <c r="A8957" s="508"/>
      <c r="B8957" s="508"/>
      <c r="C8957" s="508"/>
      <c r="D8957" s="444" t="s">
        <v>6778</v>
      </c>
      <c r="E8957" s="508"/>
      <c r="F8957" s="508"/>
    </row>
    <row r="8958" spans="1:6" x14ac:dyDescent="0.25">
      <c r="A8958" s="508"/>
      <c r="B8958" s="508"/>
      <c r="C8958" s="508"/>
      <c r="D8958" s="444" t="s">
        <v>6778</v>
      </c>
      <c r="E8958" s="508"/>
      <c r="F8958" s="508"/>
    </row>
    <row r="8959" spans="1:6" x14ac:dyDescent="0.25">
      <c r="A8959" s="508"/>
      <c r="B8959" s="508"/>
      <c r="C8959" s="508"/>
      <c r="D8959" s="444" t="s">
        <v>6778</v>
      </c>
      <c r="E8959" s="508"/>
      <c r="F8959" s="508"/>
    </row>
    <row r="8960" spans="1:6" x14ac:dyDescent="0.25">
      <c r="A8960" s="508"/>
      <c r="B8960" s="508"/>
      <c r="C8960" s="508"/>
      <c r="D8960" s="444" t="s">
        <v>6778</v>
      </c>
      <c r="E8960" s="508"/>
      <c r="F8960" s="508"/>
    </row>
    <row r="8961" spans="1:6" x14ac:dyDescent="0.25">
      <c r="A8961" s="508"/>
      <c r="B8961" s="508"/>
      <c r="C8961" s="508"/>
      <c r="D8961" s="444" t="s">
        <v>6778</v>
      </c>
      <c r="E8961" s="508"/>
      <c r="F8961" s="508"/>
    </row>
    <row r="8962" spans="1:6" x14ac:dyDescent="0.25">
      <c r="A8962" s="508"/>
      <c r="B8962" s="508"/>
      <c r="C8962" s="508"/>
      <c r="D8962" s="444" t="s">
        <v>6778</v>
      </c>
      <c r="E8962" s="508"/>
      <c r="F8962" s="508"/>
    </row>
    <row r="8963" spans="1:6" x14ac:dyDescent="0.25">
      <c r="A8963" s="508"/>
      <c r="B8963" s="508"/>
      <c r="C8963" s="508"/>
      <c r="D8963" s="444" t="s">
        <v>6778</v>
      </c>
      <c r="E8963" s="508"/>
      <c r="F8963" s="508"/>
    </row>
    <row r="8964" spans="1:6" x14ac:dyDescent="0.25">
      <c r="A8964" s="508"/>
      <c r="B8964" s="508"/>
      <c r="C8964" s="508"/>
      <c r="D8964" s="444" t="s">
        <v>6778</v>
      </c>
      <c r="E8964" s="508"/>
      <c r="F8964" s="508"/>
    </row>
    <row r="8965" spans="1:6" x14ac:dyDescent="0.25">
      <c r="A8965" s="508"/>
      <c r="B8965" s="508"/>
      <c r="C8965" s="508"/>
      <c r="D8965" s="444" t="s">
        <v>6778</v>
      </c>
      <c r="E8965" s="508"/>
      <c r="F8965" s="508"/>
    </row>
    <row r="8966" spans="1:6" x14ac:dyDescent="0.25">
      <c r="A8966" s="508"/>
      <c r="B8966" s="508"/>
      <c r="C8966" s="508"/>
      <c r="D8966" s="444" t="s">
        <v>6778</v>
      </c>
      <c r="E8966" s="508"/>
      <c r="F8966" s="508"/>
    </row>
    <row r="8967" spans="1:6" x14ac:dyDescent="0.25">
      <c r="A8967" s="508"/>
      <c r="B8967" s="508"/>
      <c r="C8967" s="508"/>
      <c r="D8967" s="444" t="s">
        <v>6778</v>
      </c>
      <c r="E8967" s="508"/>
      <c r="F8967" s="508"/>
    </row>
    <row r="8968" spans="1:6" x14ac:dyDescent="0.25">
      <c r="A8968" s="508"/>
      <c r="B8968" s="508"/>
      <c r="C8968" s="508"/>
      <c r="D8968" s="444" t="s">
        <v>6778</v>
      </c>
      <c r="E8968" s="508"/>
      <c r="F8968" s="508"/>
    </row>
    <row r="8969" spans="1:6" x14ac:dyDescent="0.25">
      <c r="A8969" s="508"/>
      <c r="B8969" s="508"/>
      <c r="C8969" s="508"/>
      <c r="D8969" s="444" t="s">
        <v>6778</v>
      </c>
      <c r="E8969" s="508"/>
      <c r="F8969" s="508"/>
    </row>
    <row r="8970" spans="1:6" x14ac:dyDescent="0.25">
      <c r="A8970" s="508"/>
      <c r="B8970" s="508"/>
      <c r="C8970" s="508"/>
      <c r="D8970" s="444" t="s">
        <v>6778</v>
      </c>
      <c r="E8970" s="508"/>
      <c r="F8970" s="508"/>
    </row>
    <row r="8971" spans="1:6" x14ac:dyDescent="0.25">
      <c r="A8971" s="508"/>
      <c r="B8971" s="508"/>
      <c r="C8971" s="508"/>
      <c r="D8971" s="444" t="s">
        <v>6778</v>
      </c>
      <c r="E8971" s="508"/>
      <c r="F8971" s="508"/>
    </row>
    <row r="8972" spans="1:6" x14ac:dyDescent="0.25">
      <c r="A8972" s="508"/>
      <c r="B8972" s="508"/>
      <c r="C8972" s="508"/>
      <c r="D8972" s="444" t="s">
        <v>6778</v>
      </c>
      <c r="E8972" s="508"/>
      <c r="F8972" s="508"/>
    </row>
    <row r="8973" spans="1:6" x14ac:dyDescent="0.25">
      <c r="A8973" s="508"/>
      <c r="B8973" s="508"/>
      <c r="C8973" s="508"/>
      <c r="D8973" s="444" t="s">
        <v>6778</v>
      </c>
      <c r="E8973" s="508"/>
      <c r="F8973" s="508"/>
    </row>
    <row r="8974" spans="1:6" x14ac:dyDescent="0.25">
      <c r="A8974" s="508"/>
      <c r="B8974" s="508"/>
      <c r="C8974" s="508"/>
      <c r="D8974" s="444" t="s">
        <v>6778</v>
      </c>
      <c r="E8974" s="508"/>
      <c r="F8974" s="508"/>
    </row>
    <row r="8975" spans="1:6" x14ac:dyDescent="0.25">
      <c r="A8975" s="508"/>
      <c r="B8975" s="508"/>
      <c r="C8975" s="508"/>
      <c r="D8975" s="444" t="s">
        <v>6778</v>
      </c>
      <c r="E8975" s="508"/>
      <c r="F8975" s="508"/>
    </row>
    <row r="8976" spans="1:6" x14ac:dyDescent="0.25">
      <c r="A8976" s="508"/>
      <c r="B8976" s="508"/>
      <c r="C8976" s="508"/>
      <c r="D8976" s="444" t="s">
        <v>6778</v>
      </c>
      <c r="E8976" s="508"/>
      <c r="F8976" s="508"/>
    </row>
    <row r="8977" spans="1:6" x14ac:dyDescent="0.25">
      <c r="A8977" s="508"/>
      <c r="B8977" s="508"/>
      <c r="C8977" s="508"/>
      <c r="D8977" s="444" t="s">
        <v>6778</v>
      </c>
      <c r="E8977" s="508"/>
      <c r="F8977" s="508"/>
    </row>
    <row r="8978" spans="1:6" x14ac:dyDescent="0.25">
      <c r="A8978" s="508"/>
      <c r="B8978" s="508"/>
      <c r="C8978" s="508"/>
      <c r="D8978" s="444" t="s">
        <v>6778</v>
      </c>
      <c r="E8978" s="508"/>
      <c r="F8978" s="508"/>
    </row>
    <row r="8979" spans="1:6" x14ac:dyDescent="0.25">
      <c r="A8979" s="508"/>
      <c r="B8979" s="508"/>
      <c r="C8979" s="508"/>
      <c r="D8979" s="444" t="s">
        <v>6778</v>
      </c>
      <c r="E8979" s="508"/>
      <c r="F8979" s="508"/>
    </row>
    <row r="8980" spans="1:6" x14ac:dyDescent="0.25">
      <c r="A8980" s="508"/>
      <c r="B8980" s="508"/>
      <c r="C8980" s="508"/>
      <c r="D8980" s="444" t="s">
        <v>6778</v>
      </c>
      <c r="E8980" s="508"/>
      <c r="F8980" s="508"/>
    </row>
    <row r="8981" spans="1:6" x14ac:dyDescent="0.25">
      <c r="A8981" s="508"/>
      <c r="B8981" s="508"/>
      <c r="C8981" s="508"/>
      <c r="D8981" s="444" t="s">
        <v>6778</v>
      </c>
      <c r="E8981" s="508"/>
      <c r="F8981" s="508"/>
    </row>
    <row r="8982" spans="1:6" x14ac:dyDescent="0.25">
      <c r="A8982" s="508"/>
      <c r="B8982" s="508"/>
      <c r="C8982" s="508"/>
      <c r="D8982" s="444" t="s">
        <v>6778</v>
      </c>
      <c r="E8982" s="508"/>
      <c r="F8982" s="508"/>
    </row>
    <row r="8983" spans="1:6" x14ac:dyDescent="0.25">
      <c r="A8983" s="508"/>
      <c r="B8983" s="508"/>
      <c r="C8983" s="508"/>
      <c r="D8983" s="444" t="s">
        <v>6778</v>
      </c>
      <c r="E8983" s="508"/>
      <c r="F8983" s="508"/>
    </row>
    <row r="8984" spans="1:6" x14ac:dyDescent="0.25">
      <c r="A8984" s="508"/>
      <c r="B8984" s="508"/>
      <c r="C8984" s="508"/>
      <c r="D8984" s="444" t="s">
        <v>6778</v>
      </c>
      <c r="E8984" s="508"/>
      <c r="F8984" s="508"/>
    </row>
    <row r="8985" spans="1:6" x14ac:dyDescent="0.25">
      <c r="A8985" s="508"/>
      <c r="B8985" s="508"/>
      <c r="C8985" s="508"/>
      <c r="D8985" s="444" t="s">
        <v>6778</v>
      </c>
      <c r="E8985" s="508"/>
      <c r="F8985" s="508"/>
    </row>
    <row r="8986" spans="1:6" x14ac:dyDescent="0.25">
      <c r="A8986" s="508"/>
      <c r="B8986" s="508"/>
      <c r="C8986" s="508"/>
      <c r="D8986" s="444" t="s">
        <v>6778</v>
      </c>
      <c r="E8986" s="508"/>
      <c r="F8986" s="508"/>
    </row>
    <row r="8987" spans="1:6" x14ac:dyDescent="0.25">
      <c r="A8987" s="508"/>
      <c r="B8987" s="508"/>
      <c r="C8987" s="508"/>
      <c r="D8987" s="444" t="s">
        <v>6778</v>
      </c>
      <c r="E8987" s="508"/>
      <c r="F8987" s="508"/>
    </row>
    <row r="8988" spans="1:6" x14ac:dyDescent="0.25">
      <c r="A8988" s="508"/>
      <c r="B8988" s="508"/>
      <c r="C8988" s="508"/>
      <c r="D8988" s="444" t="s">
        <v>6778</v>
      </c>
      <c r="E8988" s="508"/>
      <c r="F8988" s="508"/>
    </row>
    <row r="8989" spans="1:6" x14ac:dyDescent="0.25">
      <c r="A8989" s="508"/>
      <c r="B8989" s="508"/>
      <c r="C8989" s="508"/>
      <c r="D8989" s="444" t="s">
        <v>6778</v>
      </c>
      <c r="E8989" s="508"/>
      <c r="F8989" s="508"/>
    </row>
    <row r="8990" spans="1:6" x14ac:dyDescent="0.25">
      <c r="A8990" s="508"/>
      <c r="B8990" s="508"/>
      <c r="C8990" s="508"/>
      <c r="D8990" s="444" t="s">
        <v>6778</v>
      </c>
      <c r="E8990" s="508"/>
      <c r="F8990" s="508"/>
    </row>
    <row r="8991" spans="1:6" x14ac:dyDescent="0.25">
      <c r="A8991" s="508"/>
      <c r="B8991" s="508"/>
      <c r="C8991" s="508"/>
      <c r="D8991" s="444" t="s">
        <v>6778</v>
      </c>
      <c r="E8991" s="508"/>
      <c r="F8991" s="508"/>
    </row>
    <row r="8992" spans="1:6" x14ac:dyDescent="0.25">
      <c r="A8992" s="508"/>
      <c r="B8992" s="508"/>
      <c r="C8992" s="508"/>
      <c r="D8992" s="444" t="s">
        <v>6778</v>
      </c>
      <c r="E8992" s="508"/>
      <c r="F8992" s="508"/>
    </row>
    <row r="8993" spans="1:6" x14ac:dyDescent="0.25">
      <c r="A8993" s="508"/>
      <c r="B8993" s="508"/>
      <c r="C8993" s="508"/>
      <c r="D8993" s="444" t="s">
        <v>6778</v>
      </c>
      <c r="E8993" s="508"/>
      <c r="F8993" s="508"/>
    </row>
    <row r="8994" spans="1:6" x14ac:dyDescent="0.25">
      <c r="A8994" s="508"/>
      <c r="B8994" s="508"/>
      <c r="C8994" s="508"/>
      <c r="D8994" s="444" t="s">
        <v>6778</v>
      </c>
      <c r="E8994" s="508"/>
      <c r="F8994" s="508"/>
    </row>
    <row r="8995" spans="1:6" x14ac:dyDescent="0.25">
      <c r="A8995" s="508"/>
      <c r="B8995" s="508"/>
      <c r="C8995" s="508"/>
      <c r="D8995" s="444" t="s">
        <v>6778</v>
      </c>
      <c r="E8995" s="508"/>
      <c r="F8995" s="508"/>
    </row>
    <row r="8996" spans="1:6" x14ac:dyDescent="0.25">
      <c r="A8996" s="508"/>
      <c r="B8996" s="508"/>
      <c r="C8996" s="508"/>
      <c r="D8996" s="444" t="s">
        <v>6778</v>
      </c>
      <c r="E8996" s="508"/>
      <c r="F8996" s="508"/>
    </row>
    <row r="8997" spans="1:6" x14ac:dyDescent="0.25">
      <c r="A8997" s="508"/>
      <c r="B8997" s="508"/>
      <c r="C8997" s="508"/>
      <c r="D8997" s="444" t="s">
        <v>6778</v>
      </c>
      <c r="E8997" s="508"/>
      <c r="F8997" s="508"/>
    </row>
    <row r="8998" spans="1:6" x14ac:dyDescent="0.25">
      <c r="A8998" s="508"/>
      <c r="B8998" s="508"/>
      <c r="C8998" s="508"/>
      <c r="D8998" s="444" t="s">
        <v>6778</v>
      </c>
      <c r="E8998" s="508"/>
      <c r="F8998" s="508"/>
    </row>
    <row r="8999" spans="1:6" x14ac:dyDescent="0.25">
      <c r="A8999" s="508"/>
      <c r="B8999" s="508"/>
      <c r="C8999" s="508"/>
      <c r="D8999" s="444" t="s">
        <v>6778</v>
      </c>
      <c r="E8999" s="508"/>
      <c r="F8999" s="508"/>
    </row>
    <row r="9000" spans="1:6" x14ac:dyDescent="0.25">
      <c r="A9000" s="508"/>
      <c r="B9000" s="508"/>
      <c r="C9000" s="508"/>
      <c r="D9000" s="444" t="s">
        <v>6778</v>
      </c>
      <c r="E9000" s="508"/>
      <c r="F9000" s="508"/>
    </row>
    <row r="9001" spans="1:6" x14ac:dyDescent="0.25">
      <c r="A9001" s="508"/>
      <c r="B9001" s="508"/>
      <c r="C9001" s="508"/>
      <c r="D9001" s="444" t="s">
        <v>6778</v>
      </c>
      <c r="E9001" s="508"/>
      <c r="F9001" s="508"/>
    </row>
    <row r="9002" spans="1:6" x14ac:dyDescent="0.25">
      <c r="A9002" s="508"/>
      <c r="B9002" s="508"/>
      <c r="C9002" s="508"/>
      <c r="D9002" s="444" t="s">
        <v>6778</v>
      </c>
      <c r="E9002" s="508"/>
      <c r="F9002" s="508"/>
    </row>
    <row r="9003" spans="1:6" x14ac:dyDescent="0.25">
      <c r="A9003" s="508"/>
      <c r="B9003" s="508"/>
      <c r="C9003" s="508"/>
      <c r="D9003" s="444" t="s">
        <v>6778</v>
      </c>
      <c r="E9003" s="508"/>
      <c r="F9003" s="508"/>
    </row>
    <row r="9004" spans="1:6" x14ac:dyDescent="0.25">
      <c r="A9004" s="508"/>
      <c r="B9004" s="508"/>
      <c r="C9004" s="508"/>
      <c r="D9004" s="444" t="s">
        <v>6778</v>
      </c>
      <c r="E9004" s="508"/>
      <c r="F9004" s="508"/>
    </row>
    <row r="9005" spans="1:6" x14ac:dyDescent="0.25">
      <c r="A9005" s="508"/>
      <c r="B9005" s="508"/>
      <c r="C9005" s="508"/>
      <c r="D9005" s="444" t="s">
        <v>6778</v>
      </c>
      <c r="E9005" s="508"/>
      <c r="F9005" s="508"/>
    </row>
    <row r="9006" spans="1:6" x14ac:dyDescent="0.25">
      <c r="A9006" s="508"/>
      <c r="B9006" s="508"/>
      <c r="C9006" s="508"/>
      <c r="D9006" s="444" t="s">
        <v>6778</v>
      </c>
      <c r="E9006" s="508"/>
      <c r="F9006" s="508"/>
    </row>
    <row r="9007" spans="1:6" x14ac:dyDescent="0.25">
      <c r="A9007" s="508"/>
      <c r="B9007" s="508"/>
      <c r="C9007" s="508"/>
      <c r="D9007" s="444" t="s">
        <v>6778</v>
      </c>
      <c r="E9007" s="508"/>
      <c r="F9007" s="508"/>
    </row>
    <row r="9008" spans="1:6" x14ac:dyDescent="0.25">
      <c r="A9008" s="508"/>
      <c r="B9008" s="508"/>
      <c r="C9008" s="508"/>
      <c r="D9008" s="444" t="s">
        <v>6778</v>
      </c>
      <c r="E9008" s="508"/>
      <c r="F9008" s="508"/>
    </row>
    <row r="9009" spans="1:6" x14ac:dyDescent="0.25">
      <c r="A9009" s="508"/>
      <c r="B9009" s="508"/>
      <c r="C9009" s="508"/>
      <c r="D9009" s="444" t="s">
        <v>6778</v>
      </c>
      <c r="E9009" s="508"/>
      <c r="F9009" s="508"/>
    </row>
    <row r="9010" spans="1:6" x14ac:dyDescent="0.25">
      <c r="A9010" s="508"/>
      <c r="B9010" s="508"/>
      <c r="C9010" s="508"/>
      <c r="D9010" s="444" t="s">
        <v>6778</v>
      </c>
      <c r="E9010" s="508"/>
      <c r="F9010" s="508"/>
    </row>
    <row r="9011" spans="1:6" x14ac:dyDescent="0.25">
      <c r="A9011" s="508"/>
      <c r="B9011" s="508"/>
      <c r="C9011" s="508"/>
      <c r="D9011" s="444" t="s">
        <v>6778</v>
      </c>
      <c r="E9011" s="508"/>
      <c r="F9011" s="508"/>
    </row>
    <row r="9012" spans="1:6" x14ac:dyDescent="0.25">
      <c r="A9012" s="508"/>
      <c r="B9012" s="508"/>
      <c r="C9012" s="508"/>
      <c r="D9012" s="444" t="s">
        <v>6778</v>
      </c>
      <c r="E9012" s="508"/>
      <c r="F9012" s="508"/>
    </row>
    <row r="9013" spans="1:6" x14ac:dyDescent="0.25">
      <c r="A9013" s="508"/>
      <c r="B9013" s="508"/>
      <c r="C9013" s="508"/>
      <c r="D9013" s="444" t="s">
        <v>6778</v>
      </c>
      <c r="E9013" s="508"/>
      <c r="F9013" s="508"/>
    </row>
    <row r="9014" spans="1:6" x14ac:dyDescent="0.25">
      <c r="A9014" s="508"/>
      <c r="B9014" s="508"/>
      <c r="C9014" s="508"/>
      <c r="D9014" s="444" t="s">
        <v>6778</v>
      </c>
      <c r="E9014" s="508"/>
      <c r="F9014" s="508"/>
    </row>
    <row r="9015" spans="1:6" x14ac:dyDescent="0.25">
      <c r="A9015" s="508"/>
      <c r="B9015" s="508"/>
      <c r="C9015" s="508"/>
      <c r="D9015" s="444" t="s">
        <v>6778</v>
      </c>
      <c r="E9015" s="508"/>
      <c r="F9015" s="508"/>
    </row>
    <row r="9016" spans="1:6" x14ac:dyDescent="0.25">
      <c r="A9016" s="508"/>
      <c r="B9016" s="508"/>
      <c r="C9016" s="508"/>
      <c r="D9016" s="444" t="s">
        <v>6778</v>
      </c>
      <c r="E9016" s="508"/>
      <c r="F9016" s="508"/>
    </row>
    <row r="9017" spans="1:6" x14ac:dyDescent="0.25">
      <c r="A9017" s="508"/>
      <c r="B9017" s="508"/>
      <c r="C9017" s="508"/>
      <c r="D9017" s="444" t="s">
        <v>6778</v>
      </c>
      <c r="E9017" s="508"/>
      <c r="F9017" s="508"/>
    </row>
    <row r="9018" spans="1:6" x14ac:dyDescent="0.25">
      <c r="A9018" s="508"/>
      <c r="B9018" s="508"/>
      <c r="C9018" s="508"/>
      <c r="D9018" s="444" t="s">
        <v>6778</v>
      </c>
      <c r="E9018" s="508"/>
      <c r="F9018" s="508"/>
    </row>
    <row r="9019" spans="1:6" x14ac:dyDescent="0.25">
      <c r="A9019" s="508"/>
      <c r="B9019" s="508"/>
      <c r="C9019" s="508"/>
      <c r="D9019" s="444" t="s">
        <v>6778</v>
      </c>
      <c r="E9019" s="508"/>
      <c r="F9019" s="508"/>
    </row>
    <row r="9020" spans="1:6" x14ac:dyDescent="0.25">
      <c r="A9020" s="508"/>
      <c r="B9020" s="508"/>
      <c r="C9020" s="508"/>
      <c r="D9020" s="444" t="s">
        <v>6778</v>
      </c>
      <c r="E9020" s="508"/>
      <c r="F9020" s="508"/>
    </row>
    <row r="9021" spans="1:6" x14ac:dyDescent="0.25">
      <c r="A9021" s="508"/>
      <c r="B9021" s="508"/>
      <c r="C9021" s="508"/>
      <c r="D9021" s="444" t="s">
        <v>6778</v>
      </c>
      <c r="E9021" s="508"/>
      <c r="F9021" s="508"/>
    </row>
    <row r="9022" spans="1:6" x14ac:dyDescent="0.25">
      <c r="A9022" s="508"/>
      <c r="B9022" s="508"/>
      <c r="C9022" s="508"/>
      <c r="D9022" s="444" t="s">
        <v>6778</v>
      </c>
      <c r="E9022" s="508"/>
      <c r="F9022" s="508"/>
    </row>
    <row r="9023" spans="1:6" x14ac:dyDescent="0.25">
      <c r="A9023" s="508"/>
      <c r="B9023" s="508"/>
      <c r="C9023" s="508"/>
      <c r="D9023" s="444" t="s">
        <v>6778</v>
      </c>
      <c r="E9023" s="508"/>
      <c r="F9023" s="508"/>
    </row>
    <row r="9024" spans="1:6" x14ac:dyDescent="0.25">
      <c r="A9024" s="508"/>
      <c r="B9024" s="508"/>
      <c r="C9024" s="508"/>
      <c r="D9024" s="444" t="s">
        <v>6778</v>
      </c>
      <c r="E9024" s="508"/>
      <c r="F9024" s="508"/>
    </row>
    <row r="9025" spans="1:6" x14ac:dyDescent="0.25">
      <c r="A9025" s="508"/>
      <c r="B9025" s="508"/>
      <c r="C9025" s="508"/>
      <c r="D9025" s="444" t="s">
        <v>6778</v>
      </c>
      <c r="E9025" s="508"/>
      <c r="F9025" s="508"/>
    </row>
    <row r="9026" spans="1:6" x14ac:dyDescent="0.25">
      <c r="A9026" s="508"/>
      <c r="B9026" s="508"/>
      <c r="C9026" s="508"/>
      <c r="D9026" s="444" t="s">
        <v>6778</v>
      </c>
      <c r="E9026" s="508"/>
      <c r="F9026" s="508"/>
    </row>
    <row r="9027" spans="1:6" x14ac:dyDescent="0.25">
      <c r="A9027" s="508"/>
      <c r="B9027" s="508"/>
      <c r="C9027" s="508"/>
      <c r="D9027" s="444" t="s">
        <v>6778</v>
      </c>
      <c r="E9027" s="508"/>
      <c r="F9027" s="508"/>
    </row>
    <row r="9028" spans="1:6" x14ac:dyDescent="0.25">
      <c r="A9028" s="508"/>
      <c r="B9028" s="508"/>
      <c r="C9028" s="508"/>
      <c r="D9028" s="444" t="s">
        <v>6778</v>
      </c>
      <c r="E9028" s="508"/>
      <c r="F9028" s="508"/>
    </row>
    <row r="9029" spans="1:6" x14ac:dyDescent="0.25">
      <c r="A9029" s="508"/>
      <c r="B9029" s="508"/>
      <c r="C9029" s="508"/>
      <c r="D9029" s="444" t="s">
        <v>6778</v>
      </c>
      <c r="E9029" s="508"/>
      <c r="F9029" s="508"/>
    </row>
    <row r="9030" spans="1:6" x14ac:dyDescent="0.25">
      <c r="A9030" s="508"/>
      <c r="B9030" s="508"/>
      <c r="C9030" s="508"/>
      <c r="D9030" s="444" t="s">
        <v>6778</v>
      </c>
      <c r="E9030" s="508"/>
      <c r="F9030" s="508"/>
    </row>
    <row r="9031" spans="1:6" x14ac:dyDescent="0.25">
      <c r="A9031" s="508"/>
      <c r="B9031" s="508"/>
      <c r="C9031" s="508"/>
      <c r="D9031" s="444" t="s">
        <v>6778</v>
      </c>
      <c r="E9031" s="508"/>
      <c r="F9031" s="508"/>
    </row>
    <row r="9032" spans="1:6" x14ac:dyDescent="0.25">
      <c r="A9032" s="508"/>
      <c r="B9032" s="508"/>
      <c r="C9032" s="508"/>
      <c r="D9032" s="444" t="s">
        <v>6778</v>
      </c>
      <c r="E9032" s="508"/>
      <c r="F9032" s="508"/>
    </row>
    <row r="9033" spans="1:6" x14ac:dyDescent="0.25">
      <c r="A9033" s="508"/>
      <c r="B9033" s="508"/>
      <c r="C9033" s="508"/>
      <c r="D9033" s="444" t="s">
        <v>6778</v>
      </c>
      <c r="E9033" s="508"/>
      <c r="F9033" s="508"/>
    </row>
    <row r="9034" spans="1:6" x14ac:dyDescent="0.25">
      <c r="A9034" s="508"/>
      <c r="B9034" s="508"/>
      <c r="C9034" s="508"/>
      <c r="D9034" s="444" t="s">
        <v>6778</v>
      </c>
      <c r="E9034" s="508"/>
      <c r="F9034" s="508"/>
    </row>
    <row r="9035" spans="1:6" x14ac:dyDescent="0.25">
      <c r="A9035" s="508"/>
      <c r="B9035" s="508"/>
      <c r="C9035" s="508"/>
      <c r="D9035" s="444" t="s">
        <v>6778</v>
      </c>
      <c r="E9035" s="508"/>
      <c r="F9035" s="508"/>
    </row>
    <row r="9036" spans="1:6" x14ac:dyDescent="0.25">
      <c r="A9036" s="508"/>
      <c r="B9036" s="508"/>
      <c r="C9036" s="508"/>
      <c r="D9036" s="444" t="s">
        <v>6778</v>
      </c>
      <c r="E9036" s="508"/>
      <c r="F9036" s="508"/>
    </row>
    <row r="9037" spans="1:6" x14ac:dyDescent="0.25">
      <c r="A9037" s="508"/>
      <c r="B9037" s="508"/>
      <c r="C9037" s="508"/>
      <c r="D9037" s="444" t="s">
        <v>6778</v>
      </c>
      <c r="E9037" s="508"/>
      <c r="F9037" s="508"/>
    </row>
    <row r="9038" spans="1:6" x14ac:dyDescent="0.25">
      <c r="A9038" s="508"/>
      <c r="B9038" s="508"/>
      <c r="C9038" s="508"/>
      <c r="D9038" s="444" t="s">
        <v>6778</v>
      </c>
      <c r="E9038" s="508"/>
      <c r="F9038" s="508"/>
    </row>
    <row r="9039" spans="1:6" x14ac:dyDescent="0.25">
      <c r="A9039" s="508"/>
      <c r="B9039" s="508"/>
      <c r="C9039" s="508"/>
      <c r="D9039" s="444" t="s">
        <v>6778</v>
      </c>
      <c r="E9039" s="508"/>
      <c r="F9039" s="508"/>
    </row>
    <row r="9040" spans="1:6" x14ac:dyDescent="0.25">
      <c r="A9040" s="508"/>
      <c r="B9040" s="508"/>
      <c r="C9040" s="508"/>
      <c r="D9040" s="444" t="s">
        <v>6778</v>
      </c>
      <c r="E9040" s="508"/>
      <c r="F9040" s="508"/>
    </row>
    <row r="9041" spans="1:6" x14ac:dyDescent="0.25">
      <c r="A9041" s="508"/>
      <c r="B9041" s="508"/>
      <c r="C9041" s="508"/>
      <c r="D9041" s="444" t="s">
        <v>6778</v>
      </c>
      <c r="E9041" s="508"/>
      <c r="F9041" s="508"/>
    </row>
    <row r="9042" spans="1:6" x14ac:dyDescent="0.25">
      <c r="A9042" s="508"/>
      <c r="B9042" s="508"/>
      <c r="C9042" s="508"/>
      <c r="D9042" s="444" t="s">
        <v>6778</v>
      </c>
      <c r="E9042" s="508"/>
      <c r="F9042" s="508"/>
    </row>
    <row r="9043" spans="1:6" x14ac:dyDescent="0.25">
      <c r="A9043" s="508"/>
      <c r="B9043" s="508"/>
      <c r="C9043" s="508"/>
      <c r="D9043" s="444" t="s">
        <v>6778</v>
      </c>
      <c r="E9043" s="508"/>
      <c r="F9043" s="508"/>
    </row>
    <row r="9044" spans="1:6" x14ac:dyDescent="0.25">
      <c r="A9044" s="508"/>
      <c r="B9044" s="508"/>
      <c r="C9044" s="508"/>
      <c r="D9044" s="444" t="s">
        <v>6778</v>
      </c>
      <c r="E9044" s="508"/>
      <c r="F9044" s="508"/>
    </row>
    <row r="9045" spans="1:6" x14ac:dyDescent="0.25">
      <c r="A9045" s="508"/>
      <c r="B9045" s="508"/>
      <c r="C9045" s="508"/>
      <c r="D9045" s="444" t="s">
        <v>6778</v>
      </c>
      <c r="E9045" s="508"/>
      <c r="F9045" s="508"/>
    </row>
    <row r="9046" spans="1:6" x14ac:dyDescent="0.25">
      <c r="A9046" s="508"/>
      <c r="B9046" s="508"/>
      <c r="C9046" s="508"/>
      <c r="D9046" s="444" t="s">
        <v>6778</v>
      </c>
      <c r="E9046" s="508"/>
      <c r="F9046" s="508"/>
    </row>
    <row r="9047" spans="1:6" x14ac:dyDescent="0.25">
      <c r="A9047" s="508"/>
      <c r="B9047" s="508"/>
      <c r="C9047" s="508"/>
      <c r="D9047" s="444" t="s">
        <v>6778</v>
      </c>
      <c r="E9047" s="508"/>
      <c r="F9047" s="508"/>
    </row>
    <row r="9048" spans="1:6" x14ac:dyDescent="0.25">
      <c r="A9048" s="508"/>
      <c r="B9048" s="508"/>
      <c r="C9048" s="508"/>
      <c r="D9048" s="444" t="s">
        <v>6778</v>
      </c>
      <c r="E9048" s="508"/>
      <c r="F9048" s="508"/>
    </row>
    <row r="9049" spans="1:6" x14ac:dyDescent="0.25">
      <c r="A9049" s="508"/>
      <c r="B9049" s="508"/>
      <c r="C9049" s="508"/>
      <c r="D9049" s="444" t="s">
        <v>6778</v>
      </c>
      <c r="E9049" s="508"/>
      <c r="F9049" s="508"/>
    </row>
    <row r="9050" spans="1:6" x14ac:dyDescent="0.25">
      <c r="A9050" s="508"/>
      <c r="B9050" s="508"/>
      <c r="C9050" s="508"/>
      <c r="D9050" s="444" t="s">
        <v>6778</v>
      </c>
      <c r="E9050" s="508"/>
      <c r="F9050" s="508"/>
    </row>
    <row r="9051" spans="1:6" x14ac:dyDescent="0.25">
      <c r="A9051" s="508"/>
      <c r="B9051" s="508"/>
      <c r="C9051" s="508"/>
      <c r="D9051" s="444" t="s">
        <v>6778</v>
      </c>
      <c r="E9051" s="508"/>
      <c r="F9051" s="508"/>
    </row>
    <row r="9052" spans="1:6" x14ac:dyDescent="0.25">
      <c r="A9052" s="508"/>
      <c r="B9052" s="508"/>
      <c r="C9052" s="508"/>
      <c r="D9052" s="444" t="s">
        <v>6778</v>
      </c>
      <c r="E9052" s="508"/>
      <c r="F9052" s="508"/>
    </row>
    <row r="9053" spans="1:6" x14ac:dyDescent="0.25">
      <c r="A9053" s="508"/>
      <c r="B9053" s="508"/>
      <c r="C9053" s="508"/>
      <c r="D9053" s="444" t="s">
        <v>6778</v>
      </c>
      <c r="E9053" s="508"/>
      <c r="F9053" s="508"/>
    </row>
    <row r="9054" spans="1:6" x14ac:dyDescent="0.25">
      <c r="A9054" s="508"/>
      <c r="B9054" s="508"/>
      <c r="C9054" s="508"/>
      <c r="D9054" s="444" t="s">
        <v>6778</v>
      </c>
      <c r="E9054" s="508"/>
      <c r="F9054" s="508"/>
    </row>
    <row r="9055" spans="1:6" x14ac:dyDescent="0.25">
      <c r="A9055" s="508"/>
      <c r="B9055" s="508"/>
      <c r="C9055" s="508"/>
      <c r="D9055" s="444" t="s">
        <v>6778</v>
      </c>
      <c r="E9055" s="508"/>
      <c r="F9055" s="508"/>
    </row>
    <row r="9056" spans="1:6" x14ac:dyDescent="0.25">
      <c r="A9056" s="508"/>
      <c r="B9056" s="508"/>
      <c r="C9056" s="508"/>
      <c r="D9056" s="444" t="s">
        <v>6778</v>
      </c>
      <c r="E9056" s="508"/>
      <c r="F9056" s="508"/>
    </row>
    <row r="9057" spans="1:6" x14ac:dyDescent="0.25">
      <c r="A9057" s="508"/>
      <c r="B9057" s="508"/>
      <c r="C9057" s="508"/>
      <c r="D9057" s="444" t="s">
        <v>6778</v>
      </c>
      <c r="E9057" s="508"/>
      <c r="F9057" s="508"/>
    </row>
    <row r="9058" spans="1:6" x14ac:dyDescent="0.25">
      <c r="A9058" s="508"/>
      <c r="B9058" s="508"/>
      <c r="C9058" s="508"/>
      <c r="D9058" s="444" t="s">
        <v>6778</v>
      </c>
      <c r="E9058" s="508"/>
      <c r="F9058" s="508"/>
    </row>
    <row r="9059" spans="1:6" x14ac:dyDescent="0.25">
      <c r="A9059" s="508"/>
      <c r="B9059" s="508"/>
      <c r="C9059" s="508"/>
      <c r="D9059" s="444" t="s">
        <v>6778</v>
      </c>
      <c r="E9059" s="508"/>
      <c r="F9059" s="508"/>
    </row>
    <row r="9060" spans="1:6" x14ac:dyDescent="0.25">
      <c r="A9060" s="508"/>
      <c r="B9060" s="508"/>
      <c r="C9060" s="508"/>
      <c r="D9060" s="444" t="s">
        <v>6778</v>
      </c>
      <c r="E9060" s="508"/>
      <c r="F9060" s="508"/>
    </row>
    <row r="9061" spans="1:6" x14ac:dyDescent="0.25">
      <c r="A9061" s="508"/>
      <c r="B9061" s="508"/>
      <c r="C9061" s="508"/>
      <c r="D9061" s="444" t="s">
        <v>6778</v>
      </c>
      <c r="E9061" s="508"/>
      <c r="F9061" s="508"/>
    </row>
    <row r="9062" spans="1:6" x14ac:dyDescent="0.25">
      <c r="A9062" s="508"/>
      <c r="B9062" s="508"/>
      <c r="C9062" s="508"/>
      <c r="D9062" s="444" t="s">
        <v>6778</v>
      </c>
      <c r="E9062" s="508"/>
      <c r="F9062" s="508"/>
    </row>
    <row r="9063" spans="1:6" x14ac:dyDescent="0.25">
      <c r="A9063" s="508"/>
      <c r="B9063" s="508"/>
      <c r="C9063" s="508"/>
      <c r="D9063" s="444" t="s">
        <v>6778</v>
      </c>
      <c r="E9063" s="508"/>
      <c r="F9063" s="508"/>
    </row>
    <row r="9064" spans="1:6" x14ac:dyDescent="0.25">
      <c r="A9064" s="508"/>
      <c r="B9064" s="508"/>
      <c r="C9064" s="508"/>
      <c r="D9064" s="444" t="s">
        <v>6778</v>
      </c>
      <c r="E9064" s="508"/>
      <c r="F9064" s="508"/>
    </row>
    <row r="9065" spans="1:6" x14ac:dyDescent="0.25">
      <c r="A9065" s="508"/>
      <c r="B9065" s="508"/>
      <c r="C9065" s="508"/>
      <c r="D9065" s="444" t="s">
        <v>6778</v>
      </c>
      <c r="E9065" s="508"/>
      <c r="F9065" s="508"/>
    </row>
    <row r="9066" spans="1:6" x14ac:dyDescent="0.25">
      <c r="A9066" s="508"/>
      <c r="B9066" s="508"/>
      <c r="C9066" s="508"/>
      <c r="D9066" s="444" t="s">
        <v>6778</v>
      </c>
      <c r="E9066" s="508"/>
      <c r="F9066" s="508"/>
    </row>
    <row r="9067" spans="1:6" x14ac:dyDescent="0.25">
      <c r="A9067" s="508"/>
      <c r="B9067" s="508"/>
      <c r="C9067" s="508"/>
      <c r="D9067" s="444" t="s">
        <v>6778</v>
      </c>
      <c r="E9067" s="508"/>
      <c r="F9067" s="508"/>
    </row>
    <row r="9068" spans="1:6" x14ac:dyDescent="0.25">
      <c r="A9068" s="508"/>
      <c r="B9068" s="508"/>
      <c r="C9068" s="508"/>
      <c r="D9068" s="444" t="s">
        <v>6778</v>
      </c>
      <c r="E9068" s="508"/>
      <c r="F9068" s="508"/>
    </row>
    <row r="9069" spans="1:6" x14ac:dyDescent="0.25">
      <c r="A9069" s="508"/>
      <c r="B9069" s="508"/>
      <c r="C9069" s="508"/>
      <c r="D9069" s="444" t="s">
        <v>6778</v>
      </c>
      <c r="E9069" s="508"/>
      <c r="F9069" s="508"/>
    </row>
    <row r="9070" spans="1:6" x14ac:dyDescent="0.25">
      <c r="A9070" s="508"/>
      <c r="B9070" s="508"/>
      <c r="C9070" s="508"/>
      <c r="D9070" s="444" t="s">
        <v>6778</v>
      </c>
      <c r="E9070" s="508"/>
      <c r="F9070" s="508"/>
    </row>
    <row r="9071" spans="1:6" x14ac:dyDescent="0.25">
      <c r="A9071" s="508"/>
      <c r="B9071" s="508"/>
      <c r="C9071" s="508"/>
      <c r="D9071" s="444" t="s">
        <v>6778</v>
      </c>
      <c r="E9071" s="508"/>
      <c r="F9071" s="508"/>
    </row>
    <row r="9072" spans="1:6" x14ac:dyDescent="0.25">
      <c r="A9072" s="508"/>
      <c r="B9072" s="508"/>
      <c r="C9072" s="508"/>
      <c r="D9072" s="444" t="s">
        <v>6778</v>
      </c>
      <c r="E9072" s="508"/>
      <c r="F9072" s="508"/>
    </row>
    <row r="9073" spans="1:6" x14ac:dyDescent="0.25">
      <c r="A9073" s="508"/>
      <c r="B9073" s="508"/>
      <c r="C9073" s="508"/>
      <c r="D9073" s="444" t="s">
        <v>6778</v>
      </c>
      <c r="E9073" s="508"/>
      <c r="F9073" s="508"/>
    </row>
    <row r="9074" spans="1:6" x14ac:dyDescent="0.25">
      <c r="A9074" s="508"/>
      <c r="B9074" s="508"/>
      <c r="C9074" s="508"/>
      <c r="D9074" s="444" t="s">
        <v>6778</v>
      </c>
      <c r="E9074" s="508"/>
      <c r="F9074" s="508"/>
    </row>
    <row r="9075" spans="1:6" x14ac:dyDescent="0.25">
      <c r="A9075" s="508"/>
      <c r="B9075" s="508"/>
      <c r="C9075" s="508"/>
      <c r="D9075" s="444" t="s">
        <v>6778</v>
      </c>
      <c r="E9075" s="508"/>
      <c r="F9075" s="508"/>
    </row>
    <row r="9076" spans="1:6" x14ac:dyDescent="0.25">
      <c r="A9076" s="508"/>
      <c r="B9076" s="508"/>
      <c r="C9076" s="508"/>
      <c r="D9076" s="444" t="s">
        <v>6778</v>
      </c>
      <c r="E9076" s="508"/>
      <c r="F9076" s="508"/>
    </row>
    <row r="9077" spans="1:6" x14ac:dyDescent="0.25">
      <c r="A9077" s="508"/>
      <c r="B9077" s="508"/>
      <c r="C9077" s="508"/>
      <c r="D9077" s="444" t="s">
        <v>6778</v>
      </c>
      <c r="E9077" s="508"/>
      <c r="F9077" s="508"/>
    </row>
    <row r="9078" spans="1:6" x14ac:dyDescent="0.25">
      <c r="A9078" s="508"/>
      <c r="B9078" s="508"/>
      <c r="C9078" s="508"/>
      <c r="D9078" s="444" t="s">
        <v>6778</v>
      </c>
      <c r="E9078" s="508"/>
      <c r="F9078" s="508"/>
    </row>
    <row r="9079" spans="1:6" x14ac:dyDescent="0.25">
      <c r="A9079" s="508"/>
      <c r="B9079" s="508"/>
      <c r="C9079" s="508"/>
      <c r="D9079" s="444" t="s">
        <v>6778</v>
      </c>
      <c r="E9079" s="508"/>
      <c r="F9079" s="508"/>
    </row>
    <row r="9080" spans="1:6" x14ac:dyDescent="0.25">
      <c r="A9080" s="508"/>
      <c r="B9080" s="508"/>
      <c r="C9080" s="508"/>
      <c r="D9080" s="444" t="s">
        <v>6778</v>
      </c>
      <c r="E9080" s="508"/>
      <c r="F9080" s="508"/>
    </row>
    <row r="9081" spans="1:6" x14ac:dyDescent="0.25">
      <c r="A9081" s="508"/>
      <c r="B9081" s="508"/>
      <c r="C9081" s="508"/>
      <c r="D9081" s="444" t="s">
        <v>6778</v>
      </c>
      <c r="E9081" s="508"/>
      <c r="F9081" s="508"/>
    </row>
    <row r="9082" spans="1:6" x14ac:dyDescent="0.25">
      <c r="A9082" s="508"/>
      <c r="B9082" s="508"/>
      <c r="C9082" s="508"/>
      <c r="D9082" s="444" t="s">
        <v>6778</v>
      </c>
      <c r="E9082" s="508"/>
      <c r="F9082" s="508"/>
    </row>
    <row r="9083" spans="1:6" x14ac:dyDescent="0.25">
      <c r="A9083" s="508"/>
      <c r="B9083" s="508"/>
      <c r="C9083" s="508"/>
      <c r="D9083" s="444" t="s">
        <v>6778</v>
      </c>
      <c r="E9083" s="508"/>
      <c r="F9083" s="508"/>
    </row>
    <row r="9084" spans="1:6" x14ac:dyDescent="0.25">
      <c r="A9084" s="508"/>
      <c r="B9084" s="508"/>
      <c r="C9084" s="508"/>
      <c r="D9084" s="444" t="s">
        <v>6778</v>
      </c>
      <c r="E9084" s="508"/>
      <c r="F9084" s="508"/>
    </row>
    <row r="9085" spans="1:6" x14ac:dyDescent="0.25">
      <c r="A9085" s="508"/>
      <c r="B9085" s="508"/>
      <c r="C9085" s="508"/>
      <c r="D9085" s="444" t="s">
        <v>6778</v>
      </c>
      <c r="E9085" s="508"/>
      <c r="F9085" s="508"/>
    </row>
    <row r="9086" spans="1:6" x14ac:dyDescent="0.25">
      <c r="A9086" s="508"/>
      <c r="B9086" s="508"/>
      <c r="C9086" s="508"/>
      <c r="D9086" s="444" t="s">
        <v>6778</v>
      </c>
      <c r="E9086" s="508"/>
      <c r="F9086" s="508"/>
    </row>
    <row r="9087" spans="1:6" x14ac:dyDescent="0.25">
      <c r="A9087" s="508"/>
      <c r="B9087" s="508"/>
      <c r="C9087" s="508"/>
      <c r="D9087" s="444" t="s">
        <v>6778</v>
      </c>
      <c r="E9087" s="508"/>
      <c r="F9087" s="508"/>
    </row>
    <row r="9088" spans="1:6" x14ac:dyDescent="0.25">
      <c r="A9088" s="508"/>
      <c r="B9088" s="508"/>
      <c r="C9088" s="508"/>
      <c r="D9088" s="444" t="s">
        <v>6778</v>
      </c>
      <c r="E9088" s="508"/>
      <c r="F9088" s="508"/>
    </row>
    <row r="9089" spans="1:6" x14ac:dyDescent="0.25">
      <c r="A9089" s="508"/>
      <c r="B9089" s="508"/>
      <c r="C9089" s="508"/>
      <c r="D9089" s="444" t="s">
        <v>6778</v>
      </c>
      <c r="E9089" s="508"/>
      <c r="F9089" s="508"/>
    </row>
    <row r="9090" spans="1:6" x14ac:dyDescent="0.25">
      <c r="A9090" s="508"/>
      <c r="B9090" s="508"/>
      <c r="C9090" s="508"/>
      <c r="D9090" s="444" t="s">
        <v>6778</v>
      </c>
      <c r="E9090" s="508"/>
      <c r="F9090" s="508"/>
    </row>
    <row r="9091" spans="1:6" x14ac:dyDescent="0.25">
      <c r="A9091" s="508"/>
      <c r="B9091" s="508"/>
      <c r="C9091" s="508"/>
      <c r="D9091" s="444" t="s">
        <v>6778</v>
      </c>
      <c r="E9091" s="508"/>
      <c r="F9091" s="508"/>
    </row>
    <row r="9092" spans="1:6" x14ac:dyDescent="0.25">
      <c r="A9092" s="508"/>
      <c r="B9092" s="508"/>
      <c r="C9092" s="508"/>
      <c r="D9092" s="444" t="s">
        <v>6778</v>
      </c>
      <c r="E9092" s="508"/>
      <c r="F9092" s="508"/>
    </row>
    <row r="9093" spans="1:6" x14ac:dyDescent="0.25">
      <c r="A9093" s="508"/>
      <c r="B9093" s="508"/>
      <c r="C9093" s="508"/>
      <c r="D9093" s="444" t="s">
        <v>6778</v>
      </c>
      <c r="E9093" s="508"/>
      <c r="F9093" s="508"/>
    </row>
    <row r="9094" spans="1:6" x14ac:dyDescent="0.25">
      <c r="A9094" s="508"/>
      <c r="B9094" s="508"/>
      <c r="C9094" s="508"/>
      <c r="D9094" s="444" t="s">
        <v>6778</v>
      </c>
      <c r="E9094" s="508"/>
      <c r="F9094" s="508"/>
    </row>
    <row r="9095" spans="1:6" x14ac:dyDescent="0.25">
      <c r="A9095" s="508"/>
      <c r="B9095" s="508"/>
      <c r="C9095" s="508"/>
      <c r="D9095" s="444" t="s">
        <v>6778</v>
      </c>
      <c r="E9095" s="508"/>
      <c r="F9095" s="508"/>
    </row>
    <row r="9096" spans="1:6" x14ac:dyDescent="0.25">
      <c r="A9096" s="508"/>
      <c r="B9096" s="508"/>
      <c r="C9096" s="508"/>
      <c r="D9096" s="444" t="s">
        <v>6778</v>
      </c>
      <c r="E9096" s="508"/>
      <c r="F9096" s="508"/>
    </row>
    <row r="9097" spans="1:6" x14ac:dyDescent="0.25">
      <c r="A9097" s="508"/>
      <c r="B9097" s="508"/>
      <c r="C9097" s="508"/>
      <c r="D9097" s="444" t="s">
        <v>6778</v>
      </c>
      <c r="E9097" s="508"/>
      <c r="F9097" s="508"/>
    </row>
    <row r="9098" spans="1:6" x14ac:dyDescent="0.25">
      <c r="A9098" s="508"/>
      <c r="B9098" s="508"/>
      <c r="C9098" s="508"/>
      <c r="D9098" s="444" t="s">
        <v>6778</v>
      </c>
      <c r="E9098" s="508"/>
      <c r="F9098" s="508"/>
    </row>
    <row r="9099" spans="1:6" x14ac:dyDescent="0.25">
      <c r="A9099" s="508"/>
      <c r="B9099" s="508"/>
      <c r="C9099" s="508"/>
      <c r="D9099" s="444" t="s">
        <v>6778</v>
      </c>
      <c r="E9099" s="508"/>
      <c r="F9099" s="508"/>
    </row>
    <row r="9100" spans="1:6" x14ac:dyDescent="0.25">
      <c r="A9100" s="508"/>
      <c r="B9100" s="508"/>
      <c r="C9100" s="508"/>
      <c r="D9100" s="444" t="s">
        <v>6778</v>
      </c>
      <c r="E9100" s="508"/>
      <c r="F9100" s="508"/>
    </row>
    <row r="9101" spans="1:6" x14ac:dyDescent="0.25">
      <c r="A9101" s="508"/>
      <c r="B9101" s="508"/>
      <c r="C9101" s="508"/>
      <c r="D9101" s="444" t="s">
        <v>6778</v>
      </c>
      <c r="E9101" s="508"/>
      <c r="F9101" s="508"/>
    </row>
    <row r="9102" spans="1:6" x14ac:dyDescent="0.25">
      <c r="A9102" s="508"/>
      <c r="B9102" s="508"/>
      <c r="C9102" s="508"/>
      <c r="D9102" s="444" t="s">
        <v>6778</v>
      </c>
      <c r="E9102" s="508"/>
      <c r="F9102" s="508"/>
    </row>
    <row r="9103" spans="1:6" x14ac:dyDescent="0.25">
      <c r="A9103" s="508"/>
      <c r="B9103" s="508"/>
      <c r="C9103" s="508"/>
      <c r="D9103" s="444" t="s">
        <v>6778</v>
      </c>
      <c r="E9103" s="508"/>
      <c r="F9103" s="508"/>
    </row>
    <row r="9104" spans="1:6" x14ac:dyDescent="0.25">
      <c r="A9104" s="508"/>
      <c r="B9104" s="508"/>
      <c r="C9104" s="508"/>
      <c r="D9104" s="444" t="s">
        <v>6778</v>
      </c>
      <c r="E9104" s="508"/>
      <c r="F9104" s="508"/>
    </row>
    <row r="9105" spans="1:6" x14ac:dyDescent="0.25">
      <c r="A9105" s="508"/>
      <c r="B9105" s="508"/>
      <c r="C9105" s="508"/>
      <c r="D9105" s="444" t="s">
        <v>6778</v>
      </c>
      <c r="E9105" s="508"/>
      <c r="F9105" s="508"/>
    </row>
    <row r="9106" spans="1:6" x14ac:dyDescent="0.25">
      <c r="A9106" s="508"/>
      <c r="B9106" s="508"/>
      <c r="C9106" s="508"/>
      <c r="D9106" s="444" t="s">
        <v>6778</v>
      </c>
      <c r="E9106" s="508"/>
      <c r="F9106" s="508"/>
    </row>
    <row r="9107" spans="1:6" x14ac:dyDescent="0.25">
      <c r="A9107" s="508"/>
      <c r="B9107" s="508"/>
      <c r="C9107" s="508"/>
      <c r="D9107" s="444" t="s">
        <v>6778</v>
      </c>
      <c r="E9107" s="508"/>
      <c r="F9107" s="508"/>
    </row>
    <row r="9108" spans="1:6" x14ac:dyDescent="0.25">
      <c r="A9108" s="508"/>
      <c r="B9108" s="508"/>
      <c r="C9108" s="508"/>
      <c r="D9108" s="444" t="s">
        <v>6778</v>
      </c>
      <c r="E9108" s="508"/>
      <c r="F9108" s="508"/>
    </row>
    <row r="9109" spans="1:6" x14ac:dyDescent="0.25">
      <c r="A9109" s="508"/>
      <c r="B9109" s="508"/>
      <c r="C9109" s="508"/>
      <c r="D9109" s="444" t="s">
        <v>6778</v>
      </c>
      <c r="E9109" s="508"/>
      <c r="F9109" s="508"/>
    </row>
    <row r="9110" spans="1:6" x14ac:dyDescent="0.25">
      <c r="A9110" s="508"/>
      <c r="B9110" s="508"/>
      <c r="C9110" s="508"/>
      <c r="D9110" s="444" t="s">
        <v>6778</v>
      </c>
      <c r="E9110" s="508"/>
      <c r="F9110" s="508"/>
    </row>
    <row r="9111" spans="1:6" x14ac:dyDescent="0.25">
      <c r="A9111" s="508"/>
      <c r="B9111" s="508"/>
      <c r="C9111" s="508"/>
      <c r="D9111" s="444" t="s">
        <v>6778</v>
      </c>
      <c r="E9111" s="508"/>
      <c r="F9111" s="508"/>
    </row>
    <row r="9112" spans="1:6" x14ac:dyDescent="0.25">
      <c r="A9112" s="508"/>
      <c r="B9112" s="508"/>
      <c r="C9112" s="508"/>
      <c r="D9112" s="444" t="s">
        <v>6778</v>
      </c>
      <c r="E9112" s="508"/>
      <c r="F9112" s="508"/>
    </row>
    <row r="9113" spans="1:6" x14ac:dyDescent="0.25">
      <c r="A9113" s="508"/>
      <c r="B9113" s="508"/>
      <c r="C9113" s="508"/>
      <c r="D9113" s="444" t="s">
        <v>6778</v>
      </c>
      <c r="E9113" s="508"/>
      <c r="F9113" s="508"/>
    </row>
    <row r="9114" spans="1:6" x14ac:dyDescent="0.25">
      <c r="A9114" s="508"/>
      <c r="B9114" s="508"/>
      <c r="C9114" s="508"/>
      <c r="D9114" s="444" t="s">
        <v>6778</v>
      </c>
      <c r="E9114" s="508"/>
      <c r="F9114" s="508"/>
    </row>
    <row r="9115" spans="1:6" x14ac:dyDescent="0.25">
      <c r="A9115" s="508"/>
      <c r="B9115" s="508"/>
      <c r="C9115" s="508"/>
      <c r="D9115" s="444" t="s">
        <v>6778</v>
      </c>
      <c r="E9115" s="508"/>
      <c r="F9115" s="508"/>
    </row>
    <row r="9116" spans="1:6" x14ac:dyDescent="0.25">
      <c r="A9116" s="508"/>
      <c r="B9116" s="508"/>
      <c r="C9116" s="508"/>
      <c r="D9116" s="444" t="s">
        <v>6778</v>
      </c>
      <c r="E9116" s="508"/>
      <c r="F9116" s="508"/>
    </row>
    <row r="9117" spans="1:6" x14ac:dyDescent="0.25">
      <c r="A9117" s="508"/>
      <c r="B9117" s="508"/>
      <c r="C9117" s="508"/>
      <c r="D9117" s="444" t="s">
        <v>6778</v>
      </c>
      <c r="E9117" s="508"/>
      <c r="F9117" s="508"/>
    </row>
    <row r="9118" spans="1:6" x14ac:dyDescent="0.25">
      <c r="A9118" s="508"/>
      <c r="B9118" s="508"/>
      <c r="C9118" s="508"/>
      <c r="D9118" s="444" t="s">
        <v>6778</v>
      </c>
      <c r="E9118" s="508"/>
      <c r="F9118" s="508"/>
    </row>
    <row r="9119" spans="1:6" x14ac:dyDescent="0.25">
      <c r="A9119" s="508"/>
      <c r="B9119" s="508"/>
      <c r="C9119" s="508"/>
      <c r="D9119" s="444" t="s">
        <v>6778</v>
      </c>
      <c r="E9119" s="508"/>
      <c r="F9119" s="508"/>
    </row>
    <row r="9120" spans="1:6" x14ac:dyDescent="0.25">
      <c r="A9120" s="508"/>
      <c r="B9120" s="508"/>
      <c r="C9120" s="508"/>
      <c r="D9120" s="444" t="s">
        <v>6778</v>
      </c>
      <c r="E9120" s="508"/>
      <c r="F9120" s="508"/>
    </row>
    <row r="9121" spans="1:6" x14ac:dyDescent="0.25">
      <c r="A9121" s="508"/>
      <c r="B9121" s="508"/>
      <c r="C9121" s="508"/>
      <c r="D9121" s="444" t="s">
        <v>6778</v>
      </c>
      <c r="E9121" s="508"/>
      <c r="F9121" s="508"/>
    </row>
    <row r="9122" spans="1:6" x14ac:dyDescent="0.25">
      <c r="A9122" s="508"/>
      <c r="B9122" s="508"/>
      <c r="C9122" s="508"/>
      <c r="D9122" s="444" t="s">
        <v>6778</v>
      </c>
      <c r="E9122" s="508"/>
      <c r="F9122" s="508"/>
    </row>
    <row r="9123" spans="1:6" x14ac:dyDescent="0.25">
      <c r="A9123" s="508"/>
      <c r="B9123" s="508"/>
      <c r="C9123" s="508"/>
      <c r="D9123" s="444" t="s">
        <v>6778</v>
      </c>
      <c r="E9123" s="508"/>
      <c r="F9123" s="508"/>
    </row>
    <row r="9124" spans="1:6" x14ac:dyDescent="0.25">
      <c r="A9124" s="508"/>
      <c r="B9124" s="508"/>
      <c r="C9124" s="508"/>
      <c r="D9124" s="444" t="s">
        <v>6778</v>
      </c>
      <c r="E9124" s="508"/>
      <c r="F9124" s="508"/>
    </row>
    <row r="9125" spans="1:6" x14ac:dyDescent="0.25">
      <c r="A9125" s="508"/>
      <c r="B9125" s="508"/>
      <c r="C9125" s="508"/>
      <c r="D9125" s="444" t="s">
        <v>6778</v>
      </c>
      <c r="E9125" s="508"/>
      <c r="F9125" s="508"/>
    </row>
    <row r="9126" spans="1:6" x14ac:dyDescent="0.25">
      <c r="A9126" s="508"/>
      <c r="B9126" s="508"/>
      <c r="C9126" s="508"/>
      <c r="D9126" s="444" t="s">
        <v>6778</v>
      </c>
      <c r="E9126" s="508"/>
      <c r="F9126" s="508"/>
    </row>
    <row r="9127" spans="1:6" x14ac:dyDescent="0.25">
      <c r="A9127" s="508"/>
      <c r="B9127" s="508"/>
      <c r="C9127" s="508"/>
      <c r="D9127" s="444" t="s">
        <v>6778</v>
      </c>
      <c r="E9127" s="508"/>
      <c r="F9127" s="508"/>
    </row>
    <row r="9128" spans="1:6" x14ac:dyDescent="0.25">
      <c r="A9128" s="508"/>
      <c r="B9128" s="508"/>
      <c r="C9128" s="508"/>
      <c r="D9128" s="444" t="s">
        <v>6778</v>
      </c>
      <c r="E9128" s="508"/>
      <c r="F9128" s="508"/>
    </row>
    <row r="9129" spans="1:6" x14ac:dyDescent="0.25">
      <c r="A9129" s="508"/>
      <c r="B9129" s="508"/>
      <c r="C9129" s="508"/>
      <c r="D9129" s="444" t="s">
        <v>6778</v>
      </c>
      <c r="E9129" s="508"/>
      <c r="F9129" s="508"/>
    </row>
    <row r="9130" spans="1:6" x14ac:dyDescent="0.25">
      <c r="A9130" s="508"/>
      <c r="B9130" s="508"/>
      <c r="C9130" s="508"/>
      <c r="D9130" s="444" t="s">
        <v>6778</v>
      </c>
      <c r="E9130" s="508"/>
      <c r="F9130" s="508"/>
    </row>
    <row r="9131" spans="1:6" x14ac:dyDescent="0.25">
      <c r="A9131" s="508"/>
      <c r="B9131" s="508"/>
      <c r="C9131" s="508"/>
      <c r="D9131" s="444" t="s">
        <v>6778</v>
      </c>
      <c r="E9131" s="508"/>
      <c r="F9131" s="508"/>
    </row>
    <row r="9132" spans="1:6" x14ac:dyDescent="0.25">
      <c r="A9132" s="508"/>
      <c r="B9132" s="508"/>
      <c r="C9132" s="508"/>
      <c r="D9132" s="444" t="s">
        <v>6778</v>
      </c>
      <c r="E9132" s="508"/>
      <c r="F9132" s="508"/>
    </row>
    <row r="9133" spans="1:6" x14ac:dyDescent="0.25">
      <c r="A9133" s="508"/>
      <c r="B9133" s="508"/>
      <c r="C9133" s="508"/>
      <c r="D9133" s="444" t="s">
        <v>6778</v>
      </c>
      <c r="E9133" s="508"/>
      <c r="F9133" s="508"/>
    </row>
    <row r="9134" spans="1:6" x14ac:dyDescent="0.25">
      <c r="A9134" s="508"/>
      <c r="B9134" s="508"/>
      <c r="C9134" s="508"/>
      <c r="D9134" s="444" t="s">
        <v>6778</v>
      </c>
      <c r="E9134" s="508"/>
      <c r="F9134" s="508"/>
    </row>
    <row r="9135" spans="1:6" x14ac:dyDescent="0.25">
      <c r="A9135" s="508"/>
      <c r="B9135" s="508"/>
      <c r="C9135" s="508"/>
      <c r="D9135" s="444" t="s">
        <v>6778</v>
      </c>
      <c r="E9135" s="508"/>
      <c r="F9135" s="508"/>
    </row>
    <row r="9136" spans="1:6" x14ac:dyDescent="0.25">
      <c r="A9136" s="508"/>
      <c r="B9136" s="508"/>
      <c r="C9136" s="508"/>
      <c r="D9136" s="444" t="s">
        <v>6778</v>
      </c>
      <c r="E9136" s="508"/>
      <c r="F9136" s="508"/>
    </row>
    <row r="9137" spans="1:6" x14ac:dyDescent="0.25">
      <c r="A9137" s="508"/>
      <c r="B9137" s="508"/>
      <c r="C9137" s="508"/>
      <c r="D9137" s="444" t="s">
        <v>6778</v>
      </c>
      <c r="E9137" s="508"/>
      <c r="F9137" s="508"/>
    </row>
    <row r="9138" spans="1:6" x14ac:dyDescent="0.25">
      <c r="A9138" s="508"/>
      <c r="B9138" s="508"/>
      <c r="C9138" s="508"/>
      <c r="D9138" s="444" t="s">
        <v>6778</v>
      </c>
      <c r="E9138" s="508"/>
      <c r="F9138" s="508"/>
    </row>
    <row r="9139" spans="1:6" x14ac:dyDescent="0.25">
      <c r="A9139" s="508"/>
      <c r="B9139" s="508"/>
      <c r="C9139" s="508"/>
      <c r="D9139" s="444" t="s">
        <v>6778</v>
      </c>
      <c r="E9139" s="508"/>
      <c r="F9139" s="508"/>
    </row>
    <row r="9140" spans="1:6" x14ac:dyDescent="0.25">
      <c r="A9140" s="508"/>
      <c r="B9140" s="508"/>
      <c r="C9140" s="508"/>
      <c r="D9140" s="444" t="s">
        <v>6778</v>
      </c>
      <c r="E9140" s="508"/>
      <c r="F9140" s="508"/>
    </row>
    <row r="9141" spans="1:6" x14ac:dyDescent="0.25">
      <c r="A9141" s="508"/>
      <c r="B9141" s="508"/>
      <c r="C9141" s="508"/>
      <c r="D9141" s="444" t="s">
        <v>6778</v>
      </c>
      <c r="E9141" s="508"/>
      <c r="F9141" s="508"/>
    </row>
    <row r="9142" spans="1:6" x14ac:dyDescent="0.25">
      <c r="A9142" s="508"/>
      <c r="B9142" s="508"/>
      <c r="C9142" s="508"/>
      <c r="D9142" s="444" t="s">
        <v>6778</v>
      </c>
      <c r="E9142" s="508"/>
      <c r="F9142" s="508"/>
    </row>
    <row r="9143" spans="1:6" x14ac:dyDescent="0.25">
      <c r="A9143" s="508"/>
      <c r="B9143" s="508"/>
      <c r="C9143" s="508"/>
      <c r="D9143" s="444" t="s">
        <v>6778</v>
      </c>
      <c r="E9143" s="508"/>
      <c r="F9143" s="508"/>
    </row>
    <row r="9144" spans="1:6" x14ac:dyDescent="0.25">
      <c r="A9144" s="508"/>
      <c r="B9144" s="508"/>
      <c r="C9144" s="508"/>
      <c r="D9144" s="444" t="s">
        <v>6778</v>
      </c>
      <c r="E9144" s="508"/>
      <c r="F9144" s="508"/>
    </row>
    <row r="9145" spans="1:6" x14ac:dyDescent="0.25">
      <c r="A9145" s="508"/>
      <c r="B9145" s="508"/>
      <c r="C9145" s="508"/>
      <c r="D9145" s="444" t="s">
        <v>6778</v>
      </c>
      <c r="E9145" s="508"/>
      <c r="F9145" s="508"/>
    </row>
    <row r="9146" spans="1:6" x14ac:dyDescent="0.25">
      <c r="A9146" s="508"/>
      <c r="B9146" s="508"/>
      <c r="C9146" s="508"/>
      <c r="D9146" s="444" t="s">
        <v>6778</v>
      </c>
      <c r="E9146" s="508"/>
      <c r="F9146" s="508"/>
    </row>
    <row r="9147" spans="1:6" x14ac:dyDescent="0.25">
      <c r="A9147" s="508"/>
      <c r="B9147" s="508"/>
      <c r="C9147" s="508"/>
      <c r="D9147" s="444" t="s">
        <v>6778</v>
      </c>
      <c r="E9147" s="508"/>
      <c r="F9147" s="508"/>
    </row>
    <row r="9148" spans="1:6" x14ac:dyDescent="0.25">
      <c r="A9148" s="508"/>
      <c r="B9148" s="508"/>
      <c r="C9148" s="508"/>
      <c r="D9148" s="444" t="s">
        <v>6778</v>
      </c>
      <c r="E9148" s="508"/>
      <c r="F9148" s="508"/>
    </row>
    <row r="9149" spans="1:6" x14ac:dyDescent="0.25">
      <c r="A9149" s="508"/>
      <c r="B9149" s="508"/>
      <c r="C9149" s="508"/>
      <c r="D9149" s="444" t="s">
        <v>6778</v>
      </c>
      <c r="E9149" s="508"/>
      <c r="F9149" s="508"/>
    </row>
    <row r="9150" spans="1:6" x14ac:dyDescent="0.25">
      <c r="A9150" s="508"/>
      <c r="B9150" s="508"/>
      <c r="C9150" s="508"/>
      <c r="D9150" s="444" t="s">
        <v>6778</v>
      </c>
      <c r="E9150" s="508"/>
      <c r="F9150" s="508"/>
    </row>
    <row r="9151" spans="1:6" x14ac:dyDescent="0.25">
      <c r="A9151" s="508"/>
      <c r="B9151" s="508"/>
      <c r="C9151" s="508"/>
      <c r="D9151" s="444" t="s">
        <v>6778</v>
      </c>
      <c r="E9151" s="508"/>
      <c r="F9151" s="508"/>
    </row>
    <row r="9152" spans="1:6" x14ac:dyDescent="0.25">
      <c r="A9152" s="508"/>
      <c r="B9152" s="508"/>
      <c r="C9152" s="508"/>
      <c r="D9152" s="444" t="s">
        <v>6778</v>
      </c>
      <c r="E9152" s="508"/>
      <c r="F9152" s="508"/>
    </row>
    <row r="9153" spans="1:6" x14ac:dyDescent="0.25">
      <c r="A9153" s="508"/>
      <c r="B9153" s="508"/>
      <c r="C9153" s="508"/>
      <c r="D9153" s="444" t="s">
        <v>6778</v>
      </c>
      <c r="E9153" s="508"/>
      <c r="F9153" s="508"/>
    </row>
    <row r="9154" spans="1:6" x14ac:dyDescent="0.25">
      <c r="A9154" s="508"/>
      <c r="B9154" s="508"/>
      <c r="C9154" s="508"/>
      <c r="D9154" s="444" t="s">
        <v>6778</v>
      </c>
      <c r="E9154" s="508"/>
      <c r="F9154" s="508"/>
    </row>
    <row r="9155" spans="1:6" x14ac:dyDescent="0.25">
      <c r="A9155" s="508"/>
      <c r="B9155" s="508"/>
      <c r="C9155" s="508"/>
      <c r="D9155" s="444" t="s">
        <v>6778</v>
      </c>
      <c r="E9155" s="508"/>
      <c r="F9155" s="508"/>
    </row>
    <row r="9156" spans="1:6" x14ac:dyDescent="0.25">
      <c r="A9156" s="508"/>
      <c r="B9156" s="508"/>
      <c r="C9156" s="508"/>
      <c r="D9156" s="444" t="s">
        <v>6778</v>
      </c>
      <c r="E9156" s="508"/>
      <c r="F9156" s="508"/>
    </row>
    <row r="9157" spans="1:6" x14ac:dyDescent="0.25">
      <c r="A9157" s="508"/>
      <c r="B9157" s="508"/>
      <c r="C9157" s="508"/>
      <c r="D9157" s="444" t="s">
        <v>6778</v>
      </c>
      <c r="E9157" s="508"/>
      <c r="F9157" s="508"/>
    </row>
    <row r="9158" spans="1:6" x14ac:dyDescent="0.25">
      <c r="A9158" s="508"/>
      <c r="B9158" s="508"/>
      <c r="C9158" s="508"/>
      <c r="D9158" s="444" t="s">
        <v>6778</v>
      </c>
      <c r="E9158" s="508"/>
      <c r="F9158" s="508"/>
    </row>
    <row r="9159" spans="1:6" x14ac:dyDescent="0.25">
      <c r="A9159" s="508"/>
      <c r="B9159" s="508"/>
      <c r="C9159" s="508"/>
      <c r="D9159" s="444" t="s">
        <v>6778</v>
      </c>
      <c r="E9159" s="508"/>
      <c r="F9159" s="508"/>
    </row>
    <row r="9160" spans="1:6" x14ac:dyDescent="0.25">
      <c r="A9160" s="508"/>
      <c r="B9160" s="508"/>
      <c r="C9160" s="508"/>
      <c r="D9160" s="444" t="s">
        <v>6778</v>
      </c>
      <c r="E9160" s="508"/>
      <c r="F9160" s="508"/>
    </row>
    <row r="9161" spans="1:6" x14ac:dyDescent="0.25">
      <c r="A9161" s="508"/>
      <c r="B9161" s="508"/>
      <c r="C9161" s="508"/>
      <c r="D9161" s="444" t="s">
        <v>6778</v>
      </c>
      <c r="E9161" s="508"/>
      <c r="F9161" s="508"/>
    </row>
    <row r="9162" spans="1:6" x14ac:dyDescent="0.25">
      <c r="A9162" s="508"/>
      <c r="B9162" s="508"/>
      <c r="C9162" s="508"/>
      <c r="D9162" s="444" t="s">
        <v>6778</v>
      </c>
      <c r="E9162" s="508"/>
      <c r="F9162" s="508"/>
    </row>
    <row r="9163" spans="1:6" x14ac:dyDescent="0.25">
      <c r="A9163" s="508"/>
      <c r="B9163" s="508"/>
      <c r="C9163" s="508"/>
      <c r="D9163" s="444" t="s">
        <v>6778</v>
      </c>
      <c r="E9163" s="508"/>
      <c r="F9163" s="508"/>
    </row>
    <row r="9164" spans="1:6" x14ac:dyDescent="0.25">
      <c r="A9164" s="508"/>
      <c r="B9164" s="508"/>
      <c r="C9164" s="508"/>
      <c r="D9164" s="444" t="s">
        <v>6778</v>
      </c>
      <c r="E9164" s="508"/>
      <c r="F9164" s="508"/>
    </row>
    <row r="9165" spans="1:6" x14ac:dyDescent="0.25">
      <c r="A9165" s="508"/>
      <c r="B9165" s="508"/>
      <c r="C9165" s="508"/>
      <c r="D9165" s="444" t="s">
        <v>6778</v>
      </c>
      <c r="E9165" s="508"/>
      <c r="F9165" s="508"/>
    </row>
    <row r="9166" spans="1:6" x14ac:dyDescent="0.25">
      <c r="A9166" s="508"/>
      <c r="B9166" s="508"/>
      <c r="C9166" s="508"/>
      <c r="D9166" s="444" t="s">
        <v>6778</v>
      </c>
      <c r="E9166" s="508"/>
      <c r="F9166" s="508"/>
    </row>
    <row r="9167" spans="1:6" x14ac:dyDescent="0.25">
      <c r="A9167" s="508"/>
      <c r="B9167" s="508"/>
      <c r="C9167" s="508"/>
      <c r="D9167" s="444" t="s">
        <v>6778</v>
      </c>
      <c r="E9167" s="508"/>
      <c r="F9167" s="508"/>
    </row>
    <row r="9168" spans="1:6" x14ac:dyDescent="0.25">
      <c r="A9168" s="508"/>
      <c r="B9168" s="508"/>
      <c r="C9168" s="508"/>
      <c r="D9168" s="444" t="s">
        <v>6778</v>
      </c>
      <c r="E9168" s="508"/>
      <c r="F9168" s="508"/>
    </row>
    <row r="9169" spans="1:6" x14ac:dyDescent="0.25">
      <c r="A9169" s="508"/>
      <c r="B9169" s="508"/>
      <c r="C9169" s="508"/>
      <c r="D9169" s="444" t="s">
        <v>6778</v>
      </c>
      <c r="E9169" s="508"/>
      <c r="F9169" s="508"/>
    </row>
    <row r="9170" spans="1:6" x14ac:dyDescent="0.25">
      <c r="A9170" s="508"/>
      <c r="B9170" s="508"/>
      <c r="C9170" s="508"/>
      <c r="D9170" s="444" t="s">
        <v>6778</v>
      </c>
      <c r="E9170" s="508"/>
      <c r="F9170" s="508"/>
    </row>
    <row r="9171" spans="1:6" x14ac:dyDescent="0.25">
      <c r="A9171" s="508"/>
      <c r="B9171" s="508"/>
      <c r="C9171" s="508"/>
      <c r="D9171" s="444" t="s">
        <v>6778</v>
      </c>
      <c r="E9171" s="508"/>
      <c r="F9171" s="508"/>
    </row>
    <row r="9172" spans="1:6" x14ac:dyDescent="0.25">
      <c r="A9172" s="508"/>
      <c r="B9172" s="508"/>
      <c r="C9172" s="508"/>
      <c r="D9172" s="444" t="s">
        <v>6778</v>
      </c>
      <c r="E9172" s="508"/>
      <c r="F9172" s="508"/>
    </row>
    <row r="9173" spans="1:6" x14ac:dyDescent="0.25">
      <c r="A9173" s="508"/>
      <c r="B9173" s="508"/>
      <c r="C9173" s="508"/>
      <c r="D9173" s="444" t="s">
        <v>6778</v>
      </c>
      <c r="E9173" s="508"/>
      <c r="F9173" s="508"/>
    </row>
    <row r="9174" spans="1:6" x14ac:dyDescent="0.25">
      <c r="A9174" s="508"/>
      <c r="B9174" s="508"/>
      <c r="C9174" s="508"/>
      <c r="D9174" s="444" t="s">
        <v>6778</v>
      </c>
      <c r="E9174" s="508"/>
      <c r="F9174" s="508"/>
    </row>
    <row r="9175" spans="1:6" x14ac:dyDescent="0.25">
      <c r="A9175" s="508"/>
      <c r="B9175" s="508"/>
      <c r="C9175" s="508"/>
      <c r="D9175" s="444" t="s">
        <v>6778</v>
      </c>
      <c r="E9175" s="508"/>
      <c r="F9175" s="508"/>
    </row>
    <row r="9176" spans="1:6" x14ac:dyDescent="0.25">
      <c r="A9176" s="508"/>
      <c r="B9176" s="508"/>
      <c r="C9176" s="508"/>
      <c r="D9176" s="444" t="s">
        <v>6778</v>
      </c>
      <c r="E9176" s="508"/>
      <c r="F9176" s="508"/>
    </row>
    <row r="9177" spans="1:6" x14ac:dyDescent="0.25">
      <c r="A9177" s="508"/>
      <c r="B9177" s="508"/>
      <c r="C9177" s="508"/>
      <c r="D9177" s="444" t="s">
        <v>6778</v>
      </c>
      <c r="E9177" s="508"/>
      <c r="F9177" s="508"/>
    </row>
    <row r="9178" spans="1:6" x14ac:dyDescent="0.25">
      <c r="A9178" s="508"/>
      <c r="B9178" s="508"/>
      <c r="C9178" s="508"/>
      <c r="D9178" s="444" t="s">
        <v>6778</v>
      </c>
      <c r="E9178" s="508"/>
      <c r="F9178" s="508"/>
    </row>
    <row r="9179" spans="1:6" x14ac:dyDescent="0.25">
      <c r="A9179" s="508"/>
      <c r="B9179" s="508"/>
      <c r="C9179" s="508"/>
      <c r="D9179" s="444" t="s">
        <v>6778</v>
      </c>
      <c r="E9179" s="508"/>
      <c r="F9179" s="508"/>
    </row>
    <row r="9180" spans="1:6" x14ac:dyDescent="0.25">
      <c r="A9180" s="508"/>
      <c r="B9180" s="508"/>
      <c r="C9180" s="508"/>
      <c r="D9180" s="444" t="s">
        <v>6778</v>
      </c>
      <c r="E9180" s="508"/>
      <c r="F9180" s="508"/>
    </row>
    <row r="9181" spans="1:6" x14ac:dyDescent="0.25">
      <c r="A9181" s="508"/>
      <c r="B9181" s="508"/>
      <c r="C9181" s="508"/>
      <c r="D9181" s="444" t="s">
        <v>6778</v>
      </c>
      <c r="E9181" s="508"/>
      <c r="F9181" s="508"/>
    </row>
    <row r="9182" spans="1:6" x14ac:dyDescent="0.25">
      <c r="A9182" s="508"/>
      <c r="B9182" s="508"/>
      <c r="C9182" s="508"/>
      <c r="D9182" s="444" t="s">
        <v>6778</v>
      </c>
      <c r="E9182" s="508"/>
      <c r="F9182" s="508"/>
    </row>
    <row r="9183" spans="1:6" x14ac:dyDescent="0.25">
      <c r="A9183" s="508"/>
      <c r="B9183" s="508"/>
      <c r="C9183" s="508"/>
      <c r="D9183" s="444" t="s">
        <v>6778</v>
      </c>
      <c r="E9183" s="508"/>
      <c r="F9183" s="508"/>
    </row>
    <row r="9184" spans="1:6" x14ac:dyDescent="0.25">
      <c r="A9184" s="508"/>
      <c r="B9184" s="508"/>
      <c r="C9184" s="508"/>
      <c r="D9184" s="444" t="s">
        <v>6778</v>
      </c>
      <c r="E9184" s="508"/>
      <c r="F9184" s="508"/>
    </row>
    <row r="9185" spans="1:6" x14ac:dyDescent="0.25">
      <c r="A9185" s="508"/>
      <c r="B9185" s="508"/>
      <c r="C9185" s="508"/>
      <c r="D9185" s="444" t="s">
        <v>6778</v>
      </c>
      <c r="E9185" s="508"/>
      <c r="F9185" s="508"/>
    </row>
    <row r="9186" spans="1:6" x14ac:dyDescent="0.25">
      <c r="A9186" s="508"/>
      <c r="B9186" s="508"/>
      <c r="C9186" s="508"/>
      <c r="D9186" s="444" t="s">
        <v>6778</v>
      </c>
      <c r="E9186" s="508"/>
      <c r="F9186" s="508"/>
    </row>
    <row r="9187" spans="1:6" x14ac:dyDescent="0.25">
      <c r="A9187" s="508"/>
      <c r="B9187" s="508"/>
      <c r="C9187" s="508"/>
      <c r="D9187" s="444" t="s">
        <v>6778</v>
      </c>
      <c r="E9187" s="508"/>
      <c r="F9187" s="508"/>
    </row>
    <row r="9188" spans="1:6" x14ac:dyDescent="0.25">
      <c r="A9188" s="508"/>
      <c r="B9188" s="508"/>
      <c r="C9188" s="508"/>
      <c r="D9188" s="444" t="s">
        <v>6778</v>
      </c>
      <c r="E9188" s="508"/>
      <c r="F9188" s="508"/>
    </row>
    <row r="9189" spans="1:6" x14ac:dyDescent="0.25">
      <c r="A9189" s="508"/>
      <c r="B9189" s="508"/>
      <c r="C9189" s="508"/>
      <c r="D9189" s="444" t="s">
        <v>6778</v>
      </c>
      <c r="E9189" s="508"/>
      <c r="F9189" s="508"/>
    </row>
    <row r="9190" spans="1:6" x14ac:dyDescent="0.25">
      <c r="A9190" s="508"/>
      <c r="B9190" s="508"/>
      <c r="C9190" s="508"/>
      <c r="D9190" s="444" t="s">
        <v>6778</v>
      </c>
      <c r="E9190" s="508"/>
      <c r="F9190" s="508"/>
    </row>
    <row r="9191" spans="1:6" x14ac:dyDescent="0.25">
      <c r="A9191" s="508"/>
      <c r="B9191" s="508"/>
      <c r="C9191" s="508"/>
      <c r="D9191" s="444" t="s">
        <v>6778</v>
      </c>
      <c r="E9191" s="508"/>
      <c r="F9191" s="508"/>
    </row>
    <row r="9192" spans="1:6" x14ac:dyDescent="0.25">
      <c r="A9192" s="508"/>
      <c r="B9192" s="508"/>
      <c r="C9192" s="508"/>
      <c r="D9192" s="444" t="s">
        <v>6778</v>
      </c>
      <c r="E9192" s="508"/>
      <c r="F9192" s="508"/>
    </row>
    <row r="9193" spans="1:6" x14ac:dyDescent="0.25">
      <c r="A9193" s="508"/>
      <c r="B9193" s="508"/>
      <c r="C9193" s="508"/>
      <c r="D9193" s="444" t="s">
        <v>6778</v>
      </c>
      <c r="E9193" s="508"/>
      <c r="F9193" s="508"/>
    </row>
    <row r="9194" spans="1:6" x14ac:dyDescent="0.25">
      <c r="A9194" s="508"/>
      <c r="B9194" s="508"/>
      <c r="C9194" s="508"/>
      <c r="D9194" s="444" t="s">
        <v>6778</v>
      </c>
      <c r="E9194" s="508"/>
      <c r="F9194" s="508"/>
    </row>
    <row r="9195" spans="1:6" x14ac:dyDescent="0.25">
      <c r="A9195" s="508"/>
      <c r="B9195" s="508"/>
      <c r="C9195" s="508"/>
      <c r="D9195" s="444" t="s">
        <v>6778</v>
      </c>
      <c r="E9195" s="508"/>
      <c r="F9195" s="508"/>
    </row>
    <row r="9196" spans="1:6" x14ac:dyDescent="0.25">
      <c r="A9196" s="508"/>
      <c r="B9196" s="508"/>
      <c r="C9196" s="508"/>
      <c r="D9196" s="444" t="s">
        <v>6778</v>
      </c>
      <c r="E9196" s="508"/>
      <c r="F9196" s="508"/>
    </row>
    <row r="9197" spans="1:6" x14ac:dyDescent="0.25">
      <c r="A9197" s="508"/>
      <c r="B9197" s="508"/>
      <c r="C9197" s="508"/>
      <c r="D9197" s="444" t="s">
        <v>6778</v>
      </c>
      <c r="E9197" s="508"/>
      <c r="F9197" s="508"/>
    </row>
    <row r="9198" spans="1:6" x14ac:dyDescent="0.25">
      <c r="A9198" s="508"/>
      <c r="B9198" s="508"/>
      <c r="C9198" s="508"/>
      <c r="D9198" s="444" t="s">
        <v>6778</v>
      </c>
      <c r="E9198" s="508"/>
      <c r="F9198" s="508"/>
    </row>
    <row r="9199" spans="1:6" x14ac:dyDescent="0.25">
      <c r="A9199" s="508"/>
      <c r="B9199" s="508"/>
      <c r="C9199" s="508"/>
      <c r="D9199" s="444" t="s">
        <v>6778</v>
      </c>
      <c r="E9199" s="508"/>
      <c r="F9199" s="508"/>
    </row>
    <row r="9200" spans="1:6" x14ac:dyDescent="0.25">
      <c r="A9200" s="508"/>
      <c r="B9200" s="508"/>
      <c r="C9200" s="508"/>
      <c r="D9200" s="444" t="s">
        <v>6778</v>
      </c>
      <c r="E9200" s="508"/>
      <c r="F9200" s="508"/>
    </row>
    <row r="9201" spans="1:6" x14ac:dyDescent="0.25">
      <c r="A9201" s="508"/>
      <c r="B9201" s="508"/>
      <c r="C9201" s="508"/>
      <c r="D9201" s="444" t="s">
        <v>6778</v>
      </c>
      <c r="E9201" s="508"/>
      <c r="F9201" s="508"/>
    </row>
    <row r="9202" spans="1:6" x14ac:dyDescent="0.25">
      <c r="A9202" s="508"/>
      <c r="B9202" s="508"/>
      <c r="C9202" s="508"/>
      <c r="D9202" s="444" t="s">
        <v>6778</v>
      </c>
      <c r="E9202" s="508"/>
      <c r="F9202" s="508"/>
    </row>
    <row r="9203" spans="1:6" x14ac:dyDescent="0.25">
      <c r="A9203" s="508"/>
      <c r="B9203" s="508"/>
      <c r="C9203" s="508"/>
      <c r="D9203" s="444" t="s">
        <v>6778</v>
      </c>
      <c r="E9203" s="508"/>
      <c r="F9203" s="508"/>
    </row>
    <row r="9204" spans="1:6" x14ac:dyDescent="0.25">
      <c r="A9204" s="508"/>
      <c r="B9204" s="508"/>
      <c r="C9204" s="508"/>
      <c r="D9204" s="444" t="s">
        <v>6778</v>
      </c>
      <c r="E9204" s="508"/>
      <c r="F9204" s="508"/>
    </row>
    <row r="9205" spans="1:6" x14ac:dyDescent="0.25">
      <c r="A9205" s="508"/>
      <c r="B9205" s="508"/>
      <c r="C9205" s="508"/>
      <c r="D9205" s="444" t="s">
        <v>6778</v>
      </c>
      <c r="E9205" s="508"/>
      <c r="F9205" s="508"/>
    </row>
    <row r="9206" spans="1:6" x14ac:dyDescent="0.25">
      <c r="A9206" s="508"/>
      <c r="B9206" s="508"/>
      <c r="C9206" s="508"/>
      <c r="D9206" s="444" t="s">
        <v>6778</v>
      </c>
      <c r="E9206" s="508"/>
      <c r="F9206" s="508"/>
    </row>
    <row r="9207" spans="1:6" x14ac:dyDescent="0.25">
      <c r="A9207" s="508"/>
      <c r="B9207" s="508"/>
      <c r="C9207" s="508"/>
      <c r="D9207" s="444" t="s">
        <v>6778</v>
      </c>
      <c r="E9207" s="508"/>
      <c r="F9207" s="508"/>
    </row>
    <row r="9208" spans="1:6" x14ac:dyDescent="0.25">
      <c r="A9208" s="508"/>
      <c r="B9208" s="508"/>
      <c r="C9208" s="508"/>
      <c r="D9208" s="444" t="s">
        <v>6778</v>
      </c>
      <c r="E9208" s="508"/>
      <c r="F9208" s="508"/>
    </row>
    <row r="9209" spans="1:6" x14ac:dyDescent="0.25">
      <c r="A9209" s="508"/>
      <c r="B9209" s="508"/>
      <c r="C9209" s="508"/>
      <c r="D9209" s="444" t="s">
        <v>6778</v>
      </c>
      <c r="E9209" s="508"/>
      <c r="F9209" s="508"/>
    </row>
    <row r="9210" spans="1:6" x14ac:dyDescent="0.25">
      <c r="A9210" s="508"/>
      <c r="B9210" s="508"/>
      <c r="C9210" s="508"/>
      <c r="D9210" s="444" t="s">
        <v>6778</v>
      </c>
      <c r="E9210" s="508"/>
      <c r="F9210" s="508"/>
    </row>
    <row r="9211" spans="1:6" x14ac:dyDescent="0.25">
      <c r="A9211" s="508"/>
      <c r="B9211" s="508"/>
      <c r="C9211" s="508"/>
      <c r="D9211" s="444" t="s">
        <v>6778</v>
      </c>
      <c r="E9211" s="508"/>
      <c r="F9211" s="508"/>
    </row>
    <row r="9212" spans="1:6" x14ac:dyDescent="0.25">
      <c r="A9212" s="508"/>
      <c r="B9212" s="508"/>
      <c r="C9212" s="508"/>
      <c r="D9212" s="444" t="s">
        <v>6778</v>
      </c>
      <c r="E9212" s="508"/>
      <c r="F9212" s="508"/>
    </row>
    <row r="9213" spans="1:6" x14ac:dyDescent="0.25">
      <c r="A9213" s="508"/>
      <c r="B9213" s="508"/>
      <c r="C9213" s="508"/>
      <c r="D9213" s="444" t="s">
        <v>6778</v>
      </c>
      <c r="E9213" s="508"/>
      <c r="F9213" s="508"/>
    </row>
    <row r="9214" spans="1:6" x14ac:dyDescent="0.25">
      <c r="A9214" s="508"/>
      <c r="B9214" s="508"/>
      <c r="C9214" s="508"/>
      <c r="D9214" s="444" t="s">
        <v>6778</v>
      </c>
      <c r="E9214" s="508"/>
      <c r="F9214" s="508"/>
    </row>
    <row r="9215" spans="1:6" x14ac:dyDescent="0.25">
      <c r="A9215" s="508"/>
      <c r="B9215" s="508"/>
      <c r="C9215" s="508"/>
      <c r="D9215" s="444" t="s">
        <v>6778</v>
      </c>
      <c r="E9215" s="508"/>
      <c r="F9215" s="508"/>
    </row>
    <row r="9216" spans="1:6" x14ac:dyDescent="0.25">
      <c r="A9216" s="508"/>
      <c r="B9216" s="508"/>
      <c r="C9216" s="508"/>
      <c r="D9216" s="444" t="s">
        <v>6778</v>
      </c>
      <c r="E9216" s="508"/>
      <c r="F9216" s="508"/>
    </row>
    <row r="9217" spans="1:6" x14ac:dyDescent="0.25">
      <c r="A9217" s="508"/>
      <c r="B9217" s="508"/>
      <c r="C9217" s="508"/>
      <c r="D9217" s="444" t="s">
        <v>6778</v>
      </c>
      <c r="E9217" s="508"/>
      <c r="F9217" s="508"/>
    </row>
    <row r="9218" spans="1:6" x14ac:dyDescent="0.25">
      <c r="A9218" s="508"/>
      <c r="B9218" s="508"/>
      <c r="C9218" s="508"/>
      <c r="D9218" s="444" t="s">
        <v>6778</v>
      </c>
      <c r="E9218" s="508"/>
      <c r="F9218" s="508"/>
    </row>
    <row r="9219" spans="1:6" x14ac:dyDescent="0.25">
      <c r="A9219" s="508"/>
      <c r="B9219" s="508"/>
      <c r="C9219" s="508"/>
      <c r="D9219" s="444" t="s">
        <v>6778</v>
      </c>
      <c r="E9219" s="508"/>
      <c r="F9219" s="508"/>
    </row>
    <row r="9220" spans="1:6" x14ac:dyDescent="0.25">
      <c r="A9220" s="508"/>
      <c r="B9220" s="508"/>
      <c r="C9220" s="508"/>
      <c r="D9220" s="444" t="s">
        <v>6778</v>
      </c>
      <c r="E9220" s="508"/>
      <c r="F9220" s="508"/>
    </row>
    <row r="9221" spans="1:6" x14ac:dyDescent="0.25">
      <c r="A9221" s="508"/>
      <c r="B9221" s="508"/>
      <c r="C9221" s="508"/>
      <c r="D9221" s="444" t="s">
        <v>6778</v>
      </c>
      <c r="E9221" s="508"/>
      <c r="F9221" s="508"/>
    </row>
    <row r="9222" spans="1:6" x14ac:dyDescent="0.25">
      <c r="A9222" s="508"/>
      <c r="B9222" s="508"/>
      <c r="C9222" s="508"/>
      <c r="D9222" s="444" t="s">
        <v>6778</v>
      </c>
      <c r="E9222" s="508"/>
      <c r="F9222" s="508"/>
    </row>
    <row r="9223" spans="1:6" x14ac:dyDescent="0.25">
      <c r="A9223" s="508"/>
      <c r="B9223" s="508"/>
      <c r="C9223" s="508"/>
      <c r="D9223" s="444" t="s">
        <v>6778</v>
      </c>
      <c r="E9223" s="508"/>
      <c r="F9223" s="508"/>
    </row>
    <row r="9224" spans="1:6" x14ac:dyDescent="0.25">
      <c r="A9224" s="508"/>
      <c r="B9224" s="508"/>
      <c r="C9224" s="508"/>
      <c r="D9224" s="444" t="s">
        <v>6778</v>
      </c>
      <c r="E9224" s="508"/>
      <c r="F9224" s="508"/>
    </row>
    <row r="9225" spans="1:6" x14ac:dyDescent="0.25">
      <c r="A9225" s="508"/>
      <c r="B9225" s="508"/>
      <c r="C9225" s="508"/>
      <c r="D9225" s="444" t="s">
        <v>6778</v>
      </c>
      <c r="E9225" s="508"/>
      <c r="F9225" s="508"/>
    </row>
    <row r="9226" spans="1:6" x14ac:dyDescent="0.25">
      <c r="A9226" s="508"/>
      <c r="B9226" s="508"/>
      <c r="C9226" s="508"/>
      <c r="D9226" s="444" t="s">
        <v>6778</v>
      </c>
      <c r="E9226" s="508"/>
      <c r="F9226" s="508"/>
    </row>
    <row r="9227" spans="1:6" x14ac:dyDescent="0.25">
      <c r="A9227" s="508"/>
      <c r="B9227" s="508"/>
      <c r="C9227" s="508"/>
      <c r="D9227" s="444" t="s">
        <v>6778</v>
      </c>
      <c r="E9227" s="508"/>
      <c r="F9227" s="508"/>
    </row>
    <row r="9228" spans="1:6" x14ac:dyDescent="0.25">
      <c r="A9228" s="508"/>
      <c r="B9228" s="508"/>
      <c r="C9228" s="508"/>
      <c r="D9228" s="444" t="s">
        <v>6778</v>
      </c>
      <c r="E9228" s="508"/>
      <c r="F9228" s="508"/>
    </row>
    <row r="9229" spans="1:6" x14ac:dyDescent="0.25">
      <c r="A9229" s="508"/>
      <c r="B9229" s="508"/>
      <c r="C9229" s="508"/>
      <c r="D9229" s="444" t="s">
        <v>6778</v>
      </c>
      <c r="E9229" s="508"/>
      <c r="F9229" s="508"/>
    </row>
    <row r="9230" spans="1:6" x14ac:dyDescent="0.25">
      <c r="A9230" s="508"/>
      <c r="B9230" s="508"/>
      <c r="C9230" s="508"/>
      <c r="D9230" s="444" t="s">
        <v>6778</v>
      </c>
      <c r="E9230" s="508"/>
      <c r="F9230" s="508"/>
    </row>
    <row r="9231" spans="1:6" x14ac:dyDescent="0.25">
      <c r="A9231" s="508"/>
      <c r="B9231" s="508"/>
      <c r="C9231" s="508"/>
      <c r="D9231" s="444" t="s">
        <v>6778</v>
      </c>
      <c r="E9231" s="508"/>
      <c r="F9231" s="508"/>
    </row>
    <row r="9232" spans="1:6" x14ac:dyDescent="0.25">
      <c r="A9232" s="508"/>
      <c r="B9232" s="508"/>
      <c r="C9232" s="508"/>
      <c r="D9232" s="444" t="s">
        <v>6778</v>
      </c>
      <c r="E9232" s="508"/>
      <c r="F9232" s="508"/>
    </row>
    <row r="9233" spans="1:6" x14ac:dyDescent="0.25">
      <c r="A9233" s="508"/>
      <c r="B9233" s="508"/>
      <c r="C9233" s="508"/>
      <c r="D9233" s="444" t="s">
        <v>6778</v>
      </c>
      <c r="E9233" s="508"/>
      <c r="F9233" s="508"/>
    </row>
    <row r="9234" spans="1:6" x14ac:dyDescent="0.25">
      <c r="A9234" s="508"/>
      <c r="B9234" s="508"/>
      <c r="C9234" s="508"/>
      <c r="D9234" s="444" t="s">
        <v>6778</v>
      </c>
      <c r="E9234" s="508"/>
      <c r="F9234" s="508"/>
    </row>
    <row r="9235" spans="1:6" x14ac:dyDescent="0.25">
      <c r="A9235" s="508"/>
      <c r="B9235" s="508"/>
      <c r="C9235" s="508"/>
      <c r="D9235" s="444" t="s">
        <v>6778</v>
      </c>
      <c r="E9235" s="508"/>
      <c r="F9235" s="508"/>
    </row>
    <row r="9236" spans="1:6" x14ac:dyDescent="0.25">
      <c r="A9236" s="508"/>
      <c r="B9236" s="508"/>
      <c r="C9236" s="508"/>
      <c r="D9236" s="444" t="s">
        <v>6778</v>
      </c>
      <c r="E9236" s="508"/>
      <c r="F9236" s="508"/>
    </row>
    <row r="9237" spans="1:6" x14ac:dyDescent="0.25">
      <c r="A9237" s="508"/>
      <c r="B9237" s="508"/>
      <c r="C9237" s="508"/>
      <c r="D9237" s="444" t="s">
        <v>6778</v>
      </c>
      <c r="E9237" s="508"/>
      <c r="F9237" s="508"/>
    </row>
    <row r="9238" spans="1:6" x14ac:dyDescent="0.25">
      <c r="A9238" s="508"/>
      <c r="B9238" s="508"/>
      <c r="C9238" s="508"/>
      <c r="D9238" s="444" t="s">
        <v>6778</v>
      </c>
      <c r="E9238" s="508"/>
      <c r="F9238" s="508"/>
    </row>
    <row r="9239" spans="1:6" x14ac:dyDescent="0.25">
      <c r="A9239" s="508"/>
      <c r="B9239" s="508"/>
      <c r="C9239" s="508"/>
      <c r="D9239" s="444" t="s">
        <v>6778</v>
      </c>
      <c r="E9239" s="508"/>
      <c r="F9239" s="508"/>
    </row>
    <row r="9240" spans="1:6" x14ac:dyDescent="0.25">
      <c r="A9240" s="508"/>
      <c r="B9240" s="508"/>
      <c r="C9240" s="508"/>
      <c r="D9240" s="444" t="s">
        <v>6778</v>
      </c>
      <c r="E9240" s="508"/>
      <c r="F9240" s="508"/>
    </row>
    <row r="9241" spans="1:6" x14ac:dyDescent="0.25">
      <c r="A9241" s="508"/>
      <c r="B9241" s="508"/>
      <c r="C9241" s="508"/>
      <c r="D9241" s="444" t="s">
        <v>6778</v>
      </c>
      <c r="E9241" s="508"/>
      <c r="F9241" s="508"/>
    </row>
    <row r="9242" spans="1:6" x14ac:dyDescent="0.25">
      <c r="A9242" s="508"/>
      <c r="B9242" s="508"/>
      <c r="C9242" s="508"/>
      <c r="D9242" s="444" t="s">
        <v>6778</v>
      </c>
      <c r="E9242" s="508"/>
      <c r="F9242" s="508"/>
    </row>
    <row r="9243" spans="1:6" x14ac:dyDescent="0.25">
      <c r="A9243" s="508"/>
      <c r="B9243" s="508"/>
      <c r="C9243" s="508"/>
      <c r="D9243" s="444" t="s">
        <v>6778</v>
      </c>
      <c r="E9243" s="508"/>
      <c r="F9243" s="508"/>
    </row>
    <row r="9244" spans="1:6" x14ac:dyDescent="0.25">
      <c r="A9244" s="508"/>
      <c r="B9244" s="508"/>
      <c r="C9244" s="508"/>
      <c r="D9244" s="444" t="s">
        <v>6778</v>
      </c>
      <c r="E9244" s="508"/>
      <c r="F9244" s="508"/>
    </row>
    <row r="9245" spans="1:6" x14ac:dyDescent="0.25">
      <c r="A9245" s="508"/>
      <c r="B9245" s="508"/>
      <c r="C9245" s="508"/>
      <c r="D9245" s="444" t="s">
        <v>6778</v>
      </c>
      <c r="E9245" s="508"/>
      <c r="F9245" s="508"/>
    </row>
    <row r="9246" spans="1:6" x14ac:dyDescent="0.25">
      <c r="A9246" s="508"/>
      <c r="B9246" s="508"/>
      <c r="C9246" s="508"/>
      <c r="D9246" s="444" t="s">
        <v>6778</v>
      </c>
      <c r="E9246" s="508"/>
      <c r="F9246" s="508"/>
    </row>
    <row r="9247" spans="1:6" x14ac:dyDescent="0.25">
      <c r="A9247" s="508"/>
      <c r="B9247" s="508"/>
      <c r="C9247" s="508"/>
      <c r="D9247" s="444" t="s">
        <v>6778</v>
      </c>
      <c r="E9247" s="508"/>
      <c r="F9247" s="508"/>
    </row>
    <row r="9248" spans="1:6" x14ac:dyDescent="0.25">
      <c r="A9248" s="508"/>
      <c r="B9248" s="508"/>
      <c r="C9248" s="508"/>
      <c r="D9248" s="444" t="s">
        <v>6778</v>
      </c>
      <c r="E9248" s="508"/>
      <c r="F9248" s="508"/>
    </row>
    <row r="9249" spans="1:6" x14ac:dyDescent="0.25">
      <c r="A9249" s="508"/>
      <c r="B9249" s="508"/>
      <c r="C9249" s="508"/>
      <c r="D9249" s="444" t="s">
        <v>6778</v>
      </c>
      <c r="E9249" s="508"/>
      <c r="F9249" s="508"/>
    </row>
    <row r="9250" spans="1:6" x14ac:dyDescent="0.25">
      <c r="A9250" s="508"/>
      <c r="B9250" s="508"/>
      <c r="C9250" s="508"/>
      <c r="D9250" s="444" t="s">
        <v>6778</v>
      </c>
      <c r="E9250" s="508"/>
      <c r="F9250" s="508"/>
    </row>
    <row r="9251" spans="1:6" x14ac:dyDescent="0.25">
      <c r="A9251" s="508"/>
      <c r="B9251" s="508"/>
      <c r="C9251" s="508"/>
      <c r="D9251" s="444" t="s">
        <v>6778</v>
      </c>
      <c r="E9251" s="508"/>
      <c r="F9251" s="508"/>
    </row>
    <row r="9252" spans="1:6" x14ac:dyDescent="0.25">
      <c r="A9252" s="508"/>
      <c r="B9252" s="508"/>
      <c r="C9252" s="508"/>
      <c r="D9252" s="444" t="s">
        <v>6778</v>
      </c>
      <c r="E9252" s="508"/>
      <c r="F9252" s="508"/>
    </row>
    <row r="9253" spans="1:6" x14ac:dyDescent="0.25">
      <c r="A9253" s="508"/>
      <c r="B9253" s="508"/>
      <c r="C9253" s="508"/>
      <c r="D9253" s="444" t="s">
        <v>6778</v>
      </c>
      <c r="E9253" s="508"/>
      <c r="F9253" s="508"/>
    </row>
    <row r="9254" spans="1:6" x14ac:dyDescent="0.25">
      <c r="A9254" s="508"/>
      <c r="B9254" s="508"/>
      <c r="C9254" s="508"/>
      <c r="D9254" s="444" t="s">
        <v>6778</v>
      </c>
      <c r="E9254" s="508"/>
      <c r="F9254" s="508"/>
    </row>
    <row r="9255" spans="1:6" x14ac:dyDescent="0.25">
      <c r="A9255" s="508"/>
      <c r="B9255" s="508"/>
      <c r="C9255" s="508"/>
      <c r="D9255" s="444" t="s">
        <v>6778</v>
      </c>
      <c r="E9255" s="508"/>
      <c r="F9255" s="508"/>
    </row>
    <row r="9256" spans="1:6" x14ac:dyDescent="0.25">
      <c r="A9256" s="508"/>
      <c r="B9256" s="508"/>
      <c r="C9256" s="508"/>
      <c r="D9256" s="444" t="s">
        <v>6778</v>
      </c>
      <c r="E9256" s="508"/>
      <c r="F9256" s="508"/>
    </row>
    <row r="9257" spans="1:6" x14ac:dyDescent="0.25">
      <c r="A9257" s="508"/>
      <c r="B9257" s="508"/>
      <c r="C9257" s="508"/>
      <c r="D9257" s="444" t="s">
        <v>6778</v>
      </c>
      <c r="E9257" s="508"/>
      <c r="F9257" s="508"/>
    </row>
    <row r="9258" spans="1:6" x14ac:dyDescent="0.25">
      <c r="A9258" s="508"/>
      <c r="B9258" s="508"/>
      <c r="C9258" s="508"/>
      <c r="D9258" s="444" t="s">
        <v>6778</v>
      </c>
      <c r="E9258" s="508"/>
      <c r="F9258" s="508"/>
    </row>
    <row r="9259" spans="1:6" x14ac:dyDescent="0.25">
      <c r="A9259" s="508"/>
      <c r="B9259" s="508"/>
      <c r="C9259" s="508"/>
      <c r="D9259" s="444" t="s">
        <v>6778</v>
      </c>
      <c r="E9259" s="508"/>
      <c r="F9259" s="508"/>
    </row>
    <row r="9260" spans="1:6" x14ac:dyDescent="0.25">
      <c r="A9260" s="508"/>
      <c r="B9260" s="508"/>
      <c r="C9260" s="508"/>
      <c r="D9260" s="444" t="s">
        <v>6778</v>
      </c>
      <c r="E9260" s="508"/>
      <c r="F9260" s="508"/>
    </row>
    <row r="9261" spans="1:6" x14ac:dyDescent="0.25">
      <c r="A9261" s="508"/>
      <c r="B9261" s="508"/>
      <c r="C9261" s="508"/>
      <c r="D9261" s="444" t="s">
        <v>6778</v>
      </c>
      <c r="E9261" s="508"/>
      <c r="F9261" s="508"/>
    </row>
    <row r="9262" spans="1:6" x14ac:dyDescent="0.25">
      <c r="A9262" s="508"/>
      <c r="B9262" s="508"/>
      <c r="C9262" s="508"/>
      <c r="D9262" s="444" t="s">
        <v>6778</v>
      </c>
      <c r="E9262" s="508"/>
      <c r="F9262" s="508"/>
    </row>
    <row r="9263" spans="1:6" x14ac:dyDescent="0.25">
      <c r="A9263" s="508"/>
      <c r="B9263" s="508"/>
      <c r="C9263" s="508"/>
      <c r="D9263" s="444" t="s">
        <v>6778</v>
      </c>
      <c r="E9263" s="508"/>
      <c r="F9263" s="508"/>
    </row>
    <row r="9264" spans="1:6" x14ac:dyDescent="0.25">
      <c r="A9264" s="508"/>
      <c r="B9264" s="508"/>
      <c r="C9264" s="508"/>
      <c r="D9264" s="444" t="s">
        <v>6778</v>
      </c>
      <c r="E9264" s="508"/>
      <c r="F9264" s="508"/>
    </row>
    <row r="9265" spans="1:6" x14ac:dyDescent="0.25">
      <c r="A9265" s="508"/>
      <c r="B9265" s="508"/>
      <c r="C9265" s="508"/>
      <c r="D9265" s="444" t="s">
        <v>6778</v>
      </c>
      <c r="E9265" s="508"/>
      <c r="F9265" s="508"/>
    </row>
    <row r="9266" spans="1:6" x14ac:dyDescent="0.25">
      <c r="A9266" s="508"/>
      <c r="B9266" s="508"/>
      <c r="C9266" s="508"/>
      <c r="D9266" s="444" t="s">
        <v>6778</v>
      </c>
      <c r="E9266" s="508"/>
      <c r="F9266" s="508"/>
    </row>
    <row r="9267" spans="1:6" x14ac:dyDescent="0.25">
      <c r="A9267" s="508"/>
      <c r="B9267" s="508"/>
      <c r="C9267" s="508"/>
      <c r="D9267" s="444" t="s">
        <v>6778</v>
      </c>
      <c r="E9267" s="508"/>
      <c r="F9267" s="508"/>
    </row>
    <row r="9268" spans="1:6" x14ac:dyDescent="0.25">
      <c r="A9268" s="508"/>
      <c r="B9268" s="508"/>
      <c r="C9268" s="508"/>
      <c r="D9268" s="444" t="s">
        <v>6778</v>
      </c>
      <c r="E9268" s="508"/>
      <c r="F9268" s="508"/>
    </row>
    <row r="9269" spans="1:6" x14ac:dyDescent="0.25">
      <c r="A9269" s="508"/>
      <c r="B9269" s="508"/>
      <c r="C9269" s="508"/>
      <c r="D9269" s="444" t="s">
        <v>6778</v>
      </c>
      <c r="E9269" s="508"/>
      <c r="F9269" s="508"/>
    </row>
    <row r="9270" spans="1:6" x14ac:dyDescent="0.25">
      <c r="A9270" s="508"/>
      <c r="B9270" s="508"/>
      <c r="C9270" s="508"/>
      <c r="D9270" s="444" t="s">
        <v>6778</v>
      </c>
      <c r="E9270" s="508"/>
      <c r="F9270" s="508"/>
    </row>
    <row r="9271" spans="1:6" x14ac:dyDescent="0.25">
      <c r="A9271" s="508"/>
      <c r="B9271" s="508"/>
      <c r="C9271" s="508"/>
      <c r="D9271" s="444" t="s">
        <v>6778</v>
      </c>
      <c r="E9271" s="508"/>
      <c r="F9271" s="508"/>
    </row>
    <row r="9272" spans="1:6" x14ac:dyDescent="0.25">
      <c r="A9272" s="508"/>
      <c r="B9272" s="508"/>
      <c r="C9272" s="508"/>
      <c r="D9272" s="444" t="s">
        <v>6778</v>
      </c>
      <c r="E9272" s="508"/>
      <c r="F9272" s="508"/>
    </row>
    <row r="9273" spans="1:6" x14ac:dyDescent="0.25">
      <c r="A9273" s="508"/>
      <c r="B9273" s="508"/>
      <c r="C9273" s="508"/>
      <c r="D9273" s="444" t="s">
        <v>6778</v>
      </c>
      <c r="E9273" s="508"/>
      <c r="F9273" s="508"/>
    </row>
    <row r="9274" spans="1:6" x14ac:dyDescent="0.25">
      <c r="A9274" s="508"/>
      <c r="B9274" s="508"/>
      <c r="C9274" s="508"/>
      <c r="D9274" s="444" t="s">
        <v>6778</v>
      </c>
      <c r="E9274" s="508"/>
      <c r="F9274" s="508"/>
    </row>
    <row r="9275" spans="1:6" x14ac:dyDescent="0.25">
      <c r="A9275" s="508"/>
      <c r="B9275" s="508"/>
      <c r="C9275" s="508"/>
      <c r="D9275" s="444" t="s">
        <v>6778</v>
      </c>
      <c r="E9275" s="508"/>
      <c r="F9275" s="508"/>
    </row>
    <row r="9276" spans="1:6" x14ac:dyDescent="0.25">
      <c r="A9276" s="508"/>
      <c r="B9276" s="508"/>
      <c r="C9276" s="508"/>
      <c r="D9276" s="444" t="s">
        <v>6778</v>
      </c>
      <c r="E9276" s="508"/>
      <c r="F9276" s="508"/>
    </row>
    <row r="9277" spans="1:6" x14ac:dyDescent="0.25">
      <c r="A9277" s="508"/>
      <c r="B9277" s="508"/>
      <c r="C9277" s="508"/>
      <c r="D9277" s="444" t="s">
        <v>6778</v>
      </c>
      <c r="E9277" s="508"/>
      <c r="F9277" s="508"/>
    </row>
    <row r="9278" spans="1:6" x14ac:dyDescent="0.25">
      <c r="A9278" s="508"/>
      <c r="B9278" s="508"/>
      <c r="C9278" s="508"/>
      <c r="D9278" s="444" t="s">
        <v>6778</v>
      </c>
      <c r="E9278" s="508"/>
      <c r="F9278" s="508"/>
    </row>
    <row r="9279" spans="1:6" x14ac:dyDescent="0.25">
      <c r="A9279" s="508"/>
      <c r="B9279" s="508"/>
      <c r="C9279" s="508"/>
      <c r="D9279" s="444" t="s">
        <v>6778</v>
      </c>
      <c r="E9279" s="508"/>
      <c r="F9279" s="508"/>
    </row>
    <row r="9280" spans="1:6" x14ac:dyDescent="0.25">
      <c r="A9280" s="508"/>
      <c r="B9280" s="508"/>
      <c r="C9280" s="508"/>
      <c r="D9280" s="444" t="s">
        <v>6778</v>
      </c>
      <c r="E9280" s="508"/>
      <c r="F9280" s="508"/>
    </row>
    <row r="9281" spans="1:6" x14ac:dyDescent="0.25">
      <c r="A9281" s="508"/>
      <c r="B9281" s="508"/>
      <c r="C9281" s="508"/>
      <c r="D9281" s="444" t="s">
        <v>6778</v>
      </c>
      <c r="E9281" s="508"/>
      <c r="F9281" s="508"/>
    </row>
    <row r="9282" spans="1:6" x14ac:dyDescent="0.25">
      <c r="A9282" s="508"/>
      <c r="B9282" s="508"/>
      <c r="C9282" s="508"/>
      <c r="D9282" s="444" t="s">
        <v>6778</v>
      </c>
      <c r="E9282" s="508"/>
      <c r="F9282" s="508"/>
    </row>
    <row r="9283" spans="1:6" x14ac:dyDescent="0.25">
      <c r="A9283" s="508"/>
      <c r="B9283" s="508"/>
      <c r="C9283" s="508"/>
      <c r="D9283" s="444" t="s">
        <v>6778</v>
      </c>
      <c r="E9283" s="508"/>
      <c r="F9283" s="508"/>
    </row>
    <row r="9284" spans="1:6" x14ac:dyDescent="0.25">
      <c r="A9284" s="508"/>
      <c r="B9284" s="508"/>
      <c r="C9284" s="508"/>
      <c r="D9284" s="444" t="s">
        <v>6778</v>
      </c>
      <c r="E9284" s="508"/>
      <c r="F9284" s="508"/>
    </row>
    <row r="9285" spans="1:6" x14ac:dyDescent="0.25">
      <c r="A9285" s="508"/>
      <c r="B9285" s="508"/>
      <c r="C9285" s="508"/>
      <c r="D9285" s="444" t="s">
        <v>6778</v>
      </c>
      <c r="E9285" s="508"/>
      <c r="F9285" s="508"/>
    </row>
    <row r="9286" spans="1:6" x14ac:dyDescent="0.25">
      <c r="A9286" s="508"/>
      <c r="B9286" s="508"/>
      <c r="C9286" s="508"/>
      <c r="D9286" s="444" t="s">
        <v>6778</v>
      </c>
      <c r="E9286" s="508"/>
      <c r="F9286" s="508"/>
    </row>
    <row r="9287" spans="1:6" x14ac:dyDescent="0.25">
      <c r="A9287" s="508"/>
      <c r="B9287" s="508"/>
      <c r="C9287" s="508"/>
      <c r="D9287" s="444" t="s">
        <v>6778</v>
      </c>
      <c r="E9287" s="508"/>
      <c r="F9287" s="508"/>
    </row>
    <row r="9288" spans="1:6" x14ac:dyDescent="0.25">
      <c r="A9288" s="508"/>
      <c r="B9288" s="508"/>
      <c r="C9288" s="508"/>
      <c r="D9288" s="444" t="s">
        <v>6778</v>
      </c>
      <c r="E9288" s="508"/>
      <c r="F9288" s="508"/>
    </row>
    <row r="9289" spans="1:6" x14ac:dyDescent="0.25">
      <c r="A9289" s="508"/>
      <c r="B9289" s="508"/>
      <c r="C9289" s="508"/>
      <c r="D9289" s="444" t="s">
        <v>6778</v>
      </c>
      <c r="E9289" s="508"/>
      <c r="F9289" s="508"/>
    </row>
    <row r="9290" spans="1:6" x14ac:dyDescent="0.25">
      <c r="A9290" s="508"/>
      <c r="B9290" s="508"/>
      <c r="C9290" s="508"/>
      <c r="D9290" s="444" t="s">
        <v>6778</v>
      </c>
      <c r="E9290" s="508"/>
      <c r="F9290" s="508"/>
    </row>
    <row r="9291" spans="1:6" x14ac:dyDescent="0.25">
      <c r="A9291" s="508"/>
      <c r="B9291" s="508"/>
      <c r="C9291" s="508"/>
      <c r="D9291" s="444" t="s">
        <v>6778</v>
      </c>
      <c r="E9291" s="508"/>
      <c r="F9291" s="508"/>
    </row>
    <row r="9292" spans="1:6" x14ac:dyDescent="0.25">
      <c r="A9292" s="508"/>
      <c r="B9292" s="508"/>
      <c r="C9292" s="508"/>
      <c r="D9292" s="444" t="s">
        <v>6778</v>
      </c>
      <c r="E9292" s="508"/>
      <c r="F9292" s="508"/>
    </row>
    <row r="9293" spans="1:6" x14ac:dyDescent="0.25">
      <c r="A9293" s="508"/>
      <c r="B9293" s="508"/>
      <c r="C9293" s="508"/>
      <c r="D9293" s="444" t="s">
        <v>6778</v>
      </c>
      <c r="E9293" s="508"/>
      <c r="F9293" s="508"/>
    </row>
    <row r="9294" spans="1:6" x14ac:dyDescent="0.25">
      <c r="A9294" s="508"/>
      <c r="B9294" s="508"/>
      <c r="C9294" s="508"/>
      <c r="D9294" s="444" t="s">
        <v>6778</v>
      </c>
      <c r="E9294" s="508"/>
      <c r="F9294" s="508"/>
    </row>
    <row r="9295" spans="1:6" x14ac:dyDescent="0.25">
      <c r="A9295" s="508"/>
      <c r="B9295" s="508"/>
      <c r="C9295" s="508"/>
      <c r="D9295" s="444" t="s">
        <v>6778</v>
      </c>
      <c r="E9295" s="508"/>
      <c r="F9295" s="508"/>
    </row>
    <row r="9296" spans="1:6" x14ac:dyDescent="0.25">
      <c r="A9296" s="508"/>
      <c r="B9296" s="508"/>
      <c r="C9296" s="508"/>
      <c r="D9296" s="444" t="s">
        <v>6778</v>
      </c>
      <c r="E9296" s="508"/>
      <c r="F9296" s="508"/>
    </row>
    <row r="9297" spans="1:6" x14ac:dyDescent="0.25">
      <c r="A9297" s="508"/>
      <c r="B9297" s="508"/>
      <c r="C9297" s="508"/>
      <c r="D9297" s="444" t="s">
        <v>6778</v>
      </c>
      <c r="E9297" s="508"/>
      <c r="F9297" s="508"/>
    </row>
    <row r="9298" spans="1:6" x14ac:dyDescent="0.25">
      <c r="A9298" s="508"/>
      <c r="B9298" s="508"/>
      <c r="C9298" s="508"/>
      <c r="D9298" s="444" t="s">
        <v>6778</v>
      </c>
      <c r="E9298" s="508"/>
      <c r="F9298" s="508"/>
    </row>
    <row r="9299" spans="1:6" x14ac:dyDescent="0.25">
      <c r="A9299" s="508"/>
      <c r="B9299" s="508"/>
      <c r="C9299" s="508"/>
      <c r="D9299" s="444" t="s">
        <v>6778</v>
      </c>
      <c r="E9299" s="508"/>
      <c r="F9299" s="508"/>
    </row>
    <row r="9300" spans="1:6" x14ac:dyDescent="0.25">
      <c r="A9300" s="508"/>
      <c r="B9300" s="508"/>
      <c r="C9300" s="508"/>
      <c r="D9300" s="444" t="s">
        <v>6778</v>
      </c>
      <c r="E9300" s="508"/>
      <c r="F9300" s="508"/>
    </row>
    <row r="9301" spans="1:6" x14ac:dyDescent="0.25">
      <c r="A9301" s="508"/>
      <c r="B9301" s="508"/>
      <c r="C9301" s="508"/>
      <c r="D9301" s="444" t="s">
        <v>6778</v>
      </c>
      <c r="E9301" s="508"/>
      <c r="F9301" s="508"/>
    </row>
    <row r="9302" spans="1:6" x14ac:dyDescent="0.25">
      <c r="A9302" s="508"/>
      <c r="B9302" s="508"/>
      <c r="C9302" s="508"/>
      <c r="D9302" s="444" t="s">
        <v>6778</v>
      </c>
      <c r="E9302" s="508"/>
      <c r="F9302" s="508"/>
    </row>
    <row r="9303" spans="1:6" x14ac:dyDescent="0.25">
      <c r="A9303" s="508"/>
      <c r="B9303" s="508"/>
      <c r="C9303" s="508"/>
      <c r="D9303" s="444" t="s">
        <v>6778</v>
      </c>
      <c r="E9303" s="508"/>
      <c r="F9303" s="508"/>
    </row>
    <row r="9304" spans="1:6" x14ac:dyDescent="0.25">
      <c r="A9304" s="508"/>
      <c r="B9304" s="508"/>
      <c r="C9304" s="508"/>
      <c r="D9304" s="444" t="s">
        <v>6778</v>
      </c>
      <c r="E9304" s="508"/>
      <c r="F9304" s="508"/>
    </row>
    <row r="9305" spans="1:6" x14ac:dyDescent="0.25">
      <c r="A9305" s="508"/>
      <c r="B9305" s="508"/>
      <c r="C9305" s="508"/>
      <c r="D9305" s="444" t="s">
        <v>6778</v>
      </c>
      <c r="E9305" s="508"/>
      <c r="F9305" s="508"/>
    </row>
    <row r="9306" spans="1:6" x14ac:dyDescent="0.25">
      <c r="A9306" s="508"/>
      <c r="B9306" s="508"/>
      <c r="C9306" s="508"/>
      <c r="D9306" s="444" t="s">
        <v>6778</v>
      </c>
      <c r="E9306" s="508"/>
      <c r="F9306" s="508"/>
    </row>
    <row r="9307" spans="1:6" x14ac:dyDescent="0.25">
      <c r="A9307" s="508"/>
      <c r="B9307" s="508"/>
      <c r="C9307" s="508"/>
      <c r="D9307" s="444" t="s">
        <v>6778</v>
      </c>
      <c r="E9307" s="508"/>
      <c r="F9307" s="508"/>
    </row>
    <row r="9308" spans="1:6" x14ac:dyDescent="0.25">
      <c r="A9308" s="508"/>
      <c r="B9308" s="508"/>
      <c r="C9308" s="508"/>
      <c r="D9308" s="444" t="s">
        <v>6778</v>
      </c>
      <c r="E9308" s="508"/>
      <c r="F9308" s="508"/>
    </row>
    <row r="9309" spans="1:6" x14ac:dyDescent="0.25">
      <c r="A9309" s="508"/>
      <c r="B9309" s="508"/>
      <c r="C9309" s="508"/>
      <c r="D9309" s="444" t="s">
        <v>6778</v>
      </c>
      <c r="E9309" s="508"/>
      <c r="F9309" s="508"/>
    </row>
    <row r="9310" spans="1:6" x14ac:dyDescent="0.25">
      <c r="A9310" s="508"/>
      <c r="B9310" s="508"/>
      <c r="C9310" s="508"/>
      <c r="D9310" s="444" t="s">
        <v>6778</v>
      </c>
      <c r="E9310" s="508"/>
      <c r="F9310" s="508"/>
    </row>
    <row r="9311" spans="1:6" x14ac:dyDescent="0.25">
      <c r="A9311" s="508"/>
      <c r="B9311" s="508"/>
      <c r="C9311" s="508"/>
      <c r="D9311" s="444" t="s">
        <v>6778</v>
      </c>
      <c r="E9311" s="508"/>
      <c r="F9311" s="508"/>
    </row>
    <row r="9312" spans="1:6" x14ac:dyDescent="0.25">
      <c r="A9312" s="508"/>
      <c r="B9312" s="508"/>
      <c r="C9312" s="508"/>
      <c r="D9312" s="444" t="s">
        <v>6778</v>
      </c>
      <c r="E9312" s="508"/>
      <c r="F9312" s="508"/>
    </row>
    <row r="9313" spans="1:6" x14ac:dyDescent="0.25">
      <c r="A9313" s="508"/>
      <c r="B9313" s="508"/>
      <c r="C9313" s="508"/>
      <c r="D9313" s="444" t="s">
        <v>6778</v>
      </c>
      <c r="E9313" s="508"/>
      <c r="F9313" s="508"/>
    </row>
    <row r="9314" spans="1:6" x14ac:dyDescent="0.25">
      <c r="A9314" s="508"/>
      <c r="B9314" s="508"/>
      <c r="C9314" s="508"/>
      <c r="D9314" s="444" t="s">
        <v>6778</v>
      </c>
      <c r="E9314" s="508"/>
      <c r="F9314" s="508"/>
    </row>
    <row r="9315" spans="1:6" x14ac:dyDescent="0.25">
      <c r="A9315" s="508"/>
      <c r="B9315" s="508"/>
      <c r="C9315" s="508"/>
      <c r="D9315" s="444" t="s">
        <v>6778</v>
      </c>
      <c r="E9315" s="508"/>
      <c r="F9315" s="508"/>
    </row>
    <row r="9316" spans="1:6" x14ac:dyDescent="0.25">
      <c r="A9316" s="508"/>
      <c r="B9316" s="508"/>
      <c r="C9316" s="508"/>
      <c r="D9316" s="444" t="s">
        <v>6778</v>
      </c>
      <c r="E9316" s="508"/>
      <c r="F9316" s="508"/>
    </row>
    <row r="9317" spans="1:6" x14ac:dyDescent="0.25">
      <c r="A9317" s="508"/>
      <c r="B9317" s="508"/>
      <c r="C9317" s="508"/>
      <c r="D9317" s="444" t="s">
        <v>6778</v>
      </c>
      <c r="E9317" s="508"/>
      <c r="F9317" s="508"/>
    </row>
    <row r="9318" spans="1:6" x14ac:dyDescent="0.25">
      <c r="A9318" s="508"/>
      <c r="B9318" s="508"/>
      <c r="C9318" s="508"/>
      <c r="D9318" s="444" t="s">
        <v>6778</v>
      </c>
      <c r="E9318" s="508"/>
      <c r="F9318" s="508"/>
    </row>
    <row r="9319" spans="1:6" x14ac:dyDescent="0.25">
      <c r="A9319" s="508"/>
      <c r="B9319" s="508"/>
      <c r="C9319" s="508"/>
      <c r="D9319" s="444" t="s">
        <v>6778</v>
      </c>
      <c r="E9319" s="508"/>
      <c r="F9319" s="508"/>
    </row>
    <row r="9320" spans="1:6" x14ac:dyDescent="0.25">
      <c r="A9320" s="508"/>
      <c r="B9320" s="508"/>
      <c r="C9320" s="508"/>
      <c r="D9320" s="444" t="s">
        <v>6778</v>
      </c>
      <c r="E9320" s="508"/>
      <c r="F9320" s="508"/>
    </row>
    <row r="9321" spans="1:6" x14ac:dyDescent="0.25">
      <c r="A9321" s="508"/>
      <c r="B9321" s="508"/>
      <c r="C9321" s="508"/>
      <c r="D9321" s="444" t="s">
        <v>6778</v>
      </c>
      <c r="E9321" s="508"/>
      <c r="F9321" s="508"/>
    </row>
    <row r="9322" spans="1:6" x14ac:dyDescent="0.25">
      <c r="A9322" s="508"/>
      <c r="B9322" s="508"/>
      <c r="C9322" s="508"/>
      <c r="D9322" s="444" t="s">
        <v>6778</v>
      </c>
      <c r="E9322" s="508"/>
      <c r="F9322" s="508"/>
    </row>
    <row r="9323" spans="1:6" x14ac:dyDescent="0.25">
      <c r="A9323" s="508"/>
      <c r="B9323" s="508"/>
      <c r="C9323" s="508"/>
      <c r="D9323" s="444" t="s">
        <v>6778</v>
      </c>
      <c r="E9323" s="508"/>
      <c r="F9323" s="508"/>
    </row>
    <row r="9324" spans="1:6" x14ac:dyDescent="0.25">
      <c r="A9324" s="508"/>
      <c r="B9324" s="508"/>
      <c r="C9324" s="508"/>
      <c r="D9324" s="444" t="s">
        <v>6778</v>
      </c>
      <c r="E9324" s="508"/>
      <c r="F9324" s="508"/>
    </row>
    <row r="9325" spans="1:6" x14ac:dyDescent="0.25">
      <c r="A9325" s="508"/>
      <c r="B9325" s="508"/>
      <c r="C9325" s="508"/>
      <c r="D9325" s="444" t="s">
        <v>6778</v>
      </c>
      <c r="E9325" s="508"/>
      <c r="F9325" s="508"/>
    </row>
    <row r="9326" spans="1:6" x14ac:dyDescent="0.25">
      <c r="A9326" s="508"/>
      <c r="B9326" s="508"/>
      <c r="C9326" s="508"/>
      <c r="D9326" s="444" t="s">
        <v>6778</v>
      </c>
      <c r="E9326" s="508"/>
      <c r="F9326" s="508"/>
    </row>
    <row r="9327" spans="1:6" x14ac:dyDescent="0.25">
      <c r="A9327" s="508"/>
      <c r="B9327" s="508"/>
      <c r="C9327" s="508"/>
      <c r="D9327" s="444" t="s">
        <v>6778</v>
      </c>
      <c r="E9327" s="508"/>
      <c r="F9327" s="508"/>
    </row>
    <row r="9328" spans="1:6" x14ac:dyDescent="0.25">
      <c r="A9328" s="508"/>
      <c r="B9328" s="508"/>
      <c r="C9328" s="508"/>
      <c r="D9328" s="444" t="s">
        <v>6778</v>
      </c>
      <c r="E9328" s="508"/>
      <c r="F9328" s="508"/>
    </row>
    <row r="9329" spans="1:6" x14ac:dyDescent="0.25">
      <c r="A9329" s="508"/>
      <c r="B9329" s="508"/>
      <c r="C9329" s="508"/>
      <c r="D9329" s="444" t="s">
        <v>6778</v>
      </c>
      <c r="E9329" s="508"/>
      <c r="F9329" s="508"/>
    </row>
    <row r="9330" spans="1:6" x14ac:dyDescent="0.25">
      <c r="A9330" s="508"/>
      <c r="B9330" s="508"/>
      <c r="C9330" s="508"/>
      <c r="D9330" s="444" t="s">
        <v>6778</v>
      </c>
      <c r="E9330" s="508"/>
      <c r="F9330" s="508"/>
    </row>
    <row r="9331" spans="1:6" x14ac:dyDescent="0.25">
      <c r="A9331" s="508"/>
      <c r="B9331" s="508"/>
      <c r="C9331" s="508"/>
      <c r="D9331" s="444" t="s">
        <v>6778</v>
      </c>
      <c r="E9331" s="508"/>
      <c r="F9331" s="508"/>
    </row>
    <row r="9332" spans="1:6" x14ac:dyDescent="0.25">
      <c r="A9332" s="508"/>
      <c r="B9332" s="508"/>
      <c r="C9332" s="508"/>
      <c r="D9332" s="444" t="s">
        <v>6778</v>
      </c>
      <c r="E9332" s="508"/>
      <c r="F9332" s="508"/>
    </row>
    <row r="9333" spans="1:6" x14ac:dyDescent="0.25">
      <c r="A9333" s="508"/>
      <c r="B9333" s="508"/>
      <c r="C9333" s="508"/>
      <c r="D9333" s="444" t="s">
        <v>6778</v>
      </c>
      <c r="E9333" s="508"/>
      <c r="F9333" s="508"/>
    </row>
    <row r="9334" spans="1:6" x14ac:dyDescent="0.25">
      <c r="A9334" s="508"/>
      <c r="B9334" s="508"/>
      <c r="C9334" s="508"/>
      <c r="D9334" s="444" t="s">
        <v>6778</v>
      </c>
      <c r="E9334" s="508"/>
      <c r="F9334" s="508"/>
    </row>
    <row r="9335" spans="1:6" x14ac:dyDescent="0.25">
      <c r="A9335" s="508"/>
      <c r="B9335" s="508"/>
      <c r="C9335" s="508"/>
      <c r="D9335" s="444" t="s">
        <v>6778</v>
      </c>
      <c r="E9335" s="508"/>
      <c r="F9335" s="508"/>
    </row>
    <row r="9336" spans="1:6" x14ac:dyDescent="0.25">
      <c r="A9336" s="508"/>
      <c r="B9336" s="508"/>
      <c r="C9336" s="508"/>
      <c r="D9336" s="444" t="s">
        <v>6778</v>
      </c>
      <c r="E9336" s="508"/>
      <c r="F9336" s="508"/>
    </row>
    <row r="9337" spans="1:6" x14ac:dyDescent="0.25">
      <c r="A9337" s="508"/>
      <c r="B9337" s="508"/>
      <c r="C9337" s="508"/>
      <c r="D9337" s="444" t="s">
        <v>6778</v>
      </c>
      <c r="E9337" s="508"/>
      <c r="F9337" s="508"/>
    </row>
    <row r="9338" spans="1:6" x14ac:dyDescent="0.25">
      <c r="A9338" s="508"/>
      <c r="B9338" s="508"/>
      <c r="C9338" s="508"/>
      <c r="D9338" s="444" t="s">
        <v>6778</v>
      </c>
      <c r="E9338" s="508"/>
      <c r="F9338" s="508"/>
    </row>
    <row r="9339" spans="1:6" x14ac:dyDescent="0.25">
      <c r="A9339" s="508"/>
      <c r="B9339" s="508"/>
      <c r="C9339" s="508"/>
      <c r="D9339" s="444" t="s">
        <v>6778</v>
      </c>
      <c r="E9339" s="508"/>
      <c r="F9339" s="508"/>
    </row>
    <row r="9340" spans="1:6" x14ac:dyDescent="0.25">
      <c r="A9340" s="508"/>
      <c r="B9340" s="508"/>
      <c r="C9340" s="508"/>
      <c r="D9340" s="444" t="s">
        <v>6778</v>
      </c>
      <c r="E9340" s="508"/>
      <c r="F9340" s="508"/>
    </row>
    <row r="9341" spans="1:6" x14ac:dyDescent="0.25">
      <c r="A9341" s="508"/>
      <c r="B9341" s="508"/>
      <c r="C9341" s="508"/>
      <c r="D9341" s="444" t="s">
        <v>6778</v>
      </c>
      <c r="E9341" s="508"/>
      <c r="F9341" s="508"/>
    </row>
    <row r="9342" spans="1:6" x14ac:dyDescent="0.25">
      <c r="A9342" s="508"/>
      <c r="B9342" s="508"/>
      <c r="C9342" s="508"/>
      <c r="D9342" s="444" t="s">
        <v>6778</v>
      </c>
      <c r="E9342" s="508"/>
      <c r="F9342" s="508"/>
    </row>
    <row r="9343" spans="1:6" x14ac:dyDescent="0.25">
      <c r="A9343" s="508"/>
      <c r="B9343" s="508"/>
      <c r="C9343" s="508"/>
      <c r="D9343" s="444" t="s">
        <v>6778</v>
      </c>
      <c r="E9343" s="508"/>
      <c r="F9343" s="508"/>
    </row>
    <row r="9344" spans="1:6" x14ac:dyDescent="0.25">
      <c r="A9344" s="508"/>
      <c r="B9344" s="508"/>
      <c r="C9344" s="508"/>
      <c r="D9344" s="444" t="s">
        <v>6778</v>
      </c>
      <c r="E9344" s="508"/>
      <c r="F9344" s="508"/>
    </row>
    <row r="9345" spans="1:6" x14ac:dyDescent="0.25">
      <c r="A9345" s="508"/>
      <c r="B9345" s="508"/>
      <c r="C9345" s="508"/>
      <c r="D9345" s="444" t="s">
        <v>6778</v>
      </c>
      <c r="E9345" s="508"/>
      <c r="F9345" s="508"/>
    </row>
    <row r="9346" spans="1:6" x14ac:dyDescent="0.25">
      <c r="A9346" s="508"/>
      <c r="B9346" s="508"/>
      <c r="C9346" s="508"/>
      <c r="D9346" s="444" t="s">
        <v>6778</v>
      </c>
      <c r="E9346" s="508"/>
      <c r="F9346" s="508"/>
    </row>
    <row r="9347" spans="1:6" x14ac:dyDescent="0.25">
      <c r="A9347" s="508"/>
      <c r="B9347" s="508"/>
      <c r="C9347" s="508"/>
      <c r="D9347" s="444" t="s">
        <v>6778</v>
      </c>
      <c r="E9347" s="508"/>
      <c r="F9347" s="508"/>
    </row>
    <row r="9348" spans="1:6" x14ac:dyDescent="0.25">
      <c r="A9348" s="508"/>
      <c r="B9348" s="508"/>
      <c r="C9348" s="508"/>
      <c r="D9348" s="444" t="s">
        <v>6778</v>
      </c>
      <c r="E9348" s="508"/>
      <c r="F9348" s="508"/>
    </row>
    <row r="9349" spans="1:6" x14ac:dyDescent="0.25">
      <c r="A9349" s="508"/>
      <c r="B9349" s="508"/>
      <c r="C9349" s="508"/>
      <c r="D9349" s="444" t="s">
        <v>6778</v>
      </c>
      <c r="E9349" s="508"/>
      <c r="F9349" s="508"/>
    </row>
    <row r="9350" spans="1:6" x14ac:dyDescent="0.25">
      <c r="A9350" s="508"/>
      <c r="B9350" s="508"/>
      <c r="C9350" s="508"/>
      <c r="D9350" s="444" t="s">
        <v>6778</v>
      </c>
      <c r="E9350" s="508"/>
      <c r="F9350" s="508"/>
    </row>
    <row r="9351" spans="1:6" x14ac:dyDescent="0.25">
      <c r="A9351" s="508"/>
      <c r="B9351" s="508"/>
      <c r="C9351" s="508"/>
      <c r="D9351" s="444" t="s">
        <v>6778</v>
      </c>
      <c r="E9351" s="508"/>
      <c r="F9351" s="508"/>
    </row>
    <row r="9352" spans="1:6" x14ac:dyDescent="0.25">
      <c r="A9352" s="508"/>
      <c r="B9352" s="508"/>
      <c r="C9352" s="508"/>
      <c r="D9352" s="444" t="s">
        <v>6778</v>
      </c>
      <c r="E9352" s="508"/>
      <c r="F9352" s="508"/>
    </row>
    <row r="9353" spans="1:6" x14ac:dyDescent="0.25">
      <c r="A9353" s="508"/>
      <c r="B9353" s="508"/>
      <c r="C9353" s="508"/>
      <c r="D9353" s="444" t="s">
        <v>6778</v>
      </c>
      <c r="E9353" s="508"/>
      <c r="F9353" s="508"/>
    </row>
    <row r="9354" spans="1:6" x14ac:dyDescent="0.25">
      <c r="A9354" s="508"/>
      <c r="B9354" s="508"/>
      <c r="C9354" s="508"/>
      <c r="D9354" s="444" t="s">
        <v>6778</v>
      </c>
      <c r="E9354" s="508"/>
      <c r="F9354" s="508"/>
    </row>
    <row r="9355" spans="1:6" x14ac:dyDescent="0.25">
      <c r="A9355" s="508"/>
      <c r="B9355" s="508"/>
      <c r="C9355" s="508"/>
      <c r="D9355" s="444" t="s">
        <v>6778</v>
      </c>
      <c r="E9355" s="508"/>
      <c r="F9355" s="508"/>
    </row>
    <row r="9356" spans="1:6" x14ac:dyDescent="0.25">
      <c r="A9356" s="508"/>
      <c r="B9356" s="508"/>
      <c r="C9356" s="508"/>
      <c r="D9356" s="444" t="s">
        <v>6778</v>
      </c>
      <c r="E9356" s="508"/>
      <c r="F9356" s="508"/>
    </row>
    <row r="9357" spans="1:6" x14ac:dyDescent="0.25">
      <c r="A9357" s="508"/>
      <c r="B9357" s="508"/>
      <c r="C9357" s="508"/>
      <c r="D9357" s="444" t="s">
        <v>6778</v>
      </c>
      <c r="E9357" s="508"/>
      <c r="F9357" s="508"/>
    </row>
    <row r="9358" spans="1:6" x14ac:dyDescent="0.25">
      <c r="A9358" s="508"/>
      <c r="B9358" s="508"/>
      <c r="C9358" s="508"/>
      <c r="D9358" s="444" t="s">
        <v>6778</v>
      </c>
      <c r="E9358" s="508"/>
      <c r="F9358" s="508"/>
    </row>
    <row r="9359" spans="1:6" x14ac:dyDescent="0.25">
      <c r="A9359" s="508"/>
      <c r="B9359" s="508"/>
      <c r="C9359" s="508"/>
      <c r="D9359" s="444" t="s">
        <v>6778</v>
      </c>
      <c r="E9359" s="508"/>
      <c r="F9359" s="508"/>
    </row>
    <row r="9360" spans="1:6" x14ac:dyDescent="0.25">
      <c r="A9360" s="508"/>
      <c r="B9360" s="508"/>
      <c r="C9360" s="508"/>
      <c r="D9360" s="444" t="s">
        <v>6778</v>
      </c>
      <c r="E9360" s="508"/>
      <c r="F9360" s="508"/>
    </row>
    <row r="9361" spans="1:6" x14ac:dyDescent="0.25">
      <c r="A9361" s="508"/>
      <c r="B9361" s="508"/>
      <c r="C9361" s="508"/>
      <c r="D9361" s="444" t="s">
        <v>6778</v>
      </c>
      <c r="E9361" s="508"/>
      <c r="F9361" s="508"/>
    </row>
    <row r="9362" spans="1:6" x14ac:dyDescent="0.25">
      <c r="A9362" s="508"/>
      <c r="B9362" s="508"/>
      <c r="C9362" s="508"/>
      <c r="D9362" s="444" t="s">
        <v>6778</v>
      </c>
      <c r="E9362" s="508"/>
      <c r="F9362" s="508"/>
    </row>
    <row r="9363" spans="1:6" x14ac:dyDescent="0.25">
      <c r="A9363" s="508"/>
      <c r="B9363" s="508"/>
      <c r="C9363" s="508"/>
      <c r="D9363" s="444" t="s">
        <v>6778</v>
      </c>
      <c r="E9363" s="508"/>
      <c r="F9363" s="508"/>
    </row>
    <row r="9364" spans="1:6" x14ac:dyDescent="0.25">
      <c r="A9364" s="508"/>
      <c r="B9364" s="508"/>
      <c r="C9364" s="508"/>
      <c r="D9364" s="444" t="s">
        <v>6778</v>
      </c>
      <c r="E9364" s="508"/>
      <c r="F9364" s="508"/>
    </row>
    <row r="9365" spans="1:6" x14ac:dyDescent="0.25">
      <c r="A9365" s="508"/>
      <c r="B9365" s="508"/>
      <c r="C9365" s="508"/>
      <c r="D9365" s="444" t="s">
        <v>6778</v>
      </c>
      <c r="E9365" s="508"/>
      <c r="F9365" s="508"/>
    </row>
    <row r="9366" spans="1:6" x14ac:dyDescent="0.25">
      <c r="A9366" s="508"/>
      <c r="B9366" s="508"/>
      <c r="C9366" s="508"/>
      <c r="D9366" s="444" t="s">
        <v>6778</v>
      </c>
      <c r="E9366" s="508"/>
      <c r="F9366" s="508"/>
    </row>
    <row r="9367" spans="1:6" x14ac:dyDescent="0.25">
      <c r="A9367" s="508"/>
      <c r="B9367" s="508"/>
      <c r="C9367" s="508"/>
      <c r="D9367" s="444" t="s">
        <v>6778</v>
      </c>
      <c r="E9367" s="508"/>
      <c r="F9367" s="508"/>
    </row>
    <row r="9368" spans="1:6" x14ac:dyDescent="0.25">
      <c r="A9368" s="508"/>
      <c r="B9368" s="508"/>
      <c r="C9368" s="508"/>
      <c r="D9368" s="444" t="s">
        <v>6778</v>
      </c>
      <c r="E9368" s="508"/>
      <c r="F9368" s="508"/>
    </row>
    <row r="9369" spans="1:6" x14ac:dyDescent="0.25">
      <c r="A9369" s="508"/>
      <c r="B9369" s="508"/>
      <c r="C9369" s="508"/>
      <c r="D9369" s="444" t="s">
        <v>6778</v>
      </c>
      <c r="E9369" s="508"/>
      <c r="F9369" s="508"/>
    </row>
    <row r="9370" spans="1:6" x14ac:dyDescent="0.25">
      <c r="A9370" s="508"/>
      <c r="B9370" s="508"/>
      <c r="C9370" s="508"/>
      <c r="D9370" s="444" t="s">
        <v>6778</v>
      </c>
      <c r="E9370" s="508"/>
      <c r="F9370" s="508"/>
    </row>
    <row r="9371" spans="1:6" x14ac:dyDescent="0.25">
      <c r="A9371" s="508"/>
      <c r="B9371" s="508"/>
      <c r="C9371" s="508"/>
      <c r="D9371" s="444" t="s">
        <v>6778</v>
      </c>
      <c r="E9371" s="508"/>
      <c r="F9371" s="508"/>
    </row>
    <row r="9372" spans="1:6" x14ac:dyDescent="0.25">
      <c r="A9372" s="508"/>
      <c r="B9372" s="508"/>
      <c r="C9372" s="508"/>
      <c r="D9372" s="444" t="s">
        <v>6778</v>
      </c>
      <c r="E9372" s="508"/>
      <c r="F9372" s="508"/>
    </row>
    <row r="9373" spans="1:6" x14ac:dyDescent="0.25">
      <c r="A9373" s="508"/>
      <c r="B9373" s="508"/>
      <c r="C9373" s="508"/>
      <c r="D9373" s="444" t="s">
        <v>6778</v>
      </c>
      <c r="E9373" s="508"/>
      <c r="F9373" s="508"/>
    </row>
    <row r="9374" spans="1:6" x14ac:dyDescent="0.25">
      <c r="A9374" s="508"/>
      <c r="B9374" s="508"/>
      <c r="C9374" s="508"/>
      <c r="D9374" s="444" t="s">
        <v>6778</v>
      </c>
      <c r="E9374" s="508"/>
      <c r="F9374" s="508"/>
    </row>
    <row r="9375" spans="1:6" x14ac:dyDescent="0.25">
      <c r="A9375" s="508"/>
      <c r="B9375" s="508"/>
      <c r="C9375" s="508"/>
      <c r="D9375" s="444" t="s">
        <v>6778</v>
      </c>
      <c r="E9375" s="508"/>
      <c r="F9375" s="508"/>
    </row>
    <row r="9376" spans="1:6" x14ac:dyDescent="0.25">
      <c r="A9376" s="508"/>
      <c r="B9376" s="508"/>
      <c r="C9376" s="508"/>
      <c r="D9376" s="444" t="s">
        <v>6778</v>
      </c>
      <c r="E9376" s="508"/>
      <c r="F9376" s="508"/>
    </row>
    <row r="9377" spans="1:6" x14ac:dyDescent="0.25">
      <c r="A9377" s="508"/>
      <c r="B9377" s="508"/>
      <c r="C9377" s="508"/>
      <c r="D9377" s="444" t="s">
        <v>6778</v>
      </c>
      <c r="E9377" s="508"/>
      <c r="F9377" s="508"/>
    </row>
    <row r="9378" spans="1:6" x14ac:dyDescent="0.25">
      <c r="A9378" s="508"/>
      <c r="B9378" s="508"/>
      <c r="C9378" s="508"/>
      <c r="D9378" s="444" t="s">
        <v>6778</v>
      </c>
      <c r="E9378" s="508"/>
      <c r="F9378" s="508"/>
    </row>
    <row r="9379" spans="1:6" x14ac:dyDescent="0.25">
      <c r="A9379" s="508"/>
      <c r="B9379" s="508"/>
      <c r="C9379" s="508"/>
      <c r="D9379" s="444" t="s">
        <v>6778</v>
      </c>
      <c r="E9379" s="508"/>
      <c r="F9379" s="508"/>
    </row>
    <row r="9380" spans="1:6" x14ac:dyDescent="0.25">
      <c r="A9380" s="508"/>
      <c r="B9380" s="508"/>
      <c r="C9380" s="508"/>
      <c r="D9380" s="444" t="s">
        <v>6778</v>
      </c>
      <c r="E9380" s="508"/>
      <c r="F9380" s="508"/>
    </row>
    <row r="9381" spans="1:6" x14ac:dyDescent="0.25">
      <c r="A9381" s="508"/>
      <c r="B9381" s="508"/>
      <c r="C9381" s="508"/>
      <c r="D9381" s="444" t="s">
        <v>6778</v>
      </c>
      <c r="E9381" s="508"/>
      <c r="F9381" s="508"/>
    </row>
    <row r="9382" spans="1:6" x14ac:dyDescent="0.25">
      <c r="A9382" s="508"/>
      <c r="B9382" s="508"/>
      <c r="C9382" s="508"/>
      <c r="D9382" s="444" t="s">
        <v>6778</v>
      </c>
      <c r="E9382" s="508"/>
      <c r="F9382" s="508"/>
    </row>
    <row r="9383" spans="1:6" x14ac:dyDescent="0.25">
      <c r="A9383" s="508"/>
      <c r="B9383" s="508"/>
      <c r="C9383" s="508"/>
      <c r="D9383" s="444" t="s">
        <v>6778</v>
      </c>
      <c r="E9383" s="508"/>
      <c r="F9383" s="508"/>
    </row>
    <row r="9384" spans="1:6" x14ac:dyDescent="0.25">
      <c r="A9384" s="508"/>
      <c r="B9384" s="508"/>
      <c r="C9384" s="508"/>
      <c r="D9384" s="444" t="s">
        <v>6778</v>
      </c>
      <c r="E9384" s="508"/>
      <c r="F9384" s="508"/>
    </row>
    <row r="9385" spans="1:6" x14ac:dyDescent="0.25">
      <c r="A9385" s="508"/>
      <c r="B9385" s="508"/>
      <c r="C9385" s="508"/>
      <c r="D9385" s="444" t="s">
        <v>6778</v>
      </c>
      <c r="E9385" s="508"/>
      <c r="F9385" s="508"/>
    </row>
    <row r="9386" spans="1:6" x14ac:dyDescent="0.25">
      <c r="A9386" s="508"/>
      <c r="B9386" s="508"/>
      <c r="C9386" s="508"/>
      <c r="D9386" s="444" t="s">
        <v>6778</v>
      </c>
      <c r="E9386" s="508"/>
      <c r="F9386" s="508"/>
    </row>
    <row r="9387" spans="1:6" x14ac:dyDescent="0.25">
      <c r="A9387" s="508"/>
      <c r="B9387" s="508"/>
      <c r="C9387" s="508"/>
      <c r="D9387" s="444" t="s">
        <v>6778</v>
      </c>
      <c r="E9387" s="508"/>
      <c r="F9387" s="508"/>
    </row>
    <row r="9388" spans="1:6" x14ac:dyDescent="0.25">
      <c r="A9388" s="508"/>
      <c r="B9388" s="508"/>
      <c r="C9388" s="508"/>
      <c r="D9388" s="444" t="s">
        <v>6778</v>
      </c>
      <c r="E9388" s="508"/>
      <c r="F9388" s="508"/>
    </row>
    <row r="9389" spans="1:6" x14ac:dyDescent="0.25">
      <c r="A9389" s="508"/>
      <c r="B9389" s="508"/>
      <c r="C9389" s="508"/>
      <c r="D9389" s="444" t="s">
        <v>6778</v>
      </c>
      <c r="E9389" s="508"/>
      <c r="F9389" s="508"/>
    </row>
    <row r="9390" spans="1:6" x14ac:dyDescent="0.25">
      <c r="A9390" s="508"/>
      <c r="B9390" s="508"/>
      <c r="C9390" s="508"/>
      <c r="D9390" s="444" t="s">
        <v>6778</v>
      </c>
      <c r="E9390" s="508"/>
      <c r="F9390" s="508"/>
    </row>
    <row r="9391" spans="1:6" x14ac:dyDescent="0.25">
      <c r="A9391" s="508"/>
      <c r="B9391" s="508"/>
      <c r="C9391" s="508"/>
      <c r="D9391" s="444" t="s">
        <v>6778</v>
      </c>
      <c r="E9391" s="508"/>
      <c r="F9391" s="508"/>
    </row>
    <row r="9392" spans="1:6" x14ac:dyDescent="0.25">
      <c r="A9392" s="508"/>
      <c r="B9392" s="508"/>
      <c r="C9392" s="508"/>
      <c r="D9392" s="444" t="s">
        <v>6778</v>
      </c>
      <c r="E9392" s="508"/>
      <c r="F9392" s="508"/>
    </row>
    <row r="9393" spans="1:6" x14ac:dyDescent="0.25">
      <c r="A9393" s="508"/>
      <c r="B9393" s="508"/>
      <c r="C9393" s="508"/>
      <c r="D9393" s="444" t="s">
        <v>6778</v>
      </c>
      <c r="E9393" s="508"/>
      <c r="F9393" s="508"/>
    </row>
    <row r="9394" spans="1:6" x14ac:dyDescent="0.25">
      <c r="A9394" s="508"/>
      <c r="B9394" s="508"/>
      <c r="C9394" s="508"/>
      <c r="D9394" s="444" t="s">
        <v>6778</v>
      </c>
      <c r="E9394" s="508"/>
      <c r="F9394" s="508"/>
    </row>
    <row r="9395" spans="1:6" x14ac:dyDescent="0.25">
      <c r="A9395" s="508"/>
      <c r="B9395" s="508"/>
      <c r="C9395" s="508"/>
      <c r="D9395" s="444" t="s">
        <v>6778</v>
      </c>
      <c r="E9395" s="508"/>
      <c r="F9395" s="508"/>
    </row>
    <row r="9396" spans="1:6" x14ac:dyDescent="0.25">
      <c r="A9396" s="508"/>
      <c r="B9396" s="508"/>
      <c r="C9396" s="508"/>
      <c r="D9396" s="444" t="s">
        <v>6778</v>
      </c>
      <c r="E9396" s="508"/>
      <c r="F9396" s="508"/>
    </row>
    <row r="9397" spans="1:6" x14ac:dyDescent="0.25">
      <c r="A9397" s="508"/>
      <c r="B9397" s="508"/>
      <c r="C9397" s="508"/>
      <c r="D9397" s="444" t="s">
        <v>6778</v>
      </c>
      <c r="E9397" s="508"/>
      <c r="F9397" s="508"/>
    </row>
    <row r="9398" spans="1:6" x14ac:dyDescent="0.25">
      <c r="A9398" s="508"/>
      <c r="B9398" s="508"/>
      <c r="C9398" s="508"/>
      <c r="D9398" s="444" t="s">
        <v>6778</v>
      </c>
      <c r="E9398" s="508"/>
      <c r="F9398" s="508"/>
    </row>
    <row r="9399" spans="1:6" x14ac:dyDescent="0.25">
      <c r="A9399" s="508"/>
      <c r="B9399" s="508"/>
      <c r="C9399" s="508"/>
      <c r="D9399" s="444" t="s">
        <v>6778</v>
      </c>
      <c r="E9399" s="508"/>
      <c r="F9399" s="508"/>
    </row>
    <row r="9400" spans="1:6" x14ac:dyDescent="0.25">
      <c r="A9400" s="508"/>
      <c r="B9400" s="508"/>
      <c r="C9400" s="508"/>
      <c r="D9400" s="444" t="s">
        <v>6778</v>
      </c>
      <c r="E9400" s="508"/>
      <c r="F9400" s="508"/>
    </row>
    <row r="9401" spans="1:6" x14ac:dyDescent="0.25">
      <c r="A9401" s="508"/>
      <c r="B9401" s="508"/>
      <c r="C9401" s="508"/>
      <c r="D9401" s="444" t="s">
        <v>6778</v>
      </c>
      <c r="E9401" s="508"/>
      <c r="F9401" s="508"/>
    </row>
    <row r="9402" spans="1:6" x14ac:dyDescent="0.25">
      <c r="A9402" s="508"/>
      <c r="B9402" s="508"/>
      <c r="C9402" s="508"/>
      <c r="D9402" s="444" t="s">
        <v>6778</v>
      </c>
      <c r="E9402" s="508"/>
      <c r="F9402" s="508"/>
    </row>
    <row r="9403" spans="1:6" x14ac:dyDescent="0.25">
      <c r="A9403" s="508"/>
      <c r="B9403" s="508"/>
      <c r="C9403" s="508"/>
      <c r="D9403" s="444" t="s">
        <v>6778</v>
      </c>
      <c r="E9403" s="508"/>
      <c r="F9403" s="508"/>
    </row>
    <row r="9404" spans="1:6" x14ac:dyDescent="0.25">
      <c r="A9404" s="508"/>
      <c r="B9404" s="508"/>
      <c r="C9404" s="508"/>
      <c r="D9404" s="444" t="s">
        <v>6778</v>
      </c>
      <c r="E9404" s="508"/>
      <c r="F9404" s="508"/>
    </row>
    <row r="9405" spans="1:6" x14ac:dyDescent="0.25">
      <c r="A9405" s="508"/>
      <c r="B9405" s="508"/>
      <c r="C9405" s="508"/>
      <c r="D9405" s="444" t="s">
        <v>6778</v>
      </c>
      <c r="E9405" s="508"/>
      <c r="F9405" s="508"/>
    </row>
    <row r="9406" spans="1:6" x14ac:dyDescent="0.25">
      <c r="A9406" s="508"/>
      <c r="B9406" s="508"/>
      <c r="C9406" s="508"/>
      <c r="D9406" s="444" t="s">
        <v>6778</v>
      </c>
      <c r="E9406" s="508"/>
      <c r="F9406" s="508"/>
    </row>
    <row r="9407" spans="1:6" x14ac:dyDescent="0.25">
      <c r="A9407" s="508"/>
      <c r="B9407" s="508"/>
      <c r="C9407" s="508"/>
      <c r="D9407" s="444" t="s">
        <v>6778</v>
      </c>
      <c r="E9407" s="508"/>
      <c r="F9407" s="508"/>
    </row>
    <row r="9408" spans="1:6" x14ac:dyDescent="0.25">
      <c r="A9408" s="508"/>
      <c r="B9408" s="508"/>
      <c r="C9408" s="508"/>
      <c r="D9408" s="444" t="s">
        <v>6778</v>
      </c>
      <c r="E9408" s="508"/>
      <c r="F9408" s="508"/>
    </row>
    <row r="9409" spans="1:6" x14ac:dyDescent="0.25">
      <c r="A9409" s="508"/>
      <c r="B9409" s="508"/>
      <c r="C9409" s="508"/>
      <c r="D9409" s="444" t="s">
        <v>6778</v>
      </c>
      <c r="E9409" s="508"/>
      <c r="F9409" s="508"/>
    </row>
    <row r="9410" spans="1:6" x14ac:dyDescent="0.25">
      <c r="A9410" s="508"/>
      <c r="B9410" s="508"/>
      <c r="C9410" s="508"/>
      <c r="D9410" s="444" t="s">
        <v>6778</v>
      </c>
      <c r="E9410" s="508"/>
      <c r="F9410" s="508"/>
    </row>
    <row r="9411" spans="1:6" x14ac:dyDescent="0.25">
      <c r="A9411" s="508"/>
      <c r="B9411" s="508"/>
      <c r="C9411" s="508"/>
      <c r="D9411" s="444" t="s">
        <v>6778</v>
      </c>
      <c r="E9411" s="508"/>
      <c r="F9411" s="508"/>
    </row>
    <row r="9412" spans="1:6" x14ac:dyDescent="0.25">
      <c r="A9412" s="508"/>
      <c r="B9412" s="508"/>
      <c r="C9412" s="508"/>
      <c r="D9412" s="444" t="s">
        <v>6778</v>
      </c>
      <c r="E9412" s="508"/>
      <c r="F9412" s="508"/>
    </row>
    <row r="9413" spans="1:6" x14ac:dyDescent="0.25">
      <c r="A9413" s="508"/>
      <c r="B9413" s="508"/>
      <c r="C9413" s="508"/>
      <c r="D9413" s="444" t="s">
        <v>6778</v>
      </c>
      <c r="E9413" s="508"/>
      <c r="F9413" s="508"/>
    </row>
    <row r="9414" spans="1:6" x14ac:dyDescent="0.25">
      <c r="A9414" s="508"/>
      <c r="B9414" s="508"/>
      <c r="C9414" s="508"/>
      <c r="D9414" s="444" t="s">
        <v>6778</v>
      </c>
      <c r="E9414" s="508"/>
      <c r="F9414" s="508"/>
    </row>
    <row r="9415" spans="1:6" x14ac:dyDescent="0.25">
      <c r="A9415" s="508"/>
      <c r="B9415" s="508"/>
      <c r="C9415" s="508"/>
      <c r="D9415" s="444" t="s">
        <v>6778</v>
      </c>
      <c r="E9415" s="508"/>
      <c r="F9415" s="508"/>
    </row>
    <row r="9416" spans="1:6" x14ac:dyDescent="0.25">
      <c r="A9416" s="508"/>
      <c r="B9416" s="508"/>
      <c r="C9416" s="508"/>
      <c r="D9416" s="444" t="s">
        <v>6778</v>
      </c>
      <c r="E9416" s="508"/>
      <c r="F9416" s="508"/>
    </row>
    <row r="9417" spans="1:6" x14ac:dyDescent="0.25">
      <c r="A9417" s="508"/>
      <c r="B9417" s="508"/>
      <c r="C9417" s="508"/>
      <c r="D9417" s="444" t="s">
        <v>6778</v>
      </c>
      <c r="E9417" s="508"/>
      <c r="F9417" s="508"/>
    </row>
    <row r="9418" spans="1:6" x14ac:dyDescent="0.25">
      <c r="A9418" s="508"/>
      <c r="B9418" s="508"/>
      <c r="C9418" s="508"/>
      <c r="D9418" s="444" t="s">
        <v>6778</v>
      </c>
      <c r="E9418" s="508"/>
      <c r="F9418" s="508"/>
    </row>
    <row r="9419" spans="1:6" x14ac:dyDescent="0.25">
      <c r="A9419" s="508"/>
      <c r="B9419" s="508"/>
      <c r="C9419" s="508"/>
      <c r="D9419" s="444" t="s">
        <v>6778</v>
      </c>
      <c r="E9419" s="508"/>
      <c r="F9419" s="508"/>
    </row>
    <row r="9420" spans="1:6" x14ac:dyDescent="0.25">
      <c r="A9420" s="508"/>
      <c r="B9420" s="508"/>
      <c r="C9420" s="508"/>
      <c r="D9420" s="444" t="s">
        <v>6778</v>
      </c>
      <c r="E9420" s="508"/>
      <c r="F9420" s="508"/>
    </row>
    <row r="9421" spans="1:6" x14ac:dyDescent="0.25">
      <c r="A9421" s="508"/>
      <c r="B9421" s="508"/>
      <c r="C9421" s="508"/>
      <c r="D9421" s="444" t="s">
        <v>6778</v>
      </c>
      <c r="E9421" s="508"/>
      <c r="F9421" s="508"/>
    </row>
    <row r="9422" spans="1:6" x14ac:dyDescent="0.25">
      <c r="A9422" s="508"/>
      <c r="B9422" s="508"/>
      <c r="C9422" s="508"/>
      <c r="D9422" s="444" t="s">
        <v>6778</v>
      </c>
      <c r="E9422" s="508"/>
      <c r="F9422" s="508"/>
    </row>
    <row r="9423" spans="1:6" x14ac:dyDescent="0.25">
      <c r="A9423" s="508"/>
      <c r="B9423" s="508"/>
      <c r="C9423" s="508"/>
      <c r="D9423" s="444" t="s">
        <v>6778</v>
      </c>
      <c r="E9423" s="508"/>
      <c r="F9423" s="508"/>
    </row>
    <row r="9424" spans="1:6" x14ac:dyDescent="0.25">
      <c r="A9424" s="508"/>
      <c r="B9424" s="508"/>
      <c r="C9424" s="508"/>
      <c r="D9424" s="444" t="s">
        <v>6778</v>
      </c>
      <c r="E9424" s="508"/>
      <c r="F9424" s="508"/>
    </row>
    <row r="9425" spans="1:6" x14ac:dyDescent="0.25">
      <c r="A9425" s="508"/>
      <c r="B9425" s="508"/>
      <c r="C9425" s="508"/>
      <c r="D9425" s="444" t="s">
        <v>6778</v>
      </c>
      <c r="E9425" s="508"/>
      <c r="F9425" s="508"/>
    </row>
    <row r="9426" spans="1:6" x14ac:dyDescent="0.25">
      <c r="A9426" s="508"/>
      <c r="B9426" s="508"/>
      <c r="C9426" s="508"/>
      <c r="D9426" s="444" t="s">
        <v>6778</v>
      </c>
      <c r="E9426" s="508"/>
      <c r="F9426" s="508"/>
    </row>
    <row r="9427" spans="1:6" x14ac:dyDescent="0.25">
      <c r="A9427" s="508"/>
      <c r="B9427" s="508"/>
      <c r="C9427" s="508"/>
      <c r="D9427" s="444" t="s">
        <v>6778</v>
      </c>
      <c r="E9427" s="508"/>
      <c r="F9427" s="508"/>
    </row>
    <row r="9428" spans="1:6" x14ac:dyDescent="0.25">
      <c r="A9428" s="508"/>
      <c r="B9428" s="508"/>
      <c r="C9428" s="508"/>
      <c r="D9428" s="444" t="s">
        <v>6778</v>
      </c>
      <c r="E9428" s="508"/>
      <c r="F9428" s="508"/>
    </row>
    <row r="9429" spans="1:6" x14ac:dyDescent="0.25">
      <c r="A9429" s="508"/>
      <c r="B9429" s="508"/>
      <c r="C9429" s="508"/>
      <c r="D9429" s="444" t="s">
        <v>6778</v>
      </c>
      <c r="E9429" s="508"/>
      <c r="F9429" s="508"/>
    </row>
    <row r="9430" spans="1:6" x14ac:dyDescent="0.25">
      <c r="A9430" s="508"/>
      <c r="B9430" s="508"/>
      <c r="C9430" s="508"/>
      <c r="D9430" s="444" t="s">
        <v>6778</v>
      </c>
      <c r="E9430" s="508"/>
      <c r="F9430" s="508"/>
    </row>
    <row r="9431" spans="1:6" x14ac:dyDescent="0.25">
      <c r="A9431" s="508"/>
      <c r="B9431" s="508"/>
      <c r="C9431" s="508"/>
      <c r="D9431" s="444" t="s">
        <v>6778</v>
      </c>
      <c r="E9431" s="508"/>
      <c r="F9431" s="508"/>
    </row>
    <row r="9432" spans="1:6" x14ac:dyDescent="0.25">
      <c r="A9432" s="508"/>
      <c r="B9432" s="508"/>
      <c r="C9432" s="508"/>
      <c r="D9432" s="444" t="s">
        <v>6778</v>
      </c>
      <c r="E9432" s="508"/>
      <c r="F9432" s="508"/>
    </row>
    <row r="9433" spans="1:6" x14ac:dyDescent="0.25">
      <c r="A9433" s="508"/>
      <c r="B9433" s="508"/>
      <c r="C9433" s="508"/>
      <c r="D9433" s="444" t="s">
        <v>6778</v>
      </c>
      <c r="E9433" s="508"/>
      <c r="F9433" s="508"/>
    </row>
    <row r="9434" spans="1:6" x14ac:dyDescent="0.25">
      <c r="A9434" s="508"/>
      <c r="B9434" s="508"/>
      <c r="C9434" s="508"/>
      <c r="D9434" s="444" t="s">
        <v>6778</v>
      </c>
      <c r="E9434" s="508"/>
      <c r="F9434" s="508"/>
    </row>
    <row r="9435" spans="1:6" x14ac:dyDescent="0.25">
      <c r="A9435" s="508"/>
      <c r="B9435" s="508"/>
      <c r="C9435" s="508"/>
      <c r="D9435" s="444" t="s">
        <v>6778</v>
      </c>
      <c r="E9435" s="508"/>
      <c r="F9435" s="508"/>
    </row>
    <row r="9436" spans="1:6" x14ac:dyDescent="0.25">
      <c r="A9436" s="508"/>
      <c r="B9436" s="508"/>
      <c r="C9436" s="508"/>
      <c r="D9436" s="444" t="s">
        <v>6778</v>
      </c>
      <c r="E9436" s="508"/>
      <c r="F9436" s="508"/>
    </row>
    <row r="9437" spans="1:6" x14ac:dyDescent="0.25">
      <c r="A9437" s="508"/>
      <c r="B9437" s="508"/>
      <c r="C9437" s="508"/>
      <c r="D9437" s="444" t="s">
        <v>6778</v>
      </c>
      <c r="E9437" s="508"/>
      <c r="F9437" s="508"/>
    </row>
    <row r="9438" spans="1:6" x14ac:dyDescent="0.25">
      <c r="A9438" s="508"/>
      <c r="B9438" s="508"/>
      <c r="C9438" s="508"/>
      <c r="D9438" s="444" t="s">
        <v>6778</v>
      </c>
      <c r="E9438" s="508"/>
      <c r="F9438" s="508"/>
    </row>
    <row r="9439" spans="1:6" x14ac:dyDescent="0.25">
      <c r="A9439" s="508"/>
      <c r="B9439" s="508"/>
      <c r="C9439" s="508"/>
      <c r="D9439" s="444" t="s">
        <v>6778</v>
      </c>
      <c r="E9439" s="508"/>
      <c r="F9439" s="508"/>
    </row>
    <row r="9440" spans="1:6" x14ac:dyDescent="0.25">
      <c r="A9440" s="508"/>
      <c r="B9440" s="508"/>
      <c r="C9440" s="508"/>
      <c r="D9440" s="444" t="s">
        <v>6778</v>
      </c>
      <c r="E9440" s="508"/>
      <c r="F9440" s="508"/>
    </row>
    <row r="9441" spans="1:6" x14ac:dyDescent="0.25">
      <c r="A9441" s="508"/>
      <c r="B9441" s="508"/>
      <c r="C9441" s="508"/>
      <c r="D9441" s="444" t="s">
        <v>6778</v>
      </c>
      <c r="E9441" s="508"/>
      <c r="F9441" s="508"/>
    </row>
    <row r="9442" spans="1:6" x14ac:dyDescent="0.25">
      <c r="A9442" s="508"/>
      <c r="B9442" s="508"/>
      <c r="C9442" s="508"/>
      <c r="D9442" s="444" t="s">
        <v>6778</v>
      </c>
      <c r="E9442" s="508"/>
      <c r="F9442" s="508"/>
    </row>
    <row r="9443" spans="1:6" x14ac:dyDescent="0.25">
      <c r="A9443" s="508"/>
      <c r="B9443" s="508"/>
      <c r="C9443" s="508"/>
      <c r="D9443" s="444" t="s">
        <v>6778</v>
      </c>
      <c r="E9443" s="508"/>
      <c r="F9443" s="508"/>
    </row>
    <row r="9444" spans="1:6" x14ac:dyDescent="0.25">
      <c r="A9444" s="508"/>
      <c r="B9444" s="508"/>
      <c r="C9444" s="508"/>
      <c r="D9444" s="444" t="s">
        <v>6778</v>
      </c>
      <c r="E9444" s="508"/>
      <c r="F9444" s="508"/>
    </row>
    <row r="9445" spans="1:6" x14ac:dyDescent="0.25">
      <c r="A9445" s="508"/>
      <c r="B9445" s="508"/>
      <c r="C9445" s="508"/>
      <c r="D9445" s="444" t="s">
        <v>6778</v>
      </c>
      <c r="E9445" s="508"/>
      <c r="F9445" s="508"/>
    </row>
    <row r="9446" spans="1:6" x14ac:dyDescent="0.25">
      <c r="A9446" s="508"/>
      <c r="B9446" s="508"/>
      <c r="C9446" s="508"/>
      <c r="D9446" s="444" t="s">
        <v>6778</v>
      </c>
      <c r="E9446" s="508"/>
      <c r="F9446" s="508"/>
    </row>
    <row r="9447" spans="1:6" x14ac:dyDescent="0.25">
      <c r="A9447" s="508"/>
      <c r="B9447" s="508"/>
      <c r="C9447" s="508"/>
      <c r="D9447" s="444" t="s">
        <v>6778</v>
      </c>
      <c r="E9447" s="508"/>
      <c r="F9447" s="508"/>
    </row>
    <row r="9448" spans="1:6" x14ac:dyDescent="0.25">
      <c r="A9448" s="508"/>
      <c r="B9448" s="508"/>
      <c r="C9448" s="508"/>
      <c r="D9448" s="444" t="s">
        <v>6778</v>
      </c>
      <c r="E9448" s="508"/>
      <c r="F9448" s="508"/>
    </row>
    <row r="9449" spans="1:6" x14ac:dyDescent="0.25">
      <c r="A9449" s="508"/>
      <c r="B9449" s="508"/>
      <c r="C9449" s="508"/>
      <c r="D9449" s="444" t="s">
        <v>6778</v>
      </c>
      <c r="E9449" s="508"/>
      <c r="F9449" s="508"/>
    </row>
    <row r="9450" spans="1:6" x14ac:dyDescent="0.25">
      <c r="A9450" s="508"/>
      <c r="B9450" s="508"/>
      <c r="C9450" s="508"/>
      <c r="D9450" s="444" t="s">
        <v>6778</v>
      </c>
      <c r="E9450" s="508"/>
      <c r="F9450" s="508"/>
    </row>
    <row r="9451" spans="1:6" x14ac:dyDescent="0.25">
      <c r="A9451" s="508"/>
      <c r="B9451" s="508"/>
      <c r="C9451" s="508"/>
      <c r="D9451" s="444" t="s">
        <v>6778</v>
      </c>
      <c r="E9451" s="508"/>
      <c r="F9451" s="508"/>
    </row>
    <row r="9452" spans="1:6" x14ac:dyDescent="0.25">
      <c r="A9452" s="508"/>
      <c r="B9452" s="508"/>
      <c r="C9452" s="508"/>
      <c r="D9452" s="444" t="s">
        <v>6778</v>
      </c>
      <c r="E9452" s="508"/>
      <c r="F9452" s="508"/>
    </row>
    <row r="9453" spans="1:6" x14ac:dyDescent="0.25">
      <c r="A9453" s="508"/>
      <c r="B9453" s="508"/>
      <c r="C9453" s="508"/>
      <c r="D9453" s="444" t="s">
        <v>6778</v>
      </c>
      <c r="E9453" s="508"/>
      <c r="F9453" s="508"/>
    </row>
    <row r="9454" spans="1:6" x14ac:dyDescent="0.25">
      <c r="A9454" s="508"/>
      <c r="B9454" s="508"/>
      <c r="C9454" s="508"/>
      <c r="D9454" s="444" t="s">
        <v>6778</v>
      </c>
      <c r="E9454" s="508"/>
      <c r="F9454" s="508"/>
    </row>
    <row r="9455" spans="1:6" x14ac:dyDescent="0.25">
      <c r="A9455" s="508"/>
      <c r="B9455" s="508"/>
      <c r="C9455" s="508"/>
      <c r="D9455" s="444" t="s">
        <v>6778</v>
      </c>
      <c r="E9455" s="508"/>
      <c r="F9455" s="508"/>
    </row>
    <row r="9456" spans="1:6" x14ac:dyDescent="0.25">
      <c r="A9456" s="508"/>
      <c r="B9456" s="508"/>
      <c r="C9456" s="508"/>
      <c r="D9456" s="444" t="s">
        <v>6778</v>
      </c>
      <c r="E9456" s="508"/>
      <c r="F9456" s="508"/>
    </row>
    <row r="9457" spans="1:6" x14ac:dyDescent="0.25">
      <c r="A9457" s="508"/>
      <c r="B9457" s="508"/>
      <c r="C9457" s="508"/>
      <c r="D9457" s="444" t="s">
        <v>6778</v>
      </c>
      <c r="E9457" s="508"/>
      <c r="F9457" s="508"/>
    </row>
    <row r="9458" spans="1:6" x14ac:dyDescent="0.25">
      <c r="A9458" s="508"/>
      <c r="B9458" s="508"/>
      <c r="C9458" s="508"/>
      <c r="D9458" s="444" t="s">
        <v>6778</v>
      </c>
      <c r="E9458" s="508"/>
      <c r="F9458" s="508"/>
    </row>
    <row r="9459" spans="1:6" x14ac:dyDescent="0.25">
      <c r="A9459" s="508"/>
      <c r="B9459" s="508"/>
      <c r="C9459" s="508"/>
      <c r="D9459" s="444" t="s">
        <v>6778</v>
      </c>
      <c r="E9459" s="508"/>
      <c r="F9459" s="508"/>
    </row>
    <row r="9460" spans="1:6" x14ac:dyDescent="0.25">
      <c r="A9460" s="508"/>
      <c r="B9460" s="508"/>
      <c r="C9460" s="508"/>
      <c r="D9460" s="444" t="s">
        <v>6778</v>
      </c>
      <c r="E9460" s="508"/>
      <c r="F9460" s="508"/>
    </row>
    <row r="9461" spans="1:6" x14ac:dyDescent="0.25">
      <c r="A9461" s="508"/>
      <c r="B9461" s="508"/>
      <c r="C9461" s="508"/>
      <c r="D9461" s="444" t="s">
        <v>6778</v>
      </c>
      <c r="E9461" s="508"/>
      <c r="F9461" s="508"/>
    </row>
    <row r="9462" spans="1:6" x14ac:dyDescent="0.25">
      <c r="A9462" s="508"/>
      <c r="B9462" s="508"/>
      <c r="C9462" s="508"/>
      <c r="D9462" s="444" t="s">
        <v>6778</v>
      </c>
      <c r="E9462" s="508"/>
      <c r="F9462" s="508"/>
    </row>
    <row r="9463" spans="1:6" x14ac:dyDescent="0.25">
      <c r="A9463" s="508"/>
      <c r="B9463" s="508"/>
      <c r="C9463" s="508"/>
      <c r="D9463" s="444" t="s">
        <v>6778</v>
      </c>
      <c r="E9463" s="508"/>
      <c r="F9463" s="508"/>
    </row>
    <row r="9464" spans="1:6" x14ac:dyDescent="0.25">
      <c r="A9464" s="508"/>
      <c r="B9464" s="508"/>
      <c r="C9464" s="508"/>
      <c r="D9464" s="444" t="s">
        <v>6778</v>
      </c>
      <c r="E9464" s="508"/>
      <c r="F9464" s="508"/>
    </row>
    <row r="9465" spans="1:6" x14ac:dyDescent="0.25">
      <c r="A9465" s="508"/>
      <c r="B9465" s="508"/>
      <c r="C9465" s="508"/>
      <c r="D9465" s="444" t="s">
        <v>6778</v>
      </c>
      <c r="E9465" s="508"/>
      <c r="F9465" s="508"/>
    </row>
    <row r="9466" spans="1:6" x14ac:dyDescent="0.25">
      <c r="A9466" s="508"/>
      <c r="B9466" s="508"/>
      <c r="C9466" s="508"/>
      <c r="D9466" s="444" t="s">
        <v>6778</v>
      </c>
      <c r="E9466" s="508"/>
      <c r="F9466" s="508"/>
    </row>
    <row r="9467" spans="1:6" x14ac:dyDescent="0.25">
      <c r="A9467" s="508"/>
      <c r="B9467" s="508"/>
      <c r="C9467" s="508"/>
      <c r="D9467" s="444" t="s">
        <v>6778</v>
      </c>
      <c r="E9467" s="508"/>
      <c r="F9467" s="508"/>
    </row>
    <row r="9468" spans="1:6" x14ac:dyDescent="0.25">
      <c r="A9468" s="508"/>
      <c r="B9468" s="508"/>
      <c r="C9468" s="508"/>
      <c r="D9468" s="444" t="s">
        <v>6778</v>
      </c>
      <c r="E9468" s="508"/>
      <c r="F9468" s="508"/>
    </row>
    <row r="9469" spans="1:6" x14ac:dyDescent="0.25">
      <c r="A9469" s="508"/>
      <c r="B9469" s="508"/>
      <c r="C9469" s="508"/>
      <c r="D9469" s="444" t="s">
        <v>6778</v>
      </c>
      <c r="E9469" s="508"/>
      <c r="F9469" s="508"/>
    </row>
    <row r="9470" spans="1:6" x14ac:dyDescent="0.25">
      <c r="A9470" s="508"/>
      <c r="B9470" s="508"/>
      <c r="C9470" s="508"/>
      <c r="D9470" s="444" t="s">
        <v>6778</v>
      </c>
      <c r="E9470" s="508"/>
      <c r="F9470" s="508"/>
    </row>
    <row r="9471" spans="1:6" x14ac:dyDescent="0.25">
      <c r="A9471" s="508"/>
      <c r="B9471" s="508"/>
      <c r="C9471" s="508"/>
      <c r="D9471" s="444" t="s">
        <v>6778</v>
      </c>
      <c r="E9471" s="508"/>
      <c r="F9471" s="508"/>
    </row>
    <row r="9472" spans="1:6" x14ac:dyDescent="0.25">
      <c r="A9472" s="508"/>
      <c r="B9472" s="508"/>
      <c r="C9472" s="508"/>
      <c r="D9472" s="444" t="s">
        <v>6778</v>
      </c>
      <c r="E9472" s="508"/>
      <c r="F9472" s="508"/>
    </row>
    <row r="9473" spans="1:6" x14ac:dyDescent="0.25">
      <c r="A9473" s="508"/>
      <c r="B9473" s="508"/>
      <c r="C9473" s="508"/>
      <c r="D9473" s="444" t="s">
        <v>6778</v>
      </c>
      <c r="E9473" s="508"/>
      <c r="F9473" s="508"/>
    </row>
    <row r="9474" spans="1:6" x14ac:dyDescent="0.25">
      <c r="A9474" s="508"/>
      <c r="B9474" s="508"/>
      <c r="C9474" s="508"/>
      <c r="D9474" s="444" t="s">
        <v>6778</v>
      </c>
      <c r="E9474" s="508"/>
      <c r="F9474" s="508"/>
    </row>
    <row r="9475" spans="1:6" x14ac:dyDescent="0.25">
      <c r="A9475" s="508"/>
      <c r="B9475" s="508"/>
      <c r="C9475" s="508"/>
      <c r="D9475" s="444" t="s">
        <v>6778</v>
      </c>
      <c r="E9475" s="508"/>
      <c r="F9475" s="508"/>
    </row>
    <row r="9476" spans="1:6" x14ac:dyDescent="0.25">
      <c r="A9476" s="508"/>
      <c r="B9476" s="508"/>
      <c r="C9476" s="508"/>
      <c r="D9476" s="444" t="s">
        <v>6778</v>
      </c>
      <c r="E9476" s="508"/>
      <c r="F9476" s="508"/>
    </row>
    <row r="9477" spans="1:6" x14ac:dyDescent="0.25">
      <c r="A9477" s="508"/>
      <c r="B9477" s="508"/>
      <c r="C9477" s="508"/>
      <c r="D9477" s="444" t="s">
        <v>6778</v>
      </c>
      <c r="E9477" s="508"/>
      <c r="F9477" s="508"/>
    </row>
    <row r="9478" spans="1:6" x14ac:dyDescent="0.25">
      <c r="A9478" s="508"/>
      <c r="B9478" s="508"/>
      <c r="C9478" s="508"/>
      <c r="D9478" s="444" t="s">
        <v>6778</v>
      </c>
      <c r="E9478" s="508"/>
      <c r="F9478" s="508"/>
    </row>
    <row r="9479" spans="1:6" x14ac:dyDescent="0.25">
      <c r="A9479" s="508"/>
      <c r="B9479" s="508"/>
      <c r="C9479" s="508"/>
      <c r="D9479" s="444" t="s">
        <v>6778</v>
      </c>
      <c r="E9479" s="508"/>
      <c r="F9479" s="508"/>
    </row>
    <row r="9480" spans="1:6" x14ac:dyDescent="0.25">
      <c r="A9480" s="508"/>
      <c r="B9480" s="508"/>
      <c r="C9480" s="508"/>
      <c r="D9480" s="444" t="s">
        <v>6778</v>
      </c>
      <c r="E9480" s="508"/>
      <c r="F9480" s="508"/>
    </row>
    <row r="9481" spans="1:6" x14ac:dyDescent="0.25">
      <c r="A9481" s="508"/>
      <c r="B9481" s="508"/>
      <c r="C9481" s="508"/>
      <c r="D9481" s="444" t="s">
        <v>6778</v>
      </c>
      <c r="E9481" s="508"/>
      <c r="F9481" s="508"/>
    </row>
    <row r="9482" spans="1:6" x14ac:dyDescent="0.25">
      <c r="A9482" s="508"/>
      <c r="B9482" s="508"/>
      <c r="C9482" s="508"/>
      <c r="D9482" s="444" t="s">
        <v>6778</v>
      </c>
      <c r="E9482" s="508"/>
      <c r="F9482" s="508"/>
    </row>
    <row r="9483" spans="1:6" x14ac:dyDescent="0.25">
      <c r="A9483" s="508"/>
      <c r="B9483" s="508"/>
      <c r="C9483" s="508"/>
      <c r="D9483" s="444" t="s">
        <v>6778</v>
      </c>
      <c r="E9483" s="508"/>
      <c r="F9483" s="508"/>
    </row>
    <row r="9484" spans="1:6" x14ac:dyDescent="0.25">
      <c r="A9484" s="508"/>
      <c r="B9484" s="508"/>
      <c r="C9484" s="508"/>
      <c r="D9484" s="444" t="s">
        <v>6778</v>
      </c>
      <c r="E9484" s="508"/>
      <c r="F9484" s="508"/>
    </row>
    <row r="9485" spans="1:6" x14ac:dyDescent="0.25">
      <c r="A9485" s="508"/>
      <c r="B9485" s="508"/>
      <c r="C9485" s="508"/>
      <c r="D9485" s="444" t="s">
        <v>6778</v>
      </c>
      <c r="E9485" s="508"/>
      <c r="F9485" s="508"/>
    </row>
    <row r="9486" spans="1:6" x14ac:dyDescent="0.25">
      <c r="A9486" s="508"/>
      <c r="B9486" s="508"/>
      <c r="C9486" s="508"/>
      <c r="D9486" s="444" t="s">
        <v>6778</v>
      </c>
      <c r="E9486" s="508"/>
      <c r="F9486" s="508"/>
    </row>
    <row r="9487" spans="1:6" x14ac:dyDescent="0.25">
      <c r="A9487" s="508"/>
      <c r="B9487" s="508"/>
      <c r="C9487" s="508"/>
      <c r="D9487" s="444" t="s">
        <v>6778</v>
      </c>
      <c r="E9487" s="508"/>
      <c r="F9487" s="508"/>
    </row>
    <row r="9488" spans="1:6" x14ac:dyDescent="0.25">
      <c r="A9488" s="508"/>
      <c r="B9488" s="508"/>
      <c r="C9488" s="508"/>
      <c r="D9488" s="444" t="s">
        <v>6778</v>
      </c>
      <c r="E9488" s="508"/>
      <c r="F9488" s="508"/>
    </row>
    <row r="9489" spans="1:6" x14ac:dyDescent="0.25">
      <c r="A9489" s="508"/>
      <c r="B9489" s="508"/>
      <c r="C9489" s="508"/>
      <c r="D9489" s="444" t="s">
        <v>6778</v>
      </c>
      <c r="E9489" s="508"/>
      <c r="F9489" s="508"/>
    </row>
    <row r="9490" spans="1:6" x14ac:dyDescent="0.25">
      <c r="A9490" s="508"/>
      <c r="B9490" s="508"/>
      <c r="C9490" s="508"/>
      <c r="D9490" s="444" t="s">
        <v>6778</v>
      </c>
      <c r="E9490" s="508"/>
      <c r="F9490" s="508"/>
    </row>
    <row r="9491" spans="1:6" x14ac:dyDescent="0.25">
      <c r="A9491" s="508"/>
      <c r="B9491" s="508"/>
      <c r="C9491" s="508"/>
      <c r="D9491" s="444" t="s">
        <v>6778</v>
      </c>
      <c r="E9491" s="508"/>
      <c r="F9491" s="508"/>
    </row>
    <row r="9492" spans="1:6" x14ac:dyDescent="0.25">
      <c r="A9492" s="508"/>
      <c r="B9492" s="508"/>
      <c r="C9492" s="508"/>
      <c r="D9492" s="444" t="s">
        <v>6778</v>
      </c>
      <c r="E9492" s="508"/>
      <c r="F9492" s="508"/>
    </row>
    <row r="9493" spans="1:6" x14ac:dyDescent="0.25">
      <c r="A9493" s="508"/>
      <c r="B9493" s="508"/>
      <c r="C9493" s="508"/>
      <c r="D9493" s="444" t="s">
        <v>6778</v>
      </c>
      <c r="E9493" s="508"/>
      <c r="F9493" s="508"/>
    </row>
    <row r="9494" spans="1:6" x14ac:dyDescent="0.25">
      <c r="A9494" s="508"/>
      <c r="B9494" s="508"/>
      <c r="C9494" s="508"/>
      <c r="D9494" s="444" t="s">
        <v>6778</v>
      </c>
      <c r="E9494" s="508"/>
      <c r="F9494" s="508"/>
    </row>
    <row r="9495" spans="1:6" x14ac:dyDescent="0.25">
      <c r="A9495" s="508"/>
      <c r="B9495" s="508"/>
      <c r="C9495" s="508"/>
      <c r="D9495" s="444" t="s">
        <v>6778</v>
      </c>
      <c r="E9495" s="508"/>
      <c r="F9495" s="508"/>
    </row>
    <row r="9496" spans="1:6" x14ac:dyDescent="0.25">
      <c r="A9496" s="508"/>
      <c r="B9496" s="508"/>
      <c r="C9496" s="508"/>
      <c r="D9496" s="444" t="s">
        <v>6778</v>
      </c>
      <c r="E9496" s="508"/>
      <c r="F9496" s="508"/>
    </row>
    <row r="9497" spans="1:6" x14ac:dyDescent="0.25">
      <c r="A9497" s="508"/>
      <c r="B9497" s="508"/>
      <c r="C9497" s="508"/>
      <c r="D9497" s="444" t="s">
        <v>6778</v>
      </c>
      <c r="E9497" s="508"/>
      <c r="F9497" s="508"/>
    </row>
    <row r="9498" spans="1:6" x14ac:dyDescent="0.25">
      <c r="A9498" s="508"/>
      <c r="B9498" s="508"/>
      <c r="C9498" s="508"/>
      <c r="D9498" s="444" t="s">
        <v>6778</v>
      </c>
      <c r="E9498" s="508"/>
      <c r="F9498" s="508"/>
    </row>
    <row r="9499" spans="1:6" x14ac:dyDescent="0.25">
      <c r="A9499" s="508"/>
      <c r="B9499" s="508"/>
      <c r="C9499" s="508"/>
      <c r="D9499" s="444" t="s">
        <v>6778</v>
      </c>
      <c r="E9499" s="508"/>
      <c r="F9499" s="508"/>
    </row>
    <row r="9500" spans="1:6" x14ac:dyDescent="0.25">
      <c r="A9500" s="508"/>
      <c r="B9500" s="508"/>
      <c r="C9500" s="508"/>
      <c r="D9500" s="444" t="s">
        <v>6778</v>
      </c>
      <c r="E9500" s="508"/>
      <c r="F9500" s="508"/>
    </row>
    <row r="9501" spans="1:6" x14ac:dyDescent="0.25">
      <c r="A9501" s="508"/>
      <c r="B9501" s="508"/>
      <c r="C9501" s="508"/>
      <c r="D9501" s="444" t="s">
        <v>6778</v>
      </c>
      <c r="E9501" s="508"/>
      <c r="F9501" s="508"/>
    </row>
    <row r="9502" spans="1:6" x14ac:dyDescent="0.25">
      <c r="A9502" s="508"/>
      <c r="B9502" s="508"/>
      <c r="C9502" s="508"/>
      <c r="D9502" s="444" t="s">
        <v>6778</v>
      </c>
      <c r="E9502" s="508"/>
      <c r="F9502" s="508"/>
    </row>
    <row r="9503" spans="1:6" x14ac:dyDescent="0.25">
      <c r="A9503" s="508"/>
      <c r="B9503" s="508"/>
      <c r="C9503" s="508"/>
      <c r="D9503" s="444" t="s">
        <v>6778</v>
      </c>
      <c r="E9503" s="508"/>
      <c r="F9503" s="508"/>
    </row>
    <row r="9504" spans="1:6" x14ac:dyDescent="0.25">
      <c r="A9504" s="508"/>
      <c r="B9504" s="508"/>
      <c r="C9504" s="508"/>
      <c r="D9504" s="444" t="s">
        <v>6778</v>
      </c>
      <c r="E9504" s="508"/>
      <c r="F9504" s="508"/>
    </row>
    <row r="9505" spans="1:6" x14ac:dyDescent="0.25">
      <c r="A9505" s="508"/>
      <c r="B9505" s="508"/>
      <c r="C9505" s="508"/>
      <c r="D9505" s="444" t="s">
        <v>6778</v>
      </c>
      <c r="E9505" s="508"/>
      <c r="F9505" s="508"/>
    </row>
    <row r="9506" spans="1:6" x14ac:dyDescent="0.25">
      <c r="A9506" s="508"/>
      <c r="B9506" s="508"/>
      <c r="C9506" s="508"/>
      <c r="D9506" s="444" t="s">
        <v>6778</v>
      </c>
      <c r="E9506" s="508"/>
      <c r="F9506" s="508"/>
    </row>
    <row r="9507" spans="1:6" x14ac:dyDescent="0.25">
      <c r="A9507" s="508"/>
      <c r="B9507" s="508"/>
      <c r="C9507" s="508"/>
      <c r="D9507" s="444" t="s">
        <v>6778</v>
      </c>
      <c r="E9507" s="508"/>
      <c r="F9507" s="508"/>
    </row>
    <row r="9508" spans="1:6" x14ac:dyDescent="0.25">
      <c r="A9508" s="508"/>
      <c r="B9508" s="508"/>
      <c r="C9508" s="508"/>
      <c r="D9508" s="444" t="s">
        <v>6778</v>
      </c>
      <c r="E9508" s="508"/>
      <c r="F9508" s="508"/>
    </row>
    <row r="9509" spans="1:6" x14ac:dyDescent="0.25">
      <c r="A9509" s="508"/>
      <c r="B9509" s="508"/>
      <c r="C9509" s="508"/>
      <c r="D9509" s="444" t="s">
        <v>6778</v>
      </c>
      <c r="E9509" s="508"/>
      <c r="F9509" s="508"/>
    </row>
    <row r="9510" spans="1:6" x14ac:dyDescent="0.25">
      <c r="A9510" s="508"/>
      <c r="B9510" s="508"/>
      <c r="C9510" s="508"/>
      <c r="D9510" s="444" t="s">
        <v>6778</v>
      </c>
      <c r="E9510" s="508"/>
      <c r="F9510" s="508"/>
    </row>
    <row r="9511" spans="1:6" x14ac:dyDescent="0.25">
      <c r="A9511" s="508"/>
      <c r="B9511" s="508"/>
      <c r="C9511" s="508"/>
      <c r="D9511" s="444" t="s">
        <v>6778</v>
      </c>
      <c r="E9511" s="508"/>
      <c r="F9511" s="508"/>
    </row>
    <row r="9512" spans="1:6" x14ac:dyDescent="0.25">
      <c r="A9512" s="508"/>
      <c r="B9512" s="508"/>
      <c r="C9512" s="508"/>
      <c r="D9512" s="444" t="s">
        <v>6778</v>
      </c>
      <c r="E9512" s="508"/>
      <c r="F9512" s="508"/>
    </row>
    <row r="9513" spans="1:6" x14ac:dyDescent="0.25">
      <c r="A9513" s="508"/>
      <c r="B9513" s="508"/>
      <c r="C9513" s="508"/>
      <c r="D9513" s="444" t="s">
        <v>6778</v>
      </c>
      <c r="E9513" s="508"/>
      <c r="F9513" s="508"/>
    </row>
    <row r="9514" spans="1:6" x14ac:dyDescent="0.25">
      <c r="A9514" s="508"/>
      <c r="B9514" s="508"/>
      <c r="C9514" s="508"/>
      <c r="D9514" s="444" t="s">
        <v>6778</v>
      </c>
      <c r="E9514" s="508"/>
      <c r="F9514" s="508"/>
    </row>
    <row r="9515" spans="1:6" x14ac:dyDescent="0.25">
      <c r="A9515" s="508"/>
      <c r="B9515" s="508"/>
      <c r="C9515" s="508"/>
      <c r="D9515" s="444" t="s">
        <v>6778</v>
      </c>
      <c r="E9515" s="508"/>
      <c r="F9515" s="508"/>
    </row>
    <row r="9516" spans="1:6" x14ac:dyDescent="0.25">
      <c r="A9516" s="508"/>
      <c r="B9516" s="508"/>
      <c r="C9516" s="508"/>
      <c r="D9516" s="444" t="s">
        <v>6778</v>
      </c>
      <c r="E9516" s="508"/>
      <c r="F9516" s="508"/>
    </row>
    <row r="9517" spans="1:6" x14ac:dyDescent="0.25">
      <c r="A9517" s="508"/>
      <c r="B9517" s="508"/>
      <c r="C9517" s="508"/>
      <c r="D9517" s="444" t="s">
        <v>6778</v>
      </c>
      <c r="E9517" s="508"/>
      <c r="F9517" s="508"/>
    </row>
    <row r="9518" spans="1:6" x14ac:dyDescent="0.25">
      <c r="A9518" s="508"/>
      <c r="B9518" s="508"/>
      <c r="C9518" s="508"/>
      <c r="D9518" s="444" t="s">
        <v>6778</v>
      </c>
      <c r="E9518" s="508"/>
      <c r="F9518" s="508"/>
    </row>
    <row r="9519" spans="1:6" x14ac:dyDescent="0.25">
      <c r="A9519" s="508"/>
      <c r="B9519" s="508"/>
      <c r="C9519" s="508"/>
      <c r="D9519" s="444" t="s">
        <v>6778</v>
      </c>
      <c r="E9519" s="508"/>
      <c r="F9519" s="508"/>
    </row>
    <row r="9520" spans="1:6" x14ac:dyDescent="0.25">
      <c r="A9520" s="508"/>
      <c r="B9520" s="508"/>
      <c r="C9520" s="508"/>
      <c r="D9520" s="444" t="s">
        <v>6778</v>
      </c>
      <c r="E9520" s="508"/>
      <c r="F9520" s="508"/>
    </row>
    <row r="9521" spans="1:6" x14ac:dyDescent="0.25">
      <c r="A9521" s="508"/>
      <c r="B9521" s="508"/>
      <c r="C9521" s="508"/>
      <c r="D9521" s="444" t="s">
        <v>6778</v>
      </c>
      <c r="E9521" s="508"/>
      <c r="F9521" s="508"/>
    </row>
    <row r="9522" spans="1:6" x14ac:dyDescent="0.25">
      <c r="A9522" s="508"/>
      <c r="B9522" s="508"/>
      <c r="C9522" s="508"/>
      <c r="D9522" s="444" t="s">
        <v>6778</v>
      </c>
      <c r="E9522" s="508"/>
      <c r="F9522" s="508"/>
    </row>
    <row r="9523" spans="1:6" x14ac:dyDescent="0.25">
      <c r="A9523" s="508"/>
      <c r="B9523" s="508"/>
      <c r="C9523" s="508"/>
      <c r="D9523" s="444" t="s">
        <v>6778</v>
      </c>
      <c r="E9523" s="508"/>
      <c r="F9523" s="508"/>
    </row>
    <row r="9524" spans="1:6" x14ac:dyDescent="0.25">
      <c r="A9524" s="508"/>
      <c r="B9524" s="508"/>
      <c r="C9524" s="508"/>
      <c r="D9524" s="444" t="s">
        <v>6778</v>
      </c>
      <c r="E9524" s="508"/>
      <c r="F9524" s="508"/>
    </row>
    <row r="9525" spans="1:6" x14ac:dyDescent="0.25">
      <c r="A9525" s="508"/>
      <c r="B9525" s="508"/>
      <c r="C9525" s="508"/>
      <c r="D9525" s="444" t="s">
        <v>6778</v>
      </c>
      <c r="E9525" s="508"/>
      <c r="F9525" s="508"/>
    </row>
    <row r="9526" spans="1:6" x14ac:dyDescent="0.25">
      <c r="A9526" s="508"/>
      <c r="B9526" s="508"/>
      <c r="C9526" s="508"/>
      <c r="D9526" s="444" t="s">
        <v>6778</v>
      </c>
      <c r="E9526" s="508"/>
      <c r="F9526" s="508"/>
    </row>
    <row r="9527" spans="1:6" x14ac:dyDescent="0.25">
      <c r="A9527" s="508"/>
      <c r="B9527" s="508"/>
      <c r="C9527" s="508"/>
      <c r="D9527" s="444" t="s">
        <v>6778</v>
      </c>
      <c r="E9527" s="508"/>
      <c r="F9527" s="508"/>
    </row>
    <row r="9528" spans="1:6" x14ac:dyDescent="0.25">
      <c r="A9528" s="508"/>
      <c r="B9528" s="508"/>
      <c r="C9528" s="508"/>
      <c r="D9528" s="444" t="s">
        <v>6778</v>
      </c>
      <c r="E9528" s="508"/>
      <c r="F9528" s="508"/>
    </row>
    <row r="9529" spans="1:6" x14ac:dyDescent="0.25">
      <c r="A9529" s="508"/>
      <c r="B9529" s="508"/>
      <c r="C9529" s="508"/>
      <c r="D9529" s="444" t="s">
        <v>6778</v>
      </c>
      <c r="E9529" s="508"/>
      <c r="F9529" s="508"/>
    </row>
    <row r="9530" spans="1:6" x14ac:dyDescent="0.25">
      <c r="A9530" s="508"/>
      <c r="B9530" s="508"/>
      <c r="C9530" s="508"/>
      <c r="D9530" s="444" t="s">
        <v>6778</v>
      </c>
      <c r="E9530" s="508"/>
      <c r="F9530" s="508"/>
    </row>
    <row r="9531" spans="1:6" x14ac:dyDescent="0.25">
      <c r="A9531" s="508"/>
      <c r="B9531" s="508"/>
      <c r="C9531" s="508"/>
      <c r="D9531" s="444" t="s">
        <v>6778</v>
      </c>
      <c r="E9531" s="508"/>
      <c r="F9531" s="508"/>
    </row>
    <row r="9532" spans="1:6" x14ac:dyDescent="0.25">
      <c r="A9532" s="508"/>
      <c r="B9532" s="508"/>
      <c r="C9532" s="508"/>
      <c r="D9532" s="444" t="s">
        <v>6778</v>
      </c>
      <c r="E9532" s="508"/>
      <c r="F9532" s="508"/>
    </row>
    <row r="9533" spans="1:6" x14ac:dyDescent="0.25">
      <c r="A9533" s="508"/>
      <c r="B9533" s="508"/>
      <c r="C9533" s="508"/>
      <c r="D9533" s="444" t="s">
        <v>6778</v>
      </c>
      <c r="E9533" s="508"/>
      <c r="F9533" s="508"/>
    </row>
    <row r="9534" spans="1:6" x14ac:dyDescent="0.25">
      <c r="A9534" s="508"/>
      <c r="B9534" s="508"/>
      <c r="C9534" s="508"/>
      <c r="D9534" s="444" t="s">
        <v>6778</v>
      </c>
      <c r="E9534" s="508"/>
      <c r="F9534" s="508"/>
    </row>
    <row r="9535" spans="1:6" x14ac:dyDescent="0.25">
      <c r="A9535" s="508"/>
      <c r="B9535" s="508"/>
      <c r="C9535" s="508"/>
      <c r="D9535" s="444" t="s">
        <v>6778</v>
      </c>
      <c r="E9535" s="508"/>
      <c r="F9535" s="508"/>
    </row>
    <row r="9536" spans="1:6" x14ac:dyDescent="0.25">
      <c r="A9536" s="508"/>
      <c r="B9536" s="508"/>
      <c r="C9536" s="508"/>
      <c r="D9536" s="444" t="s">
        <v>6778</v>
      </c>
      <c r="E9536" s="508"/>
      <c r="F9536" s="508"/>
    </row>
    <row r="9537" spans="1:6" x14ac:dyDescent="0.25">
      <c r="A9537" s="508"/>
      <c r="B9537" s="508"/>
      <c r="C9537" s="508"/>
      <c r="D9537" s="444" t="s">
        <v>6778</v>
      </c>
      <c r="E9537" s="508"/>
      <c r="F9537" s="508"/>
    </row>
    <row r="9538" spans="1:6" x14ac:dyDescent="0.25">
      <c r="A9538" s="508"/>
      <c r="B9538" s="508"/>
      <c r="C9538" s="508"/>
      <c r="D9538" s="444" t="s">
        <v>6778</v>
      </c>
      <c r="E9538" s="508"/>
      <c r="F9538" s="508"/>
    </row>
    <row r="9539" spans="1:6" x14ac:dyDescent="0.25">
      <c r="A9539" s="508"/>
      <c r="B9539" s="508"/>
      <c r="C9539" s="508"/>
      <c r="D9539" s="444" t="s">
        <v>6778</v>
      </c>
      <c r="E9539" s="508"/>
      <c r="F9539" s="508"/>
    </row>
    <row r="9540" spans="1:6" x14ac:dyDescent="0.25">
      <c r="A9540" s="508"/>
      <c r="B9540" s="508"/>
      <c r="C9540" s="508"/>
      <c r="D9540" s="444" t="s">
        <v>6778</v>
      </c>
      <c r="E9540" s="508"/>
      <c r="F9540" s="508"/>
    </row>
    <row r="9541" spans="1:6" x14ac:dyDescent="0.25">
      <c r="A9541" s="508"/>
      <c r="B9541" s="508"/>
      <c r="C9541" s="508"/>
      <c r="D9541" s="444" t="s">
        <v>6778</v>
      </c>
      <c r="E9541" s="508"/>
      <c r="F9541" s="508"/>
    </row>
    <row r="9542" spans="1:6" x14ac:dyDescent="0.25">
      <c r="A9542" s="508"/>
      <c r="B9542" s="508"/>
      <c r="C9542" s="508"/>
      <c r="D9542" s="444" t="s">
        <v>6778</v>
      </c>
      <c r="E9542" s="508"/>
      <c r="F9542" s="508"/>
    </row>
    <row r="9543" spans="1:6" x14ac:dyDescent="0.25">
      <c r="A9543" s="508"/>
      <c r="B9543" s="508"/>
      <c r="C9543" s="508"/>
      <c r="D9543" s="444" t="s">
        <v>6778</v>
      </c>
      <c r="E9543" s="508"/>
      <c r="F9543" s="508"/>
    </row>
    <row r="9544" spans="1:6" x14ac:dyDescent="0.25">
      <c r="A9544" s="508"/>
      <c r="B9544" s="508"/>
      <c r="C9544" s="508"/>
      <c r="D9544" s="444" t="s">
        <v>6778</v>
      </c>
      <c r="E9544" s="508"/>
      <c r="F9544" s="508"/>
    </row>
    <row r="9545" spans="1:6" x14ac:dyDescent="0.25">
      <c r="A9545" s="508"/>
      <c r="B9545" s="508"/>
      <c r="C9545" s="508"/>
      <c r="D9545" s="444" t="s">
        <v>6778</v>
      </c>
      <c r="E9545" s="508"/>
      <c r="F9545" s="508"/>
    </row>
    <row r="9546" spans="1:6" x14ac:dyDescent="0.25">
      <c r="A9546" s="508"/>
      <c r="B9546" s="508"/>
      <c r="C9546" s="508"/>
      <c r="D9546" s="444" t="s">
        <v>6778</v>
      </c>
      <c r="E9546" s="508"/>
      <c r="F9546" s="508"/>
    </row>
    <row r="9547" spans="1:6" x14ac:dyDescent="0.25">
      <c r="A9547" s="508"/>
      <c r="B9547" s="508"/>
      <c r="C9547" s="508"/>
      <c r="D9547" s="444" t="s">
        <v>6778</v>
      </c>
      <c r="E9547" s="508"/>
      <c r="F9547" s="508"/>
    </row>
    <row r="9548" spans="1:6" x14ac:dyDescent="0.25">
      <c r="A9548" s="508"/>
      <c r="B9548" s="508"/>
      <c r="C9548" s="508"/>
      <c r="D9548" s="444" t="s">
        <v>6778</v>
      </c>
      <c r="E9548" s="508"/>
      <c r="F9548" s="508"/>
    </row>
    <row r="9549" spans="1:6" x14ac:dyDescent="0.25">
      <c r="A9549" s="508"/>
      <c r="B9549" s="508"/>
      <c r="C9549" s="508"/>
      <c r="D9549" s="444" t="s">
        <v>6778</v>
      </c>
      <c r="E9549" s="508"/>
      <c r="F9549" s="508"/>
    </row>
    <row r="9550" spans="1:6" x14ac:dyDescent="0.25">
      <c r="A9550" s="508"/>
      <c r="B9550" s="508"/>
      <c r="C9550" s="508"/>
      <c r="D9550" s="444" t="s">
        <v>6778</v>
      </c>
      <c r="E9550" s="508"/>
      <c r="F9550" s="508"/>
    </row>
    <row r="9551" spans="1:6" x14ac:dyDescent="0.25">
      <c r="A9551" s="508"/>
      <c r="B9551" s="508"/>
      <c r="C9551" s="508"/>
      <c r="D9551" s="444" t="s">
        <v>6778</v>
      </c>
      <c r="E9551" s="508"/>
      <c r="F9551" s="508"/>
    </row>
    <row r="9552" spans="1:6" x14ac:dyDescent="0.25">
      <c r="A9552" s="508"/>
      <c r="B9552" s="508"/>
      <c r="C9552" s="508"/>
      <c r="D9552" s="444" t="s">
        <v>6778</v>
      </c>
      <c r="E9552" s="508"/>
      <c r="F9552" s="508"/>
    </row>
    <row r="9553" spans="1:6" x14ac:dyDescent="0.25">
      <c r="A9553" s="508"/>
      <c r="B9553" s="508"/>
      <c r="C9553" s="508"/>
      <c r="D9553" s="444" t="s">
        <v>6778</v>
      </c>
      <c r="E9553" s="508"/>
      <c r="F9553" s="508"/>
    </row>
    <row r="9554" spans="1:6" x14ac:dyDescent="0.25">
      <c r="A9554" s="508"/>
      <c r="B9554" s="508"/>
      <c r="C9554" s="508"/>
      <c r="D9554" s="444" t="s">
        <v>6778</v>
      </c>
      <c r="E9554" s="508"/>
      <c r="F9554" s="508"/>
    </row>
    <row r="9555" spans="1:6" x14ac:dyDescent="0.25">
      <c r="A9555" s="508"/>
      <c r="B9555" s="508"/>
      <c r="C9555" s="508"/>
      <c r="D9555" s="444" t="s">
        <v>6778</v>
      </c>
      <c r="E9555" s="508"/>
      <c r="F9555" s="508"/>
    </row>
    <row r="9556" spans="1:6" x14ac:dyDescent="0.25">
      <c r="A9556" s="508"/>
      <c r="B9556" s="508"/>
      <c r="C9556" s="508"/>
      <c r="D9556" s="444" t="s">
        <v>6778</v>
      </c>
      <c r="E9556" s="508"/>
      <c r="F9556" s="508"/>
    </row>
    <row r="9557" spans="1:6" x14ac:dyDescent="0.25">
      <c r="A9557" s="508"/>
      <c r="B9557" s="508"/>
      <c r="C9557" s="508"/>
      <c r="D9557" s="444" t="s">
        <v>6778</v>
      </c>
      <c r="E9557" s="508"/>
      <c r="F9557" s="508"/>
    </row>
    <row r="9558" spans="1:6" x14ac:dyDescent="0.25">
      <c r="A9558" s="508"/>
      <c r="B9558" s="508"/>
      <c r="C9558" s="508"/>
      <c r="D9558" s="444" t="s">
        <v>6778</v>
      </c>
      <c r="E9558" s="508"/>
      <c r="F9558" s="508"/>
    </row>
    <row r="9559" spans="1:6" x14ac:dyDescent="0.25">
      <c r="A9559" s="508"/>
      <c r="B9559" s="508"/>
      <c r="C9559" s="508"/>
      <c r="D9559" s="444" t="s">
        <v>6778</v>
      </c>
      <c r="E9559" s="508"/>
      <c r="F9559" s="508"/>
    </row>
    <row r="9560" spans="1:6" x14ac:dyDescent="0.25">
      <c r="A9560" s="508"/>
      <c r="B9560" s="508"/>
      <c r="C9560" s="508"/>
      <c r="D9560" s="444" t="s">
        <v>6778</v>
      </c>
      <c r="E9560" s="508"/>
      <c r="F9560" s="508"/>
    </row>
    <row r="9561" spans="1:6" x14ac:dyDescent="0.25">
      <c r="A9561" s="508"/>
      <c r="B9561" s="508"/>
      <c r="C9561" s="508"/>
      <c r="D9561" s="444" t="s">
        <v>6778</v>
      </c>
      <c r="E9561" s="508"/>
      <c r="F9561" s="508"/>
    </row>
    <row r="9562" spans="1:6" x14ac:dyDescent="0.25">
      <c r="A9562" s="508"/>
      <c r="B9562" s="508"/>
      <c r="C9562" s="508"/>
      <c r="D9562" s="444" t="s">
        <v>6778</v>
      </c>
      <c r="E9562" s="508"/>
      <c r="F9562" s="508"/>
    </row>
    <row r="9563" spans="1:6" x14ac:dyDescent="0.25">
      <c r="A9563" s="508"/>
      <c r="B9563" s="508"/>
      <c r="C9563" s="508"/>
      <c r="D9563" s="444" t="s">
        <v>6778</v>
      </c>
      <c r="E9563" s="508"/>
      <c r="F9563" s="508"/>
    </row>
    <row r="9564" spans="1:6" x14ac:dyDescent="0.25">
      <c r="A9564" s="508"/>
      <c r="B9564" s="508"/>
      <c r="C9564" s="508"/>
      <c r="D9564" s="444" t="s">
        <v>6778</v>
      </c>
      <c r="E9564" s="508"/>
      <c r="F9564" s="508"/>
    </row>
    <row r="9565" spans="1:6" x14ac:dyDescent="0.25">
      <c r="A9565" s="508"/>
      <c r="B9565" s="508"/>
      <c r="C9565" s="508"/>
      <c r="D9565" s="444" t="s">
        <v>6778</v>
      </c>
      <c r="E9565" s="508"/>
      <c r="F9565" s="508"/>
    </row>
    <row r="9566" spans="1:6" x14ac:dyDescent="0.25">
      <c r="A9566" s="508"/>
      <c r="B9566" s="508"/>
      <c r="C9566" s="508"/>
      <c r="D9566" s="444" t="s">
        <v>6778</v>
      </c>
      <c r="E9566" s="508"/>
      <c r="F9566" s="508"/>
    </row>
    <row r="9567" spans="1:6" x14ac:dyDescent="0.25">
      <c r="A9567" s="508"/>
      <c r="B9567" s="508"/>
      <c r="C9567" s="508"/>
      <c r="D9567" s="444" t="s">
        <v>6778</v>
      </c>
      <c r="E9567" s="508"/>
      <c r="F9567" s="508"/>
    </row>
    <row r="9568" spans="1:6" x14ac:dyDescent="0.25">
      <c r="A9568" s="508"/>
      <c r="B9568" s="508"/>
      <c r="C9568" s="508"/>
      <c r="D9568" s="444" t="s">
        <v>6778</v>
      </c>
      <c r="E9568" s="508"/>
      <c r="F9568" s="508"/>
    </row>
    <row r="9569" spans="1:6" x14ac:dyDescent="0.25">
      <c r="A9569" s="508"/>
      <c r="B9569" s="508"/>
      <c r="C9569" s="508"/>
      <c r="D9569" s="444" t="s">
        <v>6778</v>
      </c>
      <c r="E9569" s="508"/>
      <c r="F9569" s="508"/>
    </row>
    <row r="9570" spans="1:6" x14ac:dyDescent="0.25">
      <c r="A9570" s="508"/>
      <c r="B9570" s="508"/>
      <c r="C9570" s="508"/>
      <c r="D9570" s="444" t="s">
        <v>6778</v>
      </c>
      <c r="E9570" s="508"/>
      <c r="F9570" s="508"/>
    </row>
    <row r="9571" spans="1:6" x14ac:dyDescent="0.25">
      <c r="A9571" s="508"/>
      <c r="B9571" s="508"/>
      <c r="C9571" s="508"/>
      <c r="D9571" s="444" t="s">
        <v>6778</v>
      </c>
      <c r="E9571" s="508"/>
      <c r="F9571" s="508"/>
    </row>
    <row r="9572" spans="1:6" x14ac:dyDescent="0.25">
      <c r="A9572" s="508"/>
      <c r="B9572" s="508"/>
      <c r="C9572" s="508"/>
      <c r="D9572" s="444" t="s">
        <v>6778</v>
      </c>
      <c r="E9572" s="508"/>
      <c r="F9572" s="508"/>
    </row>
    <row r="9573" spans="1:6" x14ac:dyDescent="0.25">
      <c r="A9573" s="508"/>
      <c r="B9573" s="508"/>
      <c r="C9573" s="508"/>
      <c r="D9573" s="444" t="s">
        <v>6778</v>
      </c>
      <c r="E9573" s="508"/>
      <c r="F9573" s="508"/>
    </row>
    <row r="9574" spans="1:6" x14ac:dyDescent="0.25">
      <c r="A9574" s="508"/>
      <c r="B9574" s="508"/>
      <c r="C9574" s="508"/>
      <c r="D9574" s="444" t="s">
        <v>6778</v>
      </c>
      <c r="E9574" s="508"/>
      <c r="F9574" s="508"/>
    </row>
    <row r="9575" spans="1:6" x14ac:dyDescent="0.25">
      <c r="A9575" s="508"/>
      <c r="B9575" s="508"/>
      <c r="C9575" s="508"/>
      <c r="D9575" s="444" t="s">
        <v>6778</v>
      </c>
      <c r="E9575" s="508"/>
      <c r="F9575" s="508"/>
    </row>
    <row r="9576" spans="1:6" x14ac:dyDescent="0.25">
      <c r="A9576" s="508"/>
      <c r="B9576" s="508"/>
      <c r="C9576" s="508"/>
      <c r="D9576" s="444" t="s">
        <v>6778</v>
      </c>
      <c r="E9576" s="508"/>
      <c r="F9576" s="508"/>
    </row>
    <row r="9577" spans="1:6" x14ac:dyDescent="0.25">
      <c r="A9577" s="508"/>
      <c r="B9577" s="508"/>
      <c r="C9577" s="508"/>
      <c r="D9577" s="444" t="s">
        <v>6778</v>
      </c>
      <c r="E9577" s="508"/>
      <c r="F9577" s="508"/>
    </row>
    <row r="9578" spans="1:6" x14ac:dyDescent="0.25">
      <c r="A9578" s="508"/>
      <c r="B9578" s="508"/>
      <c r="C9578" s="508"/>
      <c r="D9578" s="444" t="s">
        <v>6778</v>
      </c>
      <c r="E9578" s="508"/>
      <c r="F9578" s="508"/>
    </row>
    <row r="9579" spans="1:6" x14ac:dyDescent="0.25">
      <c r="A9579" s="508"/>
      <c r="B9579" s="508"/>
      <c r="C9579" s="508"/>
      <c r="D9579" s="444" t="s">
        <v>6778</v>
      </c>
      <c r="E9579" s="508"/>
      <c r="F9579" s="508"/>
    </row>
    <row r="9580" spans="1:6" x14ac:dyDescent="0.25">
      <c r="A9580" s="508"/>
      <c r="B9580" s="508"/>
      <c r="C9580" s="508"/>
      <c r="D9580" s="444" t="s">
        <v>6778</v>
      </c>
      <c r="E9580" s="508"/>
      <c r="F9580" s="508"/>
    </row>
    <row r="9581" spans="1:6" x14ac:dyDescent="0.25">
      <c r="A9581" s="508"/>
      <c r="B9581" s="508"/>
      <c r="C9581" s="508"/>
      <c r="D9581" s="444" t="s">
        <v>6778</v>
      </c>
      <c r="E9581" s="508"/>
      <c r="F9581" s="508"/>
    </row>
    <row r="9582" spans="1:6" x14ac:dyDescent="0.25">
      <c r="A9582" s="508"/>
      <c r="B9582" s="508"/>
      <c r="C9582" s="508"/>
      <c r="D9582" s="444" t="s">
        <v>6778</v>
      </c>
      <c r="E9582" s="508"/>
      <c r="F9582" s="508"/>
    </row>
    <row r="9583" spans="1:6" x14ac:dyDescent="0.25">
      <c r="A9583" s="508"/>
      <c r="B9583" s="508"/>
      <c r="C9583" s="508"/>
      <c r="D9583" s="444" t="s">
        <v>6778</v>
      </c>
      <c r="E9583" s="508"/>
      <c r="F9583" s="508"/>
    </row>
    <row r="9584" spans="1:6" x14ac:dyDescent="0.25">
      <c r="A9584" s="508"/>
      <c r="B9584" s="508"/>
      <c r="C9584" s="508"/>
      <c r="D9584" s="444" t="s">
        <v>6778</v>
      </c>
      <c r="E9584" s="508"/>
      <c r="F9584" s="508"/>
    </row>
    <row r="9585" spans="1:6" x14ac:dyDescent="0.25">
      <c r="A9585" s="508"/>
      <c r="B9585" s="508"/>
      <c r="C9585" s="508"/>
      <c r="D9585" s="444" t="s">
        <v>6778</v>
      </c>
      <c r="E9585" s="508"/>
      <c r="F9585" s="508"/>
    </row>
    <row r="9586" spans="1:6" x14ac:dyDescent="0.25">
      <c r="A9586" s="508"/>
      <c r="B9586" s="508"/>
      <c r="C9586" s="508"/>
      <c r="D9586" s="444" t="s">
        <v>6778</v>
      </c>
      <c r="E9586" s="508"/>
      <c r="F9586" s="508"/>
    </row>
    <row r="9587" spans="1:6" x14ac:dyDescent="0.25">
      <c r="A9587" s="508"/>
      <c r="B9587" s="508"/>
      <c r="C9587" s="508"/>
      <c r="D9587" s="444" t="s">
        <v>6778</v>
      </c>
      <c r="E9587" s="508"/>
      <c r="F9587" s="508"/>
    </row>
    <row r="9588" spans="1:6" x14ac:dyDescent="0.25">
      <c r="A9588" s="508"/>
      <c r="B9588" s="508"/>
      <c r="C9588" s="508"/>
      <c r="D9588" s="444" t="s">
        <v>6778</v>
      </c>
      <c r="E9588" s="508"/>
      <c r="F9588" s="508"/>
    </row>
    <row r="9589" spans="1:6" x14ac:dyDescent="0.25">
      <c r="A9589" s="508"/>
      <c r="B9589" s="508"/>
      <c r="C9589" s="508"/>
      <c r="D9589" s="444" t="s">
        <v>6778</v>
      </c>
      <c r="E9589" s="508"/>
      <c r="F9589" s="508"/>
    </row>
    <row r="9590" spans="1:6" x14ac:dyDescent="0.25">
      <c r="A9590" s="508"/>
      <c r="B9590" s="508"/>
      <c r="C9590" s="508"/>
      <c r="D9590" s="444" t="s">
        <v>6778</v>
      </c>
      <c r="E9590" s="508"/>
      <c r="F9590" s="508"/>
    </row>
    <row r="9591" spans="1:6" x14ac:dyDescent="0.25">
      <c r="A9591" s="508"/>
      <c r="B9591" s="508"/>
      <c r="C9591" s="508"/>
      <c r="D9591" s="444" t="s">
        <v>6778</v>
      </c>
      <c r="E9591" s="508"/>
      <c r="F9591" s="508"/>
    </row>
    <row r="9592" spans="1:6" x14ac:dyDescent="0.25">
      <c r="A9592" s="508"/>
      <c r="B9592" s="508"/>
      <c r="C9592" s="508"/>
      <c r="D9592" s="444" t="s">
        <v>6778</v>
      </c>
      <c r="E9592" s="508"/>
      <c r="F9592" s="508"/>
    </row>
    <row r="9593" spans="1:6" x14ac:dyDescent="0.25">
      <c r="A9593" s="508"/>
      <c r="B9593" s="508"/>
      <c r="C9593" s="508"/>
      <c r="D9593" s="444" t="s">
        <v>6778</v>
      </c>
      <c r="E9593" s="508"/>
      <c r="F9593" s="508"/>
    </row>
    <row r="9594" spans="1:6" x14ac:dyDescent="0.25">
      <c r="A9594" s="508"/>
      <c r="B9594" s="508"/>
      <c r="C9594" s="508"/>
      <c r="D9594" s="444" t="s">
        <v>6778</v>
      </c>
      <c r="E9594" s="508"/>
      <c r="F9594" s="508"/>
    </row>
    <row r="9595" spans="1:6" x14ac:dyDescent="0.25">
      <c r="A9595" s="508"/>
      <c r="B9595" s="508"/>
      <c r="C9595" s="508"/>
      <c r="D9595" s="444" t="s">
        <v>6778</v>
      </c>
      <c r="E9595" s="508"/>
      <c r="F9595" s="508"/>
    </row>
    <row r="9596" spans="1:6" x14ac:dyDescent="0.25">
      <c r="A9596" s="508"/>
      <c r="B9596" s="508"/>
      <c r="C9596" s="508"/>
      <c r="D9596" s="444" t="s">
        <v>6778</v>
      </c>
      <c r="E9596" s="508"/>
      <c r="F9596" s="508"/>
    </row>
    <row r="9597" spans="1:6" x14ac:dyDescent="0.25">
      <c r="A9597" s="508"/>
      <c r="B9597" s="508"/>
      <c r="C9597" s="508"/>
      <c r="D9597" s="444" t="s">
        <v>6778</v>
      </c>
      <c r="E9597" s="508"/>
      <c r="F9597" s="508"/>
    </row>
    <row r="9598" spans="1:6" x14ac:dyDescent="0.25">
      <c r="A9598" s="508"/>
      <c r="B9598" s="508"/>
      <c r="C9598" s="508"/>
      <c r="D9598" s="444" t="s">
        <v>6778</v>
      </c>
      <c r="E9598" s="508"/>
      <c r="F9598" s="508"/>
    </row>
    <row r="9599" spans="1:6" x14ac:dyDescent="0.25">
      <c r="A9599" s="508"/>
      <c r="B9599" s="508"/>
      <c r="C9599" s="508"/>
      <c r="D9599" s="444" t="s">
        <v>6778</v>
      </c>
      <c r="E9599" s="508"/>
      <c r="F9599" s="508"/>
    </row>
    <row r="9600" spans="1:6" x14ac:dyDescent="0.25">
      <c r="A9600" s="508"/>
      <c r="B9600" s="508"/>
      <c r="C9600" s="508"/>
      <c r="D9600" s="444" t="s">
        <v>6778</v>
      </c>
      <c r="E9600" s="508"/>
      <c r="F9600" s="508"/>
    </row>
    <row r="9601" spans="1:6" x14ac:dyDescent="0.25">
      <c r="A9601" s="508"/>
      <c r="B9601" s="508"/>
      <c r="C9601" s="508"/>
      <c r="D9601" s="444" t="s">
        <v>6778</v>
      </c>
      <c r="E9601" s="508"/>
      <c r="F9601" s="508"/>
    </row>
    <row r="9602" spans="1:6" x14ac:dyDescent="0.25">
      <c r="A9602" s="508"/>
      <c r="B9602" s="508"/>
      <c r="C9602" s="508"/>
      <c r="D9602" s="444" t="s">
        <v>6778</v>
      </c>
      <c r="E9602" s="508"/>
      <c r="F9602" s="508"/>
    </row>
    <row r="9603" spans="1:6" x14ac:dyDescent="0.25">
      <c r="A9603" s="508"/>
      <c r="B9603" s="508"/>
      <c r="C9603" s="508"/>
      <c r="D9603" s="444" t="s">
        <v>6778</v>
      </c>
      <c r="E9603" s="508"/>
      <c r="F9603" s="508"/>
    </row>
    <row r="9604" spans="1:6" x14ac:dyDescent="0.25">
      <c r="A9604" s="508"/>
      <c r="B9604" s="508"/>
      <c r="C9604" s="508"/>
      <c r="D9604" s="444" t="s">
        <v>6778</v>
      </c>
      <c r="E9604" s="508"/>
      <c r="F9604" s="508"/>
    </row>
    <row r="9605" spans="1:6" x14ac:dyDescent="0.25">
      <c r="A9605" s="508"/>
      <c r="B9605" s="508"/>
      <c r="C9605" s="508"/>
      <c r="D9605" s="444" t="s">
        <v>6778</v>
      </c>
      <c r="E9605" s="508"/>
      <c r="F9605" s="508"/>
    </row>
    <row r="9606" spans="1:6" x14ac:dyDescent="0.25">
      <c r="A9606" s="508"/>
      <c r="B9606" s="508"/>
      <c r="C9606" s="508"/>
      <c r="D9606" s="444" t="s">
        <v>6778</v>
      </c>
      <c r="E9606" s="508"/>
      <c r="F9606" s="508"/>
    </row>
    <row r="9607" spans="1:6" x14ac:dyDescent="0.25">
      <c r="A9607" s="508"/>
      <c r="B9607" s="508"/>
      <c r="C9607" s="508"/>
      <c r="D9607" s="444" t="s">
        <v>6778</v>
      </c>
      <c r="E9607" s="508"/>
      <c r="F9607" s="508"/>
    </row>
    <row r="9608" spans="1:6" x14ac:dyDescent="0.25">
      <c r="A9608" s="508"/>
      <c r="B9608" s="508"/>
      <c r="C9608" s="508"/>
      <c r="D9608" s="444" t="s">
        <v>6778</v>
      </c>
      <c r="E9608" s="508"/>
      <c r="F9608" s="508"/>
    </row>
    <row r="9609" spans="1:6" x14ac:dyDescent="0.25">
      <c r="A9609" s="508"/>
      <c r="B9609" s="508"/>
      <c r="C9609" s="508"/>
      <c r="D9609" s="444" t="s">
        <v>6778</v>
      </c>
      <c r="E9609" s="508"/>
      <c r="F9609" s="508"/>
    </row>
    <row r="9610" spans="1:6" x14ac:dyDescent="0.25">
      <c r="A9610" s="508"/>
      <c r="B9610" s="508"/>
      <c r="C9610" s="508"/>
      <c r="D9610" s="444" t="s">
        <v>6778</v>
      </c>
      <c r="E9610" s="508"/>
      <c r="F9610" s="508"/>
    </row>
    <row r="9611" spans="1:6" x14ac:dyDescent="0.25">
      <c r="A9611" s="508"/>
      <c r="B9611" s="508"/>
      <c r="C9611" s="508"/>
      <c r="D9611" s="444" t="s">
        <v>6778</v>
      </c>
      <c r="E9611" s="508"/>
      <c r="F9611" s="508"/>
    </row>
    <row r="9612" spans="1:6" x14ac:dyDescent="0.25">
      <c r="A9612" s="508"/>
      <c r="B9612" s="508"/>
      <c r="C9612" s="508"/>
      <c r="D9612" s="444" t="s">
        <v>6778</v>
      </c>
      <c r="E9612" s="508"/>
      <c r="F9612" s="508"/>
    </row>
    <row r="9613" spans="1:6" x14ac:dyDescent="0.25">
      <c r="A9613" s="508"/>
      <c r="B9613" s="508"/>
      <c r="C9613" s="508"/>
      <c r="D9613" s="444" t="s">
        <v>6778</v>
      </c>
      <c r="E9613" s="508"/>
      <c r="F9613" s="508"/>
    </row>
    <row r="9614" spans="1:6" x14ac:dyDescent="0.25">
      <c r="A9614" s="508"/>
      <c r="B9614" s="508"/>
      <c r="C9614" s="508"/>
      <c r="D9614" s="444" t="s">
        <v>6778</v>
      </c>
      <c r="E9614" s="508"/>
      <c r="F9614" s="508"/>
    </row>
    <row r="9615" spans="1:6" x14ac:dyDescent="0.25">
      <c r="A9615" s="508"/>
      <c r="B9615" s="508"/>
      <c r="C9615" s="508"/>
      <c r="D9615" s="444" t="s">
        <v>6778</v>
      </c>
      <c r="E9615" s="508"/>
      <c r="F9615" s="508"/>
    </row>
    <row r="9616" spans="1:6" x14ac:dyDescent="0.25">
      <c r="A9616" s="508"/>
      <c r="B9616" s="508"/>
      <c r="C9616" s="508"/>
      <c r="D9616" s="444" t="s">
        <v>6778</v>
      </c>
      <c r="E9616" s="508"/>
      <c r="F9616" s="508"/>
    </row>
    <row r="9617" spans="1:6" x14ac:dyDescent="0.25">
      <c r="A9617" s="508"/>
      <c r="B9617" s="508"/>
      <c r="C9617" s="508"/>
      <c r="D9617" s="444" t="s">
        <v>6778</v>
      </c>
      <c r="E9617" s="508"/>
      <c r="F9617" s="508"/>
    </row>
    <row r="9618" spans="1:6" x14ac:dyDescent="0.25">
      <c r="A9618" s="508"/>
      <c r="B9618" s="508"/>
      <c r="C9618" s="508"/>
      <c r="D9618" s="444" t="s">
        <v>6778</v>
      </c>
      <c r="E9618" s="508"/>
      <c r="F9618" s="508"/>
    </row>
    <row r="9619" spans="1:6" x14ac:dyDescent="0.25">
      <c r="A9619" s="508"/>
      <c r="B9619" s="508"/>
      <c r="C9619" s="508"/>
      <c r="D9619" s="444" t="s">
        <v>6778</v>
      </c>
      <c r="E9619" s="508"/>
      <c r="F9619" s="508"/>
    </row>
    <row r="9620" spans="1:6" x14ac:dyDescent="0.25">
      <c r="A9620" s="508"/>
      <c r="B9620" s="508"/>
      <c r="C9620" s="508"/>
      <c r="D9620" s="444" t="s">
        <v>6778</v>
      </c>
      <c r="E9620" s="508"/>
      <c r="F9620" s="508"/>
    </row>
    <row r="9621" spans="1:6" x14ac:dyDescent="0.25">
      <c r="A9621" s="508"/>
      <c r="B9621" s="508"/>
      <c r="C9621" s="508"/>
      <c r="D9621" s="444" t="s">
        <v>6778</v>
      </c>
      <c r="E9621" s="508"/>
      <c r="F9621" s="508"/>
    </row>
    <row r="9622" spans="1:6" x14ac:dyDescent="0.25">
      <c r="A9622" s="508"/>
      <c r="B9622" s="508"/>
      <c r="C9622" s="508"/>
      <c r="D9622" s="444" t="s">
        <v>6778</v>
      </c>
      <c r="E9622" s="508"/>
      <c r="F9622" s="508"/>
    </row>
    <row r="9623" spans="1:6" x14ac:dyDescent="0.25">
      <c r="A9623" s="508"/>
      <c r="B9623" s="508"/>
      <c r="C9623" s="508"/>
      <c r="D9623" s="444" t="s">
        <v>6778</v>
      </c>
      <c r="E9623" s="508"/>
      <c r="F9623" s="508"/>
    </row>
    <row r="9624" spans="1:6" x14ac:dyDescent="0.25">
      <c r="A9624" s="508"/>
      <c r="B9624" s="508"/>
      <c r="C9624" s="508"/>
      <c r="D9624" s="444" t="s">
        <v>6778</v>
      </c>
      <c r="E9624" s="508"/>
      <c r="F9624" s="508"/>
    </row>
    <row r="9625" spans="1:6" x14ac:dyDescent="0.25">
      <c r="A9625" s="508"/>
      <c r="B9625" s="508"/>
      <c r="C9625" s="508"/>
      <c r="D9625" s="444" t="s">
        <v>6778</v>
      </c>
      <c r="E9625" s="508"/>
      <c r="F9625" s="508"/>
    </row>
    <row r="9626" spans="1:6" x14ac:dyDescent="0.25">
      <c r="A9626" s="508"/>
      <c r="B9626" s="508"/>
      <c r="C9626" s="508"/>
      <c r="D9626" s="444" t="s">
        <v>6778</v>
      </c>
      <c r="E9626" s="508"/>
      <c r="F9626" s="508"/>
    </row>
    <row r="9627" spans="1:6" x14ac:dyDescent="0.25">
      <c r="A9627" s="508"/>
      <c r="B9627" s="508"/>
      <c r="C9627" s="508"/>
      <c r="D9627" s="444" t="s">
        <v>6778</v>
      </c>
      <c r="E9627" s="508"/>
      <c r="F9627" s="508"/>
    </row>
    <row r="9628" spans="1:6" x14ac:dyDescent="0.25">
      <c r="A9628" s="508"/>
      <c r="B9628" s="508"/>
      <c r="C9628" s="508"/>
      <c r="D9628" s="444" t="s">
        <v>6778</v>
      </c>
      <c r="E9628" s="508"/>
      <c r="F9628" s="508"/>
    </row>
    <row r="9629" spans="1:6" x14ac:dyDescent="0.25">
      <c r="A9629" s="508"/>
      <c r="B9629" s="508"/>
      <c r="C9629" s="508"/>
      <c r="D9629" s="444" t="s">
        <v>6778</v>
      </c>
      <c r="E9629" s="508"/>
      <c r="F9629" s="508"/>
    </row>
    <row r="9630" spans="1:6" x14ac:dyDescent="0.25">
      <c r="A9630" s="508"/>
      <c r="B9630" s="508"/>
      <c r="C9630" s="508"/>
      <c r="D9630" s="444" t="s">
        <v>6778</v>
      </c>
      <c r="E9630" s="508"/>
      <c r="F9630" s="508"/>
    </row>
    <row r="9631" spans="1:6" x14ac:dyDescent="0.25">
      <c r="A9631" s="508"/>
      <c r="B9631" s="508"/>
      <c r="C9631" s="508"/>
      <c r="D9631" s="444" t="s">
        <v>6778</v>
      </c>
      <c r="E9631" s="508"/>
      <c r="F9631" s="508"/>
    </row>
    <row r="9632" spans="1:6" x14ac:dyDescent="0.25">
      <c r="A9632" s="508"/>
      <c r="B9632" s="508"/>
      <c r="C9632" s="508"/>
      <c r="D9632" s="444" t="s">
        <v>6778</v>
      </c>
      <c r="E9632" s="508"/>
      <c r="F9632" s="508"/>
    </row>
    <row r="9633" spans="1:6" x14ac:dyDescent="0.25">
      <c r="A9633" s="508"/>
      <c r="B9633" s="508"/>
      <c r="C9633" s="508"/>
      <c r="D9633" s="444" t="s">
        <v>6778</v>
      </c>
      <c r="E9633" s="508"/>
      <c r="F9633" s="508"/>
    </row>
    <row r="9634" spans="1:6" x14ac:dyDescent="0.25">
      <c r="A9634" s="508"/>
      <c r="B9634" s="508"/>
      <c r="C9634" s="508"/>
      <c r="D9634" s="444" t="s">
        <v>6778</v>
      </c>
      <c r="E9634" s="508"/>
      <c r="F9634" s="508"/>
    </row>
    <row r="9635" spans="1:6" x14ac:dyDescent="0.25">
      <c r="A9635" s="508"/>
      <c r="B9635" s="508"/>
      <c r="C9635" s="508"/>
      <c r="D9635" s="444" t="s">
        <v>6778</v>
      </c>
      <c r="E9635" s="508"/>
      <c r="F9635" s="508"/>
    </row>
    <row r="9636" spans="1:6" x14ac:dyDescent="0.25">
      <c r="A9636" s="508"/>
      <c r="B9636" s="508"/>
      <c r="C9636" s="508"/>
      <c r="D9636" s="444" t="s">
        <v>6778</v>
      </c>
      <c r="E9636" s="508"/>
      <c r="F9636" s="508"/>
    </row>
    <row r="9637" spans="1:6" x14ac:dyDescent="0.25">
      <c r="A9637" s="508"/>
      <c r="B9637" s="508"/>
      <c r="C9637" s="508"/>
      <c r="D9637" s="444" t="s">
        <v>6778</v>
      </c>
      <c r="E9637" s="508"/>
      <c r="F9637" s="508"/>
    </row>
    <row r="9638" spans="1:6" x14ac:dyDescent="0.25">
      <c r="A9638" s="508"/>
      <c r="B9638" s="508"/>
      <c r="C9638" s="508"/>
      <c r="D9638" s="444" t="s">
        <v>6778</v>
      </c>
      <c r="E9638" s="508"/>
      <c r="F9638" s="508"/>
    </row>
    <row r="9639" spans="1:6" x14ac:dyDescent="0.25">
      <c r="A9639" s="508"/>
      <c r="B9639" s="508"/>
      <c r="C9639" s="508"/>
      <c r="D9639" s="444" t="s">
        <v>6778</v>
      </c>
      <c r="E9639" s="508"/>
      <c r="F9639" s="508"/>
    </row>
    <row r="9640" spans="1:6" x14ac:dyDescent="0.25">
      <c r="A9640" s="508"/>
      <c r="B9640" s="508"/>
      <c r="C9640" s="508"/>
      <c r="D9640" s="444" t="s">
        <v>6778</v>
      </c>
      <c r="E9640" s="508"/>
      <c r="F9640" s="508"/>
    </row>
    <row r="9641" spans="1:6" x14ac:dyDescent="0.25">
      <c r="A9641" s="508"/>
      <c r="B9641" s="508"/>
      <c r="C9641" s="508"/>
      <c r="D9641" s="444" t="s">
        <v>6778</v>
      </c>
      <c r="E9641" s="508"/>
      <c r="F9641" s="508"/>
    </row>
    <row r="9642" spans="1:6" x14ac:dyDescent="0.25">
      <c r="A9642" s="508"/>
      <c r="B9642" s="508"/>
      <c r="C9642" s="508"/>
      <c r="D9642" s="444" t="s">
        <v>6778</v>
      </c>
      <c r="E9642" s="508"/>
      <c r="F9642" s="508"/>
    </row>
    <row r="9643" spans="1:6" x14ac:dyDescent="0.25">
      <c r="A9643" s="508"/>
      <c r="B9643" s="508"/>
      <c r="C9643" s="508"/>
      <c r="D9643" s="444" t="s">
        <v>6778</v>
      </c>
      <c r="E9643" s="508"/>
      <c r="F9643" s="508"/>
    </row>
    <row r="9644" spans="1:6" x14ac:dyDescent="0.25">
      <c r="A9644" s="508"/>
      <c r="B9644" s="508"/>
      <c r="C9644" s="508"/>
      <c r="D9644" s="444" t="s">
        <v>6778</v>
      </c>
      <c r="E9644" s="508"/>
      <c r="F9644" s="508"/>
    </row>
    <row r="9645" spans="1:6" x14ac:dyDescent="0.25">
      <c r="A9645" s="508"/>
      <c r="B9645" s="508"/>
      <c r="C9645" s="508"/>
      <c r="D9645" s="444" t="s">
        <v>6778</v>
      </c>
      <c r="E9645" s="508"/>
      <c r="F9645" s="508"/>
    </row>
    <row r="9646" spans="1:6" x14ac:dyDescent="0.25">
      <c r="A9646" s="508"/>
      <c r="B9646" s="508"/>
      <c r="C9646" s="508"/>
      <c r="D9646" s="444" t="s">
        <v>6778</v>
      </c>
      <c r="E9646" s="508"/>
      <c r="F9646" s="508"/>
    </row>
    <row r="9647" spans="1:6" x14ac:dyDescent="0.25">
      <c r="A9647" s="508"/>
      <c r="B9647" s="508"/>
      <c r="C9647" s="508"/>
      <c r="D9647" s="444" t="s">
        <v>6778</v>
      </c>
      <c r="E9647" s="508"/>
      <c r="F9647" s="508"/>
    </row>
    <row r="9648" spans="1:6" x14ac:dyDescent="0.25">
      <c r="A9648" s="508"/>
      <c r="B9648" s="508"/>
      <c r="C9648" s="508"/>
      <c r="D9648" s="444" t="s">
        <v>6778</v>
      </c>
      <c r="E9648" s="508"/>
      <c r="F9648" s="508"/>
    </row>
    <row r="9649" spans="1:6" x14ac:dyDescent="0.25">
      <c r="A9649" s="508"/>
      <c r="B9649" s="508"/>
      <c r="C9649" s="508"/>
      <c r="D9649" s="444" t="s">
        <v>6778</v>
      </c>
      <c r="E9649" s="508"/>
      <c r="F9649" s="508"/>
    </row>
    <row r="9650" spans="1:6" x14ac:dyDescent="0.25">
      <c r="A9650" s="508"/>
      <c r="B9650" s="508"/>
      <c r="C9650" s="508"/>
      <c r="D9650" s="444" t="s">
        <v>6778</v>
      </c>
      <c r="E9650" s="508"/>
      <c r="F9650" s="508"/>
    </row>
    <row r="9651" spans="1:6" x14ac:dyDescent="0.25">
      <c r="A9651" s="508"/>
      <c r="B9651" s="508"/>
      <c r="C9651" s="508"/>
      <c r="D9651" s="444" t="s">
        <v>6778</v>
      </c>
      <c r="E9651" s="508"/>
      <c r="F9651" s="508"/>
    </row>
    <row r="9652" spans="1:6" x14ac:dyDescent="0.25">
      <c r="A9652" s="508"/>
      <c r="B9652" s="508"/>
      <c r="C9652" s="508"/>
      <c r="D9652" s="444" t="s">
        <v>6778</v>
      </c>
      <c r="E9652" s="508"/>
      <c r="F9652" s="508"/>
    </row>
    <row r="9653" spans="1:6" x14ac:dyDescent="0.25">
      <c r="A9653" s="508"/>
      <c r="B9653" s="508"/>
      <c r="C9653" s="508"/>
      <c r="D9653" s="444" t="s">
        <v>6778</v>
      </c>
      <c r="E9653" s="508"/>
      <c r="F9653" s="508"/>
    </row>
    <row r="9654" spans="1:6" x14ac:dyDescent="0.25">
      <c r="A9654" s="508"/>
      <c r="B9654" s="508"/>
      <c r="C9654" s="508"/>
      <c r="D9654" s="444" t="s">
        <v>6778</v>
      </c>
      <c r="E9654" s="508"/>
      <c r="F9654" s="508"/>
    </row>
    <row r="9655" spans="1:6" x14ac:dyDescent="0.25">
      <c r="A9655" s="508"/>
      <c r="B9655" s="508"/>
      <c r="C9655" s="508"/>
      <c r="D9655" s="444" t="s">
        <v>6778</v>
      </c>
      <c r="E9655" s="508"/>
      <c r="F9655" s="508"/>
    </row>
    <row r="9656" spans="1:6" x14ac:dyDescent="0.25">
      <c r="A9656" s="508"/>
      <c r="B9656" s="508"/>
      <c r="C9656" s="508"/>
      <c r="D9656" s="444" t="s">
        <v>6778</v>
      </c>
      <c r="E9656" s="508"/>
      <c r="F9656" s="508"/>
    </row>
    <row r="9657" spans="1:6" x14ac:dyDescent="0.25">
      <c r="A9657" s="508"/>
      <c r="B9657" s="508"/>
      <c r="C9657" s="508"/>
      <c r="D9657" s="444" t="s">
        <v>6778</v>
      </c>
      <c r="E9657" s="508"/>
      <c r="F9657" s="508"/>
    </row>
    <row r="9658" spans="1:6" x14ac:dyDescent="0.25">
      <c r="A9658" s="508"/>
      <c r="B9658" s="508"/>
      <c r="C9658" s="508"/>
      <c r="D9658" s="444" t="s">
        <v>6778</v>
      </c>
      <c r="E9658" s="508"/>
      <c r="F9658" s="508"/>
    </row>
    <row r="9659" spans="1:6" x14ac:dyDescent="0.25">
      <c r="A9659" s="508"/>
      <c r="B9659" s="508"/>
      <c r="C9659" s="508"/>
      <c r="D9659" s="444" t="s">
        <v>6778</v>
      </c>
      <c r="E9659" s="508"/>
      <c r="F9659" s="508"/>
    </row>
    <row r="9660" spans="1:6" x14ac:dyDescent="0.25">
      <c r="A9660" s="508"/>
      <c r="B9660" s="508"/>
      <c r="C9660" s="508"/>
      <c r="D9660" s="444" t="s">
        <v>6778</v>
      </c>
      <c r="E9660" s="508"/>
      <c r="F9660" s="508"/>
    </row>
    <row r="9661" spans="1:6" x14ac:dyDescent="0.25">
      <c r="A9661" s="508"/>
      <c r="B9661" s="508"/>
      <c r="C9661" s="508"/>
      <c r="D9661" s="444" t="s">
        <v>6778</v>
      </c>
      <c r="E9661" s="508"/>
      <c r="F9661" s="508"/>
    </row>
    <row r="9662" spans="1:6" x14ac:dyDescent="0.25">
      <c r="A9662" s="508"/>
      <c r="B9662" s="508"/>
      <c r="C9662" s="508"/>
      <c r="D9662" s="444" t="s">
        <v>6778</v>
      </c>
      <c r="E9662" s="508"/>
      <c r="F9662" s="508"/>
    </row>
    <row r="9663" spans="1:6" x14ac:dyDescent="0.25">
      <c r="A9663" s="508"/>
      <c r="B9663" s="508"/>
      <c r="C9663" s="508"/>
      <c r="D9663" s="444" t="s">
        <v>6778</v>
      </c>
      <c r="E9663" s="508"/>
      <c r="F9663" s="508"/>
    </row>
    <row r="9664" spans="1:6" x14ac:dyDescent="0.25">
      <c r="A9664" s="508"/>
      <c r="B9664" s="508"/>
      <c r="C9664" s="508"/>
      <c r="D9664" s="444" t="s">
        <v>6778</v>
      </c>
      <c r="E9664" s="508"/>
      <c r="F9664" s="508"/>
    </row>
    <row r="9665" spans="1:6" x14ac:dyDescent="0.25">
      <c r="A9665" s="508"/>
      <c r="B9665" s="508"/>
      <c r="C9665" s="508"/>
      <c r="D9665" s="444" t="s">
        <v>6778</v>
      </c>
      <c r="E9665" s="508"/>
      <c r="F9665" s="508"/>
    </row>
    <row r="9666" spans="1:6" x14ac:dyDescent="0.25">
      <c r="A9666" s="508"/>
      <c r="B9666" s="508"/>
      <c r="C9666" s="508"/>
      <c r="D9666" s="444" t="s">
        <v>6778</v>
      </c>
      <c r="E9666" s="508"/>
      <c r="F9666" s="508"/>
    </row>
    <row r="9667" spans="1:6" x14ac:dyDescent="0.25">
      <c r="A9667" s="508"/>
      <c r="B9667" s="508"/>
      <c r="C9667" s="508"/>
      <c r="D9667" s="444" t="s">
        <v>6778</v>
      </c>
      <c r="E9667" s="508"/>
      <c r="F9667" s="508"/>
    </row>
    <row r="9668" spans="1:6" x14ac:dyDescent="0.25">
      <c r="A9668" s="508"/>
      <c r="B9668" s="508"/>
      <c r="C9668" s="508"/>
      <c r="D9668" s="444" t="s">
        <v>6778</v>
      </c>
      <c r="E9668" s="508"/>
      <c r="F9668" s="508"/>
    </row>
    <row r="9669" spans="1:6" x14ac:dyDescent="0.25">
      <c r="A9669" s="508"/>
      <c r="B9669" s="508"/>
      <c r="C9669" s="508"/>
      <c r="D9669" s="444" t="s">
        <v>6778</v>
      </c>
      <c r="E9669" s="508"/>
      <c r="F9669" s="508"/>
    </row>
    <row r="9670" spans="1:6" x14ac:dyDescent="0.25">
      <c r="A9670" s="508"/>
      <c r="B9670" s="508"/>
      <c r="C9670" s="508"/>
      <c r="D9670" s="444" t="s">
        <v>6778</v>
      </c>
      <c r="E9670" s="508"/>
      <c r="F9670" s="508"/>
    </row>
    <row r="9671" spans="1:6" x14ac:dyDescent="0.25">
      <c r="A9671" s="508"/>
      <c r="B9671" s="508"/>
      <c r="C9671" s="508"/>
      <c r="D9671" s="444" t="s">
        <v>6778</v>
      </c>
      <c r="E9671" s="508"/>
      <c r="F9671" s="508"/>
    </row>
    <row r="9672" spans="1:6" x14ac:dyDescent="0.25">
      <c r="A9672" s="508"/>
      <c r="B9672" s="508"/>
      <c r="C9672" s="508"/>
      <c r="D9672" s="444" t="s">
        <v>6778</v>
      </c>
      <c r="E9672" s="508"/>
      <c r="F9672" s="508"/>
    </row>
    <row r="9673" spans="1:6" x14ac:dyDescent="0.25">
      <c r="A9673" s="508"/>
      <c r="B9673" s="508"/>
      <c r="C9673" s="508"/>
      <c r="D9673" s="444" t="s">
        <v>6778</v>
      </c>
      <c r="E9673" s="508"/>
      <c r="F9673" s="508"/>
    </row>
    <row r="9674" spans="1:6" x14ac:dyDescent="0.25">
      <c r="A9674" s="508"/>
      <c r="B9674" s="508"/>
      <c r="C9674" s="508"/>
      <c r="D9674" s="444" t="s">
        <v>6778</v>
      </c>
      <c r="E9674" s="508"/>
      <c r="F9674" s="508"/>
    </row>
    <row r="9675" spans="1:6" x14ac:dyDescent="0.25">
      <c r="A9675" s="508"/>
      <c r="B9675" s="508"/>
      <c r="C9675" s="508"/>
      <c r="D9675" s="444" t="s">
        <v>6778</v>
      </c>
      <c r="E9675" s="508"/>
      <c r="F9675" s="508"/>
    </row>
    <row r="9676" spans="1:6" x14ac:dyDescent="0.25">
      <c r="A9676" s="508"/>
      <c r="B9676" s="508"/>
      <c r="C9676" s="508"/>
      <c r="D9676" s="444" t="s">
        <v>6778</v>
      </c>
      <c r="E9676" s="508"/>
      <c r="F9676" s="508"/>
    </row>
    <row r="9677" spans="1:6" x14ac:dyDescent="0.25">
      <c r="A9677" s="508"/>
      <c r="B9677" s="508"/>
      <c r="C9677" s="508"/>
      <c r="D9677" s="444" t="s">
        <v>6778</v>
      </c>
      <c r="E9677" s="508"/>
      <c r="F9677" s="508"/>
    </row>
    <row r="9678" spans="1:6" x14ac:dyDescent="0.25">
      <c r="A9678" s="508"/>
      <c r="B9678" s="508"/>
      <c r="C9678" s="508"/>
      <c r="D9678" s="444" t="s">
        <v>6778</v>
      </c>
      <c r="E9678" s="508"/>
      <c r="F9678" s="508"/>
    </row>
    <row r="9679" spans="1:6" x14ac:dyDescent="0.25">
      <c r="A9679" s="508"/>
      <c r="B9679" s="508"/>
      <c r="C9679" s="508"/>
      <c r="D9679" s="444" t="s">
        <v>6778</v>
      </c>
      <c r="E9679" s="508"/>
      <c r="F9679" s="508"/>
    </row>
    <row r="9680" spans="1:6" x14ac:dyDescent="0.25">
      <c r="A9680" s="508"/>
      <c r="B9680" s="508"/>
      <c r="C9680" s="508"/>
      <c r="D9680" s="444" t="s">
        <v>6778</v>
      </c>
      <c r="E9680" s="508"/>
      <c r="F9680" s="508"/>
    </row>
    <row r="9681" spans="1:6" x14ac:dyDescent="0.25">
      <c r="A9681" s="508"/>
      <c r="B9681" s="508"/>
      <c r="C9681" s="508"/>
      <c r="D9681" s="444" t="s">
        <v>6778</v>
      </c>
      <c r="E9681" s="508"/>
      <c r="F9681" s="508"/>
    </row>
    <row r="9682" spans="1:6" x14ac:dyDescent="0.25">
      <c r="A9682" s="508"/>
      <c r="B9682" s="508"/>
      <c r="C9682" s="508"/>
      <c r="D9682" s="444" t="s">
        <v>6778</v>
      </c>
      <c r="E9682" s="508"/>
      <c r="F9682" s="508"/>
    </row>
    <row r="9683" spans="1:6" x14ac:dyDescent="0.25">
      <c r="A9683" s="508"/>
      <c r="B9683" s="508"/>
      <c r="C9683" s="508"/>
      <c r="D9683" s="444" t="s">
        <v>6778</v>
      </c>
      <c r="E9683" s="508"/>
      <c r="F9683" s="508"/>
    </row>
    <row r="9684" spans="1:6" x14ac:dyDescent="0.25">
      <c r="A9684" s="508"/>
      <c r="B9684" s="508"/>
      <c r="C9684" s="508"/>
      <c r="D9684" s="444" t="s">
        <v>6778</v>
      </c>
      <c r="E9684" s="508"/>
      <c r="F9684" s="508"/>
    </row>
    <row r="9685" spans="1:6" x14ac:dyDescent="0.25">
      <c r="A9685" s="508"/>
      <c r="B9685" s="508"/>
      <c r="C9685" s="508"/>
      <c r="D9685" s="444" t="s">
        <v>6778</v>
      </c>
      <c r="E9685" s="508"/>
      <c r="F9685" s="508"/>
    </row>
    <row r="9686" spans="1:6" x14ac:dyDescent="0.25">
      <c r="A9686" s="508"/>
      <c r="B9686" s="508"/>
      <c r="C9686" s="508"/>
      <c r="D9686" s="444" t="s">
        <v>6778</v>
      </c>
      <c r="E9686" s="508"/>
      <c r="F9686" s="508"/>
    </row>
    <row r="9687" spans="1:6" x14ac:dyDescent="0.25">
      <c r="A9687" s="508"/>
      <c r="B9687" s="508"/>
      <c r="C9687" s="508"/>
      <c r="D9687" s="444" t="s">
        <v>6778</v>
      </c>
      <c r="E9687" s="508"/>
      <c r="F9687" s="508"/>
    </row>
    <row r="9688" spans="1:6" x14ac:dyDescent="0.25">
      <c r="A9688" s="508"/>
      <c r="B9688" s="508"/>
      <c r="C9688" s="508"/>
      <c r="D9688" s="444" t="s">
        <v>6778</v>
      </c>
      <c r="E9688" s="508"/>
      <c r="F9688" s="508"/>
    </row>
    <row r="9689" spans="1:6" x14ac:dyDescent="0.25">
      <c r="A9689" s="508"/>
      <c r="B9689" s="508"/>
      <c r="C9689" s="508"/>
      <c r="D9689" s="444" t="s">
        <v>6778</v>
      </c>
      <c r="E9689" s="508"/>
      <c r="F9689" s="508"/>
    </row>
    <row r="9690" spans="1:6" x14ac:dyDescent="0.25">
      <c r="A9690" s="508"/>
      <c r="B9690" s="508"/>
      <c r="C9690" s="508"/>
      <c r="D9690" s="444" t="s">
        <v>6778</v>
      </c>
      <c r="E9690" s="508"/>
      <c r="F9690" s="508"/>
    </row>
    <row r="9691" spans="1:6" x14ac:dyDescent="0.25">
      <c r="A9691" s="508"/>
      <c r="B9691" s="508"/>
      <c r="C9691" s="508"/>
      <c r="D9691" s="444" t="s">
        <v>6778</v>
      </c>
      <c r="E9691" s="508"/>
      <c r="F9691" s="508"/>
    </row>
    <row r="9692" spans="1:6" x14ac:dyDescent="0.25">
      <c r="A9692" s="508"/>
      <c r="B9692" s="508"/>
      <c r="C9692" s="508"/>
      <c r="D9692" s="444" t="s">
        <v>6778</v>
      </c>
      <c r="E9692" s="508"/>
      <c r="F9692" s="508"/>
    </row>
    <row r="9693" spans="1:6" x14ac:dyDescent="0.25">
      <c r="A9693" s="508"/>
      <c r="B9693" s="508"/>
      <c r="C9693" s="508"/>
      <c r="D9693" s="444" t="s">
        <v>6778</v>
      </c>
      <c r="E9693" s="508"/>
      <c r="F9693" s="508"/>
    </row>
    <row r="9694" spans="1:6" x14ac:dyDescent="0.25">
      <c r="A9694" s="508"/>
      <c r="B9694" s="508"/>
      <c r="C9694" s="508"/>
      <c r="D9694" s="444" t="s">
        <v>6778</v>
      </c>
      <c r="E9694" s="508"/>
      <c r="F9694" s="508"/>
    </row>
    <row r="9695" spans="1:6" x14ac:dyDescent="0.25">
      <c r="A9695" s="508"/>
      <c r="B9695" s="508"/>
      <c r="C9695" s="508"/>
      <c r="D9695" s="444" t="s">
        <v>6778</v>
      </c>
      <c r="E9695" s="508"/>
      <c r="F9695" s="508"/>
    </row>
    <row r="9696" spans="1:6" x14ac:dyDescent="0.25">
      <c r="A9696" s="508"/>
      <c r="B9696" s="508"/>
      <c r="C9696" s="508"/>
      <c r="D9696" s="444" t="s">
        <v>6778</v>
      </c>
      <c r="E9696" s="508"/>
      <c r="F9696" s="508"/>
    </row>
    <row r="9697" spans="1:6" x14ac:dyDescent="0.25">
      <c r="A9697" s="508"/>
      <c r="B9697" s="508"/>
      <c r="C9697" s="508"/>
      <c r="D9697" s="444" t="s">
        <v>6778</v>
      </c>
      <c r="E9697" s="508"/>
      <c r="F9697" s="508"/>
    </row>
    <row r="9698" spans="1:6" x14ac:dyDescent="0.25">
      <c r="A9698" s="508"/>
      <c r="B9698" s="508"/>
      <c r="C9698" s="508"/>
      <c r="D9698" s="444" t="s">
        <v>6778</v>
      </c>
      <c r="E9698" s="508"/>
      <c r="F9698" s="508"/>
    </row>
    <row r="9699" spans="1:6" x14ac:dyDescent="0.25">
      <c r="A9699" s="508"/>
      <c r="B9699" s="508"/>
      <c r="C9699" s="508"/>
      <c r="D9699" s="444" t="s">
        <v>6778</v>
      </c>
      <c r="E9699" s="508"/>
      <c r="F9699" s="508"/>
    </row>
    <row r="9700" spans="1:6" x14ac:dyDescent="0.25">
      <c r="A9700" s="508"/>
      <c r="B9700" s="508"/>
      <c r="C9700" s="508"/>
      <c r="D9700" s="444" t="s">
        <v>6778</v>
      </c>
      <c r="E9700" s="508"/>
      <c r="F9700" s="508"/>
    </row>
    <row r="9701" spans="1:6" x14ac:dyDescent="0.25">
      <c r="A9701" s="508"/>
      <c r="B9701" s="508"/>
      <c r="C9701" s="508"/>
      <c r="D9701" s="444" t="s">
        <v>6778</v>
      </c>
      <c r="E9701" s="508"/>
      <c r="F9701" s="508"/>
    </row>
    <row r="9702" spans="1:6" x14ac:dyDescent="0.25">
      <c r="A9702" s="508"/>
      <c r="B9702" s="508"/>
      <c r="C9702" s="508"/>
      <c r="D9702" s="444" t="s">
        <v>6778</v>
      </c>
      <c r="E9702" s="508"/>
      <c r="F9702" s="508"/>
    </row>
    <row r="9703" spans="1:6" x14ac:dyDescent="0.25">
      <c r="A9703" s="508"/>
      <c r="B9703" s="508"/>
      <c r="C9703" s="508"/>
      <c r="D9703" s="444" t="s">
        <v>6778</v>
      </c>
      <c r="E9703" s="508"/>
      <c r="F9703" s="508"/>
    </row>
    <row r="9704" spans="1:6" x14ac:dyDescent="0.25">
      <c r="A9704" s="508"/>
      <c r="B9704" s="508"/>
      <c r="C9704" s="508"/>
      <c r="D9704" s="444" t="s">
        <v>6778</v>
      </c>
      <c r="E9704" s="508"/>
      <c r="F9704" s="508"/>
    </row>
    <row r="9705" spans="1:6" x14ac:dyDescent="0.25">
      <c r="A9705" s="508"/>
      <c r="B9705" s="508"/>
      <c r="C9705" s="508"/>
      <c r="D9705" s="444" t="s">
        <v>6778</v>
      </c>
      <c r="E9705" s="508"/>
      <c r="F9705" s="508"/>
    </row>
    <row r="9706" spans="1:6" x14ac:dyDescent="0.25">
      <c r="A9706" s="508"/>
      <c r="B9706" s="508"/>
      <c r="C9706" s="508"/>
      <c r="D9706" s="444" t="s">
        <v>6778</v>
      </c>
      <c r="E9706" s="508"/>
      <c r="F9706" s="508"/>
    </row>
    <row r="9707" spans="1:6" x14ac:dyDescent="0.25">
      <c r="A9707" s="508"/>
      <c r="B9707" s="508"/>
      <c r="C9707" s="508"/>
      <c r="D9707" s="444" t="s">
        <v>6778</v>
      </c>
      <c r="E9707" s="508"/>
      <c r="F9707" s="508"/>
    </row>
    <row r="9708" spans="1:6" x14ac:dyDescent="0.25">
      <c r="A9708" s="508"/>
      <c r="B9708" s="508"/>
      <c r="C9708" s="508"/>
      <c r="D9708" s="444" t="s">
        <v>6778</v>
      </c>
      <c r="E9708" s="508"/>
      <c r="F9708" s="508"/>
    </row>
    <row r="9709" spans="1:6" x14ac:dyDescent="0.25">
      <c r="A9709" s="508"/>
      <c r="B9709" s="508"/>
      <c r="C9709" s="508"/>
      <c r="D9709" s="444" t="s">
        <v>6778</v>
      </c>
      <c r="E9709" s="508"/>
      <c r="F9709" s="508"/>
    </row>
    <row r="9710" spans="1:6" x14ac:dyDescent="0.25">
      <c r="A9710" s="508"/>
      <c r="B9710" s="508"/>
      <c r="C9710" s="508"/>
      <c r="D9710" s="444" t="s">
        <v>6778</v>
      </c>
      <c r="E9710" s="508"/>
      <c r="F9710" s="508"/>
    </row>
    <row r="9711" spans="1:6" x14ac:dyDescent="0.25">
      <c r="A9711" s="508"/>
      <c r="B9711" s="508"/>
      <c r="C9711" s="508"/>
      <c r="D9711" s="444" t="s">
        <v>6778</v>
      </c>
      <c r="E9711" s="508"/>
      <c r="F9711" s="508"/>
    </row>
    <row r="9712" spans="1:6" x14ac:dyDescent="0.25">
      <c r="A9712" s="508"/>
      <c r="B9712" s="508"/>
      <c r="C9712" s="508"/>
      <c r="D9712" s="444" t="s">
        <v>6778</v>
      </c>
      <c r="E9712" s="508"/>
      <c r="F9712" s="508"/>
    </row>
    <row r="9713" spans="1:6" x14ac:dyDescent="0.25">
      <c r="A9713" s="508"/>
      <c r="B9713" s="508"/>
      <c r="C9713" s="508"/>
      <c r="D9713" s="444" t="s">
        <v>6778</v>
      </c>
      <c r="E9713" s="508"/>
      <c r="F9713" s="508"/>
    </row>
    <row r="9714" spans="1:6" x14ac:dyDescent="0.25">
      <c r="A9714" s="508"/>
      <c r="B9714" s="508"/>
      <c r="C9714" s="508"/>
      <c r="D9714" s="444" t="s">
        <v>6778</v>
      </c>
      <c r="E9714" s="508"/>
      <c r="F9714" s="508"/>
    </row>
    <row r="9715" spans="1:6" x14ac:dyDescent="0.25">
      <c r="A9715" s="508"/>
      <c r="B9715" s="508"/>
      <c r="C9715" s="508"/>
      <c r="D9715" s="444" t="s">
        <v>6778</v>
      </c>
      <c r="E9715" s="508"/>
      <c r="F9715" s="508"/>
    </row>
    <row r="9716" spans="1:6" x14ac:dyDescent="0.25">
      <c r="A9716" s="508"/>
      <c r="B9716" s="508"/>
      <c r="C9716" s="508"/>
      <c r="D9716" s="444" t="s">
        <v>6778</v>
      </c>
      <c r="E9716" s="508"/>
      <c r="F9716" s="508"/>
    </row>
    <row r="9717" spans="1:6" x14ac:dyDescent="0.25">
      <c r="A9717" s="508"/>
      <c r="B9717" s="508"/>
      <c r="C9717" s="508"/>
      <c r="D9717" s="444" t="s">
        <v>6778</v>
      </c>
      <c r="E9717" s="508"/>
      <c r="F9717" s="508"/>
    </row>
    <row r="9718" spans="1:6" x14ac:dyDescent="0.25">
      <c r="A9718" s="508"/>
      <c r="B9718" s="508"/>
      <c r="C9718" s="508"/>
      <c r="D9718" s="444" t="s">
        <v>6778</v>
      </c>
      <c r="E9718" s="508"/>
      <c r="F9718" s="508"/>
    </row>
    <row r="9719" spans="1:6" x14ac:dyDescent="0.25">
      <c r="A9719" s="508"/>
      <c r="B9719" s="508"/>
      <c r="C9719" s="508"/>
      <c r="D9719" s="444" t="s">
        <v>6778</v>
      </c>
      <c r="E9719" s="508"/>
      <c r="F9719" s="508"/>
    </row>
    <row r="9720" spans="1:6" x14ac:dyDescent="0.25">
      <c r="A9720" s="508"/>
      <c r="B9720" s="508"/>
      <c r="C9720" s="508"/>
      <c r="D9720" s="444" t="s">
        <v>6778</v>
      </c>
      <c r="E9720" s="508"/>
      <c r="F9720" s="508"/>
    </row>
    <row r="9721" spans="1:6" x14ac:dyDescent="0.25">
      <c r="A9721" s="508"/>
      <c r="B9721" s="508"/>
      <c r="C9721" s="508"/>
      <c r="D9721" s="444" t="s">
        <v>6778</v>
      </c>
      <c r="E9721" s="508"/>
      <c r="F9721" s="508"/>
    </row>
    <row r="9722" spans="1:6" x14ac:dyDescent="0.25">
      <c r="A9722" s="508"/>
      <c r="B9722" s="508"/>
      <c r="C9722" s="508"/>
      <c r="D9722" s="444" t="s">
        <v>6778</v>
      </c>
      <c r="E9722" s="508"/>
      <c r="F9722" s="508"/>
    </row>
    <row r="9723" spans="1:6" x14ac:dyDescent="0.25">
      <c r="A9723" s="508"/>
      <c r="B9723" s="508"/>
      <c r="C9723" s="508"/>
      <c r="D9723" s="444" t="s">
        <v>6778</v>
      </c>
      <c r="E9723" s="508"/>
      <c r="F9723" s="508"/>
    </row>
    <row r="9724" spans="1:6" x14ac:dyDescent="0.25">
      <c r="A9724" s="508"/>
      <c r="B9724" s="508"/>
      <c r="C9724" s="508"/>
      <c r="D9724" s="444" t="s">
        <v>6778</v>
      </c>
      <c r="E9724" s="508"/>
      <c r="F9724" s="508"/>
    </row>
    <row r="9725" spans="1:6" x14ac:dyDescent="0.25">
      <c r="A9725" s="508"/>
      <c r="B9725" s="508"/>
      <c r="C9725" s="508"/>
      <c r="D9725" s="444" t="s">
        <v>6778</v>
      </c>
      <c r="E9725" s="508"/>
      <c r="F9725" s="508"/>
    </row>
    <row r="9726" spans="1:6" x14ac:dyDescent="0.25">
      <c r="A9726" s="508"/>
      <c r="B9726" s="508"/>
      <c r="C9726" s="508"/>
      <c r="D9726" s="444" t="s">
        <v>6778</v>
      </c>
      <c r="E9726" s="508"/>
      <c r="F9726" s="508"/>
    </row>
    <row r="9727" spans="1:6" x14ac:dyDescent="0.25">
      <c r="A9727" s="508"/>
      <c r="B9727" s="508"/>
      <c r="C9727" s="508"/>
      <c r="D9727" s="444" t="s">
        <v>6778</v>
      </c>
      <c r="E9727" s="508"/>
      <c r="F9727" s="508"/>
    </row>
    <row r="9728" spans="1:6" x14ac:dyDescent="0.25">
      <c r="A9728" s="508"/>
      <c r="B9728" s="508"/>
      <c r="C9728" s="508"/>
      <c r="D9728" s="444" t="s">
        <v>6778</v>
      </c>
      <c r="E9728" s="508"/>
      <c r="F9728" s="508"/>
    </row>
    <row r="9729" spans="1:6" x14ac:dyDescent="0.25">
      <c r="A9729" s="508"/>
      <c r="B9729" s="508"/>
      <c r="C9729" s="508"/>
      <c r="D9729" s="444" t="s">
        <v>6778</v>
      </c>
      <c r="E9729" s="508"/>
      <c r="F9729" s="508"/>
    </row>
    <row r="9730" spans="1:6" x14ac:dyDescent="0.25">
      <c r="A9730" s="508"/>
      <c r="B9730" s="508"/>
      <c r="C9730" s="508"/>
      <c r="D9730" s="444" t="s">
        <v>6778</v>
      </c>
      <c r="E9730" s="508"/>
      <c r="F9730" s="508"/>
    </row>
    <row r="9731" spans="1:6" x14ac:dyDescent="0.25">
      <c r="A9731" s="508"/>
      <c r="B9731" s="508"/>
      <c r="C9731" s="508"/>
      <c r="D9731" s="444" t="s">
        <v>6778</v>
      </c>
      <c r="E9731" s="508"/>
      <c r="F9731" s="508"/>
    </row>
    <row r="9732" spans="1:6" x14ac:dyDescent="0.25">
      <c r="A9732" s="508"/>
      <c r="B9732" s="508"/>
      <c r="C9732" s="508"/>
      <c r="D9732" s="444" t="s">
        <v>6778</v>
      </c>
      <c r="E9732" s="508"/>
      <c r="F9732" s="508"/>
    </row>
    <row r="9733" spans="1:6" x14ac:dyDescent="0.25">
      <c r="A9733" s="508"/>
      <c r="B9733" s="508"/>
      <c r="C9733" s="508"/>
      <c r="D9733" s="444" t="s">
        <v>6778</v>
      </c>
      <c r="E9733" s="508"/>
      <c r="F9733" s="508"/>
    </row>
    <row r="9734" spans="1:6" x14ac:dyDescent="0.25">
      <c r="A9734" s="508"/>
      <c r="B9734" s="508"/>
      <c r="C9734" s="508"/>
      <c r="D9734" s="444" t="s">
        <v>6778</v>
      </c>
      <c r="E9734" s="508"/>
      <c r="F9734" s="508"/>
    </row>
    <row r="9735" spans="1:6" x14ac:dyDescent="0.25">
      <c r="A9735" s="508"/>
      <c r="B9735" s="508"/>
      <c r="C9735" s="508"/>
      <c r="D9735" s="444" t="s">
        <v>6778</v>
      </c>
      <c r="E9735" s="508"/>
      <c r="F9735" s="508"/>
    </row>
    <row r="9736" spans="1:6" x14ac:dyDescent="0.25">
      <c r="A9736" s="508"/>
      <c r="B9736" s="508"/>
      <c r="C9736" s="508"/>
      <c r="D9736" s="444" t="s">
        <v>6778</v>
      </c>
      <c r="E9736" s="508"/>
      <c r="F9736" s="508"/>
    </row>
    <row r="9737" spans="1:6" x14ac:dyDescent="0.25">
      <c r="A9737" s="508"/>
      <c r="B9737" s="508"/>
      <c r="C9737" s="508"/>
      <c r="D9737" s="444" t="s">
        <v>6778</v>
      </c>
      <c r="E9737" s="508"/>
      <c r="F9737" s="508"/>
    </row>
    <row r="9738" spans="1:6" x14ac:dyDescent="0.25">
      <c r="A9738" s="508"/>
      <c r="B9738" s="508"/>
      <c r="C9738" s="508"/>
      <c r="D9738" s="444" t="s">
        <v>6778</v>
      </c>
      <c r="E9738" s="508"/>
      <c r="F9738" s="508"/>
    </row>
    <row r="9739" spans="1:6" x14ac:dyDescent="0.25">
      <c r="A9739" s="508"/>
      <c r="B9739" s="508"/>
      <c r="C9739" s="508"/>
      <c r="D9739" s="444" t="s">
        <v>6778</v>
      </c>
      <c r="E9739" s="508"/>
      <c r="F9739" s="508"/>
    </row>
    <row r="9740" spans="1:6" x14ac:dyDescent="0.25">
      <c r="A9740" s="508"/>
      <c r="B9740" s="508"/>
      <c r="C9740" s="508"/>
      <c r="D9740" s="444" t="s">
        <v>6778</v>
      </c>
      <c r="E9740" s="508"/>
      <c r="F9740" s="508"/>
    </row>
    <row r="9741" spans="1:6" x14ac:dyDescent="0.25">
      <c r="A9741" s="508"/>
      <c r="B9741" s="508"/>
      <c r="C9741" s="508"/>
      <c r="D9741" s="444" t="s">
        <v>6778</v>
      </c>
      <c r="E9741" s="508"/>
      <c r="F9741" s="508"/>
    </row>
    <row r="9742" spans="1:6" x14ac:dyDescent="0.25">
      <c r="A9742" s="508"/>
      <c r="B9742" s="508"/>
      <c r="C9742" s="508"/>
      <c r="D9742" s="444" t="s">
        <v>6778</v>
      </c>
      <c r="E9742" s="508"/>
      <c r="F9742" s="508"/>
    </row>
    <row r="9743" spans="1:6" x14ac:dyDescent="0.25">
      <c r="A9743" s="508"/>
      <c r="B9743" s="508"/>
      <c r="C9743" s="508"/>
      <c r="D9743" s="444" t="s">
        <v>6778</v>
      </c>
      <c r="E9743" s="508"/>
      <c r="F9743" s="508"/>
    </row>
    <row r="9744" spans="1:6" x14ac:dyDescent="0.25">
      <c r="A9744" s="508"/>
      <c r="B9744" s="508"/>
      <c r="C9744" s="508"/>
      <c r="D9744" s="444" t="s">
        <v>6778</v>
      </c>
      <c r="E9744" s="508"/>
      <c r="F9744" s="508"/>
    </row>
    <row r="9745" spans="1:6" x14ac:dyDescent="0.25">
      <c r="A9745" s="508"/>
      <c r="B9745" s="508"/>
      <c r="C9745" s="508"/>
      <c r="D9745" s="444" t="s">
        <v>6778</v>
      </c>
      <c r="E9745" s="508"/>
      <c r="F9745" s="508"/>
    </row>
    <row r="9746" spans="1:6" x14ac:dyDescent="0.25">
      <c r="A9746" s="508"/>
      <c r="B9746" s="508"/>
      <c r="C9746" s="508"/>
      <c r="D9746" s="444" t="s">
        <v>6778</v>
      </c>
      <c r="E9746" s="508"/>
      <c r="F9746" s="508"/>
    </row>
    <row r="9747" spans="1:6" x14ac:dyDescent="0.25">
      <c r="A9747" s="508"/>
      <c r="B9747" s="508"/>
      <c r="C9747" s="508"/>
      <c r="D9747" s="444" t="s">
        <v>6778</v>
      </c>
      <c r="E9747" s="508"/>
      <c r="F9747" s="508"/>
    </row>
    <row r="9748" spans="1:6" x14ac:dyDescent="0.25">
      <c r="A9748" s="508"/>
      <c r="B9748" s="508"/>
      <c r="C9748" s="508"/>
      <c r="D9748" s="444" t="s">
        <v>6778</v>
      </c>
      <c r="E9748" s="508"/>
      <c r="F9748" s="508"/>
    </row>
    <row r="9749" spans="1:6" x14ac:dyDescent="0.25">
      <c r="A9749" s="508"/>
      <c r="B9749" s="508"/>
      <c r="C9749" s="508"/>
      <c r="D9749" s="444" t="s">
        <v>6778</v>
      </c>
      <c r="E9749" s="508"/>
      <c r="F9749" s="508"/>
    </row>
    <row r="9750" spans="1:6" x14ac:dyDescent="0.25">
      <c r="A9750" s="508"/>
      <c r="B9750" s="508"/>
      <c r="C9750" s="508"/>
      <c r="D9750" s="444" t="s">
        <v>6778</v>
      </c>
      <c r="E9750" s="508"/>
      <c r="F9750" s="508"/>
    </row>
    <row r="9751" spans="1:6" x14ac:dyDescent="0.25">
      <c r="A9751" s="508"/>
      <c r="B9751" s="508"/>
      <c r="C9751" s="508"/>
      <c r="D9751" s="444" t="s">
        <v>6778</v>
      </c>
      <c r="E9751" s="508"/>
      <c r="F9751" s="508"/>
    </row>
    <row r="9752" spans="1:6" x14ac:dyDescent="0.25">
      <c r="A9752" s="508"/>
      <c r="B9752" s="508"/>
      <c r="C9752" s="508"/>
      <c r="D9752" s="444" t="s">
        <v>6778</v>
      </c>
      <c r="E9752" s="508"/>
      <c r="F9752" s="508"/>
    </row>
    <row r="9753" spans="1:6" x14ac:dyDescent="0.25">
      <c r="A9753" s="508"/>
      <c r="B9753" s="508"/>
      <c r="C9753" s="508"/>
      <c r="D9753" s="444" t="s">
        <v>6778</v>
      </c>
      <c r="E9753" s="508"/>
      <c r="F9753" s="508"/>
    </row>
    <row r="9754" spans="1:6" x14ac:dyDescent="0.25">
      <c r="A9754" s="508"/>
      <c r="B9754" s="508"/>
      <c r="C9754" s="508"/>
      <c r="D9754" s="444" t="s">
        <v>6778</v>
      </c>
      <c r="E9754" s="508"/>
      <c r="F9754" s="508"/>
    </row>
    <row r="9755" spans="1:6" x14ac:dyDescent="0.25">
      <c r="A9755" s="508"/>
      <c r="B9755" s="508"/>
      <c r="C9755" s="508"/>
      <c r="D9755" s="444" t="s">
        <v>6778</v>
      </c>
      <c r="E9755" s="508"/>
      <c r="F9755" s="508"/>
    </row>
    <row r="9756" spans="1:6" x14ac:dyDescent="0.25">
      <c r="A9756" s="508"/>
      <c r="B9756" s="508"/>
      <c r="C9756" s="508"/>
      <c r="D9756" s="444" t="s">
        <v>6778</v>
      </c>
      <c r="E9756" s="508"/>
      <c r="F9756" s="508"/>
    </row>
    <row r="9757" spans="1:6" x14ac:dyDescent="0.25">
      <c r="A9757" s="508"/>
      <c r="B9757" s="508"/>
      <c r="C9757" s="508"/>
      <c r="D9757" s="444" t="s">
        <v>6778</v>
      </c>
      <c r="E9757" s="508"/>
      <c r="F9757" s="508"/>
    </row>
    <row r="9758" spans="1:6" x14ac:dyDescent="0.25">
      <c r="A9758" s="508"/>
      <c r="B9758" s="508"/>
      <c r="C9758" s="508"/>
      <c r="D9758" s="444" t="s">
        <v>6778</v>
      </c>
      <c r="E9758" s="508"/>
      <c r="F9758" s="508"/>
    </row>
    <row r="9759" spans="1:6" x14ac:dyDescent="0.25">
      <c r="A9759" s="508"/>
      <c r="B9759" s="508"/>
      <c r="C9759" s="508"/>
      <c r="D9759" s="444" t="s">
        <v>6778</v>
      </c>
      <c r="E9759" s="508"/>
      <c r="F9759" s="508"/>
    </row>
    <row r="9760" spans="1:6" x14ac:dyDescent="0.25">
      <c r="A9760" s="508"/>
      <c r="B9760" s="508"/>
      <c r="C9760" s="508"/>
      <c r="D9760" s="444" t="s">
        <v>6778</v>
      </c>
      <c r="E9760" s="508"/>
      <c r="F9760" s="508"/>
    </row>
    <row r="9761" spans="1:6" x14ac:dyDescent="0.25">
      <c r="A9761" s="508"/>
      <c r="B9761" s="508"/>
      <c r="C9761" s="508"/>
      <c r="D9761" s="444" t="s">
        <v>6778</v>
      </c>
      <c r="E9761" s="508"/>
      <c r="F9761" s="508"/>
    </row>
    <row r="9762" spans="1:6" x14ac:dyDescent="0.25">
      <c r="A9762" s="508"/>
      <c r="B9762" s="508"/>
      <c r="C9762" s="508"/>
      <c r="D9762" s="444" t="s">
        <v>6778</v>
      </c>
      <c r="E9762" s="508"/>
      <c r="F9762" s="508"/>
    </row>
    <row r="9763" spans="1:6" x14ac:dyDescent="0.25">
      <c r="A9763" s="508"/>
      <c r="B9763" s="508"/>
      <c r="C9763" s="508"/>
      <c r="D9763" s="444" t="s">
        <v>6778</v>
      </c>
      <c r="E9763" s="508"/>
      <c r="F9763" s="508"/>
    </row>
    <row r="9764" spans="1:6" x14ac:dyDescent="0.25">
      <c r="A9764" s="508"/>
      <c r="B9764" s="508"/>
      <c r="C9764" s="508"/>
      <c r="D9764" s="444" t="s">
        <v>6778</v>
      </c>
      <c r="E9764" s="508"/>
      <c r="F9764" s="508"/>
    </row>
    <row r="9765" spans="1:6" x14ac:dyDescent="0.25">
      <c r="A9765" s="508"/>
      <c r="B9765" s="508"/>
      <c r="C9765" s="508"/>
      <c r="D9765" s="444" t="s">
        <v>6778</v>
      </c>
      <c r="E9765" s="508"/>
      <c r="F9765" s="508"/>
    </row>
    <row r="9766" spans="1:6" x14ac:dyDescent="0.25">
      <c r="A9766" s="508"/>
      <c r="B9766" s="508"/>
      <c r="C9766" s="508"/>
      <c r="D9766" s="444" t="s">
        <v>6778</v>
      </c>
      <c r="E9766" s="508"/>
      <c r="F9766" s="508"/>
    </row>
    <row r="9767" spans="1:6" x14ac:dyDescent="0.25">
      <c r="A9767" s="508"/>
      <c r="B9767" s="508"/>
      <c r="C9767" s="508"/>
      <c r="D9767" s="444" t="s">
        <v>6778</v>
      </c>
      <c r="E9767" s="508"/>
      <c r="F9767" s="508"/>
    </row>
    <row r="9768" spans="1:6" x14ac:dyDescent="0.25">
      <c r="A9768" s="508"/>
      <c r="B9768" s="508"/>
      <c r="C9768" s="508"/>
      <c r="D9768" s="444" t="s">
        <v>6778</v>
      </c>
      <c r="E9768" s="508"/>
      <c r="F9768" s="508"/>
    </row>
    <row r="9769" spans="1:6" x14ac:dyDescent="0.25">
      <c r="A9769" s="508"/>
      <c r="B9769" s="508"/>
      <c r="C9769" s="508"/>
      <c r="D9769" s="444" t="s">
        <v>6778</v>
      </c>
      <c r="E9769" s="508"/>
      <c r="F9769" s="508"/>
    </row>
    <row r="9770" spans="1:6" x14ac:dyDescent="0.25">
      <c r="A9770" s="508"/>
      <c r="B9770" s="508"/>
      <c r="C9770" s="508"/>
      <c r="D9770" s="444" t="s">
        <v>6778</v>
      </c>
      <c r="E9770" s="508"/>
      <c r="F9770" s="508"/>
    </row>
    <row r="9771" spans="1:6" x14ac:dyDescent="0.25">
      <c r="A9771" s="508"/>
      <c r="B9771" s="508"/>
      <c r="C9771" s="508"/>
      <c r="D9771" s="444" t="s">
        <v>6778</v>
      </c>
      <c r="E9771" s="508"/>
      <c r="F9771" s="508"/>
    </row>
    <row r="9772" spans="1:6" x14ac:dyDescent="0.25">
      <c r="A9772" s="508"/>
      <c r="B9772" s="508"/>
      <c r="C9772" s="508"/>
      <c r="D9772" s="444" t="s">
        <v>6778</v>
      </c>
      <c r="E9772" s="508"/>
      <c r="F9772" s="508"/>
    </row>
    <row r="9773" spans="1:6" x14ac:dyDescent="0.25">
      <c r="A9773" s="508"/>
      <c r="B9773" s="508"/>
      <c r="C9773" s="508"/>
      <c r="D9773" s="444" t="s">
        <v>6778</v>
      </c>
      <c r="E9773" s="508"/>
      <c r="F9773" s="508"/>
    </row>
    <row r="9774" spans="1:6" x14ac:dyDescent="0.25">
      <c r="A9774" s="508"/>
      <c r="B9774" s="508"/>
      <c r="C9774" s="508"/>
      <c r="D9774" s="444" t="s">
        <v>6778</v>
      </c>
      <c r="E9774" s="508"/>
      <c r="F9774" s="508"/>
    </row>
    <row r="9775" spans="1:6" x14ac:dyDescent="0.25">
      <c r="A9775" s="508"/>
      <c r="B9775" s="508"/>
      <c r="C9775" s="508"/>
      <c r="D9775" s="444" t="s">
        <v>6778</v>
      </c>
      <c r="E9775" s="508"/>
      <c r="F9775" s="508"/>
    </row>
    <row r="9776" spans="1:6" x14ac:dyDescent="0.25">
      <c r="A9776" s="508"/>
      <c r="B9776" s="508"/>
      <c r="C9776" s="508"/>
      <c r="D9776" s="444" t="s">
        <v>6778</v>
      </c>
      <c r="E9776" s="508"/>
      <c r="F9776" s="508"/>
    </row>
    <row r="9777" spans="1:6" x14ac:dyDescent="0.25">
      <c r="A9777" s="508"/>
      <c r="B9777" s="508"/>
      <c r="C9777" s="508"/>
      <c r="D9777" s="444" t="s">
        <v>6778</v>
      </c>
      <c r="E9777" s="508"/>
      <c r="F9777" s="508"/>
    </row>
    <row r="9778" spans="1:6" x14ac:dyDescent="0.25">
      <c r="A9778" s="508"/>
      <c r="B9778" s="508"/>
      <c r="C9778" s="508"/>
      <c r="D9778" s="444" t="s">
        <v>6778</v>
      </c>
      <c r="E9778" s="508"/>
      <c r="F9778" s="508"/>
    </row>
    <row r="9779" spans="1:6" x14ac:dyDescent="0.25">
      <c r="A9779" s="508"/>
      <c r="B9779" s="508"/>
      <c r="C9779" s="508"/>
      <c r="D9779" s="444" t="s">
        <v>6778</v>
      </c>
      <c r="E9779" s="508"/>
      <c r="F9779" s="508"/>
    </row>
    <row r="9780" spans="1:6" x14ac:dyDescent="0.25">
      <c r="A9780" s="508"/>
      <c r="B9780" s="508"/>
      <c r="C9780" s="508"/>
      <c r="D9780" s="444" t="s">
        <v>6778</v>
      </c>
      <c r="E9780" s="508"/>
      <c r="F9780" s="508"/>
    </row>
    <row r="9781" spans="1:6" x14ac:dyDescent="0.25">
      <c r="A9781" s="508"/>
      <c r="B9781" s="508"/>
      <c r="C9781" s="508"/>
      <c r="D9781" s="444" t="s">
        <v>6778</v>
      </c>
      <c r="E9781" s="508"/>
      <c r="F9781" s="508"/>
    </row>
    <row r="9782" spans="1:6" x14ac:dyDescent="0.25">
      <c r="A9782" s="508"/>
      <c r="B9782" s="508"/>
      <c r="C9782" s="508"/>
      <c r="D9782" s="444" t="s">
        <v>6778</v>
      </c>
      <c r="E9782" s="508"/>
      <c r="F9782" s="508"/>
    </row>
    <row r="9783" spans="1:6" x14ac:dyDescent="0.25">
      <c r="A9783" s="508"/>
      <c r="B9783" s="508"/>
      <c r="C9783" s="508"/>
      <c r="D9783" s="444" t="s">
        <v>6778</v>
      </c>
      <c r="E9783" s="508"/>
      <c r="F9783" s="508"/>
    </row>
    <row r="9784" spans="1:6" x14ac:dyDescent="0.25">
      <c r="A9784" s="508"/>
      <c r="B9784" s="508"/>
      <c r="C9784" s="508"/>
      <c r="D9784" s="444" t="s">
        <v>6778</v>
      </c>
      <c r="E9784" s="508"/>
      <c r="F9784" s="508"/>
    </row>
    <row r="9785" spans="1:6" x14ac:dyDescent="0.25">
      <c r="A9785" s="508"/>
      <c r="B9785" s="508"/>
      <c r="C9785" s="508"/>
      <c r="D9785" s="444" t="s">
        <v>6778</v>
      </c>
      <c r="E9785" s="508"/>
      <c r="F9785" s="508"/>
    </row>
    <row r="9786" spans="1:6" x14ac:dyDescent="0.25">
      <c r="A9786" s="508"/>
      <c r="B9786" s="508"/>
      <c r="C9786" s="508"/>
      <c r="D9786" s="444" t="s">
        <v>6778</v>
      </c>
      <c r="E9786" s="508"/>
      <c r="F9786" s="508"/>
    </row>
    <row r="9787" spans="1:6" x14ac:dyDescent="0.25">
      <c r="A9787" s="508"/>
      <c r="B9787" s="508"/>
      <c r="C9787" s="508"/>
      <c r="D9787" s="444" t="s">
        <v>6778</v>
      </c>
      <c r="E9787" s="508"/>
      <c r="F9787" s="508"/>
    </row>
    <row r="9788" spans="1:6" x14ac:dyDescent="0.25">
      <c r="A9788" s="508"/>
      <c r="B9788" s="508"/>
      <c r="C9788" s="508"/>
      <c r="D9788" s="444" t="s">
        <v>6778</v>
      </c>
      <c r="E9788" s="508"/>
      <c r="F9788" s="508"/>
    </row>
    <row r="9789" spans="1:6" x14ac:dyDescent="0.25">
      <c r="A9789" s="508"/>
      <c r="B9789" s="508"/>
      <c r="C9789" s="508"/>
      <c r="D9789" s="444" t="s">
        <v>6778</v>
      </c>
      <c r="E9789" s="508"/>
      <c r="F9789" s="508"/>
    </row>
    <row r="9790" spans="1:6" x14ac:dyDescent="0.25">
      <c r="A9790" s="508"/>
      <c r="B9790" s="508"/>
      <c r="C9790" s="508"/>
      <c r="D9790" s="444" t="s">
        <v>6778</v>
      </c>
      <c r="E9790" s="508"/>
      <c r="F9790" s="508"/>
    </row>
    <row r="9791" spans="1:6" x14ac:dyDescent="0.25">
      <c r="A9791" s="508"/>
      <c r="B9791" s="508"/>
      <c r="C9791" s="508"/>
      <c r="D9791" s="444" t="s">
        <v>6778</v>
      </c>
      <c r="E9791" s="508"/>
      <c r="F9791" s="508"/>
    </row>
    <row r="9792" spans="1:6" x14ac:dyDescent="0.25">
      <c r="A9792" s="508"/>
      <c r="B9792" s="508"/>
      <c r="C9792" s="508"/>
      <c r="D9792" s="444" t="s">
        <v>6778</v>
      </c>
      <c r="E9792" s="508"/>
      <c r="F9792" s="508"/>
    </row>
    <row r="9793" spans="1:6" x14ac:dyDescent="0.25">
      <c r="A9793" s="508"/>
      <c r="B9793" s="508"/>
      <c r="C9793" s="508"/>
      <c r="D9793" s="444" t="s">
        <v>6778</v>
      </c>
      <c r="E9793" s="508"/>
      <c r="F9793" s="508"/>
    </row>
    <row r="9794" spans="1:6" x14ac:dyDescent="0.25">
      <c r="A9794" s="508"/>
      <c r="B9794" s="508"/>
      <c r="C9794" s="508"/>
      <c r="D9794" s="444" t="s">
        <v>6778</v>
      </c>
      <c r="E9794" s="508"/>
      <c r="F9794" s="508"/>
    </row>
    <row r="9795" spans="1:6" x14ac:dyDescent="0.25">
      <c r="A9795" s="508"/>
      <c r="B9795" s="508"/>
      <c r="C9795" s="508"/>
      <c r="D9795" s="444" t="s">
        <v>6778</v>
      </c>
      <c r="E9795" s="508"/>
      <c r="F9795" s="508"/>
    </row>
    <row r="9796" spans="1:6" x14ac:dyDescent="0.25">
      <c r="A9796" s="508"/>
      <c r="B9796" s="508"/>
      <c r="C9796" s="508"/>
      <c r="D9796" s="444" t="s">
        <v>6778</v>
      </c>
      <c r="E9796" s="508"/>
      <c r="F9796" s="508"/>
    </row>
    <row r="9797" spans="1:6" x14ac:dyDescent="0.25">
      <c r="A9797" s="508"/>
      <c r="B9797" s="508"/>
      <c r="C9797" s="508"/>
      <c r="D9797" s="444" t="s">
        <v>6778</v>
      </c>
      <c r="E9797" s="508"/>
      <c r="F9797" s="508"/>
    </row>
    <row r="9798" spans="1:6" x14ac:dyDescent="0.25">
      <c r="A9798" s="508"/>
      <c r="B9798" s="508"/>
      <c r="C9798" s="508"/>
      <c r="D9798" s="444" t="s">
        <v>6778</v>
      </c>
      <c r="E9798" s="508"/>
      <c r="F9798" s="508"/>
    </row>
    <row r="9799" spans="1:6" x14ac:dyDescent="0.25">
      <c r="A9799" s="508"/>
      <c r="B9799" s="508"/>
      <c r="C9799" s="508"/>
      <c r="D9799" s="444" t="s">
        <v>6778</v>
      </c>
      <c r="E9799" s="508"/>
      <c r="F9799" s="508"/>
    </row>
    <row r="9800" spans="1:6" x14ac:dyDescent="0.25">
      <c r="A9800" s="508"/>
      <c r="B9800" s="508"/>
      <c r="C9800" s="508"/>
      <c r="D9800" s="444" t="s">
        <v>6778</v>
      </c>
      <c r="E9800" s="508"/>
      <c r="F9800" s="508"/>
    </row>
    <row r="9801" spans="1:6" x14ac:dyDescent="0.25">
      <c r="A9801" s="508"/>
      <c r="B9801" s="508"/>
      <c r="C9801" s="508"/>
      <c r="D9801" s="444" t="s">
        <v>6778</v>
      </c>
      <c r="E9801" s="508"/>
      <c r="F9801" s="508"/>
    </row>
    <row r="9802" spans="1:6" x14ac:dyDescent="0.25">
      <c r="A9802" s="508"/>
      <c r="B9802" s="508"/>
      <c r="C9802" s="508"/>
      <c r="D9802" s="444" t="s">
        <v>6778</v>
      </c>
      <c r="E9802" s="508"/>
      <c r="F9802" s="508"/>
    </row>
    <row r="9803" spans="1:6" x14ac:dyDescent="0.25">
      <c r="A9803" s="508"/>
      <c r="B9803" s="508"/>
      <c r="C9803" s="508"/>
      <c r="D9803" s="444" t="s">
        <v>6778</v>
      </c>
      <c r="E9803" s="508"/>
      <c r="F9803" s="508"/>
    </row>
    <row r="9804" spans="1:6" x14ac:dyDescent="0.25">
      <c r="A9804" s="508"/>
      <c r="B9804" s="508"/>
      <c r="C9804" s="508"/>
      <c r="D9804" s="444" t="s">
        <v>6778</v>
      </c>
      <c r="E9804" s="508"/>
      <c r="F9804" s="508"/>
    </row>
    <row r="9805" spans="1:6" x14ac:dyDescent="0.25">
      <c r="A9805" s="508"/>
      <c r="B9805" s="508"/>
      <c r="C9805" s="508"/>
      <c r="D9805" s="444" t="s">
        <v>6778</v>
      </c>
      <c r="E9805" s="508"/>
      <c r="F9805" s="508"/>
    </row>
    <row r="9806" spans="1:6" x14ac:dyDescent="0.25">
      <c r="A9806" s="508"/>
      <c r="B9806" s="508"/>
      <c r="C9806" s="508"/>
      <c r="D9806" s="444" t="s">
        <v>6778</v>
      </c>
      <c r="E9806" s="508"/>
      <c r="F9806" s="508"/>
    </row>
    <row r="9807" spans="1:6" x14ac:dyDescent="0.25">
      <c r="A9807" s="508"/>
      <c r="B9807" s="508"/>
      <c r="C9807" s="508"/>
      <c r="D9807" s="444" t="s">
        <v>6778</v>
      </c>
      <c r="E9807" s="508"/>
      <c r="F9807" s="508"/>
    </row>
    <row r="9808" spans="1:6" x14ac:dyDescent="0.25">
      <c r="A9808" s="508"/>
      <c r="B9808" s="508"/>
      <c r="C9808" s="508"/>
      <c r="D9808" s="444" t="s">
        <v>6778</v>
      </c>
      <c r="E9808" s="508"/>
      <c r="F9808" s="508"/>
    </row>
    <row r="9809" spans="1:6" x14ac:dyDescent="0.25">
      <c r="A9809" s="508"/>
      <c r="B9809" s="508"/>
      <c r="C9809" s="508"/>
      <c r="D9809" s="444" t="s">
        <v>6778</v>
      </c>
      <c r="E9809" s="508"/>
      <c r="F9809" s="508"/>
    </row>
    <row r="9810" spans="1:6" x14ac:dyDescent="0.25">
      <c r="A9810" s="508"/>
      <c r="B9810" s="508"/>
      <c r="C9810" s="508"/>
      <c r="D9810" s="444" t="s">
        <v>6778</v>
      </c>
      <c r="E9810" s="508"/>
      <c r="F9810" s="508"/>
    </row>
    <row r="9811" spans="1:6" x14ac:dyDescent="0.25">
      <c r="A9811" s="508"/>
      <c r="B9811" s="508"/>
      <c r="C9811" s="508"/>
      <c r="D9811" s="444" t="s">
        <v>6778</v>
      </c>
      <c r="E9811" s="508"/>
      <c r="F9811" s="508"/>
    </row>
    <row r="9812" spans="1:6" x14ac:dyDescent="0.25">
      <c r="A9812" s="508"/>
      <c r="B9812" s="508"/>
      <c r="C9812" s="508"/>
      <c r="D9812" s="444" t="s">
        <v>6778</v>
      </c>
      <c r="E9812" s="508"/>
      <c r="F9812" s="508"/>
    </row>
    <row r="9813" spans="1:6" x14ac:dyDescent="0.25">
      <c r="A9813" s="508"/>
      <c r="B9813" s="508"/>
      <c r="C9813" s="508"/>
      <c r="D9813" s="444" t="s">
        <v>6778</v>
      </c>
      <c r="E9813" s="508"/>
      <c r="F9813" s="508"/>
    </row>
    <row r="9814" spans="1:6" x14ac:dyDescent="0.25">
      <c r="A9814" s="508"/>
      <c r="B9814" s="508"/>
      <c r="C9814" s="508"/>
      <c r="D9814" s="444" t="s">
        <v>6778</v>
      </c>
      <c r="E9814" s="508"/>
      <c r="F9814" s="508"/>
    </row>
    <row r="9815" spans="1:6" x14ac:dyDescent="0.25">
      <c r="A9815" s="508"/>
      <c r="B9815" s="508"/>
      <c r="C9815" s="508"/>
      <c r="D9815" s="444" t="s">
        <v>6778</v>
      </c>
      <c r="E9815" s="508"/>
      <c r="F9815" s="508"/>
    </row>
    <row r="9816" spans="1:6" x14ac:dyDescent="0.25">
      <c r="A9816" s="508"/>
      <c r="B9816" s="508"/>
      <c r="C9816" s="508"/>
      <c r="D9816" s="444" t="s">
        <v>6778</v>
      </c>
      <c r="E9816" s="508"/>
      <c r="F9816" s="508"/>
    </row>
    <row r="9817" spans="1:6" x14ac:dyDescent="0.25">
      <c r="A9817" s="508"/>
      <c r="B9817" s="508"/>
      <c r="C9817" s="508"/>
      <c r="D9817" s="444" t="s">
        <v>6778</v>
      </c>
      <c r="E9817" s="508"/>
      <c r="F9817" s="508"/>
    </row>
    <row r="9818" spans="1:6" x14ac:dyDescent="0.25">
      <c r="A9818" s="508"/>
      <c r="B9818" s="508"/>
      <c r="C9818" s="508"/>
      <c r="D9818" s="444" t="s">
        <v>6778</v>
      </c>
      <c r="E9818" s="508"/>
      <c r="F9818" s="508"/>
    </row>
    <row r="9819" spans="1:6" x14ac:dyDescent="0.25">
      <c r="A9819" s="508"/>
      <c r="B9819" s="508"/>
      <c r="C9819" s="508"/>
      <c r="D9819" s="444" t="s">
        <v>6778</v>
      </c>
      <c r="E9819" s="508"/>
      <c r="F9819" s="508"/>
    </row>
    <row r="9820" spans="1:6" x14ac:dyDescent="0.25">
      <c r="A9820" s="508"/>
      <c r="B9820" s="508"/>
      <c r="C9820" s="508"/>
      <c r="D9820" s="444" t="s">
        <v>6778</v>
      </c>
      <c r="E9820" s="508"/>
      <c r="F9820" s="508"/>
    </row>
    <row r="9821" spans="1:6" x14ac:dyDescent="0.25">
      <c r="A9821" s="508"/>
      <c r="B9821" s="508"/>
      <c r="C9821" s="508"/>
      <c r="D9821" s="444" t="s">
        <v>6778</v>
      </c>
      <c r="E9821" s="508"/>
      <c r="F9821" s="508"/>
    </row>
    <row r="9822" spans="1:6" x14ac:dyDescent="0.25">
      <c r="A9822" s="508"/>
      <c r="B9822" s="508"/>
      <c r="C9822" s="508"/>
      <c r="D9822" s="444" t="s">
        <v>6778</v>
      </c>
      <c r="E9822" s="508"/>
      <c r="F9822" s="508"/>
    </row>
    <row r="9823" spans="1:6" x14ac:dyDescent="0.25">
      <c r="A9823" s="508"/>
      <c r="B9823" s="508"/>
      <c r="C9823" s="508"/>
      <c r="D9823" s="444" t="s">
        <v>6778</v>
      </c>
      <c r="E9823" s="508"/>
      <c r="F9823" s="508"/>
    </row>
    <row r="9824" spans="1:6" x14ac:dyDescent="0.25">
      <c r="A9824" s="508"/>
      <c r="B9824" s="508"/>
      <c r="C9824" s="508"/>
      <c r="D9824" s="444" t="s">
        <v>6778</v>
      </c>
      <c r="E9824" s="508"/>
      <c r="F9824" s="508"/>
    </row>
    <row r="9825" spans="1:6" x14ac:dyDescent="0.25">
      <c r="A9825" s="508"/>
      <c r="B9825" s="508"/>
      <c r="C9825" s="508"/>
      <c r="D9825" s="444" t="s">
        <v>6778</v>
      </c>
      <c r="E9825" s="508"/>
      <c r="F9825" s="508"/>
    </row>
    <row r="9826" spans="1:6" x14ac:dyDescent="0.25">
      <c r="A9826" s="508"/>
      <c r="B9826" s="508"/>
      <c r="C9826" s="508"/>
      <c r="D9826" s="444" t="s">
        <v>6778</v>
      </c>
      <c r="E9826" s="508"/>
      <c r="F9826" s="508"/>
    </row>
    <row r="9827" spans="1:6" x14ac:dyDescent="0.25">
      <c r="A9827" s="508"/>
      <c r="B9827" s="508"/>
      <c r="C9827" s="508"/>
      <c r="D9827" s="444" t="s">
        <v>6778</v>
      </c>
      <c r="E9827" s="508"/>
      <c r="F9827" s="508"/>
    </row>
    <row r="9828" spans="1:6" x14ac:dyDescent="0.25">
      <c r="A9828" s="508"/>
      <c r="B9828" s="508"/>
      <c r="C9828" s="508"/>
      <c r="D9828" s="444" t="s">
        <v>6778</v>
      </c>
      <c r="E9828" s="508"/>
      <c r="F9828" s="508"/>
    </row>
    <row r="9829" spans="1:6" x14ac:dyDescent="0.25">
      <c r="A9829" s="508"/>
      <c r="B9829" s="508"/>
      <c r="C9829" s="508"/>
      <c r="D9829" s="444" t="s">
        <v>6778</v>
      </c>
      <c r="E9829" s="508"/>
      <c r="F9829" s="508"/>
    </row>
    <row r="9830" spans="1:6" x14ac:dyDescent="0.25">
      <c r="A9830" s="508"/>
      <c r="B9830" s="508"/>
      <c r="C9830" s="508"/>
      <c r="D9830" s="444" t="s">
        <v>6778</v>
      </c>
      <c r="E9830" s="508"/>
      <c r="F9830" s="508"/>
    </row>
    <row r="9831" spans="1:6" x14ac:dyDescent="0.25">
      <c r="A9831" s="508"/>
      <c r="B9831" s="508"/>
      <c r="C9831" s="508"/>
      <c r="D9831" s="444" t="s">
        <v>6778</v>
      </c>
      <c r="E9831" s="508"/>
      <c r="F9831" s="508"/>
    </row>
    <row r="9832" spans="1:6" x14ac:dyDescent="0.25">
      <c r="A9832" s="508"/>
      <c r="B9832" s="508"/>
      <c r="C9832" s="508"/>
      <c r="D9832" s="444" t="s">
        <v>6778</v>
      </c>
      <c r="E9832" s="508"/>
      <c r="F9832" s="508"/>
    </row>
    <row r="9833" spans="1:6" x14ac:dyDescent="0.25">
      <c r="A9833" s="508"/>
      <c r="B9833" s="508"/>
      <c r="C9833" s="508"/>
      <c r="D9833" s="444" t="s">
        <v>6778</v>
      </c>
      <c r="E9833" s="508"/>
      <c r="F9833" s="508"/>
    </row>
    <row r="9834" spans="1:6" x14ac:dyDescent="0.25">
      <c r="A9834" s="508"/>
      <c r="B9834" s="508"/>
      <c r="C9834" s="508"/>
      <c r="D9834" s="444" t="s">
        <v>6778</v>
      </c>
      <c r="E9834" s="508"/>
      <c r="F9834" s="508"/>
    </row>
    <row r="9835" spans="1:6" x14ac:dyDescent="0.25">
      <c r="A9835" s="508"/>
      <c r="B9835" s="508"/>
      <c r="C9835" s="508"/>
      <c r="D9835" s="444" t="s">
        <v>6778</v>
      </c>
      <c r="E9835" s="508"/>
      <c r="F9835" s="508"/>
    </row>
    <row r="9836" spans="1:6" x14ac:dyDescent="0.25">
      <c r="A9836" s="508"/>
      <c r="B9836" s="508"/>
      <c r="C9836" s="508"/>
      <c r="D9836" s="444" t="s">
        <v>6778</v>
      </c>
      <c r="E9836" s="508"/>
      <c r="F9836" s="508"/>
    </row>
    <row r="9837" spans="1:6" x14ac:dyDescent="0.25">
      <c r="A9837" s="508"/>
      <c r="B9837" s="508"/>
      <c r="C9837" s="508"/>
      <c r="D9837" s="444" t="s">
        <v>6778</v>
      </c>
      <c r="E9837" s="508"/>
      <c r="F9837" s="508"/>
    </row>
    <row r="9838" spans="1:6" x14ac:dyDescent="0.25">
      <c r="A9838" s="508"/>
      <c r="B9838" s="508"/>
      <c r="C9838" s="508"/>
      <c r="D9838" s="444" t="s">
        <v>6778</v>
      </c>
      <c r="E9838" s="508"/>
      <c r="F9838" s="508"/>
    </row>
    <row r="9839" spans="1:6" x14ac:dyDescent="0.25">
      <c r="A9839" s="508"/>
      <c r="B9839" s="508"/>
      <c r="C9839" s="508"/>
      <c r="D9839" s="444" t="s">
        <v>6778</v>
      </c>
      <c r="E9839" s="508"/>
      <c r="F9839" s="508"/>
    </row>
    <row r="9840" spans="1:6" x14ac:dyDescent="0.25">
      <c r="A9840" s="508"/>
      <c r="B9840" s="508"/>
      <c r="C9840" s="508"/>
      <c r="D9840" s="444" t="s">
        <v>6778</v>
      </c>
      <c r="E9840" s="508"/>
      <c r="F9840" s="508"/>
    </row>
    <row r="9841" spans="1:6" x14ac:dyDescent="0.25">
      <c r="A9841" s="508"/>
      <c r="B9841" s="508"/>
      <c r="C9841" s="508"/>
      <c r="D9841" s="444" t="s">
        <v>6778</v>
      </c>
      <c r="E9841" s="508"/>
      <c r="F9841" s="508"/>
    </row>
    <row r="9842" spans="1:6" x14ac:dyDescent="0.25">
      <c r="A9842" s="508"/>
      <c r="B9842" s="508"/>
      <c r="C9842" s="508"/>
      <c r="D9842" s="444" t="s">
        <v>6778</v>
      </c>
      <c r="E9842" s="508"/>
      <c r="F9842" s="508"/>
    </row>
    <row r="9843" spans="1:6" x14ac:dyDescent="0.25">
      <c r="A9843" s="508"/>
      <c r="B9843" s="508"/>
      <c r="C9843" s="508"/>
      <c r="D9843" s="444" t="s">
        <v>6778</v>
      </c>
      <c r="E9843" s="508"/>
      <c r="F9843" s="508"/>
    </row>
    <row r="9844" spans="1:6" x14ac:dyDescent="0.25">
      <c r="A9844" s="508"/>
      <c r="B9844" s="508"/>
      <c r="C9844" s="508"/>
      <c r="D9844" s="444" t="s">
        <v>6778</v>
      </c>
      <c r="E9844" s="508"/>
      <c r="F9844" s="508"/>
    </row>
    <row r="9845" spans="1:6" x14ac:dyDescent="0.25">
      <c r="A9845" s="508"/>
      <c r="B9845" s="508"/>
      <c r="C9845" s="508"/>
      <c r="D9845" s="444" t="s">
        <v>6778</v>
      </c>
      <c r="E9845" s="508"/>
      <c r="F9845" s="508"/>
    </row>
    <row r="9846" spans="1:6" x14ac:dyDescent="0.25">
      <c r="A9846" s="508"/>
      <c r="B9846" s="508"/>
      <c r="C9846" s="508"/>
      <c r="D9846" s="444" t="s">
        <v>6778</v>
      </c>
      <c r="E9846" s="508"/>
      <c r="F9846" s="508"/>
    </row>
    <row r="9847" spans="1:6" x14ac:dyDescent="0.25">
      <c r="A9847" s="508"/>
      <c r="B9847" s="508"/>
      <c r="C9847" s="508"/>
      <c r="D9847" s="444" t="s">
        <v>6778</v>
      </c>
      <c r="E9847" s="508"/>
      <c r="F9847" s="508"/>
    </row>
    <row r="9848" spans="1:6" x14ac:dyDescent="0.25">
      <c r="A9848" s="508"/>
      <c r="B9848" s="508"/>
      <c r="C9848" s="508"/>
      <c r="D9848" s="444" t="s">
        <v>6778</v>
      </c>
      <c r="E9848" s="508"/>
      <c r="F9848" s="508"/>
    </row>
    <row r="9849" spans="1:6" x14ac:dyDescent="0.25">
      <c r="A9849" s="508"/>
      <c r="B9849" s="508"/>
      <c r="C9849" s="508"/>
      <c r="D9849" s="444" t="s">
        <v>6778</v>
      </c>
      <c r="E9849" s="508"/>
      <c r="F9849" s="508"/>
    </row>
    <row r="9850" spans="1:6" x14ac:dyDescent="0.25">
      <c r="A9850" s="508"/>
      <c r="B9850" s="508"/>
      <c r="C9850" s="508"/>
      <c r="D9850" s="444" t="s">
        <v>6778</v>
      </c>
      <c r="E9850" s="508"/>
      <c r="F9850" s="508"/>
    </row>
    <row r="9851" spans="1:6" x14ac:dyDescent="0.25">
      <c r="A9851" s="508"/>
      <c r="B9851" s="508"/>
      <c r="C9851" s="508"/>
      <c r="D9851" s="444" t="s">
        <v>6778</v>
      </c>
      <c r="E9851" s="508"/>
      <c r="F9851" s="508"/>
    </row>
    <row r="9852" spans="1:6" x14ac:dyDescent="0.25">
      <c r="A9852" s="508"/>
      <c r="B9852" s="508"/>
      <c r="C9852" s="508"/>
      <c r="D9852" s="444" t="s">
        <v>6778</v>
      </c>
      <c r="E9852" s="508"/>
      <c r="F9852" s="508"/>
    </row>
    <row r="9853" spans="1:6" x14ac:dyDescent="0.25">
      <c r="A9853" s="508"/>
      <c r="B9853" s="508"/>
      <c r="C9853" s="508"/>
      <c r="D9853" s="444" t="s">
        <v>6778</v>
      </c>
      <c r="E9853" s="508"/>
      <c r="F9853" s="508"/>
    </row>
    <row r="9854" spans="1:6" x14ac:dyDescent="0.25">
      <c r="A9854" s="508"/>
      <c r="B9854" s="508"/>
      <c r="C9854" s="508"/>
      <c r="D9854" s="444" t="s">
        <v>6778</v>
      </c>
      <c r="E9854" s="508"/>
      <c r="F9854" s="508"/>
    </row>
    <row r="9855" spans="1:6" x14ac:dyDescent="0.25">
      <c r="A9855" s="508"/>
      <c r="B9855" s="508"/>
      <c r="C9855" s="508"/>
      <c r="D9855" s="444" t="s">
        <v>6778</v>
      </c>
      <c r="E9855" s="508"/>
      <c r="F9855" s="508"/>
    </row>
    <row r="9856" spans="1:6" x14ac:dyDescent="0.25">
      <c r="A9856" s="508"/>
      <c r="B9856" s="508"/>
      <c r="C9856" s="508"/>
      <c r="D9856" s="444" t="s">
        <v>6778</v>
      </c>
      <c r="E9856" s="508"/>
      <c r="F9856" s="508"/>
    </row>
    <row r="9857" spans="1:6" x14ac:dyDescent="0.25">
      <c r="A9857" s="508"/>
      <c r="B9857" s="508"/>
      <c r="C9857" s="508"/>
      <c r="D9857" s="444" t="s">
        <v>6778</v>
      </c>
      <c r="E9857" s="508"/>
      <c r="F9857" s="508"/>
    </row>
    <row r="9858" spans="1:6" x14ac:dyDescent="0.25">
      <c r="A9858" s="508"/>
      <c r="B9858" s="508"/>
      <c r="C9858" s="508"/>
      <c r="D9858" s="444" t="s">
        <v>6778</v>
      </c>
      <c r="E9858" s="508"/>
      <c r="F9858" s="508"/>
    </row>
    <row r="9859" spans="1:6" x14ac:dyDescent="0.25">
      <c r="A9859" s="508"/>
      <c r="B9859" s="508"/>
      <c r="C9859" s="508"/>
      <c r="D9859" s="444" t="s">
        <v>6778</v>
      </c>
      <c r="E9859" s="508"/>
      <c r="F9859" s="508"/>
    </row>
    <row r="9860" spans="1:6" x14ac:dyDescent="0.25">
      <c r="A9860" s="508"/>
      <c r="B9860" s="508"/>
      <c r="C9860" s="508"/>
      <c r="D9860" s="444" t="s">
        <v>6778</v>
      </c>
      <c r="E9860" s="508"/>
      <c r="F9860" s="508"/>
    </row>
    <row r="9861" spans="1:6" x14ac:dyDescent="0.25">
      <c r="A9861" s="508"/>
      <c r="B9861" s="508"/>
      <c r="C9861" s="508"/>
      <c r="D9861" s="444" t="s">
        <v>6778</v>
      </c>
      <c r="E9861" s="508"/>
      <c r="F9861" s="508"/>
    </row>
    <row r="9862" spans="1:6" x14ac:dyDescent="0.25">
      <c r="A9862" s="508"/>
      <c r="B9862" s="508"/>
      <c r="C9862" s="508"/>
      <c r="D9862" s="444" t="s">
        <v>6778</v>
      </c>
      <c r="E9862" s="508"/>
      <c r="F9862" s="508"/>
    </row>
    <row r="9863" spans="1:6" x14ac:dyDescent="0.25">
      <c r="A9863" s="508"/>
      <c r="B9863" s="508"/>
      <c r="C9863" s="508"/>
      <c r="D9863" s="444" t="s">
        <v>6778</v>
      </c>
      <c r="E9863" s="508"/>
      <c r="F9863" s="508"/>
    </row>
    <row r="9864" spans="1:6" x14ac:dyDescent="0.25">
      <c r="A9864" s="508"/>
      <c r="B9864" s="508"/>
      <c r="C9864" s="508"/>
      <c r="D9864" s="444" t="s">
        <v>6778</v>
      </c>
      <c r="E9864" s="508"/>
      <c r="F9864" s="508"/>
    </row>
    <row r="9865" spans="1:6" x14ac:dyDescent="0.25">
      <c r="A9865" s="508"/>
      <c r="B9865" s="508"/>
      <c r="C9865" s="508"/>
      <c r="D9865" s="444" t="s">
        <v>6778</v>
      </c>
      <c r="E9865" s="508"/>
      <c r="F9865" s="508"/>
    </row>
    <row r="9866" spans="1:6" x14ac:dyDescent="0.25">
      <c r="A9866" s="508"/>
      <c r="B9866" s="508"/>
      <c r="C9866" s="508"/>
      <c r="D9866" s="444" t="s">
        <v>6778</v>
      </c>
      <c r="E9866" s="508"/>
      <c r="F9866" s="508"/>
    </row>
    <row r="9867" spans="1:6" x14ac:dyDescent="0.25">
      <c r="A9867" s="508"/>
      <c r="B9867" s="508"/>
      <c r="C9867" s="508"/>
      <c r="D9867" s="444" t="s">
        <v>6778</v>
      </c>
      <c r="E9867" s="508"/>
      <c r="F9867" s="508"/>
    </row>
    <row r="9868" spans="1:6" x14ac:dyDescent="0.25">
      <c r="A9868" s="508"/>
      <c r="B9868" s="508"/>
      <c r="C9868" s="508"/>
      <c r="D9868" s="444" t="s">
        <v>6778</v>
      </c>
      <c r="E9868" s="508"/>
      <c r="F9868" s="508"/>
    </row>
    <row r="9869" spans="1:6" x14ac:dyDescent="0.25">
      <c r="A9869" s="508"/>
      <c r="B9869" s="508"/>
      <c r="C9869" s="508"/>
      <c r="D9869" s="444" t="s">
        <v>6778</v>
      </c>
      <c r="E9869" s="508"/>
      <c r="F9869" s="508"/>
    </row>
    <row r="9870" spans="1:6" x14ac:dyDescent="0.25">
      <c r="A9870" s="508"/>
      <c r="B9870" s="508"/>
      <c r="C9870" s="508"/>
      <c r="D9870" s="444" t="s">
        <v>6778</v>
      </c>
      <c r="E9870" s="508"/>
      <c r="F9870" s="508"/>
    </row>
    <row r="9871" spans="1:6" x14ac:dyDescent="0.25">
      <c r="A9871" s="508"/>
      <c r="B9871" s="508"/>
      <c r="C9871" s="508"/>
      <c r="D9871" s="444" t="s">
        <v>6778</v>
      </c>
      <c r="E9871" s="508"/>
      <c r="F9871" s="508"/>
    </row>
    <row r="9872" spans="1:6" x14ac:dyDescent="0.25">
      <c r="A9872" s="508"/>
      <c r="B9872" s="508"/>
      <c r="C9872" s="508"/>
      <c r="D9872" s="444" t="s">
        <v>6778</v>
      </c>
      <c r="E9872" s="508"/>
      <c r="F9872" s="508"/>
    </row>
    <row r="9873" spans="1:6" x14ac:dyDescent="0.25">
      <c r="A9873" s="508"/>
      <c r="B9873" s="508"/>
      <c r="C9873" s="508"/>
      <c r="D9873" s="444" t="s">
        <v>6778</v>
      </c>
      <c r="E9873" s="508"/>
      <c r="F9873" s="508"/>
    </row>
    <row r="9874" spans="1:6" x14ac:dyDescent="0.25">
      <c r="A9874" s="508"/>
      <c r="B9874" s="508"/>
      <c r="C9874" s="508"/>
      <c r="D9874" s="444" t="s">
        <v>6778</v>
      </c>
      <c r="E9874" s="508"/>
      <c r="F9874" s="508"/>
    </row>
    <row r="9875" spans="1:6" x14ac:dyDescent="0.25">
      <c r="A9875" s="508"/>
      <c r="B9875" s="508"/>
      <c r="C9875" s="508"/>
      <c r="D9875" s="444" t="s">
        <v>6778</v>
      </c>
      <c r="E9875" s="508"/>
      <c r="F9875" s="508"/>
    </row>
    <row r="9876" spans="1:6" x14ac:dyDescent="0.25">
      <c r="A9876" s="508"/>
      <c r="B9876" s="508"/>
      <c r="C9876" s="508"/>
      <c r="D9876" s="444" t="s">
        <v>6778</v>
      </c>
      <c r="E9876" s="508"/>
      <c r="F9876" s="508"/>
    </row>
    <row r="9877" spans="1:6" x14ac:dyDescent="0.25">
      <c r="A9877" s="508"/>
      <c r="B9877" s="508"/>
      <c r="C9877" s="508"/>
      <c r="D9877" s="444" t="s">
        <v>6778</v>
      </c>
      <c r="E9877" s="508"/>
      <c r="F9877" s="508"/>
    </row>
    <row r="9878" spans="1:6" x14ac:dyDescent="0.25">
      <c r="A9878" s="508"/>
      <c r="B9878" s="508"/>
      <c r="C9878" s="508"/>
      <c r="D9878" s="444" t="s">
        <v>6778</v>
      </c>
      <c r="E9878" s="508"/>
      <c r="F9878" s="508"/>
    </row>
    <row r="9879" spans="1:6" x14ac:dyDescent="0.25">
      <c r="A9879" s="508"/>
      <c r="B9879" s="508"/>
      <c r="C9879" s="508"/>
      <c r="D9879" s="444" t="s">
        <v>6778</v>
      </c>
      <c r="E9879" s="508"/>
      <c r="F9879" s="508"/>
    </row>
    <row r="9880" spans="1:6" x14ac:dyDescent="0.25">
      <c r="A9880" s="508"/>
      <c r="B9880" s="508"/>
      <c r="C9880" s="508"/>
      <c r="D9880" s="444" t="s">
        <v>6778</v>
      </c>
      <c r="E9880" s="508"/>
      <c r="F9880" s="508"/>
    </row>
    <row r="9881" spans="1:6" x14ac:dyDescent="0.25">
      <c r="A9881" s="508"/>
      <c r="B9881" s="508"/>
      <c r="C9881" s="508"/>
      <c r="D9881" s="444" t="s">
        <v>6778</v>
      </c>
      <c r="E9881" s="508"/>
      <c r="F9881" s="508"/>
    </row>
    <row r="9882" spans="1:6" x14ac:dyDescent="0.25">
      <c r="A9882" s="508"/>
      <c r="B9882" s="508"/>
      <c r="C9882" s="508"/>
      <c r="D9882" s="444" t="s">
        <v>6778</v>
      </c>
      <c r="E9882" s="508"/>
      <c r="F9882" s="508"/>
    </row>
    <row r="9883" spans="1:6" x14ac:dyDescent="0.25">
      <c r="A9883" s="508"/>
      <c r="B9883" s="508"/>
      <c r="C9883" s="508"/>
      <c r="D9883" s="444" t="s">
        <v>6778</v>
      </c>
      <c r="E9883" s="508"/>
      <c r="F9883" s="508"/>
    </row>
    <row r="9884" spans="1:6" x14ac:dyDescent="0.25">
      <c r="A9884" s="508"/>
      <c r="B9884" s="508"/>
      <c r="C9884" s="508"/>
      <c r="D9884" s="444" t="s">
        <v>6778</v>
      </c>
      <c r="E9884" s="508"/>
      <c r="F9884" s="508"/>
    </row>
    <row r="9885" spans="1:6" x14ac:dyDescent="0.25">
      <c r="A9885" s="508"/>
      <c r="B9885" s="508"/>
      <c r="C9885" s="508"/>
      <c r="D9885" s="444" t="s">
        <v>6778</v>
      </c>
      <c r="E9885" s="508"/>
      <c r="F9885" s="508"/>
    </row>
    <row r="9886" spans="1:6" x14ac:dyDescent="0.25">
      <c r="A9886" s="508"/>
      <c r="B9886" s="508"/>
      <c r="C9886" s="508"/>
      <c r="D9886" s="444" t="s">
        <v>6778</v>
      </c>
      <c r="E9886" s="508"/>
      <c r="F9886" s="508"/>
    </row>
    <row r="9887" spans="1:6" x14ac:dyDescent="0.25">
      <c r="A9887" s="508"/>
      <c r="B9887" s="508"/>
      <c r="C9887" s="508"/>
      <c r="D9887" s="444" t="s">
        <v>6778</v>
      </c>
      <c r="E9887" s="508"/>
      <c r="F9887" s="508"/>
    </row>
    <row r="9888" spans="1:6" x14ac:dyDescent="0.25">
      <c r="A9888" s="508"/>
      <c r="B9888" s="508"/>
      <c r="C9888" s="508"/>
      <c r="D9888" s="444" t="s">
        <v>6778</v>
      </c>
      <c r="E9888" s="508"/>
      <c r="F9888" s="508"/>
    </row>
    <row r="9889" spans="1:6" x14ac:dyDescent="0.25">
      <c r="A9889" s="508"/>
      <c r="B9889" s="508"/>
      <c r="C9889" s="508"/>
      <c r="D9889" s="444" t="s">
        <v>6778</v>
      </c>
      <c r="E9889" s="508"/>
      <c r="F9889" s="508"/>
    </row>
    <row r="9890" spans="1:6" x14ac:dyDescent="0.25">
      <c r="A9890" s="508"/>
      <c r="B9890" s="508"/>
      <c r="C9890" s="508"/>
      <c r="D9890" s="444" t="s">
        <v>6778</v>
      </c>
      <c r="E9890" s="508"/>
      <c r="F9890" s="508"/>
    </row>
    <row r="9891" spans="1:6" x14ac:dyDescent="0.25">
      <c r="A9891" s="508"/>
      <c r="B9891" s="508"/>
      <c r="C9891" s="508"/>
      <c r="D9891" s="444" t="s">
        <v>6778</v>
      </c>
      <c r="E9891" s="508"/>
      <c r="F9891" s="508"/>
    </row>
    <row r="9892" spans="1:6" x14ac:dyDescent="0.25">
      <c r="A9892" s="508"/>
      <c r="B9892" s="508"/>
      <c r="C9892" s="508"/>
      <c r="D9892" s="444" t="s">
        <v>6778</v>
      </c>
      <c r="E9892" s="508"/>
      <c r="F9892" s="508"/>
    </row>
    <row r="9893" spans="1:6" x14ac:dyDescent="0.25">
      <c r="A9893" s="508"/>
      <c r="B9893" s="508"/>
      <c r="C9893" s="508"/>
      <c r="D9893" s="444" t="s">
        <v>6778</v>
      </c>
      <c r="E9893" s="508"/>
      <c r="F9893" s="508"/>
    </row>
    <row r="9894" spans="1:6" x14ac:dyDescent="0.25">
      <c r="A9894" s="508"/>
      <c r="B9894" s="508"/>
      <c r="C9894" s="508"/>
      <c r="D9894" s="444" t="s">
        <v>6778</v>
      </c>
      <c r="E9894" s="508"/>
      <c r="F9894" s="508"/>
    </row>
    <row r="9895" spans="1:6" x14ac:dyDescent="0.25">
      <c r="A9895" s="508"/>
      <c r="B9895" s="508"/>
      <c r="C9895" s="508"/>
      <c r="D9895" s="444" t="s">
        <v>6778</v>
      </c>
      <c r="E9895" s="508"/>
      <c r="F9895" s="508"/>
    </row>
    <row r="9896" spans="1:6" x14ac:dyDescent="0.25">
      <c r="A9896" s="508"/>
      <c r="B9896" s="508"/>
      <c r="C9896" s="508"/>
      <c r="D9896" s="444" t="s">
        <v>6778</v>
      </c>
      <c r="E9896" s="508"/>
      <c r="F9896" s="508"/>
    </row>
    <row r="9897" spans="1:6" x14ac:dyDescent="0.25">
      <c r="A9897" s="508"/>
      <c r="B9897" s="508"/>
      <c r="C9897" s="508"/>
      <c r="D9897" s="444" t="s">
        <v>6778</v>
      </c>
      <c r="E9897" s="508"/>
      <c r="F9897" s="508"/>
    </row>
    <row r="9898" spans="1:6" x14ac:dyDescent="0.25">
      <c r="A9898" s="508"/>
      <c r="B9898" s="508"/>
      <c r="C9898" s="508"/>
      <c r="D9898" s="444" t="s">
        <v>6778</v>
      </c>
      <c r="E9898" s="508"/>
      <c r="F9898" s="508"/>
    </row>
    <row r="9899" spans="1:6" x14ac:dyDescent="0.25">
      <c r="A9899" s="508"/>
      <c r="B9899" s="508"/>
      <c r="C9899" s="508"/>
      <c r="D9899" s="444" t="s">
        <v>6778</v>
      </c>
      <c r="E9899" s="508"/>
      <c r="F9899" s="508"/>
    </row>
    <row r="9900" spans="1:6" x14ac:dyDescent="0.25">
      <c r="A9900" s="508"/>
      <c r="B9900" s="508"/>
      <c r="C9900" s="508"/>
      <c r="D9900" s="444" t="s">
        <v>6778</v>
      </c>
      <c r="E9900" s="508"/>
      <c r="F9900" s="508"/>
    </row>
    <row r="9901" spans="1:6" x14ac:dyDescent="0.25">
      <c r="A9901" s="508"/>
      <c r="B9901" s="508"/>
      <c r="C9901" s="508"/>
      <c r="D9901" s="444" t="s">
        <v>6778</v>
      </c>
      <c r="E9901" s="508"/>
      <c r="F9901" s="508"/>
    </row>
    <row r="9902" spans="1:6" x14ac:dyDescent="0.25">
      <c r="A9902" s="508"/>
      <c r="B9902" s="508"/>
      <c r="C9902" s="508"/>
      <c r="D9902" s="444" t="s">
        <v>6778</v>
      </c>
      <c r="E9902" s="508"/>
      <c r="F9902" s="508"/>
    </row>
    <row r="9903" spans="1:6" x14ac:dyDescent="0.25">
      <c r="A9903" s="508"/>
      <c r="B9903" s="508"/>
      <c r="C9903" s="508"/>
      <c r="D9903" s="444" t="s">
        <v>6778</v>
      </c>
      <c r="E9903" s="508"/>
      <c r="F9903" s="508"/>
    </row>
    <row r="9904" spans="1:6" x14ac:dyDescent="0.25">
      <c r="A9904" s="508"/>
      <c r="B9904" s="508"/>
      <c r="C9904" s="508"/>
      <c r="D9904" s="444" t="s">
        <v>6778</v>
      </c>
      <c r="E9904" s="508"/>
      <c r="F9904" s="508"/>
    </row>
    <row r="9905" spans="1:6" x14ac:dyDescent="0.25">
      <c r="A9905" s="508"/>
      <c r="B9905" s="508"/>
      <c r="C9905" s="508"/>
      <c r="D9905" s="444" t="s">
        <v>6778</v>
      </c>
      <c r="E9905" s="508"/>
      <c r="F9905" s="508"/>
    </row>
    <row r="9906" spans="1:6" x14ac:dyDescent="0.25">
      <c r="A9906" s="508"/>
      <c r="B9906" s="508"/>
      <c r="C9906" s="508"/>
      <c r="D9906" s="444" t="s">
        <v>6778</v>
      </c>
      <c r="E9906" s="508"/>
      <c r="F9906" s="508"/>
    </row>
    <row r="9907" spans="1:6" x14ac:dyDescent="0.25">
      <c r="A9907" s="508"/>
      <c r="B9907" s="508"/>
      <c r="C9907" s="508"/>
      <c r="D9907" s="444" t="s">
        <v>6778</v>
      </c>
      <c r="E9907" s="508"/>
      <c r="F9907" s="508"/>
    </row>
    <row r="9908" spans="1:6" x14ac:dyDescent="0.25">
      <c r="A9908" s="508"/>
      <c r="B9908" s="508"/>
      <c r="C9908" s="508"/>
      <c r="D9908" s="444" t="s">
        <v>6778</v>
      </c>
      <c r="E9908" s="508"/>
      <c r="F9908" s="508"/>
    </row>
    <row r="9909" spans="1:6" x14ac:dyDescent="0.25">
      <c r="A9909" s="508"/>
      <c r="B9909" s="508"/>
      <c r="C9909" s="508"/>
      <c r="D9909" s="444" t="s">
        <v>6778</v>
      </c>
      <c r="E9909" s="508"/>
      <c r="F9909" s="508"/>
    </row>
    <row r="9910" spans="1:6" x14ac:dyDescent="0.25">
      <c r="A9910" s="508"/>
      <c r="B9910" s="508"/>
      <c r="C9910" s="508"/>
      <c r="D9910" s="444" t="s">
        <v>6778</v>
      </c>
      <c r="E9910" s="508"/>
      <c r="F9910" s="508"/>
    </row>
    <row r="9911" spans="1:6" x14ac:dyDescent="0.25">
      <c r="A9911" s="508"/>
      <c r="B9911" s="508"/>
      <c r="C9911" s="508"/>
      <c r="D9911" s="444" t="s">
        <v>6778</v>
      </c>
      <c r="E9911" s="508"/>
      <c r="F9911" s="508"/>
    </row>
    <row r="9912" spans="1:6" x14ac:dyDescent="0.25">
      <c r="A9912" s="508"/>
      <c r="B9912" s="508"/>
      <c r="C9912" s="508"/>
      <c r="D9912" s="444" t="s">
        <v>6778</v>
      </c>
      <c r="E9912" s="508"/>
      <c r="F9912" s="508"/>
    </row>
    <row r="9913" spans="1:6" x14ac:dyDescent="0.25">
      <c r="A9913" s="508"/>
      <c r="B9913" s="508"/>
      <c r="C9913" s="508"/>
      <c r="D9913" s="444" t="s">
        <v>6778</v>
      </c>
      <c r="E9913" s="508"/>
      <c r="F9913" s="508"/>
    </row>
    <row r="9914" spans="1:6" x14ac:dyDescent="0.25">
      <c r="A9914" s="508"/>
      <c r="B9914" s="508"/>
      <c r="C9914" s="508"/>
      <c r="D9914" s="444" t="s">
        <v>6778</v>
      </c>
      <c r="E9914" s="508"/>
      <c r="F9914" s="508"/>
    </row>
    <row r="9915" spans="1:6" x14ac:dyDescent="0.25">
      <c r="A9915" s="508"/>
      <c r="B9915" s="508"/>
      <c r="C9915" s="508"/>
      <c r="D9915" s="444" t="s">
        <v>6778</v>
      </c>
      <c r="E9915" s="508"/>
      <c r="F9915" s="508"/>
    </row>
    <row r="9916" spans="1:6" x14ac:dyDescent="0.25">
      <c r="A9916" s="508"/>
      <c r="B9916" s="508"/>
      <c r="C9916" s="508"/>
      <c r="D9916" s="444" t="s">
        <v>6778</v>
      </c>
      <c r="E9916" s="508"/>
      <c r="F9916" s="508"/>
    </row>
    <row r="9917" spans="1:6" x14ac:dyDescent="0.25">
      <c r="A9917" s="508"/>
      <c r="B9917" s="508"/>
      <c r="C9917" s="508"/>
      <c r="D9917" s="444" t="s">
        <v>6778</v>
      </c>
      <c r="E9917" s="508"/>
      <c r="F9917" s="508"/>
    </row>
    <row r="9918" spans="1:6" x14ac:dyDescent="0.25">
      <c r="A9918" s="508"/>
      <c r="B9918" s="508"/>
      <c r="C9918" s="508"/>
      <c r="D9918" s="444" t="s">
        <v>6778</v>
      </c>
      <c r="E9918" s="508"/>
      <c r="F9918" s="508"/>
    </row>
    <row r="9919" spans="1:6" x14ac:dyDescent="0.25">
      <c r="A9919" s="508"/>
      <c r="B9919" s="508"/>
      <c r="C9919" s="508"/>
      <c r="D9919" s="444" t="s">
        <v>6778</v>
      </c>
      <c r="E9919" s="508"/>
      <c r="F9919" s="508"/>
    </row>
    <row r="9920" spans="1:6" x14ac:dyDescent="0.25">
      <c r="A9920" s="508"/>
      <c r="B9920" s="508"/>
      <c r="C9920" s="508"/>
      <c r="D9920" s="444" t="s">
        <v>6778</v>
      </c>
      <c r="E9920" s="508"/>
      <c r="F9920" s="508"/>
    </row>
    <row r="9921" spans="1:6" x14ac:dyDescent="0.25">
      <c r="A9921" s="508"/>
      <c r="B9921" s="508"/>
      <c r="C9921" s="508"/>
      <c r="D9921" s="444" t="s">
        <v>6778</v>
      </c>
      <c r="E9921" s="508"/>
      <c r="F9921" s="508"/>
    </row>
    <row r="9922" spans="1:6" x14ac:dyDescent="0.25">
      <c r="A9922" s="508"/>
      <c r="B9922" s="508"/>
      <c r="C9922" s="508"/>
      <c r="D9922" s="444" t="s">
        <v>6778</v>
      </c>
      <c r="E9922" s="508"/>
      <c r="F9922" s="508"/>
    </row>
    <row r="9923" spans="1:6" x14ac:dyDescent="0.25">
      <c r="A9923" s="508"/>
      <c r="B9923" s="508"/>
      <c r="C9923" s="508"/>
      <c r="D9923" s="444" t="s">
        <v>6778</v>
      </c>
      <c r="E9923" s="508"/>
      <c r="F9923" s="508"/>
    </row>
    <row r="9924" spans="1:6" x14ac:dyDescent="0.25">
      <c r="A9924" s="508"/>
      <c r="B9924" s="508"/>
      <c r="C9924" s="508"/>
      <c r="D9924" s="444" t="s">
        <v>6778</v>
      </c>
      <c r="E9924" s="508"/>
      <c r="F9924" s="508"/>
    </row>
    <row r="9925" spans="1:6" x14ac:dyDescent="0.25">
      <c r="A9925" s="508"/>
      <c r="B9925" s="508"/>
      <c r="C9925" s="508"/>
      <c r="D9925" s="444" t="s">
        <v>6778</v>
      </c>
      <c r="E9925" s="508"/>
      <c r="F9925" s="508"/>
    </row>
    <row r="9926" spans="1:6" x14ac:dyDescent="0.25">
      <c r="A9926" s="508"/>
      <c r="B9926" s="508"/>
      <c r="C9926" s="508"/>
      <c r="D9926" s="444" t="s">
        <v>6778</v>
      </c>
      <c r="E9926" s="508"/>
      <c r="F9926" s="508"/>
    </row>
    <row r="9927" spans="1:6" x14ac:dyDescent="0.25">
      <c r="A9927" s="508"/>
      <c r="B9927" s="508"/>
      <c r="C9927" s="508"/>
      <c r="D9927" s="444" t="s">
        <v>6778</v>
      </c>
      <c r="E9927" s="508"/>
      <c r="F9927" s="508"/>
    </row>
    <row r="9928" spans="1:6" x14ac:dyDescent="0.25">
      <c r="A9928" s="508"/>
      <c r="B9928" s="508"/>
      <c r="C9928" s="508"/>
      <c r="D9928" s="444" t="s">
        <v>6778</v>
      </c>
      <c r="E9928" s="508"/>
      <c r="F9928" s="508"/>
    </row>
    <row r="9929" spans="1:6" x14ac:dyDescent="0.25">
      <c r="A9929" s="508"/>
      <c r="B9929" s="508"/>
      <c r="C9929" s="508"/>
      <c r="D9929" s="444" t="s">
        <v>6778</v>
      </c>
      <c r="E9929" s="508"/>
      <c r="F9929" s="508"/>
    </row>
    <row r="9930" spans="1:6" x14ac:dyDescent="0.25">
      <c r="A9930" s="508"/>
      <c r="B9930" s="508"/>
      <c r="C9930" s="508"/>
      <c r="D9930" s="444" t="s">
        <v>6778</v>
      </c>
      <c r="E9930" s="508"/>
      <c r="F9930" s="508"/>
    </row>
    <row r="9931" spans="1:6" x14ac:dyDescent="0.25">
      <c r="A9931" s="508"/>
      <c r="B9931" s="508"/>
      <c r="C9931" s="508"/>
      <c r="D9931" s="444" t="s">
        <v>6778</v>
      </c>
      <c r="E9931" s="508"/>
      <c r="F9931" s="508"/>
    </row>
    <row r="9932" spans="1:6" x14ac:dyDescent="0.25">
      <c r="A9932" s="508"/>
      <c r="B9932" s="508"/>
      <c r="C9932" s="508"/>
      <c r="D9932" s="444" t="s">
        <v>6778</v>
      </c>
      <c r="E9932" s="508"/>
      <c r="F9932" s="508"/>
    </row>
    <row r="9933" spans="1:6" x14ac:dyDescent="0.25">
      <c r="A9933" s="508"/>
      <c r="B9933" s="508"/>
      <c r="C9933" s="508"/>
      <c r="D9933" s="444" t="s">
        <v>6778</v>
      </c>
      <c r="E9933" s="508"/>
      <c r="F9933" s="508"/>
    </row>
    <row r="9934" spans="1:6" x14ac:dyDescent="0.25">
      <c r="A9934" s="508"/>
      <c r="B9934" s="508"/>
      <c r="C9934" s="508"/>
      <c r="D9934" s="444" t="s">
        <v>6778</v>
      </c>
      <c r="E9934" s="508"/>
      <c r="F9934" s="508"/>
    </row>
    <row r="9935" spans="1:6" x14ac:dyDescent="0.25">
      <c r="A9935" s="508"/>
      <c r="B9935" s="508"/>
      <c r="C9935" s="508"/>
      <c r="D9935" s="444" t="s">
        <v>6778</v>
      </c>
      <c r="E9935" s="508"/>
      <c r="F9935" s="508"/>
    </row>
    <row r="9936" spans="1:6" x14ac:dyDescent="0.25">
      <c r="A9936" s="508"/>
      <c r="B9936" s="508"/>
      <c r="C9936" s="508"/>
      <c r="D9936" s="444" t="s">
        <v>6778</v>
      </c>
      <c r="E9936" s="508"/>
      <c r="F9936" s="508"/>
    </row>
    <row r="9937" spans="1:6" x14ac:dyDescent="0.25">
      <c r="A9937" s="508"/>
      <c r="B9937" s="508"/>
      <c r="C9937" s="508"/>
      <c r="D9937" s="444" t="s">
        <v>6778</v>
      </c>
      <c r="E9937" s="508"/>
      <c r="F9937" s="508"/>
    </row>
    <row r="9938" spans="1:6" x14ac:dyDescent="0.25">
      <c r="A9938" s="508"/>
      <c r="B9938" s="508"/>
      <c r="C9938" s="508"/>
      <c r="D9938" s="444" t="s">
        <v>6778</v>
      </c>
      <c r="E9938" s="508"/>
      <c r="F9938" s="508"/>
    </row>
    <row r="9939" spans="1:6" x14ac:dyDescent="0.25">
      <c r="A9939" s="508"/>
      <c r="B9939" s="508"/>
      <c r="C9939" s="508"/>
      <c r="D9939" s="444" t="s">
        <v>6778</v>
      </c>
      <c r="E9939" s="508"/>
      <c r="F9939" s="508"/>
    </row>
    <row r="9940" spans="1:6" x14ac:dyDescent="0.25">
      <c r="A9940" s="508"/>
      <c r="B9940" s="508"/>
      <c r="C9940" s="508"/>
      <c r="D9940" s="444" t="s">
        <v>6778</v>
      </c>
      <c r="E9940" s="508"/>
      <c r="F9940" s="508"/>
    </row>
    <row r="9941" spans="1:6" x14ac:dyDescent="0.25">
      <c r="A9941" s="508"/>
      <c r="B9941" s="508"/>
      <c r="C9941" s="508"/>
      <c r="D9941" s="444" t="s">
        <v>6778</v>
      </c>
      <c r="E9941" s="508"/>
      <c r="F9941" s="508"/>
    </row>
    <row r="9942" spans="1:6" x14ac:dyDescent="0.25">
      <c r="A9942" s="508"/>
      <c r="B9942" s="508"/>
      <c r="C9942" s="508"/>
      <c r="D9942" s="444" t="s">
        <v>6778</v>
      </c>
      <c r="E9942" s="508"/>
      <c r="F9942" s="508"/>
    </row>
    <row r="9943" spans="1:6" x14ac:dyDescent="0.25">
      <c r="A9943" s="508"/>
      <c r="B9943" s="508"/>
      <c r="C9943" s="508"/>
      <c r="D9943" s="444" t="s">
        <v>6778</v>
      </c>
      <c r="E9943" s="508"/>
      <c r="F9943" s="508"/>
    </row>
    <row r="9944" spans="1:6" x14ac:dyDescent="0.25">
      <c r="A9944" s="508"/>
      <c r="B9944" s="508"/>
      <c r="C9944" s="508"/>
      <c r="D9944" s="444" t="s">
        <v>6778</v>
      </c>
      <c r="E9944" s="508"/>
      <c r="F9944" s="508"/>
    </row>
    <row r="9945" spans="1:6" x14ac:dyDescent="0.25">
      <c r="A9945" s="508"/>
      <c r="B9945" s="508"/>
      <c r="C9945" s="508"/>
      <c r="D9945" s="444" t="s">
        <v>6778</v>
      </c>
      <c r="E9945" s="508"/>
      <c r="F9945" s="508"/>
    </row>
    <row r="9946" spans="1:6" x14ac:dyDescent="0.25">
      <c r="A9946" s="508"/>
      <c r="B9946" s="508"/>
      <c r="C9946" s="508"/>
      <c r="D9946" s="444" t="s">
        <v>6778</v>
      </c>
      <c r="E9946" s="508"/>
      <c r="F9946" s="508"/>
    </row>
    <row r="9947" spans="1:6" x14ac:dyDescent="0.25">
      <c r="A9947" s="508"/>
      <c r="B9947" s="508"/>
      <c r="C9947" s="508"/>
      <c r="D9947" s="444" t="s">
        <v>6778</v>
      </c>
      <c r="E9947" s="508"/>
      <c r="F9947" s="508"/>
    </row>
    <row r="9948" spans="1:6" x14ac:dyDescent="0.25">
      <c r="A9948" s="508"/>
      <c r="B9948" s="508"/>
      <c r="C9948" s="508"/>
      <c r="D9948" s="444" t="s">
        <v>6778</v>
      </c>
      <c r="E9948" s="508"/>
      <c r="F9948" s="508"/>
    </row>
    <row r="9949" spans="1:6" x14ac:dyDescent="0.25">
      <c r="A9949" s="508"/>
      <c r="B9949" s="508"/>
      <c r="C9949" s="508"/>
      <c r="D9949" s="444" t="s">
        <v>6778</v>
      </c>
      <c r="E9949" s="508"/>
      <c r="F9949" s="508"/>
    </row>
    <row r="9950" spans="1:6" x14ac:dyDescent="0.25">
      <c r="A9950" s="508"/>
      <c r="B9950" s="508"/>
      <c r="C9950" s="508"/>
      <c r="D9950" s="444" t="s">
        <v>6778</v>
      </c>
      <c r="E9950" s="508"/>
      <c r="F9950" s="508"/>
    </row>
    <row r="9951" spans="1:6" x14ac:dyDescent="0.25">
      <c r="A9951" s="508"/>
      <c r="B9951" s="508"/>
      <c r="C9951" s="508"/>
      <c r="D9951" s="444" t="s">
        <v>6778</v>
      </c>
      <c r="E9951" s="508"/>
      <c r="F9951" s="508"/>
    </row>
    <row r="9952" spans="1:6" x14ac:dyDescent="0.25">
      <c r="A9952" s="508"/>
      <c r="B9952" s="508"/>
      <c r="C9952" s="508"/>
      <c r="D9952" s="444" t="s">
        <v>6778</v>
      </c>
      <c r="E9952" s="508"/>
      <c r="F9952" s="508"/>
    </row>
    <row r="9953" spans="1:6" x14ac:dyDescent="0.25">
      <c r="A9953" s="508"/>
      <c r="B9953" s="508"/>
      <c r="C9953" s="508"/>
      <c r="D9953" s="444" t="s">
        <v>6778</v>
      </c>
      <c r="E9953" s="508"/>
      <c r="F9953" s="508"/>
    </row>
    <row r="9954" spans="1:6" x14ac:dyDescent="0.25">
      <c r="A9954" s="508"/>
      <c r="B9954" s="508"/>
      <c r="C9954" s="508"/>
      <c r="D9954" s="444" t="s">
        <v>6778</v>
      </c>
      <c r="E9954" s="508"/>
      <c r="F9954" s="508"/>
    </row>
    <row r="9955" spans="1:6" x14ac:dyDescent="0.25">
      <c r="A9955" s="508"/>
      <c r="B9955" s="508"/>
      <c r="C9955" s="508"/>
      <c r="D9955" s="444" t="s">
        <v>6778</v>
      </c>
      <c r="E9955" s="508"/>
      <c r="F9955" s="508"/>
    </row>
    <row r="9956" spans="1:6" x14ac:dyDescent="0.25">
      <c r="A9956" s="508"/>
      <c r="B9956" s="508"/>
      <c r="C9956" s="508"/>
      <c r="D9956" s="444" t="s">
        <v>6778</v>
      </c>
      <c r="E9956" s="508"/>
      <c r="F9956" s="508"/>
    </row>
    <row r="9957" spans="1:6" x14ac:dyDescent="0.25">
      <c r="A9957" s="508"/>
      <c r="B9957" s="508"/>
      <c r="C9957" s="508"/>
      <c r="D9957" s="444" t="s">
        <v>6778</v>
      </c>
      <c r="E9957" s="508"/>
      <c r="F9957" s="508"/>
    </row>
    <row r="9958" spans="1:6" x14ac:dyDescent="0.25">
      <c r="A9958" s="508"/>
      <c r="B9958" s="508"/>
      <c r="C9958" s="508"/>
      <c r="D9958" s="444" t="s">
        <v>6778</v>
      </c>
      <c r="E9958" s="508"/>
      <c r="F9958" s="508"/>
    </row>
    <row r="9959" spans="1:6" x14ac:dyDescent="0.25">
      <c r="A9959" s="508"/>
      <c r="B9959" s="508"/>
      <c r="C9959" s="508"/>
      <c r="D9959" s="444" t="s">
        <v>6778</v>
      </c>
      <c r="E9959" s="508"/>
      <c r="F9959" s="508"/>
    </row>
    <row r="9960" spans="1:6" x14ac:dyDescent="0.25">
      <c r="A9960" s="508"/>
      <c r="B9960" s="508"/>
      <c r="C9960" s="508"/>
      <c r="D9960" s="444" t="s">
        <v>6778</v>
      </c>
      <c r="E9960" s="508"/>
      <c r="F9960" s="508"/>
    </row>
    <row r="9961" spans="1:6" x14ac:dyDescent="0.25">
      <c r="A9961" s="508"/>
      <c r="B9961" s="508"/>
      <c r="C9961" s="508"/>
      <c r="D9961" s="444" t="s">
        <v>6778</v>
      </c>
      <c r="E9961" s="508"/>
      <c r="F9961" s="508"/>
    </row>
    <row r="9962" spans="1:6" x14ac:dyDescent="0.25">
      <c r="A9962" s="508"/>
      <c r="B9962" s="508"/>
      <c r="C9962" s="508"/>
      <c r="D9962" s="444" t="s">
        <v>6778</v>
      </c>
      <c r="E9962" s="508"/>
      <c r="F9962" s="508"/>
    </row>
    <row r="9963" spans="1:6" x14ac:dyDescent="0.25">
      <c r="A9963" s="508"/>
      <c r="B9963" s="508"/>
      <c r="C9963" s="508"/>
      <c r="D9963" s="444" t="s">
        <v>6778</v>
      </c>
      <c r="E9963" s="508"/>
      <c r="F9963" s="508"/>
    </row>
    <row r="9964" spans="1:6" x14ac:dyDescent="0.25">
      <c r="A9964" s="508"/>
      <c r="B9964" s="508"/>
      <c r="C9964" s="508"/>
      <c r="D9964" s="444" t="s">
        <v>6778</v>
      </c>
      <c r="E9964" s="508"/>
      <c r="F9964" s="508"/>
    </row>
    <row r="9965" spans="1:6" x14ac:dyDescent="0.25">
      <c r="A9965" s="508"/>
      <c r="B9965" s="508"/>
      <c r="C9965" s="508"/>
      <c r="D9965" s="444" t="s">
        <v>6778</v>
      </c>
      <c r="E9965" s="508"/>
      <c r="F9965" s="508"/>
    </row>
    <row r="9966" spans="1:6" x14ac:dyDescent="0.25">
      <c r="A9966" s="508"/>
      <c r="B9966" s="508"/>
      <c r="C9966" s="508"/>
      <c r="D9966" s="444" t="s">
        <v>6778</v>
      </c>
      <c r="E9966" s="508"/>
      <c r="F9966" s="508"/>
    </row>
    <row r="9967" spans="1:6" x14ac:dyDescent="0.25">
      <c r="A9967" s="508"/>
      <c r="B9967" s="508"/>
      <c r="C9967" s="508"/>
      <c r="D9967" s="444" t="s">
        <v>6778</v>
      </c>
      <c r="E9967" s="508"/>
      <c r="F9967" s="508"/>
    </row>
    <row r="9968" spans="1:6" x14ac:dyDescent="0.25">
      <c r="A9968" s="508"/>
      <c r="B9968" s="508"/>
      <c r="C9968" s="508"/>
      <c r="D9968" s="444" t="s">
        <v>6778</v>
      </c>
      <c r="E9968" s="508"/>
      <c r="F9968" s="508"/>
    </row>
    <row r="9969" spans="1:6" x14ac:dyDescent="0.25">
      <c r="A9969" s="508"/>
      <c r="B9969" s="508"/>
      <c r="C9969" s="508"/>
      <c r="D9969" s="444" t="s">
        <v>6778</v>
      </c>
      <c r="E9969" s="508"/>
      <c r="F9969" s="508"/>
    </row>
    <row r="9970" spans="1:6" x14ac:dyDescent="0.25">
      <c r="A9970" s="508"/>
      <c r="B9970" s="508"/>
      <c r="C9970" s="508"/>
      <c r="D9970" s="444" t="s">
        <v>6778</v>
      </c>
      <c r="E9970" s="508"/>
      <c r="F9970" s="508"/>
    </row>
    <row r="9971" spans="1:6" x14ac:dyDescent="0.25">
      <c r="A9971" s="508"/>
      <c r="B9971" s="508"/>
      <c r="C9971" s="508"/>
      <c r="D9971" s="444" t="s">
        <v>6778</v>
      </c>
      <c r="E9971" s="508"/>
      <c r="F9971" s="508"/>
    </row>
    <row r="9972" spans="1:6" x14ac:dyDescent="0.25">
      <c r="A9972" s="508"/>
      <c r="B9972" s="508"/>
      <c r="C9972" s="508"/>
      <c r="D9972" s="444" t="s">
        <v>6778</v>
      </c>
      <c r="E9972" s="508"/>
      <c r="F9972" s="508"/>
    </row>
    <row r="9973" spans="1:6" x14ac:dyDescent="0.25">
      <c r="A9973" s="508"/>
      <c r="B9973" s="508"/>
      <c r="C9973" s="508"/>
      <c r="D9973" s="444" t="s">
        <v>6778</v>
      </c>
      <c r="E9973" s="508"/>
      <c r="F9973" s="508"/>
    </row>
    <row r="9974" spans="1:6" x14ac:dyDescent="0.25">
      <c r="A9974" s="508"/>
      <c r="B9974" s="508"/>
      <c r="C9974" s="508"/>
      <c r="D9974" s="444" t="s">
        <v>6778</v>
      </c>
      <c r="E9974" s="508"/>
      <c r="F9974" s="508"/>
    </row>
    <row r="9975" spans="1:6" x14ac:dyDescent="0.25">
      <c r="A9975" s="508"/>
      <c r="B9975" s="508"/>
      <c r="C9975" s="508"/>
      <c r="D9975" s="444" t="s">
        <v>6778</v>
      </c>
      <c r="E9975" s="508"/>
      <c r="F9975" s="508"/>
    </row>
    <row r="9976" spans="1:6" x14ac:dyDescent="0.25">
      <c r="A9976" s="508"/>
      <c r="B9976" s="508"/>
      <c r="C9976" s="508"/>
      <c r="D9976" s="444" t="s">
        <v>6778</v>
      </c>
      <c r="E9976" s="508"/>
      <c r="F9976" s="508"/>
    </row>
    <row r="9977" spans="1:6" x14ac:dyDescent="0.25">
      <c r="A9977" s="508"/>
      <c r="B9977" s="508"/>
      <c r="C9977" s="508"/>
      <c r="D9977" s="444" t="s">
        <v>6778</v>
      </c>
      <c r="E9977" s="508"/>
      <c r="F9977" s="508"/>
    </row>
    <row r="9978" spans="1:6" x14ac:dyDescent="0.25">
      <c r="A9978" s="508"/>
      <c r="B9978" s="508"/>
      <c r="C9978" s="508"/>
      <c r="D9978" s="444" t="s">
        <v>6778</v>
      </c>
      <c r="E9978" s="508"/>
      <c r="F9978" s="508"/>
    </row>
    <row r="9979" spans="1:6" x14ac:dyDescent="0.25">
      <c r="A9979" s="508"/>
      <c r="B9979" s="508"/>
      <c r="C9979" s="508"/>
      <c r="D9979" s="444" t="s">
        <v>6778</v>
      </c>
      <c r="E9979" s="508"/>
      <c r="F9979" s="508"/>
    </row>
    <row r="9980" spans="1:6" x14ac:dyDescent="0.25">
      <c r="A9980" s="508"/>
      <c r="B9980" s="508"/>
      <c r="C9980" s="508"/>
      <c r="D9980" s="444" t="s">
        <v>6778</v>
      </c>
      <c r="E9980" s="508"/>
      <c r="F9980" s="508"/>
    </row>
    <row r="9981" spans="1:6" x14ac:dyDescent="0.25">
      <c r="A9981" s="508"/>
      <c r="B9981" s="508"/>
      <c r="C9981" s="508"/>
      <c r="D9981" s="444" t="s">
        <v>6778</v>
      </c>
      <c r="E9981" s="508"/>
      <c r="F9981" s="508"/>
    </row>
    <row r="9982" spans="1:6" x14ac:dyDescent="0.25">
      <c r="A9982" s="508"/>
      <c r="B9982" s="508"/>
      <c r="C9982" s="508"/>
      <c r="D9982" s="444" t="s">
        <v>6778</v>
      </c>
      <c r="E9982" s="508"/>
      <c r="F9982" s="508"/>
    </row>
    <row r="9983" spans="1:6" x14ac:dyDescent="0.25">
      <c r="A9983" s="508"/>
      <c r="B9983" s="508"/>
      <c r="C9983" s="508"/>
      <c r="D9983" s="444" t="s">
        <v>6778</v>
      </c>
      <c r="E9983" s="508"/>
      <c r="F9983" s="508"/>
    </row>
    <row r="9984" spans="1:6" x14ac:dyDescent="0.25">
      <c r="A9984" s="508"/>
      <c r="B9984" s="508"/>
      <c r="C9984" s="508"/>
      <c r="D9984" s="444" t="s">
        <v>6778</v>
      </c>
      <c r="E9984" s="508"/>
      <c r="F9984" s="508"/>
    </row>
    <row r="9985" spans="1:6" x14ac:dyDescent="0.25">
      <c r="A9985" s="508"/>
      <c r="B9985" s="508"/>
      <c r="C9985" s="508"/>
      <c r="D9985" s="444" t="s">
        <v>6778</v>
      </c>
      <c r="E9985" s="508"/>
      <c r="F9985" s="508"/>
    </row>
    <row r="9986" spans="1:6" x14ac:dyDescent="0.25">
      <c r="A9986" s="508"/>
      <c r="B9986" s="508"/>
      <c r="C9986" s="508"/>
      <c r="D9986" s="444" t="s">
        <v>6778</v>
      </c>
      <c r="E9986" s="508"/>
      <c r="F9986" s="508"/>
    </row>
    <row r="9987" spans="1:6" x14ac:dyDescent="0.25">
      <c r="A9987" s="508"/>
      <c r="B9987" s="508"/>
      <c r="C9987" s="508"/>
      <c r="D9987" s="444" t="s">
        <v>6778</v>
      </c>
      <c r="E9987" s="508"/>
      <c r="F9987" s="508"/>
    </row>
    <row r="9988" spans="1:6" x14ac:dyDescent="0.25">
      <c r="A9988" s="508"/>
      <c r="B9988" s="508"/>
      <c r="C9988" s="508"/>
      <c r="D9988" s="444" t="s">
        <v>6778</v>
      </c>
      <c r="E9988" s="508"/>
      <c r="F9988" s="508"/>
    </row>
    <row r="9989" spans="1:6" x14ac:dyDescent="0.25">
      <c r="A9989" s="508"/>
      <c r="B9989" s="508"/>
      <c r="C9989" s="508"/>
      <c r="D9989" s="444" t="s">
        <v>6778</v>
      </c>
      <c r="E9989" s="508"/>
      <c r="F9989" s="508"/>
    </row>
    <row r="9990" spans="1:6" x14ac:dyDescent="0.25">
      <c r="A9990" s="508"/>
      <c r="B9990" s="508"/>
      <c r="C9990" s="508"/>
      <c r="D9990" s="444" t="s">
        <v>6778</v>
      </c>
      <c r="E9990" s="508"/>
      <c r="F9990" s="508"/>
    </row>
    <row r="9991" spans="1:6" x14ac:dyDescent="0.25">
      <c r="A9991" s="508"/>
      <c r="B9991" s="508"/>
      <c r="C9991" s="508"/>
      <c r="D9991" s="444" t="s">
        <v>6778</v>
      </c>
      <c r="E9991" s="508"/>
      <c r="F9991" s="508"/>
    </row>
    <row r="9992" spans="1:6" x14ac:dyDescent="0.25">
      <c r="A9992" s="508"/>
      <c r="B9992" s="508"/>
      <c r="C9992" s="508"/>
      <c r="D9992" s="444" t="s">
        <v>6778</v>
      </c>
      <c r="E9992" s="508"/>
      <c r="F9992" s="508"/>
    </row>
    <row r="9993" spans="1:6" x14ac:dyDescent="0.25">
      <c r="A9993" s="508"/>
      <c r="B9993" s="508"/>
      <c r="C9993" s="508"/>
      <c r="D9993" s="444" t="s">
        <v>6778</v>
      </c>
      <c r="E9993" s="508"/>
      <c r="F9993" s="508"/>
    </row>
    <row r="9994" spans="1:6" x14ac:dyDescent="0.25">
      <c r="A9994" s="508"/>
      <c r="B9994" s="508"/>
      <c r="C9994" s="508"/>
      <c r="D9994" s="444" t="s">
        <v>6778</v>
      </c>
      <c r="E9994" s="508"/>
      <c r="F9994" s="508"/>
    </row>
    <row r="9995" spans="1:6" x14ac:dyDescent="0.25">
      <c r="A9995" s="508"/>
      <c r="B9995" s="508"/>
      <c r="C9995" s="508"/>
      <c r="D9995" s="444" t="s">
        <v>6778</v>
      </c>
      <c r="E9995" s="508"/>
      <c r="F9995" s="508"/>
    </row>
    <row r="9996" spans="1:6" x14ac:dyDescent="0.25">
      <c r="A9996" s="508"/>
      <c r="B9996" s="508"/>
      <c r="C9996" s="508"/>
      <c r="D9996" s="444" t="s">
        <v>6778</v>
      </c>
      <c r="E9996" s="508"/>
      <c r="F9996" s="508"/>
    </row>
    <row r="9997" spans="1:6" x14ac:dyDescent="0.25">
      <c r="A9997" s="508"/>
      <c r="B9997" s="508"/>
      <c r="C9997" s="508"/>
      <c r="D9997" s="444" t="s">
        <v>6778</v>
      </c>
      <c r="E9997" s="508"/>
      <c r="F9997" s="508"/>
    </row>
    <row r="9998" spans="1:6" x14ac:dyDescent="0.25">
      <c r="A9998" s="508"/>
      <c r="B9998" s="508"/>
      <c r="C9998" s="508"/>
      <c r="D9998" s="444" t="s">
        <v>6778</v>
      </c>
      <c r="E9998" s="508"/>
      <c r="F9998" s="508"/>
    </row>
    <row r="9999" spans="1:6" x14ac:dyDescent="0.25">
      <c r="A9999" s="508"/>
      <c r="B9999" s="508"/>
      <c r="C9999" s="508"/>
      <c r="D9999" s="444" t="s">
        <v>6778</v>
      </c>
      <c r="E9999" s="508"/>
      <c r="F9999" s="508"/>
    </row>
    <row r="10000" spans="1:6" x14ac:dyDescent="0.25">
      <c r="A10000" s="508"/>
      <c r="B10000" s="508"/>
      <c r="C10000" s="508"/>
      <c r="D10000" s="444" t="s">
        <v>6778</v>
      </c>
      <c r="E10000" s="508"/>
      <c r="F10000" s="508"/>
    </row>
    <row r="10001" spans="1:6" x14ac:dyDescent="0.25">
      <c r="A10001" s="508"/>
      <c r="B10001" s="508"/>
      <c r="C10001" s="508"/>
      <c r="D10001" s="444" t="s">
        <v>6778</v>
      </c>
      <c r="E10001" s="508"/>
      <c r="F10001" s="508"/>
    </row>
    <row r="10002" spans="1:6" x14ac:dyDescent="0.25">
      <c r="A10002" s="508"/>
      <c r="B10002" s="508"/>
      <c r="C10002" s="508"/>
      <c r="D10002" s="444" t="s">
        <v>6778</v>
      </c>
      <c r="E10002" s="508"/>
      <c r="F10002" s="508"/>
    </row>
    <row r="10003" spans="1:6" x14ac:dyDescent="0.25">
      <c r="A10003" s="508"/>
      <c r="B10003" s="508"/>
      <c r="C10003" s="508"/>
      <c r="D10003" s="444" t="s">
        <v>6778</v>
      </c>
      <c r="E10003" s="508"/>
      <c r="F10003" s="508"/>
    </row>
    <row r="10004" spans="1:6" x14ac:dyDescent="0.25">
      <c r="A10004" s="508"/>
      <c r="B10004" s="508"/>
      <c r="C10004" s="508"/>
      <c r="D10004" s="444" t="s">
        <v>6778</v>
      </c>
      <c r="E10004" s="508"/>
      <c r="F10004" s="508"/>
    </row>
    <row r="10005" spans="1:6" x14ac:dyDescent="0.25">
      <c r="A10005" s="508"/>
      <c r="B10005" s="508"/>
      <c r="C10005" s="508"/>
      <c r="D10005" s="444" t="s">
        <v>6778</v>
      </c>
      <c r="E10005" s="508"/>
      <c r="F10005" s="508"/>
    </row>
    <row r="10006" spans="1:6" x14ac:dyDescent="0.25">
      <c r="A10006" s="508"/>
      <c r="B10006" s="508"/>
      <c r="C10006" s="508"/>
      <c r="D10006" s="444" t="s">
        <v>6778</v>
      </c>
      <c r="E10006" s="508"/>
      <c r="F10006" s="508"/>
    </row>
    <row r="10007" spans="1:6" x14ac:dyDescent="0.25">
      <c r="A10007" s="508"/>
      <c r="B10007" s="508"/>
      <c r="C10007" s="508"/>
      <c r="D10007" s="444" t="s">
        <v>6778</v>
      </c>
      <c r="E10007" s="508"/>
      <c r="F10007" s="508"/>
    </row>
    <row r="10008" spans="1:6" x14ac:dyDescent="0.25">
      <c r="A10008" s="508"/>
      <c r="B10008" s="508"/>
      <c r="C10008" s="508"/>
      <c r="D10008" s="444" t="s">
        <v>6778</v>
      </c>
      <c r="E10008" s="508"/>
      <c r="F10008" s="508"/>
    </row>
    <row r="10009" spans="1:6" x14ac:dyDescent="0.25">
      <c r="A10009" s="508"/>
      <c r="B10009" s="508"/>
      <c r="C10009" s="508"/>
      <c r="D10009" s="444" t="s">
        <v>6778</v>
      </c>
      <c r="E10009" s="508"/>
      <c r="F10009" s="508"/>
    </row>
    <row r="10010" spans="1:6" x14ac:dyDescent="0.25">
      <c r="A10010" s="508"/>
      <c r="B10010" s="508"/>
      <c r="C10010" s="508"/>
      <c r="D10010" s="444" t="s">
        <v>6778</v>
      </c>
      <c r="E10010" s="508"/>
      <c r="F10010" s="508"/>
    </row>
    <row r="10011" spans="1:6" x14ac:dyDescent="0.25">
      <c r="A10011" s="508"/>
      <c r="B10011" s="508"/>
      <c r="C10011" s="508"/>
      <c r="D10011" s="444" t="s">
        <v>6778</v>
      </c>
      <c r="E10011" s="508"/>
      <c r="F10011" s="508"/>
    </row>
    <row r="10012" spans="1:6" x14ac:dyDescent="0.25">
      <c r="A10012" s="508"/>
      <c r="B10012" s="508"/>
      <c r="C10012" s="508"/>
      <c r="D10012" s="444" t="s">
        <v>6778</v>
      </c>
      <c r="E10012" s="508"/>
      <c r="F10012" s="508"/>
    </row>
    <row r="10013" spans="1:6" x14ac:dyDescent="0.25">
      <c r="A10013" s="508"/>
      <c r="B10013" s="508"/>
      <c r="C10013" s="508"/>
      <c r="D10013" s="444" t="s">
        <v>6778</v>
      </c>
      <c r="E10013" s="508"/>
      <c r="F10013" s="508"/>
    </row>
    <row r="10014" spans="1:6" x14ac:dyDescent="0.25">
      <c r="A10014" s="508"/>
      <c r="B10014" s="508"/>
      <c r="C10014" s="508"/>
      <c r="D10014" s="444" t="s">
        <v>6778</v>
      </c>
      <c r="E10014" s="508"/>
      <c r="F10014" s="508"/>
    </row>
    <row r="10015" spans="1:6" x14ac:dyDescent="0.25">
      <c r="A10015" s="508"/>
      <c r="B10015" s="508"/>
      <c r="C10015" s="508"/>
      <c r="D10015" s="444" t="s">
        <v>6778</v>
      </c>
      <c r="E10015" s="508"/>
      <c r="F10015" s="508"/>
    </row>
    <row r="10016" spans="1:6" x14ac:dyDescent="0.25">
      <c r="A10016" s="508"/>
      <c r="B10016" s="508"/>
      <c r="C10016" s="508"/>
      <c r="D10016" s="444" t="s">
        <v>6778</v>
      </c>
      <c r="E10016" s="508"/>
      <c r="F10016" s="508"/>
    </row>
    <row r="10017" spans="1:6" x14ac:dyDescent="0.25">
      <c r="A10017" s="508"/>
      <c r="B10017" s="508"/>
      <c r="C10017" s="508"/>
      <c r="D10017" s="444" t="s">
        <v>6778</v>
      </c>
      <c r="E10017" s="508"/>
      <c r="F10017" s="508"/>
    </row>
    <row r="10018" spans="1:6" x14ac:dyDescent="0.25">
      <c r="A10018" s="508"/>
      <c r="B10018" s="508"/>
      <c r="C10018" s="508"/>
      <c r="D10018" s="444" t="s">
        <v>6778</v>
      </c>
      <c r="E10018" s="508"/>
      <c r="F10018" s="508"/>
    </row>
    <row r="10019" spans="1:6" x14ac:dyDescent="0.25">
      <c r="A10019" s="508"/>
      <c r="B10019" s="508"/>
      <c r="C10019" s="508"/>
      <c r="D10019" s="444" t="s">
        <v>6778</v>
      </c>
      <c r="E10019" s="508"/>
      <c r="F10019" s="508"/>
    </row>
    <row r="10020" spans="1:6" x14ac:dyDescent="0.25">
      <c r="A10020" s="508"/>
      <c r="B10020" s="508"/>
      <c r="C10020" s="508"/>
      <c r="D10020" s="444" t="s">
        <v>6778</v>
      </c>
      <c r="E10020" s="508"/>
      <c r="F10020" s="508"/>
    </row>
    <row r="10021" spans="1:6" x14ac:dyDescent="0.25">
      <c r="A10021" s="508"/>
      <c r="B10021" s="508"/>
      <c r="C10021" s="508"/>
      <c r="D10021" s="444" t="s">
        <v>6778</v>
      </c>
      <c r="E10021" s="508"/>
      <c r="F10021" s="508"/>
    </row>
    <row r="10022" spans="1:6" x14ac:dyDescent="0.25">
      <c r="A10022" s="508"/>
      <c r="B10022" s="508"/>
      <c r="C10022" s="508"/>
      <c r="D10022" s="444" t="s">
        <v>6778</v>
      </c>
      <c r="E10022" s="508"/>
      <c r="F10022" s="508"/>
    </row>
    <row r="10023" spans="1:6" x14ac:dyDescent="0.25">
      <c r="A10023" s="508"/>
      <c r="B10023" s="508"/>
      <c r="C10023" s="508"/>
      <c r="D10023" s="444" t="s">
        <v>6778</v>
      </c>
      <c r="E10023" s="508"/>
      <c r="F10023" s="508"/>
    </row>
    <row r="10024" spans="1:6" x14ac:dyDescent="0.25">
      <c r="A10024" s="508"/>
      <c r="B10024" s="508"/>
      <c r="C10024" s="508"/>
      <c r="D10024" s="444" t="s">
        <v>6778</v>
      </c>
      <c r="E10024" s="508"/>
      <c r="F10024" s="508"/>
    </row>
    <row r="10025" spans="1:6" x14ac:dyDescent="0.25">
      <c r="A10025" s="508"/>
      <c r="B10025" s="508"/>
      <c r="C10025" s="508"/>
      <c r="D10025" s="444" t="s">
        <v>6778</v>
      </c>
      <c r="E10025" s="508"/>
      <c r="F10025" s="508"/>
    </row>
    <row r="10026" spans="1:6" x14ac:dyDescent="0.25">
      <c r="A10026" s="508"/>
      <c r="B10026" s="508"/>
      <c r="C10026" s="508"/>
      <c r="D10026" s="444" t="s">
        <v>6778</v>
      </c>
      <c r="E10026" s="508"/>
      <c r="F10026" s="508"/>
    </row>
    <row r="10027" spans="1:6" x14ac:dyDescent="0.25">
      <c r="A10027" s="508"/>
      <c r="B10027" s="508"/>
      <c r="C10027" s="508"/>
      <c r="D10027" s="444" t="s">
        <v>6778</v>
      </c>
      <c r="E10027" s="508"/>
      <c r="F10027" s="508"/>
    </row>
    <row r="10028" spans="1:6" x14ac:dyDescent="0.25">
      <c r="A10028" s="508"/>
      <c r="B10028" s="508"/>
      <c r="C10028" s="508"/>
      <c r="D10028" s="444" t="s">
        <v>6778</v>
      </c>
      <c r="E10028" s="508"/>
      <c r="F10028" s="508"/>
    </row>
    <row r="10029" spans="1:6" x14ac:dyDescent="0.25">
      <c r="A10029" s="508"/>
      <c r="B10029" s="508"/>
      <c r="C10029" s="508"/>
      <c r="D10029" s="444" t="s">
        <v>6778</v>
      </c>
      <c r="E10029" s="508"/>
      <c r="F10029" s="508"/>
    </row>
    <row r="10030" spans="1:6" x14ac:dyDescent="0.25">
      <c r="A10030" s="508"/>
      <c r="B10030" s="508"/>
      <c r="C10030" s="508"/>
      <c r="D10030" s="444" t="s">
        <v>6778</v>
      </c>
      <c r="E10030" s="508"/>
      <c r="F10030" s="508"/>
    </row>
    <row r="10031" spans="1:6" x14ac:dyDescent="0.25">
      <c r="A10031" s="508"/>
      <c r="B10031" s="508"/>
      <c r="C10031" s="508"/>
      <c r="D10031" s="444" t="s">
        <v>6778</v>
      </c>
      <c r="E10031" s="508"/>
      <c r="F10031" s="508"/>
    </row>
    <row r="10032" spans="1:6" x14ac:dyDescent="0.25">
      <c r="A10032" s="508"/>
      <c r="B10032" s="508"/>
      <c r="C10032" s="508"/>
      <c r="D10032" s="444" t="s">
        <v>6778</v>
      </c>
      <c r="E10032" s="508"/>
      <c r="F10032" s="508"/>
    </row>
    <row r="10033" spans="1:6" x14ac:dyDescent="0.25">
      <c r="A10033" s="508"/>
      <c r="B10033" s="508"/>
      <c r="C10033" s="508"/>
      <c r="D10033" s="444" t="s">
        <v>6778</v>
      </c>
      <c r="E10033" s="508"/>
      <c r="F10033" s="508"/>
    </row>
    <row r="10034" spans="1:6" x14ac:dyDescent="0.25">
      <c r="A10034" s="508"/>
      <c r="B10034" s="508"/>
      <c r="C10034" s="508"/>
      <c r="D10034" s="444" t="s">
        <v>6778</v>
      </c>
      <c r="E10034" s="508"/>
      <c r="F10034" s="508"/>
    </row>
    <row r="10035" spans="1:6" x14ac:dyDescent="0.25">
      <c r="A10035" s="508"/>
      <c r="B10035" s="508"/>
      <c r="C10035" s="508"/>
      <c r="D10035" s="444" t="s">
        <v>6778</v>
      </c>
      <c r="E10035" s="508"/>
      <c r="F10035" s="508"/>
    </row>
    <row r="10036" spans="1:6" x14ac:dyDescent="0.25">
      <c r="A10036" s="508"/>
      <c r="B10036" s="508"/>
      <c r="C10036" s="508"/>
      <c r="D10036" s="444" t="s">
        <v>6778</v>
      </c>
      <c r="E10036" s="508"/>
      <c r="F10036" s="508"/>
    </row>
    <row r="10037" spans="1:6" x14ac:dyDescent="0.25">
      <c r="A10037" s="508"/>
      <c r="B10037" s="508"/>
      <c r="C10037" s="508"/>
      <c r="D10037" s="444" t="s">
        <v>6778</v>
      </c>
      <c r="E10037" s="508"/>
      <c r="F10037" s="508"/>
    </row>
    <row r="10038" spans="1:6" x14ac:dyDescent="0.25">
      <c r="A10038" s="508"/>
      <c r="B10038" s="508"/>
      <c r="C10038" s="508"/>
      <c r="D10038" s="444" t="s">
        <v>6778</v>
      </c>
      <c r="E10038" s="508"/>
      <c r="F10038" s="508"/>
    </row>
    <row r="10039" spans="1:6" x14ac:dyDescent="0.25">
      <c r="A10039" s="508"/>
      <c r="B10039" s="508"/>
      <c r="C10039" s="508"/>
      <c r="D10039" s="444" t="s">
        <v>6778</v>
      </c>
      <c r="E10039" s="508"/>
      <c r="F10039" s="508"/>
    </row>
    <row r="10040" spans="1:6" x14ac:dyDescent="0.25">
      <c r="A10040" s="508"/>
      <c r="B10040" s="508"/>
      <c r="C10040" s="508"/>
      <c r="D10040" s="444" t="s">
        <v>6778</v>
      </c>
      <c r="E10040" s="508"/>
      <c r="F10040" s="508"/>
    </row>
    <row r="10041" spans="1:6" x14ac:dyDescent="0.25">
      <c r="A10041" s="508"/>
      <c r="B10041" s="508"/>
      <c r="C10041" s="508"/>
      <c r="D10041" s="444" t="s">
        <v>6778</v>
      </c>
      <c r="E10041" s="508"/>
      <c r="F10041" s="508"/>
    </row>
    <row r="10042" spans="1:6" x14ac:dyDescent="0.25">
      <c r="A10042" s="508"/>
      <c r="B10042" s="508"/>
      <c r="C10042" s="508"/>
      <c r="D10042" s="444" t="s">
        <v>6778</v>
      </c>
      <c r="E10042" s="508"/>
      <c r="F10042" s="508"/>
    </row>
    <row r="10043" spans="1:6" x14ac:dyDescent="0.25">
      <c r="A10043" s="508"/>
      <c r="B10043" s="508"/>
      <c r="C10043" s="508"/>
      <c r="D10043" s="444" t="s">
        <v>6778</v>
      </c>
      <c r="E10043" s="508"/>
      <c r="F10043" s="508"/>
    </row>
    <row r="10044" spans="1:6" x14ac:dyDescent="0.25">
      <c r="A10044" s="508"/>
      <c r="B10044" s="508"/>
      <c r="C10044" s="508"/>
      <c r="D10044" s="444" t="s">
        <v>6778</v>
      </c>
      <c r="E10044" s="508"/>
      <c r="F10044" s="508"/>
    </row>
    <row r="10045" spans="1:6" x14ac:dyDescent="0.25">
      <c r="A10045" s="508"/>
      <c r="B10045" s="508"/>
      <c r="C10045" s="508"/>
      <c r="D10045" s="444" t="s">
        <v>6778</v>
      </c>
      <c r="E10045" s="508"/>
      <c r="F10045" s="508"/>
    </row>
    <row r="10046" spans="1:6" x14ac:dyDescent="0.25">
      <c r="A10046" s="508"/>
      <c r="B10046" s="508"/>
      <c r="C10046" s="508"/>
      <c r="D10046" s="444" t="s">
        <v>6778</v>
      </c>
      <c r="E10046" s="508"/>
      <c r="F10046" s="508"/>
    </row>
    <row r="10047" spans="1:6" x14ac:dyDescent="0.25">
      <c r="A10047" s="508"/>
      <c r="B10047" s="508"/>
      <c r="C10047" s="508"/>
      <c r="D10047" s="444" t="s">
        <v>6778</v>
      </c>
      <c r="E10047" s="508"/>
      <c r="F10047" s="508"/>
    </row>
    <row r="10048" spans="1:6" x14ac:dyDescent="0.25">
      <c r="A10048" s="508"/>
      <c r="B10048" s="508"/>
      <c r="C10048" s="508"/>
      <c r="D10048" s="444" t="s">
        <v>6778</v>
      </c>
      <c r="E10048" s="508"/>
      <c r="F10048" s="508"/>
    </row>
    <row r="10049" spans="1:6" x14ac:dyDescent="0.25">
      <c r="A10049" s="508"/>
      <c r="B10049" s="508"/>
      <c r="C10049" s="508"/>
      <c r="D10049" s="444" t="s">
        <v>6778</v>
      </c>
      <c r="E10049" s="508"/>
      <c r="F10049" s="508"/>
    </row>
    <row r="10050" spans="1:6" x14ac:dyDescent="0.25">
      <c r="A10050" s="508"/>
      <c r="B10050" s="508"/>
      <c r="C10050" s="508"/>
      <c r="D10050" s="444" t="s">
        <v>6778</v>
      </c>
      <c r="E10050" s="508"/>
      <c r="F10050" s="508"/>
    </row>
    <row r="10051" spans="1:6" x14ac:dyDescent="0.25">
      <c r="A10051" s="508"/>
      <c r="B10051" s="508"/>
      <c r="C10051" s="508"/>
      <c r="D10051" s="444" t="s">
        <v>6778</v>
      </c>
      <c r="E10051" s="508"/>
      <c r="F10051" s="508"/>
    </row>
    <row r="10052" spans="1:6" x14ac:dyDescent="0.25">
      <c r="A10052" s="508"/>
      <c r="B10052" s="508"/>
      <c r="C10052" s="508"/>
      <c r="D10052" s="444" t="s">
        <v>6778</v>
      </c>
      <c r="E10052" s="508"/>
      <c r="F10052" s="508"/>
    </row>
    <row r="10053" spans="1:6" x14ac:dyDescent="0.25">
      <c r="A10053" s="508"/>
      <c r="B10053" s="508"/>
      <c r="C10053" s="508"/>
      <c r="D10053" s="444" t="s">
        <v>6778</v>
      </c>
      <c r="E10053" s="508"/>
      <c r="F10053" s="508"/>
    </row>
    <row r="10054" spans="1:6" x14ac:dyDescent="0.25">
      <c r="A10054" s="508"/>
      <c r="B10054" s="508"/>
      <c r="C10054" s="508"/>
      <c r="D10054" s="444" t="s">
        <v>6778</v>
      </c>
      <c r="E10054" s="508"/>
      <c r="F10054" s="508"/>
    </row>
    <row r="10055" spans="1:6" x14ac:dyDescent="0.25">
      <c r="A10055" s="508"/>
      <c r="B10055" s="508"/>
      <c r="C10055" s="508"/>
      <c r="D10055" s="444" t="s">
        <v>6778</v>
      </c>
      <c r="E10055" s="508"/>
      <c r="F10055" s="508"/>
    </row>
    <row r="10056" spans="1:6" x14ac:dyDescent="0.25">
      <c r="A10056" s="508"/>
      <c r="B10056" s="508"/>
      <c r="C10056" s="508"/>
      <c r="D10056" s="444" t="s">
        <v>6778</v>
      </c>
      <c r="E10056" s="508"/>
      <c r="F10056" s="508"/>
    </row>
    <row r="10057" spans="1:6" x14ac:dyDescent="0.25">
      <c r="A10057" s="508"/>
      <c r="B10057" s="508"/>
      <c r="C10057" s="508"/>
      <c r="D10057" s="444" t="s">
        <v>6778</v>
      </c>
      <c r="E10057" s="508"/>
      <c r="F10057" s="508"/>
    </row>
    <row r="10058" spans="1:6" x14ac:dyDescent="0.25">
      <c r="A10058" s="508"/>
      <c r="B10058" s="508"/>
      <c r="C10058" s="508"/>
      <c r="D10058" s="444" t="s">
        <v>6778</v>
      </c>
      <c r="E10058" s="508"/>
      <c r="F10058" s="508"/>
    </row>
    <row r="10059" spans="1:6" x14ac:dyDescent="0.25">
      <c r="A10059" s="508"/>
      <c r="B10059" s="508"/>
      <c r="C10059" s="508"/>
      <c r="D10059" s="444" t="s">
        <v>6778</v>
      </c>
      <c r="E10059" s="508"/>
      <c r="F10059" s="508"/>
    </row>
    <row r="10060" spans="1:6" x14ac:dyDescent="0.25">
      <c r="A10060" s="508"/>
      <c r="B10060" s="508"/>
      <c r="C10060" s="508"/>
      <c r="D10060" s="444" t="s">
        <v>6778</v>
      </c>
      <c r="E10060" s="508"/>
      <c r="F10060" s="508"/>
    </row>
    <row r="10061" spans="1:6" x14ac:dyDescent="0.25">
      <c r="A10061" s="508"/>
      <c r="B10061" s="508"/>
      <c r="C10061" s="508"/>
      <c r="D10061" s="444" t="s">
        <v>6778</v>
      </c>
      <c r="E10061" s="508"/>
      <c r="F10061" s="508"/>
    </row>
    <row r="10062" spans="1:6" x14ac:dyDescent="0.25">
      <c r="A10062" s="508"/>
      <c r="B10062" s="508"/>
      <c r="C10062" s="508"/>
      <c r="D10062" s="444" t="s">
        <v>6778</v>
      </c>
      <c r="E10062" s="508"/>
      <c r="F10062" s="508"/>
    </row>
    <row r="10063" spans="1:6" x14ac:dyDescent="0.25">
      <c r="A10063" s="508"/>
      <c r="B10063" s="508"/>
      <c r="C10063" s="508"/>
      <c r="D10063" s="444" t="s">
        <v>6778</v>
      </c>
      <c r="E10063" s="508"/>
      <c r="F10063" s="508"/>
    </row>
    <row r="10064" spans="1:6" x14ac:dyDescent="0.25">
      <c r="A10064" s="508"/>
      <c r="B10064" s="508"/>
      <c r="C10064" s="508"/>
      <c r="D10064" s="444" t="s">
        <v>6778</v>
      </c>
      <c r="E10064" s="508"/>
      <c r="F10064" s="508"/>
    </row>
    <row r="10065" spans="1:6" x14ac:dyDescent="0.25">
      <c r="A10065" s="508"/>
      <c r="B10065" s="508"/>
      <c r="C10065" s="508"/>
      <c r="D10065" s="444" t="s">
        <v>6778</v>
      </c>
      <c r="E10065" s="508"/>
      <c r="F10065" s="508"/>
    </row>
    <row r="10066" spans="1:6" x14ac:dyDescent="0.25">
      <c r="A10066" s="508"/>
      <c r="B10066" s="508"/>
      <c r="C10066" s="508"/>
      <c r="D10066" s="444" t="s">
        <v>6778</v>
      </c>
      <c r="E10066" s="508"/>
      <c r="F10066" s="508"/>
    </row>
    <row r="10067" spans="1:6" x14ac:dyDescent="0.25">
      <c r="A10067" s="508"/>
      <c r="B10067" s="508"/>
      <c r="C10067" s="508"/>
      <c r="D10067" s="444" t="s">
        <v>6778</v>
      </c>
      <c r="E10067" s="508"/>
      <c r="F10067" s="508"/>
    </row>
    <row r="10068" spans="1:6" x14ac:dyDescent="0.25">
      <c r="A10068" s="508"/>
      <c r="B10068" s="508"/>
      <c r="C10068" s="508"/>
      <c r="D10068" s="444" t="s">
        <v>6778</v>
      </c>
      <c r="E10068" s="508"/>
      <c r="F10068" s="508"/>
    </row>
    <row r="10069" spans="1:6" x14ac:dyDescent="0.25">
      <c r="A10069" s="508"/>
      <c r="B10069" s="508"/>
      <c r="C10069" s="508"/>
      <c r="D10069" s="444" t="s">
        <v>6778</v>
      </c>
      <c r="E10069" s="508"/>
      <c r="F10069" s="508"/>
    </row>
    <row r="10070" spans="1:6" x14ac:dyDescent="0.25">
      <c r="A10070" s="508"/>
      <c r="B10070" s="508"/>
      <c r="C10070" s="508"/>
      <c r="D10070" s="444" t="s">
        <v>6778</v>
      </c>
      <c r="E10070" s="508"/>
      <c r="F10070" s="508"/>
    </row>
    <row r="10071" spans="1:6" x14ac:dyDescent="0.25">
      <c r="A10071" s="508"/>
      <c r="B10071" s="508"/>
      <c r="C10071" s="508"/>
      <c r="D10071" s="444" t="s">
        <v>6778</v>
      </c>
      <c r="E10071" s="508"/>
      <c r="F10071" s="508"/>
    </row>
    <row r="10072" spans="1:6" x14ac:dyDescent="0.25">
      <c r="A10072" s="508"/>
      <c r="B10072" s="508"/>
      <c r="C10072" s="508"/>
      <c r="D10072" s="444" t="s">
        <v>6778</v>
      </c>
      <c r="E10072" s="508"/>
      <c r="F10072" s="508"/>
    </row>
    <row r="10073" spans="1:6" x14ac:dyDescent="0.25">
      <c r="A10073" s="508"/>
      <c r="B10073" s="508"/>
      <c r="C10073" s="508"/>
      <c r="D10073" s="444" t="s">
        <v>6778</v>
      </c>
      <c r="E10073" s="508"/>
      <c r="F10073" s="508"/>
    </row>
    <row r="10074" spans="1:6" x14ac:dyDescent="0.25">
      <c r="A10074" s="508"/>
      <c r="B10074" s="508"/>
      <c r="C10074" s="508"/>
      <c r="D10074" s="444" t="s">
        <v>6778</v>
      </c>
      <c r="E10074" s="508"/>
      <c r="F10074" s="508"/>
    </row>
    <row r="10075" spans="1:6" x14ac:dyDescent="0.25">
      <c r="A10075" s="508"/>
      <c r="B10075" s="508"/>
      <c r="C10075" s="508"/>
      <c r="D10075" s="444" t="s">
        <v>6778</v>
      </c>
      <c r="E10075" s="508"/>
      <c r="F10075" s="508"/>
    </row>
    <row r="10076" spans="1:6" x14ac:dyDescent="0.25">
      <c r="A10076" s="508"/>
      <c r="B10076" s="508"/>
      <c r="C10076" s="508"/>
      <c r="D10076" s="444" t="s">
        <v>6778</v>
      </c>
      <c r="E10076" s="508"/>
      <c r="F10076" s="508"/>
    </row>
    <row r="10077" spans="1:6" x14ac:dyDescent="0.25">
      <c r="A10077" s="508"/>
      <c r="B10077" s="508"/>
      <c r="C10077" s="508"/>
      <c r="D10077" s="444" t="s">
        <v>6778</v>
      </c>
      <c r="E10077" s="508"/>
      <c r="F10077" s="508"/>
    </row>
    <row r="10078" spans="1:6" x14ac:dyDescent="0.25">
      <c r="A10078" s="508"/>
      <c r="B10078" s="508"/>
      <c r="C10078" s="508"/>
      <c r="D10078" s="444" t="s">
        <v>6778</v>
      </c>
      <c r="E10078" s="508"/>
      <c r="F10078" s="508"/>
    </row>
    <row r="10079" spans="1:6" x14ac:dyDescent="0.25">
      <c r="A10079" s="508"/>
      <c r="B10079" s="508"/>
      <c r="C10079" s="508"/>
      <c r="D10079" s="444" t="s">
        <v>6778</v>
      </c>
      <c r="E10079" s="508"/>
      <c r="F10079" s="508"/>
    </row>
    <row r="10080" spans="1:6" x14ac:dyDescent="0.25">
      <c r="A10080" s="508"/>
      <c r="B10080" s="508"/>
      <c r="C10080" s="508"/>
      <c r="D10080" s="444" t="s">
        <v>6778</v>
      </c>
      <c r="E10080" s="508"/>
      <c r="F10080" s="508"/>
    </row>
    <row r="10081" spans="1:6" x14ac:dyDescent="0.25">
      <c r="A10081" s="508"/>
      <c r="B10081" s="508"/>
      <c r="C10081" s="508"/>
      <c r="D10081" s="444" t="s">
        <v>6778</v>
      </c>
      <c r="E10081" s="508"/>
      <c r="F10081" s="508"/>
    </row>
    <row r="10082" spans="1:6" x14ac:dyDescent="0.25">
      <c r="A10082" s="508"/>
      <c r="B10082" s="508"/>
      <c r="C10082" s="508"/>
      <c r="D10082" s="444" t="s">
        <v>6778</v>
      </c>
      <c r="E10082" s="508"/>
      <c r="F10082" s="508"/>
    </row>
    <row r="10083" spans="1:6" x14ac:dyDescent="0.25">
      <c r="A10083" s="508"/>
      <c r="B10083" s="508"/>
      <c r="C10083" s="508"/>
      <c r="D10083" s="444" t="s">
        <v>6778</v>
      </c>
      <c r="E10083" s="508"/>
      <c r="F10083" s="508"/>
    </row>
    <row r="10084" spans="1:6" x14ac:dyDescent="0.25">
      <c r="A10084" s="508"/>
      <c r="B10084" s="508"/>
      <c r="C10084" s="508"/>
      <c r="D10084" s="444" t="s">
        <v>6778</v>
      </c>
      <c r="E10084" s="508"/>
      <c r="F10084" s="508"/>
    </row>
    <row r="10085" spans="1:6" x14ac:dyDescent="0.25">
      <c r="A10085" s="508"/>
      <c r="B10085" s="508"/>
      <c r="C10085" s="508"/>
      <c r="D10085" s="444" t="s">
        <v>6778</v>
      </c>
      <c r="E10085" s="508"/>
      <c r="F10085" s="508"/>
    </row>
    <row r="10086" spans="1:6" x14ac:dyDescent="0.25">
      <c r="A10086" s="508"/>
      <c r="B10086" s="508"/>
      <c r="C10086" s="508"/>
      <c r="D10086" s="444" t="s">
        <v>6778</v>
      </c>
      <c r="E10086" s="508"/>
      <c r="F10086" s="508"/>
    </row>
    <row r="10087" spans="1:6" x14ac:dyDescent="0.25">
      <c r="A10087" s="508"/>
      <c r="B10087" s="508"/>
      <c r="C10087" s="508"/>
      <c r="D10087" s="444" t="s">
        <v>6778</v>
      </c>
      <c r="E10087" s="508"/>
      <c r="F10087" s="508"/>
    </row>
    <row r="10088" spans="1:6" x14ac:dyDescent="0.25">
      <c r="A10088" s="508"/>
      <c r="B10088" s="508"/>
      <c r="C10088" s="508"/>
      <c r="D10088" s="444" t="s">
        <v>6778</v>
      </c>
      <c r="E10088" s="508"/>
      <c r="F10088" s="508"/>
    </row>
    <row r="10089" spans="1:6" x14ac:dyDescent="0.25">
      <c r="A10089" s="508"/>
      <c r="B10089" s="508"/>
      <c r="C10089" s="508"/>
      <c r="D10089" s="444" t="s">
        <v>6778</v>
      </c>
      <c r="E10089" s="508"/>
      <c r="F10089" s="508"/>
    </row>
    <row r="10090" spans="1:6" x14ac:dyDescent="0.25">
      <c r="A10090" s="508"/>
      <c r="B10090" s="508"/>
      <c r="C10090" s="508"/>
      <c r="D10090" s="444" t="s">
        <v>6778</v>
      </c>
      <c r="E10090" s="508"/>
      <c r="F10090" s="508"/>
    </row>
    <row r="10091" spans="1:6" x14ac:dyDescent="0.25">
      <c r="A10091" s="508"/>
      <c r="B10091" s="508"/>
      <c r="C10091" s="508"/>
      <c r="D10091" s="444" t="s">
        <v>6778</v>
      </c>
      <c r="E10091" s="508"/>
      <c r="F10091" s="508"/>
    </row>
    <row r="10092" spans="1:6" x14ac:dyDescent="0.25">
      <c r="A10092" s="508"/>
      <c r="B10092" s="508"/>
      <c r="C10092" s="508"/>
      <c r="D10092" s="444" t="s">
        <v>6778</v>
      </c>
      <c r="E10092" s="508"/>
      <c r="F10092" s="508"/>
    </row>
    <row r="10093" spans="1:6" x14ac:dyDescent="0.25">
      <c r="A10093" s="508"/>
      <c r="B10093" s="508"/>
      <c r="C10093" s="508"/>
      <c r="D10093" s="444" t="s">
        <v>6778</v>
      </c>
      <c r="E10093" s="508"/>
      <c r="F10093" s="508"/>
    </row>
    <row r="10094" spans="1:6" x14ac:dyDescent="0.25">
      <c r="A10094" s="508"/>
      <c r="B10094" s="508"/>
      <c r="C10094" s="508"/>
      <c r="D10094" s="444" t="s">
        <v>6778</v>
      </c>
      <c r="E10094" s="508"/>
      <c r="F10094" s="508"/>
    </row>
    <row r="10095" spans="1:6" x14ac:dyDescent="0.25">
      <c r="A10095" s="508"/>
      <c r="B10095" s="508"/>
      <c r="C10095" s="508"/>
      <c r="D10095" s="444" t="s">
        <v>6778</v>
      </c>
      <c r="E10095" s="508"/>
      <c r="F10095" s="508"/>
    </row>
    <row r="10096" spans="1:6" x14ac:dyDescent="0.25">
      <c r="A10096" s="508"/>
      <c r="B10096" s="508"/>
      <c r="C10096" s="508"/>
      <c r="D10096" s="444" t="s">
        <v>6778</v>
      </c>
      <c r="E10096" s="508"/>
      <c r="F10096" s="508"/>
    </row>
    <row r="10097" spans="1:6" x14ac:dyDescent="0.25">
      <c r="A10097" s="508"/>
      <c r="B10097" s="508"/>
      <c r="C10097" s="508"/>
      <c r="D10097" s="444" t="s">
        <v>6778</v>
      </c>
      <c r="E10097" s="508"/>
      <c r="F10097" s="508"/>
    </row>
    <row r="10098" spans="1:6" x14ac:dyDescent="0.25">
      <c r="A10098" s="508"/>
      <c r="B10098" s="508"/>
      <c r="C10098" s="508"/>
      <c r="D10098" s="444" t="s">
        <v>6778</v>
      </c>
      <c r="E10098" s="508"/>
      <c r="F10098" s="508"/>
    </row>
    <row r="10099" spans="1:6" x14ac:dyDescent="0.25">
      <c r="A10099" s="508"/>
      <c r="B10099" s="508"/>
      <c r="C10099" s="508"/>
      <c r="D10099" s="444" t="s">
        <v>6778</v>
      </c>
      <c r="E10099" s="508"/>
      <c r="F10099" s="508"/>
    </row>
    <row r="10100" spans="1:6" x14ac:dyDescent="0.25">
      <c r="A10100" s="508"/>
      <c r="B10100" s="508"/>
      <c r="C10100" s="508"/>
      <c r="D10100" s="444" t="s">
        <v>6778</v>
      </c>
      <c r="E10100" s="508"/>
      <c r="F10100" s="508"/>
    </row>
    <row r="10101" spans="1:6" x14ac:dyDescent="0.25">
      <c r="A10101" s="508"/>
      <c r="B10101" s="508"/>
      <c r="C10101" s="508"/>
      <c r="D10101" s="444" t="s">
        <v>6778</v>
      </c>
      <c r="E10101" s="508"/>
      <c r="F10101" s="508"/>
    </row>
    <row r="10102" spans="1:6" x14ac:dyDescent="0.25">
      <c r="A10102" s="508"/>
      <c r="B10102" s="508"/>
      <c r="C10102" s="508"/>
      <c r="D10102" s="444" t="s">
        <v>6778</v>
      </c>
      <c r="E10102" s="508"/>
      <c r="F10102" s="508"/>
    </row>
    <row r="10103" spans="1:6" x14ac:dyDescent="0.25">
      <c r="A10103" s="508"/>
      <c r="B10103" s="508"/>
      <c r="C10103" s="508"/>
      <c r="D10103" s="444" t="s">
        <v>6778</v>
      </c>
      <c r="E10103" s="508"/>
      <c r="F10103" s="508"/>
    </row>
    <row r="10104" spans="1:6" x14ac:dyDescent="0.25">
      <c r="A10104" s="508"/>
      <c r="B10104" s="508"/>
      <c r="C10104" s="508"/>
      <c r="D10104" s="444" t="s">
        <v>6778</v>
      </c>
      <c r="E10104" s="508"/>
      <c r="F10104" s="508"/>
    </row>
    <row r="10105" spans="1:6" x14ac:dyDescent="0.25">
      <c r="A10105" s="508"/>
      <c r="B10105" s="508"/>
      <c r="C10105" s="508"/>
      <c r="D10105" s="444" t="s">
        <v>6778</v>
      </c>
      <c r="E10105" s="508"/>
      <c r="F10105" s="508"/>
    </row>
    <row r="10106" spans="1:6" x14ac:dyDescent="0.25">
      <c r="A10106" s="508"/>
      <c r="B10106" s="508"/>
      <c r="C10106" s="508"/>
      <c r="D10106" s="444" t="s">
        <v>6778</v>
      </c>
      <c r="E10106" s="508"/>
      <c r="F10106" s="508"/>
    </row>
    <row r="10107" spans="1:6" x14ac:dyDescent="0.25">
      <c r="A10107" s="508"/>
      <c r="B10107" s="508"/>
      <c r="C10107" s="508"/>
      <c r="D10107" s="444" t="s">
        <v>6778</v>
      </c>
      <c r="E10107" s="508"/>
      <c r="F10107" s="508"/>
    </row>
    <row r="10108" spans="1:6" x14ac:dyDescent="0.25">
      <c r="A10108" s="508"/>
      <c r="B10108" s="508"/>
      <c r="C10108" s="508"/>
      <c r="D10108" s="444" t="s">
        <v>6778</v>
      </c>
      <c r="E10108" s="508"/>
      <c r="F10108" s="508"/>
    </row>
    <row r="10109" spans="1:6" x14ac:dyDescent="0.25">
      <c r="A10109" s="508"/>
      <c r="B10109" s="508"/>
      <c r="C10109" s="508"/>
      <c r="D10109" s="444" t="s">
        <v>6778</v>
      </c>
      <c r="E10109" s="508"/>
      <c r="F10109" s="508"/>
    </row>
    <row r="10110" spans="1:6" x14ac:dyDescent="0.25">
      <c r="A10110" s="508"/>
      <c r="B10110" s="508"/>
      <c r="C10110" s="508"/>
      <c r="D10110" s="444" t="s">
        <v>6778</v>
      </c>
      <c r="E10110" s="508"/>
      <c r="F10110" s="508"/>
    </row>
    <row r="10111" spans="1:6" x14ac:dyDescent="0.25">
      <c r="A10111" s="508"/>
      <c r="B10111" s="508"/>
      <c r="C10111" s="508"/>
      <c r="D10111" s="444" t="s">
        <v>6778</v>
      </c>
      <c r="E10111" s="508"/>
      <c r="F10111" s="508"/>
    </row>
    <row r="10112" spans="1:6" x14ac:dyDescent="0.25">
      <c r="A10112" s="508"/>
      <c r="B10112" s="508"/>
      <c r="C10112" s="508"/>
      <c r="D10112" s="444" t="s">
        <v>6778</v>
      </c>
      <c r="E10112" s="508"/>
      <c r="F10112" s="508"/>
    </row>
    <row r="10113" spans="1:6" x14ac:dyDescent="0.25">
      <c r="A10113" s="508"/>
      <c r="B10113" s="508"/>
      <c r="C10113" s="508"/>
      <c r="D10113" s="444" t="s">
        <v>6778</v>
      </c>
      <c r="E10113" s="508"/>
      <c r="F10113" s="508"/>
    </row>
    <row r="10114" spans="1:6" x14ac:dyDescent="0.25">
      <c r="A10114" s="508"/>
      <c r="B10114" s="508"/>
      <c r="C10114" s="508"/>
      <c r="D10114" s="444" t="s">
        <v>6778</v>
      </c>
      <c r="E10114" s="508"/>
      <c r="F10114" s="508"/>
    </row>
    <row r="10115" spans="1:6" x14ac:dyDescent="0.25">
      <c r="A10115" s="508"/>
      <c r="B10115" s="508"/>
      <c r="C10115" s="508"/>
      <c r="D10115" s="444" t="s">
        <v>6778</v>
      </c>
      <c r="E10115" s="508"/>
      <c r="F10115" s="508"/>
    </row>
    <row r="10116" spans="1:6" x14ac:dyDescent="0.25">
      <c r="A10116" s="508"/>
      <c r="B10116" s="508"/>
      <c r="C10116" s="508"/>
      <c r="D10116" s="444" t="s">
        <v>6778</v>
      </c>
      <c r="E10116" s="508"/>
      <c r="F10116" s="508"/>
    </row>
    <row r="10117" spans="1:6" x14ac:dyDescent="0.25">
      <c r="A10117" s="508"/>
      <c r="B10117" s="508"/>
      <c r="C10117" s="508"/>
      <c r="D10117" s="444" t="s">
        <v>6778</v>
      </c>
      <c r="E10117" s="508"/>
      <c r="F10117" s="508"/>
    </row>
    <row r="10118" spans="1:6" x14ac:dyDescent="0.25">
      <c r="A10118" s="508"/>
      <c r="B10118" s="508"/>
      <c r="C10118" s="508"/>
      <c r="D10118" s="444" t="s">
        <v>6778</v>
      </c>
      <c r="E10118" s="508"/>
      <c r="F10118" s="508"/>
    </row>
    <row r="10119" spans="1:6" x14ac:dyDescent="0.25">
      <c r="A10119" s="508"/>
      <c r="B10119" s="508"/>
      <c r="C10119" s="508"/>
      <c r="D10119" s="444" t="s">
        <v>6778</v>
      </c>
      <c r="E10119" s="508"/>
      <c r="F10119" s="508"/>
    </row>
    <row r="10120" spans="1:6" x14ac:dyDescent="0.25">
      <c r="A10120" s="508"/>
      <c r="B10120" s="508"/>
      <c r="C10120" s="508"/>
      <c r="D10120" s="444" t="s">
        <v>6778</v>
      </c>
      <c r="E10120" s="508"/>
      <c r="F10120" s="508"/>
    </row>
    <row r="10121" spans="1:6" x14ac:dyDescent="0.25">
      <c r="A10121" s="508"/>
      <c r="B10121" s="508"/>
      <c r="C10121" s="508"/>
      <c r="D10121" s="444" t="s">
        <v>6778</v>
      </c>
      <c r="E10121" s="508"/>
      <c r="F10121" s="508"/>
    </row>
    <row r="10122" spans="1:6" x14ac:dyDescent="0.25">
      <c r="A10122" s="508"/>
      <c r="B10122" s="508"/>
      <c r="C10122" s="508"/>
      <c r="D10122" s="444" t="s">
        <v>6778</v>
      </c>
      <c r="E10122" s="508"/>
      <c r="F10122" s="508"/>
    </row>
    <row r="10123" spans="1:6" x14ac:dyDescent="0.25">
      <c r="A10123" s="508"/>
      <c r="B10123" s="508"/>
      <c r="C10123" s="508"/>
      <c r="D10123" s="444" t="s">
        <v>6778</v>
      </c>
      <c r="E10123" s="508"/>
      <c r="F10123" s="508"/>
    </row>
    <row r="10124" spans="1:6" x14ac:dyDescent="0.25">
      <c r="A10124" s="508"/>
      <c r="B10124" s="508"/>
      <c r="C10124" s="508"/>
      <c r="D10124" s="444" t="s">
        <v>6778</v>
      </c>
      <c r="E10124" s="508"/>
      <c r="F10124" s="508"/>
    </row>
    <row r="10125" spans="1:6" x14ac:dyDescent="0.25">
      <c r="A10125" s="508"/>
      <c r="B10125" s="508"/>
      <c r="C10125" s="508"/>
      <c r="D10125" s="444" t="s">
        <v>6778</v>
      </c>
      <c r="E10125" s="508"/>
      <c r="F10125" s="508"/>
    </row>
    <row r="10126" spans="1:6" x14ac:dyDescent="0.25">
      <c r="A10126" s="508"/>
      <c r="B10126" s="508"/>
      <c r="C10126" s="508"/>
      <c r="D10126" s="444" t="s">
        <v>6778</v>
      </c>
      <c r="E10126" s="508"/>
      <c r="F10126" s="508"/>
    </row>
    <row r="10127" spans="1:6" x14ac:dyDescent="0.25">
      <c r="A10127" s="508"/>
      <c r="B10127" s="508"/>
      <c r="C10127" s="508"/>
      <c r="D10127" s="444" t="s">
        <v>6778</v>
      </c>
      <c r="E10127" s="508"/>
      <c r="F10127" s="508"/>
    </row>
    <row r="10128" spans="1:6" x14ac:dyDescent="0.25">
      <c r="A10128" s="508"/>
      <c r="B10128" s="508"/>
      <c r="C10128" s="508"/>
      <c r="D10128" s="444" t="s">
        <v>6778</v>
      </c>
      <c r="E10128" s="508"/>
      <c r="F10128" s="508"/>
    </row>
    <row r="10129" spans="1:6" x14ac:dyDescent="0.25">
      <c r="A10129" s="508"/>
      <c r="B10129" s="508"/>
      <c r="C10129" s="508"/>
      <c r="D10129" s="444" t="s">
        <v>6778</v>
      </c>
      <c r="E10129" s="508"/>
      <c r="F10129" s="508"/>
    </row>
    <row r="10130" spans="1:6" x14ac:dyDescent="0.25">
      <c r="A10130" s="508"/>
      <c r="B10130" s="508"/>
      <c r="C10130" s="508"/>
      <c r="D10130" s="444" t="s">
        <v>6778</v>
      </c>
      <c r="E10130" s="508"/>
      <c r="F10130" s="508"/>
    </row>
    <row r="10131" spans="1:6" x14ac:dyDescent="0.25">
      <c r="A10131" s="508"/>
      <c r="B10131" s="508"/>
      <c r="C10131" s="508"/>
      <c r="D10131" s="444" t="s">
        <v>6778</v>
      </c>
      <c r="E10131" s="508"/>
      <c r="F10131" s="508"/>
    </row>
    <row r="10132" spans="1:6" x14ac:dyDescent="0.25">
      <c r="A10132" s="508"/>
      <c r="B10132" s="508"/>
      <c r="C10132" s="508"/>
      <c r="D10132" s="444" t="s">
        <v>6778</v>
      </c>
      <c r="E10132" s="508"/>
      <c r="F10132" s="508"/>
    </row>
    <row r="10133" spans="1:6" x14ac:dyDescent="0.25">
      <c r="A10133" s="508"/>
      <c r="B10133" s="508"/>
      <c r="C10133" s="508"/>
      <c r="D10133" s="444" t="s">
        <v>6778</v>
      </c>
      <c r="E10133" s="508"/>
      <c r="F10133" s="508"/>
    </row>
    <row r="10134" spans="1:6" x14ac:dyDescent="0.25">
      <c r="A10134" s="508"/>
      <c r="B10134" s="508"/>
      <c r="C10134" s="508"/>
      <c r="D10134" s="444" t="s">
        <v>6778</v>
      </c>
      <c r="E10134" s="508"/>
      <c r="F10134" s="508"/>
    </row>
    <row r="10135" spans="1:6" x14ac:dyDescent="0.25">
      <c r="A10135" s="508"/>
      <c r="B10135" s="508"/>
      <c r="C10135" s="508"/>
      <c r="D10135" s="444" t="s">
        <v>6778</v>
      </c>
      <c r="E10135" s="508"/>
      <c r="F10135" s="508"/>
    </row>
    <row r="10136" spans="1:6" x14ac:dyDescent="0.25">
      <c r="A10136" s="508"/>
      <c r="B10136" s="508"/>
      <c r="C10136" s="508"/>
      <c r="D10136" s="444" t="s">
        <v>6778</v>
      </c>
      <c r="E10136" s="508"/>
      <c r="F10136" s="508"/>
    </row>
    <row r="10137" spans="1:6" x14ac:dyDescent="0.25">
      <c r="A10137" s="508"/>
      <c r="B10137" s="508"/>
      <c r="C10137" s="508"/>
      <c r="D10137" s="444" t="s">
        <v>6778</v>
      </c>
      <c r="E10137" s="508"/>
      <c r="F10137" s="508"/>
    </row>
    <row r="10138" spans="1:6" x14ac:dyDescent="0.25">
      <c r="A10138" s="508"/>
      <c r="B10138" s="508"/>
      <c r="C10138" s="508"/>
      <c r="D10138" s="444" t="s">
        <v>6778</v>
      </c>
      <c r="E10138" s="508"/>
      <c r="F10138" s="508"/>
    </row>
    <row r="10139" spans="1:6" x14ac:dyDescent="0.25">
      <c r="A10139" s="508"/>
      <c r="B10139" s="508"/>
      <c r="C10139" s="508"/>
      <c r="D10139" s="444" t="s">
        <v>6778</v>
      </c>
      <c r="E10139" s="508"/>
      <c r="F10139" s="508"/>
    </row>
    <row r="10140" spans="1:6" x14ac:dyDescent="0.25">
      <c r="A10140" s="508"/>
      <c r="B10140" s="508"/>
      <c r="C10140" s="508"/>
      <c r="D10140" s="444" t="s">
        <v>6778</v>
      </c>
      <c r="E10140" s="508"/>
      <c r="F10140" s="508"/>
    </row>
    <row r="10141" spans="1:6" x14ac:dyDescent="0.25">
      <c r="A10141" s="508"/>
      <c r="B10141" s="508"/>
      <c r="C10141" s="508"/>
      <c r="D10141" s="444" t="s">
        <v>6778</v>
      </c>
      <c r="E10141" s="508"/>
      <c r="F10141" s="508"/>
    </row>
    <row r="10142" spans="1:6" x14ac:dyDescent="0.25">
      <c r="A10142" s="508"/>
      <c r="B10142" s="508"/>
      <c r="C10142" s="508"/>
      <c r="D10142" s="444" t="s">
        <v>6778</v>
      </c>
      <c r="E10142" s="508"/>
      <c r="F10142" s="508"/>
    </row>
    <row r="10143" spans="1:6" x14ac:dyDescent="0.25">
      <c r="A10143" s="508"/>
      <c r="B10143" s="508"/>
      <c r="C10143" s="508"/>
      <c r="D10143" s="444" t="s">
        <v>6778</v>
      </c>
      <c r="E10143" s="508"/>
      <c r="F10143" s="508"/>
    </row>
    <row r="10144" spans="1:6" x14ac:dyDescent="0.25">
      <c r="A10144" s="508"/>
      <c r="B10144" s="508"/>
      <c r="C10144" s="508"/>
      <c r="D10144" s="444" t="s">
        <v>6778</v>
      </c>
      <c r="E10144" s="508"/>
      <c r="F10144" s="508"/>
    </row>
    <row r="10145" spans="1:6" x14ac:dyDescent="0.25">
      <c r="A10145" s="508"/>
      <c r="B10145" s="508"/>
      <c r="C10145" s="508"/>
      <c r="D10145" s="444" t="s">
        <v>6778</v>
      </c>
      <c r="E10145" s="508"/>
      <c r="F10145" s="508"/>
    </row>
    <row r="10146" spans="1:6" x14ac:dyDescent="0.25">
      <c r="A10146" s="508"/>
      <c r="B10146" s="508"/>
      <c r="C10146" s="508"/>
      <c r="D10146" s="444" t="s">
        <v>6778</v>
      </c>
      <c r="E10146" s="508"/>
      <c r="F10146" s="508"/>
    </row>
    <row r="10147" spans="1:6" x14ac:dyDescent="0.25">
      <c r="A10147" s="508"/>
      <c r="B10147" s="508"/>
      <c r="C10147" s="508"/>
      <c r="D10147" s="444" t="s">
        <v>6778</v>
      </c>
      <c r="E10147" s="508"/>
      <c r="F10147" s="508"/>
    </row>
    <row r="10148" spans="1:6" x14ac:dyDescent="0.25">
      <c r="A10148" s="508"/>
      <c r="B10148" s="508"/>
      <c r="C10148" s="508"/>
      <c r="D10148" s="444" t="s">
        <v>6778</v>
      </c>
      <c r="E10148" s="508"/>
      <c r="F10148" s="508"/>
    </row>
    <row r="10149" spans="1:6" x14ac:dyDescent="0.25">
      <c r="A10149" s="508"/>
      <c r="B10149" s="508"/>
      <c r="C10149" s="508"/>
      <c r="D10149" s="444" t="s">
        <v>6778</v>
      </c>
      <c r="E10149" s="508"/>
      <c r="F10149" s="508"/>
    </row>
    <row r="10150" spans="1:6" x14ac:dyDescent="0.25">
      <c r="A10150" s="508"/>
      <c r="B10150" s="508"/>
      <c r="C10150" s="508"/>
      <c r="D10150" s="444" t="s">
        <v>6778</v>
      </c>
      <c r="E10150" s="508"/>
      <c r="F10150" s="508"/>
    </row>
    <row r="10151" spans="1:6" x14ac:dyDescent="0.25">
      <c r="A10151" s="508"/>
      <c r="B10151" s="508"/>
      <c r="C10151" s="508"/>
      <c r="D10151" s="444" t="s">
        <v>6778</v>
      </c>
      <c r="E10151" s="508"/>
      <c r="F10151" s="508"/>
    </row>
    <row r="10152" spans="1:6" x14ac:dyDescent="0.25">
      <c r="A10152" s="508"/>
      <c r="B10152" s="508"/>
      <c r="C10152" s="508"/>
      <c r="D10152" s="444" t="s">
        <v>6778</v>
      </c>
      <c r="E10152" s="508"/>
      <c r="F10152" s="508"/>
    </row>
    <row r="10153" spans="1:6" x14ac:dyDescent="0.25">
      <c r="A10153" s="508"/>
      <c r="B10153" s="508"/>
      <c r="C10153" s="508"/>
      <c r="D10153" s="444" t="s">
        <v>6778</v>
      </c>
      <c r="E10153" s="508"/>
      <c r="F10153" s="508"/>
    </row>
    <row r="10154" spans="1:6" x14ac:dyDescent="0.25">
      <c r="A10154" s="508"/>
      <c r="B10154" s="508"/>
      <c r="C10154" s="508"/>
      <c r="D10154" s="444" t="s">
        <v>6778</v>
      </c>
      <c r="E10154" s="508"/>
      <c r="F10154" s="508"/>
    </row>
    <row r="10155" spans="1:6" x14ac:dyDescent="0.25">
      <c r="A10155" s="508"/>
      <c r="B10155" s="508"/>
      <c r="C10155" s="508"/>
      <c r="D10155" s="444" t="s">
        <v>6778</v>
      </c>
      <c r="E10155" s="508"/>
      <c r="F10155" s="508"/>
    </row>
    <row r="10156" spans="1:6" x14ac:dyDescent="0.25">
      <c r="A10156" s="508"/>
      <c r="B10156" s="508"/>
      <c r="C10156" s="508"/>
      <c r="D10156" s="444" t="s">
        <v>6778</v>
      </c>
      <c r="E10156" s="508"/>
      <c r="F10156" s="508"/>
    </row>
    <row r="10157" spans="1:6" x14ac:dyDescent="0.25">
      <c r="A10157" s="508"/>
      <c r="B10157" s="508"/>
      <c r="C10157" s="508"/>
      <c r="D10157" s="444" t="s">
        <v>6778</v>
      </c>
      <c r="E10157" s="508"/>
      <c r="F10157" s="508"/>
    </row>
    <row r="10158" spans="1:6" x14ac:dyDescent="0.25">
      <c r="A10158" s="508"/>
      <c r="B10158" s="508"/>
      <c r="C10158" s="508"/>
      <c r="D10158" s="444" t="s">
        <v>6778</v>
      </c>
      <c r="E10158" s="508"/>
      <c r="F10158" s="508"/>
    </row>
    <row r="10159" spans="1:6" x14ac:dyDescent="0.25">
      <c r="A10159" s="508"/>
      <c r="B10159" s="508"/>
      <c r="C10159" s="508"/>
      <c r="D10159" s="444" t="s">
        <v>6778</v>
      </c>
      <c r="E10159" s="508"/>
      <c r="F10159" s="508"/>
    </row>
    <row r="10160" spans="1:6" x14ac:dyDescent="0.25">
      <c r="A10160" s="508"/>
      <c r="B10160" s="508"/>
      <c r="C10160" s="508"/>
      <c r="D10160" s="444" t="s">
        <v>6778</v>
      </c>
      <c r="E10160" s="508"/>
      <c r="F10160" s="508"/>
    </row>
    <row r="10161" spans="1:6" x14ac:dyDescent="0.25">
      <c r="A10161" s="508"/>
      <c r="B10161" s="508"/>
      <c r="C10161" s="508"/>
      <c r="D10161" s="444" t="s">
        <v>6778</v>
      </c>
      <c r="E10161" s="508"/>
      <c r="F10161" s="508"/>
    </row>
    <row r="10162" spans="1:6" x14ac:dyDescent="0.25">
      <c r="A10162" s="508"/>
      <c r="B10162" s="508"/>
      <c r="C10162" s="508"/>
      <c r="D10162" s="444" t="s">
        <v>6778</v>
      </c>
      <c r="E10162" s="508"/>
      <c r="F10162" s="508"/>
    </row>
    <row r="10163" spans="1:6" x14ac:dyDescent="0.25">
      <c r="A10163" s="508"/>
      <c r="B10163" s="508"/>
      <c r="C10163" s="508"/>
      <c r="D10163" s="444" t="s">
        <v>6778</v>
      </c>
      <c r="E10163" s="508"/>
      <c r="F10163" s="508"/>
    </row>
    <row r="10164" spans="1:6" x14ac:dyDescent="0.25">
      <c r="A10164" s="508"/>
      <c r="B10164" s="508"/>
      <c r="C10164" s="508"/>
      <c r="D10164" s="444" t="s">
        <v>6778</v>
      </c>
      <c r="E10164" s="508"/>
      <c r="F10164" s="508"/>
    </row>
    <row r="10165" spans="1:6" x14ac:dyDescent="0.25">
      <c r="A10165" s="508"/>
      <c r="B10165" s="508"/>
      <c r="C10165" s="508"/>
      <c r="D10165" s="444" t="s">
        <v>6778</v>
      </c>
      <c r="E10165" s="508"/>
      <c r="F10165" s="508"/>
    </row>
    <row r="10166" spans="1:6" x14ac:dyDescent="0.25">
      <c r="A10166" s="508"/>
      <c r="B10166" s="508"/>
      <c r="C10166" s="508"/>
      <c r="D10166" s="444" t="s">
        <v>6778</v>
      </c>
      <c r="E10166" s="508"/>
      <c r="F10166" s="508"/>
    </row>
    <row r="10167" spans="1:6" x14ac:dyDescent="0.25">
      <c r="A10167" s="508"/>
      <c r="B10167" s="508"/>
      <c r="C10167" s="508"/>
      <c r="D10167" s="444" t="s">
        <v>6778</v>
      </c>
      <c r="E10167" s="508"/>
      <c r="F10167" s="508"/>
    </row>
    <row r="10168" spans="1:6" x14ac:dyDescent="0.25">
      <c r="A10168" s="508"/>
      <c r="B10168" s="508"/>
      <c r="C10168" s="508"/>
      <c r="D10168" s="444" t="s">
        <v>6778</v>
      </c>
      <c r="E10168" s="508"/>
      <c r="F10168" s="508"/>
    </row>
    <row r="10169" spans="1:6" x14ac:dyDescent="0.25">
      <c r="A10169" s="508"/>
      <c r="B10169" s="508"/>
      <c r="C10169" s="508"/>
      <c r="D10169" s="444" t="s">
        <v>6778</v>
      </c>
      <c r="E10169" s="508"/>
      <c r="F10169" s="508"/>
    </row>
    <row r="10170" spans="1:6" x14ac:dyDescent="0.25">
      <c r="A10170" s="508"/>
      <c r="B10170" s="508"/>
      <c r="C10170" s="508"/>
      <c r="D10170" s="444" t="s">
        <v>6778</v>
      </c>
      <c r="E10170" s="508"/>
      <c r="F10170" s="508"/>
    </row>
    <row r="10171" spans="1:6" x14ac:dyDescent="0.25">
      <c r="A10171" s="508"/>
      <c r="B10171" s="508"/>
      <c r="C10171" s="508"/>
      <c r="D10171" s="444" t="s">
        <v>6778</v>
      </c>
      <c r="E10171" s="508"/>
      <c r="F10171" s="508"/>
    </row>
    <row r="10172" spans="1:6" x14ac:dyDescent="0.25">
      <c r="A10172" s="508"/>
      <c r="B10172" s="508"/>
      <c r="C10172" s="508"/>
      <c r="D10172" s="444" t="s">
        <v>6778</v>
      </c>
      <c r="E10172" s="508"/>
      <c r="F10172" s="508"/>
    </row>
    <row r="10173" spans="1:6" x14ac:dyDescent="0.25">
      <c r="A10173" s="508"/>
      <c r="B10173" s="508"/>
      <c r="C10173" s="508"/>
      <c r="D10173" s="444" t="s">
        <v>6778</v>
      </c>
      <c r="E10173" s="508"/>
      <c r="F10173" s="508"/>
    </row>
    <row r="10174" spans="1:6" x14ac:dyDescent="0.25">
      <c r="A10174" s="508"/>
      <c r="B10174" s="508"/>
      <c r="C10174" s="508"/>
      <c r="D10174" s="444" t="s">
        <v>6778</v>
      </c>
      <c r="E10174" s="508"/>
      <c r="F10174" s="508"/>
    </row>
    <row r="10175" spans="1:6" x14ac:dyDescent="0.25">
      <c r="A10175" s="508"/>
      <c r="B10175" s="508"/>
      <c r="C10175" s="508"/>
      <c r="D10175" s="444" t="s">
        <v>6778</v>
      </c>
      <c r="E10175" s="508"/>
      <c r="F10175" s="508"/>
    </row>
    <row r="10176" spans="1:6" x14ac:dyDescent="0.25">
      <c r="A10176" s="508"/>
      <c r="B10176" s="508"/>
      <c r="C10176" s="508"/>
      <c r="D10176" s="444" t="s">
        <v>6778</v>
      </c>
      <c r="E10176" s="508"/>
      <c r="F10176" s="508"/>
    </row>
    <row r="10177" spans="1:6" x14ac:dyDescent="0.25">
      <c r="A10177" s="508"/>
      <c r="B10177" s="508"/>
      <c r="C10177" s="508"/>
      <c r="D10177" s="444" t="s">
        <v>6778</v>
      </c>
      <c r="E10177" s="508"/>
      <c r="F10177" s="508"/>
    </row>
    <row r="10178" spans="1:6" x14ac:dyDescent="0.25">
      <c r="A10178" s="508"/>
      <c r="B10178" s="508"/>
      <c r="C10178" s="508"/>
      <c r="D10178" s="444" t="s">
        <v>6778</v>
      </c>
      <c r="E10178" s="508"/>
      <c r="F10178" s="508"/>
    </row>
    <row r="10179" spans="1:6" x14ac:dyDescent="0.25">
      <c r="A10179" s="508"/>
      <c r="B10179" s="508"/>
      <c r="C10179" s="508"/>
      <c r="D10179" s="444" t="s">
        <v>6778</v>
      </c>
      <c r="E10179" s="508"/>
      <c r="F10179" s="508"/>
    </row>
    <row r="10180" spans="1:6" x14ac:dyDescent="0.25">
      <c r="A10180" s="508"/>
      <c r="B10180" s="508"/>
      <c r="C10180" s="508"/>
      <c r="D10180" s="444" t="s">
        <v>6778</v>
      </c>
      <c r="E10180" s="508"/>
      <c r="F10180" s="508"/>
    </row>
    <row r="10181" spans="1:6" x14ac:dyDescent="0.25">
      <c r="A10181" s="508"/>
      <c r="B10181" s="508"/>
      <c r="C10181" s="508"/>
      <c r="D10181" s="444" t="s">
        <v>6778</v>
      </c>
      <c r="E10181" s="508"/>
      <c r="F10181" s="508"/>
    </row>
    <row r="10182" spans="1:6" x14ac:dyDescent="0.25">
      <c r="A10182" s="508"/>
      <c r="B10182" s="508"/>
      <c r="C10182" s="508"/>
      <c r="D10182" s="444" t="s">
        <v>6778</v>
      </c>
      <c r="E10182" s="508"/>
      <c r="F10182" s="508"/>
    </row>
    <row r="10183" spans="1:6" x14ac:dyDescent="0.25">
      <c r="A10183" s="508"/>
      <c r="B10183" s="508"/>
      <c r="C10183" s="508"/>
      <c r="D10183" s="444" t="s">
        <v>6778</v>
      </c>
      <c r="E10183" s="508"/>
      <c r="F10183" s="508"/>
    </row>
    <row r="10184" spans="1:6" x14ac:dyDescent="0.25">
      <c r="A10184" s="508"/>
      <c r="B10184" s="508"/>
      <c r="C10184" s="508"/>
      <c r="D10184" s="444" t="s">
        <v>6778</v>
      </c>
      <c r="E10184" s="508"/>
      <c r="F10184" s="508"/>
    </row>
    <row r="10185" spans="1:6" x14ac:dyDescent="0.25">
      <c r="A10185" s="508"/>
      <c r="B10185" s="508"/>
      <c r="C10185" s="508"/>
      <c r="D10185" s="444" t="s">
        <v>6778</v>
      </c>
      <c r="E10185" s="508"/>
      <c r="F10185" s="508"/>
    </row>
    <row r="10186" spans="1:6" x14ac:dyDescent="0.25">
      <c r="A10186" s="508"/>
      <c r="B10186" s="508"/>
      <c r="C10186" s="508"/>
      <c r="D10186" s="444" t="s">
        <v>6778</v>
      </c>
      <c r="E10186" s="508"/>
      <c r="F10186" s="508"/>
    </row>
    <row r="10187" spans="1:6" x14ac:dyDescent="0.25">
      <c r="A10187" s="508"/>
      <c r="B10187" s="508"/>
      <c r="C10187" s="508"/>
      <c r="D10187" s="444" t="s">
        <v>6778</v>
      </c>
      <c r="E10187" s="508"/>
      <c r="F10187" s="508"/>
    </row>
    <row r="10188" spans="1:6" x14ac:dyDescent="0.25">
      <c r="A10188" s="508"/>
      <c r="B10188" s="508"/>
      <c r="C10188" s="508"/>
      <c r="D10188" s="444" t="s">
        <v>6778</v>
      </c>
      <c r="E10188" s="508"/>
      <c r="F10188" s="508"/>
    </row>
    <row r="10189" spans="1:6" x14ac:dyDescent="0.25">
      <c r="A10189" s="508"/>
      <c r="B10189" s="508"/>
      <c r="C10189" s="508"/>
      <c r="D10189" s="444" t="s">
        <v>6778</v>
      </c>
      <c r="E10189" s="508"/>
      <c r="F10189" s="508"/>
    </row>
    <row r="10190" spans="1:6" x14ac:dyDescent="0.25">
      <c r="A10190" s="508"/>
      <c r="B10190" s="508"/>
      <c r="C10190" s="508"/>
      <c r="D10190" s="444" t="s">
        <v>6778</v>
      </c>
      <c r="E10190" s="508"/>
      <c r="F10190" s="508"/>
    </row>
    <row r="10191" spans="1:6" x14ac:dyDescent="0.25">
      <c r="A10191" s="508"/>
      <c r="B10191" s="508"/>
      <c r="C10191" s="508"/>
      <c r="D10191" s="444" t="s">
        <v>6778</v>
      </c>
      <c r="E10191" s="508"/>
      <c r="F10191" s="508"/>
    </row>
    <row r="10192" spans="1:6" x14ac:dyDescent="0.25">
      <c r="A10192" s="508"/>
      <c r="B10192" s="508"/>
      <c r="C10192" s="508"/>
      <c r="D10192" s="444" t="s">
        <v>6778</v>
      </c>
      <c r="E10192" s="508"/>
      <c r="F10192" s="508"/>
    </row>
    <row r="10193" spans="1:6" x14ac:dyDescent="0.25">
      <c r="A10193" s="508"/>
      <c r="B10193" s="508"/>
      <c r="C10193" s="508"/>
      <c r="D10193" s="444" t="s">
        <v>6778</v>
      </c>
      <c r="E10193" s="508"/>
      <c r="F10193" s="508"/>
    </row>
    <row r="10194" spans="1:6" x14ac:dyDescent="0.25">
      <c r="A10194" s="508"/>
      <c r="B10194" s="508"/>
      <c r="C10194" s="508"/>
      <c r="D10194" s="444" t="s">
        <v>6778</v>
      </c>
      <c r="E10194" s="508"/>
      <c r="F10194" s="508"/>
    </row>
    <row r="10195" spans="1:6" x14ac:dyDescent="0.25">
      <c r="A10195" s="508"/>
      <c r="B10195" s="508"/>
      <c r="C10195" s="508"/>
      <c r="D10195" s="444" t="s">
        <v>6778</v>
      </c>
      <c r="E10195" s="508"/>
      <c r="F10195" s="508"/>
    </row>
    <row r="10196" spans="1:6" x14ac:dyDescent="0.25">
      <c r="A10196" s="508"/>
      <c r="B10196" s="508"/>
      <c r="C10196" s="508"/>
      <c r="D10196" s="444" t="s">
        <v>6778</v>
      </c>
      <c r="E10196" s="508"/>
      <c r="F10196" s="508"/>
    </row>
    <row r="10197" spans="1:6" x14ac:dyDescent="0.25">
      <c r="A10197" s="508"/>
      <c r="B10197" s="508"/>
      <c r="C10197" s="508"/>
      <c r="D10197" s="444" t="s">
        <v>6778</v>
      </c>
      <c r="E10197" s="508"/>
      <c r="F10197" s="508"/>
    </row>
    <row r="10198" spans="1:6" x14ac:dyDescent="0.25">
      <c r="A10198" s="508"/>
      <c r="B10198" s="508"/>
      <c r="C10198" s="508"/>
      <c r="D10198" s="444" t="s">
        <v>6778</v>
      </c>
      <c r="E10198" s="508"/>
      <c r="F10198" s="508"/>
    </row>
    <row r="10199" spans="1:6" x14ac:dyDescent="0.25">
      <c r="A10199" s="508"/>
      <c r="B10199" s="508"/>
      <c r="C10199" s="508"/>
      <c r="D10199" s="444" t="s">
        <v>6778</v>
      </c>
      <c r="E10199" s="508"/>
      <c r="F10199" s="508"/>
    </row>
    <row r="10200" spans="1:6" x14ac:dyDescent="0.25">
      <c r="A10200" s="508"/>
      <c r="B10200" s="508"/>
      <c r="C10200" s="508"/>
      <c r="D10200" s="444" t="s">
        <v>6778</v>
      </c>
      <c r="E10200" s="508"/>
      <c r="F10200" s="508"/>
    </row>
    <row r="10201" spans="1:6" x14ac:dyDescent="0.25">
      <c r="A10201" s="508"/>
      <c r="B10201" s="508"/>
      <c r="C10201" s="508"/>
      <c r="D10201" s="444" t="s">
        <v>6778</v>
      </c>
      <c r="E10201" s="508"/>
      <c r="F10201" s="508"/>
    </row>
    <row r="10202" spans="1:6" x14ac:dyDescent="0.25">
      <c r="A10202" s="508"/>
      <c r="B10202" s="508"/>
      <c r="C10202" s="508"/>
      <c r="D10202" s="444" t="s">
        <v>6778</v>
      </c>
      <c r="E10202" s="508"/>
      <c r="F10202" s="508"/>
    </row>
    <row r="10203" spans="1:6" x14ac:dyDescent="0.25">
      <c r="A10203" s="508"/>
      <c r="B10203" s="508"/>
      <c r="C10203" s="508"/>
      <c r="D10203" s="444" t="s">
        <v>6778</v>
      </c>
      <c r="E10203" s="508"/>
      <c r="F10203" s="508"/>
    </row>
    <row r="10204" spans="1:6" x14ac:dyDescent="0.25">
      <c r="A10204" s="508"/>
      <c r="B10204" s="508"/>
      <c r="C10204" s="508"/>
      <c r="D10204" s="444" t="s">
        <v>6778</v>
      </c>
      <c r="E10204" s="508"/>
      <c r="F10204" s="508"/>
    </row>
    <row r="10205" spans="1:6" x14ac:dyDescent="0.25">
      <c r="A10205" s="508"/>
      <c r="B10205" s="508"/>
      <c r="C10205" s="508"/>
      <c r="D10205" s="444" t="s">
        <v>6778</v>
      </c>
      <c r="E10205" s="508"/>
      <c r="F10205" s="508"/>
    </row>
    <row r="10206" spans="1:6" x14ac:dyDescent="0.25">
      <c r="A10206" s="508"/>
      <c r="B10206" s="508"/>
      <c r="C10206" s="508"/>
      <c r="D10206" s="444" t="s">
        <v>6778</v>
      </c>
      <c r="E10206" s="508"/>
      <c r="F10206" s="508"/>
    </row>
    <row r="10207" spans="1:6" x14ac:dyDescent="0.25">
      <c r="A10207" s="508"/>
      <c r="B10207" s="508"/>
      <c r="C10207" s="508"/>
      <c r="D10207" s="444" t="s">
        <v>6778</v>
      </c>
      <c r="E10207" s="508"/>
      <c r="F10207" s="508"/>
    </row>
    <row r="10208" spans="1:6" x14ac:dyDescent="0.25">
      <c r="A10208" s="508"/>
      <c r="B10208" s="508"/>
      <c r="C10208" s="508"/>
      <c r="D10208" s="444" t="s">
        <v>6778</v>
      </c>
      <c r="E10208" s="508"/>
      <c r="F10208" s="508"/>
    </row>
    <row r="10209" spans="1:6" x14ac:dyDescent="0.25">
      <c r="A10209" s="508"/>
      <c r="B10209" s="508"/>
      <c r="C10209" s="508"/>
      <c r="D10209" s="444" t="s">
        <v>6778</v>
      </c>
      <c r="E10209" s="508"/>
      <c r="F10209" s="508"/>
    </row>
    <row r="10210" spans="1:6" x14ac:dyDescent="0.25">
      <c r="A10210" s="508"/>
      <c r="B10210" s="508"/>
      <c r="C10210" s="508"/>
      <c r="D10210" s="444" t="s">
        <v>6778</v>
      </c>
      <c r="E10210" s="508"/>
      <c r="F10210" s="508"/>
    </row>
    <row r="10211" spans="1:6" x14ac:dyDescent="0.25">
      <c r="A10211" s="508"/>
      <c r="B10211" s="508"/>
      <c r="C10211" s="508"/>
      <c r="D10211" s="444" t="s">
        <v>6778</v>
      </c>
      <c r="E10211" s="508"/>
      <c r="F10211" s="508"/>
    </row>
    <row r="10212" spans="1:6" x14ac:dyDescent="0.25">
      <c r="A10212" s="508"/>
      <c r="B10212" s="508"/>
      <c r="C10212" s="508"/>
      <c r="D10212" s="444" t="s">
        <v>6778</v>
      </c>
      <c r="E10212" s="508"/>
      <c r="F10212" s="508"/>
    </row>
    <row r="10213" spans="1:6" x14ac:dyDescent="0.25">
      <c r="A10213" s="508"/>
      <c r="B10213" s="508"/>
      <c r="C10213" s="508"/>
      <c r="D10213" s="444" t="s">
        <v>6778</v>
      </c>
      <c r="E10213" s="508"/>
      <c r="F10213" s="508"/>
    </row>
    <row r="10214" spans="1:6" x14ac:dyDescent="0.25">
      <c r="A10214" s="508"/>
      <c r="B10214" s="508"/>
      <c r="C10214" s="508"/>
      <c r="D10214" s="444" t="s">
        <v>6778</v>
      </c>
      <c r="E10214" s="508"/>
      <c r="F10214" s="508"/>
    </row>
    <row r="10215" spans="1:6" x14ac:dyDescent="0.25">
      <c r="A10215" s="508"/>
      <c r="B10215" s="508"/>
      <c r="C10215" s="508"/>
      <c r="D10215" s="444" t="s">
        <v>6778</v>
      </c>
      <c r="E10215" s="508"/>
      <c r="F10215" s="508"/>
    </row>
    <row r="10216" spans="1:6" x14ac:dyDescent="0.25">
      <c r="A10216" s="508"/>
      <c r="B10216" s="508"/>
      <c r="C10216" s="508"/>
      <c r="D10216" s="444" t="s">
        <v>6778</v>
      </c>
      <c r="E10216" s="508"/>
      <c r="F10216" s="508"/>
    </row>
    <row r="10217" spans="1:6" x14ac:dyDescent="0.25">
      <c r="A10217" s="508"/>
      <c r="B10217" s="508"/>
      <c r="C10217" s="508"/>
      <c r="D10217" s="444" t="s">
        <v>6778</v>
      </c>
      <c r="E10217" s="508"/>
      <c r="F10217" s="508"/>
    </row>
    <row r="10218" spans="1:6" x14ac:dyDescent="0.25">
      <c r="A10218" s="508"/>
      <c r="B10218" s="508"/>
      <c r="C10218" s="508"/>
      <c r="D10218" s="444" t="s">
        <v>6778</v>
      </c>
      <c r="E10218" s="508"/>
      <c r="F10218" s="508"/>
    </row>
    <row r="10219" spans="1:6" x14ac:dyDescent="0.25">
      <c r="A10219" s="508"/>
      <c r="B10219" s="508"/>
      <c r="C10219" s="508"/>
      <c r="D10219" s="444" t="s">
        <v>6778</v>
      </c>
      <c r="E10219" s="508"/>
      <c r="F10219" s="508"/>
    </row>
    <row r="10220" spans="1:6" x14ac:dyDescent="0.25">
      <c r="A10220" s="508"/>
      <c r="B10220" s="508"/>
      <c r="C10220" s="508"/>
      <c r="D10220" s="444" t="s">
        <v>6778</v>
      </c>
      <c r="E10220" s="508"/>
      <c r="F10220" s="508"/>
    </row>
    <row r="10221" spans="1:6" x14ac:dyDescent="0.25">
      <c r="A10221" s="508"/>
      <c r="B10221" s="508"/>
      <c r="C10221" s="508"/>
      <c r="D10221" s="444" t="s">
        <v>6778</v>
      </c>
      <c r="E10221" s="508"/>
      <c r="F10221" s="508"/>
    </row>
    <row r="10222" spans="1:6" x14ac:dyDescent="0.25">
      <c r="A10222" s="508"/>
      <c r="B10222" s="508"/>
      <c r="C10222" s="508"/>
      <c r="D10222" s="444" t="s">
        <v>6778</v>
      </c>
      <c r="E10222" s="508"/>
      <c r="F10222" s="508"/>
    </row>
    <row r="10223" spans="1:6" x14ac:dyDescent="0.25">
      <c r="A10223" s="508"/>
      <c r="B10223" s="508"/>
      <c r="C10223" s="508"/>
      <c r="D10223" s="444" t="s">
        <v>6778</v>
      </c>
      <c r="E10223" s="508"/>
      <c r="F10223" s="508"/>
    </row>
    <row r="10224" spans="1:6" x14ac:dyDescent="0.25">
      <c r="A10224" s="508"/>
      <c r="B10224" s="508"/>
      <c r="C10224" s="508"/>
      <c r="D10224" s="444" t="s">
        <v>6778</v>
      </c>
      <c r="E10224" s="508"/>
      <c r="F10224" s="508"/>
    </row>
    <row r="10225" spans="1:6" x14ac:dyDescent="0.25">
      <c r="A10225" s="508"/>
      <c r="B10225" s="508"/>
      <c r="C10225" s="508"/>
      <c r="D10225" s="444" t="s">
        <v>6778</v>
      </c>
      <c r="E10225" s="508"/>
      <c r="F10225" s="508"/>
    </row>
    <row r="10226" spans="1:6" x14ac:dyDescent="0.25">
      <c r="A10226" s="508"/>
      <c r="B10226" s="508"/>
      <c r="C10226" s="508"/>
      <c r="D10226" s="444" t="s">
        <v>6778</v>
      </c>
      <c r="E10226" s="508"/>
      <c r="F10226" s="508"/>
    </row>
    <row r="10227" spans="1:6" x14ac:dyDescent="0.25">
      <c r="A10227" s="508"/>
      <c r="B10227" s="508"/>
      <c r="C10227" s="508"/>
      <c r="D10227" s="444" t="s">
        <v>6778</v>
      </c>
      <c r="E10227" s="508"/>
      <c r="F10227" s="508"/>
    </row>
    <row r="10228" spans="1:6" x14ac:dyDescent="0.25">
      <c r="A10228" s="508"/>
      <c r="B10228" s="508"/>
      <c r="C10228" s="508"/>
      <c r="D10228" s="444" t="s">
        <v>6778</v>
      </c>
      <c r="E10228" s="508"/>
      <c r="F10228" s="508"/>
    </row>
    <row r="10229" spans="1:6" x14ac:dyDescent="0.25">
      <c r="A10229" s="508"/>
      <c r="B10229" s="508"/>
      <c r="C10229" s="508"/>
      <c r="D10229" s="444" t="s">
        <v>6778</v>
      </c>
      <c r="E10229" s="508"/>
      <c r="F10229" s="508"/>
    </row>
    <row r="10230" spans="1:6" x14ac:dyDescent="0.25">
      <c r="A10230" s="508"/>
      <c r="B10230" s="508"/>
      <c r="C10230" s="508"/>
      <c r="D10230" s="444" t="s">
        <v>6778</v>
      </c>
      <c r="E10230" s="508"/>
      <c r="F10230" s="508"/>
    </row>
    <row r="10231" spans="1:6" x14ac:dyDescent="0.25">
      <c r="A10231" s="508"/>
      <c r="B10231" s="508"/>
      <c r="C10231" s="508"/>
      <c r="D10231" s="444" t="s">
        <v>6778</v>
      </c>
      <c r="E10231" s="508"/>
      <c r="F10231" s="508"/>
    </row>
    <row r="10232" spans="1:6" x14ac:dyDescent="0.25">
      <c r="A10232" s="508"/>
      <c r="B10232" s="508"/>
      <c r="C10232" s="508"/>
      <c r="D10232" s="444" t="s">
        <v>6778</v>
      </c>
      <c r="E10232" s="508"/>
      <c r="F10232" s="508"/>
    </row>
    <row r="10233" spans="1:6" x14ac:dyDescent="0.25">
      <c r="A10233" s="508"/>
      <c r="B10233" s="508"/>
      <c r="C10233" s="508"/>
      <c r="D10233" s="444" t="s">
        <v>6778</v>
      </c>
      <c r="E10233" s="508"/>
      <c r="F10233" s="508"/>
    </row>
    <row r="10234" spans="1:6" x14ac:dyDescent="0.25">
      <c r="A10234" s="508"/>
      <c r="B10234" s="508"/>
      <c r="C10234" s="508"/>
      <c r="D10234" s="444" t="s">
        <v>6778</v>
      </c>
      <c r="E10234" s="508"/>
      <c r="F10234" s="508"/>
    </row>
    <row r="10235" spans="1:6" x14ac:dyDescent="0.25">
      <c r="A10235" s="508"/>
      <c r="B10235" s="508"/>
      <c r="C10235" s="508"/>
      <c r="D10235" s="444" t="s">
        <v>6778</v>
      </c>
      <c r="E10235" s="508"/>
      <c r="F10235" s="508"/>
    </row>
    <row r="10236" spans="1:6" x14ac:dyDescent="0.25">
      <c r="A10236" s="508"/>
      <c r="B10236" s="508"/>
      <c r="C10236" s="508"/>
      <c r="D10236" s="444" t="s">
        <v>6778</v>
      </c>
      <c r="E10236" s="508"/>
      <c r="F10236" s="508"/>
    </row>
    <row r="10237" spans="1:6" x14ac:dyDescent="0.25">
      <c r="A10237" s="508"/>
      <c r="B10237" s="508"/>
      <c r="C10237" s="508"/>
      <c r="D10237" s="444" t="s">
        <v>6778</v>
      </c>
      <c r="E10237" s="508"/>
      <c r="F10237" s="508"/>
    </row>
    <row r="10238" spans="1:6" x14ac:dyDescent="0.25">
      <c r="A10238" s="508"/>
      <c r="B10238" s="508"/>
      <c r="C10238" s="508"/>
      <c r="D10238" s="444" t="s">
        <v>6778</v>
      </c>
      <c r="E10238" s="508"/>
      <c r="F10238" s="508"/>
    </row>
    <row r="10239" spans="1:6" x14ac:dyDescent="0.25">
      <c r="A10239" s="508"/>
      <c r="B10239" s="508"/>
      <c r="C10239" s="508"/>
      <c r="D10239" s="444" t="s">
        <v>6778</v>
      </c>
      <c r="E10239" s="508"/>
      <c r="F10239" s="508"/>
    </row>
    <row r="10240" spans="1:6" x14ac:dyDescent="0.25">
      <c r="A10240" s="508"/>
      <c r="B10240" s="508"/>
      <c r="C10240" s="508"/>
      <c r="D10240" s="444" t="s">
        <v>6778</v>
      </c>
      <c r="E10240" s="508"/>
      <c r="F10240" s="508"/>
    </row>
    <row r="10241" spans="1:6" x14ac:dyDescent="0.25">
      <c r="A10241" s="508"/>
      <c r="B10241" s="508"/>
      <c r="C10241" s="508"/>
      <c r="D10241" s="444" t="s">
        <v>6778</v>
      </c>
      <c r="E10241" s="508"/>
      <c r="F10241" s="508"/>
    </row>
    <row r="10242" spans="1:6" x14ac:dyDescent="0.25">
      <c r="A10242" s="508"/>
      <c r="B10242" s="508"/>
      <c r="C10242" s="508"/>
      <c r="D10242" s="444" t="s">
        <v>6778</v>
      </c>
      <c r="E10242" s="508"/>
      <c r="F10242" s="508"/>
    </row>
    <row r="10243" spans="1:6" x14ac:dyDescent="0.25">
      <c r="A10243" s="508"/>
      <c r="B10243" s="508"/>
      <c r="C10243" s="508"/>
      <c r="D10243" s="444" t="s">
        <v>6778</v>
      </c>
      <c r="E10243" s="508"/>
      <c r="F10243" s="508"/>
    </row>
    <row r="10244" spans="1:6" x14ac:dyDescent="0.25">
      <c r="A10244" s="508"/>
      <c r="B10244" s="508"/>
      <c r="C10244" s="508"/>
      <c r="D10244" s="444" t="s">
        <v>6778</v>
      </c>
      <c r="E10244" s="508"/>
      <c r="F10244" s="508"/>
    </row>
    <row r="10245" spans="1:6" x14ac:dyDescent="0.25">
      <c r="A10245" s="508"/>
      <c r="B10245" s="508"/>
      <c r="C10245" s="508"/>
      <c r="D10245" s="444" t="s">
        <v>6778</v>
      </c>
      <c r="E10245" s="508"/>
      <c r="F10245" s="508"/>
    </row>
    <row r="10246" spans="1:6" x14ac:dyDescent="0.25">
      <c r="A10246" s="508"/>
      <c r="B10246" s="508"/>
      <c r="C10246" s="508"/>
      <c r="D10246" s="444" t="s">
        <v>6778</v>
      </c>
      <c r="E10246" s="508"/>
      <c r="F10246" s="508"/>
    </row>
    <row r="10247" spans="1:6" x14ac:dyDescent="0.25">
      <c r="A10247" s="508"/>
      <c r="B10247" s="508"/>
      <c r="C10247" s="508"/>
      <c r="D10247" s="444" t="s">
        <v>6778</v>
      </c>
      <c r="E10247" s="508"/>
      <c r="F10247" s="508"/>
    </row>
    <row r="10248" spans="1:6" x14ac:dyDescent="0.25">
      <c r="A10248" s="508"/>
      <c r="B10248" s="508"/>
      <c r="C10248" s="508"/>
      <c r="D10248" s="444" t="s">
        <v>6778</v>
      </c>
      <c r="E10248" s="508"/>
      <c r="F10248" s="508"/>
    </row>
    <row r="10249" spans="1:6" x14ac:dyDescent="0.25">
      <c r="A10249" s="508"/>
      <c r="B10249" s="508"/>
      <c r="C10249" s="508"/>
      <c r="D10249" s="444" t="s">
        <v>6778</v>
      </c>
      <c r="E10249" s="508"/>
      <c r="F10249" s="508"/>
    </row>
    <row r="10250" spans="1:6" x14ac:dyDescent="0.25">
      <c r="A10250" s="508"/>
      <c r="B10250" s="508"/>
      <c r="C10250" s="508"/>
      <c r="D10250" s="444" t="s">
        <v>6778</v>
      </c>
      <c r="E10250" s="508"/>
      <c r="F10250" s="508"/>
    </row>
    <row r="10251" spans="1:6" x14ac:dyDescent="0.25">
      <c r="A10251" s="508"/>
      <c r="B10251" s="508"/>
      <c r="C10251" s="508"/>
      <c r="D10251" s="444" t="s">
        <v>6778</v>
      </c>
      <c r="E10251" s="508"/>
      <c r="F10251" s="508"/>
    </row>
    <row r="10252" spans="1:6" x14ac:dyDescent="0.25">
      <c r="A10252" s="508"/>
      <c r="B10252" s="508"/>
      <c r="C10252" s="508"/>
      <c r="D10252" s="444" t="s">
        <v>6778</v>
      </c>
      <c r="E10252" s="508"/>
      <c r="F10252" s="508"/>
    </row>
    <row r="10253" spans="1:6" x14ac:dyDescent="0.25">
      <c r="A10253" s="508"/>
      <c r="B10253" s="508"/>
      <c r="C10253" s="508"/>
      <c r="D10253" s="444" t="s">
        <v>6778</v>
      </c>
      <c r="E10253" s="508"/>
      <c r="F10253" s="508"/>
    </row>
    <row r="10254" spans="1:6" x14ac:dyDescent="0.25">
      <c r="A10254" s="508"/>
      <c r="B10254" s="508"/>
      <c r="C10254" s="508"/>
      <c r="D10254" s="444" t="s">
        <v>6778</v>
      </c>
      <c r="E10254" s="508"/>
      <c r="F10254" s="508"/>
    </row>
    <row r="10255" spans="1:6" x14ac:dyDescent="0.25">
      <c r="A10255" s="508"/>
      <c r="B10255" s="508"/>
      <c r="C10255" s="508"/>
      <c r="D10255" s="444" t="s">
        <v>6778</v>
      </c>
      <c r="E10255" s="508"/>
      <c r="F10255" s="508"/>
    </row>
    <row r="10256" spans="1:6" x14ac:dyDescent="0.25">
      <c r="A10256" s="508"/>
      <c r="B10256" s="508"/>
      <c r="C10256" s="508"/>
      <c r="D10256" s="444" t="s">
        <v>6778</v>
      </c>
      <c r="E10256" s="508"/>
      <c r="F10256" s="508"/>
    </row>
    <row r="10257" spans="1:6" x14ac:dyDescent="0.25">
      <c r="A10257" s="508"/>
      <c r="B10257" s="508"/>
      <c r="C10257" s="508"/>
      <c r="D10257" s="444" t="s">
        <v>6778</v>
      </c>
      <c r="E10257" s="508"/>
      <c r="F10257" s="508"/>
    </row>
    <row r="10258" spans="1:6" x14ac:dyDescent="0.25">
      <c r="A10258" s="508"/>
      <c r="B10258" s="508"/>
      <c r="C10258" s="508"/>
      <c r="D10258" s="444" t="s">
        <v>6778</v>
      </c>
      <c r="E10258" s="508"/>
      <c r="F10258" s="508"/>
    </row>
    <row r="10259" spans="1:6" x14ac:dyDescent="0.25">
      <c r="A10259" s="508"/>
      <c r="B10259" s="508"/>
      <c r="C10259" s="508"/>
      <c r="D10259" s="444" t="s">
        <v>6778</v>
      </c>
      <c r="E10259" s="508"/>
      <c r="F10259" s="508"/>
    </row>
    <row r="10260" spans="1:6" x14ac:dyDescent="0.25">
      <c r="A10260" s="508"/>
      <c r="B10260" s="508"/>
      <c r="C10260" s="508"/>
      <c r="D10260" s="444" t="s">
        <v>6778</v>
      </c>
      <c r="E10260" s="508"/>
      <c r="F10260" s="508"/>
    </row>
    <row r="10261" spans="1:6" x14ac:dyDescent="0.25">
      <c r="A10261" s="508"/>
      <c r="B10261" s="508"/>
      <c r="C10261" s="508"/>
      <c r="D10261" s="444" t="s">
        <v>6778</v>
      </c>
      <c r="E10261" s="508"/>
      <c r="F10261" s="508"/>
    </row>
    <row r="10262" spans="1:6" x14ac:dyDescent="0.25">
      <c r="A10262" s="508"/>
      <c r="B10262" s="508"/>
      <c r="C10262" s="508"/>
      <c r="D10262" s="444" t="s">
        <v>6778</v>
      </c>
      <c r="E10262" s="508"/>
      <c r="F10262" s="508"/>
    </row>
    <row r="10263" spans="1:6" x14ac:dyDescent="0.25">
      <c r="A10263" s="508"/>
      <c r="B10263" s="508"/>
      <c r="C10263" s="508"/>
      <c r="D10263" s="444" t="s">
        <v>6778</v>
      </c>
      <c r="E10263" s="508"/>
      <c r="F10263" s="508"/>
    </row>
    <row r="10264" spans="1:6" x14ac:dyDescent="0.25">
      <c r="A10264" s="508"/>
      <c r="B10264" s="508"/>
      <c r="C10264" s="508"/>
      <c r="D10264" s="444" t="s">
        <v>6778</v>
      </c>
      <c r="E10264" s="508"/>
      <c r="F10264" s="508"/>
    </row>
    <row r="10265" spans="1:6" x14ac:dyDescent="0.25">
      <c r="A10265" s="508"/>
      <c r="B10265" s="508"/>
      <c r="C10265" s="508"/>
      <c r="D10265" s="444" t="s">
        <v>6778</v>
      </c>
      <c r="E10265" s="508"/>
      <c r="F10265" s="508"/>
    </row>
    <row r="10266" spans="1:6" x14ac:dyDescent="0.25">
      <c r="A10266" s="508"/>
      <c r="B10266" s="508"/>
      <c r="C10266" s="508"/>
      <c r="D10266" s="444" t="s">
        <v>6778</v>
      </c>
      <c r="E10266" s="508"/>
      <c r="F10266" s="508"/>
    </row>
    <row r="10267" spans="1:6" x14ac:dyDescent="0.25">
      <c r="A10267" s="508"/>
      <c r="B10267" s="508"/>
      <c r="C10267" s="508"/>
      <c r="D10267" s="444" t="s">
        <v>6778</v>
      </c>
      <c r="E10267" s="508"/>
      <c r="F10267" s="508"/>
    </row>
    <row r="10268" spans="1:6" x14ac:dyDescent="0.25">
      <c r="A10268" s="508"/>
      <c r="B10268" s="508"/>
      <c r="C10268" s="508"/>
      <c r="D10268" s="444" t="s">
        <v>6778</v>
      </c>
      <c r="E10268" s="508"/>
      <c r="F10268" s="508"/>
    </row>
    <row r="10269" spans="1:6" x14ac:dyDescent="0.25">
      <c r="A10269" s="508"/>
      <c r="B10269" s="508"/>
      <c r="C10269" s="508"/>
      <c r="D10269" s="444" t="s">
        <v>6778</v>
      </c>
      <c r="E10269" s="508"/>
      <c r="F10269" s="508"/>
    </row>
    <row r="10270" spans="1:6" x14ac:dyDescent="0.25">
      <c r="A10270" s="508"/>
      <c r="B10270" s="508"/>
      <c r="C10270" s="508"/>
      <c r="D10270" s="444" t="s">
        <v>6778</v>
      </c>
      <c r="E10270" s="508"/>
      <c r="F10270" s="508"/>
    </row>
    <row r="10271" spans="1:6" x14ac:dyDescent="0.25">
      <c r="A10271" s="508"/>
      <c r="B10271" s="508"/>
      <c r="C10271" s="508"/>
      <c r="D10271" s="444" t="s">
        <v>6778</v>
      </c>
      <c r="E10271" s="508"/>
      <c r="F10271" s="508"/>
    </row>
    <row r="10272" spans="1:6" x14ac:dyDescent="0.25">
      <c r="A10272" s="508"/>
      <c r="B10272" s="508"/>
      <c r="C10272" s="508"/>
      <c r="D10272" s="444" t="s">
        <v>6778</v>
      </c>
      <c r="E10272" s="508"/>
      <c r="F10272" s="508"/>
    </row>
    <row r="10273" spans="1:6" x14ac:dyDescent="0.25">
      <c r="A10273" s="508"/>
      <c r="B10273" s="508"/>
      <c r="C10273" s="508"/>
      <c r="D10273" s="444" t="s">
        <v>6778</v>
      </c>
      <c r="E10273" s="508"/>
      <c r="F10273" s="508"/>
    </row>
    <row r="10274" spans="1:6" x14ac:dyDescent="0.25">
      <c r="A10274" s="508"/>
      <c r="B10274" s="508"/>
      <c r="C10274" s="508"/>
      <c r="D10274" s="444" t="s">
        <v>6778</v>
      </c>
      <c r="E10274" s="508"/>
      <c r="F10274" s="508"/>
    </row>
    <row r="10275" spans="1:6" x14ac:dyDescent="0.25">
      <c r="A10275" s="508"/>
      <c r="B10275" s="508"/>
      <c r="C10275" s="508"/>
      <c r="D10275" s="444" t="s">
        <v>6778</v>
      </c>
      <c r="E10275" s="508"/>
      <c r="F10275" s="508"/>
    </row>
    <row r="10276" spans="1:6" x14ac:dyDescent="0.25">
      <c r="A10276" s="508"/>
      <c r="B10276" s="508"/>
      <c r="C10276" s="508"/>
      <c r="D10276" s="444" t="s">
        <v>6778</v>
      </c>
      <c r="E10276" s="508"/>
      <c r="F10276" s="508"/>
    </row>
    <row r="10277" spans="1:6" x14ac:dyDescent="0.25">
      <c r="A10277" s="508"/>
      <c r="B10277" s="508"/>
      <c r="C10277" s="508"/>
      <c r="D10277" s="444" t="s">
        <v>6778</v>
      </c>
      <c r="E10277" s="508"/>
      <c r="F10277" s="508"/>
    </row>
    <row r="10278" spans="1:6" x14ac:dyDescent="0.25">
      <c r="A10278" s="508"/>
      <c r="B10278" s="508"/>
      <c r="C10278" s="508"/>
      <c r="D10278" s="444" t="s">
        <v>6778</v>
      </c>
      <c r="E10278" s="508"/>
      <c r="F10278" s="508"/>
    </row>
    <row r="10279" spans="1:6" x14ac:dyDescent="0.25">
      <c r="A10279" s="508"/>
      <c r="B10279" s="508"/>
      <c r="C10279" s="508"/>
      <c r="D10279" s="444" t="s">
        <v>6778</v>
      </c>
      <c r="E10279" s="508"/>
      <c r="F10279" s="508"/>
    </row>
    <row r="10280" spans="1:6" x14ac:dyDescent="0.25">
      <c r="A10280" s="508"/>
      <c r="B10280" s="508"/>
      <c r="C10280" s="508"/>
      <c r="D10280" s="444" t="s">
        <v>6778</v>
      </c>
      <c r="E10280" s="508"/>
      <c r="F10280" s="508"/>
    </row>
    <row r="10281" spans="1:6" x14ac:dyDescent="0.25">
      <c r="A10281" s="508"/>
      <c r="B10281" s="508"/>
      <c r="C10281" s="508"/>
      <c r="D10281" s="444" t="s">
        <v>6778</v>
      </c>
      <c r="E10281" s="508"/>
      <c r="F10281" s="508"/>
    </row>
    <row r="10282" spans="1:6" x14ac:dyDescent="0.25">
      <c r="A10282" s="508"/>
      <c r="B10282" s="508"/>
      <c r="C10282" s="508"/>
      <c r="D10282" s="444" t="s">
        <v>6778</v>
      </c>
      <c r="E10282" s="508"/>
      <c r="F10282" s="508"/>
    </row>
    <row r="10283" spans="1:6" x14ac:dyDescent="0.25">
      <c r="A10283" s="508"/>
      <c r="B10283" s="508"/>
      <c r="C10283" s="508"/>
      <c r="D10283" s="444" t="s">
        <v>6778</v>
      </c>
      <c r="E10283" s="508"/>
      <c r="F10283" s="508"/>
    </row>
    <row r="10284" spans="1:6" x14ac:dyDescent="0.25">
      <c r="A10284" s="508"/>
      <c r="B10284" s="508"/>
      <c r="C10284" s="508"/>
      <c r="D10284" s="444" t="s">
        <v>6778</v>
      </c>
      <c r="E10284" s="508"/>
      <c r="F10284" s="508"/>
    </row>
    <row r="10285" spans="1:6" x14ac:dyDescent="0.25">
      <c r="A10285" s="508"/>
      <c r="B10285" s="508"/>
      <c r="C10285" s="508"/>
      <c r="D10285" s="444" t="s">
        <v>6778</v>
      </c>
      <c r="E10285" s="508"/>
      <c r="F10285" s="508"/>
    </row>
    <row r="10286" spans="1:6" x14ac:dyDescent="0.25">
      <c r="A10286" s="508"/>
      <c r="B10286" s="508"/>
      <c r="C10286" s="508"/>
      <c r="D10286" s="444" t="s">
        <v>6778</v>
      </c>
      <c r="E10286" s="508"/>
      <c r="F10286" s="508"/>
    </row>
    <row r="10287" spans="1:6" x14ac:dyDescent="0.25">
      <c r="A10287" s="508"/>
      <c r="B10287" s="508"/>
      <c r="C10287" s="508"/>
      <c r="D10287" s="444" t="s">
        <v>6778</v>
      </c>
      <c r="E10287" s="508"/>
      <c r="F10287" s="508"/>
    </row>
    <row r="10288" spans="1:6" x14ac:dyDescent="0.25">
      <c r="A10288" s="508"/>
      <c r="B10288" s="508"/>
      <c r="C10288" s="508"/>
      <c r="D10288" s="444" t="s">
        <v>6778</v>
      </c>
      <c r="E10288" s="508"/>
      <c r="F10288" s="508"/>
    </row>
    <row r="10289" spans="1:6" x14ac:dyDescent="0.25">
      <c r="A10289" s="508"/>
      <c r="B10289" s="508"/>
      <c r="C10289" s="508"/>
      <c r="D10289" s="444" t="s">
        <v>6778</v>
      </c>
      <c r="E10289" s="508"/>
      <c r="F10289" s="508"/>
    </row>
    <row r="10290" spans="1:6" x14ac:dyDescent="0.25">
      <c r="A10290" s="508"/>
      <c r="B10290" s="508"/>
      <c r="C10290" s="508"/>
      <c r="D10290" s="444" t="s">
        <v>6778</v>
      </c>
      <c r="E10290" s="508"/>
      <c r="F10290" s="508"/>
    </row>
    <row r="10291" spans="1:6" x14ac:dyDescent="0.25">
      <c r="A10291" s="508"/>
      <c r="B10291" s="508"/>
      <c r="C10291" s="508"/>
      <c r="D10291" s="444" t="s">
        <v>6778</v>
      </c>
      <c r="E10291" s="508"/>
      <c r="F10291" s="508"/>
    </row>
    <row r="10292" spans="1:6" x14ac:dyDescent="0.25">
      <c r="A10292" s="508"/>
      <c r="B10292" s="508"/>
      <c r="C10292" s="508"/>
      <c r="D10292" s="444" t="s">
        <v>6778</v>
      </c>
      <c r="E10292" s="508"/>
      <c r="F10292" s="508"/>
    </row>
    <row r="10293" spans="1:6" x14ac:dyDescent="0.25">
      <c r="A10293" s="508"/>
      <c r="B10293" s="508"/>
      <c r="C10293" s="508"/>
      <c r="D10293" s="444" t="s">
        <v>6778</v>
      </c>
      <c r="E10293" s="508"/>
      <c r="F10293" s="508"/>
    </row>
    <row r="10294" spans="1:6" x14ac:dyDescent="0.25">
      <c r="A10294" s="508"/>
      <c r="B10294" s="508"/>
      <c r="C10294" s="508"/>
      <c r="D10294" s="444" t="s">
        <v>6778</v>
      </c>
      <c r="E10294" s="508"/>
      <c r="F10294" s="508"/>
    </row>
    <row r="10295" spans="1:6" x14ac:dyDescent="0.25">
      <c r="A10295" s="508"/>
      <c r="B10295" s="508"/>
      <c r="C10295" s="508"/>
      <c r="D10295" s="444" t="s">
        <v>6778</v>
      </c>
      <c r="E10295" s="508"/>
      <c r="F10295" s="508"/>
    </row>
    <row r="10296" spans="1:6" x14ac:dyDescent="0.25">
      <c r="A10296" s="508"/>
      <c r="B10296" s="508"/>
      <c r="C10296" s="508"/>
      <c r="D10296" s="444" t="s">
        <v>6778</v>
      </c>
      <c r="E10296" s="508"/>
      <c r="F10296" s="508"/>
    </row>
    <row r="10297" spans="1:6" x14ac:dyDescent="0.25">
      <c r="A10297" s="508"/>
      <c r="B10297" s="508"/>
      <c r="C10297" s="508"/>
      <c r="D10297" s="444" t="s">
        <v>6778</v>
      </c>
      <c r="E10297" s="508"/>
      <c r="F10297" s="508"/>
    </row>
    <row r="10298" spans="1:6" x14ac:dyDescent="0.25">
      <c r="A10298" s="508"/>
      <c r="B10298" s="508"/>
      <c r="C10298" s="508"/>
      <c r="D10298" s="444" t="s">
        <v>6778</v>
      </c>
      <c r="E10298" s="508"/>
      <c r="F10298" s="508"/>
    </row>
    <row r="10299" spans="1:6" x14ac:dyDescent="0.25">
      <c r="A10299" s="508"/>
      <c r="B10299" s="508"/>
      <c r="C10299" s="508"/>
      <c r="D10299" s="444" t="s">
        <v>6778</v>
      </c>
      <c r="E10299" s="508"/>
      <c r="F10299" s="508"/>
    </row>
    <row r="10300" spans="1:6" x14ac:dyDescent="0.25">
      <c r="A10300" s="508"/>
      <c r="B10300" s="508"/>
      <c r="C10300" s="508"/>
      <c r="D10300" s="444" t="s">
        <v>6778</v>
      </c>
      <c r="E10300" s="508"/>
      <c r="F10300" s="508"/>
    </row>
    <row r="10301" spans="1:6" x14ac:dyDescent="0.25">
      <c r="A10301" s="508"/>
      <c r="B10301" s="508"/>
      <c r="C10301" s="508"/>
      <c r="D10301" s="444" t="s">
        <v>6778</v>
      </c>
      <c r="E10301" s="508"/>
      <c r="F10301" s="508"/>
    </row>
    <row r="10302" spans="1:6" x14ac:dyDescent="0.25">
      <c r="A10302" s="508"/>
      <c r="B10302" s="508"/>
      <c r="C10302" s="508"/>
      <c r="D10302" s="444" t="s">
        <v>6778</v>
      </c>
      <c r="E10302" s="508"/>
      <c r="F10302" s="508"/>
    </row>
    <row r="10303" spans="1:6" x14ac:dyDescent="0.25">
      <c r="A10303" s="508"/>
      <c r="B10303" s="508"/>
      <c r="C10303" s="508"/>
      <c r="D10303" s="444" t="s">
        <v>6778</v>
      </c>
      <c r="E10303" s="508"/>
      <c r="F10303" s="508"/>
    </row>
    <row r="10304" spans="1:6" x14ac:dyDescent="0.25">
      <c r="A10304" s="508"/>
      <c r="B10304" s="508"/>
      <c r="C10304" s="508"/>
      <c r="D10304" s="444" t="s">
        <v>6778</v>
      </c>
      <c r="E10304" s="508"/>
      <c r="F10304" s="508"/>
    </row>
    <row r="10305" spans="1:6" x14ac:dyDescent="0.25">
      <c r="A10305" s="508"/>
      <c r="B10305" s="508"/>
      <c r="C10305" s="508"/>
      <c r="D10305" s="444" t="s">
        <v>6778</v>
      </c>
      <c r="E10305" s="508"/>
      <c r="F10305" s="508"/>
    </row>
    <row r="10306" spans="1:6" x14ac:dyDescent="0.25">
      <c r="A10306" s="508"/>
      <c r="B10306" s="508"/>
      <c r="C10306" s="508"/>
      <c r="D10306" s="444" t="s">
        <v>6778</v>
      </c>
      <c r="E10306" s="508"/>
      <c r="F10306" s="508"/>
    </row>
    <row r="10307" spans="1:6" x14ac:dyDescent="0.25">
      <c r="A10307" s="508"/>
      <c r="B10307" s="508"/>
      <c r="C10307" s="508"/>
      <c r="D10307" s="444" t="s">
        <v>6778</v>
      </c>
      <c r="E10307" s="508"/>
      <c r="F10307" s="508"/>
    </row>
    <row r="10308" spans="1:6" x14ac:dyDescent="0.25">
      <c r="A10308" s="508"/>
      <c r="B10308" s="508"/>
      <c r="C10308" s="508"/>
      <c r="D10308" s="444" t="s">
        <v>6778</v>
      </c>
      <c r="E10308" s="508"/>
      <c r="F10308" s="508"/>
    </row>
    <row r="10309" spans="1:6" x14ac:dyDescent="0.25">
      <c r="A10309" s="508"/>
      <c r="B10309" s="508"/>
      <c r="C10309" s="508"/>
      <c r="D10309" s="444" t="s">
        <v>6778</v>
      </c>
      <c r="E10309" s="508"/>
      <c r="F10309" s="508"/>
    </row>
    <row r="10310" spans="1:6" x14ac:dyDescent="0.25">
      <c r="A10310" s="508"/>
      <c r="B10310" s="508"/>
      <c r="C10310" s="508"/>
      <c r="D10310" s="444" t="s">
        <v>6778</v>
      </c>
      <c r="E10310" s="508"/>
      <c r="F10310" s="508"/>
    </row>
    <row r="10311" spans="1:6" x14ac:dyDescent="0.25">
      <c r="A10311" s="508"/>
      <c r="B10311" s="508"/>
      <c r="C10311" s="508"/>
      <c r="D10311" s="444" t="s">
        <v>6778</v>
      </c>
      <c r="E10311" s="508"/>
      <c r="F10311" s="508"/>
    </row>
    <row r="10312" spans="1:6" x14ac:dyDescent="0.25">
      <c r="A10312" s="508"/>
      <c r="B10312" s="508"/>
      <c r="C10312" s="508"/>
      <c r="D10312" s="444" t="s">
        <v>6778</v>
      </c>
      <c r="E10312" s="508"/>
      <c r="F10312" s="508"/>
    </row>
    <row r="10313" spans="1:6" x14ac:dyDescent="0.25">
      <c r="A10313" s="508"/>
      <c r="B10313" s="508"/>
      <c r="C10313" s="508"/>
      <c r="D10313" s="444" t="s">
        <v>6778</v>
      </c>
      <c r="E10313" s="508"/>
      <c r="F10313" s="508"/>
    </row>
    <row r="10314" spans="1:6" x14ac:dyDescent="0.25">
      <c r="A10314" s="508"/>
      <c r="B10314" s="508"/>
      <c r="C10314" s="508"/>
      <c r="D10314" s="444" t="s">
        <v>6778</v>
      </c>
      <c r="E10314" s="508"/>
      <c r="F10314" s="508"/>
    </row>
    <row r="10315" spans="1:6" x14ac:dyDescent="0.25">
      <c r="A10315" s="508"/>
      <c r="B10315" s="508"/>
      <c r="C10315" s="508"/>
      <c r="D10315" s="444" t="s">
        <v>6778</v>
      </c>
      <c r="E10315" s="508"/>
      <c r="F10315" s="508"/>
    </row>
    <row r="10316" spans="1:6" x14ac:dyDescent="0.25">
      <c r="A10316" s="508"/>
      <c r="B10316" s="508"/>
      <c r="C10316" s="508"/>
      <c r="D10316" s="444" t="s">
        <v>6778</v>
      </c>
      <c r="E10316" s="508"/>
      <c r="F10316" s="508"/>
    </row>
    <row r="10317" spans="1:6" x14ac:dyDescent="0.25">
      <c r="A10317" s="508"/>
      <c r="B10317" s="508"/>
      <c r="C10317" s="508"/>
      <c r="D10317" s="444" t="s">
        <v>6778</v>
      </c>
      <c r="E10317" s="508"/>
      <c r="F10317" s="508"/>
    </row>
    <row r="10318" spans="1:6" x14ac:dyDescent="0.25">
      <c r="A10318" s="508"/>
      <c r="B10318" s="508"/>
      <c r="C10318" s="508"/>
      <c r="D10318" s="444" t="s">
        <v>6778</v>
      </c>
      <c r="E10318" s="508"/>
      <c r="F10318" s="508"/>
    </row>
    <row r="10319" spans="1:6" x14ac:dyDescent="0.25">
      <c r="A10319" s="508"/>
      <c r="B10319" s="508"/>
      <c r="C10319" s="508"/>
      <c r="D10319" s="444" t="s">
        <v>6778</v>
      </c>
      <c r="E10319" s="508"/>
      <c r="F10319" s="508"/>
    </row>
    <row r="10320" spans="1:6" x14ac:dyDescent="0.25">
      <c r="A10320" s="508"/>
      <c r="B10320" s="508"/>
      <c r="C10320" s="508"/>
      <c r="D10320" s="444" t="s">
        <v>6778</v>
      </c>
      <c r="E10320" s="508"/>
      <c r="F10320" s="508"/>
    </row>
    <row r="10321" spans="1:6" x14ac:dyDescent="0.25">
      <c r="A10321" s="508"/>
      <c r="B10321" s="508"/>
      <c r="C10321" s="508"/>
      <c r="D10321" s="444" t="s">
        <v>6778</v>
      </c>
      <c r="E10321" s="508"/>
      <c r="F10321" s="508"/>
    </row>
    <row r="10322" spans="1:6" x14ac:dyDescent="0.25">
      <c r="A10322" s="508"/>
      <c r="B10322" s="508"/>
      <c r="C10322" s="508"/>
      <c r="D10322" s="444" t="s">
        <v>6778</v>
      </c>
      <c r="E10322" s="508"/>
      <c r="F10322" s="508"/>
    </row>
    <row r="10323" spans="1:6" x14ac:dyDescent="0.25">
      <c r="A10323" s="508"/>
      <c r="B10323" s="508"/>
      <c r="C10323" s="508"/>
      <c r="D10323" s="444" t="s">
        <v>6778</v>
      </c>
      <c r="E10323" s="508"/>
      <c r="F10323" s="508"/>
    </row>
    <row r="10324" spans="1:6" x14ac:dyDescent="0.25">
      <c r="A10324" s="508"/>
      <c r="B10324" s="508"/>
      <c r="C10324" s="508"/>
      <c r="D10324" s="444" t="s">
        <v>6778</v>
      </c>
      <c r="E10324" s="508"/>
      <c r="F10324" s="508"/>
    </row>
    <row r="10325" spans="1:6" x14ac:dyDescent="0.25">
      <c r="A10325" s="508"/>
      <c r="B10325" s="508"/>
      <c r="C10325" s="508"/>
      <c r="D10325" s="444" t="s">
        <v>6778</v>
      </c>
      <c r="E10325" s="508"/>
      <c r="F10325" s="508"/>
    </row>
    <row r="10326" spans="1:6" x14ac:dyDescent="0.25">
      <c r="A10326" s="508"/>
      <c r="B10326" s="508"/>
      <c r="C10326" s="508"/>
      <c r="D10326" s="444" t="s">
        <v>6778</v>
      </c>
      <c r="E10326" s="508"/>
      <c r="F10326" s="508"/>
    </row>
    <row r="10327" spans="1:6" x14ac:dyDescent="0.25">
      <c r="A10327" s="508"/>
      <c r="B10327" s="508"/>
      <c r="C10327" s="508"/>
      <c r="D10327" s="444" t="s">
        <v>6778</v>
      </c>
      <c r="E10327" s="508"/>
      <c r="F10327" s="508"/>
    </row>
    <row r="10328" spans="1:6" x14ac:dyDescent="0.25">
      <c r="A10328" s="508"/>
      <c r="B10328" s="508"/>
      <c r="C10328" s="508"/>
      <c r="D10328" s="444" t="s">
        <v>6778</v>
      </c>
      <c r="E10328" s="508"/>
      <c r="F10328" s="508"/>
    </row>
    <row r="10329" spans="1:6" x14ac:dyDescent="0.25">
      <c r="A10329" s="508"/>
      <c r="B10329" s="508"/>
      <c r="C10329" s="508"/>
      <c r="D10329" s="444" t="s">
        <v>6778</v>
      </c>
      <c r="E10329" s="508"/>
      <c r="F10329" s="508"/>
    </row>
    <row r="10330" spans="1:6" x14ac:dyDescent="0.25">
      <c r="A10330" s="508"/>
      <c r="B10330" s="508"/>
      <c r="C10330" s="508"/>
      <c r="D10330" s="444" t="s">
        <v>6778</v>
      </c>
      <c r="E10330" s="508"/>
      <c r="F10330" s="508"/>
    </row>
    <row r="10331" spans="1:6" x14ac:dyDescent="0.25">
      <c r="A10331" s="508"/>
      <c r="B10331" s="508"/>
      <c r="C10331" s="508"/>
      <c r="D10331" s="444" t="s">
        <v>6778</v>
      </c>
      <c r="E10331" s="508"/>
      <c r="F10331" s="508"/>
    </row>
    <row r="10332" spans="1:6" x14ac:dyDescent="0.25">
      <c r="A10332" s="508"/>
      <c r="B10332" s="508"/>
      <c r="C10332" s="508"/>
      <c r="D10332" s="444" t="s">
        <v>6778</v>
      </c>
      <c r="E10332" s="508"/>
      <c r="F10332" s="508"/>
    </row>
    <row r="10333" spans="1:6" x14ac:dyDescent="0.25">
      <c r="A10333" s="508"/>
      <c r="B10333" s="508"/>
      <c r="C10333" s="508"/>
      <c r="D10333" s="444" t="s">
        <v>6778</v>
      </c>
      <c r="E10333" s="508"/>
      <c r="F10333" s="508"/>
    </row>
    <row r="10334" spans="1:6" x14ac:dyDescent="0.25">
      <c r="A10334" s="508"/>
      <c r="B10334" s="508"/>
      <c r="C10334" s="508"/>
      <c r="D10334" s="444" t="s">
        <v>6778</v>
      </c>
      <c r="E10334" s="508"/>
      <c r="F10334" s="508"/>
    </row>
    <row r="10335" spans="1:6" x14ac:dyDescent="0.25">
      <c r="A10335" s="508"/>
      <c r="B10335" s="508"/>
      <c r="C10335" s="508"/>
      <c r="D10335" s="444" t="s">
        <v>6778</v>
      </c>
      <c r="E10335" s="508"/>
      <c r="F10335" s="508"/>
    </row>
    <row r="10336" spans="1:6" x14ac:dyDescent="0.25">
      <c r="A10336" s="508"/>
      <c r="B10336" s="508"/>
      <c r="C10336" s="508"/>
      <c r="D10336" s="444" t="s">
        <v>6778</v>
      </c>
      <c r="E10336" s="508"/>
      <c r="F10336" s="508"/>
    </row>
    <row r="10337" spans="1:6" x14ac:dyDescent="0.25">
      <c r="A10337" s="508"/>
      <c r="B10337" s="508"/>
      <c r="C10337" s="508"/>
      <c r="D10337" s="444" t="s">
        <v>6778</v>
      </c>
      <c r="E10337" s="508"/>
      <c r="F10337" s="508"/>
    </row>
    <row r="10338" spans="1:6" x14ac:dyDescent="0.25">
      <c r="A10338" s="508"/>
      <c r="B10338" s="508"/>
      <c r="C10338" s="508"/>
      <c r="D10338" s="444" t="s">
        <v>6778</v>
      </c>
      <c r="E10338" s="508"/>
      <c r="F10338" s="508"/>
    </row>
    <row r="10339" spans="1:6" x14ac:dyDescent="0.25">
      <c r="A10339" s="508"/>
      <c r="B10339" s="508"/>
      <c r="C10339" s="508"/>
      <c r="D10339" s="444" t="s">
        <v>6778</v>
      </c>
      <c r="E10339" s="508"/>
      <c r="F10339" s="508"/>
    </row>
    <row r="10340" spans="1:6" x14ac:dyDescent="0.25">
      <c r="A10340" s="508"/>
      <c r="B10340" s="508"/>
      <c r="C10340" s="508"/>
      <c r="D10340" s="444" t="s">
        <v>6778</v>
      </c>
      <c r="E10340" s="508"/>
      <c r="F10340" s="508"/>
    </row>
    <row r="10341" spans="1:6" x14ac:dyDescent="0.25">
      <c r="A10341" s="508"/>
      <c r="B10341" s="508"/>
      <c r="C10341" s="508"/>
      <c r="D10341" s="444" t="s">
        <v>6778</v>
      </c>
      <c r="E10341" s="508"/>
      <c r="F10341" s="508"/>
    </row>
    <row r="10342" spans="1:6" x14ac:dyDescent="0.25">
      <c r="A10342" s="508"/>
      <c r="B10342" s="508"/>
      <c r="C10342" s="508"/>
      <c r="D10342" s="444" t="s">
        <v>6778</v>
      </c>
      <c r="E10342" s="508"/>
      <c r="F10342" s="508"/>
    </row>
    <row r="10343" spans="1:6" x14ac:dyDescent="0.25">
      <c r="A10343" s="508"/>
      <c r="B10343" s="508"/>
      <c r="C10343" s="508"/>
      <c r="D10343" s="444" t="s">
        <v>6778</v>
      </c>
      <c r="E10343" s="508"/>
      <c r="F10343" s="508"/>
    </row>
    <row r="10344" spans="1:6" x14ac:dyDescent="0.25">
      <c r="A10344" s="508"/>
      <c r="B10344" s="508"/>
      <c r="C10344" s="508"/>
      <c r="D10344" s="444" t="s">
        <v>6778</v>
      </c>
      <c r="E10344" s="508"/>
      <c r="F10344" s="508"/>
    </row>
    <row r="10345" spans="1:6" x14ac:dyDescent="0.25">
      <c r="A10345" s="508"/>
      <c r="B10345" s="508"/>
      <c r="C10345" s="508"/>
      <c r="D10345" s="444" t="s">
        <v>6778</v>
      </c>
      <c r="E10345" s="508"/>
      <c r="F10345" s="508"/>
    </row>
    <row r="10346" spans="1:6" x14ac:dyDescent="0.25">
      <c r="A10346" s="508"/>
      <c r="B10346" s="508"/>
      <c r="C10346" s="508"/>
      <c r="D10346" s="444" t="s">
        <v>6778</v>
      </c>
      <c r="E10346" s="508"/>
      <c r="F10346" s="508"/>
    </row>
    <row r="10347" spans="1:6" x14ac:dyDescent="0.25">
      <c r="A10347" s="508"/>
      <c r="B10347" s="508"/>
      <c r="C10347" s="508"/>
      <c r="D10347" s="444" t="s">
        <v>6778</v>
      </c>
      <c r="E10347" s="508"/>
      <c r="F10347" s="508"/>
    </row>
    <row r="10348" spans="1:6" x14ac:dyDescent="0.25">
      <c r="A10348" s="508"/>
      <c r="B10348" s="508"/>
      <c r="C10348" s="508"/>
      <c r="D10348" s="444" t="s">
        <v>6778</v>
      </c>
      <c r="E10348" s="508"/>
      <c r="F10348" s="508"/>
    </row>
    <row r="10349" spans="1:6" x14ac:dyDescent="0.25">
      <c r="A10349" s="508"/>
      <c r="B10349" s="508"/>
      <c r="C10349" s="508"/>
      <c r="D10349" s="444" t="s">
        <v>6778</v>
      </c>
      <c r="E10349" s="508"/>
      <c r="F10349" s="508"/>
    </row>
    <row r="10350" spans="1:6" x14ac:dyDescent="0.25">
      <c r="A10350" s="508"/>
      <c r="B10350" s="508"/>
      <c r="C10350" s="508"/>
      <c r="D10350" s="444" t="s">
        <v>6778</v>
      </c>
      <c r="E10350" s="508"/>
      <c r="F10350" s="508"/>
    </row>
    <row r="10351" spans="1:6" x14ac:dyDescent="0.25">
      <c r="A10351" s="508"/>
      <c r="B10351" s="508"/>
      <c r="C10351" s="508"/>
      <c r="D10351" s="444" t="s">
        <v>6778</v>
      </c>
      <c r="E10351" s="508"/>
      <c r="F10351" s="508"/>
    </row>
    <row r="10352" spans="1:6" x14ac:dyDescent="0.25">
      <c r="A10352" s="508"/>
      <c r="B10352" s="508"/>
      <c r="C10352" s="508"/>
      <c r="D10352" s="444" t="s">
        <v>6778</v>
      </c>
      <c r="E10352" s="508"/>
      <c r="F10352" s="508"/>
    </row>
    <row r="10353" spans="1:6" x14ac:dyDescent="0.25">
      <c r="A10353" s="508"/>
      <c r="B10353" s="508"/>
      <c r="C10353" s="508"/>
      <c r="D10353" s="444" t="s">
        <v>6778</v>
      </c>
      <c r="E10353" s="508"/>
      <c r="F10353" s="508"/>
    </row>
    <row r="10354" spans="1:6" x14ac:dyDescent="0.25">
      <c r="A10354" s="508"/>
      <c r="B10354" s="508"/>
      <c r="C10354" s="508"/>
      <c r="D10354" s="444" t="s">
        <v>6778</v>
      </c>
      <c r="E10354" s="508"/>
      <c r="F10354" s="508"/>
    </row>
    <row r="10355" spans="1:6" x14ac:dyDescent="0.25">
      <c r="A10355" s="508"/>
      <c r="B10355" s="508"/>
      <c r="C10355" s="508"/>
      <c r="D10355" s="444" t="s">
        <v>6778</v>
      </c>
      <c r="E10355" s="508"/>
      <c r="F10355" s="508"/>
    </row>
    <row r="10356" spans="1:6" x14ac:dyDescent="0.25">
      <c r="A10356" s="508"/>
      <c r="B10356" s="508"/>
      <c r="C10356" s="508"/>
      <c r="D10356" s="444" t="s">
        <v>6778</v>
      </c>
      <c r="E10356" s="508"/>
      <c r="F10356" s="508"/>
    </row>
    <row r="10357" spans="1:6" x14ac:dyDescent="0.25">
      <c r="A10357" s="508"/>
      <c r="B10357" s="508"/>
      <c r="C10357" s="508"/>
      <c r="D10357" s="444" t="s">
        <v>6778</v>
      </c>
      <c r="E10357" s="508"/>
      <c r="F10357" s="508"/>
    </row>
    <row r="10358" spans="1:6" x14ac:dyDescent="0.25">
      <c r="A10358" s="508"/>
      <c r="B10358" s="508"/>
      <c r="C10358" s="508"/>
      <c r="D10358" s="444" t="s">
        <v>6778</v>
      </c>
      <c r="E10358" s="508"/>
      <c r="F10358" s="508"/>
    </row>
    <row r="10359" spans="1:6" x14ac:dyDescent="0.25">
      <c r="A10359" s="508"/>
      <c r="B10359" s="508"/>
      <c r="C10359" s="508"/>
      <c r="D10359" s="444" t="s">
        <v>6778</v>
      </c>
      <c r="E10359" s="508"/>
      <c r="F10359" s="508"/>
    </row>
    <row r="10360" spans="1:6" x14ac:dyDescent="0.25">
      <c r="A10360" s="508"/>
      <c r="B10360" s="508"/>
      <c r="C10360" s="508"/>
      <c r="D10360" s="444" t="s">
        <v>6778</v>
      </c>
      <c r="E10360" s="508"/>
      <c r="F10360" s="508"/>
    </row>
    <row r="10361" spans="1:6" x14ac:dyDescent="0.25">
      <c r="A10361" s="508"/>
      <c r="B10361" s="508"/>
      <c r="C10361" s="508"/>
      <c r="D10361" s="444" t="s">
        <v>6778</v>
      </c>
      <c r="E10361" s="508"/>
      <c r="F10361" s="508"/>
    </row>
    <row r="10362" spans="1:6" x14ac:dyDescent="0.25">
      <c r="A10362" s="508"/>
      <c r="B10362" s="508"/>
      <c r="C10362" s="508"/>
      <c r="D10362" s="444" t="s">
        <v>6778</v>
      </c>
      <c r="E10362" s="508"/>
      <c r="F10362" s="508"/>
    </row>
    <row r="10363" spans="1:6" x14ac:dyDescent="0.25">
      <c r="A10363" s="508"/>
      <c r="B10363" s="508"/>
      <c r="C10363" s="508"/>
      <c r="D10363" s="444" t="s">
        <v>6778</v>
      </c>
      <c r="E10363" s="508"/>
      <c r="F10363" s="508"/>
    </row>
    <row r="10364" spans="1:6" x14ac:dyDescent="0.25">
      <c r="A10364" s="508"/>
      <c r="B10364" s="508"/>
      <c r="C10364" s="508"/>
      <c r="D10364" s="444" t="s">
        <v>6778</v>
      </c>
      <c r="E10364" s="508"/>
      <c r="F10364" s="508"/>
    </row>
    <row r="10365" spans="1:6" x14ac:dyDescent="0.25">
      <c r="A10365" s="508"/>
      <c r="B10365" s="508"/>
      <c r="C10365" s="508"/>
      <c r="D10365" s="444" t="s">
        <v>6778</v>
      </c>
      <c r="E10365" s="508"/>
      <c r="F10365" s="508"/>
    </row>
    <row r="10366" spans="1:6" x14ac:dyDescent="0.25">
      <c r="A10366" s="508"/>
      <c r="B10366" s="508"/>
      <c r="C10366" s="508"/>
      <c r="D10366" s="444" t="s">
        <v>6778</v>
      </c>
      <c r="E10366" s="508"/>
      <c r="F10366" s="508"/>
    </row>
    <row r="10367" spans="1:6" x14ac:dyDescent="0.25">
      <c r="A10367" s="508"/>
      <c r="B10367" s="508"/>
      <c r="C10367" s="508"/>
      <c r="D10367" s="444" t="s">
        <v>6778</v>
      </c>
      <c r="E10367" s="508"/>
      <c r="F10367" s="508"/>
    </row>
    <row r="10368" spans="1:6" x14ac:dyDescent="0.25">
      <c r="A10368" s="508"/>
      <c r="B10368" s="508"/>
      <c r="C10368" s="508"/>
      <c r="D10368" s="444" t="s">
        <v>6778</v>
      </c>
      <c r="E10368" s="508"/>
      <c r="F10368" s="508"/>
    </row>
    <row r="10369" spans="1:6" x14ac:dyDescent="0.25">
      <c r="A10369" s="508"/>
      <c r="B10369" s="508"/>
      <c r="C10369" s="508"/>
      <c r="D10369" s="444" t="s">
        <v>6778</v>
      </c>
      <c r="E10369" s="508"/>
      <c r="F10369" s="508"/>
    </row>
    <row r="10370" spans="1:6" x14ac:dyDescent="0.25">
      <c r="A10370" s="508"/>
      <c r="B10370" s="508"/>
      <c r="C10370" s="508"/>
      <c r="D10370" s="444" t="s">
        <v>6778</v>
      </c>
      <c r="E10370" s="508"/>
      <c r="F10370" s="508"/>
    </row>
    <row r="10371" spans="1:6" x14ac:dyDescent="0.25">
      <c r="A10371" s="508"/>
      <c r="B10371" s="508"/>
      <c r="C10371" s="508"/>
      <c r="D10371" s="444" t="s">
        <v>6778</v>
      </c>
      <c r="E10371" s="508"/>
      <c r="F10371" s="508"/>
    </row>
    <row r="10372" spans="1:6" x14ac:dyDescent="0.25">
      <c r="A10372" s="508"/>
      <c r="B10372" s="508"/>
      <c r="C10372" s="508"/>
      <c r="D10372" s="444" t="s">
        <v>6778</v>
      </c>
      <c r="E10372" s="508"/>
      <c r="F10372" s="508"/>
    </row>
    <row r="10373" spans="1:6" x14ac:dyDescent="0.25">
      <c r="A10373" s="508"/>
      <c r="B10373" s="508"/>
      <c r="C10373" s="508"/>
      <c r="D10373" s="444" t="s">
        <v>6778</v>
      </c>
      <c r="E10373" s="508"/>
      <c r="F10373" s="508"/>
    </row>
    <row r="10374" spans="1:6" x14ac:dyDescent="0.25">
      <c r="A10374" s="508"/>
      <c r="B10374" s="508"/>
      <c r="C10374" s="508"/>
      <c r="D10374" s="444" t="s">
        <v>6778</v>
      </c>
      <c r="E10374" s="508"/>
      <c r="F10374" s="508"/>
    </row>
    <row r="10375" spans="1:6" x14ac:dyDescent="0.25">
      <c r="A10375" s="508"/>
      <c r="B10375" s="508"/>
      <c r="C10375" s="508"/>
      <c r="D10375" s="444" t="s">
        <v>6778</v>
      </c>
      <c r="E10375" s="508"/>
      <c r="F10375" s="508"/>
    </row>
    <row r="10376" spans="1:6" x14ac:dyDescent="0.25">
      <c r="A10376" s="508"/>
      <c r="B10376" s="508"/>
      <c r="C10376" s="508"/>
      <c r="D10376" s="444" t="s">
        <v>6778</v>
      </c>
      <c r="E10376" s="508"/>
      <c r="F10376" s="508"/>
    </row>
    <row r="10377" spans="1:6" x14ac:dyDescent="0.25">
      <c r="A10377" s="508"/>
      <c r="B10377" s="508"/>
      <c r="C10377" s="508"/>
      <c r="D10377" s="444" t="s">
        <v>6778</v>
      </c>
      <c r="E10377" s="508"/>
      <c r="F10377" s="508"/>
    </row>
    <row r="10378" spans="1:6" x14ac:dyDescent="0.25">
      <c r="A10378" s="508"/>
      <c r="B10378" s="508"/>
      <c r="C10378" s="508"/>
      <c r="D10378" s="444" t="s">
        <v>6778</v>
      </c>
      <c r="E10378" s="508"/>
      <c r="F10378" s="508"/>
    </row>
    <row r="10379" spans="1:6" x14ac:dyDescent="0.25">
      <c r="A10379" s="508"/>
      <c r="B10379" s="508"/>
      <c r="C10379" s="508"/>
      <c r="D10379" s="444" t="s">
        <v>6778</v>
      </c>
      <c r="E10379" s="508"/>
      <c r="F10379" s="508"/>
    </row>
    <row r="10380" spans="1:6" x14ac:dyDescent="0.25">
      <c r="A10380" s="508"/>
      <c r="B10380" s="508"/>
      <c r="C10380" s="508"/>
      <c r="D10380" s="444" t="s">
        <v>6778</v>
      </c>
      <c r="E10380" s="508"/>
      <c r="F10380" s="508"/>
    </row>
    <row r="10381" spans="1:6" x14ac:dyDescent="0.25">
      <c r="A10381" s="508"/>
      <c r="B10381" s="508"/>
      <c r="C10381" s="508"/>
      <c r="D10381" s="444" t="s">
        <v>6778</v>
      </c>
      <c r="E10381" s="508"/>
      <c r="F10381" s="508"/>
    </row>
    <row r="10382" spans="1:6" x14ac:dyDescent="0.25">
      <c r="A10382" s="508"/>
      <c r="B10382" s="508"/>
      <c r="C10382" s="508"/>
      <c r="D10382" s="444" t="s">
        <v>6778</v>
      </c>
      <c r="E10382" s="508"/>
      <c r="F10382" s="508"/>
    </row>
    <row r="10383" spans="1:6" x14ac:dyDescent="0.25">
      <c r="A10383" s="508"/>
      <c r="B10383" s="508"/>
      <c r="C10383" s="508"/>
      <c r="D10383" s="444" t="s">
        <v>6778</v>
      </c>
      <c r="E10383" s="508"/>
      <c r="F10383" s="508"/>
    </row>
    <row r="10384" spans="1:6" x14ac:dyDescent="0.25">
      <c r="A10384" s="508"/>
      <c r="B10384" s="508"/>
      <c r="C10384" s="508"/>
      <c r="D10384" s="444" t="s">
        <v>6778</v>
      </c>
      <c r="E10384" s="508"/>
      <c r="F10384" s="508"/>
    </row>
    <row r="10385" spans="1:6" x14ac:dyDescent="0.25">
      <c r="A10385" s="508"/>
      <c r="B10385" s="508"/>
      <c r="C10385" s="508"/>
      <c r="D10385" s="444" t="s">
        <v>6778</v>
      </c>
      <c r="E10385" s="508"/>
      <c r="F10385" s="508"/>
    </row>
    <row r="10386" spans="1:6" x14ac:dyDescent="0.25">
      <c r="A10386" s="508"/>
      <c r="B10386" s="508"/>
      <c r="C10386" s="508"/>
      <c r="D10386" s="444" t="s">
        <v>6778</v>
      </c>
      <c r="E10386" s="508"/>
      <c r="F10386" s="508"/>
    </row>
    <row r="10387" spans="1:6" x14ac:dyDescent="0.25">
      <c r="A10387" s="508"/>
      <c r="B10387" s="508"/>
      <c r="C10387" s="508"/>
      <c r="D10387" s="444" t="s">
        <v>6778</v>
      </c>
      <c r="E10387" s="508"/>
      <c r="F10387" s="508"/>
    </row>
    <row r="10388" spans="1:6" x14ac:dyDescent="0.25">
      <c r="A10388" s="508"/>
      <c r="B10388" s="508"/>
      <c r="C10388" s="508"/>
      <c r="D10388" s="444" t="s">
        <v>6778</v>
      </c>
      <c r="E10388" s="508"/>
      <c r="F10388" s="508"/>
    </row>
    <row r="10389" spans="1:6" x14ac:dyDescent="0.25">
      <c r="A10389" s="508"/>
      <c r="B10389" s="508"/>
      <c r="C10389" s="508"/>
      <c r="D10389" s="444" t="s">
        <v>6778</v>
      </c>
      <c r="E10389" s="508"/>
      <c r="F10389" s="508"/>
    </row>
    <row r="10390" spans="1:6" x14ac:dyDescent="0.25">
      <c r="A10390" s="508"/>
      <c r="B10390" s="508"/>
      <c r="C10390" s="508"/>
      <c r="D10390" s="444" t="s">
        <v>6778</v>
      </c>
      <c r="E10390" s="508"/>
      <c r="F10390" s="508"/>
    </row>
    <row r="10391" spans="1:6" x14ac:dyDescent="0.25">
      <c r="A10391" s="508"/>
      <c r="B10391" s="508"/>
      <c r="C10391" s="508"/>
      <c r="D10391" s="444" t="s">
        <v>6778</v>
      </c>
      <c r="E10391" s="508"/>
      <c r="F10391" s="508"/>
    </row>
    <row r="10392" spans="1:6" x14ac:dyDescent="0.25">
      <c r="A10392" s="508"/>
      <c r="B10392" s="508"/>
      <c r="C10392" s="508"/>
      <c r="D10392" s="444" t="s">
        <v>6778</v>
      </c>
      <c r="E10392" s="508"/>
      <c r="F10392" s="508"/>
    </row>
    <row r="10393" spans="1:6" x14ac:dyDescent="0.25">
      <c r="A10393" s="508"/>
      <c r="B10393" s="508"/>
      <c r="C10393" s="508"/>
      <c r="D10393" s="444" t="s">
        <v>6778</v>
      </c>
      <c r="E10393" s="508"/>
      <c r="F10393" s="508"/>
    </row>
    <row r="10394" spans="1:6" x14ac:dyDescent="0.25">
      <c r="A10394" s="508"/>
      <c r="B10394" s="508"/>
      <c r="C10394" s="508"/>
      <c r="D10394" s="444" t="s">
        <v>6778</v>
      </c>
      <c r="E10394" s="508"/>
      <c r="F10394" s="508"/>
    </row>
    <row r="10395" spans="1:6" x14ac:dyDescent="0.25">
      <c r="A10395" s="508"/>
      <c r="B10395" s="508"/>
      <c r="C10395" s="508"/>
      <c r="D10395" s="444" t="s">
        <v>6778</v>
      </c>
      <c r="E10395" s="508"/>
      <c r="F10395" s="508"/>
    </row>
    <row r="10396" spans="1:6" x14ac:dyDescent="0.25">
      <c r="A10396" s="508"/>
      <c r="B10396" s="508"/>
      <c r="C10396" s="508"/>
      <c r="D10396" s="444" t="s">
        <v>6778</v>
      </c>
      <c r="E10396" s="508"/>
      <c r="F10396" s="508"/>
    </row>
    <row r="10397" spans="1:6" x14ac:dyDescent="0.25">
      <c r="A10397" s="508"/>
      <c r="B10397" s="508"/>
      <c r="C10397" s="508"/>
      <c r="D10397" s="444" t="s">
        <v>6778</v>
      </c>
      <c r="E10397" s="508"/>
      <c r="F10397" s="508"/>
    </row>
    <row r="10398" spans="1:6" x14ac:dyDescent="0.25">
      <c r="A10398" s="508"/>
      <c r="B10398" s="508"/>
      <c r="C10398" s="508"/>
      <c r="D10398" s="444" t="s">
        <v>6778</v>
      </c>
      <c r="E10398" s="508"/>
      <c r="F10398" s="508"/>
    </row>
    <row r="10399" spans="1:6" x14ac:dyDescent="0.25">
      <c r="A10399" s="508"/>
      <c r="B10399" s="508"/>
      <c r="C10399" s="508"/>
      <c r="D10399" s="444" t="s">
        <v>6778</v>
      </c>
      <c r="E10399" s="508"/>
      <c r="F10399" s="508"/>
    </row>
    <row r="10400" spans="1:6" x14ac:dyDescent="0.25">
      <c r="A10400" s="508"/>
      <c r="B10400" s="508"/>
      <c r="C10400" s="508"/>
      <c r="D10400" s="444" t="s">
        <v>6778</v>
      </c>
      <c r="E10400" s="508"/>
      <c r="F10400" s="508"/>
    </row>
    <row r="10401" spans="1:6" x14ac:dyDescent="0.25">
      <c r="A10401" s="508"/>
      <c r="B10401" s="508"/>
      <c r="C10401" s="508"/>
      <c r="D10401" s="444" t="s">
        <v>6778</v>
      </c>
      <c r="E10401" s="508"/>
      <c r="F10401" s="508"/>
    </row>
    <row r="10402" spans="1:6" x14ac:dyDescent="0.25">
      <c r="A10402" s="508"/>
      <c r="B10402" s="508"/>
      <c r="C10402" s="508"/>
      <c r="D10402" s="444" t="s">
        <v>6778</v>
      </c>
      <c r="E10402" s="508"/>
      <c r="F10402" s="508"/>
    </row>
    <row r="10403" spans="1:6" x14ac:dyDescent="0.25">
      <c r="A10403" s="508"/>
      <c r="B10403" s="508"/>
      <c r="C10403" s="508"/>
      <c r="D10403" s="444" t="s">
        <v>6778</v>
      </c>
      <c r="E10403" s="508"/>
      <c r="F10403" s="508"/>
    </row>
    <row r="10404" spans="1:6" x14ac:dyDescent="0.25">
      <c r="A10404" s="508"/>
      <c r="B10404" s="508"/>
      <c r="C10404" s="508"/>
      <c r="D10404" s="444" t="s">
        <v>6778</v>
      </c>
      <c r="E10404" s="508"/>
      <c r="F10404" s="508"/>
    </row>
    <row r="10405" spans="1:6" x14ac:dyDescent="0.25">
      <c r="A10405" s="508"/>
      <c r="B10405" s="508"/>
      <c r="C10405" s="508"/>
      <c r="D10405" s="444" t="s">
        <v>6778</v>
      </c>
      <c r="E10405" s="508"/>
      <c r="F10405" s="508"/>
    </row>
    <row r="10406" spans="1:6" x14ac:dyDescent="0.25">
      <c r="A10406" s="508"/>
      <c r="B10406" s="508"/>
      <c r="C10406" s="508"/>
      <c r="D10406" s="444" t="s">
        <v>6778</v>
      </c>
      <c r="E10406" s="508"/>
      <c r="F10406" s="508"/>
    </row>
    <row r="10407" spans="1:6" x14ac:dyDescent="0.25">
      <c r="A10407" s="508"/>
      <c r="B10407" s="508"/>
      <c r="C10407" s="508"/>
      <c r="D10407" s="444" t="s">
        <v>6778</v>
      </c>
      <c r="E10407" s="508"/>
      <c r="F10407" s="508"/>
    </row>
    <row r="10408" spans="1:6" x14ac:dyDescent="0.25">
      <c r="A10408" s="508"/>
      <c r="B10408" s="508"/>
      <c r="C10408" s="508"/>
      <c r="D10408" s="444" t="s">
        <v>6778</v>
      </c>
      <c r="E10408" s="508"/>
      <c r="F10408" s="508"/>
    </row>
    <row r="10409" spans="1:6" x14ac:dyDescent="0.25">
      <c r="A10409" s="508"/>
      <c r="B10409" s="508"/>
      <c r="C10409" s="508"/>
      <c r="D10409" s="444" t="s">
        <v>6778</v>
      </c>
      <c r="E10409" s="508"/>
      <c r="F10409" s="508"/>
    </row>
    <row r="10410" spans="1:6" x14ac:dyDescent="0.25">
      <c r="A10410" s="508"/>
      <c r="B10410" s="508"/>
      <c r="C10410" s="508"/>
      <c r="D10410" s="444" t="s">
        <v>6778</v>
      </c>
      <c r="E10410" s="508"/>
      <c r="F10410" s="508"/>
    </row>
    <row r="10411" spans="1:6" x14ac:dyDescent="0.25">
      <c r="A10411" s="508"/>
      <c r="B10411" s="508"/>
      <c r="C10411" s="508"/>
      <c r="D10411" s="444" t="s">
        <v>6778</v>
      </c>
      <c r="E10411" s="508"/>
      <c r="F10411" s="508"/>
    </row>
    <row r="10412" spans="1:6" x14ac:dyDescent="0.25">
      <c r="A10412" s="508"/>
      <c r="B10412" s="508"/>
      <c r="C10412" s="508"/>
      <c r="D10412" s="444" t="s">
        <v>6778</v>
      </c>
      <c r="E10412" s="508"/>
      <c r="F10412" s="508"/>
    </row>
    <row r="10413" spans="1:6" x14ac:dyDescent="0.25">
      <c r="A10413" s="508"/>
      <c r="B10413" s="508"/>
      <c r="C10413" s="508"/>
      <c r="D10413" s="444" t="s">
        <v>6778</v>
      </c>
      <c r="E10413" s="508"/>
      <c r="F10413" s="508"/>
    </row>
    <row r="10414" spans="1:6" x14ac:dyDescent="0.25">
      <c r="A10414" s="508"/>
      <c r="B10414" s="508"/>
      <c r="C10414" s="508"/>
      <c r="D10414" s="444" t="s">
        <v>6778</v>
      </c>
      <c r="E10414" s="508"/>
      <c r="F10414" s="508"/>
    </row>
    <row r="10415" spans="1:6" x14ac:dyDescent="0.25">
      <c r="A10415" s="508"/>
      <c r="B10415" s="508"/>
      <c r="C10415" s="508"/>
      <c r="D10415" s="444" t="s">
        <v>6778</v>
      </c>
      <c r="E10415" s="508"/>
      <c r="F10415" s="508"/>
    </row>
    <row r="10416" spans="1:6" x14ac:dyDescent="0.25">
      <c r="A10416" s="508"/>
      <c r="B10416" s="508"/>
      <c r="C10416" s="508"/>
      <c r="D10416" s="444" t="s">
        <v>6778</v>
      </c>
      <c r="E10416" s="508"/>
      <c r="F10416" s="508"/>
    </row>
    <row r="10417" spans="1:6" x14ac:dyDescent="0.25">
      <c r="A10417" s="508"/>
      <c r="B10417" s="508"/>
      <c r="C10417" s="508"/>
      <c r="D10417" s="444" t="s">
        <v>6778</v>
      </c>
      <c r="E10417" s="508"/>
      <c r="F10417" s="508"/>
    </row>
    <row r="10418" spans="1:6" x14ac:dyDescent="0.25">
      <c r="A10418" s="508"/>
      <c r="B10418" s="508"/>
      <c r="C10418" s="508"/>
      <c r="D10418" s="444" t="s">
        <v>6778</v>
      </c>
      <c r="E10418" s="508"/>
      <c r="F10418" s="508"/>
    </row>
    <row r="10419" spans="1:6" x14ac:dyDescent="0.25">
      <c r="A10419" s="508"/>
      <c r="B10419" s="508"/>
      <c r="C10419" s="508"/>
      <c r="D10419" s="444" t="s">
        <v>6778</v>
      </c>
      <c r="E10419" s="508"/>
      <c r="F10419" s="508"/>
    </row>
    <row r="10420" spans="1:6" x14ac:dyDescent="0.25">
      <c r="A10420" s="508"/>
      <c r="B10420" s="508"/>
      <c r="C10420" s="508"/>
      <c r="D10420" s="444" t="s">
        <v>6778</v>
      </c>
      <c r="E10420" s="508"/>
      <c r="F10420" s="508"/>
    </row>
    <row r="10421" spans="1:6" x14ac:dyDescent="0.25">
      <c r="A10421" s="508"/>
      <c r="B10421" s="508"/>
      <c r="C10421" s="508"/>
      <c r="D10421" s="444" t="s">
        <v>6778</v>
      </c>
      <c r="E10421" s="508"/>
      <c r="F10421" s="508"/>
    </row>
    <row r="10422" spans="1:6" x14ac:dyDescent="0.25">
      <c r="A10422" s="508"/>
      <c r="B10422" s="508"/>
      <c r="C10422" s="508"/>
      <c r="D10422" s="444" t="s">
        <v>6778</v>
      </c>
      <c r="E10422" s="508"/>
      <c r="F10422" s="508"/>
    </row>
    <row r="10423" spans="1:6" x14ac:dyDescent="0.25">
      <c r="A10423" s="508"/>
      <c r="B10423" s="508"/>
      <c r="C10423" s="508"/>
      <c r="D10423" s="444" t="s">
        <v>6778</v>
      </c>
      <c r="E10423" s="508"/>
      <c r="F10423" s="508"/>
    </row>
    <row r="10424" spans="1:6" x14ac:dyDescent="0.25">
      <c r="A10424" s="508"/>
      <c r="B10424" s="508"/>
      <c r="C10424" s="508"/>
      <c r="D10424" s="444" t="s">
        <v>6778</v>
      </c>
      <c r="E10424" s="508"/>
      <c r="F10424" s="508"/>
    </row>
    <row r="10425" spans="1:6" x14ac:dyDescent="0.25">
      <c r="A10425" s="508"/>
      <c r="B10425" s="508"/>
      <c r="C10425" s="508"/>
      <c r="D10425" s="444" t="s">
        <v>6778</v>
      </c>
      <c r="E10425" s="508"/>
      <c r="F10425" s="508"/>
    </row>
    <row r="10426" spans="1:6" x14ac:dyDescent="0.25">
      <c r="A10426" s="508"/>
      <c r="B10426" s="508"/>
      <c r="C10426" s="508"/>
      <c r="D10426" s="444" t="s">
        <v>6778</v>
      </c>
      <c r="E10426" s="508"/>
      <c r="F10426" s="508"/>
    </row>
    <row r="10427" spans="1:6" x14ac:dyDescent="0.25">
      <c r="A10427" s="508"/>
      <c r="B10427" s="508"/>
      <c r="C10427" s="508"/>
      <c r="D10427" s="444" t="s">
        <v>6778</v>
      </c>
      <c r="E10427" s="508"/>
      <c r="F10427" s="508"/>
    </row>
    <row r="10428" spans="1:6" x14ac:dyDescent="0.25">
      <c r="A10428" s="508"/>
      <c r="B10428" s="508"/>
      <c r="C10428" s="508"/>
      <c r="D10428" s="444" t="s">
        <v>6778</v>
      </c>
      <c r="E10428" s="508"/>
      <c r="F10428" s="508"/>
    </row>
    <row r="10429" spans="1:6" x14ac:dyDescent="0.25">
      <c r="A10429" s="508"/>
      <c r="B10429" s="508"/>
      <c r="C10429" s="508"/>
      <c r="D10429" s="444" t="s">
        <v>6778</v>
      </c>
      <c r="E10429" s="508"/>
      <c r="F10429" s="508"/>
    </row>
    <row r="10430" spans="1:6" x14ac:dyDescent="0.25">
      <c r="A10430" s="508"/>
      <c r="B10430" s="508"/>
      <c r="C10430" s="508"/>
      <c r="D10430" s="444" t="s">
        <v>6778</v>
      </c>
      <c r="E10430" s="508"/>
      <c r="F10430" s="508"/>
    </row>
    <row r="10431" spans="1:6" x14ac:dyDescent="0.25">
      <c r="A10431" s="508"/>
      <c r="B10431" s="508"/>
      <c r="C10431" s="508"/>
      <c r="D10431" s="444" t="s">
        <v>6778</v>
      </c>
      <c r="E10431" s="508"/>
      <c r="F10431" s="508"/>
    </row>
    <row r="10432" spans="1:6" x14ac:dyDescent="0.25">
      <c r="A10432" s="508"/>
      <c r="B10432" s="508"/>
      <c r="C10432" s="508"/>
      <c r="D10432" s="444" t="s">
        <v>6778</v>
      </c>
      <c r="E10432" s="508"/>
      <c r="F10432" s="508"/>
    </row>
    <row r="10433" spans="1:6" x14ac:dyDescent="0.25">
      <c r="A10433" s="508"/>
      <c r="B10433" s="508"/>
      <c r="C10433" s="508"/>
      <c r="D10433" s="444" t="s">
        <v>6778</v>
      </c>
      <c r="E10433" s="508"/>
      <c r="F10433" s="508"/>
    </row>
    <row r="10434" spans="1:6" x14ac:dyDescent="0.25">
      <c r="A10434" s="508"/>
      <c r="B10434" s="508"/>
      <c r="C10434" s="508"/>
      <c r="D10434" s="444" t="s">
        <v>6778</v>
      </c>
      <c r="E10434" s="508"/>
      <c r="F10434" s="508"/>
    </row>
    <row r="10435" spans="1:6" x14ac:dyDescent="0.25">
      <c r="A10435" s="508"/>
      <c r="B10435" s="508"/>
      <c r="C10435" s="508"/>
      <c r="D10435" s="444" t="s">
        <v>6778</v>
      </c>
      <c r="E10435" s="508"/>
      <c r="F10435" s="508"/>
    </row>
    <row r="10436" spans="1:6" x14ac:dyDescent="0.25">
      <c r="A10436" s="508"/>
      <c r="B10436" s="508"/>
      <c r="C10436" s="508"/>
      <c r="D10436" s="444" t="s">
        <v>6778</v>
      </c>
      <c r="E10436" s="508"/>
      <c r="F10436" s="508"/>
    </row>
    <row r="10437" spans="1:6" x14ac:dyDescent="0.25">
      <c r="A10437" s="508"/>
      <c r="B10437" s="508"/>
      <c r="C10437" s="508"/>
      <c r="D10437" s="444" t="s">
        <v>6778</v>
      </c>
      <c r="E10437" s="508"/>
      <c r="F10437" s="508"/>
    </row>
    <row r="10438" spans="1:6" x14ac:dyDescent="0.25">
      <c r="A10438" s="508"/>
      <c r="B10438" s="508"/>
      <c r="C10438" s="508"/>
      <c r="D10438" s="444" t="s">
        <v>6778</v>
      </c>
      <c r="E10438" s="508"/>
      <c r="F10438" s="508"/>
    </row>
    <row r="10439" spans="1:6" x14ac:dyDescent="0.25">
      <c r="A10439" s="508"/>
      <c r="B10439" s="508"/>
      <c r="C10439" s="508"/>
      <c r="D10439" s="444" t="s">
        <v>6778</v>
      </c>
      <c r="E10439" s="508"/>
      <c r="F10439" s="508"/>
    </row>
    <row r="10440" spans="1:6" x14ac:dyDescent="0.25">
      <c r="A10440" s="508"/>
      <c r="B10440" s="508"/>
      <c r="C10440" s="508"/>
      <c r="D10440" s="444" t="s">
        <v>6778</v>
      </c>
      <c r="E10440" s="508"/>
      <c r="F10440" s="508"/>
    </row>
    <row r="10441" spans="1:6" x14ac:dyDescent="0.25">
      <c r="A10441" s="508"/>
      <c r="B10441" s="508"/>
      <c r="C10441" s="508"/>
      <c r="D10441" s="444" t="s">
        <v>6778</v>
      </c>
      <c r="E10441" s="508"/>
      <c r="F10441" s="508"/>
    </row>
    <row r="10442" spans="1:6" x14ac:dyDescent="0.25">
      <c r="A10442" s="508"/>
      <c r="B10442" s="508"/>
      <c r="C10442" s="508"/>
      <c r="D10442" s="444" t="s">
        <v>6778</v>
      </c>
      <c r="E10442" s="508"/>
      <c r="F10442" s="508"/>
    </row>
    <row r="10443" spans="1:6" x14ac:dyDescent="0.25">
      <c r="A10443" s="508"/>
      <c r="B10443" s="508"/>
      <c r="C10443" s="508"/>
      <c r="D10443" s="444" t="s">
        <v>6778</v>
      </c>
      <c r="E10443" s="508"/>
      <c r="F10443" s="508"/>
    </row>
    <row r="10444" spans="1:6" x14ac:dyDescent="0.25">
      <c r="A10444" s="508"/>
      <c r="B10444" s="508"/>
      <c r="C10444" s="508"/>
      <c r="D10444" s="444" t="s">
        <v>6778</v>
      </c>
      <c r="E10444" s="508"/>
      <c r="F10444" s="508"/>
    </row>
    <row r="10445" spans="1:6" x14ac:dyDescent="0.25">
      <c r="A10445" s="508"/>
      <c r="B10445" s="508"/>
      <c r="C10445" s="508"/>
      <c r="D10445" s="444" t="s">
        <v>6778</v>
      </c>
      <c r="E10445" s="508"/>
      <c r="F10445" s="508"/>
    </row>
    <row r="10446" spans="1:6" x14ac:dyDescent="0.25">
      <c r="A10446" s="508"/>
      <c r="B10446" s="508"/>
      <c r="C10446" s="508"/>
      <c r="D10446" s="444" t="s">
        <v>6778</v>
      </c>
      <c r="E10446" s="508"/>
      <c r="F10446" s="508"/>
    </row>
    <row r="10447" spans="1:6" x14ac:dyDescent="0.25">
      <c r="A10447" s="508"/>
      <c r="B10447" s="508"/>
      <c r="C10447" s="508"/>
      <c r="D10447" s="444" t="s">
        <v>6778</v>
      </c>
      <c r="E10447" s="508"/>
      <c r="F10447" s="508"/>
    </row>
    <row r="10448" spans="1:6" x14ac:dyDescent="0.25">
      <c r="A10448" s="508"/>
      <c r="B10448" s="508"/>
      <c r="C10448" s="508"/>
      <c r="D10448" s="444" t="s">
        <v>6778</v>
      </c>
      <c r="E10448" s="508"/>
      <c r="F10448" s="508"/>
    </row>
    <row r="10449" spans="1:6" x14ac:dyDescent="0.25">
      <c r="A10449" s="508"/>
      <c r="B10449" s="508"/>
      <c r="C10449" s="508"/>
      <c r="D10449" s="444" t="s">
        <v>6778</v>
      </c>
      <c r="E10449" s="508"/>
      <c r="F10449" s="508"/>
    </row>
    <row r="10450" spans="1:6" x14ac:dyDescent="0.25">
      <c r="A10450" s="508"/>
      <c r="B10450" s="508"/>
      <c r="C10450" s="508"/>
      <c r="D10450" s="444" t="s">
        <v>6778</v>
      </c>
      <c r="E10450" s="508"/>
      <c r="F10450" s="508"/>
    </row>
    <row r="10451" spans="1:6" x14ac:dyDescent="0.25">
      <c r="A10451" s="508"/>
      <c r="B10451" s="508"/>
      <c r="C10451" s="508"/>
      <c r="D10451" s="444" t="s">
        <v>6778</v>
      </c>
      <c r="E10451" s="508"/>
      <c r="F10451" s="508"/>
    </row>
    <row r="10452" spans="1:6" x14ac:dyDescent="0.25">
      <c r="A10452" s="508"/>
      <c r="B10452" s="508"/>
      <c r="C10452" s="508"/>
      <c r="D10452" s="444" t="s">
        <v>6778</v>
      </c>
      <c r="E10452" s="508"/>
      <c r="F10452" s="508"/>
    </row>
    <row r="10453" spans="1:6" x14ac:dyDescent="0.25">
      <c r="A10453" s="508"/>
      <c r="B10453" s="508"/>
      <c r="C10453" s="508"/>
      <c r="D10453" s="444" t="s">
        <v>6778</v>
      </c>
      <c r="E10453" s="508"/>
      <c r="F10453" s="508"/>
    </row>
    <row r="10454" spans="1:6" x14ac:dyDescent="0.25">
      <c r="A10454" s="508"/>
      <c r="B10454" s="508"/>
      <c r="C10454" s="508"/>
      <c r="D10454" s="444" t="s">
        <v>6778</v>
      </c>
      <c r="E10454" s="508"/>
      <c r="F10454" s="508"/>
    </row>
    <row r="10455" spans="1:6" x14ac:dyDescent="0.25">
      <c r="A10455" s="508"/>
      <c r="B10455" s="508"/>
      <c r="C10455" s="508"/>
      <c r="D10455" s="444" t="s">
        <v>6778</v>
      </c>
      <c r="E10455" s="508"/>
      <c r="F10455" s="508"/>
    </row>
    <row r="10456" spans="1:6" x14ac:dyDescent="0.25">
      <c r="A10456" s="508"/>
      <c r="B10456" s="508"/>
      <c r="C10456" s="508"/>
      <c r="D10456" s="444" t="s">
        <v>6778</v>
      </c>
      <c r="E10456" s="508"/>
      <c r="F10456" s="508"/>
    </row>
    <row r="10457" spans="1:6" x14ac:dyDescent="0.25">
      <c r="A10457" s="508"/>
      <c r="B10457" s="508"/>
      <c r="C10457" s="508"/>
      <c r="D10457" s="444" t="s">
        <v>6778</v>
      </c>
      <c r="E10457" s="508"/>
      <c r="F10457" s="508"/>
    </row>
    <row r="10458" spans="1:6" x14ac:dyDescent="0.25">
      <c r="A10458" s="508"/>
      <c r="B10458" s="508"/>
      <c r="C10458" s="508"/>
      <c r="D10458" s="444" t="s">
        <v>6778</v>
      </c>
      <c r="E10458" s="508"/>
      <c r="F10458" s="508"/>
    </row>
    <row r="10459" spans="1:6" x14ac:dyDescent="0.25">
      <c r="A10459" s="508"/>
      <c r="B10459" s="508"/>
      <c r="C10459" s="508"/>
      <c r="D10459" s="444" t="s">
        <v>6778</v>
      </c>
      <c r="E10459" s="508"/>
      <c r="F10459" s="508"/>
    </row>
    <row r="10460" spans="1:6" x14ac:dyDescent="0.25">
      <c r="A10460" s="508"/>
      <c r="B10460" s="508"/>
      <c r="C10460" s="508"/>
      <c r="D10460" s="444" t="s">
        <v>6778</v>
      </c>
      <c r="E10460" s="508"/>
      <c r="F10460" s="508"/>
    </row>
    <row r="10461" spans="1:6" x14ac:dyDescent="0.25">
      <c r="A10461" s="508"/>
      <c r="B10461" s="508"/>
      <c r="C10461" s="508"/>
      <c r="D10461" s="444" t="s">
        <v>6778</v>
      </c>
      <c r="E10461" s="508"/>
      <c r="F10461" s="508"/>
    </row>
    <row r="10462" spans="1:6" x14ac:dyDescent="0.25">
      <c r="A10462" s="508"/>
      <c r="B10462" s="508"/>
      <c r="C10462" s="508"/>
      <c r="D10462" s="444" t="s">
        <v>6778</v>
      </c>
      <c r="E10462" s="508"/>
      <c r="F10462" s="508"/>
    </row>
    <row r="10463" spans="1:6" x14ac:dyDescent="0.25">
      <c r="A10463" s="508"/>
      <c r="B10463" s="508"/>
      <c r="C10463" s="508"/>
      <c r="D10463" s="444" t="s">
        <v>6778</v>
      </c>
      <c r="E10463" s="508"/>
      <c r="F10463" s="508"/>
    </row>
    <row r="10464" spans="1:6" x14ac:dyDescent="0.25">
      <c r="A10464" s="508"/>
      <c r="B10464" s="508"/>
      <c r="C10464" s="508"/>
      <c r="D10464" s="444" t="s">
        <v>6778</v>
      </c>
      <c r="E10464" s="508"/>
      <c r="F10464" s="508"/>
    </row>
    <row r="10465" spans="1:6" x14ac:dyDescent="0.25">
      <c r="A10465" s="508"/>
      <c r="B10465" s="508"/>
      <c r="C10465" s="508"/>
      <c r="D10465" s="444" t="s">
        <v>6778</v>
      </c>
      <c r="E10465" s="508"/>
      <c r="F10465" s="508"/>
    </row>
    <row r="10466" spans="1:6" x14ac:dyDescent="0.25">
      <c r="A10466" s="508"/>
      <c r="B10466" s="508"/>
      <c r="C10466" s="508"/>
      <c r="D10466" s="444" t="s">
        <v>6778</v>
      </c>
      <c r="E10466" s="508"/>
      <c r="F10466" s="508"/>
    </row>
    <row r="10467" spans="1:6" x14ac:dyDescent="0.25">
      <c r="A10467" s="508"/>
      <c r="B10467" s="508"/>
      <c r="C10467" s="508"/>
      <c r="D10467" s="444" t="s">
        <v>6778</v>
      </c>
      <c r="E10467" s="508"/>
      <c r="F10467" s="508"/>
    </row>
    <row r="10468" spans="1:6" x14ac:dyDescent="0.25">
      <c r="A10468" s="508"/>
      <c r="B10468" s="508"/>
      <c r="C10468" s="508"/>
      <c r="D10468" s="444" t="s">
        <v>6778</v>
      </c>
      <c r="E10468" s="508"/>
      <c r="F10468" s="508"/>
    </row>
    <row r="10469" spans="1:6" x14ac:dyDescent="0.25">
      <c r="A10469" s="508"/>
      <c r="B10469" s="508"/>
      <c r="C10469" s="508"/>
      <c r="D10469" s="444" t="s">
        <v>6778</v>
      </c>
      <c r="E10469" s="508"/>
      <c r="F10469" s="508"/>
    </row>
    <row r="10470" spans="1:6" x14ac:dyDescent="0.25">
      <c r="A10470" s="508"/>
      <c r="B10470" s="508"/>
      <c r="C10470" s="508"/>
      <c r="D10470" s="444" t="s">
        <v>6778</v>
      </c>
      <c r="E10470" s="508"/>
      <c r="F10470" s="508"/>
    </row>
    <row r="10471" spans="1:6" x14ac:dyDescent="0.25">
      <c r="A10471" s="508"/>
      <c r="B10471" s="508"/>
      <c r="C10471" s="508"/>
      <c r="D10471" s="444" t="s">
        <v>6778</v>
      </c>
      <c r="E10471" s="508"/>
      <c r="F10471" s="508"/>
    </row>
    <row r="10472" spans="1:6" x14ac:dyDescent="0.25">
      <c r="A10472" s="508"/>
      <c r="B10472" s="508"/>
      <c r="C10472" s="508"/>
      <c r="D10472" s="444" t="s">
        <v>6778</v>
      </c>
      <c r="E10472" s="508"/>
      <c r="F10472" s="508"/>
    </row>
    <row r="10473" spans="1:6" x14ac:dyDescent="0.25">
      <c r="A10473" s="508"/>
      <c r="B10473" s="508"/>
      <c r="C10473" s="508"/>
      <c r="D10473" s="444" t="s">
        <v>6778</v>
      </c>
      <c r="E10473" s="508"/>
      <c r="F10473" s="508"/>
    </row>
    <row r="10474" spans="1:6" x14ac:dyDescent="0.25">
      <c r="A10474" s="508"/>
      <c r="B10474" s="508"/>
      <c r="C10474" s="508"/>
      <c r="D10474" s="444" t="s">
        <v>6778</v>
      </c>
      <c r="E10474" s="508"/>
      <c r="F10474" s="508"/>
    </row>
    <row r="10475" spans="1:6" x14ac:dyDescent="0.25">
      <c r="A10475" s="508"/>
      <c r="B10475" s="508"/>
      <c r="C10475" s="508"/>
      <c r="D10475" s="444" t="s">
        <v>6778</v>
      </c>
      <c r="E10475" s="508"/>
      <c r="F10475" s="508"/>
    </row>
    <row r="10476" spans="1:6" x14ac:dyDescent="0.25">
      <c r="A10476" s="508"/>
      <c r="B10476" s="508"/>
      <c r="C10476" s="508"/>
      <c r="D10476" s="444" t="s">
        <v>6778</v>
      </c>
      <c r="E10476" s="508"/>
      <c r="F10476" s="508"/>
    </row>
    <row r="10477" spans="1:6" x14ac:dyDescent="0.25">
      <c r="A10477" s="508"/>
      <c r="B10477" s="508"/>
      <c r="C10477" s="508"/>
      <c r="D10477" s="444" t="s">
        <v>6778</v>
      </c>
      <c r="E10477" s="508"/>
      <c r="F10477" s="508"/>
    </row>
    <row r="10478" spans="1:6" x14ac:dyDescent="0.25">
      <c r="A10478" s="508"/>
      <c r="B10478" s="508"/>
      <c r="C10478" s="508"/>
      <c r="D10478" s="444" t="s">
        <v>6778</v>
      </c>
      <c r="E10478" s="508"/>
      <c r="F10478" s="508"/>
    </row>
    <row r="10479" spans="1:6" x14ac:dyDescent="0.25">
      <c r="A10479" s="508"/>
      <c r="B10479" s="508"/>
      <c r="C10479" s="508"/>
      <c r="D10479" s="444" t="s">
        <v>6778</v>
      </c>
      <c r="E10479" s="508"/>
      <c r="F10479" s="508"/>
    </row>
    <row r="10480" spans="1:6" x14ac:dyDescent="0.25">
      <c r="A10480" s="508"/>
      <c r="B10480" s="508"/>
      <c r="C10480" s="508"/>
      <c r="D10480" s="444" t="s">
        <v>6778</v>
      </c>
      <c r="E10480" s="508"/>
      <c r="F10480" s="508"/>
    </row>
    <row r="10481" spans="1:6" x14ac:dyDescent="0.25">
      <c r="A10481" s="508"/>
      <c r="B10481" s="508"/>
      <c r="C10481" s="508"/>
      <c r="D10481" s="444" t="s">
        <v>6778</v>
      </c>
      <c r="E10481" s="508"/>
      <c r="F10481" s="508"/>
    </row>
    <row r="10482" spans="1:6" x14ac:dyDescent="0.25">
      <c r="A10482" s="508"/>
      <c r="B10482" s="508"/>
      <c r="C10482" s="508"/>
      <c r="D10482" s="444" t="s">
        <v>6778</v>
      </c>
      <c r="E10482" s="508"/>
      <c r="F10482" s="508"/>
    </row>
    <row r="10483" spans="1:6" x14ac:dyDescent="0.25">
      <c r="A10483" s="508"/>
      <c r="B10483" s="508"/>
      <c r="C10483" s="508"/>
      <c r="D10483" s="444" t="s">
        <v>6778</v>
      </c>
      <c r="E10483" s="508"/>
      <c r="F10483" s="508"/>
    </row>
    <row r="10484" spans="1:6" x14ac:dyDescent="0.25">
      <c r="A10484" s="508"/>
      <c r="B10484" s="508"/>
      <c r="C10484" s="508"/>
      <c r="D10484" s="444" t="s">
        <v>6778</v>
      </c>
      <c r="E10484" s="508"/>
      <c r="F10484" s="508"/>
    </row>
    <row r="10485" spans="1:6" x14ac:dyDescent="0.25">
      <c r="A10485" s="508"/>
      <c r="B10485" s="508"/>
      <c r="C10485" s="508"/>
      <c r="D10485" s="444" t="s">
        <v>6778</v>
      </c>
      <c r="E10485" s="508"/>
      <c r="F10485" s="508"/>
    </row>
    <row r="10486" spans="1:6" x14ac:dyDescent="0.25">
      <c r="A10486" s="508"/>
      <c r="B10486" s="508"/>
      <c r="C10486" s="508"/>
      <c r="D10486" s="444" t="s">
        <v>6778</v>
      </c>
      <c r="E10486" s="508"/>
      <c r="F10486" s="508"/>
    </row>
    <row r="10487" spans="1:6" x14ac:dyDescent="0.25">
      <c r="A10487" s="508"/>
      <c r="B10487" s="508"/>
      <c r="C10487" s="508"/>
      <c r="D10487" s="444" t="s">
        <v>6778</v>
      </c>
      <c r="E10487" s="508"/>
      <c r="F10487" s="508"/>
    </row>
    <row r="10488" spans="1:6" x14ac:dyDescent="0.25">
      <c r="A10488" s="508"/>
      <c r="B10488" s="508"/>
      <c r="C10488" s="508"/>
      <c r="D10488" s="444" t="s">
        <v>6778</v>
      </c>
      <c r="E10488" s="508"/>
      <c r="F10488" s="508"/>
    </row>
    <row r="10489" spans="1:6" x14ac:dyDescent="0.25">
      <c r="A10489" s="508"/>
      <c r="B10489" s="508"/>
      <c r="C10489" s="508"/>
      <c r="D10489" s="444" t="s">
        <v>6778</v>
      </c>
      <c r="E10489" s="508"/>
      <c r="F10489" s="508"/>
    </row>
    <row r="10490" spans="1:6" x14ac:dyDescent="0.25">
      <c r="A10490" s="508"/>
      <c r="B10490" s="508"/>
      <c r="C10490" s="508"/>
      <c r="D10490" s="444" t="s">
        <v>6778</v>
      </c>
      <c r="E10490" s="508"/>
      <c r="F10490" s="508"/>
    </row>
    <row r="10491" spans="1:6" x14ac:dyDescent="0.25">
      <c r="A10491" s="508"/>
      <c r="B10491" s="508"/>
      <c r="C10491" s="508"/>
      <c r="D10491" s="444" t="s">
        <v>6778</v>
      </c>
      <c r="E10491" s="508"/>
      <c r="F10491" s="508"/>
    </row>
    <row r="10492" spans="1:6" x14ac:dyDescent="0.25">
      <c r="A10492" s="508"/>
      <c r="B10492" s="508"/>
      <c r="C10492" s="508"/>
      <c r="D10492" s="444" t="s">
        <v>6778</v>
      </c>
      <c r="E10492" s="508"/>
      <c r="F10492" s="508"/>
    </row>
    <row r="10493" spans="1:6" x14ac:dyDescent="0.25">
      <c r="A10493" s="508"/>
      <c r="B10493" s="508"/>
      <c r="C10493" s="508"/>
      <c r="D10493" s="444" t="s">
        <v>6778</v>
      </c>
      <c r="E10493" s="508"/>
      <c r="F10493" s="508"/>
    </row>
    <row r="10494" spans="1:6" x14ac:dyDescent="0.25">
      <c r="A10494" s="508"/>
      <c r="B10494" s="508"/>
      <c r="C10494" s="508"/>
      <c r="D10494" s="444" t="s">
        <v>6778</v>
      </c>
      <c r="E10494" s="508"/>
      <c r="F10494" s="508"/>
    </row>
    <row r="10495" spans="1:6" x14ac:dyDescent="0.25">
      <c r="A10495" s="508"/>
      <c r="B10495" s="508"/>
      <c r="C10495" s="508"/>
      <c r="D10495" s="444" t="s">
        <v>6778</v>
      </c>
      <c r="E10495" s="508"/>
      <c r="F10495" s="508"/>
    </row>
    <row r="10496" spans="1:6" x14ac:dyDescent="0.25">
      <c r="A10496" s="508"/>
      <c r="B10496" s="508"/>
      <c r="C10496" s="508"/>
      <c r="D10496" s="444" t="s">
        <v>6778</v>
      </c>
      <c r="E10496" s="508"/>
      <c r="F10496" s="508"/>
    </row>
    <row r="10497" spans="1:6" x14ac:dyDescent="0.25">
      <c r="A10497" s="508"/>
      <c r="B10497" s="508"/>
      <c r="C10497" s="508"/>
      <c r="D10497" s="444" t="s">
        <v>6778</v>
      </c>
      <c r="E10497" s="508"/>
      <c r="F10497" s="508"/>
    </row>
    <row r="10498" spans="1:6" x14ac:dyDescent="0.25">
      <c r="A10498" s="508"/>
      <c r="B10498" s="508"/>
      <c r="C10498" s="508"/>
      <c r="D10498" s="444" t="s">
        <v>6778</v>
      </c>
      <c r="E10498" s="508"/>
      <c r="F10498" s="508"/>
    </row>
    <row r="10499" spans="1:6" x14ac:dyDescent="0.25">
      <c r="A10499" s="508"/>
      <c r="B10499" s="508"/>
      <c r="C10499" s="508"/>
      <c r="D10499" s="444" t="s">
        <v>6778</v>
      </c>
      <c r="E10499" s="508"/>
      <c r="F10499" s="508"/>
    </row>
    <row r="10500" spans="1:6" x14ac:dyDescent="0.25">
      <c r="A10500" s="508"/>
      <c r="B10500" s="508"/>
      <c r="C10500" s="508"/>
      <c r="D10500" s="444" t="s">
        <v>6778</v>
      </c>
      <c r="E10500" s="508"/>
      <c r="F10500" s="508"/>
    </row>
    <row r="10501" spans="1:6" x14ac:dyDescent="0.25">
      <c r="A10501" s="508"/>
      <c r="B10501" s="508"/>
      <c r="C10501" s="508"/>
      <c r="D10501" s="444" t="s">
        <v>6778</v>
      </c>
      <c r="E10501" s="508"/>
      <c r="F10501" s="508"/>
    </row>
    <row r="10502" spans="1:6" x14ac:dyDescent="0.25">
      <c r="A10502" s="508"/>
      <c r="B10502" s="508"/>
      <c r="C10502" s="508"/>
      <c r="D10502" s="444" t="s">
        <v>6778</v>
      </c>
      <c r="E10502" s="508"/>
      <c r="F10502" s="508"/>
    </row>
    <row r="10503" spans="1:6" x14ac:dyDescent="0.25">
      <c r="A10503" s="508"/>
      <c r="B10503" s="508"/>
      <c r="C10503" s="508"/>
      <c r="D10503" s="444" t="s">
        <v>6778</v>
      </c>
      <c r="E10503" s="508"/>
      <c r="F10503" s="508"/>
    </row>
    <row r="10504" spans="1:6" x14ac:dyDescent="0.25">
      <c r="A10504" s="508"/>
      <c r="B10504" s="508"/>
      <c r="C10504" s="508"/>
      <c r="D10504" s="444" t="s">
        <v>6778</v>
      </c>
      <c r="E10504" s="508"/>
      <c r="F10504" s="508"/>
    </row>
    <row r="10505" spans="1:6" x14ac:dyDescent="0.25">
      <c r="A10505" s="508"/>
      <c r="B10505" s="508"/>
      <c r="C10505" s="508"/>
      <c r="D10505" s="444" t="s">
        <v>6778</v>
      </c>
      <c r="E10505" s="508"/>
      <c r="F10505" s="508"/>
    </row>
    <row r="10506" spans="1:6" x14ac:dyDescent="0.25">
      <c r="A10506" s="508"/>
      <c r="B10506" s="508"/>
      <c r="C10506" s="508"/>
      <c r="D10506" s="444" t="s">
        <v>6778</v>
      </c>
      <c r="E10506" s="508"/>
      <c r="F10506" s="508"/>
    </row>
    <row r="10507" spans="1:6" x14ac:dyDescent="0.25">
      <c r="A10507" s="508"/>
      <c r="B10507" s="508"/>
      <c r="C10507" s="508"/>
      <c r="D10507" s="444" t="s">
        <v>6778</v>
      </c>
      <c r="E10507" s="508"/>
      <c r="F10507" s="508"/>
    </row>
    <row r="10508" spans="1:6" x14ac:dyDescent="0.25">
      <c r="A10508" s="508"/>
      <c r="B10508" s="508"/>
      <c r="C10508" s="508"/>
      <c r="D10508" s="444" t="s">
        <v>6778</v>
      </c>
      <c r="E10508" s="508"/>
      <c r="F10508" s="508"/>
    </row>
    <row r="10509" spans="1:6" x14ac:dyDescent="0.25">
      <c r="A10509" s="508"/>
      <c r="B10509" s="508"/>
      <c r="C10509" s="508"/>
      <c r="D10509" s="444" t="s">
        <v>6778</v>
      </c>
      <c r="E10509" s="508"/>
      <c r="F10509" s="508"/>
    </row>
    <row r="10510" spans="1:6" x14ac:dyDescent="0.25">
      <c r="A10510" s="508"/>
      <c r="B10510" s="508"/>
      <c r="C10510" s="508"/>
      <c r="D10510" s="444" t="s">
        <v>6778</v>
      </c>
      <c r="E10510" s="508"/>
      <c r="F10510" s="508"/>
    </row>
    <row r="10511" spans="1:6" x14ac:dyDescent="0.25">
      <c r="A10511" s="508"/>
      <c r="B10511" s="508"/>
      <c r="C10511" s="508"/>
      <c r="D10511" s="444" t="s">
        <v>6778</v>
      </c>
      <c r="E10511" s="508"/>
      <c r="F10511" s="508"/>
    </row>
    <row r="10512" spans="1:6" x14ac:dyDescent="0.25">
      <c r="A10512" s="508"/>
      <c r="B10512" s="508"/>
      <c r="C10512" s="508"/>
      <c r="D10512" s="444" t="s">
        <v>6778</v>
      </c>
      <c r="E10512" s="508"/>
      <c r="F10512" s="508"/>
    </row>
    <row r="10513" spans="1:6" x14ac:dyDescent="0.25">
      <c r="A10513" s="508"/>
      <c r="B10513" s="508"/>
      <c r="C10513" s="508"/>
      <c r="D10513" s="444" t="s">
        <v>6778</v>
      </c>
      <c r="E10513" s="508"/>
      <c r="F10513" s="508"/>
    </row>
    <row r="10514" spans="1:6" x14ac:dyDescent="0.25">
      <c r="A10514" s="508"/>
      <c r="B10514" s="508"/>
      <c r="C10514" s="508"/>
      <c r="D10514" s="444" t="s">
        <v>6778</v>
      </c>
      <c r="E10514" s="508"/>
      <c r="F10514" s="508"/>
    </row>
    <row r="10515" spans="1:6" x14ac:dyDescent="0.25">
      <c r="A10515" s="508"/>
      <c r="B10515" s="508"/>
      <c r="C10515" s="508"/>
      <c r="D10515" s="444" t="s">
        <v>6778</v>
      </c>
      <c r="E10515" s="508"/>
      <c r="F10515" s="508"/>
    </row>
    <row r="10516" spans="1:6" x14ac:dyDescent="0.25">
      <c r="A10516" s="508"/>
      <c r="B10516" s="508"/>
      <c r="C10516" s="508"/>
      <c r="D10516" s="444" t="s">
        <v>6778</v>
      </c>
      <c r="E10516" s="508"/>
      <c r="F10516" s="508"/>
    </row>
    <row r="10517" spans="1:6" x14ac:dyDescent="0.25">
      <c r="A10517" s="508"/>
      <c r="B10517" s="508"/>
      <c r="C10517" s="508"/>
      <c r="D10517" s="444" t="s">
        <v>6778</v>
      </c>
      <c r="E10517" s="508"/>
      <c r="F10517" s="508"/>
    </row>
    <row r="10518" spans="1:6" x14ac:dyDescent="0.25">
      <c r="A10518" s="508"/>
      <c r="B10518" s="508"/>
      <c r="C10518" s="508"/>
      <c r="D10518" s="444" t="s">
        <v>6778</v>
      </c>
      <c r="E10518" s="508"/>
      <c r="F10518" s="508"/>
    </row>
    <row r="10519" spans="1:6" x14ac:dyDescent="0.25">
      <c r="A10519" s="508"/>
      <c r="B10519" s="508"/>
      <c r="C10519" s="508"/>
      <c r="D10519" s="444" t="s">
        <v>6778</v>
      </c>
      <c r="E10519" s="508"/>
      <c r="F10519" s="508"/>
    </row>
    <row r="10520" spans="1:6" x14ac:dyDescent="0.25">
      <c r="A10520" s="508"/>
      <c r="B10520" s="508"/>
      <c r="C10520" s="508"/>
      <c r="D10520" s="444" t="s">
        <v>6778</v>
      </c>
      <c r="E10520" s="508"/>
      <c r="F10520" s="508"/>
    </row>
    <row r="10521" spans="1:6" x14ac:dyDescent="0.25">
      <c r="A10521" s="508"/>
      <c r="B10521" s="508"/>
      <c r="C10521" s="508"/>
      <c r="D10521" s="444" t="s">
        <v>6778</v>
      </c>
      <c r="E10521" s="508"/>
      <c r="F10521" s="508"/>
    </row>
    <row r="10522" spans="1:6" x14ac:dyDescent="0.25">
      <c r="A10522" s="508"/>
      <c r="B10522" s="508"/>
      <c r="C10522" s="508"/>
      <c r="D10522" s="444" t="s">
        <v>6778</v>
      </c>
      <c r="E10522" s="508"/>
      <c r="F10522" s="508"/>
    </row>
    <row r="10523" spans="1:6" x14ac:dyDescent="0.25">
      <c r="A10523" s="508"/>
      <c r="B10523" s="508"/>
      <c r="C10523" s="508"/>
      <c r="D10523" s="444" t="s">
        <v>6778</v>
      </c>
      <c r="E10523" s="508"/>
      <c r="F10523" s="508"/>
    </row>
    <row r="10524" spans="1:6" x14ac:dyDescent="0.25">
      <c r="A10524" s="508"/>
      <c r="B10524" s="508"/>
      <c r="C10524" s="508"/>
      <c r="D10524" s="444" t="s">
        <v>6778</v>
      </c>
      <c r="E10524" s="508"/>
      <c r="F10524" s="508"/>
    </row>
    <row r="10525" spans="1:6" x14ac:dyDescent="0.25">
      <c r="A10525" s="508"/>
      <c r="B10525" s="508"/>
      <c r="C10525" s="508"/>
      <c r="D10525" s="444" t="s">
        <v>6778</v>
      </c>
      <c r="E10525" s="508"/>
      <c r="F10525" s="508"/>
    </row>
    <row r="10526" spans="1:6" x14ac:dyDescent="0.25">
      <c r="A10526" s="508"/>
      <c r="B10526" s="508"/>
      <c r="C10526" s="508"/>
      <c r="D10526" s="444" t="s">
        <v>6778</v>
      </c>
      <c r="E10526" s="508"/>
      <c r="F10526" s="508"/>
    </row>
    <row r="10527" spans="1:6" x14ac:dyDescent="0.25">
      <c r="A10527" s="508"/>
      <c r="B10527" s="508"/>
      <c r="C10527" s="508"/>
      <c r="D10527" s="444" t="s">
        <v>6778</v>
      </c>
      <c r="E10527" s="508"/>
      <c r="F10527" s="508"/>
    </row>
    <row r="10528" spans="1:6" x14ac:dyDescent="0.25">
      <c r="A10528" s="508"/>
      <c r="B10528" s="508"/>
      <c r="C10528" s="508"/>
      <c r="D10528" s="444" t="s">
        <v>6778</v>
      </c>
      <c r="E10528" s="508"/>
      <c r="F10528" s="508"/>
    </row>
    <row r="10529" spans="1:6" x14ac:dyDescent="0.25">
      <c r="A10529" s="508"/>
      <c r="B10529" s="508"/>
      <c r="C10529" s="508"/>
      <c r="D10529" s="444" t="s">
        <v>6778</v>
      </c>
      <c r="E10529" s="508"/>
      <c r="F10529" s="508"/>
    </row>
    <row r="10530" spans="1:6" x14ac:dyDescent="0.25">
      <c r="A10530" s="508"/>
      <c r="B10530" s="508"/>
      <c r="C10530" s="508"/>
      <c r="D10530" s="444" t="s">
        <v>6778</v>
      </c>
      <c r="E10530" s="508"/>
      <c r="F10530" s="508"/>
    </row>
    <row r="10531" spans="1:6" x14ac:dyDescent="0.25">
      <c r="A10531" s="508"/>
      <c r="B10531" s="508"/>
      <c r="C10531" s="508"/>
      <c r="D10531" s="444" t="s">
        <v>6778</v>
      </c>
      <c r="E10531" s="508"/>
      <c r="F10531" s="508"/>
    </row>
    <row r="10532" spans="1:6" x14ac:dyDescent="0.25">
      <c r="A10532" s="508"/>
      <c r="B10532" s="508"/>
      <c r="C10532" s="508"/>
      <c r="D10532" s="444" t="s">
        <v>6778</v>
      </c>
      <c r="E10532" s="508"/>
      <c r="F10532" s="508"/>
    </row>
    <row r="10533" spans="1:6" x14ac:dyDescent="0.25">
      <c r="A10533" s="508"/>
      <c r="B10533" s="508"/>
      <c r="C10533" s="508"/>
      <c r="D10533" s="444" t="s">
        <v>6778</v>
      </c>
      <c r="E10533" s="508"/>
      <c r="F10533" s="508"/>
    </row>
    <row r="10534" spans="1:6" x14ac:dyDescent="0.25">
      <c r="A10534" s="508"/>
      <c r="B10534" s="508"/>
      <c r="C10534" s="508"/>
      <c r="D10534" s="444" t="s">
        <v>6778</v>
      </c>
      <c r="E10534" s="508"/>
      <c r="F10534" s="508"/>
    </row>
    <row r="10535" spans="1:6" x14ac:dyDescent="0.25">
      <c r="A10535" s="508"/>
      <c r="B10535" s="508"/>
      <c r="C10535" s="508"/>
      <c r="D10535" s="444" t="s">
        <v>6778</v>
      </c>
      <c r="E10535" s="508"/>
      <c r="F10535" s="508"/>
    </row>
    <row r="10536" spans="1:6" x14ac:dyDescent="0.25">
      <c r="A10536" s="508"/>
      <c r="B10536" s="508"/>
      <c r="C10536" s="508"/>
      <c r="D10536" s="444" t="s">
        <v>6778</v>
      </c>
      <c r="E10536" s="508"/>
      <c r="F10536" s="508"/>
    </row>
    <row r="10537" spans="1:6" x14ac:dyDescent="0.25">
      <c r="A10537" s="508"/>
      <c r="B10537" s="508"/>
      <c r="C10537" s="508"/>
      <c r="D10537" s="444" t="s">
        <v>6778</v>
      </c>
      <c r="E10537" s="508"/>
      <c r="F10537" s="508"/>
    </row>
    <row r="10538" spans="1:6" x14ac:dyDescent="0.25">
      <c r="A10538" s="508"/>
      <c r="B10538" s="508"/>
      <c r="C10538" s="508"/>
      <c r="D10538" s="444" t="s">
        <v>6778</v>
      </c>
      <c r="E10538" s="508"/>
      <c r="F10538" s="508"/>
    </row>
    <row r="10539" spans="1:6" x14ac:dyDescent="0.25">
      <c r="A10539" s="508"/>
      <c r="B10539" s="508"/>
      <c r="C10539" s="508"/>
      <c r="D10539" s="444" t="s">
        <v>6778</v>
      </c>
      <c r="E10539" s="508"/>
      <c r="F10539" s="508"/>
    </row>
    <row r="10540" spans="1:6" x14ac:dyDescent="0.25">
      <c r="A10540" s="508"/>
      <c r="B10540" s="508"/>
      <c r="C10540" s="508"/>
      <c r="D10540" s="444" t="s">
        <v>6778</v>
      </c>
      <c r="E10540" s="508"/>
      <c r="F10540" s="508"/>
    </row>
    <row r="10541" spans="1:6" x14ac:dyDescent="0.25">
      <c r="A10541" s="508"/>
      <c r="B10541" s="508"/>
      <c r="C10541" s="508"/>
      <c r="D10541" s="444" t="s">
        <v>6778</v>
      </c>
      <c r="E10541" s="508"/>
      <c r="F10541" s="508"/>
    </row>
    <row r="10542" spans="1:6" x14ac:dyDescent="0.25">
      <c r="A10542" s="508"/>
      <c r="B10542" s="508"/>
      <c r="C10542" s="508"/>
      <c r="D10542" s="444" t="s">
        <v>6778</v>
      </c>
      <c r="E10542" s="508"/>
      <c r="F10542" s="508"/>
    </row>
    <row r="10543" spans="1:6" x14ac:dyDescent="0.25">
      <c r="A10543" s="508"/>
      <c r="B10543" s="508"/>
      <c r="C10543" s="508"/>
      <c r="D10543" s="444" t="s">
        <v>6778</v>
      </c>
      <c r="E10543" s="508"/>
      <c r="F10543" s="508"/>
    </row>
    <row r="10544" spans="1:6" x14ac:dyDescent="0.25">
      <c r="A10544" s="508"/>
      <c r="B10544" s="508"/>
      <c r="C10544" s="508"/>
      <c r="D10544" s="444" t="s">
        <v>6778</v>
      </c>
      <c r="E10544" s="508"/>
      <c r="F10544" s="508"/>
    </row>
    <row r="10545" spans="1:6" x14ac:dyDescent="0.25">
      <c r="A10545" s="508"/>
      <c r="B10545" s="508"/>
      <c r="C10545" s="508"/>
      <c r="D10545" s="444" t="s">
        <v>6778</v>
      </c>
      <c r="E10545" s="508"/>
      <c r="F10545" s="508"/>
    </row>
    <row r="10546" spans="1:6" x14ac:dyDescent="0.25">
      <c r="A10546" s="508"/>
      <c r="B10546" s="508"/>
      <c r="C10546" s="508"/>
      <c r="D10546" s="444" t="s">
        <v>6778</v>
      </c>
      <c r="E10546" s="508"/>
      <c r="F10546" s="508"/>
    </row>
    <row r="10547" spans="1:6" x14ac:dyDescent="0.25">
      <c r="A10547" s="508"/>
      <c r="B10547" s="508"/>
      <c r="C10547" s="508"/>
      <c r="D10547" s="444" t="s">
        <v>6778</v>
      </c>
      <c r="E10547" s="508"/>
      <c r="F10547" s="508"/>
    </row>
    <row r="10548" spans="1:6" x14ac:dyDescent="0.25">
      <c r="A10548" s="508"/>
      <c r="B10548" s="508"/>
      <c r="C10548" s="508"/>
      <c r="D10548" s="444" t="s">
        <v>6778</v>
      </c>
      <c r="E10548" s="508"/>
      <c r="F10548" s="508"/>
    </row>
    <row r="10549" spans="1:6" x14ac:dyDescent="0.25">
      <c r="A10549" s="508"/>
      <c r="B10549" s="508"/>
      <c r="C10549" s="508"/>
      <c r="D10549" s="444" t="s">
        <v>6778</v>
      </c>
      <c r="E10549" s="508"/>
      <c r="F10549" s="508"/>
    </row>
    <row r="10550" spans="1:6" x14ac:dyDescent="0.25">
      <c r="A10550" s="508"/>
      <c r="B10550" s="508"/>
      <c r="C10550" s="508"/>
      <c r="D10550" s="444" t="s">
        <v>6778</v>
      </c>
      <c r="E10550" s="508"/>
      <c r="F10550" s="508"/>
    </row>
    <row r="10551" spans="1:6" x14ac:dyDescent="0.25">
      <c r="A10551" s="508"/>
      <c r="B10551" s="508"/>
      <c r="C10551" s="508"/>
      <c r="D10551" s="444" t="s">
        <v>6778</v>
      </c>
      <c r="E10551" s="508"/>
      <c r="F10551" s="508"/>
    </row>
    <row r="10552" spans="1:6" x14ac:dyDescent="0.25">
      <c r="A10552" s="508"/>
      <c r="B10552" s="508"/>
      <c r="C10552" s="508"/>
      <c r="D10552" s="444" t="s">
        <v>6778</v>
      </c>
      <c r="E10552" s="508"/>
      <c r="F10552" s="508"/>
    </row>
    <row r="10553" spans="1:6" x14ac:dyDescent="0.25">
      <c r="A10553" s="508"/>
      <c r="B10553" s="508"/>
      <c r="C10553" s="508"/>
      <c r="D10553" s="444" t="s">
        <v>6778</v>
      </c>
      <c r="E10553" s="508"/>
      <c r="F10553" s="508"/>
    </row>
    <row r="10554" spans="1:6" x14ac:dyDescent="0.25">
      <c r="A10554" s="508"/>
      <c r="B10554" s="508"/>
      <c r="C10554" s="508"/>
      <c r="D10554" s="444" t="s">
        <v>6778</v>
      </c>
      <c r="E10554" s="508"/>
      <c r="F10554" s="508"/>
    </row>
    <row r="10555" spans="1:6" x14ac:dyDescent="0.25">
      <c r="A10555" s="508"/>
      <c r="B10555" s="508"/>
      <c r="C10555" s="508"/>
      <c r="D10555" s="444" t="s">
        <v>6778</v>
      </c>
      <c r="E10555" s="508"/>
      <c r="F10555" s="508"/>
    </row>
    <row r="10556" spans="1:6" x14ac:dyDescent="0.25">
      <c r="A10556" s="508"/>
      <c r="B10556" s="508"/>
      <c r="C10556" s="508"/>
      <c r="D10556" s="444" t="s">
        <v>6778</v>
      </c>
      <c r="E10556" s="508"/>
      <c r="F10556" s="508"/>
    </row>
    <row r="10557" spans="1:6" x14ac:dyDescent="0.25">
      <c r="A10557" s="508"/>
      <c r="B10557" s="508"/>
      <c r="C10557" s="508"/>
      <c r="D10557" s="444" t="s">
        <v>6778</v>
      </c>
      <c r="E10557" s="508"/>
      <c r="F10557" s="508"/>
    </row>
    <row r="10558" spans="1:6" x14ac:dyDescent="0.25">
      <c r="A10558" s="508"/>
      <c r="B10558" s="508"/>
      <c r="C10558" s="508"/>
      <c r="D10558" s="444" t="s">
        <v>6778</v>
      </c>
      <c r="E10558" s="508"/>
      <c r="F10558" s="508"/>
    </row>
    <row r="10559" spans="1:6" x14ac:dyDescent="0.25">
      <c r="A10559" s="508"/>
      <c r="B10559" s="508"/>
      <c r="C10559" s="508"/>
      <c r="D10559" s="444" t="s">
        <v>6778</v>
      </c>
      <c r="E10559" s="508"/>
      <c r="F10559" s="508"/>
    </row>
    <row r="10560" spans="1:6" x14ac:dyDescent="0.25">
      <c r="A10560" s="508"/>
      <c r="B10560" s="508"/>
      <c r="C10560" s="508"/>
      <c r="D10560" s="444" t="s">
        <v>6778</v>
      </c>
      <c r="E10560" s="508"/>
      <c r="F10560" s="508"/>
    </row>
    <row r="10561" spans="1:6" x14ac:dyDescent="0.25">
      <c r="A10561" s="508"/>
      <c r="B10561" s="508"/>
      <c r="C10561" s="508"/>
      <c r="D10561" s="444" t="s">
        <v>6778</v>
      </c>
      <c r="E10561" s="508"/>
      <c r="F10561" s="508"/>
    </row>
    <row r="10562" spans="1:6" x14ac:dyDescent="0.25">
      <c r="A10562" s="508"/>
      <c r="B10562" s="508"/>
      <c r="C10562" s="508"/>
      <c r="D10562" s="444" t="s">
        <v>6778</v>
      </c>
      <c r="E10562" s="508"/>
      <c r="F10562" s="508"/>
    </row>
    <row r="10563" spans="1:6" x14ac:dyDescent="0.25">
      <c r="A10563" s="508"/>
      <c r="B10563" s="508"/>
      <c r="C10563" s="508"/>
      <c r="D10563" s="444" t="s">
        <v>6778</v>
      </c>
      <c r="E10563" s="508"/>
      <c r="F10563" s="508"/>
    </row>
    <row r="10564" spans="1:6" x14ac:dyDescent="0.25">
      <c r="A10564" s="508"/>
      <c r="B10564" s="508"/>
      <c r="C10564" s="508"/>
      <c r="D10564" s="444" t="s">
        <v>6778</v>
      </c>
      <c r="E10564" s="508"/>
      <c r="F10564" s="508"/>
    </row>
    <row r="10565" spans="1:6" x14ac:dyDescent="0.25">
      <c r="A10565" s="508"/>
      <c r="B10565" s="508"/>
      <c r="C10565" s="508"/>
      <c r="D10565" s="444" t="s">
        <v>6778</v>
      </c>
      <c r="E10565" s="508"/>
      <c r="F10565" s="508"/>
    </row>
    <row r="10566" spans="1:6" x14ac:dyDescent="0.25">
      <c r="A10566" s="508"/>
      <c r="B10566" s="508"/>
      <c r="C10566" s="508"/>
      <c r="D10566" s="444" t="s">
        <v>6778</v>
      </c>
      <c r="E10566" s="508"/>
      <c r="F10566" s="508"/>
    </row>
    <row r="10567" spans="1:6" x14ac:dyDescent="0.25">
      <c r="A10567" s="508"/>
      <c r="B10567" s="508"/>
      <c r="C10567" s="508"/>
      <c r="D10567" s="444" t="s">
        <v>6778</v>
      </c>
      <c r="E10567" s="508"/>
      <c r="F10567" s="508"/>
    </row>
    <row r="10568" spans="1:6" x14ac:dyDescent="0.25">
      <c r="A10568" s="508"/>
      <c r="B10568" s="508"/>
      <c r="C10568" s="508"/>
      <c r="D10568" s="444" t="s">
        <v>6778</v>
      </c>
      <c r="E10568" s="508"/>
      <c r="F10568" s="508"/>
    </row>
    <row r="10569" spans="1:6" x14ac:dyDescent="0.25">
      <c r="A10569" s="508"/>
      <c r="B10569" s="508"/>
      <c r="C10569" s="508"/>
      <c r="D10569" s="444" t="s">
        <v>6778</v>
      </c>
      <c r="E10569" s="508"/>
      <c r="F10569" s="508"/>
    </row>
    <row r="10570" spans="1:6" x14ac:dyDescent="0.25">
      <c r="A10570" s="508"/>
      <c r="B10570" s="508"/>
      <c r="C10570" s="508"/>
      <c r="D10570" s="444" t="s">
        <v>6778</v>
      </c>
      <c r="E10570" s="508"/>
      <c r="F10570" s="508"/>
    </row>
    <row r="10571" spans="1:6" x14ac:dyDescent="0.25">
      <c r="A10571" s="508"/>
      <c r="B10571" s="508"/>
      <c r="C10571" s="508"/>
      <c r="D10571" s="444" t="s">
        <v>6778</v>
      </c>
      <c r="E10571" s="508"/>
      <c r="F10571" s="508"/>
    </row>
    <row r="10572" spans="1:6" x14ac:dyDescent="0.25">
      <c r="A10572" s="508"/>
      <c r="B10572" s="508"/>
      <c r="C10572" s="508"/>
      <c r="D10572" s="444" t="s">
        <v>6778</v>
      </c>
      <c r="E10572" s="508"/>
      <c r="F10572" s="508"/>
    </row>
    <row r="10573" spans="1:6" x14ac:dyDescent="0.25">
      <c r="A10573" s="508"/>
      <c r="B10573" s="508"/>
      <c r="C10573" s="508"/>
      <c r="D10573" s="444" t="s">
        <v>6778</v>
      </c>
      <c r="E10573" s="508"/>
      <c r="F10573" s="508"/>
    </row>
    <row r="10574" spans="1:6" x14ac:dyDescent="0.25">
      <c r="A10574" s="508"/>
      <c r="B10574" s="508"/>
      <c r="C10574" s="508"/>
      <c r="D10574" s="444" t="s">
        <v>6778</v>
      </c>
      <c r="E10574" s="508"/>
      <c r="F10574" s="508"/>
    </row>
    <row r="10575" spans="1:6" x14ac:dyDescent="0.25">
      <c r="A10575" s="508"/>
      <c r="B10575" s="508"/>
      <c r="C10575" s="508"/>
      <c r="D10575" s="444" t="s">
        <v>6778</v>
      </c>
      <c r="E10575" s="508"/>
      <c r="F10575" s="508"/>
    </row>
    <row r="10576" spans="1:6" x14ac:dyDescent="0.25">
      <c r="A10576" s="508"/>
      <c r="B10576" s="508"/>
      <c r="C10576" s="508"/>
      <c r="D10576" s="444" t="s">
        <v>6778</v>
      </c>
      <c r="E10576" s="508"/>
      <c r="F10576" s="508"/>
    </row>
    <row r="10577" spans="1:6" x14ac:dyDescent="0.25">
      <c r="A10577" s="508"/>
      <c r="B10577" s="508"/>
      <c r="C10577" s="508"/>
      <c r="D10577" s="444" t="s">
        <v>6778</v>
      </c>
      <c r="E10577" s="508"/>
      <c r="F10577" s="508"/>
    </row>
    <row r="10578" spans="1:6" x14ac:dyDescent="0.25">
      <c r="A10578" s="508"/>
      <c r="B10578" s="508"/>
      <c r="C10578" s="508"/>
      <c r="D10578" s="444" t="s">
        <v>6778</v>
      </c>
      <c r="E10578" s="508"/>
      <c r="F10578" s="508"/>
    </row>
    <row r="10579" spans="1:6" x14ac:dyDescent="0.25">
      <c r="A10579" s="508"/>
      <c r="B10579" s="508"/>
      <c r="C10579" s="508"/>
      <c r="D10579" s="444" t="s">
        <v>6778</v>
      </c>
      <c r="E10579" s="508"/>
      <c r="F10579" s="508"/>
    </row>
    <row r="10580" spans="1:6" x14ac:dyDescent="0.25">
      <c r="A10580" s="508"/>
      <c r="B10580" s="508"/>
      <c r="C10580" s="508"/>
      <c r="D10580" s="444" t="s">
        <v>6778</v>
      </c>
      <c r="E10580" s="508"/>
      <c r="F10580" s="508"/>
    </row>
    <row r="10581" spans="1:6" x14ac:dyDescent="0.25">
      <c r="A10581" s="508"/>
      <c r="B10581" s="508"/>
      <c r="C10581" s="508"/>
      <c r="D10581" s="444" t="s">
        <v>6778</v>
      </c>
      <c r="E10581" s="508"/>
      <c r="F10581" s="508"/>
    </row>
    <row r="10582" spans="1:6" x14ac:dyDescent="0.25">
      <c r="A10582" s="508"/>
      <c r="B10582" s="508"/>
      <c r="C10582" s="508"/>
      <c r="D10582" s="444" t="s">
        <v>6778</v>
      </c>
      <c r="E10582" s="508"/>
      <c r="F10582" s="508"/>
    </row>
    <row r="10583" spans="1:6" x14ac:dyDescent="0.25">
      <c r="A10583" s="508"/>
      <c r="B10583" s="508"/>
      <c r="C10583" s="508"/>
      <c r="D10583" s="444" t="s">
        <v>6778</v>
      </c>
      <c r="E10583" s="508"/>
      <c r="F10583" s="508"/>
    </row>
    <row r="10584" spans="1:6" x14ac:dyDescent="0.25">
      <c r="A10584" s="508"/>
      <c r="B10584" s="508"/>
      <c r="C10584" s="508"/>
      <c r="D10584" s="444" t="s">
        <v>6778</v>
      </c>
      <c r="E10584" s="508"/>
      <c r="F10584" s="508"/>
    </row>
    <row r="10585" spans="1:6" x14ac:dyDescent="0.25">
      <c r="A10585" s="508"/>
      <c r="B10585" s="508"/>
      <c r="C10585" s="508"/>
      <c r="D10585" s="444" t="s">
        <v>6778</v>
      </c>
      <c r="E10585" s="508"/>
      <c r="F10585" s="508"/>
    </row>
    <row r="10586" spans="1:6" x14ac:dyDescent="0.25">
      <c r="A10586" s="508"/>
      <c r="B10586" s="508"/>
      <c r="C10586" s="508"/>
      <c r="D10586" s="444" t="s">
        <v>6778</v>
      </c>
      <c r="E10586" s="508"/>
      <c r="F10586" s="508"/>
    </row>
    <row r="10587" spans="1:6" x14ac:dyDescent="0.25">
      <c r="A10587" s="508"/>
      <c r="B10587" s="508"/>
      <c r="C10587" s="508"/>
      <c r="D10587" s="444" t="s">
        <v>6778</v>
      </c>
      <c r="E10587" s="508"/>
      <c r="F10587" s="508"/>
    </row>
    <row r="10588" spans="1:6" x14ac:dyDescent="0.25">
      <c r="A10588" s="508"/>
      <c r="B10588" s="508"/>
      <c r="C10588" s="508"/>
      <c r="D10588" s="444" t="s">
        <v>6778</v>
      </c>
      <c r="E10588" s="508"/>
      <c r="F10588" s="508"/>
    </row>
    <row r="10589" spans="1:6" x14ac:dyDescent="0.25">
      <c r="A10589" s="508"/>
      <c r="B10589" s="508"/>
      <c r="C10589" s="508"/>
      <c r="D10589" s="444" t="s">
        <v>6778</v>
      </c>
      <c r="E10589" s="508"/>
      <c r="F10589" s="508"/>
    </row>
    <row r="10590" spans="1:6" x14ac:dyDescent="0.25">
      <c r="A10590" s="508"/>
      <c r="B10590" s="508"/>
      <c r="C10590" s="508"/>
      <c r="D10590" s="444" t="s">
        <v>6778</v>
      </c>
      <c r="E10590" s="508"/>
      <c r="F10590" s="508"/>
    </row>
    <row r="10591" spans="1:6" x14ac:dyDescent="0.25">
      <c r="A10591" s="508"/>
      <c r="B10591" s="508"/>
      <c r="C10591" s="508"/>
      <c r="D10591" s="444" t="s">
        <v>6778</v>
      </c>
      <c r="E10591" s="508"/>
      <c r="F10591" s="508"/>
    </row>
    <row r="10592" spans="1:6" x14ac:dyDescent="0.25">
      <c r="A10592" s="508"/>
      <c r="B10592" s="508"/>
      <c r="C10592" s="508"/>
      <c r="D10592" s="444" t="s">
        <v>6778</v>
      </c>
      <c r="E10592" s="508"/>
      <c r="F10592" s="508"/>
    </row>
    <row r="10593" spans="1:6" x14ac:dyDescent="0.25">
      <c r="A10593" s="508"/>
      <c r="B10593" s="508"/>
      <c r="C10593" s="508"/>
      <c r="D10593" s="444" t="s">
        <v>6778</v>
      </c>
      <c r="E10593" s="508"/>
      <c r="F10593" s="508"/>
    </row>
    <row r="10594" spans="1:6" x14ac:dyDescent="0.25">
      <c r="A10594" s="508"/>
      <c r="B10594" s="508"/>
      <c r="C10594" s="508"/>
      <c r="D10594" s="444" t="s">
        <v>6778</v>
      </c>
      <c r="E10594" s="508"/>
      <c r="F10594" s="508"/>
    </row>
    <row r="10595" spans="1:6" x14ac:dyDescent="0.25">
      <c r="A10595" s="508"/>
      <c r="B10595" s="508"/>
      <c r="C10595" s="508"/>
      <c r="D10595" s="444" t="s">
        <v>6778</v>
      </c>
      <c r="E10595" s="508"/>
      <c r="F10595" s="508"/>
    </row>
    <row r="10596" spans="1:6" x14ac:dyDescent="0.25">
      <c r="A10596" s="508"/>
      <c r="B10596" s="508"/>
      <c r="C10596" s="508"/>
      <c r="D10596" s="444" t="s">
        <v>6778</v>
      </c>
      <c r="E10596" s="508"/>
      <c r="F10596" s="508"/>
    </row>
    <row r="10597" spans="1:6" x14ac:dyDescent="0.25">
      <c r="A10597" s="508"/>
      <c r="B10597" s="508"/>
      <c r="C10597" s="508"/>
      <c r="D10597" s="444" t="s">
        <v>6778</v>
      </c>
      <c r="E10597" s="508"/>
      <c r="F10597" s="508"/>
    </row>
    <row r="10598" spans="1:6" x14ac:dyDescent="0.25">
      <c r="A10598" s="508"/>
      <c r="B10598" s="508"/>
      <c r="C10598" s="508"/>
      <c r="D10598" s="444" t="s">
        <v>6778</v>
      </c>
      <c r="E10598" s="508"/>
      <c r="F10598" s="508"/>
    </row>
    <row r="10599" spans="1:6" x14ac:dyDescent="0.25">
      <c r="A10599" s="508"/>
      <c r="B10599" s="508"/>
      <c r="C10599" s="508"/>
      <c r="D10599" s="444" t="s">
        <v>6778</v>
      </c>
      <c r="E10599" s="508"/>
      <c r="F10599" s="508"/>
    </row>
    <row r="10600" spans="1:6" x14ac:dyDescent="0.25">
      <c r="A10600" s="508"/>
      <c r="B10600" s="508"/>
      <c r="C10600" s="508"/>
      <c r="D10600" s="444" t="s">
        <v>6778</v>
      </c>
      <c r="E10600" s="508"/>
      <c r="F10600" s="508"/>
    </row>
    <row r="10601" spans="1:6" x14ac:dyDescent="0.25">
      <c r="A10601" s="508"/>
      <c r="B10601" s="508"/>
      <c r="C10601" s="508"/>
      <c r="D10601" s="444" t="s">
        <v>6778</v>
      </c>
      <c r="E10601" s="508"/>
      <c r="F10601" s="508"/>
    </row>
    <row r="10602" spans="1:6" x14ac:dyDescent="0.25">
      <c r="A10602" s="508"/>
      <c r="B10602" s="508"/>
      <c r="C10602" s="508"/>
      <c r="D10602" s="444" t="s">
        <v>6778</v>
      </c>
      <c r="E10602" s="508"/>
      <c r="F10602" s="508"/>
    </row>
    <row r="10603" spans="1:6" x14ac:dyDescent="0.25">
      <c r="A10603" s="508"/>
      <c r="B10603" s="508"/>
      <c r="C10603" s="508"/>
      <c r="D10603" s="444" t="s">
        <v>6778</v>
      </c>
      <c r="E10603" s="508"/>
      <c r="F10603" s="508"/>
    </row>
    <row r="10604" spans="1:6" x14ac:dyDescent="0.25">
      <c r="A10604" s="508"/>
      <c r="B10604" s="508"/>
      <c r="C10604" s="508"/>
      <c r="D10604" s="444" t="s">
        <v>6778</v>
      </c>
      <c r="E10604" s="508"/>
      <c r="F10604" s="508"/>
    </row>
    <row r="10605" spans="1:6" x14ac:dyDescent="0.25">
      <c r="A10605" s="508"/>
      <c r="B10605" s="508"/>
      <c r="C10605" s="508"/>
      <c r="D10605" s="444" t="s">
        <v>6778</v>
      </c>
      <c r="E10605" s="508"/>
      <c r="F10605" s="508"/>
    </row>
    <row r="10606" spans="1:6" x14ac:dyDescent="0.25">
      <c r="A10606" s="508"/>
      <c r="B10606" s="508"/>
      <c r="C10606" s="508"/>
      <c r="D10606" s="444" t="s">
        <v>6778</v>
      </c>
      <c r="E10606" s="508"/>
      <c r="F10606" s="508"/>
    </row>
    <row r="10607" spans="1:6" x14ac:dyDescent="0.25">
      <c r="A10607" s="508"/>
      <c r="B10607" s="508"/>
      <c r="C10607" s="508"/>
      <c r="D10607" s="444" t="s">
        <v>6778</v>
      </c>
      <c r="E10607" s="508"/>
      <c r="F10607" s="508"/>
    </row>
    <row r="10608" spans="1:6" x14ac:dyDescent="0.25">
      <c r="A10608" s="508"/>
      <c r="B10608" s="508"/>
      <c r="C10608" s="508"/>
      <c r="D10608" s="444" t="s">
        <v>6778</v>
      </c>
      <c r="E10608" s="508"/>
      <c r="F10608" s="508"/>
    </row>
    <row r="10609" spans="1:6" x14ac:dyDescent="0.25">
      <c r="A10609" s="508"/>
      <c r="B10609" s="508"/>
      <c r="C10609" s="508"/>
      <c r="D10609" s="444" t="s">
        <v>6778</v>
      </c>
      <c r="E10609" s="508"/>
      <c r="F10609" s="508"/>
    </row>
    <row r="10610" spans="1:6" x14ac:dyDescent="0.25">
      <c r="A10610" s="508"/>
      <c r="B10610" s="508"/>
      <c r="C10610" s="508"/>
      <c r="D10610" s="444" t="s">
        <v>6778</v>
      </c>
      <c r="E10610" s="508"/>
      <c r="F10610" s="508"/>
    </row>
    <row r="10611" spans="1:6" x14ac:dyDescent="0.25">
      <c r="A10611" s="508"/>
      <c r="B10611" s="508"/>
      <c r="C10611" s="508"/>
      <c r="D10611" s="444" t="s">
        <v>6778</v>
      </c>
      <c r="E10611" s="508"/>
      <c r="F10611" s="508"/>
    </row>
    <row r="10612" spans="1:6" x14ac:dyDescent="0.25">
      <c r="A10612" s="508"/>
      <c r="B10612" s="508"/>
      <c r="C10612" s="508"/>
      <c r="D10612" s="444" t="s">
        <v>6778</v>
      </c>
      <c r="E10612" s="508"/>
      <c r="F10612" s="508"/>
    </row>
    <row r="10613" spans="1:6" x14ac:dyDescent="0.25">
      <c r="A10613" s="508"/>
      <c r="B10613" s="508"/>
      <c r="C10613" s="508"/>
      <c r="D10613" s="444" t="s">
        <v>6778</v>
      </c>
      <c r="E10613" s="508"/>
      <c r="F10613" s="508"/>
    </row>
    <row r="10614" spans="1:6" x14ac:dyDescent="0.25">
      <c r="A10614" s="508"/>
      <c r="B10614" s="508"/>
      <c r="C10614" s="508"/>
      <c r="D10614" s="444" t="s">
        <v>6778</v>
      </c>
      <c r="E10614" s="508"/>
      <c r="F10614" s="508"/>
    </row>
    <row r="10615" spans="1:6" x14ac:dyDescent="0.25">
      <c r="A10615" s="508"/>
      <c r="B10615" s="508"/>
      <c r="C10615" s="508"/>
      <c r="D10615" s="444" t="s">
        <v>6778</v>
      </c>
      <c r="E10615" s="508"/>
      <c r="F10615" s="508"/>
    </row>
    <row r="10616" spans="1:6" x14ac:dyDescent="0.25">
      <c r="A10616" s="508"/>
      <c r="B10616" s="508"/>
      <c r="C10616" s="508"/>
      <c r="D10616" s="444" t="s">
        <v>6778</v>
      </c>
      <c r="E10616" s="508"/>
      <c r="F10616" s="508"/>
    </row>
    <row r="10617" spans="1:6" x14ac:dyDescent="0.25">
      <c r="A10617" s="508"/>
      <c r="B10617" s="508"/>
      <c r="C10617" s="508"/>
      <c r="D10617" s="444" t="s">
        <v>6778</v>
      </c>
      <c r="E10617" s="508"/>
      <c r="F10617" s="508"/>
    </row>
    <row r="10618" spans="1:6" x14ac:dyDescent="0.25">
      <c r="A10618" s="508"/>
      <c r="B10618" s="508"/>
      <c r="C10618" s="508"/>
      <c r="D10618" s="444" t="s">
        <v>6778</v>
      </c>
      <c r="E10618" s="508"/>
      <c r="F10618" s="508"/>
    </row>
    <row r="10619" spans="1:6" x14ac:dyDescent="0.25">
      <c r="A10619" s="508"/>
      <c r="B10619" s="508"/>
      <c r="C10619" s="508"/>
      <c r="D10619" s="444" t="s">
        <v>6778</v>
      </c>
      <c r="E10619" s="508"/>
      <c r="F10619" s="508"/>
    </row>
    <row r="10620" spans="1:6" x14ac:dyDescent="0.25">
      <c r="A10620" s="508"/>
      <c r="B10620" s="508"/>
      <c r="C10620" s="508"/>
      <c r="D10620" s="444" t="s">
        <v>6778</v>
      </c>
      <c r="E10620" s="508"/>
      <c r="F10620" s="508"/>
    </row>
    <row r="10621" spans="1:6" x14ac:dyDescent="0.25">
      <c r="A10621" s="508"/>
      <c r="B10621" s="508"/>
      <c r="C10621" s="508"/>
      <c r="D10621" s="444" t="s">
        <v>6778</v>
      </c>
      <c r="E10621" s="508"/>
      <c r="F10621" s="508"/>
    </row>
    <row r="10622" spans="1:6" x14ac:dyDescent="0.25">
      <c r="A10622" s="508"/>
      <c r="B10622" s="508"/>
      <c r="C10622" s="508"/>
      <c r="D10622" s="444" t="s">
        <v>6778</v>
      </c>
      <c r="E10622" s="508"/>
      <c r="F10622" s="508"/>
    </row>
    <row r="10623" spans="1:6" x14ac:dyDescent="0.25">
      <c r="A10623" s="508"/>
      <c r="B10623" s="508"/>
      <c r="C10623" s="508"/>
      <c r="D10623" s="444" t="s">
        <v>6778</v>
      </c>
      <c r="E10623" s="508"/>
      <c r="F10623" s="508"/>
    </row>
    <row r="10624" spans="1:6" x14ac:dyDescent="0.25">
      <c r="A10624" s="508"/>
      <c r="B10624" s="508"/>
      <c r="C10624" s="508"/>
      <c r="D10624" s="444" t="s">
        <v>6778</v>
      </c>
      <c r="E10624" s="508"/>
      <c r="F10624" s="508"/>
    </row>
    <row r="10625" spans="1:6" x14ac:dyDescent="0.25">
      <c r="A10625" s="508"/>
      <c r="B10625" s="508"/>
      <c r="C10625" s="508"/>
      <c r="D10625" s="444" t="s">
        <v>6778</v>
      </c>
      <c r="E10625" s="508"/>
      <c r="F10625" s="508"/>
    </row>
    <row r="10626" spans="1:6" x14ac:dyDescent="0.25">
      <c r="A10626" s="508"/>
      <c r="B10626" s="508"/>
      <c r="C10626" s="508"/>
      <c r="D10626" s="444" t="s">
        <v>6778</v>
      </c>
      <c r="E10626" s="508"/>
      <c r="F10626" s="508"/>
    </row>
    <row r="10627" spans="1:6" x14ac:dyDescent="0.25">
      <c r="A10627" s="508"/>
      <c r="B10627" s="508"/>
      <c r="C10627" s="508"/>
      <c r="D10627" s="444" t="s">
        <v>6778</v>
      </c>
      <c r="E10627" s="508"/>
      <c r="F10627" s="508"/>
    </row>
    <row r="10628" spans="1:6" x14ac:dyDescent="0.25">
      <c r="A10628" s="508"/>
      <c r="B10628" s="508"/>
      <c r="C10628" s="508"/>
      <c r="D10628" s="444" t="s">
        <v>6778</v>
      </c>
      <c r="E10628" s="508"/>
      <c r="F10628" s="508"/>
    </row>
    <row r="10629" spans="1:6" x14ac:dyDescent="0.25">
      <c r="A10629" s="508"/>
      <c r="B10629" s="508"/>
      <c r="C10629" s="508"/>
      <c r="D10629" s="444" t="s">
        <v>6778</v>
      </c>
      <c r="E10629" s="508"/>
      <c r="F10629" s="508"/>
    </row>
    <row r="10630" spans="1:6" x14ac:dyDescent="0.25">
      <c r="A10630" s="508"/>
      <c r="B10630" s="508"/>
      <c r="C10630" s="508"/>
      <c r="D10630" s="444" t="s">
        <v>6778</v>
      </c>
      <c r="E10630" s="508"/>
      <c r="F10630" s="508"/>
    </row>
    <row r="10631" spans="1:6" x14ac:dyDescent="0.25">
      <c r="A10631" s="508"/>
      <c r="B10631" s="508"/>
      <c r="C10631" s="508"/>
      <c r="D10631" s="444" t="s">
        <v>6778</v>
      </c>
      <c r="E10631" s="508"/>
      <c r="F10631" s="508"/>
    </row>
    <row r="10632" spans="1:6" x14ac:dyDescent="0.25">
      <c r="A10632" s="508"/>
      <c r="B10632" s="508"/>
      <c r="C10632" s="508"/>
      <c r="D10632" s="444" t="s">
        <v>6778</v>
      </c>
      <c r="E10632" s="508"/>
      <c r="F10632" s="508"/>
    </row>
    <row r="10633" spans="1:6" x14ac:dyDescent="0.25">
      <c r="A10633" s="508"/>
      <c r="B10633" s="508"/>
      <c r="C10633" s="508"/>
      <c r="D10633" s="444" t="s">
        <v>6778</v>
      </c>
      <c r="E10633" s="508"/>
      <c r="F10633" s="508"/>
    </row>
    <row r="10634" spans="1:6" x14ac:dyDescent="0.25">
      <c r="A10634" s="508"/>
      <c r="B10634" s="508"/>
      <c r="C10634" s="508"/>
      <c r="D10634" s="444" t="s">
        <v>6778</v>
      </c>
      <c r="E10634" s="508"/>
      <c r="F10634" s="508"/>
    </row>
    <row r="10635" spans="1:6" x14ac:dyDescent="0.25">
      <c r="A10635" s="508"/>
      <c r="B10635" s="508"/>
      <c r="C10635" s="508"/>
      <c r="D10635" s="444" t="s">
        <v>6778</v>
      </c>
      <c r="E10635" s="508"/>
      <c r="F10635" s="508"/>
    </row>
    <row r="10636" spans="1:6" x14ac:dyDescent="0.25">
      <c r="A10636" s="508"/>
      <c r="B10636" s="508"/>
      <c r="C10636" s="508"/>
      <c r="D10636" s="444" t="s">
        <v>6778</v>
      </c>
      <c r="E10636" s="508"/>
      <c r="F10636" s="508"/>
    </row>
    <row r="10637" spans="1:6" x14ac:dyDescent="0.25">
      <c r="A10637" s="508"/>
      <c r="B10637" s="508"/>
      <c r="C10637" s="508"/>
      <c r="D10637" s="444" t="s">
        <v>6778</v>
      </c>
      <c r="E10637" s="508"/>
      <c r="F10637" s="508"/>
    </row>
    <row r="10638" spans="1:6" x14ac:dyDescent="0.25">
      <c r="A10638" s="508"/>
      <c r="B10638" s="508"/>
      <c r="C10638" s="508"/>
      <c r="D10638" s="444" t="s">
        <v>6778</v>
      </c>
      <c r="E10638" s="508"/>
      <c r="F10638" s="508"/>
    </row>
    <row r="10639" spans="1:6" x14ac:dyDescent="0.25">
      <c r="A10639" s="508"/>
      <c r="B10639" s="508"/>
      <c r="C10639" s="508"/>
      <c r="D10639" s="444" t="s">
        <v>6778</v>
      </c>
      <c r="E10639" s="508"/>
      <c r="F10639" s="508"/>
    </row>
    <row r="10640" spans="1:6" x14ac:dyDescent="0.25">
      <c r="A10640" s="508"/>
      <c r="B10640" s="508"/>
      <c r="C10640" s="508"/>
      <c r="D10640" s="444" t="s">
        <v>6778</v>
      </c>
      <c r="E10640" s="508"/>
      <c r="F10640" s="508"/>
    </row>
    <row r="10641" spans="1:6" x14ac:dyDescent="0.25">
      <c r="A10641" s="508"/>
      <c r="B10641" s="508"/>
      <c r="C10641" s="508"/>
      <c r="D10641" s="444" t="s">
        <v>6778</v>
      </c>
      <c r="E10641" s="508"/>
      <c r="F10641" s="508"/>
    </row>
    <row r="10642" spans="1:6" x14ac:dyDescent="0.25">
      <c r="A10642" s="508"/>
      <c r="B10642" s="508"/>
      <c r="C10642" s="508"/>
      <c r="D10642" s="444" t="s">
        <v>6778</v>
      </c>
      <c r="E10642" s="508"/>
      <c r="F10642" s="508"/>
    </row>
    <row r="10643" spans="1:6" x14ac:dyDescent="0.25">
      <c r="A10643" s="508"/>
      <c r="B10643" s="508"/>
      <c r="C10643" s="508"/>
      <c r="D10643" s="444" t="s">
        <v>6778</v>
      </c>
      <c r="E10643" s="508"/>
      <c r="F10643" s="508"/>
    </row>
    <row r="10644" spans="1:6" x14ac:dyDescent="0.25">
      <c r="A10644" s="508"/>
      <c r="B10644" s="508"/>
      <c r="C10644" s="508"/>
      <c r="D10644" s="444" t="s">
        <v>6778</v>
      </c>
      <c r="E10644" s="508"/>
      <c r="F10644" s="508"/>
    </row>
    <row r="10645" spans="1:6" x14ac:dyDescent="0.25">
      <c r="A10645" s="508"/>
      <c r="B10645" s="508"/>
      <c r="C10645" s="508"/>
      <c r="D10645" s="444" t="s">
        <v>6778</v>
      </c>
      <c r="E10645" s="508"/>
      <c r="F10645" s="508"/>
    </row>
    <row r="10646" spans="1:6" x14ac:dyDescent="0.25">
      <c r="A10646" s="508"/>
      <c r="B10646" s="508"/>
      <c r="C10646" s="508"/>
      <c r="D10646" s="444" t="s">
        <v>6778</v>
      </c>
      <c r="E10646" s="508"/>
      <c r="F10646" s="508"/>
    </row>
    <row r="10647" spans="1:6" x14ac:dyDescent="0.25">
      <c r="A10647" s="508"/>
      <c r="B10647" s="508"/>
      <c r="C10647" s="508"/>
      <c r="D10647" s="444" t="s">
        <v>6778</v>
      </c>
      <c r="E10647" s="508"/>
      <c r="F10647" s="508"/>
    </row>
    <row r="10648" spans="1:6" x14ac:dyDescent="0.25">
      <c r="A10648" s="508"/>
      <c r="B10648" s="508"/>
      <c r="C10648" s="508"/>
      <c r="D10648" s="444" t="s">
        <v>6778</v>
      </c>
      <c r="E10648" s="508"/>
      <c r="F10648" s="508"/>
    </row>
    <row r="10649" spans="1:6" x14ac:dyDescent="0.25">
      <c r="A10649" s="508"/>
      <c r="B10649" s="508"/>
      <c r="C10649" s="508"/>
      <c r="D10649" s="444" t="s">
        <v>6778</v>
      </c>
      <c r="E10649" s="508"/>
      <c r="F10649" s="508"/>
    </row>
    <row r="10650" spans="1:6" x14ac:dyDescent="0.25">
      <c r="A10650" s="508"/>
      <c r="B10650" s="508"/>
      <c r="C10650" s="508"/>
      <c r="D10650" s="444" t="s">
        <v>6778</v>
      </c>
      <c r="E10650" s="508"/>
      <c r="F10650" s="508"/>
    </row>
    <row r="10651" spans="1:6" x14ac:dyDescent="0.25">
      <c r="A10651" s="508"/>
      <c r="B10651" s="508"/>
      <c r="C10651" s="508"/>
      <c r="D10651" s="444" t="s">
        <v>6778</v>
      </c>
      <c r="E10651" s="508"/>
      <c r="F10651" s="508"/>
    </row>
    <row r="10652" spans="1:6" x14ac:dyDescent="0.25">
      <c r="A10652" s="508"/>
      <c r="B10652" s="508"/>
      <c r="C10652" s="508"/>
      <c r="D10652" s="444" t="s">
        <v>6778</v>
      </c>
      <c r="E10652" s="508"/>
      <c r="F10652" s="508"/>
    </row>
    <row r="10653" spans="1:6" x14ac:dyDescent="0.25">
      <c r="A10653" s="508"/>
      <c r="B10653" s="508"/>
      <c r="C10653" s="508"/>
      <c r="D10653" s="444" t="s">
        <v>6778</v>
      </c>
      <c r="E10653" s="508"/>
      <c r="F10653" s="508"/>
    </row>
    <row r="10654" spans="1:6" x14ac:dyDescent="0.25">
      <c r="A10654" s="508"/>
      <c r="B10654" s="508"/>
      <c r="C10654" s="508"/>
      <c r="D10654" s="444" t="s">
        <v>6778</v>
      </c>
      <c r="E10654" s="508"/>
      <c r="F10654" s="508"/>
    </row>
    <row r="10655" spans="1:6" x14ac:dyDescent="0.25">
      <c r="A10655" s="508"/>
      <c r="B10655" s="508"/>
      <c r="C10655" s="508"/>
      <c r="D10655" s="444" t="s">
        <v>6778</v>
      </c>
      <c r="E10655" s="508"/>
      <c r="F10655" s="508"/>
    </row>
    <row r="10656" spans="1:6" x14ac:dyDescent="0.25">
      <c r="A10656" s="508"/>
      <c r="B10656" s="508"/>
      <c r="C10656" s="508"/>
      <c r="D10656" s="444" t="s">
        <v>6778</v>
      </c>
      <c r="E10656" s="508"/>
      <c r="F10656" s="508"/>
    </row>
    <row r="10657" spans="1:6" x14ac:dyDescent="0.25">
      <c r="A10657" s="508"/>
      <c r="B10657" s="508"/>
      <c r="C10657" s="508"/>
      <c r="D10657" s="444" t="s">
        <v>6778</v>
      </c>
      <c r="E10657" s="508"/>
      <c r="F10657" s="508"/>
    </row>
    <row r="10658" spans="1:6" x14ac:dyDescent="0.25">
      <c r="A10658" s="508"/>
      <c r="B10658" s="508"/>
      <c r="C10658" s="508"/>
      <c r="D10658" s="444" t="s">
        <v>6778</v>
      </c>
      <c r="E10658" s="508"/>
      <c r="F10658" s="508"/>
    </row>
    <row r="10659" spans="1:6" x14ac:dyDescent="0.25">
      <c r="A10659" s="508"/>
      <c r="B10659" s="508"/>
      <c r="C10659" s="508"/>
      <c r="D10659" s="444" t="s">
        <v>6778</v>
      </c>
      <c r="E10659" s="508"/>
      <c r="F10659" s="508"/>
    </row>
    <row r="10660" spans="1:6" x14ac:dyDescent="0.25">
      <c r="A10660" s="508"/>
      <c r="B10660" s="508"/>
      <c r="C10660" s="508"/>
      <c r="D10660" s="444" t="s">
        <v>6778</v>
      </c>
      <c r="E10660" s="508"/>
      <c r="F10660" s="508"/>
    </row>
    <row r="10661" spans="1:6" x14ac:dyDescent="0.25">
      <c r="A10661" s="508"/>
      <c r="B10661" s="508"/>
      <c r="C10661" s="508"/>
      <c r="D10661" s="444" t="s">
        <v>6778</v>
      </c>
      <c r="E10661" s="508"/>
      <c r="F10661" s="508"/>
    </row>
    <row r="10662" spans="1:6" x14ac:dyDescent="0.25">
      <c r="A10662" s="508"/>
      <c r="B10662" s="508"/>
      <c r="C10662" s="508"/>
      <c r="D10662" s="444" t="s">
        <v>6778</v>
      </c>
      <c r="E10662" s="508"/>
      <c r="F10662" s="508"/>
    </row>
    <row r="10663" spans="1:6" x14ac:dyDescent="0.25">
      <c r="A10663" s="508"/>
      <c r="B10663" s="508"/>
      <c r="C10663" s="508"/>
      <c r="D10663" s="444" t="s">
        <v>6778</v>
      </c>
      <c r="E10663" s="508"/>
      <c r="F10663" s="508"/>
    </row>
    <row r="10664" spans="1:6" x14ac:dyDescent="0.25">
      <c r="A10664" s="508"/>
      <c r="B10664" s="508"/>
      <c r="C10664" s="508"/>
      <c r="D10664" s="444" t="s">
        <v>6778</v>
      </c>
      <c r="E10664" s="508"/>
      <c r="F10664" s="508"/>
    </row>
    <row r="10665" spans="1:6" x14ac:dyDescent="0.25">
      <c r="A10665" s="508"/>
      <c r="B10665" s="508"/>
      <c r="C10665" s="508"/>
      <c r="D10665" s="444" t="s">
        <v>6778</v>
      </c>
      <c r="E10665" s="508"/>
      <c r="F10665" s="508"/>
    </row>
    <row r="10666" spans="1:6" x14ac:dyDescent="0.25">
      <c r="A10666" s="508"/>
      <c r="B10666" s="508"/>
      <c r="C10666" s="508"/>
      <c r="D10666" s="444" t="s">
        <v>6778</v>
      </c>
      <c r="E10666" s="508"/>
      <c r="F10666" s="508"/>
    </row>
    <row r="10667" spans="1:6" x14ac:dyDescent="0.25">
      <c r="A10667" s="508"/>
      <c r="B10667" s="508"/>
      <c r="C10667" s="508"/>
      <c r="D10667" s="444" t="s">
        <v>6778</v>
      </c>
      <c r="E10667" s="508"/>
      <c r="F10667" s="508"/>
    </row>
    <row r="10668" spans="1:6" x14ac:dyDescent="0.25">
      <c r="A10668" s="508"/>
      <c r="B10668" s="508"/>
      <c r="C10668" s="508"/>
      <c r="D10668" s="444" t="s">
        <v>6778</v>
      </c>
      <c r="E10668" s="508"/>
      <c r="F10668" s="508"/>
    </row>
    <row r="10669" spans="1:6" x14ac:dyDescent="0.25">
      <c r="A10669" s="508"/>
      <c r="B10669" s="508"/>
      <c r="C10669" s="508"/>
      <c r="D10669" s="444" t="s">
        <v>6778</v>
      </c>
      <c r="E10669" s="508"/>
      <c r="F10669" s="508"/>
    </row>
    <row r="10670" spans="1:6" x14ac:dyDescent="0.25">
      <c r="A10670" s="508"/>
      <c r="B10670" s="508"/>
      <c r="C10670" s="508"/>
      <c r="D10670" s="444" t="s">
        <v>6778</v>
      </c>
      <c r="E10670" s="508"/>
      <c r="F10670" s="508"/>
    </row>
    <row r="10671" spans="1:6" x14ac:dyDescent="0.25">
      <c r="A10671" s="508"/>
      <c r="B10671" s="508"/>
      <c r="C10671" s="508"/>
      <c r="D10671" s="444" t="s">
        <v>6778</v>
      </c>
      <c r="E10671" s="508"/>
      <c r="F10671" s="508"/>
    </row>
    <row r="10672" spans="1:6" x14ac:dyDescent="0.25">
      <c r="A10672" s="508"/>
      <c r="B10672" s="508"/>
      <c r="C10672" s="508"/>
      <c r="D10672" s="444" t="s">
        <v>6778</v>
      </c>
      <c r="E10672" s="508"/>
      <c r="F10672" s="508"/>
    </row>
    <row r="10673" spans="1:6" x14ac:dyDescent="0.25">
      <c r="A10673" s="508"/>
      <c r="B10673" s="508"/>
      <c r="C10673" s="508"/>
      <c r="D10673" s="444" t="s">
        <v>6778</v>
      </c>
      <c r="E10673" s="508"/>
      <c r="F10673" s="508"/>
    </row>
    <row r="10674" spans="1:6" x14ac:dyDescent="0.25">
      <c r="A10674" s="508"/>
      <c r="B10674" s="508"/>
      <c r="C10674" s="508"/>
      <c r="D10674" s="444" t="s">
        <v>6778</v>
      </c>
      <c r="E10674" s="508"/>
      <c r="F10674" s="508"/>
    </row>
    <row r="10675" spans="1:6" x14ac:dyDescent="0.25">
      <c r="A10675" s="508"/>
      <c r="B10675" s="508"/>
      <c r="C10675" s="508"/>
      <c r="D10675" s="444" t="s">
        <v>6778</v>
      </c>
      <c r="E10675" s="508"/>
      <c r="F10675" s="508"/>
    </row>
    <row r="10676" spans="1:6" x14ac:dyDescent="0.25">
      <c r="A10676" s="508"/>
      <c r="B10676" s="508"/>
      <c r="C10676" s="508"/>
      <c r="D10676" s="444" t="s">
        <v>6778</v>
      </c>
      <c r="E10676" s="508"/>
      <c r="F10676" s="508"/>
    </row>
    <row r="10677" spans="1:6" x14ac:dyDescent="0.25">
      <c r="A10677" s="508"/>
      <c r="B10677" s="508"/>
      <c r="C10677" s="508"/>
      <c r="D10677" s="444" t="s">
        <v>6778</v>
      </c>
      <c r="E10677" s="508"/>
      <c r="F10677" s="508"/>
    </row>
    <row r="10678" spans="1:6" x14ac:dyDescent="0.25">
      <c r="A10678" s="508"/>
      <c r="B10678" s="508"/>
      <c r="C10678" s="508"/>
      <c r="D10678" s="444" t="s">
        <v>6778</v>
      </c>
      <c r="E10678" s="508"/>
      <c r="F10678" s="508"/>
    </row>
    <row r="10679" spans="1:6" x14ac:dyDescent="0.25">
      <c r="A10679" s="508"/>
      <c r="B10679" s="508"/>
      <c r="C10679" s="508"/>
      <c r="D10679" s="444" t="s">
        <v>6778</v>
      </c>
      <c r="E10679" s="508"/>
      <c r="F10679" s="508"/>
    </row>
    <row r="10680" spans="1:6" x14ac:dyDescent="0.25">
      <c r="A10680" s="508"/>
      <c r="B10680" s="508"/>
      <c r="C10680" s="508"/>
      <c r="D10680" s="444" t="s">
        <v>6778</v>
      </c>
      <c r="E10680" s="508"/>
      <c r="F10680" s="508"/>
    </row>
    <row r="10681" spans="1:6" x14ac:dyDescent="0.25">
      <c r="A10681" s="508"/>
      <c r="B10681" s="508"/>
      <c r="C10681" s="508"/>
      <c r="D10681" s="444" t="s">
        <v>6778</v>
      </c>
      <c r="E10681" s="508"/>
      <c r="F10681" s="508"/>
    </row>
    <row r="10682" spans="1:6" x14ac:dyDescent="0.25">
      <c r="A10682" s="508"/>
      <c r="B10682" s="508"/>
      <c r="C10682" s="508"/>
      <c r="D10682" s="444" t="s">
        <v>6778</v>
      </c>
      <c r="E10682" s="508"/>
      <c r="F10682" s="508"/>
    </row>
    <row r="10683" spans="1:6" x14ac:dyDescent="0.25">
      <c r="A10683" s="508"/>
      <c r="B10683" s="508"/>
      <c r="C10683" s="508"/>
      <c r="D10683" s="444" t="s">
        <v>6778</v>
      </c>
      <c r="E10683" s="508"/>
      <c r="F10683" s="508"/>
    </row>
    <row r="10684" spans="1:6" x14ac:dyDescent="0.25">
      <c r="A10684" s="508"/>
      <c r="B10684" s="508"/>
      <c r="C10684" s="508"/>
      <c r="D10684" s="444" t="s">
        <v>6778</v>
      </c>
      <c r="E10684" s="508"/>
      <c r="F10684" s="508"/>
    </row>
    <row r="10685" spans="1:6" x14ac:dyDescent="0.25">
      <c r="A10685" s="508"/>
      <c r="B10685" s="508"/>
      <c r="C10685" s="508"/>
      <c r="D10685" s="444" t="s">
        <v>6778</v>
      </c>
      <c r="E10685" s="508"/>
      <c r="F10685" s="508"/>
    </row>
    <row r="10686" spans="1:6" x14ac:dyDescent="0.25">
      <c r="A10686" s="508"/>
      <c r="B10686" s="508"/>
      <c r="C10686" s="508"/>
      <c r="D10686" s="444" t="s">
        <v>6778</v>
      </c>
      <c r="E10686" s="508"/>
      <c r="F10686" s="508"/>
    </row>
    <row r="10687" spans="1:6" x14ac:dyDescent="0.25">
      <c r="A10687" s="508"/>
      <c r="B10687" s="508"/>
      <c r="C10687" s="508"/>
      <c r="D10687" s="444" t="s">
        <v>6778</v>
      </c>
      <c r="E10687" s="508"/>
      <c r="F10687" s="508"/>
    </row>
    <row r="10688" spans="1:6" x14ac:dyDescent="0.25">
      <c r="A10688" s="508"/>
      <c r="B10688" s="508"/>
      <c r="C10688" s="508"/>
      <c r="D10688" s="444" t="s">
        <v>6778</v>
      </c>
      <c r="E10688" s="508"/>
      <c r="F10688" s="508"/>
    </row>
    <row r="10689" spans="1:6" x14ac:dyDescent="0.25">
      <c r="A10689" s="508"/>
      <c r="B10689" s="508"/>
      <c r="C10689" s="508"/>
      <c r="D10689" s="444" t="s">
        <v>6778</v>
      </c>
      <c r="E10689" s="508"/>
      <c r="F10689" s="508"/>
    </row>
    <row r="10690" spans="1:6" x14ac:dyDescent="0.25">
      <c r="A10690" s="508"/>
      <c r="B10690" s="508"/>
      <c r="C10690" s="508"/>
      <c r="D10690" s="444" t="s">
        <v>6778</v>
      </c>
      <c r="E10690" s="508"/>
      <c r="F10690" s="508"/>
    </row>
    <row r="10691" spans="1:6" x14ac:dyDescent="0.25">
      <c r="A10691" s="508"/>
      <c r="B10691" s="508"/>
      <c r="C10691" s="508"/>
      <c r="D10691" s="444" t="s">
        <v>6778</v>
      </c>
      <c r="E10691" s="508"/>
      <c r="F10691" s="508"/>
    </row>
    <row r="10692" spans="1:6" x14ac:dyDescent="0.25">
      <c r="A10692" s="508"/>
      <c r="B10692" s="508"/>
      <c r="C10692" s="508"/>
      <c r="D10692" s="444" t="s">
        <v>6778</v>
      </c>
      <c r="E10692" s="508"/>
      <c r="F10692" s="508"/>
    </row>
    <row r="10693" spans="1:6" x14ac:dyDescent="0.25">
      <c r="A10693" s="508"/>
      <c r="B10693" s="508"/>
      <c r="C10693" s="508"/>
      <c r="D10693" s="444" t="s">
        <v>6778</v>
      </c>
      <c r="E10693" s="508"/>
      <c r="F10693" s="508"/>
    </row>
    <row r="10694" spans="1:6" x14ac:dyDescent="0.25">
      <c r="A10694" s="508"/>
      <c r="B10694" s="508"/>
      <c r="C10694" s="508"/>
      <c r="D10694" s="444" t="s">
        <v>6778</v>
      </c>
      <c r="E10694" s="508"/>
      <c r="F10694" s="508"/>
    </row>
    <row r="10695" spans="1:6" x14ac:dyDescent="0.25">
      <c r="A10695" s="508"/>
      <c r="B10695" s="508"/>
      <c r="C10695" s="508"/>
      <c r="D10695" s="444" t="s">
        <v>6778</v>
      </c>
      <c r="E10695" s="508"/>
      <c r="F10695" s="508"/>
    </row>
    <row r="10696" spans="1:6" x14ac:dyDescent="0.25">
      <c r="A10696" s="508"/>
      <c r="B10696" s="508"/>
      <c r="C10696" s="508"/>
      <c r="D10696" s="444" t="s">
        <v>6778</v>
      </c>
      <c r="E10696" s="508"/>
      <c r="F10696" s="508"/>
    </row>
    <row r="10697" spans="1:6" x14ac:dyDescent="0.25">
      <c r="A10697" s="508"/>
      <c r="B10697" s="508"/>
      <c r="C10697" s="508"/>
      <c r="D10697" s="444" t="s">
        <v>6778</v>
      </c>
      <c r="E10697" s="508"/>
      <c r="F10697" s="508"/>
    </row>
    <row r="10698" spans="1:6" x14ac:dyDescent="0.25">
      <c r="A10698" s="508"/>
      <c r="B10698" s="508"/>
      <c r="C10698" s="508"/>
      <c r="D10698" s="444" t="s">
        <v>6778</v>
      </c>
      <c r="E10698" s="508"/>
      <c r="F10698" s="508"/>
    </row>
    <row r="10699" spans="1:6" x14ac:dyDescent="0.25">
      <c r="A10699" s="508"/>
      <c r="B10699" s="508"/>
      <c r="C10699" s="508"/>
      <c r="D10699" s="444" t="s">
        <v>6778</v>
      </c>
      <c r="E10699" s="508"/>
      <c r="F10699" s="508"/>
    </row>
    <row r="10700" spans="1:6" x14ac:dyDescent="0.25">
      <c r="A10700" s="508"/>
      <c r="B10700" s="508"/>
      <c r="C10700" s="508"/>
      <c r="D10700" s="444" t="s">
        <v>6778</v>
      </c>
      <c r="E10700" s="508"/>
      <c r="F10700" s="508"/>
    </row>
    <row r="10701" spans="1:6" x14ac:dyDescent="0.25">
      <c r="A10701" s="508"/>
      <c r="B10701" s="508"/>
      <c r="C10701" s="508"/>
      <c r="D10701" s="444" t="s">
        <v>6778</v>
      </c>
      <c r="E10701" s="508"/>
      <c r="F10701" s="508"/>
    </row>
    <row r="10702" spans="1:6" x14ac:dyDescent="0.25">
      <c r="A10702" s="508"/>
      <c r="B10702" s="508"/>
      <c r="C10702" s="508"/>
      <c r="D10702" s="444" t="s">
        <v>6778</v>
      </c>
      <c r="E10702" s="508"/>
      <c r="F10702" s="508"/>
    </row>
    <row r="10703" spans="1:6" x14ac:dyDescent="0.25">
      <c r="A10703" s="508"/>
      <c r="B10703" s="508"/>
      <c r="C10703" s="508"/>
      <c r="D10703" s="444" t="s">
        <v>6778</v>
      </c>
      <c r="E10703" s="508"/>
      <c r="F10703" s="508"/>
    </row>
    <row r="10704" spans="1:6" x14ac:dyDescent="0.25">
      <c r="A10704" s="508"/>
      <c r="B10704" s="508"/>
      <c r="C10704" s="508"/>
      <c r="D10704" s="444" t="s">
        <v>6778</v>
      </c>
      <c r="E10704" s="508"/>
      <c r="F10704" s="508"/>
    </row>
    <row r="10705" spans="1:6" x14ac:dyDescent="0.25">
      <c r="A10705" s="508"/>
      <c r="B10705" s="508"/>
      <c r="C10705" s="508"/>
      <c r="D10705" s="444" t="s">
        <v>6778</v>
      </c>
      <c r="E10705" s="508"/>
      <c r="F10705" s="508"/>
    </row>
    <row r="10706" spans="1:6" x14ac:dyDescent="0.25">
      <c r="A10706" s="508"/>
      <c r="B10706" s="508"/>
      <c r="C10706" s="508"/>
      <c r="D10706" s="444" t="s">
        <v>6778</v>
      </c>
      <c r="E10706" s="508"/>
      <c r="F10706" s="508"/>
    </row>
    <row r="10707" spans="1:6" x14ac:dyDescent="0.25">
      <c r="A10707" s="508"/>
      <c r="B10707" s="508"/>
      <c r="C10707" s="508"/>
      <c r="D10707" s="444" t="s">
        <v>6778</v>
      </c>
      <c r="E10707" s="508"/>
      <c r="F10707" s="508"/>
    </row>
    <row r="10708" spans="1:6" x14ac:dyDescent="0.25">
      <c r="A10708" s="508"/>
      <c r="B10708" s="508"/>
      <c r="C10708" s="508"/>
      <c r="D10708" s="444" t="s">
        <v>6778</v>
      </c>
      <c r="E10708" s="508"/>
      <c r="F10708" s="508"/>
    </row>
    <row r="10709" spans="1:6" x14ac:dyDescent="0.25">
      <c r="A10709" s="508"/>
      <c r="B10709" s="508"/>
      <c r="C10709" s="508"/>
      <c r="D10709" s="444" t="s">
        <v>6778</v>
      </c>
      <c r="E10709" s="508"/>
      <c r="F10709" s="508"/>
    </row>
    <row r="10710" spans="1:6" x14ac:dyDescent="0.25">
      <c r="A10710" s="508"/>
      <c r="B10710" s="508"/>
      <c r="C10710" s="508"/>
      <c r="D10710" s="444" t="s">
        <v>6778</v>
      </c>
      <c r="E10710" s="508"/>
      <c r="F10710" s="508"/>
    </row>
    <row r="10711" spans="1:6" x14ac:dyDescent="0.25">
      <c r="A10711" s="508"/>
      <c r="B10711" s="508"/>
      <c r="C10711" s="508"/>
      <c r="D10711" s="444" t="s">
        <v>6778</v>
      </c>
      <c r="E10711" s="508"/>
      <c r="F10711" s="508"/>
    </row>
    <row r="10712" spans="1:6" x14ac:dyDescent="0.25">
      <c r="A10712" s="508"/>
      <c r="B10712" s="508"/>
      <c r="C10712" s="508"/>
      <c r="D10712" s="444" t="s">
        <v>6778</v>
      </c>
      <c r="E10712" s="508"/>
      <c r="F10712" s="508"/>
    </row>
    <row r="10713" spans="1:6" x14ac:dyDescent="0.25">
      <c r="A10713" s="508"/>
      <c r="B10713" s="508"/>
      <c r="C10713" s="508"/>
      <c r="D10713" s="444" t="s">
        <v>6778</v>
      </c>
      <c r="E10713" s="508"/>
      <c r="F10713" s="508"/>
    </row>
    <row r="10714" spans="1:6" x14ac:dyDescent="0.25">
      <c r="A10714" s="508"/>
      <c r="B10714" s="508"/>
      <c r="C10714" s="508"/>
      <c r="D10714" s="444" t="s">
        <v>6778</v>
      </c>
      <c r="E10714" s="508"/>
      <c r="F10714" s="508"/>
    </row>
    <row r="10715" spans="1:6" x14ac:dyDescent="0.25">
      <c r="A10715" s="508"/>
      <c r="B10715" s="508"/>
      <c r="C10715" s="508"/>
      <c r="D10715" s="444" t="s">
        <v>6778</v>
      </c>
      <c r="E10715" s="508"/>
      <c r="F10715" s="508"/>
    </row>
    <row r="10716" spans="1:6" x14ac:dyDescent="0.25">
      <c r="A10716" s="508"/>
      <c r="B10716" s="508"/>
      <c r="C10716" s="508"/>
      <c r="D10716" s="444" t="s">
        <v>6778</v>
      </c>
      <c r="E10716" s="508"/>
      <c r="F10716" s="508"/>
    </row>
    <row r="10717" spans="1:6" x14ac:dyDescent="0.25">
      <c r="A10717" s="508"/>
      <c r="B10717" s="508"/>
      <c r="C10717" s="508"/>
      <c r="D10717" s="444" t="s">
        <v>6778</v>
      </c>
      <c r="E10717" s="508"/>
      <c r="F10717" s="508"/>
    </row>
    <row r="10718" spans="1:6" x14ac:dyDescent="0.25">
      <c r="A10718" s="508"/>
      <c r="B10718" s="508"/>
      <c r="C10718" s="508"/>
      <c r="D10718" s="444" t="s">
        <v>6778</v>
      </c>
      <c r="E10718" s="508"/>
      <c r="F10718" s="508"/>
    </row>
    <row r="10719" spans="1:6" x14ac:dyDescent="0.25">
      <c r="A10719" s="508"/>
      <c r="B10719" s="508"/>
      <c r="C10719" s="508"/>
      <c r="D10719" s="444" t="s">
        <v>6778</v>
      </c>
      <c r="E10719" s="508"/>
      <c r="F10719" s="508"/>
    </row>
    <row r="10720" spans="1:6" x14ac:dyDescent="0.25">
      <c r="A10720" s="508"/>
      <c r="B10720" s="508"/>
      <c r="C10720" s="508"/>
      <c r="D10720" s="444" t="s">
        <v>6778</v>
      </c>
      <c r="E10720" s="508"/>
      <c r="F10720" s="508"/>
    </row>
    <row r="10721" spans="1:6" x14ac:dyDescent="0.25">
      <c r="A10721" s="508"/>
      <c r="B10721" s="508"/>
      <c r="C10721" s="508"/>
      <c r="D10721" s="444" t="s">
        <v>6778</v>
      </c>
      <c r="E10721" s="508"/>
      <c r="F10721" s="508"/>
    </row>
    <row r="10722" spans="1:6" x14ac:dyDescent="0.25">
      <c r="A10722" s="508"/>
      <c r="B10722" s="508"/>
      <c r="C10722" s="508"/>
      <c r="D10722" s="444" t="s">
        <v>6778</v>
      </c>
      <c r="E10722" s="508"/>
      <c r="F10722" s="508"/>
    </row>
    <row r="10723" spans="1:6" x14ac:dyDescent="0.25">
      <c r="A10723" s="508"/>
      <c r="B10723" s="508"/>
      <c r="C10723" s="508"/>
      <c r="D10723" s="444" t="s">
        <v>6778</v>
      </c>
      <c r="E10723" s="508"/>
      <c r="F10723" s="508"/>
    </row>
    <row r="10724" spans="1:6" x14ac:dyDescent="0.25">
      <c r="A10724" s="508"/>
      <c r="B10724" s="508"/>
      <c r="C10724" s="508"/>
      <c r="D10724" s="444" t="s">
        <v>6778</v>
      </c>
      <c r="E10724" s="508"/>
      <c r="F10724" s="508"/>
    </row>
    <row r="10725" spans="1:6" x14ac:dyDescent="0.25">
      <c r="A10725" s="508"/>
      <c r="B10725" s="508"/>
      <c r="C10725" s="508"/>
      <c r="D10725" s="444" t="s">
        <v>6778</v>
      </c>
      <c r="E10725" s="508"/>
      <c r="F10725" s="508"/>
    </row>
    <row r="10726" spans="1:6" x14ac:dyDescent="0.25">
      <c r="A10726" s="508"/>
      <c r="B10726" s="508"/>
      <c r="C10726" s="508"/>
      <c r="D10726" s="444" t="s">
        <v>6778</v>
      </c>
      <c r="E10726" s="508"/>
      <c r="F10726" s="508"/>
    </row>
    <row r="10727" spans="1:6" x14ac:dyDescent="0.25">
      <c r="A10727" s="508"/>
      <c r="B10727" s="508"/>
      <c r="C10727" s="508"/>
      <c r="D10727" s="444" t="s">
        <v>6778</v>
      </c>
      <c r="E10727" s="508"/>
      <c r="F10727" s="508"/>
    </row>
    <row r="10728" spans="1:6" x14ac:dyDescent="0.25">
      <c r="A10728" s="508"/>
      <c r="B10728" s="508"/>
      <c r="C10728" s="508"/>
      <c r="D10728" s="444" t="s">
        <v>6778</v>
      </c>
      <c r="E10728" s="508"/>
      <c r="F10728" s="508"/>
    </row>
    <row r="10729" spans="1:6" x14ac:dyDescent="0.25">
      <c r="A10729" s="508"/>
      <c r="B10729" s="508"/>
      <c r="C10729" s="508"/>
      <c r="D10729" s="444" t="s">
        <v>6778</v>
      </c>
      <c r="E10729" s="508"/>
      <c r="F10729" s="508"/>
    </row>
    <row r="10730" spans="1:6" x14ac:dyDescent="0.25">
      <c r="A10730" s="508"/>
      <c r="B10730" s="508"/>
      <c r="C10730" s="508"/>
      <c r="D10730" s="444" t="s">
        <v>6778</v>
      </c>
      <c r="E10730" s="508"/>
      <c r="F10730" s="508"/>
    </row>
    <row r="10731" spans="1:6" x14ac:dyDescent="0.25">
      <c r="A10731" s="508"/>
      <c r="B10731" s="508"/>
      <c r="C10731" s="508"/>
      <c r="D10731" s="444" t="s">
        <v>6778</v>
      </c>
      <c r="E10731" s="508"/>
      <c r="F10731" s="508"/>
    </row>
    <row r="10732" spans="1:6" x14ac:dyDescent="0.25">
      <c r="A10732" s="508"/>
      <c r="B10732" s="508"/>
      <c r="C10732" s="508"/>
      <c r="D10732" s="444" t="s">
        <v>6778</v>
      </c>
      <c r="E10732" s="508"/>
      <c r="F10732" s="508"/>
    </row>
    <row r="10733" spans="1:6" x14ac:dyDescent="0.25">
      <c r="A10733" s="508"/>
      <c r="B10733" s="508"/>
      <c r="C10733" s="508"/>
      <c r="D10733" s="444" t="s">
        <v>6778</v>
      </c>
      <c r="E10733" s="508"/>
      <c r="F10733" s="508"/>
    </row>
    <row r="10734" spans="1:6" x14ac:dyDescent="0.25">
      <c r="A10734" s="508"/>
      <c r="B10734" s="508"/>
      <c r="C10734" s="508"/>
      <c r="D10734" s="444" t="s">
        <v>6778</v>
      </c>
      <c r="E10734" s="508"/>
      <c r="F10734" s="508"/>
    </row>
    <row r="10735" spans="1:6" x14ac:dyDescent="0.25">
      <c r="A10735" s="508"/>
      <c r="B10735" s="508"/>
      <c r="C10735" s="508"/>
      <c r="D10735" s="444" t="s">
        <v>6778</v>
      </c>
      <c r="E10735" s="508"/>
      <c r="F10735" s="508"/>
    </row>
    <row r="10736" spans="1:6" x14ac:dyDescent="0.25">
      <c r="A10736" s="508"/>
      <c r="B10736" s="508"/>
      <c r="C10736" s="508"/>
      <c r="D10736" s="444" t="s">
        <v>6778</v>
      </c>
      <c r="E10736" s="508"/>
      <c r="F10736" s="508"/>
    </row>
    <row r="10737" spans="1:6" x14ac:dyDescent="0.25">
      <c r="A10737" s="508"/>
      <c r="B10737" s="508"/>
      <c r="C10737" s="508"/>
      <c r="D10737" s="444" t="s">
        <v>6778</v>
      </c>
      <c r="E10737" s="508"/>
      <c r="F10737" s="508"/>
    </row>
    <row r="10738" spans="1:6" x14ac:dyDescent="0.25">
      <c r="A10738" s="508"/>
      <c r="B10738" s="508"/>
      <c r="C10738" s="508"/>
      <c r="D10738" s="444" t="s">
        <v>6778</v>
      </c>
      <c r="E10738" s="508"/>
      <c r="F10738" s="508"/>
    </row>
    <row r="10739" spans="1:6" x14ac:dyDescent="0.25">
      <c r="A10739" s="508"/>
      <c r="B10739" s="508"/>
      <c r="C10739" s="508"/>
      <c r="D10739" s="444" t="s">
        <v>6778</v>
      </c>
      <c r="E10739" s="508"/>
      <c r="F10739" s="508"/>
    </row>
    <row r="10740" spans="1:6" x14ac:dyDescent="0.25">
      <c r="A10740" s="508"/>
      <c r="B10740" s="508"/>
      <c r="C10740" s="508"/>
      <c r="D10740" s="444" t="s">
        <v>6778</v>
      </c>
      <c r="E10740" s="508"/>
      <c r="F10740" s="508"/>
    </row>
    <row r="10741" spans="1:6" x14ac:dyDescent="0.25">
      <c r="A10741" s="508"/>
      <c r="B10741" s="508"/>
      <c r="C10741" s="508"/>
      <c r="D10741" s="444" t="s">
        <v>6778</v>
      </c>
      <c r="E10741" s="508"/>
      <c r="F10741" s="508"/>
    </row>
    <row r="10742" spans="1:6" x14ac:dyDescent="0.25">
      <c r="A10742" s="508"/>
      <c r="B10742" s="508"/>
      <c r="C10742" s="508"/>
      <c r="D10742" s="444" t="s">
        <v>6778</v>
      </c>
      <c r="E10742" s="508"/>
      <c r="F10742" s="508"/>
    </row>
    <row r="10743" spans="1:6" x14ac:dyDescent="0.25">
      <c r="A10743" s="508"/>
      <c r="B10743" s="508"/>
      <c r="C10743" s="508"/>
      <c r="D10743" s="444" t="s">
        <v>6778</v>
      </c>
      <c r="E10743" s="508"/>
      <c r="F10743" s="508"/>
    </row>
    <row r="10744" spans="1:6" x14ac:dyDescent="0.25">
      <c r="A10744" s="508"/>
      <c r="B10744" s="508"/>
      <c r="C10744" s="508"/>
      <c r="D10744" s="444" t="s">
        <v>6778</v>
      </c>
      <c r="E10744" s="508"/>
      <c r="F10744" s="508"/>
    </row>
    <row r="10745" spans="1:6" x14ac:dyDescent="0.25">
      <c r="A10745" s="508"/>
      <c r="B10745" s="508"/>
      <c r="C10745" s="508"/>
      <c r="D10745" s="444" t="s">
        <v>6778</v>
      </c>
      <c r="E10745" s="508"/>
      <c r="F10745" s="508"/>
    </row>
    <row r="10746" spans="1:6" x14ac:dyDescent="0.25">
      <c r="A10746" s="508"/>
      <c r="B10746" s="508"/>
      <c r="C10746" s="508"/>
      <c r="D10746" s="444" t="s">
        <v>6778</v>
      </c>
      <c r="E10746" s="508"/>
      <c r="F10746" s="508"/>
    </row>
    <row r="10747" spans="1:6" x14ac:dyDescent="0.25">
      <c r="A10747" s="508"/>
      <c r="B10747" s="508"/>
      <c r="C10747" s="508"/>
      <c r="D10747" s="444" t="s">
        <v>6778</v>
      </c>
      <c r="E10747" s="508"/>
      <c r="F10747" s="508"/>
    </row>
    <row r="10748" spans="1:6" x14ac:dyDescent="0.25">
      <c r="A10748" s="508"/>
      <c r="B10748" s="508"/>
      <c r="C10748" s="508"/>
      <c r="D10748" s="444" t="s">
        <v>6778</v>
      </c>
      <c r="E10748" s="508"/>
      <c r="F10748" s="508"/>
    </row>
    <row r="10749" spans="1:6" x14ac:dyDescent="0.25">
      <c r="A10749" s="508"/>
      <c r="B10749" s="508"/>
      <c r="C10749" s="508"/>
      <c r="D10749" s="444" t="s">
        <v>6778</v>
      </c>
      <c r="E10749" s="508"/>
      <c r="F10749" s="508"/>
    </row>
    <row r="10750" spans="1:6" x14ac:dyDescent="0.25">
      <c r="A10750" s="508"/>
      <c r="B10750" s="508"/>
      <c r="C10750" s="508"/>
      <c r="D10750" s="444" t="s">
        <v>6778</v>
      </c>
      <c r="E10750" s="508"/>
      <c r="F10750" s="508"/>
    </row>
    <row r="10751" spans="1:6" x14ac:dyDescent="0.25">
      <c r="A10751" s="508"/>
      <c r="B10751" s="508"/>
      <c r="C10751" s="508"/>
      <c r="D10751" s="444" t="s">
        <v>6778</v>
      </c>
      <c r="E10751" s="508"/>
      <c r="F10751" s="508"/>
    </row>
    <row r="10752" spans="1:6" x14ac:dyDescent="0.25">
      <c r="A10752" s="508"/>
      <c r="B10752" s="508"/>
      <c r="C10752" s="508"/>
      <c r="D10752" s="444" t="s">
        <v>6778</v>
      </c>
      <c r="E10752" s="508"/>
      <c r="F10752" s="508"/>
    </row>
    <row r="10753" spans="1:6" x14ac:dyDescent="0.25">
      <c r="A10753" s="508"/>
      <c r="B10753" s="508"/>
      <c r="C10753" s="508"/>
      <c r="D10753" s="444" t="s">
        <v>6778</v>
      </c>
      <c r="E10753" s="508"/>
      <c r="F10753" s="508"/>
    </row>
    <row r="10754" spans="1:6" x14ac:dyDescent="0.25">
      <c r="A10754" s="508"/>
      <c r="B10754" s="508"/>
      <c r="C10754" s="508"/>
      <c r="D10754" s="444" t="s">
        <v>6778</v>
      </c>
      <c r="E10754" s="508"/>
      <c r="F10754" s="508"/>
    </row>
    <row r="10755" spans="1:6" x14ac:dyDescent="0.25">
      <c r="A10755" s="508"/>
      <c r="B10755" s="508"/>
      <c r="C10755" s="508"/>
      <c r="D10755" s="444" t="s">
        <v>6778</v>
      </c>
      <c r="E10755" s="508"/>
      <c r="F10755" s="508"/>
    </row>
    <row r="10756" spans="1:6" x14ac:dyDescent="0.25">
      <c r="A10756" s="508"/>
      <c r="B10756" s="508"/>
      <c r="C10756" s="508"/>
      <c r="D10756" s="444" t="s">
        <v>6778</v>
      </c>
      <c r="E10756" s="508"/>
      <c r="F10756" s="508"/>
    </row>
    <row r="10757" spans="1:6" x14ac:dyDescent="0.25">
      <c r="A10757" s="508"/>
      <c r="B10757" s="508"/>
      <c r="C10757" s="508"/>
      <c r="D10757" s="444" t="s">
        <v>6778</v>
      </c>
      <c r="E10757" s="508"/>
      <c r="F10757" s="508"/>
    </row>
    <row r="10758" spans="1:6" x14ac:dyDescent="0.25">
      <c r="A10758" s="508"/>
      <c r="B10758" s="508"/>
      <c r="C10758" s="508"/>
      <c r="D10758" s="444" t="s">
        <v>6778</v>
      </c>
      <c r="E10758" s="508"/>
      <c r="F10758" s="508"/>
    </row>
    <row r="10759" spans="1:6" x14ac:dyDescent="0.25">
      <c r="A10759" s="508"/>
      <c r="B10759" s="508"/>
      <c r="C10759" s="508"/>
      <c r="D10759" s="444" t="s">
        <v>6778</v>
      </c>
      <c r="E10759" s="508"/>
      <c r="F10759" s="508"/>
    </row>
    <row r="10760" spans="1:6" x14ac:dyDescent="0.25">
      <c r="A10760" s="508"/>
      <c r="B10760" s="508"/>
      <c r="C10760" s="508"/>
      <c r="D10760" s="444" t="s">
        <v>6778</v>
      </c>
      <c r="E10760" s="508"/>
      <c r="F10760" s="508"/>
    </row>
    <row r="10761" spans="1:6" x14ac:dyDescent="0.25">
      <c r="A10761" s="508"/>
      <c r="B10761" s="508"/>
      <c r="C10761" s="508"/>
      <c r="D10761" s="444" t="s">
        <v>6778</v>
      </c>
      <c r="E10761" s="508"/>
      <c r="F10761" s="508"/>
    </row>
    <row r="10762" spans="1:6" x14ac:dyDescent="0.25">
      <c r="A10762" s="508"/>
      <c r="B10762" s="508"/>
      <c r="C10762" s="508"/>
      <c r="D10762" s="444" t="s">
        <v>6778</v>
      </c>
      <c r="E10762" s="508"/>
      <c r="F10762" s="508"/>
    </row>
    <row r="10763" spans="1:6" x14ac:dyDescent="0.25">
      <c r="A10763" s="508"/>
      <c r="B10763" s="508"/>
      <c r="C10763" s="508"/>
      <c r="D10763" s="444" t="s">
        <v>6778</v>
      </c>
      <c r="E10763" s="508"/>
      <c r="F10763" s="508"/>
    </row>
    <row r="10764" spans="1:6" x14ac:dyDescent="0.25">
      <c r="A10764" s="508"/>
      <c r="B10764" s="508"/>
      <c r="C10764" s="508"/>
      <c r="D10764" s="444" t="s">
        <v>6778</v>
      </c>
      <c r="E10764" s="508"/>
      <c r="F10764" s="508"/>
    </row>
    <row r="10765" spans="1:6" x14ac:dyDescent="0.25">
      <c r="A10765" s="508"/>
      <c r="B10765" s="508"/>
      <c r="C10765" s="508"/>
      <c r="D10765" s="444" t="s">
        <v>6778</v>
      </c>
      <c r="E10765" s="508"/>
      <c r="F10765" s="508"/>
    </row>
    <row r="10766" spans="1:6" x14ac:dyDescent="0.25">
      <c r="A10766" s="508"/>
      <c r="B10766" s="508"/>
      <c r="C10766" s="508"/>
      <c r="D10766" s="444" t="s">
        <v>6778</v>
      </c>
      <c r="E10766" s="508"/>
      <c r="F10766" s="508"/>
    </row>
    <row r="10767" spans="1:6" x14ac:dyDescent="0.25">
      <c r="A10767" s="508"/>
      <c r="B10767" s="508"/>
      <c r="C10767" s="508"/>
      <c r="D10767" s="444" t="s">
        <v>6778</v>
      </c>
      <c r="E10767" s="508"/>
      <c r="F10767" s="508"/>
    </row>
    <row r="10768" spans="1:6" x14ac:dyDescent="0.25">
      <c r="A10768" s="508"/>
      <c r="B10768" s="508"/>
      <c r="C10768" s="508"/>
      <c r="D10768" s="444" t="s">
        <v>6778</v>
      </c>
      <c r="E10768" s="508"/>
      <c r="F10768" s="508"/>
    </row>
    <row r="10769" spans="1:6" x14ac:dyDescent="0.25">
      <c r="A10769" s="508"/>
      <c r="B10769" s="508"/>
      <c r="C10769" s="508"/>
      <c r="D10769" s="444" t="s">
        <v>6778</v>
      </c>
      <c r="E10769" s="508"/>
      <c r="F10769" s="508"/>
    </row>
    <row r="10770" spans="1:6" x14ac:dyDescent="0.25">
      <c r="A10770" s="508"/>
      <c r="B10770" s="508"/>
      <c r="C10770" s="508"/>
      <c r="D10770" s="444" t="s">
        <v>6778</v>
      </c>
      <c r="E10770" s="508"/>
      <c r="F10770" s="508"/>
    </row>
    <row r="10771" spans="1:6" x14ac:dyDescent="0.25">
      <c r="A10771" s="508"/>
      <c r="B10771" s="508"/>
      <c r="C10771" s="508"/>
      <c r="D10771" s="444" t="s">
        <v>6778</v>
      </c>
      <c r="E10771" s="508"/>
      <c r="F10771" s="508"/>
    </row>
    <row r="10772" spans="1:6" x14ac:dyDescent="0.25">
      <c r="A10772" s="508"/>
      <c r="B10772" s="508"/>
      <c r="C10772" s="508"/>
      <c r="D10772" s="444" t="s">
        <v>6778</v>
      </c>
      <c r="E10772" s="508"/>
      <c r="F10772" s="508"/>
    </row>
    <row r="10773" spans="1:6" x14ac:dyDescent="0.25">
      <c r="A10773" s="508"/>
      <c r="B10773" s="508"/>
      <c r="C10773" s="508"/>
      <c r="D10773" s="444" t="s">
        <v>6778</v>
      </c>
      <c r="E10773" s="508"/>
      <c r="F10773" s="508"/>
    </row>
    <row r="10774" spans="1:6" x14ac:dyDescent="0.25">
      <c r="A10774" s="508"/>
      <c r="B10774" s="508"/>
      <c r="C10774" s="508"/>
      <c r="D10774" s="444" t="s">
        <v>6778</v>
      </c>
      <c r="E10774" s="508"/>
      <c r="F10774" s="508"/>
    </row>
    <row r="10775" spans="1:6" x14ac:dyDescent="0.25">
      <c r="A10775" s="508"/>
      <c r="B10775" s="508"/>
      <c r="C10775" s="508"/>
      <c r="D10775" s="444" t="s">
        <v>6778</v>
      </c>
      <c r="E10775" s="508"/>
      <c r="F10775" s="508"/>
    </row>
    <row r="10776" spans="1:6" x14ac:dyDescent="0.25">
      <c r="A10776" s="508"/>
      <c r="B10776" s="508"/>
      <c r="C10776" s="508"/>
      <c r="D10776" s="444" t="s">
        <v>6778</v>
      </c>
      <c r="E10776" s="508"/>
      <c r="F10776" s="508"/>
    </row>
    <row r="10777" spans="1:6" x14ac:dyDescent="0.25">
      <c r="A10777" s="508"/>
      <c r="B10777" s="508"/>
      <c r="C10777" s="508"/>
      <c r="D10777" s="444" t="s">
        <v>6778</v>
      </c>
      <c r="E10777" s="508"/>
      <c r="F10777" s="508"/>
    </row>
    <row r="10778" spans="1:6" x14ac:dyDescent="0.25">
      <c r="A10778" s="508"/>
      <c r="B10778" s="508"/>
      <c r="C10778" s="508"/>
      <c r="D10778" s="444" t="s">
        <v>6778</v>
      </c>
      <c r="E10778" s="508"/>
      <c r="F10778" s="508"/>
    </row>
    <row r="10779" spans="1:6" x14ac:dyDescent="0.25">
      <c r="A10779" s="508"/>
      <c r="B10779" s="508"/>
      <c r="C10779" s="508"/>
      <c r="D10779" s="444" t="s">
        <v>6778</v>
      </c>
      <c r="E10779" s="508"/>
      <c r="F10779" s="508"/>
    </row>
    <row r="10780" spans="1:6" x14ac:dyDescent="0.25">
      <c r="A10780" s="508"/>
      <c r="B10780" s="508"/>
      <c r="C10780" s="508"/>
      <c r="D10780" s="444" t="s">
        <v>6778</v>
      </c>
      <c r="E10780" s="508"/>
      <c r="F10780" s="508"/>
    </row>
    <row r="10781" spans="1:6" x14ac:dyDescent="0.25">
      <c r="A10781" s="508"/>
      <c r="B10781" s="508"/>
      <c r="C10781" s="508"/>
      <c r="D10781" s="444" t="s">
        <v>6778</v>
      </c>
      <c r="E10781" s="508"/>
      <c r="F10781" s="508"/>
    </row>
    <row r="10782" spans="1:6" x14ac:dyDescent="0.25">
      <c r="A10782" s="508"/>
      <c r="B10782" s="508"/>
      <c r="C10782" s="508"/>
      <c r="D10782" s="444" t="s">
        <v>6778</v>
      </c>
      <c r="E10782" s="508"/>
      <c r="F10782" s="508"/>
    </row>
    <row r="10783" spans="1:6" x14ac:dyDescent="0.25">
      <c r="A10783" s="508"/>
      <c r="B10783" s="508"/>
      <c r="C10783" s="508"/>
      <c r="D10783" s="444" t="s">
        <v>6778</v>
      </c>
      <c r="E10783" s="508"/>
      <c r="F10783" s="508"/>
    </row>
    <row r="10784" spans="1:6" x14ac:dyDescent="0.25">
      <c r="A10784" s="508"/>
      <c r="B10784" s="508"/>
      <c r="C10784" s="508"/>
      <c r="D10784" s="444" t="s">
        <v>6778</v>
      </c>
      <c r="E10784" s="508"/>
      <c r="F10784" s="508"/>
    </row>
    <row r="10785" spans="1:6" x14ac:dyDescent="0.25">
      <c r="A10785" s="508"/>
      <c r="B10785" s="508"/>
      <c r="C10785" s="508"/>
      <c r="D10785" s="444" t="s">
        <v>6778</v>
      </c>
      <c r="E10785" s="508"/>
      <c r="F10785" s="508"/>
    </row>
    <row r="10786" spans="1:6" x14ac:dyDescent="0.25">
      <c r="A10786" s="508"/>
      <c r="B10786" s="508"/>
      <c r="C10786" s="508"/>
      <c r="D10786" s="444" t="s">
        <v>6778</v>
      </c>
      <c r="E10786" s="508"/>
      <c r="F10786" s="508"/>
    </row>
    <row r="10787" spans="1:6" x14ac:dyDescent="0.25">
      <c r="A10787" s="508"/>
      <c r="B10787" s="508"/>
      <c r="C10787" s="508"/>
      <c r="D10787" s="444" t="s">
        <v>6778</v>
      </c>
      <c r="E10787" s="508"/>
      <c r="F10787" s="508"/>
    </row>
    <row r="10788" spans="1:6" x14ac:dyDescent="0.25">
      <c r="A10788" s="508"/>
      <c r="B10788" s="508"/>
      <c r="C10788" s="508"/>
      <c r="D10788" s="444" t="s">
        <v>6778</v>
      </c>
      <c r="E10788" s="508"/>
      <c r="F10788" s="508"/>
    </row>
    <row r="10789" spans="1:6" x14ac:dyDescent="0.25">
      <c r="A10789" s="508"/>
      <c r="B10789" s="508"/>
      <c r="C10789" s="508"/>
      <c r="D10789" s="444" t="s">
        <v>6778</v>
      </c>
      <c r="E10789" s="508"/>
      <c r="F10789" s="508"/>
    </row>
    <row r="10790" spans="1:6" x14ac:dyDescent="0.25">
      <c r="A10790" s="508"/>
      <c r="B10790" s="508"/>
      <c r="C10790" s="508"/>
      <c r="D10790" s="444" t="s">
        <v>6778</v>
      </c>
      <c r="E10790" s="508"/>
      <c r="F10790" s="508"/>
    </row>
    <row r="10791" spans="1:6" x14ac:dyDescent="0.25">
      <c r="A10791" s="508"/>
      <c r="B10791" s="508"/>
      <c r="C10791" s="508"/>
      <c r="D10791" s="444" t="s">
        <v>6778</v>
      </c>
      <c r="E10791" s="508"/>
      <c r="F10791" s="508"/>
    </row>
    <row r="10792" spans="1:6" x14ac:dyDescent="0.25">
      <c r="A10792" s="508"/>
      <c r="B10792" s="508"/>
      <c r="C10792" s="508"/>
      <c r="D10792" s="444" t="s">
        <v>6778</v>
      </c>
      <c r="E10792" s="508"/>
      <c r="F10792" s="508"/>
    </row>
    <row r="10793" spans="1:6" x14ac:dyDescent="0.25">
      <c r="A10793" s="508"/>
      <c r="B10793" s="508"/>
      <c r="C10793" s="508"/>
      <c r="D10793" s="444" t="s">
        <v>6778</v>
      </c>
      <c r="E10793" s="508"/>
      <c r="F10793" s="508"/>
    </row>
    <row r="10794" spans="1:6" x14ac:dyDescent="0.25">
      <c r="A10794" s="508"/>
      <c r="B10794" s="508"/>
      <c r="C10794" s="508"/>
      <c r="D10794" s="444" t="s">
        <v>6778</v>
      </c>
      <c r="E10794" s="508"/>
      <c r="F10794" s="508"/>
    </row>
    <row r="10795" spans="1:6" x14ac:dyDescent="0.25">
      <c r="A10795" s="508"/>
      <c r="B10795" s="508"/>
      <c r="C10795" s="508"/>
      <c r="D10795" s="444" t="s">
        <v>6778</v>
      </c>
      <c r="E10795" s="508"/>
      <c r="F10795" s="508"/>
    </row>
    <row r="10796" spans="1:6" x14ac:dyDescent="0.25">
      <c r="A10796" s="508"/>
      <c r="B10796" s="508"/>
      <c r="C10796" s="508"/>
      <c r="D10796" s="444" t="s">
        <v>6778</v>
      </c>
      <c r="E10796" s="508"/>
      <c r="F10796" s="508"/>
    </row>
    <row r="10797" spans="1:6" x14ac:dyDescent="0.25">
      <c r="A10797" s="508"/>
      <c r="B10797" s="508"/>
      <c r="C10797" s="508"/>
      <c r="D10797" s="444" t="s">
        <v>6778</v>
      </c>
      <c r="E10797" s="508"/>
      <c r="F10797" s="508"/>
    </row>
    <row r="10798" spans="1:6" x14ac:dyDescent="0.25">
      <c r="A10798" s="508"/>
      <c r="B10798" s="508"/>
      <c r="C10798" s="508"/>
      <c r="D10798" s="444" t="s">
        <v>6778</v>
      </c>
      <c r="E10798" s="508"/>
      <c r="F10798" s="508"/>
    </row>
    <row r="10799" spans="1:6" x14ac:dyDescent="0.25">
      <c r="A10799" s="508"/>
      <c r="B10799" s="508"/>
      <c r="C10799" s="508"/>
      <c r="D10799" s="444" t="s">
        <v>6778</v>
      </c>
      <c r="E10799" s="508"/>
      <c r="F10799" s="508"/>
    </row>
    <row r="10800" spans="1:6" x14ac:dyDescent="0.25">
      <c r="A10800" s="508"/>
      <c r="B10800" s="508"/>
      <c r="C10800" s="508"/>
      <c r="D10800" s="444" t="s">
        <v>6778</v>
      </c>
      <c r="E10800" s="508"/>
      <c r="F10800" s="508"/>
    </row>
    <row r="10801" spans="1:6" x14ac:dyDescent="0.25">
      <c r="A10801" s="508"/>
      <c r="B10801" s="508"/>
      <c r="C10801" s="508"/>
      <c r="D10801" s="444" t="s">
        <v>6778</v>
      </c>
      <c r="E10801" s="508"/>
      <c r="F10801" s="508"/>
    </row>
    <row r="10802" spans="1:6" x14ac:dyDescent="0.25">
      <c r="A10802" s="508"/>
      <c r="B10802" s="508"/>
      <c r="C10802" s="508"/>
      <c r="D10802" s="444" t="s">
        <v>6778</v>
      </c>
      <c r="E10802" s="508"/>
      <c r="F10802" s="508"/>
    </row>
    <row r="10803" spans="1:6" x14ac:dyDescent="0.25">
      <c r="A10803" s="508"/>
      <c r="B10803" s="508"/>
      <c r="C10803" s="508"/>
      <c r="D10803" s="444" t="s">
        <v>6778</v>
      </c>
      <c r="E10803" s="508"/>
      <c r="F10803" s="508"/>
    </row>
    <row r="10804" spans="1:6" x14ac:dyDescent="0.25">
      <c r="A10804" s="508"/>
      <c r="B10804" s="508"/>
      <c r="C10804" s="508"/>
      <c r="D10804" s="444" t="s">
        <v>6778</v>
      </c>
      <c r="E10804" s="508"/>
      <c r="F10804" s="508"/>
    </row>
    <row r="10805" spans="1:6" x14ac:dyDescent="0.25">
      <c r="A10805" s="508"/>
      <c r="B10805" s="508"/>
      <c r="C10805" s="508"/>
      <c r="D10805" s="444" t="s">
        <v>6778</v>
      </c>
      <c r="E10805" s="508"/>
      <c r="F10805" s="508"/>
    </row>
    <row r="10806" spans="1:6" x14ac:dyDescent="0.25">
      <c r="A10806" s="508"/>
      <c r="B10806" s="508"/>
      <c r="C10806" s="508"/>
      <c r="D10806" s="444" t="s">
        <v>6778</v>
      </c>
      <c r="E10806" s="508"/>
      <c r="F10806" s="508"/>
    </row>
    <row r="10807" spans="1:6" x14ac:dyDescent="0.25">
      <c r="A10807" s="508"/>
      <c r="B10807" s="508"/>
      <c r="C10807" s="508"/>
      <c r="D10807" s="444" t="s">
        <v>6778</v>
      </c>
      <c r="E10807" s="508"/>
      <c r="F10807" s="508"/>
    </row>
    <row r="10808" spans="1:6" x14ac:dyDescent="0.25">
      <c r="A10808" s="508"/>
      <c r="B10808" s="508"/>
      <c r="C10808" s="508"/>
      <c r="D10808" s="444" t="s">
        <v>6778</v>
      </c>
      <c r="E10808" s="508"/>
      <c r="F10808" s="508"/>
    </row>
    <row r="10809" spans="1:6" x14ac:dyDescent="0.25">
      <c r="A10809" s="508"/>
      <c r="B10809" s="508"/>
      <c r="C10809" s="508"/>
      <c r="D10809" s="444" t="s">
        <v>6778</v>
      </c>
      <c r="E10809" s="508"/>
      <c r="F10809" s="508"/>
    </row>
    <row r="10810" spans="1:6" x14ac:dyDescent="0.25">
      <c r="A10810" s="508"/>
      <c r="B10810" s="508"/>
      <c r="C10810" s="508"/>
      <c r="D10810" s="444" t="s">
        <v>6778</v>
      </c>
      <c r="E10810" s="508"/>
      <c r="F10810" s="508"/>
    </row>
    <row r="10811" spans="1:6" x14ac:dyDescent="0.25">
      <c r="A10811" s="508"/>
      <c r="B10811" s="508"/>
      <c r="C10811" s="508"/>
      <c r="D10811" s="444" t="s">
        <v>6778</v>
      </c>
      <c r="E10811" s="508"/>
      <c r="F10811" s="508"/>
    </row>
    <row r="10812" spans="1:6" x14ac:dyDescent="0.25">
      <c r="A10812" s="508"/>
      <c r="B10812" s="508"/>
      <c r="C10812" s="508"/>
      <c r="D10812" s="444" t="s">
        <v>6778</v>
      </c>
      <c r="E10812" s="508"/>
      <c r="F10812" s="508"/>
    </row>
    <row r="10813" spans="1:6" x14ac:dyDescent="0.25">
      <c r="A10813" s="508"/>
      <c r="B10813" s="508"/>
      <c r="C10813" s="508"/>
      <c r="D10813" s="444" t="s">
        <v>6778</v>
      </c>
      <c r="E10813" s="508"/>
      <c r="F10813" s="508"/>
    </row>
    <row r="10814" spans="1:6" x14ac:dyDescent="0.25">
      <c r="A10814" s="508"/>
      <c r="B10814" s="508"/>
      <c r="C10814" s="508"/>
      <c r="D10814" s="444" t="s">
        <v>6778</v>
      </c>
      <c r="E10814" s="508"/>
      <c r="F10814" s="508"/>
    </row>
    <row r="10815" spans="1:6" x14ac:dyDescent="0.25">
      <c r="A10815" s="508"/>
      <c r="B10815" s="508"/>
      <c r="C10815" s="508"/>
      <c r="D10815" s="444" t="s">
        <v>6778</v>
      </c>
      <c r="E10815" s="508"/>
      <c r="F10815" s="508"/>
    </row>
    <row r="10816" spans="1:6" x14ac:dyDescent="0.25">
      <c r="A10816" s="508"/>
      <c r="B10816" s="508"/>
      <c r="C10816" s="508"/>
      <c r="D10816" s="444" t="s">
        <v>6778</v>
      </c>
      <c r="E10816" s="508"/>
      <c r="F10816" s="508"/>
    </row>
    <row r="10817" spans="1:6" x14ac:dyDescent="0.25">
      <c r="A10817" s="508"/>
      <c r="B10817" s="508"/>
      <c r="C10817" s="508"/>
      <c r="D10817" s="444" t="s">
        <v>6778</v>
      </c>
      <c r="E10817" s="508"/>
      <c r="F10817" s="508"/>
    </row>
    <row r="10818" spans="1:6" x14ac:dyDescent="0.25">
      <c r="A10818" s="508"/>
      <c r="B10818" s="508"/>
      <c r="C10818" s="508"/>
      <c r="D10818" s="444" t="s">
        <v>6778</v>
      </c>
      <c r="E10818" s="508"/>
      <c r="F10818" s="508"/>
    </row>
    <row r="10819" spans="1:6" x14ac:dyDescent="0.25">
      <c r="A10819" s="508"/>
      <c r="B10819" s="508"/>
      <c r="C10819" s="508"/>
      <c r="D10819" s="444" t="s">
        <v>6778</v>
      </c>
      <c r="E10819" s="508"/>
      <c r="F10819" s="508"/>
    </row>
    <row r="10820" spans="1:6" x14ac:dyDescent="0.25">
      <c r="A10820" s="508"/>
      <c r="B10820" s="508"/>
      <c r="C10820" s="508"/>
      <c r="D10820" s="444" t="s">
        <v>6778</v>
      </c>
      <c r="E10820" s="508"/>
      <c r="F10820" s="508"/>
    </row>
    <row r="10821" spans="1:6" x14ac:dyDescent="0.25">
      <c r="A10821" s="508"/>
      <c r="B10821" s="508"/>
      <c r="C10821" s="508"/>
      <c r="D10821" s="444" t="s">
        <v>6778</v>
      </c>
      <c r="E10821" s="508"/>
      <c r="F10821" s="508"/>
    </row>
    <row r="10822" spans="1:6" x14ac:dyDescent="0.25">
      <c r="A10822" s="508"/>
      <c r="B10822" s="508"/>
      <c r="C10822" s="508"/>
      <c r="D10822" s="444" t="s">
        <v>6778</v>
      </c>
      <c r="E10822" s="508"/>
      <c r="F10822" s="508"/>
    </row>
    <row r="10823" spans="1:6" x14ac:dyDescent="0.25">
      <c r="A10823" s="508"/>
      <c r="B10823" s="508"/>
      <c r="C10823" s="508"/>
      <c r="D10823" s="444" t="s">
        <v>6778</v>
      </c>
      <c r="E10823" s="508"/>
      <c r="F10823" s="508"/>
    </row>
    <row r="10824" spans="1:6" x14ac:dyDescent="0.25">
      <c r="A10824" s="508"/>
      <c r="B10824" s="508"/>
      <c r="C10824" s="508"/>
      <c r="D10824" s="444" t="s">
        <v>6778</v>
      </c>
      <c r="E10824" s="508"/>
      <c r="F10824" s="508"/>
    </row>
    <row r="10825" spans="1:6" x14ac:dyDescent="0.25">
      <c r="A10825" s="508"/>
      <c r="B10825" s="508"/>
      <c r="C10825" s="508"/>
      <c r="D10825" s="444" t="s">
        <v>6778</v>
      </c>
      <c r="E10825" s="508"/>
      <c r="F10825" s="508"/>
    </row>
    <row r="10826" spans="1:6" x14ac:dyDescent="0.25">
      <c r="A10826" s="508"/>
      <c r="B10826" s="508"/>
      <c r="C10826" s="508"/>
      <c r="D10826" s="444" t="s">
        <v>6778</v>
      </c>
      <c r="E10826" s="508"/>
      <c r="F10826" s="508"/>
    </row>
    <row r="10827" spans="1:6" x14ac:dyDescent="0.25">
      <c r="A10827" s="508"/>
      <c r="B10827" s="508"/>
      <c r="C10827" s="508"/>
      <c r="D10827" s="444" t="s">
        <v>6778</v>
      </c>
      <c r="E10827" s="508"/>
      <c r="F10827" s="508"/>
    </row>
    <row r="10828" spans="1:6" x14ac:dyDescent="0.25">
      <c r="A10828" s="508"/>
      <c r="B10828" s="508"/>
      <c r="C10828" s="508"/>
      <c r="D10828" s="444" t="s">
        <v>6778</v>
      </c>
      <c r="E10828" s="508"/>
      <c r="F10828" s="508"/>
    </row>
    <row r="10829" spans="1:6" x14ac:dyDescent="0.25">
      <c r="A10829" s="508"/>
      <c r="B10829" s="508"/>
      <c r="C10829" s="508"/>
      <c r="D10829" s="444" t="s">
        <v>6778</v>
      </c>
      <c r="E10829" s="508"/>
      <c r="F10829" s="508"/>
    </row>
    <row r="10830" spans="1:6" x14ac:dyDescent="0.25">
      <c r="A10830" s="508"/>
      <c r="B10830" s="508"/>
      <c r="C10830" s="508"/>
      <c r="D10830" s="444" t="s">
        <v>6778</v>
      </c>
      <c r="E10830" s="508"/>
      <c r="F10830" s="508"/>
    </row>
    <row r="10831" spans="1:6" x14ac:dyDescent="0.25">
      <c r="A10831" s="508"/>
      <c r="B10831" s="508"/>
      <c r="C10831" s="508"/>
      <c r="D10831" s="444" t="s">
        <v>6778</v>
      </c>
      <c r="E10831" s="508"/>
      <c r="F10831" s="508"/>
    </row>
    <row r="10832" spans="1:6" x14ac:dyDescent="0.25">
      <c r="A10832" s="508"/>
      <c r="B10832" s="508"/>
      <c r="C10832" s="508"/>
      <c r="D10832" s="444" t="s">
        <v>6778</v>
      </c>
      <c r="E10832" s="508"/>
      <c r="F10832" s="508"/>
    </row>
    <row r="10833" spans="1:6" x14ac:dyDescent="0.25">
      <c r="A10833" s="508"/>
      <c r="B10833" s="508"/>
      <c r="C10833" s="508"/>
      <c r="D10833" s="444" t="s">
        <v>6778</v>
      </c>
      <c r="E10833" s="508"/>
      <c r="F10833" s="508"/>
    </row>
    <row r="10834" spans="1:6" x14ac:dyDescent="0.25">
      <c r="A10834" s="508"/>
      <c r="B10834" s="508"/>
      <c r="C10834" s="508"/>
      <c r="D10834" s="444" t="s">
        <v>6778</v>
      </c>
      <c r="E10834" s="508"/>
      <c r="F10834" s="508"/>
    </row>
    <row r="10835" spans="1:6" x14ac:dyDescent="0.25">
      <c r="A10835" s="508"/>
      <c r="B10835" s="508"/>
      <c r="C10835" s="508"/>
      <c r="D10835" s="444" t="s">
        <v>6778</v>
      </c>
      <c r="E10835" s="508"/>
      <c r="F10835" s="508"/>
    </row>
    <row r="10836" spans="1:6" x14ac:dyDescent="0.25">
      <c r="A10836" s="508"/>
      <c r="B10836" s="508"/>
      <c r="C10836" s="508"/>
      <c r="D10836" s="444" t="s">
        <v>6778</v>
      </c>
      <c r="E10836" s="508"/>
      <c r="F10836" s="508"/>
    </row>
    <row r="10837" spans="1:6" x14ac:dyDescent="0.25">
      <c r="A10837" s="508"/>
      <c r="B10837" s="508"/>
      <c r="C10837" s="508"/>
      <c r="D10837" s="444" t="s">
        <v>6778</v>
      </c>
      <c r="E10837" s="508"/>
      <c r="F10837" s="508"/>
    </row>
    <row r="10838" spans="1:6" x14ac:dyDescent="0.25">
      <c r="A10838" s="508"/>
      <c r="B10838" s="508"/>
      <c r="C10838" s="508"/>
      <c r="D10838" s="444" t="s">
        <v>6778</v>
      </c>
      <c r="E10838" s="508"/>
      <c r="F10838" s="508"/>
    </row>
    <row r="10839" spans="1:6" x14ac:dyDescent="0.25">
      <c r="A10839" s="508"/>
      <c r="B10839" s="508"/>
      <c r="C10839" s="508"/>
      <c r="D10839" s="444" t="s">
        <v>6778</v>
      </c>
      <c r="E10839" s="508"/>
      <c r="F10839" s="508"/>
    </row>
    <row r="10840" spans="1:6" x14ac:dyDescent="0.25">
      <c r="A10840" s="508"/>
      <c r="B10840" s="508"/>
      <c r="C10840" s="508"/>
      <c r="D10840" s="444" t="s">
        <v>6778</v>
      </c>
      <c r="E10840" s="508"/>
      <c r="F10840" s="508"/>
    </row>
    <row r="10841" spans="1:6" x14ac:dyDescent="0.25">
      <c r="A10841" s="508"/>
      <c r="B10841" s="508"/>
      <c r="C10841" s="508"/>
      <c r="D10841" s="444" t="s">
        <v>6778</v>
      </c>
      <c r="E10841" s="508"/>
      <c r="F10841" s="508"/>
    </row>
    <row r="10842" spans="1:6" x14ac:dyDescent="0.25">
      <c r="A10842" s="508"/>
      <c r="B10842" s="508"/>
      <c r="C10842" s="508"/>
      <c r="D10842" s="444" t="s">
        <v>6778</v>
      </c>
      <c r="E10842" s="508"/>
      <c r="F10842" s="508"/>
    </row>
    <row r="10843" spans="1:6" x14ac:dyDescent="0.25">
      <c r="A10843" s="508"/>
      <c r="B10843" s="508"/>
      <c r="C10843" s="508"/>
      <c r="D10843" s="444" t="s">
        <v>6778</v>
      </c>
      <c r="E10843" s="508"/>
      <c r="F10843" s="508"/>
    </row>
    <row r="10844" spans="1:6" x14ac:dyDescent="0.25">
      <c r="A10844" s="508"/>
      <c r="B10844" s="508"/>
      <c r="C10844" s="508"/>
      <c r="D10844" s="444" t="s">
        <v>6778</v>
      </c>
      <c r="E10844" s="508"/>
      <c r="F10844" s="508"/>
    </row>
    <row r="10845" spans="1:6" x14ac:dyDescent="0.25">
      <c r="A10845" s="508"/>
      <c r="B10845" s="508"/>
      <c r="C10845" s="508"/>
      <c r="D10845" s="444" t="s">
        <v>6778</v>
      </c>
      <c r="E10845" s="508"/>
      <c r="F10845" s="508"/>
    </row>
    <row r="10846" spans="1:6" x14ac:dyDescent="0.25">
      <c r="A10846" s="508"/>
      <c r="B10846" s="508"/>
      <c r="C10846" s="508"/>
      <c r="D10846" s="444" t="s">
        <v>6778</v>
      </c>
      <c r="E10846" s="508"/>
      <c r="F10846" s="508"/>
    </row>
    <row r="10847" spans="1:6" x14ac:dyDescent="0.25">
      <c r="A10847" s="508"/>
      <c r="B10847" s="508"/>
      <c r="C10847" s="508"/>
      <c r="D10847" s="444" t="s">
        <v>6778</v>
      </c>
      <c r="E10847" s="508"/>
      <c r="F10847" s="508"/>
    </row>
    <row r="10848" spans="1:6" x14ac:dyDescent="0.25">
      <c r="A10848" s="508"/>
      <c r="B10848" s="508"/>
      <c r="C10848" s="508"/>
      <c r="D10848" s="444" t="s">
        <v>6778</v>
      </c>
      <c r="E10848" s="508"/>
      <c r="F10848" s="508"/>
    </row>
    <row r="10849" spans="1:6" x14ac:dyDescent="0.25">
      <c r="A10849" s="508"/>
      <c r="B10849" s="508"/>
      <c r="C10849" s="508"/>
      <c r="D10849" s="444" t="s">
        <v>6778</v>
      </c>
      <c r="E10849" s="508"/>
      <c r="F10849" s="508"/>
    </row>
    <row r="10850" spans="1:6" x14ac:dyDescent="0.25">
      <c r="A10850" s="508"/>
      <c r="B10850" s="508"/>
      <c r="C10850" s="508"/>
      <c r="D10850" s="444" t="s">
        <v>6778</v>
      </c>
      <c r="E10850" s="508"/>
      <c r="F10850" s="508"/>
    </row>
    <row r="10851" spans="1:6" x14ac:dyDescent="0.25">
      <c r="A10851" s="508"/>
      <c r="B10851" s="508"/>
      <c r="C10851" s="508"/>
      <c r="D10851" s="444" t="s">
        <v>6778</v>
      </c>
      <c r="E10851" s="508"/>
      <c r="F10851" s="508"/>
    </row>
    <row r="10852" spans="1:6" x14ac:dyDescent="0.25">
      <c r="A10852" s="508"/>
      <c r="B10852" s="508"/>
      <c r="C10852" s="508"/>
      <c r="D10852" s="444" t="s">
        <v>6778</v>
      </c>
      <c r="E10852" s="508"/>
      <c r="F10852" s="508"/>
    </row>
    <row r="10853" spans="1:6" x14ac:dyDescent="0.25">
      <c r="A10853" s="508"/>
      <c r="B10853" s="508"/>
      <c r="C10853" s="508"/>
      <c r="D10853" s="444" t="s">
        <v>6778</v>
      </c>
      <c r="E10853" s="508"/>
      <c r="F10853" s="508"/>
    </row>
    <row r="10854" spans="1:6" x14ac:dyDescent="0.25">
      <c r="A10854" s="508"/>
      <c r="B10854" s="508"/>
      <c r="C10854" s="508"/>
      <c r="D10854" s="444" t="s">
        <v>6778</v>
      </c>
      <c r="E10854" s="508"/>
      <c r="F10854" s="508"/>
    </row>
    <row r="10855" spans="1:6" x14ac:dyDescent="0.25">
      <c r="A10855" s="508"/>
      <c r="B10855" s="508"/>
      <c r="C10855" s="508"/>
      <c r="D10855" s="444" t="s">
        <v>6778</v>
      </c>
      <c r="E10855" s="508"/>
      <c r="F10855" s="508"/>
    </row>
    <row r="10856" spans="1:6" x14ac:dyDescent="0.25">
      <c r="A10856" s="508"/>
      <c r="B10856" s="508"/>
      <c r="C10856" s="508"/>
      <c r="D10856" s="444" t="s">
        <v>6778</v>
      </c>
      <c r="E10856" s="508"/>
      <c r="F10856" s="508"/>
    </row>
    <row r="10857" spans="1:6" x14ac:dyDescent="0.25">
      <c r="A10857" s="508"/>
      <c r="B10857" s="508"/>
      <c r="C10857" s="508"/>
      <c r="D10857" s="444" t="s">
        <v>6778</v>
      </c>
      <c r="E10857" s="508"/>
      <c r="F10857" s="508"/>
    </row>
    <row r="10858" spans="1:6" x14ac:dyDescent="0.25">
      <c r="A10858" s="508"/>
      <c r="B10858" s="508"/>
      <c r="C10858" s="508"/>
      <c r="D10858" s="444" t="s">
        <v>6778</v>
      </c>
      <c r="E10858" s="508"/>
      <c r="F10858" s="508"/>
    </row>
    <row r="10859" spans="1:6" x14ac:dyDescent="0.25">
      <c r="A10859" s="508"/>
      <c r="B10859" s="508"/>
      <c r="C10859" s="508"/>
      <c r="D10859" s="444" t="s">
        <v>6778</v>
      </c>
      <c r="E10859" s="508"/>
      <c r="F10859" s="508"/>
    </row>
    <row r="10860" spans="1:6" x14ac:dyDescent="0.25">
      <c r="A10860" s="508"/>
      <c r="B10860" s="508"/>
      <c r="C10860" s="508"/>
      <c r="D10860" s="444" t="s">
        <v>6778</v>
      </c>
      <c r="E10860" s="508"/>
      <c r="F10860" s="508"/>
    </row>
    <row r="10861" spans="1:6" x14ac:dyDescent="0.25">
      <c r="A10861" s="508"/>
      <c r="B10861" s="508"/>
      <c r="C10861" s="508"/>
      <c r="D10861" s="444" t="s">
        <v>6778</v>
      </c>
      <c r="E10861" s="508"/>
      <c r="F10861" s="508"/>
    </row>
    <row r="10862" spans="1:6" x14ac:dyDescent="0.25">
      <c r="A10862" s="508"/>
      <c r="B10862" s="508"/>
      <c r="C10862" s="508"/>
      <c r="D10862" s="444" t="s">
        <v>6778</v>
      </c>
      <c r="E10862" s="508"/>
      <c r="F10862" s="508"/>
    </row>
    <row r="10863" spans="1:6" x14ac:dyDescent="0.25">
      <c r="A10863" s="508"/>
      <c r="B10863" s="508"/>
      <c r="C10863" s="508"/>
      <c r="D10863" s="444" t="s">
        <v>6778</v>
      </c>
      <c r="E10863" s="508"/>
      <c r="F10863" s="508"/>
    </row>
    <row r="10864" spans="1:6" x14ac:dyDescent="0.25">
      <c r="A10864" s="508"/>
      <c r="B10864" s="508"/>
      <c r="C10864" s="508"/>
      <c r="D10864" s="444" t="s">
        <v>6778</v>
      </c>
      <c r="E10864" s="508"/>
      <c r="F10864" s="508"/>
    </row>
    <row r="10865" spans="1:6" x14ac:dyDescent="0.25">
      <c r="A10865" s="508"/>
      <c r="B10865" s="508"/>
      <c r="C10865" s="508"/>
      <c r="D10865" s="444" t="s">
        <v>6778</v>
      </c>
      <c r="E10865" s="508"/>
      <c r="F10865" s="508"/>
    </row>
    <row r="10866" spans="1:6" x14ac:dyDescent="0.25">
      <c r="A10866" s="508"/>
      <c r="B10866" s="508"/>
      <c r="C10866" s="508"/>
      <c r="D10866" s="444" t="s">
        <v>6778</v>
      </c>
      <c r="E10866" s="508"/>
      <c r="F10866" s="508"/>
    </row>
    <row r="10867" spans="1:6" x14ac:dyDescent="0.25">
      <c r="A10867" s="508"/>
      <c r="B10867" s="508"/>
      <c r="C10867" s="508"/>
      <c r="D10867" s="444" t="s">
        <v>6778</v>
      </c>
      <c r="E10867" s="508"/>
      <c r="F10867" s="508"/>
    </row>
    <row r="10868" spans="1:6" x14ac:dyDescent="0.25">
      <c r="A10868" s="508"/>
      <c r="B10868" s="508"/>
      <c r="C10868" s="508"/>
      <c r="D10868" s="444" t="s">
        <v>6778</v>
      </c>
      <c r="E10868" s="508"/>
      <c r="F10868" s="508"/>
    </row>
    <row r="10869" spans="1:6" x14ac:dyDescent="0.25">
      <c r="A10869" s="508"/>
      <c r="B10869" s="508"/>
      <c r="C10869" s="508"/>
      <c r="D10869" s="444" t="s">
        <v>6778</v>
      </c>
      <c r="E10869" s="508"/>
      <c r="F10869" s="508"/>
    </row>
    <row r="10870" spans="1:6" x14ac:dyDescent="0.25">
      <c r="A10870" s="508"/>
      <c r="B10870" s="508"/>
      <c r="C10870" s="508"/>
      <c r="D10870" s="444" t="s">
        <v>6778</v>
      </c>
      <c r="E10870" s="508"/>
      <c r="F10870" s="508"/>
    </row>
    <row r="10871" spans="1:6" x14ac:dyDescent="0.25">
      <c r="A10871" s="508"/>
      <c r="B10871" s="508"/>
      <c r="C10871" s="508"/>
      <c r="D10871" s="444" t="s">
        <v>6778</v>
      </c>
      <c r="E10871" s="508"/>
      <c r="F10871" s="508"/>
    </row>
    <row r="10872" spans="1:6" x14ac:dyDescent="0.25">
      <c r="A10872" s="508"/>
      <c r="B10872" s="508"/>
      <c r="C10872" s="508"/>
      <c r="D10872" s="444" t="s">
        <v>6778</v>
      </c>
      <c r="E10872" s="508"/>
      <c r="F10872" s="508"/>
    </row>
    <row r="10873" spans="1:6" x14ac:dyDescent="0.25">
      <c r="A10873" s="508"/>
      <c r="B10873" s="508"/>
      <c r="C10873" s="508"/>
      <c r="D10873" s="444" t="s">
        <v>6778</v>
      </c>
      <c r="E10873" s="508"/>
      <c r="F10873" s="508"/>
    </row>
    <row r="10874" spans="1:6" x14ac:dyDescent="0.25">
      <c r="A10874" s="508"/>
      <c r="B10874" s="508"/>
      <c r="C10874" s="508"/>
      <c r="D10874" s="444" t="s">
        <v>6778</v>
      </c>
      <c r="E10874" s="508"/>
      <c r="F10874" s="508"/>
    </row>
    <row r="10875" spans="1:6" x14ac:dyDescent="0.25">
      <c r="A10875" s="508"/>
      <c r="B10875" s="508"/>
      <c r="C10875" s="508"/>
      <c r="D10875" s="444" t="s">
        <v>6778</v>
      </c>
      <c r="E10875" s="508"/>
      <c r="F10875" s="508"/>
    </row>
    <row r="10876" spans="1:6" x14ac:dyDescent="0.25">
      <c r="A10876" s="508"/>
      <c r="B10876" s="508"/>
      <c r="C10876" s="508"/>
      <c r="D10876" s="444" t="s">
        <v>6778</v>
      </c>
      <c r="E10876" s="508"/>
      <c r="F10876" s="508"/>
    </row>
    <row r="10877" spans="1:6" x14ac:dyDescent="0.25">
      <c r="A10877" s="508"/>
      <c r="B10877" s="508"/>
      <c r="C10877" s="508"/>
      <c r="D10877" s="444" t="s">
        <v>6778</v>
      </c>
      <c r="E10877" s="508"/>
      <c r="F10877" s="508"/>
    </row>
    <row r="10878" spans="1:6" x14ac:dyDescent="0.25">
      <c r="A10878" s="508"/>
      <c r="B10878" s="508"/>
      <c r="C10878" s="508"/>
      <c r="D10878" s="444" t="s">
        <v>6778</v>
      </c>
      <c r="E10878" s="508"/>
      <c r="F10878" s="508"/>
    </row>
    <row r="10879" spans="1:6" x14ac:dyDescent="0.25">
      <c r="A10879" s="508"/>
      <c r="B10879" s="508"/>
      <c r="C10879" s="508"/>
      <c r="D10879" s="444" t="s">
        <v>6778</v>
      </c>
      <c r="E10879" s="508"/>
      <c r="F10879" s="508"/>
    </row>
    <row r="10880" spans="1:6" x14ac:dyDescent="0.25">
      <c r="A10880" s="508"/>
      <c r="B10880" s="508"/>
      <c r="C10880" s="508"/>
      <c r="D10880" s="444" t="s">
        <v>6778</v>
      </c>
      <c r="E10880" s="508"/>
      <c r="F10880" s="508"/>
    </row>
    <row r="10881" spans="1:6" x14ac:dyDescent="0.25">
      <c r="A10881" s="508"/>
      <c r="B10881" s="508"/>
      <c r="C10881" s="508"/>
      <c r="D10881" s="444" t="s">
        <v>6778</v>
      </c>
      <c r="E10881" s="508"/>
      <c r="F10881" s="508"/>
    </row>
    <row r="10882" spans="1:6" x14ac:dyDescent="0.25">
      <c r="A10882" s="508"/>
      <c r="B10882" s="508"/>
      <c r="C10882" s="508"/>
      <c r="D10882" s="444" t="s">
        <v>6778</v>
      </c>
      <c r="E10882" s="508"/>
      <c r="F10882" s="508"/>
    </row>
    <row r="10883" spans="1:6" x14ac:dyDescent="0.25">
      <c r="A10883" s="508"/>
      <c r="B10883" s="508"/>
      <c r="C10883" s="508"/>
      <c r="D10883" s="444" t="s">
        <v>6778</v>
      </c>
      <c r="E10883" s="508"/>
      <c r="F10883" s="508"/>
    </row>
    <row r="10884" spans="1:6" x14ac:dyDescent="0.25">
      <c r="A10884" s="508"/>
      <c r="B10884" s="508"/>
      <c r="C10884" s="508"/>
      <c r="D10884" s="444" t="s">
        <v>6778</v>
      </c>
      <c r="E10884" s="508"/>
      <c r="F10884" s="508"/>
    </row>
    <row r="10885" spans="1:6" x14ac:dyDescent="0.25">
      <c r="A10885" s="508"/>
      <c r="B10885" s="508"/>
      <c r="C10885" s="508"/>
      <c r="D10885" s="444" t="s">
        <v>6778</v>
      </c>
      <c r="E10885" s="508"/>
      <c r="F10885" s="508"/>
    </row>
    <row r="10886" spans="1:6" x14ac:dyDescent="0.25">
      <c r="A10886" s="508"/>
      <c r="B10886" s="508"/>
      <c r="C10886" s="508"/>
      <c r="D10886" s="444" t="s">
        <v>6778</v>
      </c>
      <c r="E10886" s="508"/>
      <c r="F10886" s="508"/>
    </row>
    <row r="10887" spans="1:6" x14ac:dyDescent="0.25">
      <c r="A10887" s="508"/>
      <c r="B10887" s="508"/>
      <c r="C10887" s="508"/>
      <c r="D10887" s="444" t="s">
        <v>6778</v>
      </c>
      <c r="E10887" s="508"/>
      <c r="F10887" s="508"/>
    </row>
    <row r="10888" spans="1:6" x14ac:dyDescent="0.25">
      <c r="A10888" s="508"/>
      <c r="B10888" s="508"/>
      <c r="C10888" s="508"/>
      <c r="D10888" s="444" t="s">
        <v>6778</v>
      </c>
      <c r="E10888" s="508"/>
      <c r="F10888" s="508"/>
    </row>
    <row r="10889" spans="1:6" x14ac:dyDescent="0.25">
      <c r="A10889" s="508"/>
      <c r="B10889" s="508"/>
      <c r="C10889" s="508"/>
      <c r="D10889" s="444" t="s">
        <v>6778</v>
      </c>
      <c r="E10889" s="508"/>
      <c r="F10889" s="508"/>
    </row>
    <row r="10890" spans="1:6" x14ac:dyDescent="0.25">
      <c r="A10890" s="508"/>
      <c r="B10890" s="508"/>
      <c r="C10890" s="508"/>
      <c r="D10890" s="444" t="s">
        <v>6778</v>
      </c>
      <c r="E10890" s="508"/>
      <c r="F10890" s="508"/>
    </row>
    <row r="10891" spans="1:6" x14ac:dyDescent="0.25">
      <c r="A10891" s="508"/>
      <c r="B10891" s="508"/>
      <c r="C10891" s="508"/>
      <c r="D10891" s="444" t="s">
        <v>6778</v>
      </c>
      <c r="E10891" s="508"/>
      <c r="F10891" s="508"/>
    </row>
    <row r="10892" spans="1:6" x14ac:dyDescent="0.25">
      <c r="A10892" s="508"/>
      <c r="B10892" s="508"/>
      <c r="C10892" s="508"/>
      <c r="D10892" s="444" t="s">
        <v>6778</v>
      </c>
      <c r="E10892" s="508"/>
      <c r="F10892" s="508"/>
    </row>
    <row r="10893" spans="1:6" x14ac:dyDescent="0.25">
      <c r="A10893" s="508"/>
      <c r="B10893" s="508"/>
      <c r="C10893" s="508"/>
      <c r="D10893" s="444" t="s">
        <v>6778</v>
      </c>
      <c r="E10893" s="508"/>
      <c r="F10893" s="508"/>
    </row>
    <row r="10894" spans="1:6" x14ac:dyDescent="0.25">
      <c r="A10894" s="508"/>
      <c r="B10894" s="508"/>
      <c r="C10894" s="508"/>
      <c r="D10894" s="444" t="s">
        <v>6778</v>
      </c>
      <c r="E10894" s="508"/>
      <c r="F10894" s="508"/>
    </row>
    <row r="10895" spans="1:6" x14ac:dyDescent="0.25">
      <c r="A10895" s="508"/>
      <c r="B10895" s="508"/>
      <c r="C10895" s="508"/>
      <c r="D10895" s="444" t="s">
        <v>6778</v>
      </c>
      <c r="E10895" s="508"/>
      <c r="F10895" s="508"/>
    </row>
    <row r="10896" spans="1:6" x14ac:dyDescent="0.25">
      <c r="A10896" s="508"/>
      <c r="B10896" s="508"/>
      <c r="C10896" s="508"/>
      <c r="D10896" s="444" t="s">
        <v>6778</v>
      </c>
      <c r="E10896" s="508"/>
      <c r="F10896" s="508"/>
    </row>
    <row r="10897" spans="1:6" x14ac:dyDescent="0.25">
      <c r="A10897" s="508"/>
      <c r="B10897" s="508"/>
      <c r="C10897" s="508"/>
      <c r="D10897" s="444" t="s">
        <v>6778</v>
      </c>
      <c r="E10897" s="508"/>
      <c r="F10897" s="508"/>
    </row>
    <row r="10898" spans="1:6" x14ac:dyDescent="0.25">
      <c r="A10898" s="508"/>
      <c r="B10898" s="508"/>
      <c r="C10898" s="508"/>
      <c r="D10898" s="444" t="s">
        <v>6778</v>
      </c>
      <c r="E10898" s="508"/>
      <c r="F10898" s="508"/>
    </row>
    <row r="10899" spans="1:6" x14ac:dyDescent="0.25">
      <c r="A10899" s="508"/>
      <c r="B10899" s="508"/>
      <c r="C10899" s="508"/>
      <c r="D10899" s="444" t="s">
        <v>6778</v>
      </c>
      <c r="E10899" s="508"/>
      <c r="F10899" s="508"/>
    </row>
    <row r="10900" spans="1:6" x14ac:dyDescent="0.25">
      <c r="A10900" s="508"/>
      <c r="B10900" s="508"/>
      <c r="C10900" s="508"/>
      <c r="D10900" s="444" t="s">
        <v>6778</v>
      </c>
      <c r="E10900" s="508"/>
      <c r="F10900" s="508"/>
    </row>
    <row r="10901" spans="1:6" x14ac:dyDescent="0.25">
      <c r="A10901" s="508"/>
      <c r="B10901" s="508"/>
      <c r="C10901" s="508"/>
      <c r="D10901" s="444" t="s">
        <v>6778</v>
      </c>
      <c r="E10901" s="508"/>
      <c r="F10901" s="508"/>
    </row>
    <row r="10902" spans="1:6" x14ac:dyDescent="0.25">
      <c r="A10902" s="508"/>
      <c r="B10902" s="508"/>
      <c r="C10902" s="508"/>
      <c r="D10902" s="444" t="s">
        <v>6778</v>
      </c>
      <c r="E10902" s="508"/>
      <c r="F10902" s="508"/>
    </row>
    <row r="10903" spans="1:6" x14ac:dyDescent="0.25">
      <c r="A10903" s="508"/>
      <c r="B10903" s="508"/>
      <c r="C10903" s="508"/>
      <c r="D10903" s="444" t="s">
        <v>6778</v>
      </c>
      <c r="E10903" s="508"/>
      <c r="F10903" s="508"/>
    </row>
    <row r="10904" spans="1:6" x14ac:dyDescent="0.25">
      <c r="A10904" s="508"/>
      <c r="B10904" s="508"/>
      <c r="C10904" s="508"/>
      <c r="D10904" s="444" t="s">
        <v>6778</v>
      </c>
      <c r="E10904" s="508"/>
      <c r="F10904" s="508"/>
    </row>
    <row r="10905" spans="1:6" x14ac:dyDescent="0.25">
      <c r="A10905" s="508"/>
      <c r="B10905" s="508"/>
      <c r="C10905" s="508"/>
      <c r="D10905" s="444" t="s">
        <v>6778</v>
      </c>
      <c r="E10905" s="508"/>
      <c r="F10905" s="508"/>
    </row>
    <row r="10906" spans="1:6" x14ac:dyDescent="0.25">
      <c r="A10906" s="508"/>
      <c r="B10906" s="508"/>
      <c r="C10906" s="508"/>
      <c r="D10906" s="444" t="s">
        <v>6778</v>
      </c>
      <c r="E10906" s="508"/>
      <c r="F10906" s="508"/>
    </row>
    <row r="10907" spans="1:6" x14ac:dyDescent="0.25">
      <c r="A10907" s="508"/>
      <c r="B10907" s="508"/>
      <c r="C10907" s="508"/>
      <c r="D10907" s="444" t="s">
        <v>6778</v>
      </c>
      <c r="E10907" s="508"/>
      <c r="F10907" s="508"/>
    </row>
    <row r="10908" spans="1:6" x14ac:dyDescent="0.25">
      <c r="A10908" s="508"/>
      <c r="B10908" s="508"/>
      <c r="C10908" s="508"/>
      <c r="D10908" s="444" t="s">
        <v>6778</v>
      </c>
      <c r="E10908" s="508"/>
      <c r="F10908" s="508"/>
    </row>
    <row r="10909" spans="1:6" x14ac:dyDescent="0.25">
      <c r="A10909" s="508"/>
      <c r="B10909" s="508"/>
      <c r="C10909" s="508"/>
      <c r="D10909" s="444" t="s">
        <v>6778</v>
      </c>
      <c r="E10909" s="508"/>
      <c r="F10909" s="508"/>
    </row>
    <row r="10910" spans="1:6" x14ac:dyDescent="0.25">
      <c r="A10910" s="508"/>
      <c r="B10910" s="508"/>
      <c r="C10910" s="508"/>
      <c r="D10910" s="444" t="s">
        <v>6778</v>
      </c>
      <c r="E10910" s="508"/>
      <c r="F10910" s="508"/>
    </row>
    <row r="10911" spans="1:6" x14ac:dyDescent="0.25">
      <c r="A10911" s="508"/>
      <c r="B10911" s="508"/>
      <c r="C10911" s="508"/>
      <c r="D10911" s="444" t="s">
        <v>6778</v>
      </c>
      <c r="E10911" s="508"/>
      <c r="F10911" s="508"/>
    </row>
    <row r="10912" spans="1:6" x14ac:dyDescent="0.25">
      <c r="A10912" s="508"/>
      <c r="B10912" s="508"/>
      <c r="C10912" s="508"/>
      <c r="D10912" s="444" t="s">
        <v>6778</v>
      </c>
      <c r="E10912" s="508"/>
      <c r="F10912" s="508"/>
    </row>
    <row r="10913" spans="1:6" x14ac:dyDescent="0.25">
      <c r="A10913" s="508"/>
      <c r="B10913" s="508"/>
      <c r="C10913" s="508"/>
      <c r="D10913" s="444" t="s">
        <v>6778</v>
      </c>
      <c r="E10913" s="508"/>
      <c r="F10913" s="508"/>
    </row>
    <row r="10914" spans="1:6" x14ac:dyDescent="0.25">
      <c r="A10914" s="508"/>
      <c r="B10914" s="508"/>
      <c r="C10914" s="508"/>
      <c r="D10914" s="444" t="s">
        <v>6778</v>
      </c>
      <c r="E10914" s="508"/>
      <c r="F10914" s="508"/>
    </row>
    <row r="10915" spans="1:6" x14ac:dyDescent="0.25">
      <c r="A10915" s="508"/>
      <c r="B10915" s="508"/>
      <c r="C10915" s="508"/>
      <c r="D10915" s="444" t="s">
        <v>6778</v>
      </c>
      <c r="E10915" s="508"/>
      <c r="F10915" s="508"/>
    </row>
    <row r="10916" spans="1:6" x14ac:dyDescent="0.25">
      <c r="A10916" s="508"/>
      <c r="B10916" s="508"/>
      <c r="C10916" s="508"/>
      <c r="D10916" s="444" t="s">
        <v>6778</v>
      </c>
      <c r="E10916" s="508"/>
      <c r="F10916" s="508"/>
    </row>
    <row r="10917" spans="1:6" x14ac:dyDescent="0.25">
      <c r="A10917" s="508"/>
      <c r="B10917" s="508"/>
      <c r="C10917" s="508"/>
      <c r="D10917" s="444" t="s">
        <v>6778</v>
      </c>
      <c r="E10917" s="508"/>
      <c r="F10917" s="508"/>
    </row>
    <row r="10918" spans="1:6" x14ac:dyDescent="0.25">
      <c r="A10918" s="508"/>
      <c r="B10918" s="508"/>
      <c r="C10918" s="508"/>
      <c r="D10918" s="444" t="s">
        <v>6778</v>
      </c>
      <c r="E10918" s="508"/>
      <c r="F10918" s="508"/>
    </row>
    <row r="10919" spans="1:6" x14ac:dyDescent="0.25">
      <c r="A10919" s="508"/>
      <c r="B10919" s="508"/>
      <c r="C10919" s="508"/>
      <c r="D10919" s="444" t="s">
        <v>6778</v>
      </c>
      <c r="E10919" s="508"/>
      <c r="F10919" s="508"/>
    </row>
    <row r="10920" spans="1:6" x14ac:dyDescent="0.25">
      <c r="A10920" s="508"/>
      <c r="B10920" s="508"/>
      <c r="C10920" s="508"/>
      <c r="D10920" s="444" t="s">
        <v>6778</v>
      </c>
      <c r="E10920" s="508"/>
      <c r="F10920" s="508"/>
    </row>
    <row r="10921" spans="1:6" x14ac:dyDescent="0.25">
      <c r="A10921" s="508"/>
      <c r="B10921" s="508"/>
      <c r="C10921" s="508"/>
      <c r="D10921" s="444" t="s">
        <v>6778</v>
      </c>
      <c r="E10921" s="508"/>
      <c r="F10921" s="508"/>
    </row>
    <row r="10922" spans="1:6" x14ac:dyDescent="0.25">
      <c r="A10922" s="508"/>
      <c r="B10922" s="508"/>
      <c r="C10922" s="508"/>
      <c r="D10922" s="444" t="s">
        <v>6778</v>
      </c>
      <c r="E10922" s="508"/>
      <c r="F10922" s="508"/>
    </row>
    <row r="10923" spans="1:6" x14ac:dyDescent="0.25">
      <c r="A10923" s="508"/>
      <c r="B10923" s="508"/>
      <c r="C10923" s="508"/>
      <c r="D10923" s="444" t="s">
        <v>6778</v>
      </c>
      <c r="E10923" s="508"/>
      <c r="F10923" s="508"/>
    </row>
    <row r="10924" spans="1:6" x14ac:dyDescent="0.25">
      <c r="A10924" s="508"/>
      <c r="B10924" s="508"/>
      <c r="C10924" s="508"/>
      <c r="D10924" s="444" t="s">
        <v>6778</v>
      </c>
      <c r="E10924" s="508"/>
      <c r="F10924" s="508"/>
    </row>
    <row r="10925" spans="1:6" x14ac:dyDescent="0.25">
      <c r="A10925" s="508"/>
      <c r="B10925" s="508"/>
      <c r="C10925" s="508"/>
      <c r="D10925" s="444" t="s">
        <v>6778</v>
      </c>
      <c r="E10925" s="508"/>
      <c r="F10925" s="508"/>
    </row>
    <row r="10926" spans="1:6" x14ac:dyDescent="0.25">
      <c r="A10926" s="508"/>
      <c r="B10926" s="508"/>
      <c r="C10926" s="508"/>
      <c r="D10926" s="444" t="s">
        <v>6778</v>
      </c>
      <c r="E10926" s="508"/>
      <c r="F10926" s="508"/>
    </row>
    <row r="10927" spans="1:6" x14ac:dyDescent="0.25">
      <c r="A10927" s="508"/>
      <c r="B10927" s="508"/>
      <c r="C10927" s="508"/>
      <c r="D10927" s="444" t="s">
        <v>6778</v>
      </c>
      <c r="E10927" s="508"/>
      <c r="F10927" s="508"/>
    </row>
    <row r="10928" spans="1:6" x14ac:dyDescent="0.25">
      <c r="A10928" s="508"/>
      <c r="B10928" s="508"/>
      <c r="C10928" s="508"/>
      <c r="D10928" s="444" t="s">
        <v>6778</v>
      </c>
      <c r="E10928" s="508"/>
      <c r="F10928" s="508"/>
    </row>
    <row r="10929" spans="1:6" x14ac:dyDescent="0.25">
      <c r="A10929" s="508"/>
      <c r="B10929" s="508"/>
      <c r="C10929" s="508"/>
      <c r="D10929" s="444" t="s">
        <v>6778</v>
      </c>
      <c r="E10929" s="508"/>
      <c r="F10929" s="508"/>
    </row>
    <row r="10930" spans="1:6" x14ac:dyDescent="0.25">
      <c r="A10930" s="508"/>
      <c r="B10930" s="508"/>
      <c r="C10930" s="508"/>
      <c r="D10930" s="444" t="s">
        <v>6778</v>
      </c>
      <c r="E10930" s="508"/>
      <c r="F10930" s="508"/>
    </row>
    <row r="10931" spans="1:6" x14ac:dyDescent="0.25">
      <c r="A10931" s="508"/>
      <c r="B10931" s="508"/>
      <c r="C10931" s="508"/>
      <c r="D10931" s="444" t="s">
        <v>6778</v>
      </c>
      <c r="E10931" s="508"/>
      <c r="F10931" s="508"/>
    </row>
    <row r="10932" spans="1:6" x14ac:dyDescent="0.25">
      <c r="A10932" s="508"/>
      <c r="B10932" s="508"/>
      <c r="C10932" s="508"/>
      <c r="D10932" s="444" t="s">
        <v>6778</v>
      </c>
      <c r="E10932" s="508"/>
      <c r="F10932" s="508"/>
    </row>
    <row r="10933" spans="1:6" x14ac:dyDescent="0.25">
      <c r="A10933" s="508"/>
      <c r="B10933" s="508"/>
      <c r="C10933" s="508"/>
      <c r="D10933" s="444" t="s">
        <v>6778</v>
      </c>
      <c r="E10933" s="508"/>
      <c r="F10933" s="508"/>
    </row>
    <row r="10934" spans="1:6" x14ac:dyDescent="0.25">
      <c r="A10934" s="508"/>
      <c r="B10934" s="508"/>
      <c r="C10934" s="508"/>
      <c r="D10934" s="444" t="s">
        <v>6778</v>
      </c>
      <c r="E10934" s="508"/>
      <c r="F10934" s="508"/>
    </row>
    <row r="10935" spans="1:6" x14ac:dyDescent="0.25">
      <c r="A10935" s="508"/>
      <c r="B10935" s="508"/>
      <c r="C10935" s="508"/>
      <c r="D10935" s="444" t="s">
        <v>6778</v>
      </c>
      <c r="E10935" s="508"/>
      <c r="F10935" s="508"/>
    </row>
    <row r="10936" spans="1:6" x14ac:dyDescent="0.25">
      <c r="A10936" s="508"/>
      <c r="B10936" s="508"/>
      <c r="C10936" s="508"/>
      <c r="D10936" s="444" t="s">
        <v>6778</v>
      </c>
      <c r="E10936" s="508"/>
      <c r="F10936" s="508"/>
    </row>
    <row r="10937" spans="1:6" x14ac:dyDescent="0.25">
      <c r="A10937" s="508"/>
      <c r="B10937" s="508"/>
      <c r="C10937" s="508"/>
      <c r="D10937" s="444" t="s">
        <v>6778</v>
      </c>
      <c r="E10937" s="508"/>
      <c r="F10937" s="508"/>
    </row>
    <row r="10938" spans="1:6" x14ac:dyDescent="0.25">
      <c r="A10938" s="508"/>
      <c r="B10938" s="508"/>
      <c r="C10938" s="508"/>
      <c r="D10938" s="444" t="s">
        <v>6778</v>
      </c>
      <c r="E10938" s="508"/>
      <c r="F10938" s="508"/>
    </row>
    <row r="10939" spans="1:6" x14ac:dyDescent="0.25">
      <c r="A10939" s="508"/>
      <c r="B10939" s="508"/>
      <c r="C10939" s="508"/>
      <c r="D10939" s="444" t="s">
        <v>6778</v>
      </c>
      <c r="E10939" s="508"/>
      <c r="F10939" s="508"/>
    </row>
    <row r="10940" spans="1:6" x14ac:dyDescent="0.25">
      <c r="A10940" s="508"/>
      <c r="B10940" s="508"/>
      <c r="C10940" s="508"/>
      <c r="D10940" s="444" t="s">
        <v>6778</v>
      </c>
      <c r="E10940" s="508"/>
      <c r="F10940" s="508"/>
    </row>
    <row r="10941" spans="1:6" x14ac:dyDescent="0.25">
      <c r="A10941" s="508"/>
      <c r="B10941" s="508"/>
      <c r="C10941" s="508"/>
      <c r="D10941" s="444" t="s">
        <v>6778</v>
      </c>
      <c r="E10941" s="508"/>
      <c r="F10941" s="508"/>
    </row>
    <row r="10942" spans="1:6" x14ac:dyDescent="0.25">
      <c r="A10942" s="508"/>
      <c r="B10942" s="508"/>
      <c r="C10942" s="508"/>
      <c r="D10942" s="444" t="s">
        <v>6778</v>
      </c>
      <c r="E10942" s="508"/>
      <c r="F10942" s="508"/>
    </row>
    <row r="10943" spans="1:6" x14ac:dyDescent="0.25">
      <c r="A10943" s="508"/>
      <c r="B10943" s="508"/>
      <c r="C10943" s="508"/>
      <c r="D10943" s="444" t="s">
        <v>6778</v>
      </c>
      <c r="E10943" s="508"/>
      <c r="F10943" s="508"/>
    </row>
    <row r="10944" spans="1:6" x14ac:dyDescent="0.25">
      <c r="A10944" s="508"/>
      <c r="B10944" s="508"/>
      <c r="C10944" s="508"/>
      <c r="D10944" s="444" t="s">
        <v>6778</v>
      </c>
      <c r="E10944" s="508"/>
      <c r="F10944" s="508"/>
    </row>
    <row r="10945" spans="1:6" x14ac:dyDescent="0.25">
      <c r="A10945" s="508"/>
      <c r="B10945" s="508"/>
      <c r="C10945" s="508"/>
      <c r="D10945" s="444" t="s">
        <v>6778</v>
      </c>
      <c r="E10945" s="508"/>
      <c r="F10945" s="508"/>
    </row>
    <row r="10946" spans="1:6" x14ac:dyDescent="0.25">
      <c r="A10946" s="508"/>
      <c r="B10946" s="508"/>
      <c r="C10946" s="508"/>
      <c r="D10946" s="444" t="s">
        <v>6778</v>
      </c>
      <c r="E10946" s="508"/>
      <c r="F10946" s="508"/>
    </row>
    <row r="10947" spans="1:6" x14ac:dyDescent="0.25">
      <c r="A10947" s="508"/>
      <c r="B10947" s="508"/>
      <c r="C10947" s="508"/>
      <c r="D10947" s="444" t="s">
        <v>6778</v>
      </c>
      <c r="E10947" s="508"/>
      <c r="F10947" s="508"/>
    </row>
    <row r="10948" spans="1:6" x14ac:dyDescent="0.25">
      <c r="A10948" s="508"/>
      <c r="B10948" s="508"/>
      <c r="C10948" s="508"/>
      <c r="D10948" s="444" t="s">
        <v>6778</v>
      </c>
      <c r="E10948" s="508"/>
      <c r="F10948" s="508"/>
    </row>
    <row r="10949" spans="1:6" x14ac:dyDescent="0.25">
      <c r="A10949" s="508"/>
      <c r="B10949" s="508"/>
      <c r="C10949" s="508"/>
      <c r="D10949" s="444" t="s">
        <v>6778</v>
      </c>
      <c r="E10949" s="508"/>
      <c r="F10949" s="508"/>
    </row>
    <row r="10950" spans="1:6" x14ac:dyDescent="0.25">
      <c r="A10950" s="508"/>
      <c r="B10950" s="508"/>
      <c r="C10950" s="508"/>
      <c r="D10950" s="444" t="s">
        <v>6778</v>
      </c>
      <c r="E10950" s="508"/>
      <c r="F10950" s="508"/>
    </row>
    <row r="10951" spans="1:6" x14ac:dyDescent="0.25">
      <c r="A10951" s="508"/>
      <c r="B10951" s="508"/>
      <c r="C10951" s="508"/>
      <c r="D10951" s="444" t="s">
        <v>6778</v>
      </c>
      <c r="E10951" s="508"/>
      <c r="F10951" s="508"/>
    </row>
    <row r="10952" spans="1:6" x14ac:dyDescent="0.25">
      <c r="A10952" s="508"/>
      <c r="B10952" s="508"/>
      <c r="C10952" s="508"/>
      <c r="D10952" s="444" t="s">
        <v>6778</v>
      </c>
      <c r="E10952" s="508"/>
      <c r="F10952" s="508"/>
    </row>
    <row r="10953" spans="1:6" x14ac:dyDescent="0.25">
      <c r="A10953" s="508"/>
      <c r="B10953" s="508"/>
      <c r="C10953" s="508"/>
      <c r="D10953" s="444" t="s">
        <v>6778</v>
      </c>
      <c r="E10953" s="508"/>
      <c r="F10953" s="508"/>
    </row>
    <row r="10954" spans="1:6" x14ac:dyDescent="0.25">
      <c r="A10954" s="508"/>
      <c r="B10954" s="508"/>
      <c r="C10954" s="508"/>
      <c r="D10954" s="444" t="s">
        <v>6778</v>
      </c>
      <c r="E10954" s="508"/>
      <c r="F10954" s="508"/>
    </row>
    <row r="10955" spans="1:6" x14ac:dyDescent="0.25">
      <c r="A10955" s="508"/>
      <c r="B10955" s="508"/>
      <c r="C10955" s="508"/>
      <c r="D10955" s="444" t="s">
        <v>6778</v>
      </c>
      <c r="E10955" s="508"/>
      <c r="F10955" s="508"/>
    </row>
    <row r="10956" spans="1:6" x14ac:dyDescent="0.25">
      <c r="A10956" s="508"/>
      <c r="B10956" s="508"/>
      <c r="C10956" s="508"/>
      <c r="D10956" s="444" t="s">
        <v>6778</v>
      </c>
      <c r="E10956" s="508"/>
      <c r="F10956" s="508"/>
    </row>
    <row r="10957" spans="1:6" x14ac:dyDescent="0.25">
      <c r="A10957" s="508"/>
      <c r="B10957" s="508"/>
      <c r="C10957" s="508"/>
      <c r="D10957" s="444" t="s">
        <v>6778</v>
      </c>
      <c r="E10957" s="508"/>
      <c r="F10957" s="508"/>
    </row>
    <row r="10958" spans="1:6" x14ac:dyDescent="0.25">
      <c r="A10958" s="508"/>
      <c r="B10958" s="508"/>
      <c r="C10958" s="508"/>
      <c r="D10958" s="444" t="s">
        <v>6778</v>
      </c>
      <c r="E10958" s="508"/>
      <c r="F10958" s="508"/>
    </row>
    <row r="10959" spans="1:6" x14ac:dyDescent="0.25">
      <c r="A10959" s="508"/>
      <c r="B10959" s="508"/>
      <c r="C10959" s="508"/>
      <c r="D10959" s="444" t="s">
        <v>6778</v>
      </c>
      <c r="E10959" s="508"/>
      <c r="F10959" s="508"/>
    </row>
    <row r="10960" spans="1:6" x14ac:dyDescent="0.25">
      <c r="A10960" s="508"/>
      <c r="B10960" s="508"/>
      <c r="C10960" s="508"/>
      <c r="D10960" s="444" t="s">
        <v>6778</v>
      </c>
      <c r="E10960" s="508"/>
      <c r="F10960" s="508"/>
    </row>
    <row r="10961" spans="1:6" x14ac:dyDescent="0.25">
      <c r="A10961" s="508"/>
      <c r="B10961" s="508"/>
      <c r="C10961" s="508"/>
      <c r="D10961" s="444" t="s">
        <v>6778</v>
      </c>
      <c r="E10961" s="508"/>
      <c r="F10961" s="508"/>
    </row>
    <row r="10962" spans="1:6" x14ac:dyDescent="0.25">
      <c r="A10962" s="508"/>
      <c r="B10962" s="508"/>
      <c r="C10962" s="508"/>
      <c r="D10962" s="444" t="s">
        <v>6778</v>
      </c>
      <c r="E10962" s="508"/>
      <c r="F10962" s="508"/>
    </row>
    <row r="10963" spans="1:6" x14ac:dyDescent="0.25">
      <c r="A10963" s="508"/>
      <c r="B10963" s="508"/>
      <c r="C10963" s="508"/>
      <c r="D10963" s="444" t="s">
        <v>6778</v>
      </c>
      <c r="E10963" s="508"/>
      <c r="F10963" s="508"/>
    </row>
    <row r="10964" spans="1:6" x14ac:dyDescent="0.25">
      <c r="A10964" s="508"/>
      <c r="B10964" s="508"/>
      <c r="C10964" s="508"/>
      <c r="D10964" s="444" t="s">
        <v>6778</v>
      </c>
      <c r="E10964" s="508"/>
      <c r="F10964" s="508"/>
    </row>
    <row r="10965" spans="1:6" x14ac:dyDescent="0.25">
      <c r="A10965" s="508"/>
      <c r="B10965" s="508"/>
      <c r="C10965" s="508"/>
      <c r="D10965" s="444" t="s">
        <v>6778</v>
      </c>
      <c r="E10965" s="508"/>
      <c r="F10965" s="508"/>
    </row>
    <row r="10966" spans="1:6" x14ac:dyDescent="0.25">
      <c r="A10966" s="508"/>
      <c r="B10966" s="508"/>
      <c r="C10966" s="508"/>
      <c r="D10966" s="444" t="s">
        <v>6778</v>
      </c>
      <c r="E10966" s="508"/>
      <c r="F10966" s="508"/>
    </row>
    <row r="10967" spans="1:6" x14ac:dyDescent="0.25">
      <c r="A10967" s="508"/>
      <c r="B10967" s="508"/>
      <c r="C10967" s="508"/>
      <c r="D10967" s="444" t="s">
        <v>6778</v>
      </c>
      <c r="E10967" s="508"/>
      <c r="F10967" s="508"/>
    </row>
    <row r="10968" spans="1:6" x14ac:dyDescent="0.25">
      <c r="A10968" s="508"/>
      <c r="B10968" s="508"/>
      <c r="C10968" s="508"/>
      <c r="D10968" s="444" t="s">
        <v>6778</v>
      </c>
      <c r="E10968" s="508"/>
      <c r="F10968" s="508"/>
    </row>
    <row r="10969" spans="1:6" x14ac:dyDescent="0.25">
      <c r="A10969" s="508"/>
      <c r="B10969" s="508"/>
      <c r="C10969" s="508"/>
      <c r="D10969" s="444" t="s">
        <v>6778</v>
      </c>
      <c r="E10969" s="508"/>
      <c r="F10969" s="508"/>
    </row>
    <row r="10970" spans="1:6" x14ac:dyDescent="0.25">
      <c r="A10970" s="508"/>
      <c r="B10970" s="508"/>
      <c r="C10970" s="508"/>
      <c r="D10970" s="444" t="s">
        <v>6778</v>
      </c>
      <c r="E10970" s="508"/>
      <c r="F10970" s="508"/>
    </row>
    <row r="10971" spans="1:6" x14ac:dyDescent="0.25">
      <c r="A10971" s="508"/>
      <c r="B10971" s="508"/>
      <c r="C10971" s="508"/>
      <c r="D10971" s="444" t="s">
        <v>6778</v>
      </c>
      <c r="E10971" s="508"/>
      <c r="F10971" s="508"/>
    </row>
    <row r="10972" spans="1:6" x14ac:dyDescent="0.25">
      <c r="A10972" s="508"/>
      <c r="B10972" s="508"/>
      <c r="C10972" s="508"/>
      <c r="D10972" s="444" t="s">
        <v>6778</v>
      </c>
      <c r="E10972" s="508"/>
      <c r="F10972" s="508"/>
    </row>
    <row r="10973" spans="1:6" x14ac:dyDescent="0.25">
      <c r="A10973" s="508"/>
      <c r="B10973" s="508"/>
      <c r="C10973" s="508"/>
      <c r="D10973" s="444" t="s">
        <v>6778</v>
      </c>
      <c r="E10973" s="508"/>
      <c r="F10973" s="508"/>
    </row>
    <row r="10974" spans="1:6" x14ac:dyDescent="0.25">
      <c r="A10974" s="508"/>
      <c r="B10974" s="508"/>
      <c r="C10974" s="508"/>
      <c r="D10974" s="444" t="s">
        <v>6778</v>
      </c>
      <c r="E10974" s="508"/>
      <c r="F10974" s="508"/>
    </row>
    <row r="10975" spans="1:6" x14ac:dyDescent="0.25">
      <c r="A10975" s="508"/>
      <c r="B10975" s="508"/>
      <c r="C10975" s="508"/>
      <c r="D10975" s="444" t="s">
        <v>6778</v>
      </c>
      <c r="E10975" s="508"/>
      <c r="F10975" s="508"/>
    </row>
    <row r="10976" spans="1:6" x14ac:dyDescent="0.25">
      <c r="A10976" s="508"/>
      <c r="B10976" s="508"/>
      <c r="C10976" s="508"/>
      <c r="D10976" s="444" t="s">
        <v>6778</v>
      </c>
      <c r="E10976" s="508"/>
      <c r="F10976" s="508"/>
    </row>
    <row r="10977" spans="1:6" x14ac:dyDescent="0.25">
      <c r="A10977" s="508"/>
      <c r="B10977" s="508"/>
      <c r="C10977" s="508"/>
      <c r="D10977" s="444" t="s">
        <v>6778</v>
      </c>
      <c r="E10977" s="508"/>
      <c r="F10977" s="508"/>
    </row>
    <row r="10978" spans="1:6" x14ac:dyDescent="0.25">
      <c r="A10978" s="508"/>
      <c r="B10978" s="508"/>
      <c r="C10978" s="508"/>
      <c r="D10978" s="444" t="s">
        <v>6778</v>
      </c>
      <c r="E10978" s="508"/>
      <c r="F10978" s="508"/>
    </row>
    <row r="10979" spans="1:6" x14ac:dyDescent="0.25">
      <c r="A10979" s="508"/>
      <c r="B10979" s="508"/>
      <c r="C10979" s="508"/>
      <c r="D10979" s="444" t="s">
        <v>6778</v>
      </c>
      <c r="E10979" s="508"/>
      <c r="F10979" s="508"/>
    </row>
    <row r="10980" spans="1:6" x14ac:dyDescent="0.25">
      <c r="A10980" s="508"/>
      <c r="B10980" s="508"/>
      <c r="C10980" s="508"/>
      <c r="D10980" s="444" t="s">
        <v>6778</v>
      </c>
      <c r="E10980" s="508"/>
      <c r="F10980" s="508"/>
    </row>
    <row r="10981" spans="1:6" x14ac:dyDescent="0.25">
      <c r="A10981" s="508"/>
      <c r="B10981" s="508"/>
      <c r="C10981" s="508"/>
      <c r="D10981" s="444" t="s">
        <v>6778</v>
      </c>
      <c r="E10981" s="508"/>
      <c r="F10981" s="508"/>
    </row>
    <row r="10982" spans="1:6" x14ac:dyDescent="0.25">
      <c r="A10982" s="508"/>
      <c r="B10982" s="508"/>
      <c r="C10982" s="508"/>
      <c r="D10982" s="444" t="s">
        <v>6778</v>
      </c>
      <c r="E10982" s="508"/>
      <c r="F10982" s="508"/>
    </row>
    <row r="10983" spans="1:6" x14ac:dyDescent="0.25">
      <c r="A10983" s="508"/>
      <c r="B10983" s="508"/>
      <c r="C10983" s="508"/>
      <c r="D10983" s="444" t="s">
        <v>6778</v>
      </c>
      <c r="E10983" s="508"/>
      <c r="F10983" s="508"/>
    </row>
    <row r="10984" spans="1:6" x14ac:dyDescent="0.25">
      <c r="A10984" s="508"/>
      <c r="B10984" s="508"/>
      <c r="C10984" s="508"/>
      <c r="D10984" s="444" t="s">
        <v>6778</v>
      </c>
      <c r="E10984" s="508"/>
      <c r="F10984" s="508"/>
    </row>
    <row r="10985" spans="1:6" x14ac:dyDescent="0.25">
      <c r="A10985" s="508"/>
      <c r="B10985" s="508"/>
      <c r="C10985" s="508"/>
      <c r="D10985" s="444" t="s">
        <v>6778</v>
      </c>
      <c r="E10985" s="508"/>
      <c r="F10985" s="508"/>
    </row>
    <row r="10986" spans="1:6" x14ac:dyDescent="0.25">
      <c r="A10986" s="508"/>
      <c r="B10986" s="508"/>
      <c r="C10986" s="508"/>
      <c r="D10986" s="444" t="s">
        <v>6778</v>
      </c>
      <c r="E10986" s="508"/>
      <c r="F10986" s="508"/>
    </row>
    <row r="10987" spans="1:6" x14ac:dyDescent="0.25">
      <c r="A10987" s="508"/>
      <c r="B10987" s="508"/>
      <c r="C10987" s="508"/>
      <c r="D10987" s="444" t="s">
        <v>6778</v>
      </c>
      <c r="E10987" s="508"/>
      <c r="F10987" s="508"/>
    </row>
    <row r="10988" spans="1:6" x14ac:dyDescent="0.25">
      <c r="A10988" s="508"/>
      <c r="B10988" s="508"/>
      <c r="C10988" s="508"/>
      <c r="D10988" s="444" t="s">
        <v>6778</v>
      </c>
      <c r="E10988" s="508"/>
      <c r="F10988" s="508"/>
    </row>
    <row r="10989" spans="1:6" x14ac:dyDescent="0.25">
      <c r="A10989" s="508"/>
      <c r="B10989" s="508"/>
      <c r="C10989" s="508"/>
      <c r="D10989" s="444" t="s">
        <v>6778</v>
      </c>
      <c r="E10989" s="508"/>
      <c r="F10989" s="508"/>
    </row>
    <row r="10990" spans="1:6" x14ac:dyDescent="0.25">
      <c r="A10990" s="508"/>
      <c r="B10990" s="508"/>
      <c r="C10990" s="508"/>
      <c r="D10990" s="444" t="s">
        <v>6778</v>
      </c>
      <c r="E10990" s="508"/>
      <c r="F10990" s="508"/>
    </row>
    <row r="10991" spans="1:6" x14ac:dyDescent="0.25">
      <c r="A10991" s="508"/>
      <c r="B10991" s="508"/>
      <c r="C10991" s="508"/>
      <c r="D10991" s="444" t="s">
        <v>6778</v>
      </c>
      <c r="E10991" s="508"/>
      <c r="F10991" s="508"/>
    </row>
    <row r="10992" spans="1:6" x14ac:dyDescent="0.25">
      <c r="A10992" s="508"/>
      <c r="B10992" s="508"/>
      <c r="C10992" s="508"/>
      <c r="D10992" s="444" t="s">
        <v>6778</v>
      </c>
      <c r="E10992" s="508"/>
      <c r="F10992" s="508"/>
    </row>
    <row r="10993" spans="1:6" x14ac:dyDescent="0.25">
      <c r="A10993" s="508"/>
      <c r="B10993" s="508"/>
      <c r="C10993" s="508"/>
      <c r="D10993" s="444" t="s">
        <v>6778</v>
      </c>
      <c r="E10993" s="508"/>
      <c r="F10993" s="508"/>
    </row>
    <row r="10994" spans="1:6" x14ac:dyDescent="0.25">
      <c r="A10994" s="508"/>
      <c r="B10994" s="508"/>
      <c r="C10994" s="508"/>
      <c r="D10994" s="444" t="s">
        <v>6778</v>
      </c>
      <c r="E10994" s="508"/>
      <c r="F10994" s="508"/>
    </row>
    <row r="10995" spans="1:6" x14ac:dyDescent="0.25">
      <c r="A10995" s="508"/>
      <c r="B10995" s="508"/>
      <c r="C10995" s="508"/>
      <c r="D10995" s="444" t="s">
        <v>6778</v>
      </c>
      <c r="E10995" s="508"/>
      <c r="F10995" s="508"/>
    </row>
    <row r="10996" spans="1:6" x14ac:dyDescent="0.25">
      <c r="A10996" s="508"/>
      <c r="B10996" s="508"/>
      <c r="C10996" s="508"/>
      <c r="D10996" s="444" t="s">
        <v>6778</v>
      </c>
      <c r="E10996" s="508"/>
      <c r="F10996" s="508"/>
    </row>
    <row r="10997" spans="1:6" x14ac:dyDescent="0.25">
      <c r="A10997" s="508"/>
      <c r="B10997" s="508"/>
      <c r="C10997" s="508"/>
      <c r="D10997" s="444" t="s">
        <v>6778</v>
      </c>
      <c r="E10997" s="508"/>
      <c r="F10997" s="508"/>
    </row>
    <row r="10998" spans="1:6" x14ac:dyDescent="0.25">
      <c r="A10998" s="508"/>
      <c r="B10998" s="508"/>
      <c r="C10998" s="508"/>
      <c r="D10998" s="444" t="s">
        <v>6778</v>
      </c>
      <c r="E10998" s="508"/>
      <c r="F10998" s="508"/>
    </row>
    <row r="10999" spans="1:6" x14ac:dyDescent="0.25">
      <c r="A10999" s="508"/>
      <c r="B10999" s="508"/>
      <c r="C10999" s="508"/>
      <c r="D10999" s="444" t="s">
        <v>6778</v>
      </c>
      <c r="E10999" s="508"/>
      <c r="F10999" s="508"/>
    </row>
    <row r="11000" spans="1:6" x14ac:dyDescent="0.25">
      <c r="A11000" s="508"/>
      <c r="B11000" s="508"/>
      <c r="C11000" s="508"/>
      <c r="D11000" s="444" t="s">
        <v>6778</v>
      </c>
      <c r="E11000" s="508"/>
      <c r="F11000" s="508"/>
    </row>
    <row r="11001" spans="1:6" x14ac:dyDescent="0.25">
      <c r="A11001" s="508"/>
      <c r="B11001" s="508"/>
      <c r="C11001" s="508"/>
      <c r="D11001" s="444" t="s">
        <v>6778</v>
      </c>
      <c r="E11001" s="508"/>
      <c r="F11001" s="508"/>
    </row>
    <row r="11002" spans="1:6" x14ac:dyDescent="0.25">
      <c r="A11002" s="508"/>
      <c r="B11002" s="508"/>
      <c r="C11002" s="508"/>
      <c r="D11002" s="444" t="s">
        <v>6778</v>
      </c>
      <c r="E11002" s="508"/>
      <c r="F11002" s="508"/>
    </row>
    <row r="11003" spans="1:6" x14ac:dyDescent="0.25">
      <c r="A11003" s="508"/>
      <c r="B11003" s="508"/>
      <c r="C11003" s="508"/>
      <c r="D11003" s="444" t="s">
        <v>6778</v>
      </c>
      <c r="E11003" s="508"/>
      <c r="F11003" s="508"/>
    </row>
    <row r="11004" spans="1:6" x14ac:dyDescent="0.25">
      <c r="A11004" s="508"/>
      <c r="B11004" s="508"/>
      <c r="C11004" s="508"/>
      <c r="D11004" s="444" t="s">
        <v>6778</v>
      </c>
      <c r="E11004" s="508"/>
      <c r="F11004" s="508"/>
    </row>
    <row r="11005" spans="1:6" x14ac:dyDescent="0.25">
      <c r="A11005" s="508"/>
      <c r="B11005" s="508"/>
      <c r="C11005" s="508"/>
      <c r="D11005" s="444" t="s">
        <v>6778</v>
      </c>
      <c r="E11005" s="508"/>
      <c r="F11005" s="508"/>
    </row>
    <row r="11006" spans="1:6" x14ac:dyDescent="0.25">
      <c r="A11006" s="508"/>
      <c r="B11006" s="508"/>
      <c r="C11006" s="508"/>
      <c r="D11006" s="444" t="s">
        <v>6778</v>
      </c>
      <c r="E11006" s="508"/>
      <c r="F11006" s="508"/>
    </row>
    <row r="11007" spans="1:6" x14ac:dyDescent="0.25">
      <c r="A11007" s="508"/>
      <c r="B11007" s="508"/>
      <c r="C11007" s="508"/>
      <c r="D11007" s="444" t="s">
        <v>6778</v>
      </c>
      <c r="E11007" s="508"/>
      <c r="F11007" s="508"/>
    </row>
    <row r="11008" spans="1:6" x14ac:dyDescent="0.25">
      <c r="A11008" s="508"/>
      <c r="B11008" s="508"/>
      <c r="C11008" s="508"/>
      <c r="D11008" s="444" t="s">
        <v>6778</v>
      </c>
      <c r="E11008" s="508"/>
      <c r="F11008" s="508"/>
    </row>
    <row r="11009" spans="1:6" x14ac:dyDescent="0.25">
      <c r="A11009" s="508"/>
      <c r="B11009" s="508"/>
      <c r="C11009" s="508"/>
      <c r="D11009" s="444" t="s">
        <v>6778</v>
      </c>
      <c r="E11009" s="508"/>
      <c r="F11009" s="508"/>
    </row>
    <row r="11010" spans="1:6" x14ac:dyDescent="0.25">
      <c r="A11010" s="508"/>
      <c r="B11010" s="508"/>
      <c r="C11010" s="508"/>
      <c r="D11010" s="444" t="s">
        <v>6778</v>
      </c>
      <c r="E11010" s="508"/>
      <c r="F11010" s="508"/>
    </row>
    <row r="11011" spans="1:6" x14ac:dyDescent="0.25">
      <c r="A11011" s="508"/>
      <c r="B11011" s="508"/>
      <c r="C11011" s="508"/>
      <c r="D11011" s="444" t="s">
        <v>6778</v>
      </c>
      <c r="E11011" s="508"/>
      <c r="F11011" s="508"/>
    </row>
    <row r="11012" spans="1:6" x14ac:dyDescent="0.25">
      <c r="A11012" s="508"/>
      <c r="B11012" s="508"/>
      <c r="C11012" s="508"/>
      <c r="D11012" s="444" t="s">
        <v>6778</v>
      </c>
      <c r="E11012" s="508"/>
      <c r="F11012" s="508"/>
    </row>
    <row r="11013" spans="1:6" x14ac:dyDescent="0.25">
      <c r="A11013" s="508"/>
      <c r="B11013" s="508"/>
      <c r="C11013" s="508"/>
      <c r="D11013" s="444" t="s">
        <v>6778</v>
      </c>
      <c r="E11013" s="508"/>
      <c r="F11013" s="508"/>
    </row>
    <row r="11014" spans="1:6" x14ac:dyDescent="0.25">
      <c r="A11014" s="508"/>
      <c r="B11014" s="508"/>
      <c r="C11014" s="508"/>
      <c r="D11014" s="444" t="s">
        <v>6778</v>
      </c>
      <c r="E11014" s="508"/>
      <c r="F11014" s="508"/>
    </row>
    <row r="11015" spans="1:6" x14ac:dyDescent="0.25">
      <c r="A11015" s="508"/>
      <c r="B11015" s="508"/>
      <c r="C11015" s="508"/>
      <c r="D11015" s="444" t="s">
        <v>6778</v>
      </c>
      <c r="E11015" s="508"/>
      <c r="F11015" s="508"/>
    </row>
    <row r="11016" spans="1:6" x14ac:dyDescent="0.25">
      <c r="A11016" s="508"/>
      <c r="B11016" s="508"/>
      <c r="C11016" s="508"/>
      <c r="D11016" s="444" t="s">
        <v>6778</v>
      </c>
      <c r="E11016" s="508"/>
      <c r="F11016" s="508"/>
    </row>
    <row r="11017" spans="1:6" x14ac:dyDescent="0.25">
      <c r="A11017" s="508"/>
      <c r="B11017" s="508"/>
      <c r="C11017" s="508"/>
      <c r="D11017" s="444" t="s">
        <v>6778</v>
      </c>
      <c r="E11017" s="508"/>
      <c r="F11017" s="508"/>
    </row>
    <row r="11018" spans="1:6" x14ac:dyDescent="0.25">
      <c r="A11018" s="508"/>
      <c r="B11018" s="508"/>
      <c r="C11018" s="508"/>
      <c r="D11018" s="444" t="s">
        <v>6778</v>
      </c>
      <c r="E11018" s="508"/>
      <c r="F11018" s="508"/>
    </row>
    <row r="11019" spans="1:6" x14ac:dyDescent="0.25">
      <c r="A11019" s="508"/>
      <c r="B11019" s="508"/>
      <c r="C11019" s="508"/>
      <c r="D11019" s="444" t="s">
        <v>6778</v>
      </c>
      <c r="E11019" s="508"/>
      <c r="F11019" s="508"/>
    </row>
    <row r="11020" spans="1:6" x14ac:dyDescent="0.25">
      <c r="A11020" s="508"/>
      <c r="B11020" s="508"/>
      <c r="C11020" s="508"/>
      <c r="D11020" s="444" t="s">
        <v>6778</v>
      </c>
      <c r="E11020" s="508"/>
      <c r="F11020" s="508"/>
    </row>
    <row r="11021" spans="1:6" x14ac:dyDescent="0.25">
      <c r="A11021" s="508"/>
      <c r="B11021" s="508"/>
      <c r="C11021" s="508"/>
      <c r="D11021" s="444" t="s">
        <v>6778</v>
      </c>
      <c r="E11021" s="508"/>
      <c r="F11021" s="508"/>
    </row>
    <row r="11022" spans="1:6" x14ac:dyDescent="0.25">
      <c r="A11022" s="508"/>
      <c r="B11022" s="508"/>
      <c r="C11022" s="508"/>
      <c r="D11022" s="444" t="s">
        <v>6778</v>
      </c>
      <c r="E11022" s="508"/>
      <c r="F11022" s="508"/>
    </row>
    <row r="11023" spans="1:6" x14ac:dyDescent="0.25">
      <c r="A11023" s="508"/>
      <c r="B11023" s="508"/>
      <c r="C11023" s="508"/>
      <c r="D11023" s="444" t="s">
        <v>6778</v>
      </c>
      <c r="E11023" s="508"/>
      <c r="F11023" s="508"/>
    </row>
    <row r="11024" spans="1:6" x14ac:dyDescent="0.25">
      <c r="A11024" s="508"/>
      <c r="B11024" s="508"/>
      <c r="C11024" s="508"/>
      <c r="D11024" s="444" t="s">
        <v>6778</v>
      </c>
      <c r="E11024" s="508"/>
      <c r="F11024" s="508"/>
    </row>
    <row r="11025" spans="1:6" x14ac:dyDescent="0.25">
      <c r="A11025" s="508"/>
      <c r="B11025" s="508"/>
      <c r="C11025" s="508"/>
      <c r="D11025" s="444" t="s">
        <v>6778</v>
      </c>
      <c r="E11025" s="508"/>
      <c r="F11025" s="508"/>
    </row>
    <row r="11026" spans="1:6" x14ac:dyDescent="0.25">
      <c r="A11026" s="508"/>
      <c r="B11026" s="508"/>
      <c r="C11026" s="508"/>
      <c r="D11026" s="444" t="s">
        <v>6778</v>
      </c>
      <c r="E11026" s="508"/>
      <c r="F11026" s="508"/>
    </row>
    <row r="11027" spans="1:6" x14ac:dyDescent="0.25">
      <c r="A11027" s="508"/>
      <c r="B11027" s="508"/>
      <c r="C11027" s="508"/>
      <c r="D11027" s="444" t="s">
        <v>6778</v>
      </c>
      <c r="E11027" s="508"/>
      <c r="F11027" s="508"/>
    </row>
    <row r="11028" spans="1:6" x14ac:dyDescent="0.25">
      <c r="A11028" s="508"/>
      <c r="B11028" s="508"/>
      <c r="C11028" s="508"/>
      <c r="D11028" s="444" t="s">
        <v>6778</v>
      </c>
      <c r="E11028" s="508"/>
      <c r="F11028" s="508"/>
    </row>
    <row r="11029" spans="1:6" x14ac:dyDescent="0.25">
      <c r="A11029" s="508"/>
      <c r="B11029" s="508"/>
      <c r="C11029" s="508"/>
      <c r="D11029" s="444" t="s">
        <v>6778</v>
      </c>
      <c r="E11029" s="508"/>
      <c r="F11029" s="508"/>
    </row>
    <row r="11030" spans="1:6" x14ac:dyDescent="0.25">
      <c r="A11030" s="508"/>
      <c r="B11030" s="508"/>
      <c r="C11030" s="508"/>
      <c r="D11030" s="444" t="s">
        <v>6778</v>
      </c>
      <c r="E11030" s="508"/>
      <c r="F11030" s="508"/>
    </row>
    <row r="11031" spans="1:6" x14ac:dyDescent="0.25">
      <c r="A11031" s="508"/>
      <c r="B11031" s="508"/>
      <c r="C11031" s="508"/>
      <c r="D11031" s="444" t="s">
        <v>6778</v>
      </c>
      <c r="E11031" s="508"/>
      <c r="F11031" s="508"/>
    </row>
    <row r="11032" spans="1:6" x14ac:dyDescent="0.25">
      <c r="A11032" s="508"/>
      <c r="B11032" s="508"/>
      <c r="C11032" s="508"/>
      <c r="D11032" s="444" t="s">
        <v>6778</v>
      </c>
      <c r="E11032" s="508"/>
      <c r="F11032" s="508"/>
    </row>
    <row r="11033" spans="1:6" x14ac:dyDescent="0.25">
      <c r="A11033" s="508"/>
      <c r="B11033" s="508"/>
      <c r="C11033" s="508"/>
      <c r="D11033" s="444" t="s">
        <v>6778</v>
      </c>
      <c r="E11033" s="508"/>
      <c r="F11033" s="508"/>
    </row>
    <row r="11034" spans="1:6" x14ac:dyDescent="0.25">
      <c r="A11034" s="508"/>
      <c r="B11034" s="508"/>
      <c r="C11034" s="508"/>
      <c r="D11034" s="444" t="s">
        <v>6778</v>
      </c>
      <c r="E11034" s="508"/>
      <c r="F11034" s="508"/>
    </row>
    <row r="11035" spans="1:6" x14ac:dyDescent="0.25">
      <c r="A11035" s="508"/>
      <c r="B11035" s="508"/>
      <c r="C11035" s="508"/>
      <c r="D11035" s="444" t="s">
        <v>6778</v>
      </c>
      <c r="E11035" s="508"/>
      <c r="F11035" s="508"/>
    </row>
    <row r="11036" spans="1:6" x14ac:dyDescent="0.25">
      <c r="A11036" s="508"/>
      <c r="B11036" s="508"/>
      <c r="C11036" s="508"/>
      <c r="D11036" s="444" t="s">
        <v>6778</v>
      </c>
      <c r="E11036" s="508"/>
      <c r="F11036" s="508"/>
    </row>
    <row r="11037" spans="1:6" x14ac:dyDescent="0.25">
      <c r="A11037" s="508"/>
      <c r="B11037" s="508"/>
      <c r="C11037" s="508"/>
      <c r="D11037" s="444" t="s">
        <v>6778</v>
      </c>
      <c r="E11037" s="508"/>
      <c r="F11037" s="508"/>
    </row>
    <row r="11038" spans="1:6" x14ac:dyDescent="0.25">
      <c r="A11038" s="508"/>
      <c r="B11038" s="508"/>
      <c r="C11038" s="508"/>
      <c r="D11038" s="444" t="s">
        <v>6778</v>
      </c>
      <c r="E11038" s="508"/>
      <c r="F11038" s="508"/>
    </row>
    <row r="11039" spans="1:6" x14ac:dyDescent="0.25">
      <c r="A11039" s="508"/>
      <c r="B11039" s="508"/>
      <c r="C11039" s="508"/>
      <c r="D11039" s="444" t="s">
        <v>6778</v>
      </c>
      <c r="E11039" s="508"/>
      <c r="F11039" s="508"/>
    </row>
    <row r="11040" spans="1:6" x14ac:dyDescent="0.25">
      <c r="A11040" s="508"/>
      <c r="B11040" s="508"/>
      <c r="C11040" s="508"/>
      <c r="D11040" s="444" t="s">
        <v>6778</v>
      </c>
      <c r="E11040" s="508"/>
      <c r="F11040" s="508"/>
    </row>
    <row r="11041" spans="1:6" x14ac:dyDescent="0.25">
      <c r="A11041" s="508"/>
      <c r="B11041" s="508"/>
      <c r="C11041" s="508"/>
      <c r="D11041" s="444" t="s">
        <v>6778</v>
      </c>
      <c r="E11041" s="508"/>
      <c r="F11041" s="508"/>
    </row>
    <row r="11042" spans="1:6" x14ac:dyDescent="0.25">
      <c r="A11042" s="508"/>
      <c r="B11042" s="508"/>
      <c r="C11042" s="508"/>
      <c r="D11042" s="444" t="s">
        <v>6778</v>
      </c>
      <c r="E11042" s="508"/>
      <c r="F11042" s="508"/>
    </row>
    <row r="11043" spans="1:6" x14ac:dyDescent="0.25">
      <c r="A11043" s="508"/>
      <c r="B11043" s="508"/>
      <c r="C11043" s="508"/>
      <c r="D11043" s="444" t="s">
        <v>6778</v>
      </c>
      <c r="E11043" s="508"/>
      <c r="F11043" s="508"/>
    </row>
    <row r="11044" spans="1:6" x14ac:dyDescent="0.25">
      <c r="A11044" s="508"/>
      <c r="B11044" s="508"/>
      <c r="C11044" s="508"/>
      <c r="D11044" s="444" t="s">
        <v>6778</v>
      </c>
      <c r="E11044" s="508"/>
      <c r="F11044" s="508"/>
    </row>
    <row r="11045" spans="1:6" x14ac:dyDescent="0.25">
      <c r="A11045" s="508"/>
      <c r="B11045" s="508"/>
      <c r="C11045" s="508"/>
      <c r="D11045" s="444" t="s">
        <v>6778</v>
      </c>
      <c r="E11045" s="508"/>
      <c r="F11045" s="508"/>
    </row>
    <row r="11046" spans="1:6" x14ac:dyDescent="0.25">
      <c r="A11046" s="508"/>
      <c r="B11046" s="508"/>
      <c r="C11046" s="508"/>
      <c r="D11046" s="444" t="s">
        <v>6778</v>
      </c>
      <c r="E11046" s="508"/>
      <c r="F11046" s="508"/>
    </row>
    <row r="11047" spans="1:6" x14ac:dyDescent="0.25">
      <c r="A11047" s="508"/>
      <c r="B11047" s="508"/>
      <c r="C11047" s="508"/>
      <c r="D11047" s="444" t="s">
        <v>6778</v>
      </c>
      <c r="E11047" s="508"/>
      <c r="F11047" s="508"/>
    </row>
    <row r="11048" spans="1:6" x14ac:dyDescent="0.25">
      <c r="A11048" s="508"/>
      <c r="B11048" s="508"/>
      <c r="C11048" s="508"/>
      <c r="D11048" s="444" t="s">
        <v>6778</v>
      </c>
      <c r="E11048" s="508"/>
      <c r="F11048" s="508"/>
    </row>
    <row r="11049" spans="1:6" x14ac:dyDescent="0.25">
      <c r="A11049" s="508"/>
      <c r="B11049" s="508"/>
      <c r="C11049" s="508"/>
      <c r="D11049" s="444" t="s">
        <v>6778</v>
      </c>
      <c r="E11049" s="508"/>
      <c r="F11049" s="508"/>
    </row>
    <row r="11050" spans="1:6" x14ac:dyDescent="0.25">
      <c r="A11050" s="508"/>
      <c r="B11050" s="508"/>
      <c r="C11050" s="508"/>
      <c r="D11050" s="444" t="s">
        <v>6778</v>
      </c>
      <c r="E11050" s="508"/>
      <c r="F11050" s="508"/>
    </row>
    <row r="11051" spans="1:6" x14ac:dyDescent="0.25">
      <c r="A11051" s="508"/>
      <c r="B11051" s="508"/>
      <c r="C11051" s="508"/>
      <c r="D11051" s="444" t="s">
        <v>6778</v>
      </c>
      <c r="E11051" s="508"/>
      <c r="F11051" s="508"/>
    </row>
    <row r="11052" spans="1:6" x14ac:dyDescent="0.25">
      <c r="A11052" s="508"/>
      <c r="B11052" s="508"/>
      <c r="C11052" s="508"/>
      <c r="D11052" s="444" t="s">
        <v>6778</v>
      </c>
      <c r="E11052" s="508"/>
      <c r="F11052" s="508"/>
    </row>
    <row r="11053" spans="1:6" x14ac:dyDescent="0.25">
      <c r="A11053" s="508"/>
      <c r="B11053" s="508"/>
      <c r="C11053" s="508"/>
      <c r="D11053" s="444" t="s">
        <v>6778</v>
      </c>
      <c r="E11053" s="508"/>
      <c r="F11053" s="508"/>
    </row>
    <row r="11054" spans="1:6" x14ac:dyDescent="0.25">
      <c r="A11054" s="508"/>
      <c r="B11054" s="508"/>
      <c r="C11054" s="508"/>
      <c r="D11054" s="444" t="s">
        <v>6778</v>
      </c>
      <c r="E11054" s="508"/>
      <c r="F11054" s="508"/>
    </row>
    <row r="11055" spans="1:6" x14ac:dyDescent="0.25">
      <c r="A11055" s="508"/>
      <c r="B11055" s="508"/>
      <c r="C11055" s="508"/>
      <c r="D11055" s="444" t="s">
        <v>6778</v>
      </c>
      <c r="E11055" s="508"/>
      <c r="F11055" s="508"/>
    </row>
    <row r="11056" spans="1:6" x14ac:dyDescent="0.25">
      <c r="A11056" s="508"/>
      <c r="B11056" s="508"/>
      <c r="C11056" s="508"/>
      <c r="D11056" s="444" t="s">
        <v>6778</v>
      </c>
      <c r="E11056" s="508"/>
      <c r="F11056" s="508"/>
    </row>
    <row r="11057" spans="1:6" x14ac:dyDescent="0.25">
      <c r="A11057" s="508"/>
      <c r="B11057" s="508"/>
      <c r="C11057" s="508"/>
      <c r="D11057" s="444" t="s">
        <v>6778</v>
      </c>
      <c r="E11057" s="508"/>
      <c r="F11057" s="508"/>
    </row>
    <row r="11058" spans="1:6" x14ac:dyDescent="0.25">
      <c r="A11058" s="508"/>
      <c r="B11058" s="508"/>
      <c r="C11058" s="508"/>
      <c r="D11058" s="444" t="s">
        <v>6778</v>
      </c>
      <c r="E11058" s="508"/>
      <c r="F11058" s="508"/>
    </row>
    <row r="11059" spans="1:6" x14ac:dyDescent="0.25">
      <c r="A11059" s="508"/>
      <c r="B11059" s="508"/>
      <c r="C11059" s="508"/>
      <c r="D11059" s="444" t="s">
        <v>6778</v>
      </c>
      <c r="E11059" s="508"/>
      <c r="F11059" s="508"/>
    </row>
    <row r="11060" spans="1:6" x14ac:dyDescent="0.25">
      <c r="A11060" s="508"/>
      <c r="B11060" s="508"/>
      <c r="C11060" s="508"/>
      <c r="D11060" s="444" t="s">
        <v>6778</v>
      </c>
      <c r="E11060" s="508"/>
      <c r="F11060" s="508"/>
    </row>
    <row r="11061" spans="1:6" x14ac:dyDescent="0.25">
      <c r="A11061" s="508"/>
      <c r="B11061" s="508"/>
      <c r="C11061" s="508"/>
      <c r="D11061" s="444" t="s">
        <v>6778</v>
      </c>
      <c r="E11061" s="508"/>
      <c r="F11061" s="508"/>
    </row>
    <row r="11062" spans="1:6" x14ac:dyDescent="0.25">
      <c r="A11062" s="508"/>
      <c r="B11062" s="508"/>
      <c r="C11062" s="508"/>
      <c r="D11062" s="444" t="s">
        <v>6778</v>
      </c>
      <c r="E11062" s="508"/>
      <c r="F11062" s="508"/>
    </row>
    <row r="11063" spans="1:6" x14ac:dyDescent="0.25">
      <c r="A11063" s="508"/>
      <c r="B11063" s="508"/>
      <c r="C11063" s="508"/>
      <c r="D11063" s="444" t="s">
        <v>6778</v>
      </c>
      <c r="E11063" s="508"/>
      <c r="F11063" s="508"/>
    </row>
    <row r="11064" spans="1:6" x14ac:dyDescent="0.25">
      <c r="A11064" s="508"/>
      <c r="B11064" s="508"/>
      <c r="C11064" s="508"/>
      <c r="D11064" s="444" t="s">
        <v>6778</v>
      </c>
      <c r="E11064" s="508"/>
      <c r="F11064" s="508"/>
    </row>
    <row r="11065" spans="1:6" x14ac:dyDescent="0.25">
      <c r="A11065" s="508"/>
      <c r="B11065" s="508"/>
      <c r="C11065" s="508"/>
      <c r="D11065" s="444" t="s">
        <v>6778</v>
      </c>
      <c r="E11065" s="508"/>
      <c r="F11065" s="508"/>
    </row>
    <row r="11066" spans="1:6" x14ac:dyDescent="0.25">
      <c r="A11066" s="508"/>
      <c r="B11066" s="508"/>
      <c r="C11066" s="508"/>
      <c r="D11066" s="444" t="s">
        <v>6778</v>
      </c>
      <c r="E11066" s="508"/>
      <c r="F11066" s="508"/>
    </row>
    <row r="11067" spans="1:6" x14ac:dyDescent="0.25">
      <c r="A11067" s="508"/>
      <c r="B11067" s="508"/>
      <c r="C11067" s="508"/>
      <c r="D11067" s="444" t="s">
        <v>6778</v>
      </c>
      <c r="E11067" s="508"/>
      <c r="F11067" s="508"/>
    </row>
    <row r="11068" spans="1:6" x14ac:dyDescent="0.25">
      <c r="A11068" s="508"/>
      <c r="B11068" s="508"/>
      <c r="C11068" s="508"/>
      <c r="D11068" s="444" t="s">
        <v>6778</v>
      </c>
      <c r="E11068" s="508"/>
      <c r="F11068" s="508"/>
    </row>
    <row r="11069" spans="1:6" x14ac:dyDescent="0.25">
      <c r="A11069" s="508"/>
      <c r="B11069" s="508"/>
      <c r="C11069" s="508"/>
      <c r="D11069" s="444" t="s">
        <v>6778</v>
      </c>
      <c r="E11069" s="508"/>
      <c r="F11069" s="508"/>
    </row>
    <row r="11070" spans="1:6" x14ac:dyDescent="0.25">
      <c r="A11070" s="508"/>
      <c r="B11070" s="508"/>
      <c r="C11070" s="508"/>
      <c r="D11070" s="444" t="s">
        <v>6778</v>
      </c>
      <c r="E11070" s="508"/>
      <c r="F11070" s="508"/>
    </row>
    <row r="11071" spans="1:6" x14ac:dyDescent="0.25">
      <c r="A11071" s="508"/>
      <c r="B11071" s="508"/>
      <c r="C11071" s="508"/>
      <c r="D11071" s="444" t="s">
        <v>6778</v>
      </c>
      <c r="E11071" s="508"/>
      <c r="F11071" s="508"/>
    </row>
    <row r="11072" spans="1:6" x14ac:dyDescent="0.25">
      <c r="A11072" s="508"/>
      <c r="B11072" s="508"/>
      <c r="C11072" s="508"/>
      <c r="D11072" s="444" t="s">
        <v>6778</v>
      </c>
      <c r="E11072" s="508"/>
      <c r="F11072" s="508"/>
    </row>
    <row r="11073" spans="1:6" x14ac:dyDescent="0.25">
      <c r="A11073" s="508"/>
      <c r="B11073" s="508"/>
      <c r="C11073" s="508"/>
      <c r="D11073" s="444" t="s">
        <v>6778</v>
      </c>
      <c r="E11073" s="508"/>
      <c r="F11073" s="508"/>
    </row>
    <row r="11074" spans="1:6" x14ac:dyDescent="0.25">
      <c r="A11074" s="508"/>
      <c r="B11074" s="508"/>
      <c r="C11074" s="508"/>
      <c r="D11074" s="444" t="s">
        <v>6778</v>
      </c>
      <c r="E11074" s="508"/>
      <c r="F11074" s="508"/>
    </row>
    <row r="11075" spans="1:6" x14ac:dyDescent="0.25">
      <c r="A11075" s="508"/>
      <c r="B11075" s="508"/>
      <c r="C11075" s="508"/>
      <c r="D11075" s="444" t="s">
        <v>6778</v>
      </c>
      <c r="E11075" s="508"/>
      <c r="F11075" s="508"/>
    </row>
    <row r="11076" spans="1:6" x14ac:dyDescent="0.25">
      <c r="A11076" s="508"/>
      <c r="B11076" s="508"/>
      <c r="C11076" s="508"/>
      <c r="D11076" s="444" t="s">
        <v>6778</v>
      </c>
      <c r="E11076" s="508"/>
      <c r="F11076" s="508"/>
    </row>
    <row r="11077" spans="1:6" x14ac:dyDescent="0.25">
      <c r="A11077" s="508"/>
      <c r="B11077" s="508"/>
      <c r="C11077" s="508"/>
      <c r="D11077" s="444" t="s">
        <v>6778</v>
      </c>
      <c r="E11077" s="508"/>
      <c r="F11077" s="508"/>
    </row>
    <row r="11078" spans="1:6" x14ac:dyDescent="0.25">
      <c r="A11078" s="508"/>
      <c r="B11078" s="508"/>
      <c r="C11078" s="508"/>
      <c r="D11078" s="444" t="s">
        <v>6778</v>
      </c>
      <c r="E11078" s="508"/>
      <c r="F11078" s="508"/>
    </row>
    <row r="11079" spans="1:6" x14ac:dyDescent="0.25">
      <c r="A11079" s="508"/>
      <c r="B11079" s="508"/>
      <c r="C11079" s="508"/>
      <c r="D11079" s="444" t="s">
        <v>6778</v>
      </c>
      <c r="E11079" s="508"/>
      <c r="F11079" s="508"/>
    </row>
    <row r="11080" spans="1:6" x14ac:dyDescent="0.25">
      <c r="A11080" s="508"/>
      <c r="B11080" s="508"/>
      <c r="C11080" s="508"/>
      <c r="D11080" s="444" t="s">
        <v>6778</v>
      </c>
      <c r="E11080" s="508"/>
      <c r="F11080" s="508"/>
    </row>
    <row r="11081" spans="1:6" x14ac:dyDescent="0.25">
      <c r="A11081" s="508"/>
      <c r="B11081" s="508"/>
      <c r="C11081" s="508"/>
      <c r="D11081" s="444" t="s">
        <v>6778</v>
      </c>
      <c r="E11081" s="508"/>
      <c r="F11081" s="508"/>
    </row>
    <row r="11082" spans="1:6" x14ac:dyDescent="0.25">
      <c r="A11082" s="508"/>
      <c r="B11082" s="508"/>
      <c r="C11082" s="508"/>
      <c r="D11082" s="444" t="s">
        <v>6778</v>
      </c>
      <c r="E11082" s="508"/>
      <c r="F11082" s="508"/>
    </row>
    <row r="11083" spans="1:6" x14ac:dyDescent="0.25">
      <c r="A11083" s="508"/>
      <c r="B11083" s="508"/>
      <c r="C11083" s="508"/>
      <c r="D11083" s="444" t="s">
        <v>6778</v>
      </c>
      <c r="E11083" s="508"/>
      <c r="F11083" s="508"/>
    </row>
    <row r="11084" spans="1:6" x14ac:dyDescent="0.25">
      <c r="A11084" s="508"/>
      <c r="B11084" s="508"/>
      <c r="C11084" s="508"/>
      <c r="D11084" s="444" t="s">
        <v>6778</v>
      </c>
      <c r="E11084" s="508"/>
      <c r="F11084" s="508"/>
    </row>
    <row r="11085" spans="1:6" x14ac:dyDescent="0.25">
      <c r="A11085" s="508"/>
      <c r="B11085" s="508"/>
      <c r="C11085" s="508"/>
      <c r="D11085" s="444" t="s">
        <v>6778</v>
      </c>
      <c r="E11085" s="508"/>
      <c r="F11085" s="508"/>
    </row>
    <row r="11086" spans="1:6" x14ac:dyDescent="0.25">
      <c r="A11086" s="508"/>
      <c r="B11086" s="508"/>
      <c r="C11086" s="508"/>
      <c r="D11086" s="444" t="s">
        <v>6778</v>
      </c>
      <c r="E11086" s="508"/>
      <c r="F11086" s="508"/>
    </row>
    <row r="11087" spans="1:6" x14ac:dyDescent="0.25">
      <c r="A11087" s="508"/>
      <c r="B11087" s="508"/>
      <c r="C11087" s="508"/>
      <c r="D11087" s="444" t="s">
        <v>6778</v>
      </c>
      <c r="E11087" s="508"/>
      <c r="F11087" s="508"/>
    </row>
    <row r="11088" spans="1:6" x14ac:dyDescent="0.25">
      <c r="A11088" s="508"/>
      <c r="B11088" s="508"/>
      <c r="C11088" s="508"/>
      <c r="D11088" s="444" t="s">
        <v>6778</v>
      </c>
      <c r="E11088" s="508"/>
      <c r="F11088" s="508"/>
    </row>
    <row r="11089" spans="1:6" x14ac:dyDescent="0.25">
      <c r="A11089" s="508"/>
      <c r="B11089" s="508"/>
      <c r="C11089" s="508"/>
      <c r="D11089" s="444" t="s">
        <v>6778</v>
      </c>
      <c r="E11089" s="508"/>
      <c r="F11089" s="508"/>
    </row>
    <row r="11090" spans="1:6" x14ac:dyDescent="0.25">
      <c r="A11090" s="508"/>
      <c r="B11090" s="508"/>
      <c r="C11090" s="508"/>
      <c r="D11090" s="444" t="s">
        <v>6778</v>
      </c>
      <c r="E11090" s="508"/>
      <c r="F11090" s="508"/>
    </row>
    <row r="11091" spans="1:6" x14ac:dyDescent="0.25">
      <c r="A11091" s="508"/>
      <c r="B11091" s="508"/>
      <c r="C11091" s="508"/>
      <c r="D11091" s="444" t="s">
        <v>6778</v>
      </c>
      <c r="E11091" s="508"/>
      <c r="F11091" s="508"/>
    </row>
    <row r="11092" spans="1:6" x14ac:dyDescent="0.25">
      <c r="A11092" s="508"/>
      <c r="B11092" s="508"/>
      <c r="C11092" s="508"/>
      <c r="D11092" s="444" t="s">
        <v>6778</v>
      </c>
      <c r="E11092" s="508"/>
      <c r="F11092" s="508"/>
    </row>
    <row r="11093" spans="1:6" x14ac:dyDescent="0.25">
      <c r="A11093" s="508"/>
      <c r="B11093" s="508"/>
      <c r="C11093" s="508"/>
      <c r="D11093" s="444" t="s">
        <v>6778</v>
      </c>
      <c r="E11093" s="508"/>
      <c r="F11093" s="508"/>
    </row>
    <row r="11094" spans="1:6" x14ac:dyDescent="0.25">
      <c r="A11094" s="508"/>
      <c r="B11094" s="508"/>
      <c r="C11094" s="508"/>
      <c r="D11094" s="444" t="s">
        <v>6778</v>
      </c>
      <c r="E11094" s="508"/>
      <c r="F11094" s="508"/>
    </row>
    <row r="11095" spans="1:6" x14ac:dyDescent="0.25">
      <c r="A11095" s="508"/>
      <c r="B11095" s="508"/>
      <c r="C11095" s="508"/>
      <c r="D11095" s="444" t="s">
        <v>6778</v>
      </c>
      <c r="E11095" s="508"/>
      <c r="F11095" s="508"/>
    </row>
    <row r="11096" spans="1:6" x14ac:dyDescent="0.25">
      <c r="A11096" s="508"/>
      <c r="B11096" s="508"/>
      <c r="C11096" s="508"/>
      <c r="D11096" s="444" t="s">
        <v>6778</v>
      </c>
      <c r="E11096" s="508"/>
      <c r="F11096" s="508"/>
    </row>
    <row r="11097" spans="1:6" x14ac:dyDescent="0.25">
      <c r="A11097" s="508"/>
      <c r="B11097" s="508"/>
      <c r="C11097" s="508"/>
      <c r="D11097" s="444" t="s">
        <v>6778</v>
      </c>
      <c r="E11097" s="508"/>
      <c r="F11097" s="508"/>
    </row>
    <row r="11098" spans="1:6" x14ac:dyDescent="0.25">
      <c r="A11098" s="508"/>
      <c r="B11098" s="508"/>
      <c r="C11098" s="508"/>
      <c r="D11098" s="444" t="s">
        <v>6778</v>
      </c>
      <c r="E11098" s="508"/>
      <c r="F11098" s="508"/>
    </row>
    <row r="11099" spans="1:6" x14ac:dyDescent="0.25">
      <c r="A11099" s="508"/>
      <c r="B11099" s="508"/>
      <c r="C11099" s="508"/>
      <c r="D11099" s="444" t="s">
        <v>6778</v>
      </c>
      <c r="E11099" s="508"/>
      <c r="F11099" s="508"/>
    </row>
    <row r="11100" spans="1:6" x14ac:dyDescent="0.25">
      <c r="A11100" s="508"/>
      <c r="B11100" s="508"/>
      <c r="C11100" s="508"/>
      <c r="D11100" s="444" t="s">
        <v>6778</v>
      </c>
      <c r="E11100" s="508"/>
      <c r="F11100" s="508"/>
    </row>
    <row r="11101" spans="1:6" x14ac:dyDescent="0.25">
      <c r="A11101" s="508"/>
      <c r="B11101" s="508"/>
      <c r="C11101" s="508"/>
      <c r="D11101" s="444" t="s">
        <v>6778</v>
      </c>
      <c r="E11101" s="508"/>
      <c r="F11101" s="508"/>
    </row>
    <row r="11102" spans="1:6" x14ac:dyDescent="0.25">
      <c r="A11102" s="508"/>
      <c r="B11102" s="508"/>
      <c r="C11102" s="508"/>
      <c r="D11102" s="444" t="s">
        <v>6778</v>
      </c>
      <c r="E11102" s="508"/>
      <c r="F11102" s="508"/>
    </row>
    <row r="11103" spans="1:6" x14ac:dyDescent="0.25">
      <c r="A11103" s="508"/>
      <c r="B11103" s="508"/>
      <c r="C11103" s="508"/>
      <c r="D11103" s="444" t="s">
        <v>6778</v>
      </c>
      <c r="E11103" s="508"/>
      <c r="F11103" s="508"/>
    </row>
    <row r="11104" spans="1:6" x14ac:dyDescent="0.25">
      <c r="A11104" s="508"/>
      <c r="B11104" s="508"/>
      <c r="C11104" s="508"/>
      <c r="D11104" s="444" t="s">
        <v>6778</v>
      </c>
      <c r="E11104" s="508"/>
      <c r="F11104" s="508"/>
    </row>
    <row r="11105" spans="1:6" x14ac:dyDescent="0.25">
      <c r="A11105" s="508"/>
      <c r="B11105" s="508"/>
      <c r="C11105" s="508"/>
      <c r="D11105" s="444" t="s">
        <v>6778</v>
      </c>
      <c r="E11105" s="508"/>
      <c r="F11105" s="508"/>
    </row>
    <row r="11106" spans="1:6" x14ac:dyDescent="0.25">
      <c r="A11106" s="508"/>
      <c r="B11106" s="508"/>
      <c r="C11106" s="508"/>
      <c r="D11106" s="444" t="s">
        <v>6778</v>
      </c>
      <c r="E11106" s="508"/>
      <c r="F11106" s="508"/>
    </row>
    <row r="11107" spans="1:6" x14ac:dyDescent="0.25">
      <c r="A11107" s="508"/>
      <c r="B11107" s="508"/>
      <c r="C11107" s="508"/>
      <c r="D11107" s="444" t="s">
        <v>6778</v>
      </c>
      <c r="E11107" s="508"/>
      <c r="F11107" s="508"/>
    </row>
    <row r="11108" spans="1:6" x14ac:dyDescent="0.25">
      <c r="A11108" s="508"/>
      <c r="B11108" s="508"/>
      <c r="C11108" s="508"/>
      <c r="D11108" s="444" t="s">
        <v>6778</v>
      </c>
      <c r="E11108" s="508"/>
      <c r="F11108" s="508"/>
    </row>
    <row r="11109" spans="1:6" x14ac:dyDescent="0.25">
      <c r="A11109" s="508"/>
      <c r="B11109" s="508"/>
      <c r="C11109" s="508"/>
      <c r="D11109" s="444" t="s">
        <v>6778</v>
      </c>
      <c r="E11109" s="508"/>
      <c r="F11109" s="508"/>
    </row>
    <row r="11110" spans="1:6" x14ac:dyDescent="0.25">
      <c r="A11110" s="508"/>
      <c r="B11110" s="508"/>
      <c r="C11110" s="508"/>
      <c r="D11110" s="444" t="s">
        <v>6778</v>
      </c>
      <c r="E11110" s="508"/>
      <c r="F11110" s="508"/>
    </row>
    <row r="11111" spans="1:6" x14ac:dyDescent="0.25">
      <c r="A11111" s="508"/>
      <c r="B11111" s="508"/>
      <c r="C11111" s="508"/>
      <c r="D11111" s="444" t="s">
        <v>6778</v>
      </c>
      <c r="E11111" s="508"/>
      <c r="F11111" s="508"/>
    </row>
    <row r="11112" spans="1:6" x14ac:dyDescent="0.25">
      <c r="A11112" s="508"/>
      <c r="B11112" s="508"/>
      <c r="C11112" s="508"/>
      <c r="D11112" s="444" t="s">
        <v>6778</v>
      </c>
      <c r="E11112" s="508"/>
      <c r="F11112" s="508"/>
    </row>
    <row r="11113" spans="1:6" x14ac:dyDescent="0.25">
      <c r="A11113" s="508"/>
      <c r="B11113" s="508"/>
      <c r="C11113" s="508"/>
      <c r="D11113" s="444" t="s">
        <v>6778</v>
      </c>
      <c r="E11113" s="508"/>
      <c r="F11113" s="508"/>
    </row>
    <row r="11114" spans="1:6" x14ac:dyDescent="0.25">
      <c r="A11114" s="508"/>
      <c r="B11114" s="508"/>
      <c r="C11114" s="508"/>
      <c r="D11114" s="444" t="s">
        <v>6778</v>
      </c>
      <c r="E11114" s="508"/>
      <c r="F11114" s="508"/>
    </row>
    <row r="11115" spans="1:6" x14ac:dyDescent="0.25">
      <c r="A11115" s="508"/>
      <c r="B11115" s="508"/>
      <c r="C11115" s="508"/>
      <c r="D11115" s="444" t="s">
        <v>6778</v>
      </c>
      <c r="E11115" s="508"/>
      <c r="F11115" s="508"/>
    </row>
    <row r="11116" spans="1:6" x14ac:dyDescent="0.25">
      <c r="A11116" s="508"/>
      <c r="B11116" s="508"/>
      <c r="C11116" s="508"/>
      <c r="D11116" s="444" t="s">
        <v>6778</v>
      </c>
      <c r="E11116" s="508"/>
      <c r="F11116" s="508"/>
    </row>
    <row r="11117" spans="1:6" x14ac:dyDescent="0.25">
      <c r="A11117" s="508"/>
      <c r="B11117" s="508"/>
      <c r="C11117" s="508"/>
      <c r="D11117" s="444" t="s">
        <v>6778</v>
      </c>
      <c r="E11117" s="508"/>
      <c r="F11117" s="508"/>
    </row>
    <row r="11118" spans="1:6" x14ac:dyDescent="0.25">
      <c r="A11118" s="508"/>
      <c r="B11118" s="508"/>
      <c r="C11118" s="508"/>
      <c r="D11118" s="444" t="s">
        <v>6778</v>
      </c>
      <c r="E11118" s="508"/>
      <c r="F11118" s="508"/>
    </row>
    <row r="11119" spans="1:6" x14ac:dyDescent="0.25">
      <c r="A11119" s="508"/>
      <c r="B11119" s="508"/>
      <c r="C11119" s="508"/>
      <c r="D11119" s="444" t="s">
        <v>6778</v>
      </c>
      <c r="E11119" s="508"/>
      <c r="F11119" s="508"/>
    </row>
    <row r="11120" spans="1:6" x14ac:dyDescent="0.25">
      <c r="A11120" s="508"/>
      <c r="B11120" s="508"/>
      <c r="C11120" s="508"/>
      <c r="D11120" s="444" t="s">
        <v>6778</v>
      </c>
      <c r="E11120" s="508"/>
      <c r="F11120" s="508"/>
    </row>
    <row r="11121" spans="1:6" x14ac:dyDescent="0.25">
      <c r="A11121" s="508"/>
      <c r="B11121" s="508"/>
      <c r="C11121" s="508"/>
      <c r="D11121" s="444" t="s">
        <v>6778</v>
      </c>
      <c r="E11121" s="508"/>
      <c r="F11121" s="508"/>
    </row>
    <row r="11122" spans="1:6" x14ac:dyDescent="0.25">
      <c r="A11122" s="508"/>
      <c r="B11122" s="508"/>
      <c r="C11122" s="508"/>
      <c r="D11122" s="444" t="s">
        <v>6778</v>
      </c>
      <c r="E11122" s="508"/>
      <c r="F11122" s="508"/>
    </row>
    <row r="11123" spans="1:6" x14ac:dyDescent="0.25">
      <c r="A11123" s="508"/>
      <c r="B11123" s="508"/>
      <c r="C11123" s="508"/>
      <c r="D11123" s="444" t="s">
        <v>6778</v>
      </c>
      <c r="E11123" s="508"/>
      <c r="F11123" s="508"/>
    </row>
    <row r="11124" spans="1:6" x14ac:dyDescent="0.25">
      <c r="A11124" s="508"/>
      <c r="B11124" s="508"/>
      <c r="C11124" s="508"/>
      <c r="D11124" s="444" t="s">
        <v>6778</v>
      </c>
      <c r="E11124" s="508"/>
      <c r="F11124" s="508"/>
    </row>
    <row r="11125" spans="1:6" x14ac:dyDescent="0.25">
      <c r="A11125" s="508"/>
      <c r="B11125" s="508"/>
      <c r="C11125" s="508"/>
      <c r="D11125" s="444" t="s">
        <v>6778</v>
      </c>
      <c r="E11125" s="508"/>
      <c r="F11125" s="508"/>
    </row>
    <row r="11126" spans="1:6" x14ac:dyDescent="0.25">
      <c r="A11126" s="508"/>
      <c r="B11126" s="508"/>
      <c r="C11126" s="508"/>
      <c r="D11126" s="444" t="s">
        <v>6778</v>
      </c>
      <c r="E11126" s="508"/>
      <c r="F11126" s="508"/>
    </row>
    <row r="11127" spans="1:6" x14ac:dyDescent="0.25">
      <c r="A11127" s="508"/>
      <c r="B11127" s="508"/>
      <c r="C11127" s="508"/>
      <c r="D11127" s="444" t="s">
        <v>6778</v>
      </c>
      <c r="E11127" s="508"/>
      <c r="F11127" s="508"/>
    </row>
    <row r="11128" spans="1:6" x14ac:dyDescent="0.25">
      <c r="A11128" s="508"/>
      <c r="B11128" s="508"/>
      <c r="C11128" s="508"/>
      <c r="D11128" s="444" t="s">
        <v>6778</v>
      </c>
      <c r="E11128" s="508"/>
      <c r="F11128" s="508"/>
    </row>
    <row r="11129" spans="1:6" x14ac:dyDescent="0.25">
      <c r="A11129" s="508"/>
      <c r="B11129" s="508"/>
      <c r="C11129" s="508"/>
      <c r="D11129" s="444" t="s">
        <v>6778</v>
      </c>
      <c r="E11129" s="508"/>
      <c r="F11129" s="508"/>
    </row>
    <row r="11130" spans="1:6" x14ac:dyDescent="0.25">
      <c r="A11130" s="508"/>
      <c r="B11130" s="508"/>
      <c r="C11130" s="508"/>
      <c r="D11130" s="444" t="s">
        <v>6778</v>
      </c>
      <c r="E11130" s="508"/>
      <c r="F11130" s="508"/>
    </row>
    <row r="11131" spans="1:6" x14ac:dyDescent="0.25">
      <c r="A11131" s="508"/>
      <c r="B11131" s="508"/>
      <c r="C11131" s="508"/>
      <c r="D11131" s="444" t="s">
        <v>6778</v>
      </c>
      <c r="E11131" s="508"/>
      <c r="F11131" s="508"/>
    </row>
    <row r="11132" spans="1:6" x14ac:dyDescent="0.25">
      <c r="A11132" s="508"/>
      <c r="B11132" s="508"/>
      <c r="C11132" s="508"/>
      <c r="D11132" s="444" t="s">
        <v>6778</v>
      </c>
      <c r="E11132" s="508"/>
      <c r="F11132" s="508"/>
    </row>
    <row r="11133" spans="1:6" x14ac:dyDescent="0.25">
      <c r="A11133" s="508"/>
      <c r="B11133" s="508"/>
      <c r="C11133" s="508"/>
      <c r="D11133" s="444" t="s">
        <v>6778</v>
      </c>
      <c r="E11133" s="508"/>
      <c r="F11133" s="508"/>
    </row>
    <row r="11134" spans="1:6" x14ac:dyDescent="0.25">
      <c r="A11134" s="508"/>
      <c r="B11134" s="508"/>
      <c r="C11134" s="508"/>
      <c r="D11134" s="444" t="s">
        <v>6778</v>
      </c>
      <c r="E11134" s="508"/>
      <c r="F11134" s="508"/>
    </row>
    <row r="11135" spans="1:6" x14ac:dyDescent="0.25">
      <c r="A11135" s="508"/>
      <c r="B11135" s="508"/>
      <c r="C11135" s="508"/>
      <c r="D11135" s="444" t="s">
        <v>6778</v>
      </c>
      <c r="E11135" s="508"/>
      <c r="F11135" s="508"/>
    </row>
    <row r="11136" spans="1:6" x14ac:dyDescent="0.25">
      <c r="A11136" s="508"/>
      <c r="B11136" s="508"/>
      <c r="C11136" s="508"/>
      <c r="D11136" s="444" t="s">
        <v>6778</v>
      </c>
      <c r="E11136" s="508"/>
      <c r="F11136" s="508"/>
    </row>
    <row r="11137" spans="1:6" x14ac:dyDescent="0.25">
      <c r="A11137" s="508"/>
      <c r="B11137" s="508"/>
      <c r="C11137" s="508"/>
      <c r="D11137" s="444" t="s">
        <v>6778</v>
      </c>
      <c r="E11137" s="508"/>
      <c r="F11137" s="508"/>
    </row>
    <row r="11138" spans="1:6" x14ac:dyDescent="0.25">
      <c r="A11138" s="508"/>
      <c r="B11138" s="508"/>
      <c r="C11138" s="508"/>
      <c r="D11138" s="444" t="s">
        <v>6778</v>
      </c>
      <c r="E11138" s="508"/>
      <c r="F11138" s="508"/>
    </row>
    <row r="11139" spans="1:6" x14ac:dyDescent="0.25">
      <c r="A11139" s="508"/>
      <c r="B11139" s="508"/>
      <c r="C11139" s="508"/>
      <c r="D11139" s="444" t="s">
        <v>6778</v>
      </c>
      <c r="E11139" s="508"/>
      <c r="F11139" s="508"/>
    </row>
    <row r="11140" spans="1:6" x14ac:dyDescent="0.25">
      <c r="A11140" s="508"/>
      <c r="B11140" s="508"/>
      <c r="C11140" s="508"/>
      <c r="D11140" s="444" t="s">
        <v>6778</v>
      </c>
      <c r="E11140" s="508"/>
      <c r="F11140" s="508"/>
    </row>
    <row r="11141" spans="1:6" x14ac:dyDescent="0.25">
      <c r="A11141" s="508"/>
      <c r="B11141" s="508"/>
      <c r="C11141" s="508"/>
      <c r="D11141" s="444" t="s">
        <v>6778</v>
      </c>
      <c r="E11141" s="508"/>
      <c r="F11141" s="508"/>
    </row>
    <row r="11142" spans="1:6" x14ac:dyDescent="0.25">
      <c r="A11142" s="508"/>
      <c r="B11142" s="508"/>
      <c r="C11142" s="508"/>
      <c r="D11142" s="444" t="s">
        <v>6778</v>
      </c>
      <c r="E11142" s="508"/>
      <c r="F11142" s="508"/>
    </row>
    <row r="11143" spans="1:6" x14ac:dyDescent="0.25">
      <c r="A11143" s="508"/>
      <c r="B11143" s="508"/>
      <c r="C11143" s="508"/>
      <c r="D11143" s="444" t="s">
        <v>6778</v>
      </c>
      <c r="E11143" s="508"/>
      <c r="F11143" s="508"/>
    </row>
    <row r="11144" spans="1:6" x14ac:dyDescent="0.25">
      <c r="A11144" s="508"/>
      <c r="B11144" s="508"/>
      <c r="C11144" s="508"/>
      <c r="D11144" s="444" t="s">
        <v>6778</v>
      </c>
      <c r="E11144" s="508"/>
      <c r="F11144" s="508"/>
    </row>
    <row r="11145" spans="1:6" x14ac:dyDescent="0.25">
      <c r="A11145" s="508"/>
      <c r="B11145" s="508"/>
      <c r="C11145" s="508"/>
      <c r="D11145" s="444" t="s">
        <v>6778</v>
      </c>
      <c r="E11145" s="508"/>
      <c r="F11145" s="508"/>
    </row>
    <row r="11146" spans="1:6" x14ac:dyDescent="0.25">
      <c r="A11146" s="508"/>
      <c r="B11146" s="508"/>
      <c r="C11146" s="508"/>
      <c r="D11146" s="444" t="s">
        <v>6778</v>
      </c>
      <c r="E11146" s="508"/>
      <c r="F11146" s="508"/>
    </row>
    <row r="11147" spans="1:6" x14ac:dyDescent="0.25">
      <c r="A11147" s="508"/>
      <c r="B11147" s="508"/>
      <c r="C11147" s="508"/>
      <c r="D11147" s="444" t="s">
        <v>6778</v>
      </c>
      <c r="E11147" s="508"/>
      <c r="F11147" s="508"/>
    </row>
    <row r="11148" spans="1:6" x14ac:dyDescent="0.25">
      <c r="A11148" s="508"/>
      <c r="B11148" s="508"/>
      <c r="C11148" s="508"/>
      <c r="D11148" s="444" t="s">
        <v>6778</v>
      </c>
      <c r="E11148" s="508"/>
      <c r="F11148" s="508"/>
    </row>
    <row r="11149" spans="1:6" x14ac:dyDescent="0.25">
      <c r="A11149" s="508"/>
      <c r="B11149" s="508"/>
      <c r="C11149" s="508"/>
      <c r="D11149" s="444" t="s">
        <v>6778</v>
      </c>
      <c r="E11149" s="508"/>
      <c r="F11149" s="508"/>
    </row>
    <row r="11150" spans="1:6" x14ac:dyDescent="0.25">
      <c r="A11150" s="508"/>
      <c r="B11150" s="508"/>
      <c r="C11150" s="508"/>
      <c r="D11150" s="444" t="s">
        <v>6778</v>
      </c>
      <c r="E11150" s="508"/>
      <c r="F11150" s="508"/>
    </row>
    <row r="11151" spans="1:6" x14ac:dyDescent="0.25">
      <c r="A11151" s="508"/>
      <c r="B11151" s="508"/>
      <c r="C11151" s="508"/>
      <c r="D11151" s="444" t="s">
        <v>6778</v>
      </c>
      <c r="E11151" s="508"/>
      <c r="F11151" s="508"/>
    </row>
    <row r="11152" spans="1:6" x14ac:dyDescent="0.25">
      <c r="A11152" s="508"/>
      <c r="B11152" s="508"/>
      <c r="C11152" s="508"/>
      <c r="D11152" s="444" t="s">
        <v>6778</v>
      </c>
      <c r="E11152" s="508"/>
      <c r="F11152" s="508"/>
    </row>
    <row r="11153" spans="1:6" x14ac:dyDescent="0.25">
      <c r="A11153" s="508"/>
      <c r="B11153" s="508"/>
      <c r="C11153" s="508"/>
      <c r="D11153" s="444" t="s">
        <v>6778</v>
      </c>
      <c r="E11153" s="508"/>
      <c r="F11153" s="508"/>
    </row>
    <row r="11154" spans="1:6" x14ac:dyDescent="0.25">
      <c r="A11154" s="508"/>
      <c r="B11154" s="508"/>
      <c r="C11154" s="508"/>
      <c r="D11154" s="444" t="s">
        <v>6778</v>
      </c>
      <c r="E11154" s="508"/>
      <c r="F11154" s="508"/>
    </row>
    <row r="11155" spans="1:6" x14ac:dyDescent="0.25">
      <c r="A11155" s="508"/>
      <c r="B11155" s="508"/>
      <c r="C11155" s="508"/>
      <c r="D11155" s="444" t="s">
        <v>6778</v>
      </c>
      <c r="E11155" s="508"/>
      <c r="F11155" s="508"/>
    </row>
    <row r="11156" spans="1:6" x14ac:dyDescent="0.25">
      <c r="A11156" s="508"/>
      <c r="B11156" s="508"/>
      <c r="C11156" s="508"/>
      <c r="D11156" s="444" t="s">
        <v>6778</v>
      </c>
      <c r="E11156" s="508"/>
      <c r="F11156" s="508"/>
    </row>
    <row r="11157" spans="1:6" x14ac:dyDescent="0.25">
      <c r="A11157" s="508"/>
      <c r="B11157" s="508"/>
      <c r="C11157" s="508"/>
      <c r="D11157" s="444" t="s">
        <v>6778</v>
      </c>
      <c r="E11157" s="508"/>
      <c r="F11157" s="508"/>
    </row>
    <row r="11158" spans="1:6" x14ac:dyDescent="0.25">
      <c r="A11158" s="508"/>
      <c r="B11158" s="508"/>
      <c r="C11158" s="508"/>
      <c r="D11158" s="444" t="s">
        <v>6778</v>
      </c>
      <c r="E11158" s="508"/>
      <c r="F11158" s="508"/>
    </row>
    <row r="11159" spans="1:6" x14ac:dyDescent="0.25">
      <c r="A11159" s="508"/>
      <c r="B11159" s="508"/>
      <c r="C11159" s="508"/>
      <c r="D11159" s="444" t="s">
        <v>6778</v>
      </c>
      <c r="E11159" s="508"/>
      <c r="F11159" s="508"/>
    </row>
    <row r="11160" spans="1:6" x14ac:dyDescent="0.25">
      <c r="A11160" s="508"/>
      <c r="B11160" s="508"/>
      <c r="C11160" s="508"/>
      <c r="D11160" s="444" t="s">
        <v>6778</v>
      </c>
      <c r="E11160" s="508"/>
      <c r="F11160" s="508"/>
    </row>
    <row r="11161" spans="1:6" x14ac:dyDescent="0.25">
      <c r="A11161" s="508"/>
      <c r="B11161" s="508"/>
      <c r="C11161" s="508"/>
      <c r="D11161" s="444" t="s">
        <v>6778</v>
      </c>
      <c r="E11161" s="508"/>
      <c r="F11161" s="508"/>
    </row>
    <row r="11162" spans="1:6" x14ac:dyDescent="0.25">
      <c r="A11162" s="508"/>
      <c r="B11162" s="508"/>
      <c r="C11162" s="508"/>
      <c r="D11162" s="444" t="s">
        <v>6778</v>
      </c>
      <c r="E11162" s="508"/>
      <c r="F11162" s="508"/>
    </row>
    <row r="11163" spans="1:6" x14ac:dyDescent="0.25">
      <c r="A11163" s="508"/>
      <c r="B11163" s="508"/>
      <c r="C11163" s="508"/>
      <c r="D11163" s="444" t="s">
        <v>6778</v>
      </c>
      <c r="E11163" s="508"/>
      <c r="F11163" s="508"/>
    </row>
    <row r="11164" spans="1:6" x14ac:dyDescent="0.25">
      <c r="A11164" s="508"/>
      <c r="B11164" s="508"/>
      <c r="C11164" s="508"/>
      <c r="D11164" s="444" t="s">
        <v>6778</v>
      </c>
      <c r="E11164" s="508"/>
      <c r="F11164" s="508"/>
    </row>
    <row r="11165" spans="1:6" x14ac:dyDescent="0.25">
      <c r="A11165" s="508"/>
      <c r="B11165" s="508"/>
      <c r="C11165" s="508"/>
      <c r="D11165" s="444" t="s">
        <v>6778</v>
      </c>
      <c r="E11165" s="508"/>
      <c r="F11165" s="508"/>
    </row>
    <row r="11166" spans="1:6" x14ac:dyDescent="0.25">
      <c r="A11166" s="508"/>
      <c r="B11166" s="508"/>
      <c r="C11166" s="508"/>
      <c r="D11166" s="444" t="s">
        <v>6778</v>
      </c>
      <c r="E11166" s="508"/>
      <c r="F11166" s="508"/>
    </row>
    <row r="11167" spans="1:6" x14ac:dyDescent="0.25">
      <c r="A11167" s="508"/>
      <c r="B11167" s="508"/>
      <c r="C11167" s="508"/>
      <c r="D11167" s="444" t="s">
        <v>6778</v>
      </c>
      <c r="E11167" s="508"/>
      <c r="F11167" s="508"/>
    </row>
    <row r="11168" spans="1:6" x14ac:dyDescent="0.25">
      <c r="A11168" s="508"/>
      <c r="B11168" s="508"/>
      <c r="C11168" s="508"/>
      <c r="D11168" s="444" t="s">
        <v>6778</v>
      </c>
      <c r="E11168" s="508"/>
      <c r="F11168" s="508"/>
    </row>
    <row r="11169" spans="1:6" x14ac:dyDescent="0.25">
      <c r="A11169" s="508"/>
      <c r="B11169" s="508"/>
      <c r="C11169" s="508"/>
      <c r="D11169" s="444" t="s">
        <v>6778</v>
      </c>
      <c r="E11169" s="508"/>
      <c r="F11169" s="508"/>
    </row>
    <row r="11170" spans="1:6" x14ac:dyDescent="0.25">
      <c r="A11170" s="508"/>
      <c r="B11170" s="508"/>
      <c r="C11170" s="508"/>
      <c r="D11170" s="444" t="s">
        <v>6778</v>
      </c>
      <c r="E11170" s="508"/>
      <c r="F11170" s="508"/>
    </row>
    <row r="11171" spans="1:6" x14ac:dyDescent="0.25">
      <c r="A11171" s="508"/>
      <c r="B11171" s="508"/>
      <c r="C11171" s="508"/>
      <c r="D11171" s="444" t="s">
        <v>6778</v>
      </c>
      <c r="E11171" s="508"/>
      <c r="F11171" s="508"/>
    </row>
    <row r="11172" spans="1:6" x14ac:dyDescent="0.25">
      <c r="A11172" s="508"/>
      <c r="B11172" s="508"/>
      <c r="C11172" s="508"/>
      <c r="D11172" s="444" t="s">
        <v>6778</v>
      </c>
      <c r="E11172" s="508"/>
      <c r="F11172" s="508"/>
    </row>
    <row r="11173" spans="1:6" x14ac:dyDescent="0.25">
      <c r="A11173" s="508"/>
      <c r="B11173" s="508"/>
      <c r="C11173" s="508"/>
      <c r="D11173" s="444" t="s">
        <v>6778</v>
      </c>
      <c r="E11173" s="508"/>
      <c r="F11173" s="508"/>
    </row>
    <row r="11174" spans="1:6" x14ac:dyDescent="0.25">
      <c r="A11174" s="508"/>
      <c r="B11174" s="508"/>
      <c r="C11174" s="508"/>
      <c r="D11174" s="444" t="s">
        <v>6778</v>
      </c>
      <c r="E11174" s="508"/>
      <c r="F11174" s="508"/>
    </row>
    <row r="11175" spans="1:6" x14ac:dyDescent="0.25">
      <c r="A11175" s="508"/>
      <c r="B11175" s="508"/>
      <c r="C11175" s="508"/>
      <c r="D11175" s="444" t="s">
        <v>6778</v>
      </c>
      <c r="E11175" s="508"/>
      <c r="F11175" s="508"/>
    </row>
    <row r="11176" spans="1:6" x14ac:dyDescent="0.25">
      <c r="A11176" s="508"/>
      <c r="B11176" s="508"/>
      <c r="C11176" s="508"/>
      <c r="D11176" s="444" t="s">
        <v>6778</v>
      </c>
      <c r="E11176" s="508"/>
      <c r="F11176" s="508"/>
    </row>
    <row r="11177" spans="1:6" x14ac:dyDescent="0.25">
      <c r="A11177" s="508"/>
      <c r="B11177" s="508"/>
      <c r="C11177" s="508"/>
      <c r="D11177" s="444" t="s">
        <v>6778</v>
      </c>
      <c r="E11177" s="508"/>
      <c r="F11177" s="508"/>
    </row>
    <row r="11178" spans="1:6" x14ac:dyDescent="0.25">
      <c r="A11178" s="508"/>
      <c r="B11178" s="508"/>
      <c r="C11178" s="508"/>
      <c r="D11178" s="444" t="s">
        <v>6778</v>
      </c>
      <c r="E11178" s="508"/>
      <c r="F11178" s="508"/>
    </row>
    <row r="11179" spans="1:6" x14ac:dyDescent="0.25">
      <c r="A11179" s="508"/>
      <c r="B11179" s="508"/>
      <c r="C11179" s="508"/>
      <c r="D11179" s="444" t="s">
        <v>6778</v>
      </c>
      <c r="E11179" s="508"/>
      <c r="F11179" s="508"/>
    </row>
    <row r="11180" spans="1:6" x14ac:dyDescent="0.25">
      <c r="A11180" s="508"/>
      <c r="B11180" s="508"/>
      <c r="C11180" s="508"/>
      <c r="D11180" s="444" t="s">
        <v>6778</v>
      </c>
      <c r="E11180" s="508"/>
      <c r="F11180" s="508"/>
    </row>
    <row r="11181" spans="1:6" x14ac:dyDescent="0.25">
      <c r="A11181" s="508"/>
      <c r="B11181" s="508"/>
      <c r="C11181" s="508"/>
      <c r="D11181" s="444" t="s">
        <v>6778</v>
      </c>
      <c r="E11181" s="508"/>
      <c r="F11181" s="508"/>
    </row>
    <row r="11182" spans="1:6" x14ac:dyDescent="0.25">
      <c r="A11182" s="508"/>
      <c r="B11182" s="508"/>
      <c r="C11182" s="508"/>
      <c r="D11182" s="444" t="s">
        <v>6778</v>
      </c>
      <c r="E11182" s="508"/>
      <c r="F11182" s="508"/>
    </row>
    <row r="11183" spans="1:6" x14ac:dyDescent="0.25">
      <c r="A11183" s="508"/>
      <c r="B11183" s="508"/>
      <c r="C11183" s="508"/>
      <c r="D11183" s="444" t="s">
        <v>6778</v>
      </c>
      <c r="E11183" s="508"/>
      <c r="F11183" s="508"/>
    </row>
    <row r="11184" spans="1:6" x14ac:dyDescent="0.25">
      <c r="A11184" s="508"/>
      <c r="B11184" s="508"/>
      <c r="C11184" s="508"/>
      <c r="D11184" s="444" t="s">
        <v>6778</v>
      </c>
      <c r="E11184" s="508"/>
      <c r="F11184" s="508"/>
    </row>
    <row r="11185" spans="1:6" x14ac:dyDescent="0.25">
      <c r="A11185" s="508"/>
      <c r="B11185" s="508"/>
      <c r="C11185" s="508"/>
      <c r="D11185" s="444" t="s">
        <v>6778</v>
      </c>
      <c r="E11185" s="508"/>
      <c r="F11185" s="508"/>
    </row>
    <row r="11186" spans="1:6" x14ac:dyDescent="0.25">
      <c r="A11186" s="508"/>
      <c r="B11186" s="508"/>
      <c r="C11186" s="508"/>
      <c r="D11186" s="444" t="s">
        <v>6778</v>
      </c>
      <c r="E11186" s="508"/>
      <c r="F11186" s="508"/>
    </row>
    <row r="11187" spans="1:6" x14ac:dyDescent="0.25">
      <c r="A11187" s="508"/>
      <c r="B11187" s="508"/>
      <c r="C11187" s="508"/>
      <c r="D11187" s="444" t="s">
        <v>6778</v>
      </c>
      <c r="E11187" s="508"/>
      <c r="F11187" s="508"/>
    </row>
    <row r="11188" spans="1:6" x14ac:dyDescent="0.25">
      <c r="A11188" s="508"/>
      <c r="B11188" s="508"/>
      <c r="C11188" s="508"/>
      <c r="D11188" s="444" t="s">
        <v>6778</v>
      </c>
      <c r="E11188" s="508"/>
      <c r="F11188" s="508"/>
    </row>
    <row r="11189" spans="1:6" x14ac:dyDescent="0.25">
      <c r="A11189" s="508"/>
      <c r="B11189" s="508"/>
      <c r="C11189" s="508"/>
      <c r="D11189" s="444" t="s">
        <v>6778</v>
      </c>
      <c r="E11189" s="508"/>
      <c r="F11189" s="508"/>
    </row>
    <row r="11190" spans="1:6" x14ac:dyDescent="0.25">
      <c r="A11190" s="508"/>
      <c r="B11190" s="508"/>
      <c r="C11190" s="508"/>
      <c r="D11190" s="444" t="s">
        <v>6778</v>
      </c>
      <c r="E11190" s="508"/>
      <c r="F11190" s="508"/>
    </row>
    <row r="11191" spans="1:6" x14ac:dyDescent="0.25">
      <c r="A11191" s="508"/>
      <c r="B11191" s="508"/>
      <c r="C11191" s="508"/>
      <c r="D11191" s="444" t="s">
        <v>6778</v>
      </c>
      <c r="E11191" s="508"/>
      <c r="F11191" s="508"/>
    </row>
    <row r="11192" spans="1:6" x14ac:dyDescent="0.25">
      <c r="A11192" s="508"/>
      <c r="B11192" s="508"/>
      <c r="C11192" s="508"/>
      <c r="D11192" s="444" t="s">
        <v>6778</v>
      </c>
      <c r="E11192" s="508"/>
      <c r="F11192" s="508"/>
    </row>
    <row r="11193" spans="1:6" x14ac:dyDescent="0.25">
      <c r="A11193" s="508"/>
      <c r="B11193" s="508"/>
      <c r="C11193" s="508"/>
      <c r="D11193" s="444" t="s">
        <v>6778</v>
      </c>
      <c r="E11193" s="508"/>
      <c r="F11193" s="508"/>
    </row>
    <row r="11194" spans="1:6" x14ac:dyDescent="0.25">
      <c r="A11194" s="508"/>
      <c r="B11194" s="508"/>
      <c r="C11194" s="508"/>
      <c r="D11194" s="444" t="s">
        <v>6778</v>
      </c>
      <c r="E11194" s="508"/>
      <c r="F11194" s="508"/>
    </row>
    <row r="11195" spans="1:6" x14ac:dyDescent="0.25">
      <c r="A11195" s="508"/>
      <c r="B11195" s="508"/>
      <c r="C11195" s="508"/>
      <c r="D11195" s="444" t="s">
        <v>6778</v>
      </c>
      <c r="E11195" s="508"/>
      <c r="F11195" s="508"/>
    </row>
    <row r="11196" spans="1:6" x14ac:dyDescent="0.25">
      <c r="A11196" s="508"/>
      <c r="B11196" s="508"/>
      <c r="C11196" s="508"/>
      <c r="D11196" s="444" t="s">
        <v>6778</v>
      </c>
      <c r="E11196" s="508"/>
      <c r="F11196" s="508"/>
    </row>
    <row r="11197" spans="1:6" x14ac:dyDescent="0.25">
      <c r="A11197" s="508"/>
      <c r="B11197" s="508"/>
      <c r="C11197" s="508"/>
      <c r="D11197" s="444" t="s">
        <v>6778</v>
      </c>
      <c r="E11197" s="508"/>
      <c r="F11197" s="508"/>
    </row>
    <row r="11198" spans="1:6" x14ac:dyDescent="0.25">
      <c r="A11198" s="508"/>
      <c r="B11198" s="508"/>
      <c r="C11198" s="508"/>
      <c r="D11198" s="444" t="s">
        <v>6778</v>
      </c>
      <c r="E11198" s="508"/>
      <c r="F11198" s="508"/>
    </row>
    <row r="11199" spans="1:6" x14ac:dyDescent="0.25">
      <c r="A11199" s="508"/>
      <c r="B11199" s="508"/>
      <c r="C11199" s="508"/>
      <c r="D11199" s="444" t="s">
        <v>6778</v>
      </c>
      <c r="E11199" s="508"/>
      <c r="F11199" s="508"/>
    </row>
    <row r="11200" spans="1:6" x14ac:dyDescent="0.25">
      <c r="A11200" s="508"/>
      <c r="B11200" s="508"/>
      <c r="C11200" s="508"/>
      <c r="D11200" s="444" t="s">
        <v>6778</v>
      </c>
      <c r="E11200" s="508"/>
      <c r="F11200" s="508"/>
    </row>
    <row r="11201" spans="1:6" x14ac:dyDescent="0.25">
      <c r="A11201" s="508"/>
      <c r="B11201" s="508"/>
      <c r="C11201" s="508"/>
      <c r="D11201" s="444" t="s">
        <v>6778</v>
      </c>
      <c r="E11201" s="508"/>
      <c r="F11201" s="508"/>
    </row>
    <row r="11202" spans="1:6" x14ac:dyDescent="0.25">
      <c r="A11202" s="508"/>
      <c r="B11202" s="508"/>
      <c r="C11202" s="508"/>
      <c r="D11202" s="444" t="s">
        <v>6778</v>
      </c>
      <c r="E11202" s="508"/>
      <c r="F11202" s="508"/>
    </row>
    <row r="11203" spans="1:6" x14ac:dyDescent="0.25">
      <c r="A11203" s="508"/>
      <c r="B11203" s="508"/>
      <c r="C11203" s="508"/>
      <c r="D11203" s="444" t="s">
        <v>6778</v>
      </c>
      <c r="E11203" s="508"/>
      <c r="F11203" s="508"/>
    </row>
    <row r="11204" spans="1:6" x14ac:dyDescent="0.25">
      <c r="A11204" s="508"/>
      <c r="B11204" s="508"/>
      <c r="C11204" s="508"/>
      <c r="D11204" s="444" t="s">
        <v>6778</v>
      </c>
      <c r="E11204" s="508"/>
      <c r="F11204" s="508"/>
    </row>
    <row r="11205" spans="1:6" x14ac:dyDescent="0.25">
      <c r="A11205" s="508"/>
      <c r="B11205" s="508"/>
      <c r="C11205" s="508"/>
      <c r="D11205" s="444" t="s">
        <v>6778</v>
      </c>
      <c r="E11205" s="508"/>
      <c r="F11205" s="508"/>
    </row>
    <row r="11206" spans="1:6" x14ac:dyDescent="0.25">
      <c r="A11206" s="508"/>
      <c r="B11206" s="508"/>
      <c r="C11206" s="508"/>
      <c r="D11206" s="444" t="s">
        <v>6778</v>
      </c>
      <c r="E11206" s="508"/>
      <c r="F11206" s="508"/>
    </row>
    <row r="11207" spans="1:6" x14ac:dyDescent="0.25">
      <c r="A11207" s="508"/>
      <c r="B11207" s="508"/>
      <c r="C11207" s="508"/>
      <c r="D11207" s="444" t="s">
        <v>6778</v>
      </c>
      <c r="E11207" s="508"/>
      <c r="F11207" s="508"/>
    </row>
    <row r="11208" spans="1:6" x14ac:dyDescent="0.25">
      <c r="A11208" s="508"/>
      <c r="B11208" s="508"/>
      <c r="C11208" s="508"/>
      <c r="D11208" s="444" t="s">
        <v>6778</v>
      </c>
      <c r="E11208" s="508"/>
      <c r="F11208" s="508"/>
    </row>
    <row r="11209" spans="1:6" x14ac:dyDescent="0.25">
      <c r="A11209" s="508"/>
      <c r="B11209" s="508"/>
      <c r="C11209" s="508"/>
      <c r="D11209" s="444" t="s">
        <v>6778</v>
      </c>
      <c r="E11209" s="508"/>
      <c r="F11209" s="508"/>
    </row>
    <row r="11210" spans="1:6" x14ac:dyDescent="0.25">
      <c r="A11210" s="508"/>
      <c r="B11210" s="508"/>
      <c r="C11210" s="508"/>
      <c r="D11210" s="444" t="s">
        <v>6778</v>
      </c>
      <c r="E11210" s="508"/>
      <c r="F11210" s="508"/>
    </row>
    <row r="11211" spans="1:6" x14ac:dyDescent="0.25">
      <c r="A11211" s="508"/>
      <c r="B11211" s="508"/>
      <c r="C11211" s="508"/>
      <c r="D11211" s="444" t="s">
        <v>6778</v>
      </c>
      <c r="E11211" s="508"/>
      <c r="F11211" s="508"/>
    </row>
    <row r="11212" spans="1:6" x14ac:dyDescent="0.25">
      <c r="A11212" s="508"/>
      <c r="B11212" s="508"/>
      <c r="C11212" s="508"/>
      <c r="D11212" s="444" t="s">
        <v>6778</v>
      </c>
      <c r="E11212" s="508"/>
      <c r="F11212" s="508"/>
    </row>
    <row r="11213" spans="1:6" x14ac:dyDescent="0.25">
      <c r="A11213" s="508"/>
      <c r="B11213" s="508"/>
      <c r="C11213" s="508"/>
      <c r="D11213" s="444" t="s">
        <v>6778</v>
      </c>
      <c r="E11213" s="508"/>
      <c r="F11213" s="508"/>
    </row>
    <row r="11214" spans="1:6" x14ac:dyDescent="0.25">
      <c r="A11214" s="508"/>
      <c r="B11214" s="508"/>
      <c r="C11214" s="508"/>
      <c r="D11214" s="444" t="s">
        <v>6778</v>
      </c>
      <c r="E11214" s="508"/>
      <c r="F11214" s="508"/>
    </row>
    <row r="11215" spans="1:6" x14ac:dyDescent="0.25">
      <c r="A11215" s="508"/>
      <c r="B11215" s="508"/>
      <c r="C11215" s="508"/>
      <c r="D11215" s="444" t="s">
        <v>6778</v>
      </c>
      <c r="E11215" s="508"/>
      <c r="F11215" s="508"/>
    </row>
    <row r="11216" spans="1:6" x14ac:dyDescent="0.25">
      <c r="A11216" s="508"/>
      <c r="B11216" s="508"/>
      <c r="C11216" s="508"/>
      <c r="D11216" s="444" t="s">
        <v>6778</v>
      </c>
      <c r="E11216" s="508"/>
      <c r="F11216" s="508"/>
    </row>
    <row r="11217" spans="1:6" x14ac:dyDescent="0.25">
      <c r="A11217" s="508"/>
      <c r="B11217" s="508"/>
      <c r="C11217" s="508"/>
      <c r="D11217" s="444" t="s">
        <v>6778</v>
      </c>
      <c r="E11217" s="508"/>
      <c r="F11217" s="508"/>
    </row>
    <row r="11218" spans="1:6" x14ac:dyDescent="0.25">
      <c r="A11218" s="508"/>
      <c r="B11218" s="508"/>
      <c r="C11218" s="508"/>
      <c r="D11218" s="444" t="s">
        <v>6778</v>
      </c>
      <c r="E11218" s="508"/>
      <c r="F11218" s="508"/>
    </row>
    <row r="11219" spans="1:6" x14ac:dyDescent="0.25">
      <c r="A11219" s="508"/>
      <c r="B11219" s="508"/>
      <c r="C11219" s="508"/>
      <c r="D11219" s="444" t="s">
        <v>6778</v>
      </c>
      <c r="E11219" s="508"/>
      <c r="F11219" s="508"/>
    </row>
    <row r="11220" spans="1:6" x14ac:dyDescent="0.25">
      <c r="A11220" s="508"/>
      <c r="B11220" s="508"/>
      <c r="C11220" s="508"/>
      <c r="D11220" s="444" t="s">
        <v>6778</v>
      </c>
      <c r="E11220" s="508"/>
      <c r="F11220" s="508"/>
    </row>
    <row r="11221" spans="1:6" x14ac:dyDescent="0.25">
      <c r="A11221" s="508"/>
      <c r="B11221" s="508"/>
      <c r="C11221" s="508"/>
      <c r="D11221" s="444" t="s">
        <v>6778</v>
      </c>
      <c r="E11221" s="508"/>
      <c r="F11221" s="508"/>
    </row>
    <row r="11222" spans="1:6" x14ac:dyDescent="0.25">
      <c r="A11222" s="508"/>
      <c r="B11222" s="508"/>
      <c r="C11222" s="508"/>
      <c r="D11222" s="444" t="s">
        <v>6778</v>
      </c>
      <c r="E11222" s="508"/>
      <c r="F11222" s="508"/>
    </row>
    <row r="11223" spans="1:6" x14ac:dyDescent="0.25">
      <c r="A11223" s="508"/>
      <c r="B11223" s="508"/>
      <c r="C11223" s="508"/>
      <c r="D11223" s="444" t="s">
        <v>6778</v>
      </c>
      <c r="E11223" s="508"/>
      <c r="F11223" s="508"/>
    </row>
    <row r="11224" spans="1:6" x14ac:dyDescent="0.25">
      <c r="A11224" s="508"/>
      <c r="B11224" s="508"/>
      <c r="C11224" s="508"/>
      <c r="D11224" s="444" t="s">
        <v>6778</v>
      </c>
      <c r="E11224" s="508"/>
      <c r="F11224" s="508"/>
    </row>
    <row r="11225" spans="1:6" x14ac:dyDescent="0.25">
      <c r="A11225" s="508"/>
      <c r="B11225" s="508"/>
      <c r="C11225" s="508"/>
      <c r="D11225" s="444" t="s">
        <v>6778</v>
      </c>
      <c r="E11225" s="508"/>
      <c r="F11225" s="508"/>
    </row>
    <row r="11226" spans="1:6" x14ac:dyDescent="0.25">
      <c r="A11226" s="508"/>
      <c r="B11226" s="508"/>
      <c r="C11226" s="508"/>
      <c r="D11226" s="444" t="s">
        <v>6778</v>
      </c>
      <c r="E11226" s="508"/>
      <c r="F11226" s="508"/>
    </row>
    <row r="11227" spans="1:6" x14ac:dyDescent="0.25">
      <c r="A11227" s="508"/>
      <c r="B11227" s="508"/>
      <c r="C11227" s="508"/>
      <c r="D11227" s="444" t="s">
        <v>6778</v>
      </c>
      <c r="E11227" s="508"/>
      <c r="F11227" s="508"/>
    </row>
    <row r="11228" spans="1:6" x14ac:dyDescent="0.25">
      <c r="A11228" s="508"/>
      <c r="B11228" s="508"/>
      <c r="C11228" s="508"/>
      <c r="D11228" s="444" t="s">
        <v>6778</v>
      </c>
      <c r="E11228" s="508"/>
      <c r="F11228" s="508"/>
    </row>
    <row r="11229" spans="1:6" x14ac:dyDescent="0.25">
      <c r="A11229" s="508"/>
      <c r="B11229" s="508"/>
      <c r="C11229" s="508"/>
      <c r="D11229" s="444" t="s">
        <v>6778</v>
      </c>
      <c r="E11229" s="508"/>
      <c r="F11229" s="508"/>
    </row>
    <row r="11230" spans="1:6" x14ac:dyDescent="0.25">
      <c r="A11230" s="508"/>
      <c r="B11230" s="508"/>
      <c r="C11230" s="508"/>
      <c r="D11230" s="444" t="s">
        <v>6778</v>
      </c>
      <c r="E11230" s="508"/>
      <c r="F11230" s="508"/>
    </row>
    <row r="11231" spans="1:6" x14ac:dyDescent="0.25">
      <c r="A11231" s="508"/>
      <c r="B11231" s="508"/>
      <c r="C11231" s="508"/>
      <c r="D11231" s="444" t="s">
        <v>6778</v>
      </c>
      <c r="E11231" s="508"/>
      <c r="F11231" s="508"/>
    </row>
    <row r="11232" spans="1:6" x14ac:dyDescent="0.25">
      <c r="A11232" s="508"/>
      <c r="B11232" s="508"/>
      <c r="C11232" s="508"/>
      <c r="D11232" s="444" t="s">
        <v>6778</v>
      </c>
      <c r="E11232" s="508"/>
      <c r="F11232" s="508"/>
    </row>
    <row r="11233" spans="1:6" x14ac:dyDescent="0.25">
      <c r="A11233" s="508"/>
      <c r="B11233" s="508"/>
      <c r="C11233" s="508"/>
      <c r="D11233" s="444" t="s">
        <v>6778</v>
      </c>
      <c r="E11233" s="508"/>
      <c r="F11233" s="508"/>
    </row>
    <row r="11234" spans="1:6" x14ac:dyDescent="0.25">
      <c r="A11234" s="508"/>
      <c r="B11234" s="508"/>
      <c r="C11234" s="508"/>
      <c r="D11234" s="444" t="s">
        <v>6778</v>
      </c>
      <c r="E11234" s="508"/>
      <c r="F11234" s="508"/>
    </row>
    <row r="11235" spans="1:6" x14ac:dyDescent="0.25">
      <c r="A11235" s="508"/>
      <c r="B11235" s="508"/>
      <c r="C11235" s="508"/>
      <c r="D11235" s="444" t="s">
        <v>6778</v>
      </c>
      <c r="E11235" s="508"/>
      <c r="F11235" s="508"/>
    </row>
    <row r="11236" spans="1:6" x14ac:dyDescent="0.25">
      <c r="A11236" s="508"/>
      <c r="B11236" s="508"/>
      <c r="C11236" s="508"/>
      <c r="D11236" s="444" t="s">
        <v>6778</v>
      </c>
      <c r="E11236" s="508"/>
      <c r="F11236" s="508"/>
    </row>
    <row r="11237" spans="1:6" x14ac:dyDescent="0.25">
      <c r="A11237" s="508"/>
      <c r="B11237" s="508"/>
      <c r="C11237" s="508"/>
      <c r="D11237" s="444" t="s">
        <v>6778</v>
      </c>
      <c r="E11237" s="508"/>
      <c r="F11237" s="508"/>
    </row>
    <row r="11238" spans="1:6" x14ac:dyDescent="0.25">
      <c r="A11238" s="508"/>
      <c r="B11238" s="508"/>
      <c r="C11238" s="508"/>
      <c r="D11238" s="444" t="s">
        <v>6778</v>
      </c>
      <c r="E11238" s="508"/>
      <c r="F11238" s="508"/>
    </row>
    <row r="11239" spans="1:6" x14ac:dyDescent="0.25">
      <c r="A11239" s="508"/>
      <c r="B11239" s="508"/>
      <c r="C11239" s="508"/>
      <c r="D11239" s="444" t="s">
        <v>6778</v>
      </c>
      <c r="E11239" s="508"/>
      <c r="F11239" s="508"/>
    </row>
    <row r="11240" spans="1:6" x14ac:dyDescent="0.25">
      <c r="A11240" s="508"/>
      <c r="B11240" s="508"/>
      <c r="C11240" s="508"/>
      <c r="D11240" s="444" t="s">
        <v>6778</v>
      </c>
      <c r="E11240" s="508"/>
      <c r="F11240" s="508"/>
    </row>
    <row r="11241" spans="1:6" x14ac:dyDescent="0.25">
      <c r="A11241" s="508"/>
      <c r="B11241" s="508"/>
      <c r="C11241" s="508"/>
      <c r="D11241" s="444" t="s">
        <v>6778</v>
      </c>
      <c r="E11241" s="508"/>
      <c r="F11241" s="508"/>
    </row>
    <row r="11242" spans="1:6" x14ac:dyDescent="0.25">
      <c r="A11242" s="508"/>
      <c r="B11242" s="508"/>
      <c r="C11242" s="508"/>
      <c r="D11242" s="444" t="s">
        <v>6778</v>
      </c>
      <c r="E11242" s="508"/>
      <c r="F11242" s="508"/>
    </row>
    <row r="11243" spans="1:6" x14ac:dyDescent="0.25">
      <c r="A11243" s="508"/>
      <c r="B11243" s="508"/>
      <c r="C11243" s="508"/>
      <c r="D11243" s="444" t="s">
        <v>6778</v>
      </c>
      <c r="E11243" s="508"/>
      <c r="F11243" s="508"/>
    </row>
    <row r="11244" spans="1:6" x14ac:dyDescent="0.25">
      <c r="A11244" s="508"/>
      <c r="B11244" s="508"/>
      <c r="C11244" s="508"/>
      <c r="D11244" s="444" t="s">
        <v>6778</v>
      </c>
      <c r="E11244" s="508"/>
      <c r="F11244" s="508"/>
    </row>
    <row r="11245" spans="1:6" x14ac:dyDescent="0.25">
      <c r="A11245" s="508"/>
      <c r="B11245" s="508"/>
      <c r="C11245" s="508"/>
      <c r="D11245" s="444" t="s">
        <v>6778</v>
      </c>
      <c r="E11245" s="508"/>
      <c r="F11245" s="508"/>
    </row>
    <row r="11246" spans="1:6" x14ac:dyDescent="0.25">
      <c r="A11246" s="508"/>
      <c r="B11246" s="508"/>
      <c r="C11246" s="508"/>
      <c r="D11246" s="444" t="s">
        <v>6778</v>
      </c>
      <c r="E11246" s="508"/>
      <c r="F11246" s="508"/>
    </row>
    <row r="11247" spans="1:6" x14ac:dyDescent="0.25">
      <c r="A11247" s="508"/>
      <c r="B11247" s="508"/>
      <c r="C11247" s="508"/>
      <c r="D11247" s="444" t="s">
        <v>6778</v>
      </c>
      <c r="E11247" s="508"/>
      <c r="F11247" s="508"/>
    </row>
    <row r="11248" spans="1:6" x14ac:dyDescent="0.25">
      <c r="A11248" s="508"/>
      <c r="B11248" s="508"/>
      <c r="C11248" s="508"/>
      <c r="D11248" s="444" t="s">
        <v>6778</v>
      </c>
      <c r="E11248" s="508"/>
      <c r="F11248" s="508"/>
    </row>
    <row r="11249" spans="1:6" x14ac:dyDescent="0.25">
      <c r="A11249" s="508"/>
      <c r="B11249" s="508"/>
      <c r="C11249" s="508"/>
      <c r="D11249" s="444" t="s">
        <v>6778</v>
      </c>
      <c r="E11249" s="508"/>
      <c r="F11249" s="508"/>
    </row>
    <row r="11250" spans="1:6" x14ac:dyDescent="0.25">
      <c r="A11250" s="508"/>
      <c r="B11250" s="508"/>
      <c r="C11250" s="508"/>
      <c r="D11250" s="444" t="s">
        <v>6778</v>
      </c>
      <c r="E11250" s="508"/>
      <c r="F11250" s="508"/>
    </row>
    <row r="11251" spans="1:6" x14ac:dyDescent="0.25">
      <c r="A11251" s="508"/>
      <c r="B11251" s="508"/>
      <c r="C11251" s="508"/>
      <c r="D11251" s="444" t="s">
        <v>6778</v>
      </c>
      <c r="E11251" s="508"/>
      <c r="F11251" s="508"/>
    </row>
    <row r="11252" spans="1:6" x14ac:dyDescent="0.25">
      <c r="A11252" s="508"/>
      <c r="B11252" s="508"/>
      <c r="C11252" s="508"/>
      <c r="D11252" s="444" t="s">
        <v>6778</v>
      </c>
      <c r="E11252" s="508"/>
      <c r="F11252" s="508"/>
    </row>
    <row r="11253" spans="1:6" x14ac:dyDescent="0.25">
      <c r="A11253" s="508"/>
      <c r="B11253" s="508"/>
      <c r="C11253" s="508"/>
      <c r="D11253" s="444" t="s">
        <v>6778</v>
      </c>
      <c r="E11253" s="508"/>
      <c r="F11253" s="508"/>
    </row>
    <row r="11254" spans="1:6" x14ac:dyDescent="0.25">
      <c r="A11254" s="508"/>
      <c r="B11254" s="508"/>
      <c r="C11254" s="508"/>
      <c r="D11254" s="444" t="s">
        <v>6778</v>
      </c>
      <c r="E11254" s="508"/>
      <c r="F11254" s="508"/>
    </row>
    <row r="11255" spans="1:6" x14ac:dyDescent="0.25">
      <c r="A11255" s="508"/>
      <c r="B11255" s="508"/>
      <c r="C11255" s="508"/>
      <c r="D11255" s="444" t="s">
        <v>6778</v>
      </c>
      <c r="E11255" s="508"/>
      <c r="F11255" s="508"/>
    </row>
    <row r="11256" spans="1:6" x14ac:dyDescent="0.25">
      <c r="A11256" s="508"/>
      <c r="B11256" s="508"/>
      <c r="C11256" s="508"/>
      <c r="D11256" s="444" t="s">
        <v>6778</v>
      </c>
      <c r="E11256" s="508"/>
      <c r="F11256" s="508"/>
    </row>
    <row r="11257" spans="1:6" x14ac:dyDescent="0.25">
      <c r="A11257" s="508"/>
      <c r="B11257" s="508"/>
      <c r="C11257" s="508"/>
      <c r="D11257" s="444" t="s">
        <v>6778</v>
      </c>
      <c r="E11257" s="508"/>
      <c r="F11257" s="508"/>
    </row>
    <row r="11258" spans="1:6" x14ac:dyDescent="0.25">
      <c r="A11258" s="508"/>
      <c r="B11258" s="508"/>
      <c r="C11258" s="508"/>
      <c r="D11258" s="444" t="s">
        <v>6778</v>
      </c>
      <c r="E11258" s="508"/>
      <c r="F11258" s="508"/>
    </row>
    <row r="11259" spans="1:6" x14ac:dyDescent="0.25">
      <c r="A11259" s="508"/>
      <c r="B11259" s="508"/>
      <c r="C11259" s="508"/>
      <c r="D11259" s="444" t="s">
        <v>6778</v>
      </c>
      <c r="E11259" s="508"/>
      <c r="F11259" s="508"/>
    </row>
    <row r="11260" spans="1:6" x14ac:dyDescent="0.25">
      <c r="A11260" s="508"/>
      <c r="B11260" s="508"/>
      <c r="C11260" s="508"/>
      <c r="D11260" s="444" t="s">
        <v>6778</v>
      </c>
      <c r="E11260" s="508"/>
      <c r="F11260" s="508"/>
    </row>
    <row r="11261" spans="1:6" x14ac:dyDescent="0.25">
      <c r="A11261" s="508"/>
      <c r="B11261" s="508"/>
      <c r="C11261" s="508"/>
      <c r="D11261" s="444" t="s">
        <v>6778</v>
      </c>
      <c r="E11261" s="508"/>
      <c r="F11261" s="508"/>
    </row>
    <row r="11262" spans="1:6" x14ac:dyDescent="0.25">
      <c r="A11262" s="508"/>
      <c r="B11262" s="508"/>
      <c r="C11262" s="508"/>
      <c r="D11262" s="444" t="s">
        <v>6778</v>
      </c>
      <c r="E11262" s="508"/>
      <c r="F11262" s="508"/>
    </row>
    <row r="11263" spans="1:6" x14ac:dyDescent="0.25">
      <c r="A11263" s="508"/>
      <c r="B11263" s="508"/>
      <c r="C11263" s="508"/>
      <c r="D11263" s="444" t="s">
        <v>6778</v>
      </c>
      <c r="E11263" s="508"/>
      <c r="F11263" s="508"/>
    </row>
    <row r="11264" spans="1:6" x14ac:dyDescent="0.25">
      <c r="A11264" s="508"/>
      <c r="B11264" s="508"/>
      <c r="C11264" s="508"/>
      <c r="D11264" s="444" t="s">
        <v>6778</v>
      </c>
      <c r="E11264" s="508"/>
      <c r="F11264" s="508"/>
    </row>
    <row r="11265" spans="1:6" x14ac:dyDescent="0.25">
      <c r="A11265" s="508"/>
      <c r="B11265" s="508"/>
      <c r="C11265" s="508"/>
      <c r="D11265" s="444" t="s">
        <v>6778</v>
      </c>
      <c r="E11265" s="508"/>
      <c r="F11265" s="508"/>
    </row>
    <row r="11266" spans="1:6" x14ac:dyDescent="0.25">
      <c r="A11266" s="508"/>
      <c r="B11266" s="508"/>
      <c r="C11266" s="508"/>
      <c r="D11266" s="444" t="s">
        <v>6778</v>
      </c>
      <c r="E11266" s="508"/>
      <c r="F11266" s="508"/>
    </row>
    <row r="11267" spans="1:6" x14ac:dyDescent="0.25">
      <c r="A11267" s="508"/>
      <c r="B11267" s="508"/>
      <c r="C11267" s="508"/>
      <c r="D11267" s="444" t="s">
        <v>6778</v>
      </c>
      <c r="E11267" s="508"/>
      <c r="F11267" s="508"/>
    </row>
    <row r="11268" spans="1:6" x14ac:dyDescent="0.25">
      <c r="A11268" s="508"/>
      <c r="B11268" s="508"/>
      <c r="C11268" s="508"/>
      <c r="D11268" s="444" t="s">
        <v>6778</v>
      </c>
      <c r="E11268" s="508"/>
      <c r="F11268" s="508"/>
    </row>
    <row r="11269" spans="1:6" x14ac:dyDescent="0.25">
      <c r="A11269" s="508"/>
      <c r="B11269" s="508"/>
      <c r="C11269" s="508"/>
      <c r="D11269" s="444" t="s">
        <v>6778</v>
      </c>
      <c r="E11269" s="508"/>
      <c r="F11269" s="508"/>
    </row>
    <row r="11270" spans="1:6" x14ac:dyDescent="0.25">
      <c r="A11270" s="508"/>
      <c r="B11270" s="508"/>
      <c r="C11270" s="508"/>
      <c r="D11270" s="444" t="s">
        <v>6778</v>
      </c>
      <c r="E11270" s="508"/>
      <c r="F11270" s="508"/>
    </row>
    <row r="11271" spans="1:6" x14ac:dyDescent="0.25">
      <c r="A11271" s="508"/>
      <c r="B11271" s="508"/>
      <c r="C11271" s="508"/>
      <c r="D11271" s="444" t="s">
        <v>6778</v>
      </c>
      <c r="E11271" s="508"/>
      <c r="F11271" s="508"/>
    </row>
    <row r="11272" spans="1:6" x14ac:dyDescent="0.25">
      <c r="A11272" s="508"/>
      <c r="B11272" s="508"/>
      <c r="C11272" s="508"/>
      <c r="D11272" s="444" t="s">
        <v>6778</v>
      </c>
      <c r="E11272" s="508"/>
      <c r="F11272" s="508"/>
    </row>
    <row r="11273" spans="1:6" x14ac:dyDescent="0.25">
      <c r="A11273" s="508"/>
      <c r="B11273" s="508"/>
      <c r="C11273" s="508"/>
      <c r="D11273" s="444" t="s">
        <v>6778</v>
      </c>
      <c r="E11273" s="508"/>
      <c r="F11273" s="508"/>
    </row>
    <row r="11274" spans="1:6" x14ac:dyDescent="0.25">
      <c r="A11274" s="508"/>
      <c r="B11274" s="508"/>
      <c r="C11274" s="508"/>
      <c r="D11274" s="444" t="s">
        <v>6778</v>
      </c>
      <c r="E11274" s="508"/>
      <c r="F11274" s="508"/>
    </row>
    <row r="11275" spans="1:6" x14ac:dyDescent="0.25">
      <c r="A11275" s="508"/>
      <c r="B11275" s="508"/>
      <c r="C11275" s="508"/>
      <c r="D11275" s="444" t="s">
        <v>6778</v>
      </c>
      <c r="E11275" s="508"/>
      <c r="F11275" s="508"/>
    </row>
    <row r="11276" spans="1:6" x14ac:dyDescent="0.25">
      <c r="A11276" s="508"/>
      <c r="B11276" s="508"/>
      <c r="C11276" s="508"/>
      <c r="D11276" s="444" t="s">
        <v>6778</v>
      </c>
      <c r="E11276" s="508"/>
      <c r="F11276" s="508"/>
    </row>
    <row r="11277" spans="1:6" x14ac:dyDescent="0.25">
      <c r="A11277" s="508"/>
      <c r="B11277" s="508"/>
      <c r="C11277" s="508"/>
      <c r="D11277" s="444" t="s">
        <v>6778</v>
      </c>
      <c r="E11277" s="508"/>
      <c r="F11277" s="508"/>
    </row>
    <row r="11278" spans="1:6" x14ac:dyDescent="0.25">
      <c r="A11278" s="508"/>
      <c r="B11278" s="508"/>
      <c r="C11278" s="508"/>
      <c r="D11278" s="444" t="s">
        <v>6778</v>
      </c>
      <c r="E11278" s="508"/>
      <c r="F11278" s="508"/>
    </row>
    <row r="11279" spans="1:6" x14ac:dyDescent="0.25">
      <c r="A11279" s="508"/>
      <c r="B11279" s="508"/>
      <c r="C11279" s="508"/>
      <c r="D11279" s="444" t="s">
        <v>6778</v>
      </c>
      <c r="E11279" s="508"/>
      <c r="F11279" s="508"/>
    </row>
    <row r="11280" spans="1:6" x14ac:dyDescent="0.25">
      <c r="A11280" s="508"/>
      <c r="B11280" s="508"/>
      <c r="C11280" s="508"/>
      <c r="D11280" s="444" t="s">
        <v>6778</v>
      </c>
      <c r="E11280" s="508"/>
      <c r="F11280" s="508"/>
    </row>
    <row r="11281" spans="1:6" x14ac:dyDescent="0.25">
      <c r="A11281" s="508"/>
      <c r="B11281" s="508"/>
      <c r="C11281" s="508"/>
      <c r="D11281" s="444" t="s">
        <v>6778</v>
      </c>
      <c r="E11281" s="508"/>
      <c r="F11281" s="508"/>
    </row>
    <row r="11282" spans="1:6" x14ac:dyDescent="0.25">
      <c r="A11282" s="508"/>
      <c r="B11282" s="508"/>
      <c r="C11282" s="508"/>
      <c r="D11282" s="444" t="s">
        <v>6778</v>
      </c>
      <c r="E11282" s="508"/>
      <c r="F11282" s="508"/>
    </row>
    <row r="11283" spans="1:6" x14ac:dyDescent="0.25">
      <c r="A11283" s="508"/>
      <c r="B11283" s="508"/>
      <c r="C11283" s="508"/>
      <c r="D11283" s="444" t="s">
        <v>6778</v>
      </c>
      <c r="E11283" s="508"/>
      <c r="F11283" s="508"/>
    </row>
    <row r="11284" spans="1:6" x14ac:dyDescent="0.25">
      <c r="A11284" s="508"/>
      <c r="B11284" s="508"/>
      <c r="C11284" s="508"/>
      <c r="D11284" s="444" t="s">
        <v>6778</v>
      </c>
      <c r="E11284" s="508"/>
      <c r="F11284" s="508"/>
    </row>
    <row r="11285" spans="1:6" x14ac:dyDescent="0.25">
      <c r="A11285" s="508"/>
      <c r="B11285" s="508"/>
      <c r="C11285" s="508"/>
      <c r="D11285" s="444" t="s">
        <v>6778</v>
      </c>
      <c r="E11285" s="508"/>
      <c r="F11285" s="508"/>
    </row>
    <row r="11286" spans="1:6" x14ac:dyDescent="0.25">
      <c r="A11286" s="508"/>
      <c r="B11286" s="508"/>
      <c r="C11286" s="508"/>
      <c r="D11286" s="444" t="s">
        <v>6778</v>
      </c>
      <c r="E11286" s="508"/>
      <c r="F11286" s="508"/>
    </row>
    <row r="11287" spans="1:6" x14ac:dyDescent="0.25">
      <c r="A11287" s="508"/>
      <c r="B11287" s="508"/>
      <c r="C11287" s="508"/>
      <c r="D11287" s="444" t="s">
        <v>6778</v>
      </c>
      <c r="E11287" s="508"/>
      <c r="F11287" s="508"/>
    </row>
    <row r="11288" spans="1:6" x14ac:dyDescent="0.25">
      <c r="A11288" s="508"/>
      <c r="B11288" s="508"/>
      <c r="C11288" s="508"/>
      <c r="D11288" s="444" t="s">
        <v>6778</v>
      </c>
      <c r="E11288" s="508"/>
      <c r="F11288" s="508"/>
    </row>
    <row r="11289" spans="1:6" x14ac:dyDescent="0.25">
      <c r="A11289" s="508"/>
      <c r="B11289" s="508"/>
      <c r="C11289" s="508"/>
      <c r="D11289" s="444" t="s">
        <v>6778</v>
      </c>
      <c r="E11289" s="508"/>
      <c r="F11289" s="508"/>
    </row>
    <row r="11290" spans="1:6" x14ac:dyDescent="0.25">
      <c r="A11290" s="508"/>
      <c r="B11290" s="508"/>
      <c r="C11290" s="508"/>
      <c r="D11290" s="444" t="s">
        <v>6778</v>
      </c>
      <c r="E11290" s="508"/>
      <c r="F11290" s="508"/>
    </row>
    <row r="11291" spans="1:6" x14ac:dyDescent="0.25">
      <c r="A11291" s="508"/>
      <c r="B11291" s="508"/>
      <c r="C11291" s="508"/>
      <c r="D11291" s="444" t="s">
        <v>6778</v>
      </c>
      <c r="E11291" s="508"/>
      <c r="F11291" s="508"/>
    </row>
    <row r="11292" spans="1:6" x14ac:dyDescent="0.25">
      <c r="A11292" s="508"/>
      <c r="B11292" s="508"/>
      <c r="C11292" s="508"/>
      <c r="D11292" s="444" t="s">
        <v>6778</v>
      </c>
      <c r="E11292" s="508"/>
      <c r="F11292" s="508"/>
    </row>
    <row r="11293" spans="1:6" x14ac:dyDescent="0.25">
      <c r="A11293" s="508"/>
      <c r="B11293" s="508"/>
      <c r="C11293" s="508"/>
      <c r="D11293" s="444" t="s">
        <v>6778</v>
      </c>
      <c r="E11293" s="508"/>
      <c r="F11293" s="508"/>
    </row>
    <row r="11294" spans="1:6" x14ac:dyDescent="0.25">
      <c r="A11294" s="508"/>
      <c r="B11294" s="508"/>
      <c r="C11294" s="508"/>
      <c r="D11294" s="444" t="s">
        <v>6778</v>
      </c>
      <c r="E11294" s="508"/>
      <c r="F11294" s="508"/>
    </row>
    <row r="11295" spans="1:6" x14ac:dyDescent="0.25">
      <c r="A11295" s="508"/>
      <c r="B11295" s="508"/>
      <c r="C11295" s="508"/>
      <c r="D11295" s="444" t="s">
        <v>6778</v>
      </c>
      <c r="E11295" s="508"/>
      <c r="F11295" s="508"/>
    </row>
    <row r="11296" spans="1:6" x14ac:dyDescent="0.25">
      <c r="A11296" s="508"/>
      <c r="B11296" s="508"/>
      <c r="C11296" s="508"/>
      <c r="D11296" s="444" t="s">
        <v>6778</v>
      </c>
      <c r="E11296" s="508"/>
      <c r="F11296" s="508"/>
    </row>
    <row r="11297" spans="1:6" x14ac:dyDescent="0.25">
      <c r="A11297" s="508"/>
      <c r="B11297" s="508"/>
      <c r="C11297" s="508"/>
      <c r="D11297" s="444" t="s">
        <v>6778</v>
      </c>
      <c r="E11297" s="508"/>
      <c r="F11297" s="508"/>
    </row>
    <row r="11298" spans="1:6" x14ac:dyDescent="0.25">
      <c r="A11298" s="508"/>
      <c r="B11298" s="508"/>
      <c r="C11298" s="508"/>
      <c r="D11298" s="444" t="s">
        <v>6778</v>
      </c>
      <c r="E11298" s="508"/>
      <c r="F11298" s="508"/>
    </row>
    <row r="11299" spans="1:6" x14ac:dyDescent="0.25">
      <c r="A11299" s="508"/>
      <c r="B11299" s="508"/>
      <c r="C11299" s="508"/>
      <c r="D11299" s="444" t="s">
        <v>6778</v>
      </c>
      <c r="E11299" s="508"/>
      <c r="F11299" s="508"/>
    </row>
    <row r="11300" spans="1:6" x14ac:dyDescent="0.25">
      <c r="A11300" s="508"/>
      <c r="B11300" s="508"/>
      <c r="C11300" s="508"/>
      <c r="D11300" s="444" t="s">
        <v>6778</v>
      </c>
      <c r="E11300" s="508"/>
      <c r="F11300" s="508"/>
    </row>
    <row r="11301" spans="1:6" x14ac:dyDescent="0.25">
      <c r="A11301" s="508"/>
      <c r="B11301" s="508"/>
      <c r="C11301" s="508"/>
      <c r="D11301" s="444" t="s">
        <v>6778</v>
      </c>
      <c r="E11301" s="508"/>
      <c r="F11301" s="508"/>
    </row>
    <row r="11302" spans="1:6" x14ac:dyDescent="0.25">
      <c r="A11302" s="508"/>
      <c r="B11302" s="508"/>
      <c r="C11302" s="508"/>
      <c r="D11302" s="444" t="s">
        <v>6778</v>
      </c>
      <c r="E11302" s="508"/>
      <c r="F11302" s="508"/>
    </row>
    <row r="11303" spans="1:6" x14ac:dyDescent="0.25">
      <c r="A11303" s="508"/>
      <c r="B11303" s="508"/>
      <c r="C11303" s="508"/>
      <c r="D11303" s="444" t="s">
        <v>6778</v>
      </c>
      <c r="E11303" s="508"/>
      <c r="F11303" s="508"/>
    </row>
    <row r="11304" spans="1:6" x14ac:dyDescent="0.25">
      <c r="A11304" s="508"/>
      <c r="B11304" s="508"/>
      <c r="C11304" s="508"/>
      <c r="D11304" s="444" t="s">
        <v>6778</v>
      </c>
      <c r="E11304" s="508"/>
      <c r="F11304" s="508"/>
    </row>
    <row r="11305" spans="1:6" x14ac:dyDescent="0.25">
      <c r="A11305" s="508"/>
      <c r="B11305" s="508"/>
      <c r="C11305" s="508"/>
      <c r="D11305" s="444" t="s">
        <v>6778</v>
      </c>
      <c r="E11305" s="508"/>
      <c r="F11305" s="508"/>
    </row>
    <row r="11306" spans="1:6" x14ac:dyDescent="0.25">
      <c r="A11306" s="508"/>
      <c r="B11306" s="508"/>
      <c r="C11306" s="508"/>
      <c r="D11306" s="444" t="s">
        <v>6778</v>
      </c>
      <c r="E11306" s="508"/>
      <c r="F11306" s="508"/>
    </row>
    <row r="11307" spans="1:6" x14ac:dyDescent="0.25">
      <c r="A11307" s="508"/>
      <c r="B11307" s="508"/>
      <c r="C11307" s="508"/>
      <c r="D11307" s="444" t="s">
        <v>6778</v>
      </c>
      <c r="E11307" s="508"/>
      <c r="F11307" s="508"/>
    </row>
    <row r="11308" spans="1:6" x14ac:dyDescent="0.25">
      <c r="A11308" s="508"/>
      <c r="B11308" s="508"/>
      <c r="C11308" s="508"/>
      <c r="D11308" s="444" t="s">
        <v>6778</v>
      </c>
      <c r="E11308" s="508"/>
      <c r="F11308" s="508"/>
    </row>
    <row r="11309" spans="1:6" x14ac:dyDescent="0.25">
      <c r="A11309" s="508"/>
      <c r="B11309" s="508"/>
      <c r="C11309" s="508"/>
      <c r="D11309" s="444" t="s">
        <v>6778</v>
      </c>
      <c r="E11309" s="508"/>
      <c r="F11309" s="508"/>
    </row>
    <row r="11310" spans="1:6" x14ac:dyDescent="0.25">
      <c r="A11310" s="508"/>
      <c r="B11310" s="508"/>
      <c r="C11310" s="508"/>
      <c r="D11310" s="444" t="s">
        <v>6778</v>
      </c>
      <c r="E11310" s="508"/>
      <c r="F11310" s="508"/>
    </row>
    <row r="11311" spans="1:6" x14ac:dyDescent="0.25">
      <c r="A11311" s="508"/>
      <c r="B11311" s="508"/>
      <c r="C11311" s="508"/>
      <c r="D11311" s="444" t="s">
        <v>6778</v>
      </c>
      <c r="E11311" s="508"/>
      <c r="F11311" s="508"/>
    </row>
    <row r="11312" spans="1:6" x14ac:dyDescent="0.25">
      <c r="A11312" s="508"/>
      <c r="B11312" s="508"/>
      <c r="C11312" s="508"/>
      <c r="D11312" s="444" t="s">
        <v>6778</v>
      </c>
      <c r="E11312" s="508"/>
      <c r="F11312" s="508"/>
    </row>
    <row r="11313" spans="1:6" x14ac:dyDescent="0.25">
      <c r="A11313" s="508"/>
      <c r="B11313" s="508"/>
      <c r="C11313" s="508"/>
      <c r="D11313" s="444" t="s">
        <v>6778</v>
      </c>
      <c r="E11313" s="508"/>
      <c r="F11313" s="508"/>
    </row>
    <row r="11314" spans="1:6" x14ac:dyDescent="0.25">
      <c r="A11314" s="508"/>
      <c r="B11314" s="508"/>
      <c r="C11314" s="508"/>
      <c r="D11314" s="444" t="s">
        <v>6778</v>
      </c>
      <c r="E11314" s="508"/>
      <c r="F11314" s="508"/>
    </row>
    <row r="11315" spans="1:6" x14ac:dyDescent="0.25">
      <c r="A11315" s="508"/>
      <c r="B11315" s="508"/>
      <c r="C11315" s="508"/>
      <c r="D11315" s="444" t="s">
        <v>6778</v>
      </c>
      <c r="E11315" s="508"/>
      <c r="F11315" s="508"/>
    </row>
    <row r="11316" spans="1:6" x14ac:dyDescent="0.25">
      <c r="A11316" s="508"/>
      <c r="B11316" s="508"/>
      <c r="C11316" s="508"/>
      <c r="D11316" s="444" t="s">
        <v>6778</v>
      </c>
      <c r="E11316" s="508"/>
      <c r="F11316" s="508"/>
    </row>
    <row r="11317" spans="1:6" x14ac:dyDescent="0.25">
      <c r="A11317" s="508"/>
      <c r="B11317" s="508"/>
      <c r="C11317" s="508"/>
      <c r="D11317" s="444" t="s">
        <v>6778</v>
      </c>
      <c r="E11317" s="508"/>
      <c r="F11317" s="508"/>
    </row>
    <row r="11318" spans="1:6" x14ac:dyDescent="0.25">
      <c r="A11318" s="508"/>
      <c r="B11318" s="508"/>
      <c r="C11318" s="508"/>
      <c r="D11318" s="444" t="s">
        <v>6778</v>
      </c>
      <c r="E11318" s="508"/>
      <c r="F11318" s="508"/>
    </row>
    <row r="11319" spans="1:6" x14ac:dyDescent="0.25">
      <c r="A11319" s="508"/>
      <c r="B11319" s="508"/>
      <c r="C11319" s="508"/>
      <c r="D11319" s="444" t="s">
        <v>6778</v>
      </c>
      <c r="E11319" s="508"/>
      <c r="F11319" s="508"/>
    </row>
    <row r="11320" spans="1:6" x14ac:dyDescent="0.25">
      <c r="A11320" s="508"/>
      <c r="B11320" s="508"/>
      <c r="C11320" s="508"/>
      <c r="D11320" s="444" t="s">
        <v>6778</v>
      </c>
      <c r="E11320" s="508"/>
      <c r="F11320" s="508"/>
    </row>
    <row r="11321" spans="1:6" x14ac:dyDescent="0.25">
      <c r="A11321" s="508"/>
      <c r="B11321" s="508"/>
      <c r="C11321" s="508"/>
      <c r="D11321" s="444" t="s">
        <v>6778</v>
      </c>
      <c r="E11321" s="508"/>
      <c r="F11321" s="508"/>
    </row>
    <row r="11322" spans="1:6" x14ac:dyDescent="0.25">
      <c r="A11322" s="508"/>
      <c r="B11322" s="508"/>
      <c r="C11322" s="508"/>
      <c r="D11322" s="444" t="s">
        <v>6778</v>
      </c>
      <c r="E11322" s="508"/>
      <c r="F11322" s="508"/>
    </row>
    <row r="11323" spans="1:6" x14ac:dyDescent="0.25">
      <c r="A11323" s="508"/>
      <c r="B11323" s="508"/>
      <c r="C11323" s="508"/>
      <c r="D11323" s="444" t="s">
        <v>6778</v>
      </c>
      <c r="E11323" s="508"/>
      <c r="F11323" s="508"/>
    </row>
    <row r="11324" spans="1:6" x14ac:dyDescent="0.25">
      <c r="A11324" s="508"/>
      <c r="B11324" s="508"/>
      <c r="C11324" s="508"/>
      <c r="D11324" s="444" t="s">
        <v>6778</v>
      </c>
      <c r="E11324" s="508"/>
      <c r="F11324" s="508"/>
    </row>
    <row r="11325" spans="1:6" x14ac:dyDescent="0.25">
      <c r="A11325" s="508"/>
      <c r="B11325" s="508"/>
      <c r="C11325" s="508"/>
      <c r="D11325" s="444" t="s">
        <v>6778</v>
      </c>
      <c r="E11325" s="508"/>
      <c r="F11325" s="508"/>
    </row>
    <row r="11326" spans="1:6" x14ac:dyDescent="0.25">
      <c r="A11326" s="508"/>
      <c r="B11326" s="508"/>
      <c r="C11326" s="508"/>
      <c r="D11326" s="444" t="s">
        <v>6778</v>
      </c>
      <c r="E11326" s="508"/>
      <c r="F11326" s="508"/>
    </row>
    <row r="11327" spans="1:6" x14ac:dyDescent="0.25">
      <c r="A11327" s="508"/>
      <c r="B11327" s="508"/>
      <c r="C11327" s="508"/>
      <c r="D11327" s="444" t="s">
        <v>6778</v>
      </c>
      <c r="E11327" s="508"/>
      <c r="F11327" s="508"/>
    </row>
    <row r="11328" spans="1:6" x14ac:dyDescent="0.25">
      <c r="A11328" s="508"/>
      <c r="B11328" s="508"/>
      <c r="C11328" s="508"/>
      <c r="D11328" s="444" t="s">
        <v>6778</v>
      </c>
      <c r="E11328" s="508"/>
      <c r="F11328" s="508"/>
    </row>
    <row r="11329" spans="1:6" x14ac:dyDescent="0.25">
      <c r="A11329" s="508"/>
      <c r="B11329" s="508"/>
      <c r="C11329" s="508"/>
      <c r="D11329" s="444" t="s">
        <v>6778</v>
      </c>
      <c r="E11329" s="508"/>
      <c r="F11329" s="508"/>
    </row>
    <row r="11330" spans="1:6" x14ac:dyDescent="0.25">
      <c r="A11330" s="508"/>
      <c r="B11330" s="508"/>
      <c r="C11330" s="508"/>
      <c r="D11330" s="444" t="s">
        <v>6778</v>
      </c>
      <c r="E11330" s="508"/>
      <c r="F11330" s="508"/>
    </row>
    <row r="11331" spans="1:6" x14ac:dyDescent="0.25">
      <c r="A11331" s="508"/>
      <c r="B11331" s="508"/>
      <c r="C11331" s="508"/>
      <c r="D11331" s="444" t="s">
        <v>6778</v>
      </c>
      <c r="E11331" s="508"/>
      <c r="F11331" s="508"/>
    </row>
    <row r="11332" spans="1:6" x14ac:dyDescent="0.25">
      <c r="A11332" s="508"/>
      <c r="B11332" s="508"/>
      <c r="C11332" s="508"/>
      <c r="D11332" s="444" t="s">
        <v>6778</v>
      </c>
      <c r="E11332" s="508"/>
      <c r="F11332" s="508"/>
    </row>
    <row r="11333" spans="1:6" x14ac:dyDescent="0.25">
      <c r="A11333" s="508"/>
      <c r="B11333" s="508"/>
      <c r="C11333" s="508"/>
      <c r="D11333" s="444" t="s">
        <v>6778</v>
      </c>
      <c r="E11333" s="508"/>
      <c r="F11333" s="508"/>
    </row>
    <row r="11334" spans="1:6" x14ac:dyDescent="0.25">
      <c r="A11334" s="508"/>
      <c r="B11334" s="508"/>
      <c r="C11334" s="508"/>
      <c r="D11334" s="444" t="s">
        <v>6778</v>
      </c>
      <c r="E11334" s="508"/>
      <c r="F11334" s="508"/>
    </row>
    <row r="11335" spans="1:6" x14ac:dyDescent="0.25">
      <c r="A11335" s="508"/>
      <c r="B11335" s="508"/>
      <c r="C11335" s="508"/>
      <c r="D11335" s="444" t="s">
        <v>6778</v>
      </c>
      <c r="E11335" s="508"/>
      <c r="F11335" s="508"/>
    </row>
    <row r="11336" spans="1:6" x14ac:dyDescent="0.25">
      <c r="A11336" s="508"/>
      <c r="B11336" s="508"/>
      <c r="C11336" s="508"/>
      <c r="D11336" s="444" t="s">
        <v>6778</v>
      </c>
      <c r="E11336" s="508"/>
      <c r="F11336" s="508"/>
    </row>
    <row r="11337" spans="1:6" x14ac:dyDescent="0.25">
      <c r="A11337" s="508"/>
      <c r="B11337" s="508"/>
      <c r="C11337" s="508"/>
      <c r="D11337" s="444" t="s">
        <v>6778</v>
      </c>
      <c r="E11337" s="508"/>
      <c r="F11337" s="508"/>
    </row>
    <row r="11338" spans="1:6" x14ac:dyDescent="0.25">
      <c r="A11338" s="508"/>
      <c r="B11338" s="508"/>
      <c r="C11338" s="508"/>
      <c r="D11338" s="444" t="s">
        <v>6778</v>
      </c>
      <c r="E11338" s="508"/>
      <c r="F11338" s="508"/>
    </row>
    <row r="11339" spans="1:6" x14ac:dyDescent="0.25">
      <c r="A11339" s="508"/>
      <c r="B11339" s="508"/>
      <c r="C11339" s="508"/>
      <c r="D11339" s="444" t="s">
        <v>6778</v>
      </c>
      <c r="E11339" s="508"/>
      <c r="F11339" s="508"/>
    </row>
    <row r="11340" spans="1:6" x14ac:dyDescent="0.25">
      <c r="A11340" s="508"/>
      <c r="B11340" s="508"/>
      <c r="C11340" s="508"/>
      <c r="D11340" s="444" t="s">
        <v>6778</v>
      </c>
      <c r="E11340" s="508"/>
      <c r="F11340" s="508"/>
    </row>
    <row r="11341" spans="1:6" x14ac:dyDescent="0.25">
      <c r="A11341" s="508"/>
      <c r="B11341" s="508"/>
      <c r="C11341" s="508"/>
      <c r="D11341" s="444" t="s">
        <v>6778</v>
      </c>
      <c r="E11341" s="508"/>
      <c r="F11341" s="508"/>
    </row>
    <row r="11342" spans="1:6" x14ac:dyDescent="0.25">
      <c r="A11342" s="508"/>
      <c r="B11342" s="508"/>
      <c r="C11342" s="508"/>
      <c r="D11342" s="444" t="s">
        <v>6778</v>
      </c>
      <c r="E11342" s="508"/>
      <c r="F11342" s="508"/>
    </row>
    <row r="11343" spans="1:6" x14ac:dyDescent="0.25">
      <c r="A11343" s="508"/>
      <c r="B11343" s="508"/>
      <c r="C11343" s="508"/>
      <c r="D11343" s="444" t="s">
        <v>6778</v>
      </c>
      <c r="E11343" s="508"/>
      <c r="F11343" s="508"/>
    </row>
    <row r="11344" spans="1:6" x14ac:dyDescent="0.25">
      <c r="A11344" s="508"/>
      <c r="B11344" s="508"/>
      <c r="C11344" s="508"/>
      <c r="D11344" s="444" t="s">
        <v>6778</v>
      </c>
      <c r="E11344" s="508"/>
      <c r="F11344" s="508"/>
    </row>
    <row r="11345" spans="1:6" x14ac:dyDescent="0.25">
      <c r="A11345" s="508"/>
      <c r="B11345" s="508"/>
      <c r="C11345" s="508"/>
      <c r="D11345" s="444" t="s">
        <v>6778</v>
      </c>
      <c r="E11345" s="508"/>
      <c r="F11345" s="508"/>
    </row>
    <row r="11346" spans="1:6" x14ac:dyDescent="0.25">
      <c r="A11346" s="508"/>
      <c r="B11346" s="508"/>
      <c r="C11346" s="508"/>
      <c r="D11346" s="444" t="s">
        <v>6778</v>
      </c>
      <c r="E11346" s="508"/>
      <c r="F11346" s="508"/>
    </row>
    <row r="11347" spans="1:6" x14ac:dyDescent="0.25">
      <c r="A11347" s="508"/>
      <c r="B11347" s="508"/>
      <c r="C11347" s="508"/>
      <c r="D11347" s="444" t="s">
        <v>6778</v>
      </c>
      <c r="E11347" s="508"/>
      <c r="F11347" s="508"/>
    </row>
    <row r="11348" spans="1:6" x14ac:dyDescent="0.25">
      <c r="A11348" s="508"/>
      <c r="B11348" s="508"/>
      <c r="C11348" s="508"/>
      <c r="D11348" s="444" t="s">
        <v>6778</v>
      </c>
      <c r="E11348" s="508"/>
      <c r="F11348" s="508"/>
    </row>
    <row r="11349" spans="1:6" x14ac:dyDescent="0.25">
      <c r="A11349" s="508"/>
      <c r="B11349" s="508"/>
      <c r="C11349" s="508"/>
      <c r="D11349" s="444" t="s">
        <v>6778</v>
      </c>
      <c r="E11349" s="508"/>
      <c r="F11349" s="508"/>
    </row>
    <row r="11350" spans="1:6" x14ac:dyDescent="0.25">
      <c r="A11350" s="508"/>
      <c r="B11350" s="508"/>
      <c r="C11350" s="508"/>
      <c r="D11350" s="444" t="s">
        <v>6778</v>
      </c>
      <c r="E11350" s="508"/>
      <c r="F11350" s="508"/>
    </row>
    <row r="11351" spans="1:6" x14ac:dyDescent="0.25">
      <c r="A11351" s="508"/>
      <c r="B11351" s="508"/>
      <c r="C11351" s="508"/>
      <c r="D11351" s="444" t="s">
        <v>6778</v>
      </c>
      <c r="E11351" s="508"/>
      <c r="F11351" s="508"/>
    </row>
    <row r="11352" spans="1:6" x14ac:dyDescent="0.25">
      <c r="A11352" s="508"/>
      <c r="B11352" s="508"/>
      <c r="C11352" s="508"/>
      <c r="D11352" s="444" t="s">
        <v>6778</v>
      </c>
      <c r="E11352" s="508"/>
      <c r="F11352" s="508"/>
    </row>
    <row r="11353" spans="1:6" x14ac:dyDescent="0.25">
      <c r="A11353" s="508"/>
      <c r="B11353" s="508"/>
      <c r="C11353" s="508"/>
      <c r="D11353" s="444" t="s">
        <v>6778</v>
      </c>
      <c r="E11353" s="508"/>
      <c r="F11353" s="508"/>
    </row>
    <row r="11354" spans="1:6" x14ac:dyDescent="0.25">
      <c r="A11354" s="508"/>
      <c r="B11354" s="508"/>
      <c r="C11354" s="508"/>
      <c r="D11354" s="444" t="s">
        <v>6778</v>
      </c>
      <c r="E11354" s="508"/>
      <c r="F11354" s="508"/>
    </row>
    <row r="11355" spans="1:6" x14ac:dyDescent="0.25">
      <c r="A11355" s="508"/>
      <c r="B11355" s="508"/>
      <c r="C11355" s="508"/>
      <c r="D11355" s="444" t="s">
        <v>6778</v>
      </c>
      <c r="E11355" s="508"/>
      <c r="F11355" s="508"/>
    </row>
    <row r="11356" spans="1:6" x14ac:dyDescent="0.25">
      <c r="A11356" s="508"/>
      <c r="B11356" s="508"/>
      <c r="C11356" s="508"/>
      <c r="D11356" s="444" t="s">
        <v>6778</v>
      </c>
      <c r="E11356" s="508"/>
      <c r="F11356" s="508"/>
    </row>
    <row r="11357" spans="1:6" x14ac:dyDescent="0.25">
      <c r="A11357" s="508"/>
      <c r="B11357" s="508"/>
      <c r="C11357" s="508"/>
      <c r="D11357" s="444" t="s">
        <v>6778</v>
      </c>
      <c r="E11357" s="508"/>
      <c r="F11357" s="508"/>
    </row>
    <row r="11358" spans="1:6" x14ac:dyDescent="0.25">
      <c r="A11358" s="508"/>
      <c r="B11358" s="508"/>
      <c r="C11358" s="508"/>
      <c r="D11358" s="444" t="s">
        <v>6778</v>
      </c>
      <c r="E11358" s="508"/>
      <c r="F11358" s="508"/>
    </row>
    <row r="11359" spans="1:6" x14ac:dyDescent="0.25">
      <c r="A11359" s="508"/>
      <c r="B11359" s="508"/>
      <c r="C11359" s="508"/>
      <c r="D11359" s="444" t="s">
        <v>6778</v>
      </c>
      <c r="E11359" s="508"/>
      <c r="F11359" s="508"/>
    </row>
    <row r="11360" spans="1:6" x14ac:dyDescent="0.25">
      <c r="A11360" s="508"/>
      <c r="B11360" s="508"/>
      <c r="C11360" s="508"/>
      <c r="D11360" s="444" t="s">
        <v>6778</v>
      </c>
      <c r="E11360" s="508"/>
      <c r="F11360" s="508"/>
    </row>
    <row r="11361" spans="1:6" x14ac:dyDescent="0.25">
      <c r="A11361" s="508"/>
      <c r="B11361" s="508"/>
      <c r="C11361" s="508"/>
      <c r="D11361" s="444" t="s">
        <v>6778</v>
      </c>
      <c r="E11361" s="508"/>
      <c r="F11361" s="508"/>
    </row>
    <row r="11362" spans="1:6" x14ac:dyDescent="0.25">
      <c r="A11362" s="508"/>
      <c r="B11362" s="508"/>
      <c r="C11362" s="508"/>
      <c r="D11362" s="444" t="s">
        <v>6778</v>
      </c>
      <c r="E11362" s="508"/>
      <c r="F11362" s="508"/>
    </row>
    <row r="11363" spans="1:6" x14ac:dyDescent="0.25">
      <c r="A11363" s="508"/>
      <c r="B11363" s="508"/>
      <c r="C11363" s="508"/>
      <c r="D11363" s="444" t="s">
        <v>6778</v>
      </c>
      <c r="E11363" s="508"/>
      <c r="F11363" s="508"/>
    </row>
    <row r="11364" spans="1:6" x14ac:dyDescent="0.25">
      <c r="A11364" s="508"/>
      <c r="B11364" s="508"/>
      <c r="C11364" s="508"/>
      <c r="D11364" s="444" t="s">
        <v>6778</v>
      </c>
      <c r="E11364" s="508"/>
      <c r="F11364" s="508"/>
    </row>
    <row r="11365" spans="1:6" x14ac:dyDescent="0.25">
      <c r="A11365" s="508"/>
      <c r="B11365" s="508"/>
      <c r="C11365" s="508"/>
      <c r="D11365" s="444" t="s">
        <v>6778</v>
      </c>
      <c r="E11365" s="508"/>
      <c r="F11365" s="508"/>
    </row>
    <row r="11366" spans="1:6" x14ac:dyDescent="0.25">
      <c r="A11366" s="508"/>
      <c r="B11366" s="508"/>
      <c r="C11366" s="508"/>
      <c r="D11366" s="444" t="s">
        <v>6778</v>
      </c>
      <c r="E11366" s="508"/>
      <c r="F11366" s="508"/>
    </row>
    <row r="11367" spans="1:6" x14ac:dyDescent="0.25">
      <c r="A11367" s="508"/>
      <c r="B11367" s="508"/>
      <c r="C11367" s="508"/>
      <c r="D11367" s="444" t="s">
        <v>6778</v>
      </c>
      <c r="E11367" s="508"/>
      <c r="F11367" s="508"/>
    </row>
    <row r="11368" spans="1:6" x14ac:dyDescent="0.25">
      <c r="A11368" s="508"/>
      <c r="B11368" s="508"/>
      <c r="C11368" s="508"/>
      <c r="D11368" s="444" t="s">
        <v>6778</v>
      </c>
      <c r="E11368" s="508"/>
      <c r="F11368" s="508"/>
    </row>
    <row r="11369" spans="1:6" x14ac:dyDescent="0.25">
      <c r="A11369" s="508"/>
      <c r="B11369" s="508"/>
      <c r="C11369" s="508"/>
      <c r="D11369" s="444" t="s">
        <v>6778</v>
      </c>
      <c r="E11369" s="508"/>
      <c r="F11369" s="508"/>
    </row>
    <row r="11370" spans="1:6" x14ac:dyDescent="0.25">
      <c r="A11370" s="508"/>
      <c r="B11370" s="508"/>
      <c r="C11370" s="508"/>
      <c r="D11370" s="444" t="s">
        <v>6778</v>
      </c>
      <c r="E11370" s="508"/>
      <c r="F11370" s="508"/>
    </row>
    <row r="11371" spans="1:6" x14ac:dyDescent="0.25">
      <c r="A11371" s="508"/>
      <c r="B11371" s="508"/>
      <c r="C11371" s="508"/>
      <c r="D11371" s="444" t="s">
        <v>6778</v>
      </c>
      <c r="E11371" s="508"/>
      <c r="F11371" s="508"/>
    </row>
    <row r="11372" spans="1:6" x14ac:dyDescent="0.25">
      <c r="A11372" s="508"/>
      <c r="B11372" s="508"/>
      <c r="C11372" s="508"/>
      <c r="D11372" s="444" t="s">
        <v>6778</v>
      </c>
      <c r="E11372" s="508"/>
      <c r="F11372" s="508"/>
    </row>
    <row r="11373" spans="1:6" x14ac:dyDescent="0.25">
      <c r="A11373" s="508"/>
      <c r="B11373" s="508"/>
      <c r="C11373" s="508"/>
      <c r="D11373" s="444" t="s">
        <v>6778</v>
      </c>
      <c r="E11373" s="508"/>
      <c r="F11373" s="508"/>
    </row>
    <row r="11374" spans="1:6" x14ac:dyDescent="0.25">
      <c r="A11374" s="508"/>
      <c r="B11374" s="508"/>
      <c r="C11374" s="508"/>
      <c r="D11374" s="444" t="s">
        <v>6778</v>
      </c>
      <c r="E11374" s="508"/>
      <c r="F11374" s="508"/>
    </row>
    <row r="11375" spans="1:6" x14ac:dyDescent="0.25">
      <c r="A11375" s="508"/>
      <c r="B11375" s="508"/>
      <c r="C11375" s="508"/>
      <c r="D11375" s="444" t="s">
        <v>6778</v>
      </c>
      <c r="E11375" s="508"/>
      <c r="F11375" s="508"/>
    </row>
    <row r="11376" spans="1:6" x14ac:dyDescent="0.25">
      <c r="A11376" s="508"/>
      <c r="B11376" s="508"/>
      <c r="C11376" s="508"/>
      <c r="D11376" s="444" t="s">
        <v>6778</v>
      </c>
      <c r="E11376" s="508"/>
      <c r="F11376" s="508"/>
    </row>
    <row r="11377" spans="1:6" x14ac:dyDescent="0.25">
      <c r="A11377" s="508"/>
      <c r="B11377" s="508"/>
      <c r="C11377" s="508"/>
      <c r="D11377" s="444" t="s">
        <v>6778</v>
      </c>
      <c r="E11377" s="508"/>
      <c r="F11377" s="508"/>
    </row>
    <row r="11378" spans="1:6" x14ac:dyDescent="0.25">
      <c r="A11378" s="508"/>
      <c r="B11378" s="508"/>
      <c r="C11378" s="508"/>
      <c r="D11378" s="444" t="s">
        <v>6778</v>
      </c>
      <c r="E11378" s="508"/>
      <c r="F11378" s="508"/>
    </row>
    <row r="11379" spans="1:6" x14ac:dyDescent="0.25">
      <c r="A11379" s="508"/>
      <c r="B11379" s="508"/>
      <c r="C11379" s="508"/>
      <c r="D11379" s="444" t="s">
        <v>6778</v>
      </c>
      <c r="E11379" s="508"/>
      <c r="F11379" s="508"/>
    </row>
    <row r="11380" spans="1:6" x14ac:dyDescent="0.25">
      <c r="A11380" s="508"/>
      <c r="B11380" s="508"/>
      <c r="C11380" s="508"/>
      <c r="D11380" s="444" t="s">
        <v>6778</v>
      </c>
      <c r="E11380" s="508"/>
      <c r="F11380" s="508"/>
    </row>
    <row r="11381" spans="1:6" x14ac:dyDescent="0.25">
      <c r="A11381" s="508"/>
      <c r="B11381" s="508"/>
      <c r="C11381" s="508"/>
      <c r="D11381" s="444" t="s">
        <v>6778</v>
      </c>
      <c r="E11381" s="508"/>
      <c r="F11381" s="508"/>
    </row>
    <row r="11382" spans="1:6" x14ac:dyDescent="0.25">
      <c r="A11382" s="508"/>
      <c r="B11382" s="508"/>
      <c r="C11382" s="508"/>
      <c r="D11382" s="444" t="s">
        <v>6778</v>
      </c>
      <c r="E11382" s="508"/>
      <c r="F11382" s="508"/>
    </row>
    <row r="11383" spans="1:6" x14ac:dyDescent="0.25">
      <c r="A11383" s="508"/>
      <c r="B11383" s="508"/>
      <c r="C11383" s="508"/>
      <c r="D11383" s="444" t="s">
        <v>6778</v>
      </c>
      <c r="E11383" s="508"/>
      <c r="F11383" s="508"/>
    </row>
    <row r="11384" spans="1:6" x14ac:dyDescent="0.25">
      <c r="A11384" s="508"/>
      <c r="B11384" s="508"/>
      <c r="C11384" s="508"/>
      <c r="D11384" s="444" t="s">
        <v>6778</v>
      </c>
      <c r="E11384" s="508"/>
      <c r="F11384" s="508"/>
    </row>
    <row r="11385" spans="1:6" x14ac:dyDescent="0.25">
      <c r="A11385" s="508"/>
      <c r="B11385" s="508"/>
      <c r="C11385" s="508"/>
      <c r="D11385" s="444" t="s">
        <v>6778</v>
      </c>
      <c r="E11385" s="508"/>
      <c r="F11385" s="508"/>
    </row>
    <row r="11386" spans="1:6" x14ac:dyDescent="0.25">
      <c r="A11386" s="508"/>
      <c r="B11386" s="508"/>
      <c r="C11386" s="508"/>
      <c r="D11386" s="444" t="s">
        <v>6778</v>
      </c>
      <c r="E11386" s="508"/>
      <c r="F11386" s="508"/>
    </row>
    <row r="11387" spans="1:6" x14ac:dyDescent="0.25">
      <c r="A11387" s="508"/>
      <c r="B11387" s="508"/>
      <c r="C11387" s="508"/>
      <c r="D11387" s="444" t="s">
        <v>6778</v>
      </c>
      <c r="E11387" s="508"/>
      <c r="F11387" s="508"/>
    </row>
    <row r="11388" spans="1:6" x14ac:dyDescent="0.25">
      <c r="A11388" s="508"/>
      <c r="B11388" s="508"/>
      <c r="C11388" s="508"/>
      <c r="D11388" s="444" t="s">
        <v>6778</v>
      </c>
      <c r="E11388" s="508"/>
      <c r="F11388" s="508"/>
    </row>
    <row r="11389" spans="1:6" x14ac:dyDescent="0.25">
      <c r="A11389" s="508"/>
      <c r="B11389" s="508"/>
      <c r="C11389" s="508"/>
      <c r="D11389" s="444" t="s">
        <v>6778</v>
      </c>
      <c r="E11389" s="508"/>
      <c r="F11389" s="508"/>
    </row>
    <row r="11390" spans="1:6" x14ac:dyDescent="0.25">
      <c r="A11390" s="508"/>
      <c r="B11390" s="508"/>
      <c r="C11390" s="508"/>
      <c r="D11390" s="444" t="s">
        <v>6778</v>
      </c>
      <c r="E11390" s="508"/>
      <c r="F11390" s="508"/>
    </row>
    <row r="11391" spans="1:6" x14ac:dyDescent="0.25">
      <c r="A11391" s="508"/>
      <c r="B11391" s="508"/>
      <c r="C11391" s="508"/>
      <c r="D11391" s="444" t="s">
        <v>6778</v>
      </c>
      <c r="E11391" s="508"/>
      <c r="F11391" s="508"/>
    </row>
    <row r="11392" spans="1:6" x14ac:dyDescent="0.25">
      <c r="A11392" s="508"/>
      <c r="B11392" s="508"/>
      <c r="C11392" s="508"/>
      <c r="D11392" s="444" t="s">
        <v>6778</v>
      </c>
      <c r="E11392" s="508"/>
      <c r="F11392" s="508"/>
    </row>
    <row r="11393" spans="1:6" x14ac:dyDescent="0.25">
      <c r="A11393" s="508"/>
      <c r="B11393" s="508"/>
      <c r="C11393" s="508"/>
      <c r="D11393" s="444" t="s">
        <v>6778</v>
      </c>
      <c r="E11393" s="508"/>
      <c r="F11393" s="508"/>
    </row>
    <row r="11394" spans="1:6" x14ac:dyDescent="0.25">
      <c r="A11394" s="508"/>
      <c r="B11394" s="508"/>
      <c r="C11394" s="508"/>
      <c r="D11394" s="444" t="s">
        <v>6778</v>
      </c>
      <c r="E11394" s="508"/>
      <c r="F11394" s="508"/>
    </row>
    <row r="11395" spans="1:6" x14ac:dyDescent="0.25">
      <c r="A11395" s="508"/>
      <c r="B11395" s="508"/>
      <c r="C11395" s="508"/>
      <c r="D11395" s="444" t="s">
        <v>6778</v>
      </c>
      <c r="E11395" s="508"/>
      <c r="F11395" s="508"/>
    </row>
    <row r="11396" spans="1:6" x14ac:dyDescent="0.25">
      <c r="A11396" s="508"/>
      <c r="B11396" s="508"/>
      <c r="C11396" s="508"/>
      <c r="D11396" s="444" t="s">
        <v>6778</v>
      </c>
      <c r="E11396" s="508"/>
      <c r="F11396" s="508"/>
    </row>
    <row r="11397" spans="1:6" x14ac:dyDescent="0.25">
      <c r="A11397" s="508"/>
      <c r="B11397" s="508"/>
      <c r="C11397" s="508"/>
      <c r="D11397" s="444" t="s">
        <v>6778</v>
      </c>
      <c r="E11397" s="508"/>
      <c r="F11397" s="508"/>
    </row>
    <row r="11398" spans="1:6" x14ac:dyDescent="0.25">
      <c r="A11398" s="508"/>
      <c r="B11398" s="508"/>
      <c r="C11398" s="508"/>
      <c r="D11398" s="444" t="s">
        <v>6778</v>
      </c>
      <c r="E11398" s="508"/>
      <c r="F11398" s="508"/>
    </row>
    <row r="11399" spans="1:6" x14ac:dyDescent="0.25">
      <c r="A11399" s="508"/>
      <c r="B11399" s="508"/>
      <c r="C11399" s="508"/>
      <c r="D11399" s="444" t="s">
        <v>6778</v>
      </c>
      <c r="E11399" s="508"/>
      <c r="F11399" s="508"/>
    </row>
    <row r="11400" spans="1:6" x14ac:dyDescent="0.25">
      <c r="A11400" s="508"/>
      <c r="B11400" s="508"/>
      <c r="C11400" s="508"/>
      <c r="D11400" s="444" t="s">
        <v>6778</v>
      </c>
      <c r="E11400" s="508"/>
      <c r="F11400" s="508"/>
    </row>
    <row r="11401" spans="1:6" x14ac:dyDescent="0.25">
      <c r="A11401" s="508"/>
      <c r="B11401" s="508"/>
      <c r="C11401" s="508"/>
      <c r="D11401" s="444" t="s">
        <v>6778</v>
      </c>
      <c r="E11401" s="508"/>
      <c r="F11401" s="508"/>
    </row>
    <row r="11402" spans="1:6" x14ac:dyDescent="0.25">
      <c r="A11402" s="508"/>
      <c r="B11402" s="508"/>
      <c r="C11402" s="508"/>
      <c r="D11402" s="444" t="s">
        <v>6778</v>
      </c>
      <c r="E11402" s="508"/>
      <c r="F11402" s="508"/>
    </row>
    <row r="11403" spans="1:6" x14ac:dyDescent="0.25">
      <c r="A11403" s="508"/>
      <c r="B11403" s="508"/>
      <c r="C11403" s="508"/>
      <c r="D11403" s="444" t="s">
        <v>6778</v>
      </c>
      <c r="E11403" s="508"/>
      <c r="F11403" s="508"/>
    </row>
    <row r="11404" spans="1:6" x14ac:dyDescent="0.25">
      <c r="A11404" s="508"/>
      <c r="B11404" s="508"/>
      <c r="C11404" s="508"/>
      <c r="D11404" s="444" t="s">
        <v>6778</v>
      </c>
      <c r="E11404" s="508"/>
      <c r="F11404" s="508"/>
    </row>
    <row r="11405" spans="1:6" x14ac:dyDescent="0.25">
      <c r="A11405" s="508"/>
      <c r="B11405" s="508"/>
      <c r="C11405" s="508"/>
      <c r="D11405" s="444" t="s">
        <v>6778</v>
      </c>
      <c r="E11405" s="508"/>
      <c r="F11405" s="508"/>
    </row>
    <row r="11406" spans="1:6" x14ac:dyDescent="0.25">
      <c r="A11406" s="508"/>
      <c r="B11406" s="508"/>
      <c r="C11406" s="508"/>
      <c r="D11406" s="444" t="s">
        <v>6778</v>
      </c>
      <c r="E11406" s="508"/>
      <c r="F11406" s="508"/>
    </row>
    <row r="11407" spans="1:6" x14ac:dyDescent="0.25">
      <c r="A11407" s="508"/>
      <c r="B11407" s="508"/>
      <c r="C11407" s="508"/>
      <c r="D11407" s="444" t="s">
        <v>6778</v>
      </c>
      <c r="E11407" s="508"/>
      <c r="F11407" s="508"/>
    </row>
    <row r="11408" spans="1:6" x14ac:dyDescent="0.25">
      <c r="A11408" s="508"/>
      <c r="B11408" s="508"/>
      <c r="C11408" s="508"/>
      <c r="D11408" s="444" t="s">
        <v>6778</v>
      </c>
      <c r="E11408" s="508"/>
      <c r="F11408" s="508"/>
    </row>
    <row r="11409" spans="1:6" x14ac:dyDescent="0.25">
      <c r="A11409" s="508"/>
      <c r="B11409" s="508"/>
      <c r="C11409" s="508"/>
      <c r="D11409" s="444" t="s">
        <v>6778</v>
      </c>
      <c r="E11409" s="508"/>
      <c r="F11409" s="508"/>
    </row>
    <row r="11410" spans="1:6" x14ac:dyDescent="0.25">
      <c r="A11410" s="508"/>
      <c r="B11410" s="508"/>
      <c r="C11410" s="508"/>
      <c r="D11410" s="444" t="s">
        <v>6778</v>
      </c>
      <c r="E11410" s="508"/>
      <c r="F11410" s="508"/>
    </row>
    <row r="11411" spans="1:6" x14ac:dyDescent="0.25">
      <c r="A11411" s="508"/>
      <c r="B11411" s="508"/>
      <c r="C11411" s="508"/>
      <c r="D11411" s="444" t="s">
        <v>6778</v>
      </c>
      <c r="E11411" s="508"/>
      <c r="F11411" s="508"/>
    </row>
    <row r="11412" spans="1:6" x14ac:dyDescent="0.25">
      <c r="A11412" s="508"/>
      <c r="B11412" s="508"/>
      <c r="C11412" s="508"/>
      <c r="D11412" s="444" t="s">
        <v>6778</v>
      </c>
      <c r="E11412" s="508"/>
      <c r="F11412" s="508"/>
    </row>
    <row r="11413" spans="1:6" x14ac:dyDescent="0.25">
      <c r="A11413" s="508"/>
      <c r="B11413" s="508"/>
      <c r="C11413" s="508"/>
      <c r="D11413" s="444" t="s">
        <v>6778</v>
      </c>
      <c r="E11413" s="508"/>
      <c r="F11413" s="508"/>
    </row>
    <row r="11414" spans="1:6" x14ac:dyDescent="0.25">
      <c r="A11414" s="508"/>
      <c r="B11414" s="508"/>
      <c r="C11414" s="508"/>
      <c r="D11414" s="444" t="s">
        <v>6778</v>
      </c>
      <c r="E11414" s="508"/>
      <c r="F11414" s="508"/>
    </row>
    <row r="11415" spans="1:6" x14ac:dyDescent="0.25">
      <c r="A11415" s="508"/>
      <c r="B11415" s="508"/>
      <c r="C11415" s="508"/>
      <c r="D11415" s="444" t="s">
        <v>6778</v>
      </c>
      <c r="E11415" s="508"/>
      <c r="F11415" s="508"/>
    </row>
    <row r="11416" spans="1:6" x14ac:dyDescent="0.25">
      <c r="A11416" s="508"/>
      <c r="B11416" s="508"/>
      <c r="C11416" s="508"/>
      <c r="D11416" s="444" t="s">
        <v>6778</v>
      </c>
      <c r="E11416" s="508"/>
      <c r="F11416" s="508"/>
    </row>
    <row r="11417" spans="1:6" x14ac:dyDescent="0.25">
      <c r="A11417" s="508"/>
      <c r="B11417" s="508"/>
      <c r="C11417" s="508"/>
      <c r="D11417" s="444" t="s">
        <v>6778</v>
      </c>
      <c r="E11417" s="508"/>
      <c r="F11417" s="508"/>
    </row>
    <row r="11418" spans="1:6" x14ac:dyDescent="0.25">
      <c r="A11418" s="508"/>
      <c r="B11418" s="508"/>
      <c r="C11418" s="508"/>
      <c r="D11418" s="444" t="s">
        <v>6778</v>
      </c>
      <c r="E11418" s="508"/>
      <c r="F11418" s="508"/>
    </row>
    <row r="11419" spans="1:6" x14ac:dyDescent="0.25">
      <c r="A11419" s="508"/>
      <c r="B11419" s="508"/>
      <c r="C11419" s="508"/>
      <c r="D11419" s="444" t="s">
        <v>6778</v>
      </c>
      <c r="E11419" s="508"/>
      <c r="F11419" s="508"/>
    </row>
    <row r="11420" spans="1:6" x14ac:dyDescent="0.25">
      <c r="A11420" s="508"/>
      <c r="B11420" s="508"/>
      <c r="C11420" s="508"/>
      <c r="D11420" s="444" t="s">
        <v>6778</v>
      </c>
      <c r="E11420" s="508"/>
      <c r="F11420" s="508"/>
    </row>
    <row r="11421" spans="1:6" x14ac:dyDescent="0.25">
      <c r="A11421" s="508"/>
      <c r="B11421" s="508"/>
      <c r="C11421" s="508"/>
      <c r="D11421" s="444" t="s">
        <v>6778</v>
      </c>
      <c r="E11421" s="508"/>
      <c r="F11421" s="508"/>
    </row>
    <row r="11422" spans="1:6" x14ac:dyDescent="0.25">
      <c r="A11422" s="508"/>
      <c r="B11422" s="508"/>
      <c r="C11422" s="508"/>
      <c r="D11422" s="444" t="s">
        <v>6778</v>
      </c>
      <c r="E11422" s="508"/>
      <c r="F11422" s="508"/>
    </row>
    <row r="11423" spans="1:6" x14ac:dyDescent="0.25">
      <c r="A11423" s="508"/>
      <c r="B11423" s="508"/>
      <c r="C11423" s="508"/>
      <c r="D11423" s="444" t="s">
        <v>6778</v>
      </c>
      <c r="E11423" s="508"/>
      <c r="F11423" s="508"/>
    </row>
    <row r="11424" spans="1:6" x14ac:dyDescent="0.25">
      <c r="A11424" s="508"/>
      <c r="B11424" s="508"/>
      <c r="C11424" s="508"/>
      <c r="D11424" s="444" t="s">
        <v>6778</v>
      </c>
      <c r="E11424" s="508"/>
      <c r="F11424" s="508"/>
    </row>
    <row r="11425" spans="1:6" x14ac:dyDescent="0.25">
      <c r="A11425" s="508"/>
      <c r="B11425" s="508"/>
      <c r="C11425" s="508"/>
      <c r="D11425" s="444" t="s">
        <v>6778</v>
      </c>
      <c r="E11425" s="508"/>
      <c r="F11425" s="508"/>
    </row>
    <row r="11426" spans="1:6" x14ac:dyDescent="0.25">
      <c r="A11426" s="508"/>
      <c r="B11426" s="508"/>
      <c r="C11426" s="508"/>
      <c r="D11426" s="444" t="s">
        <v>6778</v>
      </c>
      <c r="E11426" s="508"/>
      <c r="F11426" s="508"/>
    </row>
    <row r="11427" spans="1:6" x14ac:dyDescent="0.25">
      <c r="A11427" s="508"/>
      <c r="B11427" s="508"/>
      <c r="C11427" s="508"/>
      <c r="D11427" s="444" t="s">
        <v>6778</v>
      </c>
      <c r="E11427" s="508"/>
      <c r="F11427" s="508"/>
    </row>
    <row r="11428" spans="1:6" x14ac:dyDescent="0.25">
      <c r="A11428" s="508"/>
      <c r="B11428" s="508"/>
      <c r="C11428" s="508"/>
      <c r="D11428" s="444" t="s">
        <v>6778</v>
      </c>
      <c r="E11428" s="508"/>
      <c r="F11428" s="508"/>
    </row>
    <row r="11429" spans="1:6" x14ac:dyDescent="0.25">
      <c r="A11429" s="508"/>
      <c r="B11429" s="508"/>
      <c r="C11429" s="508"/>
      <c r="D11429" s="444" t="s">
        <v>6778</v>
      </c>
      <c r="E11429" s="508"/>
      <c r="F11429" s="508"/>
    </row>
    <row r="11430" spans="1:6" x14ac:dyDescent="0.25">
      <c r="A11430" s="508"/>
      <c r="B11430" s="508"/>
      <c r="C11430" s="508"/>
      <c r="D11430" s="444" t="s">
        <v>6778</v>
      </c>
      <c r="E11430" s="508"/>
      <c r="F11430" s="508"/>
    </row>
    <row r="11431" spans="1:6" x14ac:dyDescent="0.25">
      <c r="A11431" s="508"/>
      <c r="B11431" s="508"/>
      <c r="C11431" s="508"/>
      <c r="D11431" s="444" t="s">
        <v>6778</v>
      </c>
      <c r="E11431" s="508"/>
      <c r="F11431" s="508"/>
    </row>
    <row r="11432" spans="1:6" x14ac:dyDescent="0.25">
      <c r="A11432" s="508"/>
      <c r="B11432" s="508"/>
      <c r="C11432" s="508"/>
      <c r="D11432" s="444" t="s">
        <v>6778</v>
      </c>
      <c r="E11432" s="508"/>
      <c r="F11432" s="508"/>
    </row>
    <row r="11433" spans="1:6" x14ac:dyDescent="0.25">
      <c r="A11433" s="508"/>
      <c r="B11433" s="508"/>
      <c r="C11433" s="508"/>
      <c r="D11433" s="444" t="s">
        <v>6778</v>
      </c>
      <c r="E11433" s="508"/>
      <c r="F11433" s="508"/>
    </row>
    <row r="11434" spans="1:6" x14ac:dyDescent="0.25">
      <c r="A11434" s="508"/>
      <c r="B11434" s="508"/>
      <c r="C11434" s="508"/>
      <c r="D11434" s="444" t="s">
        <v>6778</v>
      </c>
      <c r="E11434" s="508"/>
      <c r="F11434" s="508"/>
    </row>
    <row r="11435" spans="1:6" x14ac:dyDescent="0.25">
      <c r="A11435" s="508"/>
      <c r="B11435" s="508"/>
      <c r="C11435" s="508"/>
      <c r="D11435" s="444" t="s">
        <v>6778</v>
      </c>
      <c r="E11435" s="508"/>
      <c r="F11435" s="508"/>
    </row>
    <row r="11436" spans="1:6" x14ac:dyDescent="0.25">
      <c r="A11436" s="508"/>
      <c r="B11436" s="508"/>
      <c r="C11436" s="508"/>
      <c r="D11436" s="444" t="s">
        <v>6778</v>
      </c>
      <c r="E11436" s="508"/>
      <c r="F11436" s="508"/>
    </row>
    <row r="11437" spans="1:6" x14ac:dyDescent="0.25">
      <c r="A11437" s="508"/>
      <c r="B11437" s="508"/>
      <c r="C11437" s="508"/>
      <c r="D11437" s="444" t="s">
        <v>6778</v>
      </c>
      <c r="E11437" s="508"/>
      <c r="F11437" s="508"/>
    </row>
    <row r="11438" spans="1:6" x14ac:dyDescent="0.25">
      <c r="A11438" s="508"/>
      <c r="B11438" s="508"/>
      <c r="C11438" s="508"/>
      <c r="D11438" s="444" t="s">
        <v>6778</v>
      </c>
      <c r="E11438" s="508"/>
      <c r="F11438" s="508"/>
    </row>
    <row r="11439" spans="1:6" x14ac:dyDescent="0.25">
      <c r="A11439" s="508"/>
      <c r="B11439" s="508"/>
      <c r="C11439" s="508"/>
      <c r="D11439" s="444" t="s">
        <v>6778</v>
      </c>
      <c r="E11439" s="508"/>
      <c r="F11439" s="508"/>
    </row>
    <row r="11440" spans="1:6" x14ac:dyDescent="0.25">
      <c r="A11440" s="508"/>
      <c r="B11440" s="508"/>
      <c r="C11440" s="508"/>
      <c r="D11440" s="444" t="s">
        <v>6778</v>
      </c>
      <c r="E11440" s="508"/>
      <c r="F11440" s="508"/>
    </row>
    <row r="11441" spans="1:6" x14ac:dyDescent="0.25">
      <c r="A11441" s="508"/>
      <c r="B11441" s="508"/>
      <c r="C11441" s="508"/>
      <c r="D11441" s="444" t="s">
        <v>6778</v>
      </c>
      <c r="E11441" s="508"/>
      <c r="F11441" s="508"/>
    </row>
    <row r="11442" spans="1:6" x14ac:dyDescent="0.25">
      <c r="A11442" s="508"/>
      <c r="B11442" s="508"/>
      <c r="C11442" s="508"/>
      <c r="D11442" s="444" t="s">
        <v>6778</v>
      </c>
      <c r="E11442" s="508"/>
      <c r="F11442" s="508"/>
    </row>
    <row r="11443" spans="1:6" x14ac:dyDescent="0.25">
      <c r="A11443" s="508"/>
      <c r="B11443" s="508"/>
      <c r="C11443" s="508"/>
      <c r="D11443" s="444" t="s">
        <v>6778</v>
      </c>
      <c r="E11443" s="508"/>
      <c r="F11443" s="508"/>
    </row>
    <row r="11444" spans="1:6" x14ac:dyDescent="0.25">
      <c r="A11444" s="508"/>
      <c r="B11444" s="508"/>
      <c r="C11444" s="508"/>
      <c r="D11444" s="444" t="s">
        <v>6778</v>
      </c>
      <c r="E11444" s="508"/>
      <c r="F11444" s="508"/>
    </row>
    <row r="11445" spans="1:6" x14ac:dyDescent="0.25">
      <c r="A11445" s="508"/>
      <c r="B11445" s="508"/>
      <c r="C11445" s="508"/>
      <c r="D11445" s="444" t="s">
        <v>6778</v>
      </c>
      <c r="E11445" s="508"/>
      <c r="F11445" s="508"/>
    </row>
    <row r="11446" spans="1:6" x14ac:dyDescent="0.25">
      <c r="A11446" s="508"/>
      <c r="B11446" s="508"/>
      <c r="C11446" s="508"/>
      <c r="D11446" s="444" t="s">
        <v>6778</v>
      </c>
      <c r="E11446" s="508"/>
      <c r="F11446" s="508"/>
    </row>
    <row r="11447" spans="1:6" x14ac:dyDescent="0.25">
      <c r="A11447" s="508"/>
      <c r="B11447" s="508"/>
      <c r="C11447" s="508"/>
      <c r="D11447" s="444" t="s">
        <v>6778</v>
      </c>
      <c r="E11447" s="508"/>
      <c r="F11447" s="508"/>
    </row>
    <row r="11448" spans="1:6" x14ac:dyDescent="0.25">
      <c r="A11448" s="508"/>
      <c r="B11448" s="508"/>
      <c r="C11448" s="508"/>
      <c r="D11448" s="444" t="s">
        <v>6778</v>
      </c>
      <c r="E11448" s="508"/>
      <c r="F11448" s="508"/>
    </row>
    <row r="11449" spans="1:6" x14ac:dyDescent="0.25">
      <c r="A11449" s="508"/>
      <c r="B11449" s="508"/>
      <c r="C11449" s="508"/>
      <c r="D11449" s="444" t="s">
        <v>6778</v>
      </c>
      <c r="E11449" s="508"/>
      <c r="F11449" s="508"/>
    </row>
    <row r="11450" spans="1:6" x14ac:dyDescent="0.25">
      <c r="A11450" s="508"/>
      <c r="B11450" s="508"/>
      <c r="C11450" s="508"/>
      <c r="D11450" s="444" t="s">
        <v>6778</v>
      </c>
      <c r="E11450" s="508"/>
      <c r="F11450" s="508"/>
    </row>
    <row r="11451" spans="1:6" x14ac:dyDescent="0.25">
      <c r="A11451" s="508"/>
      <c r="B11451" s="508"/>
      <c r="C11451" s="508"/>
      <c r="D11451" s="444" t="s">
        <v>6778</v>
      </c>
      <c r="E11451" s="508"/>
      <c r="F11451" s="508"/>
    </row>
    <row r="11452" spans="1:6" x14ac:dyDescent="0.25">
      <c r="A11452" s="508"/>
      <c r="B11452" s="508"/>
      <c r="C11452" s="508"/>
      <c r="D11452" s="444" t="s">
        <v>6778</v>
      </c>
      <c r="E11452" s="508"/>
      <c r="F11452" s="508"/>
    </row>
    <row r="11453" spans="1:6" x14ac:dyDescent="0.25">
      <c r="A11453" s="508"/>
      <c r="B11453" s="508"/>
      <c r="C11453" s="508"/>
      <c r="D11453" s="444" t="s">
        <v>6778</v>
      </c>
      <c r="E11453" s="508"/>
      <c r="F11453" s="508"/>
    </row>
    <row r="11454" spans="1:6" x14ac:dyDescent="0.25">
      <c r="A11454" s="508"/>
      <c r="B11454" s="508"/>
      <c r="C11454" s="508"/>
      <c r="D11454" s="444" t="s">
        <v>6778</v>
      </c>
      <c r="E11454" s="508"/>
      <c r="F11454" s="508"/>
    </row>
    <row r="11455" spans="1:6" x14ac:dyDescent="0.25">
      <c r="A11455" s="508"/>
      <c r="B11455" s="508"/>
      <c r="C11455" s="508"/>
      <c r="D11455" s="444" t="s">
        <v>6778</v>
      </c>
      <c r="E11455" s="508"/>
      <c r="F11455" s="508"/>
    </row>
    <row r="11456" spans="1:6" x14ac:dyDescent="0.25">
      <c r="A11456" s="508"/>
      <c r="B11456" s="508"/>
      <c r="C11456" s="508"/>
      <c r="D11456" s="444" t="s">
        <v>6778</v>
      </c>
      <c r="E11456" s="508"/>
      <c r="F11456" s="508"/>
    </row>
    <row r="11457" spans="1:6" x14ac:dyDescent="0.25">
      <c r="A11457" s="508"/>
      <c r="B11457" s="508"/>
      <c r="C11457" s="508"/>
      <c r="D11457" s="444" t="s">
        <v>6778</v>
      </c>
      <c r="E11457" s="508"/>
      <c r="F11457" s="508"/>
    </row>
    <row r="11458" spans="1:6" x14ac:dyDescent="0.25">
      <c r="A11458" s="508"/>
      <c r="B11458" s="508"/>
      <c r="C11458" s="508"/>
      <c r="D11458" s="444" t="s">
        <v>6778</v>
      </c>
      <c r="E11458" s="508"/>
      <c r="F11458" s="508"/>
    </row>
    <row r="11459" spans="1:6" x14ac:dyDescent="0.25">
      <c r="A11459" s="508"/>
      <c r="B11459" s="508"/>
      <c r="C11459" s="508"/>
      <c r="D11459" s="444" t="s">
        <v>6778</v>
      </c>
      <c r="E11459" s="508"/>
      <c r="F11459" s="508"/>
    </row>
    <row r="11460" spans="1:6" x14ac:dyDescent="0.25">
      <c r="A11460" s="508"/>
      <c r="B11460" s="508"/>
      <c r="C11460" s="508"/>
      <c r="D11460" s="444" t="s">
        <v>6778</v>
      </c>
      <c r="E11460" s="508"/>
      <c r="F11460" s="508"/>
    </row>
    <row r="11461" spans="1:6" x14ac:dyDescent="0.25">
      <c r="A11461" s="508"/>
      <c r="B11461" s="508"/>
      <c r="C11461" s="508"/>
      <c r="D11461" s="444" t="s">
        <v>6778</v>
      </c>
      <c r="E11461" s="508"/>
      <c r="F11461" s="508"/>
    </row>
    <row r="11462" spans="1:6" x14ac:dyDescent="0.25">
      <c r="A11462" s="508"/>
      <c r="B11462" s="508"/>
      <c r="C11462" s="508"/>
      <c r="D11462" s="444" t="s">
        <v>6778</v>
      </c>
      <c r="E11462" s="508"/>
      <c r="F11462" s="508"/>
    </row>
    <row r="11463" spans="1:6" x14ac:dyDescent="0.25">
      <c r="A11463" s="508"/>
      <c r="B11463" s="508"/>
      <c r="C11463" s="508"/>
      <c r="D11463" s="444" t="s">
        <v>6778</v>
      </c>
      <c r="E11463" s="508"/>
      <c r="F11463" s="508"/>
    </row>
    <row r="11464" spans="1:6" x14ac:dyDescent="0.25">
      <c r="A11464" s="508"/>
      <c r="B11464" s="508"/>
      <c r="C11464" s="508"/>
      <c r="D11464" s="444" t="s">
        <v>6778</v>
      </c>
      <c r="E11464" s="508"/>
      <c r="F11464" s="508"/>
    </row>
    <row r="11465" spans="1:6" x14ac:dyDescent="0.25">
      <c r="A11465" s="508"/>
      <c r="B11465" s="508"/>
      <c r="C11465" s="508"/>
      <c r="D11465" s="444" t="s">
        <v>6778</v>
      </c>
      <c r="E11465" s="508"/>
      <c r="F11465" s="508"/>
    </row>
    <row r="11466" spans="1:6" x14ac:dyDescent="0.25">
      <c r="A11466" s="508"/>
      <c r="B11466" s="508"/>
      <c r="C11466" s="508"/>
      <c r="D11466" s="444" t="s">
        <v>6778</v>
      </c>
      <c r="E11466" s="508"/>
      <c r="F11466" s="508"/>
    </row>
    <row r="11467" spans="1:6" x14ac:dyDescent="0.25">
      <c r="A11467" s="508"/>
      <c r="B11467" s="508"/>
      <c r="C11467" s="508"/>
      <c r="D11467" s="444" t="s">
        <v>6778</v>
      </c>
      <c r="E11467" s="508"/>
      <c r="F11467" s="508"/>
    </row>
    <row r="11468" spans="1:6" x14ac:dyDescent="0.25">
      <c r="A11468" s="508"/>
      <c r="B11468" s="508"/>
      <c r="C11468" s="508"/>
      <c r="D11468" s="444" t="s">
        <v>6778</v>
      </c>
      <c r="E11468" s="508"/>
      <c r="F11468" s="508"/>
    </row>
    <row r="11469" spans="1:6" x14ac:dyDescent="0.25">
      <c r="A11469" s="508"/>
      <c r="B11469" s="508"/>
      <c r="C11469" s="508"/>
      <c r="D11469" s="444" t="s">
        <v>6778</v>
      </c>
      <c r="E11469" s="508"/>
      <c r="F11469" s="508"/>
    </row>
    <row r="11470" spans="1:6" x14ac:dyDescent="0.25">
      <c r="A11470" s="508"/>
      <c r="B11470" s="508"/>
      <c r="C11470" s="508"/>
      <c r="D11470" s="444" t="s">
        <v>6778</v>
      </c>
      <c r="E11470" s="508"/>
      <c r="F11470" s="508"/>
    </row>
    <row r="11471" spans="1:6" x14ac:dyDescent="0.25">
      <c r="A11471" s="508"/>
      <c r="B11471" s="508"/>
      <c r="C11471" s="508"/>
      <c r="D11471" s="444" t="s">
        <v>6778</v>
      </c>
      <c r="E11471" s="508"/>
      <c r="F11471" s="508"/>
    </row>
    <row r="11472" spans="1:6" x14ac:dyDescent="0.25">
      <c r="A11472" s="508"/>
      <c r="B11472" s="508"/>
      <c r="C11472" s="508"/>
      <c r="D11472" s="444" t="s">
        <v>6778</v>
      </c>
      <c r="E11472" s="508"/>
      <c r="F11472" s="508"/>
    </row>
    <row r="11473" spans="1:6" x14ac:dyDescent="0.25">
      <c r="A11473" s="508"/>
      <c r="B11473" s="508"/>
      <c r="C11473" s="508"/>
      <c r="D11473" s="444" t="s">
        <v>6778</v>
      </c>
      <c r="E11473" s="508"/>
      <c r="F11473" s="508"/>
    </row>
    <row r="11474" spans="1:6" x14ac:dyDescent="0.25">
      <c r="A11474" s="508"/>
      <c r="B11474" s="508"/>
      <c r="C11474" s="508"/>
      <c r="D11474" s="444" t="s">
        <v>6778</v>
      </c>
      <c r="E11474" s="508"/>
      <c r="F11474" s="508"/>
    </row>
    <row r="11475" spans="1:6" x14ac:dyDescent="0.25">
      <c r="A11475" s="508"/>
      <c r="B11475" s="508"/>
      <c r="C11475" s="508"/>
      <c r="D11475" s="444" t="s">
        <v>6778</v>
      </c>
      <c r="E11475" s="508"/>
      <c r="F11475" s="508"/>
    </row>
    <row r="11476" spans="1:6" x14ac:dyDescent="0.25">
      <c r="A11476" s="508"/>
      <c r="B11476" s="508"/>
      <c r="C11476" s="508"/>
      <c r="D11476" s="444" t="s">
        <v>6778</v>
      </c>
      <c r="E11476" s="508"/>
      <c r="F11476" s="508"/>
    </row>
    <row r="11477" spans="1:6" x14ac:dyDescent="0.25">
      <c r="A11477" s="508"/>
      <c r="B11477" s="508"/>
      <c r="C11477" s="508"/>
      <c r="D11477" s="444" t="s">
        <v>6778</v>
      </c>
      <c r="E11477" s="508"/>
      <c r="F11477" s="508"/>
    </row>
    <row r="11478" spans="1:6" x14ac:dyDescent="0.25">
      <c r="A11478" s="508"/>
      <c r="B11478" s="508"/>
      <c r="C11478" s="508"/>
      <c r="D11478" s="444" t="s">
        <v>6778</v>
      </c>
      <c r="E11478" s="508"/>
      <c r="F11478" s="508"/>
    </row>
    <row r="11479" spans="1:6" x14ac:dyDescent="0.25">
      <c r="A11479" s="508"/>
      <c r="B11479" s="508"/>
      <c r="C11479" s="508"/>
      <c r="D11479" s="444" t="s">
        <v>6778</v>
      </c>
      <c r="E11479" s="508"/>
      <c r="F11479" s="508"/>
    </row>
    <row r="11480" spans="1:6" x14ac:dyDescent="0.25">
      <c r="A11480" s="508"/>
      <c r="B11480" s="508"/>
      <c r="C11480" s="508"/>
      <c r="D11480" s="444" t="s">
        <v>6778</v>
      </c>
      <c r="E11480" s="508"/>
      <c r="F11480" s="508"/>
    </row>
    <row r="11481" spans="1:6" x14ac:dyDescent="0.25">
      <c r="A11481" s="508"/>
      <c r="B11481" s="508"/>
      <c r="C11481" s="508"/>
      <c r="D11481" s="444" t="s">
        <v>6778</v>
      </c>
      <c r="E11481" s="508"/>
      <c r="F11481" s="508"/>
    </row>
    <row r="11482" spans="1:6" x14ac:dyDescent="0.25">
      <c r="A11482" s="508"/>
      <c r="B11482" s="508"/>
      <c r="C11482" s="508"/>
      <c r="D11482" s="444" t="s">
        <v>6778</v>
      </c>
      <c r="E11482" s="508"/>
      <c r="F11482" s="508"/>
    </row>
    <row r="11483" spans="1:6" x14ac:dyDescent="0.25">
      <c r="A11483" s="508"/>
      <c r="B11483" s="508"/>
      <c r="C11483" s="508"/>
      <c r="D11483" s="444" t="s">
        <v>6778</v>
      </c>
      <c r="E11483" s="508"/>
      <c r="F11483" s="508"/>
    </row>
    <row r="11484" spans="1:6" x14ac:dyDescent="0.25">
      <c r="A11484" s="508"/>
      <c r="B11484" s="508"/>
      <c r="C11484" s="508"/>
      <c r="D11484" s="444" t="s">
        <v>6778</v>
      </c>
      <c r="E11484" s="508"/>
      <c r="F11484" s="508"/>
    </row>
    <row r="11485" spans="1:6" x14ac:dyDescent="0.25">
      <c r="A11485" s="508"/>
      <c r="B11485" s="508"/>
      <c r="C11485" s="508"/>
      <c r="D11485" s="444" t="s">
        <v>6778</v>
      </c>
      <c r="E11485" s="508"/>
      <c r="F11485" s="508"/>
    </row>
    <row r="11486" spans="1:6" x14ac:dyDescent="0.25">
      <c r="A11486" s="508"/>
      <c r="B11486" s="508"/>
      <c r="C11486" s="508"/>
      <c r="D11486" s="444" t="s">
        <v>6778</v>
      </c>
      <c r="E11486" s="508"/>
      <c r="F11486" s="508"/>
    </row>
    <row r="11487" spans="1:6" x14ac:dyDescent="0.25">
      <c r="A11487" s="508"/>
      <c r="B11487" s="508"/>
      <c r="C11487" s="508"/>
      <c r="D11487" s="444" t="s">
        <v>6778</v>
      </c>
      <c r="E11487" s="508"/>
      <c r="F11487" s="508"/>
    </row>
    <row r="11488" spans="1:6" x14ac:dyDescent="0.25">
      <c r="A11488" s="508"/>
      <c r="B11488" s="508"/>
      <c r="C11488" s="508"/>
      <c r="D11488" s="444" t="s">
        <v>6778</v>
      </c>
      <c r="E11488" s="508"/>
      <c r="F11488" s="508"/>
    </row>
    <row r="11489" spans="1:6" x14ac:dyDescent="0.25">
      <c r="A11489" s="508"/>
      <c r="B11489" s="508"/>
      <c r="C11489" s="508"/>
      <c r="D11489" s="444" t="s">
        <v>6778</v>
      </c>
      <c r="E11489" s="508"/>
      <c r="F11489" s="508"/>
    </row>
    <row r="11490" spans="1:6" x14ac:dyDescent="0.25">
      <c r="A11490" s="508"/>
      <c r="B11490" s="508"/>
      <c r="C11490" s="508"/>
      <c r="D11490" s="444" t="s">
        <v>6778</v>
      </c>
      <c r="E11490" s="508"/>
      <c r="F11490" s="508"/>
    </row>
    <row r="11491" spans="1:6" x14ac:dyDescent="0.25">
      <c r="A11491" s="508"/>
      <c r="B11491" s="508"/>
      <c r="C11491" s="508"/>
      <c r="D11491" s="444" t="s">
        <v>6778</v>
      </c>
      <c r="E11491" s="508"/>
      <c r="F11491" s="508"/>
    </row>
    <row r="11492" spans="1:6" x14ac:dyDescent="0.25">
      <c r="A11492" s="508"/>
      <c r="B11492" s="508"/>
      <c r="C11492" s="508"/>
      <c r="D11492" s="444" t="s">
        <v>6778</v>
      </c>
      <c r="E11492" s="508"/>
      <c r="F11492" s="508"/>
    </row>
    <row r="11493" spans="1:6" x14ac:dyDescent="0.25">
      <c r="A11493" s="508"/>
      <c r="B11493" s="508"/>
      <c r="C11493" s="508"/>
      <c r="D11493" s="444" t="s">
        <v>6778</v>
      </c>
      <c r="E11493" s="508"/>
      <c r="F11493" s="508"/>
    </row>
    <row r="11494" spans="1:6" x14ac:dyDescent="0.25">
      <c r="A11494" s="508"/>
      <c r="B11494" s="508"/>
      <c r="C11494" s="508"/>
      <c r="D11494" s="444" t="s">
        <v>6778</v>
      </c>
      <c r="E11494" s="508"/>
      <c r="F11494" s="508"/>
    </row>
    <row r="11495" spans="1:6" x14ac:dyDescent="0.25">
      <c r="A11495" s="508"/>
      <c r="B11495" s="508"/>
      <c r="C11495" s="508"/>
      <c r="D11495" s="444" t="s">
        <v>6778</v>
      </c>
      <c r="E11495" s="508"/>
      <c r="F11495" s="508"/>
    </row>
    <row r="11496" spans="1:6" x14ac:dyDescent="0.25">
      <c r="A11496" s="508"/>
      <c r="B11496" s="508"/>
      <c r="C11496" s="508"/>
      <c r="D11496" s="444" t="s">
        <v>6778</v>
      </c>
      <c r="E11496" s="508"/>
      <c r="F11496" s="508"/>
    </row>
    <row r="11497" spans="1:6" x14ac:dyDescent="0.25">
      <c r="A11497" s="508"/>
      <c r="B11497" s="508"/>
      <c r="C11497" s="508"/>
      <c r="D11497" s="444" t="s">
        <v>6778</v>
      </c>
      <c r="E11497" s="508"/>
      <c r="F11497" s="508"/>
    </row>
    <row r="11498" spans="1:6" x14ac:dyDescent="0.25">
      <c r="A11498" s="508"/>
      <c r="B11498" s="508"/>
      <c r="C11498" s="508"/>
      <c r="D11498" s="444" t="s">
        <v>6778</v>
      </c>
      <c r="E11498" s="508"/>
      <c r="F11498" s="508"/>
    </row>
    <row r="11499" spans="1:6" x14ac:dyDescent="0.25">
      <c r="A11499" s="508"/>
      <c r="B11499" s="508"/>
      <c r="C11499" s="508"/>
      <c r="D11499" s="444" t="s">
        <v>6778</v>
      </c>
      <c r="E11499" s="508"/>
      <c r="F11499" s="508"/>
    </row>
    <row r="11500" spans="1:6" x14ac:dyDescent="0.25">
      <c r="A11500" s="508"/>
      <c r="B11500" s="508"/>
      <c r="C11500" s="508"/>
      <c r="D11500" s="444" t="s">
        <v>6778</v>
      </c>
      <c r="E11500" s="508"/>
      <c r="F11500" s="508"/>
    </row>
    <row r="11501" spans="1:6" x14ac:dyDescent="0.25">
      <c r="A11501" s="508"/>
      <c r="B11501" s="508"/>
      <c r="C11501" s="508"/>
      <c r="D11501" s="444" t="s">
        <v>6778</v>
      </c>
      <c r="E11501" s="508"/>
      <c r="F11501" s="508"/>
    </row>
    <row r="11502" spans="1:6" x14ac:dyDescent="0.25">
      <c r="A11502" s="508"/>
      <c r="B11502" s="508"/>
      <c r="C11502" s="508"/>
      <c r="D11502" s="444" t="s">
        <v>6778</v>
      </c>
      <c r="E11502" s="508"/>
      <c r="F11502" s="508"/>
    </row>
    <row r="11503" spans="1:6" x14ac:dyDescent="0.25">
      <c r="A11503" s="508"/>
      <c r="B11503" s="508"/>
      <c r="C11503" s="508"/>
      <c r="D11503" s="444" t="s">
        <v>6778</v>
      </c>
      <c r="E11503" s="508"/>
      <c r="F11503" s="508"/>
    </row>
    <row r="11504" spans="1:6" x14ac:dyDescent="0.25">
      <c r="A11504" s="508"/>
      <c r="B11504" s="508"/>
      <c r="C11504" s="508"/>
      <c r="D11504" s="444" t="s">
        <v>6778</v>
      </c>
      <c r="E11504" s="508"/>
      <c r="F11504" s="508"/>
    </row>
    <row r="11505" spans="1:6" x14ac:dyDescent="0.25">
      <c r="A11505" s="508"/>
      <c r="B11505" s="508"/>
      <c r="C11505" s="508"/>
      <c r="D11505" s="444" t="s">
        <v>6778</v>
      </c>
      <c r="E11505" s="508"/>
      <c r="F11505" s="508"/>
    </row>
    <row r="11506" spans="1:6" x14ac:dyDescent="0.25">
      <c r="A11506" s="508"/>
      <c r="B11506" s="508"/>
      <c r="C11506" s="508"/>
      <c r="D11506" s="444" t="s">
        <v>6778</v>
      </c>
      <c r="E11506" s="508"/>
      <c r="F11506" s="508"/>
    </row>
    <row r="11507" spans="1:6" x14ac:dyDescent="0.25">
      <c r="A11507" s="508"/>
      <c r="B11507" s="508"/>
      <c r="C11507" s="508"/>
      <c r="D11507" s="444" t="s">
        <v>6778</v>
      </c>
      <c r="E11507" s="508"/>
      <c r="F11507" s="508"/>
    </row>
    <row r="11508" spans="1:6" x14ac:dyDescent="0.25">
      <c r="A11508" s="508"/>
      <c r="B11508" s="508"/>
      <c r="C11508" s="508"/>
      <c r="D11508" s="444" t="s">
        <v>6778</v>
      </c>
      <c r="E11508" s="508"/>
      <c r="F11508" s="508"/>
    </row>
    <row r="11509" spans="1:6" x14ac:dyDescent="0.25">
      <c r="A11509" s="508"/>
      <c r="B11509" s="508"/>
      <c r="C11509" s="508"/>
      <c r="D11509" s="444" t="s">
        <v>6778</v>
      </c>
      <c r="E11509" s="508"/>
      <c r="F11509" s="508"/>
    </row>
    <row r="11510" spans="1:6" x14ac:dyDescent="0.25">
      <c r="A11510" s="508"/>
      <c r="B11510" s="508"/>
      <c r="C11510" s="508"/>
      <c r="D11510" s="444" t="s">
        <v>6778</v>
      </c>
      <c r="E11510" s="508"/>
      <c r="F11510" s="508"/>
    </row>
    <row r="11511" spans="1:6" x14ac:dyDescent="0.25">
      <c r="A11511" s="508"/>
      <c r="B11511" s="508"/>
      <c r="C11511" s="508"/>
      <c r="D11511" s="444" t="s">
        <v>6778</v>
      </c>
      <c r="E11511" s="508"/>
      <c r="F11511" s="508"/>
    </row>
    <row r="11512" spans="1:6" x14ac:dyDescent="0.25">
      <c r="A11512" s="508"/>
      <c r="B11512" s="508"/>
      <c r="C11512" s="508"/>
      <c r="D11512" s="444" t="s">
        <v>6778</v>
      </c>
      <c r="E11512" s="508"/>
      <c r="F11512" s="508"/>
    </row>
    <row r="11513" spans="1:6" x14ac:dyDescent="0.25">
      <c r="A11513" s="508"/>
      <c r="B11513" s="508"/>
      <c r="C11513" s="508"/>
      <c r="D11513" s="444" t="s">
        <v>6778</v>
      </c>
      <c r="E11513" s="508"/>
      <c r="F11513" s="508"/>
    </row>
    <row r="11514" spans="1:6" x14ac:dyDescent="0.25">
      <c r="A11514" s="508"/>
      <c r="B11514" s="508"/>
      <c r="C11514" s="508"/>
      <c r="D11514" s="444" t="s">
        <v>6778</v>
      </c>
      <c r="E11514" s="508"/>
      <c r="F11514" s="508"/>
    </row>
    <row r="11515" spans="1:6" x14ac:dyDescent="0.25">
      <c r="A11515" s="508"/>
      <c r="B11515" s="508"/>
      <c r="C11515" s="508"/>
      <c r="D11515" s="444" t="s">
        <v>6778</v>
      </c>
      <c r="E11515" s="508"/>
      <c r="F11515" s="508"/>
    </row>
    <row r="11516" spans="1:6" x14ac:dyDescent="0.25">
      <c r="A11516" s="508"/>
      <c r="B11516" s="508"/>
      <c r="C11516" s="508"/>
      <c r="D11516" s="444" t="s">
        <v>6778</v>
      </c>
      <c r="E11516" s="508"/>
      <c r="F11516" s="508"/>
    </row>
    <row r="11517" spans="1:6" x14ac:dyDescent="0.25">
      <c r="A11517" s="508"/>
      <c r="B11517" s="508"/>
      <c r="C11517" s="508"/>
      <c r="D11517" s="444" t="s">
        <v>6778</v>
      </c>
      <c r="E11517" s="508"/>
      <c r="F11517" s="508"/>
    </row>
    <row r="11518" spans="1:6" x14ac:dyDescent="0.25">
      <c r="A11518" s="508"/>
      <c r="B11518" s="508"/>
      <c r="C11518" s="508"/>
      <c r="D11518" s="444" t="s">
        <v>6778</v>
      </c>
      <c r="E11518" s="508"/>
      <c r="F11518" s="508"/>
    </row>
    <row r="11519" spans="1:6" x14ac:dyDescent="0.25">
      <c r="A11519" s="508"/>
      <c r="B11519" s="508"/>
      <c r="C11519" s="508"/>
      <c r="D11519" s="444" t="s">
        <v>6778</v>
      </c>
      <c r="E11519" s="508"/>
      <c r="F11519" s="508"/>
    </row>
    <row r="11520" spans="1:6" x14ac:dyDescent="0.25">
      <c r="A11520" s="508"/>
      <c r="B11520" s="508"/>
      <c r="C11520" s="508"/>
      <c r="D11520" s="444" t="s">
        <v>6778</v>
      </c>
      <c r="E11520" s="508"/>
      <c r="F11520" s="508"/>
    </row>
    <row r="11521" spans="1:6" x14ac:dyDescent="0.25">
      <c r="A11521" s="508"/>
      <c r="B11521" s="508"/>
      <c r="C11521" s="508"/>
      <c r="D11521" s="444" t="s">
        <v>6778</v>
      </c>
      <c r="E11521" s="508"/>
      <c r="F11521" s="508"/>
    </row>
    <row r="11522" spans="1:6" x14ac:dyDescent="0.25">
      <c r="A11522" s="508"/>
      <c r="B11522" s="508"/>
      <c r="C11522" s="508"/>
      <c r="D11522" s="444" t="s">
        <v>6778</v>
      </c>
      <c r="E11522" s="508"/>
      <c r="F11522" s="508"/>
    </row>
    <row r="11523" spans="1:6" x14ac:dyDescent="0.25">
      <c r="A11523" s="508"/>
      <c r="B11523" s="508"/>
      <c r="C11523" s="508"/>
      <c r="D11523" s="444" t="s">
        <v>6778</v>
      </c>
      <c r="E11523" s="508"/>
      <c r="F11523" s="508"/>
    </row>
    <row r="11524" spans="1:6" x14ac:dyDescent="0.25">
      <c r="A11524" s="508"/>
      <c r="B11524" s="508"/>
      <c r="C11524" s="508"/>
      <c r="D11524" s="444" t="s">
        <v>6778</v>
      </c>
      <c r="E11524" s="508"/>
      <c r="F11524" s="508"/>
    </row>
    <row r="11525" spans="1:6" x14ac:dyDescent="0.25">
      <c r="A11525" s="508"/>
      <c r="B11525" s="508"/>
      <c r="C11525" s="508"/>
      <c r="D11525" s="444" t="s">
        <v>6778</v>
      </c>
      <c r="E11525" s="508"/>
      <c r="F11525" s="508"/>
    </row>
    <row r="11526" spans="1:6" x14ac:dyDescent="0.25">
      <c r="A11526" s="508"/>
      <c r="B11526" s="508"/>
      <c r="C11526" s="508"/>
      <c r="D11526" s="444" t="s">
        <v>6778</v>
      </c>
      <c r="E11526" s="508"/>
      <c r="F11526" s="508"/>
    </row>
    <row r="11527" spans="1:6" x14ac:dyDescent="0.25">
      <c r="A11527" s="508"/>
      <c r="B11527" s="508"/>
      <c r="C11527" s="508"/>
      <c r="D11527" s="444" t="s">
        <v>6778</v>
      </c>
      <c r="E11527" s="508"/>
      <c r="F11527" s="508"/>
    </row>
    <row r="11528" spans="1:6" x14ac:dyDescent="0.25">
      <c r="A11528" s="508"/>
      <c r="B11528" s="508"/>
      <c r="C11528" s="508"/>
      <c r="D11528" s="444" t="s">
        <v>6778</v>
      </c>
      <c r="E11528" s="508"/>
      <c r="F11528" s="508"/>
    </row>
    <row r="11529" spans="1:6" x14ac:dyDescent="0.25">
      <c r="A11529" s="508"/>
      <c r="B11529" s="508"/>
      <c r="C11529" s="508"/>
      <c r="D11529" s="444" t="s">
        <v>6778</v>
      </c>
      <c r="E11529" s="508"/>
      <c r="F11529" s="508"/>
    </row>
    <row r="11530" spans="1:6" x14ac:dyDescent="0.25">
      <c r="A11530" s="508"/>
      <c r="B11530" s="508"/>
      <c r="C11530" s="508"/>
      <c r="D11530" s="444" t="s">
        <v>6778</v>
      </c>
      <c r="E11530" s="508"/>
      <c r="F11530" s="508"/>
    </row>
    <row r="11531" spans="1:6" x14ac:dyDescent="0.25">
      <c r="A11531" s="508"/>
      <c r="B11531" s="508"/>
      <c r="C11531" s="508"/>
      <c r="D11531" s="444" t="s">
        <v>6778</v>
      </c>
      <c r="E11531" s="508"/>
      <c r="F11531" s="508"/>
    </row>
    <row r="11532" spans="1:6" x14ac:dyDescent="0.25">
      <c r="A11532" s="508"/>
      <c r="B11532" s="508"/>
      <c r="C11532" s="508"/>
      <c r="D11532" s="444" t="s">
        <v>6778</v>
      </c>
      <c r="E11532" s="508"/>
      <c r="F11532" s="508"/>
    </row>
    <row r="11533" spans="1:6" x14ac:dyDescent="0.25">
      <c r="A11533" s="508"/>
      <c r="B11533" s="508"/>
      <c r="C11533" s="508"/>
      <c r="D11533" s="444" t="s">
        <v>6778</v>
      </c>
      <c r="E11533" s="508"/>
      <c r="F11533" s="508"/>
    </row>
    <row r="11534" spans="1:6" x14ac:dyDescent="0.25">
      <c r="A11534" s="508"/>
      <c r="B11534" s="508"/>
      <c r="C11534" s="508"/>
      <c r="D11534" s="444" t="s">
        <v>6778</v>
      </c>
      <c r="E11534" s="508"/>
      <c r="F11534" s="508"/>
    </row>
    <row r="11535" spans="1:6" x14ac:dyDescent="0.25">
      <c r="A11535" s="508"/>
      <c r="B11535" s="508"/>
      <c r="C11535" s="508"/>
      <c r="D11535" s="444" t="s">
        <v>6778</v>
      </c>
      <c r="E11535" s="508"/>
      <c r="F11535" s="508"/>
    </row>
    <row r="11536" spans="1:6" x14ac:dyDescent="0.25">
      <c r="A11536" s="508"/>
      <c r="B11536" s="508"/>
      <c r="C11536" s="508"/>
      <c r="D11536" s="444" t="s">
        <v>6778</v>
      </c>
      <c r="E11536" s="508"/>
      <c r="F11536" s="508"/>
    </row>
    <row r="11537" spans="1:6" x14ac:dyDescent="0.25">
      <c r="A11537" s="508"/>
      <c r="B11537" s="508"/>
      <c r="C11537" s="508"/>
      <c r="D11537" s="444" t="s">
        <v>6778</v>
      </c>
      <c r="E11537" s="508"/>
      <c r="F11537" s="508"/>
    </row>
    <row r="11538" spans="1:6" x14ac:dyDescent="0.25">
      <c r="A11538" s="508"/>
      <c r="B11538" s="508"/>
      <c r="C11538" s="508"/>
      <c r="D11538" s="444" t="s">
        <v>6778</v>
      </c>
      <c r="E11538" s="508"/>
      <c r="F11538" s="508"/>
    </row>
    <row r="11539" spans="1:6" x14ac:dyDescent="0.25">
      <c r="A11539" s="508"/>
      <c r="B11539" s="508"/>
      <c r="C11539" s="508"/>
      <c r="D11539" s="444" t="s">
        <v>6778</v>
      </c>
      <c r="E11539" s="508"/>
      <c r="F11539" s="508"/>
    </row>
    <row r="11540" spans="1:6" x14ac:dyDescent="0.25">
      <c r="A11540" s="508"/>
      <c r="B11540" s="508"/>
      <c r="C11540" s="508"/>
      <c r="D11540" s="444" t="s">
        <v>6778</v>
      </c>
      <c r="E11540" s="508"/>
      <c r="F11540" s="508"/>
    </row>
    <row r="11541" spans="1:6" x14ac:dyDescent="0.25">
      <c r="A11541" s="508"/>
      <c r="B11541" s="508"/>
      <c r="C11541" s="508"/>
      <c r="D11541" s="444" t="s">
        <v>6778</v>
      </c>
      <c r="E11541" s="508"/>
      <c r="F11541" s="508"/>
    </row>
    <row r="11542" spans="1:6" x14ac:dyDescent="0.25">
      <c r="A11542" s="508"/>
      <c r="B11542" s="508"/>
      <c r="C11542" s="508"/>
      <c r="D11542" s="444" t="s">
        <v>6778</v>
      </c>
      <c r="E11542" s="508"/>
      <c r="F11542" s="508"/>
    </row>
    <row r="11543" spans="1:6" x14ac:dyDescent="0.25">
      <c r="A11543" s="508"/>
      <c r="B11543" s="508"/>
      <c r="C11543" s="508"/>
      <c r="D11543" s="444" t="s">
        <v>6778</v>
      </c>
      <c r="E11543" s="508"/>
      <c r="F11543" s="508"/>
    </row>
    <row r="11544" spans="1:6" x14ac:dyDescent="0.25">
      <c r="A11544" s="508"/>
      <c r="B11544" s="508"/>
      <c r="C11544" s="508"/>
      <c r="D11544" s="444" t="s">
        <v>6778</v>
      </c>
      <c r="E11544" s="508"/>
      <c r="F11544" s="508"/>
    </row>
    <row r="11545" spans="1:6" x14ac:dyDescent="0.25">
      <c r="A11545" s="508"/>
      <c r="B11545" s="508"/>
      <c r="C11545" s="508"/>
      <c r="D11545" s="444" t="s">
        <v>6778</v>
      </c>
      <c r="E11545" s="508"/>
      <c r="F11545" s="508"/>
    </row>
    <row r="11546" spans="1:6" x14ac:dyDescent="0.25">
      <c r="A11546" s="508"/>
      <c r="B11546" s="508"/>
      <c r="C11546" s="508"/>
      <c r="D11546" s="444" t="s">
        <v>6778</v>
      </c>
      <c r="E11546" s="508"/>
      <c r="F11546" s="508"/>
    </row>
    <row r="11547" spans="1:6" x14ac:dyDescent="0.25">
      <c r="A11547" s="508"/>
      <c r="B11547" s="508"/>
      <c r="C11547" s="508"/>
      <c r="D11547" s="444" t="s">
        <v>6778</v>
      </c>
      <c r="E11547" s="508"/>
      <c r="F11547" s="508"/>
    </row>
    <row r="11548" spans="1:6" x14ac:dyDescent="0.25">
      <c r="A11548" s="508"/>
      <c r="B11548" s="508"/>
      <c r="C11548" s="508"/>
      <c r="D11548" s="444" t="s">
        <v>6778</v>
      </c>
      <c r="E11548" s="508"/>
      <c r="F11548" s="508"/>
    </row>
    <row r="11549" spans="1:6" x14ac:dyDescent="0.25">
      <c r="A11549" s="508"/>
      <c r="B11549" s="508"/>
      <c r="C11549" s="508"/>
      <c r="D11549" s="444" t="s">
        <v>6778</v>
      </c>
      <c r="E11549" s="508"/>
      <c r="F11549" s="508"/>
    </row>
    <row r="11550" spans="1:6" x14ac:dyDescent="0.25">
      <c r="A11550" s="508"/>
      <c r="B11550" s="508"/>
      <c r="C11550" s="508"/>
      <c r="D11550" s="444" t="s">
        <v>6778</v>
      </c>
      <c r="E11550" s="508"/>
      <c r="F11550" s="508"/>
    </row>
    <row r="11551" spans="1:6" x14ac:dyDescent="0.25">
      <c r="A11551" s="508"/>
      <c r="B11551" s="508"/>
      <c r="C11551" s="508"/>
      <c r="D11551" s="444" t="s">
        <v>6778</v>
      </c>
      <c r="E11551" s="508"/>
      <c r="F11551" s="508"/>
    </row>
    <row r="11552" spans="1:6" x14ac:dyDescent="0.25">
      <c r="A11552" s="508"/>
      <c r="B11552" s="508"/>
      <c r="C11552" s="508"/>
      <c r="D11552" s="444" t="s">
        <v>6778</v>
      </c>
      <c r="E11552" s="508"/>
      <c r="F11552" s="508"/>
    </row>
    <row r="11553" spans="1:6" x14ac:dyDescent="0.25">
      <c r="A11553" s="508"/>
      <c r="B11553" s="508"/>
      <c r="C11553" s="508"/>
      <c r="D11553" s="444" t="s">
        <v>6778</v>
      </c>
      <c r="E11553" s="508"/>
      <c r="F11553" s="508"/>
    </row>
    <row r="11554" spans="1:6" x14ac:dyDescent="0.25">
      <c r="A11554" s="508"/>
      <c r="B11554" s="508"/>
      <c r="C11554" s="508"/>
      <c r="D11554" s="444" t="s">
        <v>6778</v>
      </c>
      <c r="E11554" s="508"/>
      <c r="F11554" s="508"/>
    </row>
    <row r="11555" spans="1:6" x14ac:dyDescent="0.25">
      <c r="A11555" s="508"/>
      <c r="B11555" s="508"/>
      <c r="C11555" s="508"/>
      <c r="D11555" s="444" t="s">
        <v>6778</v>
      </c>
      <c r="E11555" s="508"/>
      <c r="F11555" s="508"/>
    </row>
    <row r="11556" spans="1:6" x14ac:dyDescent="0.25">
      <c r="A11556" s="508"/>
      <c r="B11556" s="508"/>
      <c r="C11556" s="508"/>
      <c r="D11556" s="444" t="s">
        <v>6778</v>
      </c>
      <c r="E11556" s="508"/>
      <c r="F11556" s="508"/>
    </row>
    <row r="11557" spans="1:6" x14ac:dyDescent="0.25">
      <c r="A11557" s="508"/>
      <c r="B11557" s="508"/>
      <c r="C11557" s="508"/>
      <c r="D11557" s="444" t="s">
        <v>6778</v>
      </c>
      <c r="E11557" s="508"/>
      <c r="F11557" s="508"/>
    </row>
    <row r="11558" spans="1:6" x14ac:dyDescent="0.25">
      <c r="A11558" s="508"/>
      <c r="B11558" s="508"/>
      <c r="C11558" s="508"/>
      <c r="D11558" s="444" t="s">
        <v>6778</v>
      </c>
      <c r="E11558" s="508"/>
      <c r="F11558" s="508"/>
    </row>
    <row r="11559" spans="1:6" x14ac:dyDescent="0.25">
      <c r="A11559" s="508"/>
      <c r="B11559" s="508"/>
      <c r="C11559" s="508"/>
      <c r="D11559" s="444" t="s">
        <v>6778</v>
      </c>
      <c r="E11559" s="508"/>
      <c r="F11559" s="508"/>
    </row>
    <row r="11560" spans="1:6" x14ac:dyDescent="0.25">
      <c r="A11560" s="508"/>
      <c r="B11560" s="508"/>
      <c r="C11560" s="508"/>
      <c r="D11560" s="444" t="s">
        <v>6778</v>
      </c>
      <c r="E11560" s="508"/>
      <c r="F11560" s="508"/>
    </row>
    <row r="11561" spans="1:6" x14ac:dyDescent="0.25">
      <c r="A11561" s="508"/>
      <c r="B11561" s="508"/>
      <c r="C11561" s="508"/>
      <c r="D11561" s="444" t="s">
        <v>6778</v>
      </c>
      <c r="E11561" s="508"/>
      <c r="F11561" s="508"/>
    </row>
    <row r="11562" spans="1:6" x14ac:dyDescent="0.25">
      <c r="A11562" s="508"/>
      <c r="B11562" s="508"/>
      <c r="C11562" s="508"/>
      <c r="D11562" s="444" t="s">
        <v>6778</v>
      </c>
      <c r="E11562" s="508"/>
      <c r="F11562" s="508"/>
    </row>
    <row r="11563" spans="1:6" x14ac:dyDescent="0.25">
      <c r="A11563" s="508"/>
      <c r="B11563" s="508"/>
      <c r="C11563" s="508"/>
      <c r="D11563" s="444" t="s">
        <v>6778</v>
      </c>
      <c r="E11563" s="508"/>
      <c r="F11563" s="508"/>
    </row>
    <row r="11564" spans="1:6" x14ac:dyDescent="0.25">
      <c r="A11564" s="508"/>
      <c r="B11564" s="508"/>
      <c r="C11564" s="508"/>
      <c r="D11564" s="444" t="s">
        <v>6778</v>
      </c>
      <c r="E11564" s="508"/>
      <c r="F11564" s="508"/>
    </row>
    <row r="11565" spans="1:6" x14ac:dyDescent="0.25">
      <c r="A11565" s="508"/>
      <c r="B11565" s="508"/>
      <c r="C11565" s="508"/>
      <c r="D11565" s="444" t="s">
        <v>6778</v>
      </c>
      <c r="E11565" s="508"/>
      <c r="F11565" s="508"/>
    </row>
    <row r="11566" spans="1:6" x14ac:dyDescent="0.25">
      <c r="A11566" s="508"/>
      <c r="B11566" s="508"/>
      <c r="C11566" s="508"/>
      <c r="D11566" s="444" t="s">
        <v>6778</v>
      </c>
      <c r="E11566" s="508"/>
      <c r="F11566" s="508"/>
    </row>
    <row r="11567" spans="1:6" x14ac:dyDescent="0.25">
      <c r="A11567" s="508"/>
      <c r="B11567" s="508"/>
      <c r="C11567" s="508"/>
      <c r="D11567" s="444" t="s">
        <v>6778</v>
      </c>
      <c r="E11567" s="508"/>
      <c r="F11567" s="508"/>
    </row>
    <row r="11568" spans="1:6" x14ac:dyDescent="0.25">
      <c r="A11568" s="508"/>
      <c r="B11568" s="508"/>
      <c r="C11568" s="508"/>
      <c r="D11568" s="444" t="s">
        <v>6778</v>
      </c>
      <c r="E11568" s="508"/>
      <c r="F11568" s="508"/>
    </row>
    <row r="11569" spans="1:6" x14ac:dyDescent="0.25">
      <c r="A11569" s="508"/>
      <c r="B11569" s="508"/>
      <c r="C11569" s="508"/>
      <c r="D11569" s="444" t="s">
        <v>6778</v>
      </c>
      <c r="E11569" s="508"/>
      <c r="F11569" s="508"/>
    </row>
    <row r="11570" spans="1:6" x14ac:dyDescent="0.25">
      <c r="A11570" s="508"/>
      <c r="B11570" s="508"/>
      <c r="C11570" s="508"/>
      <c r="D11570" s="444" t="s">
        <v>6778</v>
      </c>
      <c r="E11570" s="508"/>
      <c r="F11570" s="508"/>
    </row>
    <row r="11571" spans="1:6" x14ac:dyDescent="0.25">
      <c r="A11571" s="508"/>
      <c r="B11571" s="508"/>
      <c r="C11571" s="508"/>
      <c r="D11571" s="444" t="s">
        <v>6778</v>
      </c>
      <c r="E11571" s="508"/>
      <c r="F11571" s="508"/>
    </row>
    <row r="11572" spans="1:6" x14ac:dyDescent="0.25">
      <c r="A11572" s="508"/>
      <c r="B11572" s="508"/>
      <c r="C11572" s="508"/>
      <c r="D11572" s="444" t="s">
        <v>6778</v>
      </c>
      <c r="E11572" s="508"/>
      <c r="F11572" s="508"/>
    </row>
    <row r="11573" spans="1:6" x14ac:dyDescent="0.25">
      <c r="A11573" s="508"/>
      <c r="B11573" s="508"/>
      <c r="C11573" s="508"/>
      <c r="D11573" s="444" t="s">
        <v>6778</v>
      </c>
      <c r="E11573" s="508"/>
      <c r="F11573" s="508"/>
    </row>
    <row r="11574" spans="1:6" x14ac:dyDescent="0.25">
      <c r="A11574" s="508"/>
      <c r="B11574" s="508"/>
      <c r="C11574" s="508"/>
      <c r="D11574" s="444" t="s">
        <v>6778</v>
      </c>
      <c r="E11574" s="508"/>
      <c r="F11574" s="508"/>
    </row>
    <row r="11575" spans="1:6" x14ac:dyDescent="0.25">
      <c r="A11575" s="508"/>
      <c r="B11575" s="508"/>
      <c r="C11575" s="508"/>
      <c r="D11575" s="444" t="s">
        <v>6778</v>
      </c>
      <c r="E11575" s="508"/>
      <c r="F11575" s="508"/>
    </row>
    <row r="11576" spans="1:6" x14ac:dyDescent="0.25">
      <c r="A11576" s="508"/>
      <c r="B11576" s="508"/>
      <c r="C11576" s="508"/>
      <c r="D11576" s="444" t="s">
        <v>6778</v>
      </c>
      <c r="E11576" s="508"/>
      <c r="F11576" s="508"/>
    </row>
    <row r="11577" spans="1:6" x14ac:dyDescent="0.25">
      <c r="A11577" s="508"/>
      <c r="B11577" s="508"/>
      <c r="C11577" s="508"/>
      <c r="D11577" s="444" t="s">
        <v>6778</v>
      </c>
      <c r="E11577" s="508"/>
      <c r="F11577" s="508"/>
    </row>
    <row r="11578" spans="1:6" x14ac:dyDescent="0.25">
      <c r="A11578" s="508"/>
      <c r="B11578" s="508"/>
      <c r="C11578" s="508"/>
      <c r="D11578" s="444" t="s">
        <v>6778</v>
      </c>
      <c r="E11578" s="508"/>
      <c r="F11578" s="508"/>
    </row>
    <row r="11579" spans="1:6" x14ac:dyDescent="0.25">
      <c r="A11579" s="508"/>
      <c r="B11579" s="508"/>
      <c r="C11579" s="508"/>
      <c r="D11579" s="444" t="s">
        <v>6778</v>
      </c>
      <c r="E11579" s="508"/>
      <c r="F11579" s="508"/>
    </row>
    <row r="11580" spans="1:6" x14ac:dyDescent="0.25">
      <c r="A11580" s="508"/>
      <c r="B11580" s="508"/>
      <c r="C11580" s="508"/>
      <c r="D11580" s="444" t="s">
        <v>6778</v>
      </c>
      <c r="E11580" s="508"/>
      <c r="F11580" s="508"/>
    </row>
    <row r="11581" spans="1:6" x14ac:dyDescent="0.25">
      <c r="A11581" s="508"/>
      <c r="B11581" s="508"/>
      <c r="C11581" s="508"/>
      <c r="D11581" s="444" t="s">
        <v>6778</v>
      </c>
      <c r="E11581" s="508"/>
      <c r="F11581" s="508"/>
    </row>
    <row r="11582" spans="1:6" x14ac:dyDescent="0.25">
      <c r="A11582" s="508"/>
      <c r="B11582" s="508"/>
      <c r="C11582" s="508"/>
      <c r="D11582" s="444" t="s">
        <v>6778</v>
      </c>
      <c r="E11582" s="508"/>
      <c r="F11582" s="508"/>
    </row>
    <row r="11583" spans="1:6" x14ac:dyDescent="0.25">
      <c r="A11583" s="508"/>
      <c r="B11583" s="508"/>
      <c r="C11583" s="508"/>
      <c r="D11583" s="444" t="s">
        <v>6778</v>
      </c>
      <c r="E11583" s="508"/>
      <c r="F11583" s="508"/>
    </row>
    <row r="11584" spans="1:6" x14ac:dyDescent="0.25">
      <c r="A11584" s="508"/>
      <c r="B11584" s="508"/>
      <c r="C11584" s="508"/>
      <c r="D11584" s="444" t="s">
        <v>6778</v>
      </c>
      <c r="E11584" s="508"/>
      <c r="F11584" s="508"/>
    </row>
    <row r="11585" spans="1:6" x14ac:dyDescent="0.25">
      <c r="A11585" s="508"/>
      <c r="B11585" s="508"/>
      <c r="C11585" s="508"/>
      <c r="D11585" s="444" t="s">
        <v>6778</v>
      </c>
      <c r="E11585" s="508"/>
      <c r="F11585" s="508"/>
    </row>
    <row r="11586" spans="1:6" x14ac:dyDescent="0.25">
      <c r="A11586" s="508"/>
      <c r="B11586" s="508"/>
      <c r="C11586" s="508"/>
      <c r="D11586" s="444" t="s">
        <v>6778</v>
      </c>
      <c r="E11586" s="508"/>
      <c r="F11586" s="508"/>
    </row>
    <row r="11587" spans="1:6" x14ac:dyDescent="0.25">
      <c r="A11587" s="508"/>
      <c r="B11587" s="508"/>
      <c r="C11587" s="508"/>
      <c r="D11587" s="444" t="s">
        <v>6778</v>
      </c>
      <c r="E11587" s="508"/>
      <c r="F11587" s="508"/>
    </row>
    <row r="11588" spans="1:6" x14ac:dyDescent="0.25">
      <c r="A11588" s="508"/>
      <c r="B11588" s="508"/>
      <c r="C11588" s="508"/>
      <c r="D11588" s="444" t="s">
        <v>6778</v>
      </c>
      <c r="E11588" s="508"/>
      <c r="F11588" s="508"/>
    </row>
    <row r="11589" spans="1:6" x14ac:dyDescent="0.25">
      <c r="A11589" s="508"/>
      <c r="B11589" s="508"/>
      <c r="C11589" s="508"/>
      <c r="D11589" s="444" t="s">
        <v>6778</v>
      </c>
      <c r="E11589" s="508"/>
      <c r="F11589" s="508"/>
    </row>
    <row r="11590" spans="1:6" x14ac:dyDescent="0.25">
      <c r="A11590" s="508"/>
      <c r="B11590" s="508"/>
      <c r="C11590" s="508"/>
      <c r="D11590" s="444" t="s">
        <v>6778</v>
      </c>
      <c r="E11590" s="508"/>
      <c r="F11590" s="508"/>
    </row>
    <row r="11591" spans="1:6" x14ac:dyDescent="0.25">
      <c r="A11591" s="508"/>
      <c r="B11591" s="508"/>
      <c r="C11591" s="508"/>
      <c r="D11591" s="444" t="s">
        <v>6778</v>
      </c>
      <c r="E11591" s="508"/>
      <c r="F11591" s="508"/>
    </row>
    <row r="11592" spans="1:6" x14ac:dyDescent="0.25">
      <c r="A11592" s="508"/>
      <c r="B11592" s="508"/>
      <c r="C11592" s="508"/>
      <c r="D11592" s="444" t="s">
        <v>6778</v>
      </c>
      <c r="E11592" s="508"/>
      <c r="F11592" s="508"/>
    </row>
    <row r="11593" spans="1:6" x14ac:dyDescent="0.25">
      <c r="A11593" s="508"/>
      <c r="B11593" s="508"/>
      <c r="C11593" s="508"/>
      <c r="D11593" s="444" t="s">
        <v>6778</v>
      </c>
      <c r="E11593" s="508"/>
      <c r="F11593" s="508"/>
    </row>
    <row r="11594" spans="1:6" x14ac:dyDescent="0.25">
      <c r="A11594" s="508"/>
      <c r="B11594" s="508"/>
      <c r="C11594" s="508"/>
      <c r="D11594" s="444" t="s">
        <v>6778</v>
      </c>
      <c r="E11594" s="508"/>
      <c r="F11594" s="508"/>
    </row>
    <row r="11595" spans="1:6" x14ac:dyDescent="0.25">
      <c r="A11595" s="508"/>
      <c r="B11595" s="508"/>
      <c r="C11595" s="508"/>
      <c r="D11595" s="444" t="s">
        <v>6778</v>
      </c>
      <c r="E11595" s="508"/>
      <c r="F11595" s="508"/>
    </row>
    <row r="11596" spans="1:6" x14ac:dyDescent="0.25">
      <c r="A11596" s="508"/>
      <c r="B11596" s="508"/>
      <c r="C11596" s="508"/>
      <c r="D11596" s="444" t="s">
        <v>6778</v>
      </c>
      <c r="E11596" s="508"/>
      <c r="F11596" s="508"/>
    </row>
    <row r="11597" spans="1:6" x14ac:dyDescent="0.25">
      <c r="A11597" s="508"/>
      <c r="B11597" s="508"/>
      <c r="C11597" s="508"/>
      <c r="D11597" s="444" t="s">
        <v>6778</v>
      </c>
      <c r="E11597" s="508"/>
      <c r="F11597" s="508"/>
    </row>
    <row r="11598" spans="1:6" x14ac:dyDescent="0.25">
      <c r="A11598" s="508"/>
      <c r="B11598" s="508"/>
      <c r="C11598" s="508"/>
      <c r="D11598" s="444" t="s">
        <v>6778</v>
      </c>
      <c r="E11598" s="508"/>
      <c r="F11598" s="508"/>
    </row>
    <row r="11599" spans="1:6" x14ac:dyDescent="0.25">
      <c r="A11599" s="508"/>
      <c r="B11599" s="508"/>
      <c r="C11599" s="508"/>
      <c r="D11599" s="444" t="s">
        <v>6778</v>
      </c>
      <c r="E11599" s="508"/>
      <c r="F11599" s="508"/>
    </row>
    <row r="11600" spans="1:6" x14ac:dyDescent="0.25">
      <c r="A11600" s="508"/>
      <c r="B11600" s="508"/>
      <c r="C11600" s="508"/>
      <c r="D11600" s="444" t="s">
        <v>6778</v>
      </c>
      <c r="E11600" s="508"/>
      <c r="F11600" s="508"/>
    </row>
    <row r="11601" spans="1:6" x14ac:dyDescent="0.25">
      <c r="A11601" s="508"/>
      <c r="B11601" s="508"/>
      <c r="C11601" s="508"/>
      <c r="D11601" s="444" t="s">
        <v>6778</v>
      </c>
      <c r="E11601" s="508"/>
      <c r="F11601" s="508"/>
    </row>
    <row r="11602" spans="1:6" x14ac:dyDescent="0.25">
      <c r="A11602" s="508"/>
      <c r="B11602" s="508"/>
      <c r="C11602" s="508"/>
      <c r="D11602" s="444" t="s">
        <v>6778</v>
      </c>
      <c r="E11602" s="508"/>
      <c r="F11602" s="508"/>
    </row>
    <row r="11603" spans="1:6" x14ac:dyDescent="0.25">
      <c r="A11603" s="508"/>
      <c r="B11603" s="508"/>
      <c r="C11603" s="508"/>
      <c r="D11603" s="444" t="s">
        <v>6778</v>
      </c>
      <c r="E11603" s="508"/>
      <c r="F11603" s="508"/>
    </row>
    <row r="11604" spans="1:6" x14ac:dyDescent="0.25">
      <c r="A11604" s="508"/>
      <c r="B11604" s="508"/>
      <c r="C11604" s="508"/>
      <c r="D11604" s="444" t="s">
        <v>6778</v>
      </c>
      <c r="E11604" s="508"/>
      <c r="F11604" s="508"/>
    </row>
    <row r="11605" spans="1:6" x14ac:dyDescent="0.25">
      <c r="A11605" s="508"/>
      <c r="B11605" s="508"/>
      <c r="C11605" s="508"/>
      <c r="D11605" s="444" t="s">
        <v>6778</v>
      </c>
      <c r="E11605" s="508"/>
      <c r="F11605" s="508"/>
    </row>
    <row r="11606" spans="1:6" x14ac:dyDescent="0.25">
      <c r="A11606" s="508"/>
      <c r="B11606" s="508"/>
      <c r="C11606" s="508"/>
      <c r="D11606" s="444" t="s">
        <v>6778</v>
      </c>
      <c r="E11606" s="508"/>
      <c r="F11606" s="508"/>
    </row>
    <row r="11607" spans="1:6" x14ac:dyDescent="0.25">
      <c r="A11607" s="508"/>
      <c r="B11607" s="508"/>
      <c r="C11607" s="508"/>
      <c r="D11607" s="444" t="s">
        <v>6778</v>
      </c>
      <c r="E11607" s="508"/>
      <c r="F11607" s="508"/>
    </row>
    <row r="11608" spans="1:6" x14ac:dyDescent="0.25">
      <c r="A11608" s="508"/>
      <c r="B11608" s="508"/>
      <c r="C11608" s="508"/>
      <c r="D11608" s="444" t="s">
        <v>6778</v>
      </c>
      <c r="E11608" s="508"/>
      <c r="F11608" s="508"/>
    </row>
    <row r="11609" spans="1:6" x14ac:dyDescent="0.25">
      <c r="A11609" s="508"/>
      <c r="B11609" s="508"/>
      <c r="C11609" s="508"/>
      <c r="D11609" s="444" t="s">
        <v>6778</v>
      </c>
      <c r="E11609" s="508"/>
      <c r="F11609" s="508"/>
    </row>
    <row r="11610" spans="1:6" x14ac:dyDescent="0.25">
      <c r="A11610" s="508"/>
      <c r="B11610" s="508"/>
      <c r="C11610" s="508"/>
      <c r="D11610" s="444" t="s">
        <v>6778</v>
      </c>
      <c r="E11610" s="508"/>
      <c r="F11610" s="508"/>
    </row>
    <row r="11611" spans="1:6" x14ac:dyDescent="0.25">
      <c r="A11611" s="508"/>
      <c r="B11611" s="508"/>
      <c r="C11611" s="508"/>
      <c r="D11611" s="444" t="s">
        <v>6778</v>
      </c>
      <c r="E11611" s="508"/>
      <c r="F11611" s="508"/>
    </row>
    <row r="11612" spans="1:6" x14ac:dyDescent="0.25">
      <c r="A11612" s="508"/>
      <c r="B11612" s="508"/>
      <c r="C11612" s="508"/>
      <c r="D11612" s="444" t="s">
        <v>6778</v>
      </c>
      <c r="E11612" s="508"/>
      <c r="F11612" s="508"/>
    </row>
    <row r="11613" spans="1:6" x14ac:dyDescent="0.25">
      <c r="A11613" s="508"/>
      <c r="B11613" s="508"/>
      <c r="C11613" s="508"/>
      <c r="D11613" s="444" t="s">
        <v>6778</v>
      </c>
      <c r="E11613" s="508"/>
      <c r="F11613" s="508"/>
    </row>
    <row r="11614" spans="1:6" x14ac:dyDescent="0.25">
      <c r="A11614" s="508"/>
      <c r="B11614" s="508"/>
      <c r="C11614" s="508"/>
      <c r="D11614" s="444" t="s">
        <v>6778</v>
      </c>
      <c r="E11614" s="508"/>
      <c r="F11614" s="508"/>
    </row>
    <row r="11615" spans="1:6" x14ac:dyDescent="0.25">
      <c r="A11615" s="508"/>
      <c r="B11615" s="508"/>
      <c r="C11615" s="508"/>
      <c r="D11615" s="444" t="s">
        <v>6778</v>
      </c>
      <c r="E11615" s="508"/>
      <c r="F11615" s="508"/>
    </row>
    <row r="11616" spans="1:6" x14ac:dyDescent="0.25">
      <c r="A11616" s="508"/>
      <c r="B11616" s="508"/>
      <c r="C11616" s="508"/>
      <c r="D11616" s="444" t="s">
        <v>6778</v>
      </c>
      <c r="E11616" s="508"/>
      <c r="F11616" s="508"/>
    </row>
    <row r="11617" spans="1:6" x14ac:dyDescent="0.25">
      <c r="A11617" s="508"/>
      <c r="B11617" s="508"/>
      <c r="C11617" s="508"/>
      <c r="D11617" s="444" t="s">
        <v>6778</v>
      </c>
      <c r="E11617" s="508"/>
      <c r="F11617" s="508"/>
    </row>
    <row r="11618" spans="1:6" x14ac:dyDescent="0.25">
      <c r="A11618" s="508"/>
      <c r="B11618" s="508"/>
      <c r="C11618" s="508"/>
      <c r="D11618" s="444" t="s">
        <v>6778</v>
      </c>
      <c r="E11618" s="508"/>
      <c r="F11618" s="508"/>
    </row>
    <row r="11619" spans="1:6" x14ac:dyDescent="0.25">
      <c r="A11619" s="508"/>
      <c r="B11619" s="508"/>
      <c r="C11619" s="508"/>
      <c r="D11619" s="444" t="s">
        <v>6778</v>
      </c>
      <c r="E11619" s="508"/>
      <c r="F11619" s="508"/>
    </row>
    <row r="11620" spans="1:6" x14ac:dyDescent="0.25">
      <c r="A11620" s="508"/>
      <c r="B11620" s="508"/>
      <c r="C11620" s="508"/>
      <c r="D11620" s="444" t="s">
        <v>6778</v>
      </c>
      <c r="E11620" s="508"/>
      <c r="F11620" s="508"/>
    </row>
    <row r="11621" spans="1:6" x14ac:dyDescent="0.25">
      <c r="A11621" s="508"/>
      <c r="B11621" s="508"/>
      <c r="C11621" s="508"/>
      <c r="D11621" s="444" t="s">
        <v>6778</v>
      </c>
      <c r="E11621" s="508"/>
      <c r="F11621" s="508"/>
    </row>
    <row r="11622" spans="1:6" x14ac:dyDescent="0.25">
      <c r="A11622" s="508"/>
      <c r="B11622" s="508"/>
      <c r="C11622" s="508"/>
      <c r="D11622" s="444" t="s">
        <v>6778</v>
      </c>
      <c r="E11622" s="508"/>
      <c r="F11622" s="508"/>
    </row>
    <row r="11623" spans="1:6" x14ac:dyDescent="0.25">
      <c r="A11623" s="508"/>
      <c r="B11623" s="508"/>
      <c r="C11623" s="508"/>
      <c r="D11623" s="444" t="s">
        <v>6778</v>
      </c>
      <c r="E11623" s="508"/>
      <c r="F11623" s="508"/>
    </row>
    <row r="11624" spans="1:6" x14ac:dyDescent="0.25">
      <c r="A11624" s="508"/>
      <c r="B11624" s="508"/>
      <c r="C11624" s="508"/>
      <c r="D11624" s="444" t="s">
        <v>6778</v>
      </c>
      <c r="E11624" s="508"/>
      <c r="F11624" s="508"/>
    </row>
    <row r="11625" spans="1:6" x14ac:dyDescent="0.25">
      <c r="A11625" s="508"/>
      <c r="B11625" s="508"/>
      <c r="C11625" s="508"/>
      <c r="D11625" s="444" t="s">
        <v>6778</v>
      </c>
      <c r="E11625" s="508"/>
      <c r="F11625" s="508"/>
    </row>
    <row r="11626" spans="1:6" x14ac:dyDescent="0.25">
      <c r="A11626" s="508"/>
      <c r="B11626" s="508"/>
      <c r="C11626" s="508"/>
      <c r="D11626" s="444" t="s">
        <v>6778</v>
      </c>
      <c r="E11626" s="508"/>
      <c r="F11626" s="508"/>
    </row>
    <row r="11627" spans="1:6" x14ac:dyDescent="0.25">
      <c r="A11627" s="508"/>
      <c r="B11627" s="508"/>
      <c r="C11627" s="508"/>
      <c r="D11627" s="444" t="s">
        <v>6778</v>
      </c>
      <c r="E11627" s="508"/>
      <c r="F11627" s="508"/>
    </row>
    <row r="11628" spans="1:6" x14ac:dyDescent="0.25">
      <c r="A11628" s="508"/>
      <c r="B11628" s="508"/>
      <c r="C11628" s="508"/>
      <c r="D11628" s="444" t="s">
        <v>6778</v>
      </c>
      <c r="E11628" s="508"/>
      <c r="F11628" s="508"/>
    </row>
    <row r="11629" spans="1:6" x14ac:dyDescent="0.25">
      <c r="A11629" s="508"/>
      <c r="B11629" s="508"/>
      <c r="C11629" s="508"/>
      <c r="D11629" s="444" t="s">
        <v>6778</v>
      </c>
      <c r="E11629" s="508"/>
      <c r="F11629" s="508"/>
    </row>
    <row r="11630" spans="1:6" x14ac:dyDescent="0.25">
      <c r="A11630" s="508"/>
      <c r="B11630" s="508"/>
      <c r="C11630" s="508"/>
      <c r="D11630" s="444" t="s">
        <v>6778</v>
      </c>
      <c r="E11630" s="508"/>
      <c r="F11630" s="508"/>
    </row>
    <row r="11631" spans="1:6" x14ac:dyDescent="0.25">
      <c r="A11631" s="508"/>
      <c r="B11631" s="508"/>
      <c r="C11631" s="508"/>
      <c r="D11631" s="444" t="s">
        <v>6778</v>
      </c>
      <c r="E11631" s="508"/>
      <c r="F11631" s="508"/>
    </row>
    <row r="11632" spans="1:6" x14ac:dyDescent="0.25">
      <c r="A11632" s="508"/>
      <c r="B11632" s="508"/>
      <c r="C11632" s="508"/>
      <c r="D11632" s="444" t="s">
        <v>6778</v>
      </c>
      <c r="E11632" s="508"/>
      <c r="F11632" s="508"/>
    </row>
    <row r="11633" spans="1:6" x14ac:dyDescent="0.25">
      <c r="A11633" s="508"/>
      <c r="B11633" s="508"/>
      <c r="C11633" s="508"/>
      <c r="D11633" s="444" t="s">
        <v>6778</v>
      </c>
      <c r="E11633" s="508"/>
      <c r="F11633" s="508"/>
    </row>
    <row r="11634" spans="1:6" x14ac:dyDescent="0.25">
      <c r="A11634" s="508"/>
      <c r="B11634" s="508"/>
      <c r="C11634" s="508"/>
      <c r="D11634" s="444" t="s">
        <v>6778</v>
      </c>
      <c r="E11634" s="508"/>
      <c r="F11634" s="508"/>
    </row>
    <row r="11635" spans="1:6" x14ac:dyDescent="0.25">
      <c r="A11635" s="508"/>
      <c r="B11635" s="508"/>
      <c r="C11635" s="508"/>
      <c r="D11635" s="444" t="s">
        <v>6778</v>
      </c>
      <c r="E11635" s="508"/>
      <c r="F11635" s="508"/>
    </row>
    <row r="11636" spans="1:6" x14ac:dyDescent="0.25">
      <c r="A11636" s="508"/>
      <c r="B11636" s="508"/>
      <c r="C11636" s="508"/>
      <c r="D11636" s="444" t="s">
        <v>6778</v>
      </c>
      <c r="E11636" s="508"/>
      <c r="F11636" s="508"/>
    </row>
    <row r="11637" spans="1:6" x14ac:dyDescent="0.25">
      <c r="A11637" s="508"/>
      <c r="B11637" s="508"/>
      <c r="C11637" s="508"/>
      <c r="D11637" s="444" t="s">
        <v>6778</v>
      </c>
      <c r="E11637" s="508"/>
      <c r="F11637" s="508"/>
    </row>
    <row r="11638" spans="1:6" x14ac:dyDescent="0.25">
      <c r="A11638" s="508"/>
      <c r="B11638" s="508"/>
      <c r="C11638" s="508"/>
      <c r="D11638" s="444" t="s">
        <v>6778</v>
      </c>
      <c r="E11638" s="508"/>
      <c r="F11638" s="508"/>
    </row>
    <row r="11639" spans="1:6" x14ac:dyDescent="0.25">
      <c r="A11639" s="508"/>
      <c r="B11639" s="508"/>
      <c r="C11639" s="508"/>
      <c r="D11639" s="444" t="s">
        <v>6778</v>
      </c>
      <c r="E11639" s="508"/>
      <c r="F11639" s="508"/>
    </row>
    <row r="11640" spans="1:6" x14ac:dyDescent="0.25">
      <c r="A11640" s="508"/>
      <c r="B11640" s="508"/>
      <c r="C11640" s="508"/>
      <c r="D11640" s="444" t="s">
        <v>6778</v>
      </c>
      <c r="E11640" s="508"/>
      <c r="F11640" s="508"/>
    </row>
    <row r="11641" spans="1:6" x14ac:dyDescent="0.25">
      <c r="A11641" s="508"/>
      <c r="B11641" s="508"/>
      <c r="C11641" s="508"/>
      <c r="D11641" s="444" t="s">
        <v>6778</v>
      </c>
      <c r="E11641" s="508"/>
      <c r="F11641" s="508"/>
    </row>
    <row r="11642" spans="1:6" x14ac:dyDescent="0.25">
      <c r="A11642" s="508"/>
      <c r="B11642" s="508"/>
      <c r="C11642" s="508"/>
      <c r="D11642" s="444" t="s">
        <v>6778</v>
      </c>
      <c r="E11642" s="508"/>
      <c r="F11642" s="508"/>
    </row>
    <row r="11643" spans="1:6" x14ac:dyDescent="0.25">
      <c r="A11643" s="508"/>
      <c r="B11643" s="508"/>
      <c r="C11643" s="508"/>
      <c r="D11643" s="444" t="s">
        <v>6778</v>
      </c>
      <c r="E11643" s="508"/>
      <c r="F11643" s="508"/>
    </row>
    <row r="11644" spans="1:6" x14ac:dyDescent="0.25">
      <c r="A11644" s="508"/>
      <c r="B11644" s="508"/>
      <c r="C11644" s="508"/>
      <c r="D11644" s="444" t="s">
        <v>6778</v>
      </c>
      <c r="E11644" s="508"/>
      <c r="F11644" s="508"/>
    </row>
    <row r="11645" spans="1:6" x14ac:dyDescent="0.25">
      <c r="A11645" s="508"/>
      <c r="B11645" s="508"/>
      <c r="C11645" s="508"/>
      <c r="D11645" s="444" t="s">
        <v>6778</v>
      </c>
      <c r="E11645" s="508"/>
      <c r="F11645" s="508"/>
    </row>
    <row r="11646" spans="1:6" x14ac:dyDescent="0.25">
      <c r="A11646" s="508"/>
      <c r="B11646" s="508"/>
      <c r="C11646" s="508"/>
      <c r="D11646" s="444" t="s">
        <v>6778</v>
      </c>
      <c r="E11646" s="508"/>
      <c r="F11646" s="508"/>
    </row>
    <row r="11647" spans="1:6" x14ac:dyDescent="0.25">
      <c r="A11647" s="508"/>
      <c r="B11647" s="508"/>
      <c r="C11647" s="508"/>
      <c r="D11647" s="444" t="s">
        <v>6778</v>
      </c>
      <c r="E11647" s="508"/>
      <c r="F11647" s="508"/>
    </row>
    <row r="11648" spans="1:6" x14ac:dyDescent="0.25">
      <c r="A11648" s="508"/>
      <c r="B11648" s="508"/>
      <c r="C11648" s="508"/>
      <c r="D11648" s="444" t="s">
        <v>6778</v>
      </c>
      <c r="E11648" s="508"/>
      <c r="F11648" s="508"/>
    </row>
    <row r="11649" spans="1:6" x14ac:dyDescent="0.25">
      <c r="A11649" s="508"/>
      <c r="B11649" s="508"/>
      <c r="C11649" s="508"/>
      <c r="D11649" s="444" t="s">
        <v>6778</v>
      </c>
      <c r="E11649" s="508"/>
      <c r="F11649" s="508"/>
    </row>
    <row r="11650" spans="1:6" x14ac:dyDescent="0.25">
      <c r="A11650" s="508"/>
      <c r="B11650" s="508"/>
      <c r="C11650" s="508"/>
      <c r="D11650" s="444" t="s">
        <v>6778</v>
      </c>
      <c r="E11650" s="508"/>
      <c r="F11650" s="508"/>
    </row>
    <row r="11651" spans="1:6" x14ac:dyDescent="0.25">
      <c r="A11651" s="508"/>
      <c r="B11651" s="508"/>
      <c r="C11651" s="508"/>
      <c r="D11651" s="444" t="s">
        <v>6778</v>
      </c>
      <c r="E11651" s="508"/>
      <c r="F11651" s="508"/>
    </row>
    <row r="11652" spans="1:6" x14ac:dyDescent="0.25">
      <c r="A11652" s="508"/>
      <c r="B11652" s="508"/>
      <c r="C11652" s="508"/>
      <c r="D11652" s="444" t="s">
        <v>6778</v>
      </c>
      <c r="E11652" s="508"/>
      <c r="F11652" s="508"/>
    </row>
    <row r="11653" spans="1:6" x14ac:dyDescent="0.25">
      <c r="A11653" s="508"/>
      <c r="B11653" s="508"/>
      <c r="C11653" s="508"/>
      <c r="D11653" s="444" t="s">
        <v>6778</v>
      </c>
      <c r="E11653" s="508"/>
      <c r="F11653" s="508"/>
    </row>
    <row r="11654" spans="1:6" x14ac:dyDescent="0.25">
      <c r="A11654" s="508"/>
      <c r="B11654" s="508"/>
      <c r="C11654" s="508"/>
      <c r="D11654" s="444" t="s">
        <v>6778</v>
      </c>
      <c r="E11654" s="508"/>
      <c r="F11654" s="508"/>
    </row>
    <row r="11655" spans="1:6" x14ac:dyDescent="0.25">
      <c r="A11655" s="508"/>
      <c r="B11655" s="508"/>
      <c r="C11655" s="508"/>
      <c r="D11655" s="444" t="s">
        <v>6778</v>
      </c>
      <c r="E11655" s="508"/>
      <c r="F11655" s="508"/>
    </row>
    <row r="11656" spans="1:6" x14ac:dyDescent="0.25">
      <c r="A11656" s="508"/>
      <c r="B11656" s="508"/>
      <c r="C11656" s="508"/>
      <c r="D11656" s="444" t="s">
        <v>6778</v>
      </c>
      <c r="E11656" s="508"/>
      <c r="F11656" s="508"/>
    </row>
    <row r="11657" spans="1:6" x14ac:dyDescent="0.25">
      <c r="A11657" s="508"/>
      <c r="B11657" s="508"/>
      <c r="C11657" s="508"/>
      <c r="D11657" s="444" t="s">
        <v>6778</v>
      </c>
      <c r="E11657" s="508"/>
      <c r="F11657" s="508"/>
    </row>
    <row r="11658" spans="1:6" x14ac:dyDescent="0.25">
      <c r="A11658" s="508"/>
      <c r="B11658" s="508"/>
      <c r="C11658" s="508"/>
      <c r="D11658" s="444" t="s">
        <v>6778</v>
      </c>
      <c r="E11658" s="508"/>
      <c r="F11658" s="508"/>
    </row>
    <row r="11659" spans="1:6" x14ac:dyDescent="0.25">
      <c r="A11659" s="508"/>
      <c r="B11659" s="508"/>
      <c r="C11659" s="508"/>
      <c r="D11659" s="444" t="s">
        <v>6778</v>
      </c>
      <c r="E11659" s="508"/>
      <c r="F11659" s="508"/>
    </row>
    <row r="11660" spans="1:6" x14ac:dyDescent="0.25">
      <c r="A11660" s="508"/>
      <c r="B11660" s="508"/>
      <c r="C11660" s="508"/>
      <c r="D11660" s="444" t="s">
        <v>6778</v>
      </c>
      <c r="E11660" s="508"/>
      <c r="F11660" s="508"/>
    </row>
    <row r="11661" spans="1:6" x14ac:dyDescent="0.25">
      <c r="A11661" s="508"/>
      <c r="B11661" s="508"/>
      <c r="C11661" s="508"/>
      <c r="D11661" s="444" t="s">
        <v>6778</v>
      </c>
      <c r="E11661" s="508"/>
      <c r="F11661" s="508"/>
    </row>
    <row r="11662" spans="1:6" x14ac:dyDescent="0.25">
      <c r="A11662" s="508"/>
      <c r="B11662" s="508"/>
      <c r="C11662" s="508"/>
      <c r="D11662" s="444" t="s">
        <v>6778</v>
      </c>
      <c r="E11662" s="508"/>
      <c r="F11662" s="508"/>
    </row>
    <row r="11663" spans="1:6" x14ac:dyDescent="0.25">
      <c r="A11663" s="508"/>
      <c r="B11663" s="508"/>
      <c r="C11663" s="508"/>
      <c r="D11663" s="444" t="s">
        <v>6778</v>
      </c>
      <c r="E11663" s="508"/>
      <c r="F11663" s="508"/>
    </row>
    <row r="11664" spans="1:6" x14ac:dyDescent="0.25">
      <c r="A11664" s="508"/>
      <c r="B11664" s="508"/>
      <c r="C11664" s="508"/>
      <c r="D11664" s="444" t="s">
        <v>6778</v>
      </c>
      <c r="E11664" s="508"/>
      <c r="F11664" s="508"/>
    </row>
    <row r="11665" spans="1:6" x14ac:dyDescent="0.25">
      <c r="A11665" s="508"/>
      <c r="B11665" s="508"/>
      <c r="C11665" s="508"/>
      <c r="D11665" s="444" t="s">
        <v>6778</v>
      </c>
      <c r="E11665" s="508"/>
      <c r="F11665" s="508"/>
    </row>
    <row r="11666" spans="1:6" x14ac:dyDescent="0.25">
      <c r="A11666" s="508"/>
      <c r="B11666" s="508"/>
      <c r="C11666" s="508"/>
      <c r="D11666" s="444" t="s">
        <v>6778</v>
      </c>
      <c r="E11666" s="508"/>
      <c r="F11666" s="508"/>
    </row>
    <row r="11667" spans="1:6" x14ac:dyDescent="0.25">
      <c r="A11667" s="508"/>
      <c r="B11667" s="508"/>
      <c r="C11667" s="508"/>
      <c r="D11667" s="444" t="s">
        <v>6778</v>
      </c>
      <c r="E11667" s="508"/>
      <c r="F11667" s="508"/>
    </row>
    <row r="11668" spans="1:6" x14ac:dyDescent="0.25">
      <c r="A11668" s="508"/>
      <c r="B11668" s="508"/>
      <c r="C11668" s="508"/>
      <c r="D11668" s="444" t="s">
        <v>6778</v>
      </c>
      <c r="E11668" s="508"/>
      <c r="F11668" s="508"/>
    </row>
    <row r="11669" spans="1:6" x14ac:dyDescent="0.25">
      <c r="A11669" s="508"/>
      <c r="B11669" s="508"/>
      <c r="C11669" s="508"/>
      <c r="D11669" s="444" t="s">
        <v>6778</v>
      </c>
      <c r="E11669" s="508"/>
      <c r="F11669" s="508"/>
    </row>
    <row r="11670" spans="1:6" x14ac:dyDescent="0.25">
      <c r="A11670" s="508"/>
      <c r="B11670" s="508"/>
      <c r="C11670" s="508"/>
      <c r="D11670" s="444" t="s">
        <v>6778</v>
      </c>
      <c r="E11670" s="508"/>
      <c r="F11670" s="508"/>
    </row>
    <row r="11671" spans="1:6" x14ac:dyDescent="0.25">
      <c r="A11671" s="508"/>
      <c r="B11671" s="508"/>
      <c r="C11671" s="508"/>
      <c r="D11671" s="444" t="s">
        <v>6778</v>
      </c>
      <c r="E11671" s="508"/>
      <c r="F11671" s="508"/>
    </row>
    <row r="11672" spans="1:6" x14ac:dyDescent="0.25">
      <c r="A11672" s="508"/>
      <c r="B11672" s="508"/>
      <c r="C11672" s="508"/>
      <c r="D11672" s="444" t="s">
        <v>6778</v>
      </c>
      <c r="E11672" s="508"/>
      <c r="F11672" s="508"/>
    </row>
    <row r="11673" spans="1:6" x14ac:dyDescent="0.25">
      <c r="A11673" s="508"/>
      <c r="B11673" s="508"/>
      <c r="C11673" s="508"/>
      <c r="D11673" s="444" t="s">
        <v>6778</v>
      </c>
      <c r="E11673" s="508"/>
      <c r="F11673" s="508"/>
    </row>
    <row r="11674" spans="1:6" x14ac:dyDescent="0.25">
      <c r="A11674" s="508"/>
      <c r="B11674" s="508"/>
      <c r="C11674" s="508"/>
      <c r="D11674" s="444" t="s">
        <v>6778</v>
      </c>
      <c r="E11674" s="508"/>
      <c r="F11674" s="508"/>
    </row>
    <row r="11675" spans="1:6" x14ac:dyDescent="0.25">
      <c r="A11675" s="508"/>
      <c r="B11675" s="508"/>
      <c r="C11675" s="508"/>
      <c r="D11675" s="444" t="s">
        <v>6778</v>
      </c>
      <c r="E11675" s="508"/>
      <c r="F11675" s="508"/>
    </row>
    <row r="11676" spans="1:6" x14ac:dyDescent="0.25">
      <c r="A11676" s="508"/>
      <c r="B11676" s="508"/>
      <c r="C11676" s="508"/>
      <c r="D11676" s="444" t="s">
        <v>6778</v>
      </c>
      <c r="E11676" s="508"/>
      <c r="F11676" s="508"/>
    </row>
    <row r="11677" spans="1:6" x14ac:dyDescent="0.25">
      <c r="A11677" s="508"/>
      <c r="B11677" s="508"/>
      <c r="C11677" s="508"/>
      <c r="D11677" s="444" t="s">
        <v>6778</v>
      </c>
      <c r="E11677" s="508"/>
      <c r="F11677" s="508"/>
    </row>
    <row r="11678" spans="1:6" x14ac:dyDescent="0.25">
      <c r="A11678" s="508"/>
      <c r="B11678" s="508"/>
      <c r="C11678" s="508"/>
      <c r="D11678" s="444" t="s">
        <v>6778</v>
      </c>
      <c r="E11678" s="508"/>
      <c r="F11678" s="508"/>
    </row>
    <row r="11679" spans="1:6" x14ac:dyDescent="0.25">
      <c r="A11679" s="508"/>
      <c r="B11679" s="508"/>
      <c r="C11679" s="508"/>
      <c r="D11679" s="444" t="s">
        <v>6778</v>
      </c>
      <c r="E11679" s="508"/>
      <c r="F11679" s="508"/>
    </row>
    <row r="11680" spans="1:6" x14ac:dyDescent="0.25">
      <c r="A11680" s="508"/>
      <c r="B11680" s="508"/>
      <c r="C11680" s="508"/>
      <c r="D11680" s="444" t="s">
        <v>6778</v>
      </c>
      <c r="E11680" s="508"/>
      <c r="F11680" s="508"/>
    </row>
    <row r="11681" spans="1:6" x14ac:dyDescent="0.25">
      <c r="A11681" s="508"/>
      <c r="B11681" s="508"/>
      <c r="C11681" s="508"/>
      <c r="D11681" s="444" t="s">
        <v>6778</v>
      </c>
      <c r="E11681" s="508"/>
      <c r="F11681" s="508"/>
    </row>
    <row r="11682" spans="1:6" x14ac:dyDescent="0.25">
      <c r="A11682" s="508"/>
      <c r="B11682" s="508"/>
      <c r="C11682" s="508"/>
      <c r="D11682" s="444" t="s">
        <v>6778</v>
      </c>
      <c r="E11682" s="508"/>
      <c r="F11682" s="508"/>
    </row>
    <row r="11683" spans="1:6" x14ac:dyDescent="0.25">
      <c r="A11683" s="508"/>
      <c r="B11683" s="508"/>
      <c r="C11683" s="508"/>
      <c r="D11683" s="444" t="s">
        <v>6778</v>
      </c>
      <c r="E11683" s="508"/>
      <c r="F11683" s="508"/>
    </row>
    <row r="11684" spans="1:6" x14ac:dyDescent="0.25">
      <c r="A11684" s="508"/>
      <c r="B11684" s="508"/>
      <c r="C11684" s="508"/>
      <c r="D11684" s="444" t="s">
        <v>6778</v>
      </c>
      <c r="E11684" s="508"/>
      <c r="F11684" s="508"/>
    </row>
    <row r="11685" spans="1:6" x14ac:dyDescent="0.25">
      <c r="A11685" s="508"/>
      <c r="B11685" s="508"/>
      <c r="C11685" s="508"/>
      <c r="D11685" s="444" t="s">
        <v>6778</v>
      </c>
      <c r="E11685" s="508"/>
      <c r="F11685" s="508"/>
    </row>
    <row r="11686" spans="1:6" x14ac:dyDescent="0.25">
      <c r="A11686" s="508"/>
      <c r="B11686" s="508"/>
      <c r="C11686" s="508"/>
      <c r="D11686" s="444" t="s">
        <v>6778</v>
      </c>
      <c r="E11686" s="508"/>
      <c r="F11686" s="508"/>
    </row>
    <row r="11687" spans="1:6" x14ac:dyDescent="0.25">
      <c r="A11687" s="508"/>
      <c r="B11687" s="508"/>
      <c r="C11687" s="508"/>
      <c r="D11687" s="444" t="s">
        <v>6778</v>
      </c>
      <c r="E11687" s="508"/>
      <c r="F11687" s="508"/>
    </row>
    <row r="11688" spans="1:6" x14ac:dyDescent="0.25">
      <c r="A11688" s="508"/>
      <c r="B11688" s="508"/>
      <c r="C11688" s="508"/>
      <c r="D11688" s="444" t="s">
        <v>6778</v>
      </c>
      <c r="E11688" s="508"/>
      <c r="F11688" s="508"/>
    </row>
    <row r="11689" spans="1:6" x14ac:dyDescent="0.25">
      <c r="A11689" s="508"/>
      <c r="B11689" s="508"/>
      <c r="C11689" s="508"/>
      <c r="D11689" s="444" t="s">
        <v>6778</v>
      </c>
      <c r="E11689" s="508"/>
      <c r="F11689" s="508"/>
    </row>
    <row r="11690" spans="1:6" x14ac:dyDescent="0.25">
      <c r="A11690" s="508"/>
      <c r="B11690" s="508"/>
      <c r="C11690" s="508"/>
      <c r="D11690" s="444" t="s">
        <v>6778</v>
      </c>
      <c r="E11690" s="508"/>
      <c r="F11690" s="508"/>
    </row>
    <row r="11691" spans="1:6" x14ac:dyDescent="0.25">
      <c r="A11691" s="508"/>
      <c r="B11691" s="508"/>
      <c r="C11691" s="508"/>
      <c r="D11691" s="444" t="s">
        <v>6778</v>
      </c>
      <c r="E11691" s="508"/>
      <c r="F11691" s="508"/>
    </row>
    <row r="11692" spans="1:6" x14ac:dyDescent="0.25">
      <c r="A11692" s="508"/>
      <c r="B11692" s="508"/>
      <c r="C11692" s="508"/>
      <c r="D11692" s="444" t="s">
        <v>6778</v>
      </c>
      <c r="E11692" s="508"/>
      <c r="F11692" s="508"/>
    </row>
    <row r="11693" spans="1:6" x14ac:dyDescent="0.25">
      <c r="A11693" s="508"/>
      <c r="B11693" s="508"/>
      <c r="C11693" s="508"/>
      <c r="D11693" s="444" t="s">
        <v>6778</v>
      </c>
      <c r="E11693" s="508"/>
      <c r="F11693" s="508"/>
    </row>
    <row r="11694" spans="1:6" x14ac:dyDescent="0.25">
      <c r="A11694" s="508"/>
      <c r="B11694" s="508"/>
      <c r="C11694" s="508"/>
      <c r="D11694" s="444" t="s">
        <v>6778</v>
      </c>
      <c r="E11694" s="508"/>
      <c r="F11694" s="508"/>
    </row>
    <row r="11695" spans="1:6" x14ac:dyDescent="0.25">
      <c r="A11695" s="508"/>
      <c r="B11695" s="508"/>
      <c r="C11695" s="508"/>
      <c r="D11695" s="444" t="s">
        <v>6778</v>
      </c>
      <c r="E11695" s="508"/>
      <c r="F11695" s="508"/>
    </row>
    <row r="11696" spans="1:6" x14ac:dyDescent="0.25">
      <c r="A11696" s="508"/>
      <c r="B11696" s="508"/>
      <c r="C11696" s="508"/>
      <c r="D11696" s="444" t="s">
        <v>6778</v>
      </c>
      <c r="E11696" s="508"/>
      <c r="F11696" s="508"/>
    </row>
    <row r="11697" spans="1:6" x14ac:dyDescent="0.25">
      <c r="A11697" s="508"/>
      <c r="B11697" s="508"/>
      <c r="C11697" s="508"/>
      <c r="D11697" s="444" t="s">
        <v>6778</v>
      </c>
      <c r="E11697" s="508"/>
      <c r="F11697" s="508"/>
    </row>
    <row r="11698" spans="1:6" x14ac:dyDescent="0.25">
      <c r="A11698" s="508"/>
      <c r="B11698" s="508"/>
      <c r="C11698" s="508"/>
      <c r="D11698" s="444" t="s">
        <v>6778</v>
      </c>
      <c r="E11698" s="508"/>
      <c r="F11698" s="508"/>
    </row>
    <row r="11699" spans="1:6" x14ac:dyDescent="0.25">
      <c r="A11699" s="508"/>
      <c r="B11699" s="508"/>
      <c r="C11699" s="508"/>
      <c r="D11699" s="444" t="s">
        <v>6778</v>
      </c>
      <c r="E11699" s="508"/>
      <c r="F11699" s="508"/>
    </row>
    <row r="11700" spans="1:6" x14ac:dyDescent="0.25">
      <c r="A11700" s="508"/>
      <c r="B11700" s="508"/>
      <c r="C11700" s="508"/>
      <c r="D11700" s="444" t="s">
        <v>6778</v>
      </c>
      <c r="E11700" s="508"/>
      <c r="F11700" s="508"/>
    </row>
    <row r="11701" spans="1:6" x14ac:dyDescent="0.25">
      <c r="A11701" s="508"/>
      <c r="B11701" s="508"/>
      <c r="C11701" s="508"/>
      <c r="D11701" s="444" t="s">
        <v>6778</v>
      </c>
      <c r="E11701" s="508"/>
      <c r="F11701" s="508"/>
    </row>
    <row r="11702" spans="1:6" x14ac:dyDescent="0.25">
      <c r="A11702" s="508"/>
      <c r="B11702" s="508"/>
      <c r="C11702" s="508"/>
      <c r="D11702" s="444" t="s">
        <v>6778</v>
      </c>
      <c r="E11702" s="508"/>
      <c r="F11702" s="508"/>
    </row>
    <row r="11703" spans="1:6" x14ac:dyDescent="0.25">
      <c r="A11703" s="508"/>
      <c r="B11703" s="508"/>
      <c r="C11703" s="508"/>
      <c r="D11703" s="444" t="s">
        <v>6778</v>
      </c>
      <c r="E11703" s="508"/>
      <c r="F11703" s="508"/>
    </row>
    <row r="11704" spans="1:6" x14ac:dyDescent="0.25">
      <c r="A11704" s="508"/>
      <c r="B11704" s="508"/>
      <c r="C11704" s="508"/>
      <c r="D11704" s="444" t="s">
        <v>6778</v>
      </c>
      <c r="E11704" s="508"/>
      <c r="F11704" s="508"/>
    </row>
    <row r="11705" spans="1:6" x14ac:dyDescent="0.25">
      <c r="A11705" s="508"/>
      <c r="B11705" s="508"/>
      <c r="C11705" s="508"/>
      <c r="D11705" s="444" t="s">
        <v>6778</v>
      </c>
      <c r="E11705" s="508"/>
      <c r="F11705" s="508"/>
    </row>
    <row r="11706" spans="1:6" x14ac:dyDescent="0.25">
      <c r="A11706" s="508"/>
      <c r="B11706" s="508"/>
      <c r="C11706" s="508"/>
      <c r="D11706" s="444" t="s">
        <v>6778</v>
      </c>
      <c r="E11706" s="508"/>
      <c r="F11706" s="508"/>
    </row>
    <row r="11707" spans="1:6" x14ac:dyDescent="0.25">
      <c r="A11707" s="508"/>
      <c r="B11707" s="508"/>
      <c r="C11707" s="508"/>
      <c r="D11707" s="444" t="s">
        <v>6778</v>
      </c>
      <c r="E11707" s="508"/>
      <c r="F11707" s="508"/>
    </row>
    <row r="11708" spans="1:6" x14ac:dyDescent="0.25">
      <c r="A11708" s="508"/>
      <c r="B11708" s="508"/>
      <c r="C11708" s="508"/>
      <c r="D11708" s="444" t="s">
        <v>6778</v>
      </c>
      <c r="E11708" s="508"/>
      <c r="F11708" s="508"/>
    </row>
    <row r="11709" spans="1:6" x14ac:dyDescent="0.25">
      <c r="A11709" s="508"/>
      <c r="B11709" s="508"/>
      <c r="C11709" s="508"/>
      <c r="D11709" s="444" t="s">
        <v>6778</v>
      </c>
      <c r="E11709" s="508"/>
      <c r="F11709" s="508"/>
    </row>
    <row r="11710" spans="1:6" x14ac:dyDescent="0.25">
      <c r="A11710" s="508"/>
      <c r="B11710" s="508"/>
      <c r="C11710" s="508"/>
      <c r="D11710" s="444" t="s">
        <v>6778</v>
      </c>
      <c r="E11710" s="508"/>
      <c r="F11710" s="508"/>
    </row>
    <row r="11711" spans="1:6" x14ac:dyDescent="0.25">
      <c r="A11711" s="508"/>
      <c r="B11711" s="508"/>
      <c r="C11711" s="508"/>
      <c r="D11711" s="444" t="s">
        <v>6778</v>
      </c>
      <c r="E11711" s="508"/>
      <c r="F11711" s="508"/>
    </row>
    <row r="11712" spans="1:6" x14ac:dyDescent="0.25">
      <c r="A11712" s="508"/>
      <c r="B11712" s="508"/>
      <c r="C11712" s="508"/>
      <c r="D11712" s="444" t="s">
        <v>6778</v>
      </c>
      <c r="E11712" s="508"/>
      <c r="F11712" s="508"/>
    </row>
    <row r="11713" spans="1:6" x14ac:dyDescent="0.25">
      <c r="A11713" s="508"/>
      <c r="B11713" s="508"/>
      <c r="C11713" s="508"/>
      <c r="D11713" s="444" t="s">
        <v>6778</v>
      </c>
      <c r="E11713" s="508"/>
      <c r="F11713" s="508"/>
    </row>
    <row r="11714" spans="1:6" x14ac:dyDescent="0.25">
      <c r="A11714" s="508"/>
      <c r="B11714" s="508"/>
      <c r="C11714" s="508"/>
      <c r="D11714" s="444" t="s">
        <v>6778</v>
      </c>
      <c r="E11714" s="508"/>
      <c r="F11714" s="508"/>
    </row>
    <row r="11715" spans="1:6" x14ac:dyDescent="0.25">
      <c r="A11715" s="508"/>
      <c r="B11715" s="508"/>
      <c r="C11715" s="508"/>
      <c r="D11715" s="444" t="s">
        <v>6778</v>
      </c>
      <c r="E11715" s="508"/>
      <c r="F11715" s="508"/>
    </row>
    <row r="11716" spans="1:6" x14ac:dyDescent="0.25">
      <c r="A11716" s="508"/>
      <c r="B11716" s="508"/>
      <c r="C11716" s="508"/>
      <c r="D11716" s="444" t="s">
        <v>6778</v>
      </c>
      <c r="E11716" s="508"/>
      <c r="F11716" s="508"/>
    </row>
    <row r="11717" spans="1:6" x14ac:dyDescent="0.25">
      <c r="A11717" s="508"/>
      <c r="B11717" s="508"/>
      <c r="C11717" s="508"/>
      <c r="D11717" s="444" t="s">
        <v>6778</v>
      </c>
      <c r="E11717" s="508"/>
      <c r="F11717" s="508"/>
    </row>
    <row r="11718" spans="1:6" x14ac:dyDescent="0.25">
      <c r="A11718" s="508"/>
      <c r="B11718" s="508"/>
      <c r="C11718" s="508"/>
      <c r="D11718" s="444" t="s">
        <v>6778</v>
      </c>
      <c r="E11718" s="508"/>
      <c r="F11718" s="508"/>
    </row>
    <row r="11719" spans="1:6" x14ac:dyDescent="0.25">
      <c r="A11719" s="508"/>
      <c r="B11719" s="508"/>
      <c r="C11719" s="508"/>
      <c r="D11719" s="444" t="s">
        <v>6778</v>
      </c>
      <c r="E11719" s="508"/>
      <c r="F11719" s="508"/>
    </row>
    <row r="11720" spans="1:6" x14ac:dyDescent="0.25">
      <c r="A11720" s="508"/>
      <c r="B11720" s="508"/>
      <c r="C11720" s="508"/>
      <c r="D11720" s="444" t="s">
        <v>6778</v>
      </c>
      <c r="E11720" s="508"/>
      <c r="F11720" s="508"/>
    </row>
    <row r="11721" spans="1:6" x14ac:dyDescent="0.25">
      <c r="A11721" s="508"/>
      <c r="B11721" s="508"/>
      <c r="C11721" s="508"/>
      <c r="D11721" s="444" t="s">
        <v>6778</v>
      </c>
      <c r="E11721" s="508"/>
      <c r="F11721" s="508"/>
    </row>
    <row r="11722" spans="1:6" x14ac:dyDescent="0.25">
      <c r="A11722" s="508"/>
      <c r="B11722" s="508"/>
      <c r="C11722" s="508"/>
      <c r="D11722" s="444" t="s">
        <v>6778</v>
      </c>
      <c r="E11722" s="508"/>
      <c r="F11722" s="508"/>
    </row>
    <row r="11723" spans="1:6" x14ac:dyDescent="0.25">
      <c r="A11723" s="508"/>
      <c r="B11723" s="508"/>
      <c r="C11723" s="508"/>
      <c r="D11723" s="444" t="s">
        <v>6778</v>
      </c>
      <c r="E11723" s="508"/>
      <c r="F11723" s="508"/>
    </row>
    <row r="11724" spans="1:6" x14ac:dyDescent="0.25">
      <c r="A11724" s="508"/>
      <c r="B11724" s="508"/>
      <c r="C11724" s="508"/>
      <c r="D11724" s="444" t="s">
        <v>6778</v>
      </c>
      <c r="E11724" s="508"/>
      <c r="F11724" s="508"/>
    </row>
    <row r="11725" spans="1:6" x14ac:dyDescent="0.25">
      <c r="A11725" s="508"/>
      <c r="B11725" s="508"/>
      <c r="C11725" s="508"/>
      <c r="D11725" s="444" t="s">
        <v>6778</v>
      </c>
      <c r="E11725" s="508"/>
      <c r="F11725" s="508"/>
    </row>
    <row r="11726" spans="1:6" x14ac:dyDescent="0.25">
      <c r="A11726" s="508"/>
      <c r="B11726" s="508"/>
      <c r="C11726" s="508"/>
      <c r="D11726" s="444" t="s">
        <v>6778</v>
      </c>
      <c r="E11726" s="508"/>
      <c r="F11726" s="508"/>
    </row>
    <row r="11727" spans="1:6" x14ac:dyDescent="0.25">
      <c r="A11727" s="508"/>
      <c r="B11727" s="508"/>
      <c r="C11727" s="508"/>
      <c r="D11727" s="444" t="s">
        <v>6778</v>
      </c>
      <c r="E11727" s="508"/>
      <c r="F11727" s="508"/>
    </row>
    <row r="11728" spans="1:6" x14ac:dyDescent="0.25">
      <c r="A11728" s="508"/>
      <c r="B11728" s="508"/>
      <c r="C11728" s="508"/>
      <c r="D11728" s="444" t="s">
        <v>6778</v>
      </c>
      <c r="E11728" s="508"/>
      <c r="F11728" s="508"/>
    </row>
    <row r="11729" spans="1:6" x14ac:dyDescent="0.25">
      <c r="A11729" s="508"/>
      <c r="B11729" s="508"/>
      <c r="C11729" s="508"/>
      <c r="D11729" s="444" t="s">
        <v>6778</v>
      </c>
      <c r="E11729" s="508"/>
      <c r="F11729" s="508"/>
    </row>
    <row r="11730" spans="1:6" x14ac:dyDescent="0.25">
      <c r="A11730" s="508"/>
      <c r="B11730" s="508"/>
      <c r="C11730" s="508"/>
      <c r="D11730" s="444" t="s">
        <v>6778</v>
      </c>
      <c r="E11730" s="508"/>
      <c r="F11730" s="508"/>
    </row>
    <row r="11731" spans="1:6" x14ac:dyDescent="0.25">
      <c r="A11731" s="508"/>
      <c r="B11731" s="508"/>
      <c r="C11731" s="508"/>
      <c r="D11731" s="444" t="s">
        <v>6778</v>
      </c>
      <c r="E11731" s="508"/>
      <c r="F11731" s="508"/>
    </row>
    <row r="11732" spans="1:6" x14ac:dyDescent="0.25">
      <c r="A11732" s="508"/>
      <c r="B11732" s="508"/>
      <c r="C11732" s="508"/>
      <c r="D11732" s="444" t="s">
        <v>6778</v>
      </c>
      <c r="E11732" s="508"/>
      <c r="F11732" s="508"/>
    </row>
    <row r="11733" spans="1:6" x14ac:dyDescent="0.25">
      <c r="A11733" s="508"/>
      <c r="B11733" s="508"/>
      <c r="C11733" s="508"/>
      <c r="D11733" s="444" t="s">
        <v>6778</v>
      </c>
      <c r="E11733" s="508"/>
      <c r="F11733" s="508"/>
    </row>
    <row r="11734" spans="1:6" x14ac:dyDescent="0.25">
      <c r="A11734" s="508"/>
      <c r="B11734" s="508"/>
      <c r="C11734" s="508"/>
      <c r="D11734" s="444" t="s">
        <v>6778</v>
      </c>
      <c r="E11734" s="508"/>
      <c r="F11734" s="508"/>
    </row>
    <row r="11735" spans="1:6" x14ac:dyDescent="0.25">
      <c r="A11735" s="508"/>
      <c r="B11735" s="508"/>
      <c r="C11735" s="508"/>
      <c r="D11735" s="444" t="s">
        <v>6778</v>
      </c>
      <c r="E11735" s="508"/>
      <c r="F11735" s="508"/>
    </row>
    <row r="11736" spans="1:6" x14ac:dyDescent="0.25">
      <c r="A11736" s="508"/>
      <c r="B11736" s="508"/>
      <c r="C11736" s="508"/>
      <c r="D11736" s="444" t="s">
        <v>6778</v>
      </c>
      <c r="E11736" s="508"/>
      <c r="F11736" s="508"/>
    </row>
    <row r="11737" spans="1:6" x14ac:dyDescent="0.25">
      <c r="A11737" s="508"/>
      <c r="B11737" s="508"/>
      <c r="C11737" s="508"/>
      <c r="D11737" s="444" t="s">
        <v>6778</v>
      </c>
      <c r="E11737" s="508"/>
      <c r="F11737" s="508"/>
    </row>
    <row r="11738" spans="1:6" x14ac:dyDescent="0.25">
      <c r="A11738" s="508"/>
      <c r="B11738" s="508"/>
      <c r="C11738" s="508"/>
      <c r="D11738" s="444" t="s">
        <v>6778</v>
      </c>
      <c r="E11738" s="508"/>
      <c r="F11738" s="508"/>
    </row>
    <row r="11739" spans="1:6" x14ac:dyDescent="0.25">
      <c r="A11739" s="508"/>
      <c r="B11739" s="508"/>
      <c r="C11739" s="508"/>
      <c r="D11739" s="444" t="s">
        <v>6778</v>
      </c>
      <c r="E11739" s="508"/>
      <c r="F11739" s="508"/>
    </row>
    <row r="11740" spans="1:6" x14ac:dyDescent="0.25">
      <c r="A11740" s="508"/>
      <c r="B11740" s="508"/>
      <c r="C11740" s="508"/>
      <c r="D11740" s="444" t="s">
        <v>6778</v>
      </c>
      <c r="E11740" s="508"/>
      <c r="F11740" s="508"/>
    </row>
    <row r="11741" spans="1:6" x14ac:dyDescent="0.25">
      <c r="A11741" s="508"/>
      <c r="B11741" s="508"/>
      <c r="C11741" s="508"/>
      <c r="D11741" s="444" t="s">
        <v>6778</v>
      </c>
      <c r="E11741" s="508"/>
      <c r="F11741" s="508"/>
    </row>
    <row r="11742" spans="1:6" x14ac:dyDescent="0.25">
      <c r="A11742" s="508"/>
      <c r="B11742" s="508"/>
      <c r="C11742" s="508"/>
      <c r="D11742" s="444" t="s">
        <v>6778</v>
      </c>
      <c r="E11742" s="508"/>
      <c r="F11742" s="508"/>
    </row>
    <row r="11743" spans="1:6" x14ac:dyDescent="0.25">
      <c r="A11743" s="508"/>
      <c r="B11743" s="508"/>
      <c r="C11743" s="508"/>
      <c r="D11743" s="444" t="s">
        <v>6778</v>
      </c>
      <c r="E11743" s="508"/>
      <c r="F11743" s="508"/>
    </row>
    <row r="11744" spans="1:6" x14ac:dyDescent="0.25">
      <c r="A11744" s="508"/>
      <c r="B11744" s="508"/>
      <c r="C11744" s="508"/>
      <c r="D11744" s="444" t="s">
        <v>6778</v>
      </c>
      <c r="E11744" s="508"/>
      <c r="F11744" s="508"/>
    </row>
    <row r="11745" spans="1:6" x14ac:dyDescent="0.25">
      <c r="A11745" s="508"/>
      <c r="B11745" s="508"/>
      <c r="C11745" s="508"/>
      <c r="D11745" s="444" t="s">
        <v>6778</v>
      </c>
      <c r="E11745" s="508"/>
      <c r="F11745" s="508"/>
    </row>
    <row r="11746" spans="1:6" x14ac:dyDescent="0.25">
      <c r="A11746" s="508"/>
      <c r="B11746" s="508"/>
      <c r="C11746" s="508"/>
      <c r="D11746" s="444" t="s">
        <v>6778</v>
      </c>
      <c r="E11746" s="508"/>
      <c r="F11746" s="508"/>
    </row>
    <row r="11747" spans="1:6" x14ac:dyDescent="0.25">
      <c r="A11747" s="508"/>
      <c r="B11747" s="508"/>
      <c r="C11747" s="508"/>
      <c r="D11747" s="444" t="s">
        <v>6778</v>
      </c>
      <c r="E11747" s="508"/>
      <c r="F11747" s="508"/>
    </row>
    <row r="11748" spans="1:6" x14ac:dyDescent="0.25">
      <c r="A11748" s="508"/>
      <c r="B11748" s="508"/>
      <c r="C11748" s="508"/>
      <c r="D11748" s="444" t="s">
        <v>6778</v>
      </c>
      <c r="E11748" s="508"/>
      <c r="F11748" s="508"/>
    </row>
    <row r="11749" spans="1:6" x14ac:dyDescent="0.25">
      <c r="A11749" s="508"/>
      <c r="B11749" s="508"/>
      <c r="C11749" s="508"/>
      <c r="D11749" s="444" t="s">
        <v>6778</v>
      </c>
      <c r="E11749" s="508"/>
      <c r="F11749" s="508"/>
    </row>
    <row r="11750" spans="1:6" x14ac:dyDescent="0.25">
      <c r="A11750" s="508"/>
      <c r="B11750" s="508"/>
      <c r="C11750" s="508"/>
      <c r="D11750" s="444" t="s">
        <v>6778</v>
      </c>
      <c r="E11750" s="508"/>
      <c r="F11750" s="508"/>
    </row>
    <row r="11751" spans="1:6" x14ac:dyDescent="0.25">
      <c r="A11751" s="508"/>
      <c r="B11751" s="508"/>
      <c r="C11751" s="508"/>
      <c r="D11751" s="444" t="s">
        <v>6778</v>
      </c>
      <c r="E11751" s="508"/>
      <c r="F11751" s="508"/>
    </row>
    <row r="11752" spans="1:6" x14ac:dyDescent="0.25">
      <c r="A11752" s="508"/>
      <c r="B11752" s="508"/>
      <c r="C11752" s="508"/>
      <c r="D11752" s="444" t="s">
        <v>6778</v>
      </c>
      <c r="E11752" s="508"/>
      <c r="F11752" s="508"/>
    </row>
    <row r="11753" spans="1:6" x14ac:dyDescent="0.25">
      <c r="A11753" s="508"/>
      <c r="B11753" s="508"/>
      <c r="C11753" s="508"/>
      <c r="D11753" s="444" t="s">
        <v>6778</v>
      </c>
      <c r="E11753" s="508"/>
      <c r="F11753" s="508"/>
    </row>
    <row r="11754" spans="1:6" x14ac:dyDescent="0.25">
      <c r="A11754" s="508"/>
      <c r="B11754" s="508"/>
      <c r="C11754" s="508"/>
      <c r="D11754" s="444" t="s">
        <v>6778</v>
      </c>
      <c r="E11754" s="508"/>
      <c r="F11754" s="508"/>
    </row>
    <row r="11755" spans="1:6" x14ac:dyDescent="0.25">
      <c r="A11755" s="508"/>
      <c r="B11755" s="508"/>
      <c r="C11755" s="508"/>
      <c r="D11755" s="444" t="s">
        <v>6778</v>
      </c>
      <c r="E11755" s="508"/>
      <c r="F11755" s="508"/>
    </row>
    <row r="11756" spans="1:6" x14ac:dyDescent="0.25">
      <c r="A11756" s="508"/>
      <c r="B11756" s="508"/>
      <c r="C11756" s="508"/>
      <c r="D11756" s="444" t="s">
        <v>6778</v>
      </c>
      <c r="E11756" s="508"/>
      <c r="F11756" s="508"/>
    </row>
    <row r="11757" spans="1:6" x14ac:dyDescent="0.25">
      <c r="A11757" s="508"/>
      <c r="B11757" s="508"/>
      <c r="C11757" s="508"/>
      <c r="D11757" s="444" t="s">
        <v>6778</v>
      </c>
      <c r="E11757" s="508"/>
      <c r="F11757" s="508"/>
    </row>
    <row r="11758" spans="1:6" x14ac:dyDescent="0.25">
      <c r="A11758" s="508"/>
      <c r="B11758" s="508"/>
      <c r="C11758" s="508"/>
      <c r="D11758" s="444" t="s">
        <v>6778</v>
      </c>
      <c r="E11758" s="508"/>
      <c r="F11758" s="508"/>
    </row>
    <row r="11759" spans="1:6" x14ac:dyDescent="0.25">
      <c r="A11759" s="508"/>
      <c r="B11759" s="508"/>
      <c r="C11759" s="508"/>
      <c r="D11759" s="444" t="s">
        <v>6778</v>
      </c>
      <c r="E11759" s="508"/>
      <c r="F11759" s="508"/>
    </row>
    <row r="11760" spans="1:6" x14ac:dyDescent="0.25">
      <c r="A11760" s="508"/>
      <c r="B11760" s="508"/>
      <c r="C11760" s="508"/>
      <c r="D11760" s="444" t="s">
        <v>6778</v>
      </c>
      <c r="E11760" s="508"/>
      <c r="F11760" s="508"/>
    </row>
    <row r="11761" spans="1:6" x14ac:dyDescent="0.25">
      <c r="A11761" s="508"/>
      <c r="B11761" s="508"/>
      <c r="C11761" s="508"/>
      <c r="D11761" s="444" t="s">
        <v>6778</v>
      </c>
      <c r="E11761" s="508"/>
      <c r="F11761" s="508"/>
    </row>
    <row r="11762" spans="1:6" x14ac:dyDescent="0.25">
      <c r="A11762" s="508"/>
      <c r="B11762" s="508"/>
      <c r="C11762" s="508"/>
      <c r="D11762" s="444" t="s">
        <v>6778</v>
      </c>
      <c r="E11762" s="508"/>
      <c r="F11762" s="508"/>
    </row>
    <row r="11763" spans="1:6" x14ac:dyDescent="0.25">
      <c r="A11763" s="508"/>
      <c r="B11763" s="508"/>
      <c r="C11763" s="508"/>
      <c r="D11763" s="444" t="s">
        <v>6778</v>
      </c>
      <c r="E11763" s="508"/>
      <c r="F11763" s="508"/>
    </row>
    <row r="11764" spans="1:6" x14ac:dyDescent="0.25">
      <c r="A11764" s="508"/>
      <c r="B11764" s="508"/>
      <c r="C11764" s="508"/>
      <c r="D11764" s="444" t="s">
        <v>6778</v>
      </c>
      <c r="E11764" s="508"/>
      <c r="F11764" s="508"/>
    </row>
    <row r="11765" spans="1:6" x14ac:dyDescent="0.25">
      <c r="A11765" s="508"/>
      <c r="B11765" s="508"/>
      <c r="C11765" s="508"/>
      <c r="D11765" s="444" t="s">
        <v>6778</v>
      </c>
      <c r="E11765" s="508"/>
      <c r="F11765" s="508"/>
    </row>
    <row r="11766" spans="1:6" x14ac:dyDescent="0.25">
      <c r="A11766" s="508"/>
      <c r="B11766" s="508"/>
      <c r="C11766" s="508"/>
      <c r="D11766" s="444" t="s">
        <v>6778</v>
      </c>
      <c r="E11766" s="508"/>
      <c r="F11766" s="508"/>
    </row>
    <row r="11767" spans="1:6" x14ac:dyDescent="0.25">
      <c r="A11767" s="508"/>
      <c r="B11767" s="508"/>
      <c r="C11767" s="508"/>
      <c r="D11767" s="444" t="s">
        <v>6778</v>
      </c>
      <c r="E11767" s="508"/>
      <c r="F11767" s="508"/>
    </row>
    <row r="11768" spans="1:6" x14ac:dyDescent="0.25">
      <c r="A11768" s="508"/>
      <c r="B11768" s="508"/>
      <c r="C11768" s="508"/>
      <c r="D11768" s="444" t="s">
        <v>6778</v>
      </c>
      <c r="E11768" s="508"/>
      <c r="F11768" s="508"/>
    </row>
    <row r="11769" spans="1:6" x14ac:dyDescent="0.25">
      <c r="A11769" s="508"/>
      <c r="B11769" s="508"/>
      <c r="C11769" s="508"/>
      <c r="D11769" s="444" t="s">
        <v>6778</v>
      </c>
      <c r="E11769" s="508"/>
      <c r="F11769" s="508"/>
    </row>
    <row r="11770" spans="1:6" x14ac:dyDescent="0.25">
      <c r="A11770" s="508"/>
      <c r="B11770" s="508"/>
      <c r="C11770" s="508"/>
      <c r="D11770" s="444" t="s">
        <v>6778</v>
      </c>
      <c r="E11770" s="508"/>
      <c r="F11770" s="508"/>
    </row>
    <row r="11771" spans="1:6" x14ac:dyDescent="0.25">
      <c r="A11771" s="508"/>
      <c r="B11771" s="508"/>
      <c r="C11771" s="508"/>
      <c r="D11771" s="444" t="s">
        <v>6778</v>
      </c>
      <c r="E11771" s="508"/>
      <c r="F11771" s="508"/>
    </row>
    <row r="11772" spans="1:6" x14ac:dyDescent="0.25">
      <c r="A11772" s="508"/>
      <c r="B11772" s="508"/>
      <c r="C11772" s="508"/>
      <c r="D11772" s="444" t="s">
        <v>6778</v>
      </c>
      <c r="E11772" s="508"/>
      <c r="F11772" s="508"/>
    </row>
    <row r="11773" spans="1:6" x14ac:dyDescent="0.25">
      <c r="A11773" s="508"/>
      <c r="B11773" s="508"/>
      <c r="C11773" s="508"/>
      <c r="D11773" s="444" t="s">
        <v>6778</v>
      </c>
      <c r="E11773" s="508"/>
      <c r="F11773" s="508"/>
    </row>
    <row r="11774" spans="1:6" x14ac:dyDescent="0.25">
      <c r="A11774" s="508"/>
      <c r="B11774" s="508"/>
      <c r="C11774" s="508"/>
      <c r="D11774" s="444" t="s">
        <v>6778</v>
      </c>
      <c r="E11774" s="508"/>
      <c r="F11774" s="508"/>
    </row>
    <row r="11775" spans="1:6" x14ac:dyDescent="0.25">
      <c r="A11775" s="508"/>
      <c r="B11775" s="508"/>
      <c r="C11775" s="508"/>
      <c r="D11775" s="444" t="s">
        <v>6778</v>
      </c>
      <c r="E11775" s="508"/>
      <c r="F11775" s="508"/>
    </row>
    <row r="11776" spans="1:6" x14ac:dyDescent="0.25">
      <c r="A11776" s="508"/>
      <c r="B11776" s="508"/>
      <c r="C11776" s="508"/>
      <c r="D11776" s="444" t="s">
        <v>6778</v>
      </c>
      <c r="E11776" s="508"/>
      <c r="F11776" s="508"/>
    </row>
    <row r="11777" spans="1:6" x14ac:dyDescent="0.25">
      <c r="A11777" s="508"/>
      <c r="B11777" s="508"/>
      <c r="C11777" s="508"/>
      <c r="D11777" s="444" t="s">
        <v>6778</v>
      </c>
      <c r="E11777" s="508"/>
      <c r="F11777" s="508"/>
    </row>
    <row r="11778" spans="1:6" x14ac:dyDescent="0.25">
      <c r="A11778" s="508"/>
      <c r="B11778" s="508"/>
      <c r="C11778" s="508"/>
      <c r="D11778" s="444" t="s">
        <v>6778</v>
      </c>
      <c r="E11778" s="508"/>
      <c r="F11778" s="508"/>
    </row>
    <row r="11779" spans="1:6" x14ac:dyDescent="0.25">
      <c r="A11779" s="508"/>
      <c r="B11779" s="508"/>
      <c r="C11779" s="508"/>
      <c r="D11779" s="444" t="s">
        <v>6778</v>
      </c>
      <c r="E11779" s="508"/>
      <c r="F11779" s="508"/>
    </row>
    <row r="11780" spans="1:6" x14ac:dyDescent="0.25">
      <c r="A11780" s="508"/>
      <c r="B11780" s="508"/>
      <c r="C11780" s="508"/>
      <c r="D11780" s="444" t="s">
        <v>6778</v>
      </c>
      <c r="E11780" s="508"/>
      <c r="F11780" s="508"/>
    </row>
    <row r="11781" spans="1:6" x14ac:dyDescent="0.25">
      <c r="A11781" s="508"/>
      <c r="B11781" s="508"/>
      <c r="C11781" s="508"/>
      <c r="D11781" s="444" t="s">
        <v>6778</v>
      </c>
      <c r="E11781" s="508"/>
      <c r="F11781" s="508"/>
    </row>
    <row r="11782" spans="1:6" x14ac:dyDescent="0.25">
      <c r="A11782" s="508"/>
      <c r="B11782" s="508"/>
      <c r="C11782" s="508"/>
      <c r="D11782" s="444" t="s">
        <v>6778</v>
      </c>
      <c r="E11782" s="508"/>
      <c r="F11782" s="508"/>
    </row>
    <row r="11783" spans="1:6" x14ac:dyDescent="0.25">
      <c r="A11783" s="508"/>
      <c r="B11783" s="508"/>
      <c r="C11783" s="508"/>
      <c r="D11783" s="444" t="s">
        <v>6778</v>
      </c>
      <c r="E11783" s="508"/>
      <c r="F11783" s="508"/>
    </row>
    <row r="11784" spans="1:6" x14ac:dyDescent="0.25">
      <c r="A11784" s="508"/>
      <c r="B11784" s="508"/>
      <c r="C11784" s="508"/>
      <c r="D11784" s="444" t="s">
        <v>6778</v>
      </c>
      <c r="E11784" s="508"/>
      <c r="F11784" s="508"/>
    </row>
    <row r="11785" spans="1:6" x14ac:dyDescent="0.25">
      <c r="A11785" s="508"/>
      <c r="B11785" s="508"/>
      <c r="C11785" s="508"/>
      <c r="D11785" s="444" t="s">
        <v>6778</v>
      </c>
      <c r="E11785" s="508"/>
      <c r="F11785" s="508"/>
    </row>
    <row r="11786" spans="1:6" x14ac:dyDescent="0.25">
      <c r="A11786" s="508"/>
      <c r="B11786" s="508"/>
      <c r="C11786" s="508"/>
      <c r="D11786" s="444" t="s">
        <v>6778</v>
      </c>
      <c r="E11786" s="508"/>
      <c r="F11786" s="508"/>
    </row>
    <row r="11787" spans="1:6" x14ac:dyDescent="0.25">
      <c r="A11787" s="508"/>
      <c r="B11787" s="508"/>
      <c r="C11787" s="508"/>
      <c r="D11787" s="444" t="s">
        <v>6778</v>
      </c>
      <c r="E11787" s="508"/>
      <c r="F11787" s="508"/>
    </row>
    <row r="11788" spans="1:6" x14ac:dyDescent="0.25">
      <c r="A11788" s="508"/>
      <c r="B11788" s="508"/>
      <c r="C11788" s="508"/>
      <c r="D11788" s="444" t="s">
        <v>6778</v>
      </c>
      <c r="E11788" s="508"/>
      <c r="F11788" s="508"/>
    </row>
    <row r="11789" spans="1:6" x14ac:dyDescent="0.25">
      <c r="A11789" s="508"/>
      <c r="B11789" s="508"/>
      <c r="C11789" s="508"/>
      <c r="D11789" s="444" t="s">
        <v>6778</v>
      </c>
      <c r="E11789" s="508"/>
      <c r="F11789" s="508"/>
    </row>
    <row r="11790" spans="1:6" x14ac:dyDescent="0.25">
      <c r="A11790" s="508"/>
      <c r="B11790" s="508"/>
      <c r="C11790" s="508"/>
      <c r="D11790" s="444" t="s">
        <v>6778</v>
      </c>
      <c r="E11790" s="508"/>
      <c r="F11790" s="508"/>
    </row>
    <row r="11791" spans="1:6" x14ac:dyDescent="0.25">
      <c r="A11791" s="508"/>
      <c r="B11791" s="508"/>
      <c r="C11791" s="508"/>
      <c r="D11791" s="444" t="s">
        <v>6778</v>
      </c>
      <c r="E11791" s="508"/>
      <c r="F11791" s="508"/>
    </row>
    <row r="11792" spans="1:6" x14ac:dyDescent="0.25">
      <c r="A11792" s="508"/>
      <c r="B11792" s="508"/>
      <c r="C11792" s="508"/>
      <c r="D11792" s="444" t="s">
        <v>6778</v>
      </c>
      <c r="E11792" s="508"/>
      <c r="F11792" s="508"/>
    </row>
    <row r="11793" spans="1:6" x14ac:dyDescent="0.25">
      <c r="A11793" s="508"/>
      <c r="B11793" s="508"/>
      <c r="C11793" s="508"/>
      <c r="D11793" s="444" t="s">
        <v>6778</v>
      </c>
      <c r="E11793" s="508"/>
      <c r="F11793" s="508"/>
    </row>
    <row r="11794" spans="1:6" x14ac:dyDescent="0.25">
      <c r="A11794" s="508"/>
      <c r="B11794" s="508"/>
      <c r="C11794" s="508"/>
      <c r="D11794" s="444" t="s">
        <v>6778</v>
      </c>
      <c r="E11794" s="508"/>
      <c r="F11794" s="508"/>
    </row>
    <row r="11795" spans="1:6" x14ac:dyDescent="0.25">
      <c r="A11795" s="508"/>
      <c r="B11795" s="508"/>
      <c r="C11795" s="508"/>
      <c r="D11795" s="444" t="s">
        <v>6778</v>
      </c>
      <c r="E11795" s="508"/>
      <c r="F11795" s="508"/>
    </row>
    <row r="11796" spans="1:6" x14ac:dyDescent="0.25">
      <c r="A11796" s="508"/>
      <c r="B11796" s="508"/>
      <c r="C11796" s="508"/>
      <c r="D11796" s="444" t="s">
        <v>6778</v>
      </c>
      <c r="E11796" s="508"/>
      <c r="F11796" s="508"/>
    </row>
    <row r="11797" spans="1:6" x14ac:dyDescent="0.25">
      <c r="A11797" s="508"/>
      <c r="B11797" s="508"/>
      <c r="C11797" s="508"/>
      <c r="D11797" s="444" t="s">
        <v>6778</v>
      </c>
      <c r="E11797" s="508"/>
      <c r="F11797" s="508"/>
    </row>
    <row r="11798" spans="1:6" x14ac:dyDescent="0.25">
      <c r="A11798" s="508"/>
      <c r="B11798" s="508"/>
      <c r="C11798" s="508"/>
      <c r="D11798" s="444" t="s">
        <v>6778</v>
      </c>
      <c r="E11798" s="508"/>
      <c r="F11798" s="508"/>
    </row>
    <row r="11799" spans="1:6" x14ac:dyDescent="0.25">
      <c r="A11799" s="508"/>
      <c r="B11799" s="508"/>
      <c r="C11799" s="508"/>
      <c r="D11799" s="444" t="s">
        <v>6778</v>
      </c>
      <c r="E11799" s="508"/>
      <c r="F11799" s="508"/>
    </row>
    <row r="11800" spans="1:6" x14ac:dyDescent="0.25">
      <c r="A11800" s="508"/>
      <c r="B11800" s="508"/>
      <c r="C11800" s="508"/>
      <c r="D11800" s="444" t="s">
        <v>6778</v>
      </c>
      <c r="E11800" s="508"/>
      <c r="F11800" s="508"/>
    </row>
    <row r="11801" spans="1:6" x14ac:dyDescent="0.25">
      <c r="A11801" s="508"/>
      <c r="B11801" s="508"/>
      <c r="C11801" s="508"/>
      <c r="D11801" s="444" t="s">
        <v>6778</v>
      </c>
      <c r="E11801" s="508"/>
      <c r="F11801" s="508"/>
    </row>
    <row r="11802" spans="1:6" x14ac:dyDescent="0.25">
      <c r="A11802" s="508"/>
      <c r="B11802" s="508"/>
      <c r="C11802" s="508"/>
      <c r="D11802" s="444" t="s">
        <v>6778</v>
      </c>
      <c r="E11802" s="508"/>
      <c r="F11802" s="508"/>
    </row>
    <row r="11803" spans="1:6" x14ac:dyDescent="0.25">
      <c r="A11803" s="508"/>
      <c r="B11803" s="508"/>
      <c r="C11803" s="508"/>
      <c r="D11803" s="444" t="s">
        <v>6778</v>
      </c>
      <c r="E11803" s="508"/>
      <c r="F11803" s="508"/>
    </row>
    <row r="11804" spans="1:6" x14ac:dyDescent="0.25">
      <c r="A11804" s="508"/>
      <c r="B11804" s="508"/>
      <c r="C11804" s="508"/>
      <c r="D11804" s="444" t="s">
        <v>6778</v>
      </c>
      <c r="E11804" s="508"/>
      <c r="F11804" s="508"/>
    </row>
    <row r="11805" spans="1:6" x14ac:dyDescent="0.25">
      <c r="A11805" s="508"/>
      <c r="B11805" s="508"/>
      <c r="C11805" s="508"/>
      <c r="D11805" s="444" t="s">
        <v>6778</v>
      </c>
      <c r="E11805" s="508"/>
      <c r="F11805" s="508"/>
    </row>
    <row r="11806" spans="1:6" x14ac:dyDescent="0.25">
      <c r="A11806" s="508"/>
      <c r="B11806" s="508"/>
      <c r="C11806" s="508"/>
      <c r="D11806" s="444" t="s">
        <v>6778</v>
      </c>
      <c r="E11806" s="508"/>
      <c r="F11806" s="508"/>
    </row>
    <row r="11807" spans="1:6" x14ac:dyDescent="0.25">
      <c r="A11807" s="508"/>
      <c r="B11807" s="508"/>
      <c r="C11807" s="508"/>
      <c r="D11807" s="444" t="s">
        <v>6778</v>
      </c>
      <c r="E11807" s="508"/>
      <c r="F11807" s="508"/>
    </row>
    <row r="11808" spans="1:6" x14ac:dyDescent="0.25">
      <c r="A11808" s="508"/>
      <c r="B11808" s="508"/>
      <c r="C11808" s="508"/>
      <c r="D11808" s="444" t="s">
        <v>6778</v>
      </c>
      <c r="E11808" s="508"/>
      <c r="F11808" s="508"/>
    </row>
    <row r="11809" spans="1:6" x14ac:dyDescent="0.25">
      <c r="A11809" s="508"/>
      <c r="B11809" s="508"/>
      <c r="C11809" s="508"/>
      <c r="D11809" s="444" t="s">
        <v>6778</v>
      </c>
      <c r="E11809" s="508"/>
      <c r="F11809" s="508"/>
    </row>
    <row r="11810" spans="1:6" x14ac:dyDescent="0.25">
      <c r="A11810" s="508"/>
      <c r="B11810" s="508"/>
      <c r="C11810" s="508"/>
      <c r="D11810" s="444" t="s">
        <v>6778</v>
      </c>
      <c r="E11810" s="508"/>
      <c r="F11810" s="508"/>
    </row>
    <row r="11811" spans="1:6" x14ac:dyDescent="0.25">
      <c r="A11811" s="508"/>
      <c r="B11811" s="508"/>
      <c r="C11811" s="508"/>
      <c r="D11811" s="444" t="s">
        <v>6778</v>
      </c>
      <c r="E11811" s="508"/>
      <c r="F11811" s="508"/>
    </row>
    <row r="11812" spans="1:6" x14ac:dyDescent="0.25">
      <c r="A11812" s="508"/>
      <c r="B11812" s="508"/>
      <c r="C11812" s="508"/>
      <c r="D11812" s="444" t="s">
        <v>6778</v>
      </c>
      <c r="E11812" s="508"/>
      <c r="F11812" s="508"/>
    </row>
    <row r="11813" spans="1:6" x14ac:dyDescent="0.25">
      <c r="A11813" s="508"/>
      <c r="B11813" s="508"/>
      <c r="C11813" s="508"/>
      <c r="D11813" s="444" t="s">
        <v>6778</v>
      </c>
      <c r="E11813" s="508"/>
      <c r="F11813" s="508"/>
    </row>
    <row r="11814" spans="1:6" x14ac:dyDescent="0.25">
      <c r="A11814" s="508"/>
      <c r="B11814" s="508"/>
      <c r="C11814" s="508"/>
      <c r="D11814" s="444" t="s">
        <v>6778</v>
      </c>
      <c r="E11814" s="508"/>
      <c r="F11814" s="508"/>
    </row>
    <row r="11815" spans="1:6" x14ac:dyDescent="0.25">
      <c r="A11815" s="508"/>
      <c r="B11815" s="508"/>
      <c r="C11815" s="508"/>
      <c r="D11815" s="444" t="s">
        <v>6778</v>
      </c>
      <c r="E11815" s="508"/>
      <c r="F11815" s="508"/>
    </row>
    <row r="11816" spans="1:6" x14ac:dyDescent="0.25">
      <c r="A11816" s="508"/>
      <c r="B11816" s="508"/>
      <c r="C11816" s="508"/>
      <c r="D11816" s="444" t="s">
        <v>6778</v>
      </c>
      <c r="E11816" s="508"/>
      <c r="F11816" s="508"/>
    </row>
    <row r="11817" spans="1:6" x14ac:dyDescent="0.25">
      <c r="A11817" s="508"/>
      <c r="B11817" s="508"/>
      <c r="C11817" s="508"/>
      <c r="D11817" s="444" t="s">
        <v>6778</v>
      </c>
      <c r="E11817" s="508"/>
      <c r="F11817" s="508"/>
    </row>
    <row r="11818" spans="1:6" x14ac:dyDescent="0.25">
      <c r="A11818" s="508"/>
      <c r="B11818" s="508"/>
      <c r="C11818" s="508"/>
      <c r="D11818" s="444" t="s">
        <v>6778</v>
      </c>
      <c r="E11818" s="508"/>
      <c r="F11818" s="508"/>
    </row>
    <row r="11819" spans="1:6" x14ac:dyDescent="0.25">
      <c r="A11819" s="508"/>
      <c r="B11819" s="508"/>
      <c r="C11819" s="508"/>
      <c r="D11819" s="444" t="s">
        <v>6778</v>
      </c>
      <c r="E11819" s="508"/>
      <c r="F11819" s="508"/>
    </row>
    <row r="11820" spans="1:6" x14ac:dyDescent="0.25">
      <c r="A11820" s="508"/>
      <c r="B11820" s="508"/>
      <c r="C11820" s="508"/>
      <c r="D11820" s="444" t="s">
        <v>6778</v>
      </c>
      <c r="E11820" s="508"/>
      <c r="F11820" s="508"/>
    </row>
    <row r="11821" spans="1:6" x14ac:dyDescent="0.25">
      <c r="A11821" s="508"/>
      <c r="B11821" s="508"/>
      <c r="C11821" s="508"/>
      <c r="D11821" s="444" t="s">
        <v>6778</v>
      </c>
      <c r="E11821" s="508"/>
      <c r="F11821" s="508"/>
    </row>
    <row r="11822" spans="1:6" x14ac:dyDescent="0.25">
      <c r="A11822" s="508"/>
      <c r="B11822" s="508"/>
      <c r="C11822" s="508"/>
      <c r="D11822" s="444" t="s">
        <v>6778</v>
      </c>
      <c r="E11822" s="508"/>
      <c r="F11822" s="508"/>
    </row>
    <row r="11823" spans="1:6" x14ac:dyDescent="0.25">
      <c r="A11823" s="508"/>
      <c r="B11823" s="508"/>
      <c r="C11823" s="508"/>
      <c r="D11823" s="444" t="s">
        <v>6778</v>
      </c>
      <c r="E11823" s="508"/>
      <c r="F11823" s="508"/>
    </row>
    <row r="11824" spans="1:6" x14ac:dyDescent="0.25">
      <c r="A11824" s="508"/>
      <c r="B11824" s="508"/>
      <c r="C11824" s="508"/>
      <c r="D11824" s="444" t="s">
        <v>6778</v>
      </c>
      <c r="E11824" s="508"/>
      <c r="F11824" s="508"/>
    </row>
    <row r="11825" spans="1:6" x14ac:dyDescent="0.25">
      <c r="A11825" s="508"/>
      <c r="B11825" s="508"/>
      <c r="C11825" s="508"/>
      <c r="D11825" s="444" t="s">
        <v>6778</v>
      </c>
      <c r="E11825" s="508"/>
      <c r="F11825" s="508"/>
    </row>
    <row r="11826" spans="1:6" x14ac:dyDescent="0.25">
      <c r="A11826" s="508"/>
      <c r="B11826" s="508"/>
      <c r="C11826" s="508"/>
      <c r="D11826" s="444" t="s">
        <v>6778</v>
      </c>
      <c r="E11826" s="508"/>
      <c r="F11826" s="508"/>
    </row>
    <row r="11827" spans="1:6" x14ac:dyDescent="0.25">
      <c r="A11827" s="508"/>
      <c r="B11827" s="508"/>
      <c r="C11827" s="508"/>
      <c r="D11827" s="444" t="s">
        <v>6778</v>
      </c>
      <c r="E11827" s="508"/>
      <c r="F11827" s="508"/>
    </row>
    <row r="11828" spans="1:6" x14ac:dyDescent="0.25">
      <c r="A11828" s="508"/>
      <c r="B11828" s="508"/>
      <c r="C11828" s="508"/>
      <c r="D11828" s="444" t="s">
        <v>6778</v>
      </c>
      <c r="E11828" s="508"/>
      <c r="F11828" s="508"/>
    </row>
    <row r="11829" spans="1:6" x14ac:dyDescent="0.25">
      <c r="A11829" s="508"/>
      <c r="B11829" s="508"/>
      <c r="C11829" s="508"/>
      <c r="D11829" s="444" t="s">
        <v>6778</v>
      </c>
      <c r="E11829" s="508"/>
      <c r="F11829" s="508"/>
    </row>
    <row r="11830" spans="1:6" x14ac:dyDescent="0.25">
      <c r="A11830" s="508"/>
      <c r="B11830" s="508"/>
      <c r="C11830" s="508"/>
      <c r="D11830" s="444" t="s">
        <v>6778</v>
      </c>
      <c r="E11830" s="508"/>
      <c r="F11830" s="508"/>
    </row>
    <row r="11831" spans="1:6" x14ac:dyDescent="0.25">
      <c r="A11831" s="508"/>
      <c r="B11831" s="508"/>
      <c r="C11831" s="508"/>
      <c r="D11831" s="444" t="s">
        <v>6778</v>
      </c>
      <c r="E11831" s="508"/>
      <c r="F11831" s="508"/>
    </row>
    <row r="11832" spans="1:6" x14ac:dyDescent="0.25">
      <c r="A11832" s="508"/>
      <c r="B11832" s="508"/>
      <c r="C11832" s="508"/>
      <c r="D11832" s="444" t="s">
        <v>6778</v>
      </c>
      <c r="E11832" s="508"/>
      <c r="F11832" s="508"/>
    </row>
    <row r="11833" spans="1:6" x14ac:dyDescent="0.25">
      <c r="A11833" s="508"/>
      <c r="B11833" s="508"/>
      <c r="C11833" s="508"/>
      <c r="D11833" s="444" t="s">
        <v>6778</v>
      </c>
      <c r="E11833" s="508"/>
      <c r="F11833" s="508"/>
    </row>
    <row r="11834" spans="1:6" x14ac:dyDescent="0.25">
      <c r="A11834" s="508"/>
      <c r="B11834" s="508"/>
      <c r="C11834" s="508"/>
      <c r="D11834" s="444" t="s">
        <v>6778</v>
      </c>
      <c r="E11834" s="508"/>
      <c r="F11834" s="508"/>
    </row>
    <row r="11835" spans="1:6" x14ac:dyDescent="0.25">
      <c r="A11835" s="508"/>
      <c r="B11835" s="508"/>
      <c r="C11835" s="508"/>
      <c r="D11835" s="444" t="s">
        <v>6778</v>
      </c>
      <c r="E11835" s="508"/>
      <c r="F11835" s="508"/>
    </row>
    <row r="11836" spans="1:6" x14ac:dyDescent="0.25">
      <c r="A11836" s="508"/>
      <c r="B11836" s="508"/>
      <c r="C11836" s="508"/>
      <c r="D11836" s="444" t="s">
        <v>6778</v>
      </c>
      <c r="E11836" s="508"/>
      <c r="F11836" s="508"/>
    </row>
    <row r="11837" spans="1:6" x14ac:dyDescent="0.25">
      <c r="A11837" s="508"/>
      <c r="B11837" s="508"/>
      <c r="C11837" s="508"/>
      <c r="D11837" s="444" t="s">
        <v>6778</v>
      </c>
      <c r="E11837" s="508"/>
      <c r="F11837" s="508"/>
    </row>
    <row r="11838" spans="1:6" x14ac:dyDescent="0.25">
      <c r="A11838" s="508"/>
      <c r="B11838" s="508"/>
      <c r="C11838" s="508"/>
      <c r="D11838" s="444" t="s">
        <v>6778</v>
      </c>
      <c r="E11838" s="508"/>
      <c r="F11838" s="508"/>
    </row>
    <row r="11839" spans="1:6" x14ac:dyDescent="0.25">
      <c r="A11839" s="508"/>
      <c r="B11839" s="508"/>
      <c r="C11839" s="508"/>
      <c r="D11839" s="444" t="s">
        <v>6778</v>
      </c>
      <c r="E11839" s="508"/>
      <c r="F11839" s="508"/>
    </row>
    <row r="11840" spans="1:6" x14ac:dyDescent="0.25">
      <c r="A11840" s="508"/>
      <c r="B11840" s="508"/>
      <c r="C11840" s="508"/>
      <c r="D11840" s="444" t="s">
        <v>6778</v>
      </c>
      <c r="E11840" s="508"/>
      <c r="F11840" s="508"/>
    </row>
    <row r="11841" spans="1:6" x14ac:dyDescent="0.25">
      <c r="A11841" s="508"/>
      <c r="B11841" s="508"/>
      <c r="C11841" s="508"/>
      <c r="D11841" s="444" t="s">
        <v>6778</v>
      </c>
      <c r="E11841" s="508"/>
      <c r="F11841" s="508"/>
    </row>
    <row r="11842" spans="1:6" x14ac:dyDescent="0.25">
      <c r="A11842" s="508"/>
      <c r="B11842" s="508"/>
      <c r="C11842" s="508"/>
      <c r="D11842" s="444" t="s">
        <v>6778</v>
      </c>
      <c r="E11842" s="508"/>
      <c r="F11842" s="508"/>
    </row>
    <row r="11843" spans="1:6" x14ac:dyDescent="0.25">
      <c r="A11843" s="508"/>
      <c r="B11843" s="508"/>
      <c r="C11843" s="508"/>
      <c r="D11843" s="444" t="s">
        <v>6778</v>
      </c>
      <c r="E11843" s="508"/>
      <c r="F11843" s="508"/>
    </row>
    <row r="11844" spans="1:6" x14ac:dyDescent="0.25">
      <c r="A11844" s="508"/>
      <c r="B11844" s="508"/>
      <c r="C11844" s="508"/>
      <c r="D11844" s="444" t="s">
        <v>6778</v>
      </c>
      <c r="E11844" s="508"/>
      <c r="F11844" s="508"/>
    </row>
    <row r="11845" spans="1:6" x14ac:dyDescent="0.25">
      <c r="A11845" s="508"/>
      <c r="B11845" s="508"/>
      <c r="C11845" s="508"/>
      <c r="D11845" s="444" t="s">
        <v>6778</v>
      </c>
      <c r="E11845" s="508"/>
      <c r="F11845" s="508"/>
    </row>
    <row r="11846" spans="1:6" x14ac:dyDescent="0.25">
      <c r="A11846" s="508"/>
      <c r="B11846" s="508"/>
      <c r="C11846" s="508"/>
      <c r="D11846" s="444" t="s">
        <v>6778</v>
      </c>
      <c r="E11846" s="508"/>
      <c r="F11846" s="508"/>
    </row>
    <row r="11847" spans="1:6" x14ac:dyDescent="0.25">
      <c r="A11847" s="508"/>
      <c r="B11847" s="508"/>
      <c r="C11847" s="508"/>
      <c r="D11847" s="444" t="s">
        <v>6778</v>
      </c>
      <c r="E11847" s="508"/>
      <c r="F11847" s="508"/>
    </row>
    <row r="11848" spans="1:6" x14ac:dyDescent="0.25">
      <c r="A11848" s="508"/>
      <c r="B11848" s="508"/>
      <c r="C11848" s="508"/>
      <c r="D11848" s="444" t="s">
        <v>6778</v>
      </c>
      <c r="E11848" s="508"/>
      <c r="F11848" s="508"/>
    </row>
    <row r="11849" spans="1:6" x14ac:dyDescent="0.25">
      <c r="A11849" s="508"/>
      <c r="B11849" s="508"/>
      <c r="C11849" s="508"/>
      <c r="D11849" s="444" t="s">
        <v>6778</v>
      </c>
      <c r="E11849" s="508"/>
      <c r="F11849" s="508"/>
    </row>
    <row r="11850" spans="1:6" x14ac:dyDescent="0.25">
      <c r="A11850" s="508"/>
      <c r="B11850" s="508"/>
      <c r="C11850" s="508"/>
      <c r="D11850" s="444" t="s">
        <v>6778</v>
      </c>
      <c r="E11850" s="508"/>
      <c r="F11850" s="508"/>
    </row>
    <row r="11851" spans="1:6" x14ac:dyDescent="0.25">
      <c r="A11851" s="508"/>
      <c r="B11851" s="508"/>
      <c r="C11851" s="508"/>
      <c r="D11851" s="444" t="s">
        <v>6778</v>
      </c>
      <c r="E11851" s="508"/>
      <c r="F11851" s="508"/>
    </row>
    <row r="11852" spans="1:6" x14ac:dyDescent="0.25">
      <c r="A11852" s="508"/>
      <c r="B11852" s="508"/>
      <c r="C11852" s="508"/>
      <c r="D11852" s="444" t="s">
        <v>6778</v>
      </c>
      <c r="E11852" s="508"/>
      <c r="F11852" s="508"/>
    </row>
    <row r="11853" spans="1:6" x14ac:dyDescent="0.25">
      <c r="A11853" s="508"/>
      <c r="B11853" s="508"/>
      <c r="C11853" s="508"/>
      <c r="D11853" s="444" t="s">
        <v>6778</v>
      </c>
      <c r="E11853" s="508"/>
      <c r="F11853" s="508"/>
    </row>
    <row r="11854" spans="1:6" x14ac:dyDescent="0.25">
      <c r="A11854" s="508"/>
      <c r="B11854" s="508"/>
      <c r="C11854" s="508"/>
      <c r="D11854" s="444" t="s">
        <v>6778</v>
      </c>
      <c r="E11854" s="508"/>
      <c r="F11854" s="508"/>
    </row>
    <row r="11855" spans="1:6" x14ac:dyDescent="0.25">
      <c r="A11855" s="508"/>
      <c r="B11855" s="508"/>
      <c r="C11855" s="508"/>
      <c r="D11855" s="444" t="s">
        <v>6778</v>
      </c>
      <c r="E11855" s="508"/>
      <c r="F11855" s="508"/>
    </row>
    <row r="11856" spans="1:6" x14ac:dyDescent="0.25">
      <c r="A11856" s="508"/>
      <c r="B11856" s="508"/>
      <c r="C11856" s="508"/>
      <c r="D11856" s="444" t="s">
        <v>6778</v>
      </c>
      <c r="E11856" s="508"/>
      <c r="F11856" s="508"/>
    </row>
    <row r="11857" spans="1:6" x14ac:dyDescent="0.25">
      <c r="A11857" s="508"/>
      <c r="B11857" s="508"/>
      <c r="C11857" s="508"/>
      <c r="D11857" s="444" t="s">
        <v>6778</v>
      </c>
      <c r="E11857" s="508"/>
      <c r="F11857" s="508"/>
    </row>
    <row r="11858" spans="1:6" x14ac:dyDescent="0.25">
      <c r="A11858" s="508"/>
      <c r="B11858" s="508"/>
      <c r="C11858" s="508"/>
      <c r="D11858" s="444" t="s">
        <v>6778</v>
      </c>
      <c r="E11858" s="508"/>
      <c r="F11858" s="508"/>
    </row>
    <row r="11859" spans="1:6" x14ac:dyDescent="0.25">
      <c r="A11859" s="508"/>
      <c r="B11859" s="508"/>
      <c r="C11859" s="508"/>
      <c r="D11859" s="444" t="s">
        <v>6778</v>
      </c>
      <c r="E11859" s="508"/>
      <c r="F11859" s="508"/>
    </row>
    <row r="11860" spans="1:6" x14ac:dyDescent="0.25">
      <c r="A11860" s="508"/>
      <c r="B11860" s="508"/>
      <c r="C11860" s="508"/>
      <c r="D11860" s="444" t="s">
        <v>6778</v>
      </c>
      <c r="E11860" s="508"/>
      <c r="F11860" s="508"/>
    </row>
    <row r="11861" spans="1:6" x14ac:dyDescent="0.25">
      <c r="A11861" s="508"/>
      <c r="B11861" s="508"/>
      <c r="C11861" s="508"/>
      <c r="D11861" s="444" t="s">
        <v>6778</v>
      </c>
      <c r="E11861" s="508"/>
      <c r="F11861" s="508"/>
    </row>
    <row r="11862" spans="1:6" x14ac:dyDescent="0.25">
      <c r="A11862" s="508"/>
      <c r="B11862" s="508"/>
      <c r="C11862" s="508"/>
      <c r="D11862" s="444" t="s">
        <v>6778</v>
      </c>
      <c r="E11862" s="508"/>
      <c r="F11862" s="508"/>
    </row>
    <row r="11863" spans="1:6" x14ac:dyDescent="0.25">
      <c r="A11863" s="508"/>
      <c r="B11863" s="508"/>
      <c r="C11863" s="508"/>
      <c r="D11863" s="444" t="s">
        <v>6778</v>
      </c>
      <c r="E11863" s="508"/>
      <c r="F11863" s="508"/>
    </row>
    <row r="11864" spans="1:6" x14ac:dyDescent="0.25">
      <c r="A11864" s="508"/>
      <c r="B11864" s="508"/>
      <c r="C11864" s="508"/>
      <c r="D11864" s="444" t="s">
        <v>6778</v>
      </c>
      <c r="E11864" s="508"/>
      <c r="F11864" s="508"/>
    </row>
    <row r="11865" spans="1:6" x14ac:dyDescent="0.25">
      <c r="A11865" s="508"/>
      <c r="B11865" s="508"/>
      <c r="C11865" s="508"/>
      <c r="D11865" s="444" t="s">
        <v>6778</v>
      </c>
      <c r="E11865" s="508"/>
      <c r="F11865" s="508"/>
    </row>
    <row r="11866" spans="1:6" x14ac:dyDescent="0.25">
      <c r="A11866" s="508"/>
      <c r="B11866" s="508"/>
      <c r="C11866" s="508"/>
      <c r="D11866" s="444" t="s">
        <v>6778</v>
      </c>
      <c r="E11866" s="508"/>
      <c r="F11866" s="508"/>
    </row>
    <row r="11867" spans="1:6" x14ac:dyDescent="0.25">
      <c r="A11867" s="508"/>
      <c r="B11867" s="508"/>
      <c r="C11867" s="508"/>
      <c r="D11867" s="444" t="s">
        <v>6778</v>
      </c>
      <c r="E11867" s="508"/>
      <c r="F11867" s="508"/>
    </row>
    <row r="11868" spans="1:6" x14ac:dyDescent="0.25">
      <c r="A11868" s="508"/>
      <c r="B11868" s="508"/>
      <c r="C11868" s="508"/>
      <c r="D11868" s="444" t="s">
        <v>6778</v>
      </c>
      <c r="E11868" s="508"/>
      <c r="F11868" s="508"/>
    </row>
    <row r="11869" spans="1:6" x14ac:dyDescent="0.25">
      <c r="A11869" s="508"/>
      <c r="B11869" s="508"/>
      <c r="C11869" s="508"/>
      <c r="D11869" s="444" t="s">
        <v>6778</v>
      </c>
      <c r="E11869" s="508"/>
      <c r="F11869" s="508"/>
    </row>
    <row r="11870" spans="1:6" x14ac:dyDescent="0.25">
      <c r="A11870" s="508"/>
      <c r="B11870" s="508"/>
      <c r="C11870" s="508"/>
      <c r="D11870" s="444" t="s">
        <v>6778</v>
      </c>
      <c r="E11870" s="508"/>
      <c r="F11870" s="508"/>
    </row>
    <row r="11871" spans="1:6" x14ac:dyDescent="0.25">
      <c r="A11871" s="508"/>
      <c r="B11871" s="508"/>
      <c r="C11871" s="508"/>
      <c r="D11871" s="444" t="s">
        <v>6778</v>
      </c>
      <c r="E11871" s="508"/>
      <c r="F11871" s="508"/>
    </row>
    <row r="11872" spans="1:6" x14ac:dyDescent="0.25">
      <c r="A11872" s="508"/>
      <c r="B11872" s="508"/>
      <c r="C11872" s="508"/>
      <c r="D11872" s="444" t="s">
        <v>6778</v>
      </c>
      <c r="E11872" s="508"/>
      <c r="F11872" s="508"/>
    </row>
    <row r="11873" spans="1:6" x14ac:dyDescent="0.25">
      <c r="A11873" s="508"/>
      <c r="B11873" s="508"/>
      <c r="C11873" s="508"/>
      <c r="D11873" s="444" t="s">
        <v>6778</v>
      </c>
      <c r="E11873" s="508"/>
      <c r="F11873" s="508"/>
    </row>
    <row r="11874" spans="1:6" x14ac:dyDescent="0.25">
      <c r="A11874" s="508"/>
      <c r="B11874" s="508"/>
      <c r="C11874" s="508"/>
      <c r="D11874" s="444" t="s">
        <v>6778</v>
      </c>
      <c r="E11874" s="508"/>
      <c r="F11874" s="508"/>
    </row>
    <row r="11875" spans="1:6" x14ac:dyDescent="0.25">
      <c r="A11875" s="508"/>
      <c r="B11875" s="508"/>
      <c r="C11875" s="508"/>
      <c r="D11875" s="444" t="s">
        <v>6778</v>
      </c>
      <c r="E11875" s="508"/>
      <c r="F11875" s="508"/>
    </row>
    <row r="11876" spans="1:6" x14ac:dyDescent="0.25">
      <c r="A11876" s="508"/>
      <c r="B11876" s="508"/>
      <c r="C11876" s="508"/>
      <c r="D11876" s="444" t="s">
        <v>6778</v>
      </c>
      <c r="E11876" s="508"/>
      <c r="F11876" s="508"/>
    </row>
    <row r="11877" spans="1:6" x14ac:dyDescent="0.25">
      <c r="A11877" s="508"/>
      <c r="B11877" s="508"/>
      <c r="C11877" s="508"/>
      <c r="D11877" s="444" t="s">
        <v>6778</v>
      </c>
      <c r="E11877" s="508"/>
      <c r="F11877" s="508"/>
    </row>
    <row r="11878" spans="1:6" x14ac:dyDescent="0.25">
      <c r="A11878" s="508"/>
      <c r="B11878" s="508"/>
      <c r="C11878" s="508"/>
      <c r="D11878" s="444" t="s">
        <v>6778</v>
      </c>
      <c r="E11878" s="508"/>
      <c r="F11878" s="508"/>
    </row>
    <row r="11879" spans="1:6" x14ac:dyDescent="0.25">
      <c r="A11879" s="508"/>
      <c r="B11879" s="508"/>
      <c r="C11879" s="508"/>
      <c r="D11879" s="444" t="s">
        <v>6778</v>
      </c>
      <c r="E11879" s="508"/>
      <c r="F11879" s="508"/>
    </row>
    <row r="11880" spans="1:6" x14ac:dyDescent="0.25">
      <c r="A11880" s="508"/>
      <c r="B11880" s="508"/>
      <c r="C11880" s="508"/>
      <c r="D11880" s="444" t="s">
        <v>6778</v>
      </c>
      <c r="E11880" s="508"/>
      <c r="F11880" s="508"/>
    </row>
    <row r="11881" spans="1:6" x14ac:dyDescent="0.25">
      <c r="A11881" s="508"/>
      <c r="B11881" s="508"/>
      <c r="C11881" s="508"/>
      <c r="D11881" s="444" t="s">
        <v>6778</v>
      </c>
      <c r="E11881" s="508"/>
      <c r="F11881" s="508"/>
    </row>
    <row r="11882" spans="1:6" x14ac:dyDescent="0.25">
      <c r="A11882" s="508"/>
      <c r="B11882" s="508"/>
      <c r="C11882" s="508"/>
      <c r="D11882" s="444" t="s">
        <v>6778</v>
      </c>
      <c r="E11882" s="508"/>
      <c r="F11882" s="508"/>
    </row>
    <row r="11883" spans="1:6" x14ac:dyDescent="0.25">
      <c r="A11883" s="508"/>
      <c r="B11883" s="508"/>
      <c r="C11883" s="508"/>
      <c r="D11883" s="444" t="s">
        <v>6778</v>
      </c>
      <c r="E11883" s="508"/>
      <c r="F11883" s="508"/>
    </row>
    <row r="11884" spans="1:6" x14ac:dyDescent="0.25">
      <c r="A11884" s="508"/>
      <c r="B11884" s="508"/>
      <c r="C11884" s="508"/>
      <c r="D11884" s="444" t="s">
        <v>6778</v>
      </c>
      <c r="E11884" s="508"/>
      <c r="F11884" s="508"/>
    </row>
    <row r="11885" spans="1:6" x14ac:dyDescent="0.25">
      <c r="A11885" s="508"/>
      <c r="B11885" s="508"/>
      <c r="C11885" s="508"/>
      <c r="D11885" s="444" t="s">
        <v>6778</v>
      </c>
      <c r="E11885" s="508"/>
      <c r="F11885" s="508"/>
    </row>
    <row r="11886" spans="1:6" x14ac:dyDescent="0.25">
      <c r="A11886" s="508"/>
      <c r="B11886" s="508"/>
      <c r="C11886" s="508"/>
      <c r="D11886" s="444" t="s">
        <v>6778</v>
      </c>
      <c r="E11886" s="508"/>
      <c r="F11886" s="508"/>
    </row>
    <row r="11887" spans="1:6" x14ac:dyDescent="0.25">
      <c r="A11887" s="508"/>
      <c r="B11887" s="508"/>
      <c r="C11887" s="508"/>
      <c r="D11887" s="444" t="s">
        <v>6778</v>
      </c>
      <c r="E11887" s="508"/>
      <c r="F11887" s="508"/>
    </row>
    <row r="11888" spans="1:6" x14ac:dyDescent="0.25">
      <c r="A11888" s="508"/>
      <c r="B11888" s="508"/>
      <c r="C11888" s="508"/>
      <c r="D11888" s="444" t="s">
        <v>6778</v>
      </c>
      <c r="E11888" s="508"/>
      <c r="F11888" s="508"/>
    </row>
    <row r="11889" spans="1:6" x14ac:dyDescent="0.25">
      <c r="A11889" s="508"/>
      <c r="B11889" s="508"/>
      <c r="C11889" s="508"/>
      <c r="D11889" s="444" t="s">
        <v>6778</v>
      </c>
      <c r="E11889" s="508"/>
      <c r="F11889" s="508"/>
    </row>
    <row r="11890" spans="1:6" x14ac:dyDescent="0.25">
      <c r="A11890" s="508"/>
      <c r="B11890" s="508"/>
      <c r="C11890" s="508"/>
      <c r="D11890" s="444" t="s">
        <v>6778</v>
      </c>
      <c r="E11890" s="508"/>
      <c r="F11890" s="508"/>
    </row>
    <row r="11891" spans="1:6" x14ac:dyDescent="0.25">
      <c r="A11891" s="508"/>
      <c r="B11891" s="508"/>
      <c r="C11891" s="508"/>
      <c r="D11891" s="444" t="s">
        <v>6778</v>
      </c>
      <c r="E11891" s="508"/>
      <c r="F11891" s="508"/>
    </row>
    <row r="11892" spans="1:6" x14ac:dyDescent="0.25">
      <c r="A11892" s="508"/>
      <c r="B11892" s="508"/>
      <c r="C11892" s="508"/>
      <c r="D11892" s="444" t="s">
        <v>6778</v>
      </c>
      <c r="E11892" s="508"/>
      <c r="F11892" s="508"/>
    </row>
    <row r="11893" spans="1:6" x14ac:dyDescent="0.25">
      <c r="A11893" s="508"/>
      <c r="B11893" s="508"/>
      <c r="C11893" s="508"/>
      <c r="D11893" s="444" t="s">
        <v>6778</v>
      </c>
      <c r="E11893" s="508"/>
      <c r="F11893" s="508"/>
    </row>
    <row r="11894" spans="1:6" x14ac:dyDescent="0.25">
      <c r="A11894" s="508"/>
      <c r="B11894" s="508"/>
      <c r="C11894" s="508"/>
      <c r="D11894" s="444" t="s">
        <v>6778</v>
      </c>
      <c r="E11894" s="508"/>
      <c r="F11894" s="508"/>
    </row>
    <row r="11895" spans="1:6" x14ac:dyDescent="0.25">
      <c r="A11895" s="508"/>
      <c r="B11895" s="508"/>
      <c r="C11895" s="508"/>
      <c r="D11895" s="444" t="s">
        <v>6778</v>
      </c>
      <c r="E11895" s="508"/>
      <c r="F11895" s="508"/>
    </row>
    <row r="11896" spans="1:6" x14ac:dyDescent="0.25">
      <c r="A11896" s="508"/>
      <c r="B11896" s="508"/>
      <c r="C11896" s="508"/>
      <c r="D11896" s="444" t="s">
        <v>6778</v>
      </c>
      <c r="E11896" s="508"/>
      <c r="F11896" s="508"/>
    </row>
    <row r="11897" spans="1:6" x14ac:dyDescent="0.25">
      <c r="A11897" s="508"/>
      <c r="B11897" s="508"/>
      <c r="C11897" s="508"/>
      <c r="D11897" s="444" t="s">
        <v>6778</v>
      </c>
      <c r="E11897" s="508"/>
      <c r="F11897" s="508"/>
    </row>
    <row r="11898" spans="1:6" x14ac:dyDescent="0.25">
      <c r="A11898" s="508"/>
      <c r="B11898" s="508"/>
      <c r="C11898" s="508"/>
      <c r="D11898" s="444" t="s">
        <v>6778</v>
      </c>
      <c r="E11898" s="508"/>
      <c r="F11898" s="508"/>
    </row>
    <row r="11899" spans="1:6" x14ac:dyDescent="0.25">
      <c r="A11899" s="508"/>
      <c r="B11899" s="508"/>
      <c r="C11899" s="508"/>
      <c r="D11899" s="444" t="s">
        <v>6778</v>
      </c>
      <c r="E11899" s="508"/>
      <c r="F11899" s="508"/>
    </row>
    <row r="11900" spans="1:6" x14ac:dyDescent="0.25">
      <c r="A11900" s="508"/>
      <c r="B11900" s="508"/>
      <c r="C11900" s="508"/>
      <c r="D11900" s="444" t="s">
        <v>6778</v>
      </c>
      <c r="E11900" s="508"/>
      <c r="F11900" s="508"/>
    </row>
    <row r="11901" spans="1:6" x14ac:dyDescent="0.25">
      <c r="A11901" s="508"/>
      <c r="B11901" s="508"/>
      <c r="C11901" s="508"/>
      <c r="D11901" s="444" t="s">
        <v>6778</v>
      </c>
      <c r="E11901" s="508"/>
      <c r="F11901" s="508"/>
    </row>
    <row r="11902" spans="1:6" x14ac:dyDescent="0.25">
      <c r="A11902" s="508"/>
      <c r="B11902" s="508"/>
      <c r="C11902" s="508"/>
      <c r="D11902" s="444" t="s">
        <v>6778</v>
      </c>
      <c r="E11902" s="508"/>
      <c r="F11902" s="508"/>
    </row>
    <row r="11903" spans="1:6" x14ac:dyDescent="0.25">
      <c r="A11903" s="508"/>
      <c r="B11903" s="508"/>
      <c r="C11903" s="508"/>
      <c r="D11903" s="444" t="s">
        <v>6778</v>
      </c>
      <c r="E11903" s="508"/>
      <c r="F11903" s="508"/>
    </row>
    <row r="11904" spans="1:6" x14ac:dyDescent="0.25">
      <c r="A11904" s="508"/>
      <c r="B11904" s="508"/>
      <c r="C11904" s="508"/>
      <c r="D11904" s="444" t="s">
        <v>6778</v>
      </c>
      <c r="E11904" s="508"/>
      <c r="F11904" s="508"/>
    </row>
    <row r="11905" spans="1:6" x14ac:dyDescent="0.25">
      <c r="A11905" s="508"/>
      <c r="B11905" s="508"/>
      <c r="C11905" s="508"/>
      <c r="D11905" s="444" t="s">
        <v>6778</v>
      </c>
      <c r="E11905" s="508"/>
      <c r="F11905" s="508"/>
    </row>
    <row r="11906" spans="1:6" x14ac:dyDescent="0.25">
      <c r="A11906" s="508"/>
      <c r="B11906" s="508"/>
      <c r="C11906" s="508"/>
      <c r="D11906" s="444" t="s">
        <v>6778</v>
      </c>
      <c r="E11906" s="508"/>
      <c r="F11906" s="508"/>
    </row>
    <row r="11907" spans="1:6" x14ac:dyDescent="0.25">
      <c r="A11907" s="508"/>
      <c r="B11907" s="508"/>
      <c r="C11907" s="508"/>
      <c r="D11907" s="444" t="s">
        <v>6778</v>
      </c>
      <c r="E11907" s="508"/>
      <c r="F11907" s="508"/>
    </row>
    <row r="11908" spans="1:6" x14ac:dyDescent="0.25">
      <c r="A11908" s="508"/>
      <c r="B11908" s="508"/>
      <c r="C11908" s="508"/>
      <c r="D11908" s="444" t="s">
        <v>6778</v>
      </c>
      <c r="E11908" s="508"/>
      <c r="F11908" s="508"/>
    </row>
    <row r="11909" spans="1:6" x14ac:dyDescent="0.25">
      <c r="A11909" s="508"/>
      <c r="B11909" s="508"/>
      <c r="C11909" s="508"/>
      <c r="D11909" s="444" t="s">
        <v>6778</v>
      </c>
      <c r="E11909" s="508"/>
      <c r="F11909" s="508"/>
    </row>
    <row r="11910" spans="1:6" x14ac:dyDescent="0.25">
      <c r="A11910" s="508"/>
      <c r="B11910" s="508"/>
      <c r="C11910" s="508"/>
      <c r="D11910" s="444" t="s">
        <v>6778</v>
      </c>
      <c r="E11910" s="508"/>
      <c r="F11910" s="508"/>
    </row>
    <row r="11911" spans="1:6" x14ac:dyDescent="0.25">
      <c r="A11911" s="508"/>
      <c r="B11911" s="508"/>
      <c r="C11911" s="508"/>
      <c r="D11911" s="444" t="s">
        <v>6778</v>
      </c>
      <c r="E11911" s="508"/>
      <c r="F11911" s="508"/>
    </row>
    <row r="11912" spans="1:6" x14ac:dyDescent="0.25">
      <c r="A11912" s="508"/>
      <c r="B11912" s="508"/>
      <c r="C11912" s="508"/>
      <c r="D11912" s="444" t="s">
        <v>6778</v>
      </c>
      <c r="E11912" s="508"/>
      <c r="F11912" s="508"/>
    </row>
    <row r="11913" spans="1:6" x14ac:dyDescent="0.25">
      <c r="A11913" s="508"/>
      <c r="B11913" s="508"/>
      <c r="C11913" s="508"/>
      <c r="D11913" s="444" t="s">
        <v>6778</v>
      </c>
      <c r="E11913" s="508"/>
      <c r="F11913" s="508"/>
    </row>
    <row r="11914" spans="1:6" x14ac:dyDescent="0.25">
      <c r="A11914" s="508"/>
      <c r="B11914" s="508"/>
      <c r="C11914" s="508"/>
      <c r="D11914" s="444" t="s">
        <v>6778</v>
      </c>
      <c r="E11914" s="508"/>
      <c r="F11914" s="508"/>
    </row>
    <row r="11915" spans="1:6" x14ac:dyDescent="0.25">
      <c r="A11915" s="508"/>
      <c r="B11915" s="508"/>
      <c r="C11915" s="508"/>
      <c r="D11915" s="444" t="s">
        <v>6778</v>
      </c>
      <c r="E11915" s="508"/>
      <c r="F11915" s="508"/>
    </row>
    <row r="11916" spans="1:6" x14ac:dyDescent="0.25">
      <c r="A11916" s="508"/>
      <c r="B11916" s="508"/>
      <c r="C11916" s="508"/>
      <c r="D11916" s="444" t="s">
        <v>6778</v>
      </c>
      <c r="E11916" s="508"/>
      <c r="F11916" s="508"/>
    </row>
    <row r="11917" spans="1:6" x14ac:dyDescent="0.25">
      <c r="A11917" s="508"/>
      <c r="B11917" s="508"/>
      <c r="C11917" s="508"/>
      <c r="D11917" s="444" t="s">
        <v>6778</v>
      </c>
      <c r="E11917" s="508"/>
      <c r="F11917" s="508"/>
    </row>
    <row r="11918" spans="1:6" x14ac:dyDescent="0.25">
      <c r="A11918" s="508"/>
      <c r="B11918" s="508"/>
      <c r="C11918" s="508"/>
      <c r="D11918" s="444" t="s">
        <v>6778</v>
      </c>
      <c r="E11918" s="508"/>
      <c r="F11918" s="508"/>
    </row>
    <row r="11919" spans="1:6" x14ac:dyDescent="0.25">
      <c r="A11919" s="508"/>
      <c r="B11919" s="508"/>
      <c r="C11919" s="508"/>
      <c r="D11919" s="444" t="s">
        <v>6778</v>
      </c>
      <c r="E11919" s="508"/>
      <c r="F11919" s="508"/>
    </row>
    <row r="11920" spans="1:6" x14ac:dyDescent="0.25">
      <c r="A11920" s="508"/>
      <c r="B11920" s="508"/>
      <c r="C11920" s="508"/>
      <c r="D11920" s="444" t="s">
        <v>6778</v>
      </c>
      <c r="E11920" s="508"/>
      <c r="F11920" s="508"/>
    </row>
    <row r="11921" spans="1:6" x14ac:dyDescent="0.25">
      <c r="A11921" s="508"/>
      <c r="B11921" s="508"/>
      <c r="C11921" s="508"/>
      <c r="D11921" s="444" t="s">
        <v>6778</v>
      </c>
      <c r="E11921" s="508"/>
      <c r="F11921" s="508"/>
    </row>
    <row r="11922" spans="1:6" x14ac:dyDescent="0.25">
      <c r="A11922" s="508"/>
      <c r="B11922" s="508"/>
      <c r="C11922" s="508"/>
      <c r="D11922" s="444" t="s">
        <v>6778</v>
      </c>
      <c r="E11922" s="508"/>
      <c r="F11922" s="508"/>
    </row>
    <row r="11923" spans="1:6" x14ac:dyDescent="0.25">
      <c r="A11923" s="508"/>
      <c r="B11923" s="508"/>
      <c r="C11923" s="508"/>
      <c r="D11923" s="444" t="s">
        <v>6778</v>
      </c>
      <c r="E11923" s="508"/>
      <c r="F11923" s="508"/>
    </row>
    <row r="11924" spans="1:6" x14ac:dyDescent="0.25">
      <c r="A11924" s="508"/>
      <c r="B11924" s="508"/>
      <c r="C11924" s="508"/>
      <c r="D11924" s="444" t="s">
        <v>6778</v>
      </c>
      <c r="E11924" s="508"/>
      <c r="F11924" s="508"/>
    </row>
    <row r="11925" spans="1:6" x14ac:dyDescent="0.25">
      <c r="A11925" s="508"/>
      <c r="B11925" s="508"/>
      <c r="C11925" s="508"/>
      <c r="D11925" s="444" t="s">
        <v>6778</v>
      </c>
      <c r="E11925" s="508"/>
      <c r="F11925" s="508"/>
    </row>
    <row r="11926" spans="1:6" x14ac:dyDescent="0.25">
      <c r="A11926" s="508"/>
      <c r="B11926" s="508"/>
      <c r="C11926" s="508"/>
      <c r="D11926" s="444" t="s">
        <v>6778</v>
      </c>
      <c r="E11926" s="508"/>
      <c r="F11926" s="508"/>
    </row>
    <row r="11927" spans="1:6" x14ac:dyDescent="0.25">
      <c r="A11927" s="508"/>
      <c r="B11927" s="508"/>
      <c r="C11927" s="508"/>
      <c r="D11927" s="444" t="s">
        <v>6778</v>
      </c>
      <c r="E11927" s="508"/>
      <c r="F11927" s="508"/>
    </row>
    <row r="11928" spans="1:6" x14ac:dyDescent="0.25">
      <c r="A11928" s="508"/>
      <c r="B11928" s="508"/>
      <c r="C11928" s="508"/>
      <c r="D11928" s="444" t="s">
        <v>6778</v>
      </c>
      <c r="E11928" s="508"/>
      <c r="F11928" s="508"/>
    </row>
    <row r="11929" spans="1:6" x14ac:dyDescent="0.25">
      <c r="A11929" s="508"/>
      <c r="B11929" s="508"/>
      <c r="C11929" s="508"/>
      <c r="D11929" s="444" t="s">
        <v>6778</v>
      </c>
      <c r="E11929" s="508"/>
      <c r="F11929" s="508"/>
    </row>
    <row r="11930" spans="1:6" x14ac:dyDescent="0.25">
      <c r="A11930" s="508"/>
      <c r="B11930" s="508"/>
      <c r="C11930" s="508"/>
      <c r="D11930" s="444" t="s">
        <v>6778</v>
      </c>
      <c r="E11930" s="508"/>
      <c r="F11930" s="508"/>
    </row>
    <row r="11931" spans="1:6" x14ac:dyDescent="0.25">
      <c r="A11931" s="508"/>
      <c r="B11931" s="508"/>
      <c r="C11931" s="508"/>
      <c r="D11931" s="444" t="s">
        <v>6778</v>
      </c>
      <c r="E11931" s="508"/>
      <c r="F11931" s="508"/>
    </row>
    <row r="11932" spans="1:6" x14ac:dyDescent="0.25">
      <c r="A11932" s="508"/>
      <c r="B11932" s="508"/>
      <c r="C11932" s="508"/>
      <c r="D11932" s="444" t="s">
        <v>6778</v>
      </c>
      <c r="E11932" s="508"/>
      <c r="F11932" s="508"/>
    </row>
    <row r="11933" spans="1:6" x14ac:dyDescent="0.25">
      <c r="A11933" s="508"/>
      <c r="B11933" s="508"/>
      <c r="C11933" s="508"/>
      <c r="D11933" s="444" t="s">
        <v>6778</v>
      </c>
      <c r="E11933" s="508"/>
      <c r="F11933" s="508"/>
    </row>
    <row r="11934" spans="1:6" x14ac:dyDescent="0.25">
      <c r="A11934" s="508"/>
      <c r="B11934" s="508"/>
      <c r="C11934" s="508"/>
      <c r="D11934" s="444" t="s">
        <v>6778</v>
      </c>
      <c r="E11934" s="508"/>
      <c r="F11934" s="508"/>
    </row>
    <row r="11935" spans="1:6" x14ac:dyDescent="0.25">
      <c r="A11935" s="508"/>
      <c r="B11935" s="508"/>
      <c r="C11935" s="508"/>
      <c r="D11935" s="444" t="s">
        <v>6778</v>
      </c>
      <c r="E11935" s="508"/>
      <c r="F11935" s="508"/>
    </row>
    <row r="11936" spans="1:6" x14ac:dyDescent="0.25">
      <c r="A11936" s="508"/>
      <c r="B11936" s="508"/>
      <c r="C11936" s="508"/>
      <c r="D11936" s="444" t="s">
        <v>6778</v>
      </c>
      <c r="E11936" s="508"/>
      <c r="F11936" s="508"/>
    </row>
    <row r="11937" spans="1:6" x14ac:dyDescent="0.25">
      <c r="A11937" s="508"/>
      <c r="B11937" s="508"/>
      <c r="C11937" s="508"/>
      <c r="D11937" s="444" t="s">
        <v>6778</v>
      </c>
      <c r="E11937" s="508"/>
      <c r="F11937" s="508"/>
    </row>
    <row r="11938" spans="1:6" x14ac:dyDescent="0.25">
      <c r="A11938" s="508"/>
      <c r="B11938" s="508"/>
      <c r="C11938" s="508"/>
      <c r="D11938" s="444" t="s">
        <v>6778</v>
      </c>
      <c r="E11938" s="508"/>
      <c r="F11938" s="508"/>
    </row>
    <row r="11939" spans="1:6" x14ac:dyDescent="0.25">
      <c r="A11939" s="508"/>
      <c r="B11939" s="508"/>
      <c r="C11939" s="508"/>
      <c r="D11939" s="444" t="s">
        <v>6778</v>
      </c>
      <c r="E11939" s="508"/>
      <c r="F11939" s="508"/>
    </row>
    <row r="11940" spans="1:6" x14ac:dyDescent="0.25">
      <c r="A11940" s="508"/>
      <c r="B11940" s="508"/>
      <c r="C11940" s="508"/>
      <c r="D11940" s="444" t="s">
        <v>6778</v>
      </c>
      <c r="E11940" s="508"/>
      <c r="F11940" s="508"/>
    </row>
    <row r="11941" spans="1:6" x14ac:dyDescent="0.25">
      <c r="A11941" s="508"/>
      <c r="B11941" s="508"/>
      <c r="C11941" s="508"/>
      <c r="D11941" s="444" t="s">
        <v>6778</v>
      </c>
      <c r="E11941" s="508"/>
      <c r="F11941" s="508"/>
    </row>
    <row r="11942" spans="1:6" x14ac:dyDescent="0.25">
      <c r="A11942" s="508"/>
      <c r="B11942" s="508"/>
      <c r="C11942" s="508"/>
      <c r="D11942" s="444" t="s">
        <v>6778</v>
      </c>
      <c r="E11942" s="508"/>
      <c r="F11942" s="508"/>
    </row>
    <row r="11943" spans="1:6" x14ac:dyDescent="0.25">
      <c r="A11943" s="508"/>
      <c r="B11943" s="508"/>
      <c r="C11943" s="508"/>
      <c r="D11943" s="444" t="s">
        <v>6778</v>
      </c>
      <c r="E11943" s="508"/>
      <c r="F11943" s="508"/>
    </row>
    <row r="11944" spans="1:6" x14ac:dyDescent="0.25">
      <c r="A11944" s="508"/>
      <c r="B11944" s="508"/>
      <c r="C11944" s="508"/>
      <c r="D11944" s="444" t="s">
        <v>6778</v>
      </c>
      <c r="E11944" s="508"/>
      <c r="F11944" s="508"/>
    </row>
    <row r="11945" spans="1:6" x14ac:dyDescent="0.25">
      <c r="A11945" s="508"/>
      <c r="B11945" s="508"/>
      <c r="C11945" s="508"/>
      <c r="D11945" s="444" t="s">
        <v>6778</v>
      </c>
      <c r="E11945" s="508"/>
      <c r="F11945" s="508"/>
    </row>
    <row r="11946" spans="1:6" x14ac:dyDescent="0.25">
      <c r="A11946" s="508"/>
      <c r="B11946" s="508"/>
      <c r="C11946" s="508"/>
      <c r="D11946" s="444" t="s">
        <v>6778</v>
      </c>
      <c r="E11946" s="508"/>
      <c r="F11946" s="508"/>
    </row>
    <row r="11947" spans="1:6" x14ac:dyDescent="0.25">
      <c r="A11947" s="508"/>
      <c r="B11947" s="508"/>
      <c r="C11947" s="508"/>
      <c r="D11947" s="444" t="s">
        <v>6778</v>
      </c>
      <c r="E11947" s="508"/>
      <c r="F11947" s="508"/>
    </row>
    <row r="11948" spans="1:6" x14ac:dyDescent="0.25">
      <c r="A11948" s="508"/>
      <c r="B11948" s="508"/>
      <c r="C11948" s="508"/>
      <c r="D11948" s="444" t="s">
        <v>6778</v>
      </c>
      <c r="E11948" s="508"/>
      <c r="F11948" s="508"/>
    </row>
    <row r="11949" spans="1:6" x14ac:dyDescent="0.25">
      <c r="A11949" s="508"/>
      <c r="B11949" s="508"/>
      <c r="C11949" s="508"/>
      <c r="D11949" s="444" t="s">
        <v>6778</v>
      </c>
      <c r="E11949" s="508"/>
      <c r="F11949" s="508"/>
    </row>
    <row r="11950" spans="1:6" x14ac:dyDescent="0.25">
      <c r="A11950" s="508"/>
      <c r="B11950" s="508"/>
      <c r="C11950" s="508"/>
      <c r="D11950" s="444" t="s">
        <v>6778</v>
      </c>
      <c r="E11950" s="508"/>
      <c r="F11950" s="508"/>
    </row>
    <row r="11951" spans="1:6" x14ac:dyDescent="0.25">
      <c r="A11951" s="508"/>
      <c r="B11951" s="508"/>
      <c r="C11951" s="508"/>
      <c r="D11951" s="444" t="s">
        <v>6778</v>
      </c>
      <c r="E11951" s="508"/>
      <c r="F11951" s="508"/>
    </row>
    <row r="11952" spans="1:6" x14ac:dyDescent="0.25">
      <c r="A11952" s="508"/>
      <c r="B11952" s="508"/>
      <c r="C11952" s="508"/>
      <c r="D11952" s="444" t="s">
        <v>6778</v>
      </c>
      <c r="E11952" s="508"/>
      <c r="F11952" s="508"/>
    </row>
    <row r="11953" spans="1:6" x14ac:dyDescent="0.25">
      <c r="A11953" s="508"/>
      <c r="B11953" s="508"/>
      <c r="C11953" s="508"/>
      <c r="D11953" s="444" t="s">
        <v>6778</v>
      </c>
      <c r="E11953" s="508"/>
      <c r="F11953" s="508"/>
    </row>
    <row r="11954" spans="1:6" x14ac:dyDescent="0.25">
      <c r="A11954" s="508"/>
      <c r="B11954" s="508"/>
      <c r="C11954" s="508"/>
      <c r="D11954" s="444" t="s">
        <v>6778</v>
      </c>
      <c r="E11954" s="508"/>
      <c r="F11954" s="508"/>
    </row>
    <row r="11955" spans="1:6" x14ac:dyDescent="0.25">
      <c r="A11955" s="508"/>
      <c r="B11955" s="508"/>
      <c r="C11955" s="508"/>
      <c r="D11955" s="444" t="s">
        <v>6778</v>
      </c>
      <c r="E11955" s="508"/>
      <c r="F11955" s="508"/>
    </row>
    <row r="11956" spans="1:6" x14ac:dyDescent="0.25">
      <c r="A11956" s="508"/>
      <c r="B11956" s="508"/>
      <c r="C11956" s="508"/>
      <c r="D11956" s="444" t="s">
        <v>6778</v>
      </c>
      <c r="E11956" s="508"/>
      <c r="F11956" s="508"/>
    </row>
    <row r="11957" spans="1:6" x14ac:dyDescent="0.25">
      <c r="A11957" s="508"/>
      <c r="B11957" s="508"/>
      <c r="C11957" s="508"/>
      <c r="D11957" s="444" t="s">
        <v>6778</v>
      </c>
      <c r="E11957" s="508"/>
      <c r="F11957" s="508"/>
    </row>
    <row r="11958" spans="1:6" x14ac:dyDescent="0.25">
      <c r="A11958" s="508"/>
      <c r="B11958" s="508"/>
      <c r="C11958" s="508"/>
      <c r="D11958" s="444" t="s">
        <v>6778</v>
      </c>
      <c r="E11958" s="508"/>
      <c r="F11958" s="508"/>
    </row>
    <row r="11959" spans="1:6" x14ac:dyDescent="0.25">
      <c r="A11959" s="508"/>
      <c r="B11959" s="508"/>
      <c r="C11959" s="508"/>
      <c r="D11959" s="444" t="s">
        <v>6778</v>
      </c>
      <c r="E11959" s="508"/>
      <c r="F11959" s="508"/>
    </row>
    <row r="11960" spans="1:6" x14ac:dyDescent="0.25">
      <c r="A11960" s="508"/>
      <c r="B11960" s="508"/>
      <c r="C11960" s="508"/>
      <c r="D11960" s="444" t="s">
        <v>6778</v>
      </c>
      <c r="E11960" s="508"/>
      <c r="F11960" s="508"/>
    </row>
    <row r="11961" spans="1:6" x14ac:dyDescent="0.25">
      <c r="A11961" s="508"/>
      <c r="B11961" s="508"/>
      <c r="C11961" s="508"/>
      <c r="D11961" s="444" t="s">
        <v>6778</v>
      </c>
      <c r="E11961" s="508"/>
      <c r="F11961" s="508"/>
    </row>
    <row r="11962" spans="1:6" x14ac:dyDescent="0.25">
      <c r="A11962" s="508"/>
      <c r="B11962" s="508"/>
      <c r="C11962" s="508"/>
      <c r="D11962" s="444" t="s">
        <v>6778</v>
      </c>
      <c r="E11962" s="508"/>
      <c r="F11962" s="508"/>
    </row>
    <row r="11963" spans="1:6" x14ac:dyDescent="0.25">
      <c r="A11963" s="508"/>
      <c r="B11963" s="508"/>
      <c r="C11963" s="508"/>
      <c r="D11963" s="444" t="s">
        <v>6778</v>
      </c>
      <c r="E11963" s="508"/>
      <c r="F11963" s="508"/>
    </row>
    <row r="11964" spans="1:6" x14ac:dyDescent="0.25">
      <c r="A11964" s="508"/>
      <c r="B11964" s="508"/>
      <c r="C11964" s="508"/>
      <c r="D11964" s="444" t="s">
        <v>6778</v>
      </c>
      <c r="E11964" s="508"/>
      <c r="F11964" s="508"/>
    </row>
    <row r="11965" spans="1:6" x14ac:dyDescent="0.25">
      <c r="A11965" s="508"/>
      <c r="B11965" s="508"/>
      <c r="C11965" s="508"/>
      <c r="D11965" s="444" t="s">
        <v>6778</v>
      </c>
      <c r="E11965" s="508"/>
      <c r="F11965" s="508"/>
    </row>
    <row r="11966" spans="1:6" x14ac:dyDescent="0.25">
      <c r="A11966" s="508"/>
      <c r="B11966" s="508"/>
      <c r="C11966" s="508"/>
      <c r="D11966" s="444" t="s">
        <v>6778</v>
      </c>
      <c r="E11966" s="508"/>
      <c r="F11966" s="508"/>
    </row>
    <row r="11967" spans="1:6" x14ac:dyDescent="0.25">
      <c r="A11967" s="508"/>
      <c r="B11967" s="508"/>
      <c r="C11967" s="508"/>
      <c r="D11967" s="444" t="s">
        <v>6778</v>
      </c>
      <c r="E11967" s="508"/>
      <c r="F11967" s="508"/>
    </row>
    <row r="11968" spans="1:6" x14ac:dyDescent="0.25">
      <c r="A11968" s="508"/>
      <c r="B11968" s="508"/>
      <c r="C11968" s="508"/>
      <c r="D11968" s="444" t="s">
        <v>6778</v>
      </c>
      <c r="E11968" s="508"/>
      <c r="F11968" s="508"/>
    </row>
    <row r="11969" spans="1:6" x14ac:dyDescent="0.25">
      <c r="A11969" s="508"/>
      <c r="B11969" s="508"/>
      <c r="C11969" s="508"/>
      <c r="D11969" s="444" t="s">
        <v>6778</v>
      </c>
      <c r="E11969" s="508"/>
      <c r="F11969" s="508"/>
    </row>
    <row r="11970" spans="1:6" x14ac:dyDescent="0.25">
      <c r="A11970" s="508"/>
      <c r="B11970" s="508"/>
      <c r="C11970" s="508"/>
      <c r="D11970" s="444" t="s">
        <v>6778</v>
      </c>
      <c r="E11970" s="508"/>
      <c r="F11970" s="508"/>
    </row>
    <row r="11971" spans="1:6" x14ac:dyDescent="0.25">
      <c r="A11971" s="508"/>
      <c r="B11971" s="508"/>
      <c r="C11971" s="508"/>
      <c r="D11971" s="444" t="s">
        <v>6778</v>
      </c>
      <c r="E11971" s="508"/>
      <c r="F11971" s="508"/>
    </row>
    <row r="11972" spans="1:6" x14ac:dyDescent="0.25">
      <c r="A11972" s="508"/>
      <c r="B11972" s="508"/>
      <c r="C11972" s="508"/>
      <c r="D11972" s="444" t="s">
        <v>6778</v>
      </c>
      <c r="E11972" s="508"/>
      <c r="F11972" s="508"/>
    </row>
    <row r="11973" spans="1:6" x14ac:dyDescent="0.25">
      <c r="A11973" s="508"/>
      <c r="B11973" s="508"/>
      <c r="C11973" s="508"/>
      <c r="D11973" s="444" t="s">
        <v>6778</v>
      </c>
      <c r="E11973" s="508"/>
      <c r="F11973" s="508"/>
    </row>
    <row r="11974" spans="1:6" x14ac:dyDescent="0.25">
      <c r="A11974" s="508"/>
      <c r="B11974" s="508"/>
      <c r="C11974" s="508"/>
      <c r="D11974" s="444" t="s">
        <v>6778</v>
      </c>
      <c r="E11974" s="508"/>
      <c r="F11974" s="508"/>
    </row>
    <row r="11975" spans="1:6" x14ac:dyDescent="0.25">
      <c r="A11975" s="508"/>
      <c r="B11975" s="508"/>
      <c r="C11975" s="508"/>
      <c r="D11975" s="444" t="s">
        <v>6778</v>
      </c>
      <c r="E11975" s="508"/>
      <c r="F11975" s="508"/>
    </row>
    <row r="11976" spans="1:6" x14ac:dyDescent="0.25">
      <c r="A11976" s="508"/>
      <c r="B11976" s="508"/>
      <c r="C11976" s="508"/>
      <c r="D11976" s="444" t="s">
        <v>6778</v>
      </c>
      <c r="E11976" s="508"/>
      <c r="F11976" s="508"/>
    </row>
    <row r="11977" spans="1:6" x14ac:dyDescent="0.25">
      <c r="A11977" s="508"/>
      <c r="B11977" s="508"/>
      <c r="C11977" s="508"/>
      <c r="D11977" s="444" t="s">
        <v>6778</v>
      </c>
      <c r="E11977" s="508"/>
      <c r="F11977" s="508"/>
    </row>
    <row r="11978" spans="1:6" x14ac:dyDescent="0.25">
      <c r="A11978" s="508"/>
      <c r="B11978" s="508"/>
      <c r="C11978" s="508"/>
      <c r="D11978" s="444" t="s">
        <v>6778</v>
      </c>
      <c r="E11978" s="508"/>
      <c r="F11978" s="508"/>
    </row>
    <row r="11979" spans="1:6" x14ac:dyDescent="0.25">
      <c r="A11979" s="508"/>
      <c r="B11979" s="508"/>
      <c r="C11979" s="508"/>
      <c r="D11979" s="444" t="s">
        <v>6778</v>
      </c>
      <c r="E11979" s="508"/>
      <c r="F11979" s="508"/>
    </row>
    <row r="11980" spans="1:6" x14ac:dyDescent="0.25">
      <c r="A11980" s="508"/>
      <c r="B11980" s="508"/>
      <c r="C11980" s="508"/>
      <c r="D11980" s="444" t="s">
        <v>6778</v>
      </c>
      <c r="E11980" s="508"/>
      <c r="F11980" s="508"/>
    </row>
    <row r="11981" spans="1:6" x14ac:dyDescent="0.25">
      <c r="A11981" s="508"/>
      <c r="B11981" s="508"/>
      <c r="C11981" s="508"/>
      <c r="D11981" s="444" t="s">
        <v>6778</v>
      </c>
      <c r="E11981" s="508"/>
      <c r="F11981" s="508"/>
    </row>
    <row r="11982" spans="1:6" x14ac:dyDescent="0.25">
      <c r="A11982" s="508"/>
      <c r="B11982" s="508"/>
      <c r="C11982" s="508"/>
      <c r="D11982" s="444" t="s">
        <v>6778</v>
      </c>
      <c r="E11982" s="508"/>
      <c r="F11982" s="508"/>
    </row>
    <row r="11983" spans="1:6" x14ac:dyDescent="0.25">
      <c r="A11983" s="508"/>
      <c r="B11983" s="508"/>
      <c r="C11983" s="508"/>
      <c r="D11983" s="444" t="s">
        <v>6778</v>
      </c>
      <c r="E11983" s="508"/>
      <c r="F11983" s="508"/>
    </row>
    <row r="11984" spans="1:6" x14ac:dyDescent="0.25">
      <c r="A11984" s="508"/>
      <c r="B11984" s="508"/>
      <c r="C11984" s="508"/>
      <c r="D11984" s="444" t="s">
        <v>6778</v>
      </c>
      <c r="E11984" s="508"/>
      <c r="F11984" s="508"/>
    </row>
    <row r="11985" spans="1:6" x14ac:dyDescent="0.25">
      <c r="A11985" s="508"/>
      <c r="B11985" s="508"/>
      <c r="C11985" s="508"/>
      <c r="D11985" s="444" t="s">
        <v>6778</v>
      </c>
      <c r="E11985" s="508"/>
      <c r="F11985" s="508"/>
    </row>
    <row r="11986" spans="1:6" x14ac:dyDescent="0.25">
      <c r="A11986" s="508"/>
      <c r="B11986" s="508"/>
      <c r="C11986" s="508"/>
      <c r="D11986" s="444" t="s">
        <v>6778</v>
      </c>
      <c r="E11986" s="508"/>
      <c r="F11986" s="508"/>
    </row>
    <row r="11987" spans="1:6" x14ac:dyDescent="0.25">
      <c r="A11987" s="508"/>
      <c r="B11987" s="508"/>
      <c r="C11987" s="508"/>
      <c r="D11987" s="444" t="s">
        <v>6778</v>
      </c>
      <c r="E11987" s="508"/>
      <c r="F11987" s="508"/>
    </row>
    <row r="11988" spans="1:6" x14ac:dyDescent="0.25">
      <c r="A11988" s="508"/>
      <c r="B11988" s="508"/>
      <c r="C11988" s="508"/>
      <c r="D11988" s="444" t="s">
        <v>6778</v>
      </c>
      <c r="E11988" s="508"/>
      <c r="F11988" s="508"/>
    </row>
    <row r="11989" spans="1:6" x14ac:dyDescent="0.25">
      <c r="A11989" s="508"/>
      <c r="B11989" s="508"/>
      <c r="C11989" s="508"/>
      <c r="D11989" s="444" t="s">
        <v>6778</v>
      </c>
      <c r="E11989" s="508"/>
      <c r="F11989" s="508"/>
    </row>
    <row r="11990" spans="1:6" x14ac:dyDescent="0.25">
      <c r="A11990" s="508"/>
      <c r="B11990" s="508"/>
      <c r="C11990" s="508"/>
      <c r="D11990" s="444" t="s">
        <v>6778</v>
      </c>
      <c r="E11990" s="508"/>
      <c r="F11990" s="508"/>
    </row>
    <row r="11991" spans="1:6" x14ac:dyDescent="0.25">
      <c r="A11991" s="508"/>
      <c r="B11991" s="508"/>
      <c r="C11991" s="508"/>
      <c r="D11991" s="444" t="s">
        <v>6778</v>
      </c>
      <c r="E11991" s="508"/>
      <c r="F11991" s="508"/>
    </row>
    <row r="11992" spans="1:6" x14ac:dyDescent="0.25">
      <c r="A11992" s="508"/>
      <c r="B11992" s="508"/>
      <c r="C11992" s="508"/>
      <c r="D11992" s="444" t="s">
        <v>6778</v>
      </c>
      <c r="E11992" s="508"/>
      <c r="F11992" s="508"/>
    </row>
    <row r="11993" spans="1:6" x14ac:dyDescent="0.25">
      <c r="A11993" s="508"/>
      <c r="B11993" s="508"/>
      <c r="C11993" s="508"/>
      <c r="D11993" s="444" t="s">
        <v>6778</v>
      </c>
      <c r="E11993" s="508"/>
      <c r="F11993" s="508"/>
    </row>
    <row r="11994" spans="1:6" x14ac:dyDescent="0.25">
      <c r="A11994" s="508"/>
      <c r="B11994" s="508"/>
      <c r="C11994" s="508"/>
      <c r="D11994" s="444" t="s">
        <v>6778</v>
      </c>
      <c r="E11994" s="508"/>
      <c r="F11994" s="508"/>
    </row>
    <row r="11995" spans="1:6" x14ac:dyDescent="0.25">
      <c r="A11995" s="508"/>
      <c r="B11995" s="508"/>
      <c r="C11995" s="508"/>
      <c r="D11995" s="444" t="s">
        <v>6778</v>
      </c>
      <c r="E11995" s="508"/>
      <c r="F11995" s="508"/>
    </row>
    <row r="11996" spans="1:6" x14ac:dyDescent="0.25">
      <c r="A11996" s="508"/>
      <c r="B11996" s="508"/>
      <c r="C11996" s="508"/>
      <c r="D11996" s="444" t="s">
        <v>6778</v>
      </c>
      <c r="E11996" s="508"/>
      <c r="F11996" s="508"/>
    </row>
    <row r="11997" spans="1:6" x14ac:dyDescent="0.25">
      <c r="A11997" s="508"/>
      <c r="B11997" s="508"/>
      <c r="C11997" s="508"/>
      <c r="D11997" s="444" t="s">
        <v>6778</v>
      </c>
      <c r="E11997" s="508"/>
      <c r="F11997" s="508"/>
    </row>
    <row r="11998" spans="1:6" x14ac:dyDescent="0.25">
      <c r="A11998" s="508"/>
      <c r="B11998" s="508"/>
      <c r="C11998" s="508"/>
      <c r="D11998" s="444" t="s">
        <v>6778</v>
      </c>
      <c r="E11998" s="508"/>
      <c r="F11998" s="508"/>
    </row>
    <row r="11999" spans="1:6" x14ac:dyDescent="0.25">
      <c r="A11999" s="508"/>
      <c r="B11999" s="508"/>
      <c r="C11999" s="508"/>
      <c r="D11999" s="444" t="s">
        <v>6778</v>
      </c>
      <c r="E11999" s="508"/>
      <c r="F11999" s="508"/>
    </row>
    <row r="12000" spans="1:6" x14ac:dyDescent="0.25">
      <c r="A12000" s="508"/>
      <c r="B12000" s="508"/>
      <c r="C12000" s="508"/>
      <c r="D12000" s="444" t="s">
        <v>6778</v>
      </c>
      <c r="E12000" s="508"/>
      <c r="F12000" s="508"/>
    </row>
    <row r="12001" spans="1:6" x14ac:dyDescent="0.25">
      <c r="A12001" s="508"/>
      <c r="B12001" s="508"/>
      <c r="C12001" s="508"/>
      <c r="D12001" s="444" t="s">
        <v>6778</v>
      </c>
      <c r="E12001" s="508"/>
      <c r="F12001" s="508"/>
    </row>
    <row r="12002" spans="1:6" x14ac:dyDescent="0.25">
      <c r="A12002" s="508"/>
      <c r="B12002" s="508"/>
      <c r="C12002" s="508"/>
      <c r="D12002" s="444" t="s">
        <v>6778</v>
      </c>
      <c r="E12002" s="508"/>
      <c r="F12002" s="508"/>
    </row>
    <row r="12003" spans="1:6" x14ac:dyDescent="0.25">
      <c r="A12003" s="508"/>
      <c r="B12003" s="508"/>
      <c r="C12003" s="508"/>
      <c r="D12003" s="444" t="s">
        <v>6778</v>
      </c>
      <c r="E12003" s="508"/>
      <c r="F12003" s="508"/>
    </row>
    <row r="12004" spans="1:6" x14ac:dyDescent="0.25">
      <c r="A12004" s="508"/>
      <c r="B12004" s="508"/>
      <c r="C12004" s="508"/>
      <c r="D12004" s="444" t="s">
        <v>6778</v>
      </c>
      <c r="E12004" s="508"/>
      <c r="F12004" s="508"/>
    </row>
    <row r="12005" spans="1:6" x14ac:dyDescent="0.25">
      <c r="A12005" s="508"/>
      <c r="B12005" s="508"/>
      <c r="C12005" s="508"/>
      <c r="D12005" s="444" t="s">
        <v>6778</v>
      </c>
      <c r="E12005" s="508"/>
      <c r="F12005" s="508"/>
    </row>
    <row r="12006" spans="1:6" x14ac:dyDescent="0.25">
      <c r="A12006" s="508"/>
      <c r="B12006" s="508"/>
      <c r="C12006" s="508"/>
      <c r="D12006" s="444" t="s">
        <v>6778</v>
      </c>
      <c r="E12006" s="508"/>
      <c r="F12006" s="508"/>
    </row>
    <row r="12007" spans="1:6" x14ac:dyDescent="0.25">
      <c r="A12007" s="508"/>
      <c r="B12007" s="508"/>
      <c r="C12007" s="508"/>
      <c r="D12007" s="444" t="s">
        <v>6778</v>
      </c>
      <c r="E12007" s="508"/>
      <c r="F12007" s="508"/>
    </row>
    <row r="12008" spans="1:6" x14ac:dyDescent="0.25">
      <c r="A12008" s="508"/>
      <c r="B12008" s="508"/>
      <c r="C12008" s="508"/>
      <c r="D12008" s="444" t="s">
        <v>6778</v>
      </c>
      <c r="E12008" s="508"/>
      <c r="F12008" s="508"/>
    </row>
    <row r="12009" spans="1:6" x14ac:dyDescent="0.25">
      <c r="A12009" s="508"/>
      <c r="B12009" s="508"/>
      <c r="C12009" s="508"/>
      <c r="D12009" s="444" t="s">
        <v>6778</v>
      </c>
      <c r="E12009" s="508"/>
      <c r="F12009" s="508"/>
    </row>
    <row r="12010" spans="1:6" x14ac:dyDescent="0.25">
      <c r="A12010" s="508"/>
      <c r="B12010" s="508"/>
      <c r="C12010" s="508"/>
      <c r="D12010" s="444" t="s">
        <v>6778</v>
      </c>
      <c r="E12010" s="508"/>
      <c r="F12010" s="508"/>
    </row>
    <row r="12011" spans="1:6" x14ac:dyDescent="0.25">
      <c r="A12011" s="508"/>
      <c r="B12011" s="508"/>
      <c r="C12011" s="508"/>
      <c r="D12011" s="444" t="s">
        <v>6778</v>
      </c>
      <c r="E12011" s="508"/>
      <c r="F12011" s="508"/>
    </row>
    <row r="12012" spans="1:6" x14ac:dyDescent="0.25">
      <c r="A12012" s="508"/>
      <c r="B12012" s="508"/>
      <c r="C12012" s="508"/>
      <c r="D12012" s="444" t="s">
        <v>6778</v>
      </c>
      <c r="E12012" s="508"/>
      <c r="F12012" s="508"/>
    </row>
    <row r="12013" spans="1:6" x14ac:dyDescent="0.25">
      <c r="A12013" s="508"/>
      <c r="B12013" s="508"/>
      <c r="C12013" s="508"/>
      <c r="D12013" s="444" t="s">
        <v>6778</v>
      </c>
      <c r="E12013" s="508"/>
      <c r="F12013" s="508"/>
    </row>
    <row r="12014" spans="1:6" x14ac:dyDescent="0.25">
      <c r="A12014" s="508"/>
      <c r="B12014" s="508"/>
      <c r="C12014" s="508"/>
      <c r="D12014" s="444" t="s">
        <v>6778</v>
      </c>
      <c r="E12014" s="508"/>
      <c r="F12014" s="508"/>
    </row>
    <row r="12015" spans="1:6" x14ac:dyDescent="0.25">
      <c r="A12015" s="508"/>
      <c r="B12015" s="508"/>
      <c r="C12015" s="508"/>
      <c r="D12015" s="444" t="s">
        <v>6778</v>
      </c>
      <c r="E12015" s="508"/>
      <c r="F12015" s="508"/>
    </row>
    <row r="12016" spans="1:6" x14ac:dyDescent="0.25">
      <c r="A12016" s="508"/>
      <c r="B12016" s="508"/>
      <c r="C12016" s="508"/>
      <c r="D12016" s="444" t="s">
        <v>6778</v>
      </c>
      <c r="E12016" s="508"/>
      <c r="F12016" s="508"/>
    </row>
    <row r="12017" spans="1:6" x14ac:dyDescent="0.25">
      <c r="A12017" s="508"/>
      <c r="B12017" s="508"/>
      <c r="C12017" s="508"/>
      <c r="D12017" s="444" t="s">
        <v>6778</v>
      </c>
      <c r="E12017" s="508"/>
      <c r="F12017" s="508"/>
    </row>
    <row r="12018" spans="1:6" x14ac:dyDescent="0.25">
      <c r="A12018" s="508"/>
      <c r="B12018" s="508"/>
      <c r="C12018" s="508"/>
      <c r="D12018" s="444" t="s">
        <v>6778</v>
      </c>
      <c r="E12018" s="508"/>
      <c r="F12018" s="508"/>
    </row>
    <row r="12019" spans="1:6" x14ac:dyDescent="0.25">
      <c r="A12019" s="508"/>
      <c r="B12019" s="508"/>
      <c r="C12019" s="508"/>
      <c r="D12019" s="444" t="s">
        <v>6778</v>
      </c>
      <c r="E12019" s="508"/>
      <c r="F12019" s="508"/>
    </row>
    <row r="12020" spans="1:6" x14ac:dyDescent="0.25">
      <c r="A12020" s="508"/>
      <c r="B12020" s="508"/>
      <c r="C12020" s="508"/>
      <c r="D12020" s="444" t="s">
        <v>6778</v>
      </c>
      <c r="E12020" s="508"/>
      <c r="F12020" s="508"/>
    </row>
    <row r="12021" spans="1:6" x14ac:dyDescent="0.25">
      <c r="A12021" s="508"/>
      <c r="B12021" s="508"/>
      <c r="C12021" s="508"/>
      <c r="D12021" s="444" t="s">
        <v>6778</v>
      </c>
      <c r="E12021" s="508"/>
      <c r="F12021" s="508"/>
    </row>
    <row r="12022" spans="1:6" x14ac:dyDescent="0.25">
      <c r="A12022" s="508"/>
      <c r="B12022" s="508"/>
      <c r="C12022" s="508"/>
      <c r="D12022" s="444" t="s">
        <v>6778</v>
      </c>
      <c r="E12022" s="508"/>
      <c r="F12022" s="508"/>
    </row>
    <row r="12023" spans="1:6" x14ac:dyDescent="0.25">
      <c r="A12023" s="508"/>
      <c r="B12023" s="508"/>
      <c r="C12023" s="508"/>
      <c r="D12023" s="444" t="s">
        <v>6778</v>
      </c>
      <c r="E12023" s="508"/>
      <c r="F12023" s="508"/>
    </row>
    <row r="12024" spans="1:6" x14ac:dyDescent="0.25">
      <c r="A12024" s="508"/>
      <c r="B12024" s="508"/>
      <c r="C12024" s="508"/>
      <c r="D12024" s="444" t="s">
        <v>6778</v>
      </c>
      <c r="E12024" s="508"/>
      <c r="F12024" s="508"/>
    </row>
    <row r="12025" spans="1:6" x14ac:dyDescent="0.25">
      <c r="A12025" s="508"/>
      <c r="B12025" s="508"/>
      <c r="C12025" s="508"/>
      <c r="D12025" s="444" t="s">
        <v>6778</v>
      </c>
      <c r="E12025" s="508"/>
      <c r="F12025" s="508"/>
    </row>
    <row r="12026" spans="1:6" x14ac:dyDescent="0.25">
      <c r="A12026" s="508"/>
      <c r="B12026" s="508"/>
      <c r="C12026" s="508"/>
      <c r="D12026" s="444" t="s">
        <v>6778</v>
      </c>
      <c r="E12026" s="508"/>
      <c r="F12026" s="508"/>
    </row>
    <row r="12027" spans="1:6" x14ac:dyDescent="0.25">
      <c r="A12027" s="508"/>
      <c r="B12027" s="508"/>
      <c r="C12027" s="508"/>
      <c r="D12027" s="444" t="s">
        <v>6778</v>
      </c>
      <c r="E12027" s="508"/>
      <c r="F12027" s="508"/>
    </row>
    <row r="12028" spans="1:6" x14ac:dyDescent="0.25">
      <c r="A12028" s="508"/>
      <c r="B12028" s="508"/>
      <c r="C12028" s="508"/>
      <c r="D12028" s="444" t="s">
        <v>6778</v>
      </c>
      <c r="E12028" s="508"/>
      <c r="F12028" s="508"/>
    </row>
    <row r="12029" spans="1:6" x14ac:dyDescent="0.25">
      <c r="A12029" s="508"/>
      <c r="B12029" s="508"/>
      <c r="C12029" s="508"/>
      <c r="D12029" s="444" t="s">
        <v>6778</v>
      </c>
      <c r="E12029" s="508"/>
      <c r="F12029" s="508"/>
    </row>
    <row r="12030" spans="1:6" x14ac:dyDescent="0.25">
      <c r="A12030" s="508"/>
      <c r="B12030" s="508"/>
      <c r="C12030" s="508"/>
      <c r="D12030" s="444" t="s">
        <v>6778</v>
      </c>
      <c r="E12030" s="508"/>
      <c r="F12030" s="508"/>
    </row>
    <row r="12031" spans="1:6" x14ac:dyDescent="0.25">
      <c r="A12031" s="508"/>
      <c r="B12031" s="508"/>
      <c r="C12031" s="508"/>
      <c r="D12031" s="444" t="s">
        <v>6778</v>
      </c>
      <c r="E12031" s="508"/>
      <c r="F12031" s="508"/>
    </row>
    <row r="12032" spans="1:6" x14ac:dyDescent="0.25">
      <c r="A12032" s="508"/>
      <c r="B12032" s="508"/>
      <c r="C12032" s="508"/>
      <c r="D12032" s="444" t="s">
        <v>6778</v>
      </c>
      <c r="E12032" s="508"/>
      <c r="F12032" s="508"/>
    </row>
    <row r="12033" spans="1:6" x14ac:dyDescent="0.25">
      <c r="A12033" s="508"/>
      <c r="B12033" s="508"/>
      <c r="C12033" s="508"/>
      <c r="D12033" s="444" t="s">
        <v>6778</v>
      </c>
      <c r="E12033" s="508"/>
      <c r="F12033" s="508"/>
    </row>
    <row r="12034" spans="1:6" x14ac:dyDescent="0.25">
      <c r="A12034" s="508"/>
      <c r="B12034" s="508"/>
      <c r="C12034" s="508"/>
      <c r="D12034" s="444" t="s">
        <v>6778</v>
      </c>
      <c r="E12034" s="508"/>
      <c r="F12034" s="508"/>
    </row>
    <row r="12035" spans="1:6" x14ac:dyDescent="0.25">
      <c r="A12035" s="508"/>
      <c r="B12035" s="508"/>
      <c r="C12035" s="508"/>
      <c r="D12035" s="444" t="s">
        <v>6778</v>
      </c>
      <c r="E12035" s="508"/>
      <c r="F12035" s="508"/>
    </row>
    <row r="12036" spans="1:6" x14ac:dyDescent="0.25">
      <c r="A12036" s="508"/>
      <c r="B12036" s="508"/>
      <c r="C12036" s="508"/>
      <c r="D12036" s="444" t="s">
        <v>6778</v>
      </c>
      <c r="E12036" s="508"/>
      <c r="F12036" s="508"/>
    </row>
    <row r="12037" spans="1:6" x14ac:dyDescent="0.25">
      <c r="A12037" s="508"/>
      <c r="B12037" s="508"/>
      <c r="C12037" s="508"/>
      <c r="D12037" s="444" t="s">
        <v>6778</v>
      </c>
      <c r="E12037" s="508"/>
      <c r="F12037" s="508"/>
    </row>
    <row r="12038" spans="1:6" x14ac:dyDescent="0.25">
      <c r="A12038" s="508"/>
      <c r="B12038" s="508"/>
      <c r="C12038" s="508"/>
      <c r="D12038" s="444" t="s">
        <v>6778</v>
      </c>
      <c r="E12038" s="508"/>
      <c r="F12038" s="508"/>
    </row>
    <row r="12039" spans="1:6" x14ac:dyDescent="0.25">
      <c r="A12039" s="508"/>
      <c r="B12039" s="508"/>
      <c r="C12039" s="508"/>
      <c r="D12039" s="444" t="s">
        <v>6778</v>
      </c>
      <c r="E12039" s="508"/>
      <c r="F12039" s="508"/>
    </row>
    <row r="12040" spans="1:6" x14ac:dyDescent="0.25">
      <c r="A12040" s="508"/>
      <c r="B12040" s="508"/>
      <c r="C12040" s="508"/>
      <c r="D12040" s="444" t="s">
        <v>6778</v>
      </c>
      <c r="E12040" s="508"/>
      <c r="F12040" s="508"/>
    </row>
    <row r="12041" spans="1:6" x14ac:dyDescent="0.25">
      <c r="A12041" s="508"/>
      <c r="B12041" s="508"/>
      <c r="C12041" s="508"/>
      <c r="D12041" s="444" t="s">
        <v>6778</v>
      </c>
      <c r="E12041" s="508"/>
      <c r="F12041" s="508"/>
    </row>
    <row r="12042" spans="1:6" x14ac:dyDescent="0.25">
      <c r="A12042" s="508"/>
      <c r="B12042" s="508"/>
      <c r="C12042" s="508"/>
      <c r="D12042" s="444" t="s">
        <v>6778</v>
      </c>
      <c r="E12042" s="508"/>
      <c r="F12042" s="508"/>
    </row>
    <row r="12043" spans="1:6" x14ac:dyDescent="0.25">
      <c r="A12043" s="508"/>
      <c r="B12043" s="508"/>
      <c r="C12043" s="508"/>
      <c r="D12043" s="444" t="s">
        <v>6778</v>
      </c>
      <c r="E12043" s="508"/>
      <c r="F12043" s="508"/>
    </row>
    <row r="12044" spans="1:6" x14ac:dyDescent="0.25">
      <c r="A12044" s="508"/>
      <c r="B12044" s="508"/>
      <c r="C12044" s="508"/>
      <c r="D12044" s="444" t="s">
        <v>6778</v>
      </c>
      <c r="E12044" s="508"/>
      <c r="F12044" s="508"/>
    </row>
    <row r="12045" spans="1:6" x14ac:dyDescent="0.25">
      <c r="A12045" s="508"/>
      <c r="B12045" s="508"/>
      <c r="C12045" s="508"/>
      <c r="D12045" s="444" t="s">
        <v>6778</v>
      </c>
      <c r="E12045" s="508"/>
      <c r="F12045" s="508"/>
    </row>
    <row r="12046" spans="1:6" x14ac:dyDescent="0.25">
      <c r="A12046" s="508"/>
      <c r="B12046" s="508"/>
      <c r="C12046" s="508"/>
      <c r="D12046" s="444" t="s">
        <v>6778</v>
      </c>
      <c r="E12046" s="508"/>
      <c r="F12046" s="508"/>
    </row>
    <row r="12047" spans="1:6" x14ac:dyDescent="0.25">
      <c r="A12047" s="508"/>
      <c r="B12047" s="508"/>
      <c r="C12047" s="508"/>
      <c r="D12047" s="444" t="s">
        <v>6778</v>
      </c>
      <c r="E12047" s="508"/>
      <c r="F12047" s="508"/>
    </row>
    <row r="12048" spans="1:6" x14ac:dyDescent="0.25">
      <c r="A12048" s="508"/>
      <c r="B12048" s="508"/>
      <c r="C12048" s="508"/>
      <c r="D12048" s="444" t="s">
        <v>6778</v>
      </c>
      <c r="E12048" s="508"/>
      <c r="F12048" s="508"/>
    </row>
    <row r="12049" spans="1:6" x14ac:dyDescent="0.25">
      <c r="A12049" s="508"/>
      <c r="B12049" s="508"/>
      <c r="C12049" s="508"/>
      <c r="D12049" s="444" t="s">
        <v>6778</v>
      </c>
      <c r="E12049" s="508"/>
      <c r="F12049" s="508"/>
    </row>
    <row r="12050" spans="1:6" x14ac:dyDescent="0.25">
      <c r="A12050" s="508"/>
      <c r="B12050" s="508"/>
      <c r="C12050" s="508"/>
      <c r="D12050" s="444" t="s">
        <v>6778</v>
      </c>
      <c r="E12050" s="508"/>
      <c r="F12050" s="508"/>
    </row>
    <row r="12051" spans="1:6" x14ac:dyDescent="0.25">
      <c r="A12051" s="508"/>
      <c r="B12051" s="508"/>
      <c r="C12051" s="508"/>
      <c r="D12051" s="444" t="s">
        <v>6778</v>
      </c>
      <c r="E12051" s="508"/>
      <c r="F12051" s="508"/>
    </row>
    <row r="12052" spans="1:6" x14ac:dyDescent="0.25">
      <c r="A12052" s="508"/>
      <c r="B12052" s="508"/>
      <c r="C12052" s="508"/>
      <c r="D12052" s="444" t="s">
        <v>6778</v>
      </c>
      <c r="E12052" s="508"/>
      <c r="F12052" s="508"/>
    </row>
    <row r="12053" spans="1:6" x14ac:dyDescent="0.25">
      <c r="A12053" s="508"/>
      <c r="B12053" s="508"/>
      <c r="C12053" s="508"/>
      <c r="D12053" s="444" t="s">
        <v>6778</v>
      </c>
      <c r="E12053" s="508"/>
      <c r="F12053" s="508"/>
    </row>
    <row r="12054" spans="1:6" x14ac:dyDescent="0.25">
      <c r="A12054" s="508"/>
      <c r="B12054" s="508"/>
      <c r="C12054" s="508"/>
      <c r="D12054" s="444" t="s">
        <v>6778</v>
      </c>
      <c r="E12054" s="508"/>
      <c r="F12054" s="508"/>
    </row>
    <row r="12055" spans="1:6" x14ac:dyDescent="0.25">
      <c r="A12055" s="508"/>
      <c r="B12055" s="508"/>
      <c r="C12055" s="508"/>
      <c r="D12055" s="444" t="s">
        <v>6778</v>
      </c>
      <c r="E12055" s="508"/>
      <c r="F12055" s="508"/>
    </row>
    <row r="12056" spans="1:6" x14ac:dyDescent="0.25">
      <c r="A12056" s="508"/>
      <c r="B12056" s="508"/>
      <c r="C12056" s="508"/>
      <c r="D12056" s="444" t="s">
        <v>6778</v>
      </c>
      <c r="E12056" s="508"/>
      <c r="F12056" s="508"/>
    </row>
    <row r="12057" spans="1:6" x14ac:dyDescent="0.25">
      <c r="A12057" s="508"/>
      <c r="B12057" s="508"/>
      <c r="C12057" s="508"/>
      <c r="D12057" s="444" t="s">
        <v>6778</v>
      </c>
      <c r="E12057" s="508"/>
      <c r="F12057" s="508"/>
    </row>
    <row r="12058" spans="1:6" x14ac:dyDescent="0.25">
      <c r="A12058" s="508"/>
      <c r="B12058" s="508"/>
      <c r="C12058" s="508"/>
      <c r="D12058" s="444" t="s">
        <v>6778</v>
      </c>
      <c r="E12058" s="508"/>
      <c r="F12058" s="508"/>
    </row>
    <row r="12059" spans="1:6" x14ac:dyDescent="0.25">
      <c r="A12059" s="508"/>
      <c r="B12059" s="508"/>
      <c r="C12059" s="508"/>
      <c r="D12059" s="444" t="s">
        <v>6778</v>
      </c>
      <c r="E12059" s="508"/>
      <c r="F12059" s="508"/>
    </row>
    <row r="12060" spans="1:6" x14ac:dyDescent="0.25">
      <c r="A12060" s="508"/>
      <c r="B12060" s="508"/>
      <c r="C12060" s="508"/>
      <c r="D12060" s="444" t="s">
        <v>6778</v>
      </c>
      <c r="E12060" s="508"/>
      <c r="F12060" s="508"/>
    </row>
    <row r="12061" spans="1:6" x14ac:dyDescent="0.25">
      <c r="A12061" s="508"/>
      <c r="B12061" s="508"/>
      <c r="C12061" s="508"/>
      <c r="D12061" s="444" t="s">
        <v>6778</v>
      </c>
      <c r="E12061" s="508"/>
      <c r="F12061" s="508"/>
    </row>
    <row r="12062" spans="1:6" x14ac:dyDescent="0.25">
      <c r="A12062" s="508"/>
      <c r="B12062" s="508"/>
      <c r="C12062" s="508"/>
      <c r="D12062" s="444" t="s">
        <v>6778</v>
      </c>
      <c r="E12062" s="508"/>
      <c r="F12062" s="508"/>
    </row>
    <row r="12063" spans="1:6" x14ac:dyDescent="0.25">
      <c r="A12063" s="508"/>
      <c r="B12063" s="508"/>
      <c r="C12063" s="508"/>
      <c r="D12063" s="444" t="s">
        <v>6778</v>
      </c>
      <c r="E12063" s="508"/>
      <c r="F12063" s="508"/>
    </row>
    <row r="12064" spans="1:6" x14ac:dyDescent="0.25">
      <c r="A12064" s="508"/>
      <c r="B12064" s="508"/>
      <c r="C12064" s="508"/>
      <c r="D12064" s="444" t="s">
        <v>6778</v>
      </c>
      <c r="E12064" s="508"/>
      <c r="F12064" s="508"/>
    </row>
    <row r="12065" spans="1:6" x14ac:dyDescent="0.25">
      <c r="A12065" s="508"/>
      <c r="B12065" s="508"/>
      <c r="C12065" s="508"/>
      <c r="D12065" s="444" t="s">
        <v>6778</v>
      </c>
      <c r="E12065" s="508"/>
      <c r="F12065" s="508"/>
    </row>
    <row r="12066" spans="1:6" x14ac:dyDescent="0.25">
      <c r="A12066" s="508"/>
      <c r="B12066" s="508"/>
      <c r="C12066" s="508"/>
      <c r="D12066" s="444" t="s">
        <v>6778</v>
      </c>
      <c r="E12066" s="508"/>
      <c r="F12066" s="508"/>
    </row>
    <row r="12067" spans="1:6" x14ac:dyDescent="0.25">
      <c r="A12067" s="508"/>
      <c r="B12067" s="508"/>
      <c r="C12067" s="508"/>
      <c r="D12067" s="444" t="s">
        <v>6778</v>
      </c>
      <c r="E12067" s="508"/>
      <c r="F12067" s="508"/>
    </row>
    <row r="12068" spans="1:6" x14ac:dyDescent="0.25">
      <c r="A12068" s="508"/>
      <c r="B12068" s="508"/>
      <c r="C12068" s="508"/>
      <c r="D12068" s="444" t="s">
        <v>6778</v>
      </c>
      <c r="E12068" s="508"/>
      <c r="F12068" s="508"/>
    </row>
    <row r="12069" spans="1:6" x14ac:dyDescent="0.25">
      <c r="A12069" s="508"/>
      <c r="B12069" s="508"/>
      <c r="C12069" s="508"/>
      <c r="D12069" s="444" t="s">
        <v>6778</v>
      </c>
      <c r="E12069" s="508"/>
      <c r="F12069" s="508"/>
    </row>
    <row r="12070" spans="1:6" x14ac:dyDescent="0.25">
      <c r="A12070" s="508"/>
      <c r="B12070" s="508"/>
      <c r="C12070" s="508"/>
      <c r="D12070" s="444" t="s">
        <v>6778</v>
      </c>
      <c r="E12070" s="508"/>
      <c r="F12070" s="508"/>
    </row>
    <row r="12071" spans="1:6" x14ac:dyDescent="0.25">
      <c r="A12071" s="508"/>
      <c r="B12071" s="508"/>
      <c r="C12071" s="508"/>
      <c r="D12071" s="444" t="s">
        <v>6778</v>
      </c>
      <c r="E12071" s="508"/>
      <c r="F12071" s="508"/>
    </row>
    <row r="12072" spans="1:6" x14ac:dyDescent="0.25">
      <c r="A12072" s="508"/>
      <c r="B12072" s="508"/>
      <c r="C12072" s="508"/>
      <c r="D12072" s="444" t="s">
        <v>6778</v>
      </c>
      <c r="E12072" s="508"/>
      <c r="F12072" s="508"/>
    </row>
    <row r="12073" spans="1:6" x14ac:dyDescent="0.25">
      <c r="A12073" s="508"/>
      <c r="B12073" s="508"/>
      <c r="C12073" s="508"/>
      <c r="D12073" s="444" t="s">
        <v>6778</v>
      </c>
      <c r="E12073" s="508"/>
      <c r="F12073" s="508"/>
    </row>
    <row r="12074" spans="1:6" x14ac:dyDescent="0.25">
      <c r="A12074" s="508"/>
      <c r="B12074" s="508"/>
      <c r="C12074" s="508"/>
      <c r="D12074" s="444" t="s">
        <v>6778</v>
      </c>
      <c r="E12074" s="508"/>
      <c r="F12074" s="508"/>
    </row>
    <row r="12075" spans="1:6" x14ac:dyDescent="0.25">
      <c r="A12075" s="508"/>
      <c r="B12075" s="508"/>
      <c r="C12075" s="508"/>
      <c r="D12075" s="444" t="s">
        <v>6778</v>
      </c>
      <c r="E12075" s="508"/>
      <c r="F12075" s="508"/>
    </row>
    <row r="12076" spans="1:6" x14ac:dyDescent="0.25">
      <c r="A12076" s="508"/>
      <c r="B12076" s="508"/>
      <c r="C12076" s="508"/>
      <c r="D12076" s="444" t="s">
        <v>6778</v>
      </c>
      <c r="E12076" s="508"/>
      <c r="F12076" s="508"/>
    </row>
    <row r="12077" spans="1:6" x14ac:dyDescent="0.25">
      <c r="A12077" s="508"/>
      <c r="B12077" s="508"/>
      <c r="C12077" s="508"/>
      <c r="D12077" s="444" t="s">
        <v>6778</v>
      </c>
      <c r="E12077" s="508"/>
      <c r="F12077" s="508"/>
    </row>
    <row r="12078" spans="1:6" x14ac:dyDescent="0.25">
      <c r="A12078" s="508"/>
      <c r="B12078" s="508"/>
      <c r="C12078" s="508"/>
      <c r="D12078" s="444" t="s">
        <v>6778</v>
      </c>
      <c r="E12078" s="508"/>
      <c r="F12078" s="508"/>
    </row>
    <row r="12079" spans="1:6" x14ac:dyDescent="0.25">
      <c r="A12079" s="508"/>
      <c r="B12079" s="508"/>
      <c r="C12079" s="508"/>
      <c r="D12079" s="444" t="s">
        <v>6778</v>
      </c>
      <c r="E12079" s="508"/>
      <c r="F12079" s="508"/>
    </row>
    <row r="12080" spans="1:6" x14ac:dyDescent="0.25">
      <c r="A12080" s="508"/>
      <c r="B12080" s="508"/>
      <c r="C12080" s="508"/>
      <c r="D12080" s="444" t="s">
        <v>6778</v>
      </c>
      <c r="E12080" s="508"/>
      <c r="F12080" s="508"/>
    </row>
    <row r="12081" spans="1:6" x14ac:dyDescent="0.25">
      <c r="A12081" s="508"/>
      <c r="B12081" s="508"/>
      <c r="C12081" s="508"/>
      <c r="D12081" s="444" t="s">
        <v>6778</v>
      </c>
      <c r="E12081" s="508"/>
      <c r="F12081" s="508"/>
    </row>
    <row r="12082" spans="1:6" x14ac:dyDescent="0.25">
      <c r="A12082" s="508"/>
      <c r="B12082" s="508"/>
      <c r="C12082" s="508"/>
      <c r="D12082" s="444" t="s">
        <v>6778</v>
      </c>
      <c r="E12082" s="508"/>
      <c r="F12082" s="508"/>
    </row>
    <row r="12083" spans="1:6" x14ac:dyDescent="0.25">
      <c r="A12083" s="508"/>
      <c r="B12083" s="508"/>
      <c r="C12083" s="508"/>
      <c r="D12083" s="444" t="s">
        <v>6778</v>
      </c>
      <c r="E12083" s="508"/>
      <c r="F12083" s="508"/>
    </row>
    <row r="12084" spans="1:6" x14ac:dyDescent="0.25">
      <c r="A12084" s="508"/>
      <c r="B12084" s="508"/>
      <c r="C12084" s="508"/>
      <c r="D12084" s="444" t="s">
        <v>6778</v>
      </c>
      <c r="E12084" s="508"/>
      <c r="F12084" s="508"/>
    </row>
    <row r="12085" spans="1:6" x14ac:dyDescent="0.25">
      <c r="A12085" s="508"/>
      <c r="B12085" s="508"/>
      <c r="C12085" s="508"/>
      <c r="D12085" s="444" t="s">
        <v>6778</v>
      </c>
      <c r="E12085" s="508"/>
      <c r="F12085" s="508"/>
    </row>
    <row r="12086" spans="1:6" x14ac:dyDescent="0.25">
      <c r="A12086" s="508"/>
      <c r="B12086" s="508"/>
      <c r="C12086" s="508"/>
      <c r="D12086" s="444" t="s">
        <v>6778</v>
      </c>
      <c r="E12086" s="508"/>
      <c r="F12086" s="508"/>
    </row>
    <row r="12087" spans="1:6" x14ac:dyDescent="0.25">
      <c r="A12087" s="508"/>
      <c r="B12087" s="508"/>
      <c r="C12087" s="508"/>
      <c r="D12087" s="444" t="s">
        <v>6778</v>
      </c>
      <c r="E12087" s="508"/>
      <c r="F12087" s="508"/>
    </row>
    <row r="12088" spans="1:6" x14ac:dyDescent="0.25">
      <c r="A12088" s="508"/>
      <c r="B12088" s="508"/>
      <c r="C12088" s="508"/>
      <c r="D12088" s="444" t="s">
        <v>6778</v>
      </c>
      <c r="E12088" s="508"/>
      <c r="F12088" s="508"/>
    </row>
    <row r="12089" spans="1:6" x14ac:dyDescent="0.25">
      <c r="A12089" s="508"/>
      <c r="B12089" s="508"/>
      <c r="C12089" s="508"/>
      <c r="D12089" s="444" t="s">
        <v>6778</v>
      </c>
      <c r="E12089" s="508"/>
      <c r="F12089" s="508"/>
    </row>
    <row r="12090" spans="1:6" x14ac:dyDescent="0.25">
      <c r="A12090" s="508"/>
      <c r="B12090" s="508"/>
      <c r="C12090" s="508"/>
      <c r="D12090" s="444" t="s">
        <v>6778</v>
      </c>
      <c r="E12090" s="508"/>
      <c r="F12090" s="508"/>
    </row>
    <row r="12091" spans="1:6" x14ac:dyDescent="0.25">
      <c r="A12091" s="508"/>
      <c r="B12091" s="508"/>
      <c r="C12091" s="508"/>
      <c r="D12091" s="444" t="s">
        <v>6778</v>
      </c>
      <c r="E12091" s="508"/>
      <c r="F12091" s="508"/>
    </row>
    <row r="12092" spans="1:6" x14ac:dyDescent="0.25">
      <c r="A12092" s="508"/>
      <c r="B12092" s="508"/>
      <c r="C12092" s="508"/>
      <c r="D12092" s="444" t="s">
        <v>6778</v>
      </c>
      <c r="E12092" s="508"/>
      <c r="F12092" s="508"/>
    </row>
    <row r="12093" spans="1:6" x14ac:dyDescent="0.25">
      <c r="A12093" s="508"/>
      <c r="B12093" s="508"/>
      <c r="C12093" s="508"/>
      <c r="D12093" s="444" t="s">
        <v>6778</v>
      </c>
      <c r="E12093" s="508"/>
      <c r="F12093" s="508"/>
    </row>
    <row r="12094" spans="1:6" x14ac:dyDescent="0.25">
      <c r="A12094" s="508"/>
      <c r="B12094" s="508"/>
      <c r="C12094" s="508"/>
      <c r="D12094" s="444" t="s">
        <v>6778</v>
      </c>
      <c r="E12094" s="508"/>
      <c r="F12094" s="508"/>
    </row>
    <row r="12095" spans="1:6" x14ac:dyDescent="0.25">
      <c r="A12095" s="508"/>
      <c r="B12095" s="508"/>
      <c r="C12095" s="508"/>
      <c r="D12095" s="444" t="s">
        <v>6778</v>
      </c>
      <c r="E12095" s="508"/>
      <c r="F12095" s="508"/>
    </row>
    <row r="12096" spans="1:6" x14ac:dyDescent="0.25">
      <c r="A12096" s="508"/>
      <c r="B12096" s="508"/>
      <c r="C12096" s="508"/>
      <c r="D12096" s="444" t="s">
        <v>6778</v>
      </c>
      <c r="E12096" s="508"/>
      <c r="F12096" s="508"/>
    </row>
    <row r="12097" spans="1:6" x14ac:dyDescent="0.25">
      <c r="A12097" s="508"/>
      <c r="B12097" s="508"/>
      <c r="C12097" s="508"/>
      <c r="D12097" s="444" t="s">
        <v>6778</v>
      </c>
      <c r="E12097" s="508"/>
      <c r="F12097" s="508"/>
    </row>
    <row r="12098" spans="1:6" x14ac:dyDescent="0.25">
      <c r="A12098" s="508"/>
      <c r="B12098" s="508"/>
      <c r="C12098" s="508"/>
      <c r="D12098" s="444" t="s">
        <v>6778</v>
      </c>
      <c r="E12098" s="508"/>
      <c r="F12098" s="508"/>
    </row>
    <row r="12099" spans="1:6" x14ac:dyDescent="0.25">
      <c r="A12099" s="508"/>
      <c r="B12099" s="508"/>
      <c r="C12099" s="508"/>
      <c r="D12099" s="444" t="s">
        <v>6778</v>
      </c>
      <c r="E12099" s="508"/>
      <c r="F12099" s="508"/>
    </row>
    <row r="12100" spans="1:6" x14ac:dyDescent="0.25">
      <c r="A12100" s="508"/>
      <c r="B12100" s="508"/>
      <c r="C12100" s="508"/>
      <c r="D12100" s="444" t="s">
        <v>6778</v>
      </c>
      <c r="E12100" s="508"/>
      <c r="F12100" s="508"/>
    </row>
    <row r="12101" spans="1:6" x14ac:dyDescent="0.25">
      <c r="A12101" s="508"/>
      <c r="B12101" s="508"/>
      <c r="C12101" s="508"/>
      <c r="D12101" s="444" t="s">
        <v>6778</v>
      </c>
      <c r="E12101" s="508"/>
      <c r="F12101" s="508"/>
    </row>
    <row r="12102" spans="1:6" x14ac:dyDescent="0.25">
      <c r="A12102" s="508"/>
      <c r="B12102" s="508"/>
      <c r="C12102" s="508"/>
      <c r="D12102" s="444" t="s">
        <v>6778</v>
      </c>
      <c r="E12102" s="508"/>
      <c r="F12102" s="508"/>
    </row>
    <row r="12103" spans="1:6" x14ac:dyDescent="0.25">
      <c r="A12103" s="508"/>
      <c r="B12103" s="508"/>
      <c r="C12103" s="508"/>
      <c r="D12103" s="444" t="s">
        <v>6778</v>
      </c>
      <c r="E12103" s="508"/>
      <c r="F12103" s="508"/>
    </row>
    <row r="12104" spans="1:6" x14ac:dyDescent="0.25">
      <c r="A12104" s="508"/>
      <c r="B12104" s="508"/>
      <c r="C12104" s="508"/>
      <c r="D12104" s="444" t="s">
        <v>6778</v>
      </c>
      <c r="E12104" s="508"/>
      <c r="F12104" s="508"/>
    </row>
    <row r="12105" spans="1:6" x14ac:dyDescent="0.25">
      <c r="A12105" s="508"/>
      <c r="B12105" s="508"/>
      <c r="C12105" s="508"/>
      <c r="D12105" s="444" t="s">
        <v>6778</v>
      </c>
      <c r="E12105" s="508"/>
      <c r="F12105" s="508"/>
    </row>
    <row r="12106" spans="1:6" x14ac:dyDescent="0.25">
      <c r="A12106" s="508"/>
      <c r="B12106" s="508"/>
      <c r="C12106" s="508"/>
      <c r="D12106" s="444" t="s">
        <v>6778</v>
      </c>
      <c r="E12106" s="508"/>
      <c r="F12106" s="508"/>
    </row>
    <row r="12107" spans="1:6" x14ac:dyDescent="0.25">
      <c r="A12107" s="508"/>
      <c r="B12107" s="508"/>
      <c r="C12107" s="508"/>
      <c r="D12107" s="444" t="s">
        <v>6778</v>
      </c>
      <c r="E12107" s="508"/>
      <c r="F12107" s="508"/>
    </row>
    <row r="12108" spans="1:6" x14ac:dyDescent="0.25">
      <c r="A12108" s="508"/>
      <c r="B12108" s="508"/>
      <c r="C12108" s="508"/>
      <c r="D12108" s="444" t="s">
        <v>6778</v>
      </c>
      <c r="E12108" s="508"/>
      <c r="F12108" s="508"/>
    </row>
    <row r="12109" spans="1:6" x14ac:dyDescent="0.25">
      <c r="A12109" s="508"/>
      <c r="B12109" s="508"/>
      <c r="C12109" s="508"/>
      <c r="D12109" s="444" t="s">
        <v>6778</v>
      </c>
      <c r="E12109" s="508"/>
      <c r="F12109" s="508"/>
    </row>
    <row r="12110" spans="1:6" x14ac:dyDescent="0.25">
      <c r="A12110" s="508"/>
      <c r="B12110" s="508"/>
      <c r="C12110" s="508"/>
      <c r="D12110" s="444" t="s">
        <v>6778</v>
      </c>
      <c r="E12110" s="508"/>
      <c r="F12110" s="508"/>
    </row>
    <row r="12111" spans="1:6" x14ac:dyDescent="0.25">
      <c r="A12111" s="508"/>
      <c r="B12111" s="508"/>
      <c r="C12111" s="508"/>
      <c r="D12111" s="444" t="s">
        <v>6778</v>
      </c>
      <c r="E12111" s="508"/>
      <c r="F12111" s="508"/>
    </row>
    <row r="12112" spans="1:6" x14ac:dyDescent="0.25">
      <c r="A12112" s="508"/>
      <c r="B12112" s="508"/>
      <c r="C12112" s="508"/>
      <c r="D12112" s="444" t="s">
        <v>6778</v>
      </c>
      <c r="E12112" s="508"/>
      <c r="F12112" s="508"/>
    </row>
    <row r="12113" spans="1:6" x14ac:dyDescent="0.25">
      <c r="A12113" s="508"/>
      <c r="B12113" s="508"/>
      <c r="C12113" s="508"/>
      <c r="D12113" s="444" t="s">
        <v>6778</v>
      </c>
      <c r="E12113" s="508"/>
      <c r="F12113" s="508"/>
    </row>
    <row r="12114" spans="1:6" x14ac:dyDescent="0.25">
      <c r="A12114" s="508"/>
      <c r="B12114" s="508"/>
      <c r="C12114" s="508"/>
      <c r="D12114" s="444" t="s">
        <v>6778</v>
      </c>
      <c r="E12114" s="508"/>
      <c r="F12114" s="508"/>
    </row>
    <row r="12115" spans="1:6" x14ac:dyDescent="0.25">
      <c r="A12115" s="508"/>
      <c r="B12115" s="508"/>
      <c r="C12115" s="508"/>
      <c r="D12115" s="444" t="s">
        <v>6778</v>
      </c>
      <c r="E12115" s="508"/>
      <c r="F12115" s="508"/>
    </row>
    <row r="12116" spans="1:6" x14ac:dyDescent="0.25">
      <c r="A12116" s="508"/>
      <c r="B12116" s="508"/>
      <c r="C12116" s="508"/>
      <c r="D12116" s="444" t="s">
        <v>6778</v>
      </c>
      <c r="E12116" s="508"/>
      <c r="F12116" s="508"/>
    </row>
    <row r="12117" spans="1:6" x14ac:dyDescent="0.25">
      <c r="A12117" s="508"/>
      <c r="B12117" s="508"/>
      <c r="C12117" s="508"/>
      <c r="D12117" s="444" t="s">
        <v>6778</v>
      </c>
      <c r="E12117" s="508"/>
      <c r="F12117" s="508"/>
    </row>
    <row r="12118" spans="1:6" x14ac:dyDescent="0.25">
      <c r="A12118" s="508"/>
      <c r="B12118" s="508"/>
      <c r="C12118" s="508"/>
      <c r="D12118" s="444" t="s">
        <v>6778</v>
      </c>
      <c r="E12118" s="508"/>
      <c r="F12118" s="508"/>
    </row>
    <row r="12119" spans="1:6" x14ac:dyDescent="0.25">
      <c r="A12119" s="508"/>
      <c r="B12119" s="508"/>
      <c r="C12119" s="508"/>
      <c r="D12119" s="444" t="s">
        <v>6778</v>
      </c>
      <c r="E12119" s="508"/>
      <c r="F12119" s="508"/>
    </row>
    <row r="12120" spans="1:6" x14ac:dyDescent="0.25">
      <c r="A12120" s="508"/>
      <c r="B12120" s="508"/>
      <c r="C12120" s="508"/>
      <c r="D12120" s="444" t="s">
        <v>6778</v>
      </c>
      <c r="E12120" s="508"/>
      <c r="F12120" s="508"/>
    </row>
    <row r="12121" spans="1:6" x14ac:dyDescent="0.25">
      <c r="A12121" s="508"/>
      <c r="B12121" s="508"/>
      <c r="C12121" s="508"/>
      <c r="D12121" s="444" t="s">
        <v>6778</v>
      </c>
      <c r="E12121" s="508"/>
      <c r="F12121" s="508"/>
    </row>
    <row r="12122" spans="1:6" x14ac:dyDescent="0.25">
      <c r="A12122" s="508"/>
      <c r="B12122" s="508"/>
      <c r="C12122" s="508"/>
      <c r="D12122" s="444" t="s">
        <v>6778</v>
      </c>
      <c r="E12122" s="508"/>
      <c r="F12122" s="508"/>
    </row>
    <row r="12123" spans="1:6" x14ac:dyDescent="0.25">
      <c r="A12123" s="508"/>
      <c r="B12123" s="508"/>
      <c r="C12123" s="508"/>
      <c r="D12123" s="444" t="s">
        <v>6778</v>
      </c>
      <c r="E12123" s="508"/>
      <c r="F12123" s="508"/>
    </row>
    <row r="12124" spans="1:6" x14ac:dyDescent="0.25">
      <c r="A12124" s="508"/>
      <c r="B12124" s="508"/>
      <c r="C12124" s="508"/>
      <c r="D12124" s="444" t="s">
        <v>6778</v>
      </c>
      <c r="E12124" s="508"/>
      <c r="F12124" s="508"/>
    </row>
    <row r="12125" spans="1:6" x14ac:dyDescent="0.25">
      <c r="A12125" s="508"/>
      <c r="B12125" s="508"/>
      <c r="C12125" s="508"/>
      <c r="D12125" s="444" t="s">
        <v>6778</v>
      </c>
      <c r="E12125" s="508"/>
      <c r="F12125" s="508"/>
    </row>
    <row r="12126" spans="1:6" x14ac:dyDescent="0.25">
      <c r="A12126" s="508"/>
      <c r="B12126" s="508"/>
      <c r="C12126" s="508"/>
      <c r="D12126" s="444" t="s">
        <v>6778</v>
      </c>
      <c r="E12126" s="508"/>
      <c r="F12126" s="508"/>
    </row>
    <row r="12127" spans="1:6" x14ac:dyDescent="0.25">
      <c r="A12127" s="508"/>
      <c r="B12127" s="508"/>
      <c r="C12127" s="508"/>
      <c r="D12127" s="444" t="s">
        <v>6778</v>
      </c>
      <c r="E12127" s="508"/>
      <c r="F12127" s="508"/>
    </row>
    <row r="12128" spans="1:6" x14ac:dyDescent="0.25">
      <c r="A12128" s="508"/>
      <c r="B12128" s="508"/>
      <c r="C12128" s="508"/>
      <c r="D12128" s="444" t="s">
        <v>6778</v>
      </c>
      <c r="E12128" s="508"/>
      <c r="F12128" s="508"/>
    </row>
    <row r="12129" spans="1:6" x14ac:dyDescent="0.25">
      <c r="A12129" s="508"/>
      <c r="B12129" s="508"/>
      <c r="C12129" s="508"/>
      <c r="D12129" s="444" t="s">
        <v>6778</v>
      </c>
      <c r="E12129" s="508"/>
      <c r="F12129" s="508"/>
    </row>
    <row r="12130" spans="1:6" x14ac:dyDescent="0.25">
      <c r="A12130" s="508"/>
      <c r="B12130" s="508"/>
      <c r="C12130" s="508"/>
      <c r="D12130" s="444" t="s">
        <v>6778</v>
      </c>
      <c r="E12130" s="508"/>
      <c r="F12130" s="508"/>
    </row>
    <row r="12131" spans="1:6" x14ac:dyDescent="0.25">
      <c r="A12131" s="508"/>
      <c r="B12131" s="508"/>
      <c r="C12131" s="508"/>
      <c r="D12131" s="444" t="s">
        <v>6778</v>
      </c>
      <c r="E12131" s="508"/>
      <c r="F12131" s="508"/>
    </row>
    <row r="12132" spans="1:6" x14ac:dyDescent="0.25">
      <c r="A12132" s="508"/>
      <c r="B12132" s="508"/>
      <c r="C12132" s="508"/>
      <c r="D12132" s="444" t="s">
        <v>6778</v>
      </c>
      <c r="E12132" s="508"/>
      <c r="F12132" s="508"/>
    </row>
    <row r="12133" spans="1:6" x14ac:dyDescent="0.25">
      <c r="A12133" s="508"/>
      <c r="B12133" s="508"/>
      <c r="C12133" s="508"/>
      <c r="D12133" s="444" t="s">
        <v>6778</v>
      </c>
      <c r="E12133" s="508"/>
      <c r="F12133" s="508"/>
    </row>
    <row r="12134" spans="1:6" x14ac:dyDescent="0.25">
      <c r="A12134" s="508"/>
      <c r="B12134" s="508"/>
      <c r="C12134" s="508"/>
      <c r="D12134" s="444" t="s">
        <v>6778</v>
      </c>
      <c r="E12134" s="508"/>
      <c r="F12134" s="508"/>
    </row>
    <row r="12135" spans="1:6" x14ac:dyDescent="0.25">
      <c r="A12135" s="508"/>
      <c r="B12135" s="508"/>
      <c r="C12135" s="508"/>
      <c r="D12135" s="444" t="s">
        <v>6778</v>
      </c>
      <c r="E12135" s="508"/>
      <c r="F12135" s="508"/>
    </row>
    <row r="12136" spans="1:6" x14ac:dyDescent="0.25">
      <c r="A12136" s="508"/>
      <c r="B12136" s="508"/>
      <c r="C12136" s="508"/>
      <c r="D12136" s="444" t="s">
        <v>6778</v>
      </c>
      <c r="E12136" s="508"/>
      <c r="F12136" s="508"/>
    </row>
    <row r="12137" spans="1:6" x14ac:dyDescent="0.25">
      <c r="A12137" s="508"/>
      <c r="B12137" s="508"/>
      <c r="C12137" s="508"/>
      <c r="D12137" s="444" t="s">
        <v>6778</v>
      </c>
      <c r="E12137" s="508"/>
      <c r="F12137" s="508"/>
    </row>
    <row r="12138" spans="1:6" x14ac:dyDescent="0.25">
      <c r="A12138" s="508"/>
      <c r="B12138" s="508"/>
      <c r="C12138" s="508"/>
      <c r="D12138" s="444" t="s">
        <v>6778</v>
      </c>
      <c r="E12138" s="508"/>
      <c r="F12138" s="508"/>
    </row>
    <row r="12139" spans="1:6" x14ac:dyDescent="0.25">
      <c r="A12139" s="508"/>
      <c r="B12139" s="508"/>
      <c r="C12139" s="508"/>
      <c r="D12139" s="444" t="s">
        <v>6778</v>
      </c>
      <c r="E12139" s="508"/>
      <c r="F12139" s="508"/>
    </row>
    <row r="12140" spans="1:6" x14ac:dyDescent="0.25">
      <c r="A12140" s="508"/>
      <c r="B12140" s="508"/>
      <c r="C12140" s="508"/>
      <c r="D12140" s="444" t="s">
        <v>6778</v>
      </c>
      <c r="E12140" s="508"/>
      <c r="F12140" s="508"/>
    </row>
    <row r="12141" spans="1:6" x14ac:dyDescent="0.25">
      <c r="A12141" s="508"/>
      <c r="B12141" s="508"/>
      <c r="C12141" s="508"/>
      <c r="D12141" s="444" t="s">
        <v>6778</v>
      </c>
      <c r="E12141" s="508"/>
      <c r="F12141" s="508"/>
    </row>
    <row r="12142" spans="1:6" x14ac:dyDescent="0.25">
      <c r="A12142" s="508"/>
      <c r="B12142" s="508"/>
      <c r="C12142" s="508"/>
      <c r="D12142" s="444" t="s">
        <v>6778</v>
      </c>
      <c r="E12142" s="508"/>
      <c r="F12142" s="508"/>
    </row>
    <row r="12143" spans="1:6" x14ac:dyDescent="0.25">
      <c r="A12143" s="508"/>
      <c r="B12143" s="508"/>
      <c r="C12143" s="508"/>
      <c r="D12143" s="444" t="s">
        <v>6778</v>
      </c>
      <c r="E12143" s="508"/>
      <c r="F12143" s="508"/>
    </row>
    <row r="12144" spans="1:6" x14ac:dyDescent="0.25">
      <c r="A12144" s="508"/>
      <c r="B12144" s="508"/>
      <c r="C12144" s="508"/>
      <c r="D12144" s="444" t="s">
        <v>6778</v>
      </c>
      <c r="E12144" s="508"/>
      <c r="F12144" s="508"/>
    </row>
    <row r="12145" spans="1:6" x14ac:dyDescent="0.25">
      <c r="A12145" s="508"/>
      <c r="B12145" s="508"/>
      <c r="C12145" s="508"/>
      <c r="D12145" s="444" t="s">
        <v>6778</v>
      </c>
      <c r="E12145" s="508"/>
      <c r="F12145" s="508"/>
    </row>
    <row r="12146" spans="1:6" x14ac:dyDescent="0.25">
      <c r="A12146" s="508"/>
      <c r="B12146" s="508"/>
      <c r="C12146" s="508"/>
      <c r="D12146" s="444" t="s">
        <v>6778</v>
      </c>
      <c r="E12146" s="508"/>
      <c r="F12146" s="508"/>
    </row>
    <row r="12147" spans="1:6" x14ac:dyDescent="0.25">
      <c r="A12147" s="508"/>
      <c r="B12147" s="508"/>
      <c r="C12147" s="508"/>
      <c r="D12147" s="444" t="s">
        <v>6778</v>
      </c>
      <c r="E12147" s="508"/>
      <c r="F12147" s="508"/>
    </row>
    <row r="12148" spans="1:6" x14ac:dyDescent="0.25">
      <c r="A12148" s="508"/>
      <c r="B12148" s="508"/>
      <c r="C12148" s="508"/>
      <c r="D12148" s="444" t="s">
        <v>6778</v>
      </c>
      <c r="E12148" s="508"/>
      <c r="F12148" s="508"/>
    </row>
    <row r="12149" spans="1:6" x14ac:dyDescent="0.25">
      <c r="A12149" s="508"/>
      <c r="B12149" s="508"/>
      <c r="C12149" s="508"/>
      <c r="D12149" s="444" t="s">
        <v>6778</v>
      </c>
      <c r="E12149" s="508"/>
      <c r="F12149" s="508"/>
    </row>
    <row r="12150" spans="1:6" x14ac:dyDescent="0.25">
      <c r="A12150" s="508"/>
      <c r="B12150" s="508"/>
      <c r="C12150" s="508"/>
      <c r="D12150" s="444" t="s">
        <v>6778</v>
      </c>
      <c r="E12150" s="508"/>
      <c r="F12150" s="508"/>
    </row>
    <row r="12151" spans="1:6" x14ac:dyDescent="0.25">
      <c r="A12151" s="508"/>
      <c r="B12151" s="508"/>
      <c r="C12151" s="508"/>
      <c r="D12151" s="444" t="s">
        <v>6778</v>
      </c>
      <c r="E12151" s="508"/>
      <c r="F12151" s="508"/>
    </row>
    <row r="12152" spans="1:6" x14ac:dyDescent="0.25">
      <c r="A12152" s="508"/>
      <c r="B12152" s="508"/>
      <c r="C12152" s="508"/>
      <c r="D12152" s="444" t="s">
        <v>6778</v>
      </c>
      <c r="E12152" s="508"/>
      <c r="F12152" s="508"/>
    </row>
    <row r="12153" spans="1:6" x14ac:dyDescent="0.25">
      <c r="A12153" s="508"/>
      <c r="B12153" s="508"/>
      <c r="C12153" s="508"/>
      <c r="D12153" s="444" t="s">
        <v>6778</v>
      </c>
      <c r="E12153" s="508"/>
      <c r="F12153" s="508"/>
    </row>
    <row r="12154" spans="1:6" x14ac:dyDescent="0.25">
      <c r="A12154" s="508"/>
      <c r="B12154" s="508"/>
      <c r="C12154" s="508"/>
      <c r="D12154" s="444" t="s">
        <v>6778</v>
      </c>
      <c r="E12154" s="508"/>
      <c r="F12154" s="508"/>
    </row>
    <row r="12155" spans="1:6" x14ac:dyDescent="0.25">
      <c r="A12155" s="508"/>
      <c r="B12155" s="508"/>
      <c r="C12155" s="508"/>
      <c r="D12155" s="444" t="s">
        <v>6778</v>
      </c>
      <c r="E12155" s="508"/>
      <c r="F12155" s="508"/>
    </row>
    <row r="12156" spans="1:6" x14ac:dyDescent="0.25">
      <c r="A12156" s="508"/>
      <c r="B12156" s="508"/>
      <c r="C12156" s="508"/>
      <c r="D12156" s="444" t="s">
        <v>6778</v>
      </c>
      <c r="E12156" s="508"/>
      <c r="F12156" s="508"/>
    </row>
    <row r="12157" spans="1:6" x14ac:dyDescent="0.25">
      <c r="A12157" s="508"/>
      <c r="B12157" s="508"/>
      <c r="C12157" s="508"/>
      <c r="D12157" s="444" t="s">
        <v>6778</v>
      </c>
      <c r="E12157" s="508"/>
      <c r="F12157" s="508"/>
    </row>
    <row r="12158" spans="1:6" x14ac:dyDescent="0.25">
      <c r="A12158" s="508"/>
      <c r="B12158" s="508"/>
      <c r="C12158" s="508"/>
      <c r="D12158" s="444" t="s">
        <v>6778</v>
      </c>
      <c r="E12158" s="508"/>
      <c r="F12158" s="508"/>
    </row>
    <row r="12159" spans="1:6" x14ac:dyDescent="0.25">
      <c r="A12159" s="508"/>
      <c r="B12159" s="508"/>
      <c r="C12159" s="508"/>
      <c r="D12159" s="444" t="s">
        <v>6778</v>
      </c>
      <c r="E12159" s="508"/>
      <c r="F12159" s="508"/>
    </row>
    <row r="12160" spans="1:6" x14ac:dyDescent="0.25">
      <c r="A12160" s="508"/>
      <c r="B12160" s="508"/>
      <c r="C12160" s="508"/>
      <c r="D12160" s="444" t="s">
        <v>6778</v>
      </c>
      <c r="E12160" s="508"/>
      <c r="F12160" s="508"/>
    </row>
    <row r="12161" spans="1:6" x14ac:dyDescent="0.25">
      <c r="A12161" s="508"/>
      <c r="B12161" s="508"/>
      <c r="C12161" s="508"/>
      <c r="D12161" s="444" t="s">
        <v>6778</v>
      </c>
      <c r="E12161" s="508"/>
      <c r="F12161" s="508"/>
    </row>
    <row r="12162" spans="1:6" x14ac:dyDescent="0.25">
      <c r="A12162" s="508"/>
      <c r="B12162" s="508"/>
      <c r="C12162" s="508"/>
      <c r="D12162" s="444" t="s">
        <v>6778</v>
      </c>
      <c r="E12162" s="508"/>
      <c r="F12162" s="508"/>
    </row>
    <row r="12163" spans="1:6" x14ac:dyDescent="0.25">
      <c r="A12163" s="508"/>
      <c r="B12163" s="508"/>
      <c r="C12163" s="508"/>
      <c r="D12163" s="444" t="s">
        <v>6778</v>
      </c>
      <c r="E12163" s="508"/>
      <c r="F12163" s="508"/>
    </row>
    <row r="12164" spans="1:6" x14ac:dyDescent="0.25">
      <c r="A12164" s="508"/>
      <c r="B12164" s="508"/>
      <c r="C12164" s="508"/>
      <c r="D12164" s="444" t="s">
        <v>6778</v>
      </c>
      <c r="E12164" s="508"/>
      <c r="F12164" s="508"/>
    </row>
    <row r="12165" spans="1:6" x14ac:dyDescent="0.25">
      <c r="A12165" s="508"/>
      <c r="B12165" s="508"/>
      <c r="C12165" s="508"/>
      <c r="D12165" s="444" t="s">
        <v>6778</v>
      </c>
      <c r="E12165" s="508"/>
      <c r="F12165" s="508"/>
    </row>
    <row r="12166" spans="1:6" x14ac:dyDescent="0.25">
      <c r="A12166" s="508"/>
      <c r="B12166" s="508"/>
      <c r="C12166" s="508"/>
      <c r="D12166" s="444" t="s">
        <v>6778</v>
      </c>
      <c r="E12166" s="508"/>
      <c r="F12166" s="508"/>
    </row>
    <row r="12167" spans="1:6" x14ac:dyDescent="0.25">
      <c r="A12167" s="508"/>
      <c r="B12167" s="508"/>
      <c r="C12167" s="508"/>
      <c r="D12167" s="444" t="s">
        <v>6778</v>
      </c>
      <c r="E12167" s="508"/>
      <c r="F12167" s="508"/>
    </row>
    <row r="12168" spans="1:6" x14ac:dyDescent="0.25">
      <c r="A12168" s="508"/>
      <c r="B12168" s="508"/>
      <c r="C12168" s="508"/>
      <c r="D12168" s="444" t="s">
        <v>6778</v>
      </c>
      <c r="E12168" s="508"/>
      <c r="F12168" s="508"/>
    </row>
    <row r="12169" spans="1:6" x14ac:dyDescent="0.25">
      <c r="A12169" s="508"/>
      <c r="B12169" s="508"/>
      <c r="C12169" s="508"/>
      <c r="D12169" s="444" t="s">
        <v>6778</v>
      </c>
      <c r="E12169" s="508"/>
      <c r="F12169" s="508"/>
    </row>
    <row r="12170" spans="1:6" x14ac:dyDescent="0.25">
      <c r="A12170" s="508"/>
      <c r="B12170" s="508"/>
      <c r="C12170" s="508"/>
      <c r="D12170" s="444" t="s">
        <v>6778</v>
      </c>
      <c r="E12170" s="508"/>
      <c r="F12170" s="508"/>
    </row>
    <row r="12171" spans="1:6" x14ac:dyDescent="0.25">
      <c r="A12171" s="508"/>
      <c r="B12171" s="508"/>
      <c r="C12171" s="508"/>
      <c r="D12171" s="444" t="s">
        <v>6778</v>
      </c>
      <c r="E12171" s="508"/>
      <c r="F12171" s="508"/>
    </row>
    <row r="12172" spans="1:6" x14ac:dyDescent="0.25">
      <c r="A12172" s="508"/>
      <c r="B12172" s="508"/>
      <c r="C12172" s="508"/>
      <c r="D12172" s="444" t="s">
        <v>6778</v>
      </c>
      <c r="E12172" s="508"/>
      <c r="F12172" s="508"/>
    </row>
    <row r="12173" spans="1:6" x14ac:dyDescent="0.25">
      <c r="A12173" s="508"/>
      <c r="B12173" s="508"/>
      <c r="C12173" s="508"/>
      <c r="D12173" s="444" t="s">
        <v>6778</v>
      </c>
      <c r="E12173" s="508"/>
      <c r="F12173" s="508"/>
    </row>
    <row r="12174" spans="1:6" x14ac:dyDescent="0.25">
      <c r="A12174" s="508"/>
      <c r="B12174" s="508"/>
      <c r="C12174" s="508"/>
      <c r="D12174" s="444" t="s">
        <v>6778</v>
      </c>
      <c r="E12174" s="508"/>
      <c r="F12174" s="508"/>
    </row>
    <row r="12175" spans="1:6" x14ac:dyDescent="0.25">
      <c r="A12175" s="508"/>
      <c r="B12175" s="508"/>
      <c r="C12175" s="508"/>
      <c r="D12175" s="444" t="s">
        <v>6778</v>
      </c>
      <c r="E12175" s="508"/>
      <c r="F12175" s="508"/>
    </row>
    <row r="12176" spans="1:6" x14ac:dyDescent="0.25">
      <c r="A12176" s="508"/>
      <c r="B12176" s="508"/>
      <c r="C12176" s="508"/>
      <c r="D12176" s="444" t="s">
        <v>6778</v>
      </c>
      <c r="E12176" s="508"/>
      <c r="F12176" s="508"/>
    </row>
    <row r="12177" spans="1:6" x14ac:dyDescent="0.25">
      <c r="A12177" s="508"/>
      <c r="B12177" s="508"/>
      <c r="C12177" s="508"/>
      <c r="D12177" s="444" t="s">
        <v>6778</v>
      </c>
      <c r="E12177" s="508"/>
      <c r="F12177" s="508"/>
    </row>
    <row r="12178" spans="1:6" x14ac:dyDescent="0.25">
      <c r="A12178" s="508"/>
      <c r="B12178" s="508"/>
      <c r="C12178" s="508"/>
      <c r="D12178" s="444" t="s">
        <v>6778</v>
      </c>
      <c r="E12178" s="508"/>
      <c r="F12178" s="508"/>
    </row>
    <row r="12179" spans="1:6" x14ac:dyDescent="0.25">
      <c r="A12179" s="508"/>
      <c r="B12179" s="508"/>
      <c r="C12179" s="508"/>
      <c r="D12179" s="444" t="s">
        <v>6778</v>
      </c>
      <c r="E12179" s="508"/>
      <c r="F12179" s="508"/>
    </row>
    <row r="12180" spans="1:6" x14ac:dyDescent="0.25">
      <c r="A12180" s="508"/>
      <c r="B12180" s="508"/>
      <c r="C12180" s="508"/>
      <c r="D12180" s="444" t="s">
        <v>6778</v>
      </c>
      <c r="E12180" s="508"/>
      <c r="F12180" s="508"/>
    </row>
    <row r="12181" spans="1:6" x14ac:dyDescent="0.25">
      <c r="A12181" s="508"/>
      <c r="B12181" s="508"/>
      <c r="C12181" s="508"/>
      <c r="D12181" s="444" t="s">
        <v>6778</v>
      </c>
      <c r="E12181" s="508"/>
      <c r="F12181" s="508"/>
    </row>
    <row r="12182" spans="1:6" x14ac:dyDescent="0.25">
      <c r="A12182" s="508"/>
      <c r="B12182" s="508"/>
      <c r="C12182" s="508"/>
      <c r="D12182" s="444" t="s">
        <v>6778</v>
      </c>
      <c r="E12182" s="508"/>
      <c r="F12182" s="508"/>
    </row>
    <row r="12183" spans="1:6" x14ac:dyDescent="0.25">
      <c r="A12183" s="508"/>
      <c r="B12183" s="508"/>
      <c r="C12183" s="508"/>
      <c r="D12183" s="444" t="s">
        <v>6778</v>
      </c>
      <c r="E12183" s="508"/>
      <c r="F12183" s="508"/>
    </row>
    <row r="12184" spans="1:6" x14ac:dyDescent="0.25">
      <c r="A12184" s="508"/>
      <c r="B12184" s="508"/>
      <c r="C12184" s="508"/>
      <c r="D12184" s="444" t="s">
        <v>6778</v>
      </c>
      <c r="E12184" s="508"/>
      <c r="F12184" s="508"/>
    </row>
    <row r="12185" spans="1:6" x14ac:dyDescent="0.25">
      <c r="A12185" s="508"/>
      <c r="B12185" s="508"/>
      <c r="C12185" s="508"/>
      <c r="D12185" s="444" t="s">
        <v>6778</v>
      </c>
      <c r="E12185" s="508"/>
      <c r="F12185" s="508"/>
    </row>
    <row r="12186" spans="1:6" x14ac:dyDescent="0.25">
      <c r="A12186" s="508"/>
      <c r="B12186" s="508"/>
      <c r="C12186" s="508"/>
      <c r="D12186" s="444" t="s">
        <v>6778</v>
      </c>
      <c r="E12186" s="508"/>
      <c r="F12186" s="508"/>
    </row>
    <row r="12187" spans="1:6" x14ac:dyDescent="0.25">
      <c r="A12187" s="508"/>
      <c r="B12187" s="508"/>
      <c r="C12187" s="508"/>
      <c r="D12187" s="444" t="s">
        <v>6778</v>
      </c>
      <c r="E12187" s="508"/>
      <c r="F12187" s="508"/>
    </row>
    <row r="12188" spans="1:6" x14ac:dyDescent="0.25">
      <c r="A12188" s="508"/>
      <c r="B12188" s="508"/>
      <c r="C12188" s="508"/>
      <c r="D12188" s="444" t="s">
        <v>6778</v>
      </c>
      <c r="E12188" s="508"/>
      <c r="F12188" s="508"/>
    </row>
    <row r="12189" spans="1:6" x14ac:dyDescent="0.25">
      <c r="A12189" s="508"/>
      <c r="B12189" s="508"/>
      <c r="C12189" s="508"/>
      <c r="D12189" s="444" t="s">
        <v>6778</v>
      </c>
      <c r="E12189" s="508"/>
      <c r="F12189" s="508"/>
    </row>
    <row r="12190" spans="1:6" x14ac:dyDescent="0.25">
      <c r="A12190" s="508"/>
      <c r="B12190" s="508"/>
      <c r="C12190" s="508"/>
      <c r="D12190" s="444" t="s">
        <v>6778</v>
      </c>
      <c r="E12190" s="508"/>
      <c r="F12190" s="508"/>
    </row>
    <row r="12191" spans="1:6" x14ac:dyDescent="0.25">
      <c r="A12191" s="508"/>
      <c r="B12191" s="508"/>
      <c r="C12191" s="508"/>
      <c r="D12191" s="444" t="s">
        <v>6778</v>
      </c>
      <c r="E12191" s="508"/>
      <c r="F12191" s="508"/>
    </row>
    <row r="12192" spans="1:6" x14ac:dyDescent="0.25">
      <c r="A12192" s="508"/>
      <c r="B12192" s="508"/>
      <c r="C12192" s="508"/>
      <c r="D12192" s="444" t="s">
        <v>6778</v>
      </c>
      <c r="E12192" s="508"/>
      <c r="F12192" s="508"/>
    </row>
    <row r="12193" spans="1:6" x14ac:dyDescent="0.25">
      <c r="A12193" s="508"/>
      <c r="B12193" s="508"/>
      <c r="C12193" s="508"/>
      <c r="D12193" s="444" t="s">
        <v>6778</v>
      </c>
      <c r="E12193" s="508"/>
      <c r="F12193" s="508"/>
    </row>
    <row r="12194" spans="1:6" x14ac:dyDescent="0.25">
      <c r="A12194" s="508"/>
      <c r="B12194" s="508"/>
      <c r="C12194" s="508"/>
      <c r="D12194" s="444" t="s">
        <v>6778</v>
      </c>
      <c r="E12194" s="508"/>
      <c r="F12194" s="508"/>
    </row>
    <row r="12195" spans="1:6" x14ac:dyDescent="0.25">
      <c r="A12195" s="508"/>
      <c r="B12195" s="508"/>
      <c r="C12195" s="508"/>
      <c r="D12195" s="444" t="s">
        <v>6778</v>
      </c>
      <c r="E12195" s="508"/>
      <c r="F12195" s="508"/>
    </row>
    <row r="12196" spans="1:6" x14ac:dyDescent="0.25">
      <c r="A12196" s="508"/>
      <c r="B12196" s="508"/>
      <c r="C12196" s="508"/>
      <c r="D12196" s="444" t="s">
        <v>6778</v>
      </c>
      <c r="E12196" s="508"/>
      <c r="F12196" s="508"/>
    </row>
    <row r="12197" spans="1:6" x14ac:dyDescent="0.25">
      <c r="A12197" s="508"/>
      <c r="B12197" s="508"/>
      <c r="C12197" s="508"/>
      <c r="D12197" s="444" t="s">
        <v>6778</v>
      </c>
      <c r="E12197" s="508"/>
      <c r="F12197" s="508"/>
    </row>
    <row r="12198" spans="1:6" x14ac:dyDescent="0.25">
      <c r="A12198" s="508"/>
      <c r="B12198" s="508"/>
      <c r="C12198" s="508"/>
      <c r="D12198" s="444" t="s">
        <v>6778</v>
      </c>
      <c r="E12198" s="508"/>
      <c r="F12198" s="508"/>
    </row>
    <row r="12199" spans="1:6" x14ac:dyDescent="0.25">
      <c r="A12199" s="508"/>
      <c r="B12199" s="508"/>
      <c r="C12199" s="508"/>
      <c r="D12199" s="444" t="s">
        <v>6778</v>
      </c>
      <c r="E12199" s="508"/>
      <c r="F12199" s="508"/>
    </row>
    <row r="12200" spans="1:6" x14ac:dyDescent="0.25">
      <c r="A12200" s="508"/>
      <c r="B12200" s="508"/>
      <c r="C12200" s="508"/>
      <c r="D12200" s="444" t="s">
        <v>6778</v>
      </c>
      <c r="E12200" s="508"/>
      <c r="F12200" s="508"/>
    </row>
    <row r="12201" spans="1:6" x14ac:dyDescent="0.25">
      <c r="A12201" s="508"/>
      <c r="B12201" s="508"/>
      <c r="C12201" s="508"/>
      <c r="D12201" s="444" t="s">
        <v>6778</v>
      </c>
      <c r="E12201" s="508"/>
      <c r="F12201" s="508"/>
    </row>
    <row r="12202" spans="1:6" x14ac:dyDescent="0.25">
      <c r="A12202" s="508"/>
      <c r="B12202" s="508"/>
      <c r="C12202" s="508"/>
      <c r="D12202" s="444" t="s">
        <v>6778</v>
      </c>
      <c r="E12202" s="508"/>
      <c r="F12202" s="508"/>
    </row>
    <row r="12203" spans="1:6" x14ac:dyDescent="0.25">
      <c r="A12203" s="508"/>
      <c r="B12203" s="508"/>
      <c r="C12203" s="508"/>
      <c r="D12203" s="444" t="s">
        <v>6778</v>
      </c>
      <c r="E12203" s="508"/>
      <c r="F12203" s="508"/>
    </row>
    <row r="12204" spans="1:6" x14ac:dyDescent="0.25">
      <c r="A12204" s="508"/>
      <c r="B12204" s="508"/>
      <c r="C12204" s="508"/>
      <c r="D12204" s="444" t="s">
        <v>6778</v>
      </c>
      <c r="E12204" s="508"/>
      <c r="F12204" s="508"/>
    </row>
    <row r="12205" spans="1:6" x14ac:dyDescent="0.25">
      <c r="A12205" s="508"/>
      <c r="B12205" s="508"/>
      <c r="C12205" s="508"/>
      <c r="D12205" s="444" t="s">
        <v>6778</v>
      </c>
      <c r="E12205" s="508"/>
      <c r="F12205" s="508"/>
    </row>
    <row r="12206" spans="1:6" x14ac:dyDescent="0.25">
      <c r="A12206" s="508"/>
      <c r="B12206" s="508"/>
      <c r="C12206" s="508"/>
      <c r="D12206" s="444" t="s">
        <v>6778</v>
      </c>
      <c r="E12206" s="508"/>
      <c r="F12206" s="508"/>
    </row>
    <row r="12207" spans="1:6" x14ac:dyDescent="0.25">
      <c r="A12207" s="508"/>
      <c r="B12207" s="508"/>
      <c r="C12207" s="508"/>
      <c r="D12207" s="444" t="s">
        <v>6778</v>
      </c>
      <c r="E12207" s="508"/>
      <c r="F12207" s="508"/>
    </row>
    <row r="12208" spans="1:6" x14ac:dyDescent="0.25">
      <c r="A12208" s="508"/>
      <c r="B12208" s="508"/>
      <c r="C12208" s="508"/>
      <c r="D12208" s="444" t="s">
        <v>6778</v>
      </c>
      <c r="E12208" s="508"/>
      <c r="F12208" s="508"/>
    </row>
    <row r="12209" spans="1:6" x14ac:dyDescent="0.25">
      <c r="A12209" s="508"/>
      <c r="B12209" s="508"/>
      <c r="C12209" s="508"/>
      <c r="D12209" s="444" t="s">
        <v>6778</v>
      </c>
      <c r="E12209" s="508"/>
      <c r="F12209" s="508"/>
    </row>
    <row r="12210" spans="1:6" x14ac:dyDescent="0.25">
      <c r="A12210" s="508"/>
      <c r="B12210" s="508"/>
      <c r="C12210" s="508"/>
      <c r="D12210" s="444" t="s">
        <v>6778</v>
      </c>
      <c r="E12210" s="508"/>
      <c r="F12210" s="508"/>
    </row>
    <row r="12211" spans="1:6" x14ac:dyDescent="0.25">
      <c r="A12211" s="508"/>
      <c r="B12211" s="508"/>
      <c r="C12211" s="508"/>
      <c r="D12211" s="444" t="s">
        <v>6778</v>
      </c>
      <c r="E12211" s="508"/>
      <c r="F12211" s="508"/>
    </row>
    <row r="12212" spans="1:6" x14ac:dyDescent="0.25">
      <c r="A12212" s="508"/>
      <c r="B12212" s="508"/>
      <c r="C12212" s="508"/>
      <c r="D12212" s="444" t="s">
        <v>6778</v>
      </c>
      <c r="E12212" s="508"/>
      <c r="F12212" s="508"/>
    </row>
    <row r="12213" spans="1:6" x14ac:dyDescent="0.25">
      <c r="A12213" s="508"/>
      <c r="B12213" s="508"/>
      <c r="C12213" s="508"/>
      <c r="D12213" s="444" t="s">
        <v>6778</v>
      </c>
      <c r="E12213" s="508"/>
      <c r="F12213" s="508"/>
    </row>
    <row r="12214" spans="1:6" x14ac:dyDescent="0.25">
      <c r="A12214" s="508"/>
      <c r="B12214" s="508"/>
      <c r="C12214" s="508"/>
      <c r="D12214" s="444" t="s">
        <v>6778</v>
      </c>
      <c r="E12214" s="508"/>
      <c r="F12214" s="508"/>
    </row>
    <row r="12215" spans="1:6" x14ac:dyDescent="0.25">
      <c r="A12215" s="508"/>
      <c r="B12215" s="508"/>
      <c r="C12215" s="508"/>
      <c r="D12215" s="444" t="s">
        <v>6778</v>
      </c>
      <c r="E12215" s="508"/>
      <c r="F12215" s="508"/>
    </row>
    <row r="12216" spans="1:6" x14ac:dyDescent="0.25">
      <c r="A12216" s="508"/>
      <c r="B12216" s="508"/>
      <c r="C12216" s="508"/>
      <c r="D12216" s="444" t="s">
        <v>6778</v>
      </c>
      <c r="E12216" s="508"/>
      <c r="F12216" s="508"/>
    </row>
    <row r="12217" spans="1:6" x14ac:dyDescent="0.25">
      <c r="A12217" s="508"/>
      <c r="B12217" s="508"/>
      <c r="C12217" s="508"/>
      <c r="D12217" s="444" t="s">
        <v>6778</v>
      </c>
      <c r="E12217" s="508"/>
      <c r="F12217" s="508"/>
    </row>
    <row r="12218" spans="1:6" x14ac:dyDescent="0.25">
      <c r="A12218" s="508"/>
      <c r="B12218" s="508"/>
      <c r="C12218" s="508"/>
      <c r="D12218" s="444" t="s">
        <v>6778</v>
      </c>
      <c r="E12218" s="508"/>
      <c r="F12218" s="508"/>
    </row>
    <row r="12219" spans="1:6" x14ac:dyDescent="0.25">
      <c r="A12219" s="508"/>
      <c r="B12219" s="508"/>
      <c r="C12219" s="508"/>
      <c r="D12219" s="444" t="s">
        <v>6778</v>
      </c>
      <c r="E12219" s="508"/>
      <c r="F12219" s="508"/>
    </row>
    <row r="12220" spans="1:6" x14ac:dyDescent="0.25">
      <c r="A12220" s="508"/>
      <c r="B12220" s="508"/>
      <c r="C12220" s="508"/>
      <c r="D12220" s="444" t="s">
        <v>6778</v>
      </c>
      <c r="E12220" s="508"/>
      <c r="F12220" s="508"/>
    </row>
    <row r="12221" spans="1:6" x14ac:dyDescent="0.25">
      <c r="A12221" s="508"/>
      <c r="B12221" s="508"/>
      <c r="C12221" s="508"/>
      <c r="D12221" s="444" t="s">
        <v>6778</v>
      </c>
      <c r="E12221" s="508"/>
      <c r="F12221" s="508"/>
    </row>
    <row r="12222" spans="1:6" x14ac:dyDescent="0.25">
      <c r="A12222" s="508"/>
      <c r="B12222" s="508"/>
      <c r="C12222" s="508"/>
      <c r="D12222" s="444" t="s">
        <v>6778</v>
      </c>
      <c r="E12222" s="508"/>
      <c r="F12222" s="508"/>
    </row>
    <row r="12223" spans="1:6" x14ac:dyDescent="0.25">
      <c r="A12223" s="508"/>
      <c r="B12223" s="508"/>
      <c r="C12223" s="508"/>
      <c r="D12223" s="444" t="s">
        <v>6778</v>
      </c>
      <c r="E12223" s="508"/>
      <c r="F12223" s="508"/>
    </row>
    <row r="12224" spans="1:6" x14ac:dyDescent="0.25">
      <c r="A12224" s="508"/>
      <c r="B12224" s="508"/>
      <c r="C12224" s="508"/>
      <c r="D12224" s="444" t="s">
        <v>6778</v>
      </c>
      <c r="E12224" s="508"/>
      <c r="F12224" s="508"/>
    </row>
    <row r="12225" spans="1:6" x14ac:dyDescent="0.25">
      <c r="A12225" s="508"/>
      <c r="B12225" s="508"/>
      <c r="C12225" s="508"/>
      <c r="D12225" s="444" t="s">
        <v>6778</v>
      </c>
      <c r="E12225" s="508"/>
      <c r="F12225" s="508"/>
    </row>
    <row r="12226" spans="1:6" x14ac:dyDescent="0.25">
      <c r="A12226" s="508"/>
      <c r="B12226" s="508"/>
      <c r="C12226" s="508"/>
      <c r="D12226" s="444" t="s">
        <v>6778</v>
      </c>
      <c r="E12226" s="508"/>
      <c r="F12226" s="508"/>
    </row>
    <row r="12227" spans="1:6" x14ac:dyDescent="0.25">
      <c r="A12227" s="508"/>
      <c r="B12227" s="508"/>
      <c r="C12227" s="508"/>
      <c r="D12227" s="444" t="s">
        <v>6778</v>
      </c>
      <c r="E12227" s="508"/>
      <c r="F12227" s="508"/>
    </row>
    <row r="12228" spans="1:6" x14ac:dyDescent="0.25">
      <c r="A12228" s="508"/>
      <c r="B12228" s="508"/>
      <c r="C12228" s="508"/>
      <c r="D12228" s="444" t="s">
        <v>6778</v>
      </c>
      <c r="E12228" s="508"/>
      <c r="F12228" s="508"/>
    </row>
    <row r="12229" spans="1:6" x14ac:dyDescent="0.25">
      <c r="A12229" s="508"/>
      <c r="B12229" s="508"/>
      <c r="C12229" s="508"/>
      <c r="D12229" s="444" t="s">
        <v>6778</v>
      </c>
      <c r="E12229" s="508"/>
      <c r="F12229" s="508"/>
    </row>
    <row r="12230" spans="1:6" x14ac:dyDescent="0.25">
      <c r="A12230" s="508"/>
      <c r="B12230" s="508"/>
      <c r="C12230" s="508"/>
      <c r="D12230" s="444" t="s">
        <v>6778</v>
      </c>
      <c r="E12230" s="508"/>
      <c r="F12230" s="508"/>
    </row>
    <row r="12231" spans="1:6" x14ac:dyDescent="0.25">
      <c r="A12231" s="508"/>
      <c r="B12231" s="508"/>
      <c r="C12231" s="508"/>
      <c r="D12231" s="444" t="s">
        <v>6778</v>
      </c>
      <c r="E12231" s="508"/>
      <c r="F12231" s="508"/>
    </row>
    <row r="12232" spans="1:6" x14ac:dyDescent="0.25">
      <c r="A12232" s="508"/>
      <c r="B12232" s="508"/>
      <c r="C12232" s="508"/>
      <c r="D12232" s="444" t="s">
        <v>6778</v>
      </c>
      <c r="E12232" s="508"/>
      <c r="F12232" s="508"/>
    </row>
    <row r="12233" spans="1:6" x14ac:dyDescent="0.25">
      <c r="A12233" s="508"/>
      <c r="B12233" s="508"/>
      <c r="C12233" s="508"/>
      <c r="D12233" s="444" t="s">
        <v>6778</v>
      </c>
      <c r="E12233" s="508"/>
      <c r="F12233" s="508"/>
    </row>
    <row r="12234" spans="1:6" x14ac:dyDescent="0.25">
      <c r="A12234" s="508"/>
      <c r="B12234" s="508"/>
      <c r="C12234" s="508"/>
      <c r="D12234" s="444" t="s">
        <v>6778</v>
      </c>
      <c r="E12234" s="508"/>
      <c r="F12234" s="508"/>
    </row>
    <row r="12235" spans="1:6" x14ac:dyDescent="0.25">
      <c r="A12235" s="508"/>
      <c r="B12235" s="508"/>
      <c r="C12235" s="508"/>
      <c r="D12235" s="444" t="s">
        <v>6778</v>
      </c>
      <c r="E12235" s="508"/>
      <c r="F12235" s="508"/>
    </row>
    <row r="12236" spans="1:6" x14ac:dyDescent="0.25">
      <c r="A12236" s="508"/>
      <c r="B12236" s="508"/>
      <c r="C12236" s="508"/>
      <c r="D12236" s="444" t="s">
        <v>6778</v>
      </c>
      <c r="E12236" s="508"/>
      <c r="F12236" s="508"/>
    </row>
    <row r="12237" spans="1:6" x14ac:dyDescent="0.25">
      <c r="A12237" s="508"/>
      <c r="B12237" s="508"/>
      <c r="C12237" s="508"/>
      <c r="D12237" s="444" t="s">
        <v>6778</v>
      </c>
      <c r="E12237" s="508"/>
      <c r="F12237" s="508"/>
    </row>
    <row r="12238" spans="1:6" x14ac:dyDescent="0.25">
      <c r="A12238" s="508"/>
      <c r="B12238" s="508"/>
      <c r="C12238" s="508"/>
      <c r="D12238" s="444" t="s">
        <v>6778</v>
      </c>
      <c r="E12238" s="508"/>
      <c r="F12238" s="508"/>
    </row>
    <row r="12239" spans="1:6" x14ac:dyDescent="0.25">
      <c r="A12239" s="508"/>
      <c r="B12239" s="508"/>
      <c r="C12239" s="508"/>
      <c r="D12239" s="444" t="s">
        <v>6778</v>
      </c>
      <c r="E12239" s="508"/>
      <c r="F12239" s="508"/>
    </row>
    <row r="12240" spans="1:6" x14ac:dyDescent="0.25">
      <c r="A12240" s="508"/>
      <c r="B12240" s="508"/>
      <c r="C12240" s="508"/>
      <c r="D12240" s="444" t="s">
        <v>6778</v>
      </c>
      <c r="E12240" s="508"/>
      <c r="F12240" s="508"/>
    </row>
    <row r="12241" spans="1:6" x14ac:dyDescent="0.25">
      <c r="A12241" s="508"/>
      <c r="B12241" s="508"/>
      <c r="C12241" s="508"/>
      <c r="D12241" s="444" t="s">
        <v>6778</v>
      </c>
      <c r="E12241" s="508"/>
      <c r="F12241" s="508"/>
    </row>
    <row r="12242" spans="1:6" x14ac:dyDescent="0.25">
      <c r="A12242" s="508"/>
      <c r="B12242" s="508"/>
      <c r="C12242" s="508"/>
      <c r="D12242" s="444" t="s">
        <v>6778</v>
      </c>
      <c r="E12242" s="508"/>
      <c r="F12242" s="508"/>
    </row>
    <row r="12243" spans="1:6" x14ac:dyDescent="0.25">
      <c r="A12243" s="508"/>
      <c r="B12243" s="508"/>
      <c r="C12243" s="508"/>
      <c r="D12243" s="444" t="s">
        <v>6778</v>
      </c>
      <c r="E12243" s="508"/>
      <c r="F12243" s="508"/>
    </row>
    <row r="12244" spans="1:6" x14ac:dyDescent="0.25">
      <c r="A12244" s="508"/>
      <c r="B12244" s="508"/>
      <c r="C12244" s="508"/>
      <c r="D12244" s="444" t="s">
        <v>6778</v>
      </c>
      <c r="E12244" s="508"/>
      <c r="F12244" s="508"/>
    </row>
    <row r="12245" spans="1:6" x14ac:dyDescent="0.25">
      <c r="A12245" s="508"/>
      <c r="B12245" s="508"/>
      <c r="C12245" s="508"/>
      <c r="D12245" s="444" t="s">
        <v>6778</v>
      </c>
      <c r="E12245" s="508"/>
      <c r="F12245" s="508"/>
    </row>
    <row r="12246" spans="1:6" x14ac:dyDescent="0.25">
      <c r="A12246" s="508"/>
      <c r="B12246" s="508"/>
      <c r="C12246" s="508"/>
      <c r="D12246" s="444" t="s">
        <v>6778</v>
      </c>
      <c r="E12246" s="508"/>
      <c r="F12246" s="508"/>
    </row>
    <row r="12247" spans="1:6" x14ac:dyDescent="0.25">
      <c r="A12247" s="508"/>
      <c r="B12247" s="508"/>
      <c r="C12247" s="508"/>
      <c r="D12247" s="444" t="s">
        <v>6778</v>
      </c>
      <c r="E12247" s="508"/>
      <c r="F12247" s="508"/>
    </row>
    <row r="12248" spans="1:6" x14ac:dyDescent="0.25">
      <c r="A12248" s="508"/>
      <c r="B12248" s="508"/>
      <c r="C12248" s="508"/>
      <c r="D12248" s="444" t="s">
        <v>6778</v>
      </c>
      <c r="E12248" s="508"/>
      <c r="F12248" s="508"/>
    </row>
    <row r="12249" spans="1:6" x14ac:dyDescent="0.25">
      <c r="A12249" s="508"/>
      <c r="B12249" s="508"/>
      <c r="C12249" s="508"/>
      <c r="D12249" s="444" t="s">
        <v>6778</v>
      </c>
      <c r="E12249" s="508"/>
      <c r="F12249" s="508"/>
    </row>
    <row r="12250" spans="1:6" x14ac:dyDescent="0.25">
      <c r="A12250" s="508"/>
      <c r="B12250" s="508"/>
      <c r="C12250" s="508"/>
      <c r="D12250" s="444" t="s">
        <v>6778</v>
      </c>
      <c r="E12250" s="508"/>
      <c r="F12250" s="508"/>
    </row>
    <row r="12251" spans="1:6" x14ac:dyDescent="0.25">
      <c r="A12251" s="508"/>
      <c r="B12251" s="508"/>
      <c r="C12251" s="508"/>
      <c r="D12251" s="444" t="s">
        <v>6778</v>
      </c>
      <c r="E12251" s="508"/>
      <c r="F12251" s="508"/>
    </row>
    <row r="12252" spans="1:6" x14ac:dyDescent="0.25">
      <c r="A12252" s="508"/>
      <c r="B12252" s="508"/>
      <c r="C12252" s="508"/>
      <c r="D12252" s="444" t="s">
        <v>6778</v>
      </c>
      <c r="E12252" s="508"/>
      <c r="F12252" s="508"/>
    </row>
    <row r="12253" spans="1:6" x14ac:dyDescent="0.25">
      <c r="A12253" s="508"/>
      <c r="B12253" s="508"/>
      <c r="C12253" s="508"/>
      <c r="D12253" s="444" t="s">
        <v>6778</v>
      </c>
      <c r="E12253" s="508"/>
      <c r="F12253" s="508"/>
    </row>
    <row r="12254" spans="1:6" x14ac:dyDescent="0.25">
      <c r="A12254" s="508"/>
      <c r="B12254" s="508"/>
      <c r="C12254" s="508"/>
      <c r="D12254" s="444" t="s">
        <v>6778</v>
      </c>
      <c r="E12254" s="508"/>
      <c r="F12254" s="508"/>
    </row>
    <row r="12255" spans="1:6" x14ac:dyDescent="0.25">
      <c r="A12255" s="508"/>
      <c r="B12255" s="508"/>
      <c r="C12255" s="508"/>
      <c r="D12255" s="444" t="s">
        <v>6778</v>
      </c>
      <c r="E12255" s="508"/>
      <c r="F12255" s="508"/>
    </row>
    <row r="12256" spans="1:6" x14ac:dyDescent="0.25">
      <c r="A12256" s="508"/>
      <c r="B12256" s="508"/>
      <c r="C12256" s="508"/>
      <c r="D12256" s="444" t="s">
        <v>6778</v>
      </c>
      <c r="E12256" s="508"/>
      <c r="F12256" s="508"/>
    </row>
    <row r="12257" spans="1:6" x14ac:dyDescent="0.25">
      <c r="A12257" s="508"/>
      <c r="B12257" s="508"/>
      <c r="C12257" s="508"/>
      <c r="D12257" s="444" t="s">
        <v>6778</v>
      </c>
      <c r="E12257" s="508"/>
      <c r="F12257" s="508"/>
    </row>
    <row r="12258" spans="1:6" x14ac:dyDescent="0.25">
      <c r="A12258" s="508"/>
      <c r="B12258" s="508"/>
      <c r="C12258" s="508"/>
      <c r="D12258" s="444" t="s">
        <v>6778</v>
      </c>
      <c r="E12258" s="508"/>
      <c r="F12258" s="508"/>
    </row>
    <row r="12259" spans="1:6" x14ac:dyDescent="0.25">
      <c r="A12259" s="508"/>
      <c r="B12259" s="508"/>
      <c r="C12259" s="508"/>
      <c r="D12259" s="444" t="s">
        <v>6778</v>
      </c>
      <c r="E12259" s="508"/>
      <c r="F12259" s="508"/>
    </row>
    <row r="12260" spans="1:6" x14ac:dyDescent="0.25">
      <c r="A12260" s="508"/>
      <c r="B12260" s="508"/>
      <c r="C12260" s="508"/>
      <c r="D12260" s="444" t="s">
        <v>6778</v>
      </c>
      <c r="E12260" s="508"/>
      <c r="F12260" s="508"/>
    </row>
    <row r="12261" spans="1:6" x14ac:dyDescent="0.25">
      <c r="A12261" s="508"/>
      <c r="B12261" s="508"/>
      <c r="C12261" s="508"/>
      <c r="D12261" s="444" t="s">
        <v>6778</v>
      </c>
      <c r="E12261" s="508"/>
      <c r="F12261" s="508"/>
    </row>
    <row r="12262" spans="1:6" x14ac:dyDescent="0.25">
      <c r="A12262" s="508"/>
      <c r="B12262" s="508"/>
      <c r="C12262" s="508"/>
      <c r="D12262" s="444" t="s">
        <v>6778</v>
      </c>
      <c r="E12262" s="508"/>
      <c r="F12262" s="508"/>
    </row>
    <row r="12263" spans="1:6" x14ac:dyDescent="0.25">
      <c r="A12263" s="508"/>
      <c r="B12263" s="508"/>
      <c r="C12263" s="508"/>
      <c r="D12263" s="444" t="s">
        <v>6778</v>
      </c>
      <c r="E12263" s="508"/>
      <c r="F12263" s="508"/>
    </row>
    <row r="12264" spans="1:6" x14ac:dyDescent="0.25">
      <c r="A12264" s="508"/>
      <c r="B12264" s="508"/>
      <c r="C12264" s="508"/>
      <c r="D12264" s="444" t="s">
        <v>6778</v>
      </c>
      <c r="E12264" s="508"/>
      <c r="F12264" s="508"/>
    </row>
    <row r="12265" spans="1:6" x14ac:dyDescent="0.25">
      <c r="A12265" s="508"/>
      <c r="B12265" s="508"/>
      <c r="C12265" s="508"/>
      <c r="D12265" s="444" t="s">
        <v>6778</v>
      </c>
      <c r="E12265" s="508"/>
      <c r="F12265" s="508"/>
    </row>
    <row r="12266" spans="1:6" x14ac:dyDescent="0.25">
      <c r="A12266" s="508"/>
      <c r="B12266" s="508"/>
      <c r="C12266" s="508"/>
      <c r="D12266" s="444" t="s">
        <v>6778</v>
      </c>
      <c r="E12266" s="508"/>
      <c r="F12266" s="508"/>
    </row>
    <row r="12267" spans="1:6" x14ac:dyDescent="0.25">
      <c r="A12267" s="508"/>
      <c r="B12267" s="508"/>
      <c r="C12267" s="508"/>
      <c r="D12267" s="444" t="s">
        <v>6778</v>
      </c>
      <c r="E12267" s="508"/>
      <c r="F12267" s="508"/>
    </row>
    <row r="12268" spans="1:6" x14ac:dyDescent="0.25">
      <c r="A12268" s="508"/>
      <c r="B12268" s="508"/>
      <c r="C12268" s="508"/>
      <c r="D12268" s="444" t="s">
        <v>6778</v>
      </c>
      <c r="E12268" s="508"/>
      <c r="F12268" s="508"/>
    </row>
    <row r="12269" spans="1:6" x14ac:dyDescent="0.25">
      <c r="A12269" s="508"/>
      <c r="B12269" s="508"/>
      <c r="C12269" s="508"/>
      <c r="D12269" s="444" t="s">
        <v>6778</v>
      </c>
      <c r="E12269" s="508"/>
      <c r="F12269" s="508"/>
    </row>
    <row r="12270" spans="1:6" x14ac:dyDescent="0.25">
      <c r="A12270" s="508"/>
      <c r="B12270" s="508"/>
      <c r="C12270" s="508"/>
      <c r="D12270" s="444" t="s">
        <v>6778</v>
      </c>
      <c r="E12270" s="508"/>
      <c r="F12270" s="508"/>
    </row>
    <row r="12271" spans="1:6" x14ac:dyDescent="0.25">
      <c r="A12271" s="508"/>
      <c r="B12271" s="508"/>
      <c r="C12271" s="508"/>
      <c r="D12271" s="444" t="s">
        <v>6778</v>
      </c>
      <c r="E12271" s="508"/>
      <c r="F12271" s="508"/>
    </row>
    <row r="12272" spans="1:6" x14ac:dyDescent="0.25">
      <c r="A12272" s="508"/>
      <c r="B12272" s="508"/>
      <c r="C12272" s="508"/>
      <c r="D12272" s="444" t="s">
        <v>6778</v>
      </c>
      <c r="E12272" s="508"/>
      <c r="F12272" s="508"/>
    </row>
    <row r="12273" spans="1:6" x14ac:dyDescent="0.25">
      <c r="A12273" s="508"/>
      <c r="B12273" s="508"/>
      <c r="C12273" s="508"/>
      <c r="D12273" s="444" t="s">
        <v>6778</v>
      </c>
      <c r="E12273" s="508"/>
      <c r="F12273" s="508"/>
    </row>
    <row r="12274" spans="1:6" x14ac:dyDescent="0.25">
      <c r="A12274" s="508"/>
      <c r="B12274" s="508"/>
      <c r="C12274" s="508"/>
      <c r="D12274" s="444" t="s">
        <v>6778</v>
      </c>
      <c r="E12274" s="508"/>
      <c r="F12274" s="508"/>
    </row>
    <row r="12275" spans="1:6" x14ac:dyDescent="0.25">
      <c r="A12275" s="508"/>
      <c r="B12275" s="508"/>
      <c r="C12275" s="508"/>
      <c r="D12275" s="444" t="s">
        <v>6778</v>
      </c>
      <c r="E12275" s="508"/>
      <c r="F12275" s="508"/>
    </row>
    <row r="12276" spans="1:6" x14ac:dyDescent="0.25">
      <c r="A12276" s="508"/>
      <c r="B12276" s="508"/>
      <c r="C12276" s="508"/>
      <c r="D12276" s="444" t="s">
        <v>6778</v>
      </c>
      <c r="E12276" s="508"/>
      <c r="F12276" s="508"/>
    </row>
    <row r="12277" spans="1:6" x14ac:dyDescent="0.25">
      <c r="A12277" s="508"/>
      <c r="B12277" s="508"/>
      <c r="C12277" s="508"/>
      <c r="D12277" s="444" t="s">
        <v>6778</v>
      </c>
      <c r="E12277" s="508"/>
      <c r="F12277" s="508"/>
    </row>
    <row r="12278" spans="1:6" x14ac:dyDescent="0.25">
      <c r="A12278" s="508"/>
      <c r="B12278" s="508"/>
      <c r="C12278" s="508"/>
      <c r="D12278" s="444" t="s">
        <v>6778</v>
      </c>
      <c r="E12278" s="508"/>
      <c r="F12278" s="508"/>
    </row>
    <row r="12279" spans="1:6" x14ac:dyDescent="0.25">
      <c r="A12279" s="508"/>
      <c r="B12279" s="508"/>
      <c r="C12279" s="508"/>
      <c r="D12279" s="444" t="s">
        <v>6778</v>
      </c>
      <c r="E12279" s="508"/>
      <c r="F12279" s="508"/>
    </row>
    <row r="12280" spans="1:6" x14ac:dyDescent="0.25">
      <c r="A12280" s="508"/>
      <c r="B12280" s="508"/>
      <c r="C12280" s="508"/>
      <c r="D12280" s="444" t="s">
        <v>6778</v>
      </c>
      <c r="E12280" s="508"/>
      <c r="F12280" s="508"/>
    </row>
    <row r="12281" spans="1:6" x14ac:dyDescent="0.25">
      <c r="A12281" s="508"/>
      <c r="B12281" s="508"/>
      <c r="C12281" s="508"/>
      <c r="D12281" s="444" t="s">
        <v>6778</v>
      </c>
      <c r="E12281" s="508"/>
      <c r="F12281" s="508"/>
    </row>
    <row r="12282" spans="1:6" x14ac:dyDescent="0.25">
      <c r="A12282" s="508"/>
      <c r="B12282" s="508"/>
      <c r="C12282" s="508"/>
      <c r="D12282" s="444" t="s">
        <v>6778</v>
      </c>
      <c r="E12282" s="508"/>
      <c r="F12282" s="508"/>
    </row>
    <row r="12283" spans="1:6" x14ac:dyDescent="0.25">
      <c r="A12283" s="508"/>
      <c r="B12283" s="508"/>
      <c r="C12283" s="508"/>
      <c r="D12283" s="444" t="s">
        <v>6778</v>
      </c>
      <c r="E12283" s="508"/>
      <c r="F12283" s="508"/>
    </row>
    <row r="12284" spans="1:6" x14ac:dyDescent="0.25">
      <c r="A12284" s="508"/>
      <c r="B12284" s="508"/>
      <c r="C12284" s="508"/>
      <c r="D12284" s="444" t="s">
        <v>6778</v>
      </c>
      <c r="E12284" s="508"/>
      <c r="F12284" s="508"/>
    </row>
    <row r="12285" spans="1:6" x14ac:dyDescent="0.25">
      <c r="A12285" s="508"/>
      <c r="B12285" s="508"/>
      <c r="C12285" s="508"/>
      <c r="D12285" s="444" t="s">
        <v>6778</v>
      </c>
      <c r="E12285" s="508"/>
      <c r="F12285" s="508"/>
    </row>
    <row r="12286" spans="1:6" x14ac:dyDescent="0.25">
      <c r="A12286" s="508"/>
      <c r="B12286" s="508"/>
      <c r="C12286" s="508"/>
      <c r="D12286" s="444" t="s">
        <v>6778</v>
      </c>
      <c r="E12286" s="508"/>
      <c r="F12286" s="508"/>
    </row>
    <row r="12287" spans="1:6" x14ac:dyDescent="0.25">
      <c r="A12287" s="508"/>
      <c r="B12287" s="508"/>
      <c r="C12287" s="508"/>
      <c r="D12287" s="444" t="s">
        <v>6778</v>
      </c>
      <c r="E12287" s="508"/>
      <c r="F12287" s="508"/>
    </row>
    <row r="12288" spans="1:6" x14ac:dyDescent="0.25">
      <c r="A12288" s="508"/>
      <c r="B12288" s="508"/>
      <c r="C12288" s="508"/>
      <c r="D12288" s="444" t="s">
        <v>6778</v>
      </c>
      <c r="E12288" s="508"/>
      <c r="F12288" s="508"/>
    </row>
    <row r="12289" spans="1:6" x14ac:dyDescent="0.25">
      <c r="A12289" s="508"/>
      <c r="B12289" s="508"/>
      <c r="C12289" s="508"/>
      <c r="D12289" s="444" t="s">
        <v>6778</v>
      </c>
      <c r="E12289" s="508"/>
      <c r="F12289" s="508"/>
    </row>
    <row r="12290" spans="1:6" x14ac:dyDescent="0.25">
      <c r="A12290" s="508"/>
      <c r="B12290" s="508"/>
      <c r="C12290" s="508"/>
      <c r="D12290" s="444" t="s">
        <v>6778</v>
      </c>
      <c r="E12290" s="508"/>
      <c r="F12290" s="508"/>
    </row>
    <row r="12291" spans="1:6" x14ac:dyDescent="0.25">
      <c r="A12291" s="508"/>
      <c r="B12291" s="508"/>
      <c r="C12291" s="508"/>
      <c r="D12291" s="444" t="s">
        <v>6778</v>
      </c>
      <c r="E12291" s="508"/>
      <c r="F12291" s="508"/>
    </row>
    <row r="12292" spans="1:6" x14ac:dyDescent="0.25">
      <c r="A12292" s="508"/>
      <c r="B12292" s="508"/>
      <c r="C12292" s="508"/>
      <c r="D12292" s="444" t="s">
        <v>6778</v>
      </c>
      <c r="E12292" s="508"/>
      <c r="F12292" s="508"/>
    </row>
    <row r="12293" spans="1:6" x14ac:dyDescent="0.25">
      <c r="A12293" s="508"/>
      <c r="B12293" s="508"/>
      <c r="C12293" s="508"/>
      <c r="D12293" s="444" t="s">
        <v>6778</v>
      </c>
      <c r="E12293" s="508"/>
      <c r="F12293" s="508"/>
    </row>
    <row r="12294" spans="1:6" x14ac:dyDescent="0.25">
      <c r="A12294" s="508"/>
      <c r="B12294" s="508"/>
      <c r="C12294" s="508"/>
      <c r="D12294" s="444" t="s">
        <v>6778</v>
      </c>
      <c r="E12294" s="508"/>
      <c r="F12294" s="508"/>
    </row>
    <row r="12295" spans="1:6" x14ac:dyDescent="0.25">
      <c r="A12295" s="508"/>
      <c r="B12295" s="508"/>
      <c r="C12295" s="508"/>
      <c r="D12295" s="444" t="s">
        <v>6778</v>
      </c>
      <c r="E12295" s="508"/>
      <c r="F12295" s="508"/>
    </row>
    <row r="12296" spans="1:6" x14ac:dyDescent="0.25">
      <c r="A12296" s="508"/>
      <c r="B12296" s="508"/>
      <c r="C12296" s="508"/>
      <c r="D12296" s="444" t="s">
        <v>6778</v>
      </c>
      <c r="E12296" s="508"/>
      <c r="F12296" s="508"/>
    </row>
    <row r="12297" spans="1:6" x14ac:dyDescent="0.25">
      <c r="A12297" s="508"/>
      <c r="B12297" s="508"/>
      <c r="C12297" s="508"/>
      <c r="D12297" s="444" t="s">
        <v>6778</v>
      </c>
      <c r="E12297" s="508"/>
      <c r="F12297" s="508"/>
    </row>
    <row r="12298" spans="1:6" x14ac:dyDescent="0.25">
      <c r="A12298" s="508"/>
      <c r="B12298" s="508"/>
      <c r="C12298" s="508"/>
      <c r="D12298" s="444" t="s">
        <v>6778</v>
      </c>
      <c r="E12298" s="508"/>
      <c r="F12298" s="508"/>
    </row>
    <row r="12299" spans="1:6" x14ac:dyDescent="0.25">
      <c r="A12299" s="508"/>
      <c r="B12299" s="508"/>
      <c r="C12299" s="508"/>
      <c r="D12299" s="444" t="s">
        <v>6778</v>
      </c>
      <c r="E12299" s="508"/>
      <c r="F12299" s="508"/>
    </row>
    <row r="12300" spans="1:6" x14ac:dyDescent="0.25">
      <c r="A12300" s="508"/>
      <c r="B12300" s="508"/>
      <c r="C12300" s="508"/>
      <c r="D12300" s="444" t="s">
        <v>6778</v>
      </c>
      <c r="E12300" s="508"/>
      <c r="F12300" s="508"/>
    </row>
    <row r="12301" spans="1:6" x14ac:dyDescent="0.25">
      <c r="A12301" s="508"/>
      <c r="B12301" s="508"/>
      <c r="C12301" s="508"/>
      <c r="D12301" s="444" t="s">
        <v>6778</v>
      </c>
      <c r="E12301" s="508"/>
      <c r="F12301" s="508"/>
    </row>
    <row r="12302" spans="1:6" x14ac:dyDescent="0.25">
      <c r="A12302" s="508"/>
      <c r="B12302" s="508"/>
      <c r="C12302" s="508"/>
      <c r="D12302" s="444" t="s">
        <v>6778</v>
      </c>
      <c r="E12302" s="508"/>
      <c r="F12302" s="508"/>
    </row>
    <row r="12303" spans="1:6" x14ac:dyDescent="0.25">
      <c r="A12303" s="508"/>
      <c r="B12303" s="508"/>
      <c r="C12303" s="508"/>
      <c r="D12303" s="444" t="s">
        <v>6778</v>
      </c>
      <c r="E12303" s="508"/>
      <c r="F12303" s="508"/>
    </row>
    <row r="12304" spans="1:6" x14ac:dyDescent="0.25">
      <c r="A12304" s="508"/>
      <c r="B12304" s="508"/>
      <c r="C12304" s="508"/>
      <c r="D12304" s="444" t="s">
        <v>6778</v>
      </c>
      <c r="E12304" s="508"/>
      <c r="F12304" s="508"/>
    </row>
    <row r="12305" spans="1:6" x14ac:dyDescent="0.25">
      <c r="A12305" s="508"/>
      <c r="B12305" s="508"/>
      <c r="C12305" s="508"/>
      <c r="D12305" s="444" t="s">
        <v>6778</v>
      </c>
      <c r="E12305" s="508"/>
      <c r="F12305" s="508"/>
    </row>
    <row r="12306" spans="1:6" x14ac:dyDescent="0.25">
      <c r="A12306" s="508"/>
      <c r="B12306" s="508"/>
      <c r="C12306" s="508"/>
      <c r="D12306" s="444" t="s">
        <v>6778</v>
      </c>
      <c r="E12306" s="508"/>
      <c r="F12306" s="508"/>
    </row>
    <row r="12307" spans="1:6" x14ac:dyDescent="0.25">
      <c r="A12307" s="508"/>
      <c r="B12307" s="508"/>
      <c r="C12307" s="508"/>
      <c r="D12307" s="444" t="s">
        <v>6778</v>
      </c>
      <c r="E12307" s="508"/>
      <c r="F12307" s="508"/>
    </row>
    <row r="12308" spans="1:6" x14ac:dyDescent="0.25">
      <c r="A12308" s="508"/>
      <c r="B12308" s="508"/>
      <c r="C12308" s="508"/>
      <c r="D12308" s="444" t="s">
        <v>6778</v>
      </c>
      <c r="E12308" s="508"/>
      <c r="F12308" s="508"/>
    </row>
    <row r="12309" spans="1:6" x14ac:dyDescent="0.25">
      <c r="A12309" s="508"/>
      <c r="B12309" s="508"/>
      <c r="C12309" s="508"/>
      <c r="D12309" s="444" t="s">
        <v>6778</v>
      </c>
      <c r="E12309" s="508"/>
      <c r="F12309" s="508"/>
    </row>
    <row r="12310" spans="1:6" x14ac:dyDescent="0.25">
      <c r="A12310" s="508"/>
      <c r="B12310" s="508"/>
      <c r="C12310" s="508"/>
      <c r="D12310" s="444" t="s">
        <v>6778</v>
      </c>
      <c r="E12310" s="508"/>
      <c r="F12310" s="508"/>
    </row>
    <row r="12311" spans="1:6" x14ac:dyDescent="0.25">
      <c r="A12311" s="508"/>
      <c r="B12311" s="508"/>
      <c r="C12311" s="508"/>
      <c r="D12311" s="444" t="s">
        <v>6778</v>
      </c>
      <c r="E12311" s="508"/>
      <c r="F12311" s="508"/>
    </row>
    <row r="12312" spans="1:6" x14ac:dyDescent="0.25">
      <c r="A12312" s="508"/>
      <c r="B12312" s="508"/>
      <c r="C12312" s="508"/>
      <c r="D12312" s="444" t="s">
        <v>6778</v>
      </c>
      <c r="E12312" s="508"/>
      <c r="F12312" s="508"/>
    </row>
    <row r="12313" spans="1:6" x14ac:dyDescent="0.25">
      <c r="A12313" s="508"/>
      <c r="B12313" s="508"/>
      <c r="C12313" s="508"/>
      <c r="D12313" s="444" t="s">
        <v>6778</v>
      </c>
      <c r="E12313" s="508"/>
      <c r="F12313" s="508"/>
    </row>
    <row r="12314" spans="1:6" x14ac:dyDescent="0.25">
      <c r="A12314" s="508"/>
      <c r="B12314" s="508"/>
      <c r="C12314" s="508"/>
      <c r="D12314" s="444" t="s">
        <v>6778</v>
      </c>
      <c r="E12314" s="508"/>
      <c r="F12314" s="508"/>
    </row>
    <row r="12315" spans="1:6" x14ac:dyDescent="0.25">
      <c r="A12315" s="508"/>
      <c r="B12315" s="508"/>
      <c r="C12315" s="508"/>
      <c r="D12315" s="444" t="s">
        <v>6778</v>
      </c>
      <c r="E12315" s="508"/>
      <c r="F12315" s="508"/>
    </row>
    <row r="12316" spans="1:6" x14ac:dyDescent="0.25">
      <c r="A12316" s="508"/>
      <c r="B12316" s="508"/>
      <c r="C12316" s="508"/>
      <c r="D12316" s="444" t="s">
        <v>6778</v>
      </c>
      <c r="E12316" s="508"/>
      <c r="F12316" s="508"/>
    </row>
    <row r="12317" spans="1:6" x14ac:dyDescent="0.25">
      <c r="A12317" s="508"/>
      <c r="B12317" s="508"/>
      <c r="C12317" s="508"/>
      <c r="D12317" s="444" t="s">
        <v>6778</v>
      </c>
      <c r="E12317" s="508"/>
      <c r="F12317" s="508"/>
    </row>
    <row r="12318" spans="1:6" x14ac:dyDescent="0.25">
      <c r="A12318" s="508"/>
      <c r="B12318" s="508"/>
      <c r="C12318" s="508"/>
      <c r="D12318" s="444" t="s">
        <v>6778</v>
      </c>
      <c r="E12318" s="508"/>
      <c r="F12318" s="508"/>
    </row>
    <row r="12319" spans="1:6" x14ac:dyDescent="0.25">
      <c r="A12319" s="508"/>
      <c r="B12319" s="508"/>
      <c r="C12319" s="508"/>
      <c r="D12319" s="444" t="s">
        <v>6778</v>
      </c>
      <c r="E12319" s="508"/>
      <c r="F12319" s="508"/>
    </row>
    <row r="12320" spans="1:6" x14ac:dyDescent="0.25">
      <c r="A12320" s="508"/>
      <c r="B12320" s="508"/>
      <c r="C12320" s="508"/>
      <c r="D12320" s="444" t="s">
        <v>6778</v>
      </c>
      <c r="E12320" s="508"/>
      <c r="F12320" s="508"/>
    </row>
    <row r="12321" spans="1:6" x14ac:dyDescent="0.25">
      <c r="A12321" s="508"/>
      <c r="B12321" s="508"/>
      <c r="C12321" s="508"/>
      <c r="D12321" s="444" t="s">
        <v>6778</v>
      </c>
      <c r="E12321" s="508"/>
      <c r="F12321" s="508"/>
    </row>
    <row r="12322" spans="1:6" x14ac:dyDescent="0.25">
      <c r="A12322" s="508"/>
      <c r="B12322" s="508"/>
      <c r="C12322" s="508"/>
      <c r="D12322" s="444" t="s">
        <v>6778</v>
      </c>
      <c r="E12322" s="508"/>
      <c r="F12322" s="508"/>
    </row>
    <row r="12323" spans="1:6" x14ac:dyDescent="0.25">
      <c r="A12323" s="508"/>
      <c r="B12323" s="508"/>
      <c r="C12323" s="508"/>
      <c r="D12323" s="444" t="s">
        <v>6778</v>
      </c>
      <c r="E12323" s="508"/>
      <c r="F12323" s="508"/>
    </row>
    <row r="12324" spans="1:6" x14ac:dyDescent="0.25">
      <c r="A12324" s="508"/>
      <c r="B12324" s="508"/>
      <c r="C12324" s="508"/>
      <c r="D12324" s="444" t="s">
        <v>6778</v>
      </c>
      <c r="E12324" s="508"/>
      <c r="F12324" s="508"/>
    </row>
    <row r="12325" spans="1:6" x14ac:dyDescent="0.25">
      <c r="A12325" s="508"/>
      <c r="B12325" s="508"/>
      <c r="C12325" s="508"/>
      <c r="D12325" s="444" t="s">
        <v>6778</v>
      </c>
      <c r="E12325" s="508"/>
      <c r="F12325" s="508"/>
    </row>
    <row r="12326" spans="1:6" x14ac:dyDescent="0.25">
      <c r="A12326" s="508"/>
      <c r="B12326" s="508"/>
      <c r="C12326" s="508"/>
      <c r="D12326" s="444" t="s">
        <v>6778</v>
      </c>
      <c r="E12326" s="508"/>
      <c r="F12326" s="508"/>
    </row>
    <row r="12327" spans="1:6" x14ac:dyDescent="0.25">
      <c r="A12327" s="508"/>
      <c r="B12327" s="508"/>
      <c r="C12327" s="508"/>
      <c r="D12327" s="444" t="s">
        <v>6778</v>
      </c>
      <c r="E12327" s="508"/>
      <c r="F12327" s="508"/>
    </row>
    <row r="12328" spans="1:6" x14ac:dyDescent="0.25">
      <c r="A12328" s="508"/>
      <c r="B12328" s="508"/>
      <c r="C12328" s="508"/>
      <c r="D12328" s="444" t="s">
        <v>6778</v>
      </c>
      <c r="E12328" s="508"/>
      <c r="F12328" s="508"/>
    </row>
    <row r="12329" spans="1:6" x14ac:dyDescent="0.25">
      <c r="A12329" s="508"/>
      <c r="B12329" s="508"/>
      <c r="C12329" s="508"/>
      <c r="D12329" s="444" t="s">
        <v>6778</v>
      </c>
      <c r="E12329" s="508"/>
      <c r="F12329" s="508"/>
    </row>
    <row r="12330" spans="1:6" x14ac:dyDescent="0.25">
      <c r="A12330" s="508"/>
      <c r="B12330" s="508"/>
      <c r="C12330" s="508"/>
      <c r="D12330" s="444" t="s">
        <v>6778</v>
      </c>
      <c r="E12330" s="508"/>
      <c r="F12330" s="508"/>
    </row>
    <row r="12331" spans="1:6" x14ac:dyDescent="0.25">
      <c r="A12331" s="508"/>
      <c r="B12331" s="508"/>
      <c r="C12331" s="508"/>
      <c r="D12331" s="444" t="s">
        <v>6778</v>
      </c>
      <c r="E12331" s="508"/>
      <c r="F12331" s="508"/>
    </row>
    <row r="12332" spans="1:6" x14ac:dyDescent="0.25">
      <c r="A12332" s="508"/>
      <c r="B12332" s="508"/>
      <c r="C12332" s="508"/>
      <c r="D12332" s="444" t="s">
        <v>6778</v>
      </c>
      <c r="E12332" s="508"/>
      <c r="F12332" s="508"/>
    </row>
    <row r="12333" spans="1:6" x14ac:dyDescent="0.25">
      <c r="A12333" s="508"/>
      <c r="B12333" s="508"/>
      <c r="C12333" s="508"/>
      <c r="D12333" s="444" t="s">
        <v>6778</v>
      </c>
      <c r="E12333" s="508"/>
      <c r="F12333" s="508"/>
    </row>
    <row r="12334" spans="1:6" x14ac:dyDescent="0.25">
      <c r="A12334" s="508"/>
      <c r="B12334" s="508"/>
      <c r="C12334" s="508"/>
      <c r="D12334" s="444" t="s">
        <v>6778</v>
      </c>
      <c r="E12334" s="508"/>
      <c r="F12334" s="508"/>
    </row>
    <row r="12335" spans="1:6" x14ac:dyDescent="0.25">
      <c r="A12335" s="508"/>
      <c r="B12335" s="508"/>
      <c r="C12335" s="508"/>
      <c r="D12335" s="444" t="s">
        <v>6778</v>
      </c>
      <c r="E12335" s="508"/>
      <c r="F12335" s="508"/>
    </row>
    <row r="12336" spans="1:6" x14ac:dyDescent="0.25">
      <c r="A12336" s="508"/>
      <c r="B12336" s="508"/>
      <c r="C12336" s="508"/>
      <c r="D12336" s="444" t="s">
        <v>6778</v>
      </c>
      <c r="E12336" s="508"/>
      <c r="F12336" s="508"/>
    </row>
    <row r="12337" spans="1:6" x14ac:dyDescent="0.25">
      <c r="A12337" s="508"/>
      <c r="B12337" s="508"/>
      <c r="C12337" s="508"/>
      <c r="D12337" s="444" t="s">
        <v>6778</v>
      </c>
      <c r="E12337" s="508"/>
      <c r="F12337" s="508"/>
    </row>
    <row r="12338" spans="1:6" x14ac:dyDescent="0.25">
      <c r="A12338" s="508"/>
      <c r="B12338" s="508"/>
      <c r="C12338" s="508"/>
      <c r="D12338" s="444" t="s">
        <v>6778</v>
      </c>
      <c r="E12338" s="508"/>
      <c r="F12338" s="508"/>
    </row>
    <row r="12339" spans="1:6" x14ac:dyDescent="0.25">
      <c r="A12339" s="508"/>
      <c r="B12339" s="508"/>
      <c r="C12339" s="508"/>
      <c r="D12339" s="444" t="s">
        <v>6778</v>
      </c>
      <c r="E12339" s="508"/>
      <c r="F12339" s="508"/>
    </row>
    <row r="12340" spans="1:6" x14ac:dyDescent="0.25">
      <c r="A12340" s="508"/>
      <c r="B12340" s="508"/>
      <c r="C12340" s="508"/>
      <c r="D12340" s="444" t="s">
        <v>6778</v>
      </c>
      <c r="E12340" s="508"/>
      <c r="F12340" s="508"/>
    </row>
    <row r="12341" spans="1:6" x14ac:dyDescent="0.25">
      <c r="A12341" s="508"/>
      <c r="B12341" s="508"/>
      <c r="C12341" s="508"/>
      <c r="D12341" s="444" t="s">
        <v>6778</v>
      </c>
      <c r="E12341" s="508"/>
      <c r="F12341" s="508"/>
    </row>
    <row r="12342" spans="1:6" x14ac:dyDescent="0.25">
      <c r="A12342" s="508"/>
      <c r="B12342" s="508"/>
      <c r="C12342" s="508"/>
      <c r="D12342" s="444" t="s">
        <v>6778</v>
      </c>
      <c r="E12342" s="508"/>
      <c r="F12342" s="508"/>
    </row>
    <row r="12343" spans="1:6" x14ac:dyDescent="0.25">
      <c r="A12343" s="508"/>
      <c r="B12343" s="508"/>
      <c r="C12343" s="508"/>
      <c r="D12343" s="444" t="s">
        <v>6778</v>
      </c>
      <c r="E12343" s="508"/>
      <c r="F12343" s="508"/>
    </row>
    <row r="12344" spans="1:6" x14ac:dyDescent="0.25">
      <c r="A12344" s="508"/>
      <c r="B12344" s="508"/>
      <c r="C12344" s="508"/>
      <c r="D12344" s="444" t="s">
        <v>6778</v>
      </c>
      <c r="E12344" s="508"/>
      <c r="F12344" s="508"/>
    </row>
    <row r="12345" spans="1:6" x14ac:dyDescent="0.25">
      <c r="A12345" s="508"/>
      <c r="B12345" s="508"/>
      <c r="C12345" s="508"/>
      <c r="D12345" s="444" t="s">
        <v>6778</v>
      </c>
      <c r="E12345" s="508"/>
      <c r="F12345" s="508"/>
    </row>
    <row r="12346" spans="1:6" x14ac:dyDescent="0.25">
      <c r="A12346" s="508"/>
      <c r="B12346" s="508"/>
      <c r="C12346" s="508"/>
      <c r="D12346" s="444" t="s">
        <v>6778</v>
      </c>
      <c r="E12346" s="508"/>
      <c r="F12346" s="508"/>
    </row>
    <row r="12347" spans="1:6" x14ac:dyDescent="0.25">
      <c r="A12347" s="508"/>
      <c r="B12347" s="508"/>
      <c r="C12347" s="508"/>
      <c r="D12347" s="444" t="s">
        <v>6778</v>
      </c>
      <c r="E12347" s="508"/>
      <c r="F12347" s="508"/>
    </row>
    <row r="12348" spans="1:6" x14ac:dyDescent="0.25">
      <c r="A12348" s="508"/>
      <c r="B12348" s="508"/>
      <c r="C12348" s="508"/>
      <c r="D12348" s="444" t="s">
        <v>6778</v>
      </c>
      <c r="E12348" s="508"/>
      <c r="F12348" s="508"/>
    </row>
    <row r="12349" spans="1:6" x14ac:dyDescent="0.25">
      <c r="A12349" s="508"/>
      <c r="B12349" s="508"/>
      <c r="C12349" s="508"/>
      <c r="D12349" s="444" t="s">
        <v>6778</v>
      </c>
      <c r="E12349" s="508"/>
      <c r="F12349" s="508"/>
    </row>
    <row r="12350" spans="1:6" x14ac:dyDescent="0.25">
      <c r="A12350" s="508"/>
      <c r="B12350" s="508"/>
      <c r="C12350" s="508"/>
      <c r="D12350" s="444" t="s">
        <v>6778</v>
      </c>
      <c r="E12350" s="508"/>
      <c r="F12350" s="508"/>
    </row>
    <row r="12351" spans="1:6" x14ac:dyDescent="0.25">
      <c r="A12351" s="508"/>
      <c r="B12351" s="508"/>
      <c r="C12351" s="508"/>
      <c r="D12351" s="444" t="s">
        <v>6778</v>
      </c>
      <c r="E12351" s="508"/>
      <c r="F12351" s="508"/>
    </row>
    <row r="12352" spans="1:6" x14ac:dyDescent="0.25">
      <c r="A12352" s="508"/>
      <c r="B12352" s="508"/>
      <c r="C12352" s="508"/>
      <c r="D12352" s="444" t="s">
        <v>6778</v>
      </c>
      <c r="E12352" s="508"/>
      <c r="F12352" s="508"/>
    </row>
    <row r="12353" spans="1:6" x14ac:dyDescent="0.25">
      <c r="A12353" s="508"/>
      <c r="B12353" s="508"/>
      <c r="C12353" s="508"/>
      <c r="D12353" s="444" t="s">
        <v>6778</v>
      </c>
      <c r="E12353" s="508"/>
      <c r="F12353" s="508"/>
    </row>
    <row r="12354" spans="1:6" x14ac:dyDescent="0.25">
      <c r="A12354" s="508"/>
      <c r="B12354" s="508"/>
      <c r="C12354" s="508"/>
      <c r="D12354" s="444" t="s">
        <v>6778</v>
      </c>
      <c r="E12354" s="508"/>
      <c r="F12354" s="508"/>
    </row>
    <row r="12355" spans="1:6" x14ac:dyDescent="0.25">
      <c r="A12355" s="508"/>
      <c r="B12355" s="508"/>
      <c r="C12355" s="508"/>
      <c r="D12355" s="444" t="s">
        <v>6778</v>
      </c>
      <c r="E12355" s="508"/>
      <c r="F12355" s="508"/>
    </row>
    <row r="12356" spans="1:6" x14ac:dyDescent="0.25">
      <c r="A12356" s="508"/>
      <c r="B12356" s="508"/>
      <c r="C12356" s="508"/>
      <c r="D12356" s="444" t="s">
        <v>6778</v>
      </c>
      <c r="E12356" s="508"/>
      <c r="F12356" s="508"/>
    </row>
    <row r="12357" spans="1:6" x14ac:dyDescent="0.25">
      <c r="A12357" s="508"/>
      <c r="B12357" s="508"/>
      <c r="C12357" s="508"/>
      <c r="D12357" s="444" t="s">
        <v>6778</v>
      </c>
      <c r="E12357" s="508"/>
      <c r="F12357" s="508"/>
    </row>
    <row r="12358" spans="1:6" x14ac:dyDescent="0.25">
      <c r="A12358" s="508"/>
      <c r="B12358" s="508"/>
      <c r="C12358" s="508"/>
      <c r="D12358" s="444" t="s">
        <v>6778</v>
      </c>
      <c r="E12358" s="508"/>
      <c r="F12358" s="508"/>
    </row>
    <row r="12359" spans="1:6" x14ac:dyDescent="0.25">
      <c r="A12359" s="508"/>
      <c r="B12359" s="508"/>
      <c r="C12359" s="508"/>
      <c r="D12359" s="444" t="s">
        <v>6778</v>
      </c>
      <c r="E12359" s="508"/>
      <c r="F12359" s="508"/>
    </row>
    <row r="12360" spans="1:6" x14ac:dyDescent="0.25">
      <c r="A12360" s="508"/>
      <c r="B12360" s="508"/>
      <c r="C12360" s="508"/>
      <c r="D12360" s="444" t="s">
        <v>6778</v>
      </c>
      <c r="E12360" s="508"/>
      <c r="F12360" s="508"/>
    </row>
    <row r="12361" spans="1:6" x14ac:dyDescent="0.25">
      <c r="A12361" s="508"/>
      <c r="B12361" s="508"/>
      <c r="C12361" s="508"/>
      <c r="D12361" s="444" t="s">
        <v>6778</v>
      </c>
      <c r="E12361" s="508"/>
      <c r="F12361" s="508"/>
    </row>
    <row r="12362" spans="1:6" x14ac:dyDescent="0.25">
      <c r="A12362" s="508"/>
      <c r="B12362" s="508"/>
      <c r="C12362" s="508"/>
      <c r="D12362" s="444" t="s">
        <v>6778</v>
      </c>
      <c r="E12362" s="508"/>
      <c r="F12362" s="508"/>
    </row>
    <row r="12363" spans="1:6" x14ac:dyDescent="0.25">
      <c r="A12363" s="508"/>
      <c r="B12363" s="508"/>
      <c r="C12363" s="508"/>
      <c r="D12363" s="444" t="s">
        <v>6778</v>
      </c>
      <c r="E12363" s="508"/>
      <c r="F12363" s="508"/>
    </row>
    <row r="12364" spans="1:6" x14ac:dyDescent="0.25">
      <c r="A12364" s="508"/>
      <c r="B12364" s="508"/>
      <c r="C12364" s="508"/>
      <c r="D12364" s="444" t="s">
        <v>6778</v>
      </c>
      <c r="E12364" s="508"/>
      <c r="F12364" s="508"/>
    </row>
    <row r="12365" spans="1:6" x14ac:dyDescent="0.25">
      <c r="A12365" s="508"/>
      <c r="B12365" s="508"/>
      <c r="C12365" s="508"/>
      <c r="D12365" s="444" t="s">
        <v>6778</v>
      </c>
      <c r="E12365" s="508"/>
      <c r="F12365" s="508"/>
    </row>
    <row r="12366" spans="1:6" x14ac:dyDescent="0.25">
      <c r="A12366" s="508"/>
      <c r="B12366" s="508"/>
      <c r="C12366" s="508"/>
      <c r="D12366" s="444" t="s">
        <v>6778</v>
      </c>
      <c r="E12366" s="508"/>
      <c r="F12366" s="508"/>
    </row>
    <row r="12367" spans="1:6" x14ac:dyDescent="0.25">
      <c r="A12367" s="508"/>
      <c r="B12367" s="508"/>
      <c r="C12367" s="508"/>
      <c r="D12367" s="444" t="s">
        <v>6778</v>
      </c>
      <c r="E12367" s="508"/>
      <c r="F12367" s="508"/>
    </row>
    <row r="12368" spans="1:6" x14ac:dyDescent="0.25">
      <c r="A12368" s="508"/>
      <c r="B12368" s="508"/>
      <c r="C12368" s="508"/>
      <c r="D12368" s="444" t="s">
        <v>6778</v>
      </c>
      <c r="E12368" s="508"/>
      <c r="F12368" s="508"/>
    </row>
    <row r="12369" spans="1:6" x14ac:dyDescent="0.25">
      <c r="A12369" s="508"/>
      <c r="B12369" s="508"/>
      <c r="C12369" s="508"/>
      <c r="D12369" s="444" t="s">
        <v>6778</v>
      </c>
      <c r="E12369" s="508"/>
      <c r="F12369" s="508"/>
    </row>
    <row r="12370" spans="1:6" x14ac:dyDescent="0.25">
      <c r="A12370" s="508"/>
      <c r="B12370" s="508"/>
      <c r="C12370" s="508"/>
      <c r="D12370" s="444" t="s">
        <v>6778</v>
      </c>
      <c r="E12370" s="508"/>
      <c r="F12370" s="508"/>
    </row>
    <row r="12371" spans="1:6" x14ac:dyDescent="0.25">
      <c r="A12371" s="508"/>
      <c r="B12371" s="508"/>
      <c r="C12371" s="508"/>
      <c r="D12371" s="444" t="s">
        <v>6778</v>
      </c>
      <c r="E12371" s="508"/>
      <c r="F12371" s="508"/>
    </row>
    <row r="12372" spans="1:6" x14ac:dyDescent="0.25">
      <c r="A12372" s="508"/>
      <c r="B12372" s="508"/>
      <c r="C12372" s="508"/>
      <c r="D12372" s="444" t="s">
        <v>6778</v>
      </c>
      <c r="E12372" s="508"/>
      <c r="F12372" s="508"/>
    </row>
    <row r="12373" spans="1:6" x14ac:dyDescent="0.25">
      <c r="A12373" s="508"/>
      <c r="B12373" s="508"/>
      <c r="C12373" s="508"/>
      <c r="D12373" s="444" t="s">
        <v>6778</v>
      </c>
      <c r="E12373" s="508"/>
      <c r="F12373" s="508"/>
    </row>
    <row r="12374" spans="1:6" x14ac:dyDescent="0.25">
      <c r="A12374" s="508"/>
      <c r="B12374" s="508"/>
      <c r="C12374" s="508"/>
      <c r="D12374" s="444" t="s">
        <v>6778</v>
      </c>
      <c r="E12374" s="508"/>
      <c r="F12374" s="508"/>
    </row>
    <row r="12375" spans="1:6" x14ac:dyDescent="0.25">
      <c r="A12375" s="508"/>
      <c r="B12375" s="508"/>
      <c r="C12375" s="508"/>
      <c r="D12375" s="444" t="s">
        <v>6778</v>
      </c>
      <c r="E12375" s="508"/>
      <c r="F12375" s="508"/>
    </row>
    <row r="12376" spans="1:6" x14ac:dyDescent="0.25">
      <c r="A12376" s="508"/>
      <c r="B12376" s="508"/>
      <c r="C12376" s="508"/>
      <c r="D12376" s="444" t="s">
        <v>6778</v>
      </c>
      <c r="E12376" s="508"/>
      <c r="F12376" s="508"/>
    </row>
    <row r="12377" spans="1:6" x14ac:dyDescent="0.25">
      <c r="A12377" s="508"/>
      <c r="B12377" s="508"/>
      <c r="C12377" s="508"/>
      <c r="D12377" s="444" t="s">
        <v>6778</v>
      </c>
      <c r="E12377" s="508"/>
      <c r="F12377" s="508"/>
    </row>
    <row r="12378" spans="1:6" x14ac:dyDescent="0.25">
      <c r="A12378" s="508"/>
      <c r="B12378" s="508"/>
      <c r="C12378" s="508"/>
      <c r="D12378" s="444" t="s">
        <v>6778</v>
      </c>
      <c r="E12378" s="508"/>
      <c r="F12378" s="508"/>
    </row>
    <row r="12379" spans="1:6" x14ac:dyDescent="0.25">
      <c r="A12379" s="508"/>
      <c r="B12379" s="508"/>
      <c r="C12379" s="508"/>
      <c r="D12379" s="444" t="s">
        <v>6778</v>
      </c>
      <c r="E12379" s="508"/>
      <c r="F12379" s="508"/>
    </row>
    <row r="12380" spans="1:6" x14ac:dyDescent="0.25">
      <c r="A12380" s="508"/>
      <c r="B12380" s="508"/>
      <c r="C12380" s="508"/>
      <c r="D12380" s="444" t="s">
        <v>6778</v>
      </c>
      <c r="E12380" s="508"/>
      <c r="F12380" s="508"/>
    </row>
    <row r="12381" spans="1:6" x14ac:dyDescent="0.25">
      <c r="A12381" s="508"/>
      <c r="B12381" s="508"/>
      <c r="C12381" s="508"/>
      <c r="D12381" s="444" t="s">
        <v>6778</v>
      </c>
      <c r="E12381" s="508"/>
      <c r="F12381" s="508"/>
    </row>
    <row r="12382" spans="1:6" x14ac:dyDescent="0.25">
      <c r="A12382" s="508"/>
      <c r="B12382" s="508"/>
      <c r="C12382" s="508"/>
      <c r="D12382" s="444" t="s">
        <v>6778</v>
      </c>
      <c r="E12382" s="508"/>
      <c r="F12382" s="508"/>
    </row>
    <row r="12383" spans="1:6" x14ac:dyDescent="0.25">
      <c r="A12383" s="508"/>
      <c r="B12383" s="508"/>
      <c r="C12383" s="508"/>
      <c r="D12383" s="444" t="s">
        <v>6778</v>
      </c>
      <c r="E12383" s="508"/>
      <c r="F12383" s="508"/>
    </row>
    <row r="12384" spans="1:6" x14ac:dyDescent="0.25">
      <c r="A12384" s="508"/>
      <c r="B12384" s="508"/>
      <c r="C12384" s="508"/>
      <c r="D12384" s="444" t="s">
        <v>6778</v>
      </c>
      <c r="E12384" s="508"/>
      <c r="F12384" s="508"/>
    </row>
    <row r="12385" spans="1:6" x14ac:dyDescent="0.25">
      <c r="A12385" s="508"/>
      <c r="B12385" s="508"/>
      <c r="C12385" s="508"/>
      <c r="D12385" s="444" t="s">
        <v>6778</v>
      </c>
      <c r="E12385" s="508"/>
      <c r="F12385" s="508"/>
    </row>
    <row r="12386" spans="1:6" x14ac:dyDescent="0.25">
      <c r="A12386" s="508"/>
      <c r="B12386" s="508"/>
      <c r="C12386" s="508"/>
      <c r="D12386" s="444" t="s">
        <v>6778</v>
      </c>
      <c r="E12386" s="508"/>
      <c r="F12386" s="508"/>
    </row>
    <row r="12387" spans="1:6" x14ac:dyDescent="0.25">
      <c r="A12387" s="508"/>
      <c r="B12387" s="508"/>
      <c r="C12387" s="508"/>
      <c r="D12387" s="444" t="s">
        <v>6778</v>
      </c>
      <c r="E12387" s="508"/>
      <c r="F12387" s="508"/>
    </row>
    <row r="12388" spans="1:6" x14ac:dyDescent="0.25">
      <c r="A12388" s="508"/>
      <c r="B12388" s="508"/>
      <c r="C12388" s="508"/>
      <c r="D12388" s="444" t="s">
        <v>6778</v>
      </c>
      <c r="E12388" s="508"/>
      <c r="F12388" s="508"/>
    </row>
    <row r="12389" spans="1:6" x14ac:dyDescent="0.25">
      <c r="A12389" s="508"/>
      <c r="B12389" s="508"/>
      <c r="C12389" s="508"/>
      <c r="D12389" s="444" t="s">
        <v>6778</v>
      </c>
      <c r="E12389" s="508"/>
      <c r="F12389" s="508"/>
    </row>
    <row r="12390" spans="1:6" x14ac:dyDescent="0.25">
      <c r="A12390" s="508"/>
      <c r="B12390" s="508"/>
      <c r="C12390" s="508"/>
      <c r="D12390" s="444" t="s">
        <v>6778</v>
      </c>
      <c r="E12390" s="508"/>
      <c r="F12390" s="508"/>
    </row>
    <row r="12391" spans="1:6" x14ac:dyDescent="0.25">
      <c r="A12391" s="508"/>
      <c r="B12391" s="508"/>
      <c r="C12391" s="508"/>
      <c r="D12391" s="444" t="s">
        <v>6778</v>
      </c>
      <c r="E12391" s="508"/>
      <c r="F12391" s="508"/>
    </row>
    <row r="12392" spans="1:6" x14ac:dyDescent="0.25">
      <c r="A12392" s="508"/>
      <c r="B12392" s="508"/>
      <c r="C12392" s="508"/>
      <c r="D12392" s="444" t="s">
        <v>6778</v>
      </c>
      <c r="E12392" s="508"/>
      <c r="F12392" s="508"/>
    </row>
    <row r="12393" spans="1:6" x14ac:dyDescent="0.25">
      <c r="A12393" s="508"/>
      <c r="B12393" s="508"/>
      <c r="C12393" s="508"/>
      <c r="D12393" s="444" t="s">
        <v>6778</v>
      </c>
      <c r="E12393" s="508"/>
      <c r="F12393" s="508"/>
    </row>
    <row r="12394" spans="1:6" x14ac:dyDescent="0.25">
      <c r="A12394" s="508"/>
      <c r="B12394" s="508"/>
      <c r="C12394" s="508"/>
      <c r="D12394" s="444" t="s">
        <v>6778</v>
      </c>
      <c r="E12394" s="508"/>
      <c r="F12394" s="508"/>
    </row>
    <row r="12395" spans="1:6" x14ac:dyDescent="0.25">
      <c r="A12395" s="508"/>
      <c r="B12395" s="508"/>
      <c r="C12395" s="508"/>
      <c r="D12395" s="444" t="s">
        <v>6778</v>
      </c>
      <c r="E12395" s="508"/>
      <c r="F12395" s="508"/>
    </row>
    <row r="12396" spans="1:6" x14ac:dyDescent="0.25">
      <c r="A12396" s="508"/>
      <c r="B12396" s="508"/>
      <c r="C12396" s="508"/>
      <c r="D12396" s="444" t="s">
        <v>6778</v>
      </c>
      <c r="E12396" s="508"/>
      <c r="F12396" s="508"/>
    </row>
    <row r="12397" spans="1:6" x14ac:dyDescent="0.25">
      <c r="A12397" s="508"/>
      <c r="B12397" s="508"/>
      <c r="C12397" s="508"/>
      <c r="D12397" s="444" t="s">
        <v>6778</v>
      </c>
      <c r="E12397" s="508"/>
      <c r="F12397" s="508"/>
    </row>
    <row r="12398" spans="1:6" x14ac:dyDescent="0.25">
      <c r="A12398" s="508"/>
      <c r="B12398" s="508"/>
      <c r="C12398" s="508"/>
      <c r="D12398" s="444" t="s">
        <v>6778</v>
      </c>
      <c r="E12398" s="508"/>
      <c r="F12398" s="508"/>
    </row>
    <row r="12399" spans="1:6" x14ac:dyDescent="0.25">
      <c r="A12399" s="508"/>
      <c r="B12399" s="508"/>
      <c r="C12399" s="508"/>
      <c r="D12399" s="444" t="s">
        <v>6778</v>
      </c>
      <c r="E12399" s="508"/>
      <c r="F12399" s="508"/>
    </row>
    <row r="12400" spans="1:6" x14ac:dyDescent="0.25">
      <c r="A12400" s="508"/>
      <c r="B12400" s="508"/>
      <c r="C12400" s="508"/>
      <c r="D12400" s="444" t="s">
        <v>6778</v>
      </c>
      <c r="E12400" s="508"/>
      <c r="F12400" s="508"/>
    </row>
    <row r="12401" spans="1:6" x14ac:dyDescent="0.25">
      <c r="A12401" s="508"/>
      <c r="B12401" s="508"/>
      <c r="C12401" s="508"/>
      <c r="D12401" s="444" t="s">
        <v>6778</v>
      </c>
      <c r="E12401" s="508"/>
      <c r="F12401" s="508"/>
    </row>
    <row r="12402" spans="1:6" x14ac:dyDescent="0.25">
      <c r="A12402" s="508"/>
      <c r="B12402" s="508"/>
      <c r="C12402" s="508"/>
      <c r="D12402" s="444" t="s">
        <v>6778</v>
      </c>
      <c r="E12402" s="508"/>
      <c r="F12402" s="508"/>
    </row>
    <row r="12403" spans="1:6" x14ac:dyDescent="0.25">
      <c r="A12403" s="508"/>
      <c r="B12403" s="508"/>
      <c r="C12403" s="508"/>
      <c r="D12403" s="444" t="s">
        <v>6778</v>
      </c>
      <c r="E12403" s="508"/>
      <c r="F12403" s="508"/>
    </row>
    <row r="12404" spans="1:6" x14ac:dyDescent="0.25">
      <c r="A12404" s="508"/>
      <c r="B12404" s="508"/>
      <c r="C12404" s="508"/>
      <c r="D12404" s="444" t="s">
        <v>6778</v>
      </c>
      <c r="E12404" s="508"/>
      <c r="F12404" s="508"/>
    </row>
    <row r="12405" spans="1:6" x14ac:dyDescent="0.25">
      <c r="A12405" s="508"/>
      <c r="B12405" s="508"/>
      <c r="C12405" s="508"/>
      <c r="D12405" s="444" t="s">
        <v>6778</v>
      </c>
      <c r="E12405" s="508"/>
      <c r="F12405" s="508"/>
    </row>
    <row r="12406" spans="1:6" x14ac:dyDescent="0.25">
      <c r="A12406" s="508"/>
      <c r="B12406" s="508"/>
      <c r="C12406" s="508"/>
      <c r="D12406" s="444" t="s">
        <v>6778</v>
      </c>
      <c r="E12406" s="508"/>
      <c r="F12406" s="508"/>
    </row>
    <row r="12407" spans="1:6" x14ac:dyDescent="0.25">
      <c r="A12407" s="508"/>
      <c r="B12407" s="508"/>
      <c r="C12407" s="508"/>
      <c r="D12407" s="444" t="s">
        <v>6778</v>
      </c>
      <c r="E12407" s="508"/>
      <c r="F12407" s="508"/>
    </row>
    <row r="12408" spans="1:6" x14ac:dyDescent="0.25">
      <c r="A12408" s="508"/>
      <c r="B12408" s="508"/>
      <c r="C12408" s="508"/>
      <c r="D12408" s="444" t="s">
        <v>6778</v>
      </c>
      <c r="E12408" s="508"/>
      <c r="F12408" s="508"/>
    </row>
    <row r="12409" spans="1:6" x14ac:dyDescent="0.25">
      <c r="A12409" s="508"/>
      <c r="B12409" s="508"/>
      <c r="C12409" s="508"/>
      <c r="D12409" s="444" t="s">
        <v>6778</v>
      </c>
      <c r="E12409" s="508"/>
      <c r="F12409" s="508"/>
    </row>
    <row r="12410" spans="1:6" x14ac:dyDescent="0.25">
      <c r="A12410" s="508"/>
      <c r="B12410" s="508"/>
      <c r="C12410" s="508"/>
      <c r="D12410" s="444" t="s">
        <v>6778</v>
      </c>
      <c r="E12410" s="508"/>
      <c r="F12410" s="508"/>
    </row>
    <row r="12411" spans="1:6" x14ac:dyDescent="0.25">
      <c r="A12411" s="508"/>
      <c r="B12411" s="508"/>
      <c r="C12411" s="508"/>
      <c r="D12411" s="444" t="s">
        <v>6778</v>
      </c>
      <c r="E12411" s="508"/>
      <c r="F12411" s="508"/>
    </row>
    <row r="12412" spans="1:6" x14ac:dyDescent="0.25">
      <c r="A12412" s="508"/>
      <c r="B12412" s="508"/>
      <c r="C12412" s="508"/>
      <c r="D12412" s="444" t="s">
        <v>6778</v>
      </c>
      <c r="E12412" s="508"/>
      <c r="F12412" s="508"/>
    </row>
    <row r="12413" spans="1:6" x14ac:dyDescent="0.25">
      <c r="A12413" s="508"/>
      <c r="B12413" s="508"/>
      <c r="C12413" s="508"/>
      <c r="D12413" s="444" t="s">
        <v>6778</v>
      </c>
      <c r="E12413" s="508"/>
      <c r="F12413" s="508"/>
    </row>
    <row r="12414" spans="1:6" x14ac:dyDescent="0.25">
      <c r="A12414" s="508"/>
      <c r="B12414" s="508"/>
      <c r="C12414" s="508"/>
      <c r="D12414" s="444" t="s">
        <v>6778</v>
      </c>
      <c r="E12414" s="508"/>
      <c r="F12414" s="508"/>
    </row>
    <row r="12415" spans="1:6" x14ac:dyDescent="0.25">
      <c r="A12415" s="508"/>
      <c r="B12415" s="508"/>
      <c r="C12415" s="508"/>
      <c r="D12415" s="444" t="s">
        <v>6778</v>
      </c>
      <c r="E12415" s="508"/>
      <c r="F12415" s="508"/>
    </row>
    <row r="12416" spans="1:6" x14ac:dyDescent="0.25">
      <c r="A12416" s="508"/>
      <c r="B12416" s="508"/>
      <c r="C12416" s="508"/>
      <c r="D12416" s="444" t="s">
        <v>6778</v>
      </c>
      <c r="E12416" s="508"/>
      <c r="F12416" s="508"/>
    </row>
    <row r="12417" spans="1:6" x14ac:dyDescent="0.25">
      <c r="A12417" s="508"/>
      <c r="B12417" s="508"/>
      <c r="C12417" s="508"/>
      <c r="D12417" s="444" t="s">
        <v>6778</v>
      </c>
      <c r="E12417" s="508"/>
      <c r="F12417" s="508"/>
    </row>
    <row r="12418" spans="1:6" x14ac:dyDescent="0.25">
      <c r="A12418" s="508"/>
      <c r="B12418" s="508"/>
      <c r="C12418" s="508"/>
      <c r="D12418" s="444" t="s">
        <v>6778</v>
      </c>
      <c r="E12418" s="508"/>
      <c r="F12418" s="508"/>
    </row>
    <row r="12419" spans="1:6" x14ac:dyDescent="0.25">
      <c r="A12419" s="508"/>
      <c r="B12419" s="508"/>
      <c r="C12419" s="508"/>
      <c r="D12419" s="444" t="s">
        <v>6778</v>
      </c>
      <c r="E12419" s="508"/>
      <c r="F12419" s="508"/>
    </row>
    <row r="12420" spans="1:6" x14ac:dyDescent="0.25">
      <c r="A12420" s="508"/>
      <c r="B12420" s="508"/>
      <c r="C12420" s="508"/>
      <c r="D12420" s="444" t="s">
        <v>6778</v>
      </c>
      <c r="E12420" s="508"/>
      <c r="F12420" s="508"/>
    </row>
    <row r="12421" spans="1:6" x14ac:dyDescent="0.25">
      <c r="A12421" s="508"/>
      <c r="B12421" s="508"/>
      <c r="C12421" s="508"/>
      <c r="D12421" s="444" t="s">
        <v>6778</v>
      </c>
      <c r="E12421" s="508"/>
      <c r="F12421" s="508"/>
    </row>
    <row r="12422" spans="1:6" x14ac:dyDescent="0.25">
      <c r="A12422" s="508"/>
      <c r="B12422" s="508"/>
      <c r="C12422" s="508"/>
      <c r="D12422" s="444" t="s">
        <v>6778</v>
      </c>
      <c r="E12422" s="508"/>
      <c r="F12422" s="508"/>
    </row>
    <row r="12423" spans="1:6" x14ac:dyDescent="0.25">
      <c r="A12423" s="508"/>
      <c r="B12423" s="508"/>
      <c r="C12423" s="508"/>
      <c r="D12423" s="444" t="s">
        <v>6778</v>
      </c>
      <c r="E12423" s="508"/>
      <c r="F12423" s="508"/>
    </row>
    <row r="12424" spans="1:6" x14ac:dyDescent="0.25">
      <c r="A12424" s="508"/>
      <c r="B12424" s="508"/>
      <c r="C12424" s="508"/>
      <c r="D12424" s="444" t="s">
        <v>6778</v>
      </c>
      <c r="E12424" s="508"/>
      <c r="F12424" s="508"/>
    </row>
    <row r="12425" spans="1:6" x14ac:dyDescent="0.25">
      <c r="A12425" s="508"/>
      <c r="B12425" s="508"/>
      <c r="C12425" s="508"/>
      <c r="D12425" s="444" t="s">
        <v>6778</v>
      </c>
      <c r="E12425" s="508"/>
      <c r="F12425" s="508"/>
    </row>
    <row r="12426" spans="1:6" x14ac:dyDescent="0.25">
      <c r="A12426" s="508"/>
      <c r="B12426" s="508"/>
      <c r="C12426" s="508"/>
      <c r="D12426" s="444" t="s">
        <v>6778</v>
      </c>
      <c r="E12426" s="508"/>
      <c r="F12426" s="508"/>
    </row>
    <row r="12427" spans="1:6" x14ac:dyDescent="0.25">
      <c r="A12427" s="508"/>
      <c r="B12427" s="508"/>
      <c r="C12427" s="508"/>
      <c r="D12427" s="444" t="s">
        <v>6778</v>
      </c>
      <c r="E12427" s="508"/>
      <c r="F12427" s="508"/>
    </row>
    <row r="12428" spans="1:6" x14ac:dyDescent="0.25">
      <c r="A12428" s="508"/>
      <c r="B12428" s="508"/>
      <c r="C12428" s="508"/>
      <c r="D12428" s="444" t="s">
        <v>6778</v>
      </c>
      <c r="E12428" s="508"/>
      <c r="F12428" s="508"/>
    </row>
    <row r="12429" spans="1:6" x14ac:dyDescent="0.25">
      <c r="A12429" s="508"/>
      <c r="B12429" s="508"/>
      <c r="C12429" s="508"/>
      <c r="D12429" s="444" t="s">
        <v>6778</v>
      </c>
      <c r="E12429" s="508"/>
      <c r="F12429" s="508"/>
    </row>
    <row r="12430" spans="1:6" x14ac:dyDescent="0.25">
      <c r="A12430" s="508"/>
      <c r="B12430" s="508"/>
      <c r="C12430" s="508"/>
      <c r="D12430" s="444" t="s">
        <v>6778</v>
      </c>
      <c r="E12430" s="508"/>
      <c r="F12430" s="508"/>
    </row>
    <row r="12431" spans="1:6" x14ac:dyDescent="0.25">
      <c r="A12431" s="508"/>
      <c r="B12431" s="508"/>
      <c r="C12431" s="508"/>
      <c r="D12431" s="444" t="s">
        <v>6778</v>
      </c>
      <c r="E12431" s="508"/>
      <c r="F12431" s="508"/>
    </row>
    <row r="12432" spans="1:6" x14ac:dyDescent="0.25">
      <c r="A12432" s="508"/>
      <c r="B12432" s="508"/>
      <c r="C12432" s="508"/>
      <c r="D12432" s="444" t="s">
        <v>6778</v>
      </c>
      <c r="E12432" s="508"/>
      <c r="F12432" s="508"/>
    </row>
    <row r="12433" spans="1:6" x14ac:dyDescent="0.25">
      <c r="A12433" s="508"/>
      <c r="B12433" s="508"/>
      <c r="C12433" s="508"/>
      <c r="D12433" s="444" t="s">
        <v>6778</v>
      </c>
      <c r="E12433" s="508"/>
      <c r="F12433" s="508"/>
    </row>
    <row r="12434" spans="1:6" x14ac:dyDescent="0.25">
      <c r="A12434" s="508"/>
      <c r="B12434" s="508"/>
      <c r="C12434" s="508"/>
      <c r="D12434" s="444" t="s">
        <v>6778</v>
      </c>
      <c r="E12434" s="508"/>
      <c r="F12434" s="508"/>
    </row>
    <row r="12435" spans="1:6" x14ac:dyDescent="0.25">
      <c r="A12435" s="508"/>
      <c r="B12435" s="508"/>
      <c r="C12435" s="508"/>
      <c r="D12435" s="444" t="s">
        <v>6778</v>
      </c>
      <c r="E12435" s="508"/>
      <c r="F12435" s="508"/>
    </row>
    <row r="12436" spans="1:6" x14ac:dyDescent="0.25">
      <c r="A12436" s="508"/>
      <c r="B12436" s="508"/>
      <c r="C12436" s="508"/>
      <c r="D12436" s="444" t="s">
        <v>6778</v>
      </c>
      <c r="E12436" s="508"/>
      <c r="F12436" s="508"/>
    </row>
    <row r="12437" spans="1:6" x14ac:dyDescent="0.25">
      <c r="A12437" s="508"/>
      <c r="B12437" s="508"/>
      <c r="C12437" s="508"/>
      <c r="D12437" s="444" t="s">
        <v>6778</v>
      </c>
      <c r="E12437" s="508"/>
      <c r="F12437" s="508"/>
    </row>
    <row r="12438" spans="1:6" x14ac:dyDescent="0.25">
      <c r="A12438" s="508"/>
      <c r="B12438" s="508"/>
      <c r="C12438" s="508"/>
      <c r="D12438" s="444" t="s">
        <v>6778</v>
      </c>
      <c r="E12438" s="508"/>
      <c r="F12438" s="508"/>
    </row>
    <row r="12439" spans="1:6" x14ac:dyDescent="0.25">
      <c r="A12439" s="508"/>
      <c r="B12439" s="508"/>
      <c r="C12439" s="508"/>
      <c r="D12439" s="444" t="s">
        <v>6778</v>
      </c>
      <c r="E12439" s="508"/>
      <c r="F12439" s="508"/>
    </row>
    <row r="12440" spans="1:6" x14ac:dyDescent="0.25">
      <c r="A12440" s="508"/>
      <c r="B12440" s="508"/>
      <c r="C12440" s="508"/>
      <c r="D12440" s="444" t="s">
        <v>6778</v>
      </c>
      <c r="E12440" s="508"/>
      <c r="F12440" s="508"/>
    </row>
    <row r="12441" spans="1:6" x14ac:dyDescent="0.25">
      <c r="A12441" s="508"/>
      <c r="B12441" s="508"/>
      <c r="C12441" s="508"/>
      <c r="D12441" s="444" t="s">
        <v>6778</v>
      </c>
      <c r="E12441" s="508"/>
      <c r="F12441" s="508"/>
    </row>
    <row r="12442" spans="1:6" x14ac:dyDescent="0.25">
      <c r="A12442" s="508"/>
      <c r="B12442" s="508"/>
      <c r="C12442" s="508"/>
      <c r="D12442" s="444" t="s">
        <v>6778</v>
      </c>
      <c r="E12442" s="508"/>
      <c r="F12442" s="508"/>
    </row>
    <row r="12443" spans="1:6" x14ac:dyDescent="0.25">
      <c r="A12443" s="508"/>
      <c r="B12443" s="508"/>
      <c r="C12443" s="508"/>
      <c r="D12443" s="444" t="s">
        <v>6778</v>
      </c>
      <c r="E12443" s="508"/>
      <c r="F12443" s="508"/>
    </row>
    <row r="12444" spans="1:6" x14ac:dyDescent="0.25">
      <c r="A12444" s="508"/>
      <c r="B12444" s="508"/>
      <c r="C12444" s="508"/>
      <c r="D12444" s="444" t="s">
        <v>6778</v>
      </c>
      <c r="E12444" s="508"/>
      <c r="F12444" s="508"/>
    </row>
    <row r="12445" spans="1:6" x14ac:dyDescent="0.25">
      <c r="A12445" s="508"/>
      <c r="B12445" s="508"/>
      <c r="C12445" s="508"/>
      <c r="D12445" s="444" t="s">
        <v>6778</v>
      </c>
      <c r="E12445" s="508"/>
      <c r="F12445" s="508"/>
    </row>
    <row r="12446" spans="1:6" x14ac:dyDescent="0.25">
      <c r="A12446" s="508"/>
      <c r="B12446" s="508"/>
      <c r="C12446" s="508"/>
      <c r="D12446" s="444" t="s">
        <v>6778</v>
      </c>
      <c r="E12446" s="508"/>
      <c r="F12446" s="508"/>
    </row>
    <row r="12447" spans="1:6" x14ac:dyDescent="0.25">
      <c r="A12447" s="508"/>
      <c r="B12447" s="508"/>
      <c r="C12447" s="508"/>
      <c r="D12447" s="444" t="s">
        <v>6778</v>
      </c>
      <c r="E12447" s="508"/>
      <c r="F12447" s="508"/>
    </row>
    <row r="12448" spans="1:6" x14ac:dyDescent="0.25">
      <c r="A12448" s="508"/>
      <c r="B12448" s="508"/>
      <c r="C12448" s="508"/>
      <c r="D12448" s="444" t="s">
        <v>6778</v>
      </c>
      <c r="E12448" s="508"/>
      <c r="F12448" s="508"/>
    </row>
    <row r="12449" spans="1:6" x14ac:dyDescent="0.25">
      <c r="A12449" s="508"/>
      <c r="B12449" s="508"/>
      <c r="C12449" s="508"/>
      <c r="D12449" s="444" t="s">
        <v>6778</v>
      </c>
      <c r="E12449" s="508"/>
      <c r="F12449" s="508"/>
    </row>
    <row r="12450" spans="1:6" x14ac:dyDescent="0.25">
      <c r="A12450" s="508"/>
      <c r="B12450" s="508"/>
      <c r="C12450" s="508"/>
      <c r="D12450" s="444" t="s">
        <v>6778</v>
      </c>
      <c r="E12450" s="508"/>
      <c r="F12450" s="508"/>
    </row>
    <row r="12451" spans="1:6" x14ac:dyDescent="0.25">
      <c r="A12451" s="508"/>
      <c r="B12451" s="508"/>
      <c r="C12451" s="508"/>
      <c r="D12451" s="444" t="s">
        <v>6778</v>
      </c>
      <c r="E12451" s="508"/>
      <c r="F12451" s="508"/>
    </row>
    <row r="12452" spans="1:6" x14ac:dyDescent="0.25">
      <c r="A12452" s="508"/>
      <c r="B12452" s="508"/>
      <c r="C12452" s="508"/>
      <c r="D12452" s="444" t="s">
        <v>6778</v>
      </c>
      <c r="E12452" s="508"/>
      <c r="F12452" s="508"/>
    </row>
    <row r="12453" spans="1:6" x14ac:dyDescent="0.25">
      <c r="A12453" s="508"/>
      <c r="B12453" s="508"/>
      <c r="C12453" s="508"/>
      <c r="D12453" s="444" t="s">
        <v>6778</v>
      </c>
      <c r="E12453" s="508"/>
      <c r="F12453" s="508"/>
    </row>
    <row r="12454" spans="1:6" x14ac:dyDescent="0.25">
      <c r="A12454" s="508"/>
      <c r="B12454" s="508"/>
      <c r="C12454" s="508"/>
      <c r="D12454" s="444" t="s">
        <v>6778</v>
      </c>
      <c r="E12454" s="508"/>
      <c r="F12454" s="508"/>
    </row>
    <row r="12455" spans="1:6" x14ac:dyDescent="0.25">
      <c r="A12455" s="508"/>
      <c r="B12455" s="508"/>
      <c r="C12455" s="508"/>
      <c r="D12455" s="444" t="s">
        <v>6778</v>
      </c>
      <c r="E12455" s="508"/>
      <c r="F12455" s="508"/>
    </row>
    <row r="12456" spans="1:6" x14ac:dyDescent="0.25">
      <c r="A12456" s="508"/>
      <c r="B12456" s="508"/>
      <c r="C12456" s="508"/>
      <c r="D12456" s="444" t="s">
        <v>6778</v>
      </c>
      <c r="E12456" s="508"/>
      <c r="F12456" s="508"/>
    </row>
    <row r="12457" spans="1:6" x14ac:dyDescent="0.25">
      <c r="A12457" s="508"/>
      <c r="B12457" s="508"/>
      <c r="C12457" s="508"/>
      <c r="D12457" s="444" t="s">
        <v>6778</v>
      </c>
      <c r="E12457" s="508"/>
      <c r="F12457" s="508"/>
    </row>
    <row r="12458" spans="1:6" x14ac:dyDescent="0.25">
      <c r="A12458" s="508"/>
      <c r="B12458" s="508"/>
      <c r="C12458" s="508"/>
      <c r="D12458" s="444" t="s">
        <v>6778</v>
      </c>
      <c r="E12458" s="508"/>
      <c r="F12458" s="508"/>
    </row>
    <row r="12459" spans="1:6" x14ac:dyDescent="0.25">
      <c r="A12459" s="508"/>
      <c r="B12459" s="508"/>
      <c r="C12459" s="508"/>
      <c r="D12459" s="444" t="s">
        <v>6778</v>
      </c>
      <c r="E12459" s="508"/>
      <c r="F12459" s="508"/>
    </row>
    <row r="12460" spans="1:6" x14ac:dyDescent="0.25">
      <c r="A12460" s="508"/>
      <c r="B12460" s="508"/>
      <c r="C12460" s="508"/>
      <c r="D12460" s="444" t="s">
        <v>6778</v>
      </c>
      <c r="E12460" s="508"/>
      <c r="F12460" s="508"/>
    </row>
    <row r="12461" spans="1:6" x14ac:dyDescent="0.25">
      <c r="A12461" s="508"/>
      <c r="B12461" s="508"/>
      <c r="C12461" s="508"/>
      <c r="D12461" s="444" t="s">
        <v>6778</v>
      </c>
      <c r="E12461" s="508"/>
      <c r="F12461" s="508"/>
    </row>
    <row r="12462" spans="1:6" x14ac:dyDescent="0.25">
      <c r="A12462" s="508"/>
      <c r="B12462" s="508"/>
      <c r="C12462" s="508"/>
      <c r="D12462" s="444" t="s">
        <v>6778</v>
      </c>
      <c r="E12462" s="508"/>
      <c r="F12462" s="508"/>
    </row>
    <row r="12463" spans="1:6" x14ac:dyDescent="0.25">
      <c r="A12463" s="508"/>
      <c r="B12463" s="508"/>
      <c r="C12463" s="508"/>
      <c r="D12463" s="444" t="s">
        <v>6778</v>
      </c>
      <c r="E12463" s="508"/>
      <c r="F12463" s="508"/>
    </row>
    <row r="12464" spans="1:6" x14ac:dyDescent="0.25">
      <c r="A12464" s="508"/>
      <c r="B12464" s="508"/>
      <c r="C12464" s="508"/>
      <c r="D12464" s="444" t="s">
        <v>6778</v>
      </c>
      <c r="E12464" s="508"/>
      <c r="F12464" s="508"/>
    </row>
    <row r="12465" spans="1:6" x14ac:dyDescent="0.25">
      <c r="A12465" s="508"/>
      <c r="B12465" s="508"/>
      <c r="C12465" s="508"/>
      <c r="D12465" s="444" t="s">
        <v>6778</v>
      </c>
      <c r="E12465" s="508"/>
      <c r="F12465" s="508"/>
    </row>
    <row r="12466" spans="1:6" x14ac:dyDescent="0.25">
      <c r="A12466" s="508"/>
      <c r="B12466" s="508"/>
      <c r="C12466" s="508"/>
      <c r="D12466" s="444" t="s">
        <v>6778</v>
      </c>
      <c r="E12466" s="508"/>
      <c r="F12466" s="508"/>
    </row>
    <row r="12467" spans="1:6" x14ac:dyDescent="0.25">
      <c r="A12467" s="508"/>
      <c r="B12467" s="508"/>
      <c r="C12467" s="508"/>
      <c r="D12467" s="444" t="s">
        <v>6778</v>
      </c>
      <c r="E12467" s="508"/>
      <c r="F12467" s="508"/>
    </row>
    <row r="12468" spans="1:6" x14ac:dyDescent="0.25">
      <c r="A12468" s="508"/>
      <c r="B12468" s="508"/>
      <c r="C12468" s="508"/>
      <c r="D12468" s="444" t="s">
        <v>6778</v>
      </c>
      <c r="E12468" s="508"/>
      <c r="F12468" s="508"/>
    </row>
    <row r="12469" spans="1:6" x14ac:dyDescent="0.25">
      <c r="A12469" s="508"/>
      <c r="B12469" s="508"/>
      <c r="C12469" s="508"/>
      <c r="D12469" s="444" t="s">
        <v>6778</v>
      </c>
      <c r="E12469" s="508"/>
      <c r="F12469" s="508"/>
    </row>
    <row r="12470" spans="1:6" x14ac:dyDescent="0.25">
      <c r="A12470" s="508"/>
      <c r="B12470" s="508"/>
      <c r="C12470" s="508"/>
      <c r="D12470" s="444" t="s">
        <v>6778</v>
      </c>
      <c r="E12470" s="508"/>
      <c r="F12470" s="508"/>
    </row>
    <row r="12471" spans="1:6" x14ac:dyDescent="0.25">
      <c r="A12471" s="508"/>
      <c r="B12471" s="508"/>
      <c r="C12471" s="508"/>
      <c r="D12471" s="444" t="s">
        <v>6778</v>
      </c>
      <c r="E12471" s="508"/>
      <c r="F12471" s="508"/>
    </row>
    <row r="12472" spans="1:6" x14ac:dyDescent="0.25">
      <c r="A12472" s="508"/>
      <c r="B12472" s="508"/>
      <c r="C12472" s="508"/>
      <c r="D12472" s="444" t="s">
        <v>6778</v>
      </c>
      <c r="E12472" s="508"/>
      <c r="F12472" s="508"/>
    </row>
    <row r="12473" spans="1:6" x14ac:dyDescent="0.25">
      <c r="A12473" s="508"/>
      <c r="B12473" s="508"/>
      <c r="C12473" s="508"/>
      <c r="D12473" s="444" t="s">
        <v>6778</v>
      </c>
      <c r="E12473" s="508"/>
      <c r="F12473" s="508"/>
    </row>
    <row r="12474" spans="1:6" x14ac:dyDescent="0.25">
      <c r="A12474" s="508"/>
      <c r="B12474" s="508"/>
      <c r="C12474" s="508"/>
      <c r="D12474" s="444" t="s">
        <v>6778</v>
      </c>
      <c r="E12474" s="508"/>
      <c r="F12474" s="508"/>
    </row>
    <row r="12475" spans="1:6" x14ac:dyDescent="0.25">
      <c r="A12475" s="508"/>
      <c r="B12475" s="508"/>
      <c r="C12475" s="508"/>
      <c r="D12475" s="444" t="s">
        <v>6778</v>
      </c>
      <c r="E12475" s="508"/>
      <c r="F12475" s="508"/>
    </row>
    <row r="12476" spans="1:6" x14ac:dyDescent="0.25">
      <c r="A12476" s="508"/>
      <c r="B12476" s="508"/>
      <c r="C12476" s="508"/>
      <c r="D12476" s="444" t="s">
        <v>6778</v>
      </c>
      <c r="E12476" s="508"/>
      <c r="F12476" s="508"/>
    </row>
    <row r="12477" spans="1:6" x14ac:dyDescent="0.25">
      <c r="A12477" s="508"/>
      <c r="B12477" s="508"/>
      <c r="C12477" s="508"/>
      <c r="D12477" s="444" t="s">
        <v>6778</v>
      </c>
      <c r="E12477" s="508"/>
      <c r="F12477" s="508"/>
    </row>
    <row r="12478" spans="1:6" x14ac:dyDescent="0.25">
      <c r="A12478" s="508"/>
      <c r="B12478" s="508"/>
      <c r="C12478" s="508"/>
      <c r="D12478" s="444" t="s">
        <v>6778</v>
      </c>
      <c r="E12478" s="508"/>
      <c r="F12478" s="508"/>
    </row>
    <row r="12479" spans="1:6" x14ac:dyDescent="0.25">
      <c r="A12479" s="508"/>
      <c r="B12479" s="508"/>
      <c r="C12479" s="508"/>
      <c r="D12479" s="444" t="s">
        <v>6778</v>
      </c>
      <c r="E12479" s="508"/>
      <c r="F12479" s="508"/>
    </row>
    <row r="12480" spans="1:6" x14ac:dyDescent="0.25">
      <c r="A12480" s="508"/>
      <c r="B12480" s="508"/>
      <c r="C12480" s="508"/>
      <c r="D12480" s="444" t="s">
        <v>6778</v>
      </c>
      <c r="E12480" s="508"/>
      <c r="F12480" s="508"/>
    </row>
    <row r="12481" spans="1:6" x14ac:dyDescent="0.25">
      <c r="A12481" s="508"/>
      <c r="B12481" s="508"/>
      <c r="C12481" s="508"/>
      <c r="D12481" s="444" t="s">
        <v>6778</v>
      </c>
      <c r="E12481" s="508"/>
      <c r="F12481" s="508"/>
    </row>
    <row r="12482" spans="1:6" x14ac:dyDescent="0.25">
      <c r="A12482" s="508"/>
      <c r="B12482" s="508"/>
      <c r="C12482" s="508"/>
      <c r="D12482" s="444" t="s">
        <v>6778</v>
      </c>
      <c r="E12482" s="508"/>
      <c r="F12482" s="508"/>
    </row>
    <row r="12483" spans="1:6" x14ac:dyDescent="0.25">
      <c r="A12483" s="508"/>
      <c r="B12483" s="508"/>
      <c r="C12483" s="508"/>
      <c r="D12483" s="444" t="s">
        <v>6778</v>
      </c>
      <c r="E12483" s="508"/>
      <c r="F12483" s="508"/>
    </row>
    <row r="12484" spans="1:6" x14ac:dyDescent="0.25">
      <c r="A12484" s="508"/>
      <c r="B12484" s="508"/>
      <c r="C12484" s="508"/>
      <c r="D12484" s="444" t="s">
        <v>6778</v>
      </c>
      <c r="E12484" s="508"/>
      <c r="F12484" s="508"/>
    </row>
    <row r="12485" spans="1:6" x14ac:dyDescent="0.25">
      <c r="A12485" s="508"/>
      <c r="B12485" s="508"/>
      <c r="C12485" s="508"/>
      <c r="D12485" s="444" t="s">
        <v>6778</v>
      </c>
      <c r="E12485" s="508"/>
      <c r="F12485" s="508"/>
    </row>
    <row r="12486" spans="1:6" x14ac:dyDescent="0.25">
      <c r="A12486" s="508"/>
      <c r="B12486" s="508"/>
      <c r="C12486" s="508"/>
      <c r="D12486" s="444" t="s">
        <v>6778</v>
      </c>
      <c r="E12486" s="508"/>
      <c r="F12486" s="508"/>
    </row>
    <row r="12487" spans="1:6" x14ac:dyDescent="0.25">
      <c r="A12487" s="508"/>
      <c r="B12487" s="508"/>
      <c r="C12487" s="508"/>
      <c r="D12487" s="444" t="s">
        <v>6778</v>
      </c>
      <c r="E12487" s="508"/>
      <c r="F12487" s="508"/>
    </row>
    <row r="12488" spans="1:6" x14ac:dyDescent="0.25">
      <c r="A12488" s="508"/>
      <c r="B12488" s="508"/>
      <c r="C12488" s="508"/>
      <c r="D12488" s="444" t="s">
        <v>6778</v>
      </c>
      <c r="E12488" s="508"/>
      <c r="F12488" s="508"/>
    </row>
    <row r="12489" spans="1:6" x14ac:dyDescent="0.25">
      <c r="A12489" s="508"/>
      <c r="B12489" s="508"/>
      <c r="C12489" s="508"/>
      <c r="D12489" s="444" t="s">
        <v>6778</v>
      </c>
      <c r="E12489" s="508"/>
      <c r="F12489" s="508"/>
    </row>
    <row r="12490" spans="1:6" x14ac:dyDescent="0.25">
      <c r="A12490" s="508"/>
      <c r="B12490" s="508"/>
      <c r="C12490" s="508"/>
      <c r="D12490" s="444" t="s">
        <v>6778</v>
      </c>
      <c r="E12490" s="508"/>
      <c r="F12490" s="508"/>
    </row>
    <row r="12491" spans="1:6" x14ac:dyDescent="0.25">
      <c r="A12491" s="508"/>
      <c r="B12491" s="508"/>
      <c r="C12491" s="508"/>
      <c r="D12491" s="444" t="s">
        <v>6778</v>
      </c>
      <c r="E12491" s="508"/>
      <c r="F12491" s="508"/>
    </row>
    <row r="12492" spans="1:6" x14ac:dyDescent="0.25">
      <c r="A12492" s="508"/>
      <c r="B12492" s="508"/>
      <c r="C12492" s="508"/>
      <c r="D12492" s="444" t="s">
        <v>6778</v>
      </c>
      <c r="E12492" s="508"/>
      <c r="F12492" s="508"/>
    </row>
    <row r="12493" spans="1:6" x14ac:dyDescent="0.25">
      <c r="A12493" s="508"/>
      <c r="B12493" s="508"/>
      <c r="C12493" s="508"/>
      <c r="D12493" s="444" t="s">
        <v>6778</v>
      </c>
      <c r="E12493" s="508"/>
      <c r="F12493" s="508"/>
    </row>
    <row r="12494" spans="1:6" x14ac:dyDescent="0.25">
      <c r="A12494" s="508"/>
      <c r="B12494" s="508"/>
      <c r="C12494" s="508"/>
      <c r="D12494" s="444" t="s">
        <v>6778</v>
      </c>
      <c r="E12494" s="508"/>
      <c r="F12494" s="508"/>
    </row>
    <row r="12495" spans="1:6" x14ac:dyDescent="0.25">
      <c r="A12495" s="508"/>
      <c r="B12495" s="508"/>
      <c r="C12495" s="508"/>
      <c r="D12495" s="444" t="s">
        <v>6778</v>
      </c>
      <c r="E12495" s="508"/>
      <c r="F12495" s="508"/>
    </row>
    <row r="12496" spans="1:6" x14ac:dyDescent="0.25">
      <c r="A12496" s="508"/>
      <c r="B12496" s="508"/>
      <c r="C12496" s="508"/>
      <c r="D12496" s="444" t="s">
        <v>6778</v>
      </c>
      <c r="E12496" s="508"/>
      <c r="F12496" s="508"/>
    </row>
    <row r="12497" spans="1:6" x14ac:dyDescent="0.25">
      <c r="A12497" s="508"/>
      <c r="B12497" s="508"/>
      <c r="C12497" s="508"/>
      <c r="D12497" s="444" t="s">
        <v>6778</v>
      </c>
      <c r="E12497" s="508"/>
      <c r="F12497" s="508"/>
    </row>
    <row r="12498" spans="1:6" x14ac:dyDescent="0.25">
      <c r="A12498" s="508"/>
      <c r="B12498" s="508"/>
      <c r="C12498" s="508"/>
      <c r="D12498" s="444" t="s">
        <v>6778</v>
      </c>
      <c r="E12498" s="508"/>
      <c r="F12498" s="508"/>
    </row>
    <row r="12499" spans="1:6" x14ac:dyDescent="0.25">
      <c r="A12499" s="508"/>
      <c r="B12499" s="508"/>
      <c r="C12499" s="508"/>
      <c r="D12499" s="444" t="s">
        <v>6778</v>
      </c>
      <c r="E12499" s="508"/>
      <c r="F12499" s="508"/>
    </row>
    <row r="12500" spans="1:6" x14ac:dyDescent="0.25">
      <c r="A12500" s="508"/>
      <c r="B12500" s="508"/>
      <c r="C12500" s="508"/>
      <c r="D12500" s="444" t="s">
        <v>6778</v>
      </c>
      <c r="E12500" s="508"/>
      <c r="F12500" s="508"/>
    </row>
    <row r="12501" spans="1:6" x14ac:dyDescent="0.25">
      <c r="A12501" s="508"/>
      <c r="B12501" s="508"/>
      <c r="C12501" s="508"/>
      <c r="D12501" s="444" t="s">
        <v>6778</v>
      </c>
      <c r="E12501" s="508"/>
      <c r="F12501" s="508"/>
    </row>
    <row r="12502" spans="1:6" x14ac:dyDescent="0.25">
      <c r="A12502" s="508"/>
      <c r="B12502" s="508"/>
      <c r="C12502" s="508"/>
      <c r="D12502" s="444" t="s">
        <v>6778</v>
      </c>
      <c r="E12502" s="508"/>
      <c r="F12502" s="508"/>
    </row>
    <row r="12503" spans="1:6" x14ac:dyDescent="0.25">
      <c r="A12503" s="508"/>
      <c r="B12503" s="508"/>
      <c r="C12503" s="508"/>
      <c r="D12503" s="444" t="s">
        <v>6778</v>
      </c>
      <c r="E12503" s="508"/>
      <c r="F12503" s="508"/>
    </row>
    <row r="12504" spans="1:6" x14ac:dyDescent="0.25">
      <c r="A12504" s="508"/>
      <c r="B12504" s="508"/>
      <c r="C12504" s="508"/>
      <c r="D12504" s="444" t="s">
        <v>6778</v>
      </c>
      <c r="E12504" s="508"/>
      <c r="F12504" s="508"/>
    </row>
    <row r="12505" spans="1:6" x14ac:dyDescent="0.25">
      <c r="A12505" s="508"/>
      <c r="B12505" s="508"/>
      <c r="C12505" s="508"/>
      <c r="D12505" s="444" t="s">
        <v>6778</v>
      </c>
      <c r="E12505" s="508"/>
      <c r="F12505" s="508"/>
    </row>
    <row r="12506" spans="1:6" x14ac:dyDescent="0.25">
      <c r="A12506" s="508"/>
      <c r="B12506" s="508"/>
      <c r="C12506" s="508"/>
      <c r="D12506" s="444" t="s">
        <v>6778</v>
      </c>
      <c r="E12506" s="508"/>
      <c r="F12506" s="508"/>
    </row>
    <row r="12507" spans="1:6" x14ac:dyDescent="0.25">
      <c r="A12507" s="508"/>
      <c r="B12507" s="508"/>
      <c r="C12507" s="508"/>
      <c r="D12507" s="444" t="s">
        <v>6778</v>
      </c>
      <c r="E12507" s="508"/>
      <c r="F12507" s="508"/>
    </row>
    <row r="12508" spans="1:6" x14ac:dyDescent="0.25">
      <c r="A12508" s="508"/>
      <c r="B12508" s="508"/>
      <c r="C12508" s="508"/>
      <c r="D12508" s="444" t="s">
        <v>6778</v>
      </c>
      <c r="E12508" s="508"/>
      <c r="F12508" s="508"/>
    </row>
    <row r="12509" spans="1:6" x14ac:dyDescent="0.25">
      <c r="A12509" s="508"/>
      <c r="B12509" s="508"/>
      <c r="C12509" s="508"/>
      <c r="D12509" s="444" t="s">
        <v>6778</v>
      </c>
      <c r="E12509" s="508"/>
      <c r="F12509" s="508"/>
    </row>
    <row r="12510" spans="1:6" x14ac:dyDescent="0.25">
      <c r="A12510" s="508"/>
      <c r="B12510" s="508"/>
      <c r="C12510" s="508"/>
      <c r="D12510" s="444" t="s">
        <v>6778</v>
      </c>
      <c r="E12510" s="508"/>
      <c r="F12510" s="508"/>
    </row>
    <row r="12511" spans="1:6" x14ac:dyDescent="0.25">
      <c r="A12511" s="508"/>
      <c r="B12511" s="508"/>
      <c r="C12511" s="508"/>
      <c r="D12511" s="444" t="s">
        <v>6778</v>
      </c>
      <c r="E12511" s="508"/>
      <c r="F12511" s="508"/>
    </row>
    <row r="12512" spans="1:6" x14ac:dyDescent="0.25">
      <c r="A12512" s="508"/>
      <c r="B12512" s="508"/>
      <c r="C12512" s="508"/>
      <c r="D12512" s="444" t="s">
        <v>6778</v>
      </c>
      <c r="E12512" s="508"/>
      <c r="F12512" s="508"/>
    </row>
    <row r="12513" spans="1:6" x14ac:dyDescent="0.25">
      <c r="A12513" s="508"/>
      <c r="B12513" s="508"/>
      <c r="C12513" s="508"/>
      <c r="D12513" s="444" t="s">
        <v>6778</v>
      </c>
      <c r="E12513" s="508"/>
      <c r="F12513" s="508"/>
    </row>
    <row r="12514" spans="1:6" x14ac:dyDescent="0.25">
      <c r="A12514" s="508"/>
      <c r="B12514" s="508"/>
      <c r="C12514" s="508"/>
      <c r="D12514" s="444" t="s">
        <v>6778</v>
      </c>
      <c r="E12514" s="508"/>
      <c r="F12514" s="508"/>
    </row>
    <row r="12515" spans="1:6" x14ac:dyDescent="0.25">
      <c r="A12515" s="508"/>
      <c r="B12515" s="508"/>
      <c r="C12515" s="508"/>
      <c r="D12515" s="444" t="s">
        <v>6778</v>
      </c>
      <c r="E12515" s="508"/>
      <c r="F12515" s="508"/>
    </row>
    <row r="12516" spans="1:6" x14ac:dyDescent="0.25">
      <c r="A12516" s="508"/>
      <c r="B12516" s="508"/>
      <c r="C12516" s="508"/>
      <c r="D12516" s="444" t="s">
        <v>6778</v>
      </c>
      <c r="E12516" s="508"/>
      <c r="F12516" s="508"/>
    </row>
    <row r="12517" spans="1:6" x14ac:dyDescent="0.25">
      <c r="A12517" s="508"/>
      <c r="B12517" s="508"/>
      <c r="C12517" s="508"/>
      <c r="D12517" s="444" t="s">
        <v>6778</v>
      </c>
      <c r="E12517" s="508"/>
      <c r="F12517" s="508"/>
    </row>
    <row r="12518" spans="1:6" x14ac:dyDescent="0.25">
      <c r="A12518" s="508"/>
      <c r="B12518" s="508"/>
      <c r="C12518" s="508"/>
      <c r="D12518" s="444" t="s">
        <v>6778</v>
      </c>
      <c r="E12518" s="508"/>
      <c r="F12518" s="508"/>
    </row>
    <row r="12519" spans="1:6" x14ac:dyDescent="0.25">
      <c r="A12519" s="508"/>
      <c r="B12519" s="508"/>
      <c r="C12519" s="508"/>
      <c r="D12519" s="444" t="s">
        <v>6778</v>
      </c>
      <c r="E12519" s="508"/>
      <c r="F12519" s="508"/>
    </row>
    <row r="12520" spans="1:6" x14ac:dyDescent="0.25">
      <c r="A12520" s="508"/>
      <c r="B12520" s="508"/>
      <c r="C12520" s="508"/>
      <c r="D12520" s="444" t="s">
        <v>6778</v>
      </c>
      <c r="E12520" s="508"/>
      <c r="F12520" s="508"/>
    </row>
    <row r="12521" spans="1:6" x14ac:dyDescent="0.25">
      <c r="A12521" s="508"/>
      <c r="B12521" s="508"/>
      <c r="C12521" s="508"/>
      <c r="D12521" s="444" t="s">
        <v>6778</v>
      </c>
      <c r="E12521" s="508"/>
      <c r="F12521" s="508"/>
    </row>
    <row r="12522" spans="1:6" x14ac:dyDescent="0.25">
      <c r="A12522" s="508"/>
      <c r="B12522" s="508"/>
      <c r="C12522" s="508"/>
      <c r="D12522" s="444" t="s">
        <v>6778</v>
      </c>
      <c r="E12522" s="508"/>
      <c r="F12522" s="508"/>
    </row>
    <row r="12523" spans="1:6" x14ac:dyDescent="0.25">
      <c r="A12523" s="508"/>
      <c r="B12523" s="508"/>
      <c r="C12523" s="508"/>
      <c r="D12523" s="444" t="s">
        <v>6778</v>
      </c>
      <c r="E12523" s="508"/>
      <c r="F12523" s="508"/>
    </row>
    <row r="12524" spans="1:6" x14ac:dyDescent="0.25">
      <c r="A12524" s="508"/>
      <c r="B12524" s="508"/>
      <c r="C12524" s="508"/>
      <c r="D12524" s="444" t="s">
        <v>6778</v>
      </c>
      <c r="E12524" s="508"/>
      <c r="F12524" s="508"/>
    </row>
    <row r="12525" spans="1:6" x14ac:dyDescent="0.25">
      <c r="A12525" s="508"/>
      <c r="B12525" s="508"/>
      <c r="C12525" s="508"/>
      <c r="D12525" s="444" t="s">
        <v>6778</v>
      </c>
      <c r="E12525" s="508"/>
      <c r="F12525" s="508"/>
    </row>
    <row r="12526" spans="1:6" x14ac:dyDescent="0.25">
      <c r="A12526" s="508"/>
      <c r="B12526" s="508"/>
      <c r="C12526" s="508"/>
      <c r="D12526" s="444" t="s">
        <v>6778</v>
      </c>
      <c r="E12526" s="508"/>
      <c r="F12526" s="508"/>
    </row>
    <row r="12527" spans="1:6" x14ac:dyDescent="0.25">
      <c r="A12527" s="508"/>
      <c r="B12527" s="508"/>
      <c r="C12527" s="508"/>
      <c r="D12527" s="444" t="s">
        <v>6778</v>
      </c>
      <c r="E12527" s="508"/>
      <c r="F12527" s="508"/>
    </row>
    <row r="12528" spans="1:6" x14ac:dyDescent="0.25">
      <c r="A12528" s="508"/>
      <c r="B12528" s="508"/>
      <c r="C12528" s="508"/>
      <c r="D12528" s="444" t="s">
        <v>6778</v>
      </c>
      <c r="E12528" s="508"/>
      <c r="F12528" s="508"/>
    </row>
    <row r="12529" spans="1:6" x14ac:dyDescent="0.25">
      <c r="A12529" s="508"/>
      <c r="B12529" s="508"/>
      <c r="C12529" s="508"/>
      <c r="D12529" s="444" t="s">
        <v>6778</v>
      </c>
      <c r="E12529" s="508"/>
      <c r="F12529" s="508"/>
    </row>
    <row r="12530" spans="1:6" x14ac:dyDescent="0.25">
      <c r="A12530" s="508"/>
      <c r="B12530" s="508"/>
      <c r="C12530" s="508"/>
      <c r="D12530" s="444" t="s">
        <v>6778</v>
      </c>
      <c r="E12530" s="508"/>
      <c r="F12530" s="508"/>
    </row>
    <row r="12531" spans="1:6" x14ac:dyDescent="0.25">
      <c r="A12531" s="508"/>
      <c r="B12531" s="508"/>
      <c r="C12531" s="508"/>
      <c r="D12531" s="444" t="s">
        <v>6778</v>
      </c>
      <c r="E12531" s="508"/>
      <c r="F12531" s="508"/>
    </row>
    <row r="12532" spans="1:6" x14ac:dyDescent="0.25">
      <c r="A12532" s="508"/>
      <c r="B12532" s="508"/>
      <c r="C12532" s="508"/>
      <c r="D12532" s="444" t="s">
        <v>6778</v>
      </c>
      <c r="E12532" s="508"/>
      <c r="F12532" s="508"/>
    </row>
    <row r="12533" spans="1:6" x14ac:dyDescent="0.25">
      <c r="A12533" s="508"/>
      <c r="B12533" s="508"/>
      <c r="C12533" s="508"/>
      <c r="D12533" s="444" t="s">
        <v>6778</v>
      </c>
      <c r="E12533" s="508"/>
      <c r="F12533" s="508"/>
    </row>
    <row r="12534" spans="1:6" x14ac:dyDescent="0.25">
      <c r="A12534" s="508"/>
      <c r="B12534" s="508"/>
      <c r="C12534" s="508"/>
      <c r="D12534" s="444" t="s">
        <v>6778</v>
      </c>
      <c r="E12534" s="508"/>
      <c r="F12534" s="508"/>
    </row>
    <row r="12535" spans="1:6" x14ac:dyDescent="0.25">
      <c r="A12535" s="508"/>
      <c r="B12535" s="508"/>
      <c r="C12535" s="508"/>
      <c r="D12535" s="444" t="s">
        <v>6778</v>
      </c>
      <c r="E12535" s="508"/>
      <c r="F12535" s="508"/>
    </row>
    <row r="12536" spans="1:6" x14ac:dyDescent="0.25">
      <c r="A12536" s="508"/>
      <c r="B12536" s="508"/>
      <c r="C12536" s="508"/>
      <c r="D12536" s="444" t="s">
        <v>6778</v>
      </c>
      <c r="E12536" s="508"/>
      <c r="F12536" s="508"/>
    </row>
    <row r="12537" spans="1:6" x14ac:dyDescent="0.25">
      <c r="A12537" s="508"/>
      <c r="B12537" s="508"/>
      <c r="C12537" s="508"/>
      <c r="D12537" s="444" t="s">
        <v>6778</v>
      </c>
      <c r="E12537" s="508"/>
      <c r="F12537" s="508"/>
    </row>
    <row r="12538" spans="1:6" x14ac:dyDescent="0.25">
      <c r="A12538" s="508"/>
      <c r="B12538" s="508"/>
      <c r="C12538" s="508"/>
      <c r="D12538" s="444" t="s">
        <v>6778</v>
      </c>
      <c r="E12538" s="508"/>
      <c r="F12538" s="508"/>
    </row>
    <row r="12539" spans="1:6" x14ac:dyDescent="0.25">
      <c r="A12539" s="508"/>
      <c r="B12539" s="508"/>
      <c r="C12539" s="508"/>
      <c r="D12539" s="444" t="s">
        <v>6778</v>
      </c>
      <c r="E12539" s="508"/>
      <c r="F12539" s="508"/>
    </row>
    <row r="12540" spans="1:6" x14ac:dyDescent="0.25">
      <c r="A12540" s="508"/>
      <c r="B12540" s="508"/>
      <c r="C12540" s="508"/>
      <c r="D12540" s="444" t="s">
        <v>6778</v>
      </c>
      <c r="E12540" s="508"/>
      <c r="F12540" s="508"/>
    </row>
    <row r="12541" spans="1:6" x14ac:dyDescent="0.25">
      <c r="A12541" s="508"/>
      <c r="B12541" s="508"/>
      <c r="C12541" s="508"/>
      <c r="D12541" s="444" t="s">
        <v>6778</v>
      </c>
      <c r="E12541" s="508"/>
      <c r="F12541" s="508"/>
    </row>
    <row r="12542" spans="1:6" x14ac:dyDescent="0.25">
      <c r="A12542" s="508"/>
      <c r="B12542" s="508"/>
      <c r="C12542" s="508"/>
      <c r="D12542" s="444" t="s">
        <v>6778</v>
      </c>
      <c r="E12542" s="508"/>
      <c r="F12542" s="508"/>
    </row>
    <row r="12543" spans="1:6" x14ac:dyDescent="0.25">
      <c r="A12543" s="508"/>
      <c r="B12543" s="508"/>
      <c r="C12543" s="508"/>
      <c r="D12543" s="444" t="s">
        <v>6778</v>
      </c>
      <c r="E12543" s="508"/>
      <c r="F12543" s="508"/>
    </row>
    <row r="12544" spans="1:6" x14ac:dyDescent="0.25">
      <c r="A12544" s="508"/>
      <c r="B12544" s="508"/>
      <c r="C12544" s="508"/>
      <c r="D12544" s="444" t="s">
        <v>6778</v>
      </c>
      <c r="E12544" s="508"/>
      <c r="F12544" s="508"/>
    </row>
    <row r="12545" spans="1:6" x14ac:dyDescent="0.25">
      <c r="A12545" s="508"/>
      <c r="B12545" s="508"/>
      <c r="C12545" s="508"/>
      <c r="D12545" s="444" t="s">
        <v>6778</v>
      </c>
      <c r="E12545" s="508"/>
      <c r="F12545" s="508"/>
    </row>
    <row r="12546" spans="1:6" x14ac:dyDescent="0.25">
      <c r="A12546" s="508"/>
      <c r="B12546" s="508"/>
      <c r="C12546" s="508"/>
      <c r="D12546" s="444" t="s">
        <v>6778</v>
      </c>
      <c r="E12546" s="508"/>
      <c r="F12546" s="508"/>
    </row>
    <row r="12547" spans="1:6" x14ac:dyDescent="0.25">
      <c r="A12547" s="508"/>
      <c r="B12547" s="508"/>
      <c r="C12547" s="508"/>
      <c r="D12547" s="444" t="s">
        <v>6778</v>
      </c>
      <c r="E12547" s="508"/>
      <c r="F12547" s="508"/>
    </row>
    <row r="12548" spans="1:6" x14ac:dyDescent="0.25">
      <c r="A12548" s="508"/>
      <c r="B12548" s="508"/>
      <c r="C12548" s="508"/>
      <c r="D12548" s="444" t="s">
        <v>6778</v>
      </c>
      <c r="E12548" s="508"/>
      <c r="F12548" s="508"/>
    </row>
    <row r="12549" spans="1:6" x14ac:dyDescent="0.25">
      <c r="A12549" s="508"/>
      <c r="B12549" s="508"/>
      <c r="C12549" s="508"/>
      <c r="D12549" s="444" t="s">
        <v>6778</v>
      </c>
      <c r="E12549" s="508"/>
      <c r="F12549" s="508"/>
    </row>
    <row r="12550" spans="1:6" x14ac:dyDescent="0.25">
      <c r="A12550" s="508"/>
      <c r="B12550" s="508"/>
      <c r="C12550" s="508"/>
      <c r="D12550" s="444" t="s">
        <v>6778</v>
      </c>
      <c r="E12550" s="508"/>
      <c r="F12550" s="508"/>
    </row>
    <row r="12551" spans="1:6" x14ac:dyDescent="0.25">
      <c r="A12551" s="508"/>
      <c r="B12551" s="508"/>
      <c r="C12551" s="508"/>
      <c r="D12551" s="444" t="s">
        <v>6778</v>
      </c>
      <c r="E12551" s="508"/>
      <c r="F12551" s="508"/>
    </row>
    <row r="12552" spans="1:6" x14ac:dyDescent="0.25">
      <c r="A12552" s="508"/>
      <c r="B12552" s="508"/>
      <c r="C12552" s="508"/>
      <c r="D12552" s="444" t="s">
        <v>6778</v>
      </c>
      <c r="E12552" s="508"/>
      <c r="F12552" s="508"/>
    </row>
    <row r="12553" spans="1:6" x14ac:dyDescent="0.25">
      <c r="A12553" s="508"/>
      <c r="B12553" s="508"/>
      <c r="C12553" s="508"/>
      <c r="D12553" s="444" t="s">
        <v>6778</v>
      </c>
      <c r="E12553" s="508"/>
      <c r="F12553" s="508"/>
    </row>
    <row r="12554" spans="1:6" x14ac:dyDescent="0.25">
      <c r="A12554" s="508"/>
      <c r="B12554" s="508"/>
      <c r="C12554" s="508"/>
      <c r="D12554" s="444" t="s">
        <v>6778</v>
      </c>
      <c r="E12554" s="508"/>
      <c r="F12554" s="508"/>
    </row>
    <row r="12555" spans="1:6" x14ac:dyDescent="0.25">
      <c r="A12555" s="508"/>
      <c r="B12555" s="508"/>
      <c r="C12555" s="508"/>
      <c r="D12555" s="444" t="s">
        <v>6778</v>
      </c>
      <c r="E12555" s="508"/>
      <c r="F12555" s="508"/>
    </row>
    <row r="12556" spans="1:6" x14ac:dyDescent="0.25">
      <c r="A12556" s="508"/>
      <c r="B12556" s="508"/>
      <c r="C12556" s="508"/>
      <c r="D12556" s="444" t="s">
        <v>6778</v>
      </c>
      <c r="E12556" s="508"/>
      <c r="F12556" s="508"/>
    </row>
    <row r="12557" spans="1:6" x14ac:dyDescent="0.25">
      <c r="A12557" s="508"/>
      <c r="B12557" s="508"/>
      <c r="C12557" s="508"/>
      <c r="D12557" s="444" t="s">
        <v>6778</v>
      </c>
      <c r="E12557" s="508"/>
      <c r="F12557" s="508"/>
    </row>
    <row r="12558" spans="1:6" x14ac:dyDescent="0.25">
      <c r="A12558" s="508"/>
      <c r="B12558" s="508"/>
      <c r="C12558" s="508"/>
      <c r="D12558" s="444" t="s">
        <v>6778</v>
      </c>
      <c r="E12558" s="508"/>
      <c r="F12558" s="508"/>
    </row>
    <row r="12559" spans="1:6" x14ac:dyDescent="0.25">
      <c r="A12559" s="508"/>
      <c r="B12559" s="508"/>
      <c r="C12559" s="508"/>
      <c r="D12559" s="444" t="s">
        <v>6778</v>
      </c>
      <c r="E12559" s="508"/>
      <c r="F12559" s="508"/>
    </row>
    <row r="12560" spans="1:6" x14ac:dyDescent="0.25">
      <c r="A12560" s="508"/>
      <c r="B12560" s="508"/>
      <c r="C12560" s="508"/>
      <c r="D12560" s="444" t="s">
        <v>6778</v>
      </c>
      <c r="E12560" s="508"/>
      <c r="F12560" s="508"/>
    </row>
    <row r="12561" spans="1:6" x14ac:dyDescent="0.25">
      <c r="A12561" s="508"/>
      <c r="B12561" s="508"/>
      <c r="C12561" s="508"/>
      <c r="D12561" s="444" t="s">
        <v>6778</v>
      </c>
      <c r="E12561" s="508"/>
      <c r="F12561" s="508"/>
    </row>
    <row r="12562" spans="1:6" x14ac:dyDescent="0.25">
      <c r="A12562" s="508"/>
      <c r="B12562" s="508"/>
      <c r="C12562" s="508"/>
      <c r="D12562" s="444" t="s">
        <v>6778</v>
      </c>
      <c r="E12562" s="508"/>
      <c r="F12562" s="508"/>
    </row>
    <row r="12563" spans="1:6" x14ac:dyDescent="0.25">
      <c r="A12563" s="508"/>
      <c r="B12563" s="508"/>
      <c r="C12563" s="508"/>
      <c r="D12563" s="444" t="s">
        <v>6778</v>
      </c>
      <c r="E12563" s="508"/>
      <c r="F12563" s="508"/>
    </row>
    <row r="12564" spans="1:6" x14ac:dyDescent="0.25">
      <c r="A12564" s="508"/>
      <c r="B12564" s="508"/>
      <c r="C12564" s="508"/>
      <c r="D12564" s="444" t="s">
        <v>6778</v>
      </c>
      <c r="E12564" s="508"/>
      <c r="F12564" s="508"/>
    </row>
    <row r="12565" spans="1:6" x14ac:dyDescent="0.25">
      <c r="A12565" s="508"/>
      <c r="B12565" s="508"/>
      <c r="C12565" s="508"/>
      <c r="D12565" s="444" t="s">
        <v>6778</v>
      </c>
      <c r="E12565" s="508"/>
      <c r="F12565" s="508"/>
    </row>
    <row r="12566" spans="1:6" x14ac:dyDescent="0.25">
      <c r="A12566" s="508"/>
      <c r="B12566" s="508"/>
      <c r="C12566" s="508"/>
      <c r="D12566" s="444" t="s">
        <v>6778</v>
      </c>
      <c r="E12566" s="508"/>
      <c r="F12566" s="508"/>
    </row>
    <row r="12567" spans="1:6" x14ac:dyDescent="0.25">
      <c r="A12567" s="508"/>
      <c r="B12567" s="508"/>
      <c r="C12567" s="508"/>
      <c r="D12567" s="444" t="s">
        <v>6778</v>
      </c>
      <c r="E12567" s="508"/>
      <c r="F12567" s="508"/>
    </row>
    <row r="12568" spans="1:6" x14ac:dyDescent="0.25">
      <c r="A12568" s="508"/>
      <c r="B12568" s="508"/>
      <c r="C12568" s="508"/>
      <c r="D12568" s="444" t="s">
        <v>6778</v>
      </c>
      <c r="E12568" s="508"/>
      <c r="F12568" s="508"/>
    </row>
    <row r="12569" spans="1:6" x14ac:dyDescent="0.25">
      <c r="A12569" s="508"/>
      <c r="B12569" s="508"/>
      <c r="C12569" s="508"/>
      <c r="D12569" s="444" t="s">
        <v>6778</v>
      </c>
      <c r="E12569" s="508"/>
      <c r="F12569" s="508"/>
    </row>
    <row r="12570" spans="1:6" x14ac:dyDescent="0.25">
      <c r="A12570" s="508"/>
      <c r="B12570" s="508"/>
      <c r="C12570" s="508"/>
      <c r="D12570" s="444" t="s">
        <v>6778</v>
      </c>
      <c r="E12570" s="508"/>
      <c r="F12570" s="508"/>
    </row>
    <row r="12571" spans="1:6" x14ac:dyDescent="0.25">
      <c r="A12571" s="508"/>
      <c r="B12571" s="508"/>
      <c r="C12571" s="508"/>
      <c r="D12571" s="444" t="s">
        <v>6778</v>
      </c>
      <c r="E12571" s="508"/>
      <c r="F12571" s="508"/>
    </row>
    <row r="12572" spans="1:6" x14ac:dyDescent="0.25">
      <c r="A12572" s="508"/>
      <c r="B12572" s="508"/>
      <c r="C12572" s="508"/>
      <c r="D12572" s="444" t="s">
        <v>6778</v>
      </c>
      <c r="E12572" s="508"/>
      <c r="F12572" s="508"/>
    </row>
    <row r="12573" spans="1:6" x14ac:dyDescent="0.25">
      <c r="A12573" s="508"/>
      <c r="B12573" s="508"/>
      <c r="C12573" s="508"/>
      <c r="D12573" s="444" t="s">
        <v>6778</v>
      </c>
      <c r="E12573" s="508"/>
      <c r="F12573" s="508"/>
    </row>
    <row r="12574" spans="1:6" x14ac:dyDescent="0.25">
      <c r="A12574" s="508"/>
      <c r="B12574" s="508"/>
      <c r="C12574" s="508"/>
      <c r="D12574" s="444" t="s">
        <v>6778</v>
      </c>
      <c r="E12574" s="508"/>
      <c r="F12574" s="508"/>
    </row>
    <row r="12575" spans="1:6" x14ac:dyDescent="0.25">
      <c r="A12575" s="508"/>
      <c r="B12575" s="508"/>
      <c r="C12575" s="508"/>
      <c r="D12575" s="444" t="s">
        <v>6778</v>
      </c>
      <c r="E12575" s="508"/>
      <c r="F12575" s="508"/>
    </row>
    <row r="12576" spans="1:6" x14ac:dyDescent="0.25">
      <c r="A12576" s="508"/>
      <c r="B12576" s="508"/>
      <c r="C12576" s="508"/>
      <c r="D12576" s="444" t="s">
        <v>6778</v>
      </c>
      <c r="E12576" s="508"/>
      <c r="F12576" s="508"/>
    </row>
    <row r="12577" spans="1:6" x14ac:dyDescent="0.25">
      <c r="A12577" s="508"/>
      <c r="B12577" s="508"/>
      <c r="C12577" s="508"/>
      <c r="D12577" s="444" t="s">
        <v>6778</v>
      </c>
      <c r="E12577" s="508"/>
      <c r="F12577" s="508"/>
    </row>
    <row r="12578" spans="1:6" x14ac:dyDescent="0.25">
      <c r="A12578" s="508"/>
      <c r="B12578" s="508"/>
      <c r="C12578" s="508"/>
      <c r="D12578" s="444" t="s">
        <v>6778</v>
      </c>
      <c r="E12578" s="508"/>
      <c r="F12578" s="508"/>
    </row>
    <row r="12579" spans="1:6" x14ac:dyDescent="0.25">
      <c r="A12579" s="508"/>
      <c r="B12579" s="508"/>
      <c r="C12579" s="508"/>
      <c r="D12579" s="444" t="s">
        <v>6778</v>
      </c>
      <c r="E12579" s="508"/>
      <c r="F12579" s="508"/>
    </row>
    <row r="12580" spans="1:6" x14ac:dyDescent="0.25">
      <c r="A12580" s="508"/>
      <c r="B12580" s="508"/>
      <c r="C12580" s="508"/>
      <c r="D12580" s="444" t="s">
        <v>6778</v>
      </c>
      <c r="E12580" s="508"/>
      <c r="F12580" s="508"/>
    </row>
    <row r="12581" spans="1:6" x14ac:dyDescent="0.25">
      <c r="A12581" s="508"/>
      <c r="B12581" s="508"/>
      <c r="C12581" s="508"/>
      <c r="D12581" s="444" t="s">
        <v>6778</v>
      </c>
      <c r="E12581" s="508"/>
      <c r="F12581" s="508"/>
    </row>
    <row r="12582" spans="1:6" x14ac:dyDescent="0.25">
      <c r="A12582" s="508"/>
      <c r="B12582" s="508"/>
      <c r="C12582" s="508"/>
      <c r="D12582" s="444" t="s">
        <v>6778</v>
      </c>
      <c r="E12582" s="508"/>
      <c r="F12582" s="508"/>
    </row>
    <row r="12583" spans="1:6" x14ac:dyDescent="0.25">
      <c r="A12583" s="508"/>
      <c r="B12583" s="508"/>
      <c r="C12583" s="508"/>
      <c r="D12583" s="444" t="s">
        <v>6778</v>
      </c>
      <c r="E12583" s="508"/>
      <c r="F12583" s="508"/>
    </row>
    <row r="12584" spans="1:6" x14ac:dyDescent="0.25">
      <c r="A12584" s="508"/>
      <c r="B12584" s="508"/>
      <c r="C12584" s="508"/>
      <c r="D12584" s="444" t="s">
        <v>6778</v>
      </c>
      <c r="E12584" s="508"/>
      <c r="F12584" s="508"/>
    </row>
    <row r="12585" spans="1:6" x14ac:dyDescent="0.25">
      <c r="A12585" s="508"/>
      <c r="B12585" s="508"/>
      <c r="C12585" s="508"/>
      <c r="D12585" s="444" t="s">
        <v>6778</v>
      </c>
      <c r="E12585" s="508"/>
      <c r="F12585" s="508"/>
    </row>
    <row r="12586" spans="1:6" x14ac:dyDescent="0.25">
      <c r="A12586" s="508"/>
      <c r="B12586" s="508"/>
      <c r="C12586" s="508"/>
      <c r="D12586" s="444" t="s">
        <v>6778</v>
      </c>
      <c r="E12586" s="508"/>
      <c r="F12586" s="508"/>
    </row>
    <row r="12587" spans="1:6" x14ac:dyDescent="0.25">
      <c r="A12587" s="508"/>
      <c r="B12587" s="508"/>
      <c r="C12587" s="508"/>
      <c r="D12587" s="444" t="s">
        <v>6778</v>
      </c>
      <c r="E12587" s="508"/>
      <c r="F12587" s="508"/>
    </row>
    <row r="12588" spans="1:6" x14ac:dyDescent="0.25">
      <c r="A12588" s="508"/>
      <c r="B12588" s="508"/>
      <c r="C12588" s="508"/>
      <c r="D12588" s="444" t="s">
        <v>6778</v>
      </c>
      <c r="E12588" s="508"/>
      <c r="F12588" s="508"/>
    </row>
    <row r="12589" spans="1:6" x14ac:dyDescent="0.25">
      <c r="A12589" s="508"/>
      <c r="B12589" s="508"/>
      <c r="C12589" s="508"/>
      <c r="D12589" s="444" t="s">
        <v>6778</v>
      </c>
      <c r="E12589" s="508"/>
      <c r="F12589" s="508"/>
    </row>
    <row r="12590" spans="1:6" x14ac:dyDescent="0.25">
      <c r="A12590" s="508"/>
      <c r="B12590" s="508"/>
      <c r="C12590" s="508"/>
      <c r="D12590" s="444" t="s">
        <v>6778</v>
      </c>
      <c r="E12590" s="508"/>
      <c r="F12590" s="508"/>
    </row>
    <row r="12591" spans="1:6" x14ac:dyDescent="0.25">
      <c r="A12591" s="508"/>
      <c r="B12591" s="508"/>
      <c r="C12591" s="508"/>
      <c r="D12591" s="444" t="s">
        <v>6778</v>
      </c>
      <c r="E12591" s="508"/>
      <c r="F12591" s="508"/>
    </row>
    <row r="12592" spans="1:6" x14ac:dyDescent="0.25">
      <c r="A12592" s="508"/>
      <c r="B12592" s="508"/>
      <c r="C12592" s="508"/>
      <c r="D12592" s="444" t="s">
        <v>6778</v>
      </c>
      <c r="E12592" s="508"/>
      <c r="F12592" s="508"/>
    </row>
    <row r="12593" spans="1:6" x14ac:dyDescent="0.25">
      <c r="A12593" s="508"/>
      <c r="B12593" s="508"/>
      <c r="C12593" s="508"/>
      <c r="D12593" s="444" t="s">
        <v>6778</v>
      </c>
      <c r="E12593" s="508"/>
      <c r="F12593" s="508"/>
    </row>
    <row r="12594" spans="1:6" x14ac:dyDescent="0.25">
      <c r="A12594" s="508"/>
      <c r="B12594" s="508"/>
      <c r="C12594" s="508"/>
      <c r="D12594" s="444" t="s">
        <v>6778</v>
      </c>
      <c r="E12594" s="508"/>
      <c r="F12594" s="508"/>
    </row>
    <row r="12595" spans="1:6" x14ac:dyDescent="0.25">
      <c r="A12595" s="508"/>
      <c r="B12595" s="508"/>
      <c r="C12595" s="508"/>
      <c r="D12595" s="444" t="s">
        <v>6778</v>
      </c>
      <c r="E12595" s="508"/>
      <c r="F12595" s="508"/>
    </row>
    <row r="12596" spans="1:6" x14ac:dyDescent="0.25">
      <c r="A12596" s="508"/>
      <c r="B12596" s="508"/>
      <c r="C12596" s="508"/>
      <c r="D12596" s="444" t="s">
        <v>6778</v>
      </c>
      <c r="E12596" s="508"/>
      <c r="F12596" s="508"/>
    </row>
    <row r="12597" spans="1:6" x14ac:dyDescent="0.25">
      <c r="A12597" s="508"/>
      <c r="B12597" s="508"/>
      <c r="C12597" s="508"/>
      <c r="D12597" s="444" t="s">
        <v>6778</v>
      </c>
      <c r="E12597" s="508"/>
      <c r="F12597" s="508"/>
    </row>
    <row r="12598" spans="1:6" x14ac:dyDescent="0.25">
      <c r="A12598" s="508"/>
      <c r="B12598" s="508"/>
      <c r="C12598" s="508"/>
      <c r="D12598" s="444" t="s">
        <v>6778</v>
      </c>
      <c r="E12598" s="508"/>
      <c r="F12598" s="508"/>
    </row>
    <row r="12599" spans="1:6" x14ac:dyDescent="0.25">
      <c r="A12599" s="508"/>
      <c r="B12599" s="508"/>
      <c r="C12599" s="508"/>
      <c r="D12599" s="444" t="s">
        <v>6778</v>
      </c>
      <c r="E12599" s="508"/>
      <c r="F12599" s="508"/>
    </row>
    <row r="12600" spans="1:6" x14ac:dyDescent="0.25">
      <c r="A12600" s="508"/>
      <c r="B12600" s="508"/>
      <c r="C12600" s="508"/>
      <c r="D12600" s="444" t="s">
        <v>6778</v>
      </c>
      <c r="E12600" s="508"/>
      <c r="F12600" s="508"/>
    </row>
    <row r="12601" spans="1:6" x14ac:dyDescent="0.25">
      <c r="A12601" s="508"/>
      <c r="B12601" s="508"/>
      <c r="C12601" s="508"/>
      <c r="D12601" s="444" t="s">
        <v>6778</v>
      </c>
      <c r="E12601" s="508"/>
      <c r="F12601" s="508"/>
    </row>
    <row r="12602" spans="1:6" x14ac:dyDescent="0.25">
      <c r="A12602" s="508"/>
      <c r="B12602" s="508"/>
      <c r="C12602" s="508"/>
      <c r="D12602" s="444" t="s">
        <v>6778</v>
      </c>
      <c r="E12602" s="508"/>
      <c r="F12602" s="508"/>
    </row>
    <row r="12603" spans="1:6" x14ac:dyDescent="0.25">
      <c r="A12603" s="508"/>
      <c r="B12603" s="508"/>
      <c r="C12603" s="508"/>
      <c r="D12603" s="444" t="s">
        <v>6778</v>
      </c>
      <c r="E12603" s="508"/>
      <c r="F12603" s="508"/>
    </row>
    <row r="12604" spans="1:6" x14ac:dyDescent="0.25">
      <c r="A12604" s="508"/>
      <c r="B12604" s="508"/>
      <c r="C12604" s="508"/>
      <c r="D12604" s="444" t="s">
        <v>6778</v>
      </c>
      <c r="E12604" s="508"/>
      <c r="F12604" s="508"/>
    </row>
    <row r="12605" spans="1:6" x14ac:dyDescent="0.25">
      <c r="A12605" s="508"/>
      <c r="B12605" s="508"/>
      <c r="C12605" s="508"/>
      <c r="D12605" s="444" t="s">
        <v>6778</v>
      </c>
      <c r="E12605" s="508"/>
      <c r="F12605" s="508"/>
    </row>
    <row r="12606" spans="1:6" x14ac:dyDescent="0.25">
      <c r="A12606" s="508"/>
      <c r="B12606" s="508"/>
      <c r="C12606" s="508"/>
      <c r="D12606" s="444" t="s">
        <v>6778</v>
      </c>
      <c r="E12606" s="508"/>
      <c r="F12606" s="508"/>
    </row>
    <row r="12607" spans="1:6" x14ac:dyDescent="0.25">
      <c r="A12607" s="508"/>
      <c r="B12607" s="508"/>
      <c r="C12607" s="508"/>
      <c r="D12607" s="444" t="s">
        <v>6778</v>
      </c>
      <c r="E12607" s="508"/>
      <c r="F12607" s="508"/>
    </row>
    <row r="12608" spans="1:6" x14ac:dyDescent="0.25">
      <c r="A12608" s="508"/>
      <c r="B12608" s="508"/>
      <c r="C12608" s="508"/>
      <c r="D12608" s="444" t="s">
        <v>6778</v>
      </c>
      <c r="E12608" s="508"/>
      <c r="F12608" s="508"/>
    </row>
    <row r="12609" spans="1:6" x14ac:dyDescent="0.25">
      <c r="A12609" s="508"/>
      <c r="B12609" s="508"/>
      <c r="C12609" s="508"/>
      <c r="D12609" s="444" t="s">
        <v>6778</v>
      </c>
      <c r="E12609" s="508"/>
      <c r="F12609" s="508"/>
    </row>
    <row r="12610" spans="1:6" x14ac:dyDescent="0.25">
      <c r="A12610" s="508"/>
      <c r="B12610" s="508"/>
      <c r="C12610" s="508"/>
      <c r="D12610" s="444" t="s">
        <v>6778</v>
      </c>
      <c r="E12610" s="508"/>
      <c r="F12610" s="508"/>
    </row>
    <row r="12611" spans="1:6" x14ac:dyDescent="0.25">
      <c r="A12611" s="508"/>
      <c r="B12611" s="508"/>
      <c r="C12611" s="508"/>
      <c r="D12611" s="444" t="s">
        <v>6778</v>
      </c>
      <c r="E12611" s="508"/>
      <c r="F12611" s="508"/>
    </row>
    <row r="12612" spans="1:6" x14ac:dyDescent="0.25">
      <c r="A12612" s="508"/>
      <c r="B12612" s="508"/>
      <c r="C12612" s="508"/>
      <c r="D12612" s="444" t="s">
        <v>6778</v>
      </c>
      <c r="E12612" s="508"/>
      <c r="F12612" s="508"/>
    </row>
    <row r="12613" spans="1:6" x14ac:dyDescent="0.25">
      <c r="A12613" s="508"/>
      <c r="B12613" s="508"/>
      <c r="C12613" s="508"/>
      <c r="D12613" s="444" t="s">
        <v>6778</v>
      </c>
      <c r="E12613" s="508"/>
      <c r="F12613" s="508"/>
    </row>
    <row r="12614" spans="1:6" x14ac:dyDescent="0.25">
      <c r="A12614" s="508"/>
      <c r="B12614" s="508"/>
      <c r="C12614" s="508"/>
      <c r="D12614" s="444" t="s">
        <v>6778</v>
      </c>
      <c r="E12614" s="508"/>
      <c r="F12614" s="508"/>
    </row>
    <row r="12615" spans="1:6" x14ac:dyDescent="0.25">
      <c r="A12615" s="508"/>
      <c r="B12615" s="508"/>
      <c r="C12615" s="508"/>
      <c r="D12615" s="444" t="s">
        <v>6778</v>
      </c>
      <c r="E12615" s="508"/>
      <c r="F12615" s="508"/>
    </row>
    <row r="12616" spans="1:6" x14ac:dyDescent="0.25">
      <c r="A12616" s="508"/>
      <c r="B12616" s="508"/>
      <c r="C12616" s="508"/>
      <c r="D12616" s="444" t="s">
        <v>6778</v>
      </c>
      <c r="E12616" s="508"/>
      <c r="F12616" s="508"/>
    </row>
    <row r="12617" spans="1:6" x14ac:dyDescent="0.25">
      <c r="A12617" s="508"/>
      <c r="B12617" s="508"/>
      <c r="C12617" s="508"/>
      <c r="D12617" s="444" t="s">
        <v>6778</v>
      </c>
      <c r="E12617" s="508"/>
      <c r="F12617" s="508"/>
    </row>
    <row r="12618" spans="1:6" x14ac:dyDescent="0.25">
      <c r="A12618" s="508"/>
      <c r="B12618" s="508"/>
      <c r="C12618" s="508"/>
      <c r="D12618" s="444" t="s">
        <v>6778</v>
      </c>
      <c r="E12618" s="508"/>
      <c r="F12618" s="508"/>
    </row>
    <row r="12619" spans="1:6" x14ac:dyDescent="0.25">
      <c r="A12619" s="508"/>
      <c r="B12619" s="508"/>
      <c r="C12619" s="508"/>
      <c r="D12619" s="444" t="s">
        <v>6778</v>
      </c>
      <c r="E12619" s="508"/>
      <c r="F12619" s="508"/>
    </row>
    <row r="12620" spans="1:6" x14ac:dyDescent="0.25">
      <c r="A12620" s="508"/>
      <c r="B12620" s="508"/>
      <c r="C12620" s="508"/>
      <c r="D12620" s="444" t="s">
        <v>6778</v>
      </c>
      <c r="E12620" s="508"/>
      <c r="F12620" s="508"/>
    </row>
    <row r="12621" spans="1:6" x14ac:dyDescent="0.25">
      <c r="A12621" s="508"/>
      <c r="B12621" s="508"/>
      <c r="C12621" s="508"/>
      <c r="D12621" s="444" t="s">
        <v>6778</v>
      </c>
      <c r="E12621" s="508"/>
      <c r="F12621" s="508"/>
    </row>
    <row r="12622" spans="1:6" x14ac:dyDescent="0.25">
      <c r="A12622" s="508"/>
      <c r="B12622" s="508"/>
      <c r="C12622" s="508"/>
      <c r="D12622" s="444" t="s">
        <v>6778</v>
      </c>
      <c r="E12622" s="508"/>
      <c r="F12622" s="508"/>
    </row>
    <row r="12623" spans="1:6" x14ac:dyDescent="0.25">
      <c r="A12623" s="508"/>
      <c r="B12623" s="508"/>
      <c r="C12623" s="508"/>
      <c r="D12623" s="444" t="s">
        <v>6778</v>
      </c>
      <c r="E12623" s="508"/>
      <c r="F12623" s="508"/>
    </row>
    <row r="12624" spans="1:6" x14ac:dyDescent="0.25">
      <c r="A12624" s="508"/>
      <c r="B12624" s="508"/>
      <c r="C12624" s="508"/>
      <c r="D12624" s="444" t="s">
        <v>6778</v>
      </c>
      <c r="E12624" s="508"/>
      <c r="F12624" s="508"/>
    </row>
    <row r="12625" spans="1:6" x14ac:dyDescent="0.25">
      <c r="A12625" s="508"/>
      <c r="B12625" s="508"/>
      <c r="C12625" s="508"/>
      <c r="D12625" s="444" t="s">
        <v>6778</v>
      </c>
      <c r="E12625" s="508"/>
      <c r="F12625" s="508"/>
    </row>
    <row r="12626" spans="1:6" x14ac:dyDescent="0.25">
      <c r="A12626" s="508"/>
      <c r="B12626" s="508"/>
      <c r="C12626" s="508"/>
      <c r="D12626" s="444" t="s">
        <v>6778</v>
      </c>
      <c r="E12626" s="508"/>
      <c r="F12626" s="508"/>
    </row>
    <row r="12627" spans="1:6" x14ac:dyDescent="0.25">
      <c r="A12627" s="508"/>
      <c r="B12627" s="508"/>
      <c r="C12627" s="508"/>
      <c r="D12627" s="444" t="s">
        <v>6778</v>
      </c>
      <c r="E12627" s="508"/>
      <c r="F12627" s="508"/>
    </row>
    <row r="12628" spans="1:6" x14ac:dyDescent="0.25">
      <c r="A12628" s="508"/>
      <c r="B12628" s="508"/>
      <c r="C12628" s="508"/>
      <c r="D12628" s="444" t="s">
        <v>6778</v>
      </c>
      <c r="E12628" s="508"/>
      <c r="F12628" s="508"/>
    </row>
    <row r="12629" spans="1:6" x14ac:dyDescent="0.25">
      <c r="A12629" s="508"/>
      <c r="B12629" s="508"/>
      <c r="C12629" s="508"/>
      <c r="D12629" s="444" t="s">
        <v>6778</v>
      </c>
      <c r="E12629" s="508"/>
      <c r="F12629" s="508"/>
    </row>
    <row r="12630" spans="1:6" x14ac:dyDescent="0.25">
      <c r="A12630" s="508"/>
      <c r="B12630" s="508"/>
      <c r="C12630" s="508"/>
      <c r="D12630" s="444" t="s">
        <v>6778</v>
      </c>
      <c r="E12630" s="508"/>
      <c r="F12630" s="508"/>
    </row>
    <row r="12631" spans="1:6" x14ac:dyDescent="0.25">
      <c r="A12631" s="508"/>
      <c r="B12631" s="508"/>
      <c r="C12631" s="508"/>
      <c r="D12631" s="444" t="s">
        <v>6778</v>
      </c>
      <c r="E12631" s="508"/>
      <c r="F12631" s="508"/>
    </row>
    <row r="12632" spans="1:6" x14ac:dyDescent="0.25">
      <c r="A12632" s="508"/>
      <c r="B12632" s="508"/>
      <c r="C12632" s="508"/>
      <c r="D12632" s="444" t="s">
        <v>6778</v>
      </c>
      <c r="E12632" s="508"/>
      <c r="F12632" s="508"/>
    </row>
    <row r="12633" spans="1:6" x14ac:dyDescent="0.25">
      <c r="A12633" s="508"/>
      <c r="B12633" s="508"/>
      <c r="C12633" s="508"/>
      <c r="D12633" s="444" t="s">
        <v>6778</v>
      </c>
      <c r="E12633" s="508"/>
      <c r="F12633" s="508"/>
    </row>
    <row r="12634" spans="1:6" x14ac:dyDescent="0.25">
      <c r="A12634" s="508"/>
      <c r="B12634" s="508"/>
      <c r="C12634" s="508"/>
      <c r="D12634" s="444" t="s">
        <v>6778</v>
      </c>
      <c r="E12634" s="508"/>
      <c r="F12634" s="508"/>
    </row>
    <row r="12635" spans="1:6" x14ac:dyDescent="0.25">
      <c r="A12635" s="508"/>
      <c r="B12635" s="508"/>
      <c r="C12635" s="508"/>
      <c r="D12635" s="444" t="s">
        <v>6778</v>
      </c>
      <c r="E12635" s="508"/>
      <c r="F12635" s="508"/>
    </row>
    <row r="12636" spans="1:6" x14ac:dyDescent="0.25">
      <c r="A12636" s="508"/>
      <c r="B12636" s="508"/>
      <c r="C12636" s="508"/>
      <c r="D12636" s="444" t="s">
        <v>6778</v>
      </c>
      <c r="E12636" s="508"/>
      <c r="F12636" s="508"/>
    </row>
    <row r="12637" spans="1:6" x14ac:dyDescent="0.25">
      <c r="A12637" s="508"/>
      <c r="B12637" s="508"/>
      <c r="C12637" s="508"/>
      <c r="D12637" s="444" t="s">
        <v>6778</v>
      </c>
      <c r="E12637" s="508"/>
      <c r="F12637" s="508"/>
    </row>
    <row r="12638" spans="1:6" x14ac:dyDescent="0.25">
      <c r="A12638" s="508"/>
      <c r="B12638" s="508"/>
      <c r="C12638" s="508"/>
      <c r="D12638" s="444" t="s">
        <v>6778</v>
      </c>
      <c r="E12638" s="508"/>
      <c r="F12638" s="508"/>
    </row>
    <row r="12639" spans="1:6" x14ac:dyDescent="0.25">
      <c r="A12639" s="508"/>
      <c r="B12639" s="508"/>
      <c r="C12639" s="508"/>
      <c r="D12639" s="444" t="s">
        <v>6778</v>
      </c>
      <c r="E12639" s="508"/>
      <c r="F12639" s="508"/>
    </row>
    <row r="12640" spans="1:6" x14ac:dyDescent="0.25">
      <c r="A12640" s="508"/>
      <c r="B12640" s="508"/>
      <c r="C12640" s="508"/>
      <c r="D12640" s="444" t="s">
        <v>6778</v>
      </c>
      <c r="E12640" s="508"/>
      <c r="F12640" s="508"/>
    </row>
    <row r="12641" spans="1:6" x14ac:dyDescent="0.25">
      <c r="A12641" s="508"/>
      <c r="B12641" s="508"/>
      <c r="C12641" s="508"/>
      <c r="D12641" s="444" t="s">
        <v>6778</v>
      </c>
      <c r="E12641" s="508"/>
      <c r="F12641" s="508"/>
    </row>
    <row r="12642" spans="1:6" x14ac:dyDescent="0.25">
      <c r="A12642" s="508"/>
      <c r="B12642" s="508"/>
      <c r="C12642" s="508"/>
      <c r="D12642" s="444" t="s">
        <v>6778</v>
      </c>
      <c r="E12642" s="508"/>
      <c r="F12642" s="508"/>
    </row>
    <row r="12643" spans="1:6" x14ac:dyDescent="0.25">
      <c r="A12643" s="508"/>
      <c r="B12643" s="508"/>
      <c r="C12643" s="508"/>
      <c r="D12643" s="444" t="s">
        <v>6778</v>
      </c>
      <c r="E12643" s="508"/>
      <c r="F12643" s="508"/>
    </row>
    <row r="12644" spans="1:6" x14ac:dyDescent="0.25">
      <c r="A12644" s="508"/>
      <c r="B12644" s="508"/>
      <c r="C12644" s="508"/>
      <c r="D12644" s="444" t="s">
        <v>6778</v>
      </c>
      <c r="E12644" s="508"/>
      <c r="F12644" s="508"/>
    </row>
    <row r="12645" spans="1:6" x14ac:dyDescent="0.25">
      <c r="A12645" s="508"/>
      <c r="B12645" s="508"/>
      <c r="C12645" s="508"/>
      <c r="D12645" s="444" t="s">
        <v>6778</v>
      </c>
      <c r="E12645" s="508"/>
      <c r="F12645" s="508"/>
    </row>
    <row r="12646" spans="1:6" x14ac:dyDescent="0.25">
      <c r="A12646" s="508"/>
      <c r="B12646" s="508"/>
      <c r="C12646" s="508"/>
      <c r="D12646" s="444" t="s">
        <v>6778</v>
      </c>
      <c r="E12646" s="508"/>
      <c r="F12646" s="508"/>
    </row>
    <row r="12647" spans="1:6" x14ac:dyDescent="0.25">
      <c r="A12647" s="508"/>
      <c r="B12647" s="508"/>
      <c r="C12647" s="508"/>
      <c r="D12647" s="444" t="s">
        <v>6778</v>
      </c>
      <c r="E12647" s="508"/>
      <c r="F12647" s="508"/>
    </row>
    <row r="12648" spans="1:6" x14ac:dyDescent="0.25">
      <c r="A12648" s="508"/>
      <c r="B12648" s="508"/>
      <c r="C12648" s="508"/>
      <c r="D12648" s="444" t="s">
        <v>6778</v>
      </c>
      <c r="E12648" s="508"/>
      <c r="F12648" s="508"/>
    </row>
    <row r="12649" spans="1:6" x14ac:dyDescent="0.25">
      <c r="A12649" s="508"/>
      <c r="B12649" s="508"/>
      <c r="C12649" s="508"/>
      <c r="D12649" s="444" t="s">
        <v>6778</v>
      </c>
      <c r="E12649" s="508"/>
      <c r="F12649" s="508"/>
    </row>
    <row r="12650" spans="1:6" x14ac:dyDescent="0.25">
      <c r="A12650" s="508"/>
      <c r="B12650" s="508"/>
      <c r="C12650" s="508"/>
      <c r="D12650" s="444" t="s">
        <v>6778</v>
      </c>
      <c r="E12650" s="508"/>
      <c r="F12650" s="508"/>
    </row>
    <row r="12651" spans="1:6" x14ac:dyDescent="0.25">
      <c r="A12651" s="508"/>
      <c r="B12651" s="508"/>
      <c r="C12651" s="508"/>
      <c r="D12651" s="444" t="s">
        <v>6778</v>
      </c>
      <c r="E12651" s="508"/>
      <c r="F12651" s="508"/>
    </row>
    <row r="12652" spans="1:6" x14ac:dyDescent="0.25">
      <c r="A12652" s="508"/>
      <c r="B12652" s="508"/>
      <c r="C12652" s="508"/>
      <c r="D12652" s="444" t="s">
        <v>6778</v>
      </c>
      <c r="E12652" s="508"/>
      <c r="F12652" s="508"/>
    </row>
    <row r="12653" spans="1:6" x14ac:dyDescent="0.25">
      <c r="A12653" s="508"/>
      <c r="B12653" s="508"/>
      <c r="C12653" s="508"/>
      <c r="D12653" s="444" t="s">
        <v>6778</v>
      </c>
      <c r="E12653" s="508"/>
      <c r="F12653" s="508"/>
    </row>
    <row r="12654" spans="1:6" x14ac:dyDescent="0.25">
      <c r="A12654" s="508"/>
      <c r="B12654" s="508"/>
      <c r="C12654" s="508"/>
      <c r="D12654" s="444" t="s">
        <v>6778</v>
      </c>
      <c r="E12654" s="508"/>
      <c r="F12654" s="508"/>
    </row>
    <row r="12655" spans="1:6" x14ac:dyDescent="0.25">
      <c r="A12655" s="508"/>
      <c r="B12655" s="508"/>
      <c r="C12655" s="508"/>
      <c r="D12655" s="444" t="s">
        <v>6778</v>
      </c>
      <c r="E12655" s="508"/>
      <c r="F12655" s="508"/>
    </row>
    <row r="12656" spans="1:6" x14ac:dyDescent="0.25">
      <c r="A12656" s="508"/>
      <c r="B12656" s="508"/>
      <c r="C12656" s="508"/>
      <c r="D12656" s="444" t="s">
        <v>6778</v>
      </c>
      <c r="E12656" s="508"/>
      <c r="F12656" s="508"/>
    </row>
    <row r="12657" spans="1:6" x14ac:dyDescent="0.25">
      <c r="A12657" s="508"/>
      <c r="B12657" s="508"/>
      <c r="C12657" s="508"/>
      <c r="D12657" s="444" t="s">
        <v>6778</v>
      </c>
      <c r="E12657" s="508"/>
      <c r="F12657" s="508"/>
    </row>
    <row r="12658" spans="1:6" x14ac:dyDescent="0.25">
      <c r="A12658" s="508"/>
      <c r="B12658" s="508"/>
      <c r="C12658" s="508"/>
      <c r="D12658" s="444" t="s">
        <v>6778</v>
      </c>
      <c r="E12658" s="508"/>
      <c r="F12658" s="508"/>
    </row>
    <row r="12659" spans="1:6" x14ac:dyDescent="0.25">
      <c r="A12659" s="508"/>
      <c r="B12659" s="508"/>
      <c r="C12659" s="508"/>
      <c r="D12659" s="444" t="s">
        <v>6778</v>
      </c>
      <c r="E12659" s="508"/>
      <c r="F12659" s="508"/>
    </row>
    <row r="12660" spans="1:6" x14ac:dyDescent="0.25">
      <c r="A12660" s="508"/>
      <c r="B12660" s="508"/>
      <c r="C12660" s="508"/>
      <c r="D12660" s="444" t="s">
        <v>6778</v>
      </c>
      <c r="E12660" s="508"/>
      <c r="F12660" s="508"/>
    </row>
    <row r="12661" spans="1:6" x14ac:dyDescent="0.25">
      <c r="A12661" s="508"/>
      <c r="B12661" s="508"/>
      <c r="C12661" s="508"/>
      <c r="D12661" s="444" t="s">
        <v>6778</v>
      </c>
      <c r="E12661" s="508"/>
      <c r="F12661" s="508"/>
    </row>
    <row r="12662" spans="1:6" x14ac:dyDescent="0.25">
      <c r="A12662" s="508"/>
      <c r="B12662" s="508"/>
      <c r="C12662" s="508"/>
      <c r="D12662" s="444" t="s">
        <v>6778</v>
      </c>
      <c r="E12662" s="508"/>
      <c r="F12662" s="508"/>
    </row>
    <row r="12663" spans="1:6" x14ac:dyDescent="0.25">
      <c r="A12663" s="508"/>
      <c r="B12663" s="508"/>
      <c r="C12663" s="508"/>
      <c r="D12663" s="444" t="s">
        <v>6778</v>
      </c>
      <c r="E12663" s="508"/>
      <c r="F12663" s="508"/>
    </row>
    <row r="12664" spans="1:6" x14ac:dyDescent="0.25">
      <c r="A12664" s="508"/>
      <c r="B12664" s="508"/>
      <c r="C12664" s="508"/>
      <c r="D12664" s="444" t="s">
        <v>6778</v>
      </c>
      <c r="E12664" s="508"/>
      <c r="F12664" s="508"/>
    </row>
    <row r="12665" spans="1:6" x14ac:dyDescent="0.25">
      <c r="A12665" s="508"/>
      <c r="B12665" s="508"/>
      <c r="C12665" s="508"/>
      <c r="D12665" s="444" t="s">
        <v>6778</v>
      </c>
      <c r="E12665" s="508"/>
      <c r="F12665" s="508"/>
    </row>
    <row r="12666" spans="1:6" x14ac:dyDescent="0.25">
      <c r="A12666" s="508"/>
      <c r="B12666" s="508"/>
      <c r="C12666" s="508"/>
      <c r="D12666" s="444" t="s">
        <v>6778</v>
      </c>
      <c r="E12666" s="508"/>
      <c r="F12666" s="508"/>
    </row>
    <row r="12667" spans="1:6" x14ac:dyDescent="0.25">
      <c r="A12667" s="508"/>
      <c r="B12667" s="508"/>
      <c r="C12667" s="508"/>
      <c r="D12667" s="444" t="s">
        <v>6778</v>
      </c>
      <c r="E12667" s="508"/>
      <c r="F12667" s="508"/>
    </row>
    <row r="12668" spans="1:6" x14ac:dyDescent="0.25">
      <c r="A12668" s="508"/>
      <c r="B12668" s="508"/>
      <c r="C12668" s="508"/>
      <c r="D12668" s="444" t="s">
        <v>6778</v>
      </c>
      <c r="E12668" s="508"/>
      <c r="F12668" s="508"/>
    </row>
    <row r="12669" spans="1:6" x14ac:dyDescent="0.25">
      <c r="A12669" s="508"/>
      <c r="B12669" s="508"/>
      <c r="C12669" s="508"/>
      <c r="D12669" s="444" t="s">
        <v>6778</v>
      </c>
      <c r="E12669" s="508"/>
      <c r="F12669" s="508"/>
    </row>
    <row r="12670" spans="1:6" x14ac:dyDescent="0.25">
      <c r="A12670" s="508"/>
      <c r="B12670" s="508"/>
      <c r="C12670" s="508"/>
      <c r="D12670" s="444" t="s">
        <v>6778</v>
      </c>
      <c r="E12670" s="508"/>
      <c r="F12670" s="508"/>
    </row>
    <row r="12671" spans="1:6" x14ac:dyDescent="0.25">
      <c r="A12671" s="508"/>
      <c r="B12671" s="508"/>
      <c r="C12671" s="508"/>
      <c r="D12671" s="444" t="s">
        <v>6778</v>
      </c>
      <c r="E12671" s="508"/>
      <c r="F12671" s="508"/>
    </row>
    <row r="12672" spans="1:6" x14ac:dyDescent="0.25">
      <c r="A12672" s="508"/>
      <c r="B12672" s="508"/>
      <c r="C12672" s="508"/>
      <c r="D12672" s="444" t="s">
        <v>6778</v>
      </c>
      <c r="E12672" s="508"/>
      <c r="F12672" s="508"/>
    </row>
    <row r="12673" spans="1:6" x14ac:dyDescent="0.25">
      <c r="A12673" s="508"/>
      <c r="B12673" s="508"/>
      <c r="C12673" s="508"/>
      <c r="D12673" s="444" t="s">
        <v>6778</v>
      </c>
      <c r="E12673" s="508"/>
      <c r="F12673" s="508"/>
    </row>
    <row r="12674" spans="1:6" x14ac:dyDescent="0.25">
      <c r="A12674" s="508"/>
      <c r="B12674" s="508"/>
      <c r="C12674" s="508"/>
      <c r="D12674" s="444" t="s">
        <v>6778</v>
      </c>
      <c r="E12674" s="508"/>
      <c r="F12674" s="508"/>
    </row>
    <row r="12675" spans="1:6" x14ac:dyDescent="0.25">
      <c r="A12675" s="508"/>
      <c r="B12675" s="508"/>
      <c r="C12675" s="508"/>
      <c r="D12675" s="444" t="s">
        <v>6778</v>
      </c>
      <c r="E12675" s="508"/>
      <c r="F12675" s="508"/>
    </row>
    <row r="12676" spans="1:6" x14ac:dyDescent="0.25">
      <c r="A12676" s="508"/>
      <c r="B12676" s="508"/>
      <c r="C12676" s="508"/>
      <c r="D12676" s="444" t="s">
        <v>6778</v>
      </c>
      <c r="E12676" s="508"/>
      <c r="F12676" s="508"/>
    </row>
    <row r="12677" spans="1:6" x14ac:dyDescent="0.25">
      <c r="A12677" s="508"/>
      <c r="B12677" s="508"/>
      <c r="C12677" s="508"/>
      <c r="D12677" s="444" t="s">
        <v>6778</v>
      </c>
      <c r="E12677" s="508"/>
      <c r="F12677" s="508"/>
    </row>
    <row r="12678" spans="1:6" x14ac:dyDescent="0.25">
      <c r="A12678" s="508"/>
      <c r="B12678" s="508"/>
      <c r="C12678" s="508"/>
      <c r="D12678" s="444" t="s">
        <v>6778</v>
      </c>
      <c r="E12678" s="508"/>
      <c r="F12678" s="508"/>
    </row>
    <row r="12679" spans="1:6" x14ac:dyDescent="0.25">
      <c r="A12679" s="508"/>
      <c r="B12679" s="508"/>
      <c r="C12679" s="508"/>
      <c r="D12679" s="444" t="s">
        <v>6778</v>
      </c>
      <c r="E12679" s="508"/>
      <c r="F12679" s="508"/>
    </row>
    <row r="12680" spans="1:6" x14ac:dyDescent="0.25">
      <c r="A12680" s="508"/>
      <c r="B12680" s="508"/>
      <c r="C12680" s="508"/>
      <c r="D12680" s="444" t="s">
        <v>6778</v>
      </c>
      <c r="E12680" s="508"/>
      <c r="F12680" s="508"/>
    </row>
    <row r="12681" spans="1:6" x14ac:dyDescent="0.25">
      <c r="A12681" s="508"/>
      <c r="B12681" s="508"/>
      <c r="C12681" s="508"/>
      <c r="D12681" s="444" t="s">
        <v>6778</v>
      </c>
      <c r="E12681" s="508"/>
      <c r="F12681" s="508"/>
    </row>
    <row r="12682" spans="1:6" x14ac:dyDescent="0.25">
      <c r="A12682" s="508"/>
      <c r="B12682" s="508"/>
      <c r="C12682" s="508"/>
      <c r="D12682" s="444" t="s">
        <v>6778</v>
      </c>
      <c r="E12682" s="508"/>
      <c r="F12682" s="508"/>
    </row>
    <row r="12683" spans="1:6" x14ac:dyDescent="0.25">
      <c r="A12683" s="508"/>
      <c r="B12683" s="508"/>
      <c r="C12683" s="508"/>
      <c r="D12683" s="444" t="s">
        <v>6778</v>
      </c>
      <c r="E12683" s="508"/>
      <c r="F12683" s="508"/>
    </row>
    <row r="12684" spans="1:6" x14ac:dyDescent="0.25">
      <c r="A12684" s="508"/>
      <c r="B12684" s="508"/>
      <c r="C12684" s="508"/>
      <c r="D12684" s="444" t="s">
        <v>6778</v>
      </c>
      <c r="E12684" s="508"/>
      <c r="F12684" s="508"/>
    </row>
    <row r="12685" spans="1:6" x14ac:dyDescent="0.25">
      <c r="A12685" s="508"/>
      <c r="B12685" s="508"/>
      <c r="C12685" s="508"/>
      <c r="D12685" s="444" t="s">
        <v>6778</v>
      </c>
      <c r="E12685" s="508"/>
      <c r="F12685" s="508"/>
    </row>
    <row r="12686" spans="1:6" x14ac:dyDescent="0.25">
      <c r="A12686" s="508"/>
      <c r="B12686" s="508"/>
      <c r="C12686" s="508"/>
      <c r="D12686" s="444" t="s">
        <v>6778</v>
      </c>
      <c r="E12686" s="508"/>
      <c r="F12686" s="508"/>
    </row>
    <row r="12687" spans="1:6" x14ac:dyDescent="0.25">
      <c r="A12687" s="508"/>
      <c r="B12687" s="508"/>
      <c r="C12687" s="508"/>
      <c r="D12687" s="444" t="s">
        <v>6778</v>
      </c>
      <c r="E12687" s="508"/>
      <c r="F12687" s="508"/>
    </row>
    <row r="12688" spans="1:6" x14ac:dyDescent="0.25">
      <c r="A12688" s="508"/>
      <c r="B12688" s="508"/>
      <c r="C12688" s="508"/>
      <c r="D12688" s="444" t="s">
        <v>6778</v>
      </c>
      <c r="E12688" s="508"/>
      <c r="F12688" s="508"/>
    </row>
    <row r="12689" spans="1:6" x14ac:dyDescent="0.25">
      <c r="A12689" s="508"/>
      <c r="B12689" s="508"/>
      <c r="C12689" s="508"/>
      <c r="D12689" s="444" t="s">
        <v>6778</v>
      </c>
      <c r="E12689" s="508"/>
      <c r="F12689" s="508"/>
    </row>
    <row r="12690" spans="1:6" x14ac:dyDescent="0.25">
      <c r="A12690" s="508"/>
      <c r="B12690" s="508"/>
      <c r="C12690" s="508"/>
      <c r="D12690" s="444" t="s">
        <v>6778</v>
      </c>
      <c r="E12690" s="508"/>
      <c r="F12690" s="508"/>
    </row>
    <row r="12691" spans="1:6" x14ac:dyDescent="0.25">
      <c r="A12691" s="508"/>
      <c r="B12691" s="508"/>
      <c r="C12691" s="508"/>
      <c r="D12691" s="444" t="s">
        <v>6778</v>
      </c>
      <c r="E12691" s="508"/>
      <c r="F12691" s="508"/>
    </row>
    <row r="12692" spans="1:6" x14ac:dyDescent="0.25">
      <c r="A12692" s="508"/>
      <c r="B12692" s="508"/>
      <c r="C12692" s="508"/>
      <c r="D12692" s="444" t="s">
        <v>6778</v>
      </c>
      <c r="E12692" s="508"/>
      <c r="F12692" s="508"/>
    </row>
    <row r="12693" spans="1:6" x14ac:dyDescent="0.25">
      <c r="A12693" s="508"/>
      <c r="B12693" s="508"/>
      <c r="C12693" s="508"/>
      <c r="D12693" s="444" t="s">
        <v>6778</v>
      </c>
      <c r="E12693" s="508"/>
      <c r="F12693" s="508"/>
    </row>
    <row r="12694" spans="1:6" x14ac:dyDescent="0.25">
      <c r="A12694" s="508"/>
      <c r="B12694" s="508"/>
      <c r="C12694" s="508"/>
      <c r="D12694" s="444" t="s">
        <v>6778</v>
      </c>
      <c r="E12694" s="508"/>
      <c r="F12694" s="508"/>
    </row>
    <row r="12695" spans="1:6" x14ac:dyDescent="0.25">
      <c r="A12695" s="508"/>
      <c r="B12695" s="508"/>
      <c r="C12695" s="508"/>
      <c r="D12695" s="444" t="s">
        <v>6778</v>
      </c>
      <c r="E12695" s="508"/>
      <c r="F12695" s="508"/>
    </row>
    <row r="12696" spans="1:6" x14ac:dyDescent="0.25">
      <c r="A12696" s="508"/>
      <c r="B12696" s="508"/>
      <c r="C12696" s="508"/>
      <c r="D12696" s="444" t="s">
        <v>6778</v>
      </c>
      <c r="E12696" s="508"/>
      <c r="F12696" s="508"/>
    </row>
    <row r="12697" spans="1:6" x14ac:dyDescent="0.25">
      <c r="A12697" s="508"/>
      <c r="B12697" s="508"/>
      <c r="C12697" s="508"/>
      <c r="D12697" s="444" t="s">
        <v>6778</v>
      </c>
      <c r="E12697" s="508"/>
      <c r="F12697" s="508"/>
    </row>
    <row r="12698" spans="1:6" x14ac:dyDescent="0.25">
      <c r="A12698" s="508"/>
      <c r="B12698" s="508"/>
      <c r="C12698" s="508"/>
      <c r="D12698" s="444" t="s">
        <v>6778</v>
      </c>
      <c r="E12698" s="508"/>
      <c r="F12698" s="508"/>
    </row>
    <row r="12699" spans="1:6" x14ac:dyDescent="0.25">
      <c r="A12699" s="508"/>
      <c r="B12699" s="508"/>
      <c r="C12699" s="508"/>
      <c r="D12699" s="444" t="s">
        <v>6778</v>
      </c>
      <c r="E12699" s="508"/>
      <c r="F12699" s="508"/>
    </row>
    <row r="12700" spans="1:6" x14ac:dyDescent="0.25">
      <c r="A12700" s="508"/>
      <c r="B12700" s="508"/>
      <c r="C12700" s="508"/>
      <c r="D12700" s="444" t="s">
        <v>6778</v>
      </c>
      <c r="E12700" s="508"/>
      <c r="F12700" s="508"/>
    </row>
    <row r="12701" spans="1:6" x14ac:dyDescent="0.25">
      <c r="A12701" s="508"/>
      <c r="B12701" s="508"/>
      <c r="C12701" s="508"/>
      <c r="D12701" s="444" t="s">
        <v>6778</v>
      </c>
      <c r="E12701" s="508"/>
      <c r="F12701" s="508"/>
    </row>
    <row r="12702" spans="1:6" x14ac:dyDescent="0.25">
      <c r="A12702" s="508"/>
      <c r="B12702" s="508"/>
      <c r="C12702" s="508"/>
      <c r="D12702" s="444" t="s">
        <v>6778</v>
      </c>
      <c r="E12702" s="508"/>
      <c r="F12702" s="508"/>
    </row>
    <row r="12703" spans="1:6" x14ac:dyDescent="0.25">
      <c r="A12703" s="508"/>
      <c r="B12703" s="508"/>
      <c r="C12703" s="508"/>
      <c r="D12703" s="444" t="s">
        <v>6778</v>
      </c>
      <c r="E12703" s="508"/>
      <c r="F12703" s="508"/>
    </row>
    <row r="12704" spans="1:6" x14ac:dyDescent="0.25">
      <c r="A12704" s="508"/>
      <c r="B12704" s="508"/>
      <c r="C12704" s="508"/>
      <c r="D12704" s="444" t="s">
        <v>6778</v>
      </c>
      <c r="E12704" s="508"/>
      <c r="F12704" s="508"/>
    </row>
    <row r="12705" spans="1:6" x14ac:dyDescent="0.25">
      <c r="A12705" s="508"/>
      <c r="B12705" s="508"/>
      <c r="C12705" s="508"/>
      <c r="D12705" s="444" t="s">
        <v>6778</v>
      </c>
      <c r="E12705" s="508"/>
      <c r="F12705" s="508"/>
    </row>
    <row r="12706" spans="1:6" x14ac:dyDescent="0.25">
      <c r="A12706" s="508"/>
      <c r="B12706" s="508"/>
      <c r="C12706" s="508"/>
      <c r="D12706" s="444" t="s">
        <v>6778</v>
      </c>
      <c r="E12706" s="508"/>
      <c r="F12706" s="508"/>
    </row>
    <row r="12707" spans="1:6" x14ac:dyDescent="0.25">
      <c r="A12707" s="508"/>
      <c r="B12707" s="508"/>
      <c r="C12707" s="508"/>
      <c r="D12707" s="444" t="s">
        <v>6778</v>
      </c>
      <c r="E12707" s="508"/>
      <c r="F12707" s="508"/>
    </row>
    <row r="12708" spans="1:6" x14ac:dyDescent="0.25">
      <c r="A12708" s="508"/>
      <c r="B12708" s="508"/>
      <c r="C12708" s="508"/>
      <c r="D12708" s="444" t="s">
        <v>6778</v>
      </c>
      <c r="E12708" s="508"/>
      <c r="F12708" s="508"/>
    </row>
    <row r="12709" spans="1:6" x14ac:dyDescent="0.25">
      <c r="A12709" s="508"/>
      <c r="B12709" s="508"/>
      <c r="C12709" s="508"/>
      <c r="D12709" s="444" t="s">
        <v>6778</v>
      </c>
      <c r="E12709" s="508"/>
      <c r="F12709" s="508"/>
    </row>
    <row r="12710" spans="1:6" x14ac:dyDescent="0.25">
      <c r="A12710" s="508"/>
      <c r="B12710" s="508"/>
      <c r="C12710" s="508"/>
      <c r="D12710" s="444" t="s">
        <v>6778</v>
      </c>
      <c r="E12710" s="508"/>
      <c r="F12710" s="508"/>
    </row>
    <row r="12711" spans="1:6" x14ac:dyDescent="0.25">
      <c r="A12711" s="508"/>
      <c r="B12711" s="508"/>
      <c r="C12711" s="508"/>
      <c r="D12711" s="444" t="s">
        <v>6778</v>
      </c>
      <c r="E12711" s="508"/>
      <c r="F12711" s="508"/>
    </row>
    <row r="12712" spans="1:6" x14ac:dyDescent="0.25">
      <c r="A12712" s="508"/>
      <c r="B12712" s="508"/>
      <c r="C12712" s="508"/>
      <c r="D12712" s="444" t="s">
        <v>6778</v>
      </c>
      <c r="E12712" s="508"/>
      <c r="F12712" s="508"/>
    </row>
    <row r="12713" spans="1:6" x14ac:dyDescent="0.25">
      <c r="A12713" s="508"/>
      <c r="B12713" s="508"/>
      <c r="C12713" s="508"/>
      <c r="D12713" s="444" t="s">
        <v>6778</v>
      </c>
      <c r="E12713" s="508"/>
      <c r="F12713" s="508"/>
    </row>
    <row r="12714" spans="1:6" x14ac:dyDescent="0.25">
      <c r="A12714" s="508"/>
      <c r="B12714" s="508"/>
      <c r="C12714" s="508"/>
      <c r="D12714" s="444" t="s">
        <v>6778</v>
      </c>
      <c r="E12714" s="508"/>
      <c r="F12714" s="508"/>
    </row>
    <row r="12715" spans="1:6" x14ac:dyDescent="0.25">
      <c r="A12715" s="508"/>
      <c r="B12715" s="508"/>
      <c r="C12715" s="508"/>
      <c r="D12715" s="444" t="s">
        <v>6778</v>
      </c>
      <c r="E12715" s="508"/>
      <c r="F12715" s="508"/>
    </row>
    <row r="12716" spans="1:6" x14ac:dyDescent="0.25">
      <c r="A12716" s="508"/>
      <c r="B12716" s="508"/>
      <c r="C12716" s="508"/>
      <c r="D12716" s="444" t="s">
        <v>6778</v>
      </c>
      <c r="E12716" s="508"/>
      <c r="F12716" s="508"/>
    </row>
    <row r="12717" spans="1:6" x14ac:dyDescent="0.25">
      <c r="A12717" s="508"/>
      <c r="B12717" s="508"/>
      <c r="C12717" s="508"/>
      <c r="D12717" s="444" t="s">
        <v>6778</v>
      </c>
      <c r="E12717" s="508"/>
      <c r="F12717" s="508"/>
    </row>
    <row r="12718" spans="1:6" x14ac:dyDescent="0.25">
      <c r="A12718" s="508"/>
      <c r="B12718" s="508"/>
      <c r="C12718" s="508"/>
      <c r="D12718" s="444" t="s">
        <v>6778</v>
      </c>
      <c r="E12718" s="508"/>
      <c r="F12718" s="508"/>
    </row>
    <row r="12719" spans="1:6" x14ac:dyDescent="0.25">
      <c r="A12719" s="508"/>
      <c r="B12719" s="508"/>
      <c r="C12719" s="508"/>
      <c r="D12719" s="444" t="s">
        <v>6778</v>
      </c>
      <c r="E12719" s="508"/>
      <c r="F12719" s="508"/>
    </row>
    <row r="12720" spans="1:6" x14ac:dyDescent="0.25">
      <c r="A12720" s="508"/>
      <c r="B12720" s="508"/>
      <c r="C12720" s="508"/>
      <c r="D12720" s="444" t="s">
        <v>6778</v>
      </c>
      <c r="E12720" s="508"/>
      <c r="F12720" s="508"/>
    </row>
    <row r="12721" spans="1:6" x14ac:dyDescent="0.25">
      <c r="A12721" s="508"/>
      <c r="B12721" s="508"/>
      <c r="C12721" s="508"/>
      <c r="D12721" s="444" t="s">
        <v>6778</v>
      </c>
      <c r="E12721" s="508"/>
      <c r="F12721" s="508"/>
    </row>
    <row r="12722" spans="1:6" x14ac:dyDescent="0.25">
      <c r="A12722" s="508"/>
      <c r="B12722" s="508"/>
      <c r="C12722" s="508"/>
      <c r="D12722" s="444" t="s">
        <v>6778</v>
      </c>
      <c r="E12722" s="508"/>
      <c r="F12722" s="508"/>
    </row>
    <row r="12723" spans="1:6" x14ac:dyDescent="0.25">
      <c r="A12723" s="508"/>
      <c r="B12723" s="508"/>
      <c r="C12723" s="508"/>
      <c r="D12723" s="444" t="s">
        <v>6778</v>
      </c>
      <c r="E12723" s="508"/>
      <c r="F12723" s="508"/>
    </row>
    <row r="12724" spans="1:6" x14ac:dyDescent="0.25">
      <c r="A12724" s="508"/>
      <c r="B12724" s="508"/>
      <c r="C12724" s="508"/>
      <c r="D12724" s="444" t="s">
        <v>6778</v>
      </c>
      <c r="E12724" s="508"/>
      <c r="F12724" s="508"/>
    </row>
    <row r="12725" spans="1:6" x14ac:dyDescent="0.25">
      <c r="A12725" s="508"/>
      <c r="B12725" s="508"/>
      <c r="C12725" s="508"/>
      <c r="D12725" s="444" t="s">
        <v>6778</v>
      </c>
      <c r="E12725" s="508"/>
      <c r="F12725" s="508"/>
    </row>
    <row r="12726" spans="1:6" x14ac:dyDescent="0.25">
      <c r="A12726" s="508"/>
      <c r="B12726" s="508"/>
      <c r="C12726" s="508"/>
      <c r="D12726" s="444" t="s">
        <v>6778</v>
      </c>
      <c r="E12726" s="508"/>
      <c r="F12726" s="508"/>
    </row>
    <row r="12727" spans="1:6" x14ac:dyDescent="0.25">
      <c r="A12727" s="508"/>
      <c r="B12727" s="508"/>
      <c r="C12727" s="508"/>
      <c r="D12727" s="444" t="s">
        <v>6778</v>
      </c>
      <c r="E12727" s="508"/>
      <c r="F12727" s="508"/>
    </row>
    <row r="12728" spans="1:6" x14ac:dyDescent="0.25">
      <c r="A12728" s="508"/>
      <c r="B12728" s="508"/>
      <c r="C12728" s="508"/>
      <c r="D12728" s="444" t="s">
        <v>6778</v>
      </c>
      <c r="E12728" s="508"/>
      <c r="F12728" s="508"/>
    </row>
    <row r="12729" spans="1:6" x14ac:dyDescent="0.25">
      <c r="A12729" s="508"/>
      <c r="B12729" s="508"/>
      <c r="C12729" s="508"/>
      <c r="D12729" s="444" t="s">
        <v>6778</v>
      </c>
      <c r="E12729" s="508"/>
      <c r="F12729" s="508"/>
    </row>
    <row r="12730" spans="1:6" x14ac:dyDescent="0.25">
      <c r="A12730" s="508"/>
      <c r="B12730" s="508"/>
      <c r="C12730" s="508"/>
      <c r="D12730" s="444" t="s">
        <v>6778</v>
      </c>
      <c r="E12730" s="508"/>
      <c r="F12730" s="508"/>
    </row>
    <row r="12731" spans="1:6" x14ac:dyDescent="0.25">
      <c r="A12731" s="508"/>
      <c r="B12731" s="508"/>
      <c r="C12731" s="508"/>
      <c r="D12731" s="444" t="s">
        <v>6778</v>
      </c>
      <c r="E12731" s="508"/>
      <c r="F12731" s="508"/>
    </row>
    <row r="12732" spans="1:6" x14ac:dyDescent="0.25">
      <c r="A12732" s="508"/>
      <c r="B12732" s="508"/>
      <c r="C12732" s="508"/>
      <c r="D12732" s="444" t="s">
        <v>6778</v>
      </c>
      <c r="E12732" s="508"/>
      <c r="F12732" s="508"/>
    </row>
    <row r="12733" spans="1:6" x14ac:dyDescent="0.25">
      <c r="A12733" s="508"/>
      <c r="B12733" s="508"/>
      <c r="C12733" s="508"/>
      <c r="D12733" s="444" t="s">
        <v>6778</v>
      </c>
      <c r="E12733" s="508"/>
      <c r="F12733" s="508"/>
    </row>
    <row r="12734" spans="1:6" x14ac:dyDescent="0.25">
      <c r="A12734" s="508"/>
      <c r="B12734" s="508"/>
      <c r="C12734" s="508"/>
      <c r="D12734" s="444" t="s">
        <v>6778</v>
      </c>
      <c r="E12734" s="508"/>
      <c r="F12734" s="508"/>
    </row>
    <row r="12735" spans="1:6" x14ac:dyDescent="0.25">
      <c r="A12735" s="508"/>
      <c r="B12735" s="508"/>
      <c r="C12735" s="508"/>
      <c r="D12735" s="444" t="s">
        <v>6778</v>
      </c>
      <c r="E12735" s="508"/>
      <c r="F12735" s="508"/>
    </row>
    <row r="12736" spans="1:6" x14ac:dyDescent="0.25">
      <c r="A12736" s="508"/>
      <c r="B12736" s="508"/>
      <c r="C12736" s="508"/>
      <c r="D12736" s="444" t="s">
        <v>6778</v>
      </c>
      <c r="E12736" s="508"/>
      <c r="F12736" s="508"/>
    </row>
    <row r="12737" spans="1:6" x14ac:dyDescent="0.25">
      <c r="A12737" s="508"/>
      <c r="B12737" s="508"/>
      <c r="C12737" s="508"/>
      <c r="D12737" s="444" t="s">
        <v>6778</v>
      </c>
      <c r="E12737" s="508"/>
      <c r="F12737" s="508"/>
    </row>
    <row r="12738" spans="1:6" x14ac:dyDescent="0.25">
      <c r="A12738" s="508"/>
      <c r="B12738" s="508"/>
      <c r="C12738" s="508"/>
      <c r="D12738" s="444" t="s">
        <v>6778</v>
      </c>
      <c r="E12738" s="508"/>
      <c r="F12738" s="508"/>
    </row>
    <row r="12739" spans="1:6" x14ac:dyDescent="0.25">
      <c r="A12739" s="508"/>
      <c r="B12739" s="508"/>
      <c r="C12739" s="508"/>
      <c r="D12739" s="444" t="s">
        <v>6778</v>
      </c>
      <c r="E12739" s="508"/>
      <c r="F12739" s="508"/>
    </row>
    <row r="12740" spans="1:6" x14ac:dyDescent="0.25">
      <c r="A12740" s="508"/>
      <c r="B12740" s="508"/>
      <c r="C12740" s="508"/>
      <c r="D12740" s="444" t="s">
        <v>6778</v>
      </c>
      <c r="E12740" s="508"/>
      <c r="F12740" s="508"/>
    </row>
    <row r="12741" spans="1:6" x14ac:dyDescent="0.25">
      <c r="A12741" s="508"/>
      <c r="B12741" s="508"/>
      <c r="C12741" s="508"/>
      <c r="D12741" s="444" t="s">
        <v>6778</v>
      </c>
      <c r="E12741" s="508"/>
      <c r="F12741" s="508"/>
    </row>
    <row r="12742" spans="1:6" x14ac:dyDescent="0.25">
      <c r="A12742" s="508"/>
      <c r="B12742" s="508"/>
      <c r="C12742" s="508"/>
      <c r="D12742" s="444" t="s">
        <v>6778</v>
      </c>
      <c r="E12742" s="508"/>
      <c r="F12742" s="508"/>
    </row>
    <row r="12743" spans="1:6" x14ac:dyDescent="0.25">
      <c r="A12743" s="508"/>
      <c r="B12743" s="508"/>
      <c r="C12743" s="508"/>
      <c r="D12743" s="444" t="s">
        <v>6778</v>
      </c>
      <c r="E12743" s="508"/>
      <c r="F12743" s="508"/>
    </row>
    <row r="12744" spans="1:6" x14ac:dyDescent="0.25">
      <c r="A12744" s="508"/>
      <c r="B12744" s="508"/>
      <c r="C12744" s="508"/>
      <c r="D12744" s="444" t="s">
        <v>6778</v>
      </c>
      <c r="E12744" s="508"/>
      <c r="F12744" s="508"/>
    </row>
    <row r="12745" spans="1:6" x14ac:dyDescent="0.25">
      <c r="A12745" s="508"/>
      <c r="B12745" s="508"/>
      <c r="C12745" s="508"/>
      <c r="D12745" s="444" t="s">
        <v>6778</v>
      </c>
      <c r="E12745" s="508"/>
      <c r="F12745" s="508"/>
    </row>
    <row r="12746" spans="1:6" x14ac:dyDescent="0.25">
      <c r="A12746" s="508"/>
      <c r="B12746" s="508"/>
      <c r="C12746" s="508"/>
      <c r="D12746" s="444" t="s">
        <v>6778</v>
      </c>
      <c r="E12746" s="508"/>
      <c r="F12746" s="508"/>
    </row>
    <row r="12747" spans="1:6" x14ac:dyDescent="0.25">
      <c r="A12747" s="508"/>
      <c r="B12747" s="508"/>
      <c r="C12747" s="508"/>
      <c r="D12747" s="444" t="s">
        <v>6778</v>
      </c>
      <c r="E12747" s="508"/>
      <c r="F12747" s="508"/>
    </row>
    <row r="12748" spans="1:6" x14ac:dyDescent="0.25">
      <c r="A12748" s="508"/>
      <c r="B12748" s="508"/>
      <c r="C12748" s="508"/>
      <c r="D12748" s="444" t="s">
        <v>6778</v>
      </c>
      <c r="E12748" s="508"/>
      <c r="F12748" s="508"/>
    </row>
    <row r="12749" spans="1:6" x14ac:dyDescent="0.25">
      <c r="A12749" s="508"/>
      <c r="B12749" s="508"/>
      <c r="C12749" s="508"/>
      <c r="D12749" s="444" t="s">
        <v>6778</v>
      </c>
      <c r="E12749" s="508"/>
      <c r="F12749" s="508"/>
    </row>
    <row r="12750" spans="1:6" x14ac:dyDescent="0.25">
      <c r="A12750" s="508"/>
      <c r="B12750" s="508"/>
      <c r="C12750" s="508"/>
      <c r="D12750" s="444" t="s">
        <v>6778</v>
      </c>
      <c r="E12750" s="508"/>
      <c r="F12750" s="508"/>
    </row>
    <row r="12751" spans="1:6" x14ac:dyDescent="0.25">
      <c r="A12751" s="508"/>
      <c r="B12751" s="508"/>
      <c r="C12751" s="508"/>
      <c r="D12751" s="444" t="s">
        <v>6778</v>
      </c>
      <c r="E12751" s="508"/>
      <c r="F12751" s="508"/>
    </row>
    <row r="12752" spans="1:6" x14ac:dyDescent="0.25">
      <c r="A12752" s="508"/>
      <c r="B12752" s="508"/>
      <c r="C12752" s="508"/>
      <c r="D12752" s="444" t="s">
        <v>6778</v>
      </c>
      <c r="E12752" s="508"/>
      <c r="F12752" s="508"/>
    </row>
    <row r="12753" spans="1:6" x14ac:dyDescent="0.25">
      <c r="A12753" s="508"/>
      <c r="B12753" s="508"/>
      <c r="C12753" s="508"/>
      <c r="D12753" s="444" t="s">
        <v>6778</v>
      </c>
      <c r="E12753" s="508"/>
      <c r="F12753" s="508"/>
    </row>
    <row r="12754" spans="1:6" x14ac:dyDescent="0.25">
      <c r="A12754" s="508"/>
      <c r="B12754" s="508"/>
      <c r="C12754" s="508"/>
      <c r="D12754" s="444" t="s">
        <v>6778</v>
      </c>
      <c r="E12754" s="508"/>
      <c r="F12754" s="508"/>
    </row>
    <row r="12755" spans="1:6" x14ac:dyDescent="0.25">
      <c r="A12755" s="508"/>
      <c r="B12755" s="508"/>
      <c r="C12755" s="508"/>
      <c r="D12755" s="444" t="s">
        <v>6778</v>
      </c>
      <c r="E12755" s="508"/>
      <c r="F12755" s="508"/>
    </row>
    <row r="12756" spans="1:6" x14ac:dyDescent="0.25">
      <c r="A12756" s="508"/>
      <c r="B12756" s="508"/>
      <c r="C12756" s="508"/>
      <c r="D12756" s="444" t="s">
        <v>6778</v>
      </c>
      <c r="E12756" s="508"/>
      <c r="F12756" s="508"/>
    </row>
    <row r="12757" spans="1:6" x14ac:dyDescent="0.25">
      <c r="A12757" s="508"/>
      <c r="B12757" s="508"/>
      <c r="C12757" s="508"/>
      <c r="D12757" s="444" t="s">
        <v>6778</v>
      </c>
      <c r="E12757" s="508"/>
      <c r="F12757" s="508"/>
    </row>
    <row r="12758" spans="1:6" x14ac:dyDescent="0.25">
      <c r="A12758" s="508"/>
      <c r="B12758" s="508"/>
      <c r="C12758" s="508"/>
      <c r="D12758" s="444" t="s">
        <v>6778</v>
      </c>
      <c r="E12758" s="508"/>
      <c r="F12758" s="508"/>
    </row>
    <row r="12759" spans="1:6" x14ac:dyDescent="0.25">
      <c r="A12759" s="508"/>
      <c r="B12759" s="508"/>
      <c r="C12759" s="508"/>
      <c r="D12759" s="444" t="s">
        <v>6778</v>
      </c>
      <c r="E12759" s="508"/>
      <c r="F12759" s="508"/>
    </row>
    <row r="12760" spans="1:6" x14ac:dyDescent="0.25">
      <c r="A12760" s="508"/>
      <c r="B12760" s="508"/>
      <c r="C12760" s="508"/>
      <c r="D12760" s="444" t="s">
        <v>6778</v>
      </c>
      <c r="E12760" s="508"/>
      <c r="F12760" s="508"/>
    </row>
    <row r="12761" spans="1:6" x14ac:dyDescent="0.25">
      <c r="A12761" s="508"/>
      <c r="B12761" s="508"/>
      <c r="C12761" s="508"/>
      <c r="D12761" s="444" t="s">
        <v>6778</v>
      </c>
      <c r="E12761" s="508"/>
      <c r="F12761" s="508"/>
    </row>
    <row r="12762" spans="1:6" x14ac:dyDescent="0.25">
      <c r="A12762" s="508"/>
      <c r="B12762" s="508"/>
      <c r="C12762" s="508"/>
      <c r="D12762" s="444" t="s">
        <v>6778</v>
      </c>
      <c r="E12762" s="508"/>
      <c r="F12762" s="508"/>
    </row>
    <row r="12763" spans="1:6" x14ac:dyDescent="0.25">
      <c r="A12763" s="508"/>
      <c r="B12763" s="508"/>
      <c r="C12763" s="508"/>
      <c r="D12763" s="444" t="s">
        <v>6778</v>
      </c>
      <c r="E12763" s="508"/>
      <c r="F12763" s="508"/>
    </row>
    <row r="12764" spans="1:6" x14ac:dyDescent="0.25">
      <c r="A12764" s="508"/>
      <c r="B12764" s="508"/>
      <c r="C12764" s="508"/>
      <c r="D12764" s="444" t="s">
        <v>6778</v>
      </c>
      <c r="E12764" s="508"/>
      <c r="F12764" s="508"/>
    </row>
    <row r="12765" spans="1:6" x14ac:dyDescent="0.25">
      <c r="A12765" s="508"/>
      <c r="B12765" s="508"/>
      <c r="C12765" s="508"/>
      <c r="D12765" s="444" t="s">
        <v>6778</v>
      </c>
      <c r="E12765" s="508"/>
      <c r="F12765" s="508"/>
    </row>
    <row r="12766" spans="1:6" x14ac:dyDescent="0.25">
      <c r="A12766" s="508"/>
      <c r="B12766" s="508"/>
      <c r="C12766" s="508"/>
      <c r="D12766" s="444" t="s">
        <v>6778</v>
      </c>
      <c r="E12766" s="508"/>
      <c r="F12766" s="508"/>
    </row>
    <row r="12767" spans="1:6" x14ac:dyDescent="0.25">
      <c r="A12767" s="508"/>
      <c r="B12767" s="508"/>
      <c r="C12767" s="508"/>
      <c r="D12767" s="444" t="s">
        <v>6778</v>
      </c>
      <c r="E12767" s="508"/>
      <c r="F12767" s="508"/>
    </row>
    <row r="12768" spans="1:6" x14ac:dyDescent="0.25">
      <c r="A12768" s="508"/>
      <c r="B12768" s="508"/>
      <c r="C12768" s="508"/>
      <c r="D12768" s="444" t="s">
        <v>6778</v>
      </c>
      <c r="E12768" s="508"/>
      <c r="F12768" s="508"/>
    </row>
    <row r="12769" spans="1:6" x14ac:dyDescent="0.25">
      <c r="A12769" s="508"/>
      <c r="B12769" s="508"/>
      <c r="C12769" s="508"/>
      <c r="D12769" s="444" t="s">
        <v>6778</v>
      </c>
      <c r="E12769" s="508"/>
      <c r="F12769" s="508"/>
    </row>
    <row r="12770" spans="1:6" x14ac:dyDescent="0.25">
      <c r="A12770" s="508"/>
      <c r="B12770" s="508"/>
      <c r="C12770" s="508"/>
      <c r="D12770" s="444" t="s">
        <v>6778</v>
      </c>
      <c r="E12770" s="508"/>
      <c r="F12770" s="508"/>
    </row>
    <row r="12771" spans="1:6" x14ac:dyDescent="0.25">
      <c r="A12771" s="508"/>
      <c r="B12771" s="508"/>
      <c r="C12771" s="508"/>
      <c r="D12771" s="444" t="s">
        <v>6778</v>
      </c>
      <c r="E12771" s="508"/>
      <c r="F12771" s="508"/>
    </row>
    <row r="12772" spans="1:6" x14ac:dyDescent="0.25">
      <c r="A12772" s="508"/>
      <c r="B12772" s="508"/>
      <c r="C12772" s="508"/>
      <c r="D12772" s="444" t="s">
        <v>6778</v>
      </c>
      <c r="E12772" s="508"/>
      <c r="F12772" s="508"/>
    </row>
    <row r="12773" spans="1:6" x14ac:dyDescent="0.25">
      <c r="A12773" s="508"/>
      <c r="B12773" s="508"/>
      <c r="C12773" s="508"/>
      <c r="D12773" s="444" t="s">
        <v>6778</v>
      </c>
      <c r="E12773" s="508"/>
      <c r="F12773" s="508"/>
    </row>
    <row r="12774" spans="1:6" x14ac:dyDescent="0.25">
      <c r="A12774" s="508"/>
      <c r="B12774" s="508"/>
      <c r="C12774" s="508"/>
      <c r="D12774" s="444" t="s">
        <v>6778</v>
      </c>
      <c r="E12774" s="508"/>
      <c r="F12774" s="508"/>
    </row>
    <row r="12775" spans="1:6" x14ac:dyDescent="0.25">
      <c r="A12775" s="508"/>
      <c r="B12775" s="508"/>
      <c r="C12775" s="508"/>
      <c r="D12775" s="444" t="s">
        <v>6778</v>
      </c>
      <c r="E12775" s="508"/>
      <c r="F12775" s="508"/>
    </row>
    <row r="12776" spans="1:6" x14ac:dyDescent="0.25">
      <c r="A12776" s="508"/>
      <c r="B12776" s="508"/>
      <c r="C12776" s="508"/>
      <c r="D12776" s="444" t="s">
        <v>6778</v>
      </c>
      <c r="E12776" s="508"/>
      <c r="F12776" s="508"/>
    </row>
    <row r="12777" spans="1:6" x14ac:dyDescent="0.25">
      <c r="A12777" s="508"/>
      <c r="B12777" s="508"/>
      <c r="C12777" s="508"/>
      <c r="D12777" s="444" t="s">
        <v>6778</v>
      </c>
      <c r="E12777" s="508"/>
      <c r="F12777" s="508"/>
    </row>
    <row r="12778" spans="1:6" x14ac:dyDescent="0.25">
      <c r="A12778" s="508"/>
      <c r="B12778" s="508"/>
      <c r="C12778" s="508"/>
      <c r="D12778" s="444" t="s">
        <v>6778</v>
      </c>
      <c r="E12778" s="508"/>
      <c r="F12778" s="508"/>
    </row>
    <row r="12779" spans="1:6" x14ac:dyDescent="0.25">
      <c r="A12779" s="508"/>
      <c r="B12779" s="508"/>
      <c r="C12779" s="508"/>
      <c r="D12779" s="444" t="s">
        <v>6778</v>
      </c>
      <c r="E12779" s="508"/>
      <c r="F12779" s="508"/>
    </row>
    <row r="12780" spans="1:6" x14ac:dyDescent="0.25">
      <c r="A12780" s="508"/>
      <c r="B12780" s="508"/>
      <c r="C12780" s="508"/>
      <c r="D12780" s="444" t="s">
        <v>6778</v>
      </c>
      <c r="E12780" s="508"/>
      <c r="F12780" s="508"/>
    </row>
    <row r="12781" spans="1:6" x14ac:dyDescent="0.25">
      <c r="A12781" s="508"/>
      <c r="B12781" s="508"/>
      <c r="C12781" s="508"/>
      <c r="D12781" s="444" t="s">
        <v>6778</v>
      </c>
      <c r="E12781" s="508"/>
      <c r="F12781" s="508"/>
    </row>
    <row r="12782" spans="1:6" x14ac:dyDescent="0.25">
      <c r="A12782" s="508"/>
      <c r="B12782" s="508"/>
      <c r="C12782" s="508"/>
      <c r="D12782" s="444" t="s">
        <v>6778</v>
      </c>
      <c r="E12782" s="508"/>
      <c r="F12782" s="508"/>
    </row>
    <row r="12783" spans="1:6" x14ac:dyDescent="0.25">
      <c r="A12783" s="508"/>
      <c r="B12783" s="508"/>
      <c r="C12783" s="508"/>
      <c r="D12783" s="444" t="s">
        <v>6778</v>
      </c>
      <c r="E12783" s="508"/>
      <c r="F12783" s="508"/>
    </row>
    <row r="12784" spans="1:6" x14ac:dyDescent="0.25">
      <c r="A12784" s="508"/>
      <c r="B12784" s="508"/>
      <c r="C12784" s="508"/>
      <c r="D12784" s="444" t="s">
        <v>6778</v>
      </c>
      <c r="E12784" s="508"/>
      <c r="F12784" s="508"/>
    </row>
    <row r="12785" spans="1:6" x14ac:dyDescent="0.25">
      <c r="A12785" s="508"/>
      <c r="B12785" s="508"/>
      <c r="C12785" s="508"/>
      <c r="D12785" s="444" t="s">
        <v>6778</v>
      </c>
      <c r="E12785" s="508"/>
      <c r="F12785" s="508"/>
    </row>
    <row r="12786" spans="1:6" x14ac:dyDescent="0.25">
      <c r="A12786" s="508"/>
      <c r="B12786" s="508"/>
      <c r="C12786" s="508"/>
      <c r="D12786" s="444" t="s">
        <v>6778</v>
      </c>
      <c r="E12786" s="508"/>
      <c r="F12786" s="508"/>
    </row>
    <row r="12787" spans="1:6" x14ac:dyDescent="0.25">
      <c r="A12787" s="508"/>
      <c r="B12787" s="508"/>
      <c r="C12787" s="508"/>
      <c r="D12787" s="444" t="s">
        <v>6778</v>
      </c>
      <c r="E12787" s="508"/>
      <c r="F12787" s="508"/>
    </row>
    <row r="12788" spans="1:6" x14ac:dyDescent="0.25">
      <c r="A12788" s="508"/>
      <c r="B12788" s="508"/>
      <c r="C12788" s="508"/>
      <c r="D12788" s="444" t="s">
        <v>6778</v>
      </c>
      <c r="E12788" s="508"/>
      <c r="F12788" s="508"/>
    </row>
    <row r="12789" spans="1:6" x14ac:dyDescent="0.25">
      <c r="A12789" s="508"/>
      <c r="B12789" s="508"/>
      <c r="C12789" s="508"/>
      <c r="D12789" s="444" t="s">
        <v>6778</v>
      </c>
      <c r="E12789" s="508"/>
      <c r="F12789" s="508"/>
    </row>
    <row r="12790" spans="1:6" x14ac:dyDescent="0.25">
      <c r="A12790" s="508"/>
      <c r="B12790" s="508"/>
      <c r="C12790" s="508"/>
      <c r="D12790" s="444" t="s">
        <v>6778</v>
      </c>
      <c r="E12790" s="508"/>
      <c r="F12790" s="508"/>
    </row>
    <row r="12791" spans="1:6" x14ac:dyDescent="0.25">
      <c r="A12791" s="508"/>
      <c r="B12791" s="508"/>
      <c r="C12791" s="508"/>
      <c r="D12791" s="444" t="s">
        <v>6778</v>
      </c>
      <c r="E12791" s="508"/>
      <c r="F12791" s="508"/>
    </row>
    <row r="12792" spans="1:6" x14ac:dyDescent="0.25">
      <c r="A12792" s="508"/>
      <c r="B12792" s="508"/>
      <c r="C12792" s="508"/>
      <c r="D12792" s="444" t="s">
        <v>6778</v>
      </c>
      <c r="E12792" s="508"/>
      <c r="F12792" s="508"/>
    </row>
    <row r="12793" spans="1:6" x14ac:dyDescent="0.25">
      <c r="A12793" s="508"/>
      <c r="B12793" s="508"/>
      <c r="C12793" s="508"/>
      <c r="D12793" s="444" t="s">
        <v>6778</v>
      </c>
      <c r="E12793" s="508"/>
      <c r="F12793" s="508"/>
    </row>
    <row r="12794" spans="1:6" x14ac:dyDescent="0.25">
      <c r="A12794" s="508"/>
      <c r="B12794" s="508"/>
      <c r="C12794" s="508"/>
      <c r="D12794" s="444" t="s">
        <v>6778</v>
      </c>
      <c r="E12794" s="508"/>
      <c r="F12794" s="508"/>
    </row>
    <row r="12795" spans="1:6" x14ac:dyDescent="0.25">
      <c r="A12795" s="508"/>
      <c r="B12795" s="508"/>
      <c r="C12795" s="508"/>
      <c r="D12795" s="444" t="s">
        <v>6778</v>
      </c>
      <c r="E12795" s="508"/>
      <c r="F12795" s="508"/>
    </row>
    <row r="12796" spans="1:6" x14ac:dyDescent="0.25">
      <c r="A12796" s="508"/>
      <c r="B12796" s="508"/>
      <c r="C12796" s="508"/>
      <c r="D12796" s="444" t="s">
        <v>6778</v>
      </c>
      <c r="E12796" s="508"/>
      <c r="F12796" s="508"/>
    </row>
    <row r="12797" spans="1:6" x14ac:dyDescent="0.25">
      <c r="A12797" s="508"/>
      <c r="B12797" s="508"/>
      <c r="C12797" s="508"/>
      <c r="D12797" s="444" t="s">
        <v>6778</v>
      </c>
      <c r="E12797" s="508"/>
      <c r="F12797" s="508"/>
    </row>
    <row r="12798" spans="1:6" x14ac:dyDescent="0.25">
      <c r="A12798" s="508"/>
      <c r="B12798" s="508"/>
      <c r="C12798" s="508"/>
      <c r="D12798" s="444" t="s">
        <v>6778</v>
      </c>
      <c r="E12798" s="508"/>
      <c r="F12798" s="508"/>
    </row>
    <row r="12799" spans="1:6" x14ac:dyDescent="0.25">
      <c r="A12799" s="508"/>
      <c r="B12799" s="508"/>
      <c r="C12799" s="508"/>
      <c r="D12799" s="444" t="s">
        <v>6778</v>
      </c>
      <c r="E12799" s="508"/>
      <c r="F12799" s="508"/>
    </row>
    <row r="12800" spans="1:6" x14ac:dyDescent="0.25">
      <c r="A12800" s="508"/>
      <c r="B12800" s="508"/>
      <c r="C12800" s="508"/>
      <c r="D12800" s="444" t="s">
        <v>6778</v>
      </c>
      <c r="E12800" s="508"/>
      <c r="F12800" s="508"/>
    </row>
    <row r="12801" spans="1:6" x14ac:dyDescent="0.25">
      <c r="A12801" s="508"/>
      <c r="B12801" s="508"/>
      <c r="C12801" s="508"/>
      <c r="D12801" s="444" t="s">
        <v>6778</v>
      </c>
      <c r="E12801" s="508"/>
      <c r="F12801" s="508"/>
    </row>
    <row r="12802" spans="1:6" x14ac:dyDescent="0.25">
      <c r="A12802" s="508"/>
      <c r="B12802" s="508"/>
      <c r="C12802" s="508"/>
      <c r="D12802" s="444" t="s">
        <v>6778</v>
      </c>
      <c r="E12802" s="508"/>
      <c r="F12802" s="508"/>
    </row>
    <row r="12803" spans="1:6" x14ac:dyDescent="0.25">
      <c r="A12803" s="508"/>
      <c r="B12803" s="508"/>
      <c r="C12803" s="508"/>
      <c r="D12803" s="444" t="s">
        <v>6778</v>
      </c>
      <c r="E12803" s="508"/>
      <c r="F12803" s="508"/>
    </row>
    <row r="12804" spans="1:6" x14ac:dyDescent="0.25">
      <c r="A12804" s="508"/>
      <c r="B12804" s="508"/>
      <c r="C12804" s="508"/>
      <c r="D12804" s="444" t="s">
        <v>6778</v>
      </c>
      <c r="E12804" s="508"/>
      <c r="F12804" s="508"/>
    </row>
    <row r="12805" spans="1:6" x14ac:dyDescent="0.25">
      <c r="A12805" s="508"/>
      <c r="B12805" s="508"/>
      <c r="C12805" s="508"/>
      <c r="D12805" s="444" t="s">
        <v>6778</v>
      </c>
      <c r="E12805" s="508"/>
      <c r="F12805" s="508"/>
    </row>
    <row r="12806" spans="1:6" x14ac:dyDescent="0.25">
      <c r="A12806" s="508"/>
      <c r="B12806" s="508"/>
      <c r="C12806" s="508"/>
      <c r="D12806" s="444" t="s">
        <v>6778</v>
      </c>
      <c r="E12806" s="508"/>
      <c r="F12806" s="508"/>
    </row>
    <row r="12807" spans="1:6" x14ac:dyDescent="0.25">
      <c r="A12807" s="508"/>
      <c r="B12807" s="508"/>
      <c r="C12807" s="508"/>
      <c r="D12807" s="444" t="s">
        <v>6778</v>
      </c>
      <c r="E12807" s="508"/>
      <c r="F12807" s="508"/>
    </row>
    <row r="12808" spans="1:6" x14ac:dyDescent="0.25">
      <c r="A12808" s="508"/>
      <c r="B12808" s="508"/>
      <c r="C12808" s="508"/>
      <c r="D12808" s="444" t="s">
        <v>6778</v>
      </c>
      <c r="E12808" s="508"/>
      <c r="F12808" s="508"/>
    </row>
    <row r="12809" spans="1:6" x14ac:dyDescent="0.25">
      <c r="A12809" s="508"/>
      <c r="B12809" s="508"/>
      <c r="C12809" s="508"/>
      <c r="D12809" s="444" t="s">
        <v>6778</v>
      </c>
      <c r="E12809" s="508"/>
      <c r="F12809" s="508"/>
    </row>
    <row r="12810" spans="1:6" x14ac:dyDescent="0.25">
      <c r="A12810" s="508"/>
      <c r="B12810" s="508"/>
      <c r="C12810" s="508"/>
      <c r="D12810" s="444" t="s">
        <v>6778</v>
      </c>
      <c r="E12810" s="508"/>
      <c r="F12810" s="508"/>
    </row>
    <row r="12811" spans="1:6" x14ac:dyDescent="0.25">
      <c r="A12811" s="508"/>
      <c r="B12811" s="508"/>
      <c r="C12811" s="508"/>
      <c r="D12811" s="444" t="s">
        <v>6778</v>
      </c>
      <c r="E12811" s="508"/>
      <c r="F12811" s="508"/>
    </row>
    <row r="12812" spans="1:6" x14ac:dyDescent="0.25">
      <c r="A12812" s="508"/>
      <c r="B12812" s="508"/>
      <c r="C12812" s="508"/>
      <c r="D12812" s="444" t="s">
        <v>6778</v>
      </c>
      <c r="E12812" s="508"/>
      <c r="F12812" s="508"/>
    </row>
    <row r="12813" spans="1:6" x14ac:dyDescent="0.25">
      <c r="A12813" s="508"/>
      <c r="B12813" s="508"/>
      <c r="C12813" s="508"/>
      <c r="D12813" s="444" t="s">
        <v>6778</v>
      </c>
      <c r="E12813" s="508"/>
      <c r="F12813" s="508"/>
    </row>
    <row r="12814" spans="1:6" x14ac:dyDescent="0.25">
      <c r="A12814" s="508"/>
      <c r="B12814" s="508"/>
      <c r="C12814" s="508"/>
      <c r="D12814" s="444" t="s">
        <v>6778</v>
      </c>
      <c r="E12814" s="508"/>
      <c r="F12814" s="508"/>
    </row>
    <row r="12815" spans="1:6" x14ac:dyDescent="0.25">
      <c r="A12815" s="508"/>
      <c r="B12815" s="508"/>
      <c r="C12815" s="508"/>
      <c r="D12815" s="444" t="s">
        <v>6778</v>
      </c>
      <c r="E12815" s="508"/>
      <c r="F12815" s="508"/>
    </row>
    <row r="12816" spans="1:6" x14ac:dyDescent="0.25">
      <c r="A12816" s="508"/>
      <c r="B12816" s="508"/>
      <c r="C12816" s="508"/>
      <c r="D12816" s="444" t="s">
        <v>6778</v>
      </c>
      <c r="E12816" s="508"/>
      <c r="F12816" s="508"/>
    </row>
    <row r="12817" spans="1:6" x14ac:dyDescent="0.25">
      <c r="A12817" s="508"/>
      <c r="B12817" s="508"/>
      <c r="C12817" s="508"/>
      <c r="D12817" s="444" t="s">
        <v>6778</v>
      </c>
      <c r="E12817" s="508"/>
      <c r="F12817" s="508"/>
    </row>
    <row r="12818" spans="1:6" x14ac:dyDescent="0.25">
      <c r="A12818" s="508"/>
      <c r="B12818" s="508"/>
      <c r="C12818" s="508"/>
      <c r="D12818" s="444" t="s">
        <v>6778</v>
      </c>
      <c r="E12818" s="508"/>
      <c r="F12818" s="508"/>
    </row>
    <row r="12819" spans="1:6" x14ac:dyDescent="0.25">
      <c r="A12819" s="508"/>
      <c r="B12819" s="508"/>
      <c r="C12819" s="508"/>
      <c r="D12819" s="444" t="s">
        <v>6778</v>
      </c>
      <c r="E12819" s="508"/>
      <c r="F12819" s="508"/>
    </row>
    <row r="12820" spans="1:6" x14ac:dyDescent="0.25">
      <c r="A12820" s="508"/>
      <c r="B12820" s="508"/>
      <c r="C12820" s="508"/>
      <c r="D12820" s="444" t="s">
        <v>6778</v>
      </c>
      <c r="E12820" s="508"/>
      <c r="F12820" s="508"/>
    </row>
    <row r="12821" spans="1:6" x14ac:dyDescent="0.25">
      <c r="A12821" s="508"/>
      <c r="B12821" s="508"/>
      <c r="C12821" s="508"/>
      <c r="D12821" s="444" t="s">
        <v>6778</v>
      </c>
      <c r="E12821" s="508"/>
      <c r="F12821" s="508"/>
    </row>
    <row r="12822" spans="1:6" x14ac:dyDescent="0.25">
      <c r="A12822" s="508"/>
      <c r="B12822" s="508"/>
      <c r="C12822" s="508"/>
      <c r="D12822" s="444" t="s">
        <v>6778</v>
      </c>
      <c r="E12822" s="508"/>
      <c r="F12822" s="508"/>
    </row>
    <row r="12823" spans="1:6" x14ac:dyDescent="0.25">
      <c r="A12823" s="508"/>
      <c r="B12823" s="508"/>
      <c r="C12823" s="508"/>
      <c r="D12823" s="444" t="s">
        <v>6778</v>
      </c>
      <c r="E12823" s="508"/>
      <c r="F12823" s="508"/>
    </row>
    <row r="12824" spans="1:6" x14ac:dyDescent="0.25">
      <c r="A12824" s="508"/>
      <c r="B12824" s="508"/>
      <c r="C12824" s="508"/>
      <c r="D12824" s="444" t="s">
        <v>6778</v>
      </c>
      <c r="E12824" s="508"/>
      <c r="F12824" s="508"/>
    </row>
    <row r="12825" spans="1:6" x14ac:dyDescent="0.25">
      <c r="A12825" s="508"/>
      <c r="B12825" s="508"/>
      <c r="C12825" s="508"/>
      <c r="D12825" s="444" t="s">
        <v>6778</v>
      </c>
      <c r="E12825" s="508"/>
      <c r="F12825" s="508"/>
    </row>
    <row r="12826" spans="1:6" x14ac:dyDescent="0.25">
      <c r="A12826" s="508"/>
      <c r="B12826" s="508"/>
      <c r="C12826" s="508"/>
      <c r="D12826" s="444" t="s">
        <v>6778</v>
      </c>
      <c r="E12826" s="508"/>
      <c r="F12826" s="508"/>
    </row>
    <row r="12827" spans="1:6" x14ac:dyDescent="0.25">
      <c r="A12827" s="508"/>
      <c r="B12827" s="508"/>
      <c r="C12827" s="508"/>
      <c r="D12827" s="444" t="s">
        <v>6778</v>
      </c>
      <c r="E12827" s="508"/>
      <c r="F12827" s="508"/>
    </row>
    <row r="12828" spans="1:6" x14ac:dyDescent="0.25">
      <c r="A12828" s="508"/>
      <c r="B12828" s="508"/>
      <c r="C12828" s="508"/>
      <c r="D12828" s="444" t="s">
        <v>6778</v>
      </c>
      <c r="E12828" s="508"/>
      <c r="F12828" s="508"/>
    </row>
    <row r="12829" spans="1:6" x14ac:dyDescent="0.25">
      <c r="A12829" s="508"/>
      <c r="B12829" s="508"/>
      <c r="C12829" s="508"/>
      <c r="D12829" s="444" t="s">
        <v>6778</v>
      </c>
      <c r="E12829" s="508"/>
      <c r="F12829" s="508"/>
    </row>
    <row r="12830" spans="1:6" x14ac:dyDescent="0.25">
      <c r="A12830" s="508"/>
      <c r="B12830" s="508"/>
      <c r="C12830" s="508"/>
      <c r="D12830" s="444" t="s">
        <v>6778</v>
      </c>
      <c r="E12830" s="508"/>
      <c r="F12830" s="508"/>
    </row>
    <row r="12831" spans="1:6" x14ac:dyDescent="0.25">
      <c r="A12831" s="508"/>
      <c r="B12831" s="508"/>
      <c r="C12831" s="508"/>
      <c r="D12831" s="444" t="s">
        <v>6778</v>
      </c>
      <c r="E12831" s="508"/>
      <c r="F12831" s="508"/>
    </row>
    <row r="12832" spans="1:6" x14ac:dyDescent="0.25">
      <c r="A12832" s="508"/>
      <c r="B12832" s="508"/>
      <c r="C12832" s="508"/>
      <c r="D12832" s="444" t="s">
        <v>6778</v>
      </c>
      <c r="E12832" s="508"/>
      <c r="F12832" s="508"/>
    </row>
    <row r="12833" spans="1:6" x14ac:dyDescent="0.25">
      <c r="A12833" s="508"/>
      <c r="B12833" s="508"/>
      <c r="C12833" s="508"/>
      <c r="D12833" s="444" t="s">
        <v>6778</v>
      </c>
      <c r="E12833" s="508"/>
      <c r="F12833" s="508"/>
    </row>
    <row r="12834" spans="1:6" x14ac:dyDescent="0.25">
      <c r="A12834" s="508"/>
      <c r="B12834" s="508"/>
      <c r="C12834" s="508"/>
      <c r="D12834" s="444" t="s">
        <v>6778</v>
      </c>
      <c r="E12834" s="508"/>
      <c r="F12834" s="508"/>
    </row>
    <row r="12835" spans="1:6" x14ac:dyDescent="0.25">
      <c r="A12835" s="508"/>
      <c r="B12835" s="508"/>
      <c r="C12835" s="508"/>
      <c r="D12835" s="444" t="s">
        <v>6778</v>
      </c>
      <c r="E12835" s="508"/>
      <c r="F12835" s="508"/>
    </row>
    <row r="12836" spans="1:6" x14ac:dyDescent="0.25">
      <c r="A12836" s="508"/>
      <c r="B12836" s="508"/>
      <c r="C12836" s="508"/>
      <c r="D12836" s="444" t="s">
        <v>6778</v>
      </c>
      <c r="E12836" s="508"/>
      <c r="F12836" s="508"/>
    </row>
    <row r="12837" spans="1:6" x14ac:dyDescent="0.25">
      <c r="A12837" s="508"/>
      <c r="B12837" s="508"/>
      <c r="C12837" s="508"/>
      <c r="D12837" s="444" t="s">
        <v>6778</v>
      </c>
      <c r="E12837" s="508"/>
      <c r="F12837" s="508"/>
    </row>
    <row r="12838" spans="1:6" x14ac:dyDescent="0.25">
      <c r="A12838" s="508"/>
      <c r="B12838" s="508"/>
      <c r="C12838" s="508"/>
      <c r="D12838" s="444" t="s">
        <v>6778</v>
      </c>
      <c r="E12838" s="508"/>
      <c r="F12838" s="508"/>
    </row>
    <row r="12839" spans="1:6" x14ac:dyDescent="0.25">
      <c r="A12839" s="508"/>
      <c r="B12839" s="508"/>
      <c r="C12839" s="508"/>
      <c r="D12839" s="444" t="s">
        <v>6778</v>
      </c>
      <c r="E12839" s="508"/>
      <c r="F12839" s="508"/>
    </row>
    <row r="12840" spans="1:6" x14ac:dyDescent="0.25">
      <c r="A12840" s="508"/>
      <c r="B12840" s="508"/>
      <c r="C12840" s="508"/>
      <c r="D12840" s="444" t="s">
        <v>6778</v>
      </c>
      <c r="E12840" s="508"/>
      <c r="F12840" s="508"/>
    </row>
    <row r="12841" spans="1:6" x14ac:dyDescent="0.25">
      <c r="A12841" s="508"/>
      <c r="B12841" s="508"/>
      <c r="C12841" s="508"/>
      <c r="D12841" s="444" t="s">
        <v>6778</v>
      </c>
      <c r="E12841" s="508"/>
      <c r="F12841" s="508"/>
    </row>
    <row r="12842" spans="1:6" x14ac:dyDescent="0.25">
      <c r="A12842" s="508"/>
      <c r="B12842" s="508"/>
      <c r="C12842" s="508"/>
      <c r="D12842" s="444" t="s">
        <v>6778</v>
      </c>
      <c r="E12842" s="508"/>
      <c r="F12842" s="508"/>
    </row>
    <row r="12843" spans="1:6" x14ac:dyDescent="0.25">
      <c r="A12843" s="508"/>
      <c r="B12843" s="508"/>
      <c r="C12843" s="508"/>
      <c r="D12843" s="444" t="s">
        <v>6778</v>
      </c>
      <c r="E12843" s="508"/>
      <c r="F12843" s="508"/>
    </row>
    <row r="12844" spans="1:6" x14ac:dyDescent="0.25">
      <c r="A12844" s="508"/>
      <c r="B12844" s="508"/>
      <c r="C12844" s="508"/>
      <c r="D12844" s="444" t="s">
        <v>6778</v>
      </c>
      <c r="E12844" s="508"/>
      <c r="F12844" s="508"/>
    </row>
    <row r="12845" spans="1:6" x14ac:dyDescent="0.25">
      <c r="A12845" s="508"/>
      <c r="B12845" s="508"/>
      <c r="C12845" s="508"/>
      <c r="D12845" s="444" t="s">
        <v>6778</v>
      </c>
      <c r="E12845" s="508"/>
      <c r="F12845" s="508"/>
    </row>
    <row r="12846" spans="1:6" x14ac:dyDescent="0.25">
      <c r="A12846" s="508"/>
      <c r="B12846" s="508"/>
      <c r="C12846" s="508"/>
      <c r="D12846" s="444" t="s">
        <v>6778</v>
      </c>
      <c r="E12846" s="508"/>
      <c r="F12846" s="508"/>
    </row>
    <row r="12847" spans="1:6" x14ac:dyDescent="0.25">
      <c r="A12847" s="508"/>
      <c r="B12847" s="508"/>
      <c r="C12847" s="508"/>
      <c r="D12847" s="444" t="s">
        <v>6778</v>
      </c>
      <c r="E12847" s="508"/>
      <c r="F12847" s="508"/>
    </row>
    <row r="12848" spans="1:6" x14ac:dyDescent="0.25">
      <c r="A12848" s="508"/>
      <c r="B12848" s="508"/>
      <c r="C12848" s="508"/>
      <c r="D12848" s="444" t="s">
        <v>6778</v>
      </c>
      <c r="E12848" s="508"/>
      <c r="F12848" s="508"/>
    </row>
    <row r="12849" spans="1:6" x14ac:dyDescent="0.25">
      <c r="A12849" s="508"/>
      <c r="B12849" s="508"/>
      <c r="C12849" s="508"/>
      <c r="D12849" s="444" t="s">
        <v>6778</v>
      </c>
      <c r="E12849" s="508"/>
      <c r="F12849" s="508"/>
    </row>
    <row r="12850" spans="1:6" x14ac:dyDescent="0.25">
      <c r="A12850" s="508"/>
      <c r="B12850" s="508"/>
      <c r="C12850" s="508"/>
      <c r="D12850" s="444" t="s">
        <v>6778</v>
      </c>
      <c r="E12850" s="508"/>
      <c r="F12850" s="508"/>
    </row>
    <row r="12851" spans="1:6" x14ac:dyDescent="0.25">
      <c r="A12851" s="508"/>
      <c r="B12851" s="508"/>
      <c r="C12851" s="508"/>
      <c r="D12851" s="444" t="s">
        <v>6778</v>
      </c>
      <c r="E12851" s="508"/>
      <c r="F12851" s="508"/>
    </row>
    <row r="12852" spans="1:6" x14ac:dyDescent="0.25">
      <c r="A12852" s="508"/>
      <c r="B12852" s="508"/>
      <c r="C12852" s="508"/>
      <c r="D12852" s="444" t="s">
        <v>6778</v>
      </c>
      <c r="E12852" s="508"/>
      <c r="F12852" s="508"/>
    </row>
    <row r="12853" spans="1:6" x14ac:dyDescent="0.25">
      <c r="A12853" s="508"/>
      <c r="B12853" s="508"/>
      <c r="C12853" s="508"/>
      <c r="D12853" s="444" t="s">
        <v>6778</v>
      </c>
      <c r="E12853" s="508"/>
      <c r="F12853" s="508"/>
    </row>
    <row r="12854" spans="1:6" x14ac:dyDescent="0.25">
      <c r="A12854" s="508"/>
      <c r="B12854" s="508"/>
      <c r="C12854" s="508"/>
      <c r="D12854" s="444" t="s">
        <v>6778</v>
      </c>
      <c r="E12854" s="508"/>
      <c r="F12854" s="508"/>
    </row>
    <row r="12855" spans="1:6" x14ac:dyDescent="0.25">
      <c r="A12855" s="508"/>
      <c r="B12855" s="508"/>
      <c r="C12855" s="508"/>
      <c r="D12855" s="444" t="s">
        <v>6778</v>
      </c>
      <c r="E12855" s="508"/>
      <c r="F12855" s="508"/>
    </row>
    <row r="12856" spans="1:6" x14ac:dyDescent="0.25">
      <c r="A12856" s="508"/>
      <c r="B12856" s="508"/>
      <c r="C12856" s="508"/>
      <c r="D12856" s="444" t="s">
        <v>6778</v>
      </c>
      <c r="E12856" s="508"/>
      <c r="F12856" s="508"/>
    </row>
    <row r="12857" spans="1:6" x14ac:dyDescent="0.25">
      <c r="A12857" s="508"/>
      <c r="B12857" s="508"/>
      <c r="C12857" s="508"/>
      <c r="D12857" s="444" t="s">
        <v>6778</v>
      </c>
      <c r="E12857" s="508"/>
      <c r="F12857" s="508"/>
    </row>
    <row r="12858" spans="1:6" x14ac:dyDescent="0.25">
      <c r="A12858" s="508"/>
      <c r="B12858" s="508"/>
      <c r="C12858" s="508"/>
      <c r="D12858" s="444" t="s">
        <v>6778</v>
      </c>
      <c r="E12858" s="508"/>
      <c r="F12858" s="508"/>
    </row>
    <row r="12859" spans="1:6" x14ac:dyDescent="0.25">
      <c r="A12859" s="508"/>
      <c r="B12859" s="508"/>
      <c r="C12859" s="508"/>
      <c r="D12859" s="444" t="s">
        <v>6778</v>
      </c>
      <c r="E12859" s="508"/>
      <c r="F12859" s="508"/>
    </row>
    <row r="12860" spans="1:6" x14ac:dyDescent="0.25">
      <c r="A12860" s="508"/>
      <c r="B12860" s="508"/>
      <c r="C12860" s="508"/>
      <c r="D12860" s="444" t="s">
        <v>6778</v>
      </c>
      <c r="E12860" s="508"/>
      <c r="F12860" s="508"/>
    </row>
    <row r="12861" spans="1:6" x14ac:dyDescent="0.25">
      <c r="A12861" s="508"/>
      <c r="B12861" s="508"/>
      <c r="C12861" s="508"/>
      <c r="D12861" s="444" t="s">
        <v>6778</v>
      </c>
      <c r="E12861" s="508"/>
      <c r="F12861" s="508"/>
    </row>
    <row r="12862" spans="1:6" x14ac:dyDescent="0.25">
      <c r="A12862" s="508"/>
      <c r="B12862" s="508"/>
      <c r="C12862" s="508"/>
      <c r="D12862" s="444" t="s">
        <v>6778</v>
      </c>
      <c r="E12862" s="508"/>
      <c r="F12862" s="508"/>
    </row>
    <row r="12863" spans="1:6" x14ac:dyDescent="0.25">
      <c r="A12863" s="508"/>
      <c r="B12863" s="508"/>
      <c r="C12863" s="508"/>
      <c r="D12863" s="444" t="s">
        <v>6778</v>
      </c>
      <c r="E12863" s="508"/>
      <c r="F12863" s="508"/>
    </row>
    <row r="12864" spans="1:6" x14ac:dyDescent="0.25">
      <c r="A12864" s="508"/>
      <c r="B12864" s="508"/>
      <c r="C12864" s="508"/>
      <c r="D12864" s="444" t="s">
        <v>6778</v>
      </c>
      <c r="E12864" s="508"/>
      <c r="F12864" s="508"/>
    </row>
    <row r="12865" spans="1:6" x14ac:dyDescent="0.25">
      <c r="A12865" s="508"/>
      <c r="B12865" s="508"/>
      <c r="C12865" s="508"/>
      <c r="D12865" s="444" t="s">
        <v>6778</v>
      </c>
      <c r="E12865" s="508"/>
      <c r="F12865" s="508"/>
    </row>
    <row r="12866" spans="1:6" x14ac:dyDescent="0.25">
      <c r="A12866" s="508"/>
      <c r="B12866" s="508"/>
      <c r="C12866" s="508"/>
      <c r="D12866" s="444" t="s">
        <v>6778</v>
      </c>
      <c r="E12866" s="508"/>
      <c r="F12866" s="508"/>
    </row>
    <row r="12867" spans="1:6" x14ac:dyDescent="0.25">
      <c r="A12867" s="508"/>
      <c r="B12867" s="508"/>
      <c r="C12867" s="508"/>
      <c r="D12867" s="444" t="s">
        <v>6778</v>
      </c>
      <c r="E12867" s="508"/>
      <c r="F12867" s="508"/>
    </row>
    <row r="12868" spans="1:6" x14ac:dyDescent="0.25">
      <c r="A12868" s="508"/>
      <c r="B12868" s="508"/>
      <c r="C12868" s="508"/>
      <c r="D12868" s="444" t="s">
        <v>6778</v>
      </c>
      <c r="E12868" s="508"/>
      <c r="F12868" s="508"/>
    </row>
    <row r="12869" spans="1:6" x14ac:dyDescent="0.25">
      <c r="A12869" s="508"/>
      <c r="B12869" s="508"/>
      <c r="C12869" s="508"/>
      <c r="D12869" s="444" t="s">
        <v>6778</v>
      </c>
      <c r="E12869" s="508"/>
      <c r="F12869" s="508"/>
    </row>
    <row r="12870" spans="1:6" x14ac:dyDescent="0.25">
      <c r="A12870" s="508"/>
      <c r="B12870" s="508"/>
      <c r="C12870" s="508"/>
      <c r="D12870" s="444" t="s">
        <v>6778</v>
      </c>
      <c r="E12870" s="508"/>
      <c r="F12870" s="508"/>
    </row>
    <row r="12871" spans="1:6" x14ac:dyDescent="0.25">
      <c r="A12871" s="508"/>
      <c r="B12871" s="508"/>
      <c r="C12871" s="508"/>
      <c r="D12871" s="444" t="s">
        <v>6778</v>
      </c>
      <c r="E12871" s="508"/>
      <c r="F12871" s="508"/>
    </row>
    <row r="12872" spans="1:6" x14ac:dyDescent="0.25">
      <c r="A12872" s="508"/>
      <c r="B12872" s="508"/>
      <c r="C12872" s="508"/>
      <c r="D12872" s="444" t="s">
        <v>6778</v>
      </c>
      <c r="E12872" s="508"/>
      <c r="F12872" s="508"/>
    </row>
    <row r="12873" spans="1:6" x14ac:dyDescent="0.25">
      <c r="A12873" s="508"/>
      <c r="B12873" s="508"/>
      <c r="C12873" s="508"/>
      <c r="D12873" s="444" t="s">
        <v>6778</v>
      </c>
      <c r="E12873" s="508"/>
      <c r="F12873" s="508"/>
    </row>
    <row r="12874" spans="1:6" x14ac:dyDescent="0.25">
      <c r="A12874" s="508"/>
      <c r="B12874" s="508"/>
      <c r="C12874" s="508"/>
      <c r="D12874" s="444" t="s">
        <v>6778</v>
      </c>
      <c r="E12874" s="508"/>
      <c r="F12874" s="508"/>
    </row>
    <row r="12875" spans="1:6" x14ac:dyDescent="0.25">
      <c r="A12875" s="508"/>
      <c r="B12875" s="508"/>
      <c r="C12875" s="508"/>
      <c r="D12875" s="444" t="s">
        <v>6778</v>
      </c>
      <c r="E12875" s="508"/>
      <c r="F12875" s="508"/>
    </row>
    <row r="12876" spans="1:6" x14ac:dyDescent="0.25">
      <c r="A12876" s="508"/>
      <c r="B12876" s="508"/>
      <c r="C12876" s="508"/>
      <c r="D12876" s="444" t="s">
        <v>6778</v>
      </c>
      <c r="E12876" s="508"/>
      <c r="F12876" s="508"/>
    </row>
    <row r="12877" spans="1:6" x14ac:dyDescent="0.25">
      <c r="A12877" s="508"/>
      <c r="B12877" s="508"/>
      <c r="C12877" s="508"/>
      <c r="D12877" s="444" t="s">
        <v>6778</v>
      </c>
      <c r="E12877" s="508"/>
      <c r="F12877" s="508"/>
    </row>
    <row r="12878" spans="1:6" x14ac:dyDescent="0.25">
      <c r="A12878" s="508"/>
      <c r="B12878" s="508"/>
      <c r="C12878" s="508"/>
      <c r="D12878" s="444" t="s">
        <v>6778</v>
      </c>
      <c r="E12878" s="508"/>
      <c r="F12878" s="508"/>
    </row>
    <row r="12879" spans="1:6" x14ac:dyDescent="0.25">
      <c r="A12879" s="508"/>
      <c r="B12879" s="508"/>
      <c r="C12879" s="508"/>
      <c r="D12879" s="444" t="s">
        <v>6778</v>
      </c>
      <c r="E12879" s="508"/>
      <c r="F12879" s="508"/>
    </row>
    <row r="12880" spans="1:6" x14ac:dyDescent="0.25">
      <c r="A12880" s="508"/>
      <c r="B12880" s="508"/>
      <c r="C12880" s="508"/>
      <c r="D12880" s="444" t="s">
        <v>6778</v>
      </c>
      <c r="E12880" s="508"/>
      <c r="F12880" s="508"/>
    </row>
    <row r="12881" spans="1:6" x14ac:dyDescent="0.25">
      <c r="A12881" s="508"/>
      <c r="B12881" s="508"/>
      <c r="C12881" s="508"/>
      <c r="D12881" s="444" t="s">
        <v>6778</v>
      </c>
      <c r="E12881" s="508"/>
      <c r="F12881" s="508"/>
    </row>
    <row r="12882" spans="1:6" x14ac:dyDescent="0.25">
      <c r="A12882" s="508"/>
      <c r="B12882" s="508"/>
      <c r="C12882" s="508"/>
      <c r="D12882" s="444" t="s">
        <v>6778</v>
      </c>
      <c r="E12882" s="508"/>
      <c r="F12882" s="508"/>
    </row>
    <row r="12883" spans="1:6" x14ac:dyDescent="0.25">
      <c r="A12883" s="508"/>
      <c r="B12883" s="508"/>
      <c r="C12883" s="508"/>
      <c r="D12883" s="444" t="s">
        <v>6778</v>
      </c>
      <c r="E12883" s="508"/>
      <c r="F12883" s="508"/>
    </row>
    <row r="12884" spans="1:6" x14ac:dyDescent="0.25">
      <c r="A12884" s="508"/>
      <c r="B12884" s="508"/>
      <c r="C12884" s="508"/>
      <c r="D12884" s="444" t="s">
        <v>6778</v>
      </c>
      <c r="E12884" s="508"/>
      <c r="F12884" s="508"/>
    </row>
    <row r="12885" spans="1:6" x14ac:dyDescent="0.25">
      <c r="A12885" s="508"/>
      <c r="B12885" s="508"/>
      <c r="C12885" s="508"/>
      <c r="D12885" s="444" t="s">
        <v>6778</v>
      </c>
      <c r="E12885" s="508"/>
      <c r="F12885" s="508"/>
    </row>
    <row r="12886" spans="1:6" x14ac:dyDescent="0.25">
      <c r="A12886" s="508"/>
      <c r="B12886" s="508"/>
      <c r="C12886" s="508"/>
      <c r="D12886" s="444" t="s">
        <v>6778</v>
      </c>
      <c r="E12886" s="508"/>
      <c r="F12886" s="508"/>
    </row>
    <row r="12887" spans="1:6" x14ac:dyDescent="0.25">
      <c r="A12887" s="508"/>
      <c r="B12887" s="508"/>
      <c r="C12887" s="508"/>
      <c r="D12887" s="444" t="s">
        <v>6778</v>
      </c>
      <c r="E12887" s="508"/>
      <c r="F12887" s="508"/>
    </row>
    <row r="12888" spans="1:6" x14ac:dyDescent="0.25">
      <c r="A12888" s="508"/>
      <c r="B12888" s="508"/>
      <c r="C12888" s="508"/>
      <c r="D12888" s="444" t="s">
        <v>6778</v>
      </c>
      <c r="E12888" s="508"/>
      <c r="F12888" s="508"/>
    </row>
    <row r="12889" spans="1:6" x14ac:dyDescent="0.25">
      <c r="A12889" s="508"/>
      <c r="B12889" s="508"/>
      <c r="C12889" s="508"/>
      <c r="D12889" s="444" t="s">
        <v>6778</v>
      </c>
      <c r="E12889" s="508"/>
      <c r="F12889" s="508"/>
    </row>
    <row r="12890" spans="1:6" x14ac:dyDescent="0.25">
      <c r="A12890" s="508"/>
      <c r="B12890" s="508"/>
      <c r="C12890" s="508"/>
      <c r="D12890" s="444" t="s">
        <v>6778</v>
      </c>
      <c r="E12890" s="508"/>
      <c r="F12890" s="508"/>
    </row>
    <row r="12891" spans="1:6" x14ac:dyDescent="0.25">
      <c r="A12891" s="508"/>
      <c r="B12891" s="508"/>
      <c r="C12891" s="508"/>
      <c r="D12891" s="444" t="s">
        <v>6778</v>
      </c>
      <c r="E12891" s="508"/>
      <c r="F12891" s="508"/>
    </row>
    <row r="12892" spans="1:6" x14ac:dyDescent="0.25">
      <c r="A12892" s="508"/>
      <c r="B12892" s="508"/>
      <c r="C12892" s="508"/>
      <c r="D12892" s="444" t="s">
        <v>6778</v>
      </c>
      <c r="E12892" s="508"/>
      <c r="F12892" s="508"/>
    </row>
    <row r="12893" spans="1:6" x14ac:dyDescent="0.25">
      <c r="A12893" s="508"/>
      <c r="B12893" s="508"/>
      <c r="C12893" s="508"/>
      <c r="D12893" s="444" t="s">
        <v>6778</v>
      </c>
      <c r="E12893" s="508"/>
      <c r="F12893" s="508"/>
    </row>
    <row r="12894" spans="1:6" x14ac:dyDescent="0.25">
      <c r="A12894" s="508"/>
      <c r="B12894" s="508"/>
      <c r="C12894" s="508"/>
      <c r="D12894" s="444" t="s">
        <v>6778</v>
      </c>
      <c r="E12894" s="508"/>
      <c r="F12894" s="508"/>
    </row>
    <row r="12895" spans="1:6" x14ac:dyDescent="0.25">
      <c r="A12895" s="508"/>
      <c r="B12895" s="508"/>
      <c r="C12895" s="508"/>
      <c r="D12895" s="444" t="s">
        <v>6778</v>
      </c>
      <c r="E12895" s="508"/>
      <c r="F12895" s="508"/>
    </row>
    <row r="12896" spans="1:6" x14ac:dyDescent="0.25">
      <c r="A12896" s="508"/>
      <c r="B12896" s="508"/>
      <c r="C12896" s="508"/>
      <c r="D12896" s="444" t="s">
        <v>6778</v>
      </c>
      <c r="E12896" s="508"/>
      <c r="F12896" s="508"/>
    </row>
    <row r="12897" spans="1:6" x14ac:dyDescent="0.25">
      <c r="A12897" s="508"/>
      <c r="B12897" s="508"/>
      <c r="C12897" s="508"/>
      <c r="D12897" s="444" t="s">
        <v>6778</v>
      </c>
      <c r="E12897" s="508"/>
      <c r="F12897" s="508"/>
    </row>
    <row r="12898" spans="1:6" x14ac:dyDescent="0.25">
      <c r="A12898" s="508"/>
      <c r="B12898" s="508"/>
      <c r="C12898" s="508"/>
      <c r="D12898" s="444" t="s">
        <v>6778</v>
      </c>
      <c r="E12898" s="508"/>
      <c r="F12898" s="508"/>
    </row>
    <row r="12899" spans="1:6" x14ac:dyDescent="0.25">
      <c r="A12899" s="508"/>
      <c r="B12899" s="508"/>
      <c r="C12899" s="508"/>
      <c r="D12899" s="444" t="s">
        <v>6778</v>
      </c>
      <c r="E12899" s="508"/>
      <c r="F12899" s="508"/>
    </row>
    <row r="12900" spans="1:6" x14ac:dyDescent="0.25">
      <c r="A12900" s="508"/>
      <c r="B12900" s="508"/>
      <c r="C12900" s="508"/>
      <c r="D12900" s="444" t="s">
        <v>6778</v>
      </c>
      <c r="E12900" s="508"/>
      <c r="F12900" s="508"/>
    </row>
    <row r="12901" spans="1:6" x14ac:dyDescent="0.25">
      <c r="A12901" s="508"/>
      <c r="B12901" s="508"/>
      <c r="C12901" s="508"/>
      <c r="D12901" s="444" t="s">
        <v>6778</v>
      </c>
      <c r="E12901" s="508"/>
      <c r="F12901" s="508"/>
    </row>
    <row r="12902" spans="1:6" x14ac:dyDescent="0.25">
      <c r="A12902" s="508"/>
      <c r="B12902" s="508"/>
      <c r="C12902" s="508"/>
      <c r="D12902" s="444" t="s">
        <v>6778</v>
      </c>
      <c r="E12902" s="508"/>
      <c r="F12902" s="508"/>
    </row>
    <row r="12903" spans="1:6" x14ac:dyDescent="0.25">
      <c r="A12903" s="508"/>
      <c r="B12903" s="508"/>
      <c r="C12903" s="508"/>
      <c r="D12903" s="444" t="s">
        <v>6778</v>
      </c>
      <c r="E12903" s="508"/>
      <c r="F12903" s="508"/>
    </row>
    <row r="12904" spans="1:6" x14ac:dyDescent="0.25">
      <c r="A12904" s="508"/>
      <c r="B12904" s="508"/>
      <c r="C12904" s="508"/>
      <c r="D12904" s="444" t="s">
        <v>6778</v>
      </c>
      <c r="E12904" s="508"/>
      <c r="F12904" s="508"/>
    </row>
    <row r="12905" spans="1:6" x14ac:dyDescent="0.25">
      <c r="A12905" s="508"/>
      <c r="B12905" s="508"/>
      <c r="C12905" s="508"/>
      <c r="D12905" s="444" t="s">
        <v>6778</v>
      </c>
      <c r="E12905" s="508"/>
      <c r="F12905" s="508"/>
    </row>
    <row r="12906" spans="1:6" x14ac:dyDescent="0.25">
      <c r="A12906" s="508"/>
      <c r="B12906" s="508"/>
      <c r="C12906" s="508"/>
      <c r="D12906" s="444" t="s">
        <v>6778</v>
      </c>
      <c r="E12906" s="508"/>
      <c r="F12906" s="508"/>
    </row>
    <row r="12907" spans="1:6" x14ac:dyDescent="0.25">
      <c r="A12907" s="508"/>
      <c r="B12907" s="508"/>
      <c r="C12907" s="508"/>
      <c r="D12907" s="444" t="s">
        <v>6778</v>
      </c>
      <c r="E12907" s="508"/>
      <c r="F12907" s="508"/>
    </row>
    <row r="12908" spans="1:6" x14ac:dyDescent="0.25">
      <c r="A12908" s="508"/>
      <c r="B12908" s="508"/>
      <c r="C12908" s="508"/>
      <c r="D12908" s="444" t="s">
        <v>6778</v>
      </c>
      <c r="E12908" s="508"/>
      <c r="F12908" s="508"/>
    </row>
    <row r="12909" spans="1:6" x14ac:dyDescent="0.25">
      <c r="A12909" s="508"/>
      <c r="B12909" s="508"/>
      <c r="C12909" s="508"/>
      <c r="D12909" s="444" t="s">
        <v>6778</v>
      </c>
      <c r="E12909" s="508"/>
      <c r="F12909" s="508"/>
    </row>
    <row r="12910" spans="1:6" x14ac:dyDescent="0.25">
      <c r="A12910" s="508"/>
      <c r="B12910" s="508"/>
      <c r="C12910" s="508"/>
      <c r="D12910" s="444" t="s">
        <v>6778</v>
      </c>
      <c r="E12910" s="508"/>
      <c r="F12910" s="508"/>
    </row>
    <row r="12911" spans="1:6" x14ac:dyDescent="0.25">
      <c r="A12911" s="508"/>
      <c r="B12911" s="508"/>
      <c r="C12911" s="508"/>
      <c r="D12911" s="444" t="s">
        <v>6778</v>
      </c>
      <c r="E12911" s="508"/>
      <c r="F12911" s="508"/>
    </row>
    <row r="12912" spans="1:6" x14ac:dyDescent="0.25">
      <c r="A12912" s="508"/>
      <c r="B12912" s="508"/>
      <c r="C12912" s="508"/>
      <c r="D12912" s="444" t="s">
        <v>6778</v>
      </c>
      <c r="E12912" s="508"/>
      <c r="F12912" s="508"/>
    </row>
    <row r="12913" spans="1:6" x14ac:dyDescent="0.25">
      <c r="A12913" s="508"/>
      <c r="B12913" s="508"/>
      <c r="C12913" s="508"/>
      <c r="D12913" s="444" t="s">
        <v>6778</v>
      </c>
      <c r="E12913" s="508"/>
      <c r="F12913" s="508"/>
    </row>
    <row r="12914" spans="1:6" x14ac:dyDescent="0.25">
      <c r="A12914" s="508"/>
      <c r="B12914" s="508"/>
      <c r="C12914" s="508"/>
      <c r="D12914" s="444" t="s">
        <v>6778</v>
      </c>
      <c r="E12914" s="508"/>
      <c r="F12914" s="508"/>
    </row>
    <row r="12915" spans="1:6" x14ac:dyDescent="0.25">
      <c r="A12915" s="508"/>
      <c r="B12915" s="508"/>
      <c r="C12915" s="508"/>
      <c r="D12915" s="444" t="s">
        <v>6778</v>
      </c>
      <c r="E12915" s="508"/>
      <c r="F12915" s="508"/>
    </row>
    <row r="12916" spans="1:6" x14ac:dyDescent="0.25">
      <c r="A12916" s="508"/>
      <c r="B12916" s="508"/>
      <c r="C12916" s="508"/>
      <c r="D12916" s="444" t="s">
        <v>6778</v>
      </c>
      <c r="E12916" s="508"/>
      <c r="F12916" s="508"/>
    </row>
    <row r="12917" spans="1:6" x14ac:dyDescent="0.25">
      <c r="A12917" s="508"/>
      <c r="B12917" s="508"/>
      <c r="C12917" s="508"/>
      <c r="D12917" s="444" t="s">
        <v>6778</v>
      </c>
      <c r="E12917" s="508"/>
      <c r="F12917" s="508"/>
    </row>
    <row r="12918" spans="1:6" x14ac:dyDescent="0.25">
      <c r="A12918" s="508"/>
      <c r="B12918" s="508"/>
      <c r="C12918" s="508"/>
      <c r="D12918" s="444" t="s">
        <v>6778</v>
      </c>
      <c r="E12918" s="508"/>
      <c r="F12918" s="508"/>
    </row>
    <row r="12919" spans="1:6" x14ac:dyDescent="0.25">
      <c r="A12919" s="508"/>
      <c r="B12919" s="508"/>
      <c r="C12919" s="508"/>
      <c r="D12919" s="444" t="s">
        <v>6778</v>
      </c>
      <c r="E12919" s="508"/>
      <c r="F12919" s="508"/>
    </row>
    <row r="12920" spans="1:6" x14ac:dyDescent="0.25">
      <c r="A12920" s="508"/>
      <c r="B12920" s="508"/>
      <c r="C12920" s="508"/>
      <c r="D12920" s="444" t="s">
        <v>6778</v>
      </c>
      <c r="E12920" s="508"/>
      <c r="F12920" s="508"/>
    </row>
    <row r="12921" spans="1:6" x14ac:dyDescent="0.25">
      <c r="A12921" s="508"/>
      <c r="B12921" s="508"/>
      <c r="C12921" s="508"/>
      <c r="D12921" s="444" t="s">
        <v>6778</v>
      </c>
      <c r="E12921" s="508"/>
      <c r="F12921" s="508"/>
    </row>
    <row r="12922" spans="1:6" x14ac:dyDescent="0.25">
      <c r="A12922" s="508"/>
      <c r="B12922" s="508"/>
      <c r="C12922" s="508"/>
      <c r="D12922" s="444" t="s">
        <v>6778</v>
      </c>
      <c r="E12922" s="508"/>
      <c r="F12922" s="508"/>
    </row>
    <row r="12923" spans="1:6" x14ac:dyDescent="0.25">
      <c r="A12923" s="508"/>
      <c r="B12923" s="508"/>
      <c r="C12923" s="508"/>
      <c r="D12923" s="444" t="s">
        <v>6778</v>
      </c>
      <c r="E12923" s="508"/>
      <c r="F12923" s="508"/>
    </row>
    <row r="12924" spans="1:6" x14ac:dyDescent="0.25">
      <c r="A12924" s="508"/>
      <c r="B12924" s="508"/>
      <c r="C12924" s="508"/>
      <c r="D12924" s="444" t="s">
        <v>6778</v>
      </c>
      <c r="E12924" s="508"/>
      <c r="F12924" s="508"/>
    </row>
    <row r="12925" spans="1:6" x14ac:dyDescent="0.25">
      <c r="A12925" s="508"/>
      <c r="B12925" s="508"/>
      <c r="C12925" s="508"/>
      <c r="D12925" s="444" t="s">
        <v>6778</v>
      </c>
      <c r="E12925" s="508"/>
      <c r="F12925" s="508"/>
    </row>
    <row r="12926" spans="1:6" x14ac:dyDescent="0.25">
      <c r="A12926" s="508"/>
      <c r="B12926" s="508"/>
      <c r="C12926" s="508"/>
      <c r="D12926" s="444" t="s">
        <v>6778</v>
      </c>
      <c r="E12926" s="508"/>
      <c r="F12926" s="508"/>
    </row>
    <row r="12927" spans="1:6" x14ac:dyDescent="0.25">
      <c r="A12927" s="508"/>
      <c r="B12927" s="508"/>
      <c r="C12927" s="508"/>
      <c r="D12927" s="444" t="s">
        <v>6778</v>
      </c>
      <c r="E12927" s="508"/>
      <c r="F12927" s="508"/>
    </row>
    <row r="12928" spans="1:6" x14ac:dyDescent="0.25">
      <c r="A12928" s="508"/>
      <c r="B12928" s="508"/>
      <c r="C12928" s="508"/>
      <c r="D12928" s="444" t="s">
        <v>6778</v>
      </c>
      <c r="E12928" s="508"/>
      <c r="F12928" s="508"/>
    </row>
    <row r="12929" spans="1:6" x14ac:dyDescent="0.25">
      <c r="A12929" s="508"/>
      <c r="B12929" s="508"/>
      <c r="C12929" s="508"/>
      <c r="D12929" s="444" t="s">
        <v>6778</v>
      </c>
      <c r="E12929" s="508"/>
      <c r="F12929" s="508"/>
    </row>
    <row r="12930" spans="1:6" x14ac:dyDescent="0.25">
      <c r="A12930" s="508"/>
      <c r="B12930" s="508"/>
      <c r="C12930" s="508"/>
      <c r="D12930" s="444" t="s">
        <v>6778</v>
      </c>
      <c r="E12930" s="508"/>
      <c r="F12930" s="508"/>
    </row>
    <row r="12931" spans="1:6" x14ac:dyDescent="0.25">
      <c r="A12931" s="508"/>
      <c r="B12931" s="508"/>
      <c r="C12931" s="508"/>
      <c r="D12931" s="444" t="s">
        <v>6778</v>
      </c>
      <c r="E12931" s="508"/>
      <c r="F12931" s="508"/>
    </row>
    <row r="12932" spans="1:6" x14ac:dyDescent="0.25">
      <c r="A12932" s="508"/>
      <c r="B12932" s="508"/>
      <c r="C12932" s="508"/>
      <c r="D12932" s="444" t="s">
        <v>6778</v>
      </c>
      <c r="E12932" s="508"/>
      <c r="F12932" s="508"/>
    </row>
    <row r="12933" spans="1:6" x14ac:dyDescent="0.25">
      <c r="A12933" s="508"/>
      <c r="B12933" s="508"/>
      <c r="C12933" s="508"/>
      <c r="D12933" s="444" t="s">
        <v>6778</v>
      </c>
      <c r="E12933" s="508"/>
      <c r="F12933" s="508"/>
    </row>
    <row r="12934" spans="1:6" x14ac:dyDescent="0.25">
      <c r="A12934" s="508"/>
      <c r="B12934" s="508"/>
      <c r="C12934" s="508"/>
      <c r="D12934" s="444" t="s">
        <v>6778</v>
      </c>
      <c r="E12934" s="508"/>
      <c r="F12934" s="508"/>
    </row>
    <row r="12935" spans="1:6" x14ac:dyDescent="0.25">
      <c r="A12935" s="508"/>
      <c r="B12935" s="508"/>
      <c r="C12935" s="508"/>
      <c r="D12935" s="444" t="s">
        <v>6778</v>
      </c>
      <c r="E12935" s="508"/>
      <c r="F12935" s="508"/>
    </row>
    <row r="12936" spans="1:6" x14ac:dyDescent="0.25">
      <c r="A12936" s="508"/>
      <c r="B12936" s="508"/>
      <c r="C12936" s="508"/>
      <c r="D12936" s="444" t="s">
        <v>6778</v>
      </c>
      <c r="E12936" s="508"/>
      <c r="F12936" s="508"/>
    </row>
    <row r="12937" spans="1:6" x14ac:dyDescent="0.25">
      <c r="A12937" s="508"/>
      <c r="B12937" s="508"/>
      <c r="C12937" s="508"/>
      <c r="D12937" s="444" t="s">
        <v>6778</v>
      </c>
      <c r="E12937" s="508"/>
      <c r="F12937" s="508"/>
    </row>
    <row r="12938" spans="1:6" x14ac:dyDescent="0.25">
      <c r="A12938" s="508"/>
      <c r="B12938" s="508"/>
      <c r="C12938" s="508"/>
      <c r="D12938" s="444" t="s">
        <v>6778</v>
      </c>
      <c r="E12938" s="508"/>
      <c r="F12938" s="508"/>
    </row>
    <row r="12939" spans="1:6" x14ac:dyDescent="0.25">
      <c r="A12939" s="508"/>
      <c r="B12939" s="508"/>
      <c r="C12939" s="508"/>
      <c r="D12939" s="444" t="s">
        <v>6778</v>
      </c>
      <c r="E12939" s="508"/>
      <c r="F12939" s="508"/>
    </row>
    <row r="12940" spans="1:6" x14ac:dyDescent="0.25">
      <c r="A12940" s="508"/>
      <c r="B12940" s="508"/>
      <c r="C12940" s="508"/>
      <c r="D12940" s="444" t="s">
        <v>6778</v>
      </c>
      <c r="E12940" s="508"/>
      <c r="F12940" s="508"/>
    </row>
    <row r="12941" spans="1:6" x14ac:dyDescent="0.25">
      <c r="A12941" s="508"/>
      <c r="B12941" s="508"/>
      <c r="C12941" s="508"/>
      <c r="D12941" s="444" t="s">
        <v>6778</v>
      </c>
      <c r="E12941" s="508"/>
      <c r="F12941" s="508"/>
    </row>
    <row r="12942" spans="1:6" x14ac:dyDescent="0.25">
      <c r="A12942" s="508"/>
      <c r="B12942" s="508"/>
      <c r="C12942" s="508"/>
      <c r="D12942" s="444" t="s">
        <v>6778</v>
      </c>
      <c r="E12942" s="508"/>
      <c r="F12942" s="508"/>
    </row>
    <row r="12943" spans="1:6" x14ac:dyDescent="0.25">
      <c r="A12943" s="508"/>
      <c r="B12943" s="508"/>
      <c r="C12943" s="508"/>
      <c r="D12943" s="444" t="s">
        <v>6778</v>
      </c>
      <c r="E12943" s="508"/>
      <c r="F12943" s="508"/>
    </row>
    <row r="12944" spans="1:6" x14ac:dyDescent="0.25">
      <c r="A12944" s="508"/>
      <c r="B12944" s="508"/>
      <c r="C12944" s="508"/>
      <c r="D12944" s="444" t="s">
        <v>6778</v>
      </c>
      <c r="E12944" s="508"/>
      <c r="F12944" s="508"/>
    </row>
    <row r="12945" spans="1:6" x14ac:dyDescent="0.25">
      <c r="A12945" s="508"/>
      <c r="B12945" s="508"/>
      <c r="C12945" s="508"/>
      <c r="D12945" s="444" t="s">
        <v>6778</v>
      </c>
      <c r="E12945" s="508"/>
      <c r="F12945" s="508"/>
    </row>
    <row r="12946" spans="1:6" x14ac:dyDescent="0.25">
      <c r="A12946" s="508"/>
      <c r="B12946" s="508"/>
      <c r="C12946" s="508"/>
      <c r="D12946" s="444" t="s">
        <v>6778</v>
      </c>
      <c r="E12946" s="508"/>
      <c r="F12946" s="508"/>
    </row>
    <row r="12947" spans="1:6" x14ac:dyDescent="0.25">
      <c r="A12947" s="508"/>
      <c r="B12947" s="508"/>
      <c r="C12947" s="508"/>
      <c r="D12947" s="444" t="s">
        <v>6778</v>
      </c>
      <c r="E12947" s="508"/>
      <c r="F12947" s="508"/>
    </row>
    <row r="12948" spans="1:6" x14ac:dyDescent="0.25">
      <c r="A12948" s="508"/>
      <c r="B12948" s="508"/>
      <c r="C12948" s="508"/>
      <c r="D12948" s="444" t="s">
        <v>6778</v>
      </c>
      <c r="E12948" s="508"/>
      <c r="F12948" s="508"/>
    </row>
    <row r="12949" spans="1:6" x14ac:dyDescent="0.25">
      <c r="A12949" s="508"/>
      <c r="B12949" s="508"/>
      <c r="C12949" s="508"/>
      <c r="D12949" s="444" t="s">
        <v>6778</v>
      </c>
      <c r="E12949" s="508"/>
      <c r="F12949" s="508"/>
    </row>
    <row r="12950" spans="1:6" x14ac:dyDescent="0.25">
      <c r="A12950" s="508"/>
      <c r="B12950" s="508"/>
      <c r="C12950" s="508"/>
      <c r="D12950" s="444" t="s">
        <v>6778</v>
      </c>
      <c r="E12950" s="508"/>
      <c r="F12950" s="508"/>
    </row>
    <row r="12951" spans="1:6" x14ac:dyDescent="0.25">
      <c r="A12951" s="508"/>
      <c r="B12951" s="508"/>
      <c r="C12951" s="508"/>
      <c r="D12951" s="444" t="s">
        <v>6778</v>
      </c>
      <c r="E12951" s="508"/>
      <c r="F12951" s="508"/>
    </row>
    <row r="12952" spans="1:6" x14ac:dyDescent="0.25">
      <c r="A12952" s="508"/>
      <c r="B12952" s="508"/>
      <c r="C12952" s="508"/>
      <c r="D12952" s="444" t="s">
        <v>6778</v>
      </c>
      <c r="E12952" s="508"/>
      <c r="F12952" s="508"/>
    </row>
    <row r="12953" spans="1:6" x14ac:dyDescent="0.25">
      <c r="A12953" s="508"/>
      <c r="B12953" s="508"/>
      <c r="C12953" s="508"/>
      <c r="D12953" s="444" t="s">
        <v>6778</v>
      </c>
      <c r="E12953" s="508"/>
      <c r="F12953" s="508"/>
    </row>
    <row r="12954" spans="1:6" x14ac:dyDescent="0.25">
      <c r="A12954" s="508"/>
      <c r="B12954" s="508"/>
      <c r="C12954" s="508"/>
      <c r="D12954" s="444" t="s">
        <v>6778</v>
      </c>
      <c r="E12954" s="508"/>
      <c r="F12954" s="508"/>
    </row>
    <row r="12955" spans="1:6" x14ac:dyDescent="0.25">
      <c r="A12955" s="508"/>
      <c r="B12955" s="508"/>
      <c r="C12955" s="508"/>
      <c r="D12955" s="444" t="s">
        <v>6778</v>
      </c>
      <c r="E12955" s="508"/>
      <c r="F12955" s="508"/>
    </row>
    <row r="12956" spans="1:6" x14ac:dyDescent="0.25">
      <c r="A12956" s="508"/>
      <c r="B12956" s="508"/>
      <c r="C12956" s="508"/>
      <c r="D12956" s="444" t="s">
        <v>6778</v>
      </c>
      <c r="E12956" s="508"/>
      <c r="F12956" s="508"/>
    </row>
    <row r="12957" spans="1:6" x14ac:dyDescent="0.25">
      <c r="A12957" s="508"/>
      <c r="B12957" s="508"/>
      <c r="C12957" s="508"/>
      <c r="D12957" s="444" t="s">
        <v>6778</v>
      </c>
      <c r="E12957" s="508"/>
      <c r="F12957" s="508"/>
    </row>
    <row r="12958" spans="1:6" x14ac:dyDescent="0.25">
      <c r="A12958" s="508"/>
      <c r="B12958" s="508"/>
      <c r="C12958" s="508"/>
      <c r="D12958" s="444" t="s">
        <v>6778</v>
      </c>
      <c r="E12958" s="508"/>
      <c r="F12958" s="508"/>
    </row>
    <row r="12959" spans="1:6" x14ac:dyDescent="0.25">
      <c r="A12959" s="508"/>
      <c r="B12959" s="508"/>
      <c r="C12959" s="508"/>
      <c r="D12959" s="444" t="s">
        <v>6778</v>
      </c>
      <c r="E12959" s="508"/>
      <c r="F12959" s="508"/>
    </row>
    <row r="12960" spans="1:6" x14ac:dyDescent="0.25">
      <c r="A12960" s="508"/>
      <c r="B12960" s="508"/>
      <c r="C12960" s="508"/>
      <c r="D12960" s="444" t="s">
        <v>6778</v>
      </c>
      <c r="E12960" s="508"/>
      <c r="F12960" s="508"/>
    </row>
    <row r="12961" spans="1:6" x14ac:dyDescent="0.25">
      <c r="A12961" s="508"/>
      <c r="B12961" s="508"/>
      <c r="C12961" s="508"/>
      <c r="D12961" s="444" t="s">
        <v>6778</v>
      </c>
      <c r="E12961" s="508"/>
      <c r="F12961" s="508"/>
    </row>
    <row r="12962" spans="1:6" x14ac:dyDescent="0.25">
      <c r="A12962" s="508"/>
      <c r="B12962" s="508"/>
      <c r="C12962" s="508"/>
      <c r="D12962" s="444" t="s">
        <v>6778</v>
      </c>
      <c r="E12962" s="508"/>
      <c r="F12962" s="508"/>
    </row>
    <row r="12963" spans="1:6" x14ac:dyDescent="0.25">
      <c r="A12963" s="508"/>
      <c r="B12963" s="508"/>
      <c r="C12963" s="508"/>
      <c r="D12963" s="444" t="s">
        <v>6778</v>
      </c>
      <c r="E12963" s="508"/>
      <c r="F12963" s="508"/>
    </row>
    <row r="12964" spans="1:6" x14ac:dyDescent="0.25">
      <c r="A12964" s="508"/>
      <c r="B12964" s="508"/>
      <c r="C12964" s="508"/>
      <c r="D12964" s="444" t="s">
        <v>6778</v>
      </c>
      <c r="E12964" s="508"/>
      <c r="F12964" s="508"/>
    </row>
    <row r="12965" spans="1:6" x14ac:dyDescent="0.25">
      <c r="A12965" s="508"/>
      <c r="B12965" s="508"/>
      <c r="C12965" s="508"/>
      <c r="D12965" s="444" t="s">
        <v>6778</v>
      </c>
      <c r="E12965" s="508"/>
      <c r="F12965" s="508"/>
    </row>
    <row r="12966" spans="1:6" x14ac:dyDescent="0.25">
      <c r="A12966" s="508"/>
      <c r="B12966" s="508"/>
      <c r="C12966" s="508"/>
      <c r="D12966" s="444" t="s">
        <v>6778</v>
      </c>
      <c r="E12966" s="508"/>
      <c r="F12966" s="508"/>
    </row>
    <row r="12967" spans="1:6" x14ac:dyDescent="0.25">
      <c r="A12967" s="508"/>
      <c r="B12967" s="508"/>
      <c r="C12967" s="508"/>
      <c r="D12967" s="444" t="s">
        <v>6778</v>
      </c>
      <c r="E12967" s="508"/>
      <c r="F12967" s="508"/>
    </row>
    <row r="12968" spans="1:6" x14ac:dyDescent="0.25">
      <c r="A12968" s="508"/>
      <c r="B12968" s="508"/>
      <c r="C12968" s="508"/>
      <c r="D12968" s="444" t="s">
        <v>6778</v>
      </c>
      <c r="E12968" s="508"/>
      <c r="F12968" s="508"/>
    </row>
    <row r="12969" spans="1:6" x14ac:dyDescent="0.25">
      <c r="A12969" s="508"/>
      <c r="B12969" s="508"/>
      <c r="C12969" s="508"/>
      <c r="D12969" s="444" t="s">
        <v>6778</v>
      </c>
      <c r="E12969" s="508"/>
      <c r="F12969" s="508"/>
    </row>
    <row r="12970" spans="1:6" x14ac:dyDescent="0.25">
      <c r="A12970" s="508"/>
      <c r="B12970" s="508"/>
      <c r="C12970" s="508"/>
      <c r="D12970" s="444" t="s">
        <v>6778</v>
      </c>
      <c r="E12970" s="508"/>
      <c r="F12970" s="508"/>
    </row>
    <row r="12971" spans="1:6" x14ac:dyDescent="0.25">
      <c r="A12971" s="508"/>
      <c r="B12971" s="508"/>
      <c r="C12971" s="508"/>
      <c r="D12971" s="444" t="s">
        <v>6778</v>
      </c>
      <c r="E12971" s="508"/>
      <c r="F12971" s="508"/>
    </row>
    <row r="12972" spans="1:6" x14ac:dyDescent="0.25">
      <c r="A12972" s="508"/>
      <c r="B12972" s="508"/>
      <c r="C12972" s="508"/>
      <c r="D12972" s="444" t="s">
        <v>6778</v>
      </c>
      <c r="E12972" s="508"/>
      <c r="F12972" s="508"/>
    </row>
    <row r="12973" spans="1:6" x14ac:dyDescent="0.25">
      <c r="A12973" s="508"/>
      <c r="B12973" s="508"/>
      <c r="C12973" s="508"/>
      <c r="D12973" s="444" t="s">
        <v>6778</v>
      </c>
      <c r="E12973" s="508"/>
      <c r="F12973" s="508"/>
    </row>
    <row r="12974" spans="1:6" x14ac:dyDescent="0.25">
      <c r="A12974" s="508"/>
      <c r="B12974" s="508"/>
      <c r="C12974" s="508"/>
      <c r="D12974" s="444" t="s">
        <v>6778</v>
      </c>
      <c r="E12974" s="508"/>
      <c r="F12974" s="508"/>
    </row>
    <row r="12975" spans="1:6" x14ac:dyDescent="0.25">
      <c r="A12975" s="508"/>
      <c r="B12975" s="508"/>
      <c r="C12975" s="508"/>
      <c r="D12975" s="444" t="s">
        <v>6778</v>
      </c>
      <c r="E12975" s="508"/>
      <c r="F12975" s="508"/>
    </row>
    <row r="12976" spans="1:6" x14ac:dyDescent="0.25">
      <c r="A12976" s="508"/>
      <c r="B12976" s="508"/>
      <c r="C12976" s="508"/>
      <c r="D12976" s="444" t="s">
        <v>6778</v>
      </c>
      <c r="E12976" s="508"/>
      <c r="F12976" s="508"/>
    </row>
    <row r="12977" spans="1:6" x14ac:dyDescent="0.25">
      <c r="A12977" s="508"/>
      <c r="B12977" s="508"/>
      <c r="C12977" s="508"/>
      <c r="D12977" s="444" t="s">
        <v>6778</v>
      </c>
      <c r="E12977" s="508"/>
      <c r="F12977" s="508"/>
    </row>
    <row r="12978" spans="1:6" x14ac:dyDescent="0.25">
      <c r="A12978" s="508"/>
      <c r="B12978" s="508"/>
      <c r="C12978" s="508"/>
      <c r="D12978" s="444" t="s">
        <v>6778</v>
      </c>
      <c r="E12978" s="508"/>
      <c r="F12978" s="508"/>
    </row>
    <row r="12979" spans="1:6" x14ac:dyDescent="0.25">
      <c r="A12979" s="508"/>
      <c r="B12979" s="508"/>
      <c r="C12979" s="508"/>
      <c r="D12979" s="444" t="s">
        <v>6778</v>
      </c>
      <c r="E12979" s="508"/>
      <c r="F12979" s="508"/>
    </row>
    <row r="12980" spans="1:6" x14ac:dyDescent="0.25">
      <c r="A12980" s="508"/>
      <c r="B12980" s="508"/>
      <c r="C12980" s="508"/>
      <c r="D12980" s="444" t="s">
        <v>6778</v>
      </c>
      <c r="E12980" s="508"/>
      <c r="F12980" s="508"/>
    </row>
    <row r="12981" spans="1:6" x14ac:dyDescent="0.25">
      <c r="A12981" s="508"/>
      <c r="B12981" s="508"/>
      <c r="C12981" s="508"/>
      <c r="D12981" s="444" t="s">
        <v>6778</v>
      </c>
      <c r="E12981" s="508"/>
      <c r="F12981" s="508"/>
    </row>
    <row r="12982" spans="1:6" x14ac:dyDescent="0.25">
      <c r="A12982" s="508"/>
      <c r="B12982" s="508"/>
      <c r="C12982" s="508"/>
      <c r="D12982" s="444" t="s">
        <v>6778</v>
      </c>
      <c r="E12982" s="508"/>
      <c r="F12982" s="508"/>
    </row>
    <row r="12983" spans="1:6" x14ac:dyDescent="0.25">
      <c r="A12983" s="508"/>
      <c r="B12983" s="508"/>
      <c r="C12983" s="508"/>
      <c r="D12983" s="444" t="s">
        <v>6778</v>
      </c>
      <c r="E12983" s="508"/>
      <c r="F12983" s="508"/>
    </row>
    <row r="12984" spans="1:6" x14ac:dyDescent="0.25">
      <c r="A12984" s="508"/>
      <c r="B12984" s="508"/>
      <c r="C12984" s="508"/>
      <c r="D12984" s="444" t="s">
        <v>6778</v>
      </c>
      <c r="E12984" s="508"/>
      <c r="F12984" s="508"/>
    </row>
    <row r="12985" spans="1:6" x14ac:dyDescent="0.25">
      <c r="A12985" s="508"/>
      <c r="B12985" s="508"/>
      <c r="C12985" s="508"/>
      <c r="D12985" s="444" t="s">
        <v>6778</v>
      </c>
      <c r="E12985" s="508"/>
      <c r="F12985" s="508"/>
    </row>
    <row r="12986" spans="1:6" x14ac:dyDescent="0.25">
      <c r="A12986" s="508"/>
      <c r="B12986" s="508"/>
      <c r="C12986" s="508"/>
      <c r="D12986" s="444" t="s">
        <v>6778</v>
      </c>
      <c r="E12986" s="508"/>
      <c r="F12986" s="508"/>
    </row>
    <row r="12987" spans="1:6" x14ac:dyDescent="0.25">
      <c r="A12987" s="508"/>
      <c r="B12987" s="508"/>
      <c r="C12987" s="508"/>
      <c r="D12987" s="444" t="s">
        <v>6778</v>
      </c>
      <c r="E12987" s="508"/>
      <c r="F12987" s="508"/>
    </row>
    <row r="12988" spans="1:6" x14ac:dyDescent="0.25">
      <c r="A12988" s="508"/>
      <c r="B12988" s="508"/>
      <c r="C12988" s="508"/>
      <c r="D12988" s="444" t="s">
        <v>6778</v>
      </c>
      <c r="E12988" s="508"/>
      <c r="F12988" s="508"/>
    </row>
    <row r="12989" spans="1:6" x14ac:dyDescent="0.25">
      <c r="A12989" s="508"/>
      <c r="B12989" s="508"/>
      <c r="C12989" s="508"/>
      <c r="D12989" s="444" t="s">
        <v>6778</v>
      </c>
      <c r="E12989" s="508"/>
      <c r="F12989" s="508"/>
    </row>
    <row r="12990" spans="1:6" x14ac:dyDescent="0.25">
      <c r="A12990" s="508"/>
      <c r="B12990" s="508"/>
      <c r="C12990" s="508"/>
      <c r="D12990" s="444" t="s">
        <v>6778</v>
      </c>
      <c r="E12990" s="508"/>
      <c r="F12990" s="508"/>
    </row>
    <row r="12991" spans="1:6" x14ac:dyDescent="0.25">
      <c r="A12991" s="508"/>
      <c r="B12991" s="508"/>
      <c r="C12991" s="508"/>
      <c r="D12991" s="444" t="s">
        <v>6778</v>
      </c>
      <c r="E12991" s="508"/>
      <c r="F12991" s="508"/>
    </row>
    <row r="12992" spans="1:6" x14ac:dyDescent="0.25">
      <c r="A12992" s="508"/>
      <c r="B12992" s="508"/>
      <c r="C12992" s="508"/>
      <c r="D12992" s="444" t="s">
        <v>6778</v>
      </c>
      <c r="E12992" s="508"/>
      <c r="F12992" s="508"/>
    </row>
    <row r="12993" spans="1:6" x14ac:dyDescent="0.25">
      <c r="A12993" s="508"/>
      <c r="B12993" s="508"/>
      <c r="C12993" s="508"/>
      <c r="D12993" s="444" t="s">
        <v>6778</v>
      </c>
      <c r="E12993" s="508"/>
      <c r="F12993" s="508"/>
    </row>
    <row r="12994" spans="1:6" x14ac:dyDescent="0.25">
      <c r="A12994" s="508"/>
      <c r="B12994" s="508"/>
      <c r="C12994" s="508"/>
      <c r="D12994" s="444" t="s">
        <v>6778</v>
      </c>
      <c r="E12994" s="508"/>
      <c r="F12994" s="508"/>
    </row>
    <row r="12995" spans="1:6" x14ac:dyDescent="0.25">
      <c r="A12995" s="508"/>
      <c r="B12995" s="508"/>
      <c r="C12995" s="508"/>
      <c r="D12995" s="444" t="s">
        <v>6778</v>
      </c>
      <c r="E12995" s="508"/>
      <c r="F12995" s="508"/>
    </row>
    <row r="12996" spans="1:6" x14ac:dyDescent="0.25">
      <c r="A12996" s="508"/>
      <c r="B12996" s="508"/>
      <c r="C12996" s="508"/>
      <c r="D12996" s="444" t="s">
        <v>6778</v>
      </c>
      <c r="E12996" s="508"/>
      <c r="F12996" s="508"/>
    </row>
    <row r="12997" spans="1:6" x14ac:dyDescent="0.25">
      <c r="A12997" s="508"/>
      <c r="B12997" s="508"/>
      <c r="C12997" s="508"/>
      <c r="D12997" s="444" t="s">
        <v>6778</v>
      </c>
      <c r="E12997" s="508"/>
      <c r="F12997" s="508"/>
    </row>
    <row r="12998" spans="1:6" x14ac:dyDescent="0.25">
      <c r="A12998" s="508"/>
      <c r="B12998" s="508"/>
      <c r="C12998" s="508"/>
      <c r="D12998" s="444" t="s">
        <v>6778</v>
      </c>
      <c r="E12998" s="508"/>
      <c r="F12998" s="508"/>
    </row>
    <row r="12999" spans="1:6" x14ac:dyDescent="0.25">
      <c r="A12999" s="508"/>
      <c r="B12999" s="508"/>
      <c r="C12999" s="508"/>
      <c r="D12999" s="444" t="s">
        <v>6778</v>
      </c>
      <c r="E12999" s="508"/>
      <c r="F12999" s="508"/>
    </row>
    <row r="13000" spans="1:6" x14ac:dyDescent="0.25">
      <c r="A13000" s="508"/>
      <c r="B13000" s="508"/>
      <c r="C13000" s="508"/>
      <c r="D13000" s="444" t="s">
        <v>6778</v>
      </c>
      <c r="E13000" s="508"/>
      <c r="F13000" s="508"/>
    </row>
    <row r="13001" spans="1:6" x14ac:dyDescent="0.25">
      <c r="A13001" s="508"/>
      <c r="B13001" s="508"/>
      <c r="C13001" s="508"/>
      <c r="D13001" s="444" t="s">
        <v>6778</v>
      </c>
      <c r="E13001" s="508"/>
      <c r="F13001" s="508"/>
    </row>
    <row r="13002" spans="1:6" x14ac:dyDescent="0.25">
      <c r="A13002" s="508"/>
      <c r="B13002" s="508"/>
      <c r="C13002" s="508"/>
      <c r="D13002" s="444" t="s">
        <v>6778</v>
      </c>
      <c r="E13002" s="508"/>
      <c r="F13002" s="508"/>
    </row>
    <row r="13003" spans="1:6" x14ac:dyDescent="0.25">
      <c r="A13003" s="508"/>
      <c r="B13003" s="508"/>
      <c r="C13003" s="508"/>
      <c r="D13003" s="444" t="s">
        <v>6778</v>
      </c>
      <c r="E13003" s="508"/>
      <c r="F13003" s="508"/>
    </row>
    <row r="13004" spans="1:6" x14ac:dyDescent="0.25">
      <c r="A13004" s="508"/>
      <c r="B13004" s="508"/>
      <c r="C13004" s="508"/>
      <c r="D13004" s="444" t="s">
        <v>6778</v>
      </c>
      <c r="E13004" s="508"/>
      <c r="F13004" s="508"/>
    </row>
    <row r="13005" spans="1:6" x14ac:dyDescent="0.25">
      <c r="A13005" s="508"/>
      <c r="B13005" s="508"/>
      <c r="C13005" s="508"/>
      <c r="D13005" s="444" t="s">
        <v>6778</v>
      </c>
      <c r="E13005" s="508"/>
      <c r="F13005" s="508"/>
    </row>
    <row r="13006" spans="1:6" x14ac:dyDescent="0.25">
      <c r="A13006" s="508"/>
      <c r="B13006" s="508"/>
      <c r="C13006" s="508"/>
      <c r="D13006" s="444" t="s">
        <v>6778</v>
      </c>
      <c r="E13006" s="508"/>
      <c r="F13006" s="508"/>
    </row>
    <row r="13007" spans="1:6" x14ac:dyDescent="0.25">
      <c r="A13007" s="508"/>
      <c r="B13007" s="508"/>
      <c r="C13007" s="508"/>
      <c r="D13007" s="444" t="s">
        <v>6778</v>
      </c>
      <c r="E13007" s="508"/>
      <c r="F13007" s="508"/>
    </row>
    <row r="13008" spans="1:6" x14ac:dyDescent="0.25">
      <c r="A13008" s="508"/>
      <c r="B13008" s="508"/>
      <c r="C13008" s="508"/>
      <c r="D13008" s="444" t="s">
        <v>6778</v>
      </c>
      <c r="E13008" s="508"/>
      <c r="F13008" s="508"/>
    </row>
    <row r="13009" spans="1:6" x14ac:dyDescent="0.25">
      <c r="A13009" s="508"/>
      <c r="B13009" s="508"/>
      <c r="C13009" s="508"/>
      <c r="D13009" s="444" t="s">
        <v>6778</v>
      </c>
      <c r="E13009" s="508"/>
      <c r="F13009" s="508"/>
    </row>
    <row r="13010" spans="1:6" x14ac:dyDescent="0.25">
      <c r="A13010" s="508"/>
      <c r="B13010" s="508"/>
      <c r="C13010" s="508"/>
      <c r="D13010" s="444" t="s">
        <v>6778</v>
      </c>
      <c r="E13010" s="508"/>
      <c r="F13010" s="508"/>
    </row>
    <row r="13011" spans="1:6" x14ac:dyDescent="0.25">
      <c r="A13011" s="508"/>
      <c r="B13011" s="508"/>
      <c r="C13011" s="508"/>
      <c r="D13011" s="444" t="s">
        <v>6778</v>
      </c>
      <c r="E13011" s="508"/>
      <c r="F13011" s="508"/>
    </row>
    <row r="13012" spans="1:6" x14ac:dyDescent="0.25">
      <c r="A13012" s="508"/>
      <c r="B13012" s="508"/>
      <c r="C13012" s="508"/>
      <c r="D13012" s="444" t="s">
        <v>6778</v>
      </c>
      <c r="E13012" s="508"/>
      <c r="F13012" s="508"/>
    </row>
    <row r="13013" spans="1:6" x14ac:dyDescent="0.25">
      <c r="A13013" s="508"/>
      <c r="B13013" s="508"/>
      <c r="C13013" s="508"/>
      <c r="D13013" s="444" t="s">
        <v>6778</v>
      </c>
      <c r="E13013" s="508"/>
      <c r="F13013" s="508"/>
    </row>
    <row r="13014" spans="1:6" x14ac:dyDescent="0.25">
      <c r="A13014" s="508"/>
      <c r="B13014" s="508"/>
      <c r="C13014" s="508"/>
      <c r="D13014" s="444" t="s">
        <v>6778</v>
      </c>
      <c r="E13014" s="508"/>
      <c r="F13014" s="508"/>
    </row>
    <row r="13015" spans="1:6" x14ac:dyDescent="0.25">
      <c r="A13015" s="508"/>
      <c r="B13015" s="508"/>
      <c r="C13015" s="508"/>
      <c r="D13015" s="444" t="s">
        <v>6778</v>
      </c>
      <c r="E13015" s="508"/>
      <c r="F13015" s="508"/>
    </row>
    <row r="13016" spans="1:6" x14ac:dyDescent="0.25">
      <c r="A13016" s="508"/>
      <c r="B13016" s="508"/>
      <c r="C13016" s="508"/>
      <c r="D13016" s="444" t="s">
        <v>6778</v>
      </c>
      <c r="E13016" s="508"/>
      <c r="F13016" s="508"/>
    </row>
    <row r="13017" spans="1:6" x14ac:dyDescent="0.25">
      <c r="A13017" s="508"/>
      <c r="B13017" s="508"/>
      <c r="C13017" s="508"/>
      <c r="D13017" s="444" t="s">
        <v>6778</v>
      </c>
      <c r="E13017" s="508"/>
      <c r="F13017" s="508"/>
    </row>
    <row r="13018" spans="1:6" x14ac:dyDescent="0.25">
      <c r="A13018" s="508"/>
      <c r="B13018" s="508"/>
      <c r="C13018" s="508"/>
      <c r="D13018" s="444" t="s">
        <v>6778</v>
      </c>
      <c r="E13018" s="508"/>
      <c r="F13018" s="508"/>
    </row>
    <row r="13019" spans="1:6" x14ac:dyDescent="0.25">
      <c r="A13019" s="508"/>
      <c r="B13019" s="508"/>
      <c r="C13019" s="508"/>
      <c r="D13019" s="444" t="s">
        <v>6778</v>
      </c>
      <c r="E13019" s="508"/>
      <c r="F13019" s="508"/>
    </row>
    <row r="13020" spans="1:6" x14ac:dyDescent="0.25">
      <c r="A13020" s="508"/>
      <c r="B13020" s="508"/>
      <c r="C13020" s="508"/>
      <c r="D13020" s="444" t="s">
        <v>6778</v>
      </c>
      <c r="E13020" s="508"/>
      <c r="F13020" s="508"/>
    </row>
    <row r="13021" spans="1:6" x14ac:dyDescent="0.25">
      <c r="A13021" s="508"/>
      <c r="B13021" s="508"/>
      <c r="C13021" s="508"/>
      <c r="D13021" s="444" t="s">
        <v>6778</v>
      </c>
      <c r="E13021" s="508"/>
      <c r="F13021" s="508"/>
    </row>
    <row r="13022" spans="1:6" x14ac:dyDescent="0.25">
      <c r="A13022" s="508"/>
      <c r="B13022" s="508"/>
      <c r="C13022" s="508"/>
      <c r="D13022" s="444" t="s">
        <v>6778</v>
      </c>
      <c r="E13022" s="508"/>
      <c r="F13022" s="508"/>
    </row>
    <row r="13023" spans="1:6" x14ac:dyDescent="0.25">
      <c r="A13023" s="508"/>
      <c r="B13023" s="508"/>
      <c r="C13023" s="508"/>
      <c r="D13023" s="444" t="s">
        <v>6778</v>
      </c>
      <c r="E13023" s="508"/>
      <c r="F13023" s="508"/>
    </row>
    <row r="13024" spans="1:6" x14ac:dyDescent="0.25">
      <c r="A13024" s="508"/>
      <c r="B13024" s="508"/>
      <c r="C13024" s="508"/>
      <c r="D13024" s="444" t="s">
        <v>6778</v>
      </c>
      <c r="E13024" s="508"/>
      <c r="F13024" s="508"/>
    </row>
    <row r="13025" spans="1:6" x14ac:dyDescent="0.25">
      <c r="A13025" s="508"/>
      <c r="B13025" s="508"/>
      <c r="C13025" s="508"/>
      <c r="D13025" s="444" t="s">
        <v>6778</v>
      </c>
      <c r="E13025" s="508"/>
      <c r="F13025" s="508"/>
    </row>
    <row r="13026" spans="1:6" x14ac:dyDescent="0.25">
      <c r="A13026" s="508"/>
      <c r="B13026" s="508"/>
      <c r="C13026" s="508"/>
      <c r="D13026" s="444" t="s">
        <v>6778</v>
      </c>
      <c r="E13026" s="508"/>
      <c r="F13026" s="508"/>
    </row>
    <row r="13027" spans="1:6" x14ac:dyDescent="0.25">
      <c r="A13027" s="508"/>
      <c r="B13027" s="508"/>
      <c r="C13027" s="508"/>
      <c r="D13027" s="444" t="s">
        <v>6778</v>
      </c>
      <c r="E13027" s="508"/>
      <c r="F13027" s="508"/>
    </row>
    <row r="13028" spans="1:6" x14ac:dyDescent="0.25">
      <c r="A13028" s="508"/>
      <c r="B13028" s="508"/>
      <c r="C13028" s="508"/>
      <c r="D13028" s="444" t="s">
        <v>6778</v>
      </c>
      <c r="E13028" s="508"/>
      <c r="F13028" s="508"/>
    </row>
    <row r="13029" spans="1:6" x14ac:dyDescent="0.25">
      <c r="A13029" s="508"/>
      <c r="B13029" s="508"/>
      <c r="C13029" s="508"/>
      <c r="D13029" s="444" t="s">
        <v>6778</v>
      </c>
      <c r="E13029" s="508"/>
      <c r="F13029" s="508"/>
    </row>
    <row r="13030" spans="1:6" x14ac:dyDescent="0.25">
      <c r="A13030" s="508"/>
      <c r="B13030" s="508"/>
      <c r="C13030" s="508"/>
      <c r="D13030" s="444" t="s">
        <v>6778</v>
      </c>
      <c r="E13030" s="508"/>
      <c r="F13030" s="508"/>
    </row>
    <row r="13031" spans="1:6" x14ac:dyDescent="0.25">
      <c r="A13031" s="508"/>
      <c r="B13031" s="508"/>
      <c r="C13031" s="508"/>
      <c r="D13031" s="444" t="s">
        <v>6778</v>
      </c>
      <c r="E13031" s="508"/>
      <c r="F13031" s="508"/>
    </row>
    <row r="13032" spans="1:6" x14ac:dyDescent="0.25">
      <c r="A13032" s="508"/>
      <c r="B13032" s="508"/>
      <c r="C13032" s="508"/>
      <c r="D13032" s="444" t="s">
        <v>6778</v>
      </c>
      <c r="E13032" s="508"/>
      <c r="F13032" s="508"/>
    </row>
    <row r="13033" spans="1:6" x14ac:dyDescent="0.25">
      <c r="A13033" s="508"/>
      <c r="B13033" s="508"/>
      <c r="C13033" s="508"/>
      <c r="D13033" s="444" t="s">
        <v>6778</v>
      </c>
      <c r="E13033" s="508"/>
      <c r="F13033" s="508"/>
    </row>
    <row r="13034" spans="1:6" x14ac:dyDescent="0.25">
      <c r="A13034" s="508"/>
      <c r="B13034" s="508"/>
      <c r="C13034" s="508"/>
      <c r="D13034" s="444" t="s">
        <v>6778</v>
      </c>
      <c r="E13034" s="508"/>
      <c r="F13034" s="508"/>
    </row>
    <row r="13035" spans="1:6" x14ac:dyDescent="0.25">
      <c r="A13035" s="508"/>
      <c r="B13035" s="508"/>
      <c r="C13035" s="508"/>
      <c r="D13035" s="444" t="s">
        <v>6778</v>
      </c>
      <c r="E13035" s="508"/>
      <c r="F13035" s="508"/>
    </row>
    <row r="13036" spans="1:6" x14ac:dyDescent="0.25">
      <c r="A13036" s="508"/>
      <c r="B13036" s="508"/>
      <c r="C13036" s="508"/>
      <c r="D13036" s="444" t="s">
        <v>6778</v>
      </c>
      <c r="E13036" s="508"/>
      <c r="F13036" s="508"/>
    </row>
    <row r="13037" spans="1:6" x14ac:dyDescent="0.25">
      <c r="A13037" s="508"/>
      <c r="B13037" s="508"/>
      <c r="C13037" s="508"/>
      <c r="D13037" s="444" t="s">
        <v>6778</v>
      </c>
      <c r="E13037" s="508"/>
      <c r="F13037" s="508"/>
    </row>
    <row r="13038" spans="1:6" x14ac:dyDescent="0.25">
      <c r="A13038" s="508"/>
      <c r="B13038" s="508"/>
      <c r="C13038" s="508"/>
      <c r="D13038" s="444" t="s">
        <v>6778</v>
      </c>
      <c r="E13038" s="508"/>
      <c r="F13038" s="508"/>
    </row>
    <row r="13039" spans="1:6" x14ac:dyDescent="0.25">
      <c r="A13039" s="508"/>
      <c r="B13039" s="508"/>
      <c r="C13039" s="508"/>
      <c r="D13039" s="444" t="s">
        <v>6778</v>
      </c>
      <c r="E13039" s="508"/>
      <c r="F13039" s="508"/>
    </row>
    <row r="13040" spans="1:6" x14ac:dyDescent="0.25">
      <c r="A13040" s="508"/>
      <c r="B13040" s="508"/>
      <c r="C13040" s="508"/>
      <c r="D13040" s="444" t="s">
        <v>6778</v>
      </c>
      <c r="E13040" s="508"/>
      <c r="F13040" s="508"/>
    </row>
    <row r="13041" spans="1:6" x14ac:dyDescent="0.25">
      <c r="A13041" s="508"/>
      <c r="B13041" s="508"/>
      <c r="C13041" s="508"/>
      <c r="D13041" s="444" t="s">
        <v>6778</v>
      </c>
      <c r="E13041" s="508"/>
      <c r="F13041" s="508"/>
    </row>
    <row r="13042" spans="1:6" x14ac:dyDescent="0.25">
      <c r="A13042" s="508"/>
      <c r="B13042" s="508"/>
      <c r="C13042" s="508"/>
      <c r="D13042" s="444" t="s">
        <v>6778</v>
      </c>
      <c r="E13042" s="508"/>
      <c r="F13042" s="508"/>
    </row>
    <row r="13043" spans="1:6" x14ac:dyDescent="0.25">
      <c r="A13043" s="508"/>
      <c r="B13043" s="508"/>
      <c r="C13043" s="508"/>
      <c r="D13043" s="444" t="s">
        <v>6778</v>
      </c>
      <c r="E13043" s="508"/>
      <c r="F13043" s="508"/>
    </row>
    <row r="13044" spans="1:6" x14ac:dyDescent="0.25">
      <c r="A13044" s="508"/>
      <c r="B13044" s="508"/>
      <c r="C13044" s="508"/>
      <c r="D13044" s="444" t="s">
        <v>6778</v>
      </c>
      <c r="E13044" s="508"/>
      <c r="F13044" s="508"/>
    </row>
    <row r="13045" spans="1:6" x14ac:dyDescent="0.25">
      <c r="A13045" s="508"/>
      <c r="B13045" s="508"/>
      <c r="C13045" s="508"/>
      <c r="D13045" s="444" t="s">
        <v>6778</v>
      </c>
      <c r="E13045" s="508"/>
      <c r="F13045" s="508"/>
    </row>
    <row r="13046" spans="1:6" x14ac:dyDescent="0.25">
      <c r="A13046" s="508"/>
      <c r="B13046" s="508"/>
      <c r="C13046" s="508"/>
      <c r="D13046" s="444" t="s">
        <v>6778</v>
      </c>
      <c r="E13046" s="508"/>
      <c r="F13046" s="508"/>
    </row>
    <row r="13047" spans="1:6" x14ac:dyDescent="0.25">
      <c r="A13047" s="508"/>
      <c r="B13047" s="508"/>
      <c r="C13047" s="508"/>
      <c r="D13047" s="444" t="s">
        <v>6778</v>
      </c>
      <c r="E13047" s="508"/>
      <c r="F13047" s="508"/>
    </row>
    <row r="13048" spans="1:6" x14ac:dyDescent="0.25">
      <c r="A13048" s="508"/>
      <c r="B13048" s="508"/>
      <c r="C13048" s="508"/>
      <c r="D13048" s="444" t="s">
        <v>6778</v>
      </c>
      <c r="E13048" s="508"/>
      <c r="F13048" s="508"/>
    </row>
    <row r="13049" spans="1:6" x14ac:dyDescent="0.25">
      <c r="A13049" s="508"/>
      <c r="B13049" s="508"/>
      <c r="C13049" s="508"/>
      <c r="D13049" s="444" t="s">
        <v>6778</v>
      </c>
      <c r="E13049" s="508"/>
      <c r="F13049" s="508"/>
    </row>
    <row r="13050" spans="1:6" x14ac:dyDescent="0.25">
      <c r="A13050" s="508"/>
      <c r="B13050" s="508"/>
      <c r="C13050" s="508"/>
      <c r="D13050" s="444" t="s">
        <v>6778</v>
      </c>
      <c r="E13050" s="508"/>
      <c r="F13050" s="508"/>
    </row>
    <row r="13051" spans="1:6" x14ac:dyDescent="0.25">
      <c r="A13051" s="508"/>
      <c r="B13051" s="508"/>
      <c r="C13051" s="508"/>
      <c r="D13051" s="444" t="s">
        <v>6778</v>
      </c>
      <c r="E13051" s="508"/>
      <c r="F13051" s="508"/>
    </row>
    <row r="13052" spans="1:6" x14ac:dyDescent="0.25">
      <c r="A13052" s="508"/>
      <c r="B13052" s="508"/>
      <c r="C13052" s="508"/>
      <c r="D13052" s="444" t="s">
        <v>6778</v>
      </c>
      <c r="E13052" s="508"/>
      <c r="F13052" s="508"/>
    </row>
    <row r="13053" spans="1:6" x14ac:dyDescent="0.25">
      <c r="A13053" s="508"/>
      <c r="B13053" s="508"/>
      <c r="C13053" s="508"/>
      <c r="D13053" s="444" t="s">
        <v>6778</v>
      </c>
      <c r="E13053" s="508"/>
      <c r="F13053" s="508"/>
    </row>
    <row r="13054" spans="1:6" x14ac:dyDescent="0.25">
      <c r="A13054" s="508"/>
      <c r="B13054" s="508"/>
      <c r="C13054" s="508"/>
      <c r="D13054" s="444" t="s">
        <v>6778</v>
      </c>
      <c r="E13054" s="508"/>
      <c r="F13054" s="508"/>
    </row>
    <row r="13055" spans="1:6" x14ac:dyDescent="0.25">
      <c r="A13055" s="508"/>
      <c r="B13055" s="508"/>
      <c r="C13055" s="508"/>
      <c r="D13055" s="444" t="s">
        <v>6778</v>
      </c>
      <c r="E13055" s="508"/>
      <c r="F13055" s="508"/>
    </row>
    <row r="13056" spans="1:6" x14ac:dyDescent="0.25">
      <c r="A13056" s="508"/>
      <c r="B13056" s="508"/>
      <c r="C13056" s="508"/>
      <c r="D13056" s="444" t="s">
        <v>6778</v>
      </c>
      <c r="E13056" s="508"/>
      <c r="F13056" s="508"/>
    </row>
    <row r="13057" spans="1:6" x14ac:dyDescent="0.25">
      <c r="A13057" s="508"/>
      <c r="B13057" s="508"/>
      <c r="C13057" s="508"/>
      <c r="D13057" s="444" t="s">
        <v>6778</v>
      </c>
      <c r="E13057" s="508"/>
      <c r="F13057" s="508"/>
    </row>
    <row r="13058" spans="1:6" x14ac:dyDescent="0.25">
      <c r="A13058" s="508"/>
      <c r="B13058" s="508"/>
      <c r="C13058" s="508"/>
      <c r="D13058" s="444" t="s">
        <v>6778</v>
      </c>
      <c r="E13058" s="508"/>
      <c r="F13058" s="508"/>
    </row>
    <row r="13059" spans="1:6" x14ac:dyDescent="0.25">
      <c r="A13059" s="508"/>
      <c r="B13059" s="508"/>
      <c r="C13059" s="508"/>
      <c r="D13059" s="444" t="s">
        <v>6778</v>
      </c>
      <c r="E13059" s="508"/>
      <c r="F13059" s="508"/>
    </row>
    <row r="13060" spans="1:6" x14ac:dyDescent="0.25">
      <c r="A13060" s="508"/>
      <c r="B13060" s="508"/>
      <c r="C13060" s="508"/>
      <c r="D13060" s="444" t="s">
        <v>6778</v>
      </c>
      <c r="E13060" s="508"/>
      <c r="F13060" s="508"/>
    </row>
    <row r="13061" spans="1:6" x14ac:dyDescent="0.25">
      <c r="A13061" s="508"/>
      <c r="B13061" s="508"/>
      <c r="C13061" s="508"/>
      <c r="D13061" s="444" t="s">
        <v>6778</v>
      </c>
      <c r="E13061" s="508"/>
      <c r="F13061" s="508"/>
    </row>
    <row r="13062" spans="1:6" x14ac:dyDescent="0.25">
      <c r="A13062" s="508"/>
      <c r="B13062" s="508"/>
      <c r="C13062" s="508"/>
      <c r="D13062" s="444" t="s">
        <v>6778</v>
      </c>
      <c r="E13062" s="508"/>
      <c r="F13062" s="508"/>
    </row>
    <row r="13063" spans="1:6" x14ac:dyDescent="0.25">
      <c r="A13063" s="508"/>
      <c r="B13063" s="508"/>
      <c r="C13063" s="508"/>
      <c r="D13063" s="444" t="s">
        <v>6778</v>
      </c>
      <c r="E13063" s="508"/>
      <c r="F13063" s="508"/>
    </row>
    <row r="13064" spans="1:6" x14ac:dyDescent="0.25">
      <c r="A13064" s="508"/>
      <c r="B13064" s="508"/>
      <c r="C13064" s="508"/>
      <c r="D13064" s="444" t="s">
        <v>6778</v>
      </c>
      <c r="E13064" s="508"/>
      <c r="F13064" s="508"/>
    </row>
    <row r="13065" spans="1:6" x14ac:dyDescent="0.25">
      <c r="A13065" s="508"/>
      <c r="B13065" s="508"/>
      <c r="C13065" s="508"/>
      <c r="D13065" s="444" t="s">
        <v>6778</v>
      </c>
      <c r="E13065" s="508"/>
      <c r="F13065" s="508"/>
    </row>
    <row r="13066" spans="1:6" x14ac:dyDescent="0.25">
      <c r="A13066" s="508"/>
      <c r="B13066" s="508"/>
      <c r="C13066" s="508"/>
      <c r="D13066" s="444" t="s">
        <v>6778</v>
      </c>
      <c r="E13066" s="508"/>
      <c r="F13066" s="508"/>
    </row>
    <row r="13067" spans="1:6" x14ac:dyDescent="0.25">
      <c r="A13067" s="508"/>
      <c r="B13067" s="508"/>
      <c r="C13067" s="508"/>
      <c r="D13067" s="444" t="s">
        <v>6778</v>
      </c>
      <c r="E13067" s="508"/>
      <c r="F13067" s="508"/>
    </row>
    <row r="13068" spans="1:6" x14ac:dyDescent="0.25">
      <c r="A13068" s="508"/>
      <c r="B13068" s="508"/>
      <c r="C13068" s="508"/>
      <c r="D13068" s="444" t="s">
        <v>6778</v>
      </c>
      <c r="E13068" s="508"/>
      <c r="F13068" s="508"/>
    </row>
    <row r="13069" spans="1:6" x14ac:dyDescent="0.25">
      <c r="A13069" s="508"/>
      <c r="B13069" s="508"/>
      <c r="C13069" s="508"/>
      <c r="D13069" s="444" t="s">
        <v>6778</v>
      </c>
      <c r="E13069" s="508"/>
      <c r="F13069" s="508"/>
    </row>
    <row r="13070" spans="1:6" x14ac:dyDescent="0.25">
      <c r="A13070" s="508"/>
      <c r="B13070" s="508"/>
      <c r="C13070" s="508"/>
      <c r="D13070" s="444" t="s">
        <v>6778</v>
      </c>
      <c r="E13070" s="508"/>
      <c r="F13070" s="508"/>
    </row>
    <row r="13071" spans="1:6" x14ac:dyDescent="0.25">
      <c r="A13071" s="508"/>
      <c r="B13071" s="508"/>
      <c r="C13071" s="508"/>
      <c r="D13071" s="444" t="s">
        <v>6778</v>
      </c>
      <c r="E13071" s="508"/>
      <c r="F13071" s="508"/>
    </row>
    <row r="13072" spans="1:6" x14ac:dyDescent="0.25">
      <c r="A13072" s="508"/>
      <c r="B13072" s="508"/>
      <c r="C13072" s="508"/>
      <c r="D13072" s="444" t="s">
        <v>6778</v>
      </c>
      <c r="E13072" s="508"/>
      <c r="F13072" s="508"/>
    </row>
    <row r="13073" spans="1:6" x14ac:dyDescent="0.25">
      <c r="A13073" s="508"/>
      <c r="B13073" s="508"/>
      <c r="C13073" s="508"/>
      <c r="D13073" s="444" t="s">
        <v>6778</v>
      </c>
      <c r="E13073" s="508"/>
      <c r="F13073" s="508"/>
    </row>
    <row r="13074" spans="1:6" x14ac:dyDescent="0.25">
      <c r="A13074" s="508"/>
      <c r="B13074" s="508"/>
      <c r="C13074" s="508"/>
      <c r="D13074" s="444" t="s">
        <v>6778</v>
      </c>
      <c r="E13074" s="508"/>
      <c r="F13074" s="508"/>
    </row>
    <row r="13075" spans="1:6" x14ac:dyDescent="0.25">
      <c r="A13075" s="508"/>
      <c r="B13075" s="508"/>
      <c r="C13075" s="508"/>
      <c r="D13075" s="444" t="s">
        <v>6778</v>
      </c>
      <c r="E13075" s="508"/>
      <c r="F13075" s="508"/>
    </row>
    <row r="13076" spans="1:6" x14ac:dyDescent="0.25">
      <c r="A13076" s="508"/>
      <c r="B13076" s="508"/>
      <c r="C13076" s="508"/>
      <c r="D13076" s="444" t="s">
        <v>6778</v>
      </c>
      <c r="E13076" s="508"/>
      <c r="F13076" s="508"/>
    </row>
    <row r="13077" spans="1:6" x14ac:dyDescent="0.25">
      <c r="A13077" s="508"/>
      <c r="B13077" s="508"/>
      <c r="C13077" s="508"/>
      <c r="D13077" s="444" t="s">
        <v>6778</v>
      </c>
      <c r="E13077" s="508"/>
      <c r="F13077" s="508"/>
    </row>
    <row r="13078" spans="1:6" x14ac:dyDescent="0.25">
      <c r="A13078" s="508"/>
      <c r="B13078" s="508"/>
      <c r="C13078" s="508"/>
      <c r="D13078" s="444" t="s">
        <v>6778</v>
      </c>
      <c r="E13078" s="508"/>
      <c r="F13078" s="508"/>
    </row>
    <row r="13079" spans="1:6" x14ac:dyDescent="0.25">
      <c r="A13079" s="508"/>
      <c r="B13079" s="508"/>
      <c r="C13079" s="508"/>
      <c r="D13079" s="444" t="s">
        <v>6778</v>
      </c>
      <c r="E13079" s="508"/>
      <c r="F13079" s="508"/>
    </row>
    <row r="13080" spans="1:6" x14ac:dyDescent="0.25">
      <c r="A13080" s="508"/>
      <c r="B13080" s="508"/>
      <c r="C13080" s="508"/>
      <c r="D13080" s="444" t="s">
        <v>6778</v>
      </c>
      <c r="E13080" s="508"/>
      <c r="F13080" s="508"/>
    </row>
    <row r="13081" spans="1:6" x14ac:dyDescent="0.25">
      <c r="A13081" s="508"/>
      <c r="B13081" s="508"/>
      <c r="C13081" s="508"/>
      <c r="D13081" s="444" t="s">
        <v>6778</v>
      </c>
      <c r="E13081" s="508"/>
      <c r="F13081" s="508"/>
    </row>
    <row r="13082" spans="1:6" x14ac:dyDescent="0.25">
      <c r="A13082" s="508"/>
      <c r="B13082" s="508"/>
      <c r="C13082" s="508"/>
      <c r="D13082" s="444" t="s">
        <v>6778</v>
      </c>
      <c r="E13082" s="508"/>
      <c r="F13082" s="508"/>
    </row>
    <row r="13083" spans="1:6" x14ac:dyDescent="0.25">
      <c r="A13083" s="508"/>
      <c r="B13083" s="508"/>
      <c r="C13083" s="508"/>
      <c r="D13083" s="444" t="s">
        <v>6778</v>
      </c>
      <c r="E13083" s="508"/>
      <c r="F13083" s="508"/>
    </row>
    <row r="13084" spans="1:6" x14ac:dyDescent="0.25">
      <c r="A13084" s="508"/>
      <c r="B13084" s="508"/>
      <c r="C13084" s="508"/>
      <c r="D13084" s="444" t="s">
        <v>6778</v>
      </c>
      <c r="E13084" s="508"/>
      <c r="F13084" s="508"/>
    </row>
    <row r="13085" spans="1:6" x14ac:dyDescent="0.25">
      <c r="A13085" s="508"/>
      <c r="B13085" s="508"/>
      <c r="C13085" s="508"/>
      <c r="D13085" s="444" t="s">
        <v>6778</v>
      </c>
      <c r="E13085" s="508"/>
      <c r="F13085" s="508"/>
    </row>
    <row r="13086" spans="1:6" x14ac:dyDescent="0.25">
      <c r="A13086" s="508"/>
      <c r="B13086" s="508"/>
      <c r="C13086" s="508"/>
      <c r="D13086" s="444" t="s">
        <v>6778</v>
      </c>
      <c r="E13086" s="508"/>
      <c r="F13086" s="508"/>
    </row>
    <row r="13087" spans="1:6" x14ac:dyDescent="0.25">
      <c r="A13087" s="508"/>
      <c r="B13087" s="508"/>
      <c r="C13087" s="508"/>
      <c r="D13087" s="444" t="s">
        <v>6778</v>
      </c>
      <c r="E13087" s="508"/>
      <c r="F13087" s="508"/>
    </row>
    <row r="13088" spans="1:6" x14ac:dyDescent="0.25">
      <c r="A13088" s="508"/>
      <c r="B13088" s="508"/>
      <c r="C13088" s="508"/>
      <c r="D13088" s="444" t="s">
        <v>6778</v>
      </c>
      <c r="E13088" s="508"/>
      <c r="F13088" s="508"/>
    </row>
    <row r="13089" spans="1:6" x14ac:dyDescent="0.25">
      <c r="A13089" s="508"/>
      <c r="B13089" s="508"/>
      <c r="C13089" s="508"/>
      <c r="D13089" s="444" t="s">
        <v>6778</v>
      </c>
      <c r="E13089" s="508"/>
      <c r="F13089" s="508"/>
    </row>
    <row r="13090" spans="1:6" x14ac:dyDescent="0.25">
      <c r="A13090" s="508"/>
      <c r="B13090" s="508"/>
      <c r="C13090" s="508"/>
      <c r="D13090" s="444" t="s">
        <v>6778</v>
      </c>
      <c r="E13090" s="508"/>
      <c r="F13090" s="508"/>
    </row>
    <row r="13091" spans="1:6" x14ac:dyDescent="0.25">
      <c r="A13091" s="508"/>
      <c r="B13091" s="508"/>
      <c r="C13091" s="508"/>
      <c r="D13091" s="444" t="s">
        <v>6778</v>
      </c>
      <c r="E13091" s="508"/>
      <c r="F13091" s="508"/>
    </row>
    <row r="13092" spans="1:6" x14ac:dyDescent="0.25">
      <c r="A13092" s="508"/>
      <c r="B13092" s="508"/>
      <c r="C13092" s="508"/>
      <c r="D13092" s="444" t="s">
        <v>6778</v>
      </c>
      <c r="E13092" s="508"/>
      <c r="F13092" s="508"/>
    </row>
    <row r="13093" spans="1:6" x14ac:dyDescent="0.25">
      <c r="A13093" s="508"/>
      <c r="B13093" s="508"/>
      <c r="C13093" s="508"/>
      <c r="D13093" s="444" t="s">
        <v>6778</v>
      </c>
      <c r="E13093" s="508"/>
      <c r="F13093" s="508"/>
    </row>
    <row r="13094" spans="1:6" x14ac:dyDescent="0.25">
      <c r="A13094" s="508"/>
      <c r="B13094" s="508"/>
      <c r="C13094" s="508"/>
      <c r="D13094" s="444" t="s">
        <v>6778</v>
      </c>
      <c r="E13094" s="508"/>
      <c r="F13094" s="508"/>
    </row>
    <row r="13095" spans="1:6" x14ac:dyDescent="0.25">
      <c r="A13095" s="508"/>
      <c r="B13095" s="508"/>
      <c r="C13095" s="508"/>
      <c r="D13095" s="444" t="s">
        <v>6778</v>
      </c>
      <c r="E13095" s="508"/>
      <c r="F13095" s="508"/>
    </row>
    <row r="13096" spans="1:6" x14ac:dyDescent="0.25">
      <c r="A13096" s="508"/>
      <c r="B13096" s="508"/>
      <c r="C13096" s="508"/>
      <c r="D13096" s="444" t="s">
        <v>6778</v>
      </c>
      <c r="E13096" s="508"/>
      <c r="F13096" s="508"/>
    </row>
    <row r="13097" spans="1:6" x14ac:dyDescent="0.25">
      <c r="A13097" s="508"/>
      <c r="B13097" s="508"/>
      <c r="C13097" s="508"/>
      <c r="D13097" s="444" t="s">
        <v>6778</v>
      </c>
      <c r="E13097" s="508"/>
      <c r="F13097" s="508"/>
    </row>
    <row r="13098" spans="1:6" x14ac:dyDescent="0.25">
      <c r="A13098" s="508"/>
      <c r="B13098" s="508"/>
      <c r="C13098" s="508"/>
      <c r="D13098" s="444" t="s">
        <v>6778</v>
      </c>
      <c r="E13098" s="508"/>
      <c r="F13098" s="508"/>
    </row>
    <row r="13099" spans="1:6" x14ac:dyDescent="0.25">
      <c r="A13099" s="508"/>
      <c r="B13099" s="508"/>
      <c r="C13099" s="508"/>
      <c r="D13099" s="444" t="s">
        <v>6778</v>
      </c>
      <c r="E13099" s="508"/>
      <c r="F13099" s="508"/>
    </row>
    <row r="13100" spans="1:6" x14ac:dyDescent="0.25">
      <c r="A13100" s="508"/>
      <c r="B13100" s="508"/>
      <c r="C13100" s="508"/>
      <c r="D13100" s="444" t="s">
        <v>6778</v>
      </c>
      <c r="E13100" s="508"/>
      <c r="F13100" s="508"/>
    </row>
    <row r="13101" spans="1:6" x14ac:dyDescent="0.25">
      <c r="A13101" s="508"/>
      <c r="B13101" s="508"/>
      <c r="C13101" s="508"/>
      <c r="D13101" s="444" t="s">
        <v>6778</v>
      </c>
      <c r="E13101" s="508"/>
      <c r="F13101" s="508"/>
    </row>
    <row r="13102" spans="1:6" x14ac:dyDescent="0.25">
      <c r="A13102" s="508"/>
      <c r="B13102" s="508"/>
      <c r="C13102" s="508"/>
      <c r="D13102" s="444" t="s">
        <v>6778</v>
      </c>
      <c r="E13102" s="508"/>
      <c r="F13102" s="508"/>
    </row>
    <row r="13103" spans="1:6" x14ac:dyDescent="0.25">
      <c r="A13103" s="508"/>
      <c r="B13103" s="508"/>
      <c r="C13103" s="508"/>
      <c r="D13103" s="444" t="s">
        <v>6778</v>
      </c>
      <c r="E13103" s="508"/>
      <c r="F13103" s="508"/>
    </row>
    <row r="13104" spans="1:6" x14ac:dyDescent="0.25">
      <c r="A13104" s="508"/>
      <c r="B13104" s="508"/>
      <c r="C13104" s="508"/>
      <c r="D13104" s="444" t="s">
        <v>6778</v>
      </c>
      <c r="E13104" s="508"/>
      <c r="F13104" s="508"/>
    </row>
    <row r="13105" spans="1:6" x14ac:dyDescent="0.25">
      <c r="A13105" s="508"/>
      <c r="B13105" s="508"/>
      <c r="C13105" s="508"/>
      <c r="D13105" s="444" t="s">
        <v>6778</v>
      </c>
      <c r="E13105" s="508"/>
      <c r="F13105" s="508"/>
    </row>
    <row r="13106" spans="1:6" x14ac:dyDescent="0.25">
      <c r="A13106" s="508"/>
      <c r="B13106" s="508"/>
      <c r="C13106" s="508"/>
      <c r="D13106" s="444" t="s">
        <v>6778</v>
      </c>
      <c r="E13106" s="508"/>
      <c r="F13106" s="508"/>
    </row>
    <row r="13107" spans="1:6" x14ac:dyDescent="0.25">
      <c r="A13107" s="508"/>
      <c r="B13107" s="508"/>
      <c r="C13107" s="508"/>
      <c r="D13107" s="444" t="s">
        <v>6778</v>
      </c>
      <c r="E13107" s="508"/>
      <c r="F13107" s="508"/>
    </row>
    <row r="13108" spans="1:6" x14ac:dyDescent="0.25">
      <c r="A13108" s="508"/>
      <c r="B13108" s="508"/>
      <c r="C13108" s="508"/>
      <c r="D13108" s="444" t="s">
        <v>6778</v>
      </c>
      <c r="E13108" s="508"/>
      <c r="F13108" s="508"/>
    </row>
    <row r="13109" spans="1:6" x14ac:dyDescent="0.25">
      <c r="A13109" s="508"/>
      <c r="B13109" s="508"/>
      <c r="C13109" s="508"/>
      <c r="D13109" s="444" t="s">
        <v>6778</v>
      </c>
      <c r="E13109" s="508"/>
      <c r="F13109" s="508"/>
    </row>
    <row r="13110" spans="1:6" x14ac:dyDescent="0.25">
      <c r="A13110" s="508"/>
      <c r="B13110" s="508"/>
      <c r="C13110" s="508"/>
      <c r="D13110" s="444" t="s">
        <v>6778</v>
      </c>
      <c r="E13110" s="508"/>
      <c r="F13110" s="508"/>
    </row>
    <row r="13111" spans="1:6" x14ac:dyDescent="0.25">
      <c r="A13111" s="508"/>
      <c r="B13111" s="508"/>
      <c r="C13111" s="508"/>
      <c r="D13111" s="444" t="s">
        <v>6778</v>
      </c>
      <c r="E13111" s="508"/>
      <c r="F13111" s="508"/>
    </row>
    <row r="13112" spans="1:6" x14ac:dyDescent="0.25">
      <c r="A13112" s="508"/>
      <c r="B13112" s="508"/>
      <c r="C13112" s="508"/>
      <c r="D13112" s="444" t="s">
        <v>6778</v>
      </c>
      <c r="E13112" s="508"/>
      <c r="F13112" s="508"/>
    </row>
    <row r="13113" spans="1:6" x14ac:dyDescent="0.25">
      <c r="A13113" s="508"/>
      <c r="B13113" s="508"/>
      <c r="C13113" s="508"/>
      <c r="D13113" s="444" t="s">
        <v>6778</v>
      </c>
      <c r="E13113" s="508"/>
      <c r="F13113" s="508"/>
    </row>
    <row r="13114" spans="1:6" x14ac:dyDescent="0.25">
      <c r="A13114" s="508"/>
      <c r="B13114" s="508"/>
      <c r="C13114" s="508"/>
      <c r="D13114" s="444" t="s">
        <v>6778</v>
      </c>
      <c r="E13114" s="508"/>
      <c r="F13114" s="508"/>
    </row>
    <row r="13115" spans="1:6" x14ac:dyDescent="0.25">
      <c r="A13115" s="508"/>
      <c r="B13115" s="508"/>
      <c r="C13115" s="508"/>
      <c r="D13115" s="444" t="s">
        <v>6778</v>
      </c>
      <c r="E13115" s="508"/>
      <c r="F13115" s="508"/>
    </row>
    <row r="13116" spans="1:6" x14ac:dyDescent="0.25">
      <c r="A13116" s="508"/>
      <c r="B13116" s="508"/>
      <c r="C13116" s="508"/>
      <c r="D13116" s="444" t="s">
        <v>6778</v>
      </c>
      <c r="E13116" s="508"/>
      <c r="F13116" s="508"/>
    </row>
    <row r="13117" spans="1:6" x14ac:dyDescent="0.25">
      <c r="A13117" s="508"/>
      <c r="B13117" s="508"/>
      <c r="C13117" s="508"/>
      <c r="D13117" s="444" t="s">
        <v>6778</v>
      </c>
      <c r="E13117" s="508"/>
      <c r="F13117" s="508"/>
    </row>
    <row r="13118" spans="1:6" x14ac:dyDescent="0.25">
      <c r="A13118" s="508"/>
      <c r="B13118" s="508"/>
      <c r="C13118" s="508"/>
      <c r="D13118" s="444" t="s">
        <v>6778</v>
      </c>
      <c r="E13118" s="508"/>
      <c r="F13118" s="508"/>
    </row>
    <row r="13119" spans="1:6" x14ac:dyDescent="0.25">
      <c r="A13119" s="508"/>
      <c r="B13119" s="508"/>
      <c r="C13119" s="508"/>
      <c r="D13119" s="444" t="s">
        <v>6778</v>
      </c>
      <c r="E13119" s="508"/>
      <c r="F13119" s="508"/>
    </row>
    <row r="13120" spans="1:6" x14ac:dyDescent="0.25">
      <c r="A13120" s="508"/>
      <c r="B13120" s="508"/>
      <c r="C13120" s="508"/>
      <c r="D13120" s="444" t="s">
        <v>6778</v>
      </c>
      <c r="E13120" s="508"/>
      <c r="F13120" s="508"/>
    </row>
    <row r="13121" spans="1:6" x14ac:dyDescent="0.25">
      <c r="A13121" s="508"/>
      <c r="B13121" s="508"/>
      <c r="C13121" s="508"/>
      <c r="D13121" s="444" t="s">
        <v>6778</v>
      </c>
      <c r="E13121" s="508"/>
      <c r="F13121" s="508"/>
    </row>
    <row r="13122" spans="1:6" x14ac:dyDescent="0.25">
      <c r="A13122" s="508"/>
      <c r="B13122" s="508"/>
      <c r="C13122" s="508"/>
      <c r="D13122" s="444" t="s">
        <v>6778</v>
      </c>
      <c r="E13122" s="508"/>
      <c r="F13122" s="508"/>
    </row>
    <row r="13123" spans="1:6" x14ac:dyDescent="0.25">
      <c r="A13123" s="508"/>
      <c r="B13123" s="508"/>
      <c r="C13123" s="508"/>
      <c r="D13123" s="444" t="s">
        <v>6778</v>
      </c>
      <c r="E13123" s="508"/>
      <c r="F13123" s="508"/>
    </row>
    <row r="13124" spans="1:6" x14ac:dyDescent="0.25">
      <c r="A13124" s="508"/>
      <c r="B13124" s="508"/>
      <c r="C13124" s="508"/>
      <c r="D13124" s="444" t="s">
        <v>6778</v>
      </c>
      <c r="E13124" s="508"/>
      <c r="F13124" s="508"/>
    </row>
    <row r="13125" spans="1:6" x14ac:dyDescent="0.25">
      <c r="A13125" s="508"/>
      <c r="B13125" s="508"/>
      <c r="C13125" s="508"/>
      <c r="D13125" s="444" t="s">
        <v>6778</v>
      </c>
      <c r="E13125" s="508"/>
      <c r="F13125" s="508"/>
    </row>
    <row r="13126" spans="1:6" x14ac:dyDescent="0.25">
      <c r="A13126" s="508"/>
      <c r="B13126" s="508"/>
      <c r="C13126" s="508"/>
      <c r="D13126" s="444" t="s">
        <v>6778</v>
      </c>
      <c r="E13126" s="508"/>
      <c r="F13126" s="508"/>
    </row>
    <row r="13127" spans="1:6" x14ac:dyDescent="0.25">
      <c r="A13127" s="508"/>
      <c r="B13127" s="508"/>
      <c r="C13127" s="508"/>
      <c r="D13127" s="444" t="s">
        <v>6778</v>
      </c>
      <c r="E13127" s="508"/>
      <c r="F13127" s="508"/>
    </row>
    <row r="13128" spans="1:6" x14ac:dyDescent="0.25">
      <c r="A13128" s="508"/>
      <c r="B13128" s="508"/>
      <c r="C13128" s="508"/>
      <c r="D13128" s="444" t="s">
        <v>6778</v>
      </c>
      <c r="E13128" s="508"/>
      <c r="F13128" s="508"/>
    </row>
    <row r="13129" spans="1:6" x14ac:dyDescent="0.25">
      <c r="A13129" s="508"/>
      <c r="B13129" s="508"/>
      <c r="C13129" s="508"/>
      <c r="D13129" s="444" t="s">
        <v>6778</v>
      </c>
      <c r="E13129" s="508"/>
      <c r="F13129" s="508"/>
    </row>
    <row r="13130" spans="1:6" x14ac:dyDescent="0.25">
      <c r="A13130" s="508"/>
      <c r="B13130" s="508"/>
      <c r="C13130" s="508"/>
      <c r="D13130" s="444" t="s">
        <v>6778</v>
      </c>
      <c r="E13130" s="508"/>
      <c r="F13130" s="508"/>
    </row>
    <row r="13131" spans="1:6" x14ac:dyDescent="0.25">
      <c r="A13131" s="508"/>
      <c r="B13131" s="508"/>
      <c r="C13131" s="508"/>
      <c r="D13131" s="444" t="s">
        <v>6778</v>
      </c>
      <c r="E13131" s="508"/>
      <c r="F13131" s="508"/>
    </row>
    <row r="13132" spans="1:6" x14ac:dyDescent="0.25">
      <c r="A13132" s="508"/>
      <c r="B13132" s="508"/>
      <c r="C13132" s="508"/>
      <c r="D13132" s="444" t="s">
        <v>6778</v>
      </c>
      <c r="E13132" s="508"/>
      <c r="F13132" s="508"/>
    </row>
    <row r="13133" spans="1:6" x14ac:dyDescent="0.25">
      <c r="A13133" s="508"/>
      <c r="B13133" s="508"/>
      <c r="C13133" s="508"/>
      <c r="D13133" s="444" t="s">
        <v>6778</v>
      </c>
      <c r="E13133" s="508"/>
      <c r="F13133" s="508"/>
    </row>
    <row r="13134" spans="1:6" x14ac:dyDescent="0.25">
      <c r="A13134" s="508"/>
      <c r="B13134" s="508"/>
      <c r="C13134" s="508"/>
      <c r="D13134" s="444" t="s">
        <v>6778</v>
      </c>
      <c r="E13134" s="508"/>
      <c r="F13134" s="508"/>
    </row>
    <row r="13135" spans="1:6" x14ac:dyDescent="0.25">
      <c r="A13135" s="508"/>
      <c r="B13135" s="508"/>
      <c r="C13135" s="508"/>
      <c r="D13135" s="444" t="s">
        <v>6778</v>
      </c>
      <c r="E13135" s="508"/>
      <c r="F13135" s="508"/>
    </row>
    <row r="13136" spans="1:6" x14ac:dyDescent="0.25">
      <c r="A13136" s="508"/>
      <c r="B13136" s="508"/>
      <c r="C13136" s="508"/>
      <c r="D13136" s="444" t="s">
        <v>6778</v>
      </c>
      <c r="E13136" s="508"/>
      <c r="F13136" s="508"/>
    </row>
    <row r="13137" spans="1:6" x14ac:dyDescent="0.25">
      <c r="A13137" s="508"/>
      <c r="B13137" s="508"/>
      <c r="C13137" s="508"/>
      <c r="D13137" s="444" t="s">
        <v>6778</v>
      </c>
      <c r="E13137" s="508"/>
      <c r="F13137" s="508"/>
    </row>
    <row r="13138" spans="1:6" x14ac:dyDescent="0.25">
      <c r="A13138" s="508"/>
      <c r="B13138" s="508"/>
      <c r="C13138" s="508"/>
      <c r="D13138" s="444" t="s">
        <v>6778</v>
      </c>
      <c r="E13138" s="508"/>
      <c r="F13138" s="508"/>
    </row>
    <row r="13139" spans="1:6" x14ac:dyDescent="0.25">
      <c r="A13139" s="508"/>
      <c r="B13139" s="508"/>
      <c r="C13139" s="508"/>
      <c r="D13139" s="444" t="s">
        <v>6778</v>
      </c>
      <c r="E13139" s="508"/>
      <c r="F13139" s="508"/>
    </row>
    <row r="13140" spans="1:6" x14ac:dyDescent="0.25">
      <c r="A13140" s="508"/>
      <c r="B13140" s="508"/>
      <c r="C13140" s="508"/>
      <c r="D13140" s="444" t="s">
        <v>6778</v>
      </c>
      <c r="E13140" s="508"/>
      <c r="F13140" s="508"/>
    </row>
    <row r="13141" spans="1:6" x14ac:dyDescent="0.25">
      <c r="A13141" s="508"/>
      <c r="B13141" s="508"/>
      <c r="C13141" s="508"/>
      <c r="D13141" s="444" t="s">
        <v>6778</v>
      </c>
      <c r="E13141" s="508"/>
      <c r="F13141" s="508"/>
    </row>
    <row r="13142" spans="1:6" x14ac:dyDescent="0.25">
      <c r="A13142" s="508"/>
      <c r="B13142" s="508"/>
      <c r="C13142" s="508"/>
      <c r="D13142" s="444" t="s">
        <v>6778</v>
      </c>
      <c r="E13142" s="508"/>
      <c r="F13142" s="508"/>
    </row>
    <row r="13143" spans="1:6" x14ac:dyDescent="0.25">
      <c r="A13143" s="508"/>
      <c r="B13143" s="508"/>
      <c r="C13143" s="508"/>
      <c r="D13143" s="444" t="s">
        <v>6778</v>
      </c>
      <c r="E13143" s="508"/>
      <c r="F13143" s="508"/>
    </row>
    <row r="13144" spans="1:6" x14ac:dyDescent="0.25">
      <c r="A13144" s="508"/>
      <c r="B13144" s="508"/>
      <c r="C13144" s="508"/>
      <c r="D13144" s="444" t="s">
        <v>6778</v>
      </c>
      <c r="E13144" s="508"/>
      <c r="F13144" s="508"/>
    </row>
    <row r="13145" spans="1:6" x14ac:dyDescent="0.25">
      <c r="A13145" s="508"/>
      <c r="B13145" s="508"/>
      <c r="C13145" s="508"/>
      <c r="D13145" s="444" t="s">
        <v>6778</v>
      </c>
      <c r="E13145" s="508"/>
      <c r="F13145" s="508"/>
    </row>
    <row r="13146" spans="1:6" x14ac:dyDescent="0.25">
      <c r="A13146" s="508"/>
      <c r="B13146" s="508"/>
      <c r="C13146" s="508"/>
      <c r="D13146" s="444" t="s">
        <v>6778</v>
      </c>
      <c r="E13146" s="508"/>
      <c r="F13146" s="508"/>
    </row>
    <row r="13147" spans="1:6" x14ac:dyDescent="0.25">
      <c r="A13147" s="508"/>
      <c r="B13147" s="508"/>
      <c r="C13147" s="508"/>
      <c r="D13147" s="444" t="s">
        <v>6778</v>
      </c>
      <c r="E13147" s="508"/>
      <c r="F13147" s="508"/>
    </row>
    <row r="13148" spans="1:6" x14ac:dyDescent="0.25">
      <c r="A13148" s="508"/>
      <c r="B13148" s="508"/>
      <c r="C13148" s="508"/>
      <c r="D13148" s="444" t="s">
        <v>6778</v>
      </c>
      <c r="E13148" s="508"/>
      <c r="F13148" s="508"/>
    </row>
    <row r="13149" spans="1:6" x14ac:dyDescent="0.25">
      <c r="A13149" s="508"/>
      <c r="B13149" s="508"/>
      <c r="C13149" s="508"/>
      <c r="D13149" s="444" t="s">
        <v>6778</v>
      </c>
      <c r="E13149" s="508"/>
      <c r="F13149" s="508"/>
    </row>
    <row r="13150" spans="1:6" x14ac:dyDescent="0.25">
      <c r="A13150" s="508"/>
      <c r="B13150" s="508"/>
      <c r="C13150" s="508"/>
      <c r="D13150" s="444" t="s">
        <v>6778</v>
      </c>
      <c r="E13150" s="508"/>
      <c r="F13150" s="508"/>
    </row>
    <row r="13151" spans="1:6" x14ac:dyDescent="0.25">
      <c r="A13151" s="508"/>
      <c r="B13151" s="508"/>
      <c r="C13151" s="508"/>
      <c r="D13151" s="444" t="s">
        <v>6778</v>
      </c>
      <c r="E13151" s="508"/>
      <c r="F13151" s="508"/>
    </row>
    <row r="13152" spans="1:6" x14ac:dyDescent="0.25">
      <c r="A13152" s="508"/>
      <c r="B13152" s="508"/>
      <c r="C13152" s="508"/>
      <c r="D13152" s="444" t="s">
        <v>6778</v>
      </c>
      <c r="E13152" s="508"/>
      <c r="F13152" s="508"/>
    </row>
    <row r="13153" spans="1:6" x14ac:dyDescent="0.25">
      <c r="A13153" s="508"/>
      <c r="B13153" s="508"/>
      <c r="C13153" s="508"/>
      <c r="D13153" s="444" t="s">
        <v>6778</v>
      </c>
      <c r="E13153" s="508"/>
      <c r="F13153" s="508"/>
    </row>
    <row r="13154" spans="1:6" x14ac:dyDescent="0.25">
      <c r="A13154" s="508"/>
      <c r="B13154" s="508"/>
      <c r="C13154" s="508"/>
      <c r="D13154" s="444" t="s">
        <v>6778</v>
      </c>
      <c r="E13154" s="508"/>
      <c r="F13154" s="508"/>
    </row>
    <row r="13155" spans="1:6" x14ac:dyDescent="0.25">
      <c r="A13155" s="508"/>
      <c r="B13155" s="508"/>
      <c r="C13155" s="508"/>
      <c r="D13155" s="444" t="s">
        <v>6778</v>
      </c>
      <c r="E13155" s="508"/>
      <c r="F13155" s="508"/>
    </row>
    <row r="13156" spans="1:6" x14ac:dyDescent="0.25">
      <c r="A13156" s="508"/>
      <c r="B13156" s="508"/>
      <c r="C13156" s="508"/>
      <c r="D13156" s="444" t="s">
        <v>6778</v>
      </c>
      <c r="E13156" s="508"/>
      <c r="F13156" s="508"/>
    </row>
    <row r="13157" spans="1:6" x14ac:dyDescent="0.25">
      <c r="A13157" s="508"/>
      <c r="B13157" s="508"/>
      <c r="C13157" s="508"/>
      <c r="D13157" s="444" t="s">
        <v>6778</v>
      </c>
      <c r="E13157" s="508"/>
      <c r="F13157" s="508"/>
    </row>
    <row r="13158" spans="1:6" x14ac:dyDescent="0.25">
      <c r="A13158" s="508"/>
      <c r="B13158" s="508"/>
      <c r="C13158" s="508"/>
      <c r="D13158" s="444" t="s">
        <v>6778</v>
      </c>
      <c r="E13158" s="508"/>
      <c r="F13158" s="508"/>
    </row>
    <row r="13159" spans="1:6" x14ac:dyDescent="0.25">
      <c r="A13159" s="508"/>
      <c r="B13159" s="508"/>
      <c r="C13159" s="508"/>
      <c r="D13159" s="444" t="s">
        <v>6778</v>
      </c>
      <c r="E13159" s="508"/>
      <c r="F13159" s="508"/>
    </row>
    <row r="13160" spans="1:6" x14ac:dyDescent="0.25">
      <c r="A13160" s="508"/>
      <c r="B13160" s="508"/>
      <c r="C13160" s="508"/>
      <c r="D13160" s="444" t="s">
        <v>6778</v>
      </c>
      <c r="E13160" s="508"/>
      <c r="F13160" s="508"/>
    </row>
    <row r="13161" spans="1:6" x14ac:dyDescent="0.25">
      <c r="A13161" s="508"/>
      <c r="B13161" s="508"/>
      <c r="C13161" s="508"/>
      <c r="D13161" s="444" t="s">
        <v>6778</v>
      </c>
      <c r="E13161" s="508"/>
      <c r="F13161" s="508"/>
    </row>
    <row r="13162" spans="1:6" x14ac:dyDescent="0.25">
      <c r="A13162" s="508"/>
      <c r="B13162" s="508"/>
      <c r="C13162" s="508"/>
      <c r="D13162" s="444" t="s">
        <v>6778</v>
      </c>
      <c r="E13162" s="508"/>
      <c r="F13162" s="508"/>
    </row>
    <row r="13163" spans="1:6" x14ac:dyDescent="0.25">
      <c r="A13163" s="508"/>
      <c r="B13163" s="508"/>
      <c r="C13163" s="508"/>
      <c r="D13163" s="444" t="s">
        <v>6778</v>
      </c>
      <c r="E13163" s="508"/>
      <c r="F13163" s="508"/>
    </row>
    <row r="13164" spans="1:6" x14ac:dyDescent="0.25">
      <c r="A13164" s="508"/>
      <c r="B13164" s="508"/>
      <c r="C13164" s="508"/>
      <c r="D13164" s="444" t="s">
        <v>6778</v>
      </c>
      <c r="E13164" s="508"/>
      <c r="F13164" s="508"/>
    </row>
    <row r="13165" spans="1:6" x14ac:dyDescent="0.25">
      <c r="A13165" s="508"/>
      <c r="B13165" s="508"/>
      <c r="C13165" s="508"/>
      <c r="D13165" s="444" t="s">
        <v>6778</v>
      </c>
      <c r="E13165" s="508"/>
      <c r="F13165" s="508"/>
    </row>
    <row r="13166" spans="1:6" x14ac:dyDescent="0.25">
      <c r="A13166" s="508"/>
      <c r="B13166" s="508"/>
      <c r="C13166" s="508"/>
      <c r="D13166" s="444" t="s">
        <v>6778</v>
      </c>
      <c r="E13166" s="508"/>
      <c r="F13166" s="508"/>
    </row>
    <row r="13167" spans="1:6" x14ac:dyDescent="0.25">
      <c r="A13167" s="508"/>
      <c r="B13167" s="508"/>
      <c r="C13167" s="508"/>
      <c r="D13167" s="444" t="s">
        <v>6778</v>
      </c>
      <c r="E13167" s="508"/>
      <c r="F13167" s="508"/>
    </row>
    <row r="13168" spans="1:6" x14ac:dyDescent="0.25">
      <c r="A13168" s="508"/>
      <c r="B13168" s="508"/>
      <c r="C13168" s="508"/>
      <c r="D13168" s="444" t="s">
        <v>6778</v>
      </c>
      <c r="E13168" s="508"/>
      <c r="F13168" s="508"/>
    </row>
    <row r="13169" spans="1:6" x14ac:dyDescent="0.25">
      <c r="A13169" s="508"/>
      <c r="B13169" s="508"/>
      <c r="C13169" s="508"/>
      <c r="D13169" s="444" t="s">
        <v>6778</v>
      </c>
      <c r="E13169" s="508"/>
      <c r="F13169" s="508"/>
    </row>
    <row r="13170" spans="1:6" x14ac:dyDescent="0.25">
      <c r="A13170" s="508"/>
      <c r="B13170" s="508"/>
      <c r="C13170" s="508"/>
      <c r="D13170" s="444" t="s">
        <v>6778</v>
      </c>
      <c r="E13170" s="508"/>
      <c r="F13170" s="508"/>
    </row>
    <row r="13171" spans="1:6" x14ac:dyDescent="0.25">
      <c r="A13171" s="508"/>
      <c r="B13171" s="508"/>
      <c r="C13171" s="508"/>
      <c r="D13171" s="444" t="s">
        <v>6778</v>
      </c>
      <c r="E13171" s="508"/>
      <c r="F13171" s="508"/>
    </row>
    <row r="13172" spans="1:6" x14ac:dyDescent="0.25">
      <c r="A13172" s="508"/>
      <c r="B13172" s="508"/>
      <c r="C13172" s="508"/>
      <c r="D13172" s="444" t="s">
        <v>6778</v>
      </c>
      <c r="E13172" s="508"/>
      <c r="F13172" s="508"/>
    </row>
    <row r="13173" spans="1:6" x14ac:dyDescent="0.25">
      <c r="A13173" s="508"/>
      <c r="B13173" s="508"/>
      <c r="C13173" s="508"/>
      <c r="D13173" s="444" t="s">
        <v>6778</v>
      </c>
      <c r="E13173" s="508"/>
      <c r="F13173" s="508"/>
    </row>
    <row r="13174" spans="1:6" x14ac:dyDescent="0.25">
      <c r="A13174" s="508"/>
      <c r="B13174" s="508"/>
      <c r="C13174" s="508"/>
      <c r="D13174" s="444" t="s">
        <v>6778</v>
      </c>
      <c r="E13174" s="508"/>
      <c r="F13174" s="508"/>
    </row>
    <row r="13175" spans="1:6" x14ac:dyDescent="0.25">
      <c r="A13175" s="508"/>
      <c r="B13175" s="508"/>
      <c r="C13175" s="508"/>
      <c r="D13175" s="444" t="s">
        <v>6778</v>
      </c>
      <c r="E13175" s="508"/>
      <c r="F13175" s="508"/>
    </row>
    <row r="13176" spans="1:6" x14ac:dyDescent="0.25">
      <c r="A13176" s="508"/>
      <c r="B13176" s="508"/>
      <c r="C13176" s="508"/>
      <c r="D13176" s="444" t="s">
        <v>6778</v>
      </c>
      <c r="E13176" s="508"/>
      <c r="F13176" s="508"/>
    </row>
    <row r="13177" spans="1:6" x14ac:dyDescent="0.25">
      <c r="A13177" s="508"/>
      <c r="B13177" s="508"/>
      <c r="C13177" s="508"/>
      <c r="D13177" s="444" t="s">
        <v>6778</v>
      </c>
      <c r="E13177" s="508"/>
      <c r="F13177" s="508"/>
    </row>
    <row r="13178" spans="1:6" x14ac:dyDescent="0.25">
      <c r="A13178" s="508"/>
      <c r="B13178" s="508"/>
      <c r="C13178" s="508"/>
      <c r="D13178" s="444" t="s">
        <v>6778</v>
      </c>
      <c r="E13178" s="508"/>
      <c r="F13178" s="508"/>
    </row>
    <row r="13179" spans="1:6" x14ac:dyDescent="0.25">
      <c r="A13179" s="508"/>
      <c r="B13179" s="508"/>
      <c r="C13179" s="508"/>
      <c r="D13179" s="444" t="s">
        <v>6778</v>
      </c>
      <c r="E13179" s="508"/>
      <c r="F13179" s="508"/>
    </row>
    <row r="13180" spans="1:6" x14ac:dyDescent="0.25">
      <c r="A13180" s="508"/>
      <c r="B13180" s="508"/>
      <c r="C13180" s="508"/>
      <c r="D13180" s="444" t="s">
        <v>6778</v>
      </c>
      <c r="E13180" s="508"/>
      <c r="F13180" s="508"/>
    </row>
    <row r="13181" spans="1:6" x14ac:dyDescent="0.25">
      <c r="A13181" s="508"/>
      <c r="B13181" s="508"/>
      <c r="C13181" s="508"/>
      <c r="D13181" s="444" t="s">
        <v>6778</v>
      </c>
      <c r="E13181" s="508"/>
      <c r="F13181" s="508"/>
    </row>
    <row r="13182" spans="1:6" x14ac:dyDescent="0.25">
      <c r="A13182" s="508"/>
      <c r="B13182" s="508"/>
      <c r="C13182" s="508"/>
      <c r="D13182" s="444" t="s">
        <v>6778</v>
      </c>
      <c r="E13182" s="508"/>
      <c r="F13182" s="508"/>
    </row>
    <row r="13183" spans="1:6" x14ac:dyDescent="0.25">
      <c r="A13183" s="508"/>
      <c r="B13183" s="508"/>
      <c r="C13183" s="508"/>
      <c r="D13183" s="444" t="s">
        <v>6778</v>
      </c>
      <c r="E13183" s="508"/>
      <c r="F13183" s="508"/>
    </row>
    <row r="13184" spans="1:6" x14ac:dyDescent="0.25">
      <c r="A13184" s="508"/>
      <c r="B13184" s="508"/>
      <c r="C13184" s="508"/>
      <c r="D13184" s="444" t="s">
        <v>6778</v>
      </c>
      <c r="E13184" s="508"/>
      <c r="F13184" s="508"/>
    </row>
    <row r="13185" spans="1:6" x14ac:dyDescent="0.25">
      <c r="A13185" s="508"/>
      <c r="B13185" s="508"/>
      <c r="C13185" s="508"/>
      <c r="D13185" s="444" t="s">
        <v>6778</v>
      </c>
      <c r="E13185" s="508"/>
      <c r="F13185" s="508"/>
    </row>
    <row r="13186" spans="1:6" x14ac:dyDescent="0.25">
      <c r="A13186" s="508"/>
      <c r="B13186" s="508"/>
      <c r="C13186" s="508"/>
      <c r="D13186" s="444" t="s">
        <v>6778</v>
      </c>
      <c r="E13186" s="508"/>
      <c r="F13186" s="508"/>
    </row>
    <row r="13187" spans="1:6" x14ac:dyDescent="0.25">
      <c r="A13187" s="508"/>
      <c r="B13187" s="508"/>
      <c r="C13187" s="508"/>
      <c r="D13187" s="444" t="s">
        <v>6778</v>
      </c>
      <c r="E13187" s="508"/>
      <c r="F13187" s="508"/>
    </row>
    <row r="13188" spans="1:6" x14ac:dyDescent="0.25">
      <c r="A13188" s="508"/>
      <c r="B13188" s="508"/>
      <c r="C13188" s="508"/>
      <c r="D13188" s="444" t="s">
        <v>6778</v>
      </c>
      <c r="E13188" s="508"/>
      <c r="F13188" s="508"/>
    </row>
    <row r="13189" spans="1:6" x14ac:dyDescent="0.25">
      <c r="A13189" s="508"/>
      <c r="B13189" s="508"/>
      <c r="C13189" s="508"/>
      <c r="D13189" s="444" t="s">
        <v>6778</v>
      </c>
      <c r="E13189" s="508"/>
      <c r="F13189" s="508"/>
    </row>
    <row r="13190" spans="1:6" x14ac:dyDescent="0.25">
      <c r="A13190" s="508"/>
      <c r="B13190" s="508"/>
      <c r="C13190" s="508"/>
      <c r="D13190" s="444" t="s">
        <v>6778</v>
      </c>
      <c r="E13190" s="508"/>
      <c r="F13190" s="508"/>
    </row>
    <row r="13191" spans="1:6" x14ac:dyDescent="0.25">
      <c r="A13191" s="508"/>
      <c r="B13191" s="508"/>
      <c r="C13191" s="508"/>
      <c r="D13191" s="444" t="s">
        <v>6778</v>
      </c>
      <c r="E13191" s="508"/>
      <c r="F13191" s="508"/>
    </row>
    <row r="13192" spans="1:6" x14ac:dyDescent="0.25">
      <c r="A13192" s="508"/>
      <c r="B13192" s="508"/>
      <c r="C13192" s="508"/>
      <c r="D13192" s="444" t="s">
        <v>6778</v>
      </c>
      <c r="E13192" s="508"/>
      <c r="F13192" s="508"/>
    </row>
    <row r="13193" spans="1:6" x14ac:dyDescent="0.25">
      <c r="A13193" s="508"/>
      <c r="B13193" s="508"/>
      <c r="C13193" s="508"/>
      <c r="D13193" s="444" t="s">
        <v>6778</v>
      </c>
      <c r="E13193" s="508"/>
      <c r="F13193" s="508"/>
    </row>
    <row r="13194" spans="1:6" x14ac:dyDescent="0.25">
      <c r="A13194" s="508"/>
      <c r="B13194" s="508"/>
      <c r="C13194" s="508"/>
      <c r="D13194" s="444" t="s">
        <v>6778</v>
      </c>
      <c r="E13194" s="508"/>
      <c r="F13194" s="508"/>
    </row>
    <row r="13195" spans="1:6" x14ac:dyDescent="0.25">
      <c r="A13195" s="508"/>
      <c r="B13195" s="508"/>
      <c r="C13195" s="508"/>
      <c r="D13195" s="444" t="s">
        <v>6778</v>
      </c>
      <c r="E13195" s="508"/>
      <c r="F13195" s="508"/>
    </row>
    <row r="13196" spans="1:6" x14ac:dyDescent="0.25">
      <c r="A13196" s="508"/>
      <c r="B13196" s="508"/>
      <c r="C13196" s="508"/>
      <c r="D13196" s="444" t="s">
        <v>6778</v>
      </c>
      <c r="E13196" s="508"/>
      <c r="F13196" s="508"/>
    </row>
    <row r="13197" spans="1:6" x14ac:dyDescent="0.25">
      <c r="A13197" s="508"/>
      <c r="B13197" s="508"/>
      <c r="C13197" s="508"/>
      <c r="D13197" s="444" t="s">
        <v>6778</v>
      </c>
      <c r="E13197" s="508"/>
      <c r="F13197" s="508"/>
    </row>
    <row r="13198" spans="1:6" x14ac:dyDescent="0.25">
      <c r="A13198" s="508"/>
      <c r="B13198" s="508"/>
      <c r="C13198" s="508"/>
      <c r="D13198" s="444" t="s">
        <v>6778</v>
      </c>
      <c r="E13198" s="508"/>
      <c r="F13198" s="508"/>
    </row>
    <row r="13199" spans="1:6" x14ac:dyDescent="0.25">
      <c r="A13199" s="508"/>
      <c r="B13199" s="508"/>
      <c r="C13199" s="508"/>
      <c r="D13199" s="444" t="s">
        <v>6778</v>
      </c>
      <c r="E13199" s="508"/>
      <c r="F13199" s="508"/>
    </row>
    <row r="13200" spans="1:6" x14ac:dyDescent="0.25">
      <c r="A13200" s="508"/>
      <c r="B13200" s="508"/>
      <c r="C13200" s="508"/>
      <c r="D13200" s="444" t="s">
        <v>6778</v>
      </c>
      <c r="E13200" s="508"/>
      <c r="F13200" s="508"/>
    </row>
    <row r="13201" spans="1:6" x14ac:dyDescent="0.25">
      <c r="A13201" s="508"/>
      <c r="B13201" s="508"/>
      <c r="C13201" s="508"/>
      <c r="D13201" s="444" t="s">
        <v>6778</v>
      </c>
      <c r="E13201" s="508"/>
      <c r="F13201" s="508"/>
    </row>
    <row r="13202" spans="1:6" x14ac:dyDescent="0.25">
      <c r="A13202" s="508"/>
      <c r="B13202" s="508"/>
      <c r="C13202" s="508"/>
      <c r="D13202" s="444" t="s">
        <v>6778</v>
      </c>
      <c r="E13202" s="508"/>
      <c r="F13202" s="508"/>
    </row>
    <row r="13203" spans="1:6" x14ac:dyDescent="0.25">
      <c r="A13203" s="508"/>
      <c r="B13203" s="508"/>
      <c r="C13203" s="508"/>
      <c r="D13203" s="444" t="s">
        <v>6778</v>
      </c>
      <c r="E13203" s="508"/>
      <c r="F13203" s="508"/>
    </row>
    <row r="13204" spans="1:6" x14ac:dyDescent="0.25">
      <c r="A13204" s="508"/>
      <c r="B13204" s="508"/>
      <c r="C13204" s="508"/>
      <c r="D13204" s="444" t="s">
        <v>6778</v>
      </c>
      <c r="E13204" s="508"/>
      <c r="F13204" s="508"/>
    </row>
    <row r="13205" spans="1:6" x14ac:dyDescent="0.25">
      <c r="A13205" s="508"/>
      <c r="B13205" s="508"/>
      <c r="C13205" s="508"/>
      <c r="D13205" s="444" t="s">
        <v>6778</v>
      </c>
      <c r="E13205" s="508"/>
      <c r="F13205" s="508"/>
    </row>
    <row r="13206" spans="1:6" x14ac:dyDescent="0.25">
      <c r="A13206" s="508"/>
      <c r="B13206" s="508"/>
      <c r="C13206" s="508"/>
      <c r="D13206" s="444" t="s">
        <v>6778</v>
      </c>
      <c r="E13206" s="508"/>
      <c r="F13206" s="508"/>
    </row>
    <row r="13207" spans="1:6" x14ac:dyDescent="0.25">
      <c r="A13207" s="508"/>
      <c r="B13207" s="508"/>
      <c r="C13207" s="508"/>
      <c r="D13207" s="444" t="s">
        <v>6778</v>
      </c>
      <c r="E13207" s="508"/>
      <c r="F13207" s="508"/>
    </row>
    <row r="13208" spans="1:6" x14ac:dyDescent="0.25">
      <c r="A13208" s="508"/>
      <c r="B13208" s="508"/>
      <c r="C13208" s="508"/>
      <c r="D13208" s="444" t="s">
        <v>6778</v>
      </c>
      <c r="E13208" s="508"/>
      <c r="F13208" s="508"/>
    </row>
    <row r="13209" spans="1:6" x14ac:dyDescent="0.25">
      <c r="A13209" s="508"/>
      <c r="B13209" s="508"/>
      <c r="C13209" s="508"/>
      <c r="D13209" s="444" t="s">
        <v>6778</v>
      </c>
      <c r="E13209" s="508"/>
      <c r="F13209" s="508"/>
    </row>
    <row r="13210" spans="1:6" x14ac:dyDescent="0.25">
      <c r="A13210" s="508"/>
      <c r="B13210" s="508"/>
      <c r="C13210" s="508"/>
      <c r="D13210" s="444" t="s">
        <v>6778</v>
      </c>
      <c r="E13210" s="508"/>
      <c r="F13210" s="508"/>
    </row>
    <row r="13211" spans="1:6" x14ac:dyDescent="0.25">
      <c r="A13211" s="508"/>
      <c r="B13211" s="508"/>
      <c r="C13211" s="508"/>
      <c r="D13211" s="444" t="s">
        <v>6778</v>
      </c>
      <c r="E13211" s="508"/>
      <c r="F13211" s="508"/>
    </row>
    <row r="13212" spans="1:6" x14ac:dyDescent="0.25">
      <c r="A13212" s="508"/>
      <c r="B13212" s="508"/>
      <c r="C13212" s="508"/>
      <c r="D13212" s="444" t="s">
        <v>6778</v>
      </c>
      <c r="E13212" s="508"/>
      <c r="F13212" s="508"/>
    </row>
    <row r="13213" spans="1:6" x14ac:dyDescent="0.25">
      <c r="A13213" s="508"/>
      <c r="B13213" s="508"/>
      <c r="C13213" s="508"/>
      <c r="D13213" s="444" t="s">
        <v>6778</v>
      </c>
      <c r="E13213" s="508"/>
      <c r="F13213" s="508"/>
    </row>
    <row r="13214" spans="1:6" x14ac:dyDescent="0.25">
      <c r="A13214" s="508"/>
      <c r="B13214" s="508"/>
      <c r="C13214" s="508"/>
      <c r="D13214" s="444" t="s">
        <v>6778</v>
      </c>
      <c r="E13214" s="508"/>
      <c r="F13214" s="508"/>
    </row>
    <row r="13215" spans="1:6" x14ac:dyDescent="0.25">
      <c r="A13215" s="508"/>
      <c r="B13215" s="508"/>
      <c r="C13215" s="508"/>
      <c r="D13215" s="444" t="s">
        <v>6778</v>
      </c>
      <c r="E13215" s="508"/>
      <c r="F13215" s="508"/>
    </row>
    <row r="13216" spans="1:6" x14ac:dyDescent="0.25">
      <c r="A13216" s="508"/>
      <c r="B13216" s="508"/>
      <c r="C13216" s="508"/>
      <c r="D13216" s="444" t="s">
        <v>6778</v>
      </c>
      <c r="E13216" s="508"/>
      <c r="F13216" s="508"/>
    </row>
    <row r="13217" spans="1:6" x14ac:dyDescent="0.25">
      <c r="A13217" s="508"/>
      <c r="B13217" s="508"/>
      <c r="C13217" s="508"/>
      <c r="D13217" s="444" t="s">
        <v>6778</v>
      </c>
      <c r="E13217" s="508"/>
      <c r="F13217" s="508"/>
    </row>
    <row r="13218" spans="1:6" x14ac:dyDescent="0.25">
      <c r="A13218" s="508"/>
      <c r="B13218" s="508"/>
      <c r="C13218" s="508"/>
      <c r="D13218" s="444" t="s">
        <v>6778</v>
      </c>
      <c r="E13218" s="508"/>
      <c r="F13218" s="508"/>
    </row>
    <row r="13219" spans="1:6" x14ac:dyDescent="0.25">
      <c r="A13219" s="508"/>
      <c r="B13219" s="508"/>
      <c r="C13219" s="508"/>
      <c r="D13219" s="444" t="s">
        <v>6778</v>
      </c>
      <c r="E13219" s="508"/>
      <c r="F13219" s="508"/>
    </row>
    <row r="13220" spans="1:6" x14ac:dyDescent="0.25">
      <c r="A13220" s="508"/>
      <c r="B13220" s="508"/>
      <c r="C13220" s="508"/>
      <c r="D13220" s="444" t="s">
        <v>6778</v>
      </c>
      <c r="E13220" s="508"/>
      <c r="F13220" s="508"/>
    </row>
    <row r="13221" spans="1:6" x14ac:dyDescent="0.25">
      <c r="A13221" s="508"/>
      <c r="B13221" s="508"/>
      <c r="C13221" s="508"/>
      <c r="D13221" s="444" t="s">
        <v>6778</v>
      </c>
      <c r="E13221" s="508"/>
      <c r="F13221" s="508"/>
    </row>
    <row r="13222" spans="1:6" x14ac:dyDescent="0.25">
      <c r="A13222" s="508"/>
      <c r="B13222" s="508"/>
      <c r="C13222" s="508"/>
      <c r="D13222" s="444" t="s">
        <v>6778</v>
      </c>
      <c r="E13222" s="508"/>
      <c r="F13222" s="508"/>
    </row>
    <row r="13223" spans="1:6" x14ac:dyDescent="0.25">
      <c r="A13223" s="508"/>
      <c r="B13223" s="508"/>
      <c r="C13223" s="508"/>
      <c r="D13223" s="444" t="s">
        <v>6778</v>
      </c>
      <c r="E13223" s="508"/>
      <c r="F13223" s="508"/>
    </row>
    <row r="13224" spans="1:6" x14ac:dyDescent="0.25">
      <c r="A13224" s="508"/>
      <c r="B13224" s="508"/>
      <c r="C13224" s="508"/>
      <c r="D13224" s="444" t="s">
        <v>6778</v>
      </c>
      <c r="E13224" s="508"/>
      <c r="F13224" s="508"/>
    </row>
    <row r="13225" spans="1:6" x14ac:dyDescent="0.25">
      <c r="A13225" s="508"/>
      <c r="B13225" s="508"/>
      <c r="C13225" s="508"/>
      <c r="D13225" s="444" t="s">
        <v>6778</v>
      </c>
      <c r="E13225" s="508"/>
      <c r="F13225" s="508"/>
    </row>
    <row r="13226" spans="1:6" x14ac:dyDescent="0.25">
      <c r="A13226" s="508"/>
      <c r="B13226" s="508"/>
      <c r="C13226" s="508"/>
      <c r="D13226" s="444" t="s">
        <v>6778</v>
      </c>
      <c r="E13226" s="508"/>
      <c r="F13226" s="508"/>
    </row>
    <row r="13227" spans="1:6" x14ac:dyDescent="0.25">
      <c r="A13227" s="508"/>
      <c r="B13227" s="508"/>
      <c r="C13227" s="508"/>
      <c r="D13227" s="444" t="s">
        <v>6778</v>
      </c>
      <c r="E13227" s="508"/>
      <c r="F13227" s="508"/>
    </row>
    <row r="13228" spans="1:6" x14ac:dyDescent="0.25">
      <c r="A13228" s="508"/>
      <c r="B13228" s="508"/>
      <c r="C13228" s="508"/>
      <c r="D13228" s="444" t="s">
        <v>6778</v>
      </c>
      <c r="E13228" s="508"/>
      <c r="F13228" s="508"/>
    </row>
    <row r="13229" spans="1:6" x14ac:dyDescent="0.25">
      <c r="A13229" s="508"/>
      <c r="B13229" s="508"/>
      <c r="C13229" s="508"/>
      <c r="D13229" s="444" t="s">
        <v>6778</v>
      </c>
      <c r="E13229" s="508"/>
      <c r="F13229" s="508"/>
    </row>
    <row r="13230" spans="1:6" x14ac:dyDescent="0.25">
      <c r="A13230" s="508"/>
      <c r="B13230" s="508"/>
      <c r="C13230" s="508"/>
      <c r="D13230" s="444" t="s">
        <v>6778</v>
      </c>
      <c r="E13230" s="508"/>
      <c r="F13230" s="508"/>
    </row>
    <row r="13231" spans="1:6" x14ac:dyDescent="0.25">
      <c r="A13231" s="508"/>
      <c r="B13231" s="508"/>
      <c r="C13231" s="508"/>
      <c r="D13231" s="444" t="s">
        <v>6778</v>
      </c>
      <c r="E13231" s="508"/>
      <c r="F13231" s="508"/>
    </row>
    <row r="13232" spans="1:6" x14ac:dyDescent="0.25">
      <c r="A13232" s="508"/>
      <c r="B13232" s="508"/>
      <c r="C13232" s="508"/>
      <c r="D13232" s="444" t="s">
        <v>6778</v>
      </c>
      <c r="E13232" s="508"/>
      <c r="F13232" s="508"/>
    </row>
    <row r="13233" spans="1:6" x14ac:dyDescent="0.25">
      <c r="A13233" s="508"/>
      <c r="B13233" s="508"/>
      <c r="C13233" s="508"/>
      <c r="D13233" s="444" t="s">
        <v>6778</v>
      </c>
      <c r="E13233" s="508"/>
      <c r="F13233" s="508"/>
    </row>
    <row r="13234" spans="1:6" x14ac:dyDescent="0.25">
      <c r="A13234" s="508"/>
      <c r="B13234" s="508"/>
      <c r="C13234" s="508"/>
      <c r="D13234" s="444" t="s">
        <v>6778</v>
      </c>
      <c r="E13234" s="508"/>
      <c r="F13234" s="508"/>
    </row>
    <row r="13235" spans="1:6" x14ac:dyDescent="0.25">
      <c r="A13235" s="508"/>
      <c r="B13235" s="508"/>
      <c r="C13235" s="508"/>
      <c r="D13235" s="444" t="s">
        <v>6778</v>
      </c>
      <c r="E13235" s="508"/>
      <c r="F13235" s="508"/>
    </row>
    <row r="13236" spans="1:6" x14ac:dyDescent="0.25">
      <c r="A13236" s="508"/>
      <c r="B13236" s="508"/>
      <c r="C13236" s="508"/>
      <c r="D13236" s="444" t="s">
        <v>6778</v>
      </c>
      <c r="E13236" s="508"/>
      <c r="F13236" s="508"/>
    </row>
    <row r="13237" spans="1:6" x14ac:dyDescent="0.25">
      <c r="A13237" s="508"/>
      <c r="B13237" s="508"/>
      <c r="C13237" s="508"/>
      <c r="D13237" s="444" t="s">
        <v>6778</v>
      </c>
      <c r="E13237" s="508"/>
      <c r="F13237" s="508"/>
    </row>
    <row r="13238" spans="1:6" x14ac:dyDescent="0.25">
      <c r="A13238" s="508"/>
      <c r="B13238" s="508"/>
      <c r="C13238" s="508"/>
      <c r="D13238" s="444" t="s">
        <v>6778</v>
      </c>
      <c r="E13238" s="508"/>
      <c r="F13238" s="508"/>
    </row>
    <row r="13239" spans="1:6" x14ac:dyDescent="0.25">
      <c r="A13239" s="508"/>
      <c r="B13239" s="508"/>
      <c r="C13239" s="508"/>
      <c r="D13239" s="444" t="s">
        <v>6778</v>
      </c>
      <c r="E13239" s="508"/>
      <c r="F13239" s="508"/>
    </row>
    <row r="13240" spans="1:6" x14ac:dyDescent="0.25">
      <c r="A13240" s="508"/>
      <c r="B13240" s="508"/>
      <c r="C13240" s="508"/>
      <c r="D13240" s="444" t="s">
        <v>6778</v>
      </c>
      <c r="E13240" s="508"/>
      <c r="F13240" s="508"/>
    </row>
    <row r="13241" spans="1:6" x14ac:dyDescent="0.25">
      <c r="A13241" s="508"/>
      <c r="B13241" s="508"/>
      <c r="C13241" s="508"/>
      <c r="D13241" s="444" t="s">
        <v>6778</v>
      </c>
      <c r="E13241" s="508"/>
      <c r="F13241" s="508"/>
    </row>
    <row r="13242" spans="1:6" x14ac:dyDescent="0.25">
      <c r="A13242" s="508"/>
      <c r="B13242" s="508"/>
      <c r="C13242" s="508"/>
      <c r="D13242" s="444" t="s">
        <v>6778</v>
      </c>
      <c r="E13242" s="508"/>
      <c r="F13242" s="508"/>
    </row>
    <row r="13243" spans="1:6" x14ac:dyDescent="0.25">
      <c r="A13243" s="508"/>
      <c r="B13243" s="508"/>
      <c r="C13243" s="508"/>
      <c r="D13243" s="444" t="s">
        <v>6778</v>
      </c>
      <c r="E13243" s="508"/>
      <c r="F13243" s="508"/>
    </row>
    <row r="13244" spans="1:6" x14ac:dyDescent="0.25">
      <c r="A13244" s="508"/>
      <c r="B13244" s="508"/>
      <c r="C13244" s="508"/>
      <c r="D13244" s="444" t="s">
        <v>6778</v>
      </c>
      <c r="E13244" s="508"/>
      <c r="F13244" s="508"/>
    </row>
    <row r="13245" spans="1:6" x14ac:dyDescent="0.25">
      <c r="A13245" s="508"/>
      <c r="B13245" s="508"/>
      <c r="C13245" s="508"/>
      <c r="D13245" s="444" t="s">
        <v>6778</v>
      </c>
      <c r="E13245" s="508"/>
      <c r="F13245" s="508"/>
    </row>
    <row r="13246" spans="1:6" x14ac:dyDescent="0.25">
      <c r="A13246" s="508"/>
      <c r="B13246" s="508"/>
      <c r="C13246" s="508"/>
      <c r="D13246" s="444" t="s">
        <v>6778</v>
      </c>
      <c r="E13246" s="508"/>
      <c r="F13246" s="508"/>
    </row>
    <row r="13247" spans="1:6" x14ac:dyDescent="0.25">
      <c r="A13247" s="508"/>
      <c r="B13247" s="508"/>
      <c r="C13247" s="508"/>
      <c r="D13247" s="444" t="s">
        <v>6778</v>
      </c>
      <c r="E13247" s="508"/>
      <c r="F13247" s="508"/>
    </row>
    <row r="13248" spans="1:6" x14ac:dyDescent="0.25">
      <c r="A13248" s="508"/>
      <c r="B13248" s="508"/>
      <c r="C13248" s="508"/>
      <c r="D13248" s="444" t="s">
        <v>6778</v>
      </c>
      <c r="E13248" s="508"/>
      <c r="F13248" s="508"/>
    </row>
    <row r="13249" spans="1:6" x14ac:dyDescent="0.25">
      <c r="A13249" s="508"/>
      <c r="B13249" s="508"/>
      <c r="C13249" s="508"/>
      <c r="D13249" s="444" t="s">
        <v>6778</v>
      </c>
      <c r="E13249" s="508"/>
      <c r="F13249" s="508"/>
    </row>
    <row r="13250" spans="1:6" x14ac:dyDescent="0.25">
      <c r="A13250" s="508"/>
      <c r="B13250" s="508"/>
      <c r="C13250" s="508"/>
      <c r="D13250" s="444" t="s">
        <v>6778</v>
      </c>
      <c r="E13250" s="508"/>
      <c r="F13250" s="508"/>
    </row>
    <row r="13251" spans="1:6" x14ac:dyDescent="0.25">
      <c r="A13251" s="508"/>
      <c r="B13251" s="508"/>
      <c r="C13251" s="508"/>
      <c r="D13251" s="444" t="s">
        <v>6778</v>
      </c>
      <c r="E13251" s="508"/>
      <c r="F13251" s="508"/>
    </row>
    <row r="13252" spans="1:6" x14ac:dyDescent="0.25">
      <c r="A13252" s="508"/>
      <c r="B13252" s="508"/>
      <c r="C13252" s="508"/>
      <c r="D13252" s="444" t="s">
        <v>6778</v>
      </c>
      <c r="E13252" s="508"/>
      <c r="F13252" s="508"/>
    </row>
    <row r="13253" spans="1:6" x14ac:dyDescent="0.25">
      <c r="A13253" s="508"/>
      <c r="B13253" s="508"/>
      <c r="C13253" s="508"/>
      <c r="D13253" s="444" t="s">
        <v>6778</v>
      </c>
      <c r="E13253" s="508"/>
      <c r="F13253" s="508"/>
    </row>
    <row r="13254" spans="1:6" x14ac:dyDescent="0.25">
      <c r="A13254" s="508"/>
      <c r="B13254" s="508"/>
      <c r="C13254" s="508"/>
      <c r="D13254" s="444" t="s">
        <v>6778</v>
      </c>
      <c r="E13254" s="508"/>
      <c r="F13254" s="508"/>
    </row>
    <row r="13255" spans="1:6" x14ac:dyDescent="0.25">
      <c r="A13255" s="508"/>
      <c r="B13255" s="508"/>
      <c r="C13255" s="508"/>
      <c r="D13255" s="444" t="s">
        <v>6778</v>
      </c>
      <c r="E13255" s="508"/>
      <c r="F13255" s="508"/>
    </row>
    <row r="13256" spans="1:6" x14ac:dyDescent="0.25">
      <c r="A13256" s="508"/>
      <c r="B13256" s="508"/>
      <c r="C13256" s="508"/>
      <c r="D13256" s="444" t="s">
        <v>6778</v>
      </c>
      <c r="E13256" s="508"/>
      <c r="F13256" s="508"/>
    </row>
    <row r="13257" spans="1:6" x14ac:dyDescent="0.25">
      <c r="A13257" s="508"/>
      <c r="B13257" s="508"/>
      <c r="C13257" s="508"/>
      <c r="D13257" s="444" t="s">
        <v>6778</v>
      </c>
      <c r="E13257" s="508"/>
      <c r="F13257" s="508"/>
    </row>
    <row r="13258" spans="1:6" x14ac:dyDescent="0.25">
      <c r="A13258" s="508"/>
      <c r="B13258" s="508"/>
      <c r="C13258" s="508"/>
      <c r="D13258" s="444" t="s">
        <v>6778</v>
      </c>
      <c r="E13258" s="508"/>
      <c r="F13258" s="508"/>
    </row>
    <row r="13259" spans="1:6" x14ac:dyDescent="0.25">
      <c r="A13259" s="508"/>
      <c r="B13259" s="508"/>
      <c r="C13259" s="508"/>
      <c r="D13259" s="444" t="s">
        <v>6778</v>
      </c>
      <c r="E13259" s="508"/>
      <c r="F13259" s="508"/>
    </row>
    <row r="13260" spans="1:6" x14ac:dyDescent="0.25">
      <c r="A13260" s="508"/>
      <c r="B13260" s="508"/>
      <c r="C13260" s="508"/>
      <c r="D13260" s="444" t="s">
        <v>6778</v>
      </c>
      <c r="E13260" s="508"/>
      <c r="F13260" s="508"/>
    </row>
    <row r="13261" spans="1:6" x14ac:dyDescent="0.25">
      <c r="A13261" s="508"/>
      <c r="B13261" s="508"/>
      <c r="C13261" s="508"/>
      <c r="D13261" s="444" t="s">
        <v>6778</v>
      </c>
      <c r="E13261" s="508"/>
      <c r="F13261" s="508"/>
    </row>
    <row r="13262" spans="1:6" x14ac:dyDescent="0.25">
      <c r="A13262" s="508"/>
      <c r="B13262" s="508"/>
      <c r="C13262" s="508"/>
      <c r="D13262" s="444" t="s">
        <v>6778</v>
      </c>
      <c r="E13262" s="508"/>
      <c r="F13262" s="508"/>
    </row>
    <row r="13263" spans="1:6" x14ac:dyDescent="0.25">
      <c r="A13263" s="508"/>
      <c r="B13263" s="508"/>
      <c r="C13263" s="508"/>
      <c r="D13263" s="444" t="s">
        <v>6778</v>
      </c>
      <c r="E13263" s="508"/>
      <c r="F13263" s="508"/>
    </row>
    <row r="13264" spans="1:6" x14ac:dyDescent="0.25">
      <c r="A13264" s="508"/>
      <c r="B13264" s="508"/>
      <c r="C13264" s="508"/>
      <c r="D13264" s="444" t="s">
        <v>6778</v>
      </c>
      <c r="E13264" s="508"/>
      <c r="F13264" s="508"/>
    </row>
    <row r="13265" spans="1:6" x14ac:dyDescent="0.25">
      <c r="A13265" s="508"/>
      <c r="B13265" s="508"/>
      <c r="C13265" s="508"/>
      <c r="D13265" s="444" t="s">
        <v>6778</v>
      </c>
      <c r="E13265" s="508"/>
      <c r="F13265" s="508"/>
    </row>
    <row r="13266" spans="1:6" x14ac:dyDescent="0.25">
      <c r="A13266" s="508"/>
      <c r="B13266" s="508"/>
      <c r="C13266" s="508"/>
      <c r="D13266" s="444" t="s">
        <v>6778</v>
      </c>
      <c r="E13266" s="508"/>
      <c r="F13266" s="508"/>
    </row>
    <row r="13267" spans="1:6" x14ac:dyDescent="0.25">
      <c r="A13267" s="508"/>
      <c r="B13267" s="508"/>
      <c r="C13267" s="508"/>
      <c r="D13267" s="444" t="s">
        <v>6778</v>
      </c>
      <c r="E13267" s="508"/>
      <c r="F13267" s="508"/>
    </row>
    <row r="13268" spans="1:6" x14ac:dyDescent="0.25">
      <c r="A13268" s="508"/>
      <c r="B13268" s="508"/>
      <c r="C13268" s="508"/>
      <c r="D13268" s="444" t="s">
        <v>6778</v>
      </c>
      <c r="E13268" s="508"/>
      <c r="F13268" s="508"/>
    </row>
    <row r="13269" spans="1:6" x14ac:dyDescent="0.25">
      <c r="A13269" s="508"/>
      <c r="B13269" s="508"/>
      <c r="C13269" s="508"/>
      <c r="D13269" s="444" t="s">
        <v>6778</v>
      </c>
      <c r="E13269" s="508"/>
      <c r="F13269" s="508"/>
    </row>
    <row r="13270" spans="1:6" x14ac:dyDescent="0.25">
      <c r="A13270" s="508"/>
      <c r="B13270" s="508"/>
      <c r="C13270" s="508"/>
      <c r="D13270" s="444" t="s">
        <v>6778</v>
      </c>
      <c r="E13270" s="508"/>
      <c r="F13270" s="508"/>
    </row>
    <row r="13271" spans="1:6" x14ac:dyDescent="0.25">
      <c r="A13271" s="508"/>
      <c r="B13271" s="508"/>
      <c r="C13271" s="508"/>
      <c r="D13271" s="444" t="s">
        <v>6778</v>
      </c>
      <c r="E13271" s="508"/>
      <c r="F13271" s="508"/>
    </row>
    <row r="13272" spans="1:6" x14ac:dyDescent="0.25">
      <c r="A13272" s="508"/>
      <c r="B13272" s="508"/>
      <c r="C13272" s="508"/>
      <c r="D13272" s="444" t="s">
        <v>6778</v>
      </c>
      <c r="E13272" s="508"/>
      <c r="F13272" s="508"/>
    </row>
    <row r="13273" spans="1:6" x14ac:dyDescent="0.25">
      <c r="A13273" s="508"/>
      <c r="B13273" s="508"/>
      <c r="C13273" s="508"/>
      <c r="D13273" s="444" t="s">
        <v>6778</v>
      </c>
      <c r="E13273" s="508"/>
      <c r="F13273" s="508"/>
    </row>
    <row r="13274" spans="1:6" x14ac:dyDescent="0.25">
      <c r="A13274" s="508"/>
      <c r="B13274" s="508"/>
      <c r="C13274" s="508"/>
      <c r="D13274" s="444" t="s">
        <v>6778</v>
      </c>
      <c r="E13274" s="508"/>
      <c r="F13274" s="508"/>
    </row>
    <row r="13275" spans="1:6" x14ac:dyDescent="0.25">
      <c r="A13275" s="508"/>
      <c r="B13275" s="508"/>
      <c r="C13275" s="508"/>
      <c r="D13275" s="444" t="s">
        <v>6778</v>
      </c>
      <c r="E13275" s="508"/>
      <c r="F13275" s="508"/>
    </row>
    <row r="13276" spans="1:6" x14ac:dyDescent="0.25">
      <c r="A13276" s="508"/>
      <c r="B13276" s="508"/>
      <c r="C13276" s="508"/>
      <c r="D13276" s="444" t="s">
        <v>6778</v>
      </c>
      <c r="E13276" s="508"/>
      <c r="F13276" s="508"/>
    </row>
    <row r="13277" spans="1:6" x14ac:dyDescent="0.25">
      <c r="A13277" s="508"/>
      <c r="B13277" s="508"/>
      <c r="C13277" s="508"/>
      <c r="D13277" s="444" t="s">
        <v>6778</v>
      </c>
      <c r="E13277" s="508"/>
      <c r="F13277" s="508"/>
    </row>
    <row r="13278" spans="1:6" x14ac:dyDescent="0.25">
      <c r="A13278" s="508"/>
      <c r="B13278" s="508"/>
      <c r="C13278" s="508"/>
      <c r="D13278" s="444" t="s">
        <v>6778</v>
      </c>
      <c r="E13278" s="508"/>
      <c r="F13278" s="508"/>
    </row>
    <row r="13279" spans="1:6" x14ac:dyDescent="0.25">
      <c r="A13279" s="508"/>
      <c r="B13279" s="508"/>
      <c r="C13279" s="508"/>
      <c r="D13279" s="444" t="s">
        <v>6778</v>
      </c>
      <c r="E13279" s="508"/>
      <c r="F13279" s="508"/>
    </row>
    <row r="13280" spans="1:6" x14ac:dyDescent="0.25">
      <c r="A13280" s="508"/>
      <c r="B13280" s="508"/>
      <c r="C13280" s="508"/>
      <c r="D13280" s="444" t="s">
        <v>6778</v>
      </c>
      <c r="E13280" s="508"/>
      <c r="F13280" s="508"/>
    </row>
    <row r="13281" spans="1:6" x14ac:dyDescent="0.25">
      <c r="A13281" s="508"/>
      <c r="B13281" s="508"/>
      <c r="C13281" s="508"/>
      <c r="D13281" s="444" t="s">
        <v>6778</v>
      </c>
      <c r="E13281" s="508"/>
      <c r="F13281" s="508"/>
    </row>
    <row r="13282" spans="1:6" x14ac:dyDescent="0.25">
      <c r="A13282" s="508"/>
      <c r="B13282" s="508"/>
      <c r="C13282" s="508"/>
      <c r="D13282" s="444" t="s">
        <v>6778</v>
      </c>
      <c r="E13282" s="508"/>
      <c r="F13282" s="508"/>
    </row>
    <row r="13283" spans="1:6" x14ac:dyDescent="0.25">
      <c r="A13283" s="508"/>
      <c r="B13283" s="508"/>
      <c r="C13283" s="508"/>
      <c r="D13283" s="444" t="s">
        <v>6778</v>
      </c>
      <c r="E13283" s="508"/>
      <c r="F13283" s="508"/>
    </row>
    <row r="13284" spans="1:6" x14ac:dyDescent="0.25">
      <c r="A13284" s="508"/>
      <c r="B13284" s="508"/>
      <c r="C13284" s="508"/>
      <c r="D13284" s="444" t="s">
        <v>6778</v>
      </c>
      <c r="E13284" s="508"/>
      <c r="F13284" s="508"/>
    </row>
    <row r="13285" spans="1:6" x14ac:dyDescent="0.25">
      <c r="A13285" s="508"/>
      <c r="B13285" s="508"/>
      <c r="C13285" s="508"/>
      <c r="D13285" s="444" t="s">
        <v>6778</v>
      </c>
      <c r="E13285" s="508"/>
      <c r="F13285" s="508"/>
    </row>
    <row r="13286" spans="1:6" x14ac:dyDescent="0.25">
      <c r="A13286" s="508"/>
      <c r="B13286" s="508"/>
      <c r="C13286" s="508"/>
      <c r="D13286" s="444" t="s">
        <v>6778</v>
      </c>
      <c r="E13286" s="508"/>
      <c r="F13286" s="508"/>
    </row>
    <row r="13287" spans="1:6" x14ac:dyDescent="0.25">
      <c r="A13287" s="508"/>
      <c r="B13287" s="508"/>
      <c r="C13287" s="508"/>
      <c r="D13287" s="444" t="s">
        <v>6778</v>
      </c>
      <c r="E13287" s="508"/>
      <c r="F13287" s="508"/>
    </row>
    <row r="13288" spans="1:6" x14ac:dyDescent="0.25">
      <c r="A13288" s="508"/>
      <c r="B13288" s="508"/>
      <c r="C13288" s="508"/>
      <c r="D13288" s="444" t="s">
        <v>6778</v>
      </c>
      <c r="E13288" s="508"/>
      <c r="F13288" s="508"/>
    </row>
    <row r="13289" spans="1:6" x14ac:dyDescent="0.25">
      <c r="A13289" s="508"/>
      <c r="B13289" s="508"/>
      <c r="C13289" s="508"/>
      <c r="D13289" s="444" t="s">
        <v>6778</v>
      </c>
      <c r="E13289" s="508"/>
      <c r="F13289" s="508"/>
    </row>
    <row r="13290" spans="1:6" x14ac:dyDescent="0.25">
      <c r="A13290" s="508"/>
      <c r="B13290" s="508"/>
      <c r="C13290" s="508"/>
      <c r="D13290" s="444" t="s">
        <v>6778</v>
      </c>
      <c r="E13290" s="508"/>
      <c r="F13290" s="508"/>
    </row>
    <row r="13291" spans="1:6" x14ac:dyDescent="0.25">
      <c r="A13291" s="508"/>
      <c r="B13291" s="508"/>
      <c r="C13291" s="508"/>
      <c r="D13291" s="444" t="s">
        <v>6778</v>
      </c>
      <c r="E13291" s="508"/>
      <c r="F13291" s="508"/>
    </row>
    <row r="13292" spans="1:6" x14ac:dyDescent="0.25">
      <c r="A13292" s="508"/>
      <c r="B13292" s="508"/>
      <c r="C13292" s="508"/>
      <c r="D13292" s="444" t="s">
        <v>6778</v>
      </c>
      <c r="E13292" s="508"/>
      <c r="F13292" s="508"/>
    </row>
    <row r="13293" spans="1:6" x14ac:dyDescent="0.25">
      <c r="A13293" s="508"/>
      <c r="B13293" s="508"/>
      <c r="C13293" s="508"/>
      <c r="D13293" s="444" t="s">
        <v>6778</v>
      </c>
      <c r="E13293" s="508"/>
      <c r="F13293" s="508"/>
    </row>
    <row r="13294" spans="1:6" x14ac:dyDescent="0.25">
      <c r="A13294" s="508"/>
      <c r="B13294" s="508"/>
      <c r="C13294" s="508"/>
      <c r="D13294" s="444" t="s">
        <v>6778</v>
      </c>
      <c r="E13294" s="508"/>
      <c r="F13294" s="508"/>
    </row>
    <row r="13295" spans="1:6" x14ac:dyDescent="0.25">
      <c r="A13295" s="508"/>
      <c r="B13295" s="508"/>
      <c r="C13295" s="508"/>
      <c r="D13295" s="444" t="s">
        <v>6778</v>
      </c>
      <c r="E13295" s="508"/>
      <c r="F13295" s="508"/>
    </row>
    <row r="13296" spans="1:6" x14ac:dyDescent="0.25">
      <c r="A13296" s="508"/>
      <c r="B13296" s="508"/>
      <c r="C13296" s="508"/>
      <c r="D13296" s="444" t="s">
        <v>6778</v>
      </c>
      <c r="E13296" s="508"/>
      <c r="F13296" s="508"/>
    </row>
    <row r="13297" spans="1:6" x14ac:dyDescent="0.25">
      <c r="A13297" s="508"/>
      <c r="B13297" s="508"/>
      <c r="C13297" s="508"/>
      <c r="D13297" s="444" t="s">
        <v>6778</v>
      </c>
      <c r="E13297" s="508"/>
      <c r="F13297" s="508"/>
    </row>
    <row r="13298" spans="1:6" x14ac:dyDescent="0.25">
      <c r="A13298" s="508"/>
      <c r="B13298" s="508"/>
      <c r="C13298" s="508"/>
      <c r="D13298" s="444" t="s">
        <v>6778</v>
      </c>
      <c r="E13298" s="508"/>
      <c r="F13298" s="508"/>
    </row>
    <row r="13299" spans="1:6" x14ac:dyDescent="0.25">
      <c r="A13299" s="508"/>
      <c r="B13299" s="508"/>
      <c r="C13299" s="508"/>
      <c r="D13299" s="444" t="s">
        <v>6778</v>
      </c>
      <c r="E13299" s="508"/>
      <c r="F13299" s="508"/>
    </row>
    <row r="13300" spans="1:6" x14ac:dyDescent="0.25">
      <c r="A13300" s="508"/>
      <c r="B13300" s="508"/>
      <c r="C13300" s="508"/>
      <c r="D13300" s="444" t="s">
        <v>6778</v>
      </c>
      <c r="E13300" s="508"/>
      <c r="F13300" s="508"/>
    </row>
    <row r="13301" spans="1:6" x14ac:dyDescent="0.25">
      <c r="A13301" s="508"/>
      <c r="B13301" s="508"/>
      <c r="C13301" s="508"/>
      <c r="D13301" s="444" t="s">
        <v>6778</v>
      </c>
      <c r="E13301" s="508"/>
      <c r="F13301" s="508"/>
    </row>
    <row r="13302" spans="1:6" x14ac:dyDescent="0.25">
      <c r="A13302" s="508"/>
      <c r="B13302" s="508"/>
      <c r="C13302" s="508"/>
      <c r="D13302" s="444" t="s">
        <v>6778</v>
      </c>
      <c r="E13302" s="508"/>
      <c r="F13302" s="508"/>
    </row>
    <row r="13303" spans="1:6" x14ac:dyDescent="0.25">
      <c r="A13303" s="508"/>
      <c r="B13303" s="508"/>
      <c r="C13303" s="508"/>
      <c r="D13303" s="444" t="s">
        <v>6778</v>
      </c>
      <c r="E13303" s="508"/>
      <c r="F13303" s="508"/>
    </row>
    <row r="13304" spans="1:6" x14ac:dyDescent="0.25">
      <c r="A13304" s="508"/>
      <c r="B13304" s="508"/>
      <c r="C13304" s="508"/>
      <c r="D13304" s="444" t="s">
        <v>6778</v>
      </c>
      <c r="E13304" s="508"/>
      <c r="F13304" s="508"/>
    </row>
    <row r="13305" spans="1:6" x14ac:dyDescent="0.25">
      <c r="A13305" s="508"/>
      <c r="B13305" s="508"/>
      <c r="C13305" s="508"/>
      <c r="D13305" s="444" t="s">
        <v>6778</v>
      </c>
      <c r="E13305" s="508"/>
      <c r="F13305" s="508"/>
    </row>
    <row r="13306" spans="1:6" x14ac:dyDescent="0.25">
      <c r="A13306" s="508"/>
      <c r="B13306" s="508"/>
      <c r="C13306" s="508"/>
      <c r="D13306" s="444" t="s">
        <v>6778</v>
      </c>
      <c r="E13306" s="508"/>
      <c r="F13306" s="508"/>
    </row>
    <row r="13307" spans="1:6" x14ac:dyDescent="0.25">
      <c r="A13307" s="508"/>
      <c r="B13307" s="508"/>
      <c r="C13307" s="508"/>
      <c r="D13307" s="444" t="s">
        <v>6778</v>
      </c>
      <c r="E13307" s="508"/>
      <c r="F13307" s="508"/>
    </row>
    <row r="13308" spans="1:6" x14ac:dyDescent="0.25">
      <c r="A13308" s="508"/>
      <c r="B13308" s="508"/>
      <c r="C13308" s="508"/>
      <c r="D13308" s="444" t="s">
        <v>6778</v>
      </c>
      <c r="E13308" s="508"/>
      <c r="F13308" s="508"/>
    </row>
    <row r="13309" spans="1:6" x14ac:dyDescent="0.25">
      <c r="A13309" s="508"/>
      <c r="B13309" s="508"/>
      <c r="C13309" s="508"/>
      <c r="D13309" s="444" t="s">
        <v>6778</v>
      </c>
      <c r="E13309" s="508"/>
      <c r="F13309" s="508"/>
    </row>
    <row r="13310" spans="1:6" x14ac:dyDescent="0.25">
      <c r="A13310" s="508"/>
      <c r="B13310" s="508"/>
      <c r="C13310" s="508"/>
      <c r="D13310" s="444" t="s">
        <v>6778</v>
      </c>
      <c r="E13310" s="508"/>
      <c r="F13310" s="508"/>
    </row>
    <row r="13311" spans="1:6" x14ac:dyDescent="0.25">
      <c r="A13311" s="508"/>
      <c r="B13311" s="508"/>
      <c r="C13311" s="508"/>
      <c r="D13311" s="444" t="s">
        <v>6778</v>
      </c>
      <c r="E13311" s="508"/>
      <c r="F13311" s="508"/>
    </row>
    <row r="13312" spans="1:6" x14ac:dyDescent="0.25">
      <c r="A13312" s="508"/>
      <c r="B13312" s="508"/>
      <c r="C13312" s="508"/>
      <c r="D13312" s="444" t="s">
        <v>6778</v>
      </c>
      <c r="E13312" s="508"/>
      <c r="F13312" s="508"/>
    </row>
    <row r="13313" spans="1:6" x14ac:dyDescent="0.25">
      <c r="A13313" s="508"/>
      <c r="B13313" s="508"/>
      <c r="C13313" s="508"/>
      <c r="D13313" s="444" t="s">
        <v>6778</v>
      </c>
      <c r="E13313" s="508"/>
      <c r="F13313" s="508"/>
    </row>
    <row r="13314" spans="1:6" x14ac:dyDescent="0.25">
      <c r="A13314" s="508"/>
      <c r="B13314" s="508"/>
      <c r="C13314" s="508"/>
      <c r="D13314" s="444" t="s">
        <v>6778</v>
      </c>
      <c r="E13314" s="508"/>
      <c r="F13314" s="508"/>
    </row>
    <row r="13315" spans="1:6" x14ac:dyDescent="0.25">
      <c r="A13315" s="508"/>
      <c r="B13315" s="508"/>
      <c r="C13315" s="508"/>
      <c r="D13315" s="444" t="s">
        <v>6778</v>
      </c>
      <c r="E13315" s="508"/>
      <c r="F13315" s="508"/>
    </row>
    <row r="13316" spans="1:6" x14ac:dyDescent="0.25">
      <c r="A13316" s="508"/>
      <c r="B13316" s="508"/>
      <c r="C13316" s="508"/>
      <c r="D13316" s="444" t="s">
        <v>6778</v>
      </c>
      <c r="E13316" s="508"/>
      <c r="F13316" s="508"/>
    </row>
    <row r="13317" spans="1:6" x14ac:dyDescent="0.25">
      <c r="A13317" s="508"/>
      <c r="B13317" s="508"/>
      <c r="C13317" s="508"/>
      <c r="D13317" s="444" t="s">
        <v>6778</v>
      </c>
      <c r="E13317" s="508"/>
      <c r="F13317" s="508"/>
    </row>
    <row r="13318" spans="1:6" x14ac:dyDescent="0.25">
      <c r="A13318" s="508"/>
      <c r="B13318" s="508"/>
      <c r="C13318" s="508"/>
      <c r="D13318" s="444" t="s">
        <v>6778</v>
      </c>
      <c r="E13318" s="508"/>
      <c r="F13318" s="508"/>
    </row>
    <row r="13319" spans="1:6" x14ac:dyDescent="0.25">
      <c r="A13319" s="508"/>
      <c r="B13319" s="508"/>
      <c r="C13319" s="508"/>
      <c r="D13319" s="444" t="s">
        <v>6778</v>
      </c>
      <c r="E13319" s="508"/>
      <c r="F13319" s="508"/>
    </row>
    <row r="13320" spans="1:6" x14ac:dyDescent="0.25">
      <c r="A13320" s="508"/>
      <c r="B13320" s="508"/>
      <c r="C13320" s="508"/>
      <c r="D13320" s="444" t="s">
        <v>6778</v>
      </c>
      <c r="E13320" s="508"/>
      <c r="F13320" s="508"/>
    </row>
    <row r="13321" spans="1:6" x14ac:dyDescent="0.25">
      <c r="A13321" s="508"/>
      <c r="B13321" s="508"/>
      <c r="C13321" s="508"/>
      <c r="D13321" s="444" t="s">
        <v>6778</v>
      </c>
      <c r="E13321" s="508"/>
      <c r="F13321" s="508"/>
    </row>
    <row r="13322" spans="1:6" x14ac:dyDescent="0.25">
      <c r="A13322" s="508"/>
      <c r="B13322" s="508"/>
      <c r="C13322" s="508"/>
      <c r="D13322" s="444" t="s">
        <v>6778</v>
      </c>
      <c r="E13322" s="508"/>
      <c r="F13322" s="508"/>
    </row>
    <row r="13323" spans="1:6" x14ac:dyDescent="0.25">
      <c r="A13323" s="508"/>
      <c r="B13323" s="508"/>
      <c r="C13323" s="508"/>
      <c r="D13323" s="444" t="s">
        <v>6778</v>
      </c>
      <c r="E13323" s="508"/>
      <c r="F13323" s="508"/>
    </row>
    <row r="13324" spans="1:6" x14ac:dyDescent="0.25">
      <c r="A13324" s="508"/>
      <c r="B13324" s="508"/>
      <c r="C13324" s="508"/>
      <c r="D13324" s="444" t="s">
        <v>6778</v>
      </c>
      <c r="E13324" s="508"/>
      <c r="F13324" s="508"/>
    </row>
    <row r="13325" spans="1:6" x14ac:dyDescent="0.25">
      <c r="A13325" s="508"/>
      <c r="B13325" s="508"/>
      <c r="C13325" s="508"/>
      <c r="D13325" s="444" t="s">
        <v>6778</v>
      </c>
      <c r="E13325" s="508"/>
      <c r="F13325" s="508"/>
    </row>
    <row r="13326" spans="1:6" x14ac:dyDescent="0.25">
      <c r="A13326" s="508"/>
      <c r="B13326" s="508"/>
      <c r="C13326" s="508"/>
      <c r="D13326" s="444" t="s">
        <v>6778</v>
      </c>
      <c r="E13326" s="508"/>
      <c r="F13326" s="508"/>
    </row>
    <row r="13327" spans="1:6" x14ac:dyDescent="0.25">
      <c r="A13327" s="508"/>
      <c r="B13327" s="508"/>
      <c r="C13327" s="508"/>
      <c r="D13327" s="444" t="s">
        <v>6778</v>
      </c>
      <c r="E13327" s="508"/>
      <c r="F13327" s="508"/>
    </row>
    <row r="13328" spans="1:6" x14ac:dyDescent="0.25">
      <c r="A13328" s="508"/>
      <c r="B13328" s="508"/>
      <c r="C13328" s="508"/>
      <c r="D13328" s="444" t="s">
        <v>6778</v>
      </c>
      <c r="E13328" s="508"/>
      <c r="F13328" s="508"/>
    </row>
    <row r="13329" spans="1:6" x14ac:dyDescent="0.25">
      <c r="A13329" s="508"/>
      <c r="B13329" s="508"/>
      <c r="C13329" s="508"/>
      <c r="D13329" s="444" t="s">
        <v>6778</v>
      </c>
      <c r="E13329" s="508"/>
      <c r="F13329" s="508"/>
    </row>
    <row r="13330" spans="1:6" x14ac:dyDescent="0.25">
      <c r="A13330" s="508"/>
      <c r="B13330" s="508"/>
      <c r="C13330" s="508"/>
      <c r="D13330" s="444" t="s">
        <v>6778</v>
      </c>
      <c r="E13330" s="508"/>
      <c r="F13330" s="508"/>
    </row>
    <row r="13331" spans="1:6" x14ac:dyDescent="0.25">
      <c r="A13331" s="508"/>
      <c r="B13331" s="508"/>
      <c r="C13331" s="508"/>
      <c r="D13331" s="444" t="s">
        <v>6778</v>
      </c>
      <c r="E13331" s="508"/>
      <c r="F13331" s="508"/>
    </row>
    <row r="13332" spans="1:6" x14ac:dyDescent="0.25">
      <c r="A13332" s="508"/>
      <c r="B13332" s="508"/>
      <c r="C13332" s="508"/>
      <c r="D13332" s="444" t="s">
        <v>6778</v>
      </c>
      <c r="E13332" s="508"/>
      <c r="F13332" s="508"/>
    </row>
    <row r="13333" spans="1:6" x14ac:dyDescent="0.25">
      <c r="A13333" s="508"/>
      <c r="B13333" s="508"/>
      <c r="C13333" s="508"/>
      <c r="D13333" s="444" t="s">
        <v>6778</v>
      </c>
      <c r="E13333" s="508"/>
      <c r="F13333" s="508"/>
    </row>
    <row r="13334" spans="1:6" x14ac:dyDescent="0.25">
      <c r="A13334" s="508"/>
      <c r="B13334" s="508"/>
      <c r="C13334" s="508"/>
      <c r="D13334" s="444" t="s">
        <v>6778</v>
      </c>
      <c r="E13334" s="508"/>
      <c r="F13334" s="508"/>
    </row>
    <row r="13335" spans="1:6" x14ac:dyDescent="0.25">
      <c r="A13335" s="508"/>
      <c r="B13335" s="508"/>
      <c r="C13335" s="508"/>
      <c r="D13335" s="444" t="s">
        <v>6778</v>
      </c>
      <c r="E13335" s="508"/>
      <c r="F13335" s="508"/>
    </row>
    <row r="13336" spans="1:6" x14ac:dyDescent="0.25">
      <c r="A13336" s="508"/>
      <c r="B13336" s="508"/>
      <c r="C13336" s="508"/>
      <c r="D13336" s="444" t="s">
        <v>6778</v>
      </c>
      <c r="E13336" s="508"/>
      <c r="F13336" s="508"/>
    </row>
    <row r="13337" spans="1:6" x14ac:dyDescent="0.25">
      <c r="A13337" s="508"/>
      <c r="B13337" s="508"/>
      <c r="C13337" s="508"/>
      <c r="D13337" s="444" t="s">
        <v>6778</v>
      </c>
      <c r="E13337" s="508"/>
      <c r="F13337" s="508"/>
    </row>
    <row r="13338" spans="1:6" x14ac:dyDescent="0.25">
      <c r="A13338" s="508"/>
      <c r="B13338" s="508"/>
      <c r="C13338" s="508"/>
      <c r="D13338" s="444" t="s">
        <v>6778</v>
      </c>
      <c r="E13338" s="508"/>
      <c r="F13338" s="508"/>
    </row>
    <row r="13339" spans="1:6" x14ac:dyDescent="0.25">
      <c r="A13339" s="508"/>
      <c r="B13339" s="508"/>
      <c r="C13339" s="508"/>
      <c r="D13339" s="444" t="s">
        <v>6778</v>
      </c>
      <c r="E13339" s="508"/>
      <c r="F13339" s="508"/>
    </row>
    <row r="13340" spans="1:6" x14ac:dyDescent="0.25">
      <c r="A13340" s="508"/>
      <c r="B13340" s="508"/>
      <c r="C13340" s="508"/>
      <c r="D13340" s="444" t="s">
        <v>6778</v>
      </c>
      <c r="E13340" s="508"/>
      <c r="F13340" s="508"/>
    </row>
    <row r="13341" spans="1:6" x14ac:dyDescent="0.25">
      <c r="A13341" s="508"/>
      <c r="B13341" s="508"/>
      <c r="C13341" s="508"/>
      <c r="D13341" s="444" t="s">
        <v>6778</v>
      </c>
      <c r="E13341" s="508"/>
      <c r="F13341" s="508"/>
    </row>
    <row r="13342" spans="1:6" x14ac:dyDescent="0.25">
      <c r="A13342" s="508"/>
      <c r="B13342" s="508"/>
      <c r="C13342" s="508"/>
      <c r="D13342" s="444" t="s">
        <v>6778</v>
      </c>
      <c r="E13342" s="508"/>
      <c r="F13342" s="508"/>
    </row>
    <row r="13343" spans="1:6" x14ac:dyDescent="0.25">
      <c r="A13343" s="508"/>
      <c r="B13343" s="508"/>
      <c r="C13343" s="508"/>
      <c r="D13343" s="444" t="s">
        <v>6778</v>
      </c>
      <c r="E13343" s="508"/>
      <c r="F13343" s="508"/>
    </row>
    <row r="13344" spans="1:6" x14ac:dyDescent="0.25">
      <c r="A13344" s="508"/>
      <c r="B13344" s="508"/>
      <c r="C13344" s="508"/>
      <c r="D13344" s="444" t="s">
        <v>6778</v>
      </c>
      <c r="E13344" s="508"/>
      <c r="F13344" s="508"/>
    </row>
    <row r="13345" spans="1:6" x14ac:dyDescent="0.25">
      <c r="A13345" s="508"/>
      <c r="B13345" s="508"/>
      <c r="C13345" s="508"/>
      <c r="D13345" s="444" t="s">
        <v>6778</v>
      </c>
      <c r="E13345" s="508"/>
      <c r="F13345" s="508"/>
    </row>
    <row r="13346" spans="1:6" x14ac:dyDescent="0.25">
      <c r="A13346" s="508"/>
      <c r="B13346" s="508"/>
      <c r="C13346" s="508"/>
      <c r="D13346" s="444" t="s">
        <v>6778</v>
      </c>
      <c r="E13346" s="508"/>
      <c r="F13346" s="508"/>
    </row>
    <row r="13347" spans="1:6" x14ac:dyDescent="0.25">
      <c r="A13347" s="508"/>
      <c r="B13347" s="508"/>
      <c r="C13347" s="508"/>
      <c r="D13347" s="444" t="s">
        <v>6778</v>
      </c>
      <c r="E13347" s="508"/>
      <c r="F13347" s="508"/>
    </row>
    <row r="13348" spans="1:6" x14ac:dyDescent="0.25">
      <c r="A13348" s="508"/>
      <c r="B13348" s="508"/>
      <c r="C13348" s="508"/>
      <c r="D13348" s="444" t="s">
        <v>6778</v>
      </c>
      <c r="E13348" s="508"/>
      <c r="F13348" s="508"/>
    </row>
    <row r="13349" spans="1:6" x14ac:dyDescent="0.25">
      <c r="A13349" s="508"/>
      <c r="B13349" s="508"/>
      <c r="C13349" s="508"/>
      <c r="D13349" s="444" t="s">
        <v>6778</v>
      </c>
      <c r="E13349" s="508"/>
      <c r="F13349" s="508"/>
    </row>
    <row r="13350" spans="1:6" x14ac:dyDescent="0.25">
      <c r="A13350" s="508"/>
      <c r="B13350" s="508"/>
      <c r="C13350" s="508"/>
      <c r="D13350" s="444" t="s">
        <v>6778</v>
      </c>
      <c r="E13350" s="508"/>
      <c r="F13350" s="508"/>
    </row>
    <row r="13351" spans="1:6" x14ac:dyDescent="0.25">
      <c r="A13351" s="508"/>
      <c r="B13351" s="508"/>
      <c r="C13351" s="508"/>
      <c r="D13351" s="444" t="s">
        <v>6778</v>
      </c>
      <c r="E13351" s="508"/>
      <c r="F13351" s="508"/>
    </row>
    <row r="13352" spans="1:6" x14ac:dyDescent="0.25">
      <c r="A13352" s="508"/>
      <c r="B13352" s="508"/>
      <c r="C13352" s="508"/>
      <c r="D13352" s="444" t="s">
        <v>6778</v>
      </c>
      <c r="E13352" s="508"/>
      <c r="F13352" s="508"/>
    </row>
    <row r="13353" spans="1:6" x14ac:dyDescent="0.25">
      <c r="A13353" s="508"/>
      <c r="B13353" s="508"/>
      <c r="C13353" s="508"/>
      <c r="D13353" s="444" t="s">
        <v>6778</v>
      </c>
      <c r="E13353" s="508"/>
      <c r="F13353" s="508"/>
    </row>
    <row r="13354" spans="1:6" x14ac:dyDescent="0.25">
      <c r="A13354" s="508"/>
      <c r="B13354" s="508"/>
      <c r="C13354" s="508"/>
      <c r="D13354" s="444" t="s">
        <v>6778</v>
      </c>
      <c r="E13354" s="508"/>
      <c r="F13354" s="508"/>
    </row>
    <row r="13355" spans="1:6" x14ac:dyDescent="0.25">
      <c r="A13355" s="508"/>
      <c r="B13355" s="508"/>
      <c r="C13355" s="508"/>
      <c r="D13355" s="444" t="s">
        <v>6778</v>
      </c>
      <c r="E13355" s="508"/>
      <c r="F13355" s="508"/>
    </row>
    <row r="13356" spans="1:6" x14ac:dyDescent="0.25">
      <c r="A13356" s="508"/>
      <c r="B13356" s="508"/>
      <c r="C13356" s="508"/>
      <c r="D13356" s="444" t="s">
        <v>6778</v>
      </c>
      <c r="E13356" s="508"/>
      <c r="F13356" s="508"/>
    </row>
    <row r="13357" spans="1:6" x14ac:dyDescent="0.25">
      <c r="A13357" s="508"/>
      <c r="B13357" s="508"/>
      <c r="C13357" s="508"/>
      <c r="D13357" s="444" t="s">
        <v>6778</v>
      </c>
      <c r="E13357" s="508"/>
      <c r="F13357" s="508"/>
    </row>
    <row r="13358" spans="1:6" x14ac:dyDescent="0.25">
      <c r="A13358" s="508"/>
      <c r="B13358" s="508"/>
      <c r="C13358" s="508"/>
      <c r="D13358" s="444" t="s">
        <v>6778</v>
      </c>
      <c r="E13358" s="508"/>
      <c r="F13358" s="508"/>
    </row>
    <row r="13359" spans="1:6" x14ac:dyDescent="0.25">
      <c r="A13359" s="508"/>
      <c r="B13359" s="508"/>
      <c r="C13359" s="508"/>
      <c r="D13359" s="444" t="s">
        <v>6778</v>
      </c>
      <c r="E13359" s="508"/>
      <c r="F13359" s="508"/>
    </row>
    <row r="13360" spans="1:6" x14ac:dyDescent="0.25">
      <c r="A13360" s="508"/>
      <c r="B13360" s="508"/>
      <c r="C13360" s="508"/>
      <c r="D13360" s="444" t="s">
        <v>6778</v>
      </c>
      <c r="E13360" s="508"/>
      <c r="F13360" s="508"/>
    </row>
    <row r="13361" spans="1:6" x14ac:dyDescent="0.25">
      <c r="A13361" s="508"/>
      <c r="B13361" s="508"/>
      <c r="C13361" s="508"/>
      <c r="D13361" s="444" t="s">
        <v>6778</v>
      </c>
      <c r="E13361" s="508"/>
      <c r="F13361" s="508"/>
    </row>
    <row r="13362" spans="1:6" x14ac:dyDescent="0.25">
      <c r="A13362" s="508"/>
      <c r="B13362" s="508"/>
      <c r="C13362" s="508"/>
      <c r="D13362" s="444" t="s">
        <v>6778</v>
      </c>
      <c r="E13362" s="508"/>
      <c r="F13362" s="508"/>
    </row>
    <row r="13363" spans="1:6" x14ac:dyDescent="0.25">
      <c r="A13363" s="508"/>
      <c r="B13363" s="508"/>
      <c r="C13363" s="508"/>
      <c r="D13363" s="444" t="s">
        <v>6778</v>
      </c>
      <c r="E13363" s="508"/>
      <c r="F13363" s="508"/>
    </row>
    <row r="13364" spans="1:6" x14ac:dyDescent="0.25">
      <c r="A13364" s="508"/>
      <c r="B13364" s="508"/>
      <c r="C13364" s="508"/>
      <c r="D13364" s="444" t="s">
        <v>6778</v>
      </c>
      <c r="E13364" s="508"/>
      <c r="F13364" s="508"/>
    </row>
    <row r="13365" spans="1:6" x14ac:dyDescent="0.25">
      <c r="A13365" s="508"/>
      <c r="B13365" s="508"/>
      <c r="C13365" s="508"/>
      <c r="D13365" s="444" t="s">
        <v>6778</v>
      </c>
      <c r="E13365" s="508"/>
      <c r="F13365" s="508"/>
    </row>
    <row r="13366" spans="1:6" x14ac:dyDescent="0.25">
      <c r="A13366" s="508"/>
      <c r="B13366" s="508"/>
      <c r="C13366" s="508"/>
      <c r="D13366" s="444" t="s">
        <v>6778</v>
      </c>
      <c r="E13366" s="508"/>
      <c r="F13366" s="508"/>
    </row>
    <row r="13367" spans="1:6" x14ac:dyDescent="0.25">
      <c r="A13367" s="508"/>
      <c r="B13367" s="508"/>
      <c r="C13367" s="508"/>
      <c r="D13367" s="444" t="s">
        <v>6778</v>
      </c>
      <c r="E13367" s="508"/>
      <c r="F13367" s="508"/>
    </row>
    <row r="13368" spans="1:6" x14ac:dyDescent="0.25">
      <c r="A13368" s="508"/>
      <c r="B13368" s="508"/>
      <c r="C13368" s="508"/>
      <c r="D13368" s="444" t="s">
        <v>6778</v>
      </c>
      <c r="E13368" s="508"/>
      <c r="F13368" s="508"/>
    </row>
    <row r="13369" spans="1:6" x14ac:dyDescent="0.25">
      <c r="A13369" s="508"/>
      <c r="B13369" s="508"/>
      <c r="C13369" s="508"/>
      <c r="D13369" s="444" t="s">
        <v>6778</v>
      </c>
      <c r="E13369" s="508"/>
      <c r="F13369" s="508"/>
    </row>
    <row r="13370" spans="1:6" x14ac:dyDescent="0.25">
      <c r="A13370" s="508"/>
      <c r="B13370" s="508"/>
      <c r="C13370" s="508"/>
      <c r="D13370" s="444" t="s">
        <v>6778</v>
      </c>
      <c r="E13370" s="508"/>
      <c r="F13370" s="508"/>
    </row>
    <row r="13371" spans="1:6" x14ac:dyDescent="0.25">
      <c r="A13371" s="508"/>
      <c r="B13371" s="508"/>
      <c r="C13371" s="508"/>
      <c r="D13371" s="444" t="s">
        <v>6778</v>
      </c>
      <c r="E13371" s="508"/>
      <c r="F13371" s="508"/>
    </row>
    <row r="13372" spans="1:6" x14ac:dyDescent="0.25">
      <c r="A13372" s="508"/>
      <c r="B13372" s="508"/>
      <c r="C13372" s="508"/>
      <c r="D13372" s="444" t="s">
        <v>6778</v>
      </c>
      <c r="E13372" s="508"/>
      <c r="F13372" s="508"/>
    </row>
    <row r="13373" spans="1:6" x14ac:dyDescent="0.25">
      <c r="A13373" s="508"/>
      <c r="B13373" s="508"/>
      <c r="C13373" s="508"/>
      <c r="D13373" s="444" t="s">
        <v>6778</v>
      </c>
      <c r="E13373" s="508"/>
      <c r="F13373" s="508"/>
    </row>
    <row r="13374" spans="1:6" x14ac:dyDescent="0.25">
      <c r="A13374" s="508"/>
      <c r="B13374" s="508"/>
      <c r="C13374" s="508"/>
      <c r="D13374" s="444" t="s">
        <v>6778</v>
      </c>
      <c r="E13374" s="508"/>
      <c r="F13374" s="508"/>
    </row>
    <row r="13375" spans="1:6" x14ac:dyDescent="0.25">
      <c r="A13375" s="508"/>
      <c r="B13375" s="508"/>
      <c r="C13375" s="508"/>
      <c r="D13375" s="444" t="s">
        <v>6778</v>
      </c>
      <c r="E13375" s="508"/>
      <c r="F13375" s="508"/>
    </row>
    <row r="13376" spans="1:6" x14ac:dyDescent="0.25">
      <c r="A13376" s="508"/>
      <c r="B13376" s="508"/>
      <c r="C13376" s="508"/>
      <c r="D13376" s="444" t="s">
        <v>6778</v>
      </c>
      <c r="E13376" s="508"/>
      <c r="F13376" s="508"/>
    </row>
    <row r="13377" spans="1:6" x14ac:dyDescent="0.25">
      <c r="A13377" s="508"/>
      <c r="B13377" s="508"/>
      <c r="C13377" s="508"/>
      <c r="D13377" s="444" t="s">
        <v>6778</v>
      </c>
      <c r="E13377" s="508"/>
      <c r="F13377" s="508"/>
    </row>
    <row r="13378" spans="1:6" x14ac:dyDescent="0.25">
      <c r="A13378" s="508"/>
      <c r="B13378" s="508"/>
      <c r="C13378" s="508"/>
      <c r="D13378" s="444" t="s">
        <v>6778</v>
      </c>
      <c r="E13378" s="508"/>
      <c r="F13378" s="508"/>
    </row>
    <row r="13379" spans="1:6" x14ac:dyDescent="0.25">
      <c r="A13379" s="508"/>
      <c r="B13379" s="508"/>
      <c r="C13379" s="508"/>
      <c r="D13379" s="444" t="s">
        <v>6778</v>
      </c>
      <c r="E13379" s="508"/>
      <c r="F13379" s="508"/>
    </row>
    <row r="13380" spans="1:6" x14ac:dyDescent="0.25">
      <c r="A13380" s="508"/>
      <c r="B13380" s="508"/>
      <c r="C13380" s="508"/>
      <c r="D13380" s="444" t="s">
        <v>6778</v>
      </c>
      <c r="E13380" s="508"/>
      <c r="F13380" s="508"/>
    </row>
    <row r="13381" spans="1:6" x14ac:dyDescent="0.25">
      <c r="A13381" s="508"/>
      <c r="B13381" s="508"/>
      <c r="C13381" s="508"/>
      <c r="D13381" s="444" t="s">
        <v>6778</v>
      </c>
      <c r="E13381" s="508"/>
      <c r="F13381" s="508"/>
    </row>
    <row r="13382" spans="1:6" x14ac:dyDescent="0.25">
      <c r="A13382" s="508"/>
      <c r="B13382" s="508"/>
      <c r="C13382" s="508"/>
      <c r="D13382" s="444" t="s">
        <v>6778</v>
      </c>
      <c r="E13382" s="508"/>
      <c r="F13382" s="508"/>
    </row>
    <row r="13383" spans="1:6" x14ac:dyDescent="0.25">
      <c r="A13383" s="508"/>
      <c r="B13383" s="508"/>
      <c r="C13383" s="508"/>
      <c r="D13383" s="444" t="s">
        <v>6778</v>
      </c>
      <c r="E13383" s="508"/>
      <c r="F13383" s="508"/>
    </row>
    <row r="13384" spans="1:6" x14ac:dyDescent="0.25">
      <c r="A13384" s="508"/>
      <c r="B13384" s="508"/>
      <c r="C13384" s="508"/>
      <c r="D13384" s="444" t="s">
        <v>6778</v>
      </c>
      <c r="E13384" s="508"/>
      <c r="F13384" s="508"/>
    </row>
    <row r="13385" spans="1:6" x14ac:dyDescent="0.25">
      <c r="A13385" s="508"/>
      <c r="B13385" s="508"/>
      <c r="C13385" s="508"/>
      <c r="D13385" s="444" t="s">
        <v>6778</v>
      </c>
      <c r="E13385" s="508"/>
      <c r="F13385" s="508"/>
    </row>
    <row r="13386" spans="1:6" x14ac:dyDescent="0.25">
      <c r="A13386" s="508"/>
      <c r="B13386" s="508"/>
      <c r="C13386" s="508"/>
      <c r="D13386" s="444" t="s">
        <v>6778</v>
      </c>
      <c r="E13386" s="508"/>
      <c r="F13386" s="508"/>
    </row>
    <row r="13387" spans="1:6" x14ac:dyDescent="0.25">
      <c r="A13387" s="508"/>
      <c r="B13387" s="508"/>
      <c r="C13387" s="508"/>
      <c r="D13387" s="444" t="s">
        <v>6778</v>
      </c>
      <c r="E13387" s="508"/>
      <c r="F13387" s="508"/>
    </row>
    <row r="13388" spans="1:6" x14ac:dyDescent="0.25">
      <c r="A13388" s="508"/>
      <c r="B13388" s="508"/>
      <c r="C13388" s="508"/>
      <c r="D13388" s="444" t="s">
        <v>6778</v>
      </c>
      <c r="E13388" s="508"/>
      <c r="F13388" s="508"/>
    </row>
    <row r="13389" spans="1:6" x14ac:dyDescent="0.25">
      <c r="A13389" s="508"/>
      <c r="B13389" s="508"/>
      <c r="C13389" s="508"/>
      <c r="D13389" s="444" t="s">
        <v>6778</v>
      </c>
      <c r="E13389" s="508"/>
      <c r="F13389" s="508"/>
    </row>
    <row r="13390" spans="1:6" x14ac:dyDescent="0.25">
      <c r="A13390" s="508"/>
      <c r="B13390" s="508"/>
      <c r="C13390" s="508"/>
      <c r="D13390" s="444" t="s">
        <v>6778</v>
      </c>
      <c r="E13390" s="508"/>
      <c r="F13390" s="508"/>
    </row>
    <row r="13391" spans="1:6" x14ac:dyDescent="0.25">
      <c r="A13391" s="508"/>
      <c r="B13391" s="508"/>
      <c r="C13391" s="508"/>
      <c r="D13391" s="444" t="s">
        <v>6778</v>
      </c>
      <c r="E13391" s="508"/>
      <c r="F13391" s="508"/>
    </row>
    <row r="13392" spans="1:6" x14ac:dyDescent="0.25">
      <c r="A13392" s="508"/>
      <c r="B13392" s="508"/>
      <c r="C13392" s="508"/>
      <c r="D13392" s="444" t="s">
        <v>6778</v>
      </c>
      <c r="E13392" s="508"/>
      <c r="F13392" s="508"/>
    </row>
    <row r="13393" spans="1:6" x14ac:dyDescent="0.25">
      <c r="A13393" s="508"/>
      <c r="B13393" s="508"/>
      <c r="C13393" s="508"/>
      <c r="D13393" s="444" t="s">
        <v>6778</v>
      </c>
      <c r="E13393" s="508"/>
      <c r="F13393" s="508"/>
    </row>
    <row r="13394" spans="1:6" x14ac:dyDescent="0.25">
      <c r="A13394" s="508"/>
      <c r="B13394" s="508"/>
      <c r="C13394" s="508"/>
      <c r="D13394" s="444" t="s">
        <v>6778</v>
      </c>
      <c r="E13394" s="508"/>
      <c r="F13394" s="508"/>
    </row>
    <row r="13395" spans="1:6" x14ac:dyDescent="0.25">
      <c r="A13395" s="508"/>
      <c r="B13395" s="508"/>
      <c r="C13395" s="508"/>
      <c r="D13395" s="444" t="s">
        <v>6778</v>
      </c>
      <c r="E13395" s="508"/>
      <c r="F13395" s="508"/>
    </row>
    <row r="13396" spans="1:6" x14ac:dyDescent="0.25">
      <c r="A13396" s="508"/>
      <c r="B13396" s="508"/>
      <c r="C13396" s="508"/>
      <c r="D13396" s="444" t="s">
        <v>6778</v>
      </c>
      <c r="E13396" s="508"/>
      <c r="F13396" s="508"/>
    </row>
    <row r="13397" spans="1:6" x14ac:dyDescent="0.25">
      <c r="A13397" s="508"/>
      <c r="B13397" s="508"/>
      <c r="C13397" s="508"/>
      <c r="D13397" s="444" t="s">
        <v>6778</v>
      </c>
      <c r="E13397" s="508"/>
      <c r="F13397" s="508"/>
    </row>
    <row r="13398" spans="1:6" x14ac:dyDescent="0.25">
      <c r="A13398" s="508"/>
      <c r="B13398" s="508"/>
      <c r="C13398" s="508"/>
      <c r="D13398" s="444" t="s">
        <v>6778</v>
      </c>
      <c r="E13398" s="508"/>
      <c r="F13398" s="508"/>
    </row>
    <row r="13399" spans="1:6" x14ac:dyDescent="0.25">
      <c r="A13399" s="508"/>
      <c r="B13399" s="508"/>
      <c r="C13399" s="508"/>
      <c r="D13399" s="444" t="s">
        <v>6778</v>
      </c>
      <c r="E13399" s="508"/>
      <c r="F13399" s="508"/>
    </row>
    <row r="13400" spans="1:6" x14ac:dyDescent="0.25">
      <c r="A13400" s="508"/>
      <c r="B13400" s="508"/>
      <c r="C13400" s="508"/>
      <c r="D13400" s="444" t="s">
        <v>6778</v>
      </c>
      <c r="E13400" s="508"/>
      <c r="F13400" s="508"/>
    </row>
    <row r="13401" spans="1:6" x14ac:dyDescent="0.25">
      <c r="A13401" s="508"/>
      <c r="B13401" s="508"/>
      <c r="C13401" s="508"/>
      <c r="D13401" s="444" t="s">
        <v>6778</v>
      </c>
      <c r="E13401" s="508"/>
      <c r="F13401" s="508"/>
    </row>
    <row r="13402" spans="1:6" x14ac:dyDescent="0.25">
      <c r="A13402" s="508"/>
      <c r="B13402" s="508"/>
      <c r="C13402" s="508"/>
      <c r="D13402" s="444" t="s">
        <v>6778</v>
      </c>
      <c r="E13402" s="508"/>
      <c r="F13402" s="508"/>
    </row>
    <row r="13403" spans="1:6" x14ac:dyDescent="0.25">
      <c r="A13403" s="508"/>
      <c r="B13403" s="508"/>
      <c r="C13403" s="508"/>
      <c r="D13403" s="444" t="s">
        <v>6778</v>
      </c>
      <c r="E13403" s="508"/>
      <c r="F13403" s="508"/>
    </row>
    <row r="13404" spans="1:6" x14ac:dyDescent="0.25">
      <c r="A13404" s="508"/>
      <c r="B13404" s="508"/>
      <c r="C13404" s="508"/>
      <c r="D13404" s="444" t="s">
        <v>6778</v>
      </c>
      <c r="E13404" s="508"/>
      <c r="F13404" s="508"/>
    </row>
    <row r="13405" spans="1:6" x14ac:dyDescent="0.25">
      <c r="A13405" s="508"/>
      <c r="B13405" s="508"/>
      <c r="C13405" s="508"/>
      <c r="D13405" s="444" t="s">
        <v>6778</v>
      </c>
      <c r="E13405" s="508"/>
      <c r="F13405" s="508"/>
    </row>
    <row r="13406" spans="1:6" x14ac:dyDescent="0.25">
      <c r="A13406" s="508"/>
      <c r="B13406" s="508"/>
      <c r="C13406" s="508"/>
      <c r="D13406" s="444" t="s">
        <v>6778</v>
      </c>
      <c r="E13406" s="508"/>
      <c r="F13406" s="508"/>
    </row>
    <row r="13407" spans="1:6" x14ac:dyDescent="0.25">
      <c r="A13407" s="508"/>
      <c r="B13407" s="508"/>
      <c r="C13407" s="508"/>
      <c r="D13407" s="444" t="s">
        <v>6778</v>
      </c>
      <c r="E13407" s="508"/>
      <c r="F13407" s="508"/>
    </row>
    <row r="13408" spans="1:6" x14ac:dyDescent="0.25">
      <c r="A13408" s="508"/>
      <c r="B13408" s="508"/>
      <c r="C13408" s="508"/>
      <c r="D13408" s="444" t="s">
        <v>6778</v>
      </c>
      <c r="E13408" s="508"/>
      <c r="F13408" s="508"/>
    </row>
    <row r="13409" spans="1:6" x14ac:dyDescent="0.25">
      <c r="A13409" s="508"/>
      <c r="B13409" s="508"/>
      <c r="C13409" s="508"/>
      <c r="D13409" s="444" t="s">
        <v>6778</v>
      </c>
      <c r="E13409" s="508"/>
      <c r="F13409" s="508"/>
    </row>
    <row r="13410" spans="1:6" x14ac:dyDescent="0.25">
      <c r="A13410" s="508"/>
      <c r="B13410" s="508"/>
      <c r="C13410" s="508"/>
      <c r="D13410" s="444" t="s">
        <v>6778</v>
      </c>
      <c r="E13410" s="508"/>
      <c r="F13410" s="508"/>
    </row>
    <row r="13411" spans="1:6" x14ac:dyDescent="0.25">
      <c r="A13411" s="508"/>
      <c r="B13411" s="508"/>
      <c r="C13411" s="508"/>
      <c r="D13411" s="444" t="s">
        <v>6778</v>
      </c>
      <c r="E13411" s="508"/>
      <c r="F13411" s="508"/>
    </row>
    <row r="13412" spans="1:6" x14ac:dyDescent="0.25">
      <c r="A13412" s="508"/>
      <c r="B13412" s="508"/>
      <c r="C13412" s="508"/>
      <c r="D13412" s="444" t="s">
        <v>6778</v>
      </c>
      <c r="E13412" s="508"/>
      <c r="F13412" s="508"/>
    </row>
    <row r="13413" spans="1:6" x14ac:dyDescent="0.25">
      <c r="A13413" s="508"/>
      <c r="B13413" s="508"/>
      <c r="C13413" s="508"/>
      <c r="D13413" s="444" t="s">
        <v>6778</v>
      </c>
      <c r="E13413" s="508"/>
      <c r="F13413" s="508"/>
    </row>
    <row r="13414" spans="1:6" x14ac:dyDescent="0.25">
      <c r="A13414" s="508"/>
      <c r="B13414" s="508"/>
      <c r="C13414" s="508"/>
      <c r="D13414" s="444" t="s">
        <v>6778</v>
      </c>
      <c r="E13414" s="508"/>
      <c r="F13414" s="508"/>
    </row>
    <row r="13415" spans="1:6" x14ac:dyDescent="0.25">
      <c r="A13415" s="508"/>
      <c r="B13415" s="508"/>
      <c r="C13415" s="508"/>
      <c r="D13415" s="444" t="s">
        <v>6778</v>
      </c>
      <c r="E13415" s="508"/>
      <c r="F13415" s="508"/>
    </row>
    <row r="13416" spans="1:6" x14ac:dyDescent="0.25">
      <c r="A13416" s="508"/>
      <c r="B13416" s="508"/>
      <c r="C13416" s="508"/>
      <c r="D13416" s="444" t="s">
        <v>6778</v>
      </c>
      <c r="E13416" s="508"/>
      <c r="F13416" s="508"/>
    </row>
    <row r="13417" spans="1:6" x14ac:dyDescent="0.25">
      <c r="A13417" s="508"/>
      <c r="B13417" s="508"/>
      <c r="C13417" s="508"/>
      <c r="D13417" s="444" t="s">
        <v>6778</v>
      </c>
      <c r="E13417" s="508"/>
      <c r="F13417" s="508"/>
    </row>
    <row r="13418" spans="1:6" x14ac:dyDescent="0.25">
      <c r="A13418" s="508"/>
      <c r="B13418" s="508"/>
      <c r="C13418" s="508"/>
      <c r="D13418" s="444" t="s">
        <v>6778</v>
      </c>
      <c r="E13418" s="508"/>
      <c r="F13418" s="508"/>
    </row>
    <row r="13419" spans="1:6" x14ac:dyDescent="0.25">
      <c r="A13419" s="508"/>
      <c r="B13419" s="508"/>
      <c r="C13419" s="508"/>
      <c r="D13419" s="444" t="s">
        <v>6778</v>
      </c>
      <c r="E13419" s="508"/>
      <c r="F13419" s="508"/>
    </row>
    <row r="13420" spans="1:6" x14ac:dyDescent="0.25">
      <c r="A13420" s="508"/>
      <c r="B13420" s="508"/>
      <c r="C13420" s="508"/>
      <c r="D13420" s="444" t="s">
        <v>6778</v>
      </c>
      <c r="E13420" s="508"/>
      <c r="F13420" s="508"/>
    </row>
    <row r="13421" spans="1:6" x14ac:dyDescent="0.25">
      <c r="A13421" s="508"/>
      <c r="B13421" s="508"/>
      <c r="C13421" s="508"/>
      <c r="D13421" s="444" t="s">
        <v>6778</v>
      </c>
      <c r="E13421" s="508"/>
      <c r="F13421" s="508"/>
    </row>
    <row r="13422" spans="1:6" x14ac:dyDescent="0.25">
      <c r="A13422" s="508"/>
      <c r="B13422" s="508"/>
      <c r="C13422" s="508"/>
      <c r="D13422" s="444" t="s">
        <v>6778</v>
      </c>
      <c r="E13422" s="508"/>
      <c r="F13422" s="508"/>
    </row>
    <row r="13423" spans="1:6" x14ac:dyDescent="0.25">
      <c r="A13423" s="508"/>
      <c r="B13423" s="508"/>
      <c r="C13423" s="508"/>
      <c r="D13423" s="444" t="s">
        <v>6778</v>
      </c>
      <c r="E13423" s="508"/>
      <c r="F13423" s="508"/>
    </row>
    <row r="13424" spans="1:6" x14ac:dyDescent="0.25">
      <c r="A13424" s="508"/>
      <c r="B13424" s="508"/>
      <c r="C13424" s="508"/>
      <c r="D13424" s="444" t="s">
        <v>6778</v>
      </c>
      <c r="E13424" s="508"/>
      <c r="F13424" s="508"/>
    </row>
    <row r="13425" spans="1:6" x14ac:dyDescent="0.25">
      <c r="A13425" s="508"/>
      <c r="B13425" s="508"/>
      <c r="C13425" s="508"/>
      <c r="D13425" s="444" t="s">
        <v>6778</v>
      </c>
      <c r="E13425" s="508"/>
      <c r="F13425" s="508"/>
    </row>
    <row r="13426" spans="1:6" x14ac:dyDescent="0.25">
      <c r="A13426" s="508"/>
      <c r="B13426" s="508"/>
      <c r="C13426" s="508"/>
      <c r="D13426" s="444" t="s">
        <v>6778</v>
      </c>
      <c r="E13426" s="508"/>
      <c r="F13426" s="508"/>
    </row>
    <row r="13427" spans="1:6" x14ac:dyDescent="0.25">
      <c r="A13427" s="508"/>
      <c r="B13427" s="508"/>
      <c r="C13427" s="508"/>
      <c r="D13427" s="444" t="s">
        <v>6778</v>
      </c>
      <c r="E13427" s="508"/>
      <c r="F13427" s="508"/>
    </row>
    <row r="13428" spans="1:6" x14ac:dyDescent="0.25">
      <c r="A13428" s="508"/>
      <c r="B13428" s="508"/>
      <c r="C13428" s="508"/>
      <c r="D13428" s="444" t="s">
        <v>6778</v>
      </c>
      <c r="E13428" s="508"/>
      <c r="F13428" s="508"/>
    </row>
    <row r="13429" spans="1:6" x14ac:dyDescent="0.25">
      <c r="A13429" s="508"/>
      <c r="B13429" s="508"/>
      <c r="C13429" s="508"/>
      <c r="D13429" s="444" t="s">
        <v>6778</v>
      </c>
      <c r="E13429" s="508"/>
      <c r="F13429" s="508"/>
    </row>
    <row r="13430" spans="1:6" x14ac:dyDescent="0.25">
      <c r="A13430" s="508"/>
      <c r="B13430" s="508"/>
      <c r="C13430" s="508"/>
      <c r="D13430" s="444" t="s">
        <v>6778</v>
      </c>
      <c r="E13430" s="508"/>
      <c r="F13430" s="508"/>
    </row>
    <row r="13431" spans="1:6" x14ac:dyDescent="0.25">
      <c r="A13431" s="508"/>
      <c r="B13431" s="508"/>
      <c r="C13431" s="508"/>
      <c r="D13431" s="444" t="s">
        <v>6778</v>
      </c>
      <c r="E13431" s="508"/>
      <c r="F13431" s="508"/>
    </row>
    <row r="13432" spans="1:6" x14ac:dyDescent="0.25">
      <c r="A13432" s="508"/>
      <c r="B13432" s="508"/>
      <c r="C13432" s="508"/>
      <c r="D13432" s="444" t="s">
        <v>6778</v>
      </c>
      <c r="E13432" s="508"/>
      <c r="F13432" s="508"/>
    </row>
    <row r="13433" spans="1:6" x14ac:dyDescent="0.25">
      <c r="A13433" s="508"/>
      <c r="B13433" s="508"/>
      <c r="C13433" s="508"/>
      <c r="D13433" s="444" t="s">
        <v>6778</v>
      </c>
      <c r="E13433" s="508"/>
      <c r="F13433" s="508"/>
    </row>
    <row r="13434" spans="1:6" x14ac:dyDescent="0.25">
      <c r="A13434" s="508"/>
      <c r="B13434" s="508"/>
      <c r="C13434" s="508"/>
      <c r="D13434" s="444" t="s">
        <v>6778</v>
      </c>
      <c r="E13434" s="508"/>
      <c r="F13434" s="508"/>
    </row>
    <row r="13435" spans="1:6" x14ac:dyDescent="0.25">
      <c r="A13435" s="508"/>
      <c r="B13435" s="508"/>
      <c r="C13435" s="508"/>
      <c r="D13435" s="444" t="s">
        <v>6778</v>
      </c>
      <c r="E13435" s="508"/>
      <c r="F13435" s="508"/>
    </row>
    <row r="13436" spans="1:6" x14ac:dyDescent="0.25">
      <c r="A13436" s="508"/>
      <c r="B13436" s="508"/>
      <c r="C13436" s="508"/>
      <c r="D13436" s="444" t="s">
        <v>6778</v>
      </c>
      <c r="E13436" s="508"/>
      <c r="F13436" s="508"/>
    </row>
    <row r="13437" spans="1:6" x14ac:dyDescent="0.25">
      <c r="A13437" s="508"/>
      <c r="B13437" s="508"/>
      <c r="C13437" s="508"/>
      <c r="D13437" s="444" t="s">
        <v>6778</v>
      </c>
      <c r="E13437" s="508"/>
      <c r="F13437" s="508"/>
    </row>
    <row r="13438" spans="1:6" x14ac:dyDescent="0.25">
      <c r="A13438" s="508"/>
      <c r="B13438" s="508"/>
      <c r="C13438" s="508"/>
      <c r="D13438" s="444" t="s">
        <v>6778</v>
      </c>
      <c r="E13438" s="508"/>
      <c r="F13438" s="508"/>
    </row>
    <row r="13439" spans="1:6" x14ac:dyDescent="0.25">
      <c r="A13439" s="508"/>
      <c r="B13439" s="508"/>
      <c r="C13439" s="508"/>
      <c r="D13439" s="444" t="s">
        <v>6778</v>
      </c>
      <c r="E13439" s="508"/>
      <c r="F13439" s="508"/>
    </row>
    <row r="13440" spans="1:6" x14ac:dyDescent="0.25">
      <c r="A13440" s="508"/>
      <c r="B13440" s="508"/>
      <c r="C13440" s="508"/>
      <c r="D13440" s="444" t="s">
        <v>6778</v>
      </c>
      <c r="E13440" s="508"/>
      <c r="F13440" s="508"/>
    </row>
    <row r="13441" spans="1:6" x14ac:dyDescent="0.25">
      <c r="A13441" s="508"/>
      <c r="B13441" s="508"/>
      <c r="C13441" s="508"/>
      <c r="D13441" s="444" t="s">
        <v>6778</v>
      </c>
      <c r="E13441" s="508"/>
      <c r="F13441" s="508"/>
    </row>
    <row r="13442" spans="1:6" x14ac:dyDescent="0.25">
      <c r="A13442" s="508"/>
      <c r="B13442" s="508"/>
      <c r="C13442" s="508"/>
      <c r="D13442" s="444" t="s">
        <v>6778</v>
      </c>
      <c r="E13442" s="508"/>
      <c r="F13442" s="508"/>
    </row>
    <row r="13443" spans="1:6" x14ac:dyDescent="0.25">
      <c r="A13443" s="508"/>
      <c r="B13443" s="508"/>
      <c r="C13443" s="508"/>
      <c r="D13443" s="444" t="s">
        <v>6778</v>
      </c>
      <c r="E13443" s="508"/>
      <c r="F13443" s="508"/>
    </row>
    <row r="13444" spans="1:6" x14ac:dyDescent="0.25">
      <c r="A13444" s="508"/>
      <c r="B13444" s="508"/>
      <c r="C13444" s="508"/>
      <c r="D13444" s="444" t="s">
        <v>6778</v>
      </c>
      <c r="E13444" s="508"/>
      <c r="F13444" s="508"/>
    </row>
    <row r="13445" spans="1:6" x14ac:dyDescent="0.25">
      <c r="A13445" s="508"/>
      <c r="B13445" s="508"/>
      <c r="C13445" s="508"/>
      <c r="D13445" s="444" t="s">
        <v>6778</v>
      </c>
      <c r="E13445" s="508"/>
      <c r="F13445" s="508"/>
    </row>
    <row r="13446" spans="1:6" x14ac:dyDescent="0.25">
      <c r="A13446" s="508"/>
      <c r="B13446" s="508"/>
      <c r="C13446" s="508"/>
      <c r="D13446" s="444" t="s">
        <v>6778</v>
      </c>
      <c r="E13446" s="508"/>
      <c r="F13446" s="508"/>
    </row>
    <row r="13447" spans="1:6" x14ac:dyDescent="0.25">
      <c r="A13447" s="508"/>
      <c r="B13447" s="508"/>
      <c r="C13447" s="508"/>
      <c r="D13447" s="444" t="s">
        <v>6778</v>
      </c>
      <c r="E13447" s="508"/>
      <c r="F13447" s="508"/>
    </row>
    <row r="13448" spans="1:6" x14ac:dyDescent="0.25">
      <c r="A13448" s="508"/>
      <c r="B13448" s="508"/>
      <c r="C13448" s="508"/>
      <c r="D13448" s="444" t="s">
        <v>6778</v>
      </c>
      <c r="E13448" s="508"/>
      <c r="F13448" s="508"/>
    </row>
    <row r="13449" spans="1:6" x14ac:dyDescent="0.25">
      <c r="A13449" s="508"/>
      <c r="B13449" s="508"/>
      <c r="C13449" s="508"/>
      <c r="D13449" s="444" t="s">
        <v>6778</v>
      </c>
      <c r="E13449" s="508"/>
      <c r="F13449" s="508"/>
    </row>
    <row r="13450" spans="1:6" x14ac:dyDescent="0.25">
      <c r="A13450" s="508"/>
      <c r="B13450" s="508"/>
      <c r="C13450" s="508"/>
      <c r="D13450" s="444" t="s">
        <v>6778</v>
      </c>
      <c r="E13450" s="508"/>
      <c r="F13450" s="508"/>
    </row>
    <row r="13451" spans="1:6" x14ac:dyDescent="0.25">
      <c r="A13451" s="508"/>
      <c r="B13451" s="508"/>
      <c r="C13451" s="508"/>
      <c r="D13451" s="444" t="s">
        <v>6778</v>
      </c>
      <c r="E13451" s="508"/>
      <c r="F13451" s="508"/>
    </row>
    <row r="13452" spans="1:6" x14ac:dyDescent="0.25">
      <c r="A13452" s="508"/>
      <c r="B13452" s="508"/>
      <c r="C13452" s="508"/>
      <c r="D13452" s="444" t="s">
        <v>6778</v>
      </c>
      <c r="E13452" s="508"/>
      <c r="F13452" s="508"/>
    </row>
    <row r="13453" spans="1:6" x14ac:dyDescent="0.25">
      <c r="A13453" s="508"/>
      <c r="B13453" s="508"/>
      <c r="C13453" s="508"/>
      <c r="D13453" s="444" t="s">
        <v>6778</v>
      </c>
      <c r="E13453" s="508"/>
      <c r="F13453" s="508"/>
    </row>
    <row r="13454" spans="1:6" x14ac:dyDescent="0.25">
      <c r="A13454" s="508"/>
      <c r="B13454" s="508"/>
      <c r="C13454" s="508"/>
      <c r="D13454" s="444" t="s">
        <v>6778</v>
      </c>
      <c r="E13454" s="508"/>
      <c r="F13454" s="508"/>
    </row>
    <row r="13455" spans="1:6" x14ac:dyDescent="0.25">
      <c r="A13455" s="508"/>
      <c r="B13455" s="508"/>
      <c r="C13455" s="508"/>
      <c r="D13455" s="444" t="s">
        <v>6778</v>
      </c>
      <c r="E13455" s="508"/>
      <c r="F13455" s="508"/>
    </row>
    <row r="13456" spans="1:6" x14ac:dyDescent="0.25">
      <c r="A13456" s="508"/>
      <c r="B13456" s="508"/>
      <c r="C13456" s="508"/>
      <c r="D13456" s="444" t="s">
        <v>6778</v>
      </c>
      <c r="E13456" s="508"/>
      <c r="F13456" s="508"/>
    </row>
    <row r="13457" spans="1:6" x14ac:dyDescent="0.25">
      <c r="A13457" s="508"/>
      <c r="B13457" s="508"/>
      <c r="C13457" s="508"/>
      <c r="D13457" s="444" t="s">
        <v>6778</v>
      </c>
      <c r="E13457" s="508"/>
      <c r="F13457" s="508"/>
    </row>
    <row r="13458" spans="1:6" x14ac:dyDescent="0.25">
      <c r="A13458" s="508"/>
      <c r="B13458" s="508"/>
      <c r="C13458" s="508"/>
      <c r="D13458" s="444" t="s">
        <v>6778</v>
      </c>
      <c r="E13458" s="508"/>
      <c r="F13458" s="508"/>
    </row>
    <row r="13459" spans="1:6" x14ac:dyDescent="0.25">
      <c r="A13459" s="508"/>
      <c r="B13459" s="508"/>
      <c r="C13459" s="508"/>
      <c r="D13459" s="444" t="s">
        <v>6778</v>
      </c>
      <c r="E13459" s="508"/>
      <c r="F13459" s="508"/>
    </row>
    <row r="13460" spans="1:6" x14ac:dyDescent="0.25">
      <c r="A13460" s="508"/>
      <c r="B13460" s="508"/>
      <c r="C13460" s="508"/>
      <c r="D13460" s="444" t="s">
        <v>6778</v>
      </c>
      <c r="E13460" s="508"/>
      <c r="F13460" s="508"/>
    </row>
    <row r="13461" spans="1:6" x14ac:dyDescent="0.25">
      <c r="A13461" s="508"/>
      <c r="B13461" s="508"/>
      <c r="C13461" s="508"/>
      <c r="D13461" s="444" t="s">
        <v>6778</v>
      </c>
      <c r="E13461" s="508"/>
      <c r="F13461" s="508"/>
    </row>
    <row r="13462" spans="1:6" x14ac:dyDescent="0.25">
      <c r="A13462" s="508"/>
      <c r="B13462" s="508"/>
      <c r="C13462" s="508"/>
      <c r="D13462" s="444" t="s">
        <v>6778</v>
      </c>
      <c r="E13462" s="508"/>
      <c r="F13462" s="508"/>
    </row>
    <row r="13463" spans="1:6" x14ac:dyDescent="0.25">
      <c r="A13463" s="508"/>
      <c r="B13463" s="508"/>
      <c r="C13463" s="508"/>
      <c r="D13463" s="444" t="s">
        <v>6778</v>
      </c>
      <c r="E13463" s="508"/>
      <c r="F13463" s="508"/>
    </row>
    <row r="13464" spans="1:6" x14ac:dyDescent="0.25">
      <c r="A13464" s="508"/>
      <c r="B13464" s="508"/>
      <c r="C13464" s="508"/>
      <c r="D13464" s="444" t="s">
        <v>6778</v>
      </c>
      <c r="E13464" s="508"/>
      <c r="F13464" s="508"/>
    </row>
    <row r="13465" spans="1:6" x14ac:dyDescent="0.25">
      <c r="A13465" s="508"/>
      <c r="B13465" s="508"/>
      <c r="C13465" s="508"/>
      <c r="D13465" s="444" t="s">
        <v>6778</v>
      </c>
      <c r="E13465" s="508"/>
      <c r="F13465" s="508"/>
    </row>
    <row r="13466" spans="1:6" x14ac:dyDescent="0.25">
      <c r="A13466" s="508"/>
      <c r="B13466" s="508"/>
      <c r="C13466" s="508"/>
      <c r="D13466" s="444" t="s">
        <v>6778</v>
      </c>
      <c r="E13466" s="508"/>
      <c r="F13466" s="508"/>
    </row>
    <row r="13467" spans="1:6" x14ac:dyDescent="0.25">
      <c r="A13467" s="508"/>
      <c r="B13467" s="508"/>
      <c r="C13467" s="508"/>
      <c r="D13467" s="444" t="s">
        <v>6778</v>
      </c>
      <c r="E13467" s="508"/>
      <c r="F13467" s="508"/>
    </row>
    <row r="13468" spans="1:6" x14ac:dyDescent="0.25">
      <c r="A13468" s="508"/>
      <c r="B13468" s="508"/>
      <c r="C13468" s="508"/>
      <c r="D13468" s="444" t="s">
        <v>6778</v>
      </c>
      <c r="E13468" s="508"/>
      <c r="F13468" s="508"/>
    </row>
    <row r="13469" spans="1:6" x14ac:dyDescent="0.25">
      <c r="A13469" s="508"/>
      <c r="B13469" s="508"/>
      <c r="C13469" s="508"/>
      <c r="D13469" s="444" t="s">
        <v>6778</v>
      </c>
      <c r="E13469" s="508"/>
      <c r="F13469" s="508"/>
    </row>
    <row r="13470" spans="1:6" x14ac:dyDescent="0.25">
      <c r="A13470" s="508"/>
      <c r="B13470" s="508"/>
      <c r="C13470" s="508"/>
      <c r="D13470" s="444" t="s">
        <v>6778</v>
      </c>
      <c r="E13470" s="508"/>
      <c r="F13470" s="508"/>
    </row>
    <row r="13471" spans="1:6" x14ac:dyDescent="0.25">
      <c r="A13471" s="508"/>
      <c r="B13471" s="508"/>
      <c r="C13471" s="508"/>
      <c r="D13471" s="444" t="s">
        <v>6778</v>
      </c>
      <c r="E13471" s="508"/>
      <c r="F13471" s="508"/>
    </row>
    <row r="13472" spans="1:6" x14ac:dyDescent="0.25">
      <c r="A13472" s="508"/>
      <c r="B13472" s="508"/>
      <c r="C13472" s="508"/>
      <c r="D13472" s="444" t="s">
        <v>6778</v>
      </c>
      <c r="E13472" s="508"/>
      <c r="F13472" s="508"/>
    </row>
    <row r="13473" spans="1:6" x14ac:dyDescent="0.25">
      <c r="A13473" s="508"/>
      <c r="B13473" s="508"/>
      <c r="C13473" s="508"/>
      <c r="D13473" s="444" t="s">
        <v>6778</v>
      </c>
      <c r="E13473" s="508"/>
      <c r="F13473" s="508"/>
    </row>
    <row r="13474" spans="1:6" x14ac:dyDescent="0.25">
      <c r="A13474" s="508"/>
      <c r="B13474" s="508"/>
      <c r="C13474" s="508"/>
      <c r="D13474" s="444" t="s">
        <v>6778</v>
      </c>
      <c r="E13474" s="508"/>
      <c r="F13474" s="508"/>
    </row>
    <row r="13475" spans="1:6" x14ac:dyDescent="0.25">
      <c r="A13475" s="508"/>
      <c r="B13475" s="508"/>
      <c r="C13475" s="508"/>
      <c r="D13475" s="444" t="s">
        <v>6778</v>
      </c>
      <c r="E13475" s="508"/>
      <c r="F13475" s="508"/>
    </row>
    <row r="13476" spans="1:6" x14ac:dyDescent="0.25">
      <c r="A13476" s="508"/>
      <c r="B13476" s="508"/>
      <c r="C13476" s="508"/>
      <c r="D13476" s="444" t="s">
        <v>6778</v>
      </c>
      <c r="E13476" s="508"/>
      <c r="F13476" s="508"/>
    </row>
    <row r="13477" spans="1:6" x14ac:dyDescent="0.25">
      <c r="A13477" s="508"/>
      <c r="B13477" s="508"/>
      <c r="C13477" s="508"/>
      <c r="D13477" s="444" t="s">
        <v>6778</v>
      </c>
      <c r="E13477" s="508"/>
      <c r="F13477" s="508"/>
    </row>
    <row r="13478" spans="1:6" x14ac:dyDescent="0.25">
      <c r="A13478" s="508"/>
      <c r="B13478" s="508"/>
      <c r="C13478" s="508"/>
      <c r="D13478" s="444" t="s">
        <v>6778</v>
      </c>
      <c r="E13478" s="508"/>
      <c r="F13478" s="508"/>
    </row>
    <row r="13479" spans="1:6" x14ac:dyDescent="0.25">
      <c r="A13479" s="508"/>
      <c r="B13479" s="508"/>
      <c r="C13479" s="508"/>
      <c r="D13479" s="444" t="s">
        <v>6778</v>
      </c>
      <c r="E13479" s="508"/>
      <c r="F13479" s="508"/>
    </row>
    <row r="13480" spans="1:6" x14ac:dyDescent="0.25">
      <c r="A13480" s="508"/>
      <c r="B13480" s="508"/>
      <c r="C13480" s="508"/>
      <c r="D13480" s="444" t="s">
        <v>6778</v>
      </c>
      <c r="E13480" s="508"/>
      <c r="F13480" s="508"/>
    </row>
    <row r="13481" spans="1:6" x14ac:dyDescent="0.25">
      <c r="A13481" s="508"/>
      <c r="B13481" s="508"/>
      <c r="C13481" s="508"/>
      <c r="D13481" s="444" t="s">
        <v>6778</v>
      </c>
      <c r="E13481" s="508"/>
      <c r="F13481" s="508"/>
    </row>
    <row r="13482" spans="1:6" x14ac:dyDescent="0.25">
      <c r="A13482" s="508"/>
      <c r="B13482" s="508"/>
      <c r="C13482" s="508"/>
      <c r="D13482" s="444" t="s">
        <v>6778</v>
      </c>
      <c r="E13482" s="508"/>
      <c r="F13482" s="508"/>
    </row>
    <row r="13483" spans="1:6" x14ac:dyDescent="0.25">
      <c r="A13483" s="508"/>
      <c r="B13483" s="508"/>
      <c r="C13483" s="508"/>
      <c r="D13483" s="444" t="s">
        <v>6778</v>
      </c>
      <c r="E13483" s="508"/>
      <c r="F13483" s="508"/>
    </row>
    <row r="13484" spans="1:6" x14ac:dyDescent="0.25">
      <c r="A13484" s="508"/>
      <c r="B13484" s="508"/>
      <c r="C13484" s="508"/>
      <c r="D13484" s="444" t="s">
        <v>6778</v>
      </c>
      <c r="E13484" s="508"/>
      <c r="F13484" s="508"/>
    </row>
    <row r="13485" spans="1:6" x14ac:dyDescent="0.25">
      <c r="A13485" s="508"/>
      <c r="B13485" s="508"/>
      <c r="C13485" s="508"/>
      <c r="D13485" s="444" t="s">
        <v>6778</v>
      </c>
      <c r="E13485" s="508"/>
      <c r="F13485" s="508"/>
    </row>
    <row r="13486" spans="1:6" x14ac:dyDescent="0.25">
      <c r="A13486" s="508"/>
      <c r="B13486" s="508"/>
      <c r="C13486" s="508"/>
      <c r="D13486" s="444" t="s">
        <v>6778</v>
      </c>
      <c r="E13486" s="508"/>
      <c r="F13486" s="508"/>
    </row>
    <row r="13487" spans="1:6" x14ac:dyDescent="0.25">
      <c r="A13487" s="508"/>
      <c r="B13487" s="508"/>
      <c r="C13487" s="508"/>
      <c r="D13487" s="444" t="s">
        <v>6778</v>
      </c>
      <c r="E13487" s="508"/>
      <c r="F13487" s="508"/>
    </row>
    <row r="13488" spans="1:6" x14ac:dyDescent="0.25">
      <c r="A13488" s="508"/>
      <c r="B13488" s="508"/>
      <c r="C13488" s="508"/>
      <c r="D13488" s="444" t="s">
        <v>6778</v>
      </c>
      <c r="E13488" s="508"/>
      <c r="F13488" s="508"/>
    </row>
    <row r="13489" spans="1:6" x14ac:dyDescent="0.25">
      <c r="A13489" s="508"/>
      <c r="B13489" s="508"/>
      <c r="C13489" s="508"/>
      <c r="D13489" s="444" t="s">
        <v>6778</v>
      </c>
      <c r="E13489" s="508"/>
      <c r="F13489" s="508"/>
    </row>
    <row r="13490" spans="1:6" x14ac:dyDescent="0.25">
      <c r="A13490" s="508"/>
      <c r="B13490" s="508"/>
      <c r="C13490" s="508"/>
      <c r="D13490" s="444" t="s">
        <v>6778</v>
      </c>
      <c r="E13490" s="508"/>
      <c r="F13490" s="508"/>
    </row>
    <row r="13491" spans="1:6" x14ac:dyDescent="0.25">
      <c r="A13491" s="508"/>
      <c r="B13491" s="508"/>
      <c r="C13491" s="508"/>
      <c r="D13491" s="444" t="s">
        <v>6778</v>
      </c>
      <c r="E13491" s="508"/>
      <c r="F13491" s="508"/>
    </row>
    <row r="13492" spans="1:6" x14ac:dyDescent="0.25">
      <c r="A13492" s="508"/>
      <c r="B13492" s="508"/>
      <c r="C13492" s="508"/>
      <c r="D13492" s="444" t="s">
        <v>6778</v>
      </c>
      <c r="E13492" s="508"/>
      <c r="F13492" s="508"/>
    </row>
    <row r="13493" spans="1:6" x14ac:dyDescent="0.25">
      <c r="A13493" s="508"/>
      <c r="B13493" s="508"/>
      <c r="C13493" s="508"/>
      <c r="D13493" s="444" t="s">
        <v>6778</v>
      </c>
      <c r="E13493" s="508"/>
      <c r="F13493" s="508"/>
    </row>
    <row r="13494" spans="1:6" x14ac:dyDescent="0.25">
      <c r="A13494" s="508"/>
      <c r="B13494" s="508"/>
      <c r="C13494" s="508"/>
      <c r="D13494" s="444" t="s">
        <v>6778</v>
      </c>
      <c r="E13494" s="508"/>
      <c r="F13494" s="508"/>
    </row>
    <row r="13495" spans="1:6" x14ac:dyDescent="0.25">
      <c r="A13495" s="508"/>
      <c r="B13495" s="508"/>
      <c r="C13495" s="508"/>
      <c r="D13495" s="444" t="s">
        <v>6778</v>
      </c>
      <c r="E13495" s="508"/>
      <c r="F13495" s="508"/>
    </row>
    <row r="13496" spans="1:6" x14ac:dyDescent="0.25">
      <c r="A13496" s="508"/>
      <c r="B13496" s="508"/>
      <c r="C13496" s="508"/>
      <c r="D13496" s="444" t="s">
        <v>6778</v>
      </c>
      <c r="E13496" s="508"/>
      <c r="F13496" s="508"/>
    </row>
    <row r="13497" spans="1:6" x14ac:dyDescent="0.25">
      <c r="A13497" s="508"/>
      <c r="B13497" s="508"/>
      <c r="C13497" s="508"/>
      <c r="D13497" s="444" t="s">
        <v>6778</v>
      </c>
      <c r="E13497" s="508"/>
      <c r="F13497" s="508"/>
    </row>
    <row r="13498" spans="1:6" x14ac:dyDescent="0.25">
      <c r="A13498" s="508"/>
      <c r="B13498" s="508"/>
      <c r="C13498" s="508"/>
      <c r="D13498" s="444" t="s">
        <v>6778</v>
      </c>
      <c r="E13498" s="508"/>
      <c r="F13498" s="508"/>
    </row>
    <row r="13499" spans="1:6" x14ac:dyDescent="0.25">
      <c r="A13499" s="508"/>
      <c r="B13499" s="508"/>
      <c r="C13499" s="508"/>
      <c r="D13499" s="444" t="s">
        <v>6778</v>
      </c>
      <c r="E13499" s="508"/>
      <c r="F13499" s="508"/>
    </row>
    <row r="13500" spans="1:6" x14ac:dyDescent="0.25">
      <c r="A13500" s="508"/>
      <c r="B13500" s="508"/>
      <c r="C13500" s="508"/>
      <c r="D13500" s="444" t="s">
        <v>6778</v>
      </c>
      <c r="E13500" s="508"/>
      <c r="F13500" s="508"/>
    </row>
    <row r="13501" spans="1:6" x14ac:dyDescent="0.25">
      <c r="A13501" s="508"/>
      <c r="B13501" s="508"/>
      <c r="C13501" s="508"/>
      <c r="D13501" s="444" t="s">
        <v>6778</v>
      </c>
      <c r="E13501" s="508"/>
      <c r="F13501" s="508"/>
    </row>
    <row r="13502" spans="1:6" x14ac:dyDescent="0.25">
      <c r="A13502" s="508"/>
      <c r="B13502" s="508"/>
      <c r="C13502" s="508"/>
      <c r="D13502" s="444" t="s">
        <v>6778</v>
      </c>
      <c r="E13502" s="508"/>
      <c r="F13502" s="508"/>
    </row>
    <row r="13503" spans="1:6" x14ac:dyDescent="0.25">
      <c r="A13503" s="508"/>
      <c r="B13503" s="508"/>
      <c r="C13503" s="508"/>
      <c r="D13503" s="444" t="s">
        <v>6778</v>
      </c>
      <c r="E13503" s="508"/>
      <c r="F13503" s="508"/>
    </row>
    <row r="13504" spans="1:6" x14ac:dyDescent="0.25">
      <c r="A13504" s="508"/>
      <c r="B13504" s="508"/>
      <c r="C13504" s="508"/>
      <c r="D13504" s="444" t="s">
        <v>6778</v>
      </c>
      <c r="E13504" s="508"/>
      <c r="F13504" s="508"/>
    </row>
    <row r="13505" spans="1:6" x14ac:dyDescent="0.25">
      <c r="A13505" s="508"/>
      <c r="B13505" s="508"/>
      <c r="C13505" s="508"/>
      <c r="D13505" s="444" t="s">
        <v>6778</v>
      </c>
      <c r="E13505" s="508"/>
      <c r="F13505" s="508"/>
    </row>
    <row r="13506" spans="1:6" x14ac:dyDescent="0.25">
      <c r="A13506" s="508"/>
      <c r="B13506" s="508"/>
      <c r="C13506" s="508"/>
      <c r="D13506" s="444" t="s">
        <v>6778</v>
      </c>
      <c r="E13506" s="508"/>
      <c r="F13506" s="508"/>
    </row>
    <row r="13507" spans="1:6" x14ac:dyDescent="0.25">
      <c r="A13507" s="508"/>
      <c r="B13507" s="508"/>
      <c r="C13507" s="508"/>
      <c r="D13507" s="444" t="s">
        <v>6778</v>
      </c>
      <c r="E13507" s="508"/>
      <c r="F13507" s="508"/>
    </row>
    <row r="13508" spans="1:6" x14ac:dyDescent="0.25">
      <c r="A13508" s="508"/>
      <c r="B13508" s="508"/>
      <c r="C13508" s="508"/>
      <c r="D13508" s="444" t="s">
        <v>6778</v>
      </c>
      <c r="E13508" s="508"/>
      <c r="F13508" s="508"/>
    </row>
    <row r="13509" spans="1:6" x14ac:dyDescent="0.25">
      <c r="A13509" s="508"/>
      <c r="B13509" s="508"/>
      <c r="C13509" s="508"/>
      <c r="D13509" s="444" t="s">
        <v>6778</v>
      </c>
      <c r="E13509" s="508"/>
      <c r="F13509" s="508"/>
    </row>
    <row r="13510" spans="1:6" x14ac:dyDescent="0.25">
      <c r="A13510" s="508"/>
      <c r="B13510" s="508"/>
      <c r="C13510" s="508"/>
      <c r="D13510" s="444" t="s">
        <v>6778</v>
      </c>
      <c r="E13510" s="508"/>
      <c r="F13510" s="508"/>
    </row>
    <row r="13511" spans="1:6" x14ac:dyDescent="0.25">
      <c r="A13511" s="508"/>
      <c r="B13511" s="508"/>
      <c r="C13511" s="508"/>
      <c r="D13511" s="444" t="s">
        <v>6778</v>
      </c>
      <c r="E13511" s="508"/>
      <c r="F13511" s="508"/>
    </row>
    <row r="13512" spans="1:6" x14ac:dyDescent="0.25">
      <c r="A13512" s="508"/>
      <c r="B13512" s="508"/>
      <c r="C13512" s="508"/>
      <c r="D13512" s="444" t="s">
        <v>6778</v>
      </c>
      <c r="E13512" s="508"/>
      <c r="F13512" s="508"/>
    </row>
    <row r="13513" spans="1:6" x14ac:dyDescent="0.25">
      <c r="A13513" s="508"/>
      <c r="B13513" s="508"/>
      <c r="C13513" s="508"/>
      <c r="D13513" s="444" t="s">
        <v>6778</v>
      </c>
      <c r="E13513" s="508"/>
      <c r="F13513" s="508"/>
    </row>
    <row r="13514" spans="1:6" x14ac:dyDescent="0.25">
      <c r="A13514" s="508"/>
      <c r="B13514" s="508"/>
      <c r="C13514" s="508"/>
      <c r="D13514" s="444" t="s">
        <v>6778</v>
      </c>
      <c r="E13514" s="508"/>
      <c r="F13514" s="508"/>
    </row>
    <row r="13515" spans="1:6" x14ac:dyDescent="0.25">
      <c r="A13515" s="508"/>
      <c r="B13515" s="508"/>
      <c r="C13515" s="508"/>
      <c r="D13515" s="444" t="s">
        <v>6778</v>
      </c>
      <c r="E13515" s="508"/>
      <c r="F13515" s="508"/>
    </row>
    <row r="13516" spans="1:6" x14ac:dyDescent="0.25">
      <c r="A13516" s="508"/>
      <c r="B13516" s="508"/>
      <c r="C13516" s="508"/>
      <c r="D13516" s="444" t="s">
        <v>6778</v>
      </c>
      <c r="E13516" s="508"/>
      <c r="F13516" s="508"/>
    </row>
    <row r="13517" spans="1:6" x14ac:dyDescent="0.25">
      <c r="A13517" s="508"/>
      <c r="B13517" s="508"/>
      <c r="C13517" s="508"/>
      <c r="D13517" s="444" t="s">
        <v>6778</v>
      </c>
      <c r="E13517" s="508"/>
      <c r="F13517" s="508"/>
    </row>
    <row r="13518" spans="1:6" x14ac:dyDescent="0.25">
      <c r="A13518" s="508"/>
      <c r="B13518" s="508"/>
      <c r="C13518" s="508"/>
      <c r="D13518" s="444" t="s">
        <v>6778</v>
      </c>
      <c r="E13518" s="508"/>
      <c r="F13518" s="508"/>
    </row>
    <row r="13519" spans="1:6" x14ac:dyDescent="0.25">
      <c r="A13519" s="508"/>
      <c r="B13519" s="508"/>
      <c r="C13519" s="508"/>
      <c r="D13519" s="444" t="s">
        <v>6778</v>
      </c>
      <c r="E13519" s="508"/>
      <c r="F13519" s="508"/>
    </row>
    <row r="13520" spans="1:6" x14ac:dyDescent="0.25">
      <c r="A13520" s="508"/>
      <c r="B13520" s="508"/>
      <c r="C13520" s="508"/>
      <c r="D13520" s="444" t="s">
        <v>6778</v>
      </c>
      <c r="E13520" s="508"/>
      <c r="F13520" s="508"/>
    </row>
    <row r="13521" spans="1:6" x14ac:dyDescent="0.25">
      <c r="A13521" s="508"/>
      <c r="B13521" s="508"/>
      <c r="C13521" s="508"/>
      <c r="D13521" s="444" t="s">
        <v>6778</v>
      </c>
      <c r="E13521" s="508"/>
      <c r="F13521" s="508"/>
    </row>
    <row r="13522" spans="1:6" x14ac:dyDescent="0.25">
      <c r="A13522" s="508"/>
      <c r="B13522" s="508"/>
      <c r="C13522" s="508"/>
      <c r="D13522" s="444" t="s">
        <v>6778</v>
      </c>
      <c r="E13522" s="508"/>
      <c r="F13522" s="508"/>
    </row>
    <row r="13523" spans="1:6" x14ac:dyDescent="0.25">
      <c r="A13523" s="508"/>
      <c r="B13523" s="508"/>
      <c r="C13523" s="508"/>
      <c r="D13523" s="444" t="s">
        <v>6778</v>
      </c>
      <c r="E13523" s="508"/>
      <c r="F13523" s="508"/>
    </row>
    <row r="13524" spans="1:6" x14ac:dyDescent="0.25">
      <c r="A13524" s="508"/>
      <c r="B13524" s="508"/>
      <c r="C13524" s="508"/>
      <c r="D13524" s="444" t="s">
        <v>6778</v>
      </c>
      <c r="E13524" s="508"/>
      <c r="F13524" s="508"/>
    </row>
    <row r="13525" spans="1:6" x14ac:dyDescent="0.25">
      <c r="A13525" s="508"/>
      <c r="B13525" s="508"/>
      <c r="C13525" s="508"/>
      <c r="D13525" s="444" t="s">
        <v>6778</v>
      </c>
      <c r="E13525" s="508"/>
      <c r="F13525" s="508"/>
    </row>
    <row r="13526" spans="1:6" x14ac:dyDescent="0.25">
      <c r="A13526" s="508"/>
      <c r="B13526" s="508"/>
      <c r="C13526" s="508"/>
      <c r="D13526" s="444" t="s">
        <v>6778</v>
      </c>
      <c r="E13526" s="508"/>
      <c r="F13526" s="508"/>
    </row>
    <row r="13527" spans="1:6" x14ac:dyDescent="0.25">
      <c r="A13527" s="508"/>
      <c r="B13527" s="508"/>
      <c r="C13527" s="508"/>
      <c r="D13527" s="444" t="s">
        <v>6778</v>
      </c>
      <c r="E13527" s="508"/>
      <c r="F13527" s="508"/>
    </row>
    <row r="13528" spans="1:6" x14ac:dyDescent="0.25">
      <c r="A13528" s="508"/>
      <c r="B13528" s="508"/>
      <c r="C13528" s="508"/>
      <c r="D13528" s="444" t="s">
        <v>6778</v>
      </c>
      <c r="E13528" s="508"/>
      <c r="F13528" s="508"/>
    </row>
    <row r="13529" spans="1:6" x14ac:dyDescent="0.25">
      <c r="A13529" s="508"/>
      <c r="B13529" s="508"/>
      <c r="C13529" s="508"/>
      <c r="D13529" s="444" t="s">
        <v>6778</v>
      </c>
      <c r="E13529" s="508"/>
      <c r="F13529" s="508"/>
    </row>
    <row r="13530" spans="1:6" x14ac:dyDescent="0.25">
      <c r="A13530" s="508"/>
      <c r="B13530" s="508"/>
      <c r="C13530" s="508"/>
      <c r="D13530" s="444" t="s">
        <v>6778</v>
      </c>
      <c r="E13530" s="508"/>
      <c r="F13530" s="508"/>
    </row>
    <row r="13531" spans="1:6" x14ac:dyDescent="0.25">
      <c r="A13531" s="508"/>
      <c r="B13531" s="508"/>
      <c r="C13531" s="508"/>
      <c r="D13531" s="444" t="s">
        <v>6778</v>
      </c>
      <c r="E13531" s="508"/>
      <c r="F13531" s="508"/>
    </row>
    <row r="13532" spans="1:6" x14ac:dyDescent="0.25">
      <c r="A13532" s="508"/>
      <c r="B13532" s="508"/>
      <c r="C13532" s="508"/>
      <c r="D13532" s="444" t="s">
        <v>6778</v>
      </c>
      <c r="E13532" s="508"/>
      <c r="F13532" s="508"/>
    </row>
    <row r="13533" spans="1:6" x14ac:dyDescent="0.25">
      <c r="A13533" s="508"/>
      <c r="B13533" s="508"/>
      <c r="C13533" s="508"/>
      <c r="D13533" s="444" t="s">
        <v>6778</v>
      </c>
      <c r="E13533" s="508"/>
      <c r="F13533" s="508"/>
    </row>
    <row r="13534" spans="1:6" x14ac:dyDescent="0.25">
      <c r="A13534" s="508"/>
      <c r="B13534" s="508"/>
      <c r="C13534" s="508"/>
      <c r="D13534" s="444" t="s">
        <v>6778</v>
      </c>
      <c r="E13534" s="508"/>
      <c r="F13534" s="508"/>
    </row>
    <row r="13535" spans="1:6" x14ac:dyDescent="0.25">
      <c r="A13535" s="508"/>
      <c r="B13535" s="508"/>
      <c r="C13535" s="508"/>
      <c r="D13535" s="444" t="s">
        <v>6778</v>
      </c>
      <c r="E13535" s="508"/>
      <c r="F13535" s="508"/>
    </row>
    <row r="13536" spans="1:6" x14ac:dyDescent="0.25">
      <c r="A13536" s="508"/>
      <c r="B13536" s="508"/>
      <c r="C13536" s="508"/>
      <c r="D13536" s="444" t="s">
        <v>6778</v>
      </c>
      <c r="E13536" s="508"/>
      <c r="F13536" s="508"/>
    </row>
    <row r="13537" spans="1:6" x14ac:dyDescent="0.25">
      <c r="A13537" s="508"/>
      <c r="B13537" s="508"/>
      <c r="C13537" s="508"/>
      <c r="D13537" s="444" t="s">
        <v>6778</v>
      </c>
      <c r="E13537" s="508"/>
      <c r="F13537" s="508"/>
    </row>
    <row r="13538" spans="1:6" x14ac:dyDescent="0.25">
      <c r="A13538" s="508"/>
      <c r="B13538" s="508"/>
      <c r="C13538" s="508"/>
      <c r="D13538" s="444" t="s">
        <v>6778</v>
      </c>
      <c r="E13538" s="508"/>
      <c r="F13538" s="508"/>
    </row>
    <row r="13539" spans="1:6" x14ac:dyDescent="0.25">
      <c r="A13539" s="508"/>
      <c r="B13539" s="508"/>
      <c r="C13539" s="508"/>
      <c r="D13539" s="444" t="s">
        <v>6778</v>
      </c>
      <c r="E13539" s="508"/>
      <c r="F13539" s="508"/>
    </row>
    <row r="13540" spans="1:6" x14ac:dyDescent="0.25">
      <c r="A13540" s="508"/>
      <c r="B13540" s="508"/>
      <c r="C13540" s="508"/>
      <c r="D13540" s="444" t="s">
        <v>6778</v>
      </c>
      <c r="E13540" s="508"/>
      <c r="F13540" s="508"/>
    </row>
    <row r="13541" spans="1:6" x14ac:dyDescent="0.25">
      <c r="A13541" s="508"/>
      <c r="B13541" s="508"/>
      <c r="C13541" s="508"/>
      <c r="D13541" s="444" t="s">
        <v>6778</v>
      </c>
      <c r="E13541" s="508"/>
      <c r="F13541" s="508"/>
    </row>
    <row r="13542" spans="1:6" x14ac:dyDescent="0.25">
      <c r="A13542" s="508"/>
      <c r="B13542" s="508"/>
      <c r="C13542" s="508"/>
      <c r="D13542" s="444" t="s">
        <v>6778</v>
      </c>
      <c r="E13542" s="508"/>
      <c r="F13542" s="508"/>
    </row>
    <row r="13543" spans="1:6" x14ac:dyDescent="0.25">
      <c r="A13543" s="508"/>
      <c r="B13543" s="508"/>
      <c r="C13543" s="508"/>
      <c r="D13543" s="444" t="s">
        <v>6778</v>
      </c>
      <c r="E13543" s="508"/>
      <c r="F13543" s="508"/>
    </row>
    <row r="13544" spans="1:6" x14ac:dyDescent="0.25">
      <c r="A13544" s="508"/>
      <c r="B13544" s="508"/>
      <c r="C13544" s="508"/>
      <c r="D13544" s="444" t="s">
        <v>6778</v>
      </c>
      <c r="E13544" s="508"/>
      <c r="F13544" s="508"/>
    </row>
    <row r="13545" spans="1:6" x14ac:dyDescent="0.25">
      <c r="A13545" s="508"/>
      <c r="B13545" s="508"/>
      <c r="C13545" s="508"/>
      <c r="D13545" s="444" t="s">
        <v>6778</v>
      </c>
      <c r="E13545" s="508"/>
      <c r="F13545" s="508"/>
    </row>
    <row r="13546" spans="1:6" x14ac:dyDescent="0.25">
      <c r="A13546" s="508"/>
      <c r="B13546" s="508"/>
      <c r="C13546" s="508"/>
      <c r="D13546" s="444" t="s">
        <v>6778</v>
      </c>
      <c r="E13546" s="508"/>
      <c r="F13546" s="508"/>
    </row>
    <row r="13547" spans="1:6" x14ac:dyDescent="0.25">
      <c r="A13547" s="508"/>
      <c r="B13547" s="508"/>
      <c r="C13547" s="508"/>
      <c r="D13547" s="444" t="s">
        <v>6778</v>
      </c>
      <c r="E13547" s="508"/>
      <c r="F13547" s="508"/>
    </row>
    <row r="13548" spans="1:6" x14ac:dyDescent="0.25">
      <c r="A13548" s="508"/>
      <c r="B13548" s="508"/>
      <c r="C13548" s="508"/>
      <c r="D13548" s="444" t="s">
        <v>6778</v>
      </c>
      <c r="E13548" s="508"/>
      <c r="F13548" s="508"/>
    </row>
    <row r="13549" spans="1:6" x14ac:dyDescent="0.25">
      <c r="A13549" s="508"/>
      <c r="B13549" s="508"/>
      <c r="C13549" s="508"/>
      <c r="D13549" s="444" t="s">
        <v>6778</v>
      </c>
      <c r="E13549" s="508"/>
      <c r="F13549" s="508"/>
    </row>
    <row r="13550" spans="1:6" x14ac:dyDescent="0.25">
      <c r="A13550" s="508"/>
      <c r="B13550" s="508"/>
      <c r="C13550" s="508"/>
      <c r="D13550" s="444" t="s">
        <v>6778</v>
      </c>
      <c r="E13550" s="508"/>
      <c r="F13550" s="508"/>
    </row>
    <row r="13551" spans="1:6" x14ac:dyDescent="0.25">
      <c r="A13551" s="508"/>
      <c r="B13551" s="508"/>
      <c r="C13551" s="508"/>
      <c r="D13551" s="444" t="s">
        <v>6778</v>
      </c>
      <c r="E13551" s="508"/>
      <c r="F13551" s="508"/>
    </row>
    <row r="13552" spans="1:6" x14ac:dyDescent="0.25">
      <c r="A13552" s="508"/>
      <c r="B13552" s="508"/>
      <c r="C13552" s="508"/>
      <c r="D13552" s="444" t="s">
        <v>6778</v>
      </c>
      <c r="E13552" s="508"/>
      <c r="F13552" s="508"/>
    </row>
    <row r="13553" spans="1:6" x14ac:dyDescent="0.25">
      <c r="A13553" s="508"/>
      <c r="B13553" s="508"/>
      <c r="C13553" s="508"/>
      <c r="D13553" s="444" t="s">
        <v>6778</v>
      </c>
      <c r="E13553" s="508"/>
      <c r="F13553" s="508"/>
    </row>
    <row r="13554" spans="1:6" x14ac:dyDescent="0.25">
      <c r="A13554" s="508"/>
      <c r="B13554" s="508"/>
      <c r="C13554" s="508"/>
      <c r="D13554" s="444" t="s">
        <v>6778</v>
      </c>
      <c r="E13554" s="508"/>
      <c r="F13554" s="508"/>
    </row>
    <row r="13555" spans="1:6" x14ac:dyDescent="0.25">
      <c r="A13555" s="508"/>
      <c r="B13555" s="508"/>
      <c r="C13555" s="508"/>
      <c r="D13555" s="444" t="s">
        <v>6778</v>
      </c>
      <c r="E13555" s="508"/>
      <c r="F13555" s="508"/>
    </row>
    <row r="13556" spans="1:6" x14ac:dyDescent="0.25">
      <c r="A13556" s="508"/>
      <c r="B13556" s="508"/>
      <c r="C13556" s="508"/>
      <c r="D13556" s="444" t="s">
        <v>6778</v>
      </c>
      <c r="E13556" s="508"/>
      <c r="F13556" s="508"/>
    </row>
    <row r="13557" spans="1:6" x14ac:dyDescent="0.25">
      <c r="A13557" s="508"/>
      <c r="B13557" s="508"/>
      <c r="C13557" s="508"/>
      <c r="D13557" s="444" t="s">
        <v>6778</v>
      </c>
      <c r="E13557" s="508"/>
      <c r="F13557" s="508"/>
    </row>
    <row r="13558" spans="1:6" x14ac:dyDescent="0.25">
      <c r="A13558" s="508"/>
      <c r="B13558" s="508"/>
      <c r="C13558" s="508"/>
      <c r="D13558" s="444" t="s">
        <v>6778</v>
      </c>
      <c r="E13558" s="508"/>
      <c r="F13558" s="508"/>
    </row>
    <row r="13559" spans="1:6" x14ac:dyDescent="0.25">
      <c r="A13559" s="508"/>
      <c r="B13559" s="508"/>
      <c r="C13559" s="508"/>
      <c r="D13559" s="444" t="s">
        <v>6778</v>
      </c>
      <c r="E13559" s="508"/>
      <c r="F13559" s="508"/>
    </row>
    <row r="13560" spans="1:6" x14ac:dyDescent="0.25">
      <c r="A13560" s="508"/>
      <c r="B13560" s="508"/>
      <c r="C13560" s="508"/>
      <c r="D13560" s="444" t="s">
        <v>6778</v>
      </c>
      <c r="E13560" s="508"/>
      <c r="F13560" s="508"/>
    </row>
    <row r="13561" spans="1:6" x14ac:dyDescent="0.25">
      <c r="A13561" s="508"/>
      <c r="B13561" s="508"/>
      <c r="C13561" s="508"/>
      <c r="D13561" s="444" t="s">
        <v>6778</v>
      </c>
      <c r="E13561" s="508"/>
      <c r="F13561" s="508"/>
    </row>
    <row r="13562" spans="1:6" x14ac:dyDescent="0.25">
      <c r="A13562" s="508"/>
      <c r="B13562" s="508"/>
      <c r="C13562" s="508"/>
      <c r="D13562" s="444" t="s">
        <v>6778</v>
      </c>
      <c r="E13562" s="508"/>
      <c r="F13562" s="508"/>
    </row>
    <row r="13563" spans="1:6" x14ac:dyDescent="0.25">
      <c r="A13563" s="508"/>
      <c r="B13563" s="508"/>
      <c r="C13563" s="508"/>
      <c r="D13563" s="444" t="s">
        <v>6778</v>
      </c>
      <c r="E13563" s="508"/>
      <c r="F13563" s="508"/>
    </row>
    <row r="13564" spans="1:6" x14ac:dyDescent="0.25">
      <c r="A13564" s="508"/>
      <c r="B13564" s="508"/>
      <c r="C13564" s="508"/>
      <c r="D13564" s="444" t="s">
        <v>6778</v>
      </c>
      <c r="E13564" s="508"/>
      <c r="F13564" s="508"/>
    </row>
    <row r="13565" spans="1:6" x14ac:dyDescent="0.25">
      <c r="A13565" s="508"/>
      <c r="B13565" s="508"/>
      <c r="C13565" s="508"/>
      <c r="D13565" s="444" t="s">
        <v>6778</v>
      </c>
      <c r="E13565" s="508"/>
      <c r="F13565" s="508"/>
    </row>
    <row r="13566" spans="1:6" x14ac:dyDescent="0.25">
      <c r="A13566" s="508"/>
      <c r="B13566" s="508"/>
      <c r="C13566" s="508"/>
      <c r="D13566" s="444" t="s">
        <v>6778</v>
      </c>
      <c r="E13566" s="508"/>
      <c r="F13566" s="508"/>
    </row>
    <row r="13567" spans="1:6" x14ac:dyDescent="0.25">
      <c r="A13567" s="508"/>
      <c r="B13567" s="508"/>
      <c r="C13567" s="508"/>
      <c r="D13567" s="444" t="s">
        <v>6778</v>
      </c>
      <c r="E13567" s="508"/>
      <c r="F13567" s="508"/>
    </row>
    <row r="13568" spans="1:6" x14ac:dyDescent="0.25">
      <c r="A13568" s="508"/>
      <c r="B13568" s="508"/>
      <c r="C13568" s="508"/>
      <c r="D13568" s="444" t="s">
        <v>6778</v>
      </c>
      <c r="E13568" s="508"/>
      <c r="F13568" s="508"/>
    </row>
    <row r="13569" spans="1:6" x14ac:dyDescent="0.25">
      <c r="A13569" s="508"/>
      <c r="B13569" s="508"/>
      <c r="C13569" s="508"/>
      <c r="D13569" s="444" t="s">
        <v>6778</v>
      </c>
      <c r="E13569" s="508"/>
      <c r="F13569" s="508"/>
    </row>
    <row r="13570" spans="1:6" x14ac:dyDescent="0.25">
      <c r="A13570" s="508"/>
      <c r="B13570" s="508"/>
      <c r="C13570" s="508"/>
      <c r="D13570" s="444" t="s">
        <v>6778</v>
      </c>
      <c r="E13570" s="508"/>
      <c r="F13570" s="508"/>
    </row>
    <row r="13571" spans="1:6" x14ac:dyDescent="0.25">
      <c r="A13571" s="508"/>
      <c r="B13571" s="508"/>
      <c r="C13571" s="508"/>
      <c r="D13571" s="444" t="s">
        <v>6778</v>
      </c>
      <c r="E13571" s="508"/>
      <c r="F13571" s="508"/>
    </row>
    <row r="13572" spans="1:6" x14ac:dyDescent="0.25">
      <c r="A13572" s="508"/>
      <c r="B13572" s="508"/>
      <c r="C13572" s="508"/>
      <c r="D13572" s="444" t="s">
        <v>6778</v>
      </c>
      <c r="E13572" s="508"/>
      <c r="F13572" s="508"/>
    </row>
    <row r="13573" spans="1:6" x14ac:dyDescent="0.25">
      <c r="A13573" s="508"/>
      <c r="B13573" s="508"/>
      <c r="C13573" s="508"/>
      <c r="D13573" s="444" t="s">
        <v>6778</v>
      </c>
      <c r="E13573" s="508"/>
      <c r="F13573" s="508"/>
    </row>
    <row r="13574" spans="1:6" x14ac:dyDescent="0.25">
      <c r="A13574" s="508"/>
      <c r="B13574" s="508"/>
      <c r="C13574" s="508"/>
      <c r="D13574" s="444" t="s">
        <v>6778</v>
      </c>
      <c r="E13574" s="508"/>
      <c r="F13574" s="508"/>
    </row>
    <row r="13575" spans="1:6" x14ac:dyDescent="0.25">
      <c r="A13575" s="508"/>
      <c r="B13575" s="508"/>
      <c r="C13575" s="508"/>
      <c r="D13575" s="444" t="s">
        <v>6778</v>
      </c>
      <c r="E13575" s="508"/>
      <c r="F13575" s="508"/>
    </row>
    <row r="13576" spans="1:6" x14ac:dyDescent="0.25">
      <c r="A13576" s="508"/>
      <c r="B13576" s="508"/>
      <c r="C13576" s="508"/>
      <c r="D13576" s="444" t="s">
        <v>6778</v>
      </c>
      <c r="E13576" s="508"/>
      <c r="F13576" s="508"/>
    </row>
    <row r="13577" spans="1:6" x14ac:dyDescent="0.25">
      <c r="A13577" s="508"/>
      <c r="B13577" s="508"/>
      <c r="C13577" s="508"/>
      <c r="D13577" s="444" t="s">
        <v>6778</v>
      </c>
      <c r="E13577" s="508"/>
      <c r="F13577" s="508"/>
    </row>
    <row r="13578" spans="1:6" x14ac:dyDescent="0.25">
      <c r="A13578" s="508"/>
      <c r="B13578" s="508"/>
      <c r="C13578" s="508"/>
      <c r="D13578" s="444" t="s">
        <v>6778</v>
      </c>
      <c r="E13578" s="508"/>
      <c r="F13578" s="508"/>
    </row>
    <row r="13579" spans="1:6" x14ac:dyDescent="0.25">
      <c r="A13579" s="508"/>
      <c r="B13579" s="508"/>
      <c r="C13579" s="508"/>
      <c r="D13579" s="444" t="s">
        <v>6778</v>
      </c>
      <c r="E13579" s="508"/>
      <c r="F13579" s="508"/>
    </row>
    <row r="13580" spans="1:6" x14ac:dyDescent="0.25">
      <c r="A13580" s="508"/>
      <c r="B13580" s="508"/>
      <c r="C13580" s="508"/>
      <c r="D13580" s="444" t="s">
        <v>6778</v>
      </c>
      <c r="E13580" s="508"/>
      <c r="F13580" s="508"/>
    </row>
    <row r="13581" spans="1:6" x14ac:dyDescent="0.25">
      <c r="A13581" s="508"/>
      <c r="B13581" s="508"/>
      <c r="C13581" s="508"/>
      <c r="D13581" s="444" t="s">
        <v>6778</v>
      </c>
      <c r="E13581" s="508"/>
      <c r="F13581" s="508"/>
    </row>
    <row r="13582" spans="1:6" x14ac:dyDescent="0.25">
      <c r="A13582" s="508"/>
      <c r="B13582" s="508"/>
      <c r="C13582" s="508"/>
      <c r="D13582" s="444" t="s">
        <v>6778</v>
      </c>
      <c r="E13582" s="508"/>
      <c r="F13582" s="508"/>
    </row>
    <row r="13583" spans="1:6" x14ac:dyDescent="0.25">
      <c r="A13583" s="508"/>
      <c r="B13583" s="508"/>
      <c r="C13583" s="508"/>
      <c r="D13583" s="444" t="s">
        <v>6778</v>
      </c>
      <c r="E13583" s="508"/>
      <c r="F13583" s="508"/>
    </row>
    <row r="13584" spans="1:6" x14ac:dyDescent="0.25">
      <c r="A13584" s="508"/>
      <c r="B13584" s="508"/>
      <c r="C13584" s="508"/>
      <c r="D13584" s="444" t="s">
        <v>6778</v>
      </c>
      <c r="E13584" s="508"/>
      <c r="F13584" s="508"/>
    </row>
    <row r="13585" spans="1:6" x14ac:dyDescent="0.25">
      <c r="A13585" s="508"/>
      <c r="B13585" s="508"/>
      <c r="C13585" s="508"/>
      <c r="D13585" s="444" t="s">
        <v>6778</v>
      </c>
      <c r="E13585" s="508"/>
      <c r="F13585" s="508"/>
    </row>
    <row r="13586" spans="1:6" x14ac:dyDescent="0.25">
      <c r="A13586" s="508"/>
      <c r="B13586" s="508"/>
      <c r="C13586" s="508"/>
      <c r="D13586" s="444" t="s">
        <v>6778</v>
      </c>
      <c r="E13586" s="508"/>
      <c r="F13586" s="508"/>
    </row>
    <row r="13587" spans="1:6" x14ac:dyDescent="0.25">
      <c r="A13587" s="508"/>
      <c r="B13587" s="508"/>
      <c r="C13587" s="508"/>
      <c r="D13587" s="444" t="s">
        <v>6778</v>
      </c>
      <c r="E13587" s="508"/>
      <c r="F13587" s="508"/>
    </row>
    <row r="13588" spans="1:6" x14ac:dyDescent="0.25">
      <c r="A13588" s="508"/>
      <c r="B13588" s="508"/>
      <c r="C13588" s="508"/>
      <c r="D13588" s="444" t="s">
        <v>6778</v>
      </c>
      <c r="E13588" s="508"/>
      <c r="F13588" s="508"/>
    </row>
    <row r="13589" spans="1:6" x14ac:dyDescent="0.25">
      <c r="A13589" s="508"/>
      <c r="B13589" s="508"/>
      <c r="C13589" s="508"/>
      <c r="D13589" s="444" t="s">
        <v>6778</v>
      </c>
      <c r="E13589" s="508"/>
      <c r="F13589" s="508"/>
    </row>
    <row r="13590" spans="1:6" x14ac:dyDescent="0.25">
      <c r="A13590" s="508"/>
      <c r="B13590" s="508"/>
      <c r="C13590" s="508"/>
      <c r="D13590" s="444" t="s">
        <v>6778</v>
      </c>
      <c r="E13590" s="508"/>
      <c r="F13590" s="508"/>
    </row>
    <row r="13591" spans="1:6" x14ac:dyDescent="0.25">
      <c r="A13591" s="508"/>
      <c r="B13591" s="508"/>
      <c r="C13591" s="508"/>
      <c r="D13591" s="444" t="s">
        <v>6778</v>
      </c>
      <c r="E13591" s="508"/>
      <c r="F13591" s="508"/>
    </row>
    <row r="13592" spans="1:6" x14ac:dyDescent="0.25">
      <c r="A13592" s="508"/>
      <c r="B13592" s="508"/>
      <c r="C13592" s="508"/>
      <c r="D13592" s="444" t="s">
        <v>6778</v>
      </c>
      <c r="E13592" s="508"/>
      <c r="F13592" s="508"/>
    </row>
    <row r="13593" spans="1:6" x14ac:dyDescent="0.25">
      <c r="A13593" s="508"/>
      <c r="B13593" s="508"/>
      <c r="C13593" s="508"/>
      <c r="D13593" s="444" t="s">
        <v>6778</v>
      </c>
      <c r="E13593" s="508"/>
      <c r="F13593" s="508"/>
    </row>
    <row r="13594" spans="1:6" x14ac:dyDescent="0.25">
      <c r="A13594" s="508"/>
      <c r="B13594" s="508"/>
      <c r="C13594" s="508"/>
      <c r="D13594" s="444" t="s">
        <v>6778</v>
      </c>
      <c r="E13594" s="508"/>
      <c r="F13594" s="508"/>
    </row>
    <row r="13595" spans="1:6" x14ac:dyDescent="0.25">
      <c r="A13595" s="508"/>
      <c r="B13595" s="508"/>
      <c r="C13595" s="508"/>
      <c r="D13595" s="444" t="s">
        <v>6778</v>
      </c>
      <c r="E13595" s="508"/>
      <c r="F13595" s="508"/>
    </row>
    <row r="13596" spans="1:6" x14ac:dyDescent="0.25">
      <c r="A13596" s="508"/>
      <c r="B13596" s="508"/>
      <c r="C13596" s="508"/>
      <c r="D13596" s="444" t="s">
        <v>6778</v>
      </c>
      <c r="E13596" s="508"/>
      <c r="F13596" s="508"/>
    </row>
    <row r="13597" spans="1:6" x14ac:dyDescent="0.25">
      <c r="A13597" s="508"/>
      <c r="B13597" s="508"/>
      <c r="C13597" s="508"/>
      <c r="D13597" s="444" t="s">
        <v>6778</v>
      </c>
      <c r="E13597" s="508"/>
      <c r="F13597" s="508"/>
    </row>
    <row r="13598" spans="1:6" x14ac:dyDescent="0.25">
      <c r="A13598" s="508"/>
      <c r="B13598" s="508"/>
      <c r="C13598" s="508"/>
      <c r="D13598" s="444" t="s">
        <v>6778</v>
      </c>
      <c r="E13598" s="508"/>
      <c r="F13598" s="508"/>
    </row>
    <row r="13599" spans="1:6" x14ac:dyDescent="0.25">
      <c r="A13599" s="508"/>
      <c r="B13599" s="508"/>
      <c r="C13599" s="508"/>
      <c r="D13599" s="444" t="s">
        <v>6778</v>
      </c>
      <c r="E13599" s="508"/>
      <c r="F13599" s="508"/>
    </row>
    <row r="13600" spans="1:6" x14ac:dyDescent="0.25">
      <c r="A13600" s="508"/>
      <c r="B13600" s="508"/>
      <c r="C13600" s="508"/>
      <c r="D13600" s="444" t="s">
        <v>6778</v>
      </c>
      <c r="E13600" s="508"/>
      <c r="F13600" s="508"/>
    </row>
    <row r="13601" spans="1:6" x14ac:dyDescent="0.25">
      <c r="A13601" s="508"/>
      <c r="B13601" s="508"/>
      <c r="C13601" s="508"/>
      <c r="D13601" s="444" t="s">
        <v>6778</v>
      </c>
      <c r="E13601" s="508"/>
      <c r="F13601" s="508"/>
    </row>
    <row r="13602" spans="1:6" x14ac:dyDescent="0.25">
      <c r="A13602" s="508"/>
      <c r="B13602" s="508"/>
      <c r="C13602" s="508"/>
      <c r="D13602" s="444" t="s">
        <v>6778</v>
      </c>
      <c r="E13602" s="508"/>
      <c r="F13602" s="508"/>
    </row>
    <row r="13603" spans="1:6" x14ac:dyDescent="0.25">
      <c r="A13603" s="508"/>
      <c r="B13603" s="508"/>
      <c r="C13603" s="508"/>
      <c r="D13603" s="444" t="s">
        <v>6778</v>
      </c>
      <c r="E13603" s="508"/>
      <c r="F13603" s="508"/>
    </row>
    <row r="13604" spans="1:6" x14ac:dyDescent="0.25">
      <c r="A13604" s="508"/>
      <c r="B13604" s="508"/>
      <c r="C13604" s="508"/>
      <c r="D13604" s="444" t="s">
        <v>6778</v>
      </c>
      <c r="E13604" s="508"/>
      <c r="F13604" s="508"/>
    </row>
    <row r="13605" spans="1:6" x14ac:dyDescent="0.25">
      <c r="A13605" s="508"/>
      <c r="B13605" s="508"/>
      <c r="C13605" s="508"/>
      <c r="D13605" s="444" t="s">
        <v>6778</v>
      </c>
      <c r="E13605" s="508"/>
      <c r="F13605" s="508"/>
    </row>
    <row r="13606" spans="1:6" x14ac:dyDescent="0.25">
      <c r="A13606" s="508"/>
      <c r="B13606" s="508"/>
      <c r="C13606" s="508"/>
      <c r="D13606" s="444" t="s">
        <v>6778</v>
      </c>
      <c r="E13606" s="508"/>
      <c r="F13606" s="508"/>
    </row>
    <row r="13607" spans="1:6" x14ac:dyDescent="0.25">
      <c r="A13607" s="508"/>
      <c r="B13607" s="508"/>
      <c r="C13607" s="508"/>
      <c r="D13607" s="444" t="s">
        <v>6778</v>
      </c>
      <c r="E13607" s="508"/>
      <c r="F13607" s="508"/>
    </row>
    <row r="13608" spans="1:6" x14ac:dyDescent="0.25">
      <c r="A13608" s="508"/>
      <c r="B13608" s="508"/>
      <c r="C13608" s="508"/>
      <c r="D13608" s="444" t="s">
        <v>6778</v>
      </c>
      <c r="E13608" s="508"/>
      <c r="F13608" s="508"/>
    </row>
    <row r="13609" spans="1:6" x14ac:dyDescent="0.25">
      <c r="A13609" s="508"/>
      <c r="B13609" s="508"/>
      <c r="C13609" s="508"/>
      <c r="D13609" s="444" t="s">
        <v>6778</v>
      </c>
      <c r="E13609" s="508"/>
      <c r="F13609" s="508"/>
    </row>
    <row r="13610" spans="1:6" x14ac:dyDescent="0.25">
      <c r="A13610" s="508"/>
      <c r="B13610" s="508"/>
      <c r="C13610" s="508"/>
      <c r="D13610" s="444" t="s">
        <v>6778</v>
      </c>
      <c r="E13610" s="508"/>
      <c r="F13610" s="508"/>
    </row>
    <row r="13611" spans="1:6" x14ac:dyDescent="0.25">
      <c r="A13611" s="508"/>
      <c r="B13611" s="508"/>
      <c r="C13611" s="508"/>
      <c r="D13611" s="444" t="s">
        <v>6778</v>
      </c>
      <c r="E13611" s="508"/>
      <c r="F13611" s="508"/>
    </row>
    <row r="13612" spans="1:6" x14ac:dyDescent="0.25">
      <c r="A13612" s="508"/>
      <c r="B13612" s="508"/>
      <c r="C13612" s="508"/>
      <c r="D13612" s="444" t="s">
        <v>6778</v>
      </c>
      <c r="E13612" s="508"/>
      <c r="F13612" s="508"/>
    </row>
    <row r="13613" spans="1:6" x14ac:dyDescent="0.25">
      <c r="A13613" s="508"/>
      <c r="B13613" s="508"/>
      <c r="C13613" s="508"/>
      <c r="D13613" s="444" t="s">
        <v>6778</v>
      </c>
      <c r="E13613" s="508"/>
      <c r="F13613" s="508"/>
    </row>
    <row r="13614" spans="1:6" x14ac:dyDescent="0.25">
      <c r="A13614" s="508"/>
      <c r="B13614" s="508"/>
      <c r="C13614" s="508"/>
      <c r="D13614" s="444" t="s">
        <v>6778</v>
      </c>
      <c r="E13614" s="508"/>
      <c r="F13614" s="508"/>
    </row>
    <row r="13615" spans="1:6" x14ac:dyDescent="0.25">
      <c r="A13615" s="508"/>
      <c r="B13615" s="508"/>
      <c r="C13615" s="508"/>
      <c r="D13615" s="444" t="s">
        <v>6778</v>
      </c>
      <c r="E13615" s="508"/>
      <c r="F13615" s="508"/>
    </row>
    <row r="13616" spans="1:6" x14ac:dyDescent="0.25">
      <c r="A13616" s="508"/>
      <c r="B13616" s="508"/>
      <c r="C13616" s="508"/>
      <c r="D13616" s="444" t="s">
        <v>6778</v>
      </c>
      <c r="E13616" s="508"/>
      <c r="F13616" s="508"/>
    </row>
    <row r="13617" spans="1:6" x14ac:dyDescent="0.25">
      <c r="A13617" s="508"/>
      <c r="B13617" s="508"/>
      <c r="C13617" s="508"/>
      <c r="D13617" s="444" t="s">
        <v>6778</v>
      </c>
      <c r="E13617" s="508"/>
      <c r="F13617" s="508"/>
    </row>
    <row r="13618" spans="1:6" x14ac:dyDescent="0.25">
      <c r="A13618" s="508"/>
      <c r="B13618" s="508"/>
      <c r="C13618" s="508"/>
      <c r="D13618" s="444" t="s">
        <v>6778</v>
      </c>
      <c r="E13618" s="508"/>
      <c r="F13618" s="508"/>
    </row>
    <row r="13619" spans="1:6" x14ac:dyDescent="0.25">
      <c r="A13619" s="508"/>
      <c r="B13619" s="508"/>
      <c r="C13619" s="508"/>
      <c r="D13619" s="444" t="s">
        <v>6778</v>
      </c>
      <c r="E13619" s="508"/>
      <c r="F13619" s="508"/>
    </row>
    <row r="13620" spans="1:6" x14ac:dyDescent="0.25">
      <c r="A13620" s="508"/>
      <c r="B13620" s="508"/>
      <c r="C13620" s="508"/>
      <c r="D13620" s="444" t="s">
        <v>6778</v>
      </c>
      <c r="E13620" s="508"/>
      <c r="F13620" s="508"/>
    </row>
    <row r="13621" spans="1:6" x14ac:dyDescent="0.25">
      <c r="A13621" s="508"/>
      <c r="B13621" s="508"/>
      <c r="C13621" s="508"/>
      <c r="D13621" s="444" t="s">
        <v>6778</v>
      </c>
      <c r="E13621" s="508"/>
      <c r="F13621" s="508"/>
    </row>
    <row r="13622" spans="1:6" x14ac:dyDescent="0.25">
      <c r="A13622" s="508"/>
      <c r="B13622" s="508"/>
      <c r="C13622" s="508"/>
      <c r="D13622" s="444" t="s">
        <v>6778</v>
      </c>
      <c r="E13622" s="508"/>
      <c r="F13622" s="508"/>
    </row>
    <row r="13623" spans="1:6" x14ac:dyDescent="0.25">
      <c r="A13623" s="508"/>
      <c r="B13623" s="508"/>
      <c r="C13623" s="508"/>
      <c r="D13623" s="444" t="s">
        <v>6778</v>
      </c>
      <c r="E13623" s="508"/>
      <c r="F13623" s="508"/>
    </row>
    <row r="13624" spans="1:6" x14ac:dyDescent="0.25">
      <c r="A13624" s="508"/>
      <c r="B13624" s="508"/>
      <c r="C13624" s="508"/>
      <c r="D13624" s="444" t="s">
        <v>6778</v>
      </c>
      <c r="E13624" s="508"/>
      <c r="F13624" s="508"/>
    </row>
    <row r="13625" spans="1:6" x14ac:dyDescent="0.25">
      <c r="A13625" s="508"/>
      <c r="B13625" s="508"/>
      <c r="C13625" s="508"/>
      <c r="D13625" s="444" t="s">
        <v>6778</v>
      </c>
      <c r="E13625" s="508"/>
      <c r="F13625" s="508"/>
    </row>
    <row r="13626" spans="1:6" x14ac:dyDescent="0.25">
      <c r="A13626" s="508"/>
      <c r="B13626" s="508"/>
      <c r="C13626" s="508"/>
      <c r="D13626" s="444" t="s">
        <v>6778</v>
      </c>
      <c r="E13626" s="508"/>
      <c r="F13626" s="508"/>
    </row>
    <row r="13627" spans="1:6" x14ac:dyDescent="0.25">
      <c r="A13627" s="508"/>
      <c r="B13627" s="508"/>
      <c r="C13627" s="508"/>
      <c r="D13627" s="444" t="s">
        <v>6778</v>
      </c>
      <c r="E13627" s="508"/>
      <c r="F13627" s="508"/>
    </row>
    <row r="13628" spans="1:6" x14ac:dyDescent="0.25">
      <c r="A13628" s="508"/>
      <c r="B13628" s="508"/>
      <c r="C13628" s="508"/>
      <c r="D13628" s="444" t="s">
        <v>6778</v>
      </c>
      <c r="E13628" s="508"/>
      <c r="F13628" s="508"/>
    </row>
    <row r="13629" spans="1:6" x14ac:dyDescent="0.25">
      <c r="A13629" s="508"/>
      <c r="B13629" s="508"/>
      <c r="C13629" s="508"/>
      <c r="D13629" s="444" t="s">
        <v>6778</v>
      </c>
      <c r="E13629" s="508"/>
      <c r="F13629" s="508"/>
    </row>
    <row r="13630" spans="1:6" x14ac:dyDescent="0.25">
      <c r="A13630" s="508"/>
      <c r="B13630" s="508"/>
      <c r="C13630" s="508"/>
      <c r="D13630" s="444" t="s">
        <v>6778</v>
      </c>
      <c r="E13630" s="508"/>
      <c r="F13630" s="508"/>
    </row>
    <row r="13631" spans="1:6" x14ac:dyDescent="0.25">
      <c r="A13631" s="508"/>
      <c r="B13631" s="508"/>
      <c r="C13631" s="508"/>
      <c r="D13631" s="444" t="s">
        <v>6778</v>
      </c>
      <c r="E13631" s="508"/>
      <c r="F13631" s="508"/>
    </row>
    <row r="13632" spans="1:6" x14ac:dyDescent="0.25">
      <c r="A13632" s="508"/>
      <c r="B13632" s="508"/>
      <c r="C13632" s="508"/>
      <c r="D13632" s="444" t="s">
        <v>6778</v>
      </c>
      <c r="E13632" s="508"/>
      <c r="F13632" s="508"/>
    </row>
    <row r="13633" spans="1:6" x14ac:dyDescent="0.25">
      <c r="A13633" s="508"/>
      <c r="B13633" s="508"/>
      <c r="C13633" s="508"/>
      <c r="D13633" s="444" t="s">
        <v>6778</v>
      </c>
      <c r="E13633" s="508"/>
      <c r="F13633" s="508"/>
    </row>
    <row r="13634" spans="1:6" x14ac:dyDescent="0.25">
      <c r="A13634" s="508"/>
      <c r="B13634" s="508"/>
      <c r="C13634" s="508"/>
      <c r="D13634" s="444" t="s">
        <v>6778</v>
      </c>
      <c r="E13634" s="508"/>
      <c r="F13634" s="508"/>
    </row>
    <row r="13635" spans="1:6" x14ac:dyDescent="0.25">
      <c r="A13635" s="508"/>
      <c r="B13635" s="508"/>
      <c r="C13635" s="508"/>
      <c r="D13635" s="444" t="s">
        <v>6778</v>
      </c>
      <c r="E13635" s="508"/>
      <c r="F13635" s="508"/>
    </row>
    <row r="13636" spans="1:6" x14ac:dyDescent="0.25">
      <c r="A13636" s="508"/>
      <c r="B13636" s="508"/>
      <c r="C13636" s="508"/>
      <c r="D13636" s="444" t="s">
        <v>6778</v>
      </c>
      <c r="E13636" s="508"/>
      <c r="F13636" s="508"/>
    </row>
    <row r="13637" spans="1:6" x14ac:dyDescent="0.25">
      <c r="A13637" s="508"/>
      <c r="B13637" s="508"/>
      <c r="C13637" s="508"/>
      <c r="D13637" s="444" t="s">
        <v>6778</v>
      </c>
      <c r="E13637" s="508"/>
      <c r="F13637" s="508"/>
    </row>
    <row r="13638" spans="1:6" x14ac:dyDescent="0.25">
      <c r="A13638" s="508"/>
      <c r="B13638" s="508"/>
      <c r="C13638" s="508"/>
      <c r="D13638" s="444" t="s">
        <v>6778</v>
      </c>
      <c r="E13638" s="508"/>
      <c r="F13638" s="508"/>
    </row>
    <row r="13639" spans="1:6" x14ac:dyDescent="0.25">
      <c r="A13639" s="508"/>
      <c r="B13639" s="508"/>
      <c r="C13639" s="508"/>
      <c r="D13639" s="444" t="s">
        <v>6778</v>
      </c>
      <c r="E13639" s="508"/>
      <c r="F13639" s="508"/>
    </row>
    <row r="13640" spans="1:6" x14ac:dyDescent="0.25">
      <c r="A13640" s="508"/>
      <c r="B13640" s="508"/>
      <c r="C13640" s="508"/>
      <c r="D13640" s="444" t="s">
        <v>6778</v>
      </c>
      <c r="E13640" s="508"/>
      <c r="F13640" s="508"/>
    </row>
    <row r="13641" spans="1:6" x14ac:dyDescent="0.25">
      <c r="A13641" s="508"/>
      <c r="B13641" s="508"/>
      <c r="C13641" s="508"/>
      <c r="D13641" s="444" t="s">
        <v>6778</v>
      </c>
      <c r="E13641" s="508"/>
      <c r="F13641" s="508"/>
    </row>
    <row r="13642" spans="1:6" x14ac:dyDescent="0.25">
      <c r="A13642" s="508"/>
      <c r="B13642" s="508"/>
      <c r="C13642" s="508"/>
      <c r="D13642" s="444" t="s">
        <v>6778</v>
      </c>
      <c r="E13642" s="508"/>
      <c r="F13642" s="508"/>
    </row>
    <row r="13643" spans="1:6" x14ac:dyDescent="0.25">
      <c r="A13643" s="508"/>
      <c r="B13643" s="508"/>
      <c r="C13643" s="508"/>
      <c r="D13643" s="444" t="s">
        <v>6778</v>
      </c>
      <c r="E13643" s="508"/>
      <c r="F13643" s="508"/>
    </row>
    <row r="13644" spans="1:6" x14ac:dyDescent="0.25">
      <c r="A13644" s="508"/>
      <c r="B13644" s="508"/>
      <c r="C13644" s="508"/>
      <c r="D13644" s="444" t="s">
        <v>6778</v>
      </c>
      <c r="E13644" s="508"/>
      <c r="F13644" s="508"/>
    </row>
    <row r="13645" spans="1:6" x14ac:dyDescent="0.25">
      <c r="A13645" s="508"/>
      <c r="B13645" s="508"/>
      <c r="C13645" s="508"/>
      <c r="D13645" s="444" t="s">
        <v>6778</v>
      </c>
      <c r="E13645" s="508"/>
      <c r="F13645" s="508"/>
    </row>
    <row r="13646" spans="1:6" x14ac:dyDescent="0.25">
      <c r="A13646" s="508"/>
      <c r="B13646" s="508"/>
      <c r="C13646" s="508"/>
      <c r="D13646" s="444" t="s">
        <v>6778</v>
      </c>
      <c r="E13646" s="508"/>
      <c r="F13646" s="508"/>
    </row>
    <row r="13647" spans="1:6" x14ac:dyDescent="0.25">
      <c r="A13647" s="508"/>
      <c r="B13647" s="508"/>
      <c r="C13647" s="508"/>
      <c r="D13647" s="444" t="s">
        <v>6778</v>
      </c>
      <c r="E13647" s="508"/>
      <c r="F13647" s="508"/>
    </row>
    <row r="13648" spans="1:6" x14ac:dyDescent="0.25">
      <c r="A13648" s="508"/>
      <c r="B13648" s="508"/>
      <c r="C13648" s="508"/>
      <c r="D13648" s="444" t="s">
        <v>6778</v>
      </c>
      <c r="E13648" s="508"/>
      <c r="F13648" s="508"/>
    </row>
    <row r="13649" spans="1:6" x14ac:dyDescent="0.25">
      <c r="A13649" s="508"/>
      <c r="B13649" s="508"/>
      <c r="C13649" s="508"/>
      <c r="D13649" s="444" t="s">
        <v>6778</v>
      </c>
      <c r="E13649" s="508"/>
      <c r="F13649" s="508"/>
    </row>
    <row r="13650" spans="1:6" x14ac:dyDescent="0.25">
      <c r="A13650" s="508"/>
      <c r="B13650" s="508"/>
      <c r="C13650" s="508"/>
      <c r="D13650" s="444" t="s">
        <v>6778</v>
      </c>
      <c r="E13650" s="508"/>
      <c r="F13650" s="508"/>
    </row>
    <row r="13651" spans="1:6" x14ac:dyDescent="0.25">
      <c r="A13651" s="508"/>
      <c r="B13651" s="508"/>
      <c r="C13651" s="508"/>
      <c r="D13651" s="444" t="s">
        <v>6778</v>
      </c>
      <c r="E13651" s="508"/>
      <c r="F13651" s="508"/>
    </row>
    <row r="13652" spans="1:6" x14ac:dyDescent="0.25">
      <c r="A13652" s="508"/>
      <c r="B13652" s="508"/>
      <c r="C13652" s="508"/>
      <c r="D13652" s="444" t="s">
        <v>6778</v>
      </c>
      <c r="E13652" s="508"/>
      <c r="F13652" s="508"/>
    </row>
    <row r="13653" spans="1:6" x14ac:dyDescent="0.25">
      <c r="A13653" s="508"/>
      <c r="B13653" s="508"/>
      <c r="C13653" s="508"/>
      <c r="D13653" s="444" t="s">
        <v>6778</v>
      </c>
      <c r="E13653" s="508"/>
      <c r="F13653" s="508"/>
    </row>
    <row r="13654" spans="1:6" x14ac:dyDescent="0.25">
      <c r="A13654" s="508"/>
      <c r="B13654" s="508"/>
      <c r="C13654" s="508"/>
      <c r="D13654" s="444" t="s">
        <v>6778</v>
      </c>
      <c r="E13654" s="508"/>
      <c r="F13654" s="508"/>
    </row>
    <row r="13655" spans="1:6" x14ac:dyDescent="0.25">
      <c r="A13655" s="508"/>
      <c r="B13655" s="508"/>
      <c r="C13655" s="508"/>
      <c r="D13655" s="444" t="s">
        <v>6778</v>
      </c>
      <c r="E13655" s="508"/>
      <c r="F13655" s="508"/>
    </row>
    <row r="13656" spans="1:6" x14ac:dyDescent="0.25">
      <c r="A13656" s="508"/>
      <c r="B13656" s="508"/>
      <c r="C13656" s="508"/>
      <c r="D13656" s="444" t="s">
        <v>6778</v>
      </c>
      <c r="E13656" s="508"/>
      <c r="F13656" s="508"/>
    </row>
    <row r="13657" spans="1:6" x14ac:dyDescent="0.25">
      <c r="A13657" s="508"/>
      <c r="B13657" s="508"/>
      <c r="C13657" s="508"/>
      <c r="D13657" s="444" t="s">
        <v>6778</v>
      </c>
      <c r="E13657" s="508"/>
      <c r="F13657" s="508"/>
    </row>
    <row r="13658" spans="1:6" x14ac:dyDescent="0.25">
      <c r="A13658" s="508"/>
      <c r="B13658" s="508"/>
      <c r="C13658" s="508"/>
      <c r="D13658" s="444" t="s">
        <v>6778</v>
      </c>
      <c r="E13658" s="508"/>
      <c r="F13658" s="508"/>
    </row>
    <row r="13659" spans="1:6" x14ac:dyDescent="0.25">
      <c r="A13659" s="508"/>
      <c r="B13659" s="508"/>
      <c r="C13659" s="508"/>
      <c r="D13659" s="444" t="s">
        <v>6778</v>
      </c>
      <c r="E13659" s="508"/>
      <c r="F13659" s="508"/>
    </row>
    <row r="13660" spans="1:6" x14ac:dyDescent="0.25">
      <c r="A13660" s="508"/>
      <c r="B13660" s="508"/>
      <c r="C13660" s="508"/>
      <c r="D13660" s="444" t="s">
        <v>6778</v>
      </c>
      <c r="E13660" s="508"/>
      <c r="F13660" s="508"/>
    </row>
    <row r="13661" spans="1:6" x14ac:dyDescent="0.25">
      <c r="A13661" s="508"/>
      <c r="B13661" s="508"/>
      <c r="C13661" s="508"/>
      <c r="D13661" s="444" t="s">
        <v>6778</v>
      </c>
      <c r="E13661" s="508"/>
      <c r="F13661" s="508"/>
    </row>
    <row r="13662" spans="1:6" x14ac:dyDescent="0.25">
      <c r="A13662" s="508"/>
      <c r="B13662" s="508"/>
      <c r="C13662" s="508"/>
      <c r="D13662" s="444" t="s">
        <v>6778</v>
      </c>
      <c r="E13662" s="508"/>
      <c r="F13662" s="508"/>
    </row>
    <row r="13663" spans="1:6" x14ac:dyDescent="0.25">
      <c r="A13663" s="508"/>
      <c r="B13663" s="508"/>
      <c r="C13663" s="508"/>
      <c r="D13663" s="444" t="s">
        <v>6778</v>
      </c>
      <c r="E13663" s="508"/>
      <c r="F13663" s="508"/>
    </row>
    <row r="13664" spans="1:6" x14ac:dyDescent="0.25">
      <c r="A13664" s="508"/>
      <c r="B13664" s="508"/>
      <c r="C13664" s="508"/>
      <c r="D13664" s="444" t="s">
        <v>6778</v>
      </c>
      <c r="E13664" s="508"/>
      <c r="F13664" s="508"/>
    </row>
    <row r="13665" spans="1:6" x14ac:dyDescent="0.25">
      <c r="A13665" s="508"/>
      <c r="B13665" s="508"/>
      <c r="C13665" s="508"/>
      <c r="D13665" s="444" t="s">
        <v>6778</v>
      </c>
      <c r="E13665" s="508"/>
      <c r="F13665" s="508"/>
    </row>
    <row r="13666" spans="1:6" x14ac:dyDescent="0.25">
      <c r="A13666" s="508"/>
      <c r="B13666" s="508"/>
      <c r="C13666" s="508"/>
      <c r="D13666" s="444" t="s">
        <v>6778</v>
      </c>
      <c r="E13666" s="508"/>
      <c r="F13666" s="508"/>
    </row>
    <row r="13667" spans="1:6" x14ac:dyDescent="0.25">
      <c r="A13667" s="508"/>
      <c r="B13667" s="508"/>
      <c r="C13667" s="508"/>
      <c r="D13667" s="444" t="s">
        <v>6778</v>
      </c>
      <c r="E13667" s="508"/>
      <c r="F13667" s="508"/>
    </row>
    <row r="13668" spans="1:6" x14ac:dyDescent="0.25">
      <c r="A13668" s="508"/>
      <c r="B13668" s="508"/>
      <c r="C13668" s="508"/>
      <c r="D13668" s="444" t="s">
        <v>6778</v>
      </c>
      <c r="E13668" s="508"/>
      <c r="F13668" s="508"/>
    </row>
    <row r="13669" spans="1:6" x14ac:dyDescent="0.25">
      <c r="A13669" s="508"/>
      <c r="B13669" s="508"/>
      <c r="C13669" s="508"/>
      <c r="D13669" s="444" t="s">
        <v>6778</v>
      </c>
      <c r="E13669" s="508"/>
      <c r="F13669" s="508"/>
    </row>
    <row r="13670" spans="1:6" x14ac:dyDescent="0.25">
      <c r="A13670" s="508"/>
      <c r="B13670" s="508"/>
      <c r="C13670" s="508"/>
      <c r="D13670" s="444" t="s">
        <v>6778</v>
      </c>
      <c r="E13670" s="508"/>
      <c r="F13670" s="508"/>
    </row>
    <row r="13671" spans="1:6" x14ac:dyDescent="0.25">
      <c r="A13671" s="508"/>
      <c r="B13671" s="508"/>
      <c r="C13671" s="508"/>
      <c r="D13671" s="444" t="s">
        <v>6778</v>
      </c>
      <c r="E13671" s="508"/>
      <c r="F13671" s="508"/>
    </row>
    <row r="13672" spans="1:6" x14ac:dyDescent="0.25">
      <c r="A13672" s="508"/>
      <c r="B13672" s="508"/>
      <c r="C13672" s="508"/>
      <c r="D13672" s="444" t="s">
        <v>6778</v>
      </c>
      <c r="E13672" s="508"/>
      <c r="F13672" s="508"/>
    </row>
    <row r="13673" spans="1:6" x14ac:dyDescent="0.25">
      <c r="A13673" s="508"/>
      <c r="B13673" s="508"/>
      <c r="C13673" s="508"/>
      <c r="D13673" s="444" t="s">
        <v>6778</v>
      </c>
      <c r="E13673" s="508"/>
      <c r="F13673" s="508"/>
    </row>
    <row r="13674" spans="1:6" x14ac:dyDescent="0.25">
      <c r="A13674" s="508"/>
      <c r="B13674" s="508"/>
      <c r="C13674" s="508"/>
      <c r="D13674" s="444" t="s">
        <v>6778</v>
      </c>
      <c r="E13674" s="508"/>
      <c r="F13674" s="508"/>
    </row>
    <row r="13675" spans="1:6" x14ac:dyDescent="0.25">
      <c r="A13675" s="508"/>
      <c r="B13675" s="508"/>
      <c r="C13675" s="508"/>
      <c r="D13675" s="444" t="s">
        <v>6778</v>
      </c>
      <c r="E13675" s="508"/>
      <c r="F13675" s="508"/>
    </row>
    <row r="13676" spans="1:6" x14ac:dyDescent="0.25">
      <c r="A13676" s="508"/>
      <c r="B13676" s="508"/>
      <c r="C13676" s="508"/>
      <c r="D13676" s="444" t="s">
        <v>6778</v>
      </c>
      <c r="E13676" s="508"/>
      <c r="F13676" s="508"/>
    </row>
    <row r="13677" spans="1:6" x14ac:dyDescent="0.25">
      <c r="A13677" s="508"/>
      <c r="B13677" s="508"/>
      <c r="C13677" s="508"/>
      <c r="D13677" s="444" t="s">
        <v>6778</v>
      </c>
      <c r="E13677" s="508"/>
      <c r="F13677" s="508"/>
    </row>
    <row r="13678" spans="1:6" x14ac:dyDescent="0.25">
      <c r="A13678" s="508"/>
      <c r="B13678" s="508"/>
      <c r="C13678" s="508"/>
      <c r="D13678" s="444" t="s">
        <v>6778</v>
      </c>
      <c r="E13678" s="508"/>
      <c r="F13678" s="508"/>
    </row>
    <row r="13679" spans="1:6" x14ac:dyDescent="0.25">
      <c r="A13679" s="508"/>
      <c r="B13679" s="508"/>
      <c r="C13679" s="508"/>
      <c r="D13679" s="444" t="s">
        <v>6778</v>
      </c>
      <c r="E13679" s="508"/>
      <c r="F13679" s="508"/>
    </row>
    <row r="13680" spans="1:6" x14ac:dyDescent="0.25">
      <c r="A13680" s="508"/>
      <c r="B13680" s="508"/>
      <c r="C13680" s="508"/>
      <c r="D13680" s="444" t="s">
        <v>6778</v>
      </c>
      <c r="E13680" s="508"/>
      <c r="F13680" s="508"/>
    </row>
    <row r="13681" spans="1:6" x14ac:dyDescent="0.25">
      <c r="A13681" s="508"/>
      <c r="B13681" s="508"/>
      <c r="C13681" s="508"/>
      <c r="D13681" s="444" t="s">
        <v>6778</v>
      </c>
      <c r="E13681" s="508"/>
      <c r="F13681" s="508"/>
    </row>
    <row r="13682" spans="1:6" x14ac:dyDescent="0.25">
      <c r="A13682" s="508"/>
      <c r="B13682" s="508"/>
      <c r="C13682" s="508"/>
      <c r="D13682" s="444" t="s">
        <v>6778</v>
      </c>
      <c r="E13682" s="508"/>
      <c r="F13682" s="508"/>
    </row>
    <row r="13683" spans="1:6" x14ac:dyDescent="0.25">
      <c r="A13683" s="508"/>
      <c r="B13683" s="508"/>
      <c r="C13683" s="508"/>
      <c r="D13683" s="444" t="s">
        <v>6778</v>
      </c>
      <c r="E13683" s="508"/>
      <c r="F13683" s="508"/>
    </row>
    <row r="13684" spans="1:6" x14ac:dyDescent="0.25">
      <c r="A13684" s="508"/>
      <c r="B13684" s="508"/>
      <c r="C13684" s="508"/>
      <c r="D13684" s="444" t="s">
        <v>6778</v>
      </c>
      <c r="E13684" s="508"/>
      <c r="F13684" s="508"/>
    </row>
    <row r="13685" spans="1:6" x14ac:dyDescent="0.25">
      <c r="A13685" s="508"/>
      <c r="B13685" s="508"/>
      <c r="C13685" s="508"/>
      <c r="D13685" s="444" t="s">
        <v>6778</v>
      </c>
      <c r="E13685" s="508"/>
      <c r="F13685" s="508"/>
    </row>
    <row r="13686" spans="1:6" x14ac:dyDescent="0.25">
      <c r="A13686" s="508"/>
      <c r="B13686" s="508"/>
      <c r="C13686" s="508"/>
      <c r="D13686" s="444" t="s">
        <v>6778</v>
      </c>
      <c r="E13686" s="508"/>
      <c r="F13686" s="508"/>
    </row>
    <row r="13687" spans="1:6" x14ac:dyDescent="0.25">
      <c r="A13687" s="508"/>
      <c r="B13687" s="508"/>
      <c r="C13687" s="508"/>
      <c r="D13687" s="444" t="s">
        <v>6778</v>
      </c>
      <c r="E13687" s="508"/>
      <c r="F13687" s="508"/>
    </row>
    <row r="13688" spans="1:6" x14ac:dyDescent="0.25">
      <c r="A13688" s="508"/>
      <c r="B13688" s="508"/>
      <c r="C13688" s="508"/>
      <c r="D13688" s="444" t="s">
        <v>6778</v>
      </c>
      <c r="E13688" s="508"/>
      <c r="F13688" s="508"/>
    </row>
    <row r="13689" spans="1:6" x14ac:dyDescent="0.25">
      <c r="A13689" s="508"/>
      <c r="B13689" s="508"/>
      <c r="C13689" s="508"/>
      <c r="D13689" s="444" t="s">
        <v>6778</v>
      </c>
      <c r="E13689" s="508"/>
      <c r="F13689" s="508"/>
    </row>
    <row r="13690" spans="1:6" x14ac:dyDescent="0.25">
      <c r="A13690" s="508"/>
      <c r="B13690" s="508"/>
      <c r="C13690" s="508"/>
      <c r="D13690" s="444" t="s">
        <v>6778</v>
      </c>
      <c r="E13690" s="508"/>
      <c r="F13690" s="508"/>
    </row>
    <row r="13691" spans="1:6" x14ac:dyDescent="0.25">
      <c r="A13691" s="508"/>
      <c r="B13691" s="508"/>
      <c r="C13691" s="508"/>
      <c r="D13691" s="444" t="s">
        <v>6778</v>
      </c>
      <c r="E13691" s="508"/>
      <c r="F13691" s="508"/>
    </row>
    <row r="13692" spans="1:6" x14ac:dyDescent="0.25">
      <c r="A13692" s="508"/>
      <c r="B13692" s="508"/>
      <c r="C13692" s="508"/>
      <c r="D13692" s="444" t="s">
        <v>6778</v>
      </c>
      <c r="E13692" s="508"/>
      <c r="F13692" s="508"/>
    </row>
    <row r="13693" spans="1:6" x14ac:dyDescent="0.25">
      <c r="A13693" s="508"/>
      <c r="B13693" s="508"/>
      <c r="C13693" s="508"/>
      <c r="D13693" s="444" t="s">
        <v>6778</v>
      </c>
      <c r="E13693" s="508"/>
      <c r="F13693" s="508"/>
    </row>
    <row r="13694" spans="1:6" x14ac:dyDescent="0.25">
      <c r="A13694" s="508"/>
      <c r="B13694" s="508"/>
      <c r="C13694" s="508"/>
      <c r="D13694" s="444" t="s">
        <v>6778</v>
      </c>
      <c r="E13694" s="508"/>
      <c r="F13694" s="508"/>
    </row>
    <row r="13695" spans="1:6" x14ac:dyDescent="0.25">
      <c r="A13695" s="508"/>
      <c r="B13695" s="508"/>
      <c r="C13695" s="508"/>
      <c r="D13695" s="444" t="s">
        <v>6778</v>
      </c>
      <c r="E13695" s="508"/>
      <c r="F13695" s="508"/>
    </row>
    <row r="13696" spans="1:6" x14ac:dyDescent="0.25">
      <c r="A13696" s="508"/>
      <c r="B13696" s="508"/>
      <c r="C13696" s="508"/>
      <c r="D13696" s="444" t="s">
        <v>6778</v>
      </c>
      <c r="E13696" s="508"/>
      <c r="F13696" s="508"/>
    </row>
    <row r="13697" spans="1:6" x14ac:dyDescent="0.25">
      <c r="A13697" s="508"/>
      <c r="B13697" s="508"/>
      <c r="C13697" s="508"/>
      <c r="D13697" s="444" t="s">
        <v>6778</v>
      </c>
      <c r="E13697" s="508"/>
      <c r="F13697" s="508"/>
    </row>
    <row r="13698" spans="1:6" x14ac:dyDescent="0.25">
      <c r="A13698" s="508"/>
      <c r="B13698" s="508"/>
      <c r="C13698" s="508"/>
      <c r="D13698" s="444" t="s">
        <v>6778</v>
      </c>
      <c r="E13698" s="508"/>
      <c r="F13698" s="508"/>
    </row>
    <row r="13699" spans="1:6" x14ac:dyDescent="0.25">
      <c r="A13699" s="508"/>
      <c r="B13699" s="508"/>
      <c r="C13699" s="508"/>
      <c r="D13699" s="444" t="s">
        <v>6778</v>
      </c>
      <c r="E13699" s="508"/>
      <c r="F13699" s="508"/>
    </row>
    <row r="13700" spans="1:6" x14ac:dyDescent="0.25">
      <c r="A13700" s="508"/>
      <c r="B13700" s="508"/>
      <c r="C13700" s="508"/>
      <c r="D13700" s="444" t="s">
        <v>6778</v>
      </c>
      <c r="E13700" s="508"/>
      <c r="F13700" s="508"/>
    </row>
    <row r="13701" spans="1:6" x14ac:dyDescent="0.25">
      <c r="A13701" s="508"/>
      <c r="B13701" s="508"/>
      <c r="C13701" s="508"/>
      <c r="D13701" s="444" t="s">
        <v>6778</v>
      </c>
      <c r="E13701" s="508"/>
      <c r="F13701" s="508"/>
    </row>
    <row r="13702" spans="1:6" x14ac:dyDescent="0.25">
      <c r="A13702" s="508"/>
      <c r="B13702" s="508"/>
      <c r="C13702" s="508"/>
      <c r="D13702" s="444" t="s">
        <v>6778</v>
      </c>
      <c r="E13702" s="508"/>
      <c r="F13702" s="508"/>
    </row>
    <row r="13703" spans="1:6" x14ac:dyDescent="0.25">
      <c r="A13703" s="508"/>
      <c r="B13703" s="508"/>
      <c r="C13703" s="508"/>
      <c r="D13703" s="444" t="s">
        <v>6778</v>
      </c>
      <c r="E13703" s="508"/>
      <c r="F13703" s="508"/>
    </row>
    <row r="13704" spans="1:6" x14ac:dyDescent="0.25">
      <c r="A13704" s="508"/>
      <c r="B13704" s="508"/>
      <c r="C13704" s="508"/>
      <c r="D13704" s="444" t="s">
        <v>6778</v>
      </c>
      <c r="E13704" s="508"/>
      <c r="F13704" s="508"/>
    </row>
    <row r="13705" spans="1:6" x14ac:dyDescent="0.25">
      <c r="A13705" s="508"/>
      <c r="B13705" s="508"/>
      <c r="C13705" s="508"/>
      <c r="D13705" s="444" t="s">
        <v>6778</v>
      </c>
      <c r="E13705" s="508"/>
      <c r="F13705" s="508"/>
    </row>
    <row r="13706" spans="1:6" x14ac:dyDescent="0.25">
      <c r="A13706" s="508"/>
      <c r="B13706" s="508"/>
      <c r="C13706" s="508"/>
      <c r="D13706" s="444" t="s">
        <v>6778</v>
      </c>
      <c r="E13706" s="508"/>
      <c r="F13706" s="508"/>
    </row>
    <row r="13707" spans="1:6" x14ac:dyDescent="0.25">
      <c r="A13707" s="508"/>
      <c r="B13707" s="508"/>
      <c r="C13707" s="508"/>
      <c r="D13707" s="444" t="s">
        <v>6778</v>
      </c>
      <c r="E13707" s="508"/>
      <c r="F13707" s="508"/>
    </row>
    <row r="13708" spans="1:6" x14ac:dyDescent="0.25">
      <c r="A13708" s="508"/>
      <c r="B13708" s="508"/>
      <c r="C13708" s="508"/>
      <c r="D13708" s="444" t="s">
        <v>6778</v>
      </c>
      <c r="E13708" s="508"/>
      <c r="F13708" s="508"/>
    </row>
    <row r="13709" spans="1:6" x14ac:dyDescent="0.25">
      <c r="A13709" s="508"/>
      <c r="B13709" s="508"/>
      <c r="C13709" s="508"/>
      <c r="D13709" s="444" t="s">
        <v>6778</v>
      </c>
      <c r="E13709" s="508"/>
      <c r="F13709" s="508"/>
    </row>
    <row r="13710" spans="1:6" x14ac:dyDescent="0.25">
      <c r="A13710" s="508"/>
      <c r="B13710" s="508"/>
      <c r="C13710" s="508"/>
      <c r="D13710" s="444" t="s">
        <v>6778</v>
      </c>
      <c r="E13710" s="508"/>
      <c r="F13710" s="508"/>
    </row>
    <row r="13711" spans="1:6" x14ac:dyDescent="0.25">
      <c r="A13711" s="508"/>
      <c r="B13711" s="508"/>
      <c r="C13711" s="508"/>
      <c r="D13711" s="444" t="s">
        <v>6778</v>
      </c>
      <c r="E13711" s="508"/>
      <c r="F13711" s="508"/>
    </row>
    <row r="13712" spans="1:6" x14ac:dyDescent="0.25">
      <c r="A13712" s="508"/>
      <c r="B13712" s="508"/>
      <c r="C13712" s="508"/>
      <c r="D13712" s="444" t="s">
        <v>6778</v>
      </c>
      <c r="E13712" s="508"/>
      <c r="F13712" s="508"/>
    </row>
    <row r="13713" spans="1:6" x14ac:dyDescent="0.25">
      <c r="A13713" s="508"/>
      <c r="B13713" s="508"/>
      <c r="C13713" s="508"/>
      <c r="D13713" s="444" t="s">
        <v>6778</v>
      </c>
      <c r="E13713" s="508"/>
      <c r="F13713" s="508"/>
    </row>
    <row r="13714" spans="1:6" x14ac:dyDescent="0.25">
      <c r="A13714" s="508"/>
      <c r="B13714" s="508"/>
      <c r="C13714" s="508"/>
      <c r="D13714" s="444" t="s">
        <v>6778</v>
      </c>
      <c r="E13714" s="508"/>
      <c r="F13714" s="508"/>
    </row>
    <row r="13715" spans="1:6" x14ac:dyDescent="0.25">
      <c r="A13715" s="508"/>
      <c r="B13715" s="508"/>
      <c r="C13715" s="508"/>
      <c r="D13715" s="444" t="s">
        <v>6778</v>
      </c>
      <c r="E13715" s="508"/>
      <c r="F13715" s="508"/>
    </row>
    <row r="13716" spans="1:6" x14ac:dyDescent="0.25">
      <c r="A13716" s="508"/>
      <c r="B13716" s="508"/>
      <c r="C13716" s="508"/>
      <c r="D13716" s="444" t="s">
        <v>6778</v>
      </c>
      <c r="E13716" s="508"/>
      <c r="F13716" s="508"/>
    </row>
    <row r="13717" spans="1:6" x14ac:dyDescent="0.25">
      <c r="A13717" s="508"/>
      <c r="B13717" s="508"/>
      <c r="C13717" s="508"/>
      <c r="D13717" s="444" t="s">
        <v>6778</v>
      </c>
      <c r="E13717" s="508"/>
      <c r="F13717" s="508"/>
    </row>
    <row r="13718" spans="1:6" x14ac:dyDescent="0.25">
      <c r="A13718" s="508"/>
      <c r="B13718" s="508"/>
      <c r="C13718" s="508"/>
      <c r="D13718" s="444" t="s">
        <v>6778</v>
      </c>
      <c r="E13718" s="508"/>
      <c r="F13718" s="508"/>
    </row>
    <row r="13719" spans="1:6" x14ac:dyDescent="0.25">
      <c r="A13719" s="508"/>
      <c r="B13719" s="508"/>
      <c r="C13719" s="508"/>
      <c r="D13719" s="444" t="s">
        <v>6778</v>
      </c>
      <c r="E13719" s="508"/>
      <c r="F13719" s="508"/>
    </row>
    <row r="13720" spans="1:6" x14ac:dyDescent="0.25">
      <c r="A13720" s="508"/>
      <c r="B13720" s="508"/>
      <c r="C13720" s="508"/>
      <c r="D13720" s="444" t="s">
        <v>6778</v>
      </c>
      <c r="E13720" s="508"/>
      <c r="F13720" s="508"/>
    </row>
    <row r="13721" spans="1:6" x14ac:dyDescent="0.25">
      <c r="A13721" s="508"/>
      <c r="B13721" s="508"/>
      <c r="C13721" s="508"/>
      <c r="D13721" s="444" t="s">
        <v>6778</v>
      </c>
      <c r="E13721" s="508"/>
      <c r="F13721" s="508"/>
    </row>
    <row r="13722" spans="1:6" x14ac:dyDescent="0.25">
      <c r="A13722" s="508"/>
      <c r="B13722" s="508"/>
      <c r="C13722" s="508"/>
      <c r="D13722" s="444" t="s">
        <v>6778</v>
      </c>
      <c r="E13722" s="508"/>
      <c r="F13722" s="508"/>
    </row>
    <row r="13723" spans="1:6" x14ac:dyDescent="0.25">
      <c r="A13723" s="508"/>
      <c r="B13723" s="508"/>
      <c r="C13723" s="508"/>
      <c r="D13723" s="444" t="s">
        <v>6778</v>
      </c>
      <c r="E13723" s="508"/>
      <c r="F13723" s="508"/>
    </row>
    <row r="13724" spans="1:6" x14ac:dyDescent="0.25">
      <c r="A13724" s="508"/>
      <c r="B13724" s="508"/>
      <c r="C13724" s="508"/>
      <c r="D13724" s="444" t="s">
        <v>6778</v>
      </c>
      <c r="E13724" s="508"/>
      <c r="F13724" s="508"/>
    </row>
    <row r="13725" spans="1:6" x14ac:dyDescent="0.25">
      <c r="A13725" s="508"/>
      <c r="B13725" s="508"/>
      <c r="C13725" s="508"/>
      <c r="D13725" s="444" t="s">
        <v>6778</v>
      </c>
      <c r="E13725" s="508"/>
      <c r="F13725" s="508"/>
    </row>
    <row r="13726" spans="1:6" x14ac:dyDescent="0.25">
      <c r="A13726" s="508"/>
      <c r="B13726" s="508"/>
      <c r="C13726" s="508"/>
      <c r="D13726" s="444" t="s">
        <v>6778</v>
      </c>
      <c r="E13726" s="508"/>
      <c r="F13726" s="508"/>
    </row>
    <row r="13727" spans="1:6" x14ac:dyDescent="0.25">
      <c r="A13727" s="508"/>
      <c r="B13727" s="508"/>
      <c r="C13727" s="508"/>
      <c r="D13727" s="444" t="s">
        <v>6778</v>
      </c>
      <c r="E13727" s="508"/>
      <c r="F13727" s="508"/>
    </row>
    <row r="13728" spans="1:6" x14ac:dyDescent="0.25">
      <c r="A13728" s="508"/>
      <c r="B13728" s="508"/>
      <c r="C13728" s="508"/>
      <c r="D13728" s="444" t="s">
        <v>6778</v>
      </c>
      <c r="E13728" s="508"/>
      <c r="F13728" s="508"/>
    </row>
    <row r="13729" spans="1:6" x14ac:dyDescent="0.25">
      <c r="A13729" s="508"/>
      <c r="B13729" s="508"/>
      <c r="C13729" s="508"/>
      <c r="D13729" s="444" t="s">
        <v>6778</v>
      </c>
      <c r="E13729" s="508"/>
      <c r="F13729" s="508"/>
    </row>
    <row r="13730" spans="1:6" x14ac:dyDescent="0.25">
      <c r="A13730" s="508"/>
      <c r="B13730" s="508"/>
      <c r="C13730" s="508"/>
      <c r="D13730" s="444" t="s">
        <v>6778</v>
      </c>
      <c r="E13730" s="508"/>
      <c r="F13730" s="508"/>
    </row>
    <row r="13731" spans="1:6" x14ac:dyDescent="0.25">
      <c r="A13731" s="508"/>
      <c r="B13731" s="508"/>
      <c r="C13731" s="508"/>
      <c r="D13731" s="444" t="s">
        <v>6778</v>
      </c>
      <c r="E13731" s="508"/>
      <c r="F13731" s="508"/>
    </row>
    <row r="13732" spans="1:6" x14ac:dyDescent="0.25">
      <c r="A13732" s="508"/>
      <c r="B13732" s="508"/>
      <c r="C13732" s="508"/>
      <c r="D13732" s="444" t="s">
        <v>6778</v>
      </c>
      <c r="E13732" s="508"/>
      <c r="F13732" s="508"/>
    </row>
    <row r="13733" spans="1:6" x14ac:dyDescent="0.25">
      <c r="A13733" s="508"/>
      <c r="B13733" s="508"/>
      <c r="C13733" s="508"/>
      <c r="D13733" s="444" t="s">
        <v>6778</v>
      </c>
      <c r="E13733" s="508"/>
      <c r="F13733" s="508"/>
    </row>
    <row r="13734" spans="1:6" x14ac:dyDescent="0.25">
      <c r="A13734" s="508"/>
      <c r="B13734" s="508"/>
      <c r="C13734" s="508"/>
      <c r="D13734" s="444" t="s">
        <v>6778</v>
      </c>
      <c r="E13734" s="508"/>
      <c r="F13734" s="508"/>
    </row>
    <row r="13735" spans="1:6" x14ac:dyDescent="0.25">
      <c r="A13735" s="508"/>
      <c r="B13735" s="508"/>
      <c r="C13735" s="508"/>
      <c r="D13735" s="444" t="s">
        <v>6778</v>
      </c>
      <c r="E13735" s="508"/>
      <c r="F13735" s="508"/>
    </row>
    <row r="13736" spans="1:6" x14ac:dyDescent="0.25">
      <c r="A13736" s="508"/>
      <c r="B13736" s="508"/>
      <c r="C13736" s="508"/>
      <c r="D13736" s="444" t="s">
        <v>6778</v>
      </c>
      <c r="E13736" s="508"/>
      <c r="F13736" s="508"/>
    </row>
    <row r="13737" spans="1:6" x14ac:dyDescent="0.25">
      <c r="A13737" s="508"/>
      <c r="B13737" s="508"/>
      <c r="C13737" s="508"/>
      <c r="D13737" s="444" t="s">
        <v>6778</v>
      </c>
      <c r="E13737" s="508"/>
      <c r="F13737" s="508"/>
    </row>
    <row r="13738" spans="1:6" x14ac:dyDescent="0.25">
      <c r="A13738" s="508"/>
      <c r="B13738" s="508"/>
      <c r="C13738" s="508"/>
      <c r="D13738" s="444" t="s">
        <v>6778</v>
      </c>
      <c r="E13738" s="508"/>
      <c r="F13738" s="508"/>
    </row>
    <row r="13739" spans="1:6" x14ac:dyDescent="0.25">
      <c r="A13739" s="508"/>
      <c r="B13739" s="508"/>
      <c r="C13739" s="508"/>
      <c r="D13739" s="444" t="s">
        <v>6778</v>
      </c>
      <c r="E13739" s="508"/>
      <c r="F13739" s="508"/>
    </row>
    <row r="13740" spans="1:6" x14ac:dyDescent="0.25">
      <c r="A13740" s="508"/>
      <c r="B13740" s="508"/>
      <c r="C13740" s="508"/>
      <c r="D13740" s="444" t="s">
        <v>6778</v>
      </c>
      <c r="E13740" s="508"/>
      <c r="F13740" s="508"/>
    </row>
    <row r="13741" spans="1:6" x14ac:dyDescent="0.25">
      <c r="A13741" s="508"/>
      <c r="B13741" s="508"/>
      <c r="C13741" s="508"/>
      <c r="D13741" s="444" t="s">
        <v>6778</v>
      </c>
      <c r="E13741" s="508"/>
      <c r="F13741" s="508"/>
    </row>
    <row r="13742" spans="1:6" x14ac:dyDescent="0.25">
      <c r="A13742" s="508"/>
      <c r="B13742" s="508"/>
      <c r="C13742" s="508"/>
      <c r="D13742" s="444" t="s">
        <v>6778</v>
      </c>
      <c r="E13742" s="508"/>
      <c r="F13742" s="508"/>
    </row>
    <row r="13743" spans="1:6" x14ac:dyDescent="0.25">
      <c r="A13743" s="508"/>
      <c r="B13743" s="508"/>
      <c r="C13743" s="508"/>
      <c r="D13743" s="444" t="s">
        <v>6778</v>
      </c>
      <c r="E13743" s="508"/>
      <c r="F13743" s="508"/>
    </row>
    <row r="13744" spans="1:6" x14ac:dyDescent="0.25">
      <c r="A13744" s="508"/>
      <c r="B13744" s="508"/>
      <c r="C13744" s="508"/>
      <c r="D13744" s="444" t="s">
        <v>6778</v>
      </c>
      <c r="E13744" s="508"/>
      <c r="F13744" s="508"/>
    </row>
    <row r="13745" spans="1:6" x14ac:dyDescent="0.25">
      <c r="A13745" s="508"/>
      <c r="B13745" s="508"/>
      <c r="C13745" s="508"/>
      <c r="D13745" s="444" t="s">
        <v>6778</v>
      </c>
      <c r="E13745" s="508"/>
      <c r="F13745" s="508"/>
    </row>
    <row r="13746" spans="1:6" x14ac:dyDescent="0.25">
      <c r="A13746" s="508"/>
      <c r="B13746" s="508"/>
      <c r="C13746" s="508"/>
      <c r="D13746" s="444" t="s">
        <v>6778</v>
      </c>
      <c r="E13746" s="508"/>
      <c r="F13746" s="508"/>
    </row>
    <row r="13747" spans="1:6" x14ac:dyDescent="0.25">
      <c r="A13747" s="508"/>
      <c r="B13747" s="508"/>
      <c r="C13747" s="508"/>
      <c r="D13747" s="444" t="s">
        <v>6778</v>
      </c>
      <c r="E13747" s="508"/>
      <c r="F13747" s="508"/>
    </row>
    <row r="13748" spans="1:6" x14ac:dyDescent="0.25">
      <c r="A13748" s="508"/>
      <c r="B13748" s="508"/>
      <c r="C13748" s="508"/>
      <c r="D13748" s="444" t="s">
        <v>6778</v>
      </c>
      <c r="E13748" s="508"/>
      <c r="F13748" s="508"/>
    </row>
    <row r="13749" spans="1:6" x14ac:dyDescent="0.25">
      <c r="A13749" s="508"/>
      <c r="B13749" s="508"/>
      <c r="C13749" s="508"/>
      <c r="D13749" s="444" t="s">
        <v>6778</v>
      </c>
      <c r="E13749" s="508"/>
      <c r="F13749" s="508"/>
    </row>
    <row r="13750" spans="1:6" x14ac:dyDescent="0.25">
      <c r="A13750" s="508"/>
      <c r="B13750" s="508"/>
      <c r="C13750" s="508"/>
      <c r="D13750" s="444" t="s">
        <v>6778</v>
      </c>
      <c r="E13750" s="508"/>
      <c r="F13750" s="508"/>
    </row>
    <row r="13751" spans="1:6" x14ac:dyDescent="0.25">
      <c r="A13751" s="508"/>
      <c r="B13751" s="508"/>
      <c r="C13751" s="508"/>
      <c r="D13751" s="444" t="s">
        <v>6778</v>
      </c>
      <c r="E13751" s="508"/>
      <c r="F13751" s="508"/>
    </row>
    <row r="13752" spans="1:6" x14ac:dyDescent="0.25">
      <c r="A13752" s="508"/>
      <c r="B13752" s="508"/>
      <c r="C13752" s="508"/>
      <c r="D13752" s="444" t="s">
        <v>6778</v>
      </c>
      <c r="E13752" s="508"/>
      <c r="F13752" s="508"/>
    </row>
    <row r="13753" spans="1:6" x14ac:dyDescent="0.25">
      <c r="A13753" s="508"/>
      <c r="B13753" s="508"/>
      <c r="C13753" s="508"/>
      <c r="D13753" s="444" t="s">
        <v>6778</v>
      </c>
      <c r="E13753" s="508"/>
      <c r="F13753" s="508"/>
    </row>
    <row r="13754" spans="1:6" x14ac:dyDescent="0.25">
      <c r="A13754" s="508"/>
      <c r="B13754" s="508"/>
      <c r="C13754" s="508"/>
      <c r="D13754" s="444" t="s">
        <v>6778</v>
      </c>
      <c r="E13754" s="508"/>
      <c r="F13754" s="508"/>
    </row>
    <row r="13755" spans="1:6" x14ac:dyDescent="0.25">
      <c r="A13755" s="508"/>
      <c r="B13755" s="508"/>
      <c r="C13755" s="508"/>
      <c r="D13755" s="444" t="s">
        <v>6778</v>
      </c>
      <c r="E13755" s="508"/>
      <c r="F13755" s="508"/>
    </row>
    <row r="13756" spans="1:6" x14ac:dyDescent="0.25">
      <c r="A13756" s="508"/>
      <c r="B13756" s="508"/>
      <c r="C13756" s="508"/>
      <c r="D13756" s="444" t="s">
        <v>6778</v>
      </c>
      <c r="E13756" s="508"/>
      <c r="F13756" s="508"/>
    </row>
    <row r="13757" spans="1:6" x14ac:dyDescent="0.25">
      <c r="A13757" s="508"/>
      <c r="B13757" s="508"/>
      <c r="C13757" s="508"/>
      <c r="D13757" s="444" t="s">
        <v>6778</v>
      </c>
      <c r="E13757" s="508"/>
      <c r="F13757" s="508"/>
    </row>
    <row r="13758" spans="1:6" x14ac:dyDescent="0.25">
      <c r="A13758" s="508"/>
      <c r="B13758" s="508"/>
      <c r="C13758" s="508"/>
      <c r="D13758" s="444" t="s">
        <v>6778</v>
      </c>
      <c r="E13758" s="508"/>
      <c r="F13758" s="508"/>
    </row>
    <row r="13759" spans="1:6" x14ac:dyDescent="0.25">
      <c r="A13759" s="508"/>
      <c r="B13759" s="508"/>
      <c r="C13759" s="508"/>
      <c r="D13759" s="444" t="s">
        <v>6778</v>
      </c>
      <c r="E13759" s="508"/>
      <c r="F13759" s="508"/>
    </row>
    <row r="13760" spans="1:6" x14ac:dyDescent="0.25">
      <c r="A13760" s="508"/>
      <c r="B13760" s="508"/>
      <c r="C13760" s="508"/>
      <c r="D13760" s="444" t="s">
        <v>6778</v>
      </c>
      <c r="E13760" s="508"/>
      <c r="F13760" s="508"/>
    </row>
    <row r="13761" spans="1:6" x14ac:dyDescent="0.25">
      <c r="A13761" s="508"/>
      <c r="B13761" s="508"/>
      <c r="C13761" s="508"/>
      <c r="D13761" s="444" t="s">
        <v>6778</v>
      </c>
      <c r="E13761" s="508"/>
      <c r="F13761" s="508"/>
    </row>
    <row r="13762" spans="1:6" x14ac:dyDescent="0.25">
      <c r="A13762" s="508"/>
      <c r="B13762" s="508"/>
      <c r="C13762" s="508"/>
      <c r="D13762" s="444" t="s">
        <v>6778</v>
      </c>
      <c r="E13762" s="508"/>
      <c r="F13762" s="508"/>
    </row>
    <row r="13763" spans="1:6" x14ac:dyDescent="0.25">
      <c r="A13763" s="508"/>
      <c r="B13763" s="508"/>
      <c r="C13763" s="508"/>
      <c r="D13763" s="444" t="s">
        <v>6778</v>
      </c>
      <c r="E13763" s="508"/>
      <c r="F13763" s="508"/>
    </row>
    <row r="13764" spans="1:6" x14ac:dyDescent="0.25">
      <c r="A13764" s="508"/>
      <c r="B13764" s="508"/>
      <c r="C13764" s="508"/>
      <c r="D13764" s="444" t="s">
        <v>6778</v>
      </c>
      <c r="E13764" s="508"/>
      <c r="F13764" s="508"/>
    </row>
    <row r="13765" spans="1:6" x14ac:dyDescent="0.25">
      <c r="A13765" s="508"/>
      <c r="B13765" s="508"/>
      <c r="C13765" s="508"/>
      <c r="D13765" s="444" t="s">
        <v>6778</v>
      </c>
      <c r="E13765" s="508"/>
      <c r="F13765" s="508"/>
    </row>
    <row r="13766" spans="1:6" x14ac:dyDescent="0.25">
      <c r="A13766" s="508"/>
      <c r="B13766" s="508"/>
      <c r="C13766" s="508"/>
      <c r="D13766" s="444" t="s">
        <v>6778</v>
      </c>
      <c r="E13766" s="508"/>
      <c r="F13766" s="508"/>
    </row>
    <row r="13767" spans="1:6" x14ac:dyDescent="0.25">
      <c r="A13767" s="508"/>
      <c r="B13767" s="508"/>
      <c r="C13767" s="508"/>
      <c r="D13767" s="444" t="s">
        <v>6778</v>
      </c>
      <c r="E13767" s="508"/>
      <c r="F13767" s="508"/>
    </row>
    <row r="13768" spans="1:6" x14ac:dyDescent="0.25">
      <c r="A13768" s="508"/>
      <c r="B13768" s="508"/>
      <c r="C13768" s="508"/>
      <c r="D13768" s="444" t="s">
        <v>6778</v>
      </c>
      <c r="E13768" s="508"/>
      <c r="F13768" s="508"/>
    </row>
    <row r="13769" spans="1:6" x14ac:dyDescent="0.25">
      <c r="A13769" s="508"/>
      <c r="B13769" s="508"/>
      <c r="C13769" s="508"/>
      <c r="D13769" s="444" t="s">
        <v>6778</v>
      </c>
      <c r="E13769" s="508"/>
      <c r="F13769" s="508"/>
    </row>
    <row r="13770" spans="1:6" x14ac:dyDescent="0.25">
      <c r="A13770" s="508"/>
      <c r="B13770" s="508"/>
      <c r="C13770" s="508"/>
      <c r="D13770" s="444" t="s">
        <v>6778</v>
      </c>
      <c r="E13770" s="508"/>
      <c r="F13770" s="508"/>
    </row>
    <row r="13771" spans="1:6" x14ac:dyDescent="0.25">
      <c r="A13771" s="508"/>
      <c r="B13771" s="508"/>
      <c r="C13771" s="508"/>
      <c r="D13771" s="444" t="s">
        <v>6778</v>
      </c>
      <c r="E13771" s="508"/>
      <c r="F13771" s="508"/>
    </row>
    <row r="13772" spans="1:6" x14ac:dyDescent="0.25">
      <c r="A13772" s="508"/>
      <c r="B13772" s="508"/>
      <c r="C13772" s="508"/>
      <c r="D13772" s="444" t="s">
        <v>6778</v>
      </c>
      <c r="E13772" s="508"/>
      <c r="F13772" s="508"/>
    </row>
    <row r="13773" spans="1:6" x14ac:dyDescent="0.25">
      <c r="A13773" s="508"/>
      <c r="B13773" s="508"/>
      <c r="C13773" s="508"/>
      <c r="D13773" s="444" t="s">
        <v>6778</v>
      </c>
      <c r="E13773" s="508"/>
      <c r="F13773" s="508"/>
    </row>
    <row r="13774" spans="1:6" x14ac:dyDescent="0.25">
      <c r="A13774" s="508"/>
      <c r="B13774" s="508"/>
      <c r="C13774" s="508"/>
      <c r="D13774" s="444" t="s">
        <v>6778</v>
      </c>
      <c r="E13774" s="508"/>
      <c r="F13774" s="508"/>
    </row>
    <row r="13775" spans="1:6" x14ac:dyDescent="0.25">
      <c r="A13775" s="508"/>
      <c r="B13775" s="508"/>
      <c r="C13775" s="508"/>
      <c r="D13775" s="444" t="s">
        <v>6778</v>
      </c>
      <c r="E13775" s="508"/>
      <c r="F13775" s="508"/>
    </row>
    <row r="13776" spans="1:6" x14ac:dyDescent="0.25">
      <c r="A13776" s="508"/>
      <c r="B13776" s="508"/>
      <c r="C13776" s="508"/>
      <c r="D13776" s="444" t="s">
        <v>6778</v>
      </c>
      <c r="E13776" s="508"/>
      <c r="F13776" s="508"/>
    </row>
    <row r="13777" spans="1:6" x14ac:dyDescent="0.25">
      <c r="A13777" s="508"/>
      <c r="B13777" s="508"/>
      <c r="C13777" s="508"/>
      <c r="D13777" s="444" t="s">
        <v>6778</v>
      </c>
      <c r="E13777" s="508"/>
      <c r="F13777" s="508"/>
    </row>
    <row r="13778" spans="1:6" x14ac:dyDescent="0.25">
      <c r="A13778" s="508"/>
      <c r="B13778" s="508"/>
      <c r="C13778" s="508"/>
      <c r="D13778" s="444" t="s">
        <v>6778</v>
      </c>
      <c r="E13778" s="508"/>
      <c r="F13778" s="508"/>
    </row>
    <row r="13779" spans="1:6" x14ac:dyDescent="0.25">
      <c r="A13779" s="508"/>
      <c r="B13779" s="508"/>
      <c r="C13779" s="508"/>
      <c r="D13779" s="444" t="s">
        <v>6778</v>
      </c>
      <c r="E13779" s="508"/>
      <c r="F13779" s="508"/>
    </row>
    <row r="13780" spans="1:6" x14ac:dyDescent="0.25">
      <c r="A13780" s="508"/>
      <c r="B13780" s="508"/>
      <c r="C13780" s="508"/>
      <c r="D13780" s="444" t="s">
        <v>6778</v>
      </c>
      <c r="E13780" s="508"/>
      <c r="F13780" s="508"/>
    </row>
    <row r="13781" spans="1:6" x14ac:dyDescent="0.25">
      <c r="A13781" s="508"/>
      <c r="B13781" s="508"/>
      <c r="C13781" s="508"/>
      <c r="D13781" s="444" t="s">
        <v>6778</v>
      </c>
      <c r="E13781" s="508"/>
      <c r="F13781" s="508"/>
    </row>
    <row r="13782" spans="1:6" x14ac:dyDescent="0.25">
      <c r="A13782" s="508"/>
      <c r="B13782" s="508"/>
      <c r="C13782" s="508"/>
      <c r="D13782" s="444" t="s">
        <v>6778</v>
      </c>
      <c r="E13782" s="508"/>
      <c r="F13782" s="508"/>
    </row>
    <row r="13783" spans="1:6" x14ac:dyDescent="0.25">
      <c r="A13783" s="508"/>
      <c r="B13783" s="508"/>
      <c r="C13783" s="508"/>
      <c r="D13783" s="444" t="s">
        <v>6778</v>
      </c>
      <c r="E13783" s="508"/>
      <c r="F13783" s="508"/>
    </row>
    <row r="13784" spans="1:6" x14ac:dyDescent="0.25">
      <c r="A13784" s="508"/>
      <c r="B13784" s="508"/>
      <c r="C13784" s="508"/>
      <c r="D13784" s="444" t="s">
        <v>6778</v>
      </c>
      <c r="E13784" s="508"/>
      <c r="F13784" s="508"/>
    </row>
    <row r="13785" spans="1:6" x14ac:dyDescent="0.25">
      <c r="A13785" s="508"/>
      <c r="B13785" s="508"/>
      <c r="C13785" s="508"/>
      <c r="D13785" s="444" t="s">
        <v>6778</v>
      </c>
      <c r="E13785" s="508"/>
      <c r="F13785" s="508"/>
    </row>
    <row r="13786" spans="1:6" x14ac:dyDescent="0.25">
      <c r="A13786" s="508"/>
      <c r="B13786" s="508"/>
      <c r="C13786" s="508"/>
      <c r="D13786" s="444" t="s">
        <v>6778</v>
      </c>
      <c r="E13786" s="508"/>
      <c r="F13786" s="508"/>
    </row>
    <row r="13787" spans="1:6" x14ac:dyDescent="0.25">
      <c r="A13787" s="508"/>
      <c r="B13787" s="508"/>
      <c r="C13787" s="508"/>
      <c r="D13787" s="444" t="s">
        <v>6778</v>
      </c>
      <c r="E13787" s="508"/>
      <c r="F13787" s="508"/>
    </row>
    <row r="13788" spans="1:6" x14ac:dyDescent="0.25">
      <c r="A13788" s="508"/>
      <c r="B13788" s="508"/>
      <c r="C13788" s="508"/>
      <c r="D13788" s="444" t="s">
        <v>6778</v>
      </c>
      <c r="E13788" s="508"/>
      <c r="F13788" s="508"/>
    </row>
    <row r="13789" spans="1:6" x14ac:dyDescent="0.25">
      <c r="A13789" s="508"/>
      <c r="B13789" s="508"/>
      <c r="C13789" s="508"/>
      <c r="D13789" s="444" t="s">
        <v>6778</v>
      </c>
      <c r="E13789" s="508"/>
      <c r="F13789" s="508"/>
    </row>
    <row r="13790" spans="1:6" x14ac:dyDescent="0.25">
      <c r="A13790" s="508"/>
      <c r="B13790" s="508"/>
      <c r="C13790" s="508"/>
      <c r="D13790" s="444" t="s">
        <v>6778</v>
      </c>
      <c r="E13790" s="508"/>
      <c r="F13790" s="508"/>
    </row>
    <row r="13791" spans="1:6" x14ac:dyDescent="0.25">
      <c r="A13791" s="508"/>
      <c r="B13791" s="508"/>
      <c r="C13791" s="508"/>
      <c r="D13791" s="444" t="s">
        <v>6778</v>
      </c>
      <c r="E13791" s="508"/>
      <c r="F13791" s="508"/>
    </row>
    <row r="13792" spans="1:6" x14ac:dyDescent="0.25">
      <c r="A13792" s="508"/>
      <c r="B13792" s="508"/>
      <c r="C13792" s="508"/>
      <c r="D13792" s="444" t="s">
        <v>6778</v>
      </c>
      <c r="E13792" s="508"/>
      <c r="F13792" s="508"/>
    </row>
    <row r="13793" spans="1:6" x14ac:dyDescent="0.25">
      <c r="A13793" s="508"/>
      <c r="B13793" s="508"/>
      <c r="C13793" s="508"/>
      <c r="D13793" s="444" t="s">
        <v>6778</v>
      </c>
      <c r="E13793" s="508"/>
      <c r="F13793" s="508"/>
    </row>
    <row r="13794" spans="1:6" x14ac:dyDescent="0.25">
      <c r="A13794" s="508"/>
      <c r="B13794" s="508"/>
      <c r="C13794" s="508"/>
      <c r="D13794" s="444" t="s">
        <v>6778</v>
      </c>
      <c r="E13794" s="508"/>
      <c r="F13794" s="508"/>
    </row>
    <row r="13795" spans="1:6" x14ac:dyDescent="0.25">
      <c r="A13795" s="508"/>
      <c r="B13795" s="508"/>
      <c r="C13795" s="508"/>
      <c r="D13795" s="444" t="s">
        <v>6778</v>
      </c>
      <c r="E13795" s="508"/>
      <c r="F13795" s="508"/>
    </row>
    <row r="13796" spans="1:6" x14ac:dyDescent="0.25">
      <c r="A13796" s="508"/>
      <c r="B13796" s="508"/>
      <c r="C13796" s="508"/>
      <c r="D13796" s="444" t="s">
        <v>6778</v>
      </c>
      <c r="E13796" s="508"/>
      <c r="F13796" s="508"/>
    </row>
    <row r="13797" spans="1:6" x14ac:dyDescent="0.25">
      <c r="A13797" s="508"/>
      <c r="B13797" s="508"/>
      <c r="C13797" s="508"/>
      <c r="D13797" s="444" t="s">
        <v>6778</v>
      </c>
      <c r="E13797" s="508"/>
      <c r="F13797" s="508"/>
    </row>
    <row r="13798" spans="1:6" x14ac:dyDescent="0.25">
      <c r="A13798" s="508"/>
      <c r="B13798" s="508"/>
      <c r="C13798" s="508"/>
      <c r="D13798" s="444" t="s">
        <v>6778</v>
      </c>
      <c r="E13798" s="508"/>
      <c r="F13798" s="508"/>
    </row>
    <row r="13799" spans="1:6" x14ac:dyDescent="0.25">
      <c r="A13799" s="508"/>
      <c r="B13799" s="508"/>
      <c r="C13799" s="508"/>
      <c r="D13799" s="444" t="s">
        <v>6778</v>
      </c>
      <c r="E13799" s="508"/>
      <c r="F13799" s="508"/>
    </row>
    <row r="13800" spans="1:6" x14ac:dyDescent="0.25">
      <c r="A13800" s="508"/>
      <c r="B13800" s="508"/>
      <c r="C13800" s="508"/>
      <c r="D13800" s="444" t="s">
        <v>6778</v>
      </c>
      <c r="E13800" s="508"/>
      <c r="F13800" s="508"/>
    </row>
    <row r="13801" spans="1:6" x14ac:dyDescent="0.25">
      <c r="A13801" s="508"/>
      <c r="B13801" s="508"/>
      <c r="C13801" s="508"/>
      <c r="D13801" s="444" t="s">
        <v>6778</v>
      </c>
      <c r="E13801" s="508"/>
      <c r="F13801" s="508"/>
    </row>
    <row r="13802" spans="1:6" x14ac:dyDescent="0.25">
      <c r="A13802" s="508"/>
      <c r="B13802" s="508"/>
      <c r="C13802" s="508"/>
      <c r="D13802" s="444" t="s">
        <v>6778</v>
      </c>
      <c r="E13802" s="508"/>
      <c r="F13802" s="508"/>
    </row>
    <row r="13803" spans="1:6" x14ac:dyDescent="0.25">
      <c r="A13803" s="508"/>
      <c r="B13803" s="508"/>
      <c r="C13803" s="508"/>
      <c r="D13803" s="444" t="s">
        <v>6778</v>
      </c>
      <c r="E13803" s="508"/>
      <c r="F13803" s="508"/>
    </row>
    <row r="13804" spans="1:6" x14ac:dyDescent="0.25">
      <c r="A13804" s="508"/>
      <c r="B13804" s="508"/>
      <c r="C13804" s="508"/>
      <c r="D13804" s="444" t="s">
        <v>6778</v>
      </c>
      <c r="E13804" s="508"/>
      <c r="F13804" s="508"/>
    </row>
    <row r="13805" spans="1:6" x14ac:dyDescent="0.25">
      <c r="A13805" s="508"/>
      <c r="B13805" s="508"/>
      <c r="C13805" s="508"/>
      <c r="D13805" s="444" t="s">
        <v>6778</v>
      </c>
      <c r="E13805" s="508"/>
      <c r="F13805" s="508"/>
    </row>
    <row r="13806" spans="1:6" x14ac:dyDescent="0.25">
      <c r="A13806" s="508"/>
      <c r="B13806" s="508"/>
      <c r="C13806" s="508"/>
      <c r="D13806" s="444" t="s">
        <v>6778</v>
      </c>
      <c r="E13806" s="508"/>
      <c r="F13806" s="508"/>
    </row>
    <row r="13807" spans="1:6" x14ac:dyDescent="0.25">
      <c r="A13807" s="508"/>
      <c r="B13807" s="508"/>
      <c r="C13807" s="508"/>
      <c r="D13807" s="444" t="s">
        <v>6778</v>
      </c>
      <c r="E13807" s="508"/>
      <c r="F13807" s="508"/>
    </row>
    <row r="13808" spans="1:6" x14ac:dyDescent="0.25">
      <c r="A13808" s="508"/>
      <c r="B13808" s="508"/>
      <c r="C13808" s="508"/>
      <c r="D13808" s="444" t="s">
        <v>6778</v>
      </c>
      <c r="E13808" s="508"/>
      <c r="F13808" s="508"/>
    </row>
    <row r="13809" spans="1:6" x14ac:dyDescent="0.25">
      <c r="A13809" s="508"/>
      <c r="B13809" s="508"/>
      <c r="C13809" s="508"/>
      <c r="D13809" s="444" t="s">
        <v>6778</v>
      </c>
      <c r="E13809" s="508"/>
      <c r="F13809" s="508"/>
    </row>
    <row r="13810" spans="1:6" x14ac:dyDescent="0.25">
      <c r="A13810" s="508"/>
      <c r="B13810" s="508"/>
      <c r="C13810" s="508"/>
      <c r="D13810" s="444" t="s">
        <v>6778</v>
      </c>
      <c r="E13810" s="508"/>
      <c r="F13810" s="508"/>
    </row>
    <row r="13811" spans="1:6" x14ac:dyDescent="0.25">
      <c r="A13811" s="508"/>
      <c r="B13811" s="508"/>
      <c r="C13811" s="508"/>
      <c r="D13811" s="444" t="s">
        <v>6778</v>
      </c>
      <c r="E13811" s="508"/>
      <c r="F13811" s="508"/>
    </row>
    <row r="13812" spans="1:6" x14ac:dyDescent="0.25">
      <c r="A13812" s="508"/>
      <c r="B13812" s="508"/>
      <c r="C13812" s="508"/>
      <c r="D13812" s="444" t="s">
        <v>6778</v>
      </c>
      <c r="E13812" s="508"/>
      <c r="F13812" s="508"/>
    </row>
    <row r="13813" spans="1:6" x14ac:dyDescent="0.25">
      <c r="A13813" s="508"/>
      <c r="B13813" s="508"/>
      <c r="C13813" s="508"/>
      <c r="D13813" s="444" t="s">
        <v>6778</v>
      </c>
      <c r="E13813" s="508"/>
      <c r="F13813" s="508"/>
    </row>
    <row r="13814" spans="1:6" x14ac:dyDescent="0.25">
      <c r="A13814" s="508"/>
      <c r="B13814" s="508"/>
      <c r="C13814" s="508"/>
      <c r="D13814" s="444" t="s">
        <v>6778</v>
      </c>
      <c r="E13814" s="508"/>
      <c r="F13814" s="508"/>
    </row>
    <row r="13815" spans="1:6" x14ac:dyDescent="0.25">
      <c r="A13815" s="508"/>
      <c r="B13815" s="508"/>
      <c r="C13815" s="508"/>
      <c r="D13815" s="444" t="s">
        <v>6778</v>
      </c>
      <c r="E13815" s="508"/>
      <c r="F13815" s="508"/>
    </row>
    <row r="13816" spans="1:6" x14ac:dyDescent="0.25">
      <c r="A13816" s="508"/>
      <c r="B13816" s="508"/>
      <c r="C13816" s="508"/>
      <c r="D13816" s="444" t="s">
        <v>6778</v>
      </c>
      <c r="E13816" s="508"/>
      <c r="F13816" s="508"/>
    </row>
    <row r="13817" spans="1:6" x14ac:dyDescent="0.25">
      <c r="A13817" s="508"/>
      <c r="B13817" s="508"/>
      <c r="C13817" s="508"/>
      <c r="D13817" s="444" t="s">
        <v>6778</v>
      </c>
      <c r="E13817" s="508"/>
      <c r="F13817" s="508"/>
    </row>
    <row r="13818" spans="1:6" x14ac:dyDescent="0.25">
      <c r="A13818" s="508"/>
      <c r="B13818" s="508"/>
      <c r="C13818" s="508"/>
      <c r="D13818" s="444" t="s">
        <v>6778</v>
      </c>
      <c r="E13818" s="508"/>
      <c r="F13818" s="508"/>
    </row>
    <row r="13819" spans="1:6" x14ac:dyDescent="0.25">
      <c r="A13819" s="508"/>
      <c r="B13819" s="508"/>
      <c r="C13819" s="508"/>
      <c r="D13819" s="444" t="s">
        <v>6778</v>
      </c>
      <c r="E13819" s="508"/>
      <c r="F13819" s="508"/>
    </row>
    <row r="13820" spans="1:6" x14ac:dyDescent="0.25">
      <c r="A13820" s="508"/>
      <c r="B13820" s="508"/>
      <c r="C13820" s="508"/>
      <c r="D13820" s="444" t="s">
        <v>6778</v>
      </c>
      <c r="E13820" s="508"/>
      <c r="F13820" s="508"/>
    </row>
    <row r="13821" spans="1:6" x14ac:dyDescent="0.25">
      <c r="A13821" s="508"/>
      <c r="B13821" s="508"/>
      <c r="C13821" s="508"/>
      <c r="D13821" s="444" t="s">
        <v>6778</v>
      </c>
      <c r="E13821" s="508"/>
      <c r="F13821" s="508"/>
    </row>
    <row r="13822" spans="1:6" x14ac:dyDescent="0.25">
      <c r="A13822" s="508"/>
      <c r="B13822" s="508"/>
      <c r="C13822" s="508"/>
      <c r="D13822" s="444" t="s">
        <v>6778</v>
      </c>
      <c r="E13822" s="508"/>
      <c r="F13822" s="508"/>
    </row>
    <row r="13823" spans="1:6" x14ac:dyDescent="0.25">
      <c r="A13823" s="508"/>
      <c r="B13823" s="508"/>
      <c r="C13823" s="508"/>
      <c r="D13823" s="444" t="s">
        <v>6778</v>
      </c>
      <c r="E13823" s="508"/>
      <c r="F13823" s="508"/>
    </row>
    <row r="13824" spans="1:6" x14ac:dyDescent="0.25">
      <c r="A13824" s="508"/>
      <c r="B13824" s="508"/>
      <c r="C13824" s="508"/>
      <c r="D13824" s="444" t="s">
        <v>6778</v>
      </c>
      <c r="E13824" s="508"/>
      <c r="F13824" s="508"/>
    </row>
    <row r="13825" spans="1:6" x14ac:dyDescent="0.25">
      <c r="A13825" s="508"/>
      <c r="B13825" s="508"/>
      <c r="C13825" s="508"/>
      <c r="D13825" s="444" t="s">
        <v>6778</v>
      </c>
      <c r="E13825" s="508"/>
      <c r="F13825" s="508"/>
    </row>
    <row r="13826" spans="1:6" x14ac:dyDescent="0.25">
      <c r="A13826" s="508"/>
      <c r="B13826" s="508"/>
      <c r="C13826" s="508"/>
      <c r="D13826" s="444" t="s">
        <v>6778</v>
      </c>
      <c r="E13826" s="508"/>
      <c r="F13826" s="508"/>
    </row>
    <row r="13827" spans="1:6" x14ac:dyDescent="0.25">
      <c r="A13827" s="508"/>
      <c r="B13827" s="508"/>
      <c r="C13827" s="508"/>
      <c r="D13827" s="444" t="s">
        <v>6778</v>
      </c>
      <c r="E13827" s="508"/>
      <c r="F13827" s="508"/>
    </row>
    <row r="13828" spans="1:6" x14ac:dyDescent="0.25">
      <c r="A13828" s="508"/>
      <c r="B13828" s="508"/>
      <c r="C13828" s="508"/>
      <c r="D13828" s="444" t="s">
        <v>6778</v>
      </c>
      <c r="E13828" s="508"/>
      <c r="F13828" s="508"/>
    </row>
    <row r="13829" spans="1:6" x14ac:dyDescent="0.25">
      <c r="A13829" s="508"/>
      <c r="B13829" s="508"/>
      <c r="C13829" s="508"/>
      <c r="D13829" s="444" t="s">
        <v>6778</v>
      </c>
      <c r="E13829" s="508"/>
      <c r="F13829" s="508"/>
    </row>
    <row r="13830" spans="1:6" x14ac:dyDescent="0.25">
      <c r="A13830" s="508"/>
      <c r="B13830" s="508"/>
      <c r="C13830" s="508"/>
      <c r="D13830" s="444" t="s">
        <v>6778</v>
      </c>
      <c r="E13830" s="508"/>
      <c r="F13830" s="508"/>
    </row>
    <row r="13831" spans="1:6" x14ac:dyDescent="0.25">
      <c r="A13831" s="508"/>
      <c r="B13831" s="508"/>
      <c r="C13831" s="508"/>
      <c r="D13831" s="444" t="s">
        <v>6778</v>
      </c>
      <c r="E13831" s="508"/>
      <c r="F13831" s="508"/>
    </row>
    <row r="13832" spans="1:6" x14ac:dyDescent="0.25">
      <c r="A13832" s="508"/>
      <c r="B13832" s="508"/>
      <c r="C13832" s="508"/>
      <c r="D13832" s="444" t="s">
        <v>6778</v>
      </c>
      <c r="E13832" s="508"/>
      <c r="F13832" s="508"/>
    </row>
    <row r="13833" spans="1:6" x14ac:dyDescent="0.25">
      <c r="A13833" s="508"/>
      <c r="B13833" s="508"/>
      <c r="C13833" s="508"/>
      <c r="D13833" s="444" t="s">
        <v>6778</v>
      </c>
      <c r="E13833" s="508"/>
      <c r="F13833" s="508"/>
    </row>
    <row r="13834" spans="1:6" x14ac:dyDescent="0.25">
      <c r="A13834" s="508"/>
      <c r="B13834" s="508"/>
      <c r="C13834" s="508"/>
      <c r="D13834" s="444" t="s">
        <v>6778</v>
      </c>
      <c r="E13834" s="508"/>
      <c r="F13834" s="508"/>
    </row>
    <row r="13835" spans="1:6" x14ac:dyDescent="0.25">
      <c r="A13835" s="508"/>
      <c r="B13835" s="508"/>
      <c r="C13835" s="508"/>
      <c r="D13835" s="444" t="s">
        <v>6778</v>
      </c>
      <c r="E13835" s="508"/>
      <c r="F13835" s="508"/>
    </row>
    <row r="13836" spans="1:6" x14ac:dyDescent="0.25">
      <c r="A13836" s="508"/>
      <c r="B13836" s="508"/>
      <c r="C13836" s="508"/>
      <c r="D13836" s="444" t="s">
        <v>6778</v>
      </c>
      <c r="E13836" s="508"/>
      <c r="F13836" s="508"/>
    </row>
    <row r="13837" spans="1:6" x14ac:dyDescent="0.25">
      <c r="A13837" s="508"/>
      <c r="B13837" s="508"/>
      <c r="C13837" s="508"/>
      <c r="D13837" s="444" t="s">
        <v>6778</v>
      </c>
      <c r="E13837" s="508"/>
      <c r="F13837" s="508"/>
    </row>
    <row r="13838" spans="1:6" x14ac:dyDescent="0.25">
      <c r="A13838" s="508"/>
      <c r="B13838" s="508"/>
      <c r="C13838" s="508"/>
      <c r="D13838" s="444" t="s">
        <v>6778</v>
      </c>
      <c r="E13838" s="508"/>
      <c r="F13838" s="508"/>
    </row>
    <row r="13839" spans="1:6" x14ac:dyDescent="0.25">
      <c r="A13839" s="508"/>
      <c r="B13839" s="508"/>
      <c r="C13839" s="508"/>
      <c r="D13839" s="444" t="s">
        <v>6778</v>
      </c>
      <c r="E13839" s="508"/>
      <c r="F13839" s="508"/>
    </row>
    <row r="13840" spans="1:6" x14ac:dyDescent="0.25">
      <c r="A13840" s="508"/>
      <c r="B13840" s="508"/>
      <c r="C13840" s="508"/>
      <c r="D13840" s="444" t="s">
        <v>6778</v>
      </c>
      <c r="E13840" s="508"/>
      <c r="F13840" s="508"/>
    </row>
    <row r="13841" spans="1:6" x14ac:dyDescent="0.25">
      <c r="A13841" s="508"/>
      <c r="B13841" s="508"/>
      <c r="C13841" s="508"/>
      <c r="D13841" s="444" t="s">
        <v>6778</v>
      </c>
      <c r="E13841" s="508"/>
      <c r="F13841" s="508"/>
    </row>
    <row r="13842" spans="1:6" x14ac:dyDescent="0.25">
      <c r="A13842" s="508"/>
      <c r="B13842" s="508"/>
      <c r="C13842" s="508"/>
      <c r="D13842" s="444" t="s">
        <v>6778</v>
      </c>
      <c r="E13842" s="508"/>
      <c r="F13842" s="508"/>
    </row>
    <row r="13843" spans="1:6" x14ac:dyDescent="0.25">
      <c r="A13843" s="508"/>
      <c r="B13843" s="508"/>
      <c r="C13843" s="508"/>
      <c r="D13843" s="444" t="s">
        <v>6778</v>
      </c>
      <c r="E13843" s="508"/>
      <c r="F13843" s="508"/>
    </row>
    <row r="13844" spans="1:6" x14ac:dyDescent="0.25">
      <c r="A13844" s="508"/>
      <c r="B13844" s="508"/>
      <c r="C13844" s="508"/>
      <c r="D13844" s="444" t="s">
        <v>6778</v>
      </c>
      <c r="E13844" s="508"/>
      <c r="F13844" s="508"/>
    </row>
    <row r="13845" spans="1:6" x14ac:dyDescent="0.25">
      <c r="A13845" s="508"/>
      <c r="B13845" s="508"/>
      <c r="C13845" s="508"/>
      <c r="D13845" s="444" t="s">
        <v>6778</v>
      </c>
      <c r="E13845" s="508"/>
      <c r="F13845" s="508"/>
    </row>
    <row r="13846" spans="1:6" x14ac:dyDescent="0.25">
      <c r="A13846" s="508"/>
      <c r="B13846" s="508"/>
      <c r="C13846" s="508"/>
      <c r="D13846" s="444" t="s">
        <v>6778</v>
      </c>
      <c r="E13846" s="508"/>
      <c r="F13846" s="508"/>
    </row>
    <row r="13847" spans="1:6" x14ac:dyDescent="0.25">
      <c r="A13847" s="508"/>
      <c r="B13847" s="508"/>
      <c r="C13847" s="508"/>
      <c r="D13847" s="444" t="s">
        <v>6778</v>
      </c>
      <c r="E13847" s="508"/>
      <c r="F13847" s="508"/>
    </row>
    <row r="13848" spans="1:6" x14ac:dyDescent="0.25">
      <c r="A13848" s="508"/>
      <c r="B13848" s="508"/>
      <c r="C13848" s="508"/>
      <c r="D13848" s="444" t="s">
        <v>6778</v>
      </c>
      <c r="E13848" s="508"/>
      <c r="F13848" s="508"/>
    </row>
    <row r="13849" spans="1:6" x14ac:dyDescent="0.25">
      <c r="A13849" s="508"/>
      <c r="B13849" s="508"/>
      <c r="C13849" s="508"/>
      <c r="D13849" s="444" t="s">
        <v>6778</v>
      </c>
      <c r="E13849" s="508"/>
      <c r="F13849" s="508"/>
    </row>
    <row r="13850" spans="1:6" x14ac:dyDescent="0.25">
      <c r="A13850" s="508"/>
      <c r="B13850" s="508"/>
      <c r="C13850" s="508"/>
      <c r="D13850" s="444" t="s">
        <v>6778</v>
      </c>
      <c r="E13850" s="508"/>
      <c r="F13850" s="508"/>
    </row>
    <row r="13851" spans="1:6" x14ac:dyDescent="0.25">
      <c r="A13851" s="508"/>
      <c r="B13851" s="508"/>
      <c r="C13851" s="508"/>
      <c r="D13851" s="444" t="s">
        <v>6778</v>
      </c>
      <c r="E13851" s="508"/>
      <c r="F13851" s="508"/>
    </row>
    <row r="13852" spans="1:6" x14ac:dyDescent="0.25">
      <c r="A13852" s="508"/>
      <c r="B13852" s="508"/>
      <c r="C13852" s="508"/>
      <c r="D13852" s="444" t="s">
        <v>6778</v>
      </c>
      <c r="E13852" s="508"/>
      <c r="F13852" s="508"/>
    </row>
    <row r="13853" spans="1:6" x14ac:dyDescent="0.25">
      <c r="A13853" s="508"/>
      <c r="B13853" s="508"/>
      <c r="C13853" s="508"/>
      <c r="D13853" s="444" t="s">
        <v>6778</v>
      </c>
      <c r="E13853" s="508"/>
      <c r="F13853" s="508"/>
    </row>
    <row r="13854" spans="1:6" x14ac:dyDescent="0.25">
      <c r="A13854" s="508"/>
      <c r="B13854" s="508"/>
      <c r="C13854" s="508"/>
      <c r="D13854" s="444" t="s">
        <v>6778</v>
      </c>
      <c r="E13854" s="508"/>
      <c r="F13854" s="508"/>
    </row>
    <row r="13855" spans="1:6" x14ac:dyDescent="0.25">
      <c r="A13855" s="508"/>
      <c r="B13855" s="508"/>
      <c r="C13855" s="508"/>
      <c r="D13855" s="444" t="s">
        <v>6778</v>
      </c>
      <c r="E13855" s="508"/>
      <c r="F13855" s="508"/>
    </row>
    <row r="13856" spans="1:6" x14ac:dyDescent="0.25">
      <c r="A13856" s="508"/>
      <c r="B13856" s="508"/>
      <c r="C13856" s="508"/>
      <c r="D13856" s="444" t="s">
        <v>6778</v>
      </c>
      <c r="E13856" s="508"/>
      <c r="F13856" s="508"/>
    </row>
    <row r="13857" spans="1:6" x14ac:dyDescent="0.25">
      <c r="A13857" s="508"/>
      <c r="B13857" s="508"/>
      <c r="C13857" s="508"/>
      <c r="D13857" s="444" t="s">
        <v>6778</v>
      </c>
      <c r="E13857" s="508"/>
      <c r="F13857" s="508"/>
    </row>
    <row r="13858" spans="1:6" x14ac:dyDescent="0.25">
      <c r="A13858" s="508"/>
      <c r="B13858" s="508"/>
      <c r="C13858" s="508"/>
      <c r="D13858" s="444" t="s">
        <v>6778</v>
      </c>
      <c r="E13858" s="508"/>
      <c r="F13858" s="508"/>
    </row>
    <row r="13859" spans="1:6" x14ac:dyDescent="0.25">
      <c r="A13859" s="508"/>
      <c r="B13859" s="508"/>
      <c r="C13859" s="508"/>
      <c r="D13859" s="444" t="s">
        <v>6778</v>
      </c>
      <c r="E13859" s="508"/>
      <c r="F13859" s="508"/>
    </row>
    <row r="13860" spans="1:6" x14ac:dyDescent="0.25">
      <c r="A13860" s="508"/>
      <c r="B13860" s="508"/>
      <c r="C13860" s="508"/>
      <c r="D13860" s="444" t="s">
        <v>6778</v>
      </c>
      <c r="E13860" s="508"/>
      <c r="F13860" s="508"/>
    </row>
    <row r="13861" spans="1:6" x14ac:dyDescent="0.25">
      <c r="A13861" s="508"/>
      <c r="B13861" s="508"/>
      <c r="C13861" s="508"/>
      <c r="D13861" s="444" t="s">
        <v>6778</v>
      </c>
      <c r="E13861" s="508"/>
      <c r="F13861" s="508"/>
    </row>
    <row r="13862" spans="1:6" x14ac:dyDescent="0.25">
      <c r="A13862" s="508"/>
      <c r="B13862" s="508"/>
      <c r="C13862" s="508"/>
      <c r="D13862" s="444" t="s">
        <v>6778</v>
      </c>
      <c r="E13862" s="508"/>
      <c r="F13862" s="508"/>
    </row>
    <row r="13863" spans="1:6" x14ac:dyDescent="0.25">
      <c r="A13863" s="508"/>
      <c r="B13863" s="508"/>
      <c r="C13863" s="508"/>
      <c r="D13863" s="444" t="s">
        <v>6778</v>
      </c>
      <c r="E13863" s="508"/>
      <c r="F13863" s="508"/>
    </row>
    <row r="13864" spans="1:6" x14ac:dyDescent="0.25">
      <c r="A13864" s="508"/>
      <c r="B13864" s="508"/>
      <c r="C13864" s="508"/>
      <c r="D13864" s="444" t="s">
        <v>6778</v>
      </c>
      <c r="E13864" s="508"/>
      <c r="F13864" s="508"/>
    </row>
    <row r="13865" spans="1:6" x14ac:dyDescent="0.25">
      <c r="A13865" s="508"/>
      <c r="B13865" s="508"/>
      <c r="C13865" s="508"/>
      <c r="D13865" s="444" t="s">
        <v>6778</v>
      </c>
      <c r="E13865" s="508"/>
      <c r="F13865" s="508"/>
    </row>
    <row r="13866" spans="1:6" x14ac:dyDescent="0.25">
      <c r="A13866" s="508"/>
      <c r="B13866" s="508"/>
      <c r="C13866" s="508"/>
      <c r="D13866" s="444" t="s">
        <v>6778</v>
      </c>
      <c r="E13866" s="508"/>
      <c r="F13866" s="508"/>
    </row>
    <row r="13867" spans="1:6" x14ac:dyDescent="0.25">
      <c r="A13867" s="508"/>
      <c r="B13867" s="508"/>
      <c r="C13867" s="508"/>
      <c r="D13867" s="444" t="s">
        <v>6778</v>
      </c>
      <c r="E13867" s="508"/>
      <c r="F13867" s="508"/>
    </row>
    <row r="13868" spans="1:6" x14ac:dyDescent="0.25">
      <c r="A13868" s="508"/>
      <c r="B13868" s="508"/>
      <c r="C13868" s="508"/>
      <c r="D13868" s="444" t="s">
        <v>6778</v>
      </c>
      <c r="E13868" s="508"/>
      <c r="F13868" s="508"/>
    </row>
    <row r="13869" spans="1:6" x14ac:dyDescent="0.25">
      <c r="A13869" s="508"/>
      <c r="B13869" s="508"/>
      <c r="C13869" s="508"/>
      <c r="D13869" s="444" t="s">
        <v>6778</v>
      </c>
      <c r="E13869" s="508"/>
      <c r="F13869" s="508"/>
    </row>
    <row r="13870" spans="1:6" x14ac:dyDescent="0.25">
      <c r="A13870" s="508"/>
      <c r="B13870" s="508"/>
      <c r="C13870" s="508"/>
      <c r="D13870" s="444" t="s">
        <v>6778</v>
      </c>
      <c r="E13870" s="508"/>
      <c r="F13870" s="508"/>
    </row>
    <row r="13871" spans="1:6" x14ac:dyDescent="0.25">
      <c r="A13871" s="508"/>
      <c r="B13871" s="508"/>
      <c r="C13871" s="508"/>
      <c r="D13871" s="444" t="s">
        <v>6778</v>
      </c>
      <c r="E13871" s="508"/>
      <c r="F13871" s="508"/>
    </row>
    <row r="13872" spans="1:6" x14ac:dyDescent="0.25">
      <c r="A13872" s="508"/>
      <c r="B13872" s="508"/>
      <c r="C13872" s="508"/>
      <c r="D13872" s="444" t="s">
        <v>6778</v>
      </c>
      <c r="E13872" s="508"/>
      <c r="F13872" s="508"/>
    </row>
    <row r="13873" spans="1:6" x14ac:dyDescent="0.25">
      <c r="A13873" s="508"/>
      <c r="B13873" s="508"/>
      <c r="C13873" s="508"/>
      <c r="D13873" s="444" t="s">
        <v>6778</v>
      </c>
      <c r="E13873" s="508"/>
      <c r="F13873" s="508"/>
    </row>
    <row r="13874" spans="1:6" x14ac:dyDescent="0.25">
      <c r="A13874" s="508"/>
      <c r="B13874" s="508"/>
      <c r="C13874" s="508"/>
      <c r="D13874" s="444" t="s">
        <v>6778</v>
      </c>
      <c r="E13874" s="508"/>
      <c r="F13874" s="508"/>
    </row>
    <row r="13875" spans="1:6" x14ac:dyDescent="0.25">
      <c r="A13875" s="508"/>
      <c r="B13875" s="508"/>
      <c r="C13875" s="508"/>
      <c r="D13875" s="444" t="s">
        <v>6778</v>
      </c>
      <c r="E13875" s="508"/>
      <c r="F13875" s="508"/>
    </row>
    <row r="13876" spans="1:6" x14ac:dyDescent="0.25">
      <c r="A13876" s="508"/>
      <c r="B13876" s="508"/>
      <c r="C13876" s="508"/>
      <c r="D13876" s="444" t="s">
        <v>6778</v>
      </c>
      <c r="E13876" s="508"/>
      <c r="F13876" s="508"/>
    </row>
    <row r="13877" spans="1:6" x14ac:dyDescent="0.25">
      <c r="A13877" s="508"/>
      <c r="B13877" s="508"/>
      <c r="C13877" s="508"/>
      <c r="D13877" s="444" t="s">
        <v>6778</v>
      </c>
      <c r="E13877" s="508"/>
      <c r="F13877" s="508"/>
    </row>
    <row r="13878" spans="1:6" x14ac:dyDescent="0.25">
      <c r="A13878" s="508"/>
      <c r="B13878" s="508"/>
      <c r="C13878" s="508"/>
      <c r="D13878" s="444" t="s">
        <v>6778</v>
      </c>
      <c r="E13878" s="508"/>
      <c r="F13878" s="508"/>
    </row>
    <row r="13879" spans="1:6" x14ac:dyDescent="0.25">
      <c r="A13879" s="508"/>
      <c r="B13879" s="508"/>
      <c r="C13879" s="508"/>
      <c r="D13879" s="444" t="s">
        <v>6778</v>
      </c>
      <c r="E13879" s="508"/>
      <c r="F13879" s="508"/>
    </row>
    <row r="13880" spans="1:6" x14ac:dyDescent="0.25">
      <c r="A13880" s="508"/>
      <c r="B13880" s="508"/>
      <c r="C13880" s="508"/>
      <c r="D13880" s="444" t="s">
        <v>6778</v>
      </c>
      <c r="E13880" s="508"/>
      <c r="F13880" s="508"/>
    </row>
    <row r="13881" spans="1:6" x14ac:dyDescent="0.25">
      <c r="A13881" s="508"/>
      <c r="B13881" s="508"/>
      <c r="C13881" s="508"/>
      <c r="D13881" s="444" t="s">
        <v>6778</v>
      </c>
      <c r="E13881" s="508"/>
      <c r="F13881" s="508"/>
    </row>
    <row r="13882" spans="1:6" x14ac:dyDescent="0.25">
      <c r="A13882" s="508"/>
      <c r="B13882" s="508"/>
      <c r="C13882" s="508"/>
      <c r="D13882" s="444" t="s">
        <v>6778</v>
      </c>
      <c r="E13882" s="508"/>
      <c r="F13882" s="508"/>
    </row>
    <row r="13883" spans="1:6" x14ac:dyDescent="0.25">
      <c r="A13883" s="508"/>
      <c r="B13883" s="508"/>
      <c r="C13883" s="508"/>
      <c r="D13883" s="444" t="s">
        <v>6778</v>
      </c>
      <c r="E13883" s="508"/>
      <c r="F13883" s="508"/>
    </row>
    <row r="13884" spans="1:6" x14ac:dyDescent="0.25">
      <c r="A13884" s="508"/>
      <c r="B13884" s="508"/>
      <c r="C13884" s="508"/>
      <c r="D13884" s="444" t="s">
        <v>6778</v>
      </c>
      <c r="E13884" s="508"/>
      <c r="F13884" s="508"/>
    </row>
    <row r="13885" spans="1:6" x14ac:dyDescent="0.25">
      <c r="A13885" s="508"/>
      <c r="B13885" s="508"/>
      <c r="C13885" s="508"/>
      <c r="D13885" s="444" t="s">
        <v>6778</v>
      </c>
      <c r="E13885" s="508"/>
      <c r="F13885" s="508"/>
    </row>
    <row r="13886" spans="1:6" x14ac:dyDescent="0.25">
      <c r="A13886" s="508"/>
      <c r="B13886" s="508"/>
      <c r="C13886" s="508"/>
      <c r="D13886" s="444" t="s">
        <v>6778</v>
      </c>
      <c r="E13886" s="508"/>
      <c r="F13886" s="508"/>
    </row>
    <row r="13887" spans="1:6" x14ac:dyDescent="0.25">
      <c r="A13887" s="508"/>
      <c r="B13887" s="508"/>
      <c r="C13887" s="508"/>
      <c r="D13887" s="444" t="s">
        <v>6778</v>
      </c>
      <c r="E13887" s="508"/>
      <c r="F13887" s="508"/>
    </row>
    <row r="13888" spans="1:6" x14ac:dyDescent="0.25">
      <c r="A13888" s="508"/>
      <c r="B13888" s="508"/>
      <c r="C13888" s="508"/>
      <c r="D13888" s="444" t="s">
        <v>6778</v>
      </c>
      <c r="E13888" s="508"/>
      <c r="F13888" s="508"/>
    </row>
    <row r="13889" spans="1:6" x14ac:dyDescent="0.25">
      <c r="A13889" s="508"/>
      <c r="B13889" s="508"/>
      <c r="C13889" s="508"/>
      <c r="D13889" s="444" t="s">
        <v>6778</v>
      </c>
      <c r="E13889" s="508"/>
      <c r="F13889" s="508"/>
    </row>
    <row r="13890" spans="1:6" x14ac:dyDescent="0.25">
      <c r="A13890" s="508"/>
      <c r="B13890" s="508"/>
      <c r="C13890" s="508"/>
      <c r="D13890" s="444" t="s">
        <v>6778</v>
      </c>
      <c r="E13890" s="508"/>
      <c r="F13890" s="508"/>
    </row>
    <row r="13891" spans="1:6" x14ac:dyDescent="0.25">
      <c r="A13891" s="508"/>
      <c r="B13891" s="508"/>
      <c r="C13891" s="508"/>
      <c r="D13891" s="444" t="s">
        <v>6778</v>
      </c>
      <c r="E13891" s="508"/>
      <c r="F13891" s="508"/>
    </row>
    <row r="13892" spans="1:6" x14ac:dyDescent="0.25">
      <c r="A13892" s="508"/>
      <c r="B13892" s="508"/>
      <c r="C13892" s="508"/>
      <c r="D13892" s="444" t="s">
        <v>6778</v>
      </c>
      <c r="E13892" s="508"/>
      <c r="F13892" s="508"/>
    </row>
    <row r="13893" spans="1:6" x14ac:dyDescent="0.25">
      <c r="A13893" s="508"/>
      <c r="B13893" s="508"/>
      <c r="C13893" s="508"/>
      <c r="D13893" s="444" t="s">
        <v>6778</v>
      </c>
      <c r="E13893" s="508"/>
      <c r="F13893" s="508"/>
    </row>
    <row r="13894" spans="1:6" x14ac:dyDescent="0.25">
      <c r="A13894" s="508"/>
      <c r="B13894" s="508"/>
      <c r="C13894" s="508"/>
      <c r="D13894" s="444" t="s">
        <v>6778</v>
      </c>
      <c r="E13894" s="508"/>
      <c r="F13894" s="508"/>
    </row>
    <row r="13895" spans="1:6" x14ac:dyDescent="0.25">
      <c r="A13895" s="508"/>
      <c r="B13895" s="508"/>
      <c r="C13895" s="508"/>
      <c r="D13895" s="444" t="s">
        <v>6778</v>
      </c>
      <c r="E13895" s="508"/>
      <c r="F13895" s="508"/>
    </row>
    <row r="13896" spans="1:6" x14ac:dyDescent="0.25">
      <c r="A13896" s="508"/>
      <c r="B13896" s="508"/>
      <c r="C13896" s="508"/>
      <c r="D13896" s="444" t="s">
        <v>6778</v>
      </c>
      <c r="E13896" s="508"/>
      <c r="F13896" s="508"/>
    </row>
    <row r="13897" spans="1:6" x14ac:dyDescent="0.25">
      <c r="A13897" s="508"/>
      <c r="B13897" s="508"/>
      <c r="C13897" s="508"/>
      <c r="D13897" s="444" t="s">
        <v>6778</v>
      </c>
      <c r="E13897" s="508"/>
      <c r="F13897" s="508"/>
    </row>
    <row r="13898" spans="1:6" x14ac:dyDescent="0.25">
      <c r="A13898" s="508"/>
      <c r="B13898" s="508"/>
      <c r="C13898" s="508"/>
      <c r="D13898" s="444" t="s">
        <v>6778</v>
      </c>
      <c r="E13898" s="508"/>
      <c r="F13898" s="508"/>
    </row>
    <row r="13899" spans="1:6" x14ac:dyDescent="0.25">
      <c r="A13899" s="508"/>
      <c r="B13899" s="508"/>
      <c r="C13899" s="508"/>
      <c r="D13899" s="444" t="s">
        <v>6778</v>
      </c>
      <c r="E13899" s="508"/>
      <c r="F13899" s="508"/>
    </row>
    <row r="13900" spans="1:6" x14ac:dyDescent="0.25">
      <c r="A13900" s="508"/>
      <c r="B13900" s="508"/>
      <c r="C13900" s="508"/>
      <c r="D13900" s="444" t="s">
        <v>6778</v>
      </c>
      <c r="E13900" s="508"/>
      <c r="F13900" s="508"/>
    </row>
    <row r="13901" spans="1:6" x14ac:dyDescent="0.25">
      <c r="A13901" s="508"/>
      <c r="B13901" s="508"/>
      <c r="C13901" s="508"/>
      <c r="D13901" s="444" t="s">
        <v>6778</v>
      </c>
      <c r="E13901" s="508"/>
      <c r="F13901" s="508"/>
    </row>
    <row r="13902" spans="1:6" x14ac:dyDescent="0.25">
      <c r="A13902" s="508"/>
      <c r="B13902" s="508"/>
      <c r="C13902" s="508"/>
      <c r="D13902" s="444" t="s">
        <v>6778</v>
      </c>
      <c r="E13902" s="508"/>
      <c r="F13902" s="508"/>
    </row>
    <row r="13903" spans="1:6" x14ac:dyDescent="0.25">
      <c r="A13903" s="508"/>
      <c r="B13903" s="508"/>
      <c r="C13903" s="508"/>
      <c r="D13903" s="444" t="s">
        <v>6778</v>
      </c>
      <c r="E13903" s="508"/>
      <c r="F13903" s="508"/>
    </row>
    <row r="13904" spans="1:6" x14ac:dyDescent="0.25">
      <c r="A13904" s="508"/>
      <c r="B13904" s="508"/>
      <c r="C13904" s="508"/>
      <c r="D13904" s="444" t="s">
        <v>6778</v>
      </c>
      <c r="E13904" s="508"/>
      <c r="F13904" s="508"/>
    </row>
    <row r="13905" spans="1:6" x14ac:dyDescent="0.25">
      <c r="A13905" s="508"/>
      <c r="B13905" s="508"/>
      <c r="C13905" s="508"/>
      <c r="D13905" s="444" t="s">
        <v>6778</v>
      </c>
      <c r="E13905" s="508"/>
      <c r="F13905" s="508"/>
    </row>
    <row r="13906" spans="1:6" x14ac:dyDescent="0.25">
      <c r="A13906" s="508"/>
      <c r="B13906" s="508"/>
      <c r="C13906" s="508"/>
      <c r="D13906" s="444" t="s">
        <v>6778</v>
      </c>
      <c r="E13906" s="508"/>
      <c r="F13906" s="508"/>
    </row>
    <row r="13907" spans="1:6" x14ac:dyDescent="0.25">
      <c r="A13907" s="508"/>
      <c r="B13907" s="508"/>
      <c r="C13907" s="508"/>
      <c r="D13907" s="444" t="s">
        <v>6778</v>
      </c>
      <c r="E13907" s="508"/>
      <c r="F13907" s="508"/>
    </row>
    <row r="13908" spans="1:6" x14ac:dyDescent="0.25">
      <c r="A13908" s="508"/>
      <c r="B13908" s="508"/>
      <c r="C13908" s="508"/>
      <c r="D13908" s="444" t="s">
        <v>6778</v>
      </c>
      <c r="E13908" s="508"/>
      <c r="F13908" s="508"/>
    </row>
    <row r="13909" spans="1:6" x14ac:dyDescent="0.25">
      <c r="A13909" s="508"/>
      <c r="B13909" s="508"/>
      <c r="C13909" s="508"/>
      <c r="D13909" s="444" t="s">
        <v>6778</v>
      </c>
      <c r="E13909" s="508"/>
      <c r="F13909" s="508"/>
    </row>
    <row r="13910" spans="1:6" x14ac:dyDescent="0.25">
      <c r="A13910" s="508"/>
      <c r="B13910" s="508"/>
      <c r="C13910" s="508"/>
      <c r="D13910" s="444" t="s">
        <v>6778</v>
      </c>
      <c r="E13910" s="508"/>
      <c r="F13910" s="508"/>
    </row>
    <row r="13911" spans="1:6" x14ac:dyDescent="0.25">
      <c r="A13911" s="508"/>
      <c r="B13911" s="508"/>
      <c r="C13911" s="508"/>
      <c r="D13911" s="444" t="s">
        <v>6778</v>
      </c>
      <c r="E13911" s="508"/>
      <c r="F13911" s="508"/>
    </row>
    <row r="13912" spans="1:6" x14ac:dyDescent="0.25">
      <c r="A13912" s="508"/>
      <c r="B13912" s="508"/>
      <c r="C13912" s="508"/>
      <c r="D13912" s="444" t="s">
        <v>6778</v>
      </c>
      <c r="E13912" s="508"/>
      <c r="F13912" s="508"/>
    </row>
    <row r="13913" spans="1:6" x14ac:dyDescent="0.25">
      <c r="A13913" s="508"/>
      <c r="B13913" s="508"/>
      <c r="C13913" s="508"/>
      <c r="D13913" s="444" t="s">
        <v>6778</v>
      </c>
      <c r="E13913" s="508"/>
      <c r="F13913" s="508"/>
    </row>
    <row r="13914" spans="1:6" x14ac:dyDescent="0.25">
      <c r="A13914" s="508"/>
      <c r="B13914" s="508"/>
      <c r="C13914" s="508"/>
      <c r="D13914" s="444" t="s">
        <v>6778</v>
      </c>
      <c r="E13914" s="508"/>
      <c r="F13914" s="508"/>
    </row>
    <row r="13915" spans="1:6" x14ac:dyDescent="0.25">
      <c r="A13915" s="508"/>
      <c r="B13915" s="508"/>
      <c r="C13915" s="508"/>
      <c r="D13915" s="444" t="s">
        <v>6778</v>
      </c>
      <c r="E13915" s="508"/>
      <c r="F13915" s="508"/>
    </row>
    <row r="13916" spans="1:6" x14ac:dyDescent="0.25">
      <c r="A13916" s="508"/>
      <c r="B13916" s="508"/>
      <c r="C13916" s="508"/>
      <c r="D13916" s="444" t="s">
        <v>6778</v>
      </c>
      <c r="E13916" s="508"/>
      <c r="F13916" s="508"/>
    </row>
    <row r="13917" spans="1:6" x14ac:dyDescent="0.25">
      <c r="A13917" s="508"/>
      <c r="B13917" s="508"/>
      <c r="C13917" s="508"/>
      <c r="D13917" s="444" t="s">
        <v>6778</v>
      </c>
      <c r="E13917" s="508"/>
      <c r="F13917" s="508"/>
    </row>
    <row r="13918" spans="1:6" x14ac:dyDescent="0.25">
      <c r="A13918" s="508"/>
      <c r="B13918" s="508"/>
      <c r="C13918" s="508"/>
      <c r="D13918" s="444" t="s">
        <v>6778</v>
      </c>
      <c r="E13918" s="508"/>
      <c r="F13918" s="508"/>
    </row>
    <row r="13919" spans="1:6" x14ac:dyDescent="0.25">
      <c r="A13919" s="508"/>
      <c r="B13919" s="508"/>
      <c r="C13919" s="508"/>
      <c r="D13919" s="444" t="s">
        <v>6778</v>
      </c>
      <c r="E13919" s="508"/>
      <c r="F13919" s="508"/>
    </row>
    <row r="13920" spans="1:6" x14ac:dyDescent="0.25">
      <c r="A13920" s="508"/>
      <c r="B13920" s="508"/>
      <c r="C13920" s="508"/>
      <c r="D13920" s="444" t="s">
        <v>6778</v>
      </c>
      <c r="E13920" s="508"/>
      <c r="F13920" s="508"/>
    </row>
    <row r="13921" spans="1:6" x14ac:dyDescent="0.25">
      <c r="A13921" s="508"/>
      <c r="B13921" s="508"/>
      <c r="C13921" s="508"/>
      <c r="D13921" s="444" t="s">
        <v>6778</v>
      </c>
      <c r="E13921" s="508"/>
      <c r="F13921" s="508"/>
    </row>
    <row r="13922" spans="1:6" x14ac:dyDescent="0.25">
      <c r="A13922" s="508"/>
      <c r="B13922" s="508"/>
      <c r="C13922" s="508"/>
      <c r="D13922" s="444" t="s">
        <v>6778</v>
      </c>
      <c r="E13922" s="508"/>
      <c r="F13922" s="508"/>
    </row>
    <row r="13923" spans="1:6" x14ac:dyDescent="0.25">
      <c r="A13923" s="508"/>
      <c r="B13923" s="508"/>
      <c r="C13923" s="508"/>
      <c r="D13923" s="444" t="s">
        <v>6778</v>
      </c>
      <c r="E13923" s="508"/>
      <c r="F13923" s="508"/>
    </row>
    <row r="13924" spans="1:6" x14ac:dyDescent="0.25">
      <c r="A13924" s="508"/>
      <c r="B13924" s="508"/>
      <c r="C13924" s="508"/>
      <c r="D13924" s="444" t="s">
        <v>6778</v>
      </c>
      <c r="E13924" s="508"/>
      <c r="F13924" s="508"/>
    </row>
    <row r="13925" spans="1:6" x14ac:dyDescent="0.25">
      <c r="A13925" s="508"/>
      <c r="B13925" s="508"/>
      <c r="C13925" s="508"/>
      <c r="D13925" s="444" t="s">
        <v>6778</v>
      </c>
      <c r="E13925" s="508"/>
      <c r="F13925" s="508"/>
    </row>
    <row r="13926" spans="1:6" x14ac:dyDescent="0.25">
      <c r="A13926" s="508"/>
      <c r="B13926" s="508"/>
      <c r="C13926" s="508"/>
      <c r="D13926" s="444" t="s">
        <v>6778</v>
      </c>
      <c r="E13926" s="508"/>
      <c r="F13926" s="508"/>
    </row>
    <row r="13927" spans="1:6" x14ac:dyDescent="0.25">
      <c r="A13927" s="508"/>
      <c r="B13927" s="508"/>
      <c r="C13927" s="508"/>
      <c r="D13927" s="444" t="s">
        <v>6778</v>
      </c>
      <c r="E13927" s="508"/>
      <c r="F13927" s="508"/>
    </row>
    <row r="13928" spans="1:6" x14ac:dyDescent="0.25">
      <c r="A13928" s="508"/>
      <c r="B13928" s="508"/>
      <c r="C13928" s="508"/>
      <c r="D13928" s="444" t="s">
        <v>6778</v>
      </c>
      <c r="E13928" s="508"/>
      <c r="F13928" s="508"/>
    </row>
    <row r="13929" spans="1:6" x14ac:dyDescent="0.25">
      <c r="A13929" s="508"/>
      <c r="B13929" s="508"/>
      <c r="C13929" s="508"/>
      <c r="D13929" s="444" t="s">
        <v>6778</v>
      </c>
      <c r="E13929" s="508"/>
      <c r="F13929" s="508"/>
    </row>
    <row r="13930" spans="1:6" x14ac:dyDescent="0.25">
      <c r="A13930" s="508"/>
      <c r="B13930" s="508"/>
      <c r="C13930" s="508"/>
      <c r="D13930" s="444" t="s">
        <v>6778</v>
      </c>
      <c r="E13930" s="508"/>
      <c r="F13930" s="508"/>
    </row>
    <row r="13931" spans="1:6" x14ac:dyDescent="0.25">
      <c r="A13931" s="508"/>
      <c r="B13931" s="508"/>
      <c r="C13931" s="508"/>
      <c r="D13931" s="444" t="s">
        <v>6778</v>
      </c>
      <c r="E13931" s="508"/>
      <c r="F13931" s="508"/>
    </row>
    <row r="13932" spans="1:6" x14ac:dyDescent="0.25">
      <c r="A13932" s="508"/>
      <c r="B13932" s="508"/>
      <c r="C13932" s="508"/>
      <c r="D13932" s="444" t="s">
        <v>6778</v>
      </c>
      <c r="E13932" s="508"/>
      <c r="F13932" s="508"/>
    </row>
    <row r="13933" spans="1:6" x14ac:dyDescent="0.25">
      <c r="A13933" s="508"/>
      <c r="B13933" s="508"/>
      <c r="C13933" s="508"/>
      <c r="D13933" s="444" t="s">
        <v>6778</v>
      </c>
      <c r="E13933" s="508"/>
      <c r="F13933" s="508"/>
    </row>
    <row r="13934" spans="1:6" x14ac:dyDescent="0.25">
      <c r="A13934" s="508"/>
      <c r="B13934" s="508"/>
      <c r="C13934" s="508"/>
      <c r="D13934" s="444" t="s">
        <v>6778</v>
      </c>
      <c r="E13934" s="508"/>
      <c r="F13934" s="508"/>
    </row>
    <row r="13935" spans="1:6" x14ac:dyDescent="0.25">
      <c r="A13935" s="508"/>
      <c r="B13935" s="508"/>
      <c r="C13935" s="508"/>
      <c r="D13935" s="444" t="s">
        <v>6778</v>
      </c>
      <c r="E13935" s="508"/>
      <c r="F13935" s="508"/>
    </row>
    <row r="13936" spans="1:6" x14ac:dyDescent="0.25">
      <c r="A13936" s="508"/>
      <c r="B13936" s="508"/>
      <c r="C13936" s="508"/>
      <c r="D13936" s="444" t="s">
        <v>6778</v>
      </c>
      <c r="E13936" s="508"/>
      <c r="F13936" s="508"/>
    </row>
    <row r="13937" spans="1:6" x14ac:dyDescent="0.25">
      <c r="A13937" s="508"/>
      <c r="B13937" s="508"/>
      <c r="C13937" s="508"/>
      <c r="D13937" s="444" t="s">
        <v>6778</v>
      </c>
      <c r="E13937" s="508"/>
      <c r="F13937" s="508"/>
    </row>
    <row r="13938" spans="1:6" x14ac:dyDescent="0.25">
      <c r="A13938" s="508"/>
      <c r="B13938" s="508"/>
      <c r="C13938" s="508"/>
      <c r="D13938" s="444" t="s">
        <v>6778</v>
      </c>
      <c r="E13938" s="508"/>
      <c r="F13938" s="508"/>
    </row>
    <row r="13939" spans="1:6" x14ac:dyDescent="0.25">
      <c r="A13939" s="508"/>
      <c r="B13939" s="508"/>
      <c r="C13939" s="508"/>
      <c r="D13939" s="444" t="s">
        <v>6778</v>
      </c>
      <c r="E13939" s="508"/>
      <c r="F13939" s="508"/>
    </row>
    <row r="13940" spans="1:6" x14ac:dyDescent="0.25">
      <c r="A13940" s="508"/>
      <c r="B13940" s="508"/>
      <c r="C13940" s="508"/>
      <c r="D13940" s="444" t="s">
        <v>6778</v>
      </c>
      <c r="E13940" s="508"/>
      <c r="F13940" s="508"/>
    </row>
    <row r="13941" spans="1:6" x14ac:dyDescent="0.25">
      <c r="A13941" s="508"/>
      <c r="B13941" s="508"/>
      <c r="C13941" s="508"/>
      <c r="D13941" s="444" t="s">
        <v>6778</v>
      </c>
      <c r="E13941" s="508"/>
      <c r="F13941" s="508"/>
    </row>
    <row r="13942" spans="1:6" x14ac:dyDescent="0.25">
      <c r="A13942" s="508"/>
      <c r="B13942" s="508"/>
      <c r="C13942" s="508"/>
      <c r="D13942" s="444" t="s">
        <v>6778</v>
      </c>
      <c r="E13942" s="508"/>
      <c r="F13942" s="508"/>
    </row>
    <row r="13943" spans="1:6" x14ac:dyDescent="0.25">
      <c r="A13943" s="508"/>
      <c r="B13943" s="508"/>
      <c r="C13943" s="508"/>
      <c r="D13943" s="444" t="s">
        <v>6778</v>
      </c>
      <c r="E13943" s="508"/>
      <c r="F13943" s="508"/>
    </row>
    <row r="13944" spans="1:6" x14ac:dyDescent="0.25">
      <c r="A13944" s="508"/>
      <c r="B13944" s="508"/>
      <c r="C13944" s="508"/>
      <c r="D13944" s="444" t="s">
        <v>6778</v>
      </c>
      <c r="E13944" s="508"/>
      <c r="F13944" s="508"/>
    </row>
    <row r="13945" spans="1:6" x14ac:dyDescent="0.25">
      <c r="A13945" s="508"/>
      <c r="B13945" s="508"/>
      <c r="C13945" s="508"/>
      <c r="D13945" s="444" t="s">
        <v>6778</v>
      </c>
      <c r="E13945" s="508"/>
      <c r="F13945" s="508"/>
    </row>
    <row r="13946" spans="1:6" x14ac:dyDescent="0.25">
      <c r="A13946" s="508"/>
      <c r="B13946" s="508"/>
      <c r="C13946" s="508"/>
      <c r="D13946" s="444" t="s">
        <v>6778</v>
      </c>
      <c r="E13946" s="508"/>
      <c r="F13946" s="508"/>
    </row>
    <row r="13947" spans="1:6" x14ac:dyDescent="0.25">
      <c r="A13947" s="508"/>
      <c r="B13947" s="508"/>
      <c r="C13947" s="508"/>
      <c r="D13947" s="444" t="s">
        <v>6778</v>
      </c>
      <c r="E13947" s="508"/>
      <c r="F13947" s="508"/>
    </row>
    <row r="13948" spans="1:6" x14ac:dyDescent="0.25">
      <c r="A13948" s="508"/>
      <c r="B13948" s="508"/>
      <c r="C13948" s="508"/>
      <c r="D13948" s="444" t="s">
        <v>6778</v>
      </c>
      <c r="E13948" s="508"/>
      <c r="F13948" s="508"/>
    </row>
    <row r="13949" spans="1:6" x14ac:dyDescent="0.25">
      <c r="A13949" s="508"/>
      <c r="B13949" s="508"/>
      <c r="C13949" s="508"/>
      <c r="D13949" s="444" t="s">
        <v>6778</v>
      </c>
      <c r="E13949" s="508"/>
      <c r="F13949" s="508"/>
    </row>
    <row r="13950" spans="1:6" x14ac:dyDescent="0.25">
      <c r="A13950" s="508"/>
      <c r="B13950" s="508"/>
      <c r="C13950" s="508"/>
      <c r="D13950" s="444" t="s">
        <v>6778</v>
      </c>
      <c r="E13950" s="508"/>
      <c r="F13950" s="508"/>
    </row>
    <row r="13951" spans="1:6" x14ac:dyDescent="0.25">
      <c r="A13951" s="508"/>
      <c r="B13951" s="508"/>
      <c r="C13951" s="508"/>
      <c r="D13951" s="444" t="s">
        <v>6778</v>
      </c>
      <c r="E13951" s="508"/>
      <c r="F13951" s="508"/>
    </row>
    <row r="13952" spans="1:6" x14ac:dyDescent="0.25">
      <c r="A13952" s="508"/>
      <c r="B13952" s="508"/>
      <c r="C13952" s="508"/>
      <c r="D13952" s="444" t="s">
        <v>6778</v>
      </c>
      <c r="E13952" s="508"/>
      <c r="F13952" s="508"/>
    </row>
    <row r="13953" spans="1:6" x14ac:dyDescent="0.25">
      <c r="A13953" s="508"/>
      <c r="B13953" s="508"/>
      <c r="C13953" s="508"/>
      <c r="D13953" s="444" t="s">
        <v>6778</v>
      </c>
      <c r="E13953" s="508"/>
      <c r="F13953" s="508"/>
    </row>
    <row r="13954" spans="1:6" x14ac:dyDescent="0.25">
      <c r="A13954" s="508"/>
      <c r="B13954" s="508"/>
      <c r="C13954" s="508"/>
      <c r="D13954" s="444" t="s">
        <v>6778</v>
      </c>
      <c r="E13954" s="508"/>
      <c r="F13954" s="508"/>
    </row>
    <row r="13955" spans="1:6" x14ac:dyDescent="0.25">
      <c r="A13955" s="508"/>
      <c r="B13955" s="508"/>
      <c r="C13955" s="508"/>
      <c r="D13955" s="444" t="s">
        <v>6778</v>
      </c>
      <c r="E13955" s="508"/>
      <c r="F13955" s="508"/>
    </row>
    <row r="13956" spans="1:6" x14ac:dyDescent="0.25">
      <c r="A13956" s="508"/>
      <c r="B13956" s="508"/>
      <c r="C13956" s="508"/>
      <c r="D13956" s="444" t="s">
        <v>6778</v>
      </c>
      <c r="E13956" s="508"/>
      <c r="F13956" s="508"/>
    </row>
    <row r="13957" spans="1:6" x14ac:dyDescent="0.25">
      <c r="A13957" s="508"/>
      <c r="B13957" s="508"/>
      <c r="C13957" s="508"/>
      <c r="D13957" s="444" t="s">
        <v>6778</v>
      </c>
      <c r="E13957" s="508"/>
      <c r="F13957" s="508"/>
    </row>
    <row r="13958" spans="1:6" x14ac:dyDescent="0.25">
      <c r="A13958" s="508"/>
      <c r="B13958" s="508"/>
      <c r="C13958" s="508"/>
      <c r="D13958" s="444" t="s">
        <v>6778</v>
      </c>
      <c r="E13958" s="508"/>
      <c r="F13958" s="508"/>
    </row>
    <row r="13959" spans="1:6" x14ac:dyDescent="0.25">
      <c r="A13959" s="508"/>
      <c r="B13959" s="508"/>
      <c r="C13959" s="508"/>
      <c r="D13959" s="444" t="s">
        <v>6778</v>
      </c>
      <c r="E13959" s="508"/>
      <c r="F13959" s="508"/>
    </row>
    <row r="13960" spans="1:6" x14ac:dyDescent="0.25">
      <c r="A13960" s="508"/>
      <c r="B13960" s="508"/>
      <c r="C13960" s="508"/>
      <c r="D13960" s="444" t="s">
        <v>6778</v>
      </c>
      <c r="E13960" s="508"/>
      <c r="F13960" s="508"/>
    </row>
    <row r="13961" spans="1:6" x14ac:dyDescent="0.25">
      <c r="A13961" s="508"/>
      <c r="B13961" s="508"/>
      <c r="C13961" s="508"/>
      <c r="D13961" s="444" t="s">
        <v>6778</v>
      </c>
      <c r="E13961" s="508"/>
      <c r="F13961" s="508"/>
    </row>
    <row r="13962" spans="1:6" x14ac:dyDescent="0.25">
      <c r="A13962" s="508"/>
      <c r="B13962" s="508"/>
      <c r="C13962" s="508"/>
      <c r="D13962" s="444" t="s">
        <v>6778</v>
      </c>
      <c r="E13962" s="508"/>
      <c r="F13962" s="508"/>
    </row>
    <row r="13963" spans="1:6" x14ac:dyDescent="0.25">
      <c r="A13963" s="508"/>
      <c r="B13963" s="508"/>
      <c r="C13963" s="508"/>
      <c r="D13963" s="444" t="s">
        <v>6778</v>
      </c>
      <c r="E13963" s="508"/>
      <c r="F13963" s="508"/>
    </row>
    <row r="13964" spans="1:6" x14ac:dyDescent="0.25">
      <c r="A13964" s="508"/>
      <c r="B13964" s="508"/>
      <c r="C13964" s="508"/>
      <c r="D13964" s="444" t="s">
        <v>6778</v>
      </c>
      <c r="E13964" s="508"/>
      <c r="F13964" s="508"/>
    </row>
    <row r="13965" spans="1:6" x14ac:dyDescent="0.25">
      <c r="A13965" s="508"/>
      <c r="B13965" s="508"/>
      <c r="C13965" s="508"/>
      <c r="D13965" s="444" t="s">
        <v>6778</v>
      </c>
      <c r="E13965" s="508"/>
      <c r="F13965" s="508"/>
    </row>
    <row r="13966" spans="1:6" x14ac:dyDescent="0.25">
      <c r="A13966" s="508"/>
      <c r="B13966" s="508"/>
      <c r="C13966" s="508"/>
      <c r="D13966" s="444" t="s">
        <v>6778</v>
      </c>
      <c r="E13966" s="508"/>
      <c r="F13966" s="508"/>
    </row>
    <row r="13967" spans="1:6" x14ac:dyDescent="0.25">
      <c r="A13967" s="508"/>
      <c r="B13967" s="508"/>
      <c r="C13967" s="508"/>
      <c r="D13967" s="444" t="s">
        <v>6778</v>
      </c>
      <c r="E13967" s="508"/>
      <c r="F13967" s="508"/>
    </row>
    <row r="13968" spans="1:6" x14ac:dyDescent="0.25">
      <c r="A13968" s="508"/>
      <c r="B13968" s="508"/>
      <c r="C13968" s="508"/>
      <c r="D13968" s="444" t="s">
        <v>6778</v>
      </c>
      <c r="E13968" s="508"/>
      <c r="F13968" s="508"/>
    </row>
    <row r="13969" spans="1:6" x14ac:dyDescent="0.25">
      <c r="A13969" s="508"/>
      <c r="B13969" s="508"/>
      <c r="C13969" s="508"/>
      <c r="D13969" s="444" t="s">
        <v>6778</v>
      </c>
      <c r="E13969" s="508"/>
      <c r="F13969" s="508"/>
    </row>
    <row r="13970" spans="1:6" x14ac:dyDescent="0.25">
      <c r="A13970" s="508"/>
      <c r="B13970" s="508"/>
      <c r="C13970" s="508"/>
      <c r="D13970" s="444" t="s">
        <v>6778</v>
      </c>
      <c r="E13970" s="508"/>
      <c r="F13970" s="508"/>
    </row>
    <row r="13971" spans="1:6" x14ac:dyDescent="0.25">
      <c r="A13971" s="508"/>
      <c r="B13971" s="508"/>
      <c r="C13971" s="508"/>
      <c r="D13971" s="444" t="s">
        <v>6778</v>
      </c>
      <c r="E13971" s="508"/>
      <c r="F13971" s="508"/>
    </row>
    <row r="13972" spans="1:6" x14ac:dyDescent="0.25">
      <c r="A13972" s="508"/>
      <c r="B13972" s="508"/>
      <c r="C13972" s="508"/>
      <c r="D13972" s="444" t="s">
        <v>6778</v>
      </c>
      <c r="E13972" s="508"/>
      <c r="F13972" s="508"/>
    </row>
    <row r="13973" spans="1:6" x14ac:dyDescent="0.25">
      <c r="A13973" s="508"/>
      <c r="B13973" s="508"/>
      <c r="C13973" s="508"/>
      <c r="D13973" s="444" t="s">
        <v>6778</v>
      </c>
      <c r="E13973" s="508"/>
      <c r="F13973" s="508"/>
    </row>
    <row r="13974" spans="1:6" x14ac:dyDescent="0.25">
      <c r="A13974" s="508"/>
      <c r="B13974" s="508"/>
      <c r="C13974" s="508"/>
      <c r="D13974" s="444" t="s">
        <v>6778</v>
      </c>
      <c r="E13974" s="508"/>
      <c r="F13974" s="508"/>
    </row>
    <row r="13975" spans="1:6" x14ac:dyDescent="0.25">
      <c r="A13975" s="508"/>
      <c r="B13975" s="508"/>
      <c r="C13975" s="508"/>
      <c r="D13975" s="444" t="s">
        <v>6778</v>
      </c>
      <c r="E13975" s="508"/>
      <c r="F13975" s="508"/>
    </row>
    <row r="13976" spans="1:6" x14ac:dyDescent="0.25">
      <c r="A13976" s="508"/>
      <c r="B13976" s="508"/>
      <c r="C13976" s="508"/>
      <c r="D13976" s="444" t="s">
        <v>6778</v>
      </c>
      <c r="E13976" s="508"/>
      <c r="F13976" s="508"/>
    </row>
    <row r="13977" spans="1:6" x14ac:dyDescent="0.25">
      <c r="A13977" s="508"/>
      <c r="B13977" s="508"/>
      <c r="C13977" s="508"/>
      <c r="D13977" s="444" t="s">
        <v>6778</v>
      </c>
      <c r="E13977" s="508"/>
      <c r="F13977" s="508"/>
    </row>
    <row r="13978" spans="1:6" x14ac:dyDescent="0.25">
      <c r="A13978" s="508"/>
      <c r="B13978" s="508"/>
      <c r="C13978" s="508"/>
      <c r="D13978" s="444" t="s">
        <v>6778</v>
      </c>
      <c r="E13978" s="508"/>
      <c r="F13978" s="508"/>
    </row>
    <row r="13979" spans="1:6" x14ac:dyDescent="0.25">
      <c r="A13979" s="508"/>
      <c r="B13979" s="508"/>
      <c r="C13979" s="508"/>
      <c r="D13979" s="444" t="s">
        <v>6778</v>
      </c>
      <c r="E13979" s="508"/>
      <c r="F13979" s="508"/>
    </row>
    <row r="13980" spans="1:6" x14ac:dyDescent="0.25">
      <c r="A13980" s="508"/>
      <c r="B13980" s="508"/>
      <c r="C13980" s="508"/>
      <c r="D13980" s="444" t="s">
        <v>6778</v>
      </c>
      <c r="E13980" s="508"/>
      <c r="F13980" s="508"/>
    </row>
    <row r="13981" spans="1:6" x14ac:dyDescent="0.25">
      <c r="A13981" s="508"/>
      <c r="B13981" s="508"/>
      <c r="C13981" s="508"/>
      <c r="D13981" s="444" t="s">
        <v>6778</v>
      </c>
      <c r="E13981" s="508"/>
      <c r="F13981" s="508"/>
    </row>
    <row r="13982" spans="1:6" x14ac:dyDescent="0.25">
      <c r="A13982" s="508"/>
      <c r="B13982" s="508"/>
      <c r="C13982" s="508"/>
      <c r="D13982" s="444" t="s">
        <v>6778</v>
      </c>
      <c r="E13982" s="508"/>
      <c r="F13982" s="508"/>
    </row>
    <row r="13983" spans="1:6" x14ac:dyDescent="0.25">
      <c r="A13983" s="508"/>
      <c r="B13983" s="508"/>
      <c r="C13983" s="508"/>
      <c r="D13983" s="444" t="s">
        <v>6778</v>
      </c>
      <c r="E13983" s="508"/>
      <c r="F13983" s="508"/>
    </row>
    <row r="13984" spans="1:6" x14ac:dyDescent="0.25">
      <c r="A13984" s="508"/>
      <c r="B13984" s="508"/>
      <c r="C13984" s="508"/>
      <c r="D13984" s="444" t="s">
        <v>6778</v>
      </c>
      <c r="E13984" s="508"/>
      <c r="F13984" s="508"/>
    </row>
    <row r="13985" spans="1:6" x14ac:dyDescent="0.25">
      <c r="A13985" s="508"/>
      <c r="B13985" s="508"/>
      <c r="C13985" s="508"/>
      <c r="D13985" s="444" t="s">
        <v>6778</v>
      </c>
      <c r="E13985" s="508"/>
      <c r="F13985" s="508"/>
    </row>
    <row r="13986" spans="1:6" x14ac:dyDescent="0.25">
      <c r="A13986" s="508"/>
      <c r="B13986" s="508"/>
      <c r="C13986" s="508"/>
      <c r="D13986" s="444" t="s">
        <v>6778</v>
      </c>
      <c r="E13986" s="508"/>
      <c r="F13986" s="508"/>
    </row>
    <row r="13987" spans="1:6" x14ac:dyDescent="0.25">
      <c r="A13987" s="508"/>
      <c r="B13987" s="508"/>
      <c r="C13987" s="508"/>
      <c r="D13987" s="444" t="s">
        <v>6778</v>
      </c>
      <c r="E13987" s="508"/>
      <c r="F13987" s="508"/>
    </row>
    <row r="13988" spans="1:6" x14ac:dyDescent="0.25">
      <c r="A13988" s="508"/>
      <c r="B13988" s="508"/>
      <c r="C13988" s="508"/>
      <c r="D13988" s="444" t="s">
        <v>6778</v>
      </c>
      <c r="E13988" s="508"/>
      <c r="F13988" s="508"/>
    </row>
    <row r="13989" spans="1:6" x14ac:dyDescent="0.25">
      <c r="A13989" s="508"/>
      <c r="B13989" s="508"/>
      <c r="C13989" s="508"/>
      <c r="D13989" s="444" t="s">
        <v>6778</v>
      </c>
      <c r="E13989" s="508"/>
      <c r="F13989" s="508"/>
    </row>
    <row r="13990" spans="1:6" x14ac:dyDescent="0.25">
      <c r="A13990" s="508"/>
      <c r="B13990" s="508"/>
      <c r="C13990" s="508"/>
      <c r="D13990" s="444" t="s">
        <v>6778</v>
      </c>
      <c r="E13990" s="508"/>
      <c r="F13990" s="508"/>
    </row>
    <row r="13991" spans="1:6" x14ac:dyDescent="0.25">
      <c r="A13991" s="508"/>
      <c r="B13991" s="508"/>
      <c r="C13991" s="508"/>
      <c r="D13991" s="444" t="s">
        <v>6778</v>
      </c>
      <c r="E13991" s="508"/>
      <c r="F13991" s="508"/>
    </row>
    <row r="13992" spans="1:6" x14ac:dyDescent="0.25">
      <c r="A13992" s="508"/>
      <c r="B13992" s="508"/>
      <c r="C13992" s="508"/>
      <c r="D13992" s="444" t="s">
        <v>6778</v>
      </c>
      <c r="E13992" s="508"/>
      <c r="F13992" s="508"/>
    </row>
    <row r="13993" spans="1:6" x14ac:dyDescent="0.25">
      <c r="A13993" s="508"/>
      <c r="B13993" s="508"/>
      <c r="C13993" s="508"/>
      <c r="D13993" s="444" t="s">
        <v>6778</v>
      </c>
      <c r="E13993" s="508"/>
      <c r="F13993" s="508"/>
    </row>
    <row r="13994" spans="1:6" x14ac:dyDescent="0.25">
      <c r="A13994" s="508"/>
      <c r="B13994" s="508"/>
      <c r="C13994" s="508"/>
      <c r="D13994" s="444" t="s">
        <v>6778</v>
      </c>
      <c r="E13994" s="508"/>
      <c r="F13994" s="508"/>
    </row>
    <row r="13995" spans="1:6" x14ac:dyDescent="0.25">
      <c r="A13995" s="508"/>
      <c r="B13995" s="508"/>
      <c r="C13995" s="508"/>
      <c r="D13995" s="444" t="s">
        <v>6778</v>
      </c>
      <c r="E13995" s="508"/>
      <c r="F13995" s="508"/>
    </row>
    <row r="13996" spans="1:6" x14ac:dyDescent="0.25">
      <c r="A13996" s="508"/>
      <c r="B13996" s="508"/>
      <c r="C13996" s="508"/>
      <c r="D13996" s="444" t="s">
        <v>6778</v>
      </c>
      <c r="E13996" s="508"/>
      <c r="F13996" s="508"/>
    </row>
    <row r="13997" spans="1:6" x14ac:dyDescent="0.25">
      <c r="A13997" s="508"/>
      <c r="B13997" s="508"/>
      <c r="C13997" s="508"/>
      <c r="D13997" s="444" t="s">
        <v>6778</v>
      </c>
      <c r="E13997" s="508"/>
      <c r="F13997" s="508"/>
    </row>
    <row r="13998" spans="1:6" x14ac:dyDescent="0.25">
      <c r="A13998" s="508"/>
      <c r="B13998" s="508"/>
      <c r="C13998" s="508"/>
      <c r="D13998" s="444" t="s">
        <v>6778</v>
      </c>
      <c r="E13998" s="508"/>
      <c r="F13998" s="508"/>
    </row>
    <row r="13999" spans="1:6" x14ac:dyDescent="0.25">
      <c r="A13999" s="508"/>
      <c r="B13999" s="508"/>
      <c r="C13999" s="508"/>
      <c r="D13999" s="444" t="s">
        <v>6778</v>
      </c>
      <c r="E13999" s="508"/>
      <c r="F13999" s="508"/>
    </row>
    <row r="14000" spans="1:6" x14ac:dyDescent="0.25">
      <c r="A14000" s="508"/>
      <c r="B14000" s="508"/>
      <c r="C14000" s="508"/>
      <c r="D14000" s="444" t="s">
        <v>6778</v>
      </c>
      <c r="E14000" s="508"/>
      <c r="F14000" s="508"/>
    </row>
    <row r="14001" spans="1:6" x14ac:dyDescent="0.25">
      <c r="A14001" s="508"/>
      <c r="B14001" s="508"/>
      <c r="C14001" s="508"/>
      <c r="D14001" s="444" t="s">
        <v>6778</v>
      </c>
      <c r="E14001" s="508"/>
      <c r="F14001" s="508"/>
    </row>
    <row r="14002" spans="1:6" x14ac:dyDescent="0.25">
      <c r="A14002" s="508"/>
      <c r="B14002" s="508"/>
      <c r="C14002" s="508"/>
      <c r="D14002" s="444" t="s">
        <v>6778</v>
      </c>
      <c r="E14002" s="508"/>
      <c r="F14002" s="508"/>
    </row>
    <row r="14003" spans="1:6" x14ac:dyDescent="0.25">
      <c r="A14003" s="508"/>
      <c r="B14003" s="508"/>
      <c r="C14003" s="508"/>
      <c r="D14003" s="444" t="s">
        <v>6778</v>
      </c>
      <c r="E14003" s="508"/>
      <c r="F14003" s="508"/>
    </row>
    <row r="14004" spans="1:6" x14ac:dyDescent="0.25">
      <c r="A14004" s="508"/>
      <c r="B14004" s="508"/>
      <c r="C14004" s="508"/>
      <c r="D14004" s="444" t="s">
        <v>6778</v>
      </c>
      <c r="E14004" s="508"/>
      <c r="F14004" s="508"/>
    </row>
    <row r="14005" spans="1:6" x14ac:dyDescent="0.25">
      <c r="A14005" s="508"/>
      <c r="B14005" s="508"/>
      <c r="C14005" s="508"/>
      <c r="D14005" s="444" t="s">
        <v>6778</v>
      </c>
      <c r="E14005" s="508"/>
      <c r="F14005" s="508"/>
    </row>
    <row r="14006" spans="1:6" x14ac:dyDescent="0.25">
      <c r="A14006" s="508"/>
      <c r="B14006" s="508"/>
      <c r="C14006" s="508"/>
      <c r="D14006" s="444" t="s">
        <v>6778</v>
      </c>
      <c r="E14006" s="508"/>
      <c r="F14006" s="508"/>
    </row>
    <row r="14007" spans="1:6" x14ac:dyDescent="0.25">
      <c r="A14007" s="508"/>
      <c r="B14007" s="508"/>
      <c r="C14007" s="508"/>
      <c r="D14007" s="444" t="s">
        <v>6778</v>
      </c>
      <c r="E14007" s="508"/>
      <c r="F14007" s="508"/>
    </row>
    <row r="14008" spans="1:6" x14ac:dyDescent="0.25">
      <c r="A14008" s="508"/>
      <c r="B14008" s="508"/>
      <c r="C14008" s="508"/>
      <c r="D14008" s="444" t="s">
        <v>6778</v>
      </c>
      <c r="E14008" s="508"/>
      <c r="F14008" s="508"/>
    </row>
    <row r="14009" spans="1:6" x14ac:dyDescent="0.25">
      <c r="A14009" s="508"/>
      <c r="B14009" s="508"/>
      <c r="C14009" s="508"/>
      <c r="D14009" s="444" t="s">
        <v>6778</v>
      </c>
      <c r="E14009" s="508"/>
      <c r="F14009" s="508"/>
    </row>
    <row r="14010" spans="1:6" x14ac:dyDescent="0.25">
      <c r="A14010" s="508"/>
      <c r="B14010" s="508"/>
      <c r="C14010" s="508"/>
      <c r="D14010" s="444" t="s">
        <v>6778</v>
      </c>
      <c r="E14010" s="508"/>
      <c r="F14010" s="508"/>
    </row>
    <row r="14011" spans="1:6" x14ac:dyDescent="0.25">
      <c r="A14011" s="508"/>
      <c r="B14011" s="508"/>
      <c r="C14011" s="508"/>
      <c r="D14011" s="444" t="s">
        <v>6778</v>
      </c>
      <c r="E14011" s="508"/>
      <c r="F14011" s="508"/>
    </row>
    <row r="14012" spans="1:6" x14ac:dyDescent="0.25">
      <c r="A14012" s="508"/>
      <c r="B14012" s="508"/>
      <c r="C14012" s="508"/>
      <c r="D14012" s="444" t="s">
        <v>6778</v>
      </c>
      <c r="E14012" s="508"/>
      <c r="F14012" s="508"/>
    </row>
    <row r="14013" spans="1:6" x14ac:dyDescent="0.25">
      <c r="A14013" s="508"/>
      <c r="B14013" s="508"/>
      <c r="C14013" s="508"/>
      <c r="D14013" s="444" t="s">
        <v>6778</v>
      </c>
      <c r="E14013" s="508"/>
      <c r="F14013" s="508"/>
    </row>
    <row r="14014" spans="1:6" x14ac:dyDescent="0.25">
      <c r="A14014" s="508"/>
      <c r="B14014" s="508"/>
      <c r="C14014" s="508"/>
      <c r="D14014" s="444" t="s">
        <v>6778</v>
      </c>
      <c r="E14014" s="508"/>
      <c r="F14014" s="508"/>
    </row>
    <row r="14015" spans="1:6" x14ac:dyDescent="0.25">
      <c r="A14015" s="508"/>
      <c r="B14015" s="508"/>
      <c r="C14015" s="508"/>
      <c r="D14015" s="444" t="s">
        <v>6778</v>
      </c>
      <c r="E14015" s="508"/>
      <c r="F14015" s="508"/>
    </row>
    <row r="14016" spans="1:6" x14ac:dyDescent="0.25">
      <c r="A14016" s="508"/>
      <c r="B14016" s="508"/>
      <c r="C14016" s="508"/>
      <c r="D14016" s="444" t="s">
        <v>6778</v>
      </c>
      <c r="E14016" s="508"/>
      <c r="F14016" s="508"/>
    </row>
    <row r="14017" spans="1:6" x14ac:dyDescent="0.25">
      <c r="A14017" s="508"/>
      <c r="B14017" s="508"/>
      <c r="C14017" s="508"/>
      <c r="D14017" s="444" t="s">
        <v>6778</v>
      </c>
      <c r="E14017" s="508"/>
      <c r="F14017" s="508"/>
    </row>
    <row r="14018" spans="1:6" x14ac:dyDescent="0.25">
      <c r="A14018" s="508"/>
      <c r="B14018" s="508"/>
      <c r="C14018" s="508"/>
      <c r="D14018" s="444" t="s">
        <v>6778</v>
      </c>
      <c r="E14018" s="508"/>
      <c r="F14018" s="508"/>
    </row>
    <row r="14019" spans="1:6" x14ac:dyDescent="0.25">
      <c r="A14019" s="508"/>
      <c r="B14019" s="508"/>
      <c r="C14019" s="508"/>
      <c r="D14019" s="444" t="s">
        <v>6778</v>
      </c>
      <c r="E14019" s="508"/>
      <c r="F14019" s="508"/>
    </row>
    <row r="14020" spans="1:6" x14ac:dyDescent="0.25">
      <c r="A14020" s="508"/>
      <c r="B14020" s="508"/>
      <c r="C14020" s="508"/>
      <c r="D14020" s="444" t="s">
        <v>6778</v>
      </c>
      <c r="E14020" s="508"/>
      <c r="F14020" s="508"/>
    </row>
    <row r="14021" spans="1:6" x14ac:dyDescent="0.25">
      <c r="A14021" s="508"/>
      <c r="B14021" s="508"/>
      <c r="C14021" s="508"/>
      <c r="D14021" s="444" t="s">
        <v>6778</v>
      </c>
      <c r="E14021" s="508"/>
      <c r="F14021" s="508"/>
    </row>
    <row r="14022" spans="1:6" x14ac:dyDescent="0.25">
      <c r="A14022" s="508"/>
      <c r="B14022" s="508"/>
      <c r="C14022" s="508"/>
      <c r="D14022" s="444" t="s">
        <v>6778</v>
      </c>
      <c r="E14022" s="508"/>
      <c r="F14022" s="508"/>
    </row>
    <row r="14023" spans="1:6" x14ac:dyDescent="0.25">
      <c r="A14023" s="508"/>
      <c r="B14023" s="508"/>
      <c r="C14023" s="508"/>
      <c r="D14023" s="444" t="s">
        <v>6778</v>
      </c>
      <c r="E14023" s="508"/>
      <c r="F14023" s="508"/>
    </row>
    <row r="14024" spans="1:6" x14ac:dyDescent="0.25">
      <c r="A14024" s="508"/>
      <c r="B14024" s="508"/>
      <c r="C14024" s="508"/>
      <c r="D14024" s="444" t="s">
        <v>6778</v>
      </c>
      <c r="E14024" s="508"/>
      <c r="F14024" s="508"/>
    </row>
    <row r="14025" spans="1:6" x14ac:dyDescent="0.25">
      <c r="A14025" s="508"/>
      <c r="B14025" s="508"/>
      <c r="C14025" s="508"/>
      <c r="D14025" s="444" t="s">
        <v>6778</v>
      </c>
      <c r="E14025" s="508"/>
      <c r="F14025" s="508"/>
    </row>
    <row r="14026" spans="1:6" x14ac:dyDescent="0.25">
      <c r="A14026" s="508"/>
      <c r="B14026" s="508"/>
      <c r="C14026" s="508"/>
      <c r="D14026" s="444" t="s">
        <v>6778</v>
      </c>
      <c r="E14026" s="508"/>
      <c r="F14026" s="508"/>
    </row>
    <row r="14027" spans="1:6" x14ac:dyDescent="0.25">
      <c r="A14027" s="508"/>
      <c r="B14027" s="508"/>
      <c r="C14027" s="508"/>
      <c r="D14027" s="444" t="s">
        <v>6778</v>
      </c>
      <c r="E14027" s="508"/>
      <c r="F14027" s="508"/>
    </row>
    <row r="14028" spans="1:6" x14ac:dyDescent="0.25">
      <c r="A14028" s="508"/>
      <c r="B14028" s="508"/>
      <c r="C14028" s="508"/>
      <c r="D14028" s="444" t="s">
        <v>6778</v>
      </c>
      <c r="E14028" s="508"/>
      <c r="F14028" s="508"/>
    </row>
    <row r="14029" spans="1:6" x14ac:dyDescent="0.25">
      <c r="A14029" s="508"/>
      <c r="B14029" s="508"/>
      <c r="C14029" s="508"/>
      <c r="D14029" s="444" t="s">
        <v>6778</v>
      </c>
      <c r="E14029" s="508"/>
      <c r="F14029" s="508"/>
    </row>
    <row r="14030" spans="1:6" x14ac:dyDescent="0.25">
      <c r="A14030" s="508"/>
      <c r="B14030" s="508"/>
      <c r="C14030" s="508"/>
      <c r="D14030" s="444" t="s">
        <v>6778</v>
      </c>
      <c r="E14030" s="508"/>
      <c r="F14030" s="508"/>
    </row>
    <row r="14031" spans="1:6" x14ac:dyDescent="0.25">
      <c r="A14031" s="508"/>
      <c r="B14031" s="508"/>
      <c r="C14031" s="508"/>
      <c r="D14031" s="444" t="s">
        <v>6778</v>
      </c>
      <c r="E14031" s="508"/>
      <c r="F14031" s="508"/>
    </row>
    <row r="14032" spans="1:6" x14ac:dyDescent="0.25">
      <c r="A14032" s="508"/>
      <c r="B14032" s="508"/>
      <c r="C14032" s="508"/>
      <c r="D14032" s="444" t="s">
        <v>6778</v>
      </c>
      <c r="E14032" s="508"/>
      <c r="F14032" s="508"/>
    </row>
    <row r="14033" spans="1:6" x14ac:dyDescent="0.25">
      <c r="A14033" s="508"/>
      <c r="B14033" s="508"/>
      <c r="C14033" s="508"/>
      <c r="D14033" s="444" t="s">
        <v>6778</v>
      </c>
      <c r="E14033" s="508"/>
      <c r="F14033" s="508"/>
    </row>
    <row r="14034" spans="1:6" x14ac:dyDescent="0.25">
      <c r="A14034" s="508"/>
      <c r="B14034" s="508"/>
      <c r="C14034" s="508"/>
      <c r="D14034" s="444" t="s">
        <v>6778</v>
      </c>
      <c r="E14034" s="508"/>
      <c r="F14034" s="508"/>
    </row>
    <row r="14035" spans="1:6" x14ac:dyDescent="0.25">
      <c r="A14035" s="508"/>
      <c r="B14035" s="508"/>
      <c r="C14035" s="508"/>
      <c r="D14035" s="444" t="s">
        <v>6778</v>
      </c>
      <c r="E14035" s="508"/>
      <c r="F14035" s="508"/>
    </row>
    <row r="14036" spans="1:6" x14ac:dyDescent="0.25">
      <c r="A14036" s="508"/>
      <c r="B14036" s="508"/>
      <c r="C14036" s="508"/>
      <c r="D14036" s="444" t="s">
        <v>6778</v>
      </c>
      <c r="E14036" s="508"/>
      <c r="F14036" s="508"/>
    </row>
    <row r="14037" spans="1:6" x14ac:dyDescent="0.25">
      <c r="A14037" s="508"/>
      <c r="B14037" s="508"/>
      <c r="C14037" s="508"/>
      <c r="D14037" s="444" t="s">
        <v>6778</v>
      </c>
      <c r="E14037" s="508"/>
      <c r="F14037" s="508"/>
    </row>
    <row r="14038" spans="1:6" x14ac:dyDescent="0.25">
      <c r="A14038" s="508"/>
      <c r="B14038" s="508"/>
      <c r="C14038" s="508"/>
      <c r="D14038" s="444" t="s">
        <v>6778</v>
      </c>
      <c r="E14038" s="508"/>
      <c r="F14038" s="508"/>
    </row>
    <row r="14039" spans="1:6" x14ac:dyDescent="0.25">
      <c r="A14039" s="508"/>
      <c r="B14039" s="508"/>
      <c r="C14039" s="508"/>
      <c r="D14039" s="444" t="s">
        <v>6778</v>
      </c>
      <c r="E14039" s="508"/>
      <c r="F14039" s="508"/>
    </row>
    <row r="14040" spans="1:6" x14ac:dyDescent="0.25">
      <c r="A14040" s="508"/>
      <c r="B14040" s="508"/>
      <c r="C14040" s="508"/>
      <c r="D14040" s="444" t="s">
        <v>6778</v>
      </c>
      <c r="E14040" s="508"/>
      <c r="F14040" s="508"/>
    </row>
    <row r="14041" spans="1:6" x14ac:dyDescent="0.25">
      <c r="A14041" s="508"/>
      <c r="B14041" s="508"/>
      <c r="C14041" s="508"/>
      <c r="D14041" s="444" t="s">
        <v>6778</v>
      </c>
      <c r="E14041" s="508"/>
      <c r="F14041" s="508"/>
    </row>
    <row r="14042" spans="1:6" x14ac:dyDescent="0.25">
      <c r="A14042" s="508"/>
      <c r="B14042" s="508"/>
      <c r="C14042" s="508"/>
      <c r="D14042" s="444" t="s">
        <v>6778</v>
      </c>
      <c r="E14042" s="508"/>
      <c r="F14042" s="508"/>
    </row>
    <row r="14043" spans="1:6" x14ac:dyDescent="0.25">
      <c r="A14043" s="508"/>
      <c r="B14043" s="508"/>
      <c r="C14043" s="508"/>
      <c r="D14043" s="444" t="s">
        <v>6778</v>
      </c>
      <c r="E14043" s="508"/>
      <c r="F14043" s="508"/>
    </row>
    <row r="14044" spans="1:6" x14ac:dyDescent="0.25">
      <c r="A14044" s="508"/>
      <c r="B14044" s="508"/>
      <c r="C14044" s="508"/>
      <c r="D14044" s="444" t="s">
        <v>6778</v>
      </c>
      <c r="E14044" s="508"/>
      <c r="F14044" s="508"/>
    </row>
    <row r="14045" spans="1:6" x14ac:dyDescent="0.25">
      <c r="A14045" s="508"/>
      <c r="B14045" s="508"/>
      <c r="C14045" s="508"/>
      <c r="D14045" s="444" t="s">
        <v>6778</v>
      </c>
      <c r="E14045" s="508"/>
      <c r="F14045" s="508"/>
    </row>
    <row r="14046" spans="1:6" x14ac:dyDescent="0.25">
      <c r="A14046" s="508"/>
      <c r="B14046" s="508"/>
      <c r="C14046" s="508"/>
      <c r="D14046" s="444" t="s">
        <v>6778</v>
      </c>
      <c r="E14046" s="508"/>
      <c r="F14046" s="508"/>
    </row>
    <row r="14047" spans="1:6" x14ac:dyDescent="0.25">
      <c r="A14047" s="508"/>
      <c r="B14047" s="508"/>
      <c r="C14047" s="508"/>
      <c r="D14047" s="444" t="s">
        <v>6778</v>
      </c>
      <c r="E14047" s="508"/>
      <c r="F14047" s="508"/>
    </row>
    <row r="14048" spans="1:6" x14ac:dyDescent="0.25">
      <c r="A14048" s="508"/>
      <c r="B14048" s="508"/>
      <c r="C14048" s="508"/>
      <c r="D14048" s="444" t="s">
        <v>6778</v>
      </c>
      <c r="E14048" s="508"/>
      <c r="F14048" s="508"/>
    </row>
    <row r="14049" spans="1:6" x14ac:dyDescent="0.25">
      <c r="A14049" s="508"/>
      <c r="B14049" s="508"/>
      <c r="C14049" s="508"/>
      <c r="D14049" s="444" t="s">
        <v>6778</v>
      </c>
      <c r="E14049" s="508"/>
      <c r="F14049" s="508"/>
    </row>
    <row r="14050" spans="1:6" x14ac:dyDescent="0.25">
      <c r="A14050" s="508"/>
      <c r="B14050" s="508"/>
      <c r="C14050" s="508"/>
      <c r="D14050" s="444" t="s">
        <v>6778</v>
      </c>
      <c r="E14050" s="508"/>
      <c r="F14050" s="508"/>
    </row>
    <row r="14051" spans="1:6" x14ac:dyDescent="0.25">
      <c r="A14051" s="508"/>
      <c r="B14051" s="508"/>
      <c r="C14051" s="508"/>
      <c r="D14051" s="444" t="s">
        <v>6778</v>
      </c>
      <c r="E14051" s="508"/>
      <c r="F14051" s="508"/>
    </row>
    <row r="14052" spans="1:6" x14ac:dyDescent="0.25">
      <c r="A14052" s="508"/>
      <c r="B14052" s="508"/>
      <c r="C14052" s="508"/>
      <c r="D14052" s="444" t="s">
        <v>6778</v>
      </c>
      <c r="E14052" s="508"/>
      <c r="F14052" s="508"/>
    </row>
    <row r="14053" spans="1:6" x14ac:dyDescent="0.25">
      <c r="A14053" s="508"/>
      <c r="B14053" s="508"/>
      <c r="C14053" s="508"/>
      <c r="D14053" s="444" t="s">
        <v>6778</v>
      </c>
      <c r="E14053" s="508"/>
      <c r="F14053" s="508"/>
    </row>
    <row r="14054" spans="1:6" x14ac:dyDescent="0.25">
      <c r="A14054" s="508"/>
      <c r="B14054" s="508"/>
      <c r="C14054" s="508"/>
      <c r="D14054" s="444" t="s">
        <v>6778</v>
      </c>
      <c r="E14054" s="508"/>
      <c r="F14054" s="508"/>
    </row>
    <row r="14055" spans="1:6" x14ac:dyDescent="0.25">
      <c r="A14055" s="508"/>
      <c r="B14055" s="508"/>
      <c r="C14055" s="508"/>
      <c r="D14055" s="444" t="s">
        <v>6778</v>
      </c>
      <c r="E14055" s="508"/>
      <c r="F14055" s="508"/>
    </row>
    <row r="14056" spans="1:6" x14ac:dyDescent="0.25">
      <c r="A14056" s="508"/>
      <c r="B14056" s="508"/>
      <c r="C14056" s="508"/>
      <c r="D14056" s="444" t="s">
        <v>6778</v>
      </c>
      <c r="E14056" s="508"/>
      <c r="F14056" s="508"/>
    </row>
    <row r="14057" spans="1:6" x14ac:dyDescent="0.25">
      <c r="A14057" s="508"/>
      <c r="B14057" s="508"/>
      <c r="C14057" s="508"/>
      <c r="D14057" s="444" t="s">
        <v>6778</v>
      </c>
      <c r="E14057" s="508"/>
      <c r="F14057" s="508"/>
    </row>
    <row r="14058" spans="1:6" x14ac:dyDescent="0.25">
      <c r="A14058" s="508"/>
      <c r="B14058" s="508"/>
      <c r="C14058" s="508"/>
      <c r="D14058" s="444" t="s">
        <v>6778</v>
      </c>
      <c r="E14058" s="508"/>
      <c r="F14058" s="508"/>
    </row>
    <row r="14059" spans="1:6" x14ac:dyDescent="0.25">
      <c r="A14059" s="508"/>
      <c r="B14059" s="508"/>
      <c r="C14059" s="508"/>
      <c r="D14059" s="444" t="s">
        <v>6778</v>
      </c>
      <c r="E14059" s="508"/>
      <c r="F14059" s="508"/>
    </row>
    <row r="14060" spans="1:6" x14ac:dyDescent="0.25">
      <c r="A14060" s="508"/>
      <c r="B14060" s="508"/>
      <c r="C14060" s="508"/>
      <c r="D14060" s="444" t="s">
        <v>6778</v>
      </c>
      <c r="E14060" s="508"/>
      <c r="F14060" s="508"/>
    </row>
    <row r="14061" spans="1:6" x14ac:dyDescent="0.25">
      <c r="A14061" s="508"/>
      <c r="B14061" s="508"/>
      <c r="C14061" s="508"/>
      <c r="D14061" s="444" t="s">
        <v>6778</v>
      </c>
      <c r="E14061" s="508"/>
      <c r="F14061" s="508"/>
    </row>
    <row r="14062" spans="1:6" x14ac:dyDescent="0.25">
      <c r="A14062" s="508"/>
      <c r="B14062" s="508"/>
      <c r="C14062" s="508"/>
      <c r="D14062" s="444" t="s">
        <v>6778</v>
      </c>
      <c r="E14062" s="508"/>
      <c r="F14062" s="508"/>
    </row>
    <row r="14063" spans="1:6" x14ac:dyDescent="0.25">
      <c r="A14063" s="508"/>
      <c r="B14063" s="508"/>
      <c r="C14063" s="508"/>
      <c r="D14063" s="444" t="s">
        <v>6778</v>
      </c>
      <c r="E14063" s="508"/>
      <c r="F14063" s="508"/>
    </row>
    <row r="14064" spans="1:6" x14ac:dyDescent="0.25">
      <c r="A14064" s="508"/>
      <c r="B14064" s="508"/>
      <c r="C14064" s="508"/>
      <c r="D14064" s="444" t="s">
        <v>6778</v>
      </c>
      <c r="E14064" s="508"/>
      <c r="F14064" s="508"/>
    </row>
    <row r="14065" spans="1:6" x14ac:dyDescent="0.25">
      <c r="A14065" s="508"/>
      <c r="B14065" s="508"/>
      <c r="C14065" s="508"/>
      <c r="D14065" s="444" t="s">
        <v>6778</v>
      </c>
      <c r="E14065" s="508"/>
      <c r="F14065" s="508"/>
    </row>
    <row r="14066" spans="1:6" x14ac:dyDescent="0.25">
      <c r="A14066" s="508"/>
      <c r="B14066" s="508"/>
      <c r="C14066" s="508"/>
      <c r="D14066" s="444" t="s">
        <v>6778</v>
      </c>
      <c r="E14066" s="508"/>
      <c r="F14066" s="508"/>
    </row>
    <row r="14067" spans="1:6" x14ac:dyDescent="0.25">
      <c r="A14067" s="508"/>
      <c r="B14067" s="508"/>
      <c r="C14067" s="508"/>
      <c r="D14067" s="444" t="s">
        <v>6778</v>
      </c>
      <c r="E14067" s="508"/>
      <c r="F14067" s="508"/>
    </row>
    <row r="14068" spans="1:6" x14ac:dyDescent="0.25">
      <c r="A14068" s="508"/>
      <c r="B14068" s="508"/>
      <c r="C14068" s="508"/>
      <c r="D14068" s="444" t="s">
        <v>6778</v>
      </c>
      <c r="E14068" s="508"/>
      <c r="F14068" s="508"/>
    </row>
    <row r="14069" spans="1:6" x14ac:dyDescent="0.25">
      <c r="A14069" s="508"/>
      <c r="B14069" s="508"/>
      <c r="C14069" s="508"/>
      <c r="D14069" s="444" t="s">
        <v>6778</v>
      </c>
      <c r="E14069" s="508"/>
      <c r="F14069" s="508"/>
    </row>
    <row r="14070" spans="1:6" x14ac:dyDescent="0.25">
      <c r="A14070" s="508"/>
      <c r="B14070" s="508"/>
      <c r="C14070" s="508"/>
      <c r="D14070" s="444" t="s">
        <v>6778</v>
      </c>
      <c r="E14070" s="508"/>
      <c r="F14070" s="508"/>
    </row>
    <row r="14071" spans="1:6" x14ac:dyDescent="0.25">
      <c r="A14071" s="508"/>
      <c r="B14071" s="508"/>
      <c r="C14071" s="508"/>
      <c r="D14071" s="444" t="s">
        <v>6778</v>
      </c>
      <c r="E14071" s="508"/>
      <c r="F14071" s="508"/>
    </row>
    <row r="14072" spans="1:6" x14ac:dyDescent="0.25">
      <c r="A14072" s="508"/>
      <c r="B14072" s="508"/>
      <c r="C14072" s="508"/>
      <c r="D14072" s="444" t="s">
        <v>6778</v>
      </c>
      <c r="E14072" s="508"/>
      <c r="F14072" s="508"/>
    </row>
    <row r="14073" spans="1:6" x14ac:dyDescent="0.25">
      <c r="A14073" s="508"/>
      <c r="B14073" s="508"/>
      <c r="C14073" s="508"/>
      <c r="D14073" s="444" t="s">
        <v>6778</v>
      </c>
      <c r="E14073" s="508"/>
      <c r="F14073" s="508"/>
    </row>
    <row r="14074" spans="1:6" x14ac:dyDescent="0.25">
      <c r="A14074" s="508"/>
      <c r="B14074" s="508"/>
      <c r="C14074" s="508"/>
      <c r="D14074" s="444" t="s">
        <v>6778</v>
      </c>
      <c r="E14074" s="508"/>
      <c r="F14074" s="508"/>
    </row>
    <row r="14075" spans="1:6" x14ac:dyDescent="0.25">
      <c r="A14075" s="508"/>
      <c r="B14075" s="508"/>
      <c r="C14075" s="508"/>
      <c r="D14075" s="444" t="s">
        <v>6778</v>
      </c>
      <c r="E14075" s="508"/>
      <c r="F14075" s="508"/>
    </row>
    <row r="14076" spans="1:6" x14ac:dyDescent="0.25">
      <c r="A14076" s="508"/>
      <c r="B14076" s="508"/>
      <c r="C14076" s="508"/>
      <c r="D14076" s="444" t="s">
        <v>6778</v>
      </c>
      <c r="E14076" s="508"/>
      <c r="F14076" s="508"/>
    </row>
    <row r="14077" spans="1:6" x14ac:dyDescent="0.25">
      <c r="A14077" s="508"/>
      <c r="B14077" s="508"/>
      <c r="C14077" s="508"/>
      <c r="D14077" s="444" t="s">
        <v>6778</v>
      </c>
      <c r="E14077" s="508"/>
      <c r="F14077" s="508"/>
    </row>
    <row r="14078" spans="1:6" x14ac:dyDescent="0.25">
      <c r="A14078" s="508"/>
      <c r="B14078" s="508"/>
      <c r="C14078" s="508"/>
      <c r="D14078" s="444" t="s">
        <v>6778</v>
      </c>
      <c r="E14078" s="508"/>
      <c r="F14078" s="508"/>
    </row>
    <row r="14079" spans="1:6" x14ac:dyDescent="0.25">
      <c r="A14079" s="508"/>
      <c r="B14079" s="508"/>
      <c r="C14079" s="508"/>
      <c r="D14079" s="444" t="s">
        <v>6778</v>
      </c>
      <c r="E14079" s="508"/>
      <c r="F14079" s="508"/>
    </row>
    <row r="14080" spans="1:6" x14ac:dyDescent="0.25">
      <c r="A14080" s="508"/>
      <c r="B14080" s="508"/>
      <c r="C14080" s="508"/>
      <c r="D14080" s="444" t="s">
        <v>6778</v>
      </c>
      <c r="E14080" s="508"/>
      <c r="F14080" s="508"/>
    </row>
    <row r="14081" spans="1:6" x14ac:dyDescent="0.25">
      <c r="A14081" s="508"/>
      <c r="B14081" s="508"/>
      <c r="C14081" s="508"/>
      <c r="D14081" s="444" t="s">
        <v>6778</v>
      </c>
      <c r="E14081" s="508"/>
      <c r="F14081" s="508"/>
    </row>
    <row r="14082" spans="1:6" x14ac:dyDescent="0.25">
      <c r="A14082" s="508"/>
      <c r="B14082" s="508"/>
      <c r="C14082" s="508"/>
      <c r="D14082" s="444" t="s">
        <v>6778</v>
      </c>
      <c r="E14082" s="508"/>
      <c r="F14082" s="508"/>
    </row>
    <row r="14083" spans="1:6" x14ac:dyDescent="0.25">
      <c r="A14083" s="508"/>
      <c r="B14083" s="508"/>
      <c r="C14083" s="508"/>
      <c r="D14083" s="444" t="s">
        <v>6778</v>
      </c>
      <c r="E14083" s="508"/>
      <c r="F14083" s="508"/>
    </row>
    <row r="14084" spans="1:6" x14ac:dyDescent="0.25">
      <c r="A14084" s="508"/>
      <c r="B14084" s="508"/>
      <c r="C14084" s="508"/>
      <c r="D14084" s="444" t="s">
        <v>6778</v>
      </c>
      <c r="E14084" s="508"/>
      <c r="F14084" s="508"/>
    </row>
    <row r="14085" spans="1:6" x14ac:dyDescent="0.25">
      <c r="A14085" s="508"/>
      <c r="B14085" s="508"/>
      <c r="C14085" s="508"/>
      <c r="D14085" s="444" t="s">
        <v>6778</v>
      </c>
      <c r="E14085" s="508"/>
      <c r="F14085" s="508"/>
    </row>
    <row r="14086" spans="1:6" x14ac:dyDescent="0.25">
      <c r="A14086" s="508"/>
      <c r="B14086" s="508"/>
      <c r="C14086" s="508"/>
      <c r="D14086" s="444" t="s">
        <v>6778</v>
      </c>
      <c r="E14086" s="508"/>
      <c r="F14086" s="508"/>
    </row>
    <row r="14087" spans="1:6" x14ac:dyDescent="0.25">
      <c r="A14087" s="508"/>
      <c r="B14087" s="508"/>
      <c r="C14087" s="508"/>
      <c r="D14087" s="444" t="s">
        <v>6778</v>
      </c>
      <c r="E14087" s="508"/>
      <c r="F14087" s="508"/>
    </row>
    <row r="14088" spans="1:6" x14ac:dyDescent="0.25">
      <c r="A14088" s="508"/>
      <c r="B14088" s="508"/>
      <c r="C14088" s="508"/>
      <c r="D14088" s="444" t="s">
        <v>6778</v>
      </c>
      <c r="E14088" s="508"/>
      <c r="F14088" s="508"/>
    </row>
    <row r="14089" spans="1:6" x14ac:dyDescent="0.25">
      <c r="A14089" s="508"/>
      <c r="B14089" s="508"/>
      <c r="C14089" s="508"/>
      <c r="D14089" s="444" t="s">
        <v>6778</v>
      </c>
      <c r="E14089" s="508"/>
      <c r="F14089" s="508"/>
    </row>
    <row r="14090" spans="1:6" x14ac:dyDescent="0.25">
      <c r="A14090" s="508"/>
      <c r="B14090" s="508"/>
      <c r="C14090" s="508"/>
      <c r="D14090" s="444" t="s">
        <v>6778</v>
      </c>
      <c r="E14090" s="508"/>
      <c r="F14090" s="508"/>
    </row>
    <row r="14091" spans="1:6" x14ac:dyDescent="0.25">
      <c r="A14091" s="508"/>
      <c r="B14091" s="508"/>
      <c r="C14091" s="508"/>
      <c r="D14091" s="444" t="s">
        <v>6778</v>
      </c>
      <c r="E14091" s="508"/>
      <c r="F14091" s="508"/>
    </row>
    <row r="14092" spans="1:6" x14ac:dyDescent="0.25">
      <c r="A14092" s="508"/>
      <c r="B14092" s="508"/>
      <c r="C14092" s="508"/>
      <c r="D14092" s="444" t="s">
        <v>6778</v>
      </c>
      <c r="E14092" s="508"/>
      <c r="F14092" s="508"/>
    </row>
    <row r="14093" spans="1:6" x14ac:dyDescent="0.25">
      <c r="A14093" s="508"/>
      <c r="B14093" s="508"/>
      <c r="C14093" s="508"/>
      <c r="D14093" s="444" t="s">
        <v>6778</v>
      </c>
      <c r="E14093" s="508"/>
      <c r="F14093" s="508"/>
    </row>
    <row r="14094" spans="1:6" x14ac:dyDescent="0.25">
      <c r="A14094" s="508"/>
      <c r="B14094" s="508"/>
      <c r="C14094" s="508"/>
      <c r="D14094" s="444" t="s">
        <v>6778</v>
      </c>
      <c r="E14094" s="508"/>
      <c r="F14094" s="508"/>
    </row>
    <row r="14095" spans="1:6" x14ac:dyDescent="0.25">
      <c r="A14095" s="508"/>
      <c r="B14095" s="508"/>
      <c r="C14095" s="508"/>
      <c r="D14095" s="444" t="s">
        <v>6778</v>
      </c>
      <c r="E14095" s="508"/>
      <c r="F14095" s="508"/>
    </row>
    <row r="14096" spans="1:6" x14ac:dyDescent="0.25">
      <c r="A14096" s="508"/>
      <c r="B14096" s="508"/>
      <c r="C14096" s="508"/>
      <c r="D14096" s="444" t="s">
        <v>6778</v>
      </c>
      <c r="E14096" s="508"/>
      <c r="F14096" s="508"/>
    </row>
    <row r="14097" spans="1:6" x14ac:dyDescent="0.25">
      <c r="A14097" s="508"/>
      <c r="B14097" s="508"/>
      <c r="C14097" s="508"/>
      <c r="D14097" s="444" t="s">
        <v>6778</v>
      </c>
      <c r="E14097" s="508"/>
      <c r="F14097" s="508"/>
    </row>
    <row r="14098" spans="1:6" x14ac:dyDescent="0.25">
      <c r="A14098" s="508"/>
      <c r="B14098" s="508"/>
      <c r="C14098" s="508"/>
      <c r="D14098" s="444" t="s">
        <v>6778</v>
      </c>
      <c r="E14098" s="508"/>
      <c r="F14098" s="508"/>
    </row>
    <row r="14099" spans="1:6" x14ac:dyDescent="0.25">
      <c r="A14099" s="508"/>
      <c r="B14099" s="508"/>
      <c r="C14099" s="508"/>
      <c r="D14099" s="444" t="s">
        <v>6778</v>
      </c>
      <c r="E14099" s="508"/>
      <c r="F14099" s="508"/>
    </row>
    <row r="14100" spans="1:6" x14ac:dyDescent="0.25">
      <c r="A14100" s="508"/>
      <c r="B14100" s="508"/>
      <c r="C14100" s="508"/>
      <c r="D14100" s="444" t="s">
        <v>6778</v>
      </c>
      <c r="E14100" s="508"/>
      <c r="F14100" s="508"/>
    </row>
    <row r="14101" spans="1:6" x14ac:dyDescent="0.25">
      <c r="A14101" s="508"/>
      <c r="B14101" s="508"/>
      <c r="C14101" s="508"/>
      <c r="D14101" s="444" t="s">
        <v>6778</v>
      </c>
      <c r="E14101" s="508"/>
      <c r="F14101" s="508"/>
    </row>
    <row r="14102" spans="1:6" x14ac:dyDescent="0.25">
      <c r="A14102" s="508"/>
      <c r="B14102" s="508"/>
      <c r="C14102" s="508"/>
      <c r="D14102" s="444" t="s">
        <v>6778</v>
      </c>
      <c r="E14102" s="508"/>
      <c r="F14102" s="508"/>
    </row>
    <row r="14103" spans="1:6" x14ac:dyDescent="0.25">
      <c r="A14103" s="508"/>
      <c r="B14103" s="508"/>
      <c r="C14103" s="508"/>
      <c r="D14103" s="444" t="s">
        <v>6778</v>
      </c>
      <c r="E14103" s="508"/>
      <c r="F14103" s="508"/>
    </row>
    <row r="14104" spans="1:6" x14ac:dyDescent="0.25">
      <c r="A14104" s="508"/>
      <c r="B14104" s="508"/>
      <c r="C14104" s="508"/>
      <c r="D14104" s="444" t="s">
        <v>6778</v>
      </c>
      <c r="E14104" s="508"/>
      <c r="F14104" s="508"/>
    </row>
    <row r="14105" spans="1:6" x14ac:dyDescent="0.25">
      <c r="A14105" s="508"/>
      <c r="B14105" s="508"/>
      <c r="C14105" s="508"/>
      <c r="D14105" s="444" t="s">
        <v>6778</v>
      </c>
      <c r="E14105" s="508"/>
      <c r="F14105" s="508"/>
    </row>
    <row r="14106" spans="1:6" x14ac:dyDescent="0.25">
      <c r="A14106" s="508"/>
      <c r="B14106" s="508"/>
      <c r="C14106" s="508"/>
      <c r="D14106" s="444" t="s">
        <v>6778</v>
      </c>
      <c r="E14106" s="508"/>
      <c r="F14106" s="508"/>
    </row>
    <row r="14107" spans="1:6" x14ac:dyDescent="0.25">
      <c r="A14107" s="508"/>
      <c r="B14107" s="508"/>
      <c r="C14107" s="508"/>
      <c r="D14107" s="444" t="s">
        <v>6778</v>
      </c>
      <c r="E14107" s="508"/>
      <c r="F14107" s="508"/>
    </row>
    <row r="14108" spans="1:6" x14ac:dyDescent="0.25">
      <c r="A14108" s="508"/>
      <c r="B14108" s="508"/>
      <c r="C14108" s="508"/>
      <c r="D14108" s="444" t="s">
        <v>6778</v>
      </c>
      <c r="E14108" s="508"/>
      <c r="F14108" s="508"/>
    </row>
    <row r="14109" spans="1:6" x14ac:dyDescent="0.25">
      <c r="A14109" s="508"/>
      <c r="B14109" s="508"/>
      <c r="C14109" s="508"/>
      <c r="D14109" s="444" t="s">
        <v>6778</v>
      </c>
      <c r="E14109" s="508"/>
      <c r="F14109" s="508"/>
    </row>
    <row r="14110" spans="1:6" x14ac:dyDescent="0.25">
      <c r="A14110" s="508"/>
      <c r="B14110" s="508"/>
      <c r="C14110" s="508"/>
      <c r="D14110" s="444" t="s">
        <v>6778</v>
      </c>
      <c r="E14110" s="508"/>
      <c r="F14110" s="508"/>
    </row>
    <row r="14111" spans="1:6" x14ac:dyDescent="0.25">
      <c r="A14111" s="508"/>
      <c r="B14111" s="508"/>
      <c r="C14111" s="508"/>
      <c r="D14111" s="444" t="s">
        <v>6778</v>
      </c>
      <c r="E14111" s="508"/>
      <c r="F14111" s="508"/>
    </row>
    <row r="14112" spans="1:6" x14ac:dyDescent="0.25">
      <c r="A14112" s="508"/>
      <c r="B14112" s="508"/>
      <c r="C14112" s="508"/>
      <c r="D14112" s="444" t="s">
        <v>6778</v>
      </c>
      <c r="E14112" s="508"/>
      <c r="F14112" s="508"/>
    </row>
    <row r="14113" spans="1:6" x14ac:dyDescent="0.25">
      <c r="A14113" s="508"/>
      <c r="B14113" s="508"/>
      <c r="C14113" s="508"/>
      <c r="D14113" s="444" t="s">
        <v>6778</v>
      </c>
      <c r="E14113" s="508"/>
      <c r="F14113" s="508"/>
    </row>
    <row r="14114" spans="1:6" x14ac:dyDescent="0.25">
      <c r="A14114" s="508"/>
      <c r="B14114" s="508"/>
      <c r="C14114" s="508"/>
      <c r="D14114" s="444" t="s">
        <v>6778</v>
      </c>
      <c r="E14114" s="508"/>
      <c r="F14114" s="508"/>
    </row>
    <row r="14115" spans="1:6" x14ac:dyDescent="0.25">
      <c r="A14115" s="508"/>
      <c r="B14115" s="508"/>
      <c r="C14115" s="508"/>
      <c r="D14115" s="444" t="s">
        <v>6778</v>
      </c>
      <c r="E14115" s="508"/>
      <c r="F14115" s="508"/>
    </row>
    <row r="14116" spans="1:6" x14ac:dyDescent="0.25">
      <c r="A14116" s="508"/>
      <c r="B14116" s="508"/>
      <c r="C14116" s="508"/>
      <c r="D14116" s="444" t="s">
        <v>6778</v>
      </c>
      <c r="E14116" s="508"/>
      <c r="F14116" s="508"/>
    </row>
    <row r="14117" spans="1:6" x14ac:dyDescent="0.25">
      <c r="A14117" s="508"/>
      <c r="B14117" s="508"/>
      <c r="C14117" s="508"/>
      <c r="D14117" s="444" t="s">
        <v>6778</v>
      </c>
      <c r="E14117" s="508"/>
      <c r="F14117" s="508"/>
    </row>
    <row r="14118" spans="1:6" x14ac:dyDescent="0.25">
      <c r="A14118" s="508"/>
      <c r="B14118" s="508"/>
      <c r="C14118" s="508"/>
      <c r="D14118" s="444" t="s">
        <v>6778</v>
      </c>
      <c r="E14118" s="508"/>
      <c r="F14118" s="508"/>
    </row>
    <row r="14119" spans="1:6" x14ac:dyDescent="0.25">
      <c r="A14119" s="508"/>
      <c r="B14119" s="508"/>
      <c r="C14119" s="508"/>
      <c r="D14119" s="444" t="s">
        <v>6778</v>
      </c>
      <c r="E14119" s="508"/>
      <c r="F14119" s="508"/>
    </row>
    <row r="14120" spans="1:6" x14ac:dyDescent="0.25">
      <c r="A14120" s="508"/>
      <c r="B14120" s="508"/>
      <c r="C14120" s="508"/>
      <c r="D14120" s="444" t="s">
        <v>6778</v>
      </c>
      <c r="E14120" s="508"/>
      <c r="F14120" s="508"/>
    </row>
    <row r="14121" spans="1:6" x14ac:dyDescent="0.25">
      <c r="A14121" s="508"/>
      <c r="B14121" s="508"/>
      <c r="C14121" s="508"/>
      <c r="D14121" s="444" t="s">
        <v>6778</v>
      </c>
      <c r="E14121" s="508"/>
      <c r="F14121" s="508"/>
    </row>
    <row r="14122" spans="1:6" x14ac:dyDescent="0.25">
      <c r="A14122" s="508"/>
      <c r="B14122" s="508"/>
      <c r="C14122" s="508"/>
      <c r="D14122" s="444" t="s">
        <v>6778</v>
      </c>
      <c r="E14122" s="508"/>
      <c r="F14122" s="508"/>
    </row>
    <row r="14123" spans="1:6" x14ac:dyDescent="0.25">
      <c r="A14123" s="508"/>
      <c r="B14123" s="508"/>
      <c r="C14123" s="508"/>
      <c r="D14123" s="444" t="s">
        <v>6778</v>
      </c>
      <c r="E14123" s="508"/>
      <c r="F14123" s="508"/>
    </row>
    <row r="14124" spans="1:6" x14ac:dyDescent="0.25">
      <c r="A14124" s="508"/>
      <c r="B14124" s="508"/>
      <c r="C14124" s="508"/>
      <c r="D14124" s="444" t="s">
        <v>6778</v>
      </c>
      <c r="E14124" s="508"/>
      <c r="F14124" s="508"/>
    </row>
    <row r="14125" spans="1:6" x14ac:dyDescent="0.25">
      <c r="A14125" s="508"/>
      <c r="B14125" s="508"/>
      <c r="C14125" s="508"/>
      <c r="D14125" s="444" t="s">
        <v>6778</v>
      </c>
      <c r="E14125" s="508"/>
      <c r="F14125" s="508"/>
    </row>
    <row r="14126" spans="1:6" x14ac:dyDescent="0.25">
      <c r="A14126" s="508"/>
      <c r="B14126" s="508"/>
      <c r="C14126" s="508"/>
      <c r="D14126" s="444" t="s">
        <v>6778</v>
      </c>
      <c r="E14126" s="508"/>
      <c r="F14126" s="508"/>
    </row>
    <row r="14127" spans="1:6" x14ac:dyDescent="0.25">
      <c r="A14127" s="508"/>
      <c r="B14127" s="508"/>
      <c r="C14127" s="508"/>
      <c r="D14127" s="444" t="s">
        <v>6778</v>
      </c>
      <c r="E14127" s="508"/>
      <c r="F14127" s="508"/>
    </row>
    <row r="14128" spans="1:6" x14ac:dyDescent="0.25">
      <c r="A14128" s="508"/>
      <c r="B14128" s="508"/>
      <c r="C14128" s="508"/>
      <c r="D14128" s="444" t="s">
        <v>6778</v>
      </c>
      <c r="E14128" s="508"/>
      <c r="F14128" s="508"/>
    </row>
    <row r="14129" spans="1:6" x14ac:dyDescent="0.25">
      <c r="A14129" s="508"/>
      <c r="B14129" s="508"/>
      <c r="C14129" s="508"/>
      <c r="D14129" s="444" t="s">
        <v>6778</v>
      </c>
      <c r="E14129" s="508"/>
      <c r="F14129" s="508"/>
    </row>
    <row r="14130" spans="1:6" x14ac:dyDescent="0.25">
      <c r="A14130" s="508"/>
      <c r="B14130" s="508"/>
      <c r="C14130" s="508"/>
      <c r="D14130" s="444" t="s">
        <v>6778</v>
      </c>
      <c r="E14130" s="508"/>
      <c r="F14130" s="508"/>
    </row>
    <row r="14131" spans="1:6" x14ac:dyDescent="0.25">
      <c r="A14131" s="508"/>
      <c r="B14131" s="508"/>
      <c r="C14131" s="508"/>
      <c r="D14131" s="444" t="s">
        <v>6778</v>
      </c>
      <c r="E14131" s="508"/>
      <c r="F14131" s="508"/>
    </row>
    <row r="14132" spans="1:6" x14ac:dyDescent="0.25">
      <c r="A14132" s="508"/>
      <c r="B14132" s="508"/>
      <c r="C14132" s="508"/>
      <c r="D14132" s="444" t="s">
        <v>6778</v>
      </c>
      <c r="E14132" s="508"/>
      <c r="F14132" s="508"/>
    </row>
    <row r="14133" spans="1:6" x14ac:dyDescent="0.25">
      <c r="A14133" s="508"/>
      <c r="B14133" s="508"/>
      <c r="C14133" s="508"/>
      <c r="D14133" s="444" t="s">
        <v>6778</v>
      </c>
      <c r="E14133" s="508"/>
      <c r="F14133" s="508"/>
    </row>
    <row r="14134" spans="1:6" x14ac:dyDescent="0.25">
      <c r="A14134" s="508"/>
      <c r="B14134" s="508"/>
      <c r="C14134" s="508"/>
      <c r="D14134" s="444" t="s">
        <v>6778</v>
      </c>
      <c r="E14134" s="508"/>
      <c r="F14134" s="508"/>
    </row>
    <row r="14135" spans="1:6" x14ac:dyDescent="0.25">
      <c r="A14135" s="508"/>
      <c r="B14135" s="508"/>
      <c r="C14135" s="508"/>
      <c r="D14135" s="444" t="s">
        <v>6778</v>
      </c>
      <c r="E14135" s="508"/>
      <c r="F14135" s="508"/>
    </row>
    <row r="14136" spans="1:6" x14ac:dyDescent="0.25">
      <c r="A14136" s="508"/>
      <c r="B14136" s="508"/>
      <c r="C14136" s="508"/>
      <c r="D14136" s="444" t="s">
        <v>6778</v>
      </c>
      <c r="E14136" s="508"/>
      <c r="F14136" s="508"/>
    </row>
    <row r="14137" spans="1:6" x14ac:dyDescent="0.25">
      <c r="A14137" s="508"/>
      <c r="B14137" s="508"/>
      <c r="C14137" s="508"/>
      <c r="D14137" s="444" t="s">
        <v>6778</v>
      </c>
      <c r="E14137" s="508"/>
      <c r="F14137" s="508"/>
    </row>
    <row r="14138" spans="1:6" x14ac:dyDescent="0.25">
      <c r="A14138" s="508"/>
      <c r="B14138" s="508"/>
      <c r="C14138" s="508"/>
      <c r="D14138" s="444" t="s">
        <v>6778</v>
      </c>
      <c r="E14138" s="508"/>
      <c r="F14138" s="508"/>
    </row>
    <row r="14139" spans="1:6" x14ac:dyDescent="0.25">
      <c r="A14139" s="508"/>
      <c r="B14139" s="508"/>
      <c r="C14139" s="508"/>
      <c r="D14139" s="444" t="s">
        <v>6778</v>
      </c>
      <c r="E14139" s="508"/>
      <c r="F14139" s="508"/>
    </row>
    <row r="14140" spans="1:6" x14ac:dyDescent="0.25">
      <c r="A14140" s="508"/>
      <c r="B14140" s="508"/>
      <c r="C14140" s="508"/>
      <c r="D14140" s="444" t="s">
        <v>6778</v>
      </c>
      <c r="E14140" s="508"/>
      <c r="F14140" s="508"/>
    </row>
    <row r="14141" spans="1:6" x14ac:dyDescent="0.25">
      <c r="A14141" s="508"/>
      <c r="B14141" s="508"/>
      <c r="C14141" s="508"/>
      <c r="D14141" s="444" t="s">
        <v>6778</v>
      </c>
      <c r="E14141" s="508"/>
      <c r="F14141" s="508"/>
    </row>
    <row r="14142" spans="1:6" x14ac:dyDescent="0.25">
      <c r="A14142" s="508"/>
      <c r="B14142" s="508"/>
      <c r="C14142" s="508"/>
      <c r="D14142" s="444" t="s">
        <v>6778</v>
      </c>
      <c r="E14142" s="508"/>
      <c r="F14142" s="508"/>
    </row>
    <row r="14143" spans="1:6" x14ac:dyDescent="0.25">
      <c r="A14143" s="508"/>
      <c r="B14143" s="508"/>
      <c r="C14143" s="508"/>
      <c r="D14143" s="444" t="s">
        <v>6778</v>
      </c>
      <c r="E14143" s="508"/>
      <c r="F14143" s="508"/>
    </row>
    <row r="14144" spans="1:6" x14ac:dyDescent="0.25">
      <c r="A14144" s="508"/>
      <c r="B14144" s="508"/>
      <c r="C14144" s="508"/>
      <c r="D14144" s="444" t="s">
        <v>6778</v>
      </c>
      <c r="E14144" s="508"/>
      <c r="F14144" s="508"/>
    </row>
    <row r="14145" spans="1:6" x14ac:dyDescent="0.25">
      <c r="A14145" s="508"/>
      <c r="B14145" s="508"/>
      <c r="C14145" s="508"/>
      <c r="D14145" s="444" t="s">
        <v>6778</v>
      </c>
      <c r="E14145" s="508"/>
      <c r="F14145" s="508"/>
    </row>
    <row r="14146" spans="1:6" x14ac:dyDescent="0.25">
      <c r="A14146" s="508"/>
      <c r="B14146" s="508"/>
      <c r="C14146" s="508"/>
      <c r="D14146" s="444" t="s">
        <v>6778</v>
      </c>
      <c r="E14146" s="508"/>
      <c r="F14146" s="508"/>
    </row>
    <row r="14147" spans="1:6" x14ac:dyDescent="0.25">
      <c r="A14147" s="508"/>
      <c r="B14147" s="508"/>
      <c r="C14147" s="508"/>
      <c r="D14147" s="444" t="s">
        <v>6778</v>
      </c>
      <c r="E14147" s="508"/>
      <c r="F14147" s="508"/>
    </row>
    <row r="14148" spans="1:6" x14ac:dyDescent="0.25">
      <c r="A14148" s="508"/>
      <c r="B14148" s="508"/>
      <c r="C14148" s="508"/>
      <c r="D14148" s="444" t="s">
        <v>6778</v>
      </c>
      <c r="E14148" s="508"/>
      <c r="F14148" s="508"/>
    </row>
    <row r="14149" spans="1:6" x14ac:dyDescent="0.25">
      <c r="A14149" s="508"/>
      <c r="B14149" s="508"/>
      <c r="C14149" s="508"/>
      <c r="D14149" s="444" t="s">
        <v>6778</v>
      </c>
      <c r="E14149" s="508"/>
      <c r="F14149" s="508"/>
    </row>
    <row r="14150" spans="1:6" x14ac:dyDescent="0.25">
      <c r="A14150" s="508"/>
      <c r="B14150" s="508"/>
      <c r="C14150" s="508"/>
      <c r="D14150" s="444" t="s">
        <v>6778</v>
      </c>
      <c r="E14150" s="508"/>
      <c r="F14150" s="508"/>
    </row>
    <row r="14151" spans="1:6" x14ac:dyDescent="0.25">
      <c r="A14151" s="508"/>
      <c r="B14151" s="508"/>
      <c r="C14151" s="508"/>
      <c r="D14151" s="444" t="s">
        <v>6778</v>
      </c>
      <c r="E14151" s="508"/>
      <c r="F14151" s="508"/>
    </row>
    <row r="14152" spans="1:6" x14ac:dyDescent="0.25">
      <c r="A14152" s="508"/>
      <c r="B14152" s="508"/>
      <c r="C14152" s="508"/>
      <c r="D14152" s="444" t="s">
        <v>6778</v>
      </c>
      <c r="E14152" s="508"/>
      <c r="F14152" s="508"/>
    </row>
    <row r="14153" spans="1:6" x14ac:dyDescent="0.25">
      <c r="A14153" s="508"/>
      <c r="B14153" s="508"/>
      <c r="C14153" s="508"/>
      <c r="D14153" s="444" t="s">
        <v>6778</v>
      </c>
      <c r="E14153" s="508"/>
      <c r="F14153" s="508"/>
    </row>
    <row r="14154" spans="1:6" x14ac:dyDescent="0.25">
      <c r="A14154" s="508"/>
      <c r="B14154" s="508"/>
      <c r="C14154" s="508"/>
      <c r="D14154" s="444" t="s">
        <v>6778</v>
      </c>
      <c r="E14154" s="508"/>
      <c r="F14154" s="508"/>
    </row>
    <row r="14155" spans="1:6" x14ac:dyDescent="0.25">
      <c r="A14155" s="508"/>
      <c r="B14155" s="508"/>
      <c r="C14155" s="508"/>
      <c r="D14155" s="444" t="s">
        <v>6778</v>
      </c>
      <c r="E14155" s="508"/>
      <c r="F14155" s="508"/>
    </row>
    <row r="14156" spans="1:6" x14ac:dyDescent="0.25">
      <c r="A14156" s="508"/>
      <c r="B14156" s="508"/>
      <c r="C14156" s="508"/>
      <c r="D14156" s="444" t="s">
        <v>6778</v>
      </c>
      <c r="E14156" s="508"/>
      <c r="F14156" s="508"/>
    </row>
    <row r="14157" spans="1:6" x14ac:dyDescent="0.25">
      <c r="A14157" s="508"/>
      <c r="B14157" s="508"/>
      <c r="C14157" s="508"/>
      <c r="D14157" s="444" t="s">
        <v>6778</v>
      </c>
      <c r="E14157" s="508"/>
      <c r="F14157" s="508"/>
    </row>
    <row r="14158" spans="1:6" x14ac:dyDescent="0.25">
      <c r="A14158" s="508"/>
      <c r="B14158" s="508"/>
      <c r="C14158" s="508"/>
      <c r="D14158" s="444" t="s">
        <v>6778</v>
      </c>
      <c r="E14158" s="508"/>
      <c r="F14158" s="508"/>
    </row>
    <row r="14159" spans="1:6" x14ac:dyDescent="0.25">
      <c r="A14159" s="508"/>
      <c r="B14159" s="508"/>
      <c r="C14159" s="508"/>
      <c r="D14159" s="444" t="s">
        <v>6778</v>
      </c>
      <c r="E14159" s="508"/>
      <c r="F14159" s="508"/>
    </row>
    <row r="14160" spans="1:6" x14ac:dyDescent="0.25">
      <c r="A14160" s="508"/>
      <c r="B14160" s="508"/>
      <c r="C14160" s="508"/>
      <c r="D14160" s="444" t="s">
        <v>6778</v>
      </c>
      <c r="E14160" s="508"/>
      <c r="F14160" s="508"/>
    </row>
    <row r="14161" spans="1:6" x14ac:dyDescent="0.25">
      <c r="A14161" s="508"/>
      <c r="B14161" s="508"/>
      <c r="C14161" s="508"/>
      <c r="D14161" s="444" t="s">
        <v>6778</v>
      </c>
      <c r="E14161" s="508"/>
      <c r="F14161" s="508"/>
    </row>
    <row r="14162" spans="1:6" x14ac:dyDescent="0.25">
      <c r="A14162" s="508"/>
      <c r="B14162" s="508"/>
      <c r="C14162" s="508"/>
      <c r="D14162" s="444" t="s">
        <v>6778</v>
      </c>
      <c r="E14162" s="508"/>
      <c r="F14162" s="508"/>
    </row>
    <row r="14163" spans="1:6" x14ac:dyDescent="0.25">
      <c r="A14163" s="508"/>
      <c r="B14163" s="508"/>
      <c r="C14163" s="508"/>
      <c r="D14163" s="444" t="s">
        <v>6778</v>
      </c>
      <c r="E14163" s="508"/>
      <c r="F14163" s="508"/>
    </row>
    <row r="14164" spans="1:6" x14ac:dyDescent="0.25">
      <c r="A14164" s="508"/>
      <c r="B14164" s="508"/>
      <c r="C14164" s="508"/>
      <c r="D14164" s="444" t="s">
        <v>6778</v>
      </c>
      <c r="E14164" s="508"/>
      <c r="F14164" s="508"/>
    </row>
    <row r="14165" spans="1:6" x14ac:dyDescent="0.25">
      <c r="A14165" s="508"/>
      <c r="B14165" s="508"/>
      <c r="C14165" s="508"/>
      <c r="D14165" s="444" t="s">
        <v>6778</v>
      </c>
      <c r="E14165" s="508"/>
      <c r="F14165" s="508"/>
    </row>
    <row r="14166" spans="1:6" x14ac:dyDescent="0.25">
      <c r="A14166" s="508"/>
      <c r="B14166" s="508"/>
      <c r="C14166" s="508"/>
      <c r="D14166" s="444" t="s">
        <v>6778</v>
      </c>
      <c r="E14166" s="508"/>
      <c r="F14166" s="508"/>
    </row>
    <row r="14167" spans="1:6" x14ac:dyDescent="0.25">
      <c r="A14167" s="508"/>
      <c r="B14167" s="508"/>
      <c r="C14167" s="508"/>
      <c r="D14167" s="444" t="s">
        <v>6778</v>
      </c>
      <c r="E14167" s="508"/>
      <c r="F14167" s="508"/>
    </row>
    <row r="14168" spans="1:6" x14ac:dyDescent="0.25">
      <c r="A14168" s="508"/>
      <c r="B14168" s="508"/>
      <c r="C14168" s="508"/>
      <c r="D14168" s="444" t="s">
        <v>6778</v>
      </c>
      <c r="E14168" s="508"/>
      <c r="F14168" s="508"/>
    </row>
    <row r="14169" spans="1:6" x14ac:dyDescent="0.25">
      <c r="A14169" s="508"/>
      <c r="B14169" s="508"/>
      <c r="C14169" s="508"/>
      <c r="D14169" s="444" t="s">
        <v>6778</v>
      </c>
      <c r="E14169" s="508"/>
      <c r="F14169" s="508"/>
    </row>
    <row r="14170" spans="1:6" x14ac:dyDescent="0.25">
      <c r="A14170" s="508"/>
      <c r="B14170" s="508"/>
      <c r="C14170" s="508"/>
      <c r="D14170" s="444" t="s">
        <v>6778</v>
      </c>
      <c r="E14170" s="508"/>
      <c r="F14170" s="508"/>
    </row>
    <row r="14171" spans="1:6" x14ac:dyDescent="0.25">
      <c r="A14171" s="508"/>
      <c r="B14171" s="508"/>
      <c r="C14171" s="508"/>
      <c r="D14171" s="444" t="s">
        <v>6778</v>
      </c>
      <c r="E14171" s="508"/>
      <c r="F14171" s="508"/>
    </row>
    <row r="14172" spans="1:6" x14ac:dyDescent="0.25">
      <c r="A14172" s="508"/>
      <c r="B14172" s="508"/>
      <c r="C14172" s="508"/>
      <c r="D14172" s="444" t="s">
        <v>6778</v>
      </c>
      <c r="E14172" s="508"/>
      <c r="F14172" s="508"/>
    </row>
    <row r="14173" spans="1:6" x14ac:dyDescent="0.25">
      <c r="A14173" s="508"/>
      <c r="B14173" s="508"/>
      <c r="C14173" s="508"/>
      <c r="D14173" s="444" t="s">
        <v>6778</v>
      </c>
      <c r="E14173" s="508"/>
      <c r="F14173" s="508"/>
    </row>
    <row r="14174" spans="1:6" x14ac:dyDescent="0.25">
      <c r="A14174" s="508"/>
      <c r="B14174" s="508"/>
      <c r="C14174" s="508"/>
      <c r="D14174" s="444" t="s">
        <v>6778</v>
      </c>
      <c r="E14174" s="508"/>
      <c r="F14174" s="508"/>
    </row>
    <row r="14175" spans="1:6" x14ac:dyDescent="0.25">
      <c r="A14175" s="508"/>
      <c r="B14175" s="508"/>
      <c r="C14175" s="508"/>
      <c r="D14175" s="444" t="s">
        <v>6778</v>
      </c>
      <c r="E14175" s="508"/>
      <c r="F14175" s="508"/>
    </row>
    <row r="14176" spans="1:6" x14ac:dyDescent="0.25">
      <c r="A14176" s="508"/>
      <c r="B14176" s="508"/>
      <c r="C14176" s="508"/>
      <c r="D14176" s="444" t="s">
        <v>6778</v>
      </c>
      <c r="E14176" s="508"/>
      <c r="F14176" s="508"/>
    </row>
    <row r="14177" spans="1:6" x14ac:dyDescent="0.25">
      <c r="A14177" s="508"/>
      <c r="B14177" s="508"/>
      <c r="C14177" s="508"/>
      <c r="D14177" s="444" t="s">
        <v>6778</v>
      </c>
      <c r="E14177" s="508"/>
      <c r="F14177" s="508"/>
    </row>
    <row r="14178" spans="1:6" x14ac:dyDescent="0.25">
      <c r="A14178" s="508"/>
      <c r="B14178" s="508"/>
      <c r="C14178" s="508"/>
      <c r="D14178" s="444" t="s">
        <v>6778</v>
      </c>
      <c r="E14178" s="508"/>
      <c r="F14178" s="508"/>
    </row>
    <row r="14179" spans="1:6" x14ac:dyDescent="0.25">
      <c r="A14179" s="508"/>
      <c r="B14179" s="508"/>
      <c r="C14179" s="508"/>
      <c r="D14179" s="444" t="s">
        <v>6778</v>
      </c>
      <c r="E14179" s="508"/>
      <c r="F14179" s="508"/>
    </row>
    <row r="14180" spans="1:6" x14ac:dyDescent="0.25">
      <c r="A14180" s="508"/>
      <c r="B14180" s="508"/>
      <c r="C14180" s="508"/>
      <c r="D14180" s="444" t="s">
        <v>6778</v>
      </c>
      <c r="E14180" s="508"/>
      <c r="F14180" s="508"/>
    </row>
    <row r="14181" spans="1:6" x14ac:dyDescent="0.25">
      <c r="A14181" s="508"/>
      <c r="B14181" s="508"/>
      <c r="C14181" s="508"/>
      <c r="D14181" s="444" t="s">
        <v>6778</v>
      </c>
      <c r="E14181" s="508"/>
      <c r="F14181" s="508"/>
    </row>
    <row r="14182" spans="1:6" x14ac:dyDescent="0.25">
      <c r="A14182" s="508"/>
      <c r="B14182" s="508"/>
      <c r="C14182" s="508"/>
      <c r="D14182" s="444" t="s">
        <v>6778</v>
      </c>
      <c r="E14182" s="508"/>
      <c r="F14182" s="508"/>
    </row>
    <row r="14183" spans="1:6" x14ac:dyDescent="0.25">
      <c r="A14183" s="508"/>
      <c r="B14183" s="508"/>
      <c r="C14183" s="508"/>
      <c r="D14183" s="444" t="s">
        <v>6778</v>
      </c>
      <c r="E14183" s="508"/>
      <c r="F14183" s="508"/>
    </row>
    <row r="14184" spans="1:6" x14ac:dyDescent="0.25">
      <c r="A14184" s="508"/>
      <c r="B14184" s="508"/>
      <c r="C14184" s="508"/>
      <c r="D14184" s="444" t="s">
        <v>6778</v>
      </c>
      <c r="E14184" s="508"/>
      <c r="F14184" s="508"/>
    </row>
    <row r="14185" spans="1:6" x14ac:dyDescent="0.25">
      <c r="A14185" s="508"/>
      <c r="B14185" s="508"/>
      <c r="C14185" s="508"/>
      <c r="D14185" s="444" t="s">
        <v>6778</v>
      </c>
      <c r="E14185" s="508"/>
      <c r="F14185" s="508"/>
    </row>
    <row r="14186" spans="1:6" x14ac:dyDescent="0.25">
      <c r="A14186" s="508"/>
      <c r="B14186" s="508"/>
      <c r="C14186" s="508"/>
      <c r="D14186" s="444" t="s">
        <v>6778</v>
      </c>
      <c r="E14186" s="508"/>
      <c r="F14186" s="508"/>
    </row>
    <row r="14187" spans="1:6" x14ac:dyDescent="0.25">
      <c r="A14187" s="508"/>
      <c r="B14187" s="508"/>
      <c r="C14187" s="508"/>
      <c r="D14187" s="444" t="s">
        <v>6778</v>
      </c>
      <c r="E14187" s="508"/>
      <c r="F14187" s="508"/>
    </row>
    <row r="14188" spans="1:6" x14ac:dyDescent="0.25">
      <c r="A14188" s="508"/>
      <c r="B14188" s="508"/>
      <c r="C14188" s="508"/>
      <c r="D14188" s="444" t="s">
        <v>6778</v>
      </c>
      <c r="E14188" s="508"/>
      <c r="F14188" s="508"/>
    </row>
    <row r="14189" spans="1:6" x14ac:dyDescent="0.25">
      <c r="A14189" s="508"/>
      <c r="B14189" s="508"/>
      <c r="C14189" s="508"/>
      <c r="D14189" s="444" t="s">
        <v>6778</v>
      </c>
      <c r="E14189" s="508"/>
      <c r="F14189" s="508"/>
    </row>
    <row r="14190" spans="1:6" x14ac:dyDescent="0.25">
      <c r="A14190" s="508"/>
      <c r="B14190" s="508"/>
      <c r="C14190" s="508"/>
      <c r="D14190" s="444" t="s">
        <v>6778</v>
      </c>
      <c r="E14190" s="508"/>
      <c r="F14190" s="508"/>
    </row>
    <row r="14191" spans="1:6" x14ac:dyDescent="0.25">
      <c r="A14191" s="508"/>
      <c r="B14191" s="508"/>
      <c r="C14191" s="508"/>
      <c r="D14191" s="444" t="s">
        <v>6778</v>
      </c>
      <c r="E14191" s="508"/>
      <c r="F14191" s="508"/>
    </row>
    <row r="14192" spans="1:6" x14ac:dyDescent="0.25">
      <c r="A14192" s="508"/>
      <c r="B14192" s="508"/>
      <c r="C14192" s="508"/>
      <c r="D14192" s="444" t="s">
        <v>6778</v>
      </c>
      <c r="E14192" s="508"/>
      <c r="F14192" s="508"/>
    </row>
    <row r="14193" spans="1:6" x14ac:dyDescent="0.25">
      <c r="A14193" s="508"/>
      <c r="B14193" s="508"/>
      <c r="C14193" s="508"/>
      <c r="D14193" s="444" t="s">
        <v>6778</v>
      </c>
      <c r="E14193" s="508"/>
      <c r="F14193" s="508"/>
    </row>
    <row r="14194" spans="1:6" x14ac:dyDescent="0.25">
      <c r="A14194" s="508"/>
      <c r="B14194" s="508"/>
      <c r="C14194" s="508"/>
      <c r="D14194" s="444" t="s">
        <v>6778</v>
      </c>
      <c r="E14194" s="508"/>
      <c r="F14194" s="508"/>
    </row>
    <row r="14195" spans="1:6" x14ac:dyDescent="0.25">
      <c r="A14195" s="508"/>
      <c r="B14195" s="508"/>
      <c r="C14195" s="508"/>
      <c r="D14195" s="444" t="s">
        <v>6778</v>
      </c>
      <c r="E14195" s="508"/>
      <c r="F14195" s="508"/>
    </row>
    <row r="14196" spans="1:6" x14ac:dyDescent="0.25">
      <c r="A14196" s="508"/>
      <c r="B14196" s="508"/>
      <c r="C14196" s="508"/>
      <c r="D14196" s="444" t="s">
        <v>6778</v>
      </c>
      <c r="E14196" s="508"/>
      <c r="F14196" s="508"/>
    </row>
    <row r="14197" spans="1:6" x14ac:dyDescent="0.25">
      <c r="A14197" s="508"/>
      <c r="B14197" s="508"/>
      <c r="C14197" s="508"/>
      <c r="D14197" s="444" t="s">
        <v>6778</v>
      </c>
      <c r="E14197" s="508"/>
      <c r="F14197" s="508"/>
    </row>
    <row r="14198" spans="1:6" x14ac:dyDescent="0.25">
      <c r="A14198" s="508"/>
      <c r="B14198" s="508"/>
      <c r="C14198" s="508"/>
      <c r="D14198" s="444" t="s">
        <v>6778</v>
      </c>
      <c r="E14198" s="508"/>
      <c r="F14198" s="508"/>
    </row>
    <row r="14199" spans="1:6" x14ac:dyDescent="0.25">
      <c r="A14199" s="508"/>
      <c r="B14199" s="508"/>
      <c r="C14199" s="508"/>
      <c r="D14199" s="444" t="s">
        <v>6778</v>
      </c>
      <c r="E14199" s="508"/>
      <c r="F14199" s="508"/>
    </row>
    <row r="14200" spans="1:6" x14ac:dyDescent="0.25">
      <c r="A14200" s="508"/>
      <c r="B14200" s="508"/>
      <c r="C14200" s="508"/>
      <c r="D14200" s="444" t="s">
        <v>6778</v>
      </c>
      <c r="E14200" s="508"/>
      <c r="F14200" s="508"/>
    </row>
    <row r="14201" spans="1:6" x14ac:dyDescent="0.25">
      <c r="A14201" s="508"/>
      <c r="B14201" s="508"/>
      <c r="C14201" s="508"/>
      <c r="D14201" s="444" t="s">
        <v>6778</v>
      </c>
      <c r="E14201" s="508"/>
      <c r="F14201" s="508"/>
    </row>
    <row r="14202" spans="1:6" x14ac:dyDescent="0.25">
      <c r="A14202" s="508"/>
      <c r="B14202" s="508"/>
      <c r="C14202" s="508"/>
      <c r="D14202" s="444" t="s">
        <v>6778</v>
      </c>
      <c r="E14202" s="508"/>
      <c r="F14202" s="508"/>
    </row>
    <row r="14203" spans="1:6" x14ac:dyDescent="0.25">
      <c r="A14203" s="508"/>
      <c r="B14203" s="508"/>
      <c r="C14203" s="508"/>
      <c r="D14203" s="444" t="s">
        <v>6778</v>
      </c>
      <c r="E14203" s="508"/>
      <c r="F14203" s="508"/>
    </row>
    <row r="14204" spans="1:6" x14ac:dyDescent="0.25">
      <c r="A14204" s="508"/>
      <c r="B14204" s="508"/>
      <c r="C14204" s="508"/>
      <c r="D14204" s="444" t="s">
        <v>6778</v>
      </c>
      <c r="E14204" s="508"/>
      <c r="F14204" s="508"/>
    </row>
    <row r="14205" spans="1:6" x14ac:dyDescent="0.25">
      <c r="A14205" s="508"/>
      <c r="B14205" s="508"/>
      <c r="C14205" s="508"/>
      <c r="D14205" s="444" t="s">
        <v>6778</v>
      </c>
      <c r="E14205" s="508"/>
      <c r="F14205" s="508"/>
    </row>
    <row r="14206" spans="1:6" x14ac:dyDescent="0.25">
      <c r="A14206" s="508"/>
      <c r="B14206" s="508"/>
      <c r="C14206" s="508"/>
      <c r="D14206" s="444" t="s">
        <v>6778</v>
      </c>
      <c r="E14206" s="508"/>
      <c r="F14206" s="508"/>
    </row>
    <row r="14207" spans="1:6" x14ac:dyDescent="0.25">
      <c r="A14207" s="508"/>
      <c r="B14207" s="508"/>
      <c r="C14207" s="508"/>
      <c r="D14207" s="444" t="s">
        <v>6778</v>
      </c>
      <c r="E14207" s="508"/>
      <c r="F14207" s="508"/>
    </row>
    <row r="14208" spans="1:6" x14ac:dyDescent="0.25">
      <c r="A14208" s="508"/>
      <c r="B14208" s="508"/>
      <c r="C14208" s="508"/>
      <c r="D14208" s="444" t="s">
        <v>6778</v>
      </c>
      <c r="E14208" s="508"/>
      <c r="F14208" s="508"/>
    </row>
    <row r="14209" spans="1:6" x14ac:dyDescent="0.25">
      <c r="A14209" s="508"/>
      <c r="B14209" s="508"/>
      <c r="C14209" s="508"/>
      <c r="D14209" s="444" t="s">
        <v>6778</v>
      </c>
      <c r="E14209" s="508"/>
      <c r="F14209" s="508"/>
    </row>
    <row r="14210" spans="1:6" x14ac:dyDescent="0.25">
      <c r="A14210" s="508"/>
      <c r="B14210" s="508"/>
      <c r="C14210" s="508"/>
      <c r="D14210" s="444" t="s">
        <v>6778</v>
      </c>
      <c r="E14210" s="508"/>
      <c r="F14210" s="508"/>
    </row>
    <row r="14211" spans="1:6" x14ac:dyDescent="0.25">
      <c r="A14211" s="508"/>
      <c r="B14211" s="508"/>
      <c r="C14211" s="508"/>
      <c r="D14211" s="444" t="s">
        <v>6778</v>
      </c>
      <c r="E14211" s="508"/>
      <c r="F14211" s="508"/>
    </row>
    <row r="14212" spans="1:6" x14ac:dyDescent="0.25">
      <c r="A14212" s="508"/>
      <c r="B14212" s="508"/>
      <c r="C14212" s="508"/>
      <c r="D14212" s="444" t="s">
        <v>6778</v>
      </c>
      <c r="E14212" s="508"/>
      <c r="F14212" s="508"/>
    </row>
    <row r="14213" spans="1:6" x14ac:dyDescent="0.25">
      <c r="A14213" s="508"/>
      <c r="B14213" s="508"/>
      <c r="C14213" s="508"/>
      <c r="D14213" s="444" t="s">
        <v>6778</v>
      </c>
      <c r="E14213" s="508"/>
      <c r="F14213" s="508"/>
    </row>
    <row r="14214" spans="1:6" x14ac:dyDescent="0.25">
      <c r="A14214" s="508"/>
      <c r="B14214" s="508"/>
      <c r="C14214" s="508"/>
      <c r="D14214" s="444" t="s">
        <v>6778</v>
      </c>
      <c r="E14214" s="508"/>
      <c r="F14214" s="508"/>
    </row>
    <row r="14215" spans="1:6" x14ac:dyDescent="0.25">
      <c r="A14215" s="508"/>
      <c r="B14215" s="508"/>
      <c r="C14215" s="508"/>
      <c r="D14215" s="444" t="s">
        <v>6778</v>
      </c>
      <c r="E14215" s="508"/>
      <c r="F14215" s="508"/>
    </row>
    <row r="14216" spans="1:6" x14ac:dyDescent="0.25">
      <c r="A14216" s="508"/>
      <c r="B14216" s="508"/>
      <c r="C14216" s="508"/>
      <c r="D14216" s="444" t="s">
        <v>6778</v>
      </c>
      <c r="E14216" s="508"/>
      <c r="F14216" s="508"/>
    </row>
    <row r="14217" spans="1:6" x14ac:dyDescent="0.25">
      <c r="A14217" s="508"/>
      <c r="B14217" s="508"/>
      <c r="C14217" s="508"/>
      <c r="D14217" s="444" t="s">
        <v>6778</v>
      </c>
      <c r="E14217" s="508"/>
      <c r="F14217" s="508"/>
    </row>
    <row r="14218" spans="1:6" x14ac:dyDescent="0.25">
      <c r="A14218" s="508"/>
      <c r="B14218" s="508"/>
      <c r="C14218" s="508"/>
      <c r="D14218" s="444" t="s">
        <v>6778</v>
      </c>
      <c r="E14218" s="508"/>
      <c r="F14218" s="508"/>
    </row>
    <row r="14219" spans="1:6" x14ac:dyDescent="0.25">
      <c r="A14219" s="508"/>
      <c r="B14219" s="508"/>
      <c r="C14219" s="508"/>
      <c r="D14219" s="444" t="s">
        <v>6778</v>
      </c>
      <c r="E14219" s="508"/>
      <c r="F14219" s="508"/>
    </row>
    <row r="14220" spans="1:6" x14ac:dyDescent="0.25">
      <c r="A14220" s="508"/>
      <c r="B14220" s="508"/>
      <c r="C14220" s="508"/>
      <c r="D14220" s="444" t="s">
        <v>6778</v>
      </c>
      <c r="E14220" s="508"/>
      <c r="F14220" s="508"/>
    </row>
    <row r="14221" spans="1:6" x14ac:dyDescent="0.25">
      <c r="A14221" s="508"/>
      <c r="B14221" s="508"/>
      <c r="C14221" s="508"/>
      <c r="D14221" s="444" t="s">
        <v>6778</v>
      </c>
      <c r="E14221" s="508"/>
      <c r="F14221" s="508"/>
    </row>
    <row r="14222" spans="1:6" x14ac:dyDescent="0.25">
      <c r="A14222" s="508"/>
      <c r="B14222" s="508"/>
      <c r="C14222" s="508"/>
      <c r="D14222" s="444" t="s">
        <v>6778</v>
      </c>
      <c r="E14222" s="508"/>
      <c r="F14222" s="508"/>
    </row>
    <row r="14223" spans="1:6" x14ac:dyDescent="0.25">
      <c r="A14223" s="508"/>
      <c r="B14223" s="508"/>
      <c r="C14223" s="508"/>
      <c r="D14223" s="444" t="s">
        <v>6778</v>
      </c>
      <c r="E14223" s="508"/>
      <c r="F14223" s="508"/>
    </row>
    <row r="14224" spans="1:6" x14ac:dyDescent="0.25">
      <c r="A14224" s="508"/>
      <c r="B14224" s="508"/>
      <c r="C14224" s="508"/>
      <c r="D14224" s="444" t="s">
        <v>6778</v>
      </c>
      <c r="E14224" s="508"/>
      <c r="F14224" s="508"/>
    </row>
    <row r="14225" spans="1:6" x14ac:dyDescent="0.25">
      <c r="A14225" s="508"/>
      <c r="B14225" s="508"/>
      <c r="C14225" s="508"/>
      <c r="D14225" s="444" t="s">
        <v>6778</v>
      </c>
      <c r="E14225" s="508"/>
      <c r="F14225" s="508"/>
    </row>
    <row r="14226" spans="1:6" x14ac:dyDescent="0.25">
      <c r="A14226" s="508"/>
      <c r="B14226" s="508"/>
      <c r="C14226" s="508"/>
      <c r="D14226" s="444" t="s">
        <v>6778</v>
      </c>
      <c r="E14226" s="508"/>
      <c r="F14226" s="508"/>
    </row>
    <row r="14227" spans="1:6" x14ac:dyDescent="0.25">
      <c r="A14227" s="508"/>
      <c r="B14227" s="508"/>
      <c r="C14227" s="508"/>
      <c r="D14227" s="444" t="s">
        <v>6778</v>
      </c>
      <c r="E14227" s="508"/>
      <c r="F14227" s="508"/>
    </row>
    <row r="14228" spans="1:6" x14ac:dyDescent="0.25">
      <c r="A14228" s="508"/>
      <c r="B14228" s="508"/>
      <c r="C14228" s="508"/>
      <c r="D14228" s="444" t="s">
        <v>6778</v>
      </c>
      <c r="E14228" s="508"/>
      <c r="F14228" s="508"/>
    </row>
    <row r="14229" spans="1:6" x14ac:dyDescent="0.25">
      <c r="A14229" s="508"/>
      <c r="B14229" s="508"/>
      <c r="C14229" s="508"/>
      <c r="D14229" s="444" t="s">
        <v>6778</v>
      </c>
      <c r="E14229" s="508"/>
      <c r="F14229" s="508"/>
    </row>
    <row r="14230" spans="1:6" x14ac:dyDescent="0.25">
      <c r="A14230" s="508"/>
      <c r="B14230" s="508"/>
      <c r="C14230" s="508"/>
      <c r="D14230" s="444" t="s">
        <v>6778</v>
      </c>
      <c r="E14230" s="508"/>
      <c r="F14230" s="508"/>
    </row>
    <row r="14231" spans="1:6" x14ac:dyDescent="0.25">
      <c r="A14231" s="508"/>
      <c r="B14231" s="508"/>
      <c r="C14231" s="508"/>
      <c r="D14231" s="444" t="s">
        <v>6778</v>
      </c>
      <c r="E14231" s="508"/>
      <c r="F14231" s="508"/>
    </row>
    <row r="14232" spans="1:6" x14ac:dyDescent="0.25">
      <c r="A14232" s="508"/>
      <c r="B14232" s="508"/>
      <c r="C14232" s="508"/>
      <c r="D14232" s="444" t="s">
        <v>6778</v>
      </c>
      <c r="E14232" s="508"/>
      <c r="F14232" s="508"/>
    </row>
    <row r="14233" spans="1:6" x14ac:dyDescent="0.25">
      <c r="A14233" s="508"/>
      <c r="B14233" s="508"/>
      <c r="C14233" s="508"/>
      <c r="D14233" s="444" t="s">
        <v>6778</v>
      </c>
      <c r="E14233" s="508"/>
      <c r="F14233" s="508"/>
    </row>
    <row r="14234" spans="1:6" x14ac:dyDescent="0.25">
      <c r="A14234" s="508"/>
      <c r="B14234" s="508"/>
      <c r="C14234" s="508"/>
      <c r="D14234" s="444" t="s">
        <v>6778</v>
      </c>
      <c r="E14234" s="508"/>
      <c r="F14234" s="508"/>
    </row>
    <row r="14235" spans="1:6" x14ac:dyDescent="0.25">
      <c r="A14235" s="508"/>
      <c r="B14235" s="508"/>
      <c r="C14235" s="508"/>
      <c r="D14235" s="444" t="s">
        <v>6778</v>
      </c>
      <c r="E14235" s="508"/>
      <c r="F14235" s="508"/>
    </row>
    <row r="14236" spans="1:6" x14ac:dyDescent="0.25">
      <c r="A14236" s="508"/>
      <c r="B14236" s="508"/>
      <c r="C14236" s="508"/>
      <c r="D14236" s="444" t="s">
        <v>6778</v>
      </c>
      <c r="E14236" s="508"/>
      <c r="F14236" s="508"/>
    </row>
    <row r="14237" spans="1:6" x14ac:dyDescent="0.25">
      <c r="A14237" s="508"/>
      <c r="B14237" s="508"/>
      <c r="C14237" s="508"/>
      <c r="D14237" s="444" t="s">
        <v>6778</v>
      </c>
      <c r="E14237" s="508"/>
      <c r="F14237" s="508"/>
    </row>
    <row r="14238" spans="1:6" x14ac:dyDescent="0.25">
      <c r="A14238" s="508"/>
      <c r="B14238" s="508"/>
      <c r="C14238" s="508"/>
      <c r="D14238" s="444" t="s">
        <v>6778</v>
      </c>
      <c r="E14238" s="508"/>
      <c r="F14238" s="508"/>
    </row>
    <row r="14239" spans="1:6" x14ac:dyDescent="0.25">
      <c r="A14239" s="508"/>
      <c r="B14239" s="508"/>
      <c r="C14239" s="508"/>
      <c r="D14239" s="444" t="s">
        <v>6778</v>
      </c>
      <c r="E14239" s="508"/>
      <c r="F14239" s="508"/>
    </row>
    <row r="14240" spans="1:6" x14ac:dyDescent="0.25">
      <c r="A14240" s="508"/>
      <c r="B14240" s="508"/>
      <c r="C14240" s="508"/>
      <c r="D14240" s="444" t="s">
        <v>6778</v>
      </c>
      <c r="E14240" s="508"/>
      <c r="F14240" s="508"/>
    </row>
    <row r="14241" spans="1:6" x14ac:dyDescent="0.25">
      <c r="A14241" s="508"/>
      <c r="B14241" s="508"/>
      <c r="C14241" s="508"/>
      <c r="D14241" s="444" t="s">
        <v>6778</v>
      </c>
      <c r="E14241" s="508"/>
      <c r="F14241" s="508"/>
    </row>
    <row r="14242" spans="1:6" x14ac:dyDescent="0.25">
      <c r="A14242" s="508"/>
      <c r="B14242" s="508"/>
      <c r="C14242" s="508"/>
      <c r="D14242" s="444" t="s">
        <v>6778</v>
      </c>
      <c r="E14242" s="508"/>
      <c r="F14242" s="508"/>
    </row>
    <row r="14243" spans="1:6" x14ac:dyDescent="0.25">
      <c r="A14243" s="508"/>
      <c r="B14243" s="508"/>
      <c r="C14243" s="508"/>
      <c r="D14243" s="444" t="s">
        <v>6778</v>
      </c>
      <c r="E14243" s="508"/>
      <c r="F14243" s="508"/>
    </row>
    <row r="14244" spans="1:6" x14ac:dyDescent="0.25">
      <c r="A14244" s="508"/>
      <c r="B14244" s="508"/>
      <c r="C14244" s="508"/>
      <c r="D14244" s="444" t="s">
        <v>6778</v>
      </c>
      <c r="E14244" s="508"/>
      <c r="F14244" s="508"/>
    </row>
    <row r="14245" spans="1:6" x14ac:dyDescent="0.25">
      <c r="A14245" s="508"/>
      <c r="B14245" s="508"/>
      <c r="C14245" s="508"/>
      <c r="D14245" s="444" t="s">
        <v>6778</v>
      </c>
      <c r="E14245" s="508"/>
      <c r="F14245" s="508"/>
    </row>
    <row r="14246" spans="1:6" x14ac:dyDescent="0.25">
      <c r="A14246" s="508"/>
      <c r="B14246" s="508"/>
      <c r="C14246" s="508"/>
      <c r="D14246" s="444" t="s">
        <v>6778</v>
      </c>
      <c r="E14246" s="508"/>
      <c r="F14246" s="508"/>
    </row>
    <row r="14247" spans="1:6" x14ac:dyDescent="0.25">
      <c r="A14247" s="508"/>
      <c r="B14247" s="508"/>
      <c r="C14247" s="508"/>
      <c r="D14247" s="444" t="s">
        <v>6778</v>
      </c>
      <c r="E14247" s="508"/>
      <c r="F14247" s="508"/>
    </row>
    <row r="14248" spans="1:6" x14ac:dyDescent="0.25">
      <c r="A14248" s="508"/>
      <c r="B14248" s="508"/>
      <c r="C14248" s="508"/>
      <c r="D14248" s="444" t="s">
        <v>6778</v>
      </c>
      <c r="E14248" s="508"/>
      <c r="F14248" s="508"/>
    </row>
    <row r="14249" spans="1:6" x14ac:dyDescent="0.25">
      <c r="A14249" s="508"/>
      <c r="B14249" s="508"/>
      <c r="C14249" s="508"/>
      <c r="D14249" s="444" t="s">
        <v>6778</v>
      </c>
      <c r="E14249" s="508"/>
      <c r="F14249" s="508"/>
    </row>
    <row r="14250" spans="1:6" x14ac:dyDescent="0.25">
      <c r="A14250" s="508"/>
      <c r="B14250" s="508"/>
      <c r="C14250" s="508"/>
      <c r="D14250" s="444" t="s">
        <v>6778</v>
      </c>
      <c r="E14250" s="508"/>
      <c r="F14250" s="508"/>
    </row>
    <row r="14251" spans="1:6" x14ac:dyDescent="0.25">
      <c r="A14251" s="508"/>
      <c r="B14251" s="508"/>
      <c r="C14251" s="508"/>
      <c r="D14251" s="444" t="s">
        <v>6778</v>
      </c>
      <c r="E14251" s="508"/>
      <c r="F14251" s="508"/>
    </row>
    <row r="14252" spans="1:6" x14ac:dyDescent="0.25">
      <c r="A14252" s="508"/>
      <c r="B14252" s="508"/>
      <c r="C14252" s="508"/>
      <c r="D14252" s="444" t="s">
        <v>6778</v>
      </c>
      <c r="E14252" s="508"/>
      <c r="F14252" s="508"/>
    </row>
    <row r="14253" spans="1:6" x14ac:dyDescent="0.25">
      <c r="A14253" s="508"/>
      <c r="B14253" s="508"/>
      <c r="C14253" s="508"/>
      <c r="D14253" s="444" t="s">
        <v>6778</v>
      </c>
      <c r="E14253" s="508"/>
      <c r="F14253" s="508"/>
    </row>
    <row r="14254" spans="1:6" x14ac:dyDescent="0.25">
      <c r="A14254" s="508"/>
      <c r="B14254" s="508"/>
      <c r="C14254" s="508"/>
      <c r="D14254" s="444" t="s">
        <v>6778</v>
      </c>
      <c r="E14254" s="508"/>
      <c r="F14254" s="508"/>
    </row>
    <row r="14255" spans="1:6" x14ac:dyDescent="0.25">
      <c r="A14255" s="508"/>
      <c r="B14255" s="508"/>
      <c r="C14255" s="508"/>
      <c r="D14255" s="444" t="s">
        <v>6778</v>
      </c>
      <c r="E14255" s="508"/>
      <c r="F14255" s="508"/>
    </row>
    <row r="14256" spans="1:6" x14ac:dyDescent="0.25">
      <c r="A14256" s="508"/>
      <c r="B14256" s="508"/>
      <c r="C14256" s="508"/>
      <c r="D14256" s="444" t="s">
        <v>6778</v>
      </c>
      <c r="E14256" s="508"/>
      <c r="F14256" s="508"/>
    </row>
    <row r="14257" spans="1:6" x14ac:dyDescent="0.25">
      <c r="A14257" s="508"/>
      <c r="B14257" s="508"/>
      <c r="C14257" s="508"/>
      <c r="D14257" s="444" t="s">
        <v>6778</v>
      </c>
      <c r="E14257" s="508"/>
      <c r="F14257" s="508"/>
    </row>
    <row r="14258" spans="1:6" x14ac:dyDescent="0.25">
      <c r="A14258" s="508"/>
      <c r="B14258" s="508"/>
      <c r="C14258" s="508"/>
      <c r="D14258" s="444" t="s">
        <v>6778</v>
      </c>
      <c r="E14258" s="508"/>
      <c r="F14258" s="508"/>
    </row>
    <row r="14259" spans="1:6" x14ac:dyDescent="0.25">
      <c r="A14259" s="508"/>
      <c r="B14259" s="508"/>
      <c r="C14259" s="508"/>
      <c r="D14259" s="444" t="s">
        <v>6778</v>
      </c>
      <c r="E14259" s="508"/>
      <c r="F14259" s="508"/>
    </row>
    <row r="14260" spans="1:6" x14ac:dyDescent="0.25">
      <c r="A14260" s="508"/>
      <c r="B14260" s="508"/>
      <c r="C14260" s="508"/>
      <c r="D14260" s="444" t="s">
        <v>6778</v>
      </c>
      <c r="E14260" s="508"/>
      <c r="F14260" s="508"/>
    </row>
    <row r="14261" spans="1:6" x14ac:dyDescent="0.25">
      <c r="A14261" s="508"/>
      <c r="B14261" s="508"/>
      <c r="C14261" s="508"/>
      <c r="D14261" s="444" t="s">
        <v>6778</v>
      </c>
      <c r="E14261" s="508"/>
      <c r="F14261" s="508"/>
    </row>
    <row r="14262" spans="1:6" x14ac:dyDescent="0.25">
      <c r="A14262" s="508"/>
      <c r="B14262" s="508"/>
      <c r="C14262" s="508"/>
      <c r="D14262" s="444" t="s">
        <v>6778</v>
      </c>
      <c r="E14262" s="508"/>
      <c r="F14262" s="508"/>
    </row>
    <row r="14263" spans="1:6" x14ac:dyDescent="0.25">
      <c r="A14263" s="508"/>
      <c r="B14263" s="508"/>
      <c r="C14263" s="508"/>
      <c r="D14263" s="444" t="s">
        <v>6778</v>
      </c>
      <c r="E14263" s="508"/>
      <c r="F14263" s="508"/>
    </row>
    <row r="14264" spans="1:6" x14ac:dyDescent="0.25">
      <c r="A14264" s="508"/>
      <c r="B14264" s="508"/>
      <c r="C14264" s="508"/>
      <c r="D14264" s="444" t="s">
        <v>6778</v>
      </c>
      <c r="E14264" s="508"/>
      <c r="F14264" s="508"/>
    </row>
    <row r="14265" spans="1:6" x14ac:dyDescent="0.25">
      <c r="A14265" s="508"/>
      <c r="B14265" s="508"/>
      <c r="C14265" s="508"/>
      <c r="D14265" s="444" t="s">
        <v>6778</v>
      </c>
      <c r="E14265" s="508"/>
      <c r="F14265" s="508"/>
    </row>
    <row r="14266" spans="1:6" x14ac:dyDescent="0.25">
      <c r="A14266" s="508"/>
      <c r="B14266" s="508"/>
      <c r="C14266" s="508"/>
      <c r="D14266" s="444" t="s">
        <v>6778</v>
      </c>
      <c r="E14266" s="508"/>
      <c r="F14266" s="508"/>
    </row>
    <row r="14267" spans="1:6" x14ac:dyDescent="0.25">
      <c r="A14267" s="508"/>
      <c r="B14267" s="508"/>
      <c r="C14267" s="508"/>
      <c r="D14267" s="444" t="s">
        <v>6778</v>
      </c>
      <c r="E14267" s="508"/>
      <c r="F14267" s="508"/>
    </row>
    <row r="14268" spans="1:6" x14ac:dyDescent="0.25">
      <c r="A14268" s="508"/>
      <c r="B14268" s="508"/>
      <c r="C14268" s="508"/>
      <c r="D14268" s="444" t="s">
        <v>6778</v>
      </c>
      <c r="E14268" s="508"/>
      <c r="F14268" s="508"/>
    </row>
    <row r="14269" spans="1:6" x14ac:dyDescent="0.25">
      <c r="A14269" s="508"/>
      <c r="B14269" s="508"/>
      <c r="C14269" s="508"/>
      <c r="D14269" s="444" t="s">
        <v>6778</v>
      </c>
      <c r="E14269" s="508"/>
      <c r="F14269" s="508"/>
    </row>
    <row r="14270" spans="1:6" x14ac:dyDescent="0.25">
      <c r="A14270" s="508"/>
      <c r="B14270" s="508"/>
      <c r="C14270" s="508"/>
      <c r="D14270" s="444" t="s">
        <v>6778</v>
      </c>
      <c r="E14270" s="508"/>
      <c r="F14270" s="508"/>
    </row>
    <row r="14271" spans="1:6" x14ac:dyDescent="0.25">
      <c r="A14271" s="508"/>
      <c r="B14271" s="508"/>
      <c r="C14271" s="508"/>
      <c r="D14271" s="444" t="s">
        <v>6778</v>
      </c>
      <c r="E14271" s="508"/>
      <c r="F14271" s="508"/>
    </row>
    <row r="14272" spans="1:6" x14ac:dyDescent="0.25">
      <c r="A14272" s="508"/>
      <c r="B14272" s="508"/>
      <c r="C14272" s="508"/>
      <c r="D14272" s="444" t="s">
        <v>6778</v>
      </c>
      <c r="E14272" s="508"/>
      <c r="F14272" s="508"/>
    </row>
    <row r="14273" spans="1:6" x14ac:dyDescent="0.25">
      <c r="A14273" s="508"/>
      <c r="B14273" s="508"/>
      <c r="C14273" s="508"/>
      <c r="D14273" s="444" t="s">
        <v>6778</v>
      </c>
      <c r="E14273" s="508"/>
      <c r="F14273" s="508"/>
    </row>
    <row r="14274" spans="1:6" x14ac:dyDescent="0.25">
      <c r="A14274" s="508"/>
      <c r="B14274" s="508"/>
      <c r="C14274" s="508"/>
      <c r="D14274" s="444" t="s">
        <v>6778</v>
      </c>
      <c r="E14274" s="508"/>
      <c r="F14274" s="508"/>
    </row>
    <row r="14275" spans="1:6" x14ac:dyDescent="0.25">
      <c r="A14275" s="508"/>
      <c r="B14275" s="508"/>
      <c r="C14275" s="508"/>
      <c r="D14275" s="444" t="s">
        <v>6778</v>
      </c>
      <c r="E14275" s="508"/>
      <c r="F14275" s="508"/>
    </row>
    <row r="14276" spans="1:6" x14ac:dyDescent="0.25">
      <c r="A14276" s="508"/>
      <c r="B14276" s="508"/>
      <c r="C14276" s="508"/>
      <c r="D14276" s="444" t="s">
        <v>6778</v>
      </c>
      <c r="E14276" s="508"/>
      <c r="F14276" s="508"/>
    </row>
    <row r="14277" spans="1:6" x14ac:dyDescent="0.25">
      <c r="A14277" s="508"/>
      <c r="B14277" s="508"/>
      <c r="C14277" s="508"/>
      <c r="D14277" s="444" t="s">
        <v>6778</v>
      </c>
      <c r="E14277" s="508"/>
      <c r="F14277" s="508"/>
    </row>
    <row r="14278" spans="1:6" x14ac:dyDescent="0.25">
      <c r="A14278" s="508"/>
      <c r="B14278" s="508"/>
      <c r="C14278" s="508"/>
      <c r="D14278" s="444" t="s">
        <v>6778</v>
      </c>
      <c r="E14278" s="508"/>
      <c r="F14278" s="508"/>
    </row>
    <row r="14279" spans="1:6" x14ac:dyDescent="0.25">
      <c r="A14279" s="508"/>
      <c r="B14279" s="508"/>
      <c r="C14279" s="508"/>
      <c r="D14279" s="444" t="s">
        <v>6778</v>
      </c>
      <c r="E14279" s="508"/>
      <c r="F14279" s="508"/>
    </row>
    <row r="14280" spans="1:6" x14ac:dyDescent="0.25">
      <c r="A14280" s="508"/>
      <c r="B14280" s="508"/>
      <c r="C14280" s="508"/>
      <c r="D14280" s="444" t="s">
        <v>6778</v>
      </c>
      <c r="E14280" s="508"/>
      <c r="F14280" s="508"/>
    </row>
    <row r="14281" spans="1:6" x14ac:dyDescent="0.25">
      <c r="A14281" s="508"/>
      <c r="B14281" s="508"/>
      <c r="C14281" s="508"/>
      <c r="D14281" s="444" t="s">
        <v>6778</v>
      </c>
      <c r="E14281" s="508"/>
      <c r="F14281" s="508"/>
    </row>
    <row r="14282" spans="1:6" x14ac:dyDescent="0.25">
      <c r="A14282" s="508"/>
      <c r="B14282" s="508"/>
      <c r="C14282" s="508"/>
      <c r="D14282" s="444" t="s">
        <v>6778</v>
      </c>
      <c r="E14282" s="508"/>
      <c r="F14282" s="508"/>
    </row>
    <row r="14283" spans="1:6" x14ac:dyDescent="0.25">
      <c r="A14283" s="508"/>
      <c r="B14283" s="508"/>
      <c r="C14283" s="508"/>
      <c r="D14283" s="444" t="s">
        <v>6778</v>
      </c>
      <c r="E14283" s="508"/>
      <c r="F14283" s="508"/>
    </row>
    <row r="14284" spans="1:6" x14ac:dyDescent="0.25">
      <c r="A14284" s="508"/>
      <c r="B14284" s="508"/>
      <c r="C14284" s="508"/>
      <c r="D14284" s="444" t="s">
        <v>6778</v>
      </c>
      <c r="E14284" s="508"/>
      <c r="F14284" s="508"/>
    </row>
    <row r="14285" spans="1:6" x14ac:dyDescent="0.25">
      <c r="A14285" s="508"/>
      <c r="B14285" s="508"/>
      <c r="C14285" s="508"/>
      <c r="D14285" s="444" t="s">
        <v>6778</v>
      </c>
      <c r="E14285" s="508"/>
      <c r="F14285" s="508"/>
    </row>
    <row r="14286" spans="1:6" x14ac:dyDescent="0.25">
      <c r="A14286" s="508"/>
      <c r="B14286" s="508"/>
      <c r="C14286" s="508"/>
      <c r="D14286" s="444" t="s">
        <v>6778</v>
      </c>
      <c r="E14286" s="508"/>
      <c r="F14286" s="508"/>
    </row>
    <row r="14287" spans="1:6" x14ac:dyDescent="0.25">
      <c r="A14287" s="508"/>
      <c r="B14287" s="508"/>
      <c r="C14287" s="508"/>
      <c r="D14287" s="444" t="s">
        <v>6778</v>
      </c>
      <c r="E14287" s="508"/>
      <c r="F14287" s="508"/>
    </row>
    <row r="14288" spans="1:6" x14ac:dyDescent="0.25">
      <c r="A14288" s="508"/>
      <c r="B14288" s="508"/>
      <c r="C14288" s="508"/>
      <c r="D14288" s="444" t="s">
        <v>6778</v>
      </c>
      <c r="E14288" s="508"/>
      <c r="F14288" s="508"/>
    </row>
    <row r="14289" spans="1:6" x14ac:dyDescent="0.25">
      <c r="A14289" s="508"/>
      <c r="B14289" s="508"/>
      <c r="C14289" s="508"/>
      <c r="D14289" s="444" t="s">
        <v>6778</v>
      </c>
      <c r="E14289" s="508"/>
      <c r="F14289" s="508"/>
    </row>
    <row r="14290" spans="1:6" x14ac:dyDescent="0.25">
      <c r="A14290" s="508"/>
      <c r="B14290" s="508"/>
      <c r="C14290" s="508"/>
      <c r="D14290" s="444" t="s">
        <v>6778</v>
      </c>
      <c r="E14290" s="508"/>
      <c r="F14290" s="508"/>
    </row>
    <row r="14291" spans="1:6" x14ac:dyDescent="0.25">
      <c r="A14291" s="508"/>
      <c r="B14291" s="508"/>
      <c r="C14291" s="508"/>
      <c r="D14291" s="444" t="s">
        <v>6778</v>
      </c>
      <c r="E14291" s="508"/>
      <c r="F14291" s="508"/>
    </row>
    <row r="14292" spans="1:6" x14ac:dyDescent="0.25">
      <c r="A14292" s="508"/>
      <c r="B14292" s="508"/>
      <c r="C14292" s="508"/>
      <c r="D14292" s="444" t="s">
        <v>6778</v>
      </c>
      <c r="E14292" s="508"/>
      <c r="F14292" s="508"/>
    </row>
    <row r="14293" spans="1:6" x14ac:dyDescent="0.25">
      <c r="A14293" s="508"/>
      <c r="B14293" s="508"/>
      <c r="C14293" s="508"/>
      <c r="D14293" s="444" t="s">
        <v>6778</v>
      </c>
      <c r="E14293" s="508"/>
      <c r="F14293" s="508"/>
    </row>
    <row r="14294" spans="1:6" x14ac:dyDescent="0.25">
      <c r="A14294" s="508"/>
      <c r="B14294" s="508"/>
      <c r="C14294" s="508"/>
      <c r="D14294" s="444" t="s">
        <v>6778</v>
      </c>
      <c r="E14294" s="508"/>
      <c r="F14294" s="508"/>
    </row>
    <row r="14295" spans="1:6" x14ac:dyDescent="0.25">
      <c r="A14295" s="508"/>
      <c r="B14295" s="508"/>
      <c r="C14295" s="508"/>
      <c r="D14295" s="444" t="s">
        <v>6778</v>
      </c>
      <c r="E14295" s="508"/>
      <c r="F14295" s="508"/>
    </row>
    <row r="14296" spans="1:6" x14ac:dyDescent="0.25">
      <c r="A14296" s="508"/>
      <c r="B14296" s="508"/>
      <c r="C14296" s="508"/>
      <c r="D14296" s="444" t="s">
        <v>6778</v>
      </c>
      <c r="E14296" s="508"/>
      <c r="F14296" s="508"/>
    </row>
    <row r="14297" spans="1:6" x14ac:dyDescent="0.25">
      <c r="A14297" s="508"/>
      <c r="B14297" s="508"/>
      <c r="C14297" s="508"/>
      <c r="D14297" s="444" t="s">
        <v>6778</v>
      </c>
      <c r="E14297" s="508"/>
      <c r="F14297" s="508"/>
    </row>
    <row r="14298" spans="1:6" x14ac:dyDescent="0.25">
      <c r="A14298" s="508"/>
      <c r="B14298" s="508"/>
      <c r="C14298" s="508"/>
      <c r="D14298" s="444" t="s">
        <v>6778</v>
      </c>
      <c r="E14298" s="508"/>
      <c r="F14298" s="508"/>
    </row>
    <row r="14299" spans="1:6" x14ac:dyDescent="0.25">
      <c r="A14299" s="508"/>
      <c r="B14299" s="508"/>
      <c r="C14299" s="508"/>
      <c r="D14299" s="444" t="s">
        <v>6778</v>
      </c>
      <c r="E14299" s="508"/>
      <c r="F14299" s="508"/>
    </row>
    <row r="14300" spans="1:6" x14ac:dyDescent="0.25">
      <c r="A14300" s="508"/>
      <c r="B14300" s="508"/>
      <c r="C14300" s="508"/>
      <c r="D14300" s="444" t="s">
        <v>6778</v>
      </c>
      <c r="E14300" s="508"/>
      <c r="F14300" s="508"/>
    </row>
    <row r="14301" spans="1:6" x14ac:dyDescent="0.25">
      <c r="A14301" s="508"/>
      <c r="B14301" s="508"/>
      <c r="C14301" s="508"/>
      <c r="D14301" s="444" t="s">
        <v>6778</v>
      </c>
      <c r="E14301" s="508"/>
      <c r="F14301" s="508"/>
    </row>
    <row r="14302" spans="1:6" x14ac:dyDescent="0.25">
      <c r="A14302" s="508"/>
      <c r="B14302" s="508"/>
      <c r="C14302" s="508"/>
      <c r="D14302" s="444" t="s">
        <v>6778</v>
      </c>
      <c r="E14302" s="508"/>
      <c r="F14302" s="508"/>
    </row>
    <row r="14303" spans="1:6" x14ac:dyDescent="0.25">
      <c r="A14303" s="508"/>
      <c r="B14303" s="508"/>
      <c r="C14303" s="508"/>
      <c r="D14303" s="444" t="s">
        <v>6778</v>
      </c>
      <c r="E14303" s="508"/>
      <c r="F14303" s="508"/>
    </row>
    <row r="14304" spans="1:6" x14ac:dyDescent="0.25">
      <c r="A14304" s="508"/>
      <c r="B14304" s="508"/>
      <c r="C14304" s="508"/>
      <c r="D14304" s="444" t="s">
        <v>6778</v>
      </c>
      <c r="E14304" s="508"/>
      <c r="F14304" s="508"/>
    </row>
    <row r="14305" spans="1:6" x14ac:dyDescent="0.25">
      <c r="A14305" s="508"/>
      <c r="B14305" s="508"/>
      <c r="C14305" s="508"/>
      <c r="D14305" s="444" t="s">
        <v>6778</v>
      </c>
      <c r="E14305" s="508"/>
      <c r="F14305" s="508"/>
    </row>
    <row r="14306" spans="1:6" x14ac:dyDescent="0.25">
      <c r="A14306" s="508"/>
      <c r="B14306" s="508"/>
      <c r="C14306" s="508"/>
      <c r="D14306" s="444" t="s">
        <v>6778</v>
      </c>
      <c r="E14306" s="508"/>
      <c r="F14306" s="508"/>
    </row>
    <row r="14307" spans="1:6" x14ac:dyDescent="0.25">
      <c r="A14307" s="508"/>
      <c r="B14307" s="508"/>
      <c r="C14307" s="508"/>
      <c r="D14307" s="444" t="s">
        <v>6778</v>
      </c>
      <c r="E14307" s="508"/>
      <c r="F14307" s="508"/>
    </row>
    <row r="14308" spans="1:6" x14ac:dyDescent="0.25">
      <c r="A14308" s="508"/>
      <c r="B14308" s="508"/>
      <c r="C14308" s="508"/>
      <c r="D14308" s="444" t="s">
        <v>6778</v>
      </c>
      <c r="E14308" s="508"/>
      <c r="F14308" s="508"/>
    </row>
    <row r="14309" spans="1:6" x14ac:dyDescent="0.25">
      <c r="A14309" s="508"/>
      <c r="B14309" s="508"/>
      <c r="C14309" s="508"/>
      <c r="D14309" s="444" t="s">
        <v>6778</v>
      </c>
      <c r="E14309" s="508"/>
      <c r="F14309" s="508"/>
    </row>
    <row r="14310" spans="1:6" x14ac:dyDescent="0.25">
      <c r="A14310" s="508"/>
      <c r="B14310" s="508"/>
      <c r="C14310" s="508"/>
      <c r="D14310" s="444" t="s">
        <v>6778</v>
      </c>
      <c r="E14310" s="508"/>
      <c r="F14310" s="508"/>
    </row>
    <row r="14311" spans="1:6" x14ac:dyDescent="0.25">
      <c r="A14311" s="508"/>
      <c r="B14311" s="508"/>
      <c r="C14311" s="508"/>
      <c r="D14311" s="444" t="s">
        <v>6778</v>
      </c>
      <c r="E14311" s="508"/>
      <c r="F14311" s="508"/>
    </row>
    <row r="14312" spans="1:6" x14ac:dyDescent="0.25">
      <c r="A14312" s="508"/>
      <c r="B14312" s="508"/>
      <c r="C14312" s="508"/>
      <c r="D14312" s="444" t="s">
        <v>6778</v>
      </c>
      <c r="E14312" s="508"/>
      <c r="F14312" s="508"/>
    </row>
    <row r="14313" spans="1:6" x14ac:dyDescent="0.25">
      <c r="A14313" s="508"/>
      <c r="B14313" s="508"/>
      <c r="C14313" s="508"/>
      <c r="D14313" s="444" t="s">
        <v>6778</v>
      </c>
      <c r="E14313" s="508"/>
      <c r="F14313" s="508"/>
    </row>
    <row r="14314" spans="1:6" x14ac:dyDescent="0.25">
      <c r="A14314" s="508"/>
      <c r="B14314" s="508"/>
      <c r="C14314" s="508"/>
      <c r="D14314" s="444" t="s">
        <v>6778</v>
      </c>
      <c r="E14314" s="508"/>
      <c r="F14314" s="508"/>
    </row>
    <row r="14315" spans="1:6" x14ac:dyDescent="0.25">
      <c r="A14315" s="508"/>
      <c r="B14315" s="508"/>
      <c r="C14315" s="508"/>
      <c r="D14315" s="444" t="s">
        <v>6778</v>
      </c>
      <c r="E14315" s="508"/>
      <c r="F14315" s="508"/>
    </row>
    <row r="14316" spans="1:6" x14ac:dyDescent="0.25">
      <c r="A14316" s="508"/>
      <c r="B14316" s="508"/>
      <c r="C14316" s="508"/>
      <c r="D14316" s="444" t="s">
        <v>6778</v>
      </c>
      <c r="E14316" s="508"/>
      <c r="F14316" s="508"/>
    </row>
    <row r="14317" spans="1:6" x14ac:dyDescent="0.25">
      <c r="A14317" s="508"/>
      <c r="B14317" s="508"/>
      <c r="C14317" s="508"/>
      <c r="D14317" s="444" t="s">
        <v>6778</v>
      </c>
      <c r="E14317" s="508"/>
      <c r="F14317" s="508"/>
    </row>
    <row r="14318" spans="1:6" x14ac:dyDescent="0.25">
      <c r="A14318" s="508"/>
      <c r="B14318" s="508"/>
      <c r="C14318" s="508"/>
      <c r="D14318" s="444" t="s">
        <v>6778</v>
      </c>
      <c r="E14318" s="508"/>
      <c r="F14318" s="508"/>
    </row>
    <row r="14319" spans="1:6" x14ac:dyDescent="0.25">
      <c r="A14319" s="508"/>
      <c r="B14319" s="508"/>
      <c r="C14319" s="508"/>
      <c r="D14319" s="444" t="s">
        <v>6778</v>
      </c>
      <c r="E14319" s="508"/>
      <c r="F14319" s="508"/>
    </row>
    <row r="14320" spans="1:6" x14ac:dyDescent="0.25">
      <c r="A14320" s="508"/>
      <c r="B14320" s="508"/>
      <c r="C14320" s="508"/>
      <c r="D14320" s="444" t="s">
        <v>6778</v>
      </c>
      <c r="E14320" s="508"/>
      <c r="F14320" s="508"/>
    </row>
    <row r="14321" spans="1:6" x14ac:dyDescent="0.25">
      <c r="A14321" s="508"/>
      <c r="B14321" s="508"/>
      <c r="C14321" s="508"/>
      <c r="D14321" s="444" t="s">
        <v>6778</v>
      </c>
      <c r="E14321" s="508"/>
      <c r="F14321" s="508"/>
    </row>
    <row r="14322" spans="1:6" x14ac:dyDescent="0.25">
      <c r="A14322" s="508"/>
      <c r="B14322" s="508"/>
      <c r="C14322" s="508"/>
      <c r="D14322" s="444" t="s">
        <v>6778</v>
      </c>
      <c r="E14322" s="508"/>
      <c r="F14322" s="508"/>
    </row>
    <row r="14323" spans="1:6" x14ac:dyDescent="0.25">
      <c r="A14323" s="508"/>
      <c r="B14323" s="508"/>
      <c r="C14323" s="508"/>
      <c r="D14323" s="444" t="s">
        <v>6778</v>
      </c>
      <c r="E14323" s="508"/>
      <c r="F14323" s="508"/>
    </row>
    <row r="14324" spans="1:6" x14ac:dyDescent="0.25">
      <c r="A14324" s="508"/>
      <c r="B14324" s="508"/>
      <c r="C14324" s="508"/>
      <c r="D14324" s="444" t="s">
        <v>6778</v>
      </c>
      <c r="E14324" s="508"/>
      <c r="F14324" s="508"/>
    </row>
    <row r="14325" spans="1:6" x14ac:dyDescent="0.25">
      <c r="A14325" s="508"/>
      <c r="B14325" s="508"/>
      <c r="C14325" s="508"/>
      <c r="D14325" s="444" t="s">
        <v>6778</v>
      </c>
      <c r="E14325" s="508"/>
      <c r="F14325" s="508"/>
    </row>
    <row r="14326" spans="1:6" x14ac:dyDescent="0.25">
      <c r="A14326" s="508"/>
      <c r="B14326" s="508"/>
      <c r="C14326" s="508"/>
      <c r="D14326" s="444" t="s">
        <v>6778</v>
      </c>
      <c r="E14326" s="508"/>
      <c r="F14326" s="508"/>
    </row>
    <row r="14327" spans="1:6" x14ac:dyDescent="0.25">
      <c r="A14327" s="508"/>
      <c r="B14327" s="508"/>
      <c r="C14327" s="508"/>
      <c r="D14327" s="444" t="s">
        <v>6778</v>
      </c>
      <c r="E14327" s="508"/>
      <c r="F14327" s="508"/>
    </row>
    <row r="14328" spans="1:6" x14ac:dyDescent="0.25">
      <c r="A14328" s="508"/>
      <c r="B14328" s="508"/>
      <c r="C14328" s="508"/>
      <c r="D14328" s="444" t="s">
        <v>6778</v>
      </c>
      <c r="E14328" s="508"/>
      <c r="F14328" s="508"/>
    </row>
    <row r="14329" spans="1:6" x14ac:dyDescent="0.25">
      <c r="A14329" s="508"/>
      <c r="B14329" s="508"/>
      <c r="C14329" s="508"/>
      <c r="D14329" s="444" t="s">
        <v>6778</v>
      </c>
      <c r="E14329" s="508"/>
      <c r="F14329" s="508"/>
    </row>
    <row r="14330" spans="1:6" x14ac:dyDescent="0.25">
      <c r="A14330" s="508"/>
      <c r="B14330" s="508"/>
      <c r="C14330" s="508"/>
      <c r="D14330" s="444" t="s">
        <v>6778</v>
      </c>
      <c r="E14330" s="508"/>
      <c r="F14330" s="508"/>
    </row>
    <row r="14331" spans="1:6" x14ac:dyDescent="0.25">
      <c r="A14331" s="508"/>
      <c r="B14331" s="508"/>
      <c r="C14331" s="508"/>
      <c r="D14331" s="444" t="s">
        <v>6778</v>
      </c>
      <c r="E14331" s="508"/>
      <c r="F14331" s="508"/>
    </row>
    <row r="14332" spans="1:6" x14ac:dyDescent="0.25">
      <c r="A14332" s="508"/>
      <c r="B14332" s="508"/>
      <c r="C14332" s="508"/>
      <c r="D14332" s="444" t="s">
        <v>6778</v>
      </c>
      <c r="E14332" s="508"/>
      <c r="F14332" s="508"/>
    </row>
    <row r="14333" spans="1:6" x14ac:dyDescent="0.25">
      <c r="A14333" s="508"/>
      <c r="B14333" s="508"/>
      <c r="C14333" s="508"/>
      <c r="D14333" s="444" t="s">
        <v>6778</v>
      </c>
      <c r="E14333" s="508"/>
      <c r="F14333" s="508"/>
    </row>
    <row r="14334" spans="1:6" x14ac:dyDescent="0.25">
      <c r="A14334" s="508"/>
      <c r="B14334" s="508"/>
      <c r="C14334" s="508"/>
      <c r="D14334" s="444" t="s">
        <v>6778</v>
      </c>
      <c r="E14334" s="508"/>
      <c r="F14334" s="508"/>
    </row>
    <row r="14335" spans="1:6" x14ac:dyDescent="0.25">
      <c r="A14335" s="508"/>
      <c r="B14335" s="508"/>
      <c r="C14335" s="508"/>
      <c r="D14335" s="444" t="s">
        <v>6778</v>
      </c>
      <c r="E14335" s="508"/>
      <c r="F14335" s="508"/>
    </row>
    <row r="14336" spans="1:6" x14ac:dyDescent="0.25">
      <c r="A14336" s="508"/>
      <c r="B14336" s="508"/>
      <c r="C14336" s="508"/>
      <c r="D14336" s="444" t="s">
        <v>6778</v>
      </c>
      <c r="E14336" s="508"/>
      <c r="F14336" s="508"/>
    </row>
    <row r="14337" spans="1:6" x14ac:dyDescent="0.25">
      <c r="A14337" s="508"/>
      <c r="B14337" s="508"/>
      <c r="C14337" s="508"/>
      <c r="D14337" s="444" t="s">
        <v>6778</v>
      </c>
      <c r="E14337" s="508"/>
      <c r="F14337" s="508"/>
    </row>
    <row r="14338" spans="1:6" x14ac:dyDescent="0.25">
      <c r="A14338" s="508"/>
      <c r="B14338" s="508"/>
      <c r="C14338" s="508"/>
      <c r="D14338" s="444" t="s">
        <v>6778</v>
      </c>
      <c r="E14338" s="508"/>
      <c r="F14338" s="508"/>
    </row>
    <row r="14339" spans="1:6" x14ac:dyDescent="0.25">
      <c r="A14339" s="508"/>
      <c r="B14339" s="508"/>
      <c r="C14339" s="508"/>
      <c r="D14339" s="444" t="s">
        <v>6778</v>
      </c>
      <c r="E14339" s="508"/>
      <c r="F14339" s="508"/>
    </row>
    <row r="14340" spans="1:6" x14ac:dyDescent="0.25">
      <c r="A14340" s="508"/>
      <c r="B14340" s="508"/>
      <c r="C14340" s="508"/>
      <c r="D14340" s="444" t="s">
        <v>6778</v>
      </c>
      <c r="E14340" s="508"/>
      <c r="F14340" s="508"/>
    </row>
    <row r="14341" spans="1:6" x14ac:dyDescent="0.25">
      <c r="A14341" s="508"/>
      <c r="B14341" s="508"/>
      <c r="C14341" s="508"/>
      <c r="D14341" s="444" t="s">
        <v>6778</v>
      </c>
      <c r="E14341" s="508"/>
      <c r="F14341" s="508"/>
    </row>
    <row r="14342" spans="1:6" x14ac:dyDescent="0.25">
      <c r="A14342" s="508"/>
      <c r="B14342" s="508"/>
      <c r="C14342" s="508"/>
      <c r="D14342" s="444" t="s">
        <v>6778</v>
      </c>
      <c r="E14342" s="508"/>
      <c r="F14342" s="508"/>
    </row>
    <row r="14343" spans="1:6" x14ac:dyDescent="0.25">
      <c r="A14343" s="508"/>
      <c r="B14343" s="508"/>
      <c r="C14343" s="508"/>
      <c r="D14343" s="444" t="s">
        <v>6778</v>
      </c>
      <c r="E14343" s="508"/>
      <c r="F14343" s="508"/>
    </row>
    <row r="14344" spans="1:6" x14ac:dyDescent="0.25">
      <c r="A14344" s="508"/>
      <c r="B14344" s="508"/>
      <c r="C14344" s="508"/>
      <c r="D14344" s="444" t="s">
        <v>6778</v>
      </c>
      <c r="E14344" s="508"/>
      <c r="F14344" s="508"/>
    </row>
    <row r="14345" spans="1:6" x14ac:dyDescent="0.25">
      <c r="A14345" s="508"/>
      <c r="B14345" s="508"/>
      <c r="C14345" s="508"/>
      <c r="D14345" s="444" t="s">
        <v>6778</v>
      </c>
      <c r="E14345" s="508"/>
      <c r="F14345" s="508"/>
    </row>
    <row r="14346" spans="1:6" x14ac:dyDescent="0.25">
      <c r="A14346" s="508"/>
      <c r="B14346" s="508"/>
      <c r="C14346" s="508"/>
      <c r="D14346" s="444" t="s">
        <v>6778</v>
      </c>
      <c r="E14346" s="508"/>
      <c r="F14346" s="508"/>
    </row>
    <row r="14347" spans="1:6" x14ac:dyDescent="0.25">
      <c r="A14347" s="508"/>
      <c r="B14347" s="508"/>
      <c r="C14347" s="508"/>
      <c r="D14347" s="444" t="s">
        <v>6778</v>
      </c>
      <c r="E14347" s="508"/>
      <c r="F14347" s="508"/>
    </row>
    <row r="14348" spans="1:6" x14ac:dyDescent="0.25">
      <c r="A14348" s="508"/>
      <c r="B14348" s="508"/>
      <c r="C14348" s="508"/>
      <c r="D14348" s="444" t="s">
        <v>6778</v>
      </c>
      <c r="E14348" s="508"/>
      <c r="F14348" s="508"/>
    </row>
    <row r="14349" spans="1:6" x14ac:dyDescent="0.25">
      <c r="A14349" s="508"/>
      <c r="B14349" s="508"/>
      <c r="C14349" s="508"/>
      <c r="D14349" s="444" t="s">
        <v>6778</v>
      </c>
      <c r="E14349" s="508"/>
      <c r="F14349" s="508"/>
    </row>
    <row r="14350" spans="1:6" x14ac:dyDescent="0.25">
      <c r="A14350" s="508"/>
      <c r="B14350" s="508"/>
      <c r="C14350" s="508"/>
      <c r="D14350" s="444" t="s">
        <v>6778</v>
      </c>
      <c r="E14350" s="508"/>
      <c r="F14350" s="508"/>
    </row>
    <row r="14351" spans="1:6" x14ac:dyDescent="0.25">
      <c r="A14351" s="508"/>
      <c r="B14351" s="508"/>
      <c r="C14351" s="508"/>
      <c r="D14351" s="444" t="s">
        <v>6778</v>
      </c>
      <c r="E14351" s="508"/>
      <c r="F14351" s="508"/>
    </row>
    <row r="14352" spans="1:6" x14ac:dyDescent="0.25">
      <c r="A14352" s="508"/>
      <c r="B14352" s="508"/>
      <c r="C14352" s="508"/>
      <c r="D14352" s="444" t="s">
        <v>6778</v>
      </c>
      <c r="E14352" s="508"/>
      <c r="F14352" s="508"/>
    </row>
    <row r="14353" spans="1:6" x14ac:dyDescent="0.25">
      <c r="A14353" s="508"/>
      <c r="B14353" s="508"/>
      <c r="C14353" s="508"/>
      <c r="D14353" s="444" t="s">
        <v>6778</v>
      </c>
      <c r="E14353" s="508"/>
      <c r="F14353" s="508"/>
    </row>
    <row r="14354" spans="1:6" x14ac:dyDescent="0.25">
      <c r="A14354" s="508"/>
      <c r="B14354" s="508"/>
      <c r="C14354" s="508"/>
      <c r="D14354" s="444" t="s">
        <v>6778</v>
      </c>
      <c r="E14354" s="508"/>
      <c r="F14354" s="508"/>
    </row>
    <row r="14355" spans="1:6" x14ac:dyDescent="0.25">
      <c r="A14355" s="508"/>
      <c r="B14355" s="508"/>
      <c r="C14355" s="508"/>
      <c r="D14355" s="444" t="s">
        <v>6778</v>
      </c>
      <c r="E14355" s="508"/>
      <c r="F14355" s="508"/>
    </row>
    <row r="14356" spans="1:6" x14ac:dyDescent="0.25">
      <c r="A14356" s="508"/>
      <c r="B14356" s="508"/>
      <c r="C14356" s="508"/>
      <c r="D14356" s="444" t="s">
        <v>6778</v>
      </c>
      <c r="E14356" s="508"/>
      <c r="F14356" s="508"/>
    </row>
    <row r="14357" spans="1:6" x14ac:dyDescent="0.25">
      <c r="A14357" s="508"/>
      <c r="B14357" s="508"/>
      <c r="C14357" s="508"/>
      <c r="D14357" s="444" t="s">
        <v>6778</v>
      </c>
      <c r="E14357" s="508"/>
      <c r="F14357" s="508"/>
    </row>
    <row r="14358" spans="1:6" x14ac:dyDescent="0.25">
      <c r="A14358" s="508"/>
      <c r="B14358" s="508"/>
      <c r="C14358" s="508"/>
      <c r="D14358" s="444" t="s">
        <v>6778</v>
      </c>
      <c r="E14358" s="508"/>
      <c r="F14358" s="508"/>
    </row>
    <row r="14359" spans="1:6" x14ac:dyDescent="0.25">
      <c r="A14359" s="508"/>
      <c r="B14359" s="508"/>
      <c r="C14359" s="508"/>
      <c r="D14359" s="444" t="s">
        <v>6778</v>
      </c>
      <c r="E14359" s="508"/>
      <c r="F14359" s="508"/>
    </row>
    <row r="14360" spans="1:6" x14ac:dyDescent="0.25">
      <c r="A14360" s="508"/>
      <c r="B14360" s="508"/>
      <c r="C14360" s="508"/>
      <c r="D14360" s="444" t="s">
        <v>6778</v>
      </c>
      <c r="E14360" s="508"/>
      <c r="F14360" s="508"/>
    </row>
    <row r="14361" spans="1:6" x14ac:dyDescent="0.25">
      <c r="A14361" s="508"/>
      <c r="B14361" s="508"/>
      <c r="C14361" s="508"/>
      <c r="D14361" s="444" t="s">
        <v>6778</v>
      </c>
      <c r="E14361" s="508"/>
      <c r="F14361" s="508"/>
    </row>
    <row r="14362" spans="1:6" x14ac:dyDescent="0.25">
      <c r="A14362" s="508"/>
      <c r="B14362" s="508"/>
      <c r="C14362" s="508"/>
      <c r="D14362" s="444" t="s">
        <v>6778</v>
      </c>
      <c r="E14362" s="508"/>
      <c r="F14362" s="508"/>
    </row>
    <row r="14363" spans="1:6" x14ac:dyDescent="0.25">
      <c r="A14363" s="508"/>
      <c r="B14363" s="508"/>
      <c r="C14363" s="508"/>
      <c r="D14363" s="444" t="s">
        <v>6778</v>
      </c>
      <c r="E14363" s="508"/>
      <c r="F14363" s="508"/>
    </row>
    <row r="14364" spans="1:6" x14ac:dyDescent="0.25">
      <c r="A14364" s="508"/>
      <c r="B14364" s="508"/>
      <c r="C14364" s="508"/>
      <c r="D14364" s="444" t="s">
        <v>6778</v>
      </c>
      <c r="E14364" s="508"/>
      <c r="F14364" s="508"/>
    </row>
    <row r="14365" spans="1:6" x14ac:dyDescent="0.25">
      <c r="A14365" s="508"/>
      <c r="B14365" s="508"/>
      <c r="C14365" s="508"/>
      <c r="D14365" s="444" t="s">
        <v>6778</v>
      </c>
      <c r="E14365" s="508"/>
      <c r="F14365" s="508"/>
    </row>
    <row r="14366" spans="1:6" x14ac:dyDescent="0.25">
      <c r="A14366" s="508"/>
      <c r="B14366" s="508"/>
      <c r="C14366" s="508"/>
      <c r="D14366" s="444" t="s">
        <v>6778</v>
      </c>
      <c r="E14366" s="508"/>
      <c r="F14366" s="508"/>
    </row>
    <row r="14367" spans="1:6" x14ac:dyDescent="0.25">
      <c r="A14367" s="508"/>
      <c r="B14367" s="508"/>
      <c r="C14367" s="508"/>
      <c r="D14367" s="444" t="s">
        <v>6778</v>
      </c>
      <c r="E14367" s="508"/>
      <c r="F14367" s="508"/>
    </row>
    <row r="14368" spans="1:6" x14ac:dyDescent="0.25">
      <c r="A14368" s="508"/>
      <c r="B14368" s="508"/>
      <c r="C14368" s="508"/>
      <c r="D14368" s="444" t="s">
        <v>6778</v>
      </c>
      <c r="E14368" s="508"/>
      <c r="F14368" s="508"/>
    </row>
    <row r="14369" spans="1:6" x14ac:dyDescent="0.25">
      <c r="A14369" s="508"/>
      <c r="B14369" s="508"/>
      <c r="C14369" s="508"/>
      <c r="D14369" s="444" t="s">
        <v>6778</v>
      </c>
      <c r="E14369" s="508"/>
      <c r="F14369" s="508"/>
    </row>
    <row r="14370" spans="1:6" x14ac:dyDescent="0.25">
      <c r="A14370" s="508"/>
      <c r="B14370" s="508"/>
      <c r="C14370" s="508"/>
      <c r="D14370" s="444" t="s">
        <v>6778</v>
      </c>
      <c r="E14370" s="508"/>
      <c r="F14370" s="508"/>
    </row>
    <row r="14371" spans="1:6" x14ac:dyDescent="0.25">
      <c r="A14371" s="508"/>
      <c r="B14371" s="508"/>
      <c r="C14371" s="508"/>
      <c r="D14371" s="444" t="s">
        <v>6778</v>
      </c>
      <c r="E14371" s="508"/>
      <c r="F14371" s="508"/>
    </row>
    <row r="14372" spans="1:6" x14ac:dyDescent="0.25">
      <c r="A14372" s="508"/>
      <c r="B14372" s="508"/>
      <c r="C14372" s="508"/>
      <c r="D14372" s="444" t="s">
        <v>6778</v>
      </c>
      <c r="E14372" s="508"/>
      <c r="F14372" s="508"/>
    </row>
    <row r="14373" spans="1:6" x14ac:dyDescent="0.25">
      <c r="A14373" s="508"/>
      <c r="B14373" s="508"/>
      <c r="C14373" s="508"/>
      <c r="D14373" s="444" t="s">
        <v>6778</v>
      </c>
      <c r="E14373" s="508"/>
      <c r="F14373" s="508"/>
    </row>
    <row r="14374" spans="1:6" x14ac:dyDescent="0.25">
      <c r="A14374" s="508"/>
      <c r="B14374" s="508"/>
      <c r="C14374" s="508"/>
      <c r="D14374" s="444" t="s">
        <v>6778</v>
      </c>
      <c r="E14374" s="508"/>
      <c r="F14374" s="508"/>
    </row>
    <row r="14375" spans="1:6" x14ac:dyDescent="0.25">
      <c r="A14375" s="508"/>
      <c r="B14375" s="508"/>
      <c r="C14375" s="508"/>
      <c r="D14375" s="444" t="s">
        <v>6778</v>
      </c>
      <c r="E14375" s="508"/>
      <c r="F14375" s="508"/>
    </row>
    <row r="14376" spans="1:6" x14ac:dyDescent="0.25">
      <c r="A14376" s="508"/>
      <c r="B14376" s="508"/>
      <c r="C14376" s="508"/>
      <c r="D14376" s="444" t="s">
        <v>6778</v>
      </c>
      <c r="E14376" s="508"/>
      <c r="F14376" s="508"/>
    </row>
    <row r="14377" spans="1:6" x14ac:dyDescent="0.25">
      <c r="A14377" s="508"/>
      <c r="B14377" s="508"/>
      <c r="C14377" s="508"/>
      <c r="D14377" s="444" t="s">
        <v>6778</v>
      </c>
      <c r="E14377" s="508"/>
      <c r="F14377" s="508"/>
    </row>
    <row r="14378" spans="1:6" x14ac:dyDescent="0.25">
      <c r="A14378" s="508"/>
      <c r="B14378" s="508"/>
      <c r="C14378" s="508"/>
      <c r="D14378" s="444" t="s">
        <v>6778</v>
      </c>
      <c r="E14378" s="508"/>
      <c r="F14378" s="508"/>
    </row>
    <row r="14379" spans="1:6" x14ac:dyDescent="0.25">
      <c r="A14379" s="508"/>
      <c r="B14379" s="508"/>
      <c r="C14379" s="508"/>
      <c r="D14379" s="444" t="s">
        <v>6778</v>
      </c>
      <c r="E14379" s="508"/>
      <c r="F14379" s="508"/>
    </row>
    <row r="14380" spans="1:6" x14ac:dyDescent="0.25">
      <c r="A14380" s="508"/>
      <c r="B14380" s="508"/>
      <c r="C14380" s="508"/>
      <c r="D14380" s="444" t="s">
        <v>6778</v>
      </c>
      <c r="E14380" s="508"/>
      <c r="F14380" s="508"/>
    </row>
    <row r="14381" spans="1:6" x14ac:dyDescent="0.25">
      <c r="A14381" s="508"/>
      <c r="B14381" s="508"/>
      <c r="C14381" s="508"/>
      <c r="D14381" s="444" t="s">
        <v>6778</v>
      </c>
      <c r="E14381" s="508"/>
      <c r="F14381" s="508"/>
    </row>
    <row r="14382" spans="1:6" x14ac:dyDescent="0.25">
      <c r="A14382" s="508"/>
      <c r="B14382" s="508"/>
      <c r="C14382" s="508"/>
      <c r="D14382" s="444" t="s">
        <v>6778</v>
      </c>
      <c r="E14382" s="508"/>
      <c r="F14382" s="508"/>
    </row>
    <row r="14383" spans="1:6" x14ac:dyDescent="0.25">
      <c r="A14383" s="508"/>
      <c r="B14383" s="508"/>
      <c r="C14383" s="508"/>
      <c r="D14383" s="444" t="s">
        <v>6778</v>
      </c>
      <c r="E14383" s="508"/>
      <c r="F14383" s="508"/>
    </row>
    <row r="14384" spans="1:6" x14ac:dyDescent="0.25">
      <c r="A14384" s="508"/>
      <c r="B14384" s="508"/>
      <c r="C14384" s="508"/>
      <c r="D14384" s="444" t="s">
        <v>6778</v>
      </c>
      <c r="E14384" s="508"/>
      <c r="F14384" s="508"/>
    </row>
    <row r="14385" spans="1:6" x14ac:dyDescent="0.25">
      <c r="A14385" s="508"/>
      <c r="B14385" s="508"/>
      <c r="C14385" s="508"/>
      <c r="D14385" s="444" t="s">
        <v>6778</v>
      </c>
      <c r="E14385" s="508"/>
      <c r="F14385" s="508"/>
    </row>
    <row r="14386" spans="1:6" x14ac:dyDescent="0.25">
      <c r="A14386" s="508"/>
      <c r="B14386" s="508"/>
      <c r="C14386" s="508"/>
      <c r="D14386" s="444" t="s">
        <v>6778</v>
      </c>
      <c r="E14386" s="508"/>
      <c r="F14386" s="508"/>
    </row>
    <row r="14387" spans="1:6" x14ac:dyDescent="0.25">
      <c r="A14387" s="508"/>
      <c r="B14387" s="508"/>
      <c r="C14387" s="508"/>
      <c r="D14387" s="444" t="s">
        <v>6778</v>
      </c>
      <c r="E14387" s="508"/>
      <c r="F14387" s="508"/>
    </row>
    <row r="14388" spans="1:6" x14ac:dyDescent="0.25">
      <c r="A14388" s="508"/>
      <c r="B14388" s="508"/>
      <c r="C14388" s="508"/>
      <c r="D14388" s="444" t="s">
        <v>6778</v>
      </c>
      <c r="E14388" s="508"/>
      <c r="F14388" s="508"/>
    </row>
    <row r="14389" spans="1:6" x14ac:dyDescent="0.25">
      <c r="A14389" s="508"/>
      <c r="B14389" s="508"/>
      <c r="C14389" s="508"/>
      <c r="D14389" s="444" t="s">
        <v>6778</v>
      </c>
      <c r="E14389" s="508"/>
      <c r="F14389" s="508"/>
    </row>
    <row r="14390" spans="1:6" x14ac:dyDescent="0.25">
      <c r="A14390" s="508"/>
      <c r="B14390" s="508"/>
      <c r="C14390" s="508"/>
      <c r="D14390" s="444" t="s">
        <v>6778</v>
      </c>
      <c r="E14390" s="508"/>
      <c r="F14390" s="508"/>
    </row>
    <row r="14391" spans="1:6" x14ac:dyDescent="0.25">
      <c r="A14391" s="508"/>
      <c r="B14391" s="508"/>
      <c r="C14391" s="508"/>
      <c r="D14391" s="444" t="s">
        <v>6778</v>
      </c>
      <c r="E14391" s="508"/>
      <c r="F14391" s="508"/>
    </row>
    <row r="14392" spans="1:6" x14ac:dyDescent="0.25">
      <c r="A14392" s="508"/>
      <c r="B14392" s="508"/>
      <c r="C14392" s="508"/>
      <c r="D14392" s="444" t="s">
        <v>6778</v>
      </c>
      <c r="E14392" s="508"/>
      <c r="F14392" s="508"/>
    </row>
    <row r="14393" spans="1:6" x14ac:dyDescent="0.25">
      <c r="A14393" s="508"/>
      <c r="B14393" s="508"/>
      <c r="C14393" s="508"/>
      <c r="D14393" s="444" t="s">
        <v>6778</v>
      </c>
      <c r="E14393" s="508"/>
      <c r="F14393" s="508"/>
    </row>
    <row r="14394" spans="1:6" x14ac:dyDescent="0.25">
      <c r="A14394" s="508"/>
      <c r="B14394" s="508"/>
      <c r="C14394" s="508"/>
      <c r="D14394" s="444" t="s">
        <v>6778</v>
      </c>
      <c r="E14394" s="508"/>
      <c r="F14394" s="508"/>
    </row>
    <row r="14395" spans="1:6" x14ac:dyDescent="0.25">
      <c r="A14395" s="508"/>
      <c r="B14395" s="508"/>
      <c r="C14395" s="508"/>
      <c r="D14395" s="444" t="s">
        <v>6778</v>
      </c>
      <c r="E14395" s="508"/>
      <c r="F14395" s="508"/>
    </row>
    <row r="14396" spans="1:6" x14ac:dyDescent="0.25">
      <c r="A14396" s="508"/>
      <c r="B14396" s="508"/>
      <c r="C14396" s="508"/>
      <c r="D14396" s="444" t="s">
        <v>6778</v>
      </c>
      <c r="E14396" s="508"/>
      <c r="F14396" s="508"/>
    </row>
    <row r="14397" spans="1:6" x14ac:dyDescent="0.25">
      <c r="A14397" s="508"/>
      <c r="B14397" s="508"/>
      <c r="C14397" s="508"/>
      <c r="D14397" s="444" t="s">
        <v>6778</v>
      </c>
      <c r="E14397" s="508"/>
      <c r="F14397" s="508"/>
    </row>
    <row r="14398" spans="1:6" x14ac:dyDescent="0.25">
      <c r="A14398" s="508"/>
      <c r="B14398" s="508"/>
      <c r="C14398" s="508"/>
      <c r="D14398" s="444" t="s">
        <v>6778</v>
      </c>
      <c r="E14398" s="508"/>
      <c r="F14398" s="508"/>
    </row>
    <row r="14399" spans="1:6" x14ac:dyDescent="0.25">
      <c r="A14399" s="508"/>
      <c r="B14399" s="508"/>
      <c r="C14399" s="508"/>
      <c r="D14399" s="444" t="s">
        <v>6778</v>
      </c>
      <c r="E14399" s="508"/>
      <c r="F14399" s="508"/>
    </row>
    <row r="14400" spans="1:6" x14ac:dyDescent="0.25">
      <c r="A14400" s="508"/>
      <c r="B14400" s="508"/>
      <c r="C14400" s="508"/>
      <c r="D14400" s="444" t="s">
        <v>6778</v>
      </c>
      <c r="E14400" s="508"/>
      <c r="F14400" s="508"/>
    </row>
    <row r="14401" spans="1:6" x14ac:dyDescent="0.25">
      <c r="A14401" s="508"/>
      <c r="B14401" s="508"/>
      <c r="C14401" s="508"/>
      <c r="D14401" s="444" t="s">
        <v>6778</v>
      </c>
      <c r="E14401" s="508"/>
      <c r="F14401" s="508"/>
    </row>
    <row r="14402" spans="1:6" x14ac:dyDescent="0.25">
      <c r="A14402" s="508"/>
      <c r="B14402" s="508"/>
      <c r="C14402" s="508"/>
      <c r="D14402" s="444" t="s">
        <v>6778</v>
      </c>
      <c r="E14402" s="508"/>
      <c r="F14402" s="508"/>
    </row>
    <row r="14403" spans="1:6" x14ac:dyDescent="0.25">
      <c r="A14403" s="508"/>
      <c r="B14403" s="508"/>
      <c r="C14403" s="508"/>
      <c r="D14403" s="444" t="s">
        <v>6778</v>
      </c>
      <c r="E14403" s="508"/>
      <c r="F14403" s="508"/>
    </row>
    <row r="14404" spans="1:6" x14ac:dyDescent="0.25">
      <c r="A14404" s="508"/>
      <c r="B14404" s="508"/>
      <c r="C14404" s="508"/>
      <c r="D14404" s="444" t="s">
        <v>6778</v>
      </c>
      <c r="E14404" s="508"/>
      <c r="F14404" s="508"/>
    </row>
    <row r="14405" spans="1:6" x14ac:dyDescent="0.25">
      <c r="A14405" s="508"/>
      <c r="B14405" s="508"/>
      <c r="C14405" s="508"/>
      <c r="D14405" s="444" t="s">
        <v>6778</v>
      </c>
      <c r="E14405" s="508"/>
      <c r="F14405" s="508"/>
    </row>
    <row r="14406" spans="1:6" x14ac:dyDescent="0.25">
      <c r="A14406" s="508"/>
      <c r="B14406" s="508"/>
      <c r="C14406" s="508"/>
      <c r="D14406" s="444" t="s">
        <v>6778</v>
      </c>
      <c r="E14406" s="508"/>
      <c r="F14406" s="508"/>
    </row>
    <row r="14407" spans="1:6" x14ac:dyDescent="0.25">
      <c r="A14407" s="508"/>
      <c r="B14407" s="508"/>
      <c r="C14407" s="508"/>
      <c r="D14407" s="444" t="s">
        <v>6778</v>
      </c>
      <c r="E14407" s="508"/>
      <c r="F14407" s="508"/>
    </row>
    <row r="14408" spans="1:6" x14ac:dyDescent="0.25">
      <c r="A14408" s="508"/>
      <c r="B14408" s="508"/>
      <c r="C14408" s="508"/>
      <c r="D14408" s="444" t="s">
        <v>6778</v>
      </c>
      <c r="E14408" s="508"/>
      <c r="F14408" s="508"/>
    </row>
    <row r="14409" spans="1:6" x14ac:dyDescent="0.25">
      <c r="A14409" s="508"/>
      <c r="B14409" s="508"/>
      <c r="C14409" s="508"/>
      <c r="D14409" s="444" t="s">
        <v>6778</v>
      </c>
      <c r="E14409" s="508"/>
      <c r="F14409" s="508"/>
    </row>
    <row r="14410" spans="1:6" x14ac:dyDescent="0.25">
      <c r="A14410" s="508"/>
      <c r="B14410" s="508"/>
      <c r="C14410" s="508"/>
      <c r="D14410" s="444" t="s">
        <v>6778</v>
      </c>
      <c r="E14410" s="508"/>
      <c r="F14410" s="508"/>
    </row>
    <row r="14411" spans="1:6" x14ac:dyDescent="0.25">
      <c r="A14411" s="508"/>
      <c r="B14411" s="508"/>
      <c r="C14411" s="508"/>
      <c r="D14411" s="444" t="s">
        <v>6778</v>
      </c>
      <c r="E14411" s="508"/>
      <c r="F14411" s="508"/>
    </row>
    <row r="14412" spans="1:6" x14ac:dyDescent="0.25">
      <c r="A14412" s="508"/>
      <c r="B14412" s="508"/>
      <c r="C14412" s="508"/>
      <c r="D14412" s="444" t="s">
        <v>6778</v>
      </c>
      <c r="E14412" s="508"/>
      <c r="F14412" s="508"/>
    </row>
    <row r="14413" spans="1:6" x14ac:dyDescent="0.25">
      <c r="A14413" s="508"/>
      <c r="B14413" s="508"/>
      <c r="C14413" s="508"/>
      <c r="D14413" s="444" t="s">
        <v>6778</v>
      </c>
      <c r="E14413" s="508"/>
      <c r="F14413" s="508"/>
    </row>
    <row r="14414" spans="1:6" x14ac:dyDescent="0.25">
      <c r="A14414" s="508"/>
      <c r="B14414" s="508"/>
      <c r="C14414" s="508"/>
      <c r="D14414" s="444" t="s">
        <v>6778</v>
      </c>
      <c r="E14414" s="508"/>
      <c r="F14414" s="508"/>
    </row>
    <row r="14415" spans="1:6" x14ac:dyDescent="0.25">
      <c r="A14415" s="508"/>
      <c r="B14415" s="508"/>
      <c r="C14415" s="508"/>
      <c r="D14415" s="444" t="s">
        <v>6778</v>
      </c>
      <c r="E14415" s="508"/>
      <c r="F14415" s="508"/>
    </row>
    <row r="14416" spans="1:6" x14ac:dyDescent="0.25">
      <c r="A14416" s="508"/>
      <c r="B14416" s="508"/>
      <c r="C14416" s="508"/>
      <c r="D14416" s="444" t="s">
        <v>6778</v>
      </c>
      <c r="E14416" s="508"/>
      <c r="F14416" s="508"/>
    </row>
    <row r="14417" spans="1:6" x14ac:dyDescent="0.25">
      <c r="A14417" s="508"/>
      <c r="B14417" s="508"/>
      <c r="C14417" s="508"/>
      <c r="D14417" s="444" t="s">
        <v>6778</v>
      </c>
      <c r="E14417" s="508"/>
      <c r="F14417" s="508"/>
    </row>
    <row r="14418" spans="1:6" x14ac:dyDescent="0.25">
      <c r="A14418" s="508"/>
      <c r="B14418" s="508"/>
      <c r="C14418" s="508"/>
      <c r="D14418" s="444" t="s">
        <v>6778</v>
      </c>
      <c r="E14418" s="508"/>
      <c r="F14418" s="508"/>
    </row>
    <row r="14419" spans="1:6" x14ac:dyDescent="0.25">
      <c r="A14419" s="508"/>
      <c r="B14419" s="508"/>
      <c r="C14419" s="508"/>
      <c r="D14419" s="444" t="s">
        <v>6778</v>
      </c>
      <c r="E14419" s="508"/>
      <c r="F14419" s="508"/>
    </row>
    <row r="14420" spans="1:6" x14ac:dyDescent="0.25">
      <c r="A14420" s="508"/>
      <c r="B14420" s="508"/>
      <c r="C14420" s="508"/>
      <c r="D14420" s="444" t="s">
        <v>6778</v>
      </c>
      <c r="E14420" s="508"/>
      <c r="F14420" s="508"/>
    </row>
    <row r="14421" spans="1:6" x14ac:dyDescent="0.25">
      <c r="A14421" s="508"/>
      <c r="B14421" s="508"/>
      <c r="C14421" s="508"/>
      <c r="D14421" s="444" t="s">
        <v>6778</v>
      </c>
      <c r="E14421" s="508"/>
      <c r="F14421" s="508"/>
    </row>
    <row r="14422" spans="1:6" x14ac:dyDescent="0.25">
      <c r="A14422" s="508"/>
      <c r="B14422" s="508"/>
      <c r="C14422" s="508"/>
      <c r="D14422" s="444" t="s">
        <v>6778</v>
      </c>
      <c r="E14422" s="508"/>
      <c r="F14422" s="508"/>
    </row>
    <row r="14423" spans="1:6" x14ac:dyDescent="0.25">
      <c r="A14423" s="508"/>
      <c r="B14423" s="508"/>
      <c r="C14423" s="508"/>
      <c r="D14423" s="444" t="s">
        <v>6778</v>
      </c>
      <c r="E14423" s="508"/>
      <c r="F14423" s="508"/>
    </row>
    <row r="14424" spans="1:6" x14ac:dyDescent="0.25">
      <c r="A14424" s="508"/>
      <c r="B14424" s="508"/>
      <c r="C14424" s="508"/>
      <c r="D14424" s="444" t="s">
        <v>6778</v>
      </c>
      <c r="E14424" s="508"/>
      <c r="F14424" s="508"/>
    </row>
    <row r="14425" spans="1:6" x14ac:dyDescent="0.25">
      <c r="A14425" s="508"/>
      <c r="B14425" s="508"/>
      <c r="C14425" s="508"/>
      <c r="D14425" s="444" t="s">
        <v>6778</v>
      </c>
      <c r="E14425" s="508"/>
      <c r="F14425" s="508"/>
    </row>
    <row r="14426" spans="1:6" x14ac:dyDescent="0.25">
      <c r="A14426" s="508"/>
      <c r="B14426" s="508"/>
      <c r="C14426" s="508"/>
      <c r="D14426" s="444" t="s">
        <v>6778</v>
      </c>
      <c r="E14426" s="508"/>
      <c r="F14426" s="508"/>
    </row>
    <row r="14427" spans="1:6" x14ac:dyDescent="0.25">
      <c r="A14427" s="508"/>
      <c r="B14427" s="508"/>
      <c r="C14427" s="508"/>
      <c r="D14427" s="444" t="s">
        <v>6778</v>
      </c>
      <c r="E14427" s="508"/>
      <c r="F14427" s="508"/>
    </row>
    <row r="14428" spans="1:6" x14ac:dyDescent="0.25">
      <c r="A14428" s="508"/>
      <c r="B14428" s="508"/>
      <c r="C14428" s="508"/>
      <c r="D14428" s="444" t="s">
        <v>6778</v>
      </c>
      <c r="E14428" s="508"/>
      <c r="F14428" s="508"/>
    </row>
    <row r="14429" spans="1:6" x14ac:dyDescent="0.25">
      <c r="A14429" s="508"/>
      <c r="B14429" s="508"/>
      <c r="C14429" s="508"/>
      <c r="D14429" s="444" t="s">
        <v>6778</v>
      </c>
      <c r="E14429" s="508"/>
      <c r="F14429" s="508"/>
    </row>
    <row r="14430" spans="1:6" x14ac:dyDescent="0.25">
      <c r="A14430" s="508"/>
      <c r="B14430" s="508"/>
      <c r="C14430" s="508"/>
      <c r="D14430" s="444" t="s">
        <v>6778</v>
      </c>
      <c r="E14430" s="508"/>
      <c r="F14430" s="508"/>
    </row>
    <row r="14431" spans="1:6" x14ac:dyDescent="0.25">
      <c r="A14431" s="508"/>
      <c r="B14431" s="508"/>
      <c r="C14431" s="508"/>
      <c r="D14431" s="444" t="s">
        <v>6778</v>
      </c>
      <c r="E14431" s="508"/>
      <c r="F14431" s="508"/>
    </row>
    <row r="14432" spans="1:6" x14ac:dyDescent="0.25">
      <c r="A14432" s="508"/>
      <c r="B14432" s="508"/>
      <c r="C14432" s="508"/>
      <c r="D14432" s="444" t="s">
        <v>6778</v>
      </c>
      <c r="E14432" s="508"/>
      <c r="F14432" s="508"/>
    </row>
    <row r="14433" spans="1:6" x14ac:dyDescent="0.25">
      <c r="A14433" s="508"/>
      <c r="B14433" s="508"/>
      <c r="C14433" s="508"/>
      <c r="D14433" s="444" t="s">
        <v>6778</v>
      </c>
      <c r="E14433" s="508"/>
      <c r="F14433" s="508"/>
    </row>
    <row r="14434" spans="1:6" x14ac:dyDescent="0.25">
      <c r="A14434" s="508"/>
      <c r="B14434" s="508"/>
      <c r="C14434" s="508"/>
      <c r="D14434" s="444" t="s">
        <v>6778</v>
      </c>
      <c r="E14434" s="508"/>
      <c r="F14434" s="508"/>
    </row>
    <row r="14435" spans="1:6" x14ac:dyDescent="0.25">
      <c r="A14435" s="508"/>
      <c r="B14435" s="508"/>
      <c r="C14435" s="508"/>
      <c r="D14435" s="444" t="s">
        <v>6778</v>
      </c>
      <c r="E14435" s="508"/>
      <c r="F14435" s="508"/>
    </row>
    <row r="14436" spans="1:6" x14ac:dyDescent="0.25">
      <c r="A14436" s="508"/>
      <c r="B14436" s="508"/>
      <c r="C14436" s="508"/>
      <c r="D14436" s="444" t="s">
        <v>6778</v>
      </c>
      <c r="E14436" s="508"/>
      <c r="F14436" s="508"/>
    </row>
    <row r="14437" spans="1:6" x14ac:dyDescent="0.25">
      <c r="A14437" s="508"/>
      <c r="B14437" s="508"/>
      <c r="C14437" s="508"/>
      <c r="D14437" s="444" t="s">
        <v>6778</v>
      </c>
      <c r="E14437" s="508"/>
      <c r="F14437" s="508"/>
    </row>
    <row r="14438" spans="1:6" x14ac:dyDescent="0.25">
      <c r="A14438" s="508"/>
      <c r="B14438" s="508"/>
      <c r="C14438" s="508"/>
      <c r="D14438" s="444" t="s">
        <v>6778</v>
      </c>
      <c r="E14438" s="508"/>
      <c r="F14438" s="508"/>
    </row>
    <row r="14439" spans="1:6" x14ac:dyDescent="0.25">
      <c r="A14439" s="508"/>
      <c r="B14439" s="508"/>
      <c r="C14439" s="508"/>
      <c r="D14439" s="444" t="s">
        <v>6778</v>
      </c>
      <c r="E14439" s="508"/>
      <c r="F14439" s="508"/>
    </row>
    <row r="14440" spans="1:6" x14ac:dyDescent="0.25">
      <c r="A14440" s="508"/>
      <c r="B14440" s="508"/>
      <c r="C14440" s="508"/>
      <c r="D14440" s="444" t="s">
        <v>6778</v>
      </c>
      <c r="E14440" s="508"/>
      <c r="F14440" s="508"/>
    </row>
    <row r="14441" spans="1:6" x14ac:dyDescent="0.25">
      <c r="A14441" s="508"/>
      <c r="B14441" s="508"/>
      <c r="C14441" s="508"/>
      <c r="D14441" s="444" t="s">
        <v>6778</v>
      </c>
      <c r="E14441" s="508"/>
      <c r="F14441" s="508"/>
    </row>
    <row r="14442" spans="1:6" x14ac:dyDescent="0.25">
      <c r="A14442" s="508"/>
      <c r="B14442" s="508"/>
      <c r="C14442" s="508"/>
      <c r="D14442" s="444" t="s">
        <v>6778</v>
      </c>
      <c r="E14442" s="508"/>
      <c r="F14442" s="508"/>
    </row>
    <row r="14443" spans="1:6" x14ac:dyDescent="0.25">
      <c r="A14443" s="508"/>
      <c r="B14443" s="508"/>
      <c r="C14443" s="508"/>
      <c r="D14443" s="444" t="s">
        <v>6778</v>
      </c>
      <c r="E14443" s="508"/>
      <c r="F14443" s="508"/>
    </row>
    <row r="14444" spans="1:6" x14ac:dyDescent="0.25">
      <c r="A14444" s="508"/>
      <c r="B14444" s="508"/>
      <c r="C14444" s="508"/>
      <c r="D14444" s="444" t="s">
        <v>6778</v>
      </c>
      <c r="E14444" s="508"/>
      <c r="F14444" s="508"/>
    </row>
    <row r="14445" spans="1:6" x14ac:dyDescent="0.25">
      <c r="A14445" s="508"/>
      <c r="B14445" s="508"/>
      <c r="C14445" s="508"/>
      <c r="D14445" s="444" t="s">
        <v>6778</v>
      </c>
      <c r="E14445" s="508"/>
      <c r="F14445" s="508"/>
    </row>
    <row r="14446" spans="1:6" x14ac:dyDescent="0.25">
      <c r="A14446" s="508"/>
      <c r="B14446" s="508"/>
      <c r="C14446" s="508"/>
      <c r="D14446" s="444" t="s">
        <v>6778</v>
      </c>
      <c r="E14446" s="508"/>
      <c r="F14446" s="508"/>
    </row>
    <row r="14447" spans="1:6" x14ac:dyDescent="0.25">
      <c r="A14447" s="508"/>
      <c r="B14447" s="508"/>
      <c r="C14447" s="508"/>
      <c r="D14447" s="444" t="s">
        <v>6778</v>
      </c>
      <c r="E14447" s="508"/>
      <c r="F14447" s="508"/>
    </row>
    <row r="14448" spans="1:6" x14ac:dyDescent="0.25">
      <c r="A14448" s="508"/>
      <c r="B14448" s="508"/>
      <c r="C14448" s="508"/>
      <c r="D14448" s="444" t="s">
        <v>6778</v>
      </c>
      <c r="E14448" s="508"/>
      <c r="F14448" s="508"/>
    </row>
    <row r="14449" spans="1:6" x14ac:dyDescent="0.25">
      <c r="A14449" s="508"/>
      <c r="B14449" s="508"/>
      <c r="C14449" s="508"/>
      <c r="D14449" s="444" t="s">
        <v>6778</v>
      </c>
      <c r="E14449" s="508"/>
      <c r="F14449" s="508"/>
    </row>
    <row r="14450" spans="1:6" x14ac:dyDescent="0.25">
      <c r="A14450" s="508"/>
      <c r="B14450" s="508"/>
      <c r="C14450" s="508"/>
      <c r="D14450" s="444" t="s">
        <v>6778</v>
      </c>
      <c r="E14450" s="508"/>
      <c r="F14450" s="508"/>
    </row>
    <row r="14451" spans="1:6" x14ac:dyDescent="0.25">
      <c r="A14451" s="508"/>
      <c r="B14451" s="508"/>
      <c r="C14451" s="508"/>
      <c r="D14451" s="444" t="s">
        <v>6778</v>
      </c>
      <c r="E14451" s="508"/>
      <c r="F14451" s="508"/>
    </row>
    <row r="14452" spans="1:6" x14ac:dyDescent="0.25">
      <c r="A14452" s="508"/>
      <c r="B14452" s="508"/>
      <c r="C14452" s="508"/>
      <c r="D14452" s="444" t="s">
        <v>6778</v>
      </c>
      <c r="E14452" s="508"/>
      <c r="F14452" s="508"/>
    </row>
    <row r="14453" spans="1:6" x14ac:dyDescent="0.25">
      <c r="A14453" s="508"/>
      <c r="B14453" s="508"/>
      <c r="C14453" s="508"/>
      <c r="D14453" s="444" t="s">
        <v>6778</v>
      </c>
      <c r="E14453" s="508"/>
      <c r="F14453" s="508"/>
    </row>
    <row r="14454" spans="1:6" x14ac:dyDescent="0.25">
      <c r="A14454" s="508"/>
      <c r="B14454" s="508"/>
      <c r="C14454" s="508"/>
      <c r="D14454" s="444" t="s">
        <v>6778</v>
      </c>
      <c r="E14454" s="508"/>
      <c r="F14454" s="508"/>
    </row>
    <row r="14455" spans="1:6" x14ac:dyDescent="0.25">
      <c r="A14455" s="508"/>
      <c r="B14455" s="508"/>
      <c r="C14455" s="508"/>
      <c r="D14455" s="444" t="s">
        <v>6778</v>
      </c>
      <c r="E14455" s="508"/>
      <c r="F14455" s="508"/>
    </row>
    <row r="14456" spans="1:6" x14ac:dyDescent="0.25">
      <c r="A14456" s="508"/>
      <c r="B14456" s="508"/>
      <c r="C14456" s="508"/>
      <c r="D14456" s="444" t="s">
        <v>6778</v>
      </c>
      <c r="E14456" s="508"/>
      <c r="F14456" s="508"/>
    </row>
    <row r="14457" spans="1:6" x14ac:dyDescent="0.25">
      <c r="A14457" s="508"/>
      <c r="B14457" s="508"/>
      <c r="C14457" s="508"/>
      <c r="D14457" s="444" t="s">
        <v>6778</v>
      </c>
      <c r="E14457" s="508"/>
      <c r="F14457" s="508"/>
    </row>
    <row r="14458" spans="1:6" x14ac:dyDescent="0.25">
      <c r="A14458" s="508"/>
      <c r="B14458" s="508"/>
      <c r="C14458" s="508"/>
      <c r="D14458" s="444" t="s">
        <v>6778</v>
      </c>
      <c r="E14458" s="508"/>
      <c r="F14458" s="508"/>
    </row>
    <row r="14459" spans="1:6" x14ac:dyDescent="0.25">
      <c r="A14459" s="508"/>
      <c r="B14459" s="508"/>
      <c r="C14459" s="508"/>
      <c r="D14459" s="444" t="s">
        <v>6778</v>
      </c>
      <c r="E14459" s="508"/>
      <c r="F14459" s="508"/>
    </row>
    <row r="14460" spans="1:6" x14ac:dyDescent="0.25">
      <c r="A14460" s="508"/>
      <c r="B14460" s="508"/>
      <c r="C14460" s="508"/>
      <c r="D14460" s="444" t="s">
        <v>6778</v>
      </c>
      <c r="E14460" s="508"/>
      <c r="F14460" s="508"/>
    </row>
    <row r="14461" spans="1:6" x14ac:dyDescent="0.25">
      <c r="A14461" s="508"/>
      <c r="B14461" s="508"/>
      <c r="C14461" s="508"/>
      <c r="D14461" s="444" t="s">
        <v>6778</v>
      </c>
      <c r="E14461" s="508"/>
      <c r="F14461" s="508"/>
    </row>
    <row r="14462" spans="1:6" x14ac:dyDescent="0.25">
      <c r="A14462" s="508"/>
      <c r="B14462" s="508"/>
      <c r="C14462" s="508"/>
      <c r="D14462" s="444" t="s">
        <v>6778</v>
      </c>
      <c r="E14462" s="508"/>
      <c r="F14462" s="508"/>
    </row>
    <row r="14463" spans="1:6" x14ac:dyDescent="0.25">
      <c r="A14463" s="508"/>
      <c r="B14463" s="508"/>
      <c r="C14463" s="508"/>
      <c r="D14463" s="444" t="s">
        <v>6778</v>
      </c>
      <c r="E14463" s="508"/>
      <c r="F14463" s="508"/>
    </row>
    <row r="14464" spans="1:6" x14ac:dyDescent="0.25">
      <c r="A14464" s="508"/>
      <c r="B14464" s="508"/>
      <c r="C14464" s="508"/>
      <c r="D14464" s="444" t="s">
        <v>6778</v>
      </c>
      <c r="E14464" s="508"/>
      <c r="F14464" s="508"/>
    </row>
    <row r="14465" spans="1:6" x14ac:dyDescent="0.25">
      <c r="A14465" s="508"/>
      <c r="B14465" s="508"/>
      <c r="C14465" s="508"/>
      <c r="D14465" s="444" t="s">
        <v>6778</v>
      </c>
      <c r="E14465" s="508"/>
      <c r="F14465" s="508"/>
    </row>
    <row r="14466" spans="1:6" x14ac:dyDescent="0.25">
      <c r="A14466" s="508"/>
      <c r="B14466" s="508"/>
      <c r="C14466" s="508"/>
      <c r="D14466" s="444" t="s">
        <v>6778</v>
      </c>
      <c r="E14466" s="508"/>
      <c r="F14466" s="508"/>
    </row>
    <row r="14467" spans="1:6" x14ac:dyDescent="0.25">
      <c r="A14467" s="508"/>
      <c r="B14467" s="508"/>
      <c r="C14467" s="508"/>
      <c r="D14467" s="444" t="s">
        <v>6778</v>
      </c>
      <c r="E14467" s="508"/>
      <c r="F14467" s="508"/>
    </row>
    <row r="14468" spans="1:6" x14ac:dyDescent="0.25">
      <c r="A14468" s="508"/>
      <c r="B14468" s="508"/>
      <c r="C14468" s="508"/>
      <c r="D14468" s="444" t="s">
        <v>6778</v>
      </c>
      <c r="E14468" s="508"/>
      <c r="F14468" s="508"/>
    </row>
    <row r="14469" spans="1:6" x14ac:dyDescent="0.25">
      <c r="A14469" s="508"/>
      <c r="B14469" s="508"/>
      <c r="C14469" s="508"/>
      <c r="D14469" s="444" t="s">
        <v>6778</v>
      </c>
      <c r="E14469" s="508"/>
      <c r="F14469" s="508"/>
    </row>
    <row r="14470" spans="1:6" x14ac:dyDescent="0.25">
      <c r="A14470" s="508"/>
      <c r="B14470" s="508"/>
      <c r="C14470" s="508"/>
      <c r="D14470" s="444" t="s">
        <v>6778</v>
      </c>
      <c r="E14470" s="508"/>
      <c r="F14470" s="508"/>
    </row>
    <row r="14471" spans="1:6" x14ac:dyDescent="0.25">
      <c r="A14471" s="508"/>
      <c r="B14471" s="508"/>
      <c r="C14471" s="508"/>
      <c r="D14471" s="444" t="s">
        <v>6778</v>
      </c>
      <c r="E14471" s="508"/>
      <c r="F14471" s="508"/>
    </row>
    <row r="14472" spans="1:6" x14ac:dyDescent="0.25">
      <c r="A14472" s="508"/>
      <c r="B14472" s="508"/>
      <c r="C14472" s="508"/>
      <c r="D14472" s="444" t="s">
        <v>6778</v>
      </c>
      <c r="E14472" s="508"/>
      <c r="F14472" s="508"/>
    </row>
    <row r="14473" spans="1:6" x14ac:dyDescent="0.25">
      <c r="A14473" s="508"/>
      <c r="B14473" s="508"/>
      <c r="C14473" s="508"/>
      <c r="D14473" s="444" t="s">
        <v>6778</v>
      </c>
      <c r="E14473" s="508"/>
      <c r="F14473" s="508"/>
    </row>
    <row r="14474" spans="1:6" x14ac:dyDescent="0.25">
      <c r="A14474" s="508"/>
      <c r="B14474" s="508"/>
      <c r="C14474" s="508"/>
      <c r="D14474" s="444" t="s">
        <v>6778</v>
      </c>
      <c r="E14474" s="508"/>
      <c r="F14474" s="508"/>
    </row>
    <row r="14475" spans="1:6" x14ac:dyDescent="0.25">
      <c r="A14475" s="508"/>
      <c r="B14475" s="508"/>
      <c r="C14475" s="508"/>
      <c r="D14475" s="444" t="s">
        <v>6778</v>
      </c>
      <c r="E14475" s="508"/>
      <c r="F14475" s="508"/>
    </row>
    <row r="14476" spans="1:6" x14ac:dyDescent="0.25">
      <c r="A14476" s="508"/>
      <c r="B14476" s="508"/>
      <c r="C14476" s="508"/>
      <c r="D14476" s="444" t="s">
        <v>6778</v>
      </c>
      <c r="E14476" s="508"/>
      <c r="F14476" s="508"/>
    </row>
    <row r="14477" spans="1:6" x14ac:dyDescent="0.25">
      <c r="A14477" s="508"/>
      <c r="B14477" s="508"/>
      <c r="C14477" s="508"/>
      <c r="D14477" s="444" t="s">
        <v>6778</v>
      </c>
      <c r="E14477" s="508"/>
      <c r="F14477" s="508"/>
    </row>
    <row r="14478" spans="1:6" x14ac:dyDescent="0.25">
      <c r="A14478" s="508"/>
      <c r="B14478" s="508"/>
      <c r="C14478" s="508"/>
      <c r="D14478" s="444" t="s">
        <v>6778</v>
      </c>
      <c r="E14478" s="508"/>
      <c r="F14478" s="508"/>
    </row>
    <row r="14479" spans="1:6" x14ac:dyDescent="0.25">
      <c r="A14479" s="508"/>
      <c r="B14479" s="508"/>
      <c r="C14479" s="508"/>
      <c r="D14479" s="444" t="s">
        <v>6778</v>
      </c>
      <c r="E14479" s="508"/>
      <c r="F14479" s="508"/>
    </row>
    <row r="14480" spans="1:6" x14ac:dyDescent="0.25">
      <c r="A14480" s="508"/>
      <c r="B14480" s="508"/>
      <c r="C14480" s="508"/>
      <c r="D14480" s="444" t="s">
        <v>6778</v>
      </c>
      <c r="E14480" s="508"/>
      <c r="F14480" s="508"/>
    </row>
    <row r="14481" spans="1:6" x14ac:dyDescent="0.25">
      <c r="A14481" s="508"/>
      <c r="B14481" s="508"/>
      <c r="C14481" s="508"/>
      <c r="D14481" s="444" t="s">
        <v>6778</v>
      </c>
      <c r="E14481" s="508"/>
      <c r="F14481" s="508"/>
    </row>
    <row r="14482" spans="1:6" x14ac:dyDescent="0.25">
      <c r="A14482" s="508"/>
      <c r="B14482" s="508"/>
      <c r="C14482" s="508"/>
      <c r="D14482" s="444" t="s">
        <v>6778</v>
      </c>
      <c r="E14482" s="508"/>
      <c r="F14482" s="508"/>
    </row>
    <row r="14483" spans="1:6" x14ac:dyDescent="0.25">
      <c r="A14483" s="508"/>
      <c r="B14483" s="508"/>
      <c r="C14483" s="508"/>
      <c r="D14483" s="444" t="s">
        <v>6778</v>
      </c>
      <c r="E14483" s="508"/>
      <c r="F14483" s="508"/>
    </row>
    <row r="14484" spans="1:6" x14ac:dyDescent="0.25">
      <c r="A14484" s="508"/>
      <c r="B14484" s="508"/>
      <c r="C14484" s="508"/>
      <c r="D14484" s="444" t="s">
        <v>6778</v>
      </c>
      <c r="E14484" s="508"/>
      <c r="F14484" s="508"/>
    </row>
    <row r="14485" spans="1:6" x14ac:dyDescent="0.25">
      <c r="A14485" s="508"/>
      <c r="B14485" s="508"/>
      <c r="C14485" s="508"/>
      <c r="D14485" s="444" t="s">
        <v>6778</v>
      </c>
      <c r="E14485" s="508"/>
      <c r="F14485" s="508"/>
    </row>
    <row r="14486" spans="1:6" x14ac:dyDescent="0.25">
      <c r="A14486" s="508"/>
      <c r="B14486" s="508"/>
      <c r="C14486" s="508"/>
      <c r="D14486" s="444" t="s">
        <v>6778</v>
      </c>
      <c r="E14486" s="508"/>
      <c r="F14486" s="508"/>
    </row>
    <row r="14487" spans="1:6" x14ac:dyDescent="0.25">
      <c r="A14487" s="508"/>
      <c r="B14487" s="508"/>
      <c r="C14487" s="508"/>
      <c r="D14487" s="444" t="s">
        <v>6778</v>
      </c>
      <c r="E14487" s="508"/>
      <c r="F14487" s="508"/>
    </row>
    <row r="14488" spans="1:6" x14ac:dyDescent="0.25">
      <c r="A14488" s="508"/>
      <c r="B14488" s="508"/>
      <c r="C14488" s="508"/>
      <c r="D14488" s="444" t="s">
        <v>6778</v>
      </c>
      <c r="E14488" s="508"/>
      <c r="F14488" s="508"/>
    </row>
    <row r="14489" spans="1:6" x14ac:dyDescent="0.25">
      <c r="A14489" s="508"/>
      <c r="B14489" s="508"/>
      <c r="C14489" s="508"/>
      <c r="D14489" s="444" t="s">
        <v>6778</v>
      </c>
      <c r="E14489" s="508"/>
      <c r="F14489" s="508"/>
    </row>
    <row r="14490" spans="1:6" x14ac:dyDescent="0.25">
      <c r="A14490" s="508"/>
      <c r="B14490" s="508"/>
      <c r="C14490" s="508"/>
      <c r="D14490" s="444" t="s">
        <v>6778</v>
      </c>
      <c r="E14490" s="508"/>
      <c r="F14490" s="508"/>
    </row>
    <row r="14491" spans="1:6" x14ac:dyDescent="0.25">
      <c r="A14491" s="508"/>
      <c r="B14491" s="508"/>
      <c r="C14491" s="508"/>
      <c r="D14491" s="444" t="s">
        <v>6778</v>
      </c>
      <c r="E14491" s="508"/>
      <c r="F14491" s="508"/>
    </row>
    <row r="14492" spans="1:6" x14ac:dyDescent="0.25">
      <c r="A14492" s="508"/>
      <c r="B14492" s="508"/>
      <c r="C14492" s="508"/>
      <c r="D14492" s="444" t="s">
        <v>6778</v>
      </c>
      <c r="E14492" s="508"/>
      <c r="F14492" s="508"/>
    </row>
    <row r="14493" spans="1:6" x14ac:dyDescent="0.25">
      <c r="A14493" s="508"/>
      <c r="B14493" s="508"/>
      <c r="C14493" s="508"/>
      <c r="D14493" s="444" t="s">
        <v>6778</v>
      </c>
      <c r="E14493" s="508"/>
      <c r="F14493" s="508"/>
    </row>
    <row r="14494" spans="1:6" x14ac:dyDescent="0.25">
      <c r="A14494" s="508"/>
      <c r="B14494" s="508"/>
      <c r="C14494" s="508"/>
      <c r="D14494" s="444" t="s">
        <v>6778</v>
      </c>
      <c r="E14494" s="508"/>
      <c r="F14494" s="508"/>
    </row>
    <row r="14495" spans="1:6" x14ac:dyDescent="0.25">
      <c r="A14495" s="508"/>
      <c r="B14495" s="508"/>
      <c r="C14495" s="508"/>
      <c r="D14495" s="444" t="s">
        <v>6778</v>
      </c>
      <c r="E14495" s="508"/>
      <c r="F14495" s="508"/>
    </row>
    <row r="14496" spans="1:6" x14ac:dyDescent="0.25">
      <c r="A14496" s="508"/>
      <c r="B14496" s="508"/>
      <c r="C14496" s="508"/>
      <c r="D14496" s="444" t="s">
        <v>6778</v>
      </c>
      <c r="E14496" s="508"/>
      <c r="F14496" s="508"/>
    </row>
    <row r="14497" spans="1:6" x14ac:dyDescent="0.25">
      <c r="A14497" s="508"/>
      <c r="B14497" s="508"/>
      <c r="C14497" s="508"/>
      <c r="D14497" s="444" t="s">
        <v>6778</v>
      </c>
      <c r="E14497" s="508"/>
      <c r="F14497" s="508"/>
    </row>
    <row r="14498" spans="1:6" x14ac:dyDescent="0.25">
      <c r="A14498" s="508"/>
      <c r="B14498" s="508"/>
      <c r="C14498" s="508"/>
      <c r="D14498" s="444" t="s">
        <v>6778</v>
      </c>
      <c r="E14498" s="508"/>
      <c r="F14498" s="508"/>
    </row>
    <row r="14499" spans="1:6" x14ac:dyDescent="0.25">
      <c r="A14499" s="508"/>
      <c r="B14499" s="508"/>
      <c r="C14499" s="508"/>
      <c r="D14499" s="444" t="s">
        <v>6778</v>
      </c>
      <c r="E14499" s="508"/>
      <c r="F14499" s="508"/>
    </row>
    <row r="14500" spans="1:6" x14ac:dyDescent="0.25">
      <c r="A14500" s="508"/>
      <c r="B14500" s="508"/>
      <c r="C14500" s="508"/>
      <c r="D14500" s="444" t="s">
        <v>6778</v>
      </c>
      <c r="E14500" s="508"/>
      <c r="F14500" s="508"/>
    </row>
    <row r="14501" spans="1:6" x14ac:dyDescent="0.25">
      <c r="A14501" s="508"/>
      <c r="B14501" s="508"/>
      <c r="C14501" s="508"/>
      <c r="D14501" s="444" t="s">
        <v>6778</v>
      </c>
      <c r="E14501" s="508"/>
      <c r="F14501" s="508"/>
    </row>
    <row r="14502" spans="1:6" x14ac:dyDescent="0.25">
      <c r="A14502" s="508"/>
      <c r="B14502" s="508"/>
      <c r="C14502" s="508"/>
      <c r="D14502" s="444" t="s">
        <v>6778</v>
      </c>
      <c r="E14502" s="508"/>
      <c r="F14502" s="508"/>
    </row>
    <row r="14503" spans="1:6" x14ac:dyDescent="0.25">
      <c r="A14503" s="508"/>
      <c r="B14503" s="508"/>
      <c r="C14503" s="508"/>
      <c r="D14503" s="444" t="s">
        <v>6778</v>
      </c>
      <c r="E14503" s="508"/>
      <c r="F14503" s="508"/>
    </row>
    <row r="14504" spans="1:6" x14ac:dyDescent="0.25">
      <c r="A14504" s="508"/>
      <c r="B14504" s="508"/>
      <c r="C14504" s="508"/>
      <c r="D14504" s="444" t="s">
        <v>6778</v>
      </c>
      <c r="E14504" s="508"/>
      <c r="F14504" s="508"/>
    </row>
    <row r="14505" spans="1:6" x14ac:dyDescent="0.25">
      <c r="A14505" s="508"/>
      <c r="B14505" s="508"/>
      <c r="C14505" s="508"/>
      <c r="D14505" s="444" t="s">
        <v>6778</v>
      </c>
      <c r="E14505" s="508"/>
      <c r="F14505" s="508"/>
    </row>
    <row r="14506" spans="1:6" x14ac:dyDescent="0.25">
      <c r="A14506" s="508"/>
      <c r="B14506" s="508"/>
      <c r="C14506" s="508"/>
      <c r="D14506" s="444" t="s">
        <v>6778</v>
      </c>
      <c r="E14506" s="508"/>
      <c r="F14506" s="508"/>
    </row>
    <row r="14507" spans="1:6" x14ac:dyDescent="0.25">
      <c r="A14507" s="508"/>
      <c r="B14507" s="508"/>
      <c r="C14507" s="508"/>
      <c r="D14507" s="444" t="s">
        <v>6778</v>
      </c>
      <c r="E14507" s="508"/>
      <c r="F14507" s="508"/>
    </row>
    <row r="14508" spans="1:6" x14ac:dyDescent="0.25">
      <c r="A14508" s="508"/>
      <c r="B14508" s="508"/>
      <c r="C14508" s="508"/>
      <c r="D14508" s="444" t="s">
        <v>6778</v>
      </c>
      <c r="E14508" s="508"/>
      <c r="F14508" s="508"/>
    </row>
    <row r="14509" spans="1:6" x14ac:dyDescent="0.25">
      <c r="A14509" s="508"/>
      <c r="B14509" s="508"/>
      <c r="C14509" s="508"/>
      <c r="D14509" s="444" t="s">
        <v>6778</v>
      </c>
      <c r="E14509" s="508"/>
      <c r="F14509" s="508"/>
    </row>
    <row r="14510" spans="1:6" x14ac:dyDescent="0.25">
      <c r="A14510" s="508"/>
      <c r="B14510" s="508"/>
      <c r="C14510" s="508"/>
      <c r="D14510" s="444" t="s">
        <v>6778</v>
      </c>
      <c r="E14510" s="508"/>
      <c r="F14510" s="508"/>
    </row>
    <row r="14511" spans="1:6" x14ac:dyDescent="0.25">
      <c r="A14511" s="508"/>
      <c r="B14511" s="508"/>
      <c r="C14511" s="508"/>
      <c r="D14511" s="444" t="s">
        <v>6778</v>
      </c>
      <c r="E14511" s="508"/>
      <c r="F14511" s="508"/>
    </row>
    <row r="14512" spans="1:6" x14ac:dyDescent="0.25">
      <c r="A14512" s="508"/>
      <c r="B14512" s="508"/>
      <c r="C14512" s="508"/>
      <c r="D14512" s="444" t="s">
        <v>6778</v>
      </c>
      <c r="E14512" s="508"/>
      <c r="F14512" s="508"/>
    </row>
    <row r="14513" spans="1:6" x14ac:dyDescent="0.25">
      <c r="A14513" s="508"/>
      <c r="B14513" s="508"/>
      <c r="C14513" s="508"/>
      <c r="D14513" s="444" t="s">
        <v>6778</v>
      </c>
      <c r="E14513" s="508"/>
      <c r="F14513" s="508"/>
    </row>
    <row r="14514" spans="1:6" x14ac:dyDescent="0.25">
      <c r="A14514" s="508"/>
      <c r="B14514" s="508"/>
      <c r="C14514" s="508"/>
      <c r="D14514" s="444" t="s">
        <v>6778</v>
      </c>
      <c r="E14514" s="508"/>
      <c r="F14514" s="508"/>
    </row>
    <row r="14515" spans="1:6" x14ac:dyDescent="0.25">
      <c r="A14515" s="508"/>
      <c r="B14515" s="508"/>
      <c r="C14515" s="508"/>
      <c r="D14515" s="444" t="s">
        <v>6778</v>
      </c>
      <c r="E14515" s="508"/>
      <c r="F14515" s="508"/>
    </row>
    <row r="14516" spans="1:6" x14ac:dyDescent="0.25">
      <c r="A14516" s="508"/>
      <c r="B14516" s="508"/>
      <c r="C14516" s="508"/>
      <c r="D14516" s="444" t="s">
        <v>6778</v>
      </c>
      <c r="E14516" s="508"/>
      <c r="F14516" s="508"/>
    </row>
    <row r="14517" spans="1:6" x14ac:dyDescent="0.25">
      <c r="A14517" s="508"/>
      <c r="B14517" s="508"/>
      <c r="C14517" s="508"/>
      <c r="D14517" s="444" t="s">
        <v>6778</v>
      </c>
      <c r="E14517" s="508"/>
      <c r="F14517" s="508"/>
    </row>
    <row r="14518" spans="1:6" x14ac:dyDescent="0.25">
      <c r="A14518" s="508"/>
      <c r="B14518" s="508"/>
      <c r="C14518" s="508"/>
      <c r="D14518" s="444" t="s">
        <v>6778</v>
      </c>
      <c r="E14518" s="508"/>
      <c r="F14518" s="508"/>
    </row>
    <row r="14519" spans="1:6" x14ac:dyDescent="0.25">
      <c r="A14519" s="508"/>
      <c r="B14519" s="508"/>
      <c r="C14519" s="508"/>
      <c r="D14519" s="444" t="s">
        <v>6778</v>
      </c>
      <c r="E14519" s="508"/>
      <c r="F14519" s="508"/>
    </row>
    <row r="14520" spans="1:6" x14ac:dyDescent="0.25">
      <c r="A14520" s="508"/>
      <c r="B14520" s="508"/>
      <c r="C14520" s="508"/>
      <c r="D14520" s="444" t="s">
        <v>6778</v>
      </c>
      <c r="E14520" s="508"/>
      <c r="F14520" s="508"/>
    </row>
    <row r="14521" spans="1:6" x14ac:dyDescent="0.25">
      <c r="A14521" s="508"/>
      <c r="B14521" s="508"/>
      <c r="C14521" s="508"/>
      <c r="D14521" s="444" t="s">
        <v>6778</v>
      </c>
      <c r="E14521" s="508"/>
      <c r="F14521" s="508"/>
    </row>
    <row r="14522" spans="1:6" x14ac:dyDescent="0.25">
      <c r="A14522" s="508"/>
      <c r="B14522" s="508"/>
      <c r="C14522" s="508"/>
      <c r="D14522" s="444" t="s">
        <v>6778</v>
      </c>
      <c r="E14522" s="508"/>
      <c r="F14522" s="508"/>
    </row>
    <row r="14523" spans="1:6" x14ac:dyDescent="0.25">
      <c r="A14523" s="508"/>
      <c r="B14523" s="508"/>
      <c r="C14523" s="508"/>
      <c r="D14523" s="444" t="s">
        <v>6778</v>
      </c>
      <c r="E14523" s="508"/>
      <c r="F14523" s="508"/>
    </row>
    <row r="14524" spans="1:6" x14ac:dyDescent="0.25">
      <c r="A14524" s="508"/>
      <c r="B14524" s="508"/>
      <c r="C14524" s="508"/>
      <c r="D14524" s="444" t="s">
        <v>6778</v>
      </c>
      <c r="E14524" s="508"/>
      <c r="F14524" s="508"/>
    </row>
    <row r="14525" spans="1:6" x14ac:dyDescent="0.25">
      <c r="A14525" s="508"/>
      <c r="B14525" s="508"/>
      <c r="C14525" s="508"/>
      <c r="D14525" s="444" t="s">
        <v>6778</v>
      </c>
      <c r="E14525" s="508"/>
      <c r="F14525" s="508"/>
    </row>
    <row r="14526" spans="1:6" x14ac:dyDescent="0.25">
      <c r="A14526" s="508"/>
      <c r="B14526" s="508"/>
      <c r="C14526" s="508"/>
      <c r="D14526" s="444" t="s">
        <v>6778</v>
      </c>
      <c r="E14526" s="508"/>
      <c r="F14526" s="508"/>
    </row>
    <row r="14527" spans="1:6" x14ac:dyDescent="0.25">
      <c r="A14527" s="508"/>
      <c r="B14527" s="508"/>
      <c r="C14527" s="508"/>
      <c r="D14527" s="444" t="s">
        <v>6778</v>
      </c>
      <c r="E14527" s="508"/>
      <c r="F14527" s="508"/>
    </row>
    <row r="14528" spans="1:6" x14ac:dyDescent="0.25">
      <c r="A14528" s="508"/>
      <c r="B14528" s="508"/>
      <c r="C14528" s="508"/>
      <c r="D14528" s="444" t="s">
        <v>6778</v>
      </c>
      <c r="E14528" s="508"/>
      <c r="F14528" s="508"/>
    </row>
    <row r="14529" spans="1:6" x14ac:dyDescent="0.25">
      <c r="A14529" s="508"/>
      <c r="B14529" s="508"/>
      <c r="C14529" s="508"/>
      <c r="D14529" s="444" t="s">
        <v>6778</v>
      </c>
      <c r="E14529" s="508"/>
      <c r="F14529" s="508"/>
    </row>
    <row r="14530" spans="1:6" x14ac:dyDescent="0.25">
      <c r="A14530" s="508"/>
      <c r="B14530" s="508"/>
      <c r="C14530" s="508"/>
      <c r="D14530" s="444" t="s">
        <v>6778</v>
      </c>
      <c r="E14530" s="508"/>
      <c r="F14530" s="508"/>
    </row>
    <row r="14531" spans="1:6" x14ac:dyDescent="0.25">
      <c r="A14531" s="508"/>
      <c r="B14531" s="508"/>
      <c r="C14531" s="508"/>
      <c r="D14531" s="444" t="s">
        <v>6778</v>
      </c>
      <c r="E14531" s="508"/>
      <c r="F14531" s="508"/>
    </row>
    <row r="14532" spans="1:6" x14ac:dyDescent="0.25">
      <c r="A14532" s="508"/>
      <c r="B14532" s="508"/>
      <c r="C14532" s="508"/>
      <c r="D14532" s="444" t="s">
        <v>6778</v>
      </c>
      <c r="E14532" s="508"/>
      <c r="F14532" s="508"/>
    </row>
    <row r="14533" spans="1:6" x14ac:dyDescent="0.25">
      <c r="A14533" s="508"/>
      <c r="B14533" s="508"/>
      <c r="C14533" s="508"/>
      <c r="D14533" s="444" t="s">
        <v>6778</v>
      </c>
      <c r="E14533" s="508"/>
      <c r="F14533" s="508"/>
    </row>
    <row r="14534" spans="1:6" x14ac:dyDescent="0.25">
      <c r="A14534" s="508"/>
      <c r="B14534" s="508"/>
      <c r="C14534" s="508"/>
      <c r="D14534" s="444" t="s">
        <v>6778</v>
      </c>
      <c r="E14534" s="508"/>
      <c r="F14534" s="508"/>
    </row>
    <row r="14535" spans="1:6" x14ac:dyDescent="0.25">
      <c r="A14535" s="508"/>
      <c r="B14535" s="508"/>
      <c r="C14535" s="508"/>
      <c r="D14535" s="444" t="s">
        <v>6778</v>
      </c>
      <c r="E14535" s="508"/>
      <c r="F14535" s="508"/>
    </row>
    <row r="14536" spans="1:6" x14ac:dyDescent="0.25">
      <c r="A14536" s="508"/>
      <c r="B14536" s="508"/>
      <c r="C14536" s="508"/>
      <c r="D14536" s="444" t="s">
        <v>6778</v>
      </c>
      <c r="E14536" s="508"/>
      <c r="F14536" s="508"/>
    </row>
    <row r="14537" spans="1:6" x14ac:dyDescent="0.25">
      <c r="A14537" s="508"/>
      <c r="B14537" s="508"/>
      <c r="C14537" s="508"/>
      <c r="D14537" s="444" t="s">
        <v>6778</v>
      </c>
      <c r="E14537" s="508"/>
      <c r="F14537" s="508"/>
    </row>
    <row r="14538" spans="1:6" x14ac:dyDescent="0.25">
      <c r="A14538" s="508"/>
      <c r="B14538" s="508"/>
      <c r="C14538" s="508"/>
      <c r="D14538" s="444" t="s">
        <v>6778</v>
      </c>
      <c r="E14538" s="508"/>
      <c r="F14538" s="508"/>
    </row>
    <row r="14539" spans="1:6" x14ac:dyDescent="0.25">
      <c r="A14539" s="508"/>
      <c r="B14539" s="508"/>
      <c r="C14539" s="508"/>
      <c r="D14539" s="444" t="s">
        <v>6778</v>
      </c>
      <c r="E14539" s="508"/>
      <c r="F14539" s="508"/>
    </row>
    <row r="14540" spans="1:6" x14ac:dyDescent="0.25">
      <c r="A14540" s="508"/>
      <c r="B14540" s="508"/>
      <c r="C14540" s="508"/>
      <c r="D14540" s="444" t="s">
        <v>6778</v>
      </c>
      <c r="E14540" s="508"/>
      <c r="F14540" s="508"/>
    </row>
    <row r="14541" spans="1:6" x14ac:dyDescent="0.25">
      <c r="A14541" s="508"/>
      <c r="B14541" s="508"/>
      <c r="C14541" s="508"/>
      <c r="D14541" s="444" t="s">
        <v>6778</v>
      </c>
      <c r="E14541" s="508"/>
      <c r="F14541" s="508"/>
    </row>
    <row r="14542" spans="1:6" x14ac:dyDescent="0.25">
      <c r="A14542" s="508"/>
      <c r="B14542" s="508"/>
      <c r="C14542" s="508"/>
      <c r="D14542" s="444" t="s">
        <v>6778</v>
      </c>
      <c r="E14542" s="508"/>
      <c r="F14542" s="508"/>
    </row>
    <row r="14543" spans="1:6" x14ac:dyDescent="0.25">
      <c r="A14543" s="508"/>
      <c r="B14543" s="508"/>
      <c r="C14543" s="508"/>
      <c r="D14543" s="444" t="s">
        <v>6778</v>
      </c>
      <c r="E14543" s="508"/>
      <c r="F14543" s="508"/>
    </row>
    <row r="14544" spans="1:6" x14ac:dyDescent="0.25">
      <c r="A14544" s="508"/>
      <c r="B14544" s="508"/>
      <c r="C14544" s="508"/>
      <c r="D14544" s="444" t="s">
        <v>6778</v>
      </c>
      <c r="E14544" s="508"/>
      <c r="F14544" s="508"/>
    </row>
    <row r="14545" spans="1:6" x14ac:dyDescent="0.25">
      <c r="A14545" s="508"/>
      <c r="B14545" s="508"/>
      <c r="C14545" s="508"/>
      <c r="D14545" s="444" t="s">
        <v>6778</v>
      </c>
      <c r="E14545" s="508"/>
      <c r="F14545" s="508"/>
    </row>
    <row r="14546" spans="1:6" x14ac:dyDescent="0.25">
      <c r="A14546" s="508"/>
      <c r="B14546" s="508"/>
      <c r="C14546" s="508"/>
      <c r="D14546" s="444" t="s">
        <v>6778</v>
      </c>
      <c r="E14546" s="508"/>
      <c r="F14546" s="508"/>
    </row>
    <row r="14547" spans="1:6" x14ac:dyDescent="0.25">
      <c r="A14547" s="508"/>
      <c r="B14547" s="508"/>
      <c r="C14547" s="508"/>
      <c r="D14547" s="444" t="s">
        <v>6778</v>
      </c>
      <c r="E14547" s="508"/>
      <c r="F14547" s="508"/>
    </row>
    <row r="14548" spans="1:6" x14ac:dyDescent="0.25">
      <c r="A14548" s="508"/>
      <c r="B14548" s="508"/>
      <c r="C14548" s="508"/>
      <c r="D14548" s="444" t="s">
        <v>6778</v>
      </c>
      <c r="E14548" s="508"/>
      <c r="F14548" s="508"/>
    </row>
    <row r="14549" spans="1:6" x14ac:dyDescent="0.25">
      <c r="A14549" s="508"/>
      <c r="B14549" s="508"/>
      <c r="C14549" s="508"/>
      <c r="D14549" s="444" t="s">
        <v>6778</v>
      </c>
      <c r="E14549" s="508"/>
      <c r="F14549" s="508"/>
    </row>
    <row r="14550" spans="1:6" x14ac:dyDescent="0.25">
      <c r="A14550" s="508"/>
      <c r="B14550" s="508"/>
      <c r="C14550" s="508"/>
      <c r="D14550" s="444" t="s">
        <v>6778</v>
      </c>
      <c r="E14550" s="508"/>
      <c r="F14550" s="508"/>
    </row>
    <row r="14551" spans="1:6" x14ac:dyDescent="0.25">
      <c r="A14551" s="508"/>
      <c r="B14551" s="508"/>
      <c r="C14551" s="508"/>
      <c r="D14551" s="444" t="s">
        <v>6778</v>
      </c>
      <c r="E14551" s="508"/>
      <c r="F14551" s="508"/>
    </row>
    <row r="14552" spans="1:6" x14ac:dyDescent="0.25">
      <c r="A14552" s="508"/>
      <c r="B14552" s="508"/>
      <c r="C14552" s="508"/>
      <c r="D14552" s="444" t="s">
        <v>6778</v>
      </c>
      <c r="E14552" s="508"/>
      <c r="F14552" s="508"/>
    </row>
    <row r="14553" spans="1:6" x14ac:dyDescent="0.25">
      <c r="A14553" s="508"/>
      <c r="B14553" s="508"/>
      <c r="C14553" s="508"/>
      <c r="D14553" s="444" t="s">
        <v>6778</v>
      </c>
      <c r="E14553" s="508"/>
      <c r="F14553" s="508"/>
    </row>
    <row r="14554" spans="1:6" x14ac:dyDescent="0.25">
      <c r="A14554" s="508"/>
      <c r="B14554" s="508"/>
      <c r="C14554" s="508"/>
      <c r="D14554" s="444" t="s">
        <v>6778</v>
      </c>
      <c r="E14554" s="508"/>
      <c r="F14554" s="508"/>
    </row>
    <row r="14555" spans="1:6" x14ac:dyDescent="0.25">
      <c r="A14555" s="508"/>
      <c r="B14555" s="508"/>
      <c r="C14555" s="508"/>
      <c r="D14555" s="444" t="s">
        <v>6778</v>
      </c>
      <c r="E14555" s="508"/>
      <c r="F14555" s="508"/>
    </row>
    <row r="14556" spans="1:6" x14ac:dyDescent="0.25">
      <c r="A14556" s="508"/>
      <c r="B14556" s="508"/>
      <c r="C14556" s="508"/>
      <c r="D14556" s="444" t="s">
        <v>6778</v>
      </c>
      <c r="E14556" s="508"/>
      <c r="F14556" s="508"/>
    </row>
    <row r="14557" spans="1:6" x14ac:dyDescent="0.25">
      <c r="A14557" s="508"/>
      <c r="B14557" s="508"/>
      <c r="C14557" s="508"/>
      <c r="D14557" s="444" t="s">
        <v>6778</v>
      </c>
      <c r="E14557" s="508"/>
      <c r="F14557" s="508"/>
    </row>
    <row r="14558" spans="1:6" x14ac:dyDescent="0.25">
      <c r="A14558" s="508"/>
      <c r="B14558" s="508"/>
      <c r="C14558" s="508"/>
      <c r="D14558" s="444" t="s">
        <v>6778</v>
      </c>
      <c r="E14558" s="508"/>
      <c r="F14558" s="508"/>
    </row>
    <row r="14559" spans="1:6" x14ac:dyDescent="0.25">
      <c r="A14559" s="508"/>
      <c r="B14559" s="508"/>
      <c r="C14559" s="508"/>
      <c r="D14559" s="444" t="s">
        <v>6778</v>
      </c>
      <c r="E14559" s="508"/>
      <c r="F14559" s="508"/>
    </row>
    <row r="14560" spans="1:6" x14ac:dyDescent="0.25">
      <c r="A14560" s="508"/>
      <c r="B14560" s="508"/>
      <c r="C14560" s="508"/>
      <c r="D14560" s="444" t="s">
        <v>6778</v>
      </c>
      <c r="E14560" s="508"/>
      <c r="F14560" s="508"/>
    </row>
    <row r="14561" spans="1:6" x14ac:dyDescent="0.25">
      <c r="A14561" s="508"/>
      <c r="B14561" s="508"/>
      <c r="C14561" s="508"/>
      <c r="D14561" s="444" t="s">
        <v>6778</v>
      </c>
      <c r="E14561" s="508"/>
      <c r="F14561" s="508"/>
    </row>
    <row r="14562" spans="1:6" x14ac:dyDescent="0.25">
      <c r="A14562" s="508"/>
      <c r="B14562" s="508"/>
      <c r="C14562" s="508"/>
      <c r="D14562" s="444" t="s">
        <v>6778</v>
      </c>
      <c r="E14562" s="508"/>
      <c r="F14562" s="508"/>
    </row>
    <row r="14563" spans="1:6" x14ac:dyDescent="0.25">
      <c r="A14563" s="508"/>
      <c r="B14563" s="508"/>
      <c r="C14563" s="508"/>
      <c r="D14563" s="444" t="s">
        <v>6778</v>
      </c>
      <c r="E14563" s="508"/>
      <c r="F14563" s="508"/>
    </row>
    <row r="14564" spans="1:6" x14ac:dyDescent="0.25">
      <c r="A14564" s="508"/>
      <c r="B14564" s="508"/>
      <c r="C14564" s="508"/>
      <c r="D14564" s="444" t="s">
        <v>6778</v>
      </c>
      <c r="E14564" s="508"/>
      <c r="F14564" s="508"/>
    </row>
    <row r="14565" spans="1:6" x14ac:dyDescent="0.25">
      <c r="A14565" s="508"/>
      <c r="B14565" s="508"/>
      <c r="C14565" s="508"/>
      <c r="D14565" s="444" t="s">
        <v>6778</v>
      </c>
      <c r="E14565" s="508"/>
      <c r="F14565" s="508"/>
    </row>
    <row r="14566" spans="1:6" x14ac:dyDescent="0.25">
      <c r="A14566" s="508"/>
      <c r="B14566" s="508"/>
      <c r="C14566" s="508"/>
      <c r="D14566" s="444" t="s">
        <v>6778</v>
      </c>
      <c r="E14566" s="508"/>
      <c r="F14566" s="508"/>
    </row>
    <row r="14567" spans="1:6" x14ac:dyDescent="0.25">
      <c r="A14567" s="508"/>
      <c r="B14567" s="508"/>
      <c r="C14567" s="508"/>
      <c r="D14567" s="444" t="s">
        <v>6778</v>
      </c>
      <c r="E14567" s="508"/>
      <c r="F14567" s="508"/>
    </row>
    <row r="14568" spans="1:6" x14ac:dyDescent="0.25">
      <c r="A14568" s="508"/>
      <c r="B14568" s="508"/>
      <c r="C14568" s="508"/>
      <c r="D14568" s="444" t="s">
        <v>6778</v>
      </c>
      <c r="E14568" s="508"/>
      <c r="F14568" s="508"/>
    </row>
    <row r="14569" spans="1:6" x14ac:dyDescent="0.25">
      <c r="A14569" s="508"/>
      <c r="B14569" s="508"/>
      <c r="C14569" s="508"/>
      <c r="D14569" s="444" t="s">
        <v>6778</v>
      </c>
      <c r="E14569" s="508"/>
      <c r="F14569" s="508"/>
    </row>
    <row r="14570" spans="1:6" x14ac:dyDescent="0.25">
      <c r="A14570" s="508"/>
      <c r="B14570" s="508"/>
      <c r="C14570" s="508"/>
      <c r="D14570" s="444" t="s">
        <v>6778</v>
      </c>
      <c r="E14570" s="508"/>
      <c r="F14570" s="508"/>
    </row>
    <row r="14571" spans="1:6" x14ac:dyDescent="0.25">
      <c r="A14571" s="508"/>
      <c r="B14571" s="508"/>
      <c r="C14571" s="508"/>
      <c r="D14571" s="444" t="s">
        <v>6778</v>
      </c>
      <c r="E14571" s="508"/>
      <c r="F14571" s="508"/>
    </row>
    <row r="14572" spans="1:6" x14ac:dyDescent="0.25">
      <c r="A14572" s="508"/>
      <c r="B14572" s="508"/>
      <c r="C14572" s="508"/>
      <c r="D14572" s="444" t="s">
        <v>6778</v>
      </c>
      <c r="E14572" s="508"/>
      <c r="F14572" s="508"/>
    </row>
    <row r="14573" spans="1:6" x14ac:dyDescent="0.25">
      <c r="A14573" s="508"/>
      <c r="B14573" s="508"/>
      <c r="C14573" s="508"/>
      <c r="D14573" s="444" t="s">
        <v>6778</v>
      </c>
      <c r="E14573" s="508"/>
      <c r="F14573" s="508"/>
    </row>
    <row r="14574" spans="1:6" x14ac:dyDescent="0.25">
      <c r="A14574" s="508"/>
      <c r="B14574" s="508"/>
      <c r="C14574" s="508"/>
      <c r="D14574" s="444" t="s">
        <v>6778</v>
      </c>
      <c r="E14574" s="508"/>
      <c r="F14574" s="508"/>
    </row>
    <row r="14575" spans="1:6" x14ac:dyDescent="0.25">
      <c r="A14575" s="508"/>
      <c r="B14575" s="508"/>
      <c r="C14575" s="508"/>
      <c r="D14575" s="444" t="s">
        <v>6778</v>
      </c>
      <c r="E14575" s="508"/>
      <c r="F14575" s="508"/>
    </row>
    <row r="14576" spans="1:6" x14ac:dyDescent="0.25">
      <c r="A14576" s="508"/>
      <c r="B14576" s="508"/>
      <c r="C14576" s="508"/>
      <c r="D14576" s="444" t="s">
        <v>6778</v>
      </c>
      <c r="E14576" s="508"/>
      <c r="F14576" s="508"/>
    </row>
    <row r="14577" spans="1:6" x14ac:dyDescent="0.25">
      <c r="A14577" s="508"/>
      <c r="B14577" s="508"/>
      <c r="C14577" s="508"/>
      <c r="D14577" s="444" t="s">
        <v>6778</v>
      </c>
      <c r="E14577" s="508"/>
      <c r="F14577" s="508"/>
    </row>
    <row r="14578" spans="1:6" x14ac:dyDescent="0.25">
      <c r="A14578" s="508"/>
      <c r="B14578" s="508"/>
      <c r="C14578" s="508"/>
      <c r="D14578" s="444" t="s">
        <v>6778</v>
      </c>
      <c r="E14578" s="508"/>
      <c r="F14578" s="508"/>
    </row>
    <row r="14579" spans="1:6" x14ac:dyDescent="0.25">
      <c r="A14579" s="508"/>
      <c r="B14579" s="508"/>
      <c r="C14579" s="508"/>
      <c r="D14579" s="444" t="s">
        <v>6778</v>
      </c>
      <c r="E14579" s="508"/>
      <c r="F14579" s="508"/>
    </row>
    <row r="14580" spans="1:6" x14ac:dyDescent="0.25">
      <c r="A14580" s="508"/>
      <c r="B14580" s="508"/>
      <c r="C14580" s="508"/>
      <c r="D14580" s="444" t="s">
        <v>6778</v>
      </c>
      <c r="E14580" s="508"/>
      <c r="F14580" s="508"/>
    </row>
    <row r="14581" spans="1:6" x14ac:dyDescent="0.25">
      <c r="A14581" s="508"/>
      <c r="B14581" s="508"/>
      <c r="C14581" s="508"/>
      <c r="D14581" s="444" t="s">
        <v>6778</v>
      </c>
      <c r="E14581" s="508"/>
      <c r="F14581" s="508"/>
    </row>
    <row r="14582" spans="1:6" x14ac:dyDescent="0.25">
      <c r="A14582" s="508"/>
      <c r="B14582" s="508"/>
      <c r="C14582" s="508"/>
      <c r="D14582" s="444" t="s">
        <v>6778</v>
      </c>
      <c r="E14582" s="508"/>
      <c r="F14582" s="508"/>
    </row>
    <row r="14583" spans="1:6" x14ac:dyDescent="0.25">
      <c r="A14583" s="508"/>
      <c r="B14583" s="508"/>
      <c r="C14583" s="508"/>
      <c r="D14583" s="444" t="s">
        <v>6778</v>
      </c>
      <c r="E14583" s="508"/>
      <c r="F14583" s="508"/>
    </row>
    <row r="14584" spans="1:6" x14ac:dyDescent="0.25">
      <c r="A14584" s="508"/>
      <c r="B14584" s="508"/>
      <c r="C14584" s="508"/>
      <c r="D14584" s="444" t="s">
        <v>6778</v>
      </c>
      <c r="E14584" s="508"/>
      <c r="F14584" s="508"/>
    </row>
    <row r="14585" spans="1:6" x14ac:dyDescent="0.25">
      <c r="A14585" s="508"/>
      <c r="B14585" s="508"/>
      <c r="C14585" s="508"/>
      <c r="D14585" s="444" t="s">
        <v>6778</v>
      </c>
      <c r="E14585" s="508"/>
      <c r="F14585" s="508"/>
    </row>
    <row r="14586" spans="1:6" x14ac:dyDescent="0.25">
      <c r="A14586" s="508"/>
      <c r="B14586" s="508"/>
      <c r="C14586" s="508"/>
      <c r="D14586" s="444" t="s">
        <v>6778</v>
      </c>
      <c r="E14586" s="508"/>
      <c r="F14586" s="508"/>
    </row>
    <row r="14587" spans="1:6" x14ac:dyDescent="0.25">
      <c r="A14587" s="508"/>
      <c r="B14587" s="508"/>
      <c r="C14587" s="508"/>
      <c r="D14587" s="444" t="s">
        <v>6778</v>
      </c>
      <c r="E14587" s="508"/>
      <c r="F14587" s="508"/>
    </row>
    <row r="14588" spans="1:6" x14ac:dyDescent="0.25">
      <c r="A14588" s="508"/>
      <c r="B14588" s="508"/>
      <c r="C14588" s="508"/>
      <c r="D14588" s="444" t="s">
        <v>6778</v>
      </c>
      <c r="E14588" s="508"/>
      <c r="F14588" s="508"/>
    </row>
    <row r="14589" spans="1:6" x14ac:dyDescent="0.25">
      <c r="A14589" s="508"/>
      <c r="B14589" s="508"/>
      <c r="C14589" s="508"/>
      <c r="D14589" s="444" t="s">
        <v>6778</v>
      </c>
      <c r="E14589" s="508"/>
      <c r="F14589" s="508"/>
    </row>
    <row r="14590" spans="1:6" x14ac:dyDescent="0.25">
      <c r="A14590" s="508"/>
      <c r="B14590" s="508"/>
      <c r="C14590" s="508"/>
      <c r="D14590" s="444" t="s">
        <v>6778</v>
      </c>
      <c r="E14590" s="508"/>
      <c r="F14590" s="508"/>
    </row>
    <row r="14591" spans="1:6" x14ac:dyDescent="0.25">
      <c r="A14591" s="508"/>
      <c r="B14591" s="508"/>
      <c r="C14591" s="508"/>
      <c r="D14591" s="444" t="s">
        <v>6778</v>
      </c>
      <c r="E14591" s="508"/>
      <c r="F14591" s="508"/>
    </row>
    <row r="14592" spans="1:6" x14ac:dyDescent="0.25">
      <c r="A14592" s="508"/>
      <c r="B14592" s="508"/>
      <c r="C14592" s="508"/>
      <c r="D14592" s="444" t="s">
        <v>6778</v>
      </c>
      <c r="E14592" s="508"/>
      <c r="F14592" s="508"/>
    </row>
    <row r="14593" spans="1:6" x14ac:dyDescent="0.25">
      <c r="A14593" s="508"/>
      <c r="B14593" s="508"/>
      <c r="C14593" s="508"/>
      <c r="D14593" s="444" t="s">
        <v>6778</v>
      </c>
      <c r="E14593" s="508"/>
      <c r="F14593" s="508"/>
    </row>
    <row r="14594" spans="1:6" x14ac:dyDescent="0.25">
      <c r="A14594" s="508"/>
      <c r="B14594" s="508"/>
      <c r="C14594" s="508"/>
      <c r="D14594" s="444" t="s">
        <v>6778</v>
      </c>
      <c r="E14594" s="508"/>
      <c r="F14594" s="508"/>
    </row>
    <row r="14595" spans="1:6" x14ac:dyDescent="0.25">
      <c r="A14595" s="508"/>
      <c r="B14595" s="508"/>
      <c r="C14595" s="508"/>
      <c r="D14595" s="444" t="s">
        <v>6778</v>
      </c>
      <c r="E14595" s="508"/>
      <c r="F14595" s="508"/>
    </row>
    <row r="14596" spans="1:6" x14ac:dyDescent="0.25">
      <c r="A14596" s="508"/>
      <c r="B14596" s="508"/>
      <c r="C14596" s="508"/>
      <c r="D14596" s="444" t="s">
        <v>6778</v>
      </c>
      <c r="E14596" s="508"/>
      <c r="F14596" s="508"/>
    </row>
    <row r="14597" spans="1:6" x14ac:dyDescent="0.25">
      <c r="A14597" s="508"/>
      <c r="B14597" s="508"/>
      <c r="C14597" s="508"/>
      <c r="D14597" s="444" t="s">
        <v>6778</v>
      </c>
      <c r="E14597" s="508"/>
      <c r="F14597" s="508"/>
    </row>
    <row r="14598" spans="1:6" x14ac:dyDescent="0.25">
      <c r="A14598" s="508"/>
      <c r="B14598" s="508"/>
      <c r="C14598" s="508"/>
      <c r="D14598" s="444" t="s">
        <v>6778</v>
      </c>
      <c r="E14598" s="508"/>
      <c r="F14598" s="508"/>
    </row>
    <row r="14599" spans="1:6" x14ac:dyDescent="0.25">
      <c r="A14599" s="508"/>
      <c r="B14599" s="508"/>
      <c r="C14599" s="508"/>
      <c r="D14599" s="444" t="s">
        <v>6778</v>
      </c>
      <c r="E14599" s="508"/>
      <c r="F14599" s="508"/>
    </row>
    <row r="14600" spans="1:6" x14ac:dyDescent="0.25">
      <c r="A14600" s="508"/>
      <c r="B14600" s="508"/>
      <c r="C14600" s="508"/>
      <c r="D14600" s="444" t="s">
        <v>6778</v>
      </c>
      <c r="E14600" s="508"/>
      <c r="F14600" s="508"/>
    </row>
    <row r="14601" spans="1:6" x14ac:dyDescent="0.25">
      <c r="A14601" s="508"/>
      <c r="B14601" s="508"/>
      <c r="C14601" s="508"/>
      <c r="D14601" s="444" t="s">
        <v>6778</v>
      </c>
      <c r="E14601" s="508"/>
      <c r="F14601" s="508"/>
    </row>
    <row r="14602" spans="1:6" x14ac:dyDescent="0.25">
      <c r="A14602" s="508"/>
      <c r="B14602" s="508"/>
      <c r="C14602" s="508"/>
      <c r="D14602" s="444" t="s">
        <v>6778</v>
      </c>
      <c r="E14602" s="508"/>
      <c r="F14602" s="508"/>
    </row>
    <row r="14603" spans="1:6" x14ac:dyDescent="0.25">
      <c r="A14603" s="508"/>
      <c r="B14603" s="508"/>
      <c r="C14603" s="508"/>
      <c r="D14603" s="444" t="s">
        <v>6778</v>
      </c>
      <c r="E14603" s="508"/>
      <c r="F14603" s="508"/>
    </row>
    <row r="14604" spans="1:6" x14ac:dyDescent="0.25">
      <c r="A14604" s="508"/>
      <c r="B14604" s="508"/>
      <c r="C14604" s="508"/>
      <c r="D14604" s="444" t="s">
        <v>6778</v>
      </c>
      <c r="E14604" s="508"/>
      <c r="F14604" s="508"/>
    </row>
    <row r="14605" spans="1:6" x14ac:dyDescent="0.25">
      <c r="A14605" s="508"/>
      <c r="B14605" s="508"/>
      <c r="C14605" s="508"/>
      <c r="D14605" s="444" t="s">
        <v>6778</v>
      </c>
      <c r="E14605" s="508"/>
      <c r="F14605" s="508"/>
    </row>
    <row r="14606" spans="1:6" x14ac:dyDescent="0.25">
      <c r="A14606" s="508"/>
      <c r="B14606" s="508"/>
      <c r="C14606" s="508"/>
      <c r="D14606" s="444" t="s">
        <v>6778</v>
      </c>
      <c r="E14606" s="508"/>
      <c r="F14606" s="508"/>
    </row>
    <row r="14607" spans="1:6" x14ac:dyDescent="0.25">
      <c r="A14607" s="508"/>
      <c r="B14607" s="508"/>
      <c r="C14607" s="508"/>
      <c r="D14607" s="444" t="s">
        <v>6778</v>
      </c>
      <c r="E14607" s="508"/>
      <c r="F14607" s="508"/>
    </row>
    <row r="14608" spans="1:6" x14ac:dyDescent="0.25">
      <c r="A14608" s="508"/>
      <c r="B14608" s="508"/>
      <c r="C14608" s="508"/>
      <c r="D14608" s="444" t="s">
        <v>6778</v>
      </c>
      <c r="E14608" s="508"/>
      <c r="F14608" s="508"/>
    </row>
    <row r="14609" spans="1:6" x14ac:dyDescent="0.25">
      <c r="A14609" s="508"/>
      <c r="B14609" s="508"/>
      <c r="C14609" s="508"/>
      <c r="D14609" s="444" t="s">
        <v>6778</v>
      </c>
      <c r="E14609" s="508"/>
      <c r="F14609" s="508"/>
    </row>
    <row r="14610" spans="1:6" x14ac:dyDescent="0.25">
      <c r="A14610" s="508"/>
      <c r="B14610" s="508"/>
      <c r="C14610" s="508"/>
      <c r="D14610" s="444" t="s">
        <v>6778</v>
      </c>
      <c r="E14610" s="508"/>
      <c r="F14610" s="508"/>
    </row>
    <row r="14611" spans="1:6" x14ac:dyDescent="0.25">
      <c r="A14611" s="508"/>
      <c r="B14611" s="508"/>
      <c r="C14611" s="508"/>
      <c r="D14611" s="444" t="s">
        <v>6778</v>
      </c>
      <c r="E14611" s="508"/>
      <c r="F14611" s="508"/>
    </row>
    <row r="14612" spans="1:6" x14ac:dyDescent="0.25">
      <c r="A14612" s="508"/>
      <c r="B14612" s="508"/>
      <c r="C14612" s="508"/>
      <c r="D14612" s="444" t="s">
        <v>6778</v>
      </c>
      <c r="E14612" s="508"/>
      <c r="F14612" s="508"/>
    </row>
    <row r="14613" spans="1:6" x14ac:dyDescent="0.25">
      <c r="A14613" s="508"/>
      <c r="B14613" s="508"/>
      <c r="C14613" s="508"/>
      <c r="D14613" s="444" t="s">
        <v>6778</v>
      </c>
      <c r="E14613" s="508"/>
      <c r="F14613" s="508"/>
    </row>
    <row r="14614" spans="1:6" x14ac:dyDescent="0.25">
      <c r="A14614" s="508"/>
      <c r="B14614" s="508"/>
      <c r="C14614" s="508"/>
      <c r="D14614" s="444" t="s">
        <v>6778</v>
      </c>
      <c r="E14614" s="508"/>
      <c r="F14614" s="508"/>
    </row>
    <row r="14615" spans="1:6" x14ac:dyDescent="0.25">
      <c r="A14615" s="508"/>
      <c r="B14615" s="508"/>
      <c r="C14615" s="508"/>
      <c r="D14615" s="444" t="s">
        <v>6778</v>
      </c>
      <c r="E14615" s="508"/>
      <c r="F14615" s="508"/>
    </row>
    <row r="14616" spans="1:6" x14ac:dyDescent="0.25">
      <c r="A14616" s="508"/>
      <c r="B14616" s="508"/>
      <c r="C14616" s="508"/>
      <c r="D14616" s="444" t="s">
        <v>6778</v>
      </c>
      <c r="E14616" s="508"/>
      <c r="F14616" s="508"/>
    </row>
    <row r="14617" spans="1:6" x14ac:dyDescent="0.25">
      <c r="A14617" s="508"/>
      <c r="B14617" s="508"/>
      <c r="C14617" s="508"/>
      <c r="D14617" s="444" t="s">
        <v>6778</v>
      </c>
      <c r="E14617" s="508"/>
      <c r="F14617" s="508"/>
    </row>
    <row r="14618" spans="1:6" x14ac:dyDescent="0.25">
      <c r="A14618" s="508"/>
      <c r="B14618" s="508"/>
      <c r="C14618" s="508"/>
      <c r="D14618" s="444" t="s">
        <v>6778</v>
      </c>
      <c r="E14618" s="508"/>
      <c r="F14618" s="508"/>
    </row>
    <row r="14619" spans="1:6" x14ac:dyDescent="0.25">
      <c r="A14619" s="508"/>
      <c r="B14619" s="508"/>
      <c r="C14619" s="508"/>
      <c r="D14619" s="444" t="s">
        <v>6778</v>
      </c>
      <c r="E14619" s="508"/>
      <c r="F14619" s="508"/>
    </row>
    <row r="14620" spans="1:6" x14ac:dyDescent="0.25">
      <c r="A14620" s="508"/>
      <c r="B14620" s="508"/>
      <c r="C14620" s="508"/>
      <c r="D14620" s="444" t="s">
        <v>6778</v>
      </c>
      <c r="E14620" s="508"/>
      <c r="F14620" s="508"/>
    </row>
    <row r="14621" spans="1:6" x14ac:dyDescent="0.25">
      <c r="A14621" s="508"/>
      <c r="B14621" s="508"/>
      <c r="C14621" s="508"/>
      <c r="D14621" s="444" t="s">
        <v>6778</v>
      </c>
      <c r="E14621" s="508"/>
      <c r="F14621" s="508"/>
    </row>
    <row r="14622" spans="1:6" x14ac:dyDescent="0.25">
      <c r="A14622" s="508"/>
      <c r="B14622" s="508"/>
      <c r="C14622" s="508"/>
      <c r="D14622" s="444" t="s">
        <v>6778</v>
      </c>
      <c r="E14622" s="508"/>
      <c r="F14622" s="508"/>
    </row>
    <row r="14623" spans="1:6" x14ac:dyDescent="0.25">
      <c r="A14623" s="508"/>
      <c r="B14623" s="508"/>
      <c r="C14623" s="508"/>
      <c r="D14623" s="444" t="s">
        <v>6778</v>
      </c>
      <c r="E14623" s="508"/>
      <c r="F14623" s="508"/>
    </row>
    <row r="14624" spans="1:6" x14ac:dyDescent="0.25">
      <c r="A14624" s="508"/>
      <c r="B14624" s="508"/>
      <c r="C14624" s="508"/>
      <c r="D14624" s="444" t="s">
        <v>6778</v>
      </c>
      <c r="E14624" s="508"/>
      <c r="F14624" s="508"/>
    </row>
    <row r="14625" spans="1:6" x14ac:dyDescent="0.25">
      <c r="A14625" s="508"/>
      <c r="B14625" s="508"/>
      <c r="C14625" s="508"/>
      <c r="D14625" s="444" t="s">
        <v>6778</v>
      </c>
      <c r="E14625" s="508"/>
      <c r="F14625" s="508"/>
    </row>
    <row r="14626" spans="1:6" x14ac:dyDescent="0.25">
      <c r="A14626" s="508"/>
      <c r="B14626" s="508"/>
      <c r="C14626" s="508"/>
      <c r="D14626" s="444" t="s">
        <v>6778</v>
      </c>
      <c r="E14626" s="508"/>
      <c r="F14626" s="508"/>
    </row>
    <row r="14627" spans="1:6" x14ac:dyDescent="0.25">
      <c r="A14627" s="508"/>
      <c r="B14627" s="508"/>
      <c r="C14627" s="508"/>
      <c r="D14627" s="444" t="s">
        <v>6778</v>
      </c>
      <c r="E14627" s="508"/>
      <c r="F14627" s="508"/>
    </row>
    <row r="14628" spans="1:6" x14ac:dyDescent="0.25">
      <c r="A14628" s="508"/>
      <c r="B14628" s="508"/>
      <c r="C14628" s="508"/>
      <c r="D14628" s="444" t="s">
        <v>6778</v>
      </c>
      <c r="E14628" s="508"/>
      <c r="F14628" s="508"/>
    </row>
    <row r="14629" spans="1:6" x14ac:dyDescent="0.25">
      <c r="A14629" s="508"/>
      <c r="B14629" s="508"/>
      <c r="C14629" s="508"/>
      <c r="D14629" s="444" t="s">
        <v>6778</v>
      </c>
      <c r="E14629" s="508"/>
      <c r="F14629" s="508"/>
    </row>
    <row r="14630" spans="1:6" x14ac:dyDescent="0.25">
      <c r="A14630" s="508"/>
      <c r="B14630" s="508"/>
      <c r="C14630" s="508"/>
      <c r="D14630" s="444" t="s">
        <v>6778</v>
      </c>
      <c r="E14630" s="508"/>
      <c r="F14630" s="508"/>
    </row>
    <row r="14631" spans="1:6" x14ac:dyDescent="0.25">
      <c r="A14631" s="508"/>
      <c r="B14631" s="508"/>
      <c r="C14631" s="508"/>
      <c r="D14631" s="444" t="s">
        <v>6778</v>
      </c>
      <c r="E14631" s="508"/>
      <c r="F14631" s="508"/>
    </row>
    <row r="14632" spans="1:6" x14ac:dyDescent="0.25">
      <c r="A14632" s="508"/>
      <c r="B14632" s="508"/>
      <c r="C14632" s="508"/>
      <c r="D14632" s="444" t="s">
        <v>6778</v>
      </c>
      <c r="E14632" s="508"/>
      <c r="F14632" s="508"/>
    </row>
    <row r="14633" spans="1:6" x14ac:dyDescent="0.25">
      <c r="A14633" s="508"/>
      <c r="B14633" s="508"/>
      <c r="C14633" s="508"/>
      <c r="D14633" s="444" t="s">
        <v>6778</v>
      </c>
      <c r="E14633" s="508"/>
      <c r="F14633" s="508"/>
    </row>
    <row r="14634" spans="1:6" x14ac:dyDescent="0.25">
      <c r="A14634" s="508"/>
      <c r="B14634" s="508"/>
      <c r="C14634" s="508"/>
      <c r="D14634" s="444" t="s">
        <v>6778</v>
      </c>
      <c r="E14634" s="508"/>
      <c r="F14634" s="508"/>
    </row>
    <row r="14635" spans="1:6" x14ac:dyDescent="0.25">
      <c r="A14635" s="508"/>
      <c r="B14635" s="508"/>
      <c r="C14635" s="508"/>
      <c r="D14635" s="444" t="s">
        <v>6778</v>
      </c>
      <c r="E14635" s="508"/>
      <c r="F14635" s="508"/>
    </row>
    <row r="14636" spans="1:6" x14ac:dyDescent="0.25">
      <c r="A14636" s="508"/>
      <c r="B14636" s="508"/>
      <c r="C14636" s="508"/>
      <c r="D14636" s="444" t="s">
        <v>6778</v>
      </c>
      <c r="E14636" s="508"/>
      <c r="F14636" s="508"/>
    </row>
    <row r="14637" spans="1:6" x14ac:dyDescent="0.25">
      <c r="A14637" s="508"/>
      <c r="B14637" s="508"/>
      <c r="C14637" s="508"/>
      <c r="D14637" s="444" t="s">
        <v>6778</v>
      </c>
      <c r="E14637" s="508"/>
      <c r="F14637" s="508"/>
    </row>
    <row r="14638" spans="1:6" x14ac:dyDescent="0.25">
      <c r="A14638" s="508"/>
      <c r="B14638" s="508"/>
      <c r="C14638" s="508"/>
      <c r="D14638" s="444" t="s">
        <v>6778</v>
      </c>
      <c r="E14638" s="508"/>
      <c r="F14638" s="508"/>
    </row>
    <row r="14639" spans="1:6" x14ac:dyDescent="0.25">
      <c r="A14639" s="508"/>
      <c r="B14639" s="508"/>
      <c r="C14639" s="508"/>
      <c r="D14639" s="444" t="s">
        <v>6778</v>
      </c>
      <c r="E14639" s="508"/>
      <c r="F14639" s="508"/>
    </row>
    <row r="14640" spans="1:6" x14ac:dyDescent="0.25">
      <c r="A14640" s="508"/>
      <c r="B14640" s="508"/>
      <c r="C14640" s="508"/>
      <c r="D14640" s="444" t="s">
        <v>6778</v>
      </c>
      <c r="E14640" s="508"/>
      <c r="F14640" s="508"/>
    </row>
    <row r="14641" spans="1:6" x14ac:dyDescent="0.25">
      <c r="A14641" s="508"/>
      <c r="B14641" s="508"/>
      <c r="C14641" s="508"/>
      <c r="D14641" s="444" t="s">
        <v>6778</v>
      </c>
      <c r="E14641" s="508"/>
      <c r="F14641" s="508"/>
    </row>
    <row r="14642" spans="1:6" x14ac:dyDescent="0.25">
      <c r="A14642" s="508"/>
      <c r="B14642" s="508"/>
      <c r="C14642" s="508"/>
      <c r="D14642" s="444" t="s">
        <v>6778</v>
      </c>
      <c r="E14642" s="508"/>
      <c r="F14642" s="508"/>
    </row>
    <row r="14643" spans="1:6" x14ac:dyDescent="0.25">
      <c r="A14643" s="508"/>
      <c r="B14643" s="508"/>
      <c r="C14643" s="508"/>
      <c r="D14643" s="444" t="s">
        <v>6778</v>
      </c>
      <c r="E14643" s="508"/>
      <c r="F14643" s="508"/>
    </row>
    <row r="14644" spans="1:6" x14ac:dyDescent="0.25">
      <c r="A14644" s="508"/>
      <c r="B14644" s="508"/>
      <c r="C14644" s="508"/>
      <c r="D14644" s="444" t="s">
        <v>6778</v>
      </c>
      <c r="E14644" s="508"/>
      <c r="F14644" s="508"/>
    </row>
    <row r="14645" spans="1:6" x14ac:dyDescent="0.25">
      <c r="A14645" s="508"/>
      <c r="B14645" s="508"/>
      <c r="C14645" s="508"/>
      <c r="D14645" s="444" t="s">
        <v>6778</v>
      </c>
      <c r="E14645" s="508"/>
      <c r="F14645" s="508"/>
    </row>
    <row r="14646" spans="1:6" x14ac:dyDescent="0.25">
      <c r="A14646" s="508"/>
      <c r="B14646" s="508"/>
      <c r="C14646" s="508"/>
      <c r="D14646" s="444" t="s">
        <v>6778</v>
      </c>
      <c r="E14646" s="508"/>
      <c r="F14646" s="508"/>
    </row>
    <row r="14647" spans="1:6" x14ac:dyDescent="0.25">
      <c r="A14647" s="508"/>
      <c r="B14647" s="508"/>
      <c r="C14647" s="508"/>
      <c r="D14647" s="444" t="s">
        <v>6778</v>
      </c>
      <c r="E14647" s="508"/>
      <c r="F14647" s="508"/>
    </row>
    <row r="14648" spans="1:6" x14ac:dyDescent="0.25">
      <c r="A14648" s="508"/>
      <c r="B14648" s="508"/>
      <c r="C14648" s="508"/>
      <c r="D14648" s="444" t="s">
        <v>6778</v>
      </c>
      <c r="E14648" s="508"/>
      <c r="F14648" s="508"/>
    </row>
    <row r="14649" spans="1:6" x14ac:dyDescent="0.25">
      <c r="A14649" s="508"/>
      <c r="B14649" s="508"/>
      <c r="C14649" s="508"/>
      <c r="D14649" s="444" t="s">
        <v>6778</v>
      </c>
      <c r="E14649" s="508"/>
      <c r="F14649" s="508"/>
    </row>
    <row r="14650" spans="1:6" x14ac:dyDescent="0.25">
      <c r="A14650" s="508"/>
      <c r="B14650" s="508"/>
      <c r="C14650" s="508"/>
      <c r="D14650" s="444" t="s">
        <v>6778</v>
      </c>
      <c r="E14650" s="508"/>
      <c r="F14650" s="508"/>
    </row>
    <row r="14651" spans="1:6" x14ac:dyDescent="0.25">
      <c r="A14651" s="508"/>
      <c r="B14651" s="508"/>
      <c r="C14651" s="508"/>
      <c r="D14651" s="444" t="s">
        <v>6778</v>
      </c>
      <c r="E14651" s="508"/>
      <c r="F14651" s="508"/>
    </row>
    <row r="14652" spans="1:6" x14ac:dyDescent="0.25">
      <c r="A14652" s="508"/>
      <c r="B14652" s="508"/>
      <c r="C14652" s="508"/>
      <c r="D14652" s="444" t="s">
        <v>6778</v>
      </c>
      <c r="E14652" s="508"/>
      <c r="F14652" s="508"/>
    </row>
    <row r="14653" spans="1:6" x14ac:dyDescent="0.25">
      <c r="A14653" s="508"/>
      <c r="B14653" s="508"/>
      <c r="C14653" s="508"/>
      <c r="D14653" s="444" t="s">
        <v>6778</v>
      </c>
      <c r="E14653" s="508"/>
      <c r="F14653" s="508"/>
    </row>
    <row r="14654" spans="1:6" x14ac:dyDescent="0.25">
      <c r="A14654" s="508"/>
      <c r="B14654" s="508"/>
      <c r="C14654" s="508"/>
      <c r="D14654" s="444" t="s">
        <v>6778</v>
      </c>
      <c r="E14654" s="508"/>
      <c r="F14654" s="508"/>
    </row>
    <row r="14655" spans="1:6" x14ac:dyDescent="0.25">
      <c r="A14655" s="508"/>
      <c r="B14655" s="508"/>
      <c r="C14655" s="508"/>
      <c r="D14655" s="444" t="s">
        <v>6778</v>
      </c>
      <c r="E14655" s="508"/>
      <c r="F14655" s="508"/>
    </row>
    <row r="14656" spans="1:6" x14ac:dyDescent="0.25">
      <c r="A14656" s="508"/>
      <c r="B14656" s="508"/>
      <c r="C14656" s="508"/>
      <c r="D14656" s="444" t="s">
        <v>6778</v>
      </c>
      <c r="E14656" s="508"/>
      <c r="F14656" s="508"/>
    </row>
    <row r="14657" spans="1:6" x14ac:dyDescent="0.25">
      <c r="A14657" s="508"/>
      <c r="B14657" s="508"/>
      <c r="C14657" s="508"/>
      <c r="D14657" s="444" t="s">
        <v>6778</v>
      </c>
      <c r="E14657" s="508"/>
      <c r="F14657" s="508"/>
    </row>
    <row r="14658" spans="1:6" x14ac:dyDescent="0.25">
      <c r="A14658" s="508"/>
      <c r="B14658" s="508"/>
      <c r="C14658" s="508"/>
      <c r="D14658" s="444" t="s">
        <v>6778</v>
      </c>
      <c r="E14658" s="508"/>
      <c r="F14658" s="508"/>
    </row>
    <row r="14659" spans="1:6" x14ac:dyDescent="0.25">
      <c r="A14659" s="508"/>
      <c r="B14659" s="508"/>
      <c r="C14659" s="508"/>
      <c r="D14659" s="444" t="s">
        <v>6778</v>
      </c>
      <c r="E14659" s="508"/>
      <c r="F14659" s="508"/>
    </row>
    <row r="14660" spans="1:6" x14ac:dyDescent="0.25">
      <c r="A14660" s="508"/>
      <c r="B14660" s="508"/>
      <c r="C14660" s="508"/>
      <c r="D14660" s="444" t="s">
        <v>6778</v>
      </c>
      <c r="E14660" s="508"/>
      <c r="F14660" s="508"/>
    </row>
    <row r="14661" spans="1:6" x14ac:dyDescent="0.25">
      <c r="A14661" s="508"/>
      <c r="B14661" s="508"/>
      <c r="C14661" s="508"/>
      <c r="D14661" s="444" t="s">
        <v>6778</v>
      </c>
      <c r="E14661" s="508"/>
      <c r="F14661" s="508"/>
    </row>
    <row r="14662" spans="1:6" x14ac:dyDescent="0.25">
      <c r="A14662" s="508"/>
      <c r="B14662" s="508"/>
      <c r="C14662" s="508"/>
      <c r="D14662" s="444" t="s">
        <v>6778</v>
      </c>
      <c r="E14662" s="508"/>
      <c r="F14662" s="508"/>
    </row>
    <row r="14663" spans="1:6" x14ac:dyDescent="0.25">
      <c r="A14663" s="508"/>
      <c r="B14663" s="508"/>
      <c r="C14663" s="508"/>
      <c r="D14663" s="444" t="s">
        <v>6778</v>
      </c>
      <c r="E14663" s="508"/>
      <c r="F14663" s="508"/>
    </row>
    <row r="14664" spans="1:6" x14ac:dyDescent="0.25">
      <c r="A14664" s="508"/>
      <c r="B14664" s="508"/>
      <c r="C14664" s="508"/>
      <c r="D14664" s="444" t="s">
        <v>6778</v>
      </c>
      <c r="E14664" s="508"/>
      <c r="F14664" s="508"/>
    </row>
    <row r="14665" spans="1:6" x14ac:dyDescent="0.25">
      <c r="A14665" s="508"/>
      <c r="B14665" s="508"/>
      <c r="C14665" s="508"/>
      <c r="D14665" s="444" t="s">
        <v>6778</v>
      </c>
      <c r="E14665" s="508"/>
      <c r="F14665" s="508"/>
    </row>
    <row r="14666" spans="1:6" x14ac:dyDescent="0.25">
      <c r="A14666" s="508"/>
      <c r="B14666" s="508"/>
      <c r="C14666" s="508"/>
      <c r="D14666" s="444" t="s">
        <v>6778</v>
      </c>
      <c r="E14666" s="508"/>
      <c r="F14666" s="508"/>
    </row>
    <row r="14667" spans="1:6" x14ac:dyDescent="0.25">
      <c r="A14667" s="508"/>
      <c r="B14667" s="508"/>
      <c r="C14667" s="508"/>
      <c r="D14667" s="444" t="s">
        <v>6778</v>
      </c>
      <c r="E14667" s="508"/>
      <c r="F14667" s="508"/>
    </row>
    <row r="14668" spans="1:6" x14ac:dyDescent="0.25">
      <c r="A14668" s="508"/>
      <c r="B14668" s="508"/>
      <c r="C14668" s="508"/>
      <c r="D14668" s="444" t="s">
        <v>6778</v>
      </c>
      <c r="E14668" s="508"/>
      <c r="F14668" s="508"/>
    </row>
    <row r="14669" spans="1:6" x14ac:dyDescent="0.25">
      <c r="A14669" s="508"/>
      <c r="B14669" s="508"/>
      <c r="C14669" s="508"/>
      <c r="D14669" s="444" t="s">
        <v>6778</v>
      </c>
      <c r="E14669" s="508"/>
      <c r="F14669" s="508"/>
    </row>
    <row r="14670" spans="1:6" x14ac:dyDescent="0.25">
      <c r="A14670" s="508"/>
      <c r="B14670" s="508"/>
      <c r="C14670" s="508"/>
      <c r="D14670" s="444" t="s">
        <v>6778</v>
      </c>
      <c r="E14670" s="508"/>
      <c r="F14670" s="508"/>
    </row>
    <row r="14671" spans="1:6" x14ac:dyDescent="0.25">
      <c r="A14671" s="508"/>
      <c r="B14671" s="508"/>
      <c r="C14671" s="508"/>
      <c r="D14671" s="444" t="s">
        <v>6778</v>
      </c>
      <c r="E14671" s="508"/>
      <c r="F14671" s="508"/>
    </row>
    <row r="14672" spans="1:6" x14ac:dyDescent="0.25">
      <c r="A14672" s="508"/>
      <c r="B14672" s="508"/>
      <c r="C14672" s="508"/>
      <c r="D14672" s="444" t="s">
        <v>6778</v>
      </c>
      <c r="E14672" s="508"/>
      <c r="F14672" s="508"/>
    </row>
    <row r="14673" spans="1:6" x14ac:dyDescent="0.25">
      <c r="A14673" s="508"/>
      <c r="B14673" s="508"/>
      <c r="C14673" s="508"/>
      <c r="D14673" s="444" t="s">
        <v>6778</v>
      </c>
      <c r="E14673" s="508"/>
      <c r="F14673" s="508"/>
    </row>
    <row r="14674" spans="1:6" x14ac:dyDescent="0.25">
      <c r="A14674" s="508"/>
      <c r="B14674" s="508"/>
      <c r="C14674" s="508"/>
      <c r="D14674" s="444" t="s">
        <v>6778</v>
      </c>
      <c r="E14674" s="508"/>
      <c r="F14674" s="508"/>
    </row>
    <row r="14675" spans="1:6" x14ac:dyDescent="0.25">
      <c r="A14675" s="508"/>
      <c r="B14675" s="508"/>
      <c r="C14675" s="508"/>
      <c r="D14675" s="444" t="s">
        <v>6778</v>
      </c>
      <c r="E14675" s="508"/>
      <c r="F14675" s="508"/>
    </row>
    <row r="14676" spans="1:6" x14ac:dyDescent="0.25">
      <c r="A14676" s="508"/>
      <c r="B14676" s="508"/>
      <c r="C14676" s="508"/>
      <c r="D14676" s="444" t="s">
        <v>6778</v>
      </c>
      <c r="E14676" s="508"/>
      <c r="F14676" s="508"/>
    </row>
    <row r="14677" spans="1:6" x14ac:dyDescent="0.25">
      <c r="A14677" s="508"/>
      <c r="B14677" s="508"/>
      <c r="C14677" s="508"/>
      <c r="D14677" s="444" t="s">
        <v>6778</v>
      </c>
      <c r="E14677" s="508"/>
      <c r="F14677" s="508"/>
    </row>
    <row r="14678" spans="1:6" x14ac:dyDescent="0.25">
      <c r="A14678" s="508"/>
      <c r="B14678" s="508"/>
      <c r="C14678" s="508"/>
      <c r="D14678" s="444" t="s">
        <v>6778</v>
      </c>
      <c r="E14678" s="508"/>
      <c r="F14678" s="508"/>
    </row>
    <row r="14679" spans="1:6" x14ac:dyDescent="0.25">
      <c r="A14679" s="508"/>
      <c r="B14679" s="508"/>
      <c r="C14679" s="508"/>
      <c r="D14679" s="444" t="s">
        <v>6778</v>
      </c>
      <c r="E14679" s="508"/>
      <c r="F14679" s="508"/>
    </row>
    <row r="14680" spans="1:6" x14ac:dyDescent="0.25">
      <c r="A14680" s="508"/>
      <c r="B14680" s="508"/>
      <c r="C14680" s="508"/>
      <c r="D14680" s="444" t="s">
        <v>6778</v>
      </c>
      <c r="E14680" s="508"/>
      <c r="F14680" s="508"/>
    </row>
    <row r="14681" spans="1:6" x14ac:dyDescent="0.25">
      <c r="A14681" s="508"/>
      <c r="B14681" s="508"/>
      <c r="C14681" s="508"/>
      <c r="D14681" s="444" t="s">
        <v>6778</v>
      </c>
      <c r="E14681" s="508"/>
      <c r="F14681" s="508"/>
    </row>
    <row r="14682" spans="1:6" x14ac:dyDescent="0.25">
      <c r="A14682" s="508"/>
      <c r="B14682" s="508"/>
      <c r="C14682" s="508"/>
      <c r="D14682" s="444" t="s">
        <v>6778</v>
      </c>
      <c r="E14682" s="508"/>
      <c r="F14682" s="508"/>
    </row>
    <row r="14683" spans="1:6" x14ac:dyDescent="0.25">
      <c r="A14683" s="508"/>
      <c r="B14683" s="508"/>
      <c r="C14683" s="508"/>
      <c r="D14683" s="444" t="s">
        <v>6778</v>
      </c>
      <c r="E14683" s="508"/>
      <c r="F14683" s="508"/>
    </row>
    <row r="14684" spans="1:6" x14ac:dyDescent="0.25">
      <c r="A14684" s="508"/>
      <c r="B14684" s="508"/>
      <c r="C14684" s="508"/>
      <c r="D14684" s="444" t="s">
        <v>6778</v>
      </c>
      <c r="E14684" s="508"/>
      <c r="F14684" s="508"/>
    </row>
    <row r="14685" spans="1:6" x14ac:dyDescent="0.25">
      <c r="A14685" s="508"/>
      <c r="B14685" s="508"/>
      <c r="C14685" s="508"/>
      <c r="D14685" s="444" t="s">
        <v>6778</v>
      </c>
      <c r="E14685" s="508"/>
      <c r="F14685" s="508"/>
    </row>
    <row r="14686" spans="1:6" x14ac:dyDescent="0.25">
      <c r="A14686" s="508"/>
      <c r="B14686" s="508"/>
      <c r="C14686" s="508"/>
      <c r="D14686" s="444" t="s">
        <v>6778</v>
      </c>
      <c r="E14686" s="508"/>
      <c r="F14686" s="508"/>
    </row>
    <row r="14687" spans="1:6" x14ac:dyDescent="0.25">
      <c r="A14687" s="508"/>
      <c r="B14687" s="508"/>
      <c r="C14687" s="508"/>
      <c r="D14687" s="444" t="s">
        <v>6778</v>
      </c>
      <c r="E14687" s="508"/>
      <c r="F14687" s="508"/>
    </row>
    <row r="14688" spans="1:6" x14ac:dyDescent="0.25">
      <c r="A14688" s="508"/>
      <c r="B14688" s="508"/>
      <c r="C14688" s="508"/>
      <c r="D14688" s="444" t="s">
        <v>6778</v>
      </c>
      <c r="E14688" s="508"/>
      <c r="F14688" s="508"/>
    </row>
    <row r="14689" spans="1:6" x14ac:dyDescent="0.25">
      <c r="A14689" s="508"/>
      <c r="B14689" s="508"/>
      <c r="C14689" s="508"/>
      <c r="D14689" s="444" t="s">
        <v>6778</v>
      </c>
      <c r="E14689" s="508"/>
      <c r="F14689" s="508"/>
    </row>
    <row r="14690" spans="1:6" x14ac:dyDescent="0.25">
      <c r="A14690" s="508"/>
      <c r="B14690" s="508"/>
      <c r="C14690" s="508"/>
      <c r="D14690" s="444" t="s">
        <v>6778</v>
      </c>
      <c r="E14690" s="508"/>
      <c r="F14690" s="508"/>
    </row>
    <row r="14691" spans="1:6" x14ac:dyDescent="0.25">
      <c r="A14691" s="508"/>
      <c r="B14691" s="508"/>
      <c r="C14691" s="508"/>
      <c r="D14691" s="444" t="s">
        <v>6778</v>
      </c>
      <c r="E14691" s="508"/>
      <c r="F14691" s="508"/>
    </row>
    <row r="14692" spans="1:6" x14ac:dyDescent="0.25">
      <c r="A14692" s="508"/>
      <c r="B14692" s="508"/>
      <c r="C14692" s="508"/>
      <c r="D14692" s="444" t="s">
        <v>6778</v>
      </c>
      <c r="E14692" s="508"/>
      <c r="F14692" s="508"/>
    </row>
    <row r="14693" spans="1:6" x14ac:dyDescent="0.25">
      <c r="A14693" s="508"/>
      <c r="B14693" s="508"/>
      <c r="C14693" s="508"/>
      <c r="D14693" s="444" t="s">
        <v>6778</v>
      </c>
      <c r="E14693" s="508"/>
      <c r="F14693" s="508"/>
    </row>
    <row r="14694" spans="1:6" x14ac:dyDescent="0.25">
      <c r="A14694" s="508"/>
      <c r="B14694" s="508"/>
      <c r="C14694" s="508"/>
      <c r="D14694" s="444" t="s">
        <v>6778</v>
      </c>
      <c r="E14694" s="508"/>
      <c r="F14694" s="508"/>
    </row>
    <row r="14695" spans="1:6" x14ac:dyDescent="0.25">
      <c r="A14695" s="508"/>
      <c r="B14695" s="508"/>
      <c r="C14695" s="508"/>
      <c r="D14695" s="444" t="s">
        <v>6778</v>
      </c>
      <c r="E14695" s="508"/>
      <c r="F14695" s="508"/>
    </row>
    <row r="14696" spans="1:6" x14ac:dyDescent="0.25">
      <c r="A14696" s="508"/>
      <c r="B14696" s="508"/>
      <c r="C14696" s="508"/>
      <c r="D14696" s="444" t="s">
        <v>6778</v>
      </c>
      <c r="E14696" s="508"/>
      <c r="F14696" s="508"/>
    </row>
    <row r="14697" spans="1:6" x14ac:dyDescent="0.25">
      <c r="A14697" s="508"/>
      <c r="B14697" s="508"/>
      <c r="C14697" s="508"/>
      <c r="D14697" s="444" t="s">
        <v>6778</v>
      </c>
      <c r="E14697" s="508"/>
      <c r="F14697" s="508"/>
    </row>
    <row r="14698" spans="1:6" x14ac:dyDescent="0.25">
      <c r="A14698" s="508"/>
      <c r="B14698" s="508"/>
      <c r="C14698" s="508"/>
      <c r="D14698" s="444" t="s">
        <v>6778</v>
      </c>
      <c r="E14698" s="508"/>
      <c r="F14698" s="508"/>
    </row>
    <row r="14699" spans="1:6" x14ac:dyDescent="0.25">
      <c r="A14699" s="508"/>
      <c r="B14699" s="508"/>
      <c r="C14699" s="508"/>
      <c r="D14699" s="444" t="s">
        <v>6778</v>
      </c>
      <c r="E14699" s="508"/>
      <c r="F14699" s="508"/>
    </row>
    <row r="14700" spans="1:6" x14ac:dyDescent="0.25">
      <c r="A14700" s="508"/>
      <c r="B14700" s="508"/>
      <c r="C14700" s="508"/>
      <c r="D14700" s="444" t="s">
        <v>6778</v>
      </c>
      <c r="E14700" s="508"/>
      <c r="F14700" s="508"/>
    </row>
    <row r="14701" spans="1:6" x14ac:dyDescent="0.25">
      <c r="A14701" s="508"/>
      <c r="B14701" s="508"/>
      <c r="C14701" s="508"/>
      <c r="D14701" s="444" t="s">
        <v>6778</v>
      </c>
      <c r="E14701" s="508"/>
      <c r="F14701" s="508"/>
    </row>
    <row r="14702" spans="1:6" x14ac:dyDescent="0.25">
      <c r="A14702" s="508"/>
      <c r="B14702" s="508"/>
      <c r="C14702" s="508"/>
      <c r="D14702" s="444" t="s">
        <v>6778</v>
      </c>
      <c r="E14702" s="508"/>
      <c r="F14702" s="508"/>
    </row>
    <row r="14703" spans="1:6" x14ac:dyDescent="0.25">
      <c r="A14703" s="508"/>
      <c r="B14703" s="508"/>
      <c r="C14703" s="508"/>
      <c r="D14703" s="444" t="s">
        <v>6778</v>
      </c>
      <c r="E14703" s="508"/>
      <c r="F14703" s="508"/>
    </row>
    <row r="14704" spans="1:6" x14ac:dyDescent="0.25">
      <c r="A14704" s="508"/>
      <c r="B14704" s="508"/>
      <c r="C14704" s="508"/>
      <c r="D14704" s="444" t="s">
        <v>6778</v>
      </c>
      <c r="E14704" s="508"/>
      <c r="F14704" s="508"/>
    </row>
    <row r="14705" spans="1:6" x14ac:dyDescent="0.25">
      <c r="A14705" s="508"/>
      <c r="B14705" s="508"/>
      <c r="C14705" s="508"/>
      <c r="D14705" s="444" t="s">
        <v>6778</v>
      </c>
      <c r="E14705" s="508"/>
      <c r="F14705" s="508"/>
    </row>
    <row r="14706" spans="1:6" x14ac:dyDescent="0.25">
      <c r="A14706" s="508"/>
      <c r="B14706" s="508"/>
      <c r="C14706" s="508"/>
      <c r="D14706" s="444" t="s">
        <v>6778</v>
      </c>
      <c r="E14706" s="508"/>
      <c r="F14706" s="508"/>
    </row>
    <row r="14707" spans="1:6" x14ac:dyDescent="0.25">
      <c r="A14707" s="508"/>
      <c r="B14707" s="508"/>
      <c r="C14707" s="508"/>
      <c r="D14707" s="444" t="s">
        <v>6778</v>
      </c>
      <c r="E14707" s="508"/>
      <c r="F14707" s="508"/>
    </row>
    <row r="14708" spans="1:6" x14ac:dyDescent="0.25">
      <c r="A14708" s="508"/>
      <c r="B14708" s="508"/>
      <c r="C14708" s="508"/>
      <c r="D14708" s="444" t="s">
        <v>6778</v>
      </c>
      <c r="E14708" s="508"/>
      <c r="F14708" s="508"/>
    </row>
    <row r="14709" spans="1:6" x14ac:dyDescent="0.25">
      <c r="A14709" s="508"/>
      <c r="B14709" s="508"/>
      <c r="C14709" s="508"/>
      <c r="D14709" s="444" t="s">
        <v>6778</v>
      </c>
      <c r="E14709" s="508"/>
      <c r="F14709" s="508"/>
    </row>
    <row r="14710" spans="1:6" x14ac:dyDescent="0.25">
      <c r="A14710" s="508"/>
      <c r="B14710" s="508"/>
      <c r="C14710" s="508"/>
      <c r="D14710" s="444" t="s">
        <v>6778</v>
      </c>
      <c r="E14710" s="508"/>
      <c r="F14710" s="508"/>
    </row>
    <row r="14711" spans="1:6" x14ac:dyDescent="0.25">
      <c r="A14711" s="508"/>
      <c r="B14711" s="508"/>
      <c r="C14711" s="508"/>
      <c r="D14711" s="444" t="s">
        <v>6778</v>
      </c>
      <c r="E14711" s="508"/>
      <c r="F14711" s="508"/>
    </row>
    <row r="14712" spans="1:6" x14ac:dyDescent="0.25">
      <c r="A14712" s="508"/>
      <c r="B14712" s="508"/>
      <c r="C14712" s="508"/>
      <c r="D14712" s="444" t="s">
        <v>6778</v>
      </c>
      <c r="E14712" s="508"/>
      <c r="F14712" s="508"/>
    </row>
    <row r="14713" spans="1:6" x14ac:dyDescent="0.25">
      <c r="A14713" s="508"/>
      <c r="B14713" s="508"/>
      <c r="C14713" s="508"/>
      <c r="D14713" s="444" t="s">
        <v>6778</v>
      </c>
      <c r="E14713" s="508"/>
      <c r="F14713" s="508"/>
    </row>
    <row r="14714" spans="1:6" x14ac:dyDescent="0.25">
      <c r="A14714" s="508"/>
      <c r="B14714" s="508"/>
      <c r="C14714" s="508"/>
      <c r="D14714" s="444" t="s">
        <v>6778</v>
      </c>
      <c r="E14714" s="508"/>
      <c r="F14714" s="508"/>
    </row>
    <row r="14715" spans="1:6" x14ac:dyDescent="0.25">
      <c r="A14715" s="508"/>
      <c r="B14715" s="508"/>
      <c r="C14715" s="508"/>
      <c r="D14715" s="444" t="s">
        <v>6778</v>
      </c>
      <c r="E14715" s="508"/>
      <c r="F14715" s="508"/>
    </row>
    <row r="14716" spans="1:6" x14ac:dyDescent="0.25">
      <c r="A14716" s="508"/>
      <c r="B14716" s="508"/>
      <c r="C14716" s="508"/>
      <c r="D14716" s="444" t="s">
        <v>6778</v>
      </c>
      <c r="E14716" s="508"/>
      <c r="F14716" s="508"/>
    </row>
    <row r="14717" spans="1:6" x14ac:dyDescent="0.25">
      <c r="A14717" s="508"/>
      <c r="B14717" s="508"/>
      <c r="C14717" s="508"/>
      <c r="D14717" s="444" t="s">
        <v>6778</v>
      </c>
      <c r="E14717" s="508"/>
      <c r="F14717" s="508"/>
    </row>
    <row r="14718" spans="1:6" x14ac:dyDescent="0.25">
      <c r="A14718" s="508"/>
      <c r="B14718" s="508"/>
      <c r="C14718" s="508"/>
      <c r="D14718" s="444" t="s">
        <v>6778</v>
      </c>
      <c r="E14718" s="508"/>
      <c r="F14718" s="508"/>
    </row>
    <row r="14719" spans="1:6" x14ac:dyDescent="0.25">
      <c r="A14719" s="508"/>
      <c r="B14719" s="508"/>
      <c r="C14719" s="508"/>
      <c r="D14719" s="444" t="s">
        <v>6778</v>
      </c>
      <c r="E14719" s="508"/>
      <c r="F14719" s="508"/>
    </row>
    <row r="14720" spans="1:6" x14ac:dyDescent="0.25">
      <c r="A14720" s="508"/>
      <c r="B14720" s="508"/>
      <c r="C14720" s="508"/>
      <c r="D14720" s="444" t="s">
        <v>6778</v>
      </c>
      <c r="E14720" s="508"/>
      <c r="F14720" s="508"/>
    </row>
    <row r="14721" spans="1:6" x14ac:dyDescent="0.25">
      <c r="A14721" s="508"/>
      <c r="B14721" s="508"/>
      <c r="C14721" s="508"/>
      <c r="D14721" s="444" t="s">
        <v>6778</v>
      </c>
      <c r="E14721" s="508"/>
      <c r="F14721" s="508"/>
    </row>
    <row r="14722" spans="1:6" x14ac:dyDescent="0.25">
      <c r="A14722" s="508"/>
      <c r="B14722" s="508"/>
      <c r="C14722" s="508"/>
      <c r="D14722" s="444" t="s">
        <v>6778</v>
      </c>
      <c r="E14722" s="508"/>
      <c r="F14722" s="508"/>
    </row>
    <row r="14723" spans="1:6" x14ac:dyDescent="0.25">
      <c r="A14723" s="508"/>
      <c r="B14723" s="508"/>
      <c r="C14723" s="508"/>
      <c r="D14723" s="444" t="s">
        <v>6778</v>
      </c>
      <c r="E14723" s="508"/>
      <c r="F14723" s="508"/>
    </row>
    <row r="14724" spans="1:6" x14ac:dyDescent="0.25">
      <c r="A14724" s="508"/>
      <c r="B14724" s="508"/>
      <c r="C14724" s="508"/>
      <c r="D14724" s="444" t="s">
        <v>6778</v>
      </c>
      <c r="E14724" s="508"/>
      <c r="F14724" s="508"/>
    </row>
    <row r="14725" spans="1:6" x14ac:dyDescent="0.25">
      <c r="A14725" s="508"/>
      <c r="B14725" s="508"/>
      <c r="C14725" s="508"/>
      <c r="D14725" s="444" t="s">
        <v>6778</v>
      </c>
      <c r="E14725" s="508"/>
      <c r="F14725" s="508"/>
    </row>
    <row r="14726" spans="1:6" x14ac:dyDescent="0.25">
      <c r="A14726" s="508"/>
      <c r="B14726" s="508"/>
      <c r="C14726" s="508"/>
      <c r="D14726" s="444" t="s">
        <v>6778</v>
      </c>
      <c r="E14726" s="508"/>
      <c r="F14726" s="508"/>
    </row>
    <row r="14727" spans="1:6" x14ac:dyDescent="0.25">
      <c r="A14727" s="508"/>
      <c r="B14727" s="508"/>
      <c r="C14727" s="508"/>
      <c r="D14727" s="444" t="s">
        <v>6778</v>
      </c>
      <c r="E14727" s="508"/>
      <c r="F14727" s="508"/>
    </row>
    <row r="14728" spans="1:6" x14ac:dyDescent="0.25">
      <c r="A14728" s="508"/>
      <c r="B14728" s="508"/>
      <c r="C14728" s="508"/>
      <c r="D14728" s="444" t="s">
        <v>6778</v>
      </c>
      <c r="E14728" s="508"/>
      <c r="F14728" s="508"/>
    </row>
    <row r="14729" spans="1:6" x14ac:dyDescent="0.25">
      <c r="A14729" s="508"/>
      <c r="B14729" s="508"/>
      <c r="C14729" s="508"/>
      <c r="D14729" s="444" t="s">
        <v>6778</v>
      </c>
      <c r="E14729" s="508"/>
      <c r="F14729" s="508"/>
    </row>
    <row r="14730" spans="1:6" x14ac:dyDescent="0.25">
      <c r="A14730" s="508"/>
      <c r="B14730" s="508"/>
      <c r="C14730" s="508"/>
      <c r="D14730" s="444" t="s">
        <v>6778</v>
      </c>
      <c r="E14730" s="508"/>
      <c r="F14730" s="508"/>
    </row>
    <row r="14731" spans="1:6" x14ac:dyDescent="0.25">
      <c r="A14731" s="508"/>
      <c r="B14731" s="508"/>
      <c r="C14731" s="508"/>
      <c r="D14731" s="444" t="s">
        <v>6778</v>
      </c>
      <c r="E14731" s="508"/>
      <c r="F14731" s="508"/>
    </row>
    <row r="14732" spans="1:6" x14ac:dyDescent="0.25">
      <c r="A14732" s="508"/>
      <c r="B14732" s="508"/>
      <c r="C14732" s="508"/>
      <c r="D14732" s="444" t="s">
        <v>6778</v>
      </c>
      <c r="E14732" s="508"/>
      <c r="F14732" s="508"/>
    </row>
    <row r="14733" spans="1:6" x14ac:dyDescent="0.25">
      <c r="A14733" s="508"/>
      <c r="B14733" s="508"/>
      <c r="C14733" s="508"/>
      <c r="D14733" s="444" t="s">
        <v>6778</v>
      </c>
      <c r="E14733" s="508"/>
      <c r="F14733" s="508"/>
    </row>
    <row r="14734" spans="1:6" x14ac:dyDescent="0.25">
      <c r="A14734" s="508"/>
      <c r="B14734" s="508"/>
      <c r="C14734" s="508"/>
      <c r="D14734" s="444" t="s">
        <v>6778</v>
      </c>
      <c r="E14734" s="508"/>
      <c r="F14734" s="508"/>
    </row>
    <row r="14735" spans="1:6" x14ac:dyDescent="0.25">
      <c r="A14735" s="508"/>
      <c r="B14735" s="508"/>
      <c r="C14735" s="508"/>
      <c r="D14735" s="444" t="s">
        <v>6778</v>
      </c>
      <c r="E14735" s="508"/>
      <c r="F14735" s="508"/>
    </row>
    <row r="14736" spans="1:6" x14ac:dyDescent="0.25">
      <c r="A14736" s="508"/>
      <c r="B14736" s="508"/>
      <c r="C14736" s="508"/>
      <c r="D14736" s="444" t="s">
        <v>6778</v>
      </c>
      <c r="E14736" s="508"/>
      <c r="F14736" s="508"/>
    </row>
    <row r="14737" spans="1:6" x14ac:dyDescent="0.25">
      <c r="A14737" s="508"/>
      <c r="B14737" s="508"/>
      <c r="C14737" s="508"/>
      <c r="D14737" s="444" t="s">
        <v>6778</v>
      </c>
      <c r="E14737" s="508"/>
      <c r="F14737" s="508"/>
    </row>
    <row r="14738" spans="1:6" x14ac:dyDescent="0.25">
      <c r="A14738" s="508"/>
      <c r="B14738" s="508"/>
      <c r="C14738" s="508"/>
      <c r="D14738" s="444" t="s">
        <v>6778</v>
      </c>
      <c r="E14738" s="508"/>
      <c r="F14738" s="508"/>
    </row>
    <row r="14739" spans="1:6" x14ac:dyDescent="0.25">
      <c r="A14739" s="508"/>
      <c r="B14739" s="508"/>
      <c r="C14739" s="508"/>
      <c r="D14739" s="444" t="s">
        <v>6778</v>
      </c>
      <c r="E14739" s="508"/>
      <c r="F14739" s="508"/>
    </row>
    <row r="14740" spans="1:6" x14ac:dyDescent="0.25">
      <c r="A14740" s="508"/>
      <c r="B14740" s="508"/>
      <c r="C14740" s="508"/>
      <c r="D14740" s="444" t="s">
        <v>6778</v>
      </c>
      <c r="E14740" s="508"/>
      <c r="F14740" s="508"/>
    </row>
    <row r="14741" spans="1:6" x14ac:dyDescent="0.25">
      <c r="A14741" s="508"/>
      <c r="B14741" s="508"/>
      <c r="C14741" s="508"/>
      <c r="D14741" s="444" t="s">
        <v>6778</v>
      </c>
      <c r="E14741" s="508"/>
      <c r="F14741" s="508"/>
    </row>
    <row r="14742" spans="1:6" x14ac:dyDescent="0.25">
      <c r="A14742" s="508"/>
      <c r="B14742" s="508"/>
      <c r="C14742" s="508"/>
      <c r="D14742" s="444" t="s">
        <v>6778</v>
      </c>
      <c r="E14742" s="508"/>
      <c r="F14742" s="508"/>
    </row>
    <row r="14743" spans="1:6" x14ac:dyDescent="0.25">
      <c r="A14743" s="508"/>
      <c r="B14743" s="508"/>
      <c r="C14743" s="508"/>
      <c r="D14743" s="444" t="s">
        <v>6778</v>
      </c>
      <c r="E14743" s="508"/>
      <c r="F14743" s="508"/>
    </row>
    <row r="14744" spans="1:6" x14ac:dyDescent="0.25">
      <c r="A14744" s="508"/>
      <c r="B14744" s="508"/>
      <c r="C14744" s="508"/>
      <c r="D14744" s="444" t="s">
        <v>6778</v>
      </c>
      <c r="E14744" s="508"/>
      <c r="F14744" s="508"/>
    </row>
    <row r="14745" spans="1:6" x14ac:dyDescent="0.25">
      <c r="A14745" s="508"/>
      <c r="B14745" s="508"/>
      <c r="C14745" s="508"/>
      <c r="D14745" s="444" t="s">
        <v>6778</v>
      </c>
      <c r="E14745" s="508"/>
      <c r="F14745" s="508"/>
    </row>
    <row r="14746" spans="1:6" x14ac:dyDescent="0.25">
      <c r="A14746" s="508"/>
      <c r="B14746" s="508"/>
      <c r="C14746" s="508"/>
      <c r="D14746" s="444" t="s">
        <v>6778</v>
      </c>
      <c r="E14746" s="508"/>
      <c r="F14746" s="508"/>
    </row>
    <row r="14747" spans="1:6" x14ac:dyDescent="0.25">
      <c r="A14747" s="508"/>
      <c r="B14747" s="508"/>
      <c r="C14747" s="508"/>
      <c r="D14747" s="444" t="s">
        <v>6778</v>
      </c>
      <c r="E14747" s="508"/>
      <c r="F14747" s="508"/>
    </row>
    <row r="14748" spans="1:6" x14ac:dyDescent="0.25">
      <c r="A14748" s="508"/>
      <c r="B14748" s="508"/>
      <c r="C14748" s="508"/>
      <c r="D14748" s="444" t="s">
        <v>6778</v>
      </c>
      <c r="E14748" s="508"/>
      <c r="F14748" s="508"/>
    </row>
    <row r="14749" spans="1:6" x14ac:dyDescent="0.25">
      <c r="A14749" s="508"/>
      <c r="B14749" s="508"/>
      <c r="C14749" s="508"/>
      <c r="D14749" s="444" t="s">
        <v>6778</v>
      </c>
      <c r="E14749" s="508"/>
      <c r="F14749" s="508"/>
    </row>
    <row r="14750" spans="1:6" x14ac:dyDescent="0.25">
      <c r="A14750" s="508"/>
      <c r="B14750" s="508"/>
      <c r="C14750" s="508"/>
      <c r="D14750" s="444" t="s">
        <v>6778</v>
      </c>
      <c r="E14750" s="508"/>
      <c r="F14750" s="508"/>
    </row>
    <row r="14751" spans="1:6" x14ac:dyDescent="0.25">
      <c r="A14751" s="508"/>
      <c r="B14751" s="508"/>
      <c r="C14751" s="508"/>
      <c r="D14751" s="444" t="s">
        <v>6778</v>
      </c>
      <c r="E14751" s="508"/>
      <c r="F14751" s="508"/>
    </row>
    <row r="14752" spans="1:6" x14ac:dyDescent="0.25">
      <c r="A14752" s="508"/>
      <c r="B14752" s="508"/>
      <c r="C14752" s="508"/>
      <c r="D14752" s="444" t="s">
        <v>6778</v>
      </c>
      <c r="E14752" s="508"/>
      <c r="F14752" s="508"/>
    </row>
    <row r="14753" spans="1:6" x14ac:dyDescent="0.25">
      <c r="A14753" s="508"/>
      <c r="B14753" s="508"/>
      <c r="C14753" s="508"/>
      <c r="D14753" s="444" t="s">
        <v>6778</v>
      </c>
      <c r="E14753" s="508"/>
      <c r="F14753" s="508"/>
    </row>
    <row r="14754" spans="1:6" x14ac:dyDescent="0.25">
      <c r="A14754" s="508"/>
      <c r="B14754" s="508"/>
      <c r="C14754" s="508"/>
      <c r="D14754" s="444" t="s">
        <v>6778</v>
      </c>
      <c r="E14754" s="508"/>
      <c r="F14754" s="508"/>
    </row>
    <row r="14755" spans="1:6" x14ac:dyDescent="0.25">
      <c r="A14755" s="508"/>
      <c r="B14755" s="508"/>
      <c r="C14755" s="508"/>
      <c r="D14755" s="444" t="s">
        <v>6778</v>
      </c>
      <c r="E14755" s="508"/>
      <c r="F14755" s="508"/>
    </row>
    <row r="14756" spans="1:6" x14ac:dyDescent="0.25">
      <c r="A14756" s="508"/>
      <c r="B14756" s="508"/>
      <c r="C14756" s="508"/>
      <c r="D14756" s="444" t="s">
        <v>6778</v>
      </c>
      <c r="E14756" s="508"/>
      <c r="F14756" s="508"/>
    </row>
    <row r="14757" spans="1:6" x14ac:dyDescent="0.25">
      <c r="A14757" s="508"/>
      <c r="B14757" s="508"/>
      <c r="C14757" s="508"/>
      <c r="D14757" s="444" t="s">
        <v>6778</v>
      </c>
      <c r="E14757" s="508"/>
      <c r="F14757" s="508"/>
    </row>
    <row r="14758" spans="1:6" x14ac:dyDescent="0.25">
      <c r="A14758" s="508"/>
      <c r="B14758" s="508"/>
      <c r="C14758" s="508"/>
      <c r="D14758" s="444" t="s">
        <v>6778</v>
      </c>
      <c r="E14758" s="508"/>
      <c r="F14758" s="508"/>
    </row>
    <row r="14759" spans="1:6" x14ac:dyDescent="0.25">
      <c r="A14759" s="508"/>
      <c r="B14759" s="508"/>
      <c r="C14759" s="508"/>
      <c r="D14759" s="444" t="s">
        <v>6778</v>
      </c>
      <c r="E14759" s="508"/>
      <c r="F14759" s="508"/>
    </row>
    <row r="14760" spans="1:6" x14ac:dyDescent="0.25">
      <c r="A14760" s="508"/>
      <c r="B14760" s="508"/>
      <c r="C14760" s="508"/>
      <c r="D14760" s="444" t="s">
        <v>6778</v>
      </c>
      <c r="E14760" s="508"/>
      <c r="F14760" s="508"/>
    </row>
    <row r="14761" spans="1:6" x14ac:dyDescent="0.25">
      <c r="A14761" s="508"/>
      <c r="B14761" s="508"/>
      <c r="C14761" s="508"/>
      <c r="D14761" s="444" t="s">
        <v>6778</v>
      </c>
      <c r="E14761" s="508"/>
      <c r="F14761" s="508"/>
    </row>
    <row r="14762" spans="1:6" x14ac:dyDescent="0.25">
      <c r="A14762" s="508"/>
      <c r="B14762" s="508"/>
      <c r="C14762" s="508"/>
      <c r="D14762" s="444" t="s">
        <v>6778</v>
      </c>
      <c r="E14762" s="508"/>
      <c r="F14762" s="508"/>
    </row>
    <row r="14763" spans="1:6" x14ac:dyDescent="0.25">
      <c r="A14763" s="508"/>
      <c r="B14763" s="508"/>
      <c r="C14763" s="508"/>
      <c r="D14763" s="444" t="s">
        <v>6778</v>
      </c>
      <c r="E14763" s="508"/>
      <c r="F14763" s="508"/>
    </row>
    <row r="14764" spans="1:6" x14ac:dyDescent="0.25">
      <c r="A14764" s="508"/>
      <c r="B14764" s="508"/>
      <c r="C14764" s="508"/>
      <c r="D14764" s="444" t="s">
        <v>6778</v>
      </c>
      <c r="E14764" s="508"/>
      <c r="F14764" s="508"/>
    </row>
    <row r="14765" spans="1:6" x14ac:dyDescent="0.25">
      <c r="A14765" s="508"/>
      <c r="B14765" s="508"/>
      <c r="C14765" s="508"/>
      <c r="D14765" s="444" t="s">
        <v>6778</v>
      </c>
      <c r="E14765" s="508"/>
      <c r="F14765" s="508"/>
    </row>
    <row r="14766" spans="1:6" x14ac:dyDescent="0.25">
      <c r="A14766" s="508"/>
      <c r="B14766" s="508"/>
      <c r="C14766" s="508"/>
      <c r="D14766" s="444" t="s">
        <v>6778</v>
      </c>
      <c r="E14766" s="508"/>
      <c r="F14766" s="508"/>
    </row>
    <row r="14767" spans="1:6" x14ac:dyDescent="0.25">
      <c r="A14767" s="508"/>
      <c r="B14767" s="508"/>
      <c r="C14767" s="508"/>
      <c r="D14767" s="444" t="s">
        <v>6778</v>
      </c>
      <c r="E14767" s="508"/>
      <c r="F14767" s="508"/>
    </row>
    <row r="14768" spans="1:6" x14ac:dyDescent="0.25">
      <c r="A14768" s="508"/>
      <c r="B14768" s="508"/>
      <c r="C14768" s="508"/>
      <c r="D14768" s="444" t="s">
        <v>6778</v>
      </c>
      <c r="E14768" s="508"/>
      <c r="F14768" s="508"/>
    </row>
    <row r="14769" spans="1:6" x14ac:dyDescent="0.25">
      <c r="A14769" s="508"/>
      <c r="B14769" s="508"/>
      <c r="C14769" s="508"/>
      <c r="D14769" s="444" t="s">
        <v>6778</v>
      </c>
      <c r="E14769" s="508"/>
      <c r="F14769" s="508"/>
    </row>
    <row r="14770" spans="1:6" x14ac:dyDescent="0.25">
      <c r="A14770" s="508"/>
      <c r="B14770" s="508"/>
      <c r="C14770" s="508"/>
      <c r="D14770" s="444" t="s">
        <v>6778</v>
      </c>
      <c r="E14770" s="508"/>
      <c r="F14770" s="508"/>
    </row>
    <row r="14771" spans="1:6" x14ac:dyDescent="0.25">
      <c r="A14771" s="508"/>
      <c r="B14771" s="508"/>
      <c r="C14771" s="508"/>
      <c r="D14771" s="444" t="s">
        <v>6778</v>
      </c>
      <c r="E14771" s="508"/>
      <c r="F14771" s="508"/>
    </row>
    <row r="14772" spans="1:6" x14ac:dyDescent="0.25">
      <c r="A14772" s="508"/>
      <c r="B14772" s="508"/>
      <c r="C14772" s="508"/>
      <c r="D14772" s="444" t="s">
        <v>6778</v>
      </c>
      <c r="E14772" s="508"/>
      <c r="F14772" s="508"/>
    </row>
    <row r="14773" spans="1:6" x14ac:dyDescent="0.25">
      <c r="A14773" s="508"/>
      <c r="B14773" s="508"/>
      <c r="C14773" s="508"/>
      <c r="D14773" s="444" t="s">
        <v>6778</v>
      </c>
      <c r="E14773" s="508"/>
      <c r="F14773" s="508"/>
    </row>
    <row r="14774" spans="1:6" x14ac:dyDescent="0.25">
      <c r="A14774" s="508"/>
      <c r="B14774" s="508"/>
      <c r="C14774" s="508"/>
      <c r="D14774" s="444" t="s">
        <v>6778</v>
      </c>
      <c r="E14774" s="508"/>
      <c r="F14774" s="508"/>
    </row>
    <row r="14775" spans="1:6" x14ac:dyDescent="0.25">
      <c r="A14775" s="508"/>
      <c r="B14775" s="508"/>
      <c r="C14775" s="508"/>
      <c r="D14775" s="444" t="s">
        <v>6778</v>
      </c>
      <c r="E14775" s="508"/>
      <c r="F14775" s="508"/>
    </row>
    <row r="14776" spans="1:6" x14ac:dyDescent="0.25">
      <c r="A14776" s="508"/>
      <c r="B14776" s="508"/>
      <c r="C14776" s="508"/>
      <c r="D14776" s="444" t="s">
        <v>6778</v>
      </c>
      <c r="E14776" s="508"/>
      <c r="F14776" s="508"/>
    </row>
    <row r="14777" spans="1:6" x14ac:dyDescent="0.25">
      <c r="A14777" s="508"/>
      <c r="B14777" s="508"/>
      <c r="C14777" s="508"/>
      <c r="D14777" s="444" t="s">
        <v>6778</v>
      </c>
      <c r="E14777" s="508"/>
      <c r="F14777" s="508"/>
    </row>
    <row r="14778" spans="1:6" x14ac:dyDescent="0.25">
      <c r="A14778" s="508"/>
      <c r="B14778" s="508"/>
      <c r="C14778" s="508"/>
      <c r="D14778" s="444" t="s">
        <v>6778</v>
      </c>
      <c r="E14778" s="508"/>
      <c r="F14778" s="508"/>
    </row>
    <row r="14779" spans="1:6" x14ac:dyDescent="0.25">
      <c r="A14779" s="508"/>
      <c r="B14779" s="508"/>
      <c r="C14779" s="508"/>
      <c r="D14779" s="444" t="s">
        <v>6778</v>
      </c>
      <c r="E14779" s="508"/>
      <c r="F14779" s="508"/>
    </row>
    <row r="14780" spans="1:6" x14ac:dyDescent="0.25">
      <c r="A14780" s="508"/>
      <c r="B14780" s="508"/>
      <c r="C14780" s="508"/>
      <c r="D14780" s="444" t="s">
        <v>6778</v>
      </c>
      <c r="E14780" s="508"/>
      <c r="F14780" s="508"/>
    </row>
    <row r="14781" spans="1:6" x14ac:dyDescent="0.25">
      <c r="A14781" s="508"/>
      <c r="B14781" s="508"/>
      <c r="C14781" s="508"/>
      <c r="D14781" s="444" t="s">
        <v>6778</v>
      </c>
      <c r="E14781" s="508"/>
      <c r="F14781" s="508"/>
    </row>
    <row r="14782" spans="1:6" x14ac:dyDescent="0.25">
      <c r="A14782" s="508"/>
      <c r="B14782" s="508"/>
      <c r="C14782" s="508"/>
      <c r="D14782" s="444" t="s">
        <v>6778</v>
      </c>
      <c r="E14782" s="508"/>
      <c r="F14782" s="508"/>
    </row>
    <row r="14783" spans="1:6" x14ac:dyDescent="0.25">
      <c r="A14783" s="508"/>
      <c r="B14783" s="508"/>
      <c r="C14783" s="508"/>
      <c r="D14783" s="444" t="s">
        <v>6778</v>
      </c>
      <c r="E14783" s="508"/>
      <c r="F14783" s="508"/>
    </row>
    <row r="14784" spans="1:6" x14ac:dyDescent="0.25">
      <c r="A14784" s="508"/>
      <c r="B14784" s="508"/>
      <c r="C14784" s="508"/>
      <c r="D14784" s="444" t="s">
        <v>6778</v>
      </c>
      <c r="E14784" s="508"/>
      <c r="F14784" s="508"/>
    </row>
    <row r="14785" spans="1:6" x14ac:dyDescent="0.25">
      <c r="A14785" s="508"/>
      <c r="B14785" s="508"/>
      <c r="C14785" s="508"/>
      <c r="D14785" s="444" t="s">
        <v>6778</v>
      </c>
      <c r="E14785" s="508"/>
      <c r="F14785" s="508"/>
    </row>
    <row r="14786" spans="1:6" x14ac:dyDescent="0.25">
      <c r="A14786" s="508"/>
      <c r="B14786" s="508"/>
      <c r="C14786" s="508"/>
      <c r="D14786" s="444" t="s">
        <v>6778</v>
      </c>
      <c r="E14786" s="508"/>
      <c r="F14786" s="508"/>
    </row>
    <row r="14787" spans="1:6" x14ac:dyDescent="0.25">
      <c r="A14787" s="508"/>
      <c r="B14787" s="508"/>
      <c r="C14787" s="508"/>
      <c r="D14787" s="444" t="s">
        <v>6778</v>
      </c>
      <c r="E14787" s="508"/>
      <c r="F14787" s="508"/>
    </row>
    <row r="14788" spans="1:6" x14ac:dyDescent="0.25">
      <c r="A14788" s="508"/>
      <c r="B14788" s="508"/>
      <c r="C14788" s="508"/>
      <c r="D14788" s="444" t="s">
        <v>6778</v>
      </c>
      <c r="E14788" s="508"/>
      <c r="F14788" s="508"/>
    </row>
    <row r="14789" spans="1:6" x14ac:dyDescent="0.25">
      <c r="A14789" s="508"/>
      <c r="B14789" s="508"/>
      <c r="C14789" s="508"/>
      <c r="D14789" s="444" t="s">
        <v>6778</v>
      </c>
      <c r="E14789" s="508"/>
      <c r="F14789" s="508"/>
    </row>
    <row r="14790" spans="1:6" x14ac:dyDescent="0.25">
      <c r="A14790" s="508"/>
      <c r="B14790" s="508"/>
      <c r="C14790" s="508"/>
      <c r="D14790" s="444" t="s">
        <v>6778</v>
      </c>
      <c r="E14790" s="508"/>
      <c r="F14790" s="508"/>
    </row>
    <row r="14791" spans="1:6" x14ac:dyDescent="0.25">
      <c r="A14791" s="508"/>
      <c r="B14791" s="508"/>
      <c r="C14791" s="508"/>
      <c r="D14791" s="444" t="s">
        <v>6778</v>
      </c>
      <c r="E14791" s="508"/>
      <c r="F14791" s="508"/>
    </row>
    <row r="14792" spans="1:6" x14ac:dyDescent="0.25">
      <c r="A14792" s="508"/>
      <c r="B14792" s="508"/>
      <c r="C14792" s="508"/>
      <c r="D14792" s="444" t="s">
        <v>6778</v>
      </c>
      <c r="E14792" s="508"/>
      <c r="F14792" s="508"/>
    </row>
    <row r="14793" spans="1:6" x14ac:dyDescent="0.25">
      <c r="A14793" s="508"/>
      <c r="B14793" s="508"/>
      <c r="C14793" s="508"/>
      <c r="D14793" s="444" t="s">
        <v>6778</v>
      </c>
      <c r="E14793" s="508"/>
      <c r="F14793" s="508"/>
    </row>
    <row r="14794" spans="1:6" x14ac:dyDescent="0.25">
      <c r="A14794" s="508"/>
      <c r="B14794" s="508"/>
      <c r="C14794" s="508"/>
      <c r="D14794" s="444" t="s">
        <v>6778</v>
      </c>
      <c r="E14794" s="508"/>
      <c r="F14794" s="508"/>
    </row>
    <row r="14795" spans="1:6" x14ac:dyDescent="0.25">
      <c r="A14795" s="508"/>
      <c r="B14795" s="508"/>
      <c r="C14795" s="508"/>
      <c r="D14795" s="444" t="s">
        <v>6778</v>
      </c>
      <c r="E14795" s="508"/>
      <c r="F14795" s="508"/>
    </row>
    <row r="14796" spans="1:6" x14ac:dyDescent="0.25">
      <c r="A14796" s="508"/>
      <c r="B14796" s="508"/>
      <c r="C14796" s="508"/>
      <c r="D14796" s="444" t="s">
        <v>6778</v>
      </c>
      <c r="E14796" s="508"/>
      <c r="F14796" s="508"/>
    </row>
    <row r="14797" spans="1:6" x14ac:dyDescent="0.25">
      <c r="A14797" s="508"/>
      <c r="B14797" s="508"/>
      <c r="C14797" s="508"/>
      <c r="D14797" s="444" t="s">
        <v>6778</v>
      </c>
      <c r="E14797" s="508"/>
      <c r="F14797" s="508"/>
    </row>
    <row r="14798" spans="1:6" x14ac:dyDescent="0.25">
      <c r="A14798" s="508"/>
      <c r="B14798" s="508"/>
      <c r="C14798" s="508"/>
      <c r="D14798" s="444" t="s">
        <v>6778</v>
      </c>
      <c r="E14798" s="508"/>
      <c r="F14798" s="508"/>
    </row>
    <row r="14799" spans="1:6" x14ac:dyDescent="0.25">
      <c r="A14799" s="508"/>
      <c r="B14799" s="508"/>
      <c r="C14799" s="508"/>
      <c r="D14799" s="444" t="s">
        <v>6778</v>
      </c>
      <c r="E14799" s="508"/>
      <c r="F14799" s="508"/>
    </row>
    <row r="14800" spans="1:6" x14ac:dyDescent="0.25">
      <c r="A14800" s="508"/>
      <c r="B14800" s="508"/>
      <c r="C14800" s="508"/>
      <c r="D14800" s="444" t="s">
        <v>6778</v>
      </c>
      <c r="E14800" s="508"/>
      <c r="F14800" s="508"/>
    </row>
    <row r="14801" spans="1:6" x14ac:dyDescent="0.25">
      <c r="A14801" s="508"/>
      <c r="B14801" s="508"/>
      <c r="C14801" s="508"/>
      <c r="D14801" s="444" t="s">
        <v>6778</v>
      </c>
      <c r="E14801" s="508"/>
      <c r="F14801" s="508"/>
    </row>
    <row r="14802" spans="1:6" x14ac:dyDescent="0.25">
      <c r="A14802" s="508"/>
      <c r="B14802" s="508"/>
      <c r="C14802" s="508"/>
      <c r="D14802" s="444" t="s">
        <v>6778</v>
      </c>
      <c r="E14802" s="508"/>
      <c r="F14802" s="508"/>
    </row>
    <row r="14803" spans="1:6" x14ac:dyDescent="0.25">
      <c r="A14803" s="508"/>
      <c r="B14803" s="508"/>
      <c r="C14803" s="508"/>
      <c r="D14803" s="444" t="s">
        <v>6778</v>
      </c>
      <c r="E14803" s="508"/>
      <c r="F14803" s="508"/>
    </row>
    <row r="14804" spans="1:6" x14ac:dyDescent="0.25">
      <c r="A14804" s="508"/>
      <c r="B14804" s="508"/>
      <c r="C14804" s="508"/>
      <c r="D14804" s="444" t="s">
        <v>6778</v>
      </c>
      <c r="E14804" s="508"/>
      <c r="F14804" s="508"/>
    </row>
    <row r="14805" spans="1:6" x14ac:dyDescent="0.25">
      <c r="A14805" s="508"/>
      <c r="B14805" s="508"/>
      <c r="C14805" s="508"/>
      <c r="D14805" s="444" t="s">
        <v>6778</v>
      </c>
      <c r="E14805" s="508"/>
      <c r="F14805" s="508"/>
    </row>
    <row r="14806" spans="1:6" x14ac:dyDescent="0.25">
      <c r="A14806" s="508"/>
      <c r="B14806" s="508"/>
      <c r="C14806" s="508"/>
      <c r="D14806" s="444" t="s">
        <v>6778</v>
      </c>
      <c r="E14806" s="508"/>
      <c r="F14806" s="508"/>
    </row>
    <row r="14807" spans="1:6" x14ac:dyDescent="0.25">
      <c r="A14807" s="508"/>
      <c r="B14807" s="508"/>
      <c r="C14807" s="508"/>
      <c r="D14807" s="444" t="s">
        <v>6778</v>
      </c>
      <c r="E14807" s="508"/>
      <c r="F14807" s="508"/>
    </row>
    <row r="14808" spans="1:6" x14ac:dyDescent="0.25">
      <c r="A14808" s="508"/>
      <c r="B14808" s="508"/>
      <c r="C14808" s="508"/>
      <c r="D14808" s="444" t="s">
        <v>6778</v>
      </c>
      <c r="E14808" s="508"/>
      <c r="F14808" s="508"/>
    </row>
    <row r="14809" spans="1:6" x14ac:dyDescent="0.25">
      <c r="A14809" s="508"/>
      <c r="B14809" s="508"/>
      <c r="C14809" s="508"/>
      <c r="D14809" s="444" t="s">
        <v>6778</v>
      </c>
      <c r="E14809" s="508"/>
      <c r="F14809" s="508"/>
    </row>
    <row r="14810" spans="1:6" x14ac:dyDescent="0.25">
      <c r="A14810" s="508"/>
      <c r="B14810" s="508"/>
      <c r="C14810" s="508"/>
      <c r="D14810" s="444" t="s">
        <v>6778</v>
      </c>
      <c r="E14810" s="508"/>
      <c r="F14810" s="508"/>
    </row>
    <row r="14811" spans="1:6" x14ac:dyDescent="0.25">
      <c r="A14811" s="508"/>
      <c r="B14811" s="508"/>
      <c r="C14811" s="508"/>
      <c r="D14811" s="444" t="s">
        <v>6778</v>
      </c>
      <c r="E14811" s="508"/>
      <c r="F14811" s="508"/>
    </row>
    <row r="14812" spans="1:6" x14ac:dyDescent="0.25">
      <c r="A14812" s="508"/>
      <c r="B14812" s="508"/>
      <c r="C14812" s="508"/>
      <c r="D14812" s="444" t="s">
        <v>6778</v>
      </c>
      <c r="E14812" s="508"/>
      <c r="F14812" s="508"/>
    </row>
    <row r="14813" spans="1:6" x14ac:dyDescent="0.25">
      <c r="A14813" s="508"/>
      <c r="B14813" s="508"/>
      <c r="C14813" s="508"/>
      <c r="D14813" s="444" t="s">
        <v>6778</v>
      </c>
      <c r="E14813" s="508"/>
      <c r="F14813" s="508"/>
    </row>
    <row r="14814" spans="1:6" x14ac:dyDescent="0.25">
      <c r="A14814" s="508"/>
      <c r="B14814" s="508"/>
      <c r="C14814" s="508"/>
      <c r="D14814" s="444" t="s">
        <v>6778</v>
      </c>
      <c r="E14814" s="508"/>
      <c r="F14814" s="508"/>
    </row>
    <row r="14815" spans="1:6" x14ac:dyDescent="0.25">
      <c r="A14815" s="508"/>
      <c r="B14815" s="508"/>
      <c r="C14815" s="508"/>
      <c r="D14815" s="444" t="s">
        <v>6778</v>
      </c>
      <c r="E14815" s="508"/>
      <c r="F14815" s="508"/>
    </row>
    <row r="14816" spans="1:6" x14ac:dyDescent="0.25">
      <c r="A14816" s="508"/>
      <c r="B14816" s="508"/>
      <c r="C14816" s="508"/>
      <c r="D14816" s="444" t="s">
        <v>6778</v>
      </c>
      <c r="E14816" s="508"/>
      <c r="F14816" s="508"/>
    </row>
    <row r="14817" spans="1:6" x14ac:dyDescent="0.25">
      <c r="A14817" s="508"/>
      <c r="B14817" s="508"/>
      <c r="C14817" s="508"/>
      <c r="D14817" s="444" t="s">
        <v>6778</v>
      </c>
      <c r="E14817" s="508"/>
      <c r="F14817" s="508"/>
    </row>
    <row r="14818" spans="1:6" x14ac:dyDescent="0.25">
      <c r="A14818" s="508"/>
      <c r="B14818" s="508"/>
      <c r="C14818" s="508"/>
      <c r="D14818" s="444" t="s">
        <v>6778</v>
      </c>
      <c r="E14818" s="508"/>
      <c r="F14818" s="508"/>
    </row>
    <row r="14819" spans="1:6" x14ac:dyDescent="0.25">
      <c r="A14819" s="508"/>
      <c r="B14819" s="508"/>
      <c r="C14819" s="508"/>
      <c r="D14819" s="444" t="s">
        <v>6778</v>
      </c>
      <c r="E14819" s="508"/>
      <c r="F14819" s="508"/>
    </row>
    <row r="14820" spans="1:6" x14ac:dyDescent="0.25">
      <c r="A14820" s="508"/>
      <c r="B14820" s="508"/>
      <c r="C14820" s="508"/>
      <c r="D14820" s="444" t="s">
        <v>6778</v>
      </c>
      <c r="E14820" s="508"/>
      <c r="F14820" s="508"/>
    </row>
    <row r="14821" spans="1:6" x14ac:dyDescent="0.25">
      <c r="A14821" s="508"/>
      <c r="B14821" s="508"/>
      <c r="C14821" s="508"/>
      <c r="D14821" s="444" t="s">
        <v>6778</v>
      </c>
      <c r="E14821" s="508"/>
      <c r="F14821" s="508"/>
    </row>
    <row r="14822" spans="1:6" x14ac:dyDescent="0.25">
      <c r="A14822" s="508"/>
      <c r="B14822" s="508"/>
      <c r="C14822" s="508"/>
      <c r="D14822" s="444" t="s">
        <v>6778</v>
      </c>
      <c r="E14822" s="508"/>
      <c r="F14822" s="508"/>
    </row>
    <row r="14823" spans="1:6" x14ac:dyDescent="0.25">
      <c r="A14823" s="508"/>
      <c r="B14823" s="508"/>
      <c r="C14823" s="508"/>
      <c r="D14823" s="444" t="s">
        <v>6778</v>
      </c>
      <c r="E14823" s="508"/>
      <c r="F14823" s="508"/>
    </row>
    <row r="14824" spans="1:6" x14ac:dyDescent="0.25">
      <c r="A14824" s="508"/>
      <c r="B14824" s="508"/>
      <c r="C14824" s="508"/>
      <c r="D14824" s="444" t="s">
        <v>6778</v>
      </c>
      <c r="E14824" s="508"/>
      <c r="F14824" s="508"/>
    </row>
    <row r="14825" spans="1:6" x14ac:dyDescent="0.25">
      <c r="A14825" s="508"/>
      <c r="B14825" s="508"/>
      <c r="C14825" s="508"/>
      <c r="D14825" s="444" t="s">
        <v>6778</v>
      </c>
      <c r="E14825" s="508"/>
      <c r="F14825" s="508"/>
    </row>
    <row r="14826" spans="1:6" x14ac:dyDescent="0.25">
      <c r="A14826" s="508"/>
      <c r="B14826" s="508"/>
      <c r="C14826" s="508"/>
      <c r="D14826" s="444" t="s">
        <v>6778</v>
      </c>
      <c r="E14826" s="508"/>
      <c r="F14826" s="508"/>
    </row>
    <row r="14827" spans="1:6" x14ac:dyDescent="0.25">
      <c r="A14827" s="508"/>
      <c r="B14827" s="508"/>
      <c r="C14827" s="508"/>
      <c r="D14827" s="444" t="s">
        <v>6778</v>
      </c>
      <c r="E14827" s="508"/>
      <c r="F14827" s="508"/>
    </row>
    <row r="14828" spans="1:6" x14ac:dyDescent="0.25">
      <c r="A14828" s="508"/>
      <c r="B14828" s="508"/>
      <c r="C14828" s="508"/>
      <c r="D14828" s="444" t="s">
        <v>6778</v>
      </c>
      <c r="E14828" s="508"/>
      <c r="F14828" s="508"/>
    </row>
    <row r="14829" spans="1:6" x14ac:dyDescent="0.25">
      <c r="A14829" s="508"/>
      <c r="B14829" s="508"/>
      <c r="C14829" s="508"/>
      <c r="D14829" s="444" t="s">
        <v>6778</v>
      </c>
      <c r="E14829" s="508"/>
      <c r="F14829" s="508"/>
    </row>
    <row r="14830" spans="1:6" x14ac:dyDescent="0.25">
      <c r="A14830" s="508"/>
      <c r="B14830" s="508"/>
      <c r="C14830" s="508"/>
      <c r="D14830" s="444" t="s">
        <v>6778</v>
      </c>
      <c r="E14830" s="508"/>
      <c r="F14830" s="508"/>
    </row>
    <row r="14831" spans="1:6" x14ac:dyDescent="0.25">
      <c r="A14831" s="508"/>
      <c r="B14831" s="508"/>
      <c r="C14831" s="508"/>
      <c r="D14831" s="444" t="s">
        <v>6778</v>
      </c>
      <c r="E14831" s="508"/>
      <c r="F14831" s="508"/>
    </row>
    <row r="14832" spans="1:6" x14ac:dyDescent="0.25">
      <c r="A14832" s="508"/>
      <c r="B14832" s="508"/>
      <c r="C14832" s="508"/>
      <c r="D14832" s="444" t="s">
        <v>6778</v>
      </c>
      <c r="E14832" s="508"/>
      <c r="F14832" s="508"/>
    </row>
    <row r="14833" spans="1:6" x14ac:dyDescent="0.25">
      <c r="A14833" s="508"/>
      <c r="B14833" s="508"/>
      <c r="C14833" s="508"/>
      <c r="D14833" s="444" t="s">
        <v>6778</v>
      </c>
      <c r="E14833" s="508"/>
      <c r="F14833" s="508"/>
    </row>
    <row r="14834" spans="1:6" x14ac:dyDescent="0.25">
      <c r="A14834" s="508"/>
      <c r="B14834" s="508"/>
      <c r="C14834" s="508"/>
      <c r="D14834" s="444" t="s">
        <v>6778</v>
      </c>
      <c r="E14834" s="508"/>
      <c r="F14834" s="508"/>
    </row>
    <row r="14835" spans="1:6" x14ac:dyDescent="0.25">
      <c r="A14835" s="508"/>
      <c r="B14835" s="508"/>
      <c r="C14835" s="508"/>
      <c r="D14835" s="444" t="s">
        <v>6778</v>
      </c>
      <c r="E14835" s="508"/>
      <c r="F14835" s="508"/>
    </row>
    <row r="14836" spans="1:6" x14ac:dyDescent="0.25">
      <c r="A14836" s="508"/>
      <c r="B14836" s="508"/>
      <c r="C14836" s="508"/>
      <c r="D14836" s="444" t="s">
        <v>6778</v>
      </c>
      <c r="E14836" s="508"/>
      <c r="F14836" s="508"/>
    </row>
    <row r="14837" spans="1:6" x14ac:dyDescent="0.25">
      <c r="A14837" s="508"/>
      <c r="B14837" s="508"/>
      <c r="C14837" s="508"/>
      <c r="D14837" s="444" t="s">
        <v>6778</v>
      </c>
      <c r="E14837" s="508"/>
      <c r="F14837" s="508"/>
    </row>
    <row r="14838" spans="1:6" x14ac:dyDescent="0.25">
      <c r="A14838" s="508"/>
      <c r="B14838" s="508"/>
      <c r="C14838" s="508"/>
      <c r="D14838" s="444" t="s">
        <v>6778</v>
      </c>
      <c r="E14838" s="508"/>
      <c r="F14838" s="508"/>
    </row>
    <row r="14839" spans="1:6" x14ac:dyDescent="0.25">
      <c r="A14839" s="508"/>
      <c r="B14839" s="508"/>
      <c r="C14839" s="508"/>
      <c r="D14839" s="444" t="s">
        <v>6778</v>
      </c>
      <c r="E14839" s="508"/>
      <c r="F14839" s="508"/>
    </row>
    <row r="14840" spans="1:6" x14ac:dyDescent="0.25">
      <c r="A14840" s="508"/>
      <c r="B14840" s="508"/>
      <c r="C14840" s="508"/>
      <c r="D14840" s="444" t="s">
        <v>6778</v>
      </c>
      <c r="E14840" s="508"/>
      <c r="F14840" s="508"/>
    </row>
    <row r="14841" spans="1:6" x14ac:dyDescent="0.25">
      <c r="A14841" s="508"/>
      <c r="B14841" s="508"/>
      <c r="C14841" s="508"/>
      <c r="D14841" s="444" t="s">
        <v>6778</v>
      </c>
      <c r="E14841" s="508"/>
      <c r="F14841" s="508"/>
    </row>
    <row r="14842" spans="1:6" x14ac:dyDescent="0.25">
      <c r="A14842" s="508"/>
      <c r="B14842" s="508"/>
      <c r="C14842" s="508"/>
      <c r="D14842" s="444" t="s">
        <v>6778</v>
      </c>
      <c r="E14842" s="508"/>
      <c r="F14842" s="508"/>
    </row>
    <row r="14843" spans="1:6" x14ac:dyDescent="0.25">
      <c r="A14843" s="508"/>
      <c r="B14843" s="508"/>
      <c r="C14843" s="508"/>
      <c r="D14843" s="444" t="s">
        <v>6778</v>
      </c>
      <c r="E14843" s="508"/>
      <c r="F14843" s="508"/>
    </row>
    <row r="14844" spans="1:6" x14ac:dyDescent="0.25">
      <c r="A14844" s="508"/>
      <c r="B14844" s="508"/>
      <c r="C14844" s="508"/>
      <c r="D14844" s="444" t="s">
        <v>6778</v>
      </c>
      <c r="E14844" s="508"/>
      <c r="F14844" s="508"/>
    </row>
    <row r="14845" spans="1:6" x14ac:dyDescent="0.25">
      <c r="A14845" s="508"/>
      <c r="B14845" s="508"/>
      <c r="C14845" s="508"/>
      <c r="D14845" s="444" t="s">
        <v>6778</v>
      </c>
      <c r="E14845" s="508"/>
      <c r="F14845" s="508"/>
    </row>
    <row r="14846" spans="1:6" x14ac:dyDescent="0.25">
      <c r="A14846" s="508"/>
      <c r="B14846" s="508"/>
      <c r="C14846" s="508"/>
      <c r="D14846" s="444" t="s">
        <v>6778</v>
      </c>
      <c r="E14846" s="508"/>
      <c r="F14846" s="508"/>
    </row>
    <row r="14847" spans="1:6" x14ac:dyDescent="0.25">
      <c r="A14847" s="508"/>
      <c r="B14847" s="508"/>
      <c r="C14847" s="508"/>
      <c r="D14847" s="444" t="s">
        <v>6778</v>
      </c>
      <c r="E14847" s="508"/>
      <c r="F14847" s="508"/>
    </row>
    <row r="14848" spans="1:6" x14ac:dyDescent="0.25">
      <c r="A14848" s="508"/>
      <c r="B14848" s="508"/>
      <c r="C14848" s="508"/>
      <c r="D14848" s="444" t="s">
        <v>6778</v>
      </c>
      <c r="E14848" s="508"/>
      <c r="F14848" s="508"/>
    </row>
    <row r="14849" spans="1:6" x14ac:dyDescent="0.25">
      <c r="A14849" s="508"/>
      <c r="B14849" s="508"/>
      <c r="C14849" s="508"/>
      <c r="D14849" s="444" t="s">
        <v>6778</v>
      </c>
      <c r="E14849" s="508"/>
      <c r="F14849" s="508"/>
    </row>
    <row r="14850" spans="1:6" x14ac:dyDescent="0.25">
      <c r="A14850" s="508"/>
      <c r="B14850" s="508"/>
      <c r="C14850" s="508"/>
      <c r="D14850" s="444" t="s">
        <v>6778</v>
      </c>
      <c r="E14850" s="508"/>
      <c r="F14850" s="508"/>
    </row>
    <row r="14851" spans="1:6" x14ac:dyDescent="0.25">
      <c r="A14851" s="508"/>
      <c r="B14851" s="508"/>
      <c r="C14851" s="508"/>
      <c r="D14851" s="444" t="s">
        <v>6778</v>
      </c>
      <c r="E14851" s="508"/>
      <c r="F14851" s="508"/>
    </row>
    <row r="14852" spans="1:6" x14ac:dyDescent="0.25">
      <c r="A14852" s="508"/>
      <c r="B14852" s="508"/>
      <c r="C14852" s="508"/>
      <c r="D14852" s="444" t="s">
        <v>6778</v>
      </c>
      <c r="E14852" s="508"/>
      <c r="F14852" s="508"/>
    </row>
    <row r="14853" spans="1:6" x14ac:dyDescent="0.25">
      <c r="A14853" s="508"/>
      <c r="B14853" s="508"/>
      <c r="C14853" s="508"/>
      <c r="D14853" s="444" t="s">
        <v>6778</v>
      </c>
      <c r="E14853" s="508"/>
      <c r="F14853" s="508"/>
    </row>
    <row r="14854" spans="1:6" x14ac:dyDescent="0.25">
      <c r="A14854" s="508"/>
      <c r="B14854" s="508"/>
      <c r="C14854" s="508"/>
      <c r="D14854" s="444" t="s">
        <v>6778</v>
      </c>
      <c r="E14854" s="508"/>
      <c r="F14854" s="508"/>
    </row>
    <row r="14855" spans="1:6" x14ac:dyDescent="0.25">
      <c r="A14855" s="508"/>
      <c r="B14855" s="508"/>
      <c r="C14855" s="508"/>
      <c r="D14855" s="444" t="s">
        <v>6778</v>
      </c>
      <c r="E14855" s="508"/>
      <c r="F14855" s="508"/>
    </row>
    <row r="14856" spans="1:6" x14ac:dyDescent="0.25">
      <c r="A14856" s="508"/>
      <c r="B14856" s="508"/>
      <c r="C14856" s="508"/>
      <c r="D14856" s="444" t="s">
        <v>6778</v>
      </c>
      <c r="E14856" s="508"/>
      <c r="F14856" s="508"/>
    </row>
    <row r="14857" spans="1:6" x14ac:dyDescent="0.25">
      <c r="A14857" s="508"/>
      <c r="B14857" s="508"/>
      <c r="C14857" s="508"/>
      <c r="D14857" s="444" t="s">
        <v>6778</v>
      </c>
      <c r="E14857" s="508"/>
      <c r="F14857" s="508"/>
    </row>
    <row r="14858" spans="1:6" x14ac:dyDescent="0.25">
      <c r="A14858" s="508"/>
      <c r="B14858" s="508"/>
      <c r="C14858" s="508"/>
      <c r="D14858" s="444" t="s">
        <v>6778</v>
      </c>
      <c r="E14858" s="508"/>
      <c r="F14858" s="508"/>
    </row>
    <row r="14859" spans="1:6" x14ac:dyDescent="0.25">
      <c r="A14859" s="508"/>
      <c r="B14859" s="508"/>
      <c r="C14859" s="508"/>
      <c r="D14859" s="444" t="s">
        <v>6778</v>
      </c>
      <c r="E14859" s="508"/>
      <c r="F14859" s="508"/>
    </row>
    <row r="14860" spans="1:6" x14ac:dyDescent="0.25">
      <c r="A14860" s="508"/>
      <c r="B14860" s="508"/>
      <c r="C14860" s="508"/>
      <c r="D14860" s="444" t="s">
        <v>6778</v>
      </c>
      <c r="E14860" s="508"/>
      <c r="F14860" s="508"/>
    </row>
    <row r="14861" spans="1:6" x14ac:dyDescent="0.25">
      <c r="A14861" s="508"/>
      <c r="B14861" s="508"/>
      <c r="C14861" s="508"/>
      <c r="D14861" s="444" t="s">
        <v>6778</v>
      </c>
      <c r="E14861" s="508"/>
      <c r="F14861" s="508"/>
    </row>
    <row r="14862" spans="1:6" x14ac:dyDescent="0.25">
      <c r="A14862" s="508"/>
      <c r="B14862" s="508"/>
      <c r="C14862" s="508"/>
      <c r="D14862" s="444" t="s">
        <v>6778</v>
      </c>
      <c r="E14862" s="508"/>
      <c r="F14862" s="508"/>
    </row>
    <row r="14863" spans="1:6" x14ac:dyDescent="0.25">
      <c r="A14863" s="508"/>
      <c r="B14863" s="508"/>
      <c r="C14863" s="508"/>
      <c r="D14863" s="444" t="s">
        <v>6778</v>
      </c>
      <c r="E14863" s="508"/>
      <c r="F14863" s="508"/>
    </row>
    <row r="14864" spans="1:6" x14ac:dyDescent="0.25">
      <c r="A14864" s="508"/>
      <c r="B14864" s="508"/>
      <c r="C14864" s="508"/>
      <c r="D14864" s="444" t="s">
        <v>6778</v>
      </c>
      <c r="E14864" s="508"/>
      <c r="F14864" s="508"/>
    </row>
    <row r="14865" spans="1:6" x14ac:dyDescent="0.25">
      <c r="A14865" s="508"/>
      <c r="B14865" s="508"/>
      <c r="C14865" s="508"/>
      <c r="D14865" s="444" t="s">
        <v>6778</v>
      </c>
      <c r="E14865" s="508"/>
      <c r="F14865" s="508"/>
    </row>
    <row r="14866" spans="1:6" x14ac:dyDescent="0.25">
      <c r="A14866" s="508"/>
      <c r="B14866" s="508"/>
      <c r="C14866" s="508"/>
      <c r="D14866" s="444" t="s">
        <v>6778</v>
      </c>
      <c r="E14866" s="508"/>
      <c r="F14866" s="508"/>
    </row>
    <row r="14867" spans="1:6" x14ac:dyDescent="0.25">
      <c r="A14867" s="508"/>
      <c r="B14867" s="508"/>
      <c r="C14867" s="508"/>
      <c r="D14867" s="444" t="s">
        <v>6778</v>
      </c>
      <c r="E14867" s="508"/>
      <c r="F14867" s="508"/>
    </row>
    <row r="14868" spans="1:6" x14ac:dyDescent="0.25">
      <c r="A14868" s="508"/>
      <c r="B14868" s="508"/>
      <c r="C14868" s="508"/>
      <c r="D14868" s="444" t="s">
        <v>6778</v>
      </c>
      <c r="E14868" s="508"/>
      <c r="F14868" s="508"/>
    </row>
    <row r="14869" spans="1:6" x14ac:dyDescent="0.25">
      <c r="A14869" s="508"/>
      <c r="B14869" s="508"/>
      <c r="C14869" s="508"/>
      <c r="D14869" s="444" t="s">
        <v>6778</v>
      </c>
      <c r="E14869" s="508"/>
      <c r="F14869" s="508"/>
    </row>
    <row r="14870" spans="1:6" x14ac:dyDescent="0.25">
      <c r="A14870" s="508"/>
      <c r="B14870" s="508"/>
      <c r="C14870" s="508"/>
      <c r="D14870" s="444" t="s">
        <v>6778</v>
      </c>
      <c r="E14870" s="508"/>
      <c r="F14870" s="508"/>
    </row>
    <row r="14871" spans="1:6" x14ac:dyDescent="0.25">
      <c r="A14871" s="508"/>
      <c r="B14871" s="508"/>
      <c r="C14871" s="508"/>
      <c r="D14871" s="444" t="s">
        <v>6778</v>
      </c>
      <c r="E14871" s="508"/>
      <c r="F14871" s="508"/>
    </row>
    <row r="14872" spans="1:6" x14ac:dyDescent="0.25">
      <c r="A14872" s="508"/>
      <c r="B14872" s="508"/>
      <c r="C14872" s="508"/>
      <c r="D14872" s="444" t="s">
        <v>6778</v>
      </c>
      <c r="E14872" s="508"/>
      <c r="F14872" s="508"/>
    </row>
    <row r="14873" spans="1:6" x14ac:dyDescent="0.25">
      <c r="A14873" s="508"/>
      <c r="B14873" s="508"/>
      <c r="C14873" s="508"/>
      <c r="D14873" s="444" t="s">
        <v>6778</v>
      </c>
      <c r="E14873" s="508"/>
      <c r="F14873" s="508"/>
    </row>
    <row r="14874" spans="1:6" x14ac:dyDescent="0.25">
      <c r="A14874" s="508"/>
      <c r="B14874" s="508"/>
      <c r="C14874" s="508"/>
      <c r="D14874" s="444" t="s">
        <v>6778</v>
      </c>
      <c r="E14874" s="508"/>
      <c r="F14874" s="508"/>
    </row>
    <row r="14875" spans="1:6" x14ac:dyDescent="0.25">
      <c r="A14875" s="508"/>
      <c r="B14875" s="508"/>
      <c r="C14875" s="508"/>
      <c r="D14875" s="444" t="s">
        <v>6778</v>
      </c>
      <c r="E14875" s="508"/>
      <c r="F14875" s="508"/>
    </row>
    <row r="14876" spans="1:6" x14ac:dyDescent="0.25">
      <c r="A14876" s="508"/>
      <c r="B14876" s="508"/>
      <c r="C14876" s="508"/>
      <c r="D14876" s="444" t="s">
        <v>6778</v>
      </c>
      <c r="E14876" s="508"/>
      <c r="F14876" s="508"/>
    </row>
    <row r="14877" spans="1:6" x14ac:dyDescent="0.25">
      <c r="A14877" s="508"/>
      <c r="B14877" s="508"/>
      <c r="C14877" s="508"/>
      <c r="D14877" s="444" t="s">
        <v>6778</v>
      </c>
      <c r="E14877" s="508"/>
      <c r="F14877" s="508"/>
    </row>
    <row r="14878" spans="1:6" x14ac:dyDescent="0.25">
      <c r="A14878" s="508"/>
      <c r="B14878" s="508"/>
      <c r="C14878" s="508"/>
      <c r="D14878" s="444" t="s">
        <v>6778</v>
      </c>
      <c r="E14878" s="508"/>
      <c r="F14878" s="508"/>
    </row>
    <row r="14879" spans="1:6" x14ac:dyDescent="0.25">
      <c r="A14879" s="508"/>
      <c r="B14879" s="508"/>
      <c r="C14879" s="508"/>
      <c r="D14879" s="444" t="s">
        <v>6778</v>
      </c>
      <c r="E14879" s="508"/>
      <c r="F14879" s="508"/>
    </row>
    <row r="14880" spans="1:6" x14ac:dyDescent="0.25">
      <c r="A14880" s="508"/>
      <c r="B14880" s="508"/>
      <c r="C14880" s="508"/>
      <c r="D14880" s="444" t="s">
        <v>6778</v>
      </c>
      <c r="E14880" s="508"/>
      <c r="F14880" s="508"/>
    </row>
    <row r="14881" spans="1:6" x14ac:dyDescent="0.25">
      <c r="A14881" s="508"/>
      <c r="B14881" s="508"/>
      <c r="C14881" s="508"/>
      <c r="D14881" s="444" t="s">
        <v>6778</v>
      </c>
      <c r="E14881" s="508"/>
      <c r="F14881" s="508"/>
    </row>
    <row r="14882" spans="1:6" x14ac:dyDescent="0.25">
      <c r="A14882" s="508"/>
      <c r="B14882" s="508"/>
      <c r="C14882" s="508"/>
      <c r="D14882" s="444" t="s">
        <v>6778</v>
      </c>
      <c r="E14882" s="508"/>
      <c r="F14882" s="508"/>
    </row>
    <row r="14883" spans="1:6" x14ac:dyDescent="0.25">
      <c r="A14883" s="508"/>
      <c r="B14883" s="508"/>
      <c r="C14883" s="508"/>
      <c r="D14883" s="444" t="s">
        <v>6778</v>
      </c>
      <c r="E14883" s="508"/>
      <c r="F14883" s="508"/>
    </row>
    <row r="14884" spans="1:6" x14ac:dyDescent="0.25">
      <c r="A14884" s="508"/>
      <c r="B14884" s="508"/>
      <c r="C14884" s="508"/>
      <c r="D14884" s="444" t="s">
        <v>6778</v>
      </c>
      <c r="E14884" s="508"/>
      <c r="F14884" s="508"/>
    </row>
    <row r="14885" spans="1:6" x14ac:dyDescent="0.25">
      <c r="A14885" s="508"/>
      <c r="B14885" s="508"/>
      <c r="C14885" s="508"/>
      <c r="D14885" s="444" t="s">
        <v>6778</v>
      </c>
      <c r="E14885" s="508"/>
      <c r="F14885" s="508"/>
    </row>
    <row r="14886" spans="1:6" x14ac:dyDescent="0.25">
      <c r="A14886" s="508"/>
      <c r="B14886" s="508"/>
      <c r="C14886" s="508"/>
      <c r="D14886" s="444" t="s">
        <v>6778</v>
      </c>
      <c r="E14886" s="508"/>
      <c r="F14886" s="508"/>
    </row>
    <row r="14887" spans="1:6" x14ac:dyDescent="0.25">
      <c r="A14887" s="508"/>
      <c r="B14887" s="508"/>
      <c r="C14887" s="508"/>
      <c r="D14887" s="444" t="s">
        <v>6778</v>
      </c>
      <c r="E14887" s="508"/>
      <c r="F14887" s="508"/>
    </row>
    <row r="14888" spans="1:6" x14ac:dyDescent="0.25">
      <c r="A14888" s="508"/>
      <c r="B14888" s="508"/>
      <c r="C14888" s="508"/>
      <c r="D14888" s="444" t="s">
        <v>6778</v>
      </c>
      <c r="E14888" s="508"/>
      <c r="F14888" s="508"/>
    </row>
    <row r="14889" spans="1:6" x14ac:dyDescent="0.25">
      <c r="A14889" s="508"/>
      <c r="B14889" s="508"/>
      <c r="C14889" s="508"/>
      <c r="D14889" s="444" t="s">
        <v>6778</v>
      </c>
      <c r="E14889" s="508"/>
      <c r="F14889" s="508"/>
    </row>
    <row r="14890" spans="1:6" x14ac:dyDescent="0.25">
      <c r="A14890" s="508"/>
      <c r="B14890" s="508"/>
      <c r="C14890" s="508"/>
      <c r="D14890" s="444" t="s">
        <v>6778</v>
      </c>
      <c r="E14890" s="508"/>
      <c r="F14890" s="508"/>
    </row>
    <row r="14891" spans="1:6" x14ac:dyDescent="0.25">
      <c r="A14891" s="508"/>
      <c r="B14891" s="508"/>
      <c r="C14891" s="508"/>
      <c r="D14891" s="444" t="s">
        <v>6778</v>
      </c>
      <c r="E14891" s="508"/>
      <c r="F14891" s="508"/>
    </row>
    <row r="14892" spans="1:6" x14ac:dyDescent="0.25">
      <c r="A14892" s="508"/>
      <c r="B14892" s="508"/>
      <c r="C14892" s="508"/>
      <c r="D14892" s="444" t="s">
        <v>6778</v>
      </c>
      <c r="E14892" s="508"/>
      <c r="F14892" s="508"/>
    </row>
    <row r="14893" spans="1:6" x14ac:dyDescent="0.25">
      <c r="A14893" s="508"/>
      <c r="B14893" s="508"/>
      <c r="C14893" s="508"/>
      <c r="D14893" s="444" t="s">
        <v>6778</v>
      </c>
      <c r="E14893" s="508"/>
      <c r="F14893" s="508"/>
    </row>
    <row r="14894" spans="1:6" x14ac:dyDescent="0.25">
      <c r="A14894" s="508"/>
      <c r="B14894" s="508"/>
      <c r="C14894" s="508"/>
      <c r="D14894" s="444" t="s">
        <v>6778</v>
      </c>
      <c r="E14894" s="508"/>
      <c r="F14894" s="508"/>
    </row>
    <row r="14895" spans="1:6" x14ac:dyDescent="0.25">
      <c r="A14895" s="508"/>
      <c r="B14895" s="508"/>
      <c r="C14895" s="508"/>
      <c r="D14895" s="444" t="s">
        <v>6778</v>
      </c>
      <c r="E14895" s="508"/>
      <c r="F14895" s="508"/>
    </row>
    <row r="14896" spans="1:6" x14ac:dyDescent="0.25">
      <c r="A14896" s="508"/>
      <c r="B14896" s="508"/>
      <c r="C14896" s="508"/>
      <c r="D14896" s="444" t="s">
        <v>6778</v>
      </c>
      <c r="E14896" s="508"/>
      <c r="F14896" s="508"/>
    </row>
    <row r="14897" spans="1:6" x14ac:dyDescent="0.25">
      <c r="A14897" s="508"/>
      <c r="B14897" s="508"/>
      <c r="C14897" s="508"/>
      <c r="D14897" s="444" t="s">
        <v>6778</v>
      </c>
      <c r="E14897" s="508"/>
      <c r="F14897" s="508"/>
    </row>
    <row r="14898" spans="1:6" x14ac:dyDescent="0.25">
      <c r="A14898" s="508"/>
      <c r="B14898" s="508"/>
      <c r="C14898" s="508"/>
      <c r="D14898" s="444" t="s">
        <v>6778</v>
      </c>
      <c r="E14898" s="508"/>
      <c r="F14898" s="508"/>
    </row>
    <row r="14899" spans="1:6" x14ac:dyDescent="0.25">
      <c r="A14899" s="508"/>
      <c r="B14899" s="508"/>
      <c r="C14899" s="508"/>
      <c r="D14899" s="444" t="s">
        <v>6778</v>
      </c>
      <c r="E14899" s="508"/>
      <c r="F14899" s="508"/>
    </row>
    <row r="14900" spans="1:6" x14ac:dyDescent="0.25">
      <c r="A14900" s="508"/>
      <c r="B14900" s="508"/>
      <c r="C14900" s="508"/>
      <c r="D14900" s="444" t="s">
        <v>6778</v>
      </c>
      <c r="E14900" s="508"/>
      <c r="F14900" s="508"/>
    </row>
    <row r="14901" spans="1:6" x14ac:dyDescent="0.25">
      <c r="A14901" s="508"/>
      <c r="B14901" s="508"/>
      <c r="C14901" s="508"/>
      <c r="D14901" s="444" t="s">
        <v>6778</v>
      </c>
      <c r="E14901" s="508"/>
      <c r="F14901" s="508"/>
    </row>
    <row r="14902" spans="1:6" x14ac:dyDescent="0.25">
      <c r="A14902" s="508"/>
      <c r="B14902" s="508"/>
      <c r="C14902" s="508"/>
      <c r="D14902" s="444" t="s">
        <v>6778</v>
      </c>
      <c r="E14902" s="508"/>
      <c r="F14902" s="508"/>
    </row>
    <row r="14903" spans="1:6" x14ac:dyDescent="0.25">
      <c r="A14903" s="508"/>
      <c r="B14903" s="508"/>
      <c r="C14903" s="508"/>
      <c r="D14903" s="444" t="s">
        <v>6778</v>
      </c>
      <c r="E14903" s="508"/>
      <c r="F14903" s="508"/>
    </row>
    <row r="14904" spans="1:6" x14ac:dyDescent="0.25">
      <c r="A14904" s="508"/>
      <c r="B14904" s="508"/>
      <c r="C14904" s="508"/>
      <c r="D14904" s="444" t="s">
        <v>6778</v>
      </c>
      <c r="E14904" s="508"/>
      <c r="F14904" s="508"/>
    </row>
    <row r="14905" spans="1:6" x14ac:dyDescent="0.25">
      <c r="A14905" s="508"/>
      <c r="B14905" s="508"/>
      <c r="C14905" s="508"/>
      <c r="D14905" s="444" t="s">
        <v>6778</v>
      </c>
      <c r="E14905" s="508"/>
      <c r="F14905" s="508"/>
    </row>
    <row r="14906" spans="1:6" x14ac:dyDescent="0.25">
      <c r="A14906" s="508"/>
      <c r="B14906" s="508"/>
      <c r="C14906" s="508"/>
      <c r="D14906" s="444" t="s">
        <v>6778</v>
      </c>
      <c r="E14906" s="508"/>
      <c r="F14906" s="508"/>
    </row>
    <row r="14907" spans="1:6" x14ac:dyDescent="0.25">
      <c r="A14907" s="508"/>
      <c r="B14907" s="508"/>
      <c r="C14907" s="508"/>
      <c r="D14907" s="444" t="s">
        <v>6778</v>
      </c>
      <c r="E14907" s="508"/>
      <c r="F14907" s="508"/>
    </row>
    <row r="14908" spans="1:6" x14ac:dyDescent="0.25">
      <c r="A14908" s="508"/>
      <c r="B14908" s="508"/>
      <c r="C14908" s="508"/>
      <c r="D14908" s="444" t="s">
        <v>6778</v>
      </c>
      <c r="E14908" s="508"/>
      <c r="F14908" s="508"/>
    </row>
    <row r="14909" spans="1:6" x14ac:dyDescent="0.25">
      <c r="A14909" s="508"/>
      <c r="B14909" s="508"/>
      <c r="C14909" s="508"/>
      <c r="D14909" s="444" t="s">
        <v>6778</v>
      </c>
      <c r="E14909" s="508"/>
      <c r="F14909" s="508"/>
    </row>
    <row r="14910" spans="1:6" x14ac:dyDescent="0.25">
      <c r="A14910" s="508"/>
      <c r="B14910" s="508"/>
      <c r="C14910" s="508"/>
      <c r="D14910" s="444" t="s">
        <v>6778</v>
      </c>
      <c r="E14910" s="508"/>
      <c r="F14910" s="508"/>
    </row>
    <row r="14911" spans="1:6" x14ac:dyDescent="0.25">
      <c r="A14911" s="508"/>
      <c r="B14911" s="508"/>
      <c r="C14911" s="508"/>
      <c r="D14911" s="444" t="s">
        <v>6778</v>
      </c>
      <c r="E14911" s="508"/>
      <c r="F14911" s="508"/>
    </row>
    <row r="14912" spans="1:6" x14ac:dyDescent="0.25">
      <c r="A14912" s="508"/>
      <c r="B14912" s="508"/>
      <c r="C14912" s="508"/>
      <c r="D14912" s="444" t="s">
        <v>6778</v>
      </c>
      <c r="E14912" s="508"/>
      <c r="F14912" s="508"/>
    </row>
    <row r="14913" spans="1:6" x14ac:dyDescent="0.25">
      <c r="A14913" s="508"/>
      <c r="B14913" s="508"/>
      <c r="C14913" s="508"/>
      <c r="D14913" s="444" t="s">
        <v>6778</v>
      </c>
      <c r="E14913" s="508"/>
      <c r="F14913" s="508"/>
    </row>
    <row r="14914" spans="1:6" x14ac:dyDescent="0.25">
      <c r="A14914" s="508"/>
      <c r="B14914" s="508"/>
      <c r="C14914" s="508"/>
      <c r="D14914" s="444" t="s">
        <v>6778</v>
      </c>
      <c r="E14914" s="508"/>
      <c r="F14914" s="508"/>
    </row>
    <row r="14915" spans="1:6" x14ac:dyDescent="0.25">
      <c r="A14915" s="508"/>
      <c r="B14915" s="508"/>
      <c r="C14915" s="508"/>
      <c r="D14915" s="444" t="s">
        <v>6778</v>
      </c>
      <c r="E14915" s="508"/>
      <c r="F14915" s="508"/>
    </row>
    <row r="14916" spans="1:6" x14ac:dyDescent="0.25">
      <c r="A14916" s="508"/>
      <c r="B14916" s="508"/>
      <c r="C14916" s="508"/>
      <c r="D14916" s="444" t="s">
        <v>6778</v>
      </c>
      <c r="E14916" s="508"/>
      <c r="F14916" s="508"/>
    </row>
    <row r="14917" spans="1:6" x14ac:dyDescent="0.25">
      <c r="A14917" s="508"/>
      <c r="B14917" s="508"/>
      <c r="C14917" s="508"/>
      <c r="D14917" s="444" t="s">
        <v>6778</v>
      </c>
      <c r="E14917" s="508"/>
      <c r="F14917" s="508"/>
    </row>
    <row r="14918" spans="1:6" x14ac:dyDescent="0.25">
      <c r="A14918" s="508"/>
      <c r="B14918" s="508"/>
      <c r="C14918" s="508"/>
      <c r="D14918" s="444" t="s">
        <v>6778</v>
      </c>
      <c r="E14918" s="508"/>
      <c r="F14918" s="508"/>
    </row>
    <row r="14919" spans="1:6" x14ac:dyDescent="0.25">
      <c r="A14919" s="508"/>
      <c r="B14919" s="508"/>
      <c r="C14919" s="508"/>
      <c r="D14919" s="444" t="s">
        <v>6778</v>
      </c>
      <c r="E14919" s="508"/>
      <c r="F14919" s="508"/>
    </row>
    <row r="14920" spans="1:6" x14ac:dyDescent="0.25">
      <c r="A14920" s="508"/>
      <c r="B14920" s="508"/>
      <c r="C14920" s="508"/>
      <c r="D14920" s="444" t="s">
        <v>6778</v>
      </c>
      <c r="E14920" s="508"/>
      <c r="F14920" s="508"/>
    </row>
    <row r="14921" spans="1:6" x14ac:dyDescent="0.25">
      <c r="A14921" s="508"/>
      <c r="B14921" s="508"/>
      <c r="C14921" s="508"/>
      <c r="D14921" s="444" t="s">
        <v>6778</v>
      </c>
      <c r="E14921" s="508"/>
      <c r="F14921" s="508"/>
    </row>
    <row r="14922" spans="1:6" x14ac:dyDescent="0.25">
      <c r="A14922" s="508"/>
      <c r="B14922" s="508"/>
      <c r="C14922" s="508"/>
      <c r="D14922" s="444" t="s">
        <v>6778</v>
      </c>
      <c r="E14922" s="508"/>
      <c r="F14922" s="508"/>
    </row>
    <row r="14923" spans="1:6" x14ac:dyDescent="0.25">
      <c r="A14923" s="508"/>
      <c r="B14923" s="508"/>
      <c r="C14923" s="508"/>
      <c r="D14923" s="444" t="s">
        <v>6778</v>
      </c>
      <c r="E14923" s="508"/>
      <c r="F14923" s="508"/>
    </row>
    <row r="14924" spans="1:6" x14ac:dyDescent="0.25">
      <c r="A14924" s="508"/>
      <c r="B14924" s="508"/>
      <c r="C14924" s="508"/>
      <c r="D14924" s="444" t="s">
        <v>6778</v>
      </c>
      <c r="E14924" s="508"/>
      <c r="F14924" s="508"/>
    </row>
    <row r="14925" spans="1:6" x14ac:dyDescent="0.25">
      <c r="A14925" s="508"/>
      <c r="B14925" s="508"/>
      <c r="C14925" s="508"/>
      <c r="D14925" s="444" t="s">
        <v>6778</v>
      </c>
      <c r="E14925" s="508"/>
      <c r="F14925" s="508"/>
    </row>
    <row r="14926" spans="1:6" x14ac:dyDescent="0.25">
      <c r="A14926" s="508"/>
      <c r="B14926" s="508"/>
      <c r="C14926" s="508"/>
      <c r="D14926" s="444" t="s">
        <v>6778</v>
      </c>
      <c r="E14926" s="508"/>
      <c r="F14926" s="508"/>
    </row>
    <row r="14927" spans="1:6" x14ac:dyDescent="0.25">
      <c r="A14927" s="508"/>
      <c r="B14927" s="508"/>
      <c r="C14927" s="508"/>
      <c r="D14927" s="444" t="s">
        <v>6778</v>
      </c>
      <c r="E14927" s="508"/>
      <c r="F14927" s="508"/>
    </row>
    <row r="14928" spans="1:6" x14ac:dyDescent="0.25">
      <c r="A14928" s="508"/>
      <c r="B14928" s="508"/>
      <c r="C14928" s="508"/>
      <c r="D14928" s="444" t="s">
        <v>6778</v>
      </c>
      <c r="E14928" s="508"/>
      <c r="F14928" s="508"/>
    </row>
    <row r="14929" spans="1:6" x14ac:dyDescent="0.25">
      <c r="A14929" s="508"/>
      <c r="B14929" s="508"/>
      <c r="C14929" s="508"/>
      <c r="D14929" s="444" t="s">
        <v>6778</v>
      </c>
      <c r="E14929" s="508"/>
      <c r="F14929" s="508"/>
    </row>
    <row r="14930" spans="1:6" x14ac:dyDescent="0.25">
      <c r="A14930" s="508"/>
      <c r="B14930" s="508"/>
      <c r="C14930" s="508"/>
      <c r="D14930" s="444" t="s">
        <v>6778</v>
      </c>
      <c r="E14930" s="508"/>
      <c r="F14930" s="508"/>
    </row>
    <row r="14931" spans="1:6" x14ac:dyDescent="0.25">
      <c r="A14931" s="508"/>
      <c r="B14931" s="508"/>
      <c r="C14931" s="508"/>
      <c r="D14931" s="444" t="s">
        <v>6778</v>
      </c>
      <c r="E14931" s="508"/>
      <c r="F14931" s="508"/>
    </row>
    <row r="14932" spans="1:6" x14ac:dyDescent="0.25">
      <c r="A14932" s="508"/>
      <c r="B14932" s="508"/>
      <c r="C14932" s="508"/>
      <c r="D14932" s="444" t="s">
        <v>6778</v>
      </c>
      <c r="E14932" s="508"/>
      <c r="F14932" s="508"/>
    </row>
    <row r="14933" spans="1:6" x14ac:dyDescent="0.25">
      <c r="A14933" s="508"/>
      <c r="B14933" s="508"/>
      <c r="C14933" s="508"/>
      <c r="D14933" s="444" t="s">
        <v>6778</v>
      </c>
      <c r="E14933" s="508"/>
      <c r="F14933" s="508"/>
    </row>
    <row r="14934" spans="1:6" x14ac:dyDescent="0.25">
      <c r="A14934" s="508"/>
      <c r="B14934" s="508"/>
      <c r="C14934" s="508"/>
      <c r="D14934" s="444" t="s">
        <v>6778</v>
      </c>
      <c r="E14934" s="508"/>
      <c r="F14934" s="508"/>
    </row>
    <row r="14935" spans="1:6" x14ac:dyDescent="0.25">
      <c r="A14935" s="508"/>
      <c r="B14935" s="508"/>
      <c r="C14935" s="508"/>
      <c r="D14935" s="444" t="s">
        <v>6778</v>
      </c>
      <c r="E14935" s="508"/>
      <c r="F14935" s="508"/>
    </row>
    <row r="14936" spans="1:6" x14ac:dyDescent="0.25">
      <c r="A14936" s="508"/>
      <c r="B14936" s="508"/>
      <c r="C14936" s="508"/>
      <c r="D14936" s="444" t="s">
        <v>6778</v>
      </c>
      <c r="E14936" s="508"/>
      <c r="F14936" s="508"/>
    </row>
    <row r="14937" spans="1:6" x14ac:dyDescent="0.25">
      <c r="A14937" s="508"/>
      <c r="B14937" s="508"/>
      <c r="C14937" s="508"/>
      <c r="D14937" s="444" t="s">
        <v>6778</v>
      </c>
      <c r="E14937" s="508"/>
      <c r="F14937" s="508"/>
    </row>
    <row r="14938" spans="1:6" x14ac:dyDescent="0.25">
      <c r="A14938" s="508"/>
      <c r="B14938" s="508"/>
      <c r="C14938" s="508"/>
      <c r="D14938" s="444" t="s">
        <v>6778</v>
      </c>
      <c r="E14938" s="508"/>
      <c r="F14938" s="508"/>
    </row>
    <row r="14939" spans="1:6" x14ac:dyDescent="0.25">
      <c r="A14939" s="508"/>
      <c r="B14939" s="508"/>
      <c r="C14939" s="508"/>
      <c r="D14939" s="444" t="s">
        <v>6778</v>
      </c>
      <c r="E14939" s="508"/>
      <c r="F14939" s="508"/>
    </row>
    <row r="14940" spans="1:6" x14ac:dyDescent="0.25">
      <c r="A14940" s="508"/>
      <c r="B14940" s="508"/>
      <c r="C14940" s="508"/>
      <c r="D14940" s="444" t="s">
        <v>6778</v>
      </c>
      <c r="E14940" s="508"/>
      <c r="F14940" s="508"/>
    </row>
    <row r="14941" spans="1:6" x14ac:dyDescent="0.25">
      <c r="A14941" s="508"/>
      <c r="B14941" s="508"/>
      <c r="C14941" s="508"/>
      <c r="D14941" s="444" t="s">
        <v>6778</v>
      </c>
      <c r="E14941" s="508"/>
      <c r="F14941" s="508"/>
    </row>
    <row r="14942" spans="1:6" x14ac:dyDescent="0.25">
      <c r="A14942" s="508"/>
      <c r="B14942" s="508"/>
      <c r="C14942" s="508"/>
      <c r="D14942" s="444" t="s">
        <v>6778</v>
      </c>
      <c r="E14942" s="508"/>
      <c r="F14942" s="508"/>
    </row>
    <row r="14943" spans="1:6" x14ac:dyDescent="0.25">
      <c r="A14943" s="508"/>
      <c r="B14943" s="508"/>
      <c r="C14943" s="508"/>
      <c r="D14943" s="444" t="s">
        <v>6778</v>
      </c>
      <c r="E14943" s="508"/>
      <c r="F14943" s="508"/>
    </row>
    <row r="14944" spans="1:6" x14ac:dyDescent="0.25">
      <c r="A14944" s="508"/>
      <c r="B14944" s="508"/>
      <c r="C14944" s="508"/>
      <c r="D14944" s="444" t="s">
        <v>6778</v>
      </c>
      <c r="E14944" s="508"/>
      <c r="F14944" s="508"/>
    </row>
    <row r="14945" spans="1:6" x14ac:dyDescent="0.25">
      <c r="A14945" s="508"/>
      <c r="B14945" s="508"/>
      <c r="C14945" s="508"/>
      <c r="D14945" s="444" t="s">
        <v>6778</v>
      </c>
      <c r="E14945" s="508"/>
      <c r="F14945" s="508"/>
    </row>
    <row r="14946" spans="1:6" x14ac:dyDescent="0.25">
      <c r="A14946" s="508"/>
      <c r="B14946" s="508"/>
      <c r="C14946" s="508"/>
      <c r="D14946" s="444" t="s">
        <v>6778</v>
      </c>
      <c r="E14946" s="508"/>
      <c r="F14946" s="508"/>
    </row>
    <row r="14947" spans="1:6" x14ac:dyDescent="0.25">
      <c r="A14947" s="508"/>
      <c r="B14947" s="508"/>
      <c r="C14947" s="508"/>
      <c r="D14947" s="444" t="s">
        <v>6778</v>
      </c>
      <c r="E14947" s="508"/>
      <c r="F14947" s="508"/>
    </row>
    <row r="14948" spans="1:6" x14ac:dyDescent="0.25">
      <c r="A14948" s="508"/>
      <c r="B14948" s="508"/>
      <c r="C14948" s="508"/>
      <c r="D14948" s="444" t="s">
        <v>6778</v>
      </c>
      <c r="E14948" s="508"/>
      <c r="F14948" s="508"/>
    </row>
    <row r="14949" spans="1:6" x14ac:dyDescent="0.25">
      <c r="A14949" s="508"/>
      <c r="B14949" s="508"/>
      <c r="C14949" s="508"/>
      <c r="D14949" s="444" t="s">
        <v>6778</v>
      </c>
      <c r="E14949" s="508"/>
      <c r="F14949" s="508"/>
    </row>
    <row r="14950" spans="1:6" x14ac:dyDescent="0.25">
      <c r="A14950" s="508"/>
      <c r="B14950" s="508"/>
      <c r="C14950" s="508"/>
      <c r="D14950" s="444" t="s">
        <v>6778</v>
      </c>
      <c r="E14950" s="508"/>
      <c r="F14950" s="508"/>
    </row>
    <row r="14951" spans="1:6" x14ac:dyDescent="0.25">
      <c r="A14951" s="508"/>
      <c r="B14951" s="508"/>
      <c r="C14951" s="508"/>
      <c r="D14951" s="444" t="s">
        <v>6778</v>
      </c>
      <c r="E14951" s="508"/>
      <c r="F14951" s="508"/>
    </row>
    <row r="14952" spans="1:6" x14ac:dyDescent="0.25">
      <c r="A14952" s="508"/>
      <c r="B14952" s="508"/>
      <c r="C14952" s="508"/>
      <c r="D14952" s="444" t="s">
        <v>6778</v>
      </c>
      <c r="E14952" s="508"/>
      <c r="F14952" s="508"/>
    </row>
    <row r="14953" spans="1:6" x14ac:dyDescent="0.25">
      <c r="A14953" s="508"/>
      <c r="B14953" s="508"/>
      <c r="C14953" s="508"/>
      <c r="D14953" s="444" t="s">
        <v>6778</v>
      </c>
      <c r="E14953" s="508"/>
      <c r="F14953" s="508"/>
    </row>
    <row r="14954" spans="1:6" x14ac:dyDescent="0.25">
      <c r="A14954" s="508"/>
      <c r="B14954" s="508"/>
      <c r="C14954" s="508"/>
      <c r="D14954" s="444" t="s">
        <v>6778</v>
      </c>
      <c r="E14954" s="508"/>
      <c r="F14954" s="508"/>
    </row>
    <row r="14955" spans="1:6" x14ac:dyDescent="0.25">
      <c r="A14955" s="508"/>
      <c r="B14955" s="508"/>
      <c r="C14955" s="508"/>
      <c r="D14955" s="444" t="s">
        <v>6778</v>
      </c>
      <c r="E14955" s="508"/>
      <c r="F14955" s="508"/>
    </row>
    <row r="14956" spans="1:6" x14ac:dyDescent="0.25">
      <c r="A14956" s="508"/>
      <c r="B14956" s="508"/>
      <c r="C14956" s="508"/>
      <c r="D14956" s="444" t="s">
        <v>6778</v>
      </c>
      <c r="E14956" s="508"/>
      <c r="F14956" s="508"/>
    </row>
    <row r="14957" spans="1:6" x14ac:dyDescent="0.25">
      <c r="A14957" s="508"/>
      <c r="B14957" s="508"/>
      <c r="C14957" s="508"/>
      <c r="D14957" s="444" t="s">
        <v>6778</v>
      </c>
      <c r="E14957" s="508"/>
      <c r="F14957" s="508"/>
    </row>
    <row r="14958" spans="1:6" x14ac:dyDescent="0.25">
      <c r="A14958" s="508"/>
      <c r="B14958" s="508"/>
      <c r="C14958" s="508"/>
      <c r="D14958" s="444" t="s">
        <v>6778</v>
      </c>
      <c r="E14958" s="508"/>
      <c r="F14958" s="508"/>
    </row>
    <row r="14959" spans="1:6" x14ac:dyDescent="0.25">
      <c r="A14959" s="508"/>
      <c r="B14959" s="508"/>
      <c r="C14959" s="508"/>
      <c r="D14959" s="444" t="s">
        <v>6778</v>
      </c>
      <c r="E14959" s="508"/>
      <c r="F14959" s="508"/>
    </row>
    <row r="14960" spans="1:6" x14ac:dyDescent="0.25">
      <c r="A14960" s="508"/>
      <c r="B14960" s="508"/>
      <c r="C14960" s="508"/>
      <c r="D14960" s="444" t="s">
        <v>6778</v>
      </c>
      <c r="E14960" s="508"/>
      <c r="F14960" s="508"/>
    </row>
    <row r="14961" spans="1:6" x14ac:dyDescent="0.25">
      <c r="A14961" s="508"/>
      <c r="B14961" s="508"/>
      <c r="C14961" s="508"/>
      <c r="D14961" s="444" t="s">
        <v>6778</v>
      </c>
      <c r="E14961" s="508"/>
      <c r="F14961" s="508"/>
    </row>
    <row r="14962" spans="1:6" x14ac:dyDescent="0.25">
      <c r="A14962" s="508"/>
      <c r="B14962" s="508"/>
      <c r="C14962" s="508"/>
      <c r="D14962" s="444" t="s">
        <v>6778</v>
      </c>
      <c r="E14962" s="508"/>
      <c r="F14962" s="508"/>
    </row>
    <row r="14963" spans="1:6" x14ac:dyDescent="0.25">
      <c r="A14963" s="508"/>
      <c r="B14963" s="508"/>
      <c r="C14963" s="508"/>
      <c r="D14963" s="444" t="s">
        <v>6778</v>
      </c>
      <c r="E14963" s="508"/>
      <c r="F14963" s="508"/>
    </row>
    <row r="14964" spans="1:6" x14ac:dyDescent="0.25">
      <c r="A14964" s="508"/>
      <c r="B14964" s="508"/>
      <c r="C14964" s="508"/>
      <c r="D14964" s="444" t="s">
        <v>6778</v>
      </c>
      <c r="E14964" s="508"/>
      <c r="F14964" s="508"/>
    </row>
    <row r="14965" spans="1:6" x14ac:dyDescent="0.25">
      <c r="A14965" s="508"/>
      <c r="B14965" s="508"/>
      <c r="C14965" s="508"/>
      <c r="D14965" s="444" t="s">
        <v>6778</v>
      </c>
      <c r="E14965" s="508"/>
      <c r="F14965" s="508"/>
    </row>
    <row r="14966" spans="1:6" x14ac:dyDescent="0.25">
      <c r="A14966" s="508"/>
      <c r="B14966" s="508"/>
      <c r="C14966" s="508"/>
      <c r="D14966" s="444" t="s">
        <v>6778</v>
      </c>
      <c r="E14966" s="508"/>
      <c r="F14966" s="508"/>
    </row>
    <row r="14967" spans="1:6" x14ac:dyDescent="0.25">
      <c r="A14967" s="508"/>
      <c r="B14967" s="508"/>
      <c r="C14967" s="508"/>
      <c r="D14967" s="444" t="s">
        <v>6778</v>
      </c>
      <c r="E14967" s="508"/>
      <c r="F14967" s="508"/>
    </row>
    <row r="14968" spans="1:6" x14ac:dyDescent="0.25">
      <c r="A14968" s="508"/>
      <c r="B14968" s="508"/>
      <c r="C14968" s="508"/>
      <c r="D14968" s="444" t="s">
        <v>6778</v>
      </c>
      <c r="E14968" s="508"/>
      <c r="F14968" s="508"/>
    </row>
    <row r="14969" spans="1:6" x14ac:dyDescent="0.25">
      <c r="A14969" s="508"/>
      <c r="B14969" s="508"/>
      <c r="C14969" s="508"/>
      <c r="D14969" s="444" t="s">
        <v>6778</v>
      </c>
      <c r="E14969" s="508"/>
      <c r="F14969" s="508"/>
    </row>
    <row r="14970" spans="1:6" x14ac:dyDescent="0.25">
      <c r="A14970" s="508"/>
      <c r="B14970" s="508"/>
      <c r="C14970" s="508"/>
      <c r="D14970" s="444" t="s">
        <v>6778</v>
      </c>
      <c r="E14970" s="508"/>
      <c r="F14970" s="508"/>
    </row>
    <row r="14971" spans="1:6" x14ac:dyDescent="0.25">
      <c r="A14971" s="508"/>
      <c r="B14971" s="508"/>
      <c r="C14971" s="508"/>
      <c r="D14971" s="444" t="s">
        <v>6778</v>
      </c>
      <c r="E14971" s="508"/>
      <c r="F14971" s="508"/>
    </row>
    <row r="14972" spans="1:6" x14ac:dyDescent="0.25">
      <c r="A14972" s="508"/>
      <c r="B14972" s="508"/>
      <c r="C14972" s="508"/>
      <c r="D14972" s="444" t="s">
        <v>6778</v>
      </c>
      <c r="E14972" s="508"/>
      <c r="F14972" s="508"/>
    </row>
    <row r="14973" spans="1:6" x14ac:dyDescent="0.25">
      <c r="A14973" s="508"/>
      <c r="B14973" s="508"/>
      <c r="C14973" s="508"/>
      <c r="D14973" s="444" t="s">
        <v>6778</v>
      </c>
      <c r="E14973" s="508"/>
      <c r="F14973" s="508"/>
    </row>
    <row r="14974" spans="1:6" x14ac:dyDescent="0.25">
      <c r="A14974" s="508"/>
      <c r="B14974" s="508"/>
      <c r="C14974" s="508"/>
      <c r="D14974" s="444" t="s">
        <v>6778</v>
      </c>
      <c r="E14974" s="508"/>
      <c r="F14974" s="508"/>
    </row>
    <row r="14975" spans="1:6" x14ac:dyDescent="0.25">
      <c r="A14975" s="508"/>
      <c r="B14975" s="508"/>
      <c r="C14975" s="508"/>
      <c r="D14975" s="444" t="s">
        <v>6778</v>
      </c>
      <c r="E14975" s="508"/>
      <c r="F14975" s="508"/>
    </row>
    <row r="14976" spans="1:6" x14ac:dyDescent="0.25">
      <c r="A14976" s="508"/>
      <c r="B14976" s="508"/>
      <c r="C14976" s="508"/>
      <c r="D14976" s="444" t="s">
        <v>6778</v>
      </c>
      <c r="E14976" s="508"/>
      <c r="F14976" s="508"/>
    </row>
    <row r="14977" spans="1:6" x14ac:dyDescent="0.25">
      <c r="A14977" s="508"/>
      <c r="B14977" s="508"/>
      <c r="C14977" s="508"/>
      <c r="D14977" s="444" t="s">
        <v>6778</v>
      </c>
      <c r="E14977" s="508"/>
      <c r="F14977" s="508"/>
    </row>
    <row r="14978" spans="1:6" x14ac:dyDescent="0.25">
      <c r="A14978" s="508"/>
      <c r="B14978" s="508"/>
      <c r="C14978" s="508"/>
      <c r="D14978" s="444" t="s">
        <v>6778</v>
      </c>
      <c r="E14978" s="508"/>
      <c r="F14978" s="508"/>
    </row>
    <row r="14979" spans="1:6" x14ac:dyDescent="0.25">
      <c r="A14979" s="508"/>
      <c r="B14979" s="508"/>
      <c r="C14979" s="508"/>
      <c r="D14979" s="444" t="s">
        <v>6778</v>
      </c>
      <c r="E14979" s="508"/>
      <c r="F14979" s="508"/>
    </row>
    <row r="14980" spans="1:6" x14ac:dyDescent="0.25">
      <c r="A14980" s="508"/>
      <c r="B14980" s="508"/>
      <c r="C14980" s="508"/>
      <c r="D14980" s="444" t="s">
        <v>6778</v>
      </c>
      <c r="E14980" s="508"/>
      <c r="F14980" s="508"/>
    </row>
    <row r="14981" spans="1:6" x14ac:dyDescent="0.25">
      <c r="A14981" s="508"/>
      <c r="B14981" s="508"/>
      <c r="C14981" s="508"/>
      <c r="D14981" s="444" t="s">
        <v>6778</v>
      </c>
      <c r="E14981" s="508"/>
      <c r="F14981" s="508"/>
    </row>
    <row r="14982" spans="1:6" x14ac:dyDescent="0.25">
      <c r="A14982" s="508"/>
      <c r="B14982" s="508"/>
      <c r="C14982" s="508"/>
      <c r="D14982" s="444" t="s">
        <v>6778</v>
      </c>
      <c r="E14982" s="508"/>
      <c r="F14982" s="508"/>
    </row>
    <row r="14983" spans="1:6" x14ac:dyDescent="0.25">
      <c r="A14983" s="508"/>
      <c r="B14983" s="508"/>
      <c r="C14983" s="508"/>
      <c r="D14983" s="444" t="s">
        <v>6778</v>
      </c>
      <c r="E14983" s="508"/>
      <c r="F14983" s="508"/>
    </row>
    <row r="14984" spans="1:6" x14ac:dyDescent="0.25">
      <c r="A14984" s="508"/>
      <c r="B14984" s="508"/>
      <c r="C14984" s="508"/>
      <c r="D14984" s="444" t="s">
        <v>6778</v>
      </c>
      <c r="E14984" s="508"/>
      <c r="F14984" s="508"/>
    </row>
    <row r="14985" spans="1:6" x14ac:dyDescent="0.25">
      <c r="A14985" s="508"/>
      <c r="B14985" s="508"/>
      <c r="C14985" s="508"/>
      <c r="D14985" s="444" t="s">
        <v>6778</v>
      </c>
      <c r="E14985" s="508"/>
      <c r="F14985" s="508"/>
    </row>
    <row r="14986" spans="1:6" x14ac:dyDescent="0.25">
      <c r="A14986" s="508"/>
      <c r="B14986" s="508"/>
      <c r="C14986" s="508"/>
      <c r="D14986" s="444" t="s">
        <v>6778</v>
      </c>
      <c r="E14986" s="508"/>
      <c r="F14986" s="508"/>
    </row>
    <row r="14987" spans="1:6" x14ac:dyDescent="0.25">
      <c r="A14987" s="508"/>
      <c r="B14987" s="508"/>
      <c r="C14987" s="508"/>
      <c r="D14987" s="444" t="s">
        <v>6778</v>
      </c>
      <c r="E14987" s="508"/>
      <c r="F14987" s="508"/>
    </row>
    <row r="14988" spans="1:6" x14ac:dyDescent="0.25">
      <c r="A14988" s="508"/>
      <c r="B14988" s="508"/>
      <c r="C14988" s="508"/>
      <c r="D14988" s="444" t="s">
        <v>6778</v>
      </c>
      <c r="E14988" s="508"/>
      <c r="F14988" s="508"/>
    </row>
    <row r="14989" spans="1:6" x14ac:dyDescent="0.25">
      <c r="A14989" s="508"/>
      <c r="B14989" s="508"/>
      <c r="C14989" s="508"/>
      <c r="D14989" s="444" t="s">
        <v>6778</v>
      </c>
      <c r="E14989" s="508"/>
      <c r="F14989" s="508"/>
    </row>
    <row r="14990" spans="1:6" x14ac:dyDescent="0.25">
      <c r="A14990" s="508"/>
      <c r="B14990" s="508"/>
      <c r="C14990" s="508"/>
      <c r="D14990" s="444" t="s">
        <v>6778</v>
      </c>
      <c r="E14990" s="508"/>
      <c r="F14990" s="508"/>
    </row>
    <row r="14991" spans="1:6" x14ac:dyDescent="0.25">
      <c r="A14991" s="508"/>
      <c r="B14991" s="508"/>
      <c r="C14991" s="508"/>
      <c r="D14991" s="444" t="s">
        <v>6778</v>
      </c>
      <c r="E14991" s="508"/>
      <c r="F14991" s="508"/>
    </row>
    <row r="14992" spans="1:6" x14ac:dyDescent="0.25">
      <c r="A14992" s="508"/>
      <c r="B14992" s="508"/>
      <c r="C14992" s="508"/>
      <c r="D14992" s="444" t="s">
        <v>6778</v>
      </c>
      <c r="E14992" s="508"/>
      <c r="F14992" s="508"/>
    </row>
    <row r="14993" spans="1:6" x14ac:dyDescent="0.25">
      <c r="A14993" s="508"/>
      <c r="B14993" s="508"/>
      <c r="C14993" s="508"/>
      <c r="D14993" s="444" t="s">
        <v>6778</v>
      </c>
      <c r="E14993" s="508"/>
      <c r="F14993" s="508"/>
    </row>
    <row r="14994" spans="1:6" x14ac:dyDescent="0.25">
      <c r="A14994" s="508"/>
      <c r="B14994" s="508"/>
      <c r="C14994" s="508"/>
      <c r="D14994" s="444" t="s">
        <v>6778</v>
      </c>
      <c r="E14994" s="508"/>
      <c r="F14994" s="508"/>
    </row>
    <row r="14995" spans="1:6" x14ac:dyDescent="0.25">
      <c r="A14995" s="508"/>
      <c r="B14995" s="508"/>
      <c r="C14995" s="508"/>
      <c r="D14995" s="444" t="s">
        <v>6778</v>
      </c>
      <c r="E14995" s="508"/>
      <c r="F14995" s="508"/>
    </row>
    <row r="14996" spans="1:6" x14ac:dyDescent="0.25">
      <c r="A14996" s="508"/>
      <c r="B14996" s="508"/>
      <c r="C14996" s="508"/>
      <c r="D14996" s="444" t="s">
        <v>6778</v>
      </c>
      <c r="E14996" s="508"/>
      <c r="F14996" s="508"/>
    </row>
    <row r="14997" spans="1:6" x14ac:dyDescent="0.25">
      <c r="A14997" s="508"/>
      <c r="B14997" s="508"/>
      <c r="C14997" s="508"/>
      <c r="D14997" s="444" t="s">
        <v>6778</v>
      </c>
      <c r="E14997" s="508"/>
      <c r="F14997" s="508"/>
    </row>
    <row r="14998" spans="1:6" x14ac:dyDescent="0.25">
      <c r="A14998" s="508"/>
      <c r="B14998" s="508"/>
      <c r="C14998" s="508"/>
      <c r="D14998" s="444" t="s">
        <v>6778</v>
      </c>
      <c r="E14998" s="508"/>
      <c r="F14998" s="508"/>
    </row>
    <row r="14999" spans="1:6" x14ac:dyDescent="0.25">
      <c r="A14999" s="508"/>
      <c r="B14999" s="508"/>
      <c r="C14999" s="508"/>
      <c r="D14999" s="444" t="s">
        <v>6778</v>
      </c>
      <c r="E14999" s="508"/>
      <c r="F14999" s="508"/>
    </row>
    <row r="15000" spans="1:6" x14ac:dyDescent="0.25">
      <c r="A15000" s="508"/>
      <c r="B15000" s="508"/>
      <c r="C15000" s="508"/>
      <c r="D15000" s="444" t="s">
        <v>6778</v>
      </c>
      <c r="E15000" s="508"/>
      <c r="F15000" s="508"/>
    </row>
    <row r="15001" spans="1:6" x14ac:dyDescent="0.25">
      <c r="A15001" s="508"/>
      <c r="B15001" s="508"/>
      <c r="C15001" s="508"/>
      <c r="D15001" s="444" t="s">
        <v>6778</v>
      </c>
      <c r="E15001" s="508"/>
      <c r="F15001" s="508"/>
    </row>
    <row r="15002" spans="1:6" x14ac:dyDescent="0.25">
      <c r="A15002" s="508"/>
      <c r="B15002" s="508"/>
      <c r="C15002" s="508"/>
      <c r="D15002" s="444" t="s">
        <v>6778</v>
      </c>
      <c r="E15002" s="508"/>
      <c r="F15002" s="508"/>
    </row>
    <row r="15003" spans="1:6" x14ac:dyDescent="0.25">
      <c r="A15003" s="508"/>
      <c r="B15003" s="508"/>
      <c r="C15003" s="508"/>
      <c r="D15003" s="444" t="s">
        <v>6778</v>
      </c>
      <c r="E15003" s="508"/>
      <c r="F15003" s="508"/>
    </row>
    <row r="15004" spans="1:6" x14ac:dyDescent="0.25">
      <c r="A15004" s="508"/>
      <c r="B15004" s="508"/>
      <c r="C15004" s="508"/>
      <c r="D15004" s="444" t="s">
        <v>6778</v>
      </c>
      <c r="E15004" s="508"/>
      <c r="F15004" s="508"/>
    </row>
    <row r="15005" spans="1:6" x14ac:dyDescent="0.25">
      <c r="A15005" s="508"/>
      <c r="B15005" s="508"/>
      <c r="C15005" s="508"/>
      <c r="D15005" s="444" t="s">
        <v>6778</v>
      </c>
      <c r="E15005" s="508"/>
      <c r="F15005" s="508"/>
    </row>
    <row r="15006" spans="1:6" x14ac:dyDescent="0.25">
      <c r="A15006" s="508"/>
      <c r="B15006" s="508"/>
      <c r="C15006" s="508"/>
      <c r="D15006" s="444" t="s">
        <v>6778</v>
      </c>
      <c r="E15006" s="508"/>
      <c r="F15006" s="508"/>
    </row>
    <row r="15007" spans="1:6" x14ac:dyDescent="0.25">
      <c r="A15007" s="508"/>
      <c r="B15007" s="508"/>
      <c r="C15007" s="508"/>
      <c r="D15007" s="444" t="s">
        <v>6778</v>
      </c>
      <c r="E15007" s="508"/>
      <c r="F15007" s="508"/>
    </row>
    <row r="15008" spans="1:6" x14ac:dyDescent="0.25">
      <c r="A15008" s="508"/>
      <c r="B15008" s="508"/>
      <c r="C15008" s="508"/>
      <c r="D15008" s="444" t="s">
        <v>6778</v>
      </c>
      <c r="E15008" s="508"/>
      <c r="F15008" s="508"/>
    </row>
    <row r="15009" spans="1:6" x14ac:dyDescent="0.25">
      <c r="A15009" s="508"/>
      <c r="B15009" s="508"/>
      <c r="C15009" s="508"/>
      <c r="D15009" s="444" t="s">
        <v>6778</v>
      </c>
      <c r="E15009" s="508"/>
      <c r="F15009" s="508"/>
    </row>
    <row r="15010" spans="1:6" x14ac:dyDescent="0.25">
      <c r="A15010" s="508"/>
      <c r="B15010" s="508"/>
      <c r="C15010" s="508"/>
      <c r="D15010" s="444" t="s">
        <v>6778</v>
      </c>
      <c r="E15010" s="508"/>
      <c r="F15010" s="508"/>
    </row>
    <row r="15011" spans="1:6" x14ac:dyDescent="0.25">
      <c r="A15011" s="508"/>
      <c r="B15011" s="508"/>
      <c r="C15011" s="508"/>
      <c r="D15011" s="444" t="s">
        <v>6778</v>
      </c>
      <c r="E15011" s="508"/>
      <c r="F15011" s="508"/>
    </row>
    <row r="15012" spans="1:6" x14ac:dyDescent="0.25">
      <c r="A15012" s="508"/>
      <c r="B15012" s="508"/>
      <c r="C15012" s="508"/>
      <c r="D15012" s="444" t="s">
        <v>6778</v>
      </c>
      <c r="E15012" s="508"/>
      <c r="F15012" s="508"/>
    </row>
    <row r="15013" spans="1:6" x14ac:dyDescent="0.25">
      <c r="A15013" s="508"/>
      <c r="B15013" s="508"/>
      <c r="C15013" s="508"/>
      <c r="D15013" s="444" t="s">
        <v>6778</v>
      </c>
      <c r="E15013" s="508"/>
      <c r="F15013" s="508"/>
    </row>
    <row r="15014" spans="1:6" x14ac:dyDescent="0.25">
      <c r="A15014" s="508"/>
      <c r="B15014" s="508"/>
      <c r="C15014" s="508"/>
      <c r="D15014" s="444" t="s">
        <v>6778</v>
      </c>
      <c r="E15014" s="508"/>
      <c r="F15014" s="508"/>
    </row>
    <row r="15015" spans="1:6" x14ac:dyDescent="0.25">
      <c r="A15015" s="508"/>
      <c r="B15015" s="508"/>
      <c r="C15015" s="508"/>
      <c r="D15015" s="444" t="s">
        <v>6778</v>
      </c>
      <c r="E15015" s="508"/>
      <c r="F15015" s="508"/>
    </row>
    <row r="15016" spans="1:6" x14ac:dyDescent="0.25">
      <c r="A15016" s="508"/>
      <c r="B15016" s="508"/>
      <c r="C15016" s="508"/>
      <c r="D15016" s="444" t="s">
        <v>6778</v>
      </c>
      <c r="E15016" s="508"/>
      <c r="F15016" s="508"/>
    </row>
    <row r="15017" spans="1:6" x14ac:dyDescent="0.25">
      <c r="A15017" s="508"/>
      <c r="B15017" s="508"/>
      <c r="C15017" s="508"/>
      <c r="D15017" s="444" t="s">
        <v>6778</v>
      </c>
      <c r="E15017" s="508"/>
      <c r="F15017" s="508"/>
    </row>
    <row r="15018" spans="1:6" x14ac:dyDescent="0.25">
      <c r="A15018" s="508"/>
      <c r="B15018" s="508"/>
      <c r="C15018" s="508"/>
      <c r="D15018" s="444" t="s">
        <v>6778</v>
      </c>
      <c r="E15018" s="508"/>
      <c r="F15018" s="508"/>
    </row>
    <row r="15019" spans="1:6" x14ac:dyDescent="0.25">
      <c r="A15019" s="508"/>
      <c r="B15019" s="508"/>
      <c r="C15019" s="508"/>
      <c r="D15019" s="444" t="s">
        <v>6778</v>
      </c>
      <c r="E15019" s="508"/>
      <c r="F15019" s="508"/>
    </row>
    <row r="15020" spans="1:6" x14ac:dyDescent="0.25">
      <c r="A15020" s="508"/>
      <c r="B15020" s="508"/>
      <c r="C15020" s="508"/>
      <c r="D15020" s="444" t="s">
        <v>6778</v>
      </c>
      <c r="E15020" s="508"/>
      <c r="F15020" s="508"/>
    </row>
    <row r="15021" spans="1:6" x14ac:dyDescent="0.25">
      <c r="A15021" s="508"/>
      <c r="B15021" s="508"/>
      <c r="C15021" s="508"/>
      <c r="D15021" s="444" t="s">
        <v>6778</v>
      </c>
      <c r="E15021" s="508"/>
      <c r="F15021" s="508"/>
    </row>
    <row r="15022" spans="1:6" x14ac:dyDescent="0.25">
      <c r="A15022" s="508"/>
      <c r="B15022" s="508"/>
      <c r="C15022" s="508"/>
      <c r="D15022" s="444" t="s">
        <v>6778</v>
      </c>
      <c r="E15022" s="508"/>
      <c r="F15022" s="508"/>
    </row>
    <row r="15023" spans="1:6" x14ac:dyDescent="0.25">
      <c r="A15023" s="508"/>
      <c r="B15023" s="508"/>
      <c r="C15023" s="508"/>
      <c r="D15023" s="444" t="s">
        <v>6778</v>
      </c>
      <c r="E15023" s="508"/>
      <c r="F15023" s="508"/>
    </row>
    <row r="15024" spans="1:6" x14ac:dyDescent="0.25">
      <c r="A15024" s="508"/>
      <c r="B15024" s="508"/>
      <c r="C15024" s="508"/>
      <c r="D15024" s="444" t="s">
        <v>6778</v>
      </c>
      <c r="E15024" s="508"/>
      <c r="F15024" s="508"/>
    </row>
    <row r="15025" spans="1:6" x14ac:dyDescent="0.25">
      <c r="A15025" s="508"/>
      <c r="B15025" s="508"/>
      <c r="C15025" s="508"/>
      <c r="D15025" s="444" t="s">
        <v>6778</v>
      </c>
      <c r="E15025" s="508"/>
      <c r="F15025" s="508"/>
    </row>
    <row r="15026" spans="1:6" x14ac:dyDescent="0.25">
      <c r="A15026" s="508"/>
      <c r="B15026" s="508"/>
      <c r="C15026" s="508"/>
      <c r="D15026" s="444" t="s">
        <v>6778</v>
      </c>
      <c r="E15026" s="508"/>
      <c r="F15026" s="508"/>
    </row>
    <row r="15027" spans="1:6" x14ac:dyDescent="0.25">
      <c r="A15027" s="508"/>
      <c r="B15027" s="508"/>
      <c r="C15027" s="508"/>
      <c r="D15027" s="444" t="s">
        <v>6778</v>
      </c>
      <c r="E15027" s="508"/>
      <c r="F15027" s="508"/>
    </row>
    <row r="15028" spans="1:6" x14ac:dyDescent="0.25">
      <c r="A15028" s="508"/>
      <c r="B15028" s="508"/>
      <c r="C15028" s="508"/>
      <c r="D15028" s="444" t="s">
        <v>6778</v>
      </c>
      <c r="E15028" s="508"/>
      <c r="F15028" s="508"/>
    </row>
    <row r="15029" spans="1:6" x14ac:dyDescent="0.25">
      <c r="A15029" s="508"/>
      <c r="B15029" s="508"/>
      <c r="C15029" s="508"/>
      <c r="D15029" s="444" t="s">
        <v>6778</v>
      </c>
      <c r="E15029" s="508"/>
      <c r="F15029" s="508"/>
    </row>
    <row r="15030" spans="1:6" x14ac:dyDescent="0.25">
      <c r="A15030" s="508"/>
      <c r="B15030" s="508"/>
      <c r="C15030" s="508"/>
      <c r="D15030" s="444" t="s">
        <v>6778</v>
      </c>
      <c r="E15030" s="508"/>
      <c r="F15030" s="508"/>
    </row>
    <row r="15031" spans="1:6" x14ac:dyDescent="0.25">
      <c r="A15031" s="508"/>
      <c r="B15031" s="508"/>
      <c r="C15031" s="508"/>
      <c r="D15031" s="444" t="s">
        <v>6778</v>
      </c>
      <c r="E15031" s="508"/>
      <c r="F15031" s="508"/>
    </row>
    <row r="15032" spans="1:6" x14ac:dyDescent="0.25">
      <c r="A15032" s="508"/>
      <c r="B15032" s="508"/>
      <c r="C15032" s="508"/>
      <c r="D15032" s="444" t="s">
        <v>6778</v>
      </c>
      <c r="E15032" s="508"/>
      <c r="F15032" s="508"/>
    </row>
    <row r="15033" spans="1:6" x14ac:dyDescent="0.25">
      <c r="A15033" s="508"/>
      <c r="B15033" s="508"/>
      <c r="C15033" s="508"/>
      <c r="D15033" s="444" t="s">
        <v>6778</v>
      </c>
      <c r="E15033" s="508"/>
      <c r="F15033" s="508"/>
    </row>
    <row r="15034" spans="1:6" x14ac:dyDescent="0.25">
      <c r="A15034" s="508"/>
      <c r="B15034" s="508"/>
      <c r="C15034" s="508"/>
      <c r="D15034" s="444" t="s">
        <v>6778</v>
      </c>
      <c r="E15034" s="508"/>
      <c r="F15034" s="508"/>
    </row>
    <row r="15035" spans="1:6" x14ac:dyDescent="0.25">
      <c r="A15035" s="508"/>
      <c r="B15035" s="508"/>
      <c r="C15035" s="508"/>
      <c r="D15035" s="444" t="s">
        <v>6778</v>
      </c>
      <c r="E15035" s="508"/>
      <c r="F15035" s="508"/>
    </row>
    <row r="15036" spans="1:6" x14ac:dyDescent="0.25">
      <c r="A15036" s="508"/>
      <c r="B15036" s="508"/>
      <c r="C15036" s="508"/>
      <c r="D15036" s="444" t="s">
        <v>6778</v>
      </c>
      <c r="E15036" s="508"/>
      <c r="F15036" s="508"/>
    </row>
    <row r="15037" spans="1:6" x14ac:dyDescent="0.25">
      <c r="A15037" s="508"/>
      <c r="B15037" s="508"/>
      <c r="C15037" s="508"/>
      <c r="D15037" s="444" t="s">
        <v>6778</v>
      </c>
      <c r="E15037" s="508"/>
      <c r="F15037" s="508"/>
    </row>
    <row r="15038" spans="1:6" x14ac:dyDescent="0.25">
      <c r="A15038" s="508"/>
      <c r="B15038" s="508"/>
      <c r="C15038" s="508"/>
      <c r="D15038" s="444" t="s">
        <v>6778</v>
      </c>
      <c r="E15038" s="508"/>
      <c r="F15038" s="508"/>
    </row>
    <row r="15039" spans="1:6" x14ac:dyDescent="0.25">
      <c r="A15039" s="508"/>
      <c r="B15039" s="508"/>
      <c r="C15039" s="508"/>
      <c r="D15039" s="444" t="s">
        <v>6778</v>
      </c>
      <c r="E15039" s="508"/>
      <c r="F15039" s="508"/>
    </row>
    <row r="15040" spans="1:6" x14ac:dyDescent="0.25">
      <c r="A15040" s="508"/>
      <c r="B15040" s="508"/>
      <c r="C15040" s="508"/>
      <c r="D15040" s="444" t="s">
        <v>6778</v>
      </c>
      <c r="E15040" s="508"/>
      <c r="F15040" s="508"/>
    </row>
    <row r="15041" spans="1:6" x14ac:dyDescent="0.25">
      <c r="A15041" s="508"/>
      <c r="B15041" s="508"/>
      <c r="C15041" s="508"/>
      <c r="D15041" s="444" t="s">
        <v>6778</v>
      </c>
      <c r="E15041" s="508"/>
      <c r="F15041" s="508"/>
    </row>
    <row r="15042" spans="1:6" x14ac:dyDescent="0.25">
      <c r="A15042" s="508"/>
      <c r="B15042" s="508"/>
      <c r="C15042" s="508"/>
      <c r="D15042" s="444" t="s">
        <v>6778</v>
      </c>
      <c r="E15042" s="508"/>
      <c r="F15042" s="508"/>
    </row>
    <row r="15043" spans="1:6" x14ac:dyDescent="0.25">
      <c r="A15043" s="508"/>
      <c r="B15043" s="508"/>
      <c r="C15043" s="508"/>
      <c r="D15043" s="444" t="s">
        <v>6778</v>
      </c>
      <c r="E15043" s="508"/>
      <c r="F15043" s="508"/>
    </row>
    <row r="15044" spans="1:6" x14ac:dyDescent="0.25">
      <c r="A15044" s="508"/>
      <c r="B15044" s="508"/>
      <c r="C15044" s="508"/>
      <c r="D15044" s="444" t="s">
        <v>6778</v>
      </c>
      <c r="E15044" s="508"/>
      <c r="F15044" s="508"/>
    </row>
    <row r="15045" spans="1:6" x14ac:dyDescent="0.25">
      <c r="A15045" s="508"/>
      <c r="B15045" s="508"/>
      <c r="C15045" s="508"/>
      <c r="D15045" s="444" t="s">
        <v>6778</v>
      </c>
      <c r="E15045" s="508"/>
      <c r="F15045" s="508"/>
    </row>
    <row r="15046" spans="1:6" x14ac:dyDescent="0.25">
      <c r="A15046" s="508"/>
      <c r="B15046" s="508"/>
      <c r="C15046" s="508"/>
      <c r="D15046" s="444" t="s">
        <v>6778</v>
      </c>
      <c r="E15046" s="508"/>
      <c r="F15046" s="508"/>
    </row>
    <row r="15047" spans="1:6" x14ac:dyDescent="0.25">
      <c r="A15047" s="508"/>
      <c r="B15047" s="508"/>
      <c r="C15047" s="508"/>
      <c r="D15047" s="444" t="s">
        <v>6778</v>
      </c>
      <c r="E15047" s="508"/>
      <c r="F15047" s="508"/>
    </row>
    <row r="15048" spans="1:6" x14ac:dyDescent="0.25">
      <c r="A15048" s="508"/>
      <c r="B15048" s="508"/>
      <c r="C15048" s="508"/>
      <c r="D15048" s="444" t="s">
        <v>6778</v>
      </c>
      <c r="E15048" s="508"/>
      <c r="F15048" s="508"/>
    </row>
    <row r="15049" spans="1:6" x14ac:dyDescent="0.25">
      <c r="A15049" s="508"/>
      <c r="B15049" s="508"/>
      <c r="C15049" s="508"/>
      <c r="D15049" s="444" t="s">
        <v>6778</v>
      </c>
      <c r="E15049" s="508"/>
      <c r="F15049" s="508"/>
    </row>
    <row r="15050" spans="1:6" x14ac:dyDescent="0.25">
      <c r="A15050" s="508"/>
      <c r="B15050" s="508"/>
      <c r="C15050" s="508"/>
      <c r="D15050" s="444" t="s">
        <v>6778</v>
      </c>
      <c r="E15050" s="508"/>
      <c r="F15050" s="508"/>
    </row>
    <row r="15051" spans="1:6" x14ac:dyDescent="0.25">
      <c r="A15051" s="508"/>
      <c r="B15051" s="508"/>
      <c r="C15051" s="508"/>
      <c r="D15051" s="444" t="s">
        <v>6778</v>
      </c>
      <c r="E15051" s="508"/>
      <c r="F15051" s="508"/>
    </row>
    <row r="15052" spans="1:6" x14ac:dyDescent="0.25">
      <c r="A15052" s="508"/>
      <c r="B15052" s="508"/>
      <c r="C15052" s="508"/>
      <c r="D15052" s="444" t="s">
        <v>6778</v>
      </c>
      <c r="E15052" s="508"/>
      <c r="F15052" s="508"/>
    </row>
    <row r="15053" spans="1:6" x14ac:dyDescent="0.25">
      <c r="A15053" s="508"/>
      <c r="B15053" s="508"/>
      <c r="C15053" s="508"/>
      <c r="D15053" s="444" t="s">
        <v>6778</v>
      </c>
      <c r="E15053" s="508"/>
      <c r="F15053" s="508"/>
    </row>
    <row r="15054" spans="1:6" x14ac:dyDescent="0.25">
      <c r="A15054" s="508"/>
      <c r="B15054" s="508"/>
      <c r="C15054" s="508"/>
      <c r="D15054" s="444" t="s">
        <v>6778</v>
      </c>
      <c r="E15054" s="508"/>
      <c r="F15054" s="508"/>
    </row>
    <row r="15055" spans="1:6" x14ac:dyDescent="0.25">
      <c r="A15055" s="508"/>
      <c r="B15055" s="508"/>
      <c r="C15055" s="508"/>
      <c r="D15055" s="444" t="s">
        <v>6778</v>
      </c>
      <c r="E15055" s="508"/>
      <c r="F15055" s="508"/>
    </row>
    <row r="15056" spans="1:6" x14ac:dyDescent="0.25">
      <c r="A15056" s="508"/>
      <c r="B15056" s="508"/>
      <c r="C15056" s="508"/>
      <c r="D15056" s="444" t="s">
        <v>6778</v>
      </c>
      <c r="E15056" s="508"/>
      <c r="F15056" s="508"/>
    </row>
    <row r="15057" spans="1:6" x14ac:dyDescent="0.25">
      <c r="A15057" s="508"/>
      <c r="B15057" s="508"/>
      <c r="C15057" s="508"/>
      <c r="D15057" s="444" t="s">
        <v>6778</v>
      </c>
      <c r="E15057" s="508"/>
      <c r="F15057" s="508"/>
    </row>
    <row r="15058" spans="1:6" x14ac:dyDescent="0.25">
      <c r="A15058" s="508"/>
      <c r="B15058" s="508"/>
      <c r="C15058" s="508"/>
      <c r="D15058" s="444" t="s">
        <v>6778</v>
      </c>
      <c r="E15058" s="508"/>
      <c r="F15058" s="508"/>
    </row>
    <row r="15059" spans="1:6" x14ac:dyDescent="0.25">
      <c r="A15059" s="508"/>
      <c r="B15059" s="508"/>
      <c r="C15059" s="508"/>
      <c r="D15059" s="444" t="s">
        <v>6778</v>
      </c>
      <c r="E15059" s="508"/>
      <c r="F15059" s="508"/>
    </row>
    <row r="15060" spans="1:6" x14ac:dyDescent="0.25">
      <c r="A15060" s="508"/>
      <c r="B15060" s="508"/>
      <c r="C15060" s="508"/>
      <c r="D15060" s="444" t="s">
        <v>6778</v>
      </c>
      <c r="E15060" s="508"/>
      <c r="F15060" s="508"/>
    </row>
    <row r="15061" spans="1:6" x14ac:dyDescent="0.25">
      <c r="A15061" s="508"/>
      <c r="B15061" s="508"/>
      <c r="C15061" s="508"/>
      <c r="D15061" s="444" t="s">
        <v>6778</v>
      </c>
      <c r="E15061" s="508"/>
      <c r="F15061" s="508"/>
    </row>
    <row r="15062" spans="1:6" x14ac:dyDescent="0.25">
      <c r="A15062" s="508"/>
      <c r="B15062" s="508"/>
      <c r="C15062" s="508"/>
      <c r="D15062" s="444" t="s">
        <v>6778</v>
      </c>
      <c r="E15062" s="508"/>
      <c r="F15062" s="508"/>
    </row>
    <row r="15063" spans="1:6" x14ac:dyDescent="0.25">
      <c r="A15063" s="508"/>
      <c r="B15063" s="508"/>
      <c r="C15063" s="508"/>
      <c r="D15063" s="444" t="s">
        <v>6778</v>
      </c>
      <c r="E15063" s="508"/>
      <c r="F15063" s="508"/>
    </row>
    <row r="15064" spans="1:6" x14ac:dyDescent="0.25">
      <c r="A15064" s="508"/>
      <c r="B15064" s="508"/>
      <c r="C15064" s="508"/>
      <c r="D15064" s="444" t="s">
        <v>6778</v>
      </c>
      <c r="E15064" s="508"/>
      <c r="F15064" s="508"/>
    </row>
    <row r="15065" spans="1:6" x14ac:dyDescent="0.25">
      <c r="A15065" s="508"/>
      <c r="B15065" s="508"/>
      <c r="C15065" s="508"/>
      <c r="D15065" s="444" t="s">
        <v>6778</v>
      </c>
      <c r="E15065" s="508"/>
      <c r="F15065" s="508"/>
    </row>
    <row r="15066" spans="1:6" x14ac:dyDescent="0.25">
      <c r="A15066" s="508"/>
      <c r="B15066" s="508"/>
      <c r="C15066" s="508"/>
      <c r="D15066" s="444" t="s">
        <v>6778</v>
      </c>
      <c r="E15066" s="508"/>
      <c r="F15066" s="508"/>
    </row>
    <row r="15067" spans="1:6" x14ac:dyDescent="0.25">
      <c r="A15067" s="508"/>
      <c r="B15067" s="508"/>
      <c r="C15067" s="508"/>
      <c r="D15067" s="444" t="s">
        <v>6778</v>
      </c>
      <c r="E15067" s="508"/>
      <c r="F15067" s="508"/>
    </row>
    <row r="15068" spans="1:6" x14ac:dyDescent="0.25">
      <c r="A15068" s="508"/>
      <c r="B15068" s="508"/>
      <c r="C15068" s="508"/>
      <c r="D15068" s="444" t="s">
        <v>6778</v>
      </c>
      <c r="E15068" s="508"/>
      <c r="F15068" s="508"/>
    </row>
    <row r="15069" spans="1:6" x14ac:dyDescent="0.25">
      <c r="A15069" s="508"/>
      <c r="B15069" s="508"/>
      <c r="C15069" s="508"/>
      <c r="D15069" s="444" t="s">
        <v>6778</v>
      </c>
      <c r="E15069" s="508"/>
      <c r="F15069" s="508"/>
    </row>
    <row r="15070" spans="1:6" x14ac:dyDescent="0.25">
      <c r="A15070" s="508"/>
      <c r="B15070" s="508"/>
      <c r="C15070" s="508"/>
      <c r="D15070" s="444" t="s">
        <v>6778</v>
      </c>
      <c r="E15070" s="508"/>
      <c r="F15070" s="508"/>
    </row>
    <row r="15071" spans="1:6" x14ac:dyDescent="0.25">
      <c r="A15071" s="508"/>
      <c r="B15071" s="508"/>
      <c r="C15071" s="508"/>
      <c r="D15071" s="444" t="s">
        <v>6778</v>
      </c>
      <c r="E15071" s="508"/>
      <c r="F15071" s="508"/>
    </row>
    <row r="15072" spans="1:6" x14ac:dyDescent="0.25">
      <c r="A15072" s="508"/>
      <c r="B15072" s="508"/>
      <c r="C15072" s="508"/>
      <c r="D15072" s="444" t="s">
        <v>6778</v>
      </c>
      <c r="E15072" s="508"/>
      <c r="F15072" s="508"/>
    </row>
    <row r="15073" spans="1:6" x14ac:dyDescent="0.25">
      <c r="A15073" s="508"/>
      <c r="B15073" s="508"/>
      <c r="C15073" s="508"/>
      <c r="D15073" s="444" t="s">
        <v>6778</v>
      </c>
      <c r="E15073" s="508"/>
      <c r="F15073" s="508"/>
    </row>
    <row r="15074" spans="1:6" x14ac:dyDescent="0.25">
      <c r="A15074" s="508"/>
      <c r="B15074" s="508"/>
      <c r="C15074" s="508"/>
      <c r="D15074" s="444" t="s">
        <v>6778</v>
      </c>
      <c r="E15074" s="508"/>
      <c r="F15074" s="508"/>
    </row>
    <row r="15075" spans="1:6" x14ac:dyDescent="0.25">
      <c r="A15075" s="508"/>
      <c r="B15075" s="508"/>
      <c r="C15075" s="508"/>
      <c r="D15075" s="444" t="s">
        <v>6778</v>
      </c>
      <c r="E15075" s="508"/>
      <c r="F15075" s="508"/>
    </row>
    <row r="15076" spans="1:6" x14ac:dyDescent="0.25">
      <c r="A15076" s="508"/>
      <c r="B15076" s="508"/>
      <c r="C15076" s="508"/>
      <c r="D15076" s="444" t="s">
        <v>6778</v>
      </c>
      <c r="E15076" s="508"/>
      <c r="F15076" s="508"/>
    </row>
    <row r="15077" spans="1:6" x14ac:dyDescent="0.25">
      <c r="A15077" s="508"/>
      <c r="B15077" s="508"/>
      <c r="C15077" s="508"/>
      <c r="D15077" s="444" t="s">
        <v>6778</v>
      </c>
      <c r="E15077" s="508"/>
      <c r="F15077" s="508"/>
    </row>
    <row r="15078" spans="1:6" x14ac:dyDescent="0.25">
      <c r="A15078" s="508"/>
      <c r="B15078" s="508"/>
      <c r="C15078" s="508"/>
      <c r="D15078" s="444" t="s">
        <v>6778</v>
      </c>
      <c r="E15078" s="508"/>
      <c r="F15078" s="508"/>
    </row>
    <row r="15079" spans="1:6" x14ac:dyDescent="0.25">
      <c r="A15079" s="508"/>
      <c r="B15079" s="508"/>
      <c r="C15079" s="508"/>
      <c r="D15079" s="444" t="s">
        <v>6778</v>
      </c>
      <c r="E15079" s="508"/>
      <c r="F15079" s="508"/>
    </row>
    <row r="15080" spans="1:6" x14ac:dyDescent="0.25">
      <c r="A15080" s="508"/>
      <c r="B15080" s="508"/>
      <c r="C15080" s="508"/>
      <c r="D15080" s="444" t="s">
        <v>6778</v>
      </c>
      <c r="E15080" s="508"/>
      <c r="F15080" s="508"/>
    </row>
    <row r="15081" spans="1:6" x14ac:dyDescent="0.25">
      <c r="A15081" s="508"/>
      <c r="B15081" s="508"/>
      <c r="C15081" s="508"/>
      <c r="D15081" s="444" t="s">
        <v>6778</v>
      </c>
      <c r="E15081" s="508"/>
      <c r="F15081" s="508"/>
    </row>
    <row r="15082" spans="1:6" x14ac:dyDescent="0.25">
      <c r="A15082" s="508"/>
      <c r="B15082" s="508"/>
      <c r="C15082" s="508"/>
      <c r="D15082" s="444" t="s">
        <v>6778</v>
      </c>
      <c r="E15082" s="508"/>
      <c r="F15082" s="508"/>
    </row>
    <row r="15083" spans="1:6" x14ac:dyDescent="0.25">
      <c r="A15083" s="508"/>
      <c r="B15083" s="508"/>
      <c r="C15083" s="508"/>
      <c r="D15083" s="444" t="s">
        <v>6778</v>
      </c>
      <c r="E15083" s="508"/>
      <c r="F15083" s="508"/>
    </row>
    <row r="15084" spans="1:6" x14ac:dyDescent="0.25">
      <c r="A15084" s="508"/>
      <c r="B15084" s="508"/>
      <c r="C15084" s="508"/>
      <c r="D15084" s="444" t="s">
        <v>6778</v>
      </c>
      <c r="E15084" s="508"/>
      <c r="F15084" s="508"/>
    </row>
    <row r="15085" spans="1:6" x14ac:dyDescent="0.25">
      <c r="A15085" s="508"/>
      <c r="B15085" s="508"/>
      <c r="C15085" s="508"/>
      <c r="D15085" s="444" t="s">
        <v>6778</v>
      </c>
      <c r="E15085" s="508"/>
      <c r="F15085" s="508"/>
    </row>
    <row r="15086" spans="1:6" x14ac:dyDescent="0.25">
      <c r="A15086" s="508"/>
      <c r="B15086" s="508"/>
      <c r="C15086" s="508"/>
      <c r="D15086" s="444" t="s">
        <v>6778</v>
      </c>
      <c r="E15086" s="508"/>
      <c r="F15086" s="508"/>
    </row>
    <row r="15087" spans="1:6" x14ac:dyDescent="0.25">
      <c r="A15087" s="508"/>
      <c r="B15087" s="508"/>
      <c r="C15087" s="508"/>
      <c r="D15087" s="444" t="s">
        <v>6778</v>
      </c>
      <c r="E15087" s="508"/>
      <c r="F15087" s="508"/>
    </row>
    <row r="15088" spans="1:6" x14ac:dyDescent="0.25">
      <c r="A15088" s="508"/>
      <c r="B15088" s="508"/>
      <c r="C15088" s="508"/>
      <c r="D15088" s="444" t="s">
        <v>6778</v>
      </c>
      <c r="E15088" s="508"/>
      <c r="F15088" s="508"/>
    </row>
    <row r="15089" spans="1:6" x14ac:dyDescent="0.25">
      <c r="A15089" s="508"/>
      <c r="B15089" s="508"/>
      <c r="C15089" s="508"/>
      <c r="D15089" s="444" t="s">
        <v>6778</v>
      </c>
      <c r="E15089" s="508"/>
      <c r="F15089" s="508"/>
    </row>
    <row r="15090" spans="1:6" x14ac:dyDescent="0.25">
      <c r="A15090" s="508"/>
      <c r="B15090" s="508"/>
      <c r="C15090" s="508"/>
      <c r="D15090" s="444" t="s">
        <v>6778</v>
      </c>
      <c r="E15090" s="508"/>
      <c r="F15090" s="508"/>
    </row>
    <row r="15091" spans="1:6" x14ac:dyDescent="0.25">
      <c r="A15091" s="508"/>
      <c r="B15091" s="508"/>
      <c r="C15091" s="508"/>
      <c r="D15091" s="444" t="s">
        <v>6778</v>
      </c>
      <c r="E15091" s="508"/>
      <c r="F15091" s="508"/>
    </row>
    <row r="15092" spans="1:6" x14ac:dyDescent="0.25">
      <c r="A15092" s="508"/>
      <c r="B15092" s="508"/>
      <c r="C15092" s="508"/>
      <c r="D15092" s="444" t="s">
        <v>6778</v>
      </c>
      <c r="E15092" s="508"/>
      <c r="F15092" s="508"/>
    </row>
    <row r="15093" spans="1:6" x14ac:dyDescent="0.25">
      <c r="A15093" s="508"/>
      <c r="B15093" s="508"/>
      <c r="C15093" s="508"/>
      <c r="D15093" s="444" t="s">
        <v>6778</v>
      </c>
      <c r="E15093" s="508"/>
      <c r="F15093" s="508"/>
    </row>
    <row r="15094" spans="1:6" x14ac:dyDescent="0.25">
      <c r="A15094" s="508"/>
      <c r="B15094" s="508"/>
      <c r="C15094" s="508"/>
      <c r="D15094" s="444" t="s">
        <v>6778</v>
      </c>
      <c r="E15094" s="508"/>
      <c r="F15094" s="508"/>
    </row>
    <row r="15095" spans="1:6" x14ac:dyDescent="0.25">
      <c r="A15095" s="508"/>
      <c r="B15095" s="508"/>
      <c r="C15095" s="508"/>
      <c r="D15095" s="444" t="s">
        <v>6778</v>
      </c>
      <c r="E15095" s="508"/>
      <c r="F15095" s="508"/>
    </row>
    <row r="15096" spans="1:6" x14ac:dyDescent="0.25">
      <c r="A15096" s="508"/>
      <c r="B15096" s="508"/>
      <c r="C15096" s="508"/>
      <c r="D15096" s="444" t="s">
        <v>6778</v>
      </c>
      <c r="E15096" s="508"/>
      <c r="F15096" s="508"/>
    </row>
    <row r="15097" spans="1:6" x14ac:dyDescent="0.25">
      <c r="A15097" s="508"/>
      <c r="B15097" s="508"/>
      <c r="C15097" s="508"/>
      <c r="D15097" s="444" t="s">
        <v>6778</v>
      </c>
      <c r="E15097" s="508"/>
      <c r="F15097" s="508"/>
    </row>
    <row r="15098" spans="1:6" x14ac:dyDescent="0.25">
      <c r="A15098" s="508"/>
      <c r="B15098" s="508"/>
      <c r="C15098" s="508"/>
      <c r="D15098" s="444" t="s">
        <v>6778</v>
      </c>
      <c r="E15098" s="508"/>
      <c r="F15098" s="508"/>
    </row>
    <row r="15099" spans="1:6" x14ac:dyDescent="0.25">
      <c r="A15099" s="508"/>
      <c r="B15099" s="508"/>
      <c r="C15099" s="508"/>
      <c r="D15099" s="444" t="s">
        <v>6778</v>
      </c>
      <c r="E15099" s="508"/>
      <c r="F15099" s="508"/>
    </row>
    <row r="15100" spans="1:6" x14ac:dyDescent="0.25">
      <c r="A15100" s="508"/>
      <c r="B15100" s="508"/>
      <c r="C15100" s="508"/>
      <c r="D15100" s="444" t="s">
        <v>6778</v>
      </c>
      <c r="E15100" s="508"/>
      <c r="F15100" s="508"/>
    </row>
    <row r="15101" spans="1:6" x14ac:dyDescent="0.25">
      <c r="A15101" s="508"/>
      <c r="B15101" s="508"/>
      <c r="C15101" s="508"/>
      <c r="D15101" s="444" t="s">
        <v>6778</v>
      </c>
      <c r="E15101" s="508"/>
      <c r="F15101" s="508"/>
    </row>
    <row r="15102" spans="1:6" x14ac:dyDescent="0.25">
      <c r="A15102" s="508"/>
      <c r="B15102" s="508"/>
      <c r="C15102" s="508"/>
      <c r="D15102" s="444" t="s">
        <v>6778</v>
      </c>
      <c r="E15102" s="508"/>
      <c r="F15102" s="508"/>
    </row>
    <row r="15103" spans="1:6" x14ac:dyDescent="0.25">
      <c r="A15103" s="508"/>
      <c r="B15103" s="508"/>
      <c r="C15103" s="508"/>
      <c r="D15103" s="444" t="s">
        <v>6778</v>
      </c>
      <c r="E15103" s="508"/>
      <c r="F15103" s="508"/>
    </row>
    <row r="15104" spans="1:6" x14ac:dyDescent="0.25">
      <c r="A15104" s="508"/>
      <c r="B15104" s="508"/>
      <c r="C15104" s="508"/>
      <c r="D15104" s="444" t="s">
        <v>6778</v>
      </c>
      <c r="E15104" s="508"/>
      <c r="F15104" s="508"/>
    </row>
    <row r="15105" spans="1:6" x14ac:dyDescent="0.25">
      <c r="A15105" s="508"/>
      <c r="B15105" s="508"/>
      <c r="C15105" s="508"/>
      <c r="D15105" s="444" t="s">
        <v>6778</v>
      </c>
      <c r="E15105" s="508"/>
      <c r="F15105" s="508"/>
    </row>
    <row r="15106" spans="1:6" x14ac:dyDescent="0.25">
      <c r="A15106" s="508"/>
      <c r="B15106" s="508"/>
      <c r="C15106" s="508"/>
      <c r="D15106" s="444" t="s">
        <v>6778</v>
      </c>
      <c r="E15106" s="508"/>
      <c r="F15106" s="508"/>
    </row>
    <row r="15107" spans="1:6" x14ac:dyDescent="0.25">
      <c r="A15107" s="508"/>
      <c r="B15107" s="508"/>
      <c r="C15107" s="508"/>
      <c r="D15107" s="444" t="s">
        <v>6778</v>
      </c>
      <c r="E15107" s="508"/>
      <c r="F15107" s="508"/>
    </row>
    <row r="15108" spans="1:6" x14ac:dyDescent="0.25">
      <c r="A15108" s="508"/>
      <c r="B15108" s="508"/>
      <c r="C15108" s="508"/>
      <c r="D15108" s="444" t="s">
        <v>6778</v>
      </c>
      <c r="E15108" s="508"/>
      <c r="F15108" s="508"/>
    </row>
    <row r="15109" spans="1:6" x14ac:dyDescent="0.25">
      <c r="A15109" s="508"/>
      <c r="B15109" s="508"/>
      <c r="C15109" s="508"/>
      <c r="D15109" s="444" t="s">
        <v>6778</v>
      </c>
      <c r="E15109" s="508"/>
      <c r="F15109" s="508"/>
    </row>
    <row r="15110" spans="1:6" x14ac:dyDescent="0.25">
      <c r="A15110" s="508"/>
      <c r="B15110" s="508"/>
      <c r="C15110" s="508"/>
      <c r="D15110" s="444" t="s">
        <v>6778</v>
      </c>
      <c r="E15110" s="508"/>
      <c r="F15110" s="508"/>
    </row>
    <row r="15111" spans="1:6" x14ac:dyDescent="0.25">
      <c r="A15111" s="508"/>
      <c r="B15111" s="508"/>
      <c r="C15111" s="508"/>
      <c r="D15111" s="444" t="s">
        <v>6778</v>
      </c>
      <c r="E15111" s="508"/>
      <c r="F15111" s="508"/>
    </row>
    <row r="15112" spans="1:6" x14ac:dyDescent="0.25">
      <c r="A15112" s="508"/>
      <c r="B15112" s="508"/>
      <c r="C15112" s="508"/>
      <c r="D15112" s="444" t="s">
        <v>6778</v>
      </c>
      <c r="E15112" s="508"/>
      <c r="F15112" s="508"/>
    </row>
    <row r="15113" spans="1:6" x14ac:dyDescent="0.25">
      <c r="A15113" s="508"/>
      <c r="B15113" s="508"/>
      <c r="C15113" s="508"/>
      <c r="D15113" s="444" t="s">
        <v>6778</v>
      </c>
      <c r="E15113" s="508"/>
      <c r="F15113" s="508"/>
    </row>
    <row r="15114" spans="1:6" x14ac:dyDescent="0.25">
      <c r="A15114" s="508"/>
      <c r="B15114" s="508"/>
      <c r="C15114" s="508"/>
      <c r="D15114" s="444" t="s">
        <v>6778</v>
      </c>
      <c r="E15114" s="508"/>
      <c r="F15114" s="508"/>
    </row>
    <row r="15115" spans="1:6" x14ac:dyDescent="0.25">
      <c r="A15115" s="508"/>
      <c r="B15115" s="508"/>
      <c r="C15115" s="508"/>
      <c r="D15115" s="444" t="s">
        <v>6778</v>
      </c>
      <c r="E15115" s="508"/>
      <c r="F15115" s="508"/>
    </row>
    <row r="15116" spans="1:6" x14ac:dyDescent="0.25">
      <c r="A15116" s="508"/>
      <c r="B15116" s="508"/>
      <c r="C15116" s="508"/>
      <c r="D15116" s="444" t="s">
        <v>6778</v>
      </c>
      <c r="E15116" s="508"/>
      <c r="F15116" s="508"/>
    </row>
    <row r="15117" spans="1:6" x14ac:dyDescent="0.25">
      <c r="A15117" s="508"/>
      <c r="B15117" s="508"/>
      <c r="C15117" s="508"/>
      <c r="D15117" s="444" t="s">
        <v>6778</v>
      </c>
      <c r="E15117" s="508"/>
      <c r="F15117" s="508"/>
    </row>
    <row r="15118" spans="1:6" x14ac:dyDescent="0.25">
      <c r="A15118" s="508"/>
      <c r="B15118" s="508"/>
      <c r="C15118" s="508"/>
      <c r="D15118" s="444" t="s">
        <v>6778</v>
      </c>
      <c r="E15118" s="508"/>
      <c r="F15118" s="508"/>
    </row>
    <row r="15119" spans="1:6" x14ac:dyDescent="0.25">
      <c r="A15119" s="508"/>
      <c r="B15119" s="508"/>
      <c r="C15119" s="508"/>
      <c r="D15119" s="444" t="s">
        <v>6778</v>
      </c>
      <c r="E15119" s="508"/>
      <c r="F15119" s="508"/>
    </row>
    <row r="15120" spans="1:6" x14ac:dyDescent="0.25">
      <c r="A15120" s="508"/>
      <c r="B15120" s="508"/>
      <c r="C15120" s="508"/>
      <c r="D15120" s="444" t="s">
        <v>6778</v>
      </c>
      <c r="E15120" s="508"/>
      <c r="F15120" s="508"/>
    </row>
    <row r="15121" spans="1:6" x14ac:dyDescent="0.25">
      <c r="A15121" s="508"/>
      <c r="B15121" s="508"/>
      <c r="C15121" s="508"/>
      <c r="D15121" s="444" t="s">
        <v>6778</v>
      </c>
      <c r="E15121" s="508"/>
      <c r="F15121" s="508"/>
    </row>
    <row r="15122" spans="1:6" x14ac:dyDescent="0.25">
      <c r="A15122" s="508"/>
      <c r="B15122" s="508"/>
      <c r="C15122" s="508"/>
      <c r="D15122" s="444" t="s">
        <v>6778</v>
      </c>
      <c r="E15122" s="508"/>
      <c r="F15122" s="508"/>
    </row>
    <row r="15123" spans="1:6" x14ac:dyDescent="0.25">
      <c r="A15123" s="508"/>
      <c r="B15123" s="508"/>
      <c r="C15123" s="508"/>
      <c r="D15123" s="444" t="s">
        <v>6778</v>
      </c>
      <c r="E15123" s="508"/>
      <c r="F15123" s="508"/>
    </row>
    <row r="15124" spans="1:6" x14ac:dyDescent="0.25">
      <c r="A15124" s="508"/>
      <c r="B15124" s="508"/>
      <c r="C15124" s="508"/>
      <c r="D15124" s="444" t="s">
        <v>6778</v>
      </c>
      <c r="E15124" s="508"/>
      <c r="F15124" s="508"/>
    </row>
    <row r="15125" spans="1:6" x14ac:dyDescent="0.25">
      <c r="A15125" s="508"/>
      <c r="B15125" s="508"/>
      <c r="C15125" s="508"/>
      <c r="D15125" s="444" t="s">
        <v>6778</v>
      </c>
      <c r="E15125" s="508"/>
      <c r="F15125" s="508"/>
    </row>
    <row r="15126" spans="1:6" x14ac:dyDescent="0.25">
      <c r="A15126" s="508"/>
      <c r="B15126" s="508"/>
      <c r="C15126" s="508"/>
      <c r="D15126" s="444" t="s">
        <v>6778</v>
      </c>
      <c r="E15126" s="508"/>
      <c r="F15126" s="508"/>
    </row>
    <row r="15127" spans="1:6" x14ac:dyDescent="0.25">
      <c r="A15127" s="508"/>
      <c r="B15127" s="508"/>
      <c r="C15127" s="508"/>
      <c r="D15127" s="444" t="s">
        <v>6778</v>
      </c>
      <c r="E15127" s="508"/>
      <c r="F15127" s="508"/>
    </row>
    <row r="15128" spans="1:6" x14ac:dyDescent="0.25">
      <c r="A15128" s="508"/>
      <c r="B15128" s="508"/>
      <c r="C15128" s="508"/>
      <c r="D15128" s="444" t="s">
        <v>6778</v>
      </c>
      <c r="E15128" s="508"/>
      <c r="F15128" s="508"/>
    </row>
    <row r="15129" spans="1:6" x14ac:dyDescent="0.25">
      <c r="A15129" s="508"/>
      <c r="B15129" s="508"/>
      <c r="C15129" s="508"/>
      <c r="D15129" s="444" t="s">
        <v>6778</v>
      </c>
      <c r="E15129" s="508"/>
      <c r="F15129" s="508"/>
    </row>
    <row r="15130" spans="1:6" x14ac:dyDescent="0.25">
      <c r="A15130" s="508"/>
      <c r="B15130" s="508"/>
      <c r="C15130" s="508"/>
      <c r="D15130" s="444" t="s">
        <v>6778</v>
      </c>
      <c r="E15130" s="508"/>
      <c r="F15130" s="508"/>
    </row>
    <row r="15131" spans="1:6" x14ac:dyDescent="0.25">
      <c r="A15131" s="508"/>
      <c r="B15131" s="508"/>
      <c r="C15131" s="508"/>
      <c r="D15131" s="444" t="s">
        <v>6778</v>
      </c>
      <c r="E15131" s="508"/>
      <c r="F15131" s="508"/>
    </row>
    <row r="15132" spans="1:6" x14ac:dyDescent="0.25">
      <c r="A15132" s="508"/>
      <c r="B15132" s="508"/>
      <c r="C15132" s="508"/>
      <c r="D15132" s="444" t="s">
        <v>6778</v>
      </c>
      <c r="E15132" s="508"/>
      <c r="F15132" s="508"/>
    </row>
    <row r="15133" spans="1:6" x14ac:dyDescent="0.25">
      <c r="A15133" s="508"/>
      <c r="B15133" s="508"/>
      <c r="C15133" s="508"/>
      <c r="D15133" s="444" t="s">
        <v>6778</v>
      </c>
      <c r="E15133" s="508"/>
      <c r="F15133" s="508"/>
    </row>
    <row r="15134" spans="1:6" x14ac:dyDescent="0.25">
      <c r="A15134" s="508"/>
      <c r="B15134" s="508"/>
      <c r="C15134" s="508"/>
      <c r="D15134" s="444" t="s">
        <v>6778</v>
      </c>
      <c r="E15134" s="508"/>
      <c r="F15134" s="508"/>
    </row>
    <row r="15135" spans="1:6" x14ac:dyDescent="0.25">
      <c r="A15135" s="508"/>
      <c r="B15135" s="508"/>
      <c r="C15135" s="508"/>
      <c r="D15135" s="444" t="s">
        <v>6778</v>
      </c>
      <c r="E15135" s="508"/>
      <c r="F15135" s="508"/>
    </row>
    <row r="15136" spans="1:6" x14ac:dyDescent="0.25">
      <c r="A15136" s="508"/>
      <c r="B15136" s="508"/>
      <c r="C15136" s="508"/>
      <c r="D15136" s="444" t="s">
        <v>6778</v>
      </c>
      <c r="E15136" s="508"/>
      <c r="F15136" s="508"/>
    </row>
    <row r="15137" spans="1:6" x14ac:dyDescent="0.25">
      <c r="A15137" s="508"/>
      <c r="B15137" s="508"/>
      <c r="C15137" s="508"/>
      <c r="D15137" s="444" t="s">
        <v>6778</v>
      </c>
      <c r="E15137" s="508"/>
      <c r="F15137" s="508"/>
    </row>
    <row r="15138" spans="1:6" x14ac:dyDescent="0.25">
      <c r="A15138" s="508"/>
      <c r="B15138" s="508"/>
      <c r="C15138" s="508"/>
      <c r="D15138" s="444" t="s">
        <v>6778</v>
      </c>
      <c r="E15138" s="508"/>
      <c r="F15138" s="508"/>
    </row>
    <row r="15139" spans="1:6" x14ac:dyDescent="0.25">
      <c r="A15139" s="508"/>
      <c r="B15139" s="508"/>
      <c r="C15139" s="508"/>
      <c r="D15139" s="444" t="s">
        <v>6778</v>
      </c>
      <c r="E15139" s="508"/>
      <c r="F15139" s="508"/>
    </row>
    <row r="15140" spans="1:6" x14ac:dyDescent="0.25">
      <c r="A15140" s="508"/>
      <c r="B15140" s="508"/>
      <c r="C15140" s="508"/>
      <c r="D15140" s="444" t="s">
        <v>6778</v>
      </c>
      <c r="E15140" s="508"/>
      <c r="F15140" s="508"/>
    </row>
    <row r="15141" spans="1:6" x14ac:dyDescent="0.25">
      <c r="A15141" s="508"/>
      <c r="B15141" s="508"/>
      <c r="C15141" s="508"/>
      <c r="D15141" s="444" t="s">
        <v>6778</v>
      </c>
      <c r="E15141" s="508"/>
      <c r="F15141" s="508"/>
    </row>
    <row r="15142" spans="1:6" x14ac:dyDescent="0.25">
      <c r="A15142" s="508"/>
      <c r="B15142" s="508"/>
      <c r="C15142" s="508"/>
      <c r="D15142" s="444" t="s">
        <v>6778</v>
      </c>
      <c r="E15142" s="508"/>
      <c r="F15142" s="508"/>
    </row>
    <row r="15143" spans="1:6" x14ac:dyDescent="0.25">
      <c r="A15143" s="508"/>
      <c r="B15143" s="508"/>
      <c r="C15143" s="508"/>
      <c r="D15143" s="444" t="s">
        <v>6778</v>
      </c>
      <c r="E15143" s="508"/>
      <c r="F15143" s="508"/>
    </row>
    <row r="15144" spans="1:6" x14ac:dyDescent="0.25">
      <c r="A15144" s="508"/>
      <c r="B15144" s="508"/>
      <c r="C15144" s="508"/>
      <c r="D15144" s="444" t="s">
        <v>6778</v>
      </c>
      <c r="E15144" s="508"/>
      <c r="F15144" s="508"/>
    </row>
    <row r="15145" spans="1:6" x14ac:dyDescent="0.25">
      <c r="A15145" s="508"/>
      <c r="B15145" s="508"/>
      <c r="C15145" s="508"/>
      <c r="D15145" s="444" t="s">
        <v>6778</v>
      </c>
      <c r="E15145" s="508"/>
      <c r="F15145" s="508"/>
    </row>
    <row r="15146" spans="1:6" x14ac:dyDescent="0.25">
      <c r="A15146" s="508"/>
      <c r="B15146" s="508"/>
      <c r="C15146" s="508"/>
      <c r="D15146" s="444" t="s">
        <v>6778</v>
      </c>
      <c r="E15146" s="508"/>
      <c r="F15146" s="508"/>
    </row>
    <row r="15147" spans="1:6" x14ac:dyDescent="0.25">
      <c r="A15147" s="508"/>
      <c r="B15147" s="508"/>
      <c r="C15147" s="508"/>
      <c r="D15147" s="444" t="s">
        <v>6778</v>
      </c>
      <c r="E15147" s="508"/>
      <c r="F15147" s="508"/>
    </row>
    <row r="15148" spans="1:6" x14ac:dyDescent="0.25">
      <c r="A15148" s="508"/>
      <c r="B15148" s="508"/>
      <c r="C15148" s="508"/>
      <c r="D15148" s="444" t="s">
        <v>6778</v>
      </c>
      <c r="E15148" s="508"/>
      <c r="F15148" s="508"/>
    </row>
    <row r="15149" spans="1:6" x14ac:dyDescent="0.25">
      <c r="A15149" s="508"/>
      <c r="B15149" s="508"/>
      <c r="C15149" s="508"/>
      <c r="D15149" s="444" t="s">
        <v>6778</v>
      </c>
      <c r="E15149" s="508"/>
      <c r="F15149" s="508"/>
    </row>
    <row r="15150" spans="1:6" x14ac:dyDescent="0.25">
      <c r="A15150" s="508"/>
      <c r="B15150" s="508"/>
      <c r="C15150" s="508"/>
      <c r="D15150" s="444" t="s">
        <v>6778</v>
      </c>
      <c r="E15150" s="508"/>
      <c r="F15150" s="508"/>
    </row>
    <row r="15151" spans="1:6" x14ac:dyDescent="0.25">
      <c r="A15151" s="508"/>
      <c r="B15151" s="508"/>
      <c r="C15151" s="508"/>
      <c r="D15151" s="444" t="s">
        <v>6778</v>
      </c>
      <c r="E15151" s="508"/>
      <c r="F15151" s="508"/>
    </row>
    <row r="15152" spans="1:6" x14ac:dyDescent="0.25">
      <c r="A15152" s="508"/>
      <c r="B15152" s="508"/>
      <c r="C15152" s="508"/>
      <c r="D15152" s="444" t="s">
        <v>6778</v>
      </c>
      <c r="E15152" s="508"/>
      <c r="F15152" s="508"/>
    </row>
    <row r="15153" spans="1:6" x14ac:dyDescent="0.25">
      <c r="A15153" s="508"/>
      <c r="B15153" s="508"/>
      <c r="C15153" s="508"/>
      <c r="D15153" s="444" t="s">
        <v>6778</v>
      </c>
      <c r="E15153" s="508"/>
      <c r="F15153" s="508"/>
    </row>
    <row r="15154" spans="1:6" x14ac:dyDescent="0.25">
      <c r="A15154" s="508"/>
      <c r="B15154" s="508"/>
      <c r="C15154" s="508"/>
      <c r="D15154" s="444" t="s">
        <v>6778</v>
      </c>
      <c r="E15154" s="508"/>
      <c r="F15154" s="508"/>
    </row>
    <row r="15155" spans="1:6" x14ac:dyDescent="0.25">
      <c r="A15155" s="508"/>
      <c r="B15155" s="508"/>
      <c r="C15155" s="508"/>
      <c r="D15155" s="444" t="s">
        <v>6778</v>
      </c>
      <c r="E15155" s="508"/>
      <c r="F15155" s="508"/>
    </row>
    <row r="15156" spans="1:6" x14ac:dyDescent="0.25">
      <c r="A15156" s="508"/>
      <c r="B15156" s="508"/>
      <c r="C15156" s="508"/>
      <c r="D15156" s="444" t="s">
        <v>6778</v>
      </c>
      <c r="E15156" s="508"/>
      <c r="F15156" s="508"/>
    </row>
    <row r="15157" spans="1:6" x14ac:dyDescent="0.25">
      <c r="A15157" s="508"/>
      <c r="B15157" s="508"/>
      <c r="C15157" s="508"/>
      <c r="D15157" s="444" t="s">
        <v>6778</v>
      </c>
      <c r="E15157" s="508"/>
      <c r="F15157" s="508"/>
    </row>
    <row r="15158" spans="1:6" x14ac:dyDescent="0.25">
      <c r="A15158" s="508"/>
      <c r="B15158" s="508"/>
      <c r="C15158" s="508"/>
      <c r="D15158" s="444" t="s">
        <v>6778</v>
      </c>
      <c r="E15158" s="508"/>
      <c r="F15158" s="508"/>
    </row>
    <row r="15159" spans="1:6" x14ac:dyDescent="0.25">
      <c r="A15159" s="508"/>
      <c r="B15159" s="508"/>
      <c r="C15159" s="508"/>
      <c r="D15159" s="444" t="s">
        <v>6778</v>
      </c>
      <c r="E15159" s="508"/>
      <c r="F15159" s="508"/>
    </row>
    <row r="15160" spans="1:6" x14ac:dyDescent="0.25">
      <c r="A15160" s="508"/>
      <c r="B15160" s="508"/>
      <c r="C15160" s="508"/>
      <c r="D15160" s="444" t="s">
        <v>6778</v>
      </c>
      <c r="E15160" s="508"/>
      <c r="F15160" s="508"/>
    </row>
    <row r="15161" spans="1:6" x14ac:dyDescent="0.25">
      <c r="A15161" s="508"/>
      <c r="B15161" s="508"/>
      <c r="C15161" s="508"/>
      <c r="D15161" s="444" t="s">
        <v>6778</v>
      </c>
      <c r="E15161" s="508"/>
      <c r="F15161" s="508"/>
    </row>
    <row r="15162" spans="1:6" x14ac:dyDescent="0.25">
      <c r="A15162" s="508"/>
      <c r="B15162" s="508"/>
      <c r="C15162" s="508"/>
      <c r="D15162" s="444" t="s">
        <v>6778</v>
      </c>
      <c r="E15162" s="508"/>
      <c r="F15162" s="508"/>
    </row>
    <row r="15163" spans="1:6" x14ac:dyDescent="0.25">
      <c r="A15163" s="508"/>
      <c r="B15163" s="508"/>
      <c r="C15163" s="508"/>
      <c r="D15163" s="444" t="s">
        <v>6778</v>
      </c>
      <c r="E15163" s="508"/>
      <c r="F15163" s="508"/>
    </row>
    <row r="15164" spans="1:6" x14ac:dyDescent="0.25">
      <c r="A15164" s="508"/>
      <c r="B15164" s="508"/>
      <c r="C15164" s="508"/>
      <c r="D15164" s="444" t="s">
        <v>6778</v>
      </c>
      <c r="E15164" s="508"/>
      <c r="F15164" s="508"/>
    </row>
    <row r="15165" spans="1:6" x14ac:dyDescent="0.25">
      <c r="A15165" s="508"/>
      <c r="B15165" s="508"/>
      <c r="C15165" s="508"/>
      <c r="D15165" s="444" t="s">
        <v>6778</v>
      </c>
      <c r="E15165" s="508"/>
      <c r="F15165" s="508"/>
    </row>
    <row r="15166" spans="1:6" x14ac:dyDescent="0.25">
      <c r="A15166" s="508"/>
      <c r="B15166" s="508"/>
      <c r="C15166" s="508"/>
      <c r="D15166" s="444" t="s">
        <v>6778</v>
      </c>
      <c r="E15166" s="508"/>
      <c r="F15166" s="508"/>
    </row>
    <row r="15167" spans="1:6" x14ac:dyDescent="0.25">
      <c r="A15167" s="508"/>
      <c r="B15167" s="508"/>
      <c r="C15167" s="508"/>
      <c r="D15167" s="444" t="s">
        <v>6778</v>
      </c>
      <c r="E15167" s="508"/>
      <c r="F15167" s="508"/>
    </row>
    <row r="15168" spans="1:6" x14ac:dyDescent="0.25">
      <c r="A15168" s="508"/>
      <c r="B15168" s="508"/>
      <c r="C15168" s="508"/>
      <c r="D15168" s="444" t="s">
        <v>6778</v>
      </c>
      <c r="E15168" s="508"/>
      <c r="F15168" s="508"/>
    </row>
    <row r="15169" spans="1:6" x14ac:dyDescent="0.25">
      <c r="A15169" s="508"/>
      <c r="B15169" s="508"/>
      <c r="C15169" s="508"/>
      <c r="D15169" s="444" t="s">
        <v>6778</v>
      </c>
      <c r="E15169" s="508"/>
      <c r="F15169" s="508"/>
    </row>
    <row r="15170" spans="1:6" x14ac:dyDescent="0.25">
      <c r="A15170" s="508"/>
      <c r="B15170" s="508"/>
      <c r="C15170" s="508"/>
      <c r="D15170" s="444" t="s">
        <v>6778</v>
      </c>
      <c r="E15170" s="508"/>
      <c r="F15170" s="508"/>
    </row>
    <row r="15171" spans="1:6" x14ac:dyDescent="0.25">
      <c r="A15171" s="508"/>
      <c r="B15171" s="508"/>
      <c r="C15171" s="508"/>
      <c r="D15171" s="444" t="s">
        <v>6778</v>
      </c>
      <c r="E15171" s="508"/>
      <c r="F15171" s="508"/>
    </row>
    <row r="15172" spans="1:6" x14ac:dyDescent="0.25">
      <c r="A15172" s="508"/>
      <c r="B15172" s="508"/>
      <c r="C15172" s="508"/>
      <c r="D15172" s="444" t="s">
        <v>6778</v>
      </c>
      <c r="E15172" s="508"/>
      <c r="F15172" s="508"/>
    </row>
    <row r="15173" spans="1:6" x14ac:dyDescent="0.25">
      <c r="A15173" s="508"/>
      <c r="B15173" s="508"/>
      <c r="C15173" s="508"/>
      <c r="D15173" s="444" t="s">
        <v>6778</v>
      </c>
      <c r="E15173" s="508"/>
      <c r="F15173" s="508"/>
    </row>
    <row r="15174" spans="1:6" x14ac:dyDescent="0.25">
      <c r="A15174" s="508"/>
      <c r="B15174" s="508"/>
      <c r="C15174" s="508"/>
      <c r="D15174" s="444" t="s">
        <v>6778</v>
      </c>
      <c r="E15174" s="508"/>
      <c r="F15174" s="508"/>
    </row>
    <row r="15175" spans="1:6" x14ac:dyDescent="0.25">
      <c r="A15175" s="508"/>
      <c r="B15175" s="508"/>
      <c r="C15175" s="508"/>
      <c r="D15175" s="444" t="s">
        <v>6778</v>
      </c>
      <c r="E15175" s="508"/>
      <c r="F15175" s="508"/>
    </row>
    <row r="15176" spans="1:6" x14ac:dyDescent="0.25">
      <c r="A15176" s="508"/>
      <c r="B15176" s="508"/>
      <c r="C15176" s="508"/>
      <c r="D15176" s="444" t="s">
        <v>6778</v>
      </c>
      <c r="E15176" s="508"/>
      <c r="F15176" s="508"/>
    </row>
    <row r="15177" spans="1:6" x14ac:dyDescent="0.25">
      <c r="A15177" s="508"/>
      <c r="B15177" s="508"/>
      <c r="C15177" s="508"/>
      <c r="D15177" s="444" t="s">
        <v>6778</v>
      </c>
      <c r="E15177" s="508"/>
      <c r="F15177" s="508"/>
    </row>
    <row r="15178" spans="1:6" x14ac:dyDescent="0.25">
      <c r="A15178" s="508"/>
      <c r="B15178" s="508"/>
      <c r="C15178" s="508"/>
      <c r="D15178" s="444" t="s">
        <v>6778</v>
      </c>
      <c r="E15178" s="508"/>
      <c r="F15178" s="508"/>
    </row>
    <row r="15179" spans="1:6" x14ac:dyDescent="0.25">
      <c r="A15179" s="508"/>
      <c r="B15179" s="508"/>
      <c r="C15179" s="508"/>
      <c r="D15179" s="444" t="s">
        <v>6778</v>
      </c>
      <c r="E15179" s="508"/>
      <c r="F15179" s="508"/>
    </row>
    <row r="15180" spans="1:6" x14ac:dyDescent="0.25">
      <c r="A15180" s="508"/>
      <c r="B15180" s="508"/>
      <c r="C15180" s="508"/>
      <c r="D15180" s="444" t="s">
        <v>6778</v>
      </c>
      <c r="E15180" s="508"/>
      <c r="F15180" s="508"/>
    </row>
    <row r="15181" spans="1:6" x14ac:dyDescent="0.25">
      <c r="A15181" s="508"/>
      <c r="B15181" s="508"/>
      <c r="C15181" s="508"/>
      <c r="D15181" s="444" t="s">
        <v>6778</v>
      </c>
      <c r="E15181" s="508"/>
      <c r="F15181" s="508"/>
    </row>
    <row r="15182" spans="1:6" x14ac:dyDescent="0.25">
      <c r="A15182" s="508"/>
      <c r="B15182" s="508"/>
      <c r="C15182" s="508"/>
      <c r="D15182" s="444" t="s">
        <v>6778</v>
      </c>
      <c r="E15182" s="508"/>
      <c r="F15182" s="508"/>
    </row>
    <row r="15183" spans="1:6" x14ac:dyDescent="0.25">
      <c r="A15183" s="508"/>
      <c r="B15183" s="508"/>
      <c r="C15183" s="508"/>
      <c r="D15183" s="444" t="s">
        <v>6778</v>
      </c>
      <c r="E15183" s="508"/>
      <c r="F15183" s="508"/>
    </row>
    <row r="15184" spans="1:6" x14ac:dyDescent="0.25">
      <c r="A15184" s="508"/>
      <c r="B15184" s="508"/>
      <c r="C15184" s="508"/>
      <c r="D15184" s="444" t="s">
        <v>6778</v>
      </c>
      <c r="E15184" s="508"/>
      <c r="F15184" s="508"/>
    </row>
    <row r="15185" spans="1:6" x14ac:dyDescent="0.25">
      <c r="A15185" s="508"/>
      <c r="B15185" s="508"/>
      <c r="C15185" s="508"/>
      <c r="D15185" s="444" t="s">
        <v>6778</v>
      </c>
      <c r="E15185" s="508"/>
      <c r="F15185" s="508"/>
    </row>
    <row r="15186" spans="1:6" x14ac:dyDescent="0.25">
      <c r="A15186" s="508"/>
      <c r="B15186" s="508"/>
      <c r="C15186" s="508"/>
      <c r="D15186" s="444" t="s">
        <v>6778</v>
      </c>
      <c r="E15186" s="508"/>
      <c r="F15186" s="508"/>
    </row>
    <row r="15187" spans="1:6" x14ac:dyDescent="0.25">
      <c r="A15187" s="508"/>
      <c r="B15187" s="508"/>
      <c r="C15187" s="508"/>
      <c r="D15187" s="444" t="s">
        <v>6778</v>
      </c>
      <c r="E15187" s="508"/>
      <c r="F15187" s="508"/>
    </row>
    <row r="15188" spans="1:6" x14ac:dyDescent="0.25">
      <c r="A15188" s="508"/>
      <c r="B15188" s="508"/>
      <c r="C15188" s="508"/>
      <c r="D15188" s="444" t="s">
        <v>6778</v>
      </c>
      <c r="E15188" s="508"/>
      <c r="F15188" s="508"/>
    </row>
    <row r="15189" spans="1:6" x14ac:dyDescent="0.25">
      <c r="A15189" s="508"/>
      <c r="B15189" s="508"/>
      <c r="C15189" s="508"/>
      <c r="D15189" s="444" t="s">
        <v>6778</v>
      </c>
      <c r="E15189" s="508"/>
      <c r="F15189" s="508"/>
    </row>
    <row r="15190" spans="1:6" x14ac:dyDescent="0.25">
      <c r="A15190" s="508"/>
      <c r="B15190" s="508"/>
      <c r="C15190" s="508"/>
      <c r="D15190" s="444" t="s">
        <v>6778</v>
      </c>
      <c r="E15190" s="508"/>
      <c r="F15190" s="508"/>
    </row>
    <row r="15191" spans="1:6" x14ac:dyDescent="0.25">
      <c r="A15191" s="508"/>
      <c r="B15191" s="508"/>
      <c r="C15191" s="508"/>
      <c r="D15191" s="444" t="s">
        <v>6778</v>
      </c>
      <c r="E15191" s="508"/>
      <c r="F15191" s="508"/>
    </row>
    <row r="15192" spans="1:6" x14ac:dyDescent="0.25">
      <c r="A15192" s="508"/>
      <c r="B15192" s="508"/>
      <c r="C15192" s="508"/>
      <c r="D15192" s="444" t="s">
        <v>6778</v>
      </c>
      <c r="E15192" s="508"/>
      <c r="F15192" s="508"/>
    </row>
    <row r="15193" spans="1:6" x14ac:dyDescent="0.25">
      <c r="A15193" s="508"/>
      <c r="B15193" s="508"/>
      <c r="C15193" s="508"/>
      <c r="D15193" s="444" t="s">
        <v>6778</v>
      </c>
      <c r="E15193" s="508"/>
      <c r="F15193" s="508"/>
    </row>
    <row r="15194" spans="1:6" x14ac:dyDescent="0.25">
      <c r="A15194" s="508"/>
      <c r="B15194" s="508"/>
      <c r="C15194" s="508"/>
      <c r="D15194" s="444" t="s">
        <v>6778</v>
      </c>
      <c r="E15194" s="508"/>
      <c r="F15194" s="508"/>
    </row>
    <row r="15195" spans="1:6" x14ac:dyDescent="0.25">
      <c r="A15195" s="508"/>
      <c r="B15195" s="508"/>
      <c r="C15195" s="508"/>
      <c r="D15195" s="444" t="s">
        <v>6778</v>
      </c>
      <c r="E15195" s="508"/>
      <c r="F15195" s="508"/>
    </row>
    <row r="15196" spans="1:6" x14ac:dyDescent="0.25">
      <c r="A15196" s="508"/>
      <c r="B15196" s="508"/>
      <c r="C15196" s="508"/>
      <c r="D15196" s="444" t="s">
        <v>6778</v>
      </c>
      <c r="E15196" s="508"/>
      <c r="F15196" s="508"/>
    </row>
    <row r="15197" spans="1:6" x14ac:dyDescent="0.25">
      <c r="A15197" s="508"/>
      <c r="B15197" s="508"/>
      <c r="C15197" s="508"/>
      <c r="D15197" s="444" t="s">
        <v>6778</v>
      </c>
      <c r="E15197" s="508"/>
      <c r="F15197" s="508"/>
    </row>
    <row r="15198" spans="1:6" x14ac:dyDescent="0.25">
      <c r="A15198" s="508"/>
      <c r="B15198" s="508"/>
      <c r="C15198" s="508"/>
      <c r="D15198" s="444" t="s">
        <v>6778</v>
      </c>
      <c r="E15198" s="508"/>
      <c r="F15198" s="508"/>
    </row>
    <row r="15199" spans="1:6" x14ac:dyDescent="0.25">
      <c r="A15199" s="508"/>
      <c r="B15199" s="508"/>
      <c r="C15199" s="508"/>
      <c r="D15199" s="444" t="s">
        <v>6778</v>
      </c>
      <c r="E15199" s="508"/>
      <c r="F15199" s="508"/>
    </row>
    <row r="15200" spans="1:6" x14ac:dyDescent="0.25">
      <c r="A15200" s="508"/>
      <c r="B15200" s="508"/>
      <c r="C15200" s="508"/>
      <c r="D15200" s="444" t="s">
        <v>6778</v>
      </c>
      <c r="E15200" s="508"/>
      <c r="F15200" s="508"/>
    </row>
    <row r="15201" spans="1:6" x14ac:dyDescent="0.25">
      <c r="A15201" s="508"/>
      <c r="B15201" s="508"/>
      <c r="C15201" s="508"/>
      <c r="D15201" s="444" t="s">
        <v>6778</v>
      </c>
      <c r="E15201" s="508"/>
      <c r="F15201" s="508"/>
    </row>
    <row r="15202" spans="1:6" x14ac:dyDescent="0.25">
      <c r="A15202" s="508"/>
      <c r="B15202" s="508"/>
      <c r="C15202" s="508"/>
      <c r="D15202" s="444" t="s">
        <v>6778</v>
      </c>
      <c r="E15202" s="508"/>
      <c r="F15202" s="508"/>
    </row>
    <row r="15203" spans="1:6" x14ac:dyDescent="0.25">
      <c r="A15203" s="508"/>
      <c r="B15203" s="508"/>
      <c r="C15203" s="508"/>
      <c r="D15203" s="444" t="s">
        <v>6778</v>
      </c>
      <c r="E15203" s="508"/>
      <c r="F15203" s="508"/>
    </row>
    <row r="15204" spans="1:6" x14ac:dyDescent="0.25">
      <c r="A15204" s="508"/>
      <c r="B15204" s="508"/>
      <c r="C15204" s="508"/>
      <c r="D15204" s="444" t="s">
        <v>6778</v>
      </c>
      <c r="E15204" s="508"/>
      <c r="F15204" s="508"/>
    </row>
    <row r="15205" spans="1:6" x14ac:dyDescent="0.25">
      <c r="A15205" s="508"/>
      <c r="B15205" s="508"/>
      <c r="C15205" s="508"/>
      <c r="D15205" s="444" t="s">
        <v>6778</v>
      </c>
      <c r="E15205" s="508"/>
      <c r="F15205" s="508"/>
    </row>
    <row r="15206" spans="1:6" x14ac:dyDescent="0.25">
      <c r="A15206" s="508"/>
      <c r="B15206" s="508"/>
      <c r="C15206" s="508"/>
      <c r="D15206" s="444" t="s">
        <v>6778</v>
      </c>
      <c r="E15206" s="508"/>
      <c r="F15206" s="508"/>
    </row>
    <row r="15207" spans="1:6" x14ac:dyDescent="0.25">
      <c r="A15207" s="508"/>
      <c r="B15207" s="508"/>
      <c r="C15207" s="508"/>
      <c r="D15207" s="444" t="s">
        <v>6778</v>
      </c>
      <c r="E15207" s="508"/>
      <c r="F15207" s="508"/>
    </row>
    <row r="15208" spans="1:6" x14ac:dyDescent="0.25">
      <c r="A15208" s="508"/>
      <c r="B15208" s="508"/>
      <c r="C15208" s="508"/>
      <c r="D15208" s="444" t="s">
        <v>6778</v>
      </c>
      <c r="E15208" s="508"/>
      <c r="F15208" s="508"/>
    </row>
    <row r="15209" spans="1:6" x14ac:dyDescent="0.25">
      <c r="A15209" s="508"/>
      <c r="B15209" s="508"/>
      <c r="C15209" s="508"/>
      <c r="D15209" s="444" t="s">
        <v>6778</v>
      </c>
      <c r="E15209" s="508"/>
      <c r="F15209" s="508"/>
    </row>
    <row r="15210" spans="1:6" x14ac:dyDescent="0.25">
      <c r="A15210" s="508"/>
      <c r="B15210" s="508"/>
      <c r="C15210" s="508"/>
      <c r="D15210" s="444" t="s">
        <v>6778</v>
      </c>
      <c r="E15210" s="508"/>
      <c r="F15210" s="508"/>
    </row>
    <row r="15211" spans="1:6" x14ac:dyDescent="0.25">
      <c r="A15211" s="508"/>
      <c r="B15211" s="508"/>
      <c r="C15211" s="508"/>
      <c r="D15211" s="444" t="s">
        <v>6778</v>
      </c>
      <c r="E15211" s="508"/>
      <c r="F15211" s="508"/>
    </row>
    <row r="15212" spans="1:6" x14ac:dyDescent="0.25">
      <c r="A15212" s="508"/>
      <c r="B15212" s="508"/>
      <c r="C15212" s="508"/>
      <c r="D15212" s="444" t="s">
        <v>6778</v>
      </c>
      <c r="E15212" s="508"/>
      <c r="F15212" s="508"/>
    </row>
    <row r="15213" spans="1:6" x14ac:dyDescent="0.25">
      <c r="A15213" s="508"/>
      <c r="B15213" s="508"/>
      <c r="C15213" s="508"/>
      <c r="D15213" s="444" t="s">
        <v>6778</v>
      </c>
      <c r="E15213" s="508"/>
      <c r="F15213" s="508"/>
    </row>
    <row r="15214" spans="1:6" x14ac:dyDescent="0.25">
      <c r="A15214" s="508"/>
      <c r="B15214" s="508"/>
      <c r="C15214" s="508"/>
      <c r="D15214" s="444" t="s">
        <v>6778</v>
      </c>
      <c r="E15214" s="508"/>
      <c r="F15214" s="508"/>
    </row>
    <row r="15215" spans="1:6" x14ac:dyDescent="0.25">
      <c r="A15215" s="508"/>
      <c r="B15215" s="508"/>
      <c r="C15215" s="508"/>
      <c r="D15215" s="444" t="s">
        <v>6778</v>
      </c>
      <c r="E15215" s="508"/>
      <c r="F15215" s="508"/>
    </row>
    <row r="15216" spans="1:6" x14ac:dyDescent="0.25">
      <c r="A15216" s="508"/>
      <c r="B15216" s="508"/>
      <c r="C15216" s="508"/>
      <c r="D15216" s="444" t="s">
        <v>6778</v>
      </c>
      <c r="E15216" s="508"/>
      <c r="F15216" s="508"/>
    </row>
    <row r="15217" spans="1:6" x14ac:dyDescent="0.25">
      <c r="A15217" s="508"/>
      <c r="B15217" s="508"/>
      <c r="C15217" s="508"/>
      <c r="D15217" s="444" t="s">
        <v>6778</v>
      </c>
      <c r="E15217" s="508"/>
      <c r="F15217" s="508"/>
    </row>
    <row r="15218" spans="1:6" x14ac:dyDescent="0.25">
      <c r="A15218" s="508"/>
      <c r="B15218" s="508"/>
      <c r="C15218" s="508"/>
      <c r="D15218" s="444" t="s">
        <v>6778</v>
      </c>
      <c r="E15218" s="508"/>
      <c r="F15218" s="508"/>
    </row>
    <row r="15219" spans="1:6" x14ac:dyDescent="0.25">
      <c r="A15219" s="508"/>
      <c r="B15219" s="508"/>
      <c r="C15219" s="508"/>
      <c r="D15219" s="444" t="s">
        <v>6778</v>
      </c>
      <c r="E15219" s="508"/>
      <c r="F15219" s="508"/>
    </row>
    <row r="15220" spans="1:6" x14ac:dyDescent="0.25">
      <c r="A15220" s="508"/>
      <c r="B15220" s="508"/>
      <c r="C15220" s="508"/>
      <c r="D15220" s="444" t="s">
        <v>6778</v>
      </c>
      <c r="E15220" s="508"/>
      <c r="F15220" s="508"/>
    </row>
    <row r="15221" spans="1:6" x14ac:dyDescent="0.25">
      <c r="A15221" s="508"/>
      <c r="B15221" s="508"/>
      <c r="C15221" s="508"/>
      <c r="D15221" s="444" t="s">
        <v>6778</v>
      </c>
      <c r="E15221" s="508"/>
      <c r="F15221" s="508"/>
    </row>
    <row r="15222" spans="1:6" x14ac:dyDescent="0.25">
      <c r="A15222" s="508"/>
      <c r="B15222" s="508"/>
      <c r="C15222" s="508"/>
      <c r="D15222" s="444" t="s">
        <v>6778</v>
      </c>
      <c r="E15222" s="508"/>
      <c r="F15222" s="508"/>
    </row>
    <row r="15223" spans="1:6" x14ac:dyDescent="0.25">
      <c r="A15223" s="508"/>
      <c r="B15223" s="508"/>
      <c r="C15223" s="508"/>
      <c r="D15223" s="444" t="s">
        <v>6778</v>
      </c>
      <c r="E15223" s="508"/>
      <c r="F15223" s="508"/>
    </row>
    <row r="15224" spans="1:6" x14ac:dyDescent="0.25">
      <c r="A15224" s="508"/>
      <c r="B15224" s="508"/>
      <c r="C15224" s="508"/>
      <c r="D15224" s="444" t="s">
        <v>6778</v>
      </c>
      <c r="E15224" s="508"/>
      <c r="F15224" s="508"/>
    </row>
    <row r="15225" spans="1:6" x14ac:dyDescent="0.25">
      <c r="A15225" s="508"/>
      <c r="B15225" s="508"/>
      <c r="C15225" s="508"/>
      <c r="D15225" s="444" t="s">
        <v>6778</v>
      </c>
      <c r="E15225" s="508"/>
      <c r="F15225" s="508"/>
    </row>
    <row r="15226" spans="1:6" x14ac:dyDescent="0.25">
      <c r="A15226" s="508"/>
      <c r="B15226" s="508"/>
      <c r="C15226" s="508"/>
      <c r="D15226" s="444" t="s">
        <v>6778</v>
      </c>
      <c r="E15226" s="508"/>
      <c r="F15226" s="508"/>
    </row>
    <row r="15227" spans="1:6" x14ac:dyDescent="0.25">
      <c r="A15227" s="508"/>
      <c r="B15227" s="508"/>
      <c r="C15227" s="508"/>
      <c r="D15227" s="444" t="s">
        <v>6778</v>
      </c>
      <c r="E15227" s="508"/>
      <c r="F15227" s="508"/>
    </row>
    <row r="15228" spans="1:6" x14ac:dyDescent="0.25">
      <c r="A15228" s="508"/>
      <c r="B15228" s="508"/>
      <c r="C15228" s="508"/>
      <c r="D15228" s="444" t="s">
        <v>6778</v>
      </c>
      <c r="E15228" s="508"/>
      <c r="F15228" s="508"/>
    </row>
    <row r="15229" spans="1:6" x14ac:dyDescent="0.25">
      <c r="A15229" s="508"/>
      <c r="B15229" s="508"/>
      <c r="C15229" s="508"/>
      <c r="D15229" s="444" t="s">
        <v>6778</v>
      </c>
      <c r="E15229" s="508"/>
      <c r="F15229" s="508"/>
    </row>
    <row r="15230" spans="1:6" x14ac:dyDescent="0.25">
      <c r="A15230" s="508"/>
      <c r="B15230" s="508"/>
      <c r="C15230" s="508"/>
      <c r="D15230" s="444" t="s">
        <v>6778</v>
      </c>
      <c r="E15230" s="508"/>
      <c r="F15230" s="508"/>
    </row>
    <row r="15231" spans="1:6" x14ac:dyDescent="0.25">
      <c r="A15231" s="508"/>
      <c r="B15231" s="508"/>
      <c r="C15231" s="508"/>
      <c r="D15231" s="444" t="s">
        <v>6778</v>
      </c>
      <c r="E15231" s="508"/>
      <c r="F15231" s="508"/>
    </row>
    <row r="15232" spans="1:6" x14ac:dyDescent="0.25">
      <c r="A15232" s="508"/>
      <c r="B15232" s="508"/>
      <c r="C15232" s="508"/>
      <c r="D15232" s="444" t="s">
        <v>6778</v>
      </c>
      <c r="E15232" s="508"/>
      <c r="F15232" s="508"/>
    </row>
    <row r="15233" spans="1:6" x14ac:dyDescent="0.25">
      <c r="A15233" s="508"/>
      <c r="B15233" s="508"/>
      <c r="C15233" s="508"/>
      <c r="D15233" s="444" t="s">
        <v>6778</v>
      </c>
      <c r="E15233" s="508"/>
      <c r="F15233" s="508"/>
    </row>
    <row r="15234" spans="1:6" x14ac:dyDescent="0.25">
      <c r="A15234" s="508"/>
      <c r="B15234" s="508"/>
      <c r="C15234" s="508"/>
      <c r="D15234" s="444" t="s">
        <v>6778</v>
      </c>
      <c r="E15234" s="508"/>
      <c r="F15234" s="508"/>
    </row>
    <row r="15235" spans="1:6" x14ac:dyDescent="0.25">
      <c r="A15235" s="508"/>
      <c r="B15235" s="508"/>
      <c r="C15235" s="508"/>
      <c r="D15235" s="444" t="s">
        <v>6778</v>
      </c>
      <c r="E15235" s="508"/>
      <c r="F15235" s="508"/>
    </row>
    <row r="15236" spans="1:6" x14ac:dyDescent="0.25">
      <c r="A15236" s="508"/>
      <c r="B15236" s="508"/>
      <c r="C15236" s="508"/>
      <c r="D15236" s="444" t="s">
        <v>6778</v>
      </c>
      <c r="E15236" s="508"/>
      <c r="F15236" s="508"/>
    </row>
    <row r="15237" spans="1:6" x14ac:dyDescent="0.25">
      <c r="A15237" s="508"/>
      <c r="B15237" s="508"/>
      <c r="C15237" s="508"/>
      <c r="D15237" s="444" t="s">
        <v>6778</v>
      </c>
      <c r="E15237" s="508"/>
      <c r="F15237" s="508"/>
    </row>
    <row r="15238" spans="1:6" x14ac:dyDescent="0.25">
      <c r="A15238" s="508"/>
      <c r="B15238" s="508"/>
      <c r="C15238" s="508"/>
      <c r="D15238" s="444" t="s">
        <v>6778</v>
      </c>
      <c r="E15238" s="508"/>
      <c r="F15238" s="508"/>
    </row>
    <row r="15239" spans="1:6" x14ac:dyDescent="0.25">
      <c r="A15239" s="508"/>
      <c r="B15239" s="508"/>
      <c r="C15239" s="508"/>
      <c r="D15239" s="444" t="s">
        <v>6778</v>
      </c>
      <c r="E15239" s="508"/>
      <c r="F15239" s="508"/>
    </row>
    <row r="15240" spans="1:6" x14ac:dyDescent="0.25">
      <c r="A15240" s="508"/>
      <c r="B15240" s="508"/>
      <c r="C15240" s="508"/>
      <c r="D15240" s="444" t="s">
        <v>6778</v>
      </c>
      <c r="E15240" s="508"/>
      <c r="F15240" s="508"/>
    </row>
    <row r="15241" spans="1:6" x14ac:dyDescent="0.25">
      <c r="A15241" s="508"/>
      <c r="B15241" s="508"/>
      <c r="C15241" s="508"/>
      <c r="D15241" s="444" t="s">
        <v>6778</v>
      </c>
      <c r="E15241" s="508"/>
      <c r="F15241" s="508"/>
    </row>
    <row r="15242" spans="1:6" x14ac:dyDescent="0.25">
      <c r="A15242" s="508"/>
      <c r="B15242" s="508"/>
      <c r="C15242" s="508"/>
      <c r="D15242" s="444" t="s">
        <v>6778</v>
      </c>
      <c r="E15242" s="508"/>
      <c r="F15242" s="508"/>
    </row>
    <row r="15243" spans="1:6" x14ac:dyDescent="0.25">
      <c r="A15243" s="508"/>
      <c r="B15243" s="508"/>
      <c r="C15243" s="508"/>
      <c r="D15243" s="444" t="s">
        <v>6778</v>
      </c>
      <c r="E15243" s="508"/>
      <c r="F15243" s="508"/>
    </row>
    <row r="15244" spans="1:6" x14ac:dyDescent="0.25">
      <c r="A15244" s="508"/>
      <c r="B15244" s="508"/>
      <c r="C15244" s="508"/>
      <c r="D15244" s="444" t="s">
        <v>6778</v>
      </c>
      <c r="E15244" s="508"/>
      <c r="F15244" s="508"/>
    </row>
    <row r="15245" spans="1:6" x14ac:dyDescent="0.25">
      <c r="A15245" s="508"/>
      <c r="B15245" s="508"/>
      <c r="C15245" s="508"/>
      <c r="D15245" s="444" t="s">
        <v>6778</v>
      </c>
      <c r="E15245" s="508"/>
      <c r="F15245" s="508"/>
    </row>
    <row r="15246" spans="1:6" x14ac:dyDescent="0.25">
      <c r="A15246" s="508"/>
      <c r="B15246" s="508"/>
      <c r="C15246" s="508"/>
      <c r="D15246" s="444" t="s">
        <v>6778</v>
      </c>
      <c r="E15246" s="508"/>
      <c r="F15246" s="508"/>
    </row>
    <row r="15247" spans="1:6" x14ac:dyDescent="0.25">
      <c r="A15247" s="508"/>
      <c r="B15247" s="508"/>
      <c r="C15247" s="508"/>
      <c r="D15247" s="444" t="s">
        <v>6778</v>
      </c>
      <c r="E15247" s="508"/>
      <c r="F15247" s="508"/>
    </row>
    <row r="15248" spans="1:6" x14ac:dyDescent="0.25">
      <c r="A15248" s="508"/>
      <c r="B15248" s="508"/>
      <c r="C15248" s="508"/>
      <c r="D15248" s="444" t="s">
        <v>6778</v>
      </c>
      <c r="E15248" s="508"/>
      <c r="F15248" s="508"/>
    </row>
    <row r="15249" spans="1:6" x14ac:dyDescent="0.25">
      <c r="A15249" s="508"/>
      <c r="B15249" s="508"/>
      <c r="C15249" s="508"/>
      <c r="D15249" s="444" t="s">
        <v>6778</v>
      </c>
      <c r="E15249" s="508"/>
      <c r="F15249" s="508"/>
    </row>
    <row r="15250" spans="1:6" x14ac:dyDescent="0.25">
      <c r="A15250" s="508"/>
      <c r="B15250" s="508"/>
      <c r="C15250" s="508"/>
      <c r="D15250" s="444" t="s">
        <v>6778</v>
      </c>
      <c r="E15250" s="508"/>
      <c r="F15250" s="508"/>
    </row>
    <row r="15251" spans="1:6" x14ac:dyDescent="0.25">
      <c r="A15251" s="508"/>
      <c r="B15251" s="508"/>
      <c r="C15251" s="508"/>
      <c r="D15251" s="444" t="s">
        <v>6778</v>
      </c>
      <c r="E15251" s="508"/>
      <c r="F15251" s="508"/>
    </row>
    <row r="15252" spans="1:6" x14ac:dyDescent="0.25">
      <c r="A15252" s="508"/>
      <c r="B15252" s="508"/>
      <c r="C15252" s="508"/>
      <c r="D15252" s="444" t="s">
        <v>6778</v>
      </c>
      <c r="E15252" s="508"/>
      <c r="F15252" s="508"/>
    </row>
    <row r="15253" spans="1:6" x14ac:dyDescent="0.25">
      <c r="A15253" s="508"/>
      <c r="B15253" s="508"/>
      <c r="C15253" s="508"/>
      <c r="D15253" s="444" t="s">
        <v>6778</v>
      </c>
      <c r="E15253" s="508"/>
      <c r="F15253" s="508"/>
    </row>
    <row r="15254" spans="1:6" x14ac:dyDescent="0.25">
      <c r="A15254" s="508"/>
      <c r="B15254" s="508"/>
      <c r="C15254" s="508"/>
      <c r="D15254" s="444" t="s">
        <v>6778</v>
      </c>
      <c r="E15254" s="508"/>
      <c r="F15254" s="508"/>
    </row>
    <row r="15255" spans="1:6" x14ac:dyDescent="0.25">
      <c r="A15255" s="508"/>
      <c r="B15255" s="508"/>
      <c r="C15255" s="508"/>
      <c r="D15255" s="444" t="s">
        <v>6778</v>
      </c>
      <c r="E15255" s="508"/>
      <c r="F15255" s="508"/>
    </row>
    <row r="15256" spans="1:6" x14ac:dyDescent="0.25">
      <c r="A15256" s="508"/>
      <c r="B15256" s="508"/>
      <c r="C15256" s="508"/>
      <c r="D15256" s="444" t="s">
        <v>6778</v>
      </c>
      <c r="E15256" s="508"/>
      <c r="F15256" s="508"/>
    </row>
    <row r="15257" spans="1:6" x14ac:dyDescent="0.25">
      <c r="A15257" s="508"/>
      <c r="B15257" s="508"/>
      <c r="C15257" s="508"/>
      <c r="D15257" s="444" t="s">
        <v>6778</v>
      </c>
      <c r="E15257" s="508"/>
      <c r="F15257" s="508"/>
    </row>
    <row r="15258" spans="1:6" x14ac:dyDescent="0.25">
      <c r="A15258" s="508"/>
      <c r="B15258" s="508"/>
      <c r="C15258" s="508"/>
      <c r="D15258" s="444" t="s">
        <v>6778</v>
      </c>
      <c r="E15258" s="508"/>
      <c r="F15258" s="508"/>
    </row>
    <row r="15259" spans="1:6" x14ac:dyDescent="0.25">
      <c r="A15259" s="508"/>
      <c r="B15259" s="508"/>
      <c r="C15259" s="508"/>
      <c r="D15259" s="444" t="s">
        <v>6778</v>
      </c>
      <c r="E15259" s="508"/>
      <c r="F15259" s="508"/>
    </row>
    <row r="15260" spans="1:6" x14ac:dyDescent="0.25">
      <c r="A15260" s="508"/>
      <c r="B15260" s="508"/>
      <c r="C15260" s="508"/>
      <c r="D15260" s="444" t="s">
        <v>6778</v>
      </c>
      <c r="E15260" s="508"/>
      <c r="F15260" s="508"/>
    </row>
    <row r="15261" spans="1:6" x14ac:dyDescent="0.25">
      <c r="A15261" s="508"/>
      <c r="B15261" s="508"/>
      <c r="C15261" s="508"/>
      <c r="D15261" s="444" t="s">
        <v>6778</v>
      </c>
      <c r="E15261" s="508"/>
      <c r="F15261" s="508"/>
    </row>
    <row r="15262" spans="1:6" x14ac:dyDescent="0.25">
      <c r="A15262" s="508"/>
      <c r="B15262" s="508"/>
      <c r="C15262" s="508"/>
      <c r="D15262" s="444" t="s">
        <v>6778</v>
      </c>
      <c r="E15262" s="508"/>
      <c r="F15262" s="508"/>
    </row>
    <row r="15263" spans="1:6" x14ac:dyDescent="0.25">
      <c r="A15263" s="508"/>
      <c r="B15263" s="508"/>
      <c r="C15263" s="508"/>
      <c r="D15263" s="444" t="s">
        <v>6778</v>
      </c>
      <c r="E15263" s="508"/>
      <c r="F15263" s="508"/>
    </row>
    <row r="15264" spans="1:6" x14ac:dyDescent="0.25">
      <c r="A15264" s="508"/>
      <c r="B15264" s="508"/>
      <c r="C15264" s="508"/>
      <c r="D15264" s="444" t="s">
        <v>6778</v>
      </c>
      <c r="E15264" s="508"/>
      <c r="F15264" s="508"/>
    </row>
    <row r="15265" spans="1:6" x14ac:dyDescent="0.25">
      <c r="A15265" s="508"/>
      <c r="B15265" s="508"/>
      <c r="C15265" s="508"/>
      <c r="D15265" s="444" t="s">
        <v>6778</v>
      </c>
      <c r="E15265" s="508"/>
      <c r="F15265" s="508"/>
    </row>
    <row r="15266" spans="1:6" x14ac:dyDescent="0.25">
      <c r="A15266" s="508"/>
      <c r="B15266" s="508"/>
      <c r="C15266" s="508"/>
      <c r="D15266" s="444" t="s">
        <v>6778</v>
      </c>
      <c r="E15266" s="508"/>
      <c r="F15266" s="508"/>
    </row>
    <row r="15267" spans="1:6" x14ac:dyDescent="0.25">
      <c r="A15267" s="508"/>
      <c r="B15267" s="508"/>
      <c r="C15267" s="508"/>
      <c r="D15267" s="444" t="s">
        <v>6778</v>
      </c>
      <c r="E15267" s="508"/>
      <c r="F15267" s="508"/>
    </row>
    <row r="15268" spans="1:6" x14ac:dyDescent="0.25">
      <c r="A15268" s="508"/>
      <c r="B15268" s="508"/>
      <c r="C15268" s="508"/>
      <c r="D15268" s="444" t="s">
        <v>6778</v>
      </c>
      <c r="E15268" s="508"/>
      <c r="F15268" s="508"/>
    </row>
    <row r="15269" spans="1:6" x14ac:dyDescent="0.25">
      <c r="A15269" s="508"/>
      <c r="B15269" s="508"/>
      <c r="C15269" s="508"/>
      <c r="D15269" s="444" t="s">
        <v>6778</v>
      </c>
      <c r="E15269" s="508"/>
      <c r="F15269" s="508"/>
    </row>
    <row r="15270" spans="1:6" x14ac:dyDescent="0.25">
      <c r="A15270" s="508"/>
      <c r="B15270" s="508"/>
      <c r="C15270" s="508"/>
      <c r="D15270" s="444" t="s">
        <v>6778</v>
      </c>
      <c r="E15270" s="508"/>
      <c r="F15270" s="508"/>
    </row>
    <row r="15271" spans="1:6" x14ac:dyDescent="0.25">
      <c r="A15271" s="508"/>
      <c r="B15271" s="508"/>
      <c r="C15271" s="508"/>
      <c r="D15271" s="444" t="s">
        <v>6778</v>
      </c>
      <c r="E15271" s="508"/>
      <c r="F15271" s="508"/>
    </row>
    <row r="15272" spans="1:6" x14ac:dyDescent="0.25">
      <c r="A15272" s="508"/>
      <c r="B15272" s="508"/>
      <c r="C15272" s="508"/>
      <c r="D15272" s="444" t="s">
        <v>6778</v>
      </c>
      <c r="E15272" s="508"/>
      <c r="F15272" s="508"/>
    </row>
    <row r="15273" spans="1:6" x14ac:dyDescent="0.25">
      <c r="A15273" s="508"/>
      <c r="B15273" s="508"/>
      <c r="C15273" s="508"/>
      <c r="D15273" s="444" t="s">
        <v>6778</v>
      </c>
      <c r="E15273" s="508"/>
      <c r="F15273" s="508"/>
    </row>
    <row r="15274" spans="1:6" x14ac:dyDescent="0.25">
      <c r="A15274" s="508"/>
      <c r="B15274" s="508"/>
      <c r="C15274" s="508"/>
      <c r="D15274" s="444" t="s">
        <v>6778</v>
      </c>
      <c r="E15274" s="508"/>
      <c r="F15274" s="508"/>
    </row>
    <row r="15275" spans="1:6" x14ac:dyDescent="0.25">
      <c r="A15275" s="508"/>
      <c r="B15275" s="508"/>
      <c r="C15275" s="508"/>
      <c r="D15275" s="444" t="s">
        <v>6778</v>
      </c>
      <c r="E15275" s="508"/>
      <c r="F15275" s="508"/>
    </row>
    <row r="15276" spans="1:6" x14ac:dyDescent="0.25">
      <c r="A15276" s="508"/>
      <c r="B15276" s="508"/>
      <c r="C15276" s="508"/>
      <c r="D15276" s="444" t="s">
        <v>6778</v>
      </c>
      <c r="E15276" s="508"/>
      <c r="F15276" s="508"/>
    </row>
    <row r="15277" spans="1:6" x14ac:dyDescent="0.25">
      <c r="A15277" s="508"/>
      <c r="B15277" s="508"/>
      <c r="C15277" s="508"/>
      <c r="D15277" s="444" t="s">
        <v>6778</v>
      </c>
      <c r="E15277" s="508"/>
      <c r="F15277" s="508"/>
    </row>
    <row r="15278" spans="1:6" x14ac:dyDescent="0.25">
      <c r="A15278" s="508"/>
      <c r="B15278" s="508"/>
      <c r="C15278" s="508"/>
      <c r="D15278" s="444" t="s">
        <v>6778</v>
      </c>
      <c r="E15278" s="508"/>
      <c r="F15278" s="508"/>
    </row>
    <row r="15279" spans="1:6" x14ac:dyDescent="0.25">
      <c r="A15279" s="508"/>
      <c r="B15279" s="508"/>
      <c r="C15279" s="508"/>
      <c r="D15279" s="444" t="s">
        <v>6778</v>
      </c>
      <c r="E15279" s="508"/>
      <c r="F15279" s="508"/>
    </row>
    <row r="15280" spans="1:6" x14ac:dyDescent="0.25">
      <c r="A15280" s="508"/>
      <c r="B15280" s="508"/>
      <c r="C15280" s="508"/>
      <c r="D15280" s="444" t="s">
        <v>6778</v>
      </c>
      <c r="E15280" s="508"/>
      <c r="F15280" s="508"/>
    </row>
    <row r="15281" spans="1:6" x14ac:dyDescent="0.25">
      <c r="A15281" s="508"/>
      <c r="B15281" s="508"/>
      <c r="C15281" s="508"/>
      <c r="D15281" s="444" t="s">
        <v>6778</v>
      </c>
      <c r="E15281" s="508"/>
      <c r="F15281" s="508"/>
    </row>
    <row r="15282" spans="1:6" x14ac:dyDescent="0.25">
      <c r="A15282" s="508"/>
      <c r="B15282" s="508"/>
      <c r="C15282" s="508"/>
      <c r="D15282" s="444" t="s">
        <v>6778</v>
      </c>
      <c r="E15282" s="508"/>
      <c r="F15282" s="508"/>
    </row>
    <row r="15283" spans="1:6" x14ac:dyDescent="0.25">
      <c r="A15283" s="508"/>
      <c r="B15283" s="508"/>
      <c r="C15283" s="508"/>
      <c r="D15283" s="444" t="s">
        <v>6778</v>
      </c>
      <c r="E15283" s="508"/>
      <c r="F15283" s="508"/>
    </row>
    <row r="15284" spans="1:6" x14ac:dyDescent="0.25">
      <c r="A15284" s="508"/>
      <c r="B15284" s="508"/>
      <c r="C15284" s="508"/>
      <c r="D15284" s="444" t="s">
        <v>6778</v>
      </c>
      <c r="E15284" s="508"/>
      <c r="F15284" s="508"/>
    </row>
    <row r="15285" spans="1:6" x14ac:dyDescent="0.25">
      <c r="A15285" s="508"/>
      <c r="B15285" s="508"/>
      <c r="C15285" s="508"/>
      <c r="D15285" s="444" t="s">
        <v>6778</v>
      </c>
      <c r="E15285" s="508"/>
      <c r="F15285" s="508"/>
    </row>
    <row r="15286" spans="1:6" x14ac:dyDescent="0.25">
      <c r="A15286" s="508"/>
      <c r="B15286" s="508"/>
      <c r="C15286" s="508"/>
      <c r="D15286" s="444" t="s">
        <v>6778</v>
      </c>
      <c r="E15286" s="508"/>
      <c r="F15286" s="508"/>
    </row>
    <row r="15287" spans="1:6" x14ac:dyDescent="0.25">
      <c r="A15287" s="508"/>
      <c r="B15287" s="508"/>
      <c r="C15287" s="508"/>
      <c r="D15287" s="444" t="s">
        <v>6778</v>
      </c>
      <c r="E15287" s="508"/>
      <c r="F15287" s="508"/>
    </row>
    <row r="15288" spans="1:6" x14ac:dyDescent="0.25">
      <c r="A15288" s="508"/>
      <c r="B15288" s="508"/>
      <c r="C15288" s="508"/>
      <c r="D15288" s="444" t="s">
        <v>6778</v>
      </c>
      <c r="E15288" s="508"/>
      <c r="F15288" s="508"/>
    </row>
    <row r="15289" spans="1:6" x14ac:dyDescent="0.25">
      <c r="A15289" s="508"/>
      <c r="B15289" s="508"/>
      <c r="C15289" s="508"/>
      <c r="D15289" s="444" t="s">
        <v>6778</v>
      </c>
      <c r="E15289" s="508"/>
      <c r="F15289" s="508"/>
    </row>
    <row r="15290" spans="1:6" x14ac:dyDescent="0.25">
      <c r="A15290" s="508"/>
      <c r="B15290" s="508"/>
      <c r="C15290" s="508"/>
      <c r="D15290" s="444" t="s">
        <v>6778</v>
      </c>
      <c r="E15290" s="508"/>
      <c r="F15290" s="508"/>
    </row>
    <row r="15291" spans="1:6" x14ac:dyDescent="0.25">
      <c r="A15291" s="508"/>
      <c r="B15291" s="508"/>
      <c r="C15291" s="508"/>
      <c r="D15291" s="444" t="s">
        <v>6778</v>
      </c>
      <c r="E15291" s="508"/>
      <c r="F15291" s="508"/>
    </row>
    <row r="15292" spans="1:6" x14ac:dyDescent="0.25">
      <c r="A15292" s="508"/>
      <c r="B15292" s="508"/>
      <c r="C15292" s="508"/>
      <c r="D15292" s="444" t="s">
        <v>6778</v>
      </c>
      <c r="E15292" s="508"/>
      <c r="F15292" s="508"/>
    </row>
    <row r="15293" spans="1:6" x14ac:dyDescent="0.25">
      <c r="A15293" s="508"/>
      <c r="B15293" s="508"/>
      <c r="C15293" s="508"/>
      <c r="D15293" s="444" t="s">
        <v>6778</v>
      </c>
      <c r="E15293" s="508"/>
      <c r="F15293" s="508"/>
    </row>
    <row r="15294" spans="1:6" x14ac:dyDescent="0.25">
      <c r="A15294" s="508"/>
      <c r="B15294" s="508"/>
      <c r="C15294" s="508"/>
      <c r="D15294" s="444" t="s">
        <v>6778</v>
      </c>
      <c r="E15294" s="508"/>
      <c r="F15294" s="508"/>
    </row>
    <row r="15295" spans="1:6" x14ac:dyDescent="0.25">
      <c r="A15295" s="508"/>
      <c r="B15295" s="508"/>
      <c r="C15295" s="508"/>
      <c r="D15295" s="444" t="s">
        <v>6778</v>
      </c>
      <c r="E15295" s="508"/>
      <c r="F15295" s="508"/>
    </row>
    <row r="15296" spans="1:6" x14ac:dyDescent="0.25">
      <c r="A15296" s="508"/>
      <c r="B15296" s="508"/>
      <c r="C15296" s="508"/>
      <c r="D15296" s="444" t="s">
        <v>6778</v>
      </c>
      <c r="E15296" s="508"/>
      <c r="F15296" s="508"/>
    </row>
    <row r="15297" spans="1:6" x14ac:dyDescent="0.25">
      <c r="A15297" s="508"/>
      <c r="B15297" s="508"/>
      <c r="C15297" s="508"/>
      <c r="D15297" s="444" t="s">
        <v>6778</v>
      </c>
      <c r="E15297" s="508"/>
      <c r="F15297" s="508"/>
    </row>
    <row r="15298" spans="1:6" x14ac:dyDescent="0.25">
      <c r="A15298" s="508"/>
      <c r="B15298" s="508"/>
      <c r="C15298" s="508"/>
      <c r="D15298" s="444" t="s">
        <v>6778</v>
      </c>
      <c r="E15298" s="508"/>
      <c r="F15298" s="508"/>
    </row>
    <row r="15299" spans="1:6" x14ac:dyDescent="0.25">
      <c r="A15299" s="508"/>
      <c r="B15299" s="508"/>
      <c r="C15299" s="508"/>
      <c r="D15299" s="444" t="s">
        <v>6778</v>
      </c>
      <c r="E15299" s="508"/>
      <c r="F15299" s="508"/>
    </row>
    <row r="15300" spans="1:6" x14ac:dyDescent="0.25">
      <c r="A15300" s="508"/>
      <c r="B15300" s="508"/>
      <c r="C15300" s="508"/>
      <c r="D15300" s="444" t="s">
        <v>6778</v>
      </c>
      <c r="E15300" s="508"/>
      <c r="F15300" s="508"/>
    </row>
    <row r="15301" spans="1:6" x14ac:dyDescent="0.25">
      <c r="A15301" s="508"/>
      <c r="B15301" s="508"/>
      <c r="C15301" s="508"/>
      <c r="D15301" s="444" t="s">
        <v>6778</v>
      </c>
      <c r="E15301" s="508"/>
      <c r="F15301" s="508"/>
    </row>
    <row r="15302" spans="1:6" x14ac:dyDescent="0.25">
      <c r="A15302" s="508"/>
      <c r="B15302" s="508"/>
      <c r="C15302" s="508"/>
      <c r="D15302" s="444" t="s">
        <v>6778</v>
      </c>
      <c r="E15302" s="508"/>
      <c r="F15302" s="508"/>
    </row>
    <row r="15303" spans="1:6" x14ac:dyDescent="0.25">
      <c r="A15303" s="508"/>
      <c r="B15303" s="508"/>
      <c r="C15303" s="508"/>
      <c r="D15303" s="444" t="s">
        <v>6778</v>
      </c>
      <c r="E15303" s="508"/>
      <c r="F15303" s="508"/>
    </row>
    <row r="15304" spans="1:6" x14ac:dyDescent="0.25">
      <c r="A15304" s="508"/>
      <c r="B15304" s="508"/>
      <c r="C15304" s="508"/>
      <c r="D15304" s="444" t="s">
        <v>6778</v>
      </c>
      <c r="E15304" s="508"/>
      <c r="F15304" s="508"/>
    </row>
    <row r="15305" spans="1:6" x14ac:dyDescent="0.25">
      <c r="A15305" s="508"/>
      <c r="B15305" s="508"/>
      <c r="C15305" s="508"/>
      <c r="D15305" s="444" t="s">
        <v>6778</v>
      </c>
      <c r="E15305" s="508"/>
      <c r="F15305" s="508"/>
    </row>
    <row r="15306" spans="1:6" x14ac:dyDescent="0.25">
      <c r="A15306" s="508"/>
      <c r="B15306" s="508"/>
      <c r="C15306" s="508"/>
      <c r="D15306" s="444" t="s">
        <v>6778</v>
      </c>
      <c r="E15306" s="508"/>
      <c r="F15306" s="508"/>
    </row>
    <row r="15307" spans="1:6" x14ac:dyDescent="0.25">
      <c r="A15307" s="508"/>
      <c r="B15307" s="508"/>
      <c r="C15307" s="508"/>
      <c r="D15307" s="444" t="s">
        <v>6778</v>
      </c>
      <c r="E15307" s="508"/>
      <c r="F15307" s="508"/>
    </row>
    <row r="15308" spans="1:6" x14ac:dyDescent="0.25">
      <c r="A15308" s="508"/>
      <c r="B15308" s="508"/>
      <c r="C15308" s="508"/>
      <c r="D15308" s="444" t="s">
        <v>6778</v>
      </c>
      <c r="E15308" s="508"/>
      <c r="F15308" s="508"/>
    </row>
    <row r="15309" spans="1:6" x14ac:dyDescent="0.25">
      <c r="A15309" s="508"/>
      <c r="B15309" s="508"/>
      <c r="C15309" s="508"/>
      <c r="D15309" s="444" t="s">
        <v>6778</v>
      </c>
      <c r="E15309" s="508"/>
      <c r="F15309" s="508"/>
    </row>
    <row r="15310" spans="1:6" x14ac:dyDescent="0.25">
      <c r="A15310" s="508"/>
      <c r="B15310" s="508"/>
      <c r="C15310" s="508"/>
      <c r="D15310" s="444" t="s">
        <v>6778</v>
      </c>
      <c r="E15310" s="508"/>
      <c r="F15310" s="508"/>
    </row>
    <row r="15311" spans="1:6" x14ac:dyDescent="0.25">
      <c r="A15311" s="508"/>
      <c r="B15311" s="508"/>
      <c r="C15311" s="508"/>
      <c r="D15311" s="444" t="s">
        <v>6778</v>
      </c>
      <c r="E15311" s="508"/>
      <c r="F15311" s="508"/>
    </row>
    <row r="15312" spans="1:6" x14ac:dyDescent="0.25">
      <c r="A15312" s="508"/>
      <c r="B15312" s="508"/>
      <c r="C15312" s="508"/>
      <c r="D15312" s="444" t="s">
        <v>6778</v>
      </c>
      <c r="E15312" s="508"/>
      <c r="F15312" s="508"/>
    </row>
    <row r="15313" spans="1:6" x14ac:dyDescent="0.25">
      <c r="A15313" s="508"/>
      <c r="B15313" s="508"/>
      <c r="C15313" s="508"/>
      <c r="D15313" s="444" t="s">
        <v>6778</v>
      </c>
      <c r="E15313" s="508"/>
      <c r="F15313" s="508"/>
    </row>
    <row r="15314" spans="1:6" x14ac:dyDescent="0.25">
      <c r="A15314" s="508"/>
      <c r="B15314" s="508"/>
      <c r="C15314" s="508"/>
      <c r="D15314" s="444" t="s">
        <v>6778</v>
      </c>
      <c r="E15314" s="508"/>
      <c r="F15314" s="508"/>
    </row>
    <row r="15315" spans="1:6" x14ac:dyDescent="0.25">
      <c r="A15315" s="508"/>
      <c r="B15315" s="508"/>
      <c r="C15315" s="508"/>
      <c r="D15315" s="444" t="s">
        <v>6778</v>
      </c>
      <c r="E15315" s="508"/>
      <c r="F15315" s="508"/>
    </row>
    <row r="15316" spans="1:6" x14ac:dyDescent="0.25">
      <c r="A15316" s="508"/>
      <c r="B15316" s="508"/>
      <c r="C15316" s="508"/>
      <c r="D15316" s="444" t="s">
        <v>6778</v>
      </c>
      <c r="E15316" s="508"/>
      <c r="F15316" s="508"/>
    </row>
    <row r="15317" spans="1:6" x14ac:dyDescent="0.25">
      <c r="A15317" s="508"/>
      <c r="B15317" s="508"/>
      <c r="C15317" s="508"/>
      <c r="D15317" s="444" t="s">
        <v>6778</v>
      </c>
      <c r="E15317" s="508"/>
      <c r="F15317" s="508"/>
    </row>
    <row r="15318" spans="1:6" x14ac:dyDescent="0.25">
      <c r="A15318" s="508"/>
      <c r="B15318" s="508"/>
      <c r="C15318" s="508"/>
      <c r="D15318" s="444" t="s">
        <v>6778</v>
      </c>
      <c r="E15318" s="508"/>
      <c r="F15318" s="508"/>
    </row>
    <row r="15319" spans="1:6" x14ac:dyDescent="0.25">
      <c r="A15319" s="508"/>
      <c r="B15319" s="508"/>
      <c r="C15319" s="508"/>
      <c r="D15319" s="444" t="s">
        <v>6778</v>
      </c>
      <c r="E15319" s="508"/>
      <c r="F15319" s="508"/>
    </row>
    <row r="15320" spans="1:6" x14ac:dyDescent="0.25">
      <c r="A15320" s="508"/>
      <c r="B15320" s="508"/>
      <c r="C15320" s="508"/>
      <c r="D15320" s="444" t="s">
        <v>6778</v>
      </c>
      <c r="E15320" s="508"/>
      <c r="F15320" s="508"/>
    </row>
    <row r="15321" spans="1:6" x14ac:dyDescent="0.25">
      <c r="A15321" s="508"/>
      <c r="B15321" s="508"/>
      <c r="C15321" s="508"/>
      <c r="D15321" s="444" t="s">
        <v>6778</v>
      </c>
      <c r="E15321" s="508"/>
      <c r="F15321" s="508"/>
    </row>
    <row r="15322" spans="1:6" x14ac:dyDescent="0.25">
      <c r="A15322" s="508"/>
      <c r="B15322" s="508"/>
      <c r="C15322" s="508"/>
      <c r="D15322" s="444" t="s">
        <v>6778</v>
      </c>
      <c r="E15322" s="508"/>
      <c r="F15322" s="508"/>
    </row>
    <row r="15323" spans="1:6" x14ac:dyDescent="0.25">
      <c r="A15323" s="508"/>
      <c r="B15323" s="508"/>
      <c r="C15323" s="508"/>
      <c r="D15323" s="444" t="s">
        <v>6778</v>
      </c>
      <c r="E15323" s="508"/>
      <c r="F15323" s="508"/>
    </row>
    <row r="15324" spans="1:6" x14ac:dyDescent="0.25">
      <c r="A15324" s="508"/>
      <c r="B15324" s="508"/>
      <c r="C15324" s="508"/>
      <c r="D15324" s="444" t="s">
        <v>6778</v>
      </c>
      <c r="E15324" s="508"/>
      <c r="F15324" s="508"/>
    </row>
    <row r="15325" spans="1:6" x14ac:dyDescent="0.25">
      <c r="A15325" s="508"/>
      <c r="B15325" s="508"/>
      <c r="C15325" s="508"/>
      <c r="D15325" s="444" t="s">
        <v>6778</v>
      </c>
      <c r="E15325" s="508"/>
      <c r="F15325" s="508"/>
    </row>
    <row r="15326" spans="1:6" x14ac:dyDescent="0.25">
      <c r="A15326" s="508"/>
      <c r="B15326" s="508"/>
      <c r="C15326" s="508"/>
      <c r="D15326" s="444" t="s">
        <v>6778</v>
      </c>
      <c r="E15326" s="508"/>
      <c r="F15326" s="508"/>
    </row>
    <row r="15327" spans="1:6" x14ac:dyDescent="0.25">
      <c r="A15327" s="508"/>
      <c r="B15327" s="508"/>
      <c r="C15327" s="508"/>
      <c r="D15327" s="444" t="s">
        <v>6778</v>
      </c>
      <c r="E15327" s="508"/>
      <c r="F15327" s="508"/>
    </row>
    <row r="15328" spans="1:6" x14ac:dyDescent="0.25">
      <c r="A15328" s="508"/>
      <c r="B15328" s="508"/>
      <c r="C15328" s="508"/>
      <c r="D15328" s="444" t="s">
        <v>6778</v>
      </c>
      <c r="E15328" s="508"/>
      <c r="F15328" s="508"/>
    </row>
    <row r="15329" spans="1:6" x14ac:dyDescent="0.25">
      <c r="A15329" s="508"/>
      <c r="B15329" s="508"/>
      <c r="C15329" s="508"/>
      <c r="D15329" s="444" t="s">
        <v>6778</v>
      </c>
      <c r="E15329" s="508"/>
      <c r="F15329" s="508"/>
    </row>
    <row r="15330" spans="1:6" x14ac:dyDescent="0.25">
      <c r="A15330" s="508"/>
      <c r="B15330" s="508"/>
      <c r="C15330" s="508"/>
      <c r="D15330" s="444" t="s">
        <v>6778</v>
      </c>
      <c r="E15330" s="508"/>
      <c r="F15330" s="508"/>
    </row>
    <row r="15331" spans="1:6" x14ac:dyDescent="0.25">
      <c r="A15331" s="508"/>
      <c r="B15331" s="508"/>
      <c r="C15331" s="508"/>
      <c r="D15331" s="444" t="s">
        <v>6778</v>
      </c>
      <c r="E15331" s="508"/>
      <c r="F15331" s="508"/>
    </row>
    <row r="15332" spans="1:6" x14ac:dyDescent="0.25">
      <c r="A15332" s="508"/>
      <c r="B15332" s="508"/>
      <c r="C15332" s="508"/>
      <c r="D15332" s="444" t="s">
        <v>6778</v>
      </c>
      <c r="E15332" s="508"/>
      <c r="F15332" s="508"/>
    </row>
    <row r="15333" spans="1:6" x14ac:dyDescent="0.25">
      <c r="A15333" s="508"/>
      <c r="B15333" s="508"/>
      <c r="C15333" s="508"/>
      <c r="D15333" s="444" t="s">
        <v>6778</v>
      </c>
      <c r="E15333" s="508"/>
      <c r="F15333" s="508"/>
    </row>
    <row r="15334" spans="1:6" x14ac:dyDescent="0.25">
      <c r="A15334" s="508"/>
      <c r="B15334" s="508"/>
      <c r="C15334" s="508"/>
      <c r="D15334" s="444" t="s">
        <v>6778</v>
      </c>
      <c r="E15334" s="508"/>
      <c r="F15334" s="508"/>
    </row>
    <row r="15335" spans="1:6" x14ac:dyDescent="0.25">
      <c r="A15335" s="508"/>
      <c r="B15335" s="508"/>
      <c r="C15335" s="508"/>
      <c r="D15335" s="444" t="s">
        <v>6778</v>
      </c>
      <c r="E15335" s="508"/>
      <c r="F15335" s="508"/>
    </row>
    <row r="15336" spans="1:6" x14ac:dyDescent="0.25">
      <c r="A15336" s="508"/>
      <c r="B15336" s="508"/>
      <c r="C15336" s="508"/>
      <c r="D15336" s="444" t="s">
        <v>6778</v>
      </c>
      <c r="E15336" s="508"/>
      <c r="F15336" s="508"/>
    </row>
    <row r="15337" spans="1:6" x14ac:dyDescent="0.25">
      <c r="A15337" s="508"/>
      <c r="B15337" s="508"/>
      <c r="C15337" s="508"/>
      <c r="D15337" s="444" t="s">
        <v>6778</v>
      </c>
      <c r="E15337" s="508"/>
      <c r="F15337" s="508"/>
    </row>
    <row r="15338" spans="1:6" x14ac:dyDescent="0.25">
      <c r="A15338" s="508"/>
      <c r="B15338" s="508"/>
      <c r="C15338" s="508"/>
      <c r="D15338" s="444" t="s">
        <v>6778</v>
      </c>
      <c r="E15338" s="508"/>
      <c r="F15338" s="508"/>
    </row>
    <row r="15339" spans="1:6" x14ac:dyDescent="0.25">
      <c r="A15339" s="508"/>
      <c r="B15339" s="508"/>
      <c r="C15339" s="508"/>
      <c r="D15339" s="444" t="s">
        <v>6778</v>
      </c>
      <c r="E15339" s="508"/>
      <c r="F15339" s="508"/>
    </row>
    <row r="15340" spans="1:6" x14ac:dyDescent="0.25">
      <c r="A15340" s="508"/>
      <c r="B15340" s="508"/>
      <c r="C15340" s="508"/>
      <c r="D15340" s="444" t="s">
        <v>6778</v>
      </c>
      <c r="E15340" s="508"/>
      <c r="F15340" s="508"/>
    </row>
    <row r="15341" spans="1:6" x14ac:dyDescent="0.25">
      <c r="A15341" s="508"/>
      <c r="B15341" s="508"/>
      <c r="C15341" s="508"/>
      <c r="D15341" s="444" t="s">
        <v>6778</v>
      </c>
      <c r="E15341" s="508"/>
      <c r="F15341" s="508"/>
    </row>
    <row r="15342" spans="1:6" x14ac:dyDescent="0.25">
      <c r="A15342" s="508"/>
      <c r="B15342" s="508"/>
      <c r="C15342" s="508"/>
      <c r="D15342" s="444" t="s">
        <v>6778</v>
      </c>
      <c r="E15342" s="508"/>
      <c r="F15342" s="508"/>
    </row>
    <row r="15343" spans="1:6" x14ac:dyDescent="0.25">
      <c r="A15343" s="508"/>
      <c r="B15343" s="508"/>
      <c r="C15343" s="508"/>
      <c r="D15343" s="444" t="s">
        <v>6778</v>
      </c>
      <c r="E15343" s="508"/>
      <c r="F15343" s="508"/>
    </row>
    <row r="15344" spans="1:6" x14ac:dyDescent="0.25">
      <c r="A15344" s="508"/>
      <c r="B15344" s="508"/>
      <c r="C15344" s="508"/>
      <c r="D15344" s="444" t="s">
        <v>6778</v>
      </c>
      <c r="E15344" s="508"/>
      <c r="F15344" s="508"/>
    </row>
    <row r="15345" spans="1:6" x14ac:dyDescent="0.25">
      <c r="A15345" s="508"/>
      <c r="B15345" s="508"/>
      <c r="C15345" s="508"/>
      <c r="D15345" s="444" t="s">
        <v>6778</v>
      </c>
      <c r="E15345" s="508"/>
      <c r="F15345" s="508"/>
    </row>
    <row r="15346" spans="1:6" x14ac:dyDescent="0.25">
      <c r="A15346" s="508"/>
      <c r="B15346" s="508"/>
      <c r="C15346" s="508"/>
      <c r="D15346" s="444" t="s">
        <v>6778</v>
      </c>
      <c r="E15346" s="508"/>
      <c r="F15346" s="508"/>
    </row>
    <row r="15347" spans="1:6" x14ac:dyDescent="0.25">
      <c r="A15347" s="508"/>
      <c r="B15347" s="508"/>
      <c r="C15347" s="508"/>
      <c r="D15347" s="444" t="s">
        <v>6778</v>
      </c>
      <c r="E15347" s="508"/>
      <c r="F15347" s="508"/>
    </row>
    <row r="15348" spans="1:6" x14ac:dyDescent="0.25">
      <c r="A15348" s="508"/>
      <c r="B15348" s="508"/>
      <c r="C15348" s="508"/>
      <c r="D15348" s="444" t="s">
        <v>6778</v>
      </c>
      <c r="E15348" s="508"/>
      <c r="F15348" s="508"/>
    </row>
    <row r="15349" spans="1:6" x14ac:dyDescent="0.25">
      <c r="A15349" s="508"/>
      <c r="B15349" s="508"/>
      <c r="C15349" s="508"/>
      <c r="D15349" s="444" t="s">
        <v>6778</v>
      </c>
      <c r="E15349" s="508"/>
      <c r="F15349" s="508"/>
    </row>
    <row r="15350" spans="1:6" x14ac:dyDescent="0.25">
      <c r="A15350" s="508"/>
      <c r="B15350" s="508"/>
      <c r="C15350" s="508"/>
      <c r="D15350" s="444" t="s">
        <v>6778</v>
      </c>
      <c r="E15350" s="508"/>
      <c r="F15350" s="508"/>
    </row>
    <row r="15351" spans="1:6" x14ac:dyDescent="0.25">
      <c r="A15351" s="508"/>
      <c r="B15351" s="508"/>
      <c r="C15351" s="508"/>
      <c r="D15351" s="444" t="s">
        <v>6778</v>
      </c>
      <c r="E15351" s="508"/>
      <c r="F15351" s="508"/>
    </row>
    <row r="15352" spans="1:6" x14ac:dyDescent="0.25">
      <c r="A15352" s="508"/>
      <c r="B15352" s="508"/>
      <c r="C15352" s="508"/>
      <c r="D15352" s="444" t="s">
        <v>6778</v>
      </c>
      <c r="E15352" s="508"/>
      <c r="F15352" s="508"/>
    </row>
    <row r="15353" spans="1:6" x14ac:dyDescent="0.25">
      <c r="A15353" s="508"/>
      <c r="B15353" s="508"/>
      <c r="C15353" s="508"/>
      <c r="D15353" s="444" t="s">
        <v>6778</v>
      </c>
      <c r="E15353" s="508"/>
      <c r="F15353" s="508"/>
    </row>
    <row r="15354" spans="1:6" x14ac:dyDescent="0.25">
      <c r="A15354" s="508"/>
      <c r="B15354" s="508"/>
      <c r="C15354" s="508"/>
      <c r="D15354" s="444" t="s">
        <v>6778</v>
      </c>
      <c r="E15354" s="508"/>
      <c r="F15354" s="508"/>
    </row>
    <row r="15355" spans="1:6" x14ac:dyDescent="0.25">
      <c r="A15355" s="508"/>
      <c r="B15355" s="508"/>
      <c r="C15355" s="508"/>
      <c r="D15355" s="444" t="s">
        <v>6778</v>
      </c>
      <c r="E15355" s="508"/>
      <c r="F15355" s="508"/>
    </row>
    <row r="15356" spans="1:6" x14ac:dyDescent="0.25">
      <c r="A15356" s="508"/>
      <c r="B15356" s="508"/>
      <c r="C15356" s="508"/>
      <c r="D15356" s="444" t="s">
        <v>6778</v>
      </c>
      <c r="E15356" s="508"/>
      <c r="F15356" s="508"/>
    </row>
    <row r="15357" spans="1:6" x14ac:dyDescent="0.25">
      <c r="A15357" s="508"/>
      <c r="B15357" s="508"/>
      <c r="C15357" s="508"/>
      <c r="D15357" s="444" t="s">
        <v>6778</v>
      </c>
      <c r="E15357" s="508"/>
      <c r="F15357" s="508"/>
    </row>
    <row r="15358" spans="1:6" x14ac:dyDescent="0.25">
      <c r="A15358" s="508"/>
      <c r="B15358" s="508"/>
      <c r="C15358" s="508"/>
      <c r="D15358" s="444" t="s">
        <v>6778</v>
      </c>
      <c r="E15358" s="508"/>
      <c r="F15358" s="508"/>
    </row>
    <row r="15359" spans="1:6" x14ac:dyDescent="0.25">
      <c r="A15359" s="508"/>
      <c r="B15359" s="508"/>
      <c r="C15359" s="508"/>
      <c r="D15359" s="444" t="s">
        <v>6778</v>
      </c>
      <c r="E15359" s="508"/>
      <c r="F15359" s="508"/>
    </row>
    <row r="15360" spans="1:6" x14ac:dyDescent="0.25">
      <c r="A15360" s="508"/>
      <c r="B15360" s="508"/>
      <c r="C15360" s="508"/>
      <c r="D15360" s="444" t="s">
        <v>6778</v>
      </c>
      <c r="E15360" s="508"/>
      <c r="F15360" s="508"/>
    </row>
    <row r="15361" spans="1:6" x14ac:dyDescent="0.25">
      <c r="A15361" s="508"/>
      <c r="B15361" s="508"/>
      <c r="C15361" s="508"/>
      <c r="D15361" s="444" t="s">
        <v>6778</v>
      </c>
      <c r="E15361" s="508"/>
      <c r="F15361" s="508"/>
    </row>
    <row r="15362" spans="1:6" x14ac:dyDescent="0.25">
      <c r="A15362" s="508"/>
      <c r="B15362" s="508"/>
      <c r="C15362" s="508"/>
      <c r="D15362" s="444" t="s">
        <v>6778</v>
      </c>
      <c r="E15362" s="508"/>
      <c r="F15362" s="508"/>
    </row>
    <row r="15363" spans="1:6" x14ac:dyDescent="0.25">
      <c r="A15363" s="508"/>
      <c r="B15363" s="508"/>
      <c r="C15363" s="508"/>
      <c r="D15363" s="444" t="s">
        <v>6778</v>
      </c>
      <c r="E15363" s="508"/>
      <c r="F15363" s="508"/>
    </row>
    <row r="15364" spans="1:6" x14ac:dyDescent="0.25">
      <c r="A15364" s="508"/>
      <c r="B15364" s="508"/>
      <c r="C15364" s="508"/>
      <c r="D15364" s="444" t="s">
        <v>6778</v>
      </c>
      <c r="E15364" s="508"/>
      <c r="F15364" s="508"/>
    </row>
    <row r="15365" spans="1:6" x14ac:dyDescent="0.25">
      <c r="A15365" s="508"/>
      <c r="B15365" s="508"/>
      <c r="C15365" s="508"/>
      <c r="D15365" s="444" t="s">
        <v>6778</v>
      </c>
      <c r="E15365" s="508"/>
      <c r="F15365" s="508"/>
    </row>
    <row r="15366" spans="1:6" x14ac:dyDescent="0.25">
      <c r="A15366" s="508"/>
      <c r="B15366" s="508"/>
      <c r="C15366" s="508"/>
      <c r="D15366" s="444" t="s">
        <v>6778</v>
      </c>
      <c r="E15366" s="508"/>
      <c r="F15366" s="508"/>
    </row>
    <row r="15367" spans="1:6" x14ac:dyDescent="0.25">
      <c r="A15367" s="508"/>
      <c r="B15367" s="508"/>
      <c r="C15367" s="508"/>
      <c r="D15367" s="444" t="s">
        <v>6778</v>
      </c>
      <c r="E15367" s="508"/>
      <c r="F15367" s="508"/>
    </row>
    <row r="15368" spans="1:6" x14ac:dyDescent="0.25">
      <c r="A15368" s="508"/>
      <c r="B15368" s="508"/>
      <c r="C15368" s="508"/>
      <c r="D15368" s="444" t="s">
        <v>6778</v>
      </c>
      <c r="E15368" s="508"/>
      <c r="F15368" s="508"/>
    </row>
    <row r="15369" spans="1:6" x14ac:dyDescent="0.25">
      <c r="A15369" s="508"/>
      <c r="B15369" s="508"/>
      <c r="C15369" s="508"/>
      <c r="D15369" s="444" t="s">
        <v>6778</v>
      </c>
      <c r="E15369" s="508"/>
      <c r="F15369" s="508"/>
    </row>
    <row r="15370" spans="1:6" x14ac:dyDescent="0.25">
      <c r="A15370" s="508"/>
      <c r="B15370" s="508"/>
      <c r="C15370" s="508"/>
      <c r="D15370" s="444" t="s">
        <v>6778</v>
      </c>
      <c r="E15370" s="508"/>
      <c r="F15370" s="508"/>
    </row>
    <row r="15371" spans="1:6" x14ac:dyDescent="0.25">
      <c r="A15371" s="508"/>
      <c r="B15371" s="508"/>
      <c r="C15371" s="508"/>
      <c r="D15371" s="444" t="s">
        <v>6778</v>
      </c>
      <c r="E15371" s="508"/>
      <c r="F15371" s="508"/>
    </row>
    <row r="15372" spans="1:6" x14ac:dyDescent="0.25">
      <c r="A15372" s="508"/>
      <c r="B15372" s="508"/>
      <c r="C15372" s="508"/>
      <c r="D15372" s="444" t="s">
        <v>6778</v>
      </c>
      <c r="E15372" s="508"/>
      <c r="F15372" s="508"/>
    </row>
    <row r="15373" spans="1:6" x14ac:dyDescent="0.25">
      <c r="A15373" s="508"/>
      <c r="B15373" s="508"/>
      <c r="C15373" s="508"/>
      <c r="D15373" s="444" t="s">
        <v>6778</v>
      </c>
      <c r="E15373" s="508"/>
      <c r="F15373" s="508"/>
    </row>
    <row r="15374" spans="1:6" x14ac:dyDescent="0.25">
      <c r="A15374" s="508"/>
      <c r="B15374" s="508"/>
      <c r="C15374" s="508"/>
      <c r="D15374" s="444" t="s">
        <v>6778</v>
      </c>
      <c r="E15374" s="508"/>
      <c r="F15374" s="508"/>
    </row>
    <row r="15375" spans="1:6" x14ac:dyDescent="0.25">
      <c r="A15375" s="508"/>
      <c r="B15375" s="508"/>
      <c r="C15375" s="508"/>
      <c r="D15375" s="444" t="s">
        <v>6778</v>
      </c>
      <c r="E15375" s="508"/>
      <c r="F15375" s="508"/>
    </row>
    <row r="15376" spans="1:6" x14ac:dyDescent="0.25">
      <c r="A15376" s="508"/>
      <c r="B15376" s="508"/>
      <c r="C15376" s="508"/>
      <c r="D15376" s="444" t="s">
        <v>6778</v>
      </c>
      <c r="E15376" s="508"/>
      <c r="F15376" s="508"/>
    </row>
    <row r="15377" spans="1:6" x14ac:dyDescent="0.25">
      <c r="A15377" s="508"/>
      <c r="B15377" s="508"/>
      <c r="C15377" s="508"/>
      <c r="D15377" s="444" t="s">
        <v>6778</v>
      </c>
      <c r="E15377" s="508"/>
      <c r="F15377" s="508"/>
    </row>
    <row r="15378" spans="1:6" x14ac:dyDescent="0.25">
      <c r="A15378" s="508"/>
      <c r="B15378" s="508"/>
      <c r="C15378" s="508"/>
      <c r="D15378" s="444" t="s">
        <v>6778</v>
      </c>
      <c r="E15378" s="508"/>
      <c r="F15378" s="508"/>
    </row>
    <row r="15379" spans="1:6" x14ac:dyDescent="0.25">
      <c r="A15379" s="508"/>
      <c r="B15379" s="508"/>
      <c r="C15379" s="508"/>
      <c r="D15379" s="444" t="s">
        <v>6778</v>
      </c>
      <c r="E15379" s="508"/>
      <c r="F15379" s="508"/>
    </row>
    <row r="15380" spans="1:6" x14ac:dyDescent="0.25">
      <c r="A15380" s="508"/>
      <c r="B15380" s="508"/>
      <c r="C15380" s="508"/>
      <c r="D15380" s="444" t="s">
        <v>6778</v>
      </c>
      <c r="E15380" s="508"/>
      <c r="F15380" s="508"/>
    </row>
    <row r="15381" spans="1:6" x14ac:dyDescent="0.25">
      <c r="A15381" s="508"/>
      <c r="B15381" s="508"/>
      <c r="C15381" s="508"/>
      <c r="D15381" s="444" t="s">
        <v>6778</v>
      </c>
      <c r="E15381" s="508"/>
      <c r="F15381" s="508"/>
    </row>
    <row r="15382" spans="1:6" x14ac:dyDescent="0.25">
      <c r="A15382" s="508"/>
      <c r="B15382" s="508"/>
      <c r="C15382" s="508"/>
      <c r="D15382" s="444" t="s">
        <v>6778</v>
      </c>
      <c r="E15382" s="508"/>
      <c r="F15382" s="508"/>
    </row>
    <row r="15383" spans="1:6" x14ac:dyDescent="0.25">
      <c r="A15383" s="508"/>
      <c r="B15383" s="508"/>
      <c r="C15383" s="508"/>
      <c r="D15383" s="444" t="s">
        <v>6778</v>
      </c>
      <c r="E15383" s="508"/>
      <c r="F15383" s="508"/>
    </row>
    <row r="15384" spans="1:6" x14ac:dyDescent="0.25">
      <c r="A15384" s="508"/>
      <c r="B15384" s="508"/>
      <c r="C15384" s="508"/>
      <c r="D15384" s="444" t="s">
        <v>6778</v>
      </c>
      <c r="E15384" s="508"/>
      <c r="F15384" s="508"/>
    </row>
    <row r="15385" spans="1:6" x14ac:dyDescent="0.25">
      <c r="A15385" s="508"/>
      <c r="B15385" s="508"/>
      <c r="C15385" s="508"/>
      <c r="D15385" s="444" t="s">
        <v>6778</v>
      </c>
      <c r="E15385" s="508"/>
      <c r="F15385" s="508"/>
    </row>
    <row r="15386" spans="1:6" x14ac:dyDescent="0.25">
      <c r="A15386" s="508"/>
      <c r="B15386" s="508"/>
      <c r="C15386" s="508"/>
      <c r="D15386" s="444" t="s">
        <v>6778</v>
      </c>
      <c r="E15386" s="508"/>
      <c r="F15386" s="508"/>
    </row>
    <row r="15387" spans="1:6" x14ac:dyDescent="0.25">
      <c r="A15387" s="508"/>
      <c r="B15387" s="508"/>
      <c r="C15387" s="508"/>
      <c r="D15387" s="444" t="s">
        <v>6778</v>
      </c>
      <c r="E15387" s="508"/>
      <c r="F15387" s="508"/>
    </row>
    <row r="15388" spans="1:6" x14ac:dyDescent="0.25">
      <c r="A15388" s="508"/>
      <c r="B15388" s="508"/>
      <c r="C15388" s="508"/>
      <c r="D15388" s="444" t="s">
        <v>6778</v>
      </c>
      <c r="E15388" s="508"/>
      <c r="F15388" s="508"/>
    </row>
    <row r="15389" spans="1:6" x14ac:dyDescent="0.25">
      <c r="A15389" s="508"/>
      <c r="B15389" s="508"/>
      <c r="C15389" s="508"/>
      <c r="D15389" s="444" t="s">
        <v>6778</v>
      </c>
      <c r="E15389" s="508"/>
      <c r="F15389" s="508"/>
    </row>
    <row r="15390" spans="1:6" x14ac:dyDescent="0.25">
      <c r="A15390" s="508"/>
      <c r="B15390" s="508"/>
      <c r="C15390" s="508"/>
      <c r="D15390" s="444" t="s">
        <v>6778</v>
      </c>
      <c r="E15390" s="508"/>
      <c r="F15390" s="508"/>
    </row>
    <row r="15391" spans="1:6" x14ac:dyDescent="0.25">
      <c r="A15391" s="508"/>
      <c r="B15391" s="508"/>
      <c r="C15391" s="508"/>
      <c r="D15391" s="444" t="s">
        <v>6778</v>
      </c>
      <c r="E15391" s="508"/>
      <c r="F15391" s="508"/>
    </row>
    <row r="15392" spans="1:6" x14ac:dyDescent="0.25">
      <c r="A15392" s="508"/>
      <c r="B15392" s="508"/>
      <c r="C15392" s="508"/>
      <c r="D15392" s="444" t="s">
        <v>6778</v>
      </c>
      <c r="E15392" s="508"/>
      <c r="F15392" s="508"/>
    </row>
    <row r="15393" spans="1:6" x14ac:dyDescent="0.25">
      <c r="A15393" s="508"/>
      <c r="B15393" s="508"/>
      <c r="C15393" s="508"/>
      <c r="D15393" s="444" t="s">
        <v>6778</v>
      </c>
      <c r="E15393" s="508"/>
      <c r="F15393" s="508"/>
    </row>
    <row r="15394" spans="1:6" x14ac:dyDescent="0.25">
      <c r="A15394" s="508"/>
      <c r="B15394" s="508"/>
      <c r="C15394" s="508"/>
      <c r="D15394" s="444" t="s">
        <v>6778</v>
      </c>
      <c r="E15394" s="508"/>
      <c r="F15394" s="508"/>
    </row>
    <row r="15395" spans="1:6" x14ac:dyDescent="0.25">
      <c r="A15395" s="508"/>
      <c r="B15395" s="508"/>
      <c r="C15395" s="508"/>
      <c r="D15395" s="444" t="s">
        <v>6778</v>
      </c>
      <c r="E15395" s="508"/>
      <c r="F15395" s="508"/>
    </row>
    <row r="15396" spans="1:6" x14ac:dyDescent="0.25">
      <c r="A15396" s="508"/>
      <c r="B15396" s="508"/>
      <c r="C15396" s="508"/>
      <c r="D15396" s="444" t="s">
        <v>6778</v>
      </c>
      <c r="E15396" s="508"/>
      <c r="F15396" s="508"/>
    </row>
    <row r="15397" spans="1:6" x14ac:dyDescent="0.25">
      <c r="A15397" s="508"/>
      <c r="B15397" s="508"/>
      <c r="C15397" s="508"/>
      <c r="D15397" s="444" t="s">
        <v>6778</v>
      </c>
      <c r="E15397" s="508"/>
      <c r="F15397" s="508"/>
    </row>
    <row r="15398" spans="1:6" x14ac:dyDescent="0.25">
      <c r="A15398" s="508"/>
      <c r="B15398" s="508"/>
      <c r="C15398" s="508"/>
      <c r="D15398" s="444" t="s">
        <v>6778</v>
      </c>
      <c r="E15398" s="508"/>
      <c r="F15398" s="508"/>
    </row>
    <row r="15399" spans="1:6" x14ac:dyDescent="0.25">
      <c r="A15399" s="508"/>
      <c r="B15399" s="508"/>
      <c r="C15399" s="508"/>
      <c r="D15399" s="444" t="s">
        <v>6778</v>
      </c>
      <c r="E15399" s="508"/>
      <c r="F15399" s="508"/>
    </row>
    <row r="15400" spans="1:6" x14ac:dyDescent="0.25">
      <c r="A15400" s="508"/>
      <c r="B15400" s="508"/>
      <c r="C15400" s="508"/>
      <c r="D15400" s="444" t="s">
        <v>6778</v>
      </c>
      <c r="E15400" s="508"/>
      <c r="F15400" s="508"/>
    </row>
    <row r="15401" spans="1:6" x14ac:dyDescent="0.25">
      <c r="A15401" s="508"/>
      <c r="B15401" s="508"/>
      <c r="C15401" s="508"/>
      <c r="D15401" s="444" t="s">
        <v>6778</v>
      </c>
      <c r="E15401" s="508"/>
      <c r="F15401" s="508"/>
    </row>
    <row r="15402" spans="1:6" x14ac:dyDescent="0.25">
      <c r="A15402" s="508"/>
      <c r="B15402" s="508"/>
      <c r="C15402" s="508"/>
      <c r="D15402" s="444" t="s">
        <v>6778</v>
      </c>
      <c r="E15402" s="508"/>
      <c r="F15402" s="508"/>
    </row>
    <row r="15403" spans="1:6" x14ac:dyDescent="0.25">
      <c r="A15403" s="508"/>
      <c r="B15403" s="508"/>
      <c r="C15403" s="508"/>
      <c r="D15403" s="444" t="s">
        <v>6778</v>
      </c>
      <c r="E15403" s="508"/>
      <c r="F15403" s="508"/>
    </row>
    <row r="15404" spans="1:6" x14ac:dyDescent="0.25">
      <c r="A15404" s="508"/>
      <c r="B15404" s="508"/>
      <c r="C15404" s="508"/>
      <c r="D15404" s="444" t="s">
        <v>6778</v>
      </c>
      <c r="E15404" s="508"/>
      <c r="F15404" s="508"/>
    </row>
    <row r="15405" spans="1:6" x14ac:dyDescent="0.25">
      <c r="A15405" s="508"/>
      <c r="B15405" s="508"/>
      <c r="C15405" s="508"/>
      <c r="D15405" s="444" t="s">
        <v>6778</v>
      </c>
      <c r="E15405" s="508"/>
      <c r="F15405" s="508"/>
    </row>
    <row r="15406" spans="1:6" x14ac:dyDescent="0.25">
      <c r="A15406" s="508"/>
      <c r="B15406" s="508"/>
      <c r="C15406" s="508"/>
      <c r="D15406" s="444" t="s">
        <v>6778</v>
      </c>
      <c r="E15406" s="508"/>
      <c r="F15406" s="508"/>
    </row>
    <row r="15407" spans="1:6" x14ac:dyDescent="0.25">
      <c r="A15407" s="508"/>
      <c r="B15407" s="508"/>
      <c r="C15407" s="508"/>
      <c r="D15407" s="444" t="s">
        <v>6778</v>
      </c>
      <c r="E15407" s="508"/>
      <c r="F15407" s="508"/>
    </row>
    <row r="15408" spans="1:6" x14ac:dyDescent="0.25">
      <c r="A15408" s="508"/>
      <c r="B15408" s="508"/>
      <c r="C15408" s="508"/>
      <c r="D15408" s="444" t="s">
        <v>6778</v>
      </c>
      <c r="E15408" s="508"/>
      <c r="F15408" s="508"/>
    </row>
    <row r="15409" spans="1:6" x14ac:dyDescent="0.25">
      <c r="A15409" s="508"/>
      <c r="B15409" s="508"/>
      <c r="C15409" s="508"/>
      <c r="D15409" s="444" t="s">
        <v>6778</v>
      </c>
      <c r="E15409" s="508"/>
      <c r="F15409" s="508"/>
    </row>
    <row r="15410" spans="1:6" x14ac:dyDescent="0.25">
      <c r="A15410" s="508"/>
      <c r="B15410" s="508"/>
      <c r="C15410" s="508"/>
      <c r="D15410" s="444" t="s">
        <v>6778</v>
      </c>
      <c r="E15410" s="508"/>
      <c r="F15410" s="508"/>
    </row>
    <row r="15411" spans="1:6" x14ac:dyDescent="0.25">
      <c r="A15411" s="508"/>
      <c r="B15411" s="508"/>
      <c r="C15411" s="508"/>
      <c r="D15411" s="444" t="s">
        <v>6778</v>
      </c>
      <c r="E15411" s="508"/>
      <c r="F15411" s="508"/>
    </row>
    <row r="15412" spans="1:6" x14ac:dyDescent="0.25">
      <c r="A15412" s="508"/>
      <c r="B15412" s="508"/>
      <c r="C15412" s="508"/>
      <c r="D15412" s="444" t="s">
        <v>6778</v>
      </c>
      <c r="E15412" s="508"/>
      <c r="F15412" s="508"/>
    </row>
    <row r="15413" spans="1:6" x14ac:dyDescent="0.25">
      <c r="A15413" s="508"/>
      <c r="B15413" s="508"/>
      <c r="C15413" s="508"/>
      <c r="D15413" s="444" t="s">
        <v>6778</v>
      </c>
      <c r="E15413" s="508"/>
      <c r="F15413" s="508"/>
    </row>
    <row r="15414" spans="1:6" x14ac:dyDescent="0.25">
      <c r="A15414" s="508"/>
      <c r="B15414" s="508"/>
      <c r="C15414" s="508"/>
      <c r="D15414" s="444" t="s">
        <v>6778</v>
      </c>
      <c r="E15414" s="508"/>
      <c r="F15414" s="508"/>
    </row>
    <row r="15415" spans="1:6" x14ac:dyDescent="0.25">
      <c r="A15415" s="508"/>
      <c r="B15415" s="508"/>
      <c r="C15415" s="508"/>
      <c r="D15415" s="444" t="s">
        <v>6778</v>
      </c>
      <c r="E15415" s="508"/>
      <c r="F15415" s="508"/>
    </row>
    <row r="15416" spans="1:6" x14ac:dyDescent="0.25">
      <c r="A15416" s="508"/>
      <c r="B15416" s="508"/>
      <c r="C15416" s="508"/>
      <c r="D15416" s="444" t="s">
        <v>6778</v>
      </c>
      <c r="E15416" s="508"/>
      <c r="F15416" s="508"/>
    </row>
    <row r="15417" spans="1:6" x14ac:dyDescent="0.25">
      <c r="A15417" s="508"/>
      <c r="B15417" s="508"/>
      <c r="C15417" s="508"/>
      <c r="D15417" s="444" t="s">
        <v>6778</v>
      </c>
      <c r="E15417" s="508"/>
      <c r="F15417" s="508"/>
    </row>
    <row r="15418" spans="1:6" x14ac:dyDescent="0.25">
      <c r="A15418" s="508"/>
      <c r="B15418" s="508"/>
      <c r="C15418" s="508"/>
      <c r="D15418" s="444" t="s">
        <v>6778</v>
      </c>
      <c r="E15418" s="508"/>
      <c r="F15418" s="508"/>
    </row>
    <row r="15419" spans="1:6" x14ac:dyDescent="0.25">
      <c r="A15419" s="508"/>
      <c r="B15419" s="508"/>
      <c r="C15419" s="508"/>
      <c r="D15419" s="444" t="s">
        <v>6778</v>
      </c>
      <c r="E15419" s="508"/>
      <c r="F15419" s="508"/>
    </row>
    <row r="15420" spans="1:6" x14ac:dyDescent="0.25">
      <c r="A15420" s="508"/>
      <c r="B15420" s="508"/>
      <c r="C15420" s="508"/>
      <c r="D15420" s="444" t="s">
        <v>6778</v>
      </c>
      <c r="E15420" s="508"/>
      <c r="F15420" s="508"/>
    </row>
    <row r="15421" spans="1:6" x14ac:dyDescent="0.25">
      <c r="A15421" s="508"/>
      <c r="B15421" s="508"/>
      <c r="C15421" s="508"/>
      <c r="D15421" s="444" t="s">
        <v>6778</v>
      </c>
      <c r="E15421" s="508"/>
      <c r="F15421" s="508"/>
    </row>
    <row r="15422" spans="1:6" x14ac:dyDescent="0.25">
      <c r="A15422" s="508"/>
      <c r="B15422" s="508"/>
      <c r="C15422" s="508"/>
      <c r="D15422" s="444" t="s">
        <v>6778</v>
      </c>
      <c r="E15422" s="508"/>
      <c r="F15422" s="508"/>
    </row>
    <row r="15423" spans="1:6" x14ac:dyDescent="0.25">
      <c r="A15423" s="508"/>
      <c r="B15423" s="508"/>
      <c r="C15423" s="508"/>
      <c r="D15423" s="444" t="s">
        <v>6778</v>
      </c>
      <c r="E15423" s="508"/>
      <c r="F15423" s="508"/>
    </row>
    <row r="15424" spans="1:6" x14ac:dyDescent="0.25">
      <c r="A15424" s="508"/>
      <c r="B15424" s="508"/>
      <c r="C15424" s="508"/>
      <c r="D15424" s="444" t="s">
        <v>6778</v>
      </c>
      <c r="E15424" s="508"/>
      <c r="F15424" s="508"/>
    </row>
    <row r="15425" spans="1:6" x14ac:dyDescent="0.25">
      <c r="A15425" s="508"/>
      <c r="B15425" s="508"/>
      <c r="C15425" s="508"/>
      <c r="D15425" s="444" t="s">
        <v>6778</v>
      </c>
      <c r="E15425" s="508"/>
      <c r="F15425" s="508"/>
    </row>
    <row r="15426" spans="1:6" x14ac:dyDescent="0.25">
      <c r="A15426" s="508"/>
      <c r="B15426" s="508"/>
      <c r="C15426" s="508"/>
      <c r="D15426" s="444" t="s">
        <v>6778</v>
      </c>
      <c r="E15426" s="508"/>
      <c r="F15426" s="508"/>
    </row>
    <row r="15427" spans="1:6" x14ac:dyDescent="0.25">
      <c r="A15427" s="508"/>
      <c r="B15427" s="508"/>
      <c r="C15427" s="508"/>
      <c r="D15427" s="444" t="s">
        <v>6778</v>
      </c>
      <c r="E15427" s="508"/>
      <c r="F15427" s="508"/>
    </row>
    <row r="15428" spans="1:6" x14ac:dyDescent="0.25">
      <c r="A15428" s="508"/>
      <c r="B15428" s="508"/>
      <c r="C15428" s="508"/>
      <c r="D15428" s="444" t="s">
        <v>6778</v>
      </c>
      <c r="E15428" s="508"/>
      <c r="F15428" s="508"/>
    </row>
    <row r="15429" spans="1:6" x14ac:dyDescent="0.25">
      <c r="A15429" s="508"/>
      <c r="B15429" s="508"/>
      <c r="C15429" s="508"/>
      <c r="D15429" s="444" t="s">
        <v>6778</v>
      </c>
      <c r="E15429" s="508"/>
      <c r="F15429" s="508"/>
    </row>
    <row r="15430" spans="1:6" x14ac:dyDescent="0.25">
      <c r="A15430" s="508"/>
      <c r="B15430" s="508"/>
      <c r="C15430" s="508"/>
      <c r="D15430" s="444" t="s">
        <v>6778</v>
      </c>
      <c r="E15430" s="508"/>
      <c r="F15430" s="508"/>
    </row>
    <row r="15431" spans="1:6" x14ac:dyDescent="0.25">
      <c r="A15431" s="508"/>
      <c r="B15431" s="508"/>
      <c r="C15431" s="508"/>
      <c r="D15431" s="444" t="s">
        <v>6778</v>
      </c>
      <c r="E15431" s="508"/>
      <c r="F15431" s="508"/>
    </row>
    <row r="15432" spans="1:6" x14ac:dyDescent="0.25">
      <c r="A15432" s="508"/>
      <c r="B15432" s="508"/>
      <c r="C15432" s="508"/>
      <c r="D15432" s="444" t="s">
        <v>6778</v>
      </c>
      <c r="E15432" s="508"/>
      <c r="F15432" s="508"/>
    </row>
    <row r="15433" spans="1:6" x14ac:dyDescent="0.25">
      <c r="A15433" s="508"/>
      <c r="B15433" s="508"/>
      <c r="C15433" s="508"/>
      <c r="D15433" s="444" t="s">
        <v>6778</v>
      </c>
      <c r="E15433" s="508"/>
      <c r="F15433" s="508"/>
    </row>
    <row r="15434" spans="1:6" x14ac:dyDescent="0.25">
      <c r="A15434" s="508"/>
      <c r="B15434" s="508"/>
      <c r="C15434" s="508"/>
      <c r="D15434" s="444" t="s">
        <v>6778</v>
      </c>
      <c r="E15434" s="508"/>
      <c r="F15434" s="508"/>
    </row>
    <row r="15435" spans="1:6" x14ac:dyDescent="0.25">
      <c r="A15435" s="508"/>
      <c r="B15435" s="508"/>
      <c r="C15435" s="508"/>
      <c r="D15435" s="444" t="s">
        <v>6778</v>
      </c>
      <c r="E15435" s="508"/>
      <c r="F15435" s="508"/>
    </row>
    <row r="15436" spans="1:6" x14ac:dyDescent="0.25">
      <c r="A15436" s="508"/>
      <c r="B15436" s="508"/>
      <c r="C15436" s="508"/>
      <c r="D15436" s="444" t="s">
        <v>6778</v>
      </c>
      <c r="E15436" s="508"/>
      <c r="F15436" s="508"/>
    </row>
    <row r="15437" spans="1:6" x14ac:dyDescent="0.25">
      <c r="A15437" s="508"/>
      <c r="B15437" s="508"/>
      <c r="C15437" s="508"/>
      <c r="D15437" s="444" t="s">
        <v>6778</v>
      </c>
      <c r="E15437" s="508"/>
      <c r="F15437" s="508"/>
    </row>
    <row r="15438" spans="1:6" x14ac:dyDescent="0.25">
      <c r="A15438" s="508"/>
      <c r="B15438" s="508"/>
      <c r="C15438" s="508"/>
      <c r="D15438" s="444" t="s">
        <v>6778</v>
      </c>
      <c r="E15438" s="508"/>
      <c r="F15438" s="508"/>
    </row>
    <row r="15439" spans="1:6" x14ac:dyDescent="0.25">
      <c r="A15439" s="508"/>
      <c r="B15439" s="508"/>
      <c r="C15439" s="508"/>
      <c r="D15439" s="444" t="s">
        <v>6778</v>
      </c>
      <c r="E15439" s="508"/>
      <c r="F15439" s="508"/>
    </row>
    <row r="15440" spans="1:6" x14ac:dyDescent="0.25">
      <c r="A15440" s="508"/>
      <c r="B15440" s="508"/>
      <c r="C15440" s="508"/>
      <c r="D15440" s="444" t="s">
        <v>6778</v>
      </c>
      <c r="E15440" s="508"/>
      <c r="F15440" s="508"/>
    </row>
    <row r="15441" spans="1:6" x14ac:dyDescent="0.25">
      <c r="A15441" s="508"/>
      <c r="B15441" s="508"/>
      <c r="C15441" s="508"/>
      <c r="D15441" s="444" t="s">
        <v>6778</v>
      </c>
      <c r="E15441" s="508"/>
      <c r="F15441" s="508"/>
    </row>
    <row r="15442" spans="1:6" x14ac:dyDescent="0.25">
      <c r="A15442" s="508"/>
      <c r="B15442" s="508"/>
      <c r="C15442" s="508"/>
      <c r="D15442" s="444" t="s">
        <v>6778</v>
      </c>
      <c r="E15442" s="508"/>
      <c r="F15442" s="508"/>
    </row>
    <row r="15443" spans="1:6" x14ac:dyDescent="0.25">
      <c r="A15443" s="508"/>
      <c r="B15443" s="508"/>
      <c r="C15443" s="508"/>
      <c r="D15443" s="444" t="s">
        <v>6778</v>
      </c>
      <c r="E15443" s="508"/>
      <c r="F15443" s="508"/>
    </row>
    <row r="15444" spans="1:6" x14ac:dyDescent="0.25">
      <c r="A15444" s="508"/>
      <c r="B15444" s="508"/>
      <c r="C15444" s="508"/>
      <c r="D15444" s="444" t="s">
        <v>6778</v>
      </c>
      <c r="E15444" s="508"/>
      <c r="F15444" s="508"/>
    </row>
    <row r="15445" spans="1:6" x14ac:dyDescent="0.25">
      <c r="A15445" s="508"/>
      <c r="B15445" s="508"/>
      <c r="C15445" s="508"/>
      <c r="D15445" s="444" t="s">
        <v>6778</v>
      </c>
      <c r="E15445" s="508"/>
      <c r="F15445" s="508"/>
    </row>
    <row r="15446" spans="1:6" x14ac:dyDescent="0.25">
      <c r="A15446" s="508"/>
      <c r="B15446" s="508"/>
      <c r="C15446" s="508"/>
      <c r="D15446" s="444" t="s">
        <v>6778</v>
      </c>
      <c r="E15446" s="508"/>
      <c r="F15446" s="508"/>
    </row>
    <row r="15447" spans="1:6" x14ac:dyDescent="0.25">
      <c r="A15447" s="508"/>
      <c r="B15447" s="508"/>
      <c r="C15447" s="508"/>
      <c r="D15447" s="444" t="s">
        <v>6778</v>
      </c>
      <c r="E15447" s="508"/>
      <c r="F15447" s="508"/>
    </row>
    <row r="15448" spans="1:6" x14ac:dyDescent="0.25">
      <c r="A15448" s="508"/>
      <c r="B15448" s="508"/>
      <c r="C15448" s="508"/>
      <c r="D15448" s="444" t="s">
        <v>6778</v>
      </c>
      <c r="E15448" s="508"/>
      <c r="F15448" s="508"/>
    </row>
    <row r="15449" spans="1:6" x14ac:dyDescent="0.25">
      <c r="A15449" s="508"/>
      <c r="B15449" s="508"/>
      <c r="C15449" s="508"/>
      <c r="D15449" s="444" t="s">
        <v>6778</v>
      </c>
      <c r="E15449" s="508"/>
      <c r="F15449" s="508"/>
    </row>
    <row r="15450" spans="1:6" x14ac:dyDescent="0.25">
      <c r="A15450" s="508"/>
      <c r="B15450" s="508"/>
      <c r="C15450" s="508"/>
      <c r="D15450" s="444" t="s">
        <v>6778</v>
      </c>
      <c r="E15450" s="508"/>
      <c r="F15450" s="508"/>
    </row>
    <row r="15451" spans="1:6" x14ac:dyDescent="0.25">
      <c r="A15451" s="508"/>
      <c r="B15451" s="508"/>
      <c r="C15451" s="508"/>
      <c r="D15451" s="444" t="s">
        <v>6778</v>
      </c>
      <c r="E15451" s="508"/>
      <c r="F15451" s="508"/>
    </row>
    <row r="15452" spans="1:6" x14ac:dyDescent="0.25">
      <c r="A15452" s="508"/>
      <c r="B15452" s="508"/>
      <c r="C15452" s="508"/>
      <c r="D15452" s="444" t="s">
        <v>6778</v>
      </c>
      <c r="E15452" s="508"/>
      <c r="F15452" s="508"/>
    </row>
    <row r="15453" spans="1:6" x14ac:dyDescent="0.25">
      <c r="A15453" s="508"/>
      <c r="B15453" s="508"/>
      <c r="C15453" s="508"/>
      <c r="D15453" s="444" t="s">
        <v>6778</v>
      </c>
      <c r="E15453" s="508"/>
      <c r="F15453" s="508"/>
    </row>
    <row r="15454" spans="1:6" x14ac:dyDescent="0.25">
      <c r="A15454" s="508"/>
      <c r="B15454" s="508"/>
      <c r="C15454" s="508"/>
      <c r="D15454" s="444" t="s">
        <v>6778</v>
      </c>
      <c r="E15454" s="508"/>
      <c r="F15454" s="508"/>
    </row>
    <row r="15455" spans="1:6" x14ac:dyDescent="0.25">
      <c r="A15455" s="508"/>
      <c r="B15455" s="508"/>
      <c r="C15455" s="508"/>
      <c r="D15455" s="444" t="s">
        <v>6778</v>
      </c>
      <c r="E15455" s="508"/>
      <c r="F15455" s="508"/>
    </row>
    <row r="15456" spans="1:6" x14ac:dyDescent="0.25">
      <c r="A15456" s="508"/>
      <c r="B15456" s="508"/>
      <c r="C15456" s="508"/>
      <c r="D15456" s="444" t="s">
        <v>6778</v>
      </c>
      <c r="E15456" s="508"/>
      <c r="F15456" s="508"/>
    </row>
    <row r="15457" spans="1:6" x14ac:dyDescent="0.25">
      <c r="A15457" s="508"/>
      <c r="B15457" s="508"/>
      <c r="C15457" s="508"/>
      <c r="D15457" s="444" t="s">
        <v>6778</v>
      </c>
      <c r="E15457" s="508"/>
      <c r="F15457" s="508"/>
    </row>
    <row r="15458" spans="1:6" x14ac:dyDescent="0.25">
      <c r="A15458" s="508"/>
      <c r="B15458" s="508"/>
      <c r="C15458" s="508"/>
      <c r="D15458" s="444" t="s">
        <v>6778</v>
      </c>
      <c r="E15458" s="508"/>
      <c r="F15458" s="508"/>
    </row>
    <row r="15459" spans="1:6" x14ac:dyDescent="0.25">
      <c r="A15459" s="508"/>
      <c r="B15459" s="508"/>
      <c r="C15459" s="508"/>
      <c r="D15459" s="444" t="s">
        <v>6778</v>
      </c>
      <c r="E15459" s="508"/>
      <c r="F15459" s="508"/>
    </row>
    <row r="15460" spans="1:6" x14ac:dyDescent="0.25">
      <c r="A15460" s="508"/>
      <c r="B15460" s="508"/>
      <c r="C15460" s="508"/>
      <c r="D15460" s="444" t="s">
        <v>6778</v>
      </c>
      <c r="E15460" s="508"/>
      <c r="F15460" s="508"/>
    </row>
    <row r="15461" spans="1:6" x14ac:dyDescent="0.25">
      <c r="A15461" s="508"/>
      <c r="B15461" s="508"/>
      <c r="C15461" s="508"/>
      <c r="D15461" s="444" t="s">
        <v>6778</v>
      </c>
      <c r="E15461" s="508"/>
      <c r="F15461" s="508"/>
    </row>
    <row r="15462" spans="1:6" x14ac:dyDescent="0.25">
      <c r="A15462" s="508"/>
      <c r="B15462" s="508"/>
      <c r="C15462" s="508"/>
      <c r="D15462" s="444" t="s">
        <v>6778</v>
      </c>
      <c r="E15462" s="508"/>
      <c r="F15462" s="508"/>
    </row>
    <row r="15463" spans="1:6" x14ac:dyDescent="0.25">
      <c r="A15463" s="508"/>
      <c r="B15463" s="508"/>
      <c r="C15463" s="508"/>
      <c r="D15463" s="444" t="s">
        <v>6778</v>
      </c>
      <c r="E15463" s="508"/>
      <c r="F15463" s="508"/>
    </row>
    <row r="15464" spans="1:6" x14ac:dyDescent="0.25">
      <c r="A15464" s="508"/>
      <c r="B15464" s="508"/>
      <c r="C15464" s="508"/>
      <c r="D15464" s="444" t="s">
        <v>6778</v>
      </c>
      <c r="E15464" s="508"/>
      <c r="F15464" s="508"/>
    </row>
    <row r="15465" spans="1:6" x14ac:dyDescent="0.25">
      <c r="A15465" s="508"/>
      <c r="B15465" s="508"/>
      <c r="C15465" s="508"/>
      <c r="D15465" s="444" t="s">
        <v>6778</v>
      </c>
      <c r="E15465" s="508"/>
      <c r="F15465" s="508"/>
    </row>
    <row r="15466" spans="1:6" x14ac:dyDescent="0.25">
      <c r="A15466" s="508"/>
      <c r="B15466" s="508"/>
      <c r="C15466" s="508"/>
      <c r="D15466" s="444" t="s">
        <v>6778</v>
      </c>
      <c r="E15466" s="508"/>
      <c r="F15466" s="508"/>
    </row>
    <row r="15467" spans="1:6" x14ac:dyDescent="0.25">
      <c r="A15467" s="508"/>
      <c r="B15467" s="508"/>
      <c r="C15467" s="508"/>
      <c r="D15467" s="444" t="s">
        <v>6778</v>
      </c>
      <c r="E15467" s="508"/>
      <c r="F15467" s="508"/>
    </row>
    <row r="15468" spans="1:6" x14ac:dyDescent="0.25">
      <c r="A15468" s="508"/>
      <c r="B15468" s="508"/>
      <c r="C15468" s="508"/>
      <c r="D15468" s="444" t="s">
        <v>6778</v>
      </c>
      <c r="E15468" s="508"/>
      <c r="F15468" s="508"/>
    </row>
    <row r="15469" spans="1:6" x14ac:dyDescent="0.25">
      <c r="A15469" s="508"/>
      <c r="B15469" s="508"/>
      <c r="C15469" s="508"/>
      <c r="D15469" s="444" t="s">
        <v>6778</v>
      </c>
      <c r="E15469" s="508"/>
      <c r="F15469" s="508"/>
    </row>
    <row r="15470" spans="1:6" x14ac:dyDescent="0.25">
      <c r="A15470" s="508"/>
      <c r="B15470" s="508"/>
      <c r="C15470" s="508"/>
      <c r="D15470" s="444" t="s">
        <v>6778</v>
      </c>
      <c r="E15470" s="508"/>
      <c r="F15470" s="508"/>
    </row>
    <row r="15471" spans="1:6" x14ac:dyDescent="0.25">
      <c r="A15471" s="508"/>
      <c r="B15471" s="508"/>
      <c r="C15471" s="508"/>
      <c r="D15471" s="444" t="s">
        <v>6778</v>
      </c>
      <c r="E15471" s="508"/>
      <c r="F15471" s="508"/>
    </row>
    <row r="15472" spans="1:6" x14ac:dyDescent="0.25">
      <c r="A15472" s="508"/>
      <c r="B15472" s="508"/>
      <c r="C15472" s="508"/>
      <c r="D15472" s="444" t="s">
        <v>6778</v>
      </c>
      <c r="E15472" s="508"/>
      <c r="F15472" s="508"/>
    </row>
    <row r="15473" spans="1:6" x14ac:dyDescent="0.25">
      <c r="A15473" s="508"/>
      <c r="B15473" s="508"/>
      <c r="C15473" s="508"/>
      <c r="D15473" s="444" t="s">
        <v>6778</v>
      </c>
      <c r="E15473" s="508"/>
      <c r="F15473" s="508"/>
    </row>
    <row r="15474" spans="1:6" x14ac:dyDescent="0.25">
      <c r="A15474" s="508"/>
      <c r="B15474" s="508"/>
      <c r="C15474" s="508"/>
      <c r="D15474" s="444" t="s">
        <v>6778</v>
      </c>
      <c r="E15474" s="508"/>
      <c r="F15474" s="508"/>
    </row>
    <row r="15475" spans="1:6" x14ac:dyDescent="0.25">
      <c r="A15475" s="508"/>
      <c r="B15475" s="508"/>
      <c r="C15475" s="508"/>
      <c r="D15475" s="444" t="s">
        <v>6778</v>
      </c>
      <c r="E15475" s="508"/>
      <c r="F15475" s="508"/>
    </row>
    <row r="15476" spans="1:6" x14ac:dyDescent="0.25">
      <c r="A15476" s="508"/>
      <c r="B15476" s="508"/>
      <c r="C15476" s="508"/>
      <c r="D15476" s="444" t="s">
        <v>6778</v>
      </c>
      <c r="E15476" s="508"/>
      <c r="F15476" s="508"/>
    </row>
    <row r="15477" spans="1:6" x14ac:dyDescent="0.25">
      <c r="A15477" s="508"/>
      <c r="B15477" s="508"/>
      <c r="C15477" s="508"/>
      <c r="D15477" s="444" t="s">
        <v>6778</v>
      </c>
      <c r="E15477" s="508"/>
      <c r="F15477" s="508"/>
    </row>
    <row r="15478" spans="1:6" x14ac:dyDescent="0.25">
      <c r="A15478" s="508"/>
      <c r="B15478" s="508"/>
      <c r="C15478" s="508"/>
      <c r="D15478" s="444" t="s">
        <v>6778</v>
      </c>
      <c r="E15478" s="508"/>
      <c r="F15478" s="508"/>
    </row>
    <row r="15479" spans="1:6" x14ac:dyDescent="0.25">
      <c r="A15479" s="508"/>
      <c r="B15479" s="508"/>
      <c r="C15479" s="508"/>
      <c r="D15479" s="444" t="s">
        <v>6778</v>
      </c>
      <c r="E15479" s="508"/>
      <c r="F15479" s="508"/>
    </row>
    <row r="15480" spans="1:6" x14ac:dyDescent="0.25">
      <c r="A15480" s="508"/>
      <c r="B15480" s="508"/>
      <c r="C15480" s="508"/>
      <c r="D15480" s="444" t="s">
        <v>6778</v>
      </c>
      <c r="E15480" s="508"/>
      <c r="F15480" s="508"/>
    </row>
    <row r="15481" spans="1:6" x14ac:dyDescent="0.25">
      <c r="A15481" s="508"/>
      <c r="B15481" s="508"/>
      <c r="C15481" s="508"/>
      <c r="D15481" s="444" t="s">
        <v>6778</v>
      </c>
      <c r="E15481" s="508"/>
      <c r="F15481" s="508"/>
    </row>
    <row r="15482" spans="1:6" x14ac:dyDescent="0.25">
      <c r="A15482" s="508"/>
      <c r="B15482" s="508"/>
      <c r="C15482" s="508"/>
      <c r="D15482" s="444" t="s">
        <v>6778</v>
      </c>
      <c r="E15482" s="508"/>
      <c r="F15482" s="508"/>
    </row>
    <row r="15483" spans="1:6" x14ac:dyDescent="0.25">
      <c r="A15483" s="508"/>
      <c r="B15483" s="508"/>
      <c r="C15483" s="508"/>
      <c r="D15483" s="444" t="s">
        <v>6778</v>
      </c>
      <c r="E15483" s="508"/>
      <c r="F15483" s="508"/>
    </row>
    <row r="15484" spans="1:6" x14ac:dyDescent="0.25">
      <c r="A15484" s="508"/>
      <c r="B15484" s="508"/>
      <c r="C15484" s="508"/>
      <c r="D15484" s="444" t="s">
        <v>6778</v>
      </c>
      <c r="E15484" s="508"/>
      <c r="F15484" s="508"/>
    </row>
    <row r="15485" spans="1:6" x14ac:dyDescent="0.25">
      <c r="A15485" s="508"/>
      <c r="B15485" s="508"/>
      <c r="C15485" s="508"/>
      <c r="D15485" s="444" t="s">
        <v>6778</v>
      </c>
      <c r="E15485" s="508"/>
      <c r="F15485" s="508"/>
    </row>
    <row r="15486" spans="1:6" x14ac:dyDescent="0.25">
      <c r="A15486" s="508"/>
      <c r="B15486" s="508"/>
      <c r="C15486" s="508"/>
      <c r="D15486" s="444" t="s">
        <v>6778</v>
      </c>
      <c r="E15486" s="508"/>
      <c r="F15486" s="508"/>
    </row>
    <row r="15487" spans="1:6" x14ac:dyDescent="0.25">
      <c r="A15487" s="508"/>
      <c r="B15487" s="508"/>
      <c r="C15487" s="508"/>
      <c r="D15487" s="444" t="s">
        <v>6778</v>
      </c>
      <c r="E15487" s="508"/>
      <c r="F15487" s="508"/>
    </row>
    <row r="15488" spans="1:6" x14ac:dyDescent="0.25">
      <c r="A15488" s="508"/>
      <c r="B15488" s="508"/>
      <c r="C15488" s="508"/>
      <c r="D15488" s="444" t="s">
        <v>6778</v>
      </c>
      <c r="E15488" s="508"/>
      <c r="F15488" s="508"/>
    </row>
    <row r="15489" spans="1:6" x14ac:dyDescent="0.25">
      <c r="A15489" s="508"/>
      <c r="B15489" s="508"/>
      <c r="C15489" s="508"/>
      <c r="D15489" s="444" t="s">
        <v>6778</v>
      </c>
      <c r="E15489" s="508"/>
      <c r="F15489" s="508"/>
    </row>
    <row r="15490" spans="1:6" x14ac:dyDescent="0.25">
      <c r="A15490" s="508"/>
      <c r="B15490" s="508"/>
      <c r="C15490" s="508"/>
      <c r="D15490" s="444" t="s">
        <v>6778</v>
      </c>
      <c r="E15490" s="508"/>
      <c r="F15490" s="508"/>
    </row>
    <row r="15491" spans="1:6" x14ac:dyDescent="0.25">
      <c r="A15491" s="508"/>
      <c r="B15491" s="508"/>
      <c r="C15491" s="508"/>
      <c r="D15491" s="444" t="s">
        <v>6778</v>
      </c>
      <c r="E15491" s="508"/>
      <c r="F15491" s="508"/>
    </row>
    <row r="15492" spans="1:6" x14ac:dyDescent="0.25">
      <c r="A15492" s="508"/>
      <c r="B15492" s="508"/>
      <c r="C15492" s="508"/>
      <c r="D15492" s="444" t="s">
        <v>6778</v>
      </c>
      <c r="E15492" s="508"/>
      <c r="F15492" s="508"/>
    </row>
    <row r="15493" spans="1:6" x14ac:dyDescent="0.25">
      <c r="A15493" s="508"/>
      <c r="B15493" s="508"/>
      <c r="C15493" s="508"/>
      <c r="D15493" s="444" t="s">
        <v>6778</v>
      </c>
      <c r="E15493" s="508"/>
      <c r="F15493" s="508"/>
    </row>
    <row r="15494" spans="1:6" x14ac:dyDescent="0.25">
      <c r="A15494" s="508"/>
      <c r="B15494" s="508"/>
      <c r="C15494" s="508"/>
      <c r="D15494" s="444" t="s">
        <v>6778</v>
      </c>
      <c r="E15494" s="508"/>
      <c r="F15494" s="508"/>
    </row>
    <row r="15495" spans="1:6" x14ac:dyDescent="0.25">
      <c r="A15495" s="508"/>
      <c r="B15495" s="508"/>
      <c r="C15495" s="508"/>
      <c r="D15495" s="444" t="s">
        <v>6778</v>
      </c>
      <c r="E15495" s="508"/>
      <c r="F15495" s="508"/>
    </row>
    <row r="15496" spans="1:6" x14ac:dyDescent="0.25">
      <c r="A15496" s="508"/>
      <c r="B15496" s="508"/>
      <c r="C15496" s="508"/>
      <c r="D15496" s="444" t="s">
        <v>6778</v>
      </c>
      <c r="E15496" s="508"/>
      <c r="F15496" s="508"/>
    </row>
    <row r="15497" spans="1:6" x14ac:dyDescent="0.25">
      <c r="A15497" s="508"/>
      <c r="B15497" s="508"/>
      <c r="C15497" s="508"/>
      <c r="D15497" s="444" t="s">
        <v>6778</v>
      </c>
      <c r="E15497" s="508"/>
      <c r="F15497" s="508"/>
    </row>
    <row r="15498" spans="1:6" x14ac:dyDescent="0.25">
      <c r="A15498" s="508"/>
      <c r="B15498" s="508"/>
      <c r="C15498" s="508"/>
      <c r="D15498" s="444" t="s">
        <v>6778</v>
      </c>
      <c r="E15498" s="508"/>
      <c r="F15498" s="508"/>
    </row>
    <row r="15499" spans="1:6" x14ac:dyDescent="0.25">
      <c r="A15499" s="508"/>
      <c r="B15499" s="508"/>
      <c r="C15499" s="508"/>
      <c r="D15499" s="444" t="s">
        <v>6778</v>
      </c>
      <c r="E15499" s="508"/>
      <c r="F15499" s="508"/>
    </row>
    <row r="15500" spans="1:6" x14ac:dyDescent="0.25">
      <c r="A15500" s="508"/>
      <c r="B15500" s="508"/>
      <c r="C15500" s="508"/>
      <c r="D15500" s="444" t="s">
        <v>6778</v>
      </c>
      <c r="E15500" s="508"/>
      <c r="F15500" s="508"/>
    </row>
    <row r="15501" spans="1:6" x14ac:dyDescent="0.25">
      <c r="A15501" s="508"/>
      <c r="B15501" s="508"/>
      <c r="C15501" s="508"/>
      <c r="D15501" s="444" t="s">
        <v>6778</v>
      </c>
      <c r="E15501" s="508"/>
      <c r="F15501" s="508"/>
    </row>
    <row r="15502" spans="1:6" x14ac:dyDescent="0.25">
      <c r="A15502" s="508"/>
      <c r="B15502" s="508"/>
      <c r="C15502" s="508"/>
      <c r="D15502" s="444" t="s">
        <v>6778</v>
      </c>
      <c r="E15502" s="508"/>
      <c r="F15502" s="508"/>
    </row>
    <row r="15503" spans="1:6" x14ac:dyDescent="0.25">
      <c r="A15503" s="508"/>
      <c r="B15503" s="508"/>
      <c r="C15503" s="508"/>
      <c r="D15503" s="444" t="s">
        <v>6778</v>
      </c>
      <c r="E15503" s="508"/>
      <c r="F15503" s="508"/>
    </row>
    <row r="15504" spans="1:6" x14ac:dyDescent="0.25">
      <c r="A15504" s="508"/>
      <c r="B15504" s="508"/>
      <c r="C15504" s="508"/>
      <c r="D15504" s="444" t="s">
        <v>6778</v>
      </c>
      <c r="E15504" s="508"/>
      <c r="F15504" s="508"/>
    </row>
    <row r="15505" spans="1:6" x14ac:dyDescent="0.25">
      <c r="A15505" s="508"/>
      <c r="B15505" s="508"/>
      <c r="C15505" s="508"/>
      <c r="D15505" s="444" t="s">
        <v>6778</v>
      </c>
      <c r="E15505" s="508"/>
      <c r="F15505" s="508"/>
    </row>
    <row r="15506" spans="1:6" x14ac:dyDescent="0.25">
      <c r="A15506" s="508"/>
      <c r="B15506" s="508"/>
      <c r="C15506" s="508"/>
      <c r="D15506" s="444" t="s">
        <v>6778</v>
      </c>
      <c r="E15506" s="508"/>
      <c r="F15506" s="508"/>
    </row>
    <row r="15507" spans="1:6" x14ac:dyDescent="0.25">
      <c r="A15507" s="508"/>
      <c r="B15507" s="508"/>
      <c r="C15507" s="508"/>
      <c r="D15507" s="444" t="s">
        <v>6778</v>
      </c>
      <c r="E15507" s="508"/>
      <c r="F15507" s="508"/>
    </row>
    <row r="15508" spans="1:6" x14ac:dyDescent="0.25">
      <c r="A15508" s="508"/>
      <c r="B15508" s="508"/>
      <c r="C15508" s="508"/>
      <c r="D15508" s="444" t="s">
        <v>6778</v>
      </c>
      <c r="E15508" s="508"/>
      <c r="F15508" s="508"/>
    </row>
    <row r="15509" spans="1:6" x14ac:dyDescent="0.25">
      <c r="A15509" s="508"/>
      <c r="B15509" s="508"/>
      <c r="C15509" s="508"/>
      <c r="D15509" s="444" t="s">
        <v>6778</v>
      </c>
      <c r="E15509" s="508"/>
      <c r="F15509" s="508"/>
    </row>
    <row r="15510" spans="1:6" x14ac:dyDescent="0.25">
      <c r="A15510" s="508"/>
      <c r="B15510" s="508"/>
      <c r="C15510" s="508"/>
      <c r="D15510" s="444" t="s">
        <v>6778</v>
      </c>
      <c r="E15510" s="508"/>
      <c r="F15510" s="508"/>
    </row>
    <row r="15511" spans="1:6" x14ac:dyDescent="0.25">
      <c r="A15511" s="508"/>
      <c r="B15511" s="508"/>
      <c r="C15511" s="508"/>
      <c r="D15511" s="444" t="s">
        <v>6778</v>
      </c>
      <c r="E15511" s="508"/>
      <c r="F15511" s="508"/>
    </row>
    <row r="15512" spans="1:6" x14ac:dyDescent="0.25">
      <c r="A15512" s="508"/>
      <c r="B15512" s="508"/>
      <c r="C15512" s="508"/>
      <c r="D15512" s="444" t="s">
        <v>6778</v>
      </c>
      <c r="E15512" s="508"/>
      <c r="F15512" s="508"/>
    </row>
    <row r="15513" spans="1:6" x14ac:dyDescent="0.25">
      <c r="A15513" s="508"/>
      <c r="B15513" s="508"/>
      <c r="C15513" s="508"/>
      <c r="D15513" s="444" t="s">
        <v>6778</v>
      </c>
      <c r="E15513" s="508"/>
      <c r="F15513" s="508"/>
    </row>
    <row r="15514" spans="1:6" x14ac:dyDescent="0.25">
      <c r="A15514" s="508"/>
      <c r="B15514" s="508"/>
      <c r="C15514" s="508"/>
      <c r="D15514" s="444" t="s">
        <v>6778</v>
      </c>
      <c r="E15514" s="508"/>
      <c r="F15514" s="508"/>
    </row>
    <row r="15515" spans="1:6" x14ac:dyDescent="0.25">
      <c r="A15515" s="508"/>
      <c r="B15515" s="508"/>
      <c r="C15515" s="508"/>
      <c r="D15515" s="444" t="s">
        <v>6778</v>
      </c>
      <c r="E15515" s="508"/>
      <c r="F15515" s="508"/>
    </row>
    <row r="15516" spans="1:6" x14ac:dyDescent="0.25">
      <c r="A15516" s="508"/>
      <c r="B15516" s="508"/>
      <c r="C15516" s="508"/>
      <c r="D15516" s="444" t="s">
        <v>6778</v>
      </c>
      <c r="E15516" s="508"/>
      <c r="F15516" s="508"/>
    </row>
    <row r="15517" spans="1:6" x14ac:dyDescent="0.25">
      <c r="A15517" s="508"/>
      <c r="B15517" s="508"/>
      <c r="C15517" s="508"/>
      <c r="D15517" s="444" t="s">
        <v>6778</v>
      </c>
      <c r="E15517" s="508"/>
      <c r="F15517" s="508"/>
    </row>
    <row r="15518" spans="1:6" x14ac:dyDescent="0.25">
      <c r="A15518" s="508"/>
      <c r="B15518" s="508"/>
      <c r="C15518" s="508"/>
      <c r="D15518" s="444" t="s">
        <v>6778</v>
      </c>
      <c r="E15518" s="508"/>
      <c r="F15518" s="508"/>
    </row>
    <row r="15519" spans="1:6" x14ac:dyDescent="0.25">
      <c r="A15519" s="508"/>
      <c r="B15519" s="508"/>
      <c r="C15519" s="508"/>
      <c r="D15519" s="444" t="s">
        <v>6778</v>
      </c>
      <c r="E15519" s="508"/>
      <c r="F15519" s="508"/>
    </row>
    <row r="15520" spans="1:6" x14ac:dyDescent="0.25">
      <c r="A15520" s="508"/>
      <c r="B15520" s="508"/>
      <c r="C15520" s="508"/>
      <c r="D15520" s="444" t="s">
        <v>6778</v>
      </c>
      <c r="E15520" s="508"/>
      <c r="F15520" s="508"/>
    </row>
    <row r="15521" spans="1:6" x14ac:dyDescent="0.25">
      <c r="A15521" s="508"/>
      <c r="B15521" s="508"/>
      <c r="C15521" s="508"/>
      <c r="D15521" s="444" t="s">
        <v>6778</v>
      </c>
      <c r="E15521" s="508"/>
      <c r="F15521" s="508"/>
    </row>
    <row r="15522" spans="1:6" x14ac:dyDescent="0.25">
      <c r="A15522" s="508"/>
      <c r="B15522" s="508"/>
      <c r="C15522" s="508"/>
      <c r="D15522" s="444" t="s">
        <v>6778</v>
      </c>
      <c r="E15522" s="508"/>
      <c r="F15522" s="508"/>
    </row>
    <row r="15523" spans="1:6" x14ac:dyDescent="0.25">
      <c r="A15523" s="508"/>
      <c r="B15523" s="508"/>
      <c r="C15523" s="508"/>
      <c r="D15523" s="444" t="s">
        <v>6778</v>
      </c>
      <c r="E15523" s="508"/>
      <c r="F15523" s="508"/>
    </row>
    <row r="15524" spans="1:6" x14ac:dyDescent="0.25">
      <c r="A15524" s="508"/>
      <c r="B15524" s="508"/>
      <c r="C15524" s="508"/>
      <c r="D15524" s="444" t="s">
        <v>6778</v>
      </c>
      <c r="E15524" s="508"/>
      <c r="F15524" s="508"/>
    </row>
    <row r="15525" spans="1:6" x14ac:dyDescent="0.25">
      <c r="A15525" s="508"/>
      <c r="B15525" s="508"/>
      <c r="C15525" s="508"/>
      <c r="D15525" s="444" t="s">
        <v>6778</v>
      </c>
      <c r="E15525" s="508"/>
      <c r="F15525" s="508"/>
    </row>
    <row r="15526" spans="1:6" x14ac:dyDescent="0.25">
      <c r="A15526" s="508"/>
      <c r="B15526" s="508"/>
      <c r="C15526" s="508"/>
      <c r="D15526" s="444" t="s">
        <v>6778</v>
      </c>
      <c r="E15526" s="508"/>
      <c r="F15526" s="508"/>
    </row>
    <row r="15527" spans="1:6" x14ac:dyDescent="0.25">
      <c r="A15527" s="508"/>
      <c r="B15527" s="508"/>
      <c r="C15527" s="508"/>
      <c r="D15527" s="444" t="s">
        <v>6778</v>
      </c>
      <c r="E15527" s="508"/>
      <c r="F15527" s="508"/>
    </row>
    <row r="15528" spans="1:6" x14ac:dyDescent="0.25">
      <c r="A15528" s="508"/>
      <c r="B15528" s="508"/>
      <c r="C15528" s="508"/>
      <c r="D15528" s="444" t="s">
        <v>6778</v>
      </c>
      <c r="E15528" s="508"/>
      <c r="F15528" s="508"/>
    </row>
    <row r="15529" spans="1:6" x14ac:dyDescent="0.25">
      <c r="A15529" s="508"/>
      <c r="B15529" s="508"/>
      <c r="C15529" s="508"/>
      <c r="D15529" s="444" t="s">
        <v>6778</v>
      </c>
      <c r="E15529" s="508"/>
      <c r="F15529" s="508"/>
    </row>
    <row r="15530" spans="1:6" x14ac:dyDescent="0.25">
      <c r="A15530" s="508"/>
      <c r="B15530" s="508"/>
      <c r="C15530" s="508"/>
      <c r="D15530" s="444" t="s">
        <v>6778</v>
      </c>
      <c r="E15530" s="508"/>
      <c r="F15530" s="508"/>
    </row>
    <row r="15531" spans="1:6" x14ac:dyDescent="0.25">
      <c r="A15531" s="508"/>
      <c r="B15531" s="508"/>
      <c r="C15531" s="508"/>
      <c r="D15531" s="444" t="s">
        <v>6778</v>
      </c>
      <c r="E15531" s="508"/>
      <c r="F15531" s="508"/>
    </row>
    <row r="15532" spans="1:6" x14ac:dyDescent="0.25">
      <c r="A15532" s="508"/>
      <c r="B15532" s="508"/>
      <c r="C15532" s="508"/>
      <c r="D15532" s="444" t="s">
        <v>6778</v>
      </c>
      <c r="E15532" s="508"/>
      <c r="F15532" s="508"/>
    </row>
    <row r="15533" spans="1:6" x14ac:dyDescent="0.25">
      <c r="A15533" s="508"/>
      <c r="B15533" s="508"/>
      <c r="C15533" s="508"/>
      <c r="D15533" s="444" t="s">
        <v>6778</v>
      </c>
      <c r="E15533" s="508"/>
      <c r="F15533" s="508"/>
    </row>
    <row r="15534" spans="1:6" x14ac:dyDescent="0.25">
      <c r="A15534" s="508"/>
      <c r="B15534" s="508"/>
      <c r="C15534" s="508"/>
      <c r="D15534" s="444" t="s">
        <v>6778</v>
      </c>
      <c r="E15534" s="508"/>
      <c r="F15534" s="508"/>
    </row>
    <row r="15535" spans="1:6" x14ac:dyDescent="0.25">
      <c r="A15535" s="508"/>
      <c r="B15535" s="508"/>
      <c r="C15535" s="508"/>
      <c r="D15535" s="444" t="s">
        <v>6778</v>
      </c>
      <c r="E15535" s="508"/>
      <c r="F15535" s="508"/>
    </row>
    <row r="15536" spans="1:6" x14ac:dyDescent="0.25">
      <c r="A15536" s="508"/>
      <c r="B15536" s="508"/>
      <c r="C15536" s="508"/>
      <c r="D15536" s="444" t="s">
        <v>6778</v>
      </c>
      <c r="E15536" s="508"/>
      <c r="F15536" s="508"/>
    </row>
    <row r="15537" spans="1:6" x14ac:dyDescent="0.25">
      <c r="A15537" s="508"/>
      <c r="B15537" s="508"/>
      <c r="C15537" s="508"/>
      <c r="D15537" s="444" t="s">
        <v>6778</v>
      </c>
      <c r="E15537" s="508"/>
      <c r="F15537" s="508"/>
    </row>
    <row r="15538" spans="1:6" x14ac:dyDescent="0.25">
      <c r="A15538" s="508"/>
      <c r="B15538" s="508"/>
      <c r="C15538" s="508"/>
      <c r="D15538" s="444" t="s">
        <v>6778</v>
      </c>
      <c r="E15538" s="508"/>
      <c r="F15538" s="508"/>
    </row>
    <row r="15539" spans="1:6" x14ac:dyDescent="0.25">
      <c r="A15539" s="508"/>
      <c r="B15539" s="508"/>
      <c r="C15539" s="508"/>
      <c r="D15539" s="444" t="s">
        <v>6778</v>
      </c>
      <c r="E15539" s="508"/>
      <c r="F15539" s="508"/>
    </row>
    <row r="15540" spans="1:6" x14ac:dyDescent="0.25">
      <c r="A15540" s="508"/>
      <c r="B15540" s="508"/>
      <c r="C15540" s="508"/>
      <c r="D15540" s="444" t="s">
        <v>6778</v>
      </c>
      <c r="E15540" s="508"/>
      <c r="F15540" s="508"/>
    </row>
    <row r="15541" spans="1:6" x14ac:dyDescent="0.25">
      <c r="A15541" s="508"/>
      <c r="B15541" s="508"/>
      <c r="C15541" s="508"/>
      <c r="D15541" s="444" t="s">
        <v>6778</v>
      </c>
      <c r="E15541" s="508"/>
      <c r="F15541" s="508"/>
    </row>
    <row r="15542" spans="1:6" x14ac:dyDescent="0.25">
      <c r="A15542" s="508"/>
      <c r="B15542" s="508"/>
      <c r="C15542" s="508"/>
      <c r="D15542" s="444" t="s">
        <v>6778</v>
      </c>
      <c r="E15542" s="508"/>
      <c r="F15542" s="508"/>
    </row>
    <row r="15543" spans="1:6" x14ac:dyDescent="0.25">
      <c r="A15543" s="508"/>
      <c r="B15543" s="508"/>
      <c r="C15543" s="508"/>
      <c r="D15543" s="444" t="s">
        <v>6778</v>
      </c>
      <c r="E15543" s="508"/>
      <c r="F15543" s="508"/>
    </row>
    <row r="15544" spans="1:6" x14ac:dyDescent="0.25">
      <c r="A15544" s="508"/>
      <c r="B15544" s="508"/>
      <c r="C15544" s="508"/>
      <c r="D15544" s="444" t="s">
        <v>6778</v>
      </c>
      <c r="E15544" s="508"/>
      <c r="F15544" s="508"/>
    </row>
    <row r="15545" spans="1:6" x14ac:dyDescent="0.25">
      <c r="A15545" s="508"/>
      <c r="B15545" s="508"/>
      <c r="C15545" s="508"/>
      <c r="D15545" s="444" t="s">
        <v>6778</v>
      </c>
      <c r="E15545" s="508"/>
      <c r="F15545" s="508"/>
    </row>
    <row r="15546" spans="1:6" x14ac:dyDescent="0.25">
      <c r="A15546" s="508"/>
      <c r="B15546" s="508"/>
      <c r="C15546" s="508"/>
      <c r="D15546" s="444" t="s">
        <v>6778</v>
      </c>
      <c r="E15546" s="508"/>
      <c r="F15546" s="508"/>
    </row>
    <row r="15547" spans="1:6" x14ac:dyDescent="0.25">
      <c r="A15547" s="508"/>
      <c r="B15547" s="508"/>
      <c r="C15547" s="508"/>
      <c r="D15547" s="444" t="s">
        <v>6778</v>
      </c>
      <c r="E15547" s="508"/>
      <c r="F15547" s="508"/>
    </row>
    <row r="15548" spans="1:6" x14ac:dyDescent="0.25">
      <c r="A15548" s="508"/>
      <c r="B15548" s="508"/>
      <c r="C15548" s="508"/>
      <c r="D15548" s="444" t="s">
        <v>6778</v>
      </c>
      <c r="E15548" s="508"/>
      <c r="F15548" s="508"/>
    </row>
    <row r="15549" spans="1:6" x14ac:dyDescent="0.25">
      <c r="A15549" s="508"/>
      <c r="B15549" s="508"/>
      <c r="C15549" s="508"/>
      <c r="D15549" s="444" t="s">
        <v>6778</v>
      </c>
      <c r="E15549" s="508"/>
      <c r="F15549" s="508"/>
    </row>
    <row r="15550" spans="1:6" x14ac:dyDescent="0.25">
      <c r="A15550" s="508"/>
      <c r="B15550" s="508"/>
      <c r="C15550" s="508"/>
      <c r="D15550" s="444" t="s">
        <v>6778</v>
      </c>
      <c r="E15550" s="508"/>
      <c r="F15550" s="508"/>
    </row>
    <row r="15551" spans="1:6" x14ac:dyDescent="0.25">
      <c r="A15551" s="508"/>
      <c r="B15551" s="508"/>
      <c r="C15551" s="508"/>
      <c r="D15551" s="444" t="s">
        <v>6778</v>
      </c>
      <c r="E15551" s="508"/>
      <c r="F15551" s="508"/>
    </row>
    <row r="15552" spans="1:6" x14ac:dyDescent="0.25">
      <c r="A15552" s="508"/>
      <c r="B15552" s="508"/>
      <c r="C15552" s="508"/>
      <c r="D15552" s="444" t="s">
        <v>6778</v>
      </c>
      <c r="E15552" s="508"/>
      <c r="F15552" s="508"/>
    </row>
    <row r="15553" spans="1:6" x14ac:dyDescent="0.25">
      <c r="A15553" s="508"/>
      <c r="B15553" s="508"/>
      <c r="C15553" s="508"/>
      <c r="D15553" s="444" t="s">
        <v>6778</v>
      </c>
      <c r="E15553" s="508"/>
      <c r="F15553" s="508"/>
    </row>
    <row r="15554" spans="1:6" x14ac:dyDescent="0.25">
      <c r="A15554" s="508"/>
      <c r="B15554" s="508"/>
      <c r="C15554" s="508"/>
      <c r="D15554" s="444" t="s">
        <v>6778</v>
      </c>
      <c r="E15554" s="508"/>
      <c r="F15554" s="508"/>
    </row>
    <row r="15555" spans="1:6" x14ac:dyDescent="0.25">
      <c r="A15555" s="508"/>
      <c r="B15555" s="508"/>
      <c r="C15555" s="508"/>
      <c r="D15555" s="444" t="s">
        <v>6778</v>
      </c>
      <c r="E15555" s="508"/>
      <c r="F15555" s="508"/>
    </row>
    <row r="15556" spans="1:6" x14ac:dyDescent="0.25">
      <c r="A15556" s="508"/>
      <c r="B15556" s="508"/>
      <c r="C15556" s="508"/>
      <c r="D15556" s="444" t="s">
        <v>6778</v>
      </c>
      <c r="E15556" s="508"/>
      <c r="F15556" s="508"/>
    </row>
    <row r="15557" spans="1:6" x14ac:dyDescent="0.25">
      <c r="A15557" s="508"/>
      <c r="B15557" s="508"/>
      <c r="C15557" s="508"/>
      <c r="D15557" s="444" t="s">
        <v>6778</v>
      </c>
      <c r="E15557" s="508"/>
      <c r="F15557" s="508"/>
    </row>
    <row r="15558" spans="1:6" x14ac:dyDescent="0.25">
      <c r="A15558" s="508"/>
      <c r="B15558" s="508"/>
      <c r="C15558" s="508"/>
      <c r="D15558" s="444" t="s">
        <v>6778</v>
      </c>
      <c r="E15558" s="508"/>
      <c r="F15558" s="508"/>
    </row>
    <row r="15559" spans="1:6" x14ac:dyDescent="0.25">
      <c r="A15559" s="508"/>
      <c r="B15559" s="508"/>
      <c r="C15559" s="508"/>
      <c r="D15559" s="444" t="s">
        <v>6778</v>
      </c>
      <c r="E15559" s="508"/>
      <c r="F15559" s="508"/>
    </row>
    <row r="15560" spans="1:6" x14ac:dyDescent="0.25">
      <c r="A15560" s="508"/>
      <c r="B15560" s="508"/>
      <c r="C15560" s="508"/>
      <c r="D15560" s="444" t="s">
        <v>6778</v>
      </c>
      <c r="E15560" s="508"/>
      <c r="F15560" s="508"/>
    </row>
    <row r="15561" spans="1:6" x14ac:dyDescent="0.25">
      <c r="A15561" s="508"/>
      <c r="B15561" s="508"/>
      <c r="C15561" s="508"/>
      <c r="D15561" s="444" t="s">
        <v>6778</v>
      </c>
      <c r="E15561" s="508"/>
      <c r="F15561" s="508"/>
    </row>
    <row r="15562" spans="1:6" x14ac:dyDescent="0.25">
      <c r="A15562" s="508"/>
      <c r="B15562" s="508"/>
      <c r="C15562" s="508"/>
      <c r="D15562" s="444" t="s">
        <v>6778</v>
      </c>
      <c r="E15562" s="508"/>
      <c r="F15562" s="508"/>
    </row>
    <row r="15563" spans="1:6" x14ac:dyDescent="0.25">
      <c r="A15563" s="508"/>
      <c r="B15563" s="508"/>
      <c r="C15563" s="508"/>
      <c r="D15563" s="444" t="s">
        <v>6778</v>
      </c>
      <c r="E15563" s="508"/>
      <c r="F15563" s="508"/>
    </row>
    <row r="15564" spans="1:6" x14ac:dyDescent="0.25">
      <c r="A15564" s="508"/>
      <c r="B15564" s="508"/>
      <c r="C15564" s="508"/>
      <c r="D15564" s="444" t="s">
        <v>6778</v>
      </c>
      <c r="E15564" s="508"/>
      <c r="F15564" s="508"/>
    </row>
    <row r="15565" spans="1:6" x14ac:dyDescent="0.25">
      <c r="A15565" s="508"/>
      <c r="B15565" s="508"/>
      <c r="C15565" s="508"/>
      <c r="D15565" s="444" t="s">
        <v>6778</v>
      </c>
      <c r="E15565" s="508"/>
      <c r="F15565" s="508"/>
    </row>
    <row r="15566" spans="1:6" x14ac:dyDescent="0.25">
      <c r="A15566" s="508"/>
      <c r="B15566" s="508"/>
      <c r="C15566" s="508"/>
      <c r="D15566" s="444" t="s">
        <v>6778</v>
      </c>
      <c r="E15566" s="508"/>
      <c r="F15566" s="508"/>
    </row>
    <row r="15567" spans="1:6" x14ac:dyDescent="0.25">
      <c r="A15567" s="508"/>
      <c r="B15567" s="508"/>
      <c r="C15567" s="508"/>
      <c r="D15567" s="444" t="s">
        <v>6778</v>
      </c>
      <c r="E15567" s="508"/>
      <c r="F15567" s="508"/>
    </row>
    <row r="15568" spans="1:6" x14ac:dyDescent="0.25">
      <c r="A15568" s="508"/>
      <c r="B15568" s="508"/>
      <c r="C15568" s="508"/>
      <c r="D15568" s="444" t="s">
        <v>6778</v>
      </c>
      <c r="E15568" s="508"/>
      <c r="F15568" s="508"/>
    </row>
    <row r="15569" spans="1:6" x14ac:dyDescent="0.25">
      <c r="A15569" s="508"/>
      <c r="B15569" s="508"/>
      <c r="C15569" s="508"/>
      <c r="D15569" s="444" t="s">
        <v>6778</v>
      </c>
      <c r="E15569" s="508"/>
      <c r="F15569" s="508"/>
    </row>
    <row r="15570" spans="1:6" x14ac:dyDescent="0.25">
      <c r="A15570" s="508"/>
      <c r="B15570" s="508"/>
      <c r="C15570" s="508"/>
      <c r="D15570" s="444" t="s">
        <v>6778</v>
      </c>
      <c r="E15570" s="508"/>
      <c r="F15570" s="508"/>
    </row>
    <row r="15571" spans="1:6" x14ac:dyDescent="0.25">
      <c r="A15571" s="508"/>
      <c r="B15571" s="508"/>
      <c r="C15571" s="508"/>
      <c r="D15571" s="444" t="s">
        <v>6778</v>
      </c>
      <c r="E15571" s="508"/>
      <c r="F15571" s="508"/>
    </row>
    <row r="15572" spans="1:6" x14ac:dyDescent="0.25">
      <c r="A15572" s="508"/>
      <c r="B15572" s="508"/>
      <c r="C15572" s="508"/>
      <c r="D15572" s="444" t="s">
        <v>6778</v>
      </c>
      <c r="E15572" s="508"/>
      <c r="F15572" s="508"/>
    </row>
    <row r="15573" spans="1:6" x14ac:dyDescent="0.25">
      <c r="A15573" s="508"/>
      <c r="B15573" s="508"/>
      <c r="C15573" s="508"/>
      <c r="D15573" s="444" t="s">
        <v>6778</v>
      </c>
      <c r="E15573" s="508"/>
      <c r="F15573" s="508"/>
    </row>
    <row r="15574" spans="1:6" x14ac:dyDescent="0.25">
      <c r="A15574" s="508"/>
      <c r="B15574" s="508"/>
      <c r="C15574" s="508"/>
      <c r="D15574" s="444" t="s">
        <v>6778</v>
      </c>
      <c r="E15574" s="508"/>
      <c r="F15574" s="508"/>
    </row>
    <row r="15575" spans="1:6" x14ac:dyDescent="0.25">
      <c r="A15575" s="508"/>
      <c r="B15575" s="508"/>
      <c r="C15575" s="508"/>
      <c r="D15575" s="444" t="s">
        <v>6778</v>
      </c>
      <c r="E15575" s="508"/>
      <c r="F15575" s="508"/>
    </row>
    <row r="15576" spans="1:6" x14ac:dyDescent="0.25">
      <c r="A15576" s="508"/>
      <c r="B15576" s="508"/>
      <c r="C15576" s="508"/>
      <c r="D15576" s="444" t="s">
        <v>6778</v>
      </c>
      <c r="E15576" s="508"/>
      <c r="F15576" s="508"/>
    </row>
    <row r="15577" spans="1:6" x14ac:dyDescent="0.25">
      <c r="A15577" s="508"/>
      <c r="B15577" s="508"/>
      <c r="C15577" s="508"/>
      <c r="D15577" s="444" t="s">
        <v>6778</v>
      </c>
      <c r="E15577" s="508"/>
      <c r="F15577" s="508"/>
    </row>
    <row r="15578" spans="1:6" x14ac:dyDescent="0.25">
      <c r="A15578" s="508"/>
      <c r="B15578" s="508"/>
      <c r="C15578" s="508"/>
      <c r="D15578" s="444" t="s">
        <v>6778</v>
      </c>
      <c r="E15578" s="508"/>
      <c r="F15578" s="508"/>
    </row>
    <row r="15579" spans="1:6" x14ac:dyDescent="0.25">
      <c r="A15579" s="508"/>
      <c r="B15579" s="508"/>
      <c r="C15579" s="508"/>
      <c r="D15579" s="444" t="s">
        <v>6778</v>
      </c>
      <c r="E15579" s="508"/>
      <c r="F15579" s="508"/>
    </row>
    <row r="15580" spans="1:6" x14ac:dyDescent="0.25">
      <c r="A15580" s="508"/>
      <c r="B15580" s="508"/>
      <c r="C15580" s="508"/>
      <c r="D15580" s="444" t="s">
        <v>6778</v>
      </c>
      <c r="E15580" s="508"/>
      <c r="F15580" s="508"/>
    </row>
    <row r="15581" spans="1:6" x14ac:dyDescent="0.25">
      <c r="A15581" s="508"/>
      <c r="B15581" s="508"/>
      <c r="C15581" s="508"/>
      <c r="D15581" s="444" t="s">
        <v>6778</v>
      </c>
      <c r="E15581" s="508"/>
      <c r="F15581" s="508"/>
    </row>
    <row r="15582" spans="1:6" x14ac:dyDescent="0.25">
      <c r="A15582" s="508"/>
      <c r="B15582" s="508"/>
      <c r="C15582" s="508"/>
      <c r="D15582" s="444" t="s">
        <v>6778</v>
      </c>
      <c r="E15582" s="508"/>
      <c r="F15582" s="508"/>
    </row>
    <row r="15583" spans="1:6" x14ac:dyDescent="0.25">
      <c r="A15583" s="508"/>
      <c r="B15583" s="508"/>
      <c r="C15583" s="508"/>
      <c r="D15583" s="444" t="s">
        <v>6778</v>
      </c>
      <c r="E15583" s="508"/>
      <c r="F15583" s="508"/>
    </row>
    <row r="15584" spans="1:6" x14ac:dyDescent="0.25">
      <c r="A15584" s="508"/>
      <c r="B15584" s="508"/>
      <c r="C15584" s="508"/>
      <c r="D15584" s="444" t="s">
        <v>6778</v>
      </c>
      <c r="E15584" s="508"/>
      <c r="F15584" s="508"/>
    </row>
    <row r="15585" spans="1:6" x14ac:dyDescent="0.25">
      <c r="A15585" s="508"/>
      <c r="B15585" s="508"/>
      <c r="C15585" s="508"/>
      <c r="D15585" s="444" t="s">
        <v>6778</v>
      </c>
      <c r="E15585" s="508"/>
      <c r="F15585" s="508"/>
    </row>
    <row r="15586" spans="1:6" x14ac:dyDescent="0.25">
      <c r="A15586" s="508"/>
      <c r="B15586" s="508"/>
      <c r="C15586" s="508"/>
      <c r="D15586" s="444" t="s">
        <v>6778</v>
      </c>
      <c r="E15586" s="508"/>
      <c r="F15586" s="508"/>
    </row>
    <row r="15587" spans="1:6" x14ac:dyDescent="0.25">
      <c r="A15587" s="508"/>
      <c r="B15587" s="508"/>
      <c r="C15587" s="508"/>
      <c r="D15587" s="444" t="s">
        <v>6778</v>
      </c>
      <c r="E15587" s="508"/>
      <c r="F15587" s="508"/>
    </row>
    <row r="15588" spans="1:6" x14ac:dyDescent="0.25">
      <c r="A15588" s="508"/>
      <c r="B15588" s="508"/>
      <c r="C15588" s="508"/>
      <c r="D15588" s="444" t="s">
        <v>6778</v>
      </c>
      <c r="E15588" s="508"/>
      <c r="F15588" s="508"/>
    </row>
    <row r="15589" spans="1:6" x14ac:dyDescent="0.25">
      <c r="A15589" s="508"/>
      <c r="B15589" s="508"/>
      <c r="C15589" s="508"/>
      <c r="D15589" s="444" t="s">
        <v>6778</v>
      </c>
      <c r="E15589" s="508"/>
      <c r="F15589" s="508"/>
    </row>
    <row r="15590" spans="1:6" x14ac:dyDescent="0.25">
      <c r="A15590" s="508"/>
      <c r="B15590" s="508"/>
      <c r="C15590" s="508"/>
      <c r="D15590" s="444" t="s">
        <v>6778</v>
      </c>
      <c r="E15590" s="508"/>
      <c r="F15590" s="508"/>
    </row>
    <row r="15591" spans="1:6" x14ac:dyDescent="0.25">
      <c r="A15591" s="508"/>
      <c r="B15591" s="508"/>
      <c r="C15591" s="508"/>
      <c r="D15591" s="444" t="s">
        <v>6778</v>
      </c>
      <c r="E15591" s="508"/>
      <c r="F15591" s="508"/>
    </row>
    <row r="15592" spans="1:6" x14ac:dyDescent="0.25">
      <c r="A15592" s="508"/>
      <c r="B15592" s="508"/>
      <c r="C15592" s="508"/>
      <c r="D15592" s="444" t="s">
        <v>6778</v>
      </c>
      <c r="E15592" s="508"/>
      <c r="F15592" s="508"/>
    </row>
    <row r="15593" spans="1:6" x14ac:dyDescent="0.25">
      <c r="A15593" s="508"/>
      <c r="B15593" s="508"/>
      <c r="C15593" s="508"/>
      <c r="D15593" s="444" t="s">
        <v>6778</v>
      </c>
      <c r="E15593" s="508"/>
      <c r="F15593" s="508"/>
    </row>
    <row r="15594" spans="1:6" x14ac:dyDescent="0.25">
      <c r="A15594" s="508"/>
      <c r="B15594" s="508"/>
      <c r="C15594" s="508"/>
      <c r="D15594" s="444" t="s">
        <v>6778</v>
      </c>
      <c r="E15594" s="508"/>
      <c r="F15594" s="508"/>
    </row>
    <row r="15595" spans="1:6" x14ac:dyDescent="0.25">
      <c r="A15595" s="508"/>
      <c r="B15595" s="508"/>
      <c r="C15595" s="508"/>
      <c r="D15595" s="444" t="s">
        <v>6778</v>
      </c>
      <c r="E15595" s="508"/>
      <c r="F15595" s="508"/>
    </row>
    <row r="15596" spans="1:6" x14ac:dyDescent="0.25">
      <c r="A15596" s="508"/>
      <c r="B15596" s="508"/>
      <c r="C15596" s="508"/>
      <c r="D15596" s="444" t="s">
        <v>6778</v>
      </c>
      <c r="E15596" s="508"/>
      <c r="F15596" s="508"/>
    </row>
    <row r="15597" spans="1:6" x14ac:dyDescent="0.25">
      <c r="A15597" s="508"/>
      <c r="B15597" s="508"/>
      <c r="C15597" s="508"/>
      <c r="D15597" s="444" t="s">
        <v>6778</v>
      </c>
      <c r="E15597" s="508"/>
      <c r="F15597" s="508"/>
    </row>
    <row r="15598" spans="1:6" x14ac:dyDescent="0.25">
      <c r="A15598" s="508"/>
      <c r="B15598" s="508"/>
      <c r="C15598" s="508"/>
      <c r="D15598" s="444" t="s">
        <v>6778</v>
      </c>
      <c r="E15598" s="508"/>
      <c r="F15598" s="508"/>
    </row>
    <row r="15599" spans="1:6" x14ac:dyDescent="0.25">
      <c r="A15599" s="508"/>
      <c r="B15599" s="508"/>
      <c r="C15599" s="508"/>
      <c r="D15599" s="444" t="s">
        <v>6778</v>
      </c>
      <c r="E15599" s="508"/>
      <c r="F15599" s="508"/>
    </row>
    <row r="15600" spans="1:6" x14ac:dyDescent="0.25">
      <c r="A15600" s="508"/>
      <c r="B15600" s="508"/>
      <c r="C15600" s="508"/>
      <c r="D15600" s="444" t="s">
        <v>6778</v>
      </c>
      <c r="E15600" s="508"/>
      <c r="F15600" s="508"/>
    </row>
    <row r="15601" spans="1:6" x14ac:dyDescent="0.25">
      <c r="A15601" s="508"/>
      <c r="B15601" s="508"/>
      <c r="C15601" s="508"/>
      <c r="D15601" s="444" t="s">
        <v>6778</v>
      </c>
      <c r="E15601" s="508"/>
      <c r="F15601" s="508"/>
    </row>
    <row r="15602" spans="1:6" x14ac:dyDescent="0.25">
      <c r="A15602" s="508"/>
      <c r="B15602" s="508"/>
      <c r="C15602" s="508"/>
      <c r="D15602" s="444" t="s">
        <v>6778</v>
      </c>
      <c r="E15602" s="508"/>
      <c r="F15602" s="508"/>
    </row>
    <row r="15603" spans="1:6" x14ac:dyDescent="0.25">
      <c r="A15603" s="508"/>
      <c r="B15603" s="508"/>
      <c r="C15603" s="508"/>
      <c r="D15603" s="444" t="s">
        <v>6778</v>
      </c>
      <c r="E15603" s="508"/>
      <c r="F15603" s="508"/>
    </row>
    <row r="15604" spans="1:6" x14ac:dyDescent="0.25">
      <c r="A15604" s="508"/>
      <c r="B15604" s="508"/>
      <c r="C15604" s="508"/>
      <c r="D15604" s="444" t="s">
        <v>6778</v>
      </c>
      <c r="E15604" s="508"/>
      <c r="F15604" s="508"/>
    </row>
    <row r="15605" spans="1:6" x14ac:dyDescent="0.25">
      <c r="A15605" s="508"/>
      <c r="B15605" s="508"/>
      <c r="C15605" s="508"/>
      <c r="D15605" s="444" t="s">
        <v>6778</v>
      </c>
      <c r="E15605" s="508"/>
      <c r="F15605" s="508"/>
    </row>
    <row r="15606" spans="1:6" x14ac:dyDescent="0.25">
      <c r="A15606" s="508"/>
      <c r="B15606" s="508"/>
      <c r="C15606" s="508"/>
      <c r="D15606" s="444" t="s">
        <v>6778</v>
      </c>
      <c r="E15606" s="508"/>
      <c r="F15606" s="508"/>
    </row>
    <row r="15607" spans="1:6" x14ac:dyDescent="0.25">
      <c r="A15607" s="508"/>
      <c r="B15607" s="508"/>
      <c r="C15607" s="508"/>
      <c r="D15607" s="444" t="s">
        <v>6778</v>
      </c>
      <c r="E15607" s="508"/>
      <c r="F15607" s="508"/>
    </row>
    <row r="15608" spans="1:6" x14ac:dyDescent="0.25">
      <c r="A15608" s="508"/>
      <c r="B15608" s="508"/>
      <c r="C15608" s="508"/>
      <c r="D15608" s="444" t="s">
        <v>6778</v>
      </c>
      <c r="E15608" s="508"/>
      <c r="F15608" s="508"/>
    </row>
    <row r="15609" spans="1:6" x14ac:dyDescent="0.25">
      <c r="A15609" s="508"/>
      <c r="B15609" s="508"/>
      <c r="C15609" s="508"/>
      <c r="D15609" s="444" t="s">
        <v>6778</v>
      </c>
      <c r="E15609" s="508"/>
      <c r="F15609" s="508"/>
    </row>
    <row r="15610" spans="1:6" x14ac:dyDescent="0.25">
      <c r="A15610" s="508"/>
      <c r="B15610" s="508"/>
      <c r="C15610" s="508"/>
      <c r="D15610" s="444" t="s">
        <v>6778</v>
      </c>
      <c r="E15610" s="508"/>
      <c r="F15610" s="508"/>
    </row>
    <row r="15611" spans="1:6" x14ac:dyDescent="0.25">
      <c r="A15611" s="508"/>
      <c r="B15611" s="508"/>
      <c r="C15611" s="508"/>
      <c r="D15611" s="444" t="s">
        <v>6778</v>
      </c>
      <c r="E15611" s="508"/>
      <c r="F15611" s="508"/>
    </row>
    <row r="15612" spans="1:6" x14ac:dyDescent="0.25">
      <c r="A15612" s="508"/>
      <c r="B15612" s="508"/>
      <c r="C15612" s="508"/>
      <c r="D15612" s="444" t="s">
        <v>6778</v>
      </c>
      <c r="E15612" s="508"/>
      <c r="F15612" s="508"/>
    </row>
    <row r="15613" spans="1:6" x14ac:dyDescent="0.25">
      <c r="A15613" s="508"/>
      <c r="B15613" s="508"/>
      <c r="C15613" s="508"/>
      <c r="D15613" s="444" t="s">
        <v>6778</v>
      </c>
      <c r="E15613" s="508"/>
      <c r="F15613" s="508"/>
    </row>
    <row r="15614" spans="1:6" x14ac:dyDescent="0.25">
      <c r="A15614" s="508"/>
      <c r="B15614" s="508"/>
      <c r="C15614" s="508"/>
      <c r="D15614" s="444" t="s">
        <v>6778</v>
      </c>
      <c r="E15614" s="508"/>
      <c r="F15614" s="508"/>
    </row>
    <row r="15615" spans="1:6" x14ac:dyDescent="0.25">
      <c r="A15615" s="508"/>
      <c r="B15615" s="508"/>
      <c r="C15615" s="508"/>
      <c r="D15615" s="444" t="s">
        <v>6778</v>
      </c>
      <c r="E15615" s="508"/>
      <c r="F15615" s="508"/>
    </row>
    <row r="15616" spans="1:6" x14ac:dyDescent="0.25">
      <c r="A15616" s="508"/>
      <c r="B15616" s="508"/>
      <c r="C15616" s="508"/>
      <c r="D15616" s="444" t="s">
        <v>6778</v>
      </c>
      <c r="E15616" s="508"/>
      <c r="F15616" s="508"/>
    </row>
    <row r="15617" spans="1:6" x14ac:dyDescent="0.25">
      <c r="A15617" s="508"/>
      <c r="B15617" s="508"/>
      <c r="C15617" s="508"/>
      <c r="D15617" s="444" t="s">
        <v>6778</v>
      </c>
      <c r="E15617" s="508"/>
      <c r="F15617" s="508"/>
    </row>
    <row r="15618" spans="1:6" x14ac:dyDescent="0.25">
      <c r="A15618" s="508"/>
      <c r="B15618" s="508"/>
      <c r="C15618" s="508"/>
      <c r="D15618" s="444" t="s">
        <v>6778</v>
      </c>
      <c r="E15618" s="508"/>
      <c r="F15618" s="508"/>
    </row>
    <row r="15619" spans="1:6" x14ac:dyDescent="0.25">
      <c r="A15619" s="508"/>
      <c r="B15619" s="508"/>
      <c r="C15619" s="508"/>
      <c r="D15619" s="444" t="s">
        <v>6778</v>
      </c>
      <c r="E15619" s="508"/>
      <c r="F15619" s="508"/>
    </row>
    <row r="15620" spans="1:6" x14ac:dyDescent="0.25">
      <c r="A15620" s="508"/>
      <c r="B15620" s="508"/>
      <c r="C15620" s="508"/>
      <c r="D15620" s="444" t="s">
        <v>6778</v>
      </c>
      <c r="E15620" s="508"/>
      <c r="F15620" s="508"/>
    </row>
    <row r="15621" spans="1:6" x14ac:dyDescent="0.25">
      <c r="A15621" s="508"/>
      <c r="B15621" s="508"/>
      <c r="C15621" s="508"/>
      <c r="D15621" s="444" t="s">
        <v>6778</v>
      </c>
      <c r="E15621" s="508"/>
      <c r="F15621" s="508"/>
    </row>
    <row r="15622" spans="1:6" x14ac:dyDescent="0.25">
      <c r="A15622" s="508"/>
      <c r="B15622" s="508"/>
      <c r="C15622" s="508"/>
      <c r="D15622" s="444" t="s">
        <v>6778</v>
      </c>
      <c r="E15622" s="508"/>
      <c r="F15622" s="508"/>
    </row>
    <row r="15623" spans="1:6" x14ac:dyDescent="0.25">
      <c r="A15623" s="508"/>
      <c r="B15623" s="508"/>
      <c r="C15623" s="508"/>
      <c r="D15623" s="444" t="s">
        <v>6778</v>
      </c>
      <c r="E15623" s="508"/>
      <c r="F15623" s="508"/>
    </row>
    <row r="15624" spans="1:6" x14ac:dyDescent="0.25">
      <c r="A15624" s="508"/>
      <c r="B15624" s="508"/>
      <c r="C15624" s="508"/>
      <c r="D15624" s="444" t="s">
        <v>6778</v>
      </c>
      <c r="E15624" s="508"/>
      <c r="F15624" s="508"/>
    </row>
    <row r="15625" spans="1:6" x14ac:dyDescent="0.25">
      <c r="A15625" s="508"/>
      <c r="B15625" s="508"/>
      <c r="C15625" s="508"/>
      <c r="D15625" s="444" t="s">
        <v>6778</v>
      </c>
      <c r="E15625" s="508"/>
      <c r="F15625" s="508"/>
    </row>
    <row r="15626" spans="1:6" x14ac:dyDescent="0.25">
      <c r="A15626" s="508"/>
      <c r="B15626" s="508"/>
      <c r="C15626" s="508"/>
      <c r="D15626" s="444" t="s">
        <v>6778</v>
      </c>
      <c r="E15626" s="508"/>
      <c r="F15626" s="508"/>
    </row>
    <row r="15627" spans="1:6" x14ac:dyDescent="0.25">
      <c r="A15627" s="508"/>
      <c r="B15627" s="508"/>
      <c r="C15627" s="508"/>
      <c r="D15627" s="444" t="s">
        <v>6778</v>
      </c>
      <c r="E15627" s="508"/>
      <c r="F15627" s="508"/>
    </row>
    <row r="15628" spans="1:6" x14ac:dyDescent="0.25">
      <c r="A15628" s="508"/>
      <c r="B15628" s="508"/>
      <c r="C15628" s="508"/>
      <c r="D15628" s="444" t="s">
        <v>6778</v>
      </c>
      <c r="E15628" s="508"/>
      <c r="F15628" s="508"/>
    </row>
    <row r="15629" spans="1:6" x14ac:dyDescent="0.25">
      <c r="A15629" s="508"/>
      <c r="B15629" s="508"/>
      <c r="C15629" s="508"/>
      <c r="D15629" s="444" t="s">
        <v>6778</v>
      </c>
      <c r="E15629" s="508"/>
      <c r="F15629" s="508"/>
    </row>
    <row r="15630" spans="1:6" x14ac:dyDescent="0.25">
      <c r="A15630" s="508"/>
      <c r="B15630" s="508"/>
      <c r="C15630" s="508"/>
      <c r="D15630" s="444" t="s">
        <v>6778</v>
      </c>
      <c r="E15630" s="508"/>
      <c r="F15630" s="508"/>
    </row>
    <row r="15631" spans="1:6" x14ac:dyDescent="0.25">
      <c r="A15631" s="508"/>
      <c r="B15631" s="508"/>
      <c r="C15631" s="508"/>
      <c r="D15631" s="444" t="s">
        <v>6778</v>
      </c>
      <c r="E15631" s="508"/>
      <c r="F15631" s="508"/>
    </row>
    <row r="15632" spans="1:6" x14ac:dyDescent="0.25">
      <c r="A15632" s="508"/>
      <c r="B15632" s="508"/>
      <c r="C15632" s="508"/>
      <c r="D15632" s="444" t="s">
        <v>6778</v>
      </c>
      <c r="E15632" s="508"/>
      <c r="F15632" s="508"/>
    </row>
    <row r="15633" spans="1:6" x14ac:dyDescent="0.25">
      <c r="A15633" s="508"/>
      <c r="B15633" s="508"/>
      <c r="C15633" s="508"/>
      <c r="D15633" s="444" t="s">
        <v>6778</v>
      </c>
      <c r="E15633" s="508"/>
      <c r="F15633" s="508"/>
    </row>
    <row r="15634" spans="1:6" x14ac:dyDescent="0.25">
      <c r="A15634" s="508"/>
      <c r="B15634" s="508"/>
      <c r="C15634" s="508"/>
      <c r="D15634" s="444" t="s">
        <v>6778</v>
      </c>
      <c r="E15634" s="508"/>
      <c r="F15634" s="508"/>
    </row>
    <row r="15635" spans="1:6" x14ac:dyDescent="0.25">
      <c r="A15635" s="508"/>
      <c r="B15635" s="508"/>
      <c r="C15635" s="508"/>
      <c r="D15635" s="444" t="s">
        <v>6778</v>
      </c>
      <c r="E15635" s="508"/>
      <c r="F15635" s="508"/>
    </row>
    <row r="15636" spans="1:6" x14ac:dyDescent="0.25">
      <c r="A15636" s="508"/>
      <c r="B15636" s="508"/>
      <c r="C15636" s="508"/>
      <c r="D15636" s="444" t="s">
        <v>6778</v>
      </c>
      <c r="E15636" s="508"/>
      <c r="F15636" s="508"/>
    </row>
    <row r="15637" spans="1:6" x14ac:dyDescent="0.25">
      <c r="A15637" s="508"/>
      <c r="B15637" s="508"/>
      <c r="C15637" s="508"/>
      <c r="D15637" s="444" t="s">
        <v>6778</v>
      </c>
      <c r="E15637" s="508"/>
      <c r="F15637" s="508"/>
    </row>
    <row r="15638" spans="1:6" x14ac:dyDescent="0.25">
      <c r="A15638" s="508"/>
      <c r="B15638" s="508"/>
      <c r="C15638" s="508"/>
      <c r="D15638" s="444" t="s">
        <v>6778</v>
      </c>
      <c r="E15638" s="508"/>
      <c r="F15638" s="508"/>
    </row>
    <row r="15639" spans="1:6" x14ac:dyDescent="0.25">
      <c r="A15639" s="508"/>
      <c r="B15639" s="508"/>
      <c r="C15639" s="508"/>
      <c r="D15639" s="444" t="s">
        <v>6778</v>
      </c>
      <c r="E15639" s="508"/>
      <c r="F15639" s="508"/>
    </row>
    <row r="15640" spans="1:6" x14ac:dyDescent="0.25">
      <c r="A15640" s="508"/>
      <c r="B15640" s="508"/>
      <c r="C15640" s="508"/>
      <c r="D15640" s="444" t="s">
        <v>6778</v>
      </c>
      <c r="E15640" s="508"/>
      <c r="F15640" s="508"/>
    </row>
    <row r="15641" spans="1:6" x14ac:dyDescent="0.25">
      <c r="A15641" s="508"/>
      <c r="B15641" s="508"/>
      <c r="C15641" s="508"/>
      <c r="D15641" s="444" t="s">
        <v>6778</v>
      </c>
      <c r="E15641" s="508"/>
      <c r="F15641" s="508"/>
    </row>
    <row r="15642" spans="1:6" x14ac:dyDescent="0.25">
      <c r="A15642" s="508"/>
      <c r="B15642" s="508"/>
      <c r="C15642" s="508"/>
      <c r="D15642" s="444" t="s">
        <v>6778</v>
      </c>
      <c r="E15642" s="508"/>
      <c r="F15642" s="508"/>
    </row>
    <row r="15643" spans="1:6" x14ac:dyDescent="0.25">
      <c r="A15643" s="508"/>
      <c r="B15643" s="508"/>
      <c r="C15643" s="508"/>
      <c r="D15643" s="444" t="s">
        <v>6778</v>
      </c>
      <c r="E15643" s="508"/>
      <c r="F15643" s="508"/>
    </row>
    <row r="15644" spans="1:6" x14ac:dyDescent="0.25">
      <c r="A15644" s="508"/>
      <c r="B15644" s="508"/>
      <c r="C15644" s="508"/>
      <c r="D15644" s="444" t="s">
        <v>6778</v>
      </c>
      <c r="E15644" s="508"/>
      <c r="F15644" s="508"/>
    </row>
    <row r="15645" spans="1:6" x14ac:dyDescent="0.25">
      <c r="A15645" s="508"/>
      <c r="B15645" s="508"/>
      <c r="C15645" s="508"/>
      <c r="D15645" s="444" t="s">
        <v>6778</v>
      </c>
      <c r="E15645" s="508"/>
      <c r="F15645" s="508"/>
    </row>
    <row r="15646" spans="1:6" x14ac:dyDescent="0.25">
      <c r="A15646" s="508"/>
      <c r="B15646" s="508"/>
      <c r="C15646" s="508"/>
      <c r="D15646" s="444" t="s">
        <v>6778</v>
      </c>
      <c r="E15646" s="508"/>
      <c r="F15646" s="508"/>
    </row>
    <row r="15647" spans="1:6" x14ac:dyDescent="0.25">
      <c r="A15647" s="508"/>
      <c r="B15647" s="508"/>
      <c r="C15647" s="508"/>
      <c r="D15647" s="444" t="s">
        <v>6778</v>
      </c>
      <c r="E15647" s="508"/>
      <c r="F15647" s="508"/>
    </row>
    <row r="15648" spans="1:6" x14ac:dyDescent="0.25">
      <c r="A15648" s="508"/>
      <c r="B15648" s="508"/>
      <c r="C15648" s="508"/>
      <c r="D15648" s="444" t="s">
        <v>6778</v>
      </c>
      <c r="E15648" s="508"/>
      <c r="F15648" s="508"/>
    </row>
    <row r="15649" spans="1:6" x14ac:dyDescent="0.25">
      <c r="A15649" s="508"/>
      <c r="B15649" s="508"/>
      <c r="C15649" s="508"/>
      <c r="D15649" s="444" t="s">
        <v>6778</v>
      </c>
      <c r="E15649" s="508"/>
      <c r="F15649" s="508"/>
    </row>
    <row r="15650" spans="1:6" x14ac:dyDescent="0.25">
      <c r="A15650" s="508"/>
      <c r="B15650" s="508"/>
      <c r="C15650" s="508"/>
      <c r="D15650" s="444" t="s">
        <v>6778</v>
      </c>
      <c r="E15650" s="508"/>
      <c r="F15650" s="508"/>
    </row>
    <row r="15651" spans="1:6" x14ac:dyDescent="0.25">
      <c r="A15651" s="508"/>
      <c r="B15651" s="508"/>
      <c r="C15651" s="508"/>
      <c r="D15651" s="444" t="s">
        <v>6778</v>
      </c>
      <c r="E15651" s="508"/>
      <c r="F15651" s="508"/>
    </row>
    <row r="15652" spans="1:6" x14ac:dyDescent="0.25">
      <c r="A15652" s="508"/>
      <c r="B15652" s="508"/>
      <c r="C15652" s="508"/>
      <c r="D15652" s="444" t="s">
        <v>6778</v>
      </c>
      <c r="E15652" s="508"/>
      <c r="F15652" s="508"/>
    </row>
    <row r="15653" spans="1:6" x14ac:dyDescent="0.25">
      <c r="A15653" s="508"/>
      <c r="B15653" s="508"/>
      <c r="C15653" s="508"/>
      <c r="D15653" s="444" t="s">
        <v>6778</v>
      </c>
      <c r="E15653" s="508"/>
      <c r="F15653" s="508"/>
    </row>
    <row r="15654" spans="1:6" x14ac:dyDescent="0.25">
      <c r="A15654" s="508"/>
      <c r="B15654" s="508"/>
      <c r="C15654" s="508"/>
      <c r="D15654" s="444" t="s">
        <v>6778</v>
      </c>
      <c r="E15654" s="508"/>
      <c r="F15654" s="508"/>
    </row>
    <row r="15655" spans="1:6" x14ac:dyDescent="0.25">
      <c r="A15655" s="508"/>
      <c r="B15655" s="508"/>
      <c r="C15655" s="508"/>
      <c r="D15655" s="444" t="s">
        <v>6778</v>
      </c>
      <c r="E15655" s="508"/>
      <c r="F15655" s="508"/>
    </row>
    <row r="15656" spans="1:6" x14ac:dyDescent="0.25">
      <c r="A15656" s="508"/>
      <c r="B15656" s="508"/>
      <c r="C15656" s="508"/>
      <c r="D15656" s="444" t="s">
        <v>6778</v>
      </c>
      <c r="E15656" s="508"/>
      <c r="F15656" s="508"/>
    </row>
    <row r="15657" spans="1:6" x14ac:dyDescent="0.25">
      <c r="A15657" s="508"/>
      <c r="B15657" s="508"/>
      <c r="C15657" s="508"/>
      <c r="D15657" s="444" t="s">
        <v>6778</v>
      </c>
      <c r="E15657" s="508"/>
      <c r="F15657" s="508"/>
    </row>
    <row r="15658" spans="1:6" x14ac:dyDescent="0.25">
      <c r="A15658" s="508"/>
      <c r="B15658" s="508"/>
      <c r="C15658" s="508"/>
      <c r="D15658" s="444" t="s">
        <v>6778</v>
      </c>
      <c r="E15658" s="508"/>
      <c r="F15658" s="508"/>
    </row>
    <row r="15659" spans="1:6" x14ac:dyDescent="0.25">
      <c r="A15659" s="508"/>
      <c r="B15659" s="508"/>
      <c r="C15659" s="508"/>
      <c r="D15659" s="444" t="s">
        <v>6778</v>
      </c>
      <c r="E15659" s="508"/>
      <c r="F15659" s="508"/>
    </row>
    <row r="15660" spans="1:6" x14ac:dyDescent="0.25">
      <c r="A15660" s="508"/>
      <c r="B15660" s="508"/>
      <c r="C15660" s="508"/>
      <c r="D15660" s="444" t="s">
        <v>6778</v>
      </c>
      <c r="E15660" s="508"/>
      <c r="F15660" s="508"/>
    </row>
    <row r="15661" spans="1:6" x14ac:dyDescent="0.25">
      <c r="A15661" s="508"/>
      <c r="B15661" s="508"/>
      <c r="C15661" s="508"/>
      <c r="D15661" s="444" t="s">
        <v>6778</v>
      </c>
      <c r="E15661" s="508"/>
      <c r="F15661" s="508"/>
    </row>
    <row r="15662" spans="1:6" x14ac:dyDescent="0.25">
      <c r="A15662" s="508"/>
      <c r="B15662" s="508"/>
      <c r="C15662" s="508"/>
      <c r="D15662" s="444" t="s">
        <v>6778</v>
      </c>
      <c r="E15662" s="508"/>
      <c r="F15662" s="508"/>
    </row>
    <row r="15663" spans="1:6" x14ac:dyDescent="0.25">
      <c r="A15663" s="508"/>
      <c r="B15663" s="508"/>
      <c r="C15663" s="508"/>
      <c r="D15663" s="444" t="s">
        <v>6778</v>
      </c>
      <c r="E15663" s="508"/>
      <c r="F15663" s="508"/>
    </row>
    <row r="15664" spans="1:6" x14ac:dyDescent="0.25">
      <c r="A15664" s="508"/>
      <c r="B15664" s="508"/>
      <c r="C15664" s="508"/>
      <c r="D15664" s="444" t="s">
        <v>6778</v>
      </c>
      <c r="E15664" s="508"/>
      <c r="F15664" s="508"/>
    </row>
    <row r="15665" spans="1:6" x14ac:dyDescent="0.25">
      <c r="A15665" s="508"/>
      <c r="B15665" s="508"/>
      <c r="C15665" s="508"/>
      <c r="D15665" s="444" t="s">
        <v>6778</v>
      </c>
      <c r="E15665" s="508"/>
      <c r="F15665" s="508"/>
    </row>
    <row r="15666" spans="1:6" x14ac:dyDescent="0.25">
      <c r="A15666" s="508"/>
      <c r="B15666" s="508"/>
      <c r="C15666" s="508"/>
      <c r="D15666" s="444" t="s">
        <v>6778</v>
      </c>
      <c r="E15666" s="508"/>
      <c r="F15666" s="508"/>
    </row>
    <row r="15667" spans="1:6" x14ac:dyDescent="0.25">
      <c r="A15667" s="508"/>
      <c r="B15667" s="508"/>
      <c r="C15667" s="508"/>
      <c r="D15667" s="444" t="s">
        <v>6778</v>
      </c>
      <c r="E15667" s="508"/>
      <c r="F15667" s="508"/>
    </row>
    <row r="15668" spans="1:6" x14ac:dyDescent="0.25">
      <c r="A15668" s="508"/>
      <c r="B15668" s="508"/>
      <c r="C15668" s="508"/>
      <c r="D15668" s="444" t="s">
        <v>6778</v>
      </c>
      <c r="E15668" s="508"/>
      <c r="F15668" s="508"/>
    </row>
    <row r="15669" spans="1:6" x14ac:dyDescent="0.25">
      <c r="A15669" s="508"/>
      <c r="B15669" s="508"/>
      <c r="C15669" s="508"/>
      <c r="D15669" s="444" t="s">
        <v>6778</v>
      </c>
      <c r="E15669" s="508"/>
      <c r="F15669" s="508"/>
    </row>
    <row r="15670" spans="1:6" x14ac:dyDescent="0.25">
      <c r="A15670" s="508"/>
      <c r="B15670" s="508"/>
      <c r="C15670" s="508"/>
      <c r="D15670" s="444" t="s">
        <v>6778</v>
      </c>
      <c r="E15670" s="508"/>
      <c r="F15670" s="508"/>
    </row>
    <row r="15671" spans="1:6" x14ac:dyDescent="0.25">
      <c r="A15671" s="508"/>
      <c r="B15671" s="508"/>
      <c r="C15671" s="508"/>
      <c r="D15671" s="444" t="s">
        <v>6778</v>
      </c>
      <c r="E15671" s="508"/>
      <c r="F15671" s="508"/>
    </row>
    <row r="15672" spans="1:6" x14ac:dyDescent="0.25">
      <c r="A15672" s="508"/>
      <c r="B15672" s="508"/>
      <c r="C15672" s="508"/>
      <c r="D15672" s="444" t="s">
        <v>6778</v>
      </c>
      <c r="E15672" s="508"/>
      <c r="F15672" s="508"/>
    </row>
    <row r="15673" spans="1:6" x14ac:dyDescent="0.25">
      <c r="A15673" s="508"/>
      <c r="B15673" s="508"/>
      <c r="C15673" s="508"/>
      <c r="D15673" s="444" t="s">
        <v>6778</v>
      </c>
      <c r="E15673" s="508"/>
      <c r="F15673" s="508"/>
    </row>
    <row r="15674" spans="1:6" x14ac:dyDescent="0.25">
      <c r="A15674" s="508"/>
      <c r="B15674" s="508"/>
      <c r="C15674" s="508"/>
      <c r="D15674" s="444" t="s">
        <v>6778</v>
      </c>
      <c r="E15674" s="508"/>
      <c r="F15674" s="508"/>
    </row>
    <row r="15675" spans="1:6" x14ac:dyDescent="0.25">
      <c r="A15675" s="508"/>
      <c r="B15675" s="508"/>
      <c r="C15675" s="508"/>
      <c r="D15675" s="444" t="s">
        <v>6778</v>
      </c>
      <c r="E15675" s="508"/>
      <c r="F15675" s="508"/>
    </row>
    <row r="15676" spans="1:6" x14ac:dyDescent="0.25">
      <c r="A15676" s="508"/>
      <c r="B15676" s="508"/>
      <c r="C15676" s="508"/>
      <c r="D15676" s="444" t="s">
        <v>6778</v>
      </c>
      <c r="E15676" s="508"/>
      <c r="F15676" s="508"/>
    </row>
    <row r="15677" spans="1:6" x14ac:dyDescent="0.25">
      <c r="A15677" s="508"/>
      <c r="B15677" s="508"/>
      <c r="C15677" s="508"/>
      <c r="D15677" s="444" t="s">
        <v>6778</v>
      </c>
      <c r="E15677" s="508"/>
      <c r="F15677" s="508"/>
    </row>
    <row r="15678" spans="1:6" x14ac:dyDescent="0.25">
      <c r="A15678" s="508"/>
      <c r="B15678" s="508"/>
      <c r="C15678" s="508"/>
      <c r="D15678" s="444" t="s">
        <v>6778</v>
      </c>
      <c r="E15678" s="508"/>
      <c r="F15678" s="508"/>
    </row>
    <row r="15679" spans="1:6" x14ac:dyDescent="0.25">
      <c r="A15679" s="508"/>
      <c r="B15679" s="508"/>
      <c r="C15679" s="508"/>
      <c r="D15679" s="444" t="s">
        <v>6778</v>
      </c>
      <c r="E15679" s="508"/>
      <c r="F15679" s="508"/>
    </row>
    <row r="15680" spans="1:6" x14ac:dyDescent="0.25">
      <c r="A15680" s="508"/>
      <c r="B15680" s="508"/>
      <c r="C15680" s="508"/>
      <c r="D15680" s="444" t="s">
        <v>6778</v>
      </c>
      <c r="E15680" s="508"/>
      <c r="F15680" s="508"/>
    </row>
    <row r="15681" spans="1:6" x14ac:dyDescent="0.25">
      <c r="A15681" s="508"/>
      <c r="B15681" s="508"/>
      <c r="C15681" s="508"/>
      <c r="D15681" s="444" t="s">
        <v>6778</v>
      </c>
      <c r="E15681" s="508"/>
      <c r="F15681" s="508"/>
    </row>
    <row r="15682" spans="1:6" x14ac:dyDescent="0.25">
      <c r="A15682" s="508"/>
      <c r="B15682" s="508"/>
      <c r="C15682" s="508"/>
      <c r="D15682" s="444" t="s">
        <v>6778</v>
      </c>
      <c r="E15682" s="508"/>
      <c r="F15682" s="508"/>
    </row>
    <row r="15683" spans="1:6" x14ac:dyDescent="0.25">
      <c r="A15683" s="508"/>
      <c r="B15683" s="508"/>
      <c r="C15683" s="508"/>
      <c r="D15683" s="444" t="s">
        <v>6778</v>
      </c>
      <c r="E15683" s="508"/>
      <c r="F15683" s="508"/>
    </row>
    <row r="15684" spans="1:6" x14ac:dyDescent="0.25">
      <c r="A15684" s="508"/>
      <c r="B15684" s="508"/>
      <c r="C15684" s="508"/>
      <c r="D15684" s="444" t="s">
        <v>6778</v>
      </c>
      <c r="E15684" s="508"/>
      <c r="F15684" s="508"/>
    </row>
    <row r="15685" spans="1:6" x14ac:dyDescent="0.25">
      <c r="A15685" s="508"/>
      <c r="B15685" s="508"/>
      <c r="C15685" s="508"/>
      <c r="D15685" s="444" t="s">
        <v>6778</v>
      </c>
      <c r="E15685" s="508"/>
      <c r="F15685" s="508"/>
    </row>
    <row r="15686" spans="1:6" x14ac:dyDescent="0.25">
      <c r="A15686" s="508"/>
      <c r="B15686" s="508"/>
      <c r="C15686" s="508"/>
      <c r="D15686" s="444" t="s">
        <v>6778</v>
      </c>
      <c r="E15686" s="508"/>
      <c r="F15686" s="508"/>
    </row>
    <row r="15687" spans="1:6" x14ac:dyDescent="0.25">
      <c r="A15687" s="508"/>
      <c r="B15687" s="508"/>
      <c r="C15687" s="508"/>
      <c r="D15687" s="444" t="s">
        <v>6778</v>
      </c>
      <c r="E15687" s="508"/>
      <c r="F15687" s="508"/>
    </row>
    <row r="15688" spans="1:6" x14ac:dyDescent="0.25">
      <c r="A15688" s="508"/>
      <c r="B15688" s="508"/>
      <c r="C15688" s="508"/>
      <c r="D15688" s="444" t="s">
        <v>6778</v>
      </c>
      <c r="E15688" s="508"/>
      <c r="F15688" s="508"/>
    </row>
    <row r="15689" spans="1:6" x14ac:dyDescent="0.25">
      <c r="A15689" s="508"/>
      <c r="B15689" s="508"/>
      <c r="C15689" s="508"/>
      <c r="D15689" s="444" t="s">
        <v>6778</v>
      </c>
      <c r="E15689" s="508"/>
      <c r="F15689" s="508"/>
    </row>
    <row r="15690" spans="1:6" x14ac:dyDescent="0.25">
      <c r="A15690" s="508"/>
      <c r="B15690" s="508"/>
      <c r="C15690" s="508"/>
      <c r="D15690" s="444" t="s">
        <v>6778</v>
      </c>
      <c r="E15690" s="508"/>
      <c r="F15690" s="508"/>
    </row>
    <row r="15691" spans="1:6" x14ac:dyDescent="0.25">
      <c r="A15691" s="508"/>
      <c r="B15691" s="508"/>
      <c r="C15691" s="508"/>
      <c r="D15691" s="444" t="s">
        <v>6778</v>
      </c>
      <c r="E15691" s="508"/>
      <c r="F15691" s="508"/>
    </row>
    <row r="15692" spans="1:6" x14ac:dyDescent="0.25">
      <c r="A15692" s="508"/>
      <c r="B15692" s="508"/>
      <c r="C15692" s="508"/>
      <c r="D15692" s="444" t="s">
        <v>6778</v>
      </c>
      <c r="E15692" s="508"/>
      <c r="F15692" s="508"/>
    </row>
    <row r="15693" spans="1:6" x14ac:dyDescent="0.25">
      <c r="A15693" s="508"/>
      <c r="B15693" s="508"/>
      <c r="C15693" s="508"/>
      <c r="D15693" s="444" t="s">
        <v>6778</v>
      </c>
      <c r="E15693" s="508"/>
      <c r="F15693" s="508"/>
    </row>
    <row r="15694" spans="1:6" x14ac:dyDescent="0.25">
      <c r="A15694" s="508"/>
      <c r="B15694" s="508"/>
      <c r="C15694" s="508"/>
      <c r="D15694" s="444" t="s">
        <v>6778</v>
      </c>
      <c r="E15694" s="508"/>
      <c r="F15694" s="508"/>
    </row>
    <row r="15695" spans="1:6" x14ac:dyDescent="0.25">
      <c r="A15695" s="508"/>
      <c r="B15695" s="508"/>
      <c r="C15695" s="508"/>
      <c r="D15695" s="444" t="s">
        <v>6778</v>
      </c>
      <c r="E15695" s="508"/>
      <c r="F15695" s="508"/>
    </row>
    <row r="15696" spans="1:6" x14ac:dyDescent="0.25">
      <c r="A15696" s="508"/>
      <c r="B15696" s="508"/>
      <c r="C15696" s="508"/>
      <c r="D15696" s="444" t="s">
        <v>6778</v>
      </c>
      <c r="E15696" s="508"/>
      <c r="F15696" s="508"/>
    </row>
    <row r="15697" spans="1:6" x14ac:dyDescent="0.25">
      <c r="A15697" s="508"/>
      <c r="B15697" s="508"/>
      <c r="C15697" s="508"/>
      <c r="D15697" s="444" t="s">
        <v>6778</v>
      </c>
      <c r="E15697" s="508"/>
      <c r="F15697" s="508"/>
    </row>
    <row r="15698" spans="1:6" x14ac:dyDescent="0.25">
      <c r="A15698" s="508"/>
      <c r="B15698" s="508"/>
      <c r="C15698" s="508"/>
      <c r="D15698" s="444" t="s">
        <v>6778</v>
      </c>
      <c r="E15698" s="508"/>
      <c r="F15698" s="508"/>
    </row>
    <row r="15699" spans="1:6" x14ac:dyDescent="0.25">
      <c r="A15699" s="508"/>
      <c r="B15699" s="508"/>
      <c r="C15699" s="508"/>
      <c r="D15699" s="444" t="s">
        <v>6778</v>
      </c>
      <c r="E15699" s="508"/>
      <c r="F15699" s="508"/>
    </row>
    <row r="15700" spans="1:6" x14ac:dyDescent="0.25">
      <c r="A15700" s="508"/>
      <c r="B15700" s="508"/>
      <c r="C15700" s="508"/>
      <c r="D15700" s="444" t="s">
        <v>6778</v>
      </c>
      <c r="E15700" s="508"/>
      <c r="F15700" s="508"/>
    </row>
    <row r="15701" spans="1:6" x14ac:dyDescent="0.25">
      <c r="A15701" s="508"/>
      <c r="B15701" s="508"/>
      <c r="C15701" s="508"/>
      <c r="D15701" s="444" t="s">
        <v>6778</v>
      </c>
      <c r="E15701" s="508"/>
      <c r="F15701" s="508"/>
    </row>
    <row r="15702" spans="1:6" x14ac:dyDescent="0.25">
      <c r="A15702" s="508"/>
      <c r="B15702" s="508"/>
      <c r="C15702" s="508"/>
      <c r="D15702" s="444" t="s">
        <v>6778</v>
      </c>
      <c r="E15702" s="508"/>
      <c r="F15702" s="508"/>
    </row>
    <row r="15703" spans="1:6" x14ac:dyDescent="0.25">
      <c r="A15703" s="508"/>
      <c r="B15703" s="508"/>
      <c r="C15703" s="508"/>
      <c r="D15703" s="444" t="s">
        <v>6778</v>
      </c>
      <c r="E15703" s="508"/>
      <c r="F15703" s="508"/>
    </row>
    <row r="15704" spans="1:6" x14ac:dyDescent="0.25">
      <c r="A15704" s="508"/>
      <c r="B15704" s="508"/>
      <c r="C15704" s="508"/>
      <c r="D15704" s="444" t="s">
        <v>6778</v>
      </c>
      <c r="E15704" s="508"/>
      <c r="F15704" s="508"/>
    </row>
    <row r="15705" spans="1:6" x14ac:dyDescent="0.25">
      <c r="A15705" s="508"/>
      <c r="B15705" s="508"/>
      <c r="C15705" s="508"/>
      <c r="D15705" s="444" t="s">
        <v>6778</v>
      </c>
      <c r="E15705" s="508"/>
      <c r="F15705" s="508"/>
    </row>
    <row r="15706" spans="1:6" x14ac:dyDescent="0.25">
      <c r="A15706" s="508"/>
      <c r="B15706" s="508"/>
      <c r="C15706" s="508"/>
      <c r="D15706" s="444" t="s">
        <v>6778</v>
      </c>
      <c r="E15706" s="508"/>
      <c r="F15706" s="508"/>
    </row>
    <row r="15707" spans="1:6" x14ac:dyDescent="0.25">
      <c r="A15707" s="508"/>
      <c r="B15707" s="508"/>
      <c r="C15707" s="508"/>
      <c r="D15707" s="444" t="s">
        <v>6778</v>
      </c>
      <c r="E15707" s="508"/>
      <c r="F15707" s="508"/>
    </row>
    <row r="15708" spans="1:6" x14ac:dyDescent="0.25">
      <c r="A15708" s="508"/>
      <c r="B15708" s="508"/>
      <c r="C15708" s="508"/>
      <c r="D15708" s="444" t="s">
        <v>6778</v>
      </c>
      <c r="E15708" s="508"/>
      <c r="F15708" s="508"/>
    </row>
    <row r="15709" spans="1:6" x14ac:dyDescent="0.25">
      <c r="A15709" s="508"/>
      <c r="B15709" s="508"/>
      <c r="C15709" s="508"/>
      <c r="D15709" s="444" t="s">
        <v>6778</v>
      </c>
      <c r="E15709" s="508"/>
      <c r="F15709" s="508"/>
    </row>
    <row r="15710" spans="1:6" x14ac:dyDescent="0.25">
      <c r="A15710" s="508"/>
      <c r="B15710" s="508"/>
      <c r="C15710" s="508"/>
      <c r="D15710" s="444" t="s">
        <v>6778</v>
      </c>
      <c r="E15710" s="508"/>
      <c r="F15710" s="508"/>
    </row>
    <row r="15711" spans="1:6" x14ac:dyDescent="0.25">
      <c r="A15711" s="508"/>
      <c r="B15711" s="508"/>
      <c r="C15711" s="508"/>
      <c r="D15711" s="444" t="s">
        <v>6778</v>
      </c>
      <c r="E15711" s="508"/>
      <c r="F15711" s="508"/>
    </row>
    <row r="15712" spans="1:6" x14ac:dyDescent="0.25">
      <c r="A15712" s="508"/>
      <c r="B15712" s="508"/>
      <c r="C15712" s="508"/>
      <c r="D15712" s="444" t="s">
        <v>6778</v>
      </c>
      <c r="E15712" s="508"/>
      <c r="F15712" s="508"/>
    </row>
    <row r="15713" spans="1:6" x14ac:dyDescent="0.25">
      <c r="A15713" s="508"/>
      <c r="B15713" s="508"/>
      <c r="C15713" s="508"/>
      <c r="D15713" s="444" t="s">
        <v>6778</v>
      </c>
      <c r="E15713" s="508"/>
      <c r="F15713" s="508"/>
    </row>
    <row r="15714" spans="1:6" x14ac:dyDescent="0.25">
      <c r="A15714" s="508"/>
      <c r="B15714" s="508"/>
      <c r="C15714" s="508"/>
      <c r="D15714" s="444" t="s">
        <v>6778</v>
      </c>
      <c r="E15714" s="508"/>
      <c r="F15714" s="508"/>
    </row>
    <row r="15715" spans="1:6" x14ac:dyDescent="0.25">
      <c r="A15715" s="508"/>
      <c r="B15715" s="508"/>
      <c r="C15715" s="508"/>
      <c r="D15715" s="444" t="s">
        <v>6778</v>
      </c>
      <c r="E15715" s="508"/>
      <c r="F15715" s="508"/>
    </row>
    <row r="15716" spans="1:6" x14ac:dyDescent="0.25">
      <c r="A15716" s="508"/>
      <c r="B15716" s="508"/>
      <c r="C15716" s="508"/>
      <c r="D15716" s="444" t="s">
        <v>6778</v>
      </c>
      <c r="E15716" s="508"/>
      <c r="F15716" s="508"/>
    </row>
    <row r="15717" spans="1:6" x14ac:dyDescent="0.25">
      <c r="A15717" s="508"/>
      <c r="B15717" s="508"/>
      <c r="C15717" s="508"/>
      <c r="D15717" s="444" t="s">
        <v>6778</v>
      </c>
      <c r="E15717" s="508"/>
      <c r="F15717" s="508"/>
    </row>
    <row r="15718" spans="1:6" x14ac:dyDescent="0.25">
      <c r="A15718" s="508"/>
      <c r="B15718" s="508"/>
      <c r="C15718" s="508"/>
      <c r="D15718" s="444" t="s">
        <v>6778</v>
      </c>
      <c r="E15718" s="508"/>
      <c r="F15718" s="508"/>
    </row>
    <row r="15719" spans="1:6" x14ac:dyDescent="0.25">
      <c r="A15719" s="508"/>
      <c r="B15719" s="508"/>
      <c r="C15719" s="508"/>
      <c r="D15719" s="444" t="s">
        <v>6778</v>
      </c>
      <c r="E15719" s="508"/>
      <c r="F15719" s="508"/>
    </row>
    <row r="15720" spans="1:6" x14ac:dyDescent="0.25">
      <c r="A15720" s="508"/>
      <c r="B15720" s="508"/>
      <c r="C15720" s="508"/>
      <c r="D15720" s="444" t="s">
        <v>6778</v>
      </c>
      <c r="E15720" s="508"/>
      <c r="F15720" s="508"/>
    </row>
    <row r="15721" spans="1:6" x14ac:dyDescent="0.25">
      <c r="A15721" s="508"/>
      <c r="B15721" s="508"/>
      <c r="C15721" s="508"/>
      <c r="D15721" s="444" t="s">
        <v>6778</v>
      </c>
      <c r="E15721" s="508"/>
      <c r="F15721" s="508"/>
    </row>
    <row r="15722" spans="1:6" x14ac:dyDescent="0.25">
      <c r="A15722" s="508"/>
      <c r="B15722" s="508"/>
      <c r="C15722" s="508"/>
      <c r="D15722" s="444" t="s">
        <v>6778</v>
      </c>
      <c r="E15722" s="508"/>
      <c r="F15722" s="508"/>
    </row>
    <row r="15723" spans="1:6" x14ac:dyDescent="0.25">
      <c r="A15723" s="508"/>
      <c r="B15723" s="508"/>
      <c r="C15723" s="508"/>
      <c r="D15723" s="444" t="s">
        <v>6778</v>
      </c>
      <c r="E15723" s="508"/>
      <c r="F15723" s="508"/>
    </row>
    <row r="15724" spans="1:6" x14ac:dyDescent="0.25">
      <c r="A15724" s="508"/>
      <c r="B15724" s="508"/>
      <c r="C15724" s="508"/>
      <c r="D15724" s="444" t="s">
        <v>6778</v>
      </c>
      <c r="E15724" s="508"/>
      <c r="F15724" s="508"/>
    </row>
    <row r="15725" spans="1:6" x14ac:dyDescent="0.25">
      <c r="A15725" s="508"/>
      <c r="B15725" s="508"/>
      <c r="C15725" s="508"/>
      <c r="D15725" s="444" t="s">
        <v>6778</v>
      </c>
      <c r="E15725" s="508"/>
      <c r="F15725" s="508"/>
    </row>
    <row r="15726" spans="1:6" x14ac:dyDescent="0.25">
      <c r="A15726" s="508"/>
      <c r="B15726" s="508"/>
      <c r="C15726" s="508"/>
      <c r="D15726" s="444" t="s">
        <v>6778</v>
      </c>
      <c r="E15726" s="508"/>
      <c r="F15726" s="508"/>
    </row>
    <row r="15727" spans="1:6" x14ac:dyDescent="0.25">
      <c r="A15727" s="508"/>
      <c r="B15727" s="508"/>
      <c r="C15727" s="508"/>
      <c r="D15727" s="444" t="s">
        <v>6778</v>
      </c>
      <c r="E15727" s="508"/>
      <c r="F15727" s="508"/>
    </row>
    <row r="15728" spans="1:6" x14ac:dyDescent="0.25">
      <c r="A15728" s="508"/>
      <c r="B15728" s="508"/>
      <c r="C15728" s="508"/>
      <c r="D15728" s="444" t="s">
        <v>6778</v>
      </c>
      <c r="E15728" s="508"/>
      <c r="F15728" s="508"/>
    </row>
    <row r="15729" spans="1:6" x14ac:dyDescent="0.25">
      <c r="A15729" s="508"/>
      <c r="B15729" s="508"/>
      <c r="C15729" s="508"/>
      <c r="D15729" s="444" t="s">
        <v>6778</v>
      </c>
      <c r="E15729" s="508"/>
      <c r="F15729" s="508"/>
    </row>
    <row r="15730" spans="1:6" x14ac:dyDescent="0.25">
      <c r="A15730" s="508"/>
      <c r="B15730" s="508"/>
      <c r="C15730" s="508"/>
      <c r="D15730" s="444" t="s">
        <v>6778</v>
      </c>
      <c r="E15730" s="508"/>
      <c r="F15730" s="508"/>
    </row>
    <row r="15731" spans="1:6" x14ac:dyDescent="0.25">
      <c r="A15731" s="508"/>
      <c r="B15731" s="508"/>
      <c r="C15731" s="508"/>
      <c r="D15731" s="444" t="s">
        <v>6778</v>
      </c>
      <c r="E15731" s="508"/>
      <c r="F15731" s="508"/>
    </row>
    <row r="15732" spans="1:6" x14ac:dyDescent="0.25">
      <c r="A15732" s="508"/>
      <c r="B15732" s="508"/>
      <c r="C15732" s="508"/>
      <c r="D15732" s="444" t="s">
        <v>6778</v>
      </c>
      <c r="E15732" s="508"/>
      <c r="F15732" s="508"/>
    </row>
    <row r="15733" spans="1:6" x14ac:dyDescent="0.25">
      <c r="A15733" s="508"/>
      <c r="B15733" s="508"/>
      <c r="C15733" s="508"/>
      <c r="D15733" s="444" t="s">
        <v>6778</v>
      </c>
      <c r="E15733" s="508"/>
      <c r="F15733" s="508"/>
    </row>
    <row r="15734" spans="1:6" x14ac:dyDescent="0.25">
      <c r="A15734" s="508"/>
      <c r="B15734" s="508"/>
      <c r="C15734" s="508"/>
      <c r="D15734" s="444" t="s">
        <v>6778</v>
      </c>
      <c r="E15734" s="508"/>
      <c r="F15734" s="508"/>
    </row>
    <row r="15735" spans="1:6" x14ac:dyDescent="0.25">
      <c r="A15735" s="508"/>
      <c r="B15735" s="508"/>
      <c r="C15735" s="508"/>
      <c r="D15735" s="444" t="s">
        <v>6778</v>
      </c>
      <c r="E15735" s="508"/>
      <c r="F15735" s="508"/>
    </row>
    <row r="15736" spans="1:6" x14ac:dyDescent="0.25">
      <c r="A15736" s="508"/>
      <c r="B15736" s="508"/>
      <c r="C15736" s="508"/>
      <c r="D15736" s="444" t="s">
        <v>6778</v>
      </c>
      <c r="E15736" s="508"/>
      <c r="F15736" s="508"/>
    </row>
    <row r="15737" spans="1:6" x14ac:dyDescent="0.25">
      <c r="A15737" s="508"/>
      <c r="B15737" s="508"/>
      <c r="C15737" s="508"/>
      <c r="D15737" s="444" t="s">
        <v>6778</v>
      </c>
      <c r="E15737" s="508"/>
      <c r="F15737" s="508"/>
    </row>
    <row r="15738" spans="1:6" x14ac:dyDescent="0.25">
      <c r="A15738" s="508"/>
      <c r="B15738" s="508"/>
      <c r="C15738" s="508"/>
      <c r="D15738" s="444" t="s">
        <v>6778</v>
      </c>
      <c r="E15738" s="508"/>
      <c r="F15738" s="508"/>
    </row>
    <row r="15739" spans="1:6" x14ac:dyDescent="0.25">
      <c r="A15739" s="508"/>
      <c r="B15739" s="508"/>
      <c r="C15739" s="508"/>
      <c r="D15739" s="444" t="s">
        <v>6778</v>
      </c>
      <c r="E15739" s="508"/>
      <c r="F15739" s="508"/>
    </row>
    <row r="15740" spans="1:6" x14ac:dyDescent="0.25">
      <c r="A15740" s="508"/>
      <c r="B15740" s="508"/>
      <c r="C15740" s="508"/>
      <c r="D15740" s="444" t="s">
        <v>6778</v>
      </c>
      <c r="E15740" s="508"/>
      <c r="F15740" s="508"/>
    </row>
    <row r="15741" spans="1:6" x14ac:dyDescent="0.25">
      <c r="A15741" s="508"/>
      <c r="B15741" s="508"/>
      <c r="C15741" s="508"/>
      <c r="D15741" s="444" t="s">
        <v>6778</v>
      </c>
      <c r="E15741" s="508"/>
      <c r="F15741" s="508"/>
    </row>
    <row r="15742" spans="1:6" x14ac:dyDescent="0.25">
      <c r="A15742" s="508"/>
      <c r="B15742" s="508"/>
      <c r="C15742" s="508"/>
      <c r="D15742" s="444" t="s">
        <v>6778</v>
      </c>
      <c r="E15742" s="508"/>
      <c r="F15742" s="508"/>
    </row>
    <row r="15743" spans="1:6" x14ac:dyDescent="0.25">
      <c r="A15743" s="508"/>
      <c r="B15743" s="508"/>
      <c r="C15743" s="508"/>
      <c r="D15743" s="444" t="s">
        <v>6778</v>
      </c>
      <c r="E15743" s="508"/>
      <c r="F15743" s="508"/>
    </row>
    <row r="15744" spans="1:6" x14ac:dyDescent="0.25">
      <c r="A15744" s="508"/>
      <c r="B15744" s="508"/>
      <c r="C15744" s="508"/>
      <c r="D15744" s="444" t="s">
        <v>6778</v>
      </c>
      <c r="E15744" s="508"/>
      <c r="F15744" s="508"/>
    </row>
    <row r="15745" spans="1:6" x14ac:dyDescent="0.25">
      <c r="A15745" s="508"/>
      <c r="B15745" s="508"/>
      <c r="C15745" s="508"/>
      <c r="D15745" s="444" t="s">
        <v>6778</v>
      </c>
      <c r="E15745" s="508"/>
      <c r="F15745" s="508"/>
    </row>
    <row r="15746" spans="1:6" x14ac:dyDescent="0.25">
      <c r="A15746" s="508"/>
      <c r="B15746" s="508"/>
      <c r="C15746" s="508"/>
      <c r="D15746" s="444" t="s">
        <v>6778</v>
      </c>
      <c r="E15746" s="508"/>
      <c r="F15746" s="508"/>
    </row>
    <row r="15747" spans="1:6" x14ac:dyDescent="0.25">
      <c r="A15747" s="508"/>
      <c r="B15747" s="508"/>
      <c r="C15747" s="508"/>
      <c r="D15747" s="444" t="s">
        <v>6778</v>
      </c>
      <c r="E15747" s="508"/>
      <c r="F15747" s="508"/>
    </row>
    <row r="15748" spans="1:6" x14ac:dyDescent="0.25">
      <c r="A15748" s="508"/>
      <c r="B15748" s="508"/>
      <c r="C15748" s="508"/>
      <c r="D15748" s="444" t="s">
        <v>6778</v>
      </c>
      <c r="E15748" s="508"/>
      <c r="F15748" s="508"/>
    </row>
    <row r="15749" spans="1:6" x14ac:dyDescent="0.25">
      <c r="A15749" s="508"/>
      <c r="B15749" s="508"/>
      <c r="C15749" s="508"/>
      <c r="D15749" s="444" t="s">
        <v>6778</v>
      </c>
      <c r="E15749" s="508"/>
      <c r="F15749" s="508"/>
    </row>
    <row r="15750" spans="1:6" x14ac:dyDescent="0.25">
      <c r="A15750" s="508"/>
      <c r="B15750" s="508"/>
      <c r="C15750" s="508"/>
      <c r="D15750" s="444" t="s">
        <v>6778</v>
      </c>
      <c r="E15750" s="508"/>
      <c r="F15750" s="508"/>
    </row>
    <row r="15751" spans="1:6" x14ac:dyDescent="0.25">
      <c r="A15751" s="508"/>
      <c r="B15751" s="508"/>
      <c r="C15751" s="508"/>
      <c r="D15751" s="444" t="s">
        <v>6778</v>
      </c>
      <c r="E15751" s="508"/>
      <c r="F15751" s="508"/>
    </row>
    <row r="15752" spans="1:6" x14ac:dyDescent="0.25">
      <c r="A15752" s="508"/>
      <c r="B15752" s="508"/>
      <c r="C15752" s="508"/>
      <c r="D15752" s="444" t="s">
        <v>6778</v>
      </c>
      <c r="E15752" s="508"/>
      <c r="F15752" s="508"/>
    </row>
    <row r="15753" spans="1:6" x14ac:dyDescent="0.25">
      <c r="A15753" s="508"/>
      <c r="B15753" s="508"/>
      <c r="C15753" s="508"/>
      <c r="D15753" s="444" t="s">
        <v>6778</v>
      </c>
      <c r="E15753" s="508"/>
      <c r="F15753" s="508"/>
    </row>
    <row r="15754" spans="1:6" x14ac:dyDescent="0.25">
      <c r="A15754" s="508"/>
      <c r="B15754" s="508"/>
      <c r="C15754" s="508"/>
      <c r="D15754" s="444" t="s">
        <v>6778</v>
      </c>
      <c r="E15754" s="508"/>
      <c r="F15754" s="508"/>
    </row>
    <row r="15755" spans="1:6" x14ac:dyDescent="0.25">
      <c r="A15755" s="508"/>
      <c r="B15755" s="508"/>
      <c r="C15755" s="508"/>
      <c r="D15755" s="444" t="s">
        <v>6778</v>
      </c>
      <c r="E15755" s="508"/>
      <c r="F15755" s="508"/>
    </row>
    <row r="15756" spans="1:6" x14ac:dyDescent="0.25">
      <c r="A15756" s="508"/>
      <c r="B15756" s="508"/>
      <c r="C15756" s="508"/>
      <c r="D15756" s="444" t="s">
        <v>6778</v>
      </c>
      <c r="E15756" s="508"/>
      <c r="F15756" s="508"/>
    </row>
    <row r="15757" spans="1:6" x14ac:dyDescent="0.25">
      <c r="A15757" s="508"/>
      <c r="B15757" s="508"/>
      <c r="C15757" s="508"/>
      <c r="D15757" s="444" t="s">
        <v>6778</v>
      </c>
      <c r="E15757" s="508"/>
      <c r="F15757" s="508"/>
    </row>
    <row r="15758" spans="1:6" x14ac:dyDescent="0.25">
      <c r="A15758" s="508"/>
      <c r="B15758" s="508"/>
      <c r="C15758" s="508"/>
      <c r="D15758" s="444" t="s">
        <v>6778</v>
      </c>
      <c r="E15758" s="508"/>
      <c r="F15758" s="508"/>
    </row>
    <row r="15759" spans="1:6" x14ac:dyDescent="0.25">
      <c r="A15759" s="508"/>
      <c r="B15759" s="508"/>
      <c r="C15759" s="508"/>
      <c r="D15759" s="444" t="s">
        <v>6778</v>
      </c>
      <c r="E15759" s="508"/>
      <c r="F15759" s="508"/>
    </row>
    <row r="15760" spans="1:6" x14ac:dyDescent="0.25">
      <c r="A15760" s="508"/>
      <c r="B15760" s="508"/>
      <c r="C15760" s="508"/>
      <c r="D15760" s="444" t="s">
        <v>6778</v>
      </c>
      <c r="E15760" s="508"/>
      <c r="F15760" s="508"/>
    </row>
    <row r="15761" spans="1:6" x14ac:dyDescent="0.25">
      <c r="A15761" s="508"/>
      <c r="B15761" s="508"/>
      <c r="C15761" s="508"/>
      <c r="D15761" s="444" t="s">
        <v>6778</v>
      </c>
      <c r="E15761" s="508"/>
      <c r="F15761" s="508"/>
    </row>
    <row r="15762" spans="1:6" x14ac:dyDescent="0.25">
      <c r="A15762" s="508"/>
      <c r="B15762" s="508"/>
      <c r="C15762" s="508"/>
      <c r="D15762" s="444" t="s">
        <v>6778</v>
      </c>
      <c r="E15762" s="508"/>
      <c r="F15762" s="508"/>
    </row>
    <row r="15763" spans="1:6" x14ac:dyDescent="0.25">
      <c r="A15763" s="508"/>
      <c r="B15763" s="508"/>
      <c r="C15763" s="508"/>
      <c r="D15763" s="444" t="s">
        <v>6778</v>
      </c>
      <c r="E15763" s="508"/>
      <c r="F15763" s="508"/>
    </row>
    <row r="15764" spans="1:6" x14ac:dyDescent="0.25">
      <c r="A15764" s="508"/>
      <c r="B15764" s="508"/>
      <c r="C15764" s="508"/>
      <c r="D15764" s="444" t="s">
        <v>6778</v>
      </c>
      <c r="E15764" s="508"/>
      <c r="F15764" s="508"/>
    </row>
    <row r="15765" spans="1:6" x14ac:dyDescent="0.25">
      <c r="A15765" s="508"/>
      <c r="B15765" s="508"/>
      <c r="C15765" s="508"/>
      <c r="D15765" s="444" t="s">
        <v>6778</v>
      </c>
      <c r="E15765" s="508"/>
      <c r="F15765" s="508"/>
    </row>
    <row r="15766" spans="1:6" x14ac:dyDescent="0.25">
      <c r="A15766" s="508"/>
      <c r="B15766" s="508"/>
      <c r="C15766" s="508"/>
      <c r="D15766" s="444" t="s">
        <v>6778</v>
      </c>
      <c r="E15766" s="508"/>
      <c r="F15766" s="508"/>
    </row>
    <row r="15767" spans="1:6" x14ac:dyDescent="0.25">
      <c r="A15767" s="508"/>
      <c r="B15767" s="508"/>
      <c r="C15767" s="508"/>
      <c r="D15767" s="444" t="s">
        <v>6778</v>
      </c>
      <c r="E15767" s="508"/>
      <c r="F15767" s="508"/>
    </row>
    <row r="15768" spans="1:6" x14ac:dyDescent="0.25">
      <c r="A15768" s="508"/>
      <c r="B15768" s="508"/>
      <c r="C15768" s="508"/>
      <c r="D15768" s="444" t="s">
        <v>6778</v>
      </c>
      <c r="E15768" s="508"/>
      <c r="F15768" s="508"/>
    </row>
    <row r="15769" spans="1:6" x14ac:dyDescent="0.25">
      <c r="A15769" s="508"/>
      <c r="B15769" s="508"/>
      <c r="C15769" s="508"/>
      <c r="D15769" s="444" t="s">
        <v>6778</v>
      </c>
      <c r="E15769" s="508"/>
      <c r="F15769" s="508"/>
    </row>
    <row r="15770" spans="1:6" x14ac:dyDescent="0.25">
      <c r="A15770" s="508"/>
      <c r="B15770" s="508"/>
      <c r="C15770" s="508"/>
      <c r="D15770" s="444" t="s">
        <v>6778</v>
      </c>
      <c r="E15770" s="508"/>
      <c r="F15770" s="508"/>
    </row>
    <row r="15771" spans="1:6" x14ac:dyDescent="0.25">
      <c r="A15771" s="508"/>
      <c r="B15771" s="508"/>
      <c r="C15771" s="508"/>
      <c r="D15771" s="444" t="s">
        <v>6778</v>
      </c>
      <c r="E15771" s="508"/>
      <c r="F15771" s="508"/>
    </row>
    <row r="15772" spans="1:6" x14ac:dyDescent="0.25">
      <c r="A15772" s="508"/>
      <c r="B15772" s="508"/>
      <c r="C15772" s="508"/>
      <c r="D15772" s="444" t="s">
        <v>6778</v>
      </c>
      <c r="E15772" s="508"/>
      <c r="F15772" s="508"/>
    </row>
    <row r="15773" spans="1:6" x14ac:dyDescent="0.25">
      <c r="A15773" s="508"/>
      <c r="B15773" s="508"/>
      <c r="C15773" s="508"/>
      <c r="D15773" s="444" t="s">
        <v>6778</v>
      </c>
      <c r="E15773" s="508"/>
      <c r="F15773" s="508"/>
    </row>
    <row r="15774" spans="1:6" x14ac:dyDescent="0.25">
      <c r="A15774" s="508"/>
      <c r="B15774" s="508"/>
      <c r="C15774" s="508"/>
      <c r="D15774" s="444" t="s">
        <v>6778</v>
      </c>
      <c r="E15774" s="508"/>
      <c r="F15774" s="508"/>
    </row>
    <row r="15775" spans="1:6" x14ac:dyDescent="0.25">
      <c r="A15775" s="508"/>
      <c r="B15775" s="508"/>
      <c r="C15775" s="508"/>
      <c r="D15775" s="444" t="s">
        <v>6778</v>
      </c>
      <c r="E15775" s="508"/>
      <c r="F15775" s="508"/>
    </row>
    <row r="15776" spans="1:6" x14ac:dyDescent="0.25">
      <c r="A15776" s="508"/>
      <c r="B15776" s="508"/>
      <c r="C15776" s="508"/>
      <c r="D15776" s="444" t="s">
        <v>6778</v>
      </c>
      <c r="E15776" s="508"/>
      <c r="F15776" s="508"/>
    </row>
    <row r="15777" spans="1:6" x14ac:dyDescent="0.25">
      <c r="A15777" s="508"/>
      <c r="B15777" s="508"/>
      <c r="C15777" s="508"/>
      <c r="D15777" s="444" t="s">
        <v>6778</v>
      </c>
      <c r="E15777" s="508"/>
      <c r="F15777" s="508"/>
    </row>
    <row r="15778" spans="1:6" x14ac:dyDescent="0.25">
      <c r="A15778" s="508"/>
      <c r="B15778" s="508"/>
      <c r="C15778" s="508"/>
      <c r="D15778" s="444" t="s">
        <v>6778</v>
      </c>
      <c r="E15778" s="508"/>
      <c r="F15778" s="508"/>
    </row>
    <row r="15779" spans="1:6" x14ac:dyDescent="0.25">
      <c r="A15779" s="508"/>
      <c r="B15779" s="508"/>
      <c r="C15779" s="508"/>
      <c r="D15779" s="444" t="s">
        <v>6778</v>
      </c>
      <c r="E15779" s="508"/>
      <c r="F15779" s="508"/>
    </row>
    <row r="15780" spans="1:6" x14ac:dyDescent="0.25">
      <c r="A15780" s="508"/>
      <c r="B15780" s="508"/>
      <c r="C15780" s="508"/>
      <c r="D15780" s="444" t="s">
        <v>6778</v>
      </c>
      <c r="E15780" s="508"/>
      <c r="F15780" s="508"/>
    </row>
    <row r="15781" spans="1:6" x14ac:dyDescent="0.25">
      <c r="A15781" s="508"/>
      <c r="B15781" s="508"/>
      <c r="C15781" s="508"/>
      <c r="D15781" s="444" t="s">
        <v>6778</v>
      </c>
      <c r="E15781" s="508"/>
      <c r="F15781" s="508"/>
    </row>
    <row r="15782" spans="1:6" x14ac:dyDescent="0.25">
      <c r="A15782" s="508"/>
      <c r="B15782" s="508"/>
      <c r="C15782" s="508"/>
      <c r="D15782" s="444" t="s">
        <v>6778</v>
      </c>
      <c r="E15782" s="508"/>
      <c r="F15782" s="508"/>
    </row>
    <row r="15783" spans="1:6" x14ac:dyDescent="0.25">
      <c r="A15783" s="508"/>
      <c r="B15783" s="508"/>
      <c r="C15783" s="508"/>
      <c r="D15783" s="444" t="s">
        <v>6778</v>
      </c>
      <c r="E15783" s="508"/>
      <c r="F15783" s="508"/>
    </row>
    <row r="15784" spans="1:6" x14ac:dyDescent="0.25">
      <c r="A15784" s="508"/>
      <c r="B15784" s="508"/>
      <c r="C15784" s="508"/>
      <c r="D15784" s="444" t="s">
        <v>6778</v>
      </c>
      <c r="E15784" s="508"/>
      <c r="F15784" s="508"/>
    </row>
    <row r="15785" spans="1:6" x14ac:dyDescent="0.25">
      <c r="A15785" s="508"/>
      <c r="B15785" s="508"/>
      <c r="C15785" s="508"/>
      <c r="D15785" s="444" t="s">
        <v>6778</v>
      </c>
      <c r="E15785" s="508"/>
      <c r="F15785" s="508"/>
    </row>
    <row r="15786" spans="1:6" x14ac:dyDescent="0.25">
      <c r="A15786" s="508"/>
      <c r="B15786" s="508"/>
      <c r="C15786" s="508"/>
      <c r="D15786" s="444" t="s">
        <v>6778</v>
      </c>
      <c r="E15786" s="508"/>
      <c r="F15786" s="508"/>
    </row>
    <row r="15787" spans="1:6" x14ac:dyDescent="0.25">
      <c r="A15787" s="508"/>
      <c r="B15787" s="508"/>
      <c r="C15787" s="508"/>
      <c r="D15787" s="444" t="s">
        <v>6778</v>
      </c>
      <c r="E15787" s="508"/>
      <c r="F15787" s="508"/>
    </row>
    <row r="15788" spans="1:6" x14ac:dyDescent="0.25">
      <c r="A15788" s="508"/>
      <c r="B15788" s="508"/>
      <c r="C15788" s="508"/>
      <c r="D15788" s="444" t="s">
        <v>6778</v>
      </c>
      <c r="E15788" s="508"/>
      <c r="F15788" s="508"/>
    </row>
    <row r="15789" spans="1:6" x14ac:dyDescent="0.25">
      <c r="A15789" s="508"/>
      <c r="B15789" s="508"/>
      <c r="C15789" s="508"/>
      <c r="D15789" s="444" t="s">
        <v>6778</v>
      </c>
      <c r="E15789" s="508"/>
      <c r="F15789" s="508"/>
    </row>
    <row r="15790" spans="1:6" x14ac:dyDescent="0.25">
      <c r="A15790" s="508"/>
      <c r="B15790" s="508"/>
      <c r="C15790" s="508"/>
      <c r="D15790" s="444" t="s">
        <v>6778</v>
      </c>
      <c r="E15790" s="508"/>
      <c r="F15790" s="508"/>
    </row>
    <row r="15791" spans="1:6" x14ac:dyDescent="0.25">
      <c r="A15791" s="508"/>
      <c r="B15791" s="508"/>
      <c r="C15791" s="508"/>
      <c r="D15791" s="444" t="s">
        <v>6778</v>
      </c>
      <c r="E15791" s="508"/>
      <c r="F15791" s="508"/>
    </row>
    <row r="15792" spans="1:6" x14ac:dyDescent="0.25">
      <c r="A15792" s="508"/>
      <c r="B15792" s="508"/>
      <c r="C15792" s="508"/>
      <c r="D15792" s="444" t="s">
        <v>6778</v>
      </c>
      <c r="E15792" s="508"/>
      <c r="F15792" s="508"/>
    </row>
    <row r="15793" spans="1:6" x14ac:dyDescent="0.25">
      <c r="A15793" s="508"/>
      <c r="B15793" s="508"/>
      <c r="C15793" s="508"/>
      <c r="D15793" s="444" t="s">
        <v>6778</v>
      </c>
      <c r="E15793" s="508"/>
      <c r="F15793" s="508"/>
    </row>
    <row r="15794" spans="1:6" x14ac:dyDescent="0.25">
      <c r="A15794" s="508"/>
      <c r="B15794" s="508"/>
      <c r="C15794" s="508"/>
      <c r="D15794" s="444" t="s">
        <v>6778</v>
      </c>
      <c r="E15794" s="508"/>
      <c r="F15794" s="508"/>
    </row>
    <row r="15795" spans="1:6" x14ac:dyDescent="0.25">
      <c r="A15795" s="508"/>
      <c r="B15795" s="508"/>
      <c r="C15795" s="508"/>
      <c r="D15795" s="444" t="s">
        <v>6778</v>
      </c>
      <c r="E15795" s="508"/>
      <c r="F15795" s="508"/>
    </row>
    <row r="15796" spans="1:6" x14ac:dyDescent="0.25">
      <c r="A15796" s="508"/>
      <c r="B15796" s="508"/>
      <c r="C15796" s="508"/>
      <c r="D15796" s="444" t="s">
        <v>6778</v>
      </c>
      <c r="E15796" s="508"/>
      <c r="F15796" s="508"/>
    </row>
    <row r="15797" spans="1:6" x14ac:dyDescent="0.25">
      <c r="A15797" s="508"/>
      <c r="B15797" s="508"/>
      <c r="C15797" s="508"/>
      <c r="D15797" s="444" t="s">
        <v>6778</v>
      </c>
      <c r="E15797" s="508"/>
      <c r="F15797" s="508"/>
    </row>
    <row r="15798" spans="1:6" x14ac:dyDescent="0.25">
      <c r="A15798" s="508"/>
      <c r="B15798" s="508"/>
      <c r="C15798" s="508"/>
      <c r="D15798" s="444" t="s">
        <v>6778</v>
      </c>
      <c r="E15798" s="508"/>
      <c r="F15798" s="508"/>
    </row>
    <row r="15799" spans="1:6" x14ac:dyDescent="0.25">
      <c r="A15799" s="508"/>
      <c r="B15799" s="508"/>
      <c r="C15799" s="508"/>
      <c r="D15799" s="444" t="s">
        <v>6778</v>
      </c>
      <c r="E15799" s="508"/>
      <c r="F15799" s="508"/>
    </row>
    <row r="15800" spans="1:6" x14ac:dyDescent="0.25">
      <c r="A15800" s="508"/>
      <c r="B15800" s="508"/>
      <c r="C15800" s="508"/>
      <c r="D15800" s="444" t="s">
        <v>6778</v>
      </c>
      <c r="E15800" s="508"/>
      <c r="F15800" s="508"/>
    </row>
    <row r="15801" spans="1:6" x14ac:dyDescent="0.25">
      <c r="A15801" s="508"/>
      <c r="B15801" s="508"/>
      <c r="C15801" s="508"/>
      <c r="D15801" s="444" t="s">
        <v>6778</v>
      </c>
      <c r="E15801" s="508"/>
      <c r="F15801" s="508"/>
    </row>
    <row r="15802" spans="1:6" x14ac:dyDescent="0.25">
      <c r="A15802" s="508"/>
      <c r="B15802" s="508"/>
      <c r="C15802" s="508"/>
      <c r="D15802" s="444" t="s">
        <v>6778</v>
      </c>
      <c r="E15802" s="508"/>
      <c r="F15802" s="508"/>
    </row>
    <row r="15803" spans="1:6" x14ac:dyDescent="0.25">
      <c r="A15803" s="508"/>
      <c r="B15803" s="508"/>
      <c r="C15803" s="508"/>
      <c r="D15803" s="444" t="s">
        <v>6778</v>
      </c>
      <c r="E15803" s="508"/>
      <c r="F15803" s="508"/>
    </row>
    <row r="15804" spans="1:6" x14ac:dyDescent="0.25">
      <c r="A15804" s="508"/>
      <c r="B15804" s="508"/>
      <c r="C15804" s="508"/>
      <c r="D15804" s="444" t="s">
        <v>6778</v>
      </c>
      <c r="E15804" s="508"/>
      <c r="F15804" s="508"/>
    </row>
    <row r="15805" spans="1:6" x14ac:dyDescent="0.25">
      <c r="A15805" s="508"/>
      <c r="B15805" s="508"/>
      <c r="C15805" s="508"/>
      <c r="D15805" s="444" t="s">
        <v>6778</v>
      </c>
      <c r="E15805" s="508"/>
      <c r="F15805" s="508"/>
    </row>
    <row r="15806" spans="1:6" x14ac:dyDescent="0.25">
      <c r="A15806" s="508"/>
      <c r="B15806" s="508"/>
      <c r="C15806" s="508"/>
      <c r="D15806" s="444" t="s">
        <v>6778</v>
      </c>
      <c r="E15806" s="508"/>
      <c r="F15806" s="508"/>
    </row>
    <row r="15807" spans="1:6" x14ac:dyDescent="0.25">
      <c r="A15807" s="508"/>
      <c r="B15807" s="508"/>
      <c r="C15807" s="508"/>
      <c r="D15807" s="444" t="s">
        <v>6778</v>
      </c>
      <c r="E15807" s="508"/>
      <c r="F15807" s="508"/>
    </row>
    <row r="15808" spans="1:6" x14ac:dyDescent="0.25">
      <c r="A15808" s="508"/>
      <c r="B15808" s="508"/>
      <c r="C15808" s="508"/>
      <c r="D15808" s="444" t="s">
        <v>6778</v>
      </c>
      <c r="E15808" s="508"/>
      <c r="F15808" s="508"/>
    </row>
    <row r="15809" spans="1:6" x14ac:dyDescent="0.25">
      <c r="A15809" s="508"/>
      <c r="B15809" s="508"/>
      <c r="C15809" s="508"/>
      <c r="D15809" s="444" t="s">
        <v>6778</v>
      </c>
      <c r="E15809" s="508"/>
      <c r="F15809" s="508"/>
    </row>
    <row r="15810" spans="1:6" x14ac:dyDescent="0.25">
      <c r="A15810" s="508"/>
      <c r="B15810" s="508"/>
      <c r="C15810" s="508"/>
      <c r="D15810" s="444" t="s">
        <v>6778</v>
      </c>
      <c r="E15810" s="508"/>
      <c r="F15810" s="508"/>
    </row>
    <row r="15811" spans="1:6" x14ac:dyDescent="0.25">
      <c r="A15811" s="508"/>
      <c r="B15811" s="508"/>
      <c r="C15811" s="508"/>
      <c r="D15811" s="444" t="s">
        <v>6778</v>
      </c>
      <c r="E15811" s="508"/>
      <c r="F15811" s="508"/>
    </row>
    <row r="15812" spans="1:6" x14ac:dyDescent="0.25">
      <c r="A15812" s="508"/>
      <c r="B15812" s="508"/>
      <c r="C15812" s="508"/>
      <c r="D15812" s="444" t="s">
        <v>6778</v>
      </c>
      <c r="E15812" s="508"/>
      <c r="F15812" s="508"/>
    </row>
    <row r="15813" spans="1:6" x14ac:dyDescent="0.25">
      <c r="A15813" s="508"/>
      <c r="B15813" s="508"/>
      <c r="C15813" s="508"/>
      <c r="D15813" s="444" t="s">
        <v>6778</v>
      </c>
      <c r="E15813" s="508"/>
      <c r="F15813" s="508"/>
    </row>
    <row r="15814" spans="1:6" x14ac:dyDescent="0.25">
      <c r="A15814" s="508"/>
      <c r="B15814" s="508"/>
      <c r="C15814" s="508"/>
      <c r="D15814" s="444" t="s">
        <v>6778</v>
      </c>
      <c r="E15814" s="508"/>
      <c r="F15814" s="508"/>
    </row>
    <row r="15815" spans="1:6" x14ac:dyDescent="0.25">
      <c r="A15815" s="508"/>
      <c r="B15815" s="508"/>
      <c r="C15815" s="508"/>
      <c r="D15815" s="444" t="s">
        <v>6778</v>
      </c>
      <c r="E15815" s="508"/>
      <c r="F15815" s="508"/>
    </row>
    <row r="15816" spans="1:6" x14ac:dyDescent="0.25">
      <c r="A15816" s="508"/>
      <c r="B15816" s="508"/>
      <c r="C15816" s="508"/>
      <c r="D15816" s="444" t="s">
        <v>6778</v>
      </c>
      <c r="E15816" s="508"/>
      <c r="F15816" s="508"/>
    </row>
    <row r="15817" spans="1:6" x14ac:dyDescent="0.25">
      <c r="A15817" s="508"/>
      <c r="B15817" s="508"/>
      <c r="C15817" s="508"/>
      <c r="D15817" s="444" t="s">
        <v>6778</v>
      </c>
      <c r="E15817" s="508"/>
      <c r="F15817" s="508"/>
    </row>
    <row r="15818" spans="1:6" x14ac:dyDescent="0.25">
      <c r="A15818" s="508"/>
      <c r="B15818" s="508"/>
      <c r="C15818" s="508"/>
      <c r="D15818" s="444" t="s">
        <v>6778</v>
      </c>
      <c r="E15818" s="508"/>
      <c r="F15818" s="508"/>
    </row>
    <row r="15819" spans="1:6" x14ac:dyDescent="0.25">
      <c r="A15819" s="508"/>
      <c r="B15819" s="508"/>
      <c r="C15819" s="508"/>
      <c r="D15819" s="444" t="s">
        <v>6778</v>
      </c>
      <c r="E15819" s="508"/>
      <c r="F15819" s="508"/>
    </row>
    <row r="15820" spans="1:6" x14ac:dyDescent="0.25">
      <c r="A15820" s="508"/>
      <c r="B15820" s="508"/>
      <c r="C15820" s="508"/>
      <c r="D15820" s="444" t="s">
        <v>6778</v>
      </c>
      <c r="E15820" s="508"/>
      <c r="F15820" s="508"/>
    </row>
    <row r="15821" spans="1:6" x14ac:dyDescent="0.25">
      <c r="A15821" s="508"/>
      <c r="B15821" s="508"/>
      <c r="C15821" s="508"/>
      <c r="D15821" s="444" t="s">
        <v>6778</v>
      </c>
      <c r="E15821" s="508"/>
      <c r="F15821" s="508"/>
    </row>
    <row r="15822" spans="1:6" x14ac:dyDescent="0.25">
      <c r="A15822" s="508"/>
      <c r="B15822" s="508"/>
      <c r="C15822" s="508"/>
      <c r="D15822" s="444" t="s">
        <v>6778</v>
      </c>
      <c r="E15822" s="508"/>
      <c r="F15822" s="508"/>
    </row>
    <row r="15823" spans="1:6" x14ac:dyDescent="0.25">
      <c r="A15823" s="508"/>
      <c r="B15823" s="508"/>
      <c r="C15823" s="508"/>
      <c r="D15823" s="444" t="s">
        <v>6778</v>
      </c>
      <c r="E15823" s="508"/>
      <c r="F15823" s="508"/>
    </row>
    <row r="15824" spans="1:6" x14ac:dyDescent="0.25">
      <c r="A15824" s="508"/>
      <c r="B15824" s="508"/>
      <c r="C15824" s="508"/>
      <c r="D15824" s="444" t="s">
        <v>6778</v>
      </c>
      <c r="E15824" s="508"/>
      <c r="F15824" s="508"/>
    </row>
    <row r="15825" spans="1:6" x14ac:dyDescent="0.25">
      <c r="A15825" s="508"/>
      <c r="B15825" s="508"/>
      <c r="C15825" s="508"/>
      <c r="D15825" s="444" t="s">
        <v>6778</v>
      </c>
      <c r="E15825" s="508"/>
      <c r="F15825" s="508"/>
    </row>
    <row r="15826" spans="1:6" x14ac:dyDescent="0.25">
      <c r="A15826" s="508"/>
      <c r="B15826" s="508"/>
      <c r="C15826" s="508"/>
      <c r="D15826" s="444" t="s">
        <v>6778</v>
      </c>
      <c r="E15826" s="508"/>
      <c r="F15826" s="508"/>
    </row>
    <row r="15827" spans="1:6" x14ac:dyDescent="0.25">
      <c r="A15827" s="508"/>
      <c r="B15827" s="508"/>
      <c r="C15827" s="508"/>
      <c r="D15827" s="444" t="s">
        <v>6778</v>
      </c>
      <c r="E15827" s="508"/>
      <c r="F15827" s="508"/>
    </row>
    <row r="15828" spans="1:6" x14ac:dyDescent="0.25">
      <c r="A15828" s="508"/>
      <c r="B15828" s="508"/>
      <c r="C15828" s="508"/>
      <c r="D15828" s="444" t="s">
        <v>6778</v>
      </c>
      <c r="E15828" s="508"/>
      <c r="F15828" s="508"/>
    </row>
    <row r="15829" spans="1:6" x14ac:dyDescent="0.25">
      <c r="A15829" s="508"/>
      <c r="B15829" s="508"/>
      <c r="C15829" s="508"/>
      <c r="D15829" s="444" t="s">
        <v>6778</v>
      </c>
      <c r="E15829" s="508"/>
      <c r="F15829" s="508"/>
    </row>
    <row r="15830" spans="1:6" x14ac:dyDescent="0.25">
      <c r="A15830" s="508"/>
      <c r="B15830" s="508"/>
      <c r="C15830" s="508"/>
      <c r="D15830" s="444" t="s">
        <v>6778</v>
      </c>
      <c r="E15830" s="508"/>
      <c r="F15830" s="508"/>
    </row>
    <row r="15831" spans="1:6" x14ac:dyDescent="0.25">
      <c r="A15831" s="508"/>
      <c r="B15831" s="508"/>
      <c r="C15831" s="508"/>
      <c r="D15831" s="444" t="s">
        <v>6778</v>
      </c>
      <c r="E15831" s="508"/>
      <c r="F15831" s="508"/>
    </row>
    <row r="15832" spans="1:6" x14ac:dyDescent="0.25">
      <c r="A15832" s="508"/>
      <c r="B15832" s="508"/>
      <c r="C15832" s="508"/>
      <c r="D15832" s="444" t="s">
        <v>6778</v>
      </c>
      <c r="E15832" s="508"/>
      <c r="F15832" s="508"/>
    </row>
    <row r="15833" spans="1:6" x14ac:dyDescent="0.25">
      <c r="A15833" s="508"/>
      <c r="B15833" s="508"/>
      <c r="C15833" s="508"/>
      <c r="D15833" s="444" t="s">
        <v>6778</v>
      </c>
      <c r="E15833" s="508"/>
      <c r="F15833" s="508"/>
    </row>
    <row r="15834" spans="1:6" x14ac:dyDescent="0.25">
      <c r="A15834" s="508"/>
      <c r="B15834" s="508"/>
      <c r="C15834" s="508"/>
      <c r="D15834" s="444" t="s">
        <v>6778</v>
      </c>
      <c r="E15834" s="508"/>
      <c r="F15834" s="508"/>
    </row>
    <row r="15835" spans="1:6" x14ac:dyDescent="0.25">
      <c r="A15835" s="508"/>
      <c r="B15835" s="508"/>
      <c r="C15835" s="508"/>
      <c r="D15835" s="444" t="s">
        <v>6778</v>
      </c>
      <c r="E15835" s="508"/>
      <c r="F15835" s="508"/>
    </row>
    <row r="15836" spans="1:6" x14ac:dyDescent="0.25">
      <c r="A15836" s="508"/>
      <c r="B15836" s="508"/>
      <c r="C15836" s="508"/>
      <c r="D15836" s="444" t="s">
        <v>6778</v>
      </c>
      <c r="E15836" s="508"/>
      <c r="F15836" s="508"/>
    </row>
    <row r="15837" spans="1:6" x14ac:dyDescent="0.25">
      <c r="A15837" s="508"/>
      <c r="B15837" s="508"/>
      <c r="C15837" s="508"/>
      <c r="D15837" s="444" t="s">
        <v>6778</v>
      </c>
      <c r="E15837" s="508"/>
      <c r="F15837" s="508"/>
    </row>
    <row r="15838" spans="1:6" x14ac:dyDescent="0.25">
      <c r="A15838" s="508"/>
      <c r="B15838" s="508"/>
      <c r="C15838" s="508"/>
      <c r="D15838" s="444" t="s">
        <v>6778</v>
      </c>
      <c r="E15838" s="508"/>
      <c r="F15838" s="508"/>
    </row>
    <row r="15839" spans="1:6" x14ac:dyDescent="0.25">
      <c r="A15839" s="508"/>
      <c r="B15839" s="508"/>
      <c r="C15839" s="508"/>
      <c r="D15839" s="444" t="s">
        <v>6778</v>
      </c>
      <c r="E15839" s="508"/>
      <c r="F15839" s="508"/>
    </row>
    <row r="15840" spans="1:6" x14ac:dyDescent="0.25">
      <c r="A15840" s="508"/>
      <c r="B15840" s="508"/>
      <c r="C15840" s="508"/>
      <c r="D15840" s="444" t="s">
        <v>6778</v>
      </c>
      <c r="E15840" s="508"/>
      <c r="F15840" s="508"/>
    </row>
    <row r="15841" spans="1:6" x14ac:dyDescent="0.25">
      <c r="A15841" s="508"/>
      <c r="B15841" s="508"/>
      <c r="C15841" s="508"/>
      <c r="D15841" s="444" t="s">
        <v>6778</v>
      </c>
      <c r="E15841" s="508"/>
      <c r="F15841" s="508"/>
    </row>
    <row r="15842" spans="1:6" x14ac:dyDescent="0.25">
      <c r="A15842" s="508"/>
      <c r="B15842" s="508"/>
      <c r="C15842" s="508"/>
      <c r="D15842" s="444" t="s">
        <v>6778</v>
      </c>
      <c r="E15842" s="508"/>
      <c r="F15842" s="508"/>
    </row>
    <row r="15843" spans="1:6" x14ac:dyDescent="0.25">
      <c r="A15843" s="508"/>
      <c r="B15843" s="508"/>
      <c r="C15843" s="508"/>
      <c r="D15843" s="444" t="s">
        <v>6778</v>
      </c>
      <c r="E15843" s="508"/>
      <c r="F15843" s="508"/>
    </row>
    <row r="15844" spans="1:6" x14ac:dyDescent="0.25">
      <c r="A15844" s="508"/>
      <c r="B15844" s="508"/>
      <c r="C15844" s="508"/>
      <c r="D15844" s="444" t="s">
        <v>6778</v>
      </c>
      <c r="E15844" s="508"/>
      <c r="F15844" s="508"/>
    </row>
    <row r="15845" spans="1:6" x14ac:dyDescent="0.25">
      <c r="A15845" s="508"/>
      <c r="B15845" s="508"/>
      <c r="C15845" s="508"/>
      <c r="D15845" s="444" t="s">
        <v>6778</v>
      </c>
      <c r="E15845" s="508"/>
      <c r="F15845" s="508"/>
    </row>
    <row r="15846" spans="1:6" x14ac:dyDescent="0.25">
      <c r="A15846" s="508"/>
      <c r="B15846" s="508"/>
      <c r="C15846" s="508"/>
      <c r="D15846" s="444" t="s">
        <v>6778</v>
      </c>
      <c r="E15846" s="508"/>
      <c r="F15846" s="508"/>
    </row>
    <row r="15847" spans="1:6" x14ac:dyDescent="0.25">
      <c r="A15847" s="508"/>
      <c r="B15847" s="508"/>
      <c r="C15847" s="508"/>
      <c r="D15847" s="444" t="s">
        <v>6778</v>
      </c>
      <c r="E15847" s="508"/>
      <c r="F15847" s="508"/>
    </row>
    <row r="15848" spans="1:6" x14ac:dyDescent="0.25">
      <c r="A15848" s="508"/>
      <c r="B15848" s="508"/>
      <c r="C15848" s="508"/>
      <c r="D15848" s="444" t="s">
        <v>6778</v>
      </c>
      <c r="E15848" s="508"/>
      <c r="F15848" s="508"/>
    </row>
    <row r="15849" spans="1:6" x14ac:dyDescent="0.25">
      <c r="A15849" s="508"/>
      <c r="B15849" s="508"/>
      <c r="C15849" s="508"/>
      <c r="D15849" s="444" t="s">
        <v>6778</v>
      </c>
      <c r="E15849" s="508"/>
      <c r="F15849" s="508"/>
    </row>
    <row r="15850" spans="1:6" x14ac:dyDescent="0.25">
      <c r="A15850" s="508"/>
      <c r="B15850" s="508"/>
      <c r="C15850" s="508"/>
      <c r="D15850" s="444" t="s">
        <v>6778</v>
      </c>
      <c r="E15850" s="508"/>
      <c r="F15850" s="508"/>
    </row>
    <row r="15851" spans="1:6" x14ac:dyDescent="0.25">
      <c r="A15851" s="508"/>
      <c r="B15851" s="508"/>
      <c r="C15851" s="508"/>
      <c r="D15851" s="444" t="s">
        <v>6778</v>
      </c>
      <c r="E15851" s="508"/>
      <c r="F15851" s="508"/>
    </row>
    <row r="15852" spans="1:6" x14ac:dyDescent="0.25">
      <c r="A15852" s="508"/>
      <c r="B15852" s="508"/>
      <c r="C15852" s="508"/>
      <c r="D15852" s="444" t="s">
        <v>6778</v>
      </c>
      <c r="E15852" s="508"/>
      <c r="F15852" s="508"/>
    </row>
    <row r="15853" spans="1:6" x14ac:dyDescent="0.25">
      <c r="A15853" s="508"/>
      <c r="B15853" s="508"/>
      <c r="C15853" s="508"/>
      <c r="D15853" s="444" t="s">
        <v>6778</v>
      </c>
      <c r="E15853" s="508"/>
      <c r="F15853" s="508"/>
    </row>
    <row r="15854" spans="1:6" x14ac:dyDescent="0.25">
      <c r="A15854" s="508"/>
      <c r="B15854" s="508"/>
      <c r="C15854" s="508"/>
      <c r="D15854" s="444" t="s">
        <v>6778</v>
      </c>
      <c r="E15854" s="508"/>
      <c r="F15854" s="508"/>
    </row>
    <row r="15855" spans="1:6" x14ac:dyDescent="0.25">
      <c r="A15855" s="508"/>
      <c r="B15855" s="508"/>
      <c r="C15855" s="508"/>
      <c r="D15855" s="444" t="s">
        <v>6778</v>
      </c>
      <c r="E15855" s="508"/>
      <c r="F15855" s="508"/>
    </row>
    <row r="15856" spans="1:6" x14ac:dyDescent="0.25">
      <c r="A15856" s="508"/>
      <c r="B15856" s="508"/>
      <c r="C15856" s="508"/>
      <c r="D15856" s="444" t="s">
        <v>6778</v>
      </c>
      <c r="E15856" s="508"/>
      <c r="F15856" s="508"/>
    </row>
    <row r="15857" spans="1:6" x14ac:dyDescent="0.25">
      <c r="A15857" s="508"/>
      <c r="B15857" s="508"/>
      <c r="C15857" s="508"/>
      <c r="D15857" s="444" t="s">
        <v>6778</v>
      </c>
      <c r="E15857" s="508"/>
      <c r="F15857" s="508"/>
    </row>
    <row r="15858" spans="1:6" x14ac:dyDescent="0.25">
      <c r="A15858" s="508"/>
      <c r="B15858" s="508"/>
      <c r="C15858" s="508"/>
      <c r="D15858" s="444" t="s">
        <v>6778</v>
      </c>
      <c r="E15858" s="508"/>
      <c r="F15858" s="508"/>
    </row>
    <row r="15859" spans="1:6" x14ac:dyDescent="0.25">
      <c r="A15859" s="508"/>
      <c r="B15859" s="508"/>
      <c r="C15859" s="508"/>
      <c r="D15859" s="444" t="s">
        <v>6778</v>
      </c>
      <c r="E15859" s="508"/>
      <c r="F15859" s="508"/>
    </row>
    <row r="15860" spans="1:6" x14ac:dyDescent="0.25">
      <c r="A15860" s="508"/>
      <c r="B15860" s="508"/>
      <c r="C15860" s="508"/>
      <c r="D15860" s="444" t="s">
        <v>6778</v>
      </c>
      <c r="E15860" s="508"/>
      <c r="F15860" s="508"/>
    </row>
    <row r="15861" spans="1:6" x14ac:dyDescent="0.25">
      <c r="A15861" s="508"/>
      <c r="B15861" s="508"/>
      <c r="C15861" s="508"/>
      <c r="D15861" s="444" t="s">
        <v>6778</v>
      </c>
      <c r="E15861" s="508"/>
      <c r="F15861" s="508"/>
    </row>
    <row r="15862" spans="1:6" x14ac:dyDescent="0.25">
      <c r="A15862" s="508"/>
      <c r="B15862" s="508"/>
      <c r="C15862" s="508"/>
      <c r="D15862" s="444" t="s">
        <v>6778</v>
      </c>
      <c r="E15862" s="508"/>
      <c r="F15862" s="508"/>
    </row>
    <row r="15863" spans="1:6" x14ac:dyDescent="0.25">
      <c r="A15863" s="508"/>
      <c r="B15863" s="508"/>
      <c r="C15863" s="508"/>
      <c r="D15863" s="444" t="s">
        <v>6778</v>
      </c>
      <c r="E15863" s="508"/>
      <c r="F15863" s="508"/>
    </row>
    <row r="15864" spans="1:6" x14ac:dyDescent="0.25">
      <c r="A15864" s="508"/>
      <c r="B15864" s="508"/>
      <c r="C15864" s="508"/>
      <c r="D15864" s="444" t="s">
        <v>6778</v>
      </c>
      <c r="E15864" s="508"/>
      <c r="F15864" s="508"/>
    </row>
    <row r="15865" spans="1:6" x14ac:dyDescent="0.25">
      <c r="A15865" s="508"/>
      <c r="B15865" s="508"/>
      <c r="C15865" s="508"/>
      <c r="D15865" s="444" t="s">
        <v>6778</v>
      </c>
      <c r="E15865" s="508"/>
      <c r="F15865" s="508"/>
    </row>
    <row r="15866" spans="1:6" x14ac:dyDescent="0.25">
      <c r="A15866" s="508"/>
      <c r="B15866" s="508"/>
      <c r="C15866" s="508"/>
      <c r="D15866" s="444" t="s">
        <v>6778</v>
      </c>
      <c r="E15866" s="508"/>
      <c r="F15866" s="508"/>
    </row>
    <row r="15867" spans="1:6" x14ac:dyDescent="0.25">
      <c r="A15867" s="508"/>
      <c r="B15867" s="508"/>
      <c r="C15867" s="508"/>
      <c r="D15867" s="444" t="s">
        <v>6778</v>
      </c>
      <c r="E15867" s="508"/>
      <c r="F15867" s="508"/>
    </row>
    <row r="15868" spans="1:6" x14ac:dyDescent="0.25">
      <c r="A15868" s="508"/>
      <c r="B15868" s="508"/>
      <c r="C15868" s="508"/>
      <c r="D15868" s="444" t="s">
        <v>6778</v>
      </c>
      <c r="E15868" s="508"/>
      <c r="F15868" s="508"/>
    </row>
    <row r="15869" spans="1:6" x14ac:dyDescent="0.25">
      <c r="A15869" s="508"/>
      <c r="B15869" s="508"/>
      <c r="C15869" s="508"/>
      <c r="D15869" s="444" t="s">
        <v>6778</v>
      </c>
      <c r="E15869" s="508"/>
      <c r="F15869" s="508"/>
    </row>
    <row r="15870" spans="1:6" x14ac:dyDescent="0.25">
      <c r="A15870" s="508"/>
      <c r="B15870" s="508"/>
      <c r="C15870" s="508"/>
      <c r="D15870" s="444" t="s">
        <v>6778</v>
      </c>
      <c r="E15870" s="508"/>
      <c r="F15870" s="508"/>
    </row>
    <row r="15871" spans="1:6" x14ac:dyDescent="0.25">
      <c r="A15871" s="508"/>
      <c r="B15871" s="508"/>
      <c r="C15871" s="508"/>
      <c r="D15871" s="444" t="s">
        <v>6778</v>
      </c>
      <c r="E15871" s="508"/>
      <c r="F15871" s="508"/>
    </row>
    <row r="15872" spans="1:6" x14ac:dyDescent="0.25">
      <c r="A15872" s="508"/>
      <c r="B15872" s="508"/>
      <c r="C15872" s="508"/>
      <c r="D15872" s="444" t="s">
        <v>6778</v>
      </c>
      <c r="E15872" s="508"/>
      <c r="F15872" s="508"/>
    </row>
    <row r="15873" spans="1:6" x14ac:dyDescent="0.25">
      <c r="A15873" s="508"/>
      <c r="B15873" s="508"/>
      <c r="C15873" s="508"/>
      <c r="D15873" s="444" t="s">
        <v>6778</v>
      </c>
      <c r="E15873" s="508"/>
      <c r="F15873" s="508"/>
    </row>
    <row r="15874" spans="1:6" x14ac:dyDescent="0.25">
      <c r="A15874" s="508"/>
      <c r="B15874" s="508"/>
      <c r="C15874" s="508"/>
      <c r="D15874" s="444" t="s">
        <v>6778</v>
      </c>
      <c r="E15874" s="508"/>
      <c r="F15874" s="508"/>
    </row>
    <row r="15875" spans="1:6" x14ac:dyDescent="0.25">
      <c r="A15875" s="508"/>
      <c r="B15875" s="508"/>
      <c r="C15875" s="508"/>
      <c r="D15875" s="444" t="s">
        <v>6778</v>
      </c>
      <c r="E15875" s="508"/>
      <c r="F15875" s="508"/>
    </row>
    <row r="15876" spans="1:6" x14ac:dyDescent="0.25">
      <c r="A15876" s="508"/>
      <c r="B15876" s="508"/>
      <c r="C15876" s="508"/>
      <c r="D15876" s="444" t="s">
        <v>6778</v>
      </c>
      <c r="E15876" s="508"/>
      <c r="F15876" s="508"/>
    </row>
    <row r="15877" spans="1:6" x14ac:dyDescent="0.25">
      <c r="A15877" s="508"/>
      <c r="B15877" s="508"/>
      <c r="C15877" s="508"/>
      <c r="D15877" s="444" t="s">
        <v>6778</v>
      </c>
      <c r="E15877" s="508"/>
      <c r="F15877" s="508"/>
    </row>
    <row r="15878" spans="1:6" x14ac:dyDescent="0.25">
      <c r="A15878" s="508"/>
      <c r="B15878" s="508"/>
      <c r="C15878" s="508"/>
      <c r="D15878" s="444" t="s">
        <v>6778</v>
      </c>
      <c r="E15878" s="508"/>
      <c r="F15878" s="508"/>
    </row>
    <row r="15879" spans="1:6" x14ac:dyDescent="0.25">
      <c r="A15879" s="508"/>
      <c r="B15879" s="508"/>
      <c r="C15879" s="508"/>
      <c r="D15879" s="444" t="s">
        <v>6778</v>
      </c>
      <c r="E15879" s="508"/>
      <c r="F15879" s="508"/>
    </row>
    <row r="15880" spans="1:6" x14ac:dyDescent="0.25">
      <c r="A15880" s="508"/>
      <c r="B15880" s="508"/>
      <c r="C15880" s="508"/>
      <c r="D15880" s="444" t="s">
        <v>6778</v>
      </c>
      <c r="E15880" s="508"/>
      <c r="F15880" s="508"/>
    </row>
    <row r="15881" spans="1:6" x14ac:dyDescent="0.25">
      <c r="A15881" s="508"/>
      <c r="B15881" s="508"/>
      <c r="C15881" s="508"/>
      <c r="D15881" s="444" t="s">
        <v>6778</v>
      </c>
      <c r="E15881" s="508"/>
      <c r="F15881" s="508"/>
    </row>
    <row r="15882" spans="1:6" x14ac:dyDescent="0.25">
      <c r="A15882" s="508"/>
      <c r="B15882" s="508"/>
      <c r="C15882" s="508"/>
      <c r="D15882" s="444" t="s">
        <v>6778</v>
      </c>
      <c r="E15882" s="508"/>
      <c r="F15882" s="508"/>
    </row>
    <row r="15883" spans="1:6" x14ac:dyDescent="0.25">
      <c r="A15883" s="508"/>
      <c r="B15883" s="508"/>
      <c r="C15883" s="508"/>
      <c r="D15883" s="444" t="s">
        <v>6778</v>
      </c>
      <c r="E15883" s="508"/>
      <c r="F15883" s="508"/>
    </row>
    <row r="15884" spans="1:6" x14ac:dyDescent="0.25">
      <c r="A15884" s="508"/>
      <c r="B15884" s="508"/>
      <c r="C15884" s="508"/>
      <c r="D15884" s="444" t="s">
        <v>6778</v>
      </c>
      <c r="E15884" s="508"/>
      <c r="F15884" s="508"/>
    </row>
    <row r="15885" spans="1:6" x14ac:dyDescent="0.25">
      <c r="A15885" s="508"/>
      <c r="B15885" s="508"/>
      <c r="C15885" s="508"/>
      <c r="D15885" s="444" t="s">
        <v>6778</v>
      </c>
      <c r="E15885" s="508"/>
      <c r="F15885" s="508"/>
    </row>
    <row r="15886" spans="1:6" x14ac:dyDescent="0.25">
      <c r="A15886" s="508"/>
      <c r="B15886" s="508"/>
      <c r="C15886" s="508"/>
      <c r="D15886" s="444" t="s">
        <v>6778</v>
      </c>
      <c r="E15886" s="508"/>
      <c r="F15886" s="508"/>
    </row>
    <row r="15887" spans="1:6" x14ac:dyDescent="0.25">
      <c r="A15887" s="508"/>
      <c r="B15887" s="508"/>
      <c r="C15887" s="508"/>
      <c r="D15887" s="444" t="s">
        <v>6778</v>
      </c>
      <c r="E15887" s="508"/>
      <c r="F15887" s="508"/>
    </row>
    <row r="15888" spans="1:6" x14ac:dyDescent="0.25">
      <c r="A15888" s="508"/>
      <c r="B15888" s="508"/>
      <c r="C15888" s="508"/>
      <c r="D15888" s="444" t="s">
        <v>6778</v>
      </c>
      <c r="E15888" s="508"/>
      <c r="F15888" s="508"/>
    </row>
    <row r="15889" spans="1:6" x14ac:dyDescent="0.25">
      <c r="A15889" s="508"/>
      <c r="B15889" s="508"/>
      <c r="C15889" s="508"/>
      <c r="D15889" s="444" t="s">
        <v>6778</v>
      </c>
      <c r="E15889" s="508"/>
      <c r="F15889" s="508"/>
    </row>
    <row r="15890" spans="1:6" x14ac:dyDescent="0.25">
      <c r="A15890" s="508"/>
      <c r="B15890" s="508"/>
      <c r="C15890" s="508"/>
      <c r="D15890" s="444" t="s">
        <v>6778</v>
      </c>
      <c r="E15890" s="508"/>
      <c r="F15890" s="508"/>
    </row>
    <row r="15891" spans="1:6" x14ac:dyDescent="0.25">
      <c r="A15891" s="508"/>
      <c r="B15891" s="508"/>
      <c r="C15891" s="508"/>
      <c r="D15891" s="444" t="s">
        <v>6778</v>
      </c>
      <c r="E15891" s="508"/>
      <c r="F15891" s="508"/>
    </row>
    <row r="15892" spans="1:6" x14ac:dyDescent="0.25">
      <c r="A15892" s="508"/>
      <c r="B15892" s="508"/>
      <c r="C15892" s="508"/>
      <c r="D15892" s="444" t="s">
        <v>6778</v>
      </c>
      <c r="E15892" s="508"/>
      <c r="F15892" s="508"/>
    </row>
    <row r="15893" spans="1:6" x14ac:dyDescent="0.25">
      <c r="A15893" s="508"/>
      <c r="B15893" s="508"/>
      <c r="C15893" s="508"/>
      <c r="D15893" s="444" t="s">
        <v>6778</v>
      </c>
      <c r="E15893" s="508"/>
      <c r="F15893" s="508"/>
    </row>
    <row r="15894" spans="1:6" x14ac:dyDescent="0.25">
      <c r="A15894" s="508"/>
      <c r="B15894" s="508"/>
      <c r="C15894" s="508"/>
      <c r="D15894" s="444" t="s">
        <v>6778</v>
      </c>
      <c r="E15894" s="508"/>
      <c r="F15894" s="508"/>
    </row>
    <row r="15895" spans="1:6" x14ac:dyDescent="0.25">
      <c r="A15895" s="508"/>
      <c r="B15895" s="508"/>
      <c r="C15895" s="508"/>
      <c r="D15895" s="444" t="s">
        <v>6778</v>
      </c>
      <c r="E15895" s="508"/>
      <c r="F15895" s="508"/>
    </row>
    <row r="15896" spans="1:6" x14ac:dyDescent="0.25">
      <c r="A15896" s="508"/>
      <c r="B15896" s="508"/>
      <c r="C15896" s="508"/>
      <c r="D15896" s="444" t="s">
        <v>6778</v>
      </c>
      <c r="E15896" s="508"/>
      <c r="F15896" s="508"/>
    </row>
    <row r="15897" spans="1:6" x14ac:dyDescent="0.25">
      <c r="A15897" s="508"/>
      <c r="B15897" s="508"/>
      <c r="C15897" s="508"/>
      <c r="D15897" s="444" t="s">
        <v>6778</v>
      </c>
      <c r="E15897" s="508"/>
      <c r="F15897" s="508"/>
    </row>
    <row r="15898" spans="1:6" x14ac:dyDescent="0.25">
      <c r="A15898" s="508"/>
      <c r="B15898" s="508"/>
      <c r="C15898" s="508"/>
      <c r="D15898" s="444" t="s">
        <v>6778</v>
      </c>
      <c r="E15898" s="508"/>
      <c r="F15898" s="508"/>
    </row>
    <row r="15899" spans="1:6" x14ac:dyDescent="0.25">
      <c r="A15899" s="508"/>
      <c r="B15899" s="508"/>
      <c r="C15899" s="508"/>
      <c r="D15899" s="444" t="s">
        <v>6778</v>
      </c>
      <c r="E15899" s="508"/>
      <c r="F15899" s="508"/>
    </row>
    <row r="15900" spans="1:6" x14ac:dyDescent="0.25">
      <c r="A15900" s="508"/>
      <c r="B15900" s="508"/>
      <c r="C15900" s="508"/>
      <c r="D15900" s="444" t="s">
        <v>6778</v>
      </c>
      <c r="E15900" s="508"/>
      <c r="F15900" s="508"/>
    </row>
    <row r="15901" spans="1:6" x14ac:dyDescent="0.25">
      <c r="A15901" s="508"/>
      <c r="B15901" s="508"/>
      <c r="C15901" s="508"/>
      <c r="D15901" s="444" t="s">
        <v>6778</v>
      </c>
      <c r="E15901" s="508"/>
      <c r="F15901" s="508"/>
    </row>
    <row r="15902" spans="1:6" x14ac:dyDescent="0.25">
      <c r="A15902" s="508"/>
      <c r="B15902" s="508"/>
      <c r="C15902" s="508"/>
      <c r="D15902" s="444" t="s">
        <v>6778</v>
      </c>
      <c r="E15902" s="508"/>
      <c r="F15902" s="508"/>
    </row>
    <row r="15903" spans="1:6" x14ac:dyDescent="0.25">
      <c r="A15903" s="508"/>
      <c r="B15903" s="508"/>
      <c r="C15903" s="508"/>
      <c r="D15903" s="444" t="s">
        <v>6778</v>
      </c>
      <c r="E15903" s="508"/>
      <c r="F15903" s="508"/>
    </row>
    <row r="15904" spans="1:6" x14ac:dyDescent="0.25">
      <c r="A15904" s="508"/>
      <c r="B15904" s="508"/>
      <c r="C15904" s="508"/>
      <c r="D15904" s="444" t="s">
        <v>6778</v>
      </c>
      <c r="E15904" s="508"/>
      <c r="F15904" s="508"/>
    </row>
    <row r="15905" spans="1:6" x14ac:dyDescent="0.25">
      <c r="A15905" s="508"/>
      <c r="B15905" s="508"/>
      <c r="C15905" s="508"/>
      <c r="D15905" s="444" t="s">
        <v>6778</v>
      </c>
      <c r="E15905" s="508"/>
      <c r="F15905" s="508"/>
    </row>
    <row r="15906" spans="1:6" x14ac:dyDescent="0.25">
      <c r="A15906" s="508"/>
      <c r="B15906" s="508"/>
      <c r="C15906" s="508"/>
      <c r="D15906" s="444" t="s">
        <v>6778</v>
      </c>
      <c r="E15906" s="508"/>
      <c r="F15906" s="508"/>
    </row>
    <row r="15907" spans="1:6" x14ac:dyDescent="0.25">
      <c r="A15907" s="508"/>
      <c r="B15907" s="508"/>
      <c r="C15907" s="508"/>
      <c r="D15907" s="444" t="s">
        <v>6778</v>
      </c>
      <c r="E15907" s="508"/>
      <c r="F15907" s="508"/>
    </row>
    <row r="15908" spans="1:6" x14ac:dyDescent="0.25">
      <c r="A15908" s="508"/>
      <c r="B15908" s="508"/>
      <c r="C15908" s="508"/>
      <c r="D15908" s="444" t="s">
        <v>6778</v>
      </c>
      <c r="E15908" s="508"/>
      <c r="F15908" s="508"/>
    </row>
    <row r="15909" spans="1:6" x14ac:dyDescent="0.25">
      <c r="A15909" s="508"/>
      <c r="B15909" s="508"/>
      <c r="C15909" s="508"/>
      <c r="D15909" s="444" t="s">
        <v>6778</v>
      </c>
      <c r="E15909" s="508"/>
      <c r="F15909" s="508"/>
    </row>
    <row r="15910" spans="1:6" x14ac:dyDescent="0.25">
      <c r="A15910" s="508"/>
      <c r="B15910" s="508"/>
      <c r="C15910" s="508"/>
      <c r="D15910" s="444" t="s">
        <v>6778</v>
      </c>
      <c r="E15910" s="508"/>
      <c r="F15910" s="508"/>
    </row>
    <row r="15911" spans="1:6" x14ac:dyDescent="0.25">
      <c r="A15911" s="508"/>
      <c r="B15911" s="508"/>
      <c r="C15911" s="508"/>
      <c r="D15911" s="444" t="s">
        <v>6778</v>
      </c>
      <c r="E15911" s="508"/>
      <c r="F15911" s="508"/>
    </row>
    <row r="15912" spans="1:6" x14ac:dyDescent="0.25">
      <c r="A15912" s="508"/>
      <c r="B15912" s="508"/>
      <c r="C15912" s="508"/>
      <c r="D15912" s="444" t="s">
        <v>6778</v>
      </c>
      <c r="E15912" s="508"/>
      <c r="F15912" s="508"/>
    </row>
    <row r="15913" spans="1:6" x14ac:dyDescent="0.25">
      <c r="A15913" s="508"/>
      <c r="B15913" s="508"/>
      <c r="C15913" s="508"/>
      <c r="D15913" s="444" t="s">
        <v>6778</v>
      </c>
      <c r="E15913" s="508"/>
      <c r="F15913" s="508"/>
    </row>
    <row r="15914" spans="1:6" x14ac:dyDescent="0.25">
      <c r="A15914" s="508"/>
      <c r="B15914" s="508"/>
      <c r="C15914" s="508"/>
      <c r="D15914" s="444" t="s">
        <v>6778</v>
      </c>
      <c r="E15914" s="508"/>
      <c r="F15914" s="508"/>
    </row>
    <row r="15915" spans="1:6" x14ac:dyDescent="0.25">
      <c r="A15915" s="508"/>
      <c r="B15915" s="508"/>
      <c r="C15915" s="508"/>
      <c r="D15915" s="444" t="s">
        <v>6778</v>
      </c>
      <c r="E15915" s="508"/>
      <c r="F15915" s="508"/>
    </row>
    <row r="15916" spans="1:6" x14ac:dyDescent="0.25">
      <c r="A15916" s="508"/>
      <c r="B15916" s="508"/>
      <c r="C15916" s="508"/>
      <c r="D15916" s="444" t="s">
        <v>6778</v>
      </c>
      <c r="E15916" s="508"/>
      <c r="F15916" s="508"/>
    </row>
    <row r="15917" spans="1:6" x14ac:dyDescent="0.25">
      <c r="A15917" s="508"/>
      <c r="B15917" s="508"/>
      <c r="C15917" s="508"/>
      <c r="D15917" s="444" t="s">
        <v>6778</v>
      </c>
      <c r="E15917" s="508"/>
      <c r="F15917" s="508"/>
    </row>
    <row r="15918" spans="1:6" x14ac:dyDescent="0.25">
      <c r="A15918" s="508"/>
      <c r="B15918" s="508"/>
      <c r="C15918" s="508"/>
      <c r="D15918" s="444" t="s">
        <v>6778</v>
      </c>
      <c r="E15918" s="508"/>
      <c r="F15918" s="508"/>
    </row>
    <row r="15919" spans="1:6" x14ac:dyDescent="0.25">
      <c r="A15919" s="508"/>
      <c r="B15919" s="508"/>
      <c r="C15919" s="508"/>
      <c r="D15919" s="444" t="s">
        <v>6778</v>
      </c>
      <c r="E15919" s="508"/>
      <c r="F15919" s="508"/>
    </row>
    <row r="15920" spans="1:6" x14ac:dyDescent="0.25">
      <c r="A15920" s="508"/>
      <c r="B15920" s="508"/>
      <c r="C15920" s="508"/>
      <c r="D15920" s="444" t="s">
        <v>6778</v>
      </c>
      <c r="E15920" s="508"/>
      <c r="F15920" s="508"/>
    </row>
    <row r="15921" spans="1:6" x14ac:dyDescent="0.25">
      <c r="A15921" s="508"/>
      <c r="B15921" s="508"/>
      <c r="C15921" s="508"/>
      <c r="D15921" s="444" t="s">
        <v>6778</v>
      </c>
      <c r="E15921" s="508"/>
      <c r="F15921" s="508"/>
    </row>
    <row r="15922" spans="1:6" x14ac:dyDescent="0.25">
      <c r="A15922" s="508"/>
      <c r="B15922" s="508"/>
      <c r="C15922" s="508"/>
      <c r="D15922" s="444" t="s">
        <v>6778</v>
      </c>
      <c r="E15922" s="508"/>
      <c r="F15922" s="508"/>
    </row>
    <row r="15923" spans="1:6" x14ac:dyDescent="0.25">
      <c r="A15923" s="508"/>
      <c r="B15923" s="508"/>
      <c r="C15923" s="508"/>
      <c r="D15923" s="444" t="s">
        <v>6778</v>
      </c>
      <c r="E15923" s="508"/>
      <c r="F15923" s="508"/>
    </row>
    <row r="15924" spans="1:6" x14ac:dyDescent="0.25">
      <c r="A15924" s="508"/>
      <c r="B15924" s="508"/>
      <c r="C15924" s="508"/>
      <c r="D15924" s="444" t="s">
        <v>6778</v>
      </c>
      <c r="E15924" s="508"/>
      <c r="F15924" s="508"/>
    </row>
    <row r="15925" spans="1:6" x14ac:dyDescent="0.25">
      <c r="A15925" s="508"/>
      <c r="B15925" s="508"/>
      <c r="C15925" s="508"/>
      <c r="D15925" s="444" t="s">
        <v>6778</v>
      </c>
      <c r="E15925" s="508"/>
      <c r="F15925" s="508"/>
    </row>
    <row r="15926" spans="1:6" x14ac:dyDescent="0.25">
      <c r="A15926" s="508"/>
      <c r="B15926" s="508"/>
      <c r="C15926" s="508"/>
      <c r="D15926" s="444" t="s">
        <v>6778</v>
      </c>
      <c r="E15926" s="508"/>
      <c r="F15926" s="508"/>
    </row>
    <row r="15927" spans="1:6" x14ac:dyDescent="0.25">
      <c r="A15927" s="508"/>
      <c r="B15927" s="508"/>
      <c r="C15927" s="508"/>
      <c r="D15927" s="444" t="s">
        <v>6778</v>
      </c>
      <c r="E15927" s="508"/>
      <c r="F15927" s="508"/>
    </row>
    <row r="15928" spans="1:6" x14ac:dyDescent="0.25">
      <c r="A15928" s="508"/>
      <c r="B15928" s="508"/>
      <c r="C15928" s="508"/>
      <c r="D15928" s="444" t="s">
        <v>6778</v>
      </c>
      <c r="E15928" s="508"/>
      <c r="F15928" s="508"/>
    </row>
    <row r="15929" spans="1:6" x14ac:dyDescent="0.25">
      <c r="A15929" s="508"/>
      <c r="B15929" s="508"/>
      <c r="C15929" s="508"/>
      <c r="D15929" s="444" t="s">
        <v>6778</v>
      </c>
      <c r="E15929" s="508"/>
      <c r="F15929" s="508"/>
    </row>
    <row r="15930" spans="1:6" x14ac:dyDescent="0.25">
      <c r="A15930" s="508"/>
      <c r="B15930" s="508"/>
      <c r="C15930" s="508"/>
      <c r="D15930" s="444" t="s">
        <v>6778</v>
      </c>
      <c r="E15930" s="508"/>
      <c r="F15930" s="508"/>
    </row>
    <row r="15931" spans="1:6" x14ac:dyDescent="0.25">
      <c r="A15931" s="508"/>
      <c r="B15931" s="508"/>
      <c r="C15931" s="508"/>
      <c r="D15931" s="444" t="s">
        <v>6778</v>
      </c>
      <c r="E15931" s="508"/>
      <c r="F15931" s="508"/>
    </row>
    <row r="15932" spans="1:6" x14ac:dyDescent="0.25">
      <c r="A15932" s="508"/>
      <c r="B15932" s="508"/>
      <c r="C15932" s="508"/>
      <c r="D15932" s="444" t="s">
        <v>6778</v>
      </c>
      <c r="E15932" s="508"/>
      <c r="F15932" s="508"/>
    </row>
    <row r="15933" spans="1:6" x14ac:dyDescent="0.25">
      <c r="A15933" s="508"/>
      <c r="B15933" s="508"/>
      <c r="C15933" s="508"/>
      <c r="D15933" s="444" t="s">
        <v>6778</v>
      </c>
      <c r="E15933" s="508"/>
      <c r="F15933" s="508"/>
    </row>
    <row r="15934" spans="1:6" x14ac:dyDescent="0.25">
      <c r="A15934" s="508"/>
      <c r="B15934" s="508"/>
      <c r="C15934" s="508"/>
      <c r="D15934" s="444" t="s">
        <v>6778</v>
      </c>
      <c r="E15934" s="508"/>
      <c r="F15934" s="508"/>
    </row>
    <row r="15935" spans="1:6" x14ac:dyDescent="0.25">
      <c r="A15935" s="508"/>
      <c r="B15935" s="508"/>
      <c r="C15935" s="508"/>
      <c r="D15935" s="444" t="s">
        <v>6778</v>
      </c>
      <c r="E15935" s="508"/>
      <c r="F15935" s="508"/>
    </row>
    <row r="15936" spans="1:6" x14ac:dyDescent="0.25">
      <c r="A15936" s="508"/>
      <c r="B15936" s="508"/>
      <c r="C15936" s="508"/>
      <c r="D15936" s="444" t="s">
        <v>6778</v>
      </c>
      <c r="E15936" s="508"/>
      <c r="F15936" s="508"/>
    </row>
    <row r="15937" spans="1:6" x14ac:dyDescent="0.25">
      <c r="A15937" s="508"/>
      <c r="B15937" s="508"/>
      <c r="C15937" s="508"/>
      <c r="D15937" s="444" t="s">
        <v>6778</v>
      </c>
      <c r="E15937" s="508"/>
      <c r="F15937" s="508"/>
    </row>
    <row r="15938" spans="1:6" x14ac:dyDescent="0.25">
      <c r="A15938" s="508"/>
      <c r="B15938" s="508"/>
      <c r="C15938" s="508"/>
      <c r="D15938" s="444" t="s">
        <v>6778</v>
      </c>
      <c r="E15938" s="508"/>
      <c r="F15938" s="508"/>
    </row>
    <row r="15939" spans="1:6" x14ac:dyDescent="0.25">
      <c r="A15939" s="508"/>
      <c r="B15939" s="508"/>
      <c r="C15939" s="508"/>
      <c r="D15939" s="444" t="s">
        <v>6778</v>
      </c>
      <c r="E15939" s="508"/>
      <c r="F15939" s="508"/>
    </row>
    <row r="15940" spans="1:6" x14ac:dyDescent="0.25">
      <c r="A15940" s="508"/>
      <c r="B15940" s="508"/>
      <c r="C15940" s="508"/>
      <c r="D15940" s="444" t="s">
        <v>6778</v>
      </c>
      <c r="E15940" s="508"/>
      <c r="F15940" s="508"/>
    </row>
    <row r="15941" spans="1:6" x14ac:dyDescent="0.25">
      <c r="A15941" s="508"/>
      <c r="B15941" s="508"/>
      <c r="C15941" s="508"/>
      <c r="D15941" s="444" t="s">
        <v>6778</v>
      </c>
      <c r="E15941" s="508"/>
      <c r="F15941" s="508"/>
    </row>
    <row r="15942" spans="1:6" x14ac:dyDescent="0.25">
      <c r="A15942" s="508"/>
      <c r="B15942" s="508"/>
      <c r="C15942" s="508"/>
      <c r="D15942" s="444" t="s">
        <v>6778</v>
      </c>
      <c r="E15942" s="508"/>
      <c r="F15942" s="508"/>
    </row>
    <row r="15943" spans="1:6" x14ac:dyDescent="0.25">
      <c r="A15943" s="508"/>
      <c r="B15943" s="508"/>
      <c r="C15943" s="508"/>
      <c r="D15943" s="444" t="s">
        <v>6778</v>
      </c>
      <c r="E15943" s="508"/>
      <c r="F15943" s="508"/>
    </row>
    <row r="15944" spans="1:6" x14ac:dyDescent="0.25">
      <c r="A15944" s="508"/>
      <c r="B15944" s="508"/>
      <c r="C15944" s="508"/>
      <c r="D15944" s="444" t="s">
        <v>6778</v>
      </c>
      <c r="E15944" s="508"/>
      <c r="F15944" s="508"/>
    </row>
    <row r="15945" spans="1:6" x14ac:dyDescent="0.25">
      <c r="A15945" s="508"/>
      <c r="B15945" s="508"/>
      <c r="C15945" s="508"/>
      <c r="D15945" s="444" t="s">
        <v>6778</v>
      </c>
      <c r="E15945" s="508"/>
      <c r="F15945" s="508"/>
    </row>
    <row r="15946" spans="1:6" x14ac:dyDescent="0.25">
      <c r="A15946" s="508"/>
      <c r="B15946" s="508"/>
      <c r="C15946" s="508"/>
      <c r="D15946" s="444" t="s">
        <v>6778</v>
      </c>
      <c r="E15946" s="508"/>
      <c r="F15946" s="508"/>
    </row>
    <row r="15947" spans="1:6" x14ac:dyDescent="0.25">
      <c r="A15947" s="508"/>
      <c r="B15947" s="508"/>
      <c r="C15947" s="508"/>
      <c r="D15947" s="444" t="s">
        <v>6778</v>
      </c>
      <c r="E15947" s="508"/>
      <c r="F15947" s="508"/>
    </row>
    <row r="15948" spans="1:6" x14ac:dyDescent="0.25">
      <c r="A15948" s="508"/>
      <c r="B15948" s="508"/>
      <c r="C15948" s="508"/>
      <c r="D15948" s="444" t="s">
        <v>6778</v>
      </c>
      <c r="E15948" s="508"/>
      <c r="F15948" s="508"/>
    </row>
    <row r="15949" spans="1:6" x14ac:dyDescent="0.25">
      <c r="A15949" s="508"/>
      <c r="B15949" s="508"/>
      <c r="C15949" s="508"/>
      <c r="D15949" s="444" t="s">
        <v>6778</v>
      </c>
      <c r="E15949" s="508"/>
      <c r="F15949" s="508"/>
    </row>
    <row r="15950" spans="1:6" x14ac:dyDescent="0.25">
      <c r="A15950" s="508"/>
      <c r="B15950" s="508"/>
      <c r="C15950" s="508"/>
      <c r="D15950" s="444" t="s">
        <v>6778</v>
      </c>
      <c r="E15950" s="508"/>
      <c r="F15950" s="508"/>
    </row>
    <row r="15951" spans="1:6" x14ac:dyDescent="0.25">
      <c r="A15951" s="508"/>
      <c r="B15951" s="508"/>
      <c r="C15951" s="508"/>
      <c r="D15951" s="444" t="s">
        <v>6778</v>
      </c>
      <c r="E15951" s="508"/>
      <c r="F15951" s="508"/>
    </row>
    <row r="15952" spans="1:6" x14ac:dyDescent="0.25">
      <c r="A15952" s="508"/>
      <c r="B15952" s="508"/>
      <c r="C15952" s="508"/>
      <c r="D15952" s="444" t="s">
        <v>6778</v>
      </c>
      <c r="E15952" s="508"/>
      <c r="F15952" s="508"/>
    </row>
    <row r="15953" spans="1:6" x14ac:dyDescent="0.25">
      <c r="A15953" s="508"/>
      <c r="B15953" s="508"/>
      <c r="C15953" s="508"/>
      <c r="D15953" s="444" t="s">
        <v>6778</v>
      </c>
      <c r="E15953" s="508"/>
      <c r="F15953" s="508"/>
    </row>
    <row r="15954" spans="1:6" x14ac:dyDescent="0.25">
      <c r="A15954" s="508"/>
      <c r="B15954" s="508"/>
      <c r="C15954" s="508"/>
      <c r="D15954" s="444" t="s">
        <v>6778</v>
      </c>
      <c r="E15954" s="508"/>
      <c r="F15954" s="508"/>
    </row>
    <row r="15955" spans="1:6" x14ac:dyDescent="0.25">
      <c r="A15955" s="508"/>
      <c r="B15955" s="508"/>
      <c r="C15955" s="508"/>
      <c r="D15955" s="444" t="s">
        <v>6778</v>
      </c>
      <c r="E15955" s="508"/>
      <c r="F15955" s="508"/>
    </row>
    <row r="15956" spans="1:6" x14ac:dyDescent="0.25">
      <c r="A15956" s="508"/>
      <c r="B15956" s="508"/>
      <c r="C15956" s="508"/>
      <c r="D15956" s="444" t="s">
        <v>6778</v>
      </c>
      <c r="E15956" s="508"/>
      <c r="F15956" s="508"/>
    </row>
    <row r="15957" spans="1:6" x14ac:dyDescent="0.25">
      <c r="A15957" s="508"/>
      <c r="B15957" s="508"/>
      <c r="C15957" s="508"/>
      <c r="D15957" s="444" t="s">
        <v>6778</v>
      </c>
      <c r="E15957" s="508"/>
      <c r="F15957" s="508"/>
    </row>
    <row r="15958" spans="1:6" x14ac:dyDescent="0.25">
      <c r="A15958" s="508"/>
      <c r="B15958" s="508"/>
      <c r="C15958" s="508"/>
      <c r="D15958" s="444" t="s">
        <v>6778</v>
      </c>
      <c r="E15958" s="508"/>
      <c r="F15958" s="508"/>
    </row>
    <row r="15959" spans="1:6" x14ac:dyDescent="0.25">
      <c r="A15959" s="508"/>
      <c r="B15959" s="508"/>
      <c r="C15959" s="508"/>
      <c r="D15959" s="444" t="s">
        <v>6778</v>
      </c>
      <c r="E15959" s="508"/>
      <c r="F15959" s="508"/>
    </row>
    <row r="15960" spans="1:6" x14ac:dyDescent="0.25">
      <c r="A15960" s="508"/>
      <c r="B15960" s="508"/>
      <c r="C15960" s="508"/>
      <c r="D15960" s="444" t="s">
        <v>6778</v>
      </c>
      <c r="E15960" s="508"/>
      <c r="F15960" s="508"/>
    </row>
    <row r="15961" spans="1:6" x14ac:dyDescent="0.25">
      <c r="A15961" s="508"/>
      <c r="B15961" s="508"/>
      <c r="C15961" s="508"/>
      <c r="D15961" s="444" t="s">
        <v>6778</v>
      </c>
      <c r="E15961" s="508"/>
      <c r="F15961" s="508"/>
    </row>
    <row r="15962" spans="1:6" x14ac:dyDescent="0.25">
      <c r="A15962" s="508"/>
      <c r="B15962" s="508"/>
      <c r="C15962" s="508"/>
      <c r="D15962" s="444" t="s">
        <v>6778</v>
      </c>
      <c r="E15962" s="508"/>
      <c r="F15962" s="508"/>
    </row>
    <row r="15963" spans="1:6" x14ac:dyDescent="0.25">
      <c r="A15963" s="508"/>
      <c r="B15963" s="508"/>
      <c r="C15963" s="508"/>
      <c r="D15963" s="444" t="s">
        <v>6778</v>
      </c>
      <c r="E15963" s="508"/>
      <c r="F15963" s="508"/>
    </row>
    <row r="15964" spans="1:6" x14ac:dyDescent="0.25">
      <c r="A15964" s="508"/>
      <c r="B15964" s="508"/>
      <c r="C15964" s="508"/>
      <c r="D15964" s="444" t="s">
        <v>6778</v>
      </c>
      <c r="E15964" s="508"/>
      <c r="F15964" s="508"/>
    </row>
    <row r="15965" spans="1:6" x14ac:dyDescent="0.25">
      <c r="A15965" s="508"/>
      <c r="B15965" s="508"/>
      <c r="C15965" s="508"/>
      <c r="D15965" s="444" t="s">
        <v>6778</v>
      </c>
      <c r="E15965" s="508"/>
      <c r="F15965" s="508"/>
    </row>
    <row r="15966" spans="1:6" x14ac:dyDescent="0.25">
      <c r="A15966" s="508"/>
      <c r="B15966" s="508"/>
      <c r="C15966" s="508"/>
      <c r="D15966" s="444" t="s">
        <v>6778</v>
      </c>
      <c r="E15966" s="508"/>
      <c r="F15966" s="508"/>
    </row>
    <row r="15967" spans="1:6" x14ac:dyDescent="0.25">
      <c r="A15967" s="508"/>
      <c r="B15967" s="508"/>
      <c r="C15967" s="508"/>
      <c r="D15967" s="444" t="s">
        <v>6778</v>
      </c>
      <c r="E15967" s="508"/>
      <c r="F15967" s="508"/>
    </row>
    <row r="15968" spans="1:6" x14ac:dyDescent="0.25">
      <c r="A15968" s="508"/>
      <c r="B15968" s="508"/>
      <c r="C15968" s="508"/>
      <c r="D15968" s="444" t="s">
        <v>6778</v>
      </c>
      <c r="E15968" s="508"/>
      <c r="F15968" s="508"/>
    </row>
    <row r="15969" spans="1:6" x14ac:dyDescent="0.25">
      <c r="A15969" s="508"/>
      <c r="B15969" s="508"/>
      <c r="C15969" s="508"/>
      <c r="D15969" s="444" t="s">
        <v>6778</v>
      </c>
      <c r="E15969" s="508"/>
      <c r="F15969" s="508"/>
    </row>
    <row r="15970" spans="1:6" x14ac:dyDescent="0.25">
      <c r="A15970" s="508"/>
      <c r="B15970" s="508"/>
      <c r="C15970" s="508"/>
      <c r="D15970" s="444" t="s">
        <v>6778</v>
      </c>
      <c r="E15970" s="508"/>
      <c r="F15970" s="508"/>
    </row>
    <row r="15971" spans="1:6" x14ac:dyDescent="0.25">
      <c r="A15971" s="508"/>
      <c r="B15971" s="508"/>
      <c r="C15971" s="508"/>
      <c r="D15971" s="444" t="s">
        <v>6778</v>
      </c>
      <c r="E15971" s="508"/>
      <c r="F15971" s="508"/>
    </row>
    <row r="15972" spans="1:6" x14ac:dyDescent="0.25">
      <c r="A15972" s="508"/>
      <c r="B15972" s="508"/>
      <c r="C15972" s="508"/>
      <c r="D15972" s="444" t="s">
        <v>6778</v>
      </c>
      <c r="E15972" s="508"/>
      <c r="F15972" s="508"/>
    </row>
    <row r="15973" spans="1:6" x14ac:dyDescent="0.25">
      <c r="A15973" s="508"/>
      <c r="B15973" s="508"/>
      <c r="C15973" s="508"/>
      <c r="D15973" s="444" t="s">
        <v>6778</v>
      </c>
      <c r="E15973" s="508"/>
      <c r="F15973" s="508"/>
    </row>
    <row r="15974" spans="1:6" x14ac:dyDescent="0.25">
      <c r="A15974" s="508"/>
      <c r="B15974" s="508"/>
      <c r="C15974" s="508"/>
      <c r="D15974" s="444" t="s">
        <v>6778</v>
      </c>
      <c r="E15974" s="508"/>
      <c r="F15974" s="508"/>
    </row>
    <row r="15975" spans="1:6" x14ac:dyDescent="0.25">
      <c r="A15975" s="508"/>
      <c r="B15975" s="508"/>
      <c r="C15975" s="508"/>
      <c r="D15975" s="444" t="s">
        <v>6778</v>
      </c>
      <c r="E15975" s="508"/>
      <c r="F15975" s="508"/>
    </row>
    <row r="15976" spans="1:6" x14ac:dyDescent="0.25">
      <c r="A15976" s="508"/>
      <c r="B15976" s="508"/>
      <c r="C15976" s="508"/>
      <c r="D15976" s="444" t="s">
        <v>6778</v>
      </c>
      <c r="E15976" s="508"/>
      <c r="F15976" s="508"/>
    </row>
    <row r="15977" spans="1:6" x14ac:dyDescent="0.25">
      <c r="A15977" s="508"/>
      <c r="B15977" s="508"/>
      <c r="C15977" s="508"/>
      <c r="D15977" s="444" t="s">
        <v>6778</v>
      </c>
      <c r="E15977" s="508"/>
      <c r="F15977" s="508"/>
    </row>
    <row r="15978" spans="1:6" x14ac:dyDescent="0.25">
      <c r="A15978" s="508"/>
      <c r="B15978" s="508"/>
      <c r="C15978" s="508"/>
      <c r="D15978" s="444" t="s">
        <v>6778</v>
      </c>
      <c r="E15978" s="508"/>
      <c r="F15978" s="508"/>
    </row>
    <row r="15979" spans="1:6" x14ac:dyDescent="0.25">
      <c r="A15979" s="508"/>
      <c r="B15979" s="508"/>
      <c r="C15979" s="508"/>
      <c r="D15979" s="444" t="s">
        <v>6778</v>
      </c>
      <c r="E15979" s="508"/>
      <c r="F15979" s="508"/>
    </row>
    <row r="15980" spans="1:6" x14ac:dyDescent="0.25">
      <c r="A15980" s="508"/>
      <c r="B15980" s="508"/>
      <c r="C15980" s="508"/>
      <c r="D15980" s="444" t="s">
        <v>6778</v>
      </c>
      <c r="E15980" s="508"/>
      <c r="F15980" s="508"/>
    </row>
    <row r="15981" spans="1:6" x14ac:dyDescent="0.25">
      <c r="A15981" s="508"/>
      <c r="B15981" s="508"/>
      <c r="C15981" s="508"/>
      <c r="D15981" s="444" t="s">
        <v>6778</v>
      </c>
      <c r="E15981" s="508"/>
      <c r="F15981" s="508"/>
    </row>
    <row r="15982" spans="1:6" x14ac:dyDescent="0.25">
      <c r="A15982" s="508"/>
      <c r="B15982" s="508"/>
      <c r="C15982" s="508"/>
      <c r="D15982" s="444" t="s">
        <v>6778</v>
      </c>
      <c r="E15982" s="508"/>
      <c r="F15982" s="508"/>
    </row>
    <row r="15983" spans="1:6" x14ac:dyDescent="0.25">
      <c r="A15983" s="508"/>
      <c r="B15983" s="508"/>
      <c r="C15983" s="508"/>
      <c r="D15983" s="444" t="s">
        <v>6778</v>
      </c>
      <c r="E15983" s="508"/>
      <c r="F15983" s="508"/>
    </row>
    <row r="15984" spans="1:6" x14ac:dyDescent="0.25">
      <c r="A15984" s="508"/>
      <c r="B15984" s="508"/>
      <c r="C15984" s="508"/>
      <c r="D15984" s="444" t="s">
        <v>6778</v>
      </c>
      <c r="E15984" s="508"/>
      <c r="F15984" s="508"/>
    </row>
    <row r="15985" spans="1:6" x14ac:dyDescent="0.25">
      <c r="A15985" s="508"/>
      <c r="B15985" s="508"/>
      <c r="C15985" s="508"/>
      <c r="D15985" s="444" t="s">
        <v>6778</v>
      </c>
      <c r="E15985" s="508"/>
      <c r="F15985" s="508"/>
    </row>
    <row r="15986" spans="1:6" x14ac:dyDescent="0.25">
      <c r="A15986" s="508"/>
      <c r="B15986" s="508"/>
      <c r="C15986" s="508"/>
      <c r="D15986" s="444" t="s">
        <v>6778</v>
      </c>
      <c r="E15986" s="508"/>
      <c r="F15986" s="508"/>
    </row>
    <row r="15987" spans="1:6" x14ac:dyDescent="0.25">
      <c r="A15987" s="508"/>
      <c r="B15987" s="508"/>
      <c r="C15987" s="508"/>
      <c r="D15987" s="444" t="s">
        <v>6778</v>
      </c>
      <c r="E15987" s="508"/>
      <c r="F15987" s="508"/>
    </row>
    <row r="15988" spans="1:6" x14ac:dyDescent="0.25">
      <c r="A15988" s="508"/>
      <c r="B15988" s="508"/>
      <c r="C15988" s="508"/>
      <c r="D15988" s="444" t="s">
        <v>6778</v>
      </c>
      <c r="E15988" s="508"/>
      <c r="F15988" s="508"/>
    </row>
    <row r="15989" spans="1:6" x14ac:dyDescent="0.25">
      <c r="A15989" s="508"/>
      <c r="B15989" s="508"/>
      <c r="C15989" s="508"/>
      <c r="D15989" s="444" t="s">
        <v>6778</v>
      </c>
      <c r="E15989" s="508"/>
      <c r="F15989" s="508"/>
    </row>
    <row r="15990" spans="1:6" x14ac:dyDescent="0.25">
      <c r="A15990" s="508"/>
      <c r="B15990" s="508"/>
      <c r="C15990" s="508"/>
      <c r="D15990" s="444" t="s">
        <v>6778</v>
      </c>
      <c r="E15990" s="508"/>
      <c r="F15990" s="508"/>
    </row>
    <row r="15991" spans="1:6" x14ac:dyDescent="0.25">
      <c r="A15991" s="508"/>
      <c r="B15991" s="508"/>
      <c r="C15991" s="508"/>
      <c r="D15991" s="444" t="s">
        <v>6778</v>
      </c>
      <c r="E15991" s="508"/>
      <c r="F15991" s="508"/>
    </row>
    <row r="15992" spans="1:6" x14ac:dyDescent="0.25">
      <c r="A15992" s="508"/>
      <c r="B15992" s="508"/>
      <c r="C15992" s="508"/>
      <c r="D15992" s="444" t="s">
        <v>6778</v>
      </c>
      <c r="E15992" s="508"/>
      <c r="F15992" s="508"/>
    </row>
    <row r="15993" spans="1:6" x14ac:dyDescent="0.25">
      <c r="A15993" s="508"/>
      <c r="B15993" s="508"/>
      <c r="C15993" s="508"/>
      <c r="D15993" s="444" t="s">
        <v>6778</v>
      </c>
      <c r="E15993" s="508"/>
      <c r="F15993" s="508"/>
    </row>
    <row r="15994" spans="1:6" x14ac:dyDescent="0.25">
      <c r="A15994" s="508"/>
      <c r="B15994" s="508"/>
      <c r="C15994" s="508"/>
      <c r="D15994" s="444" t="s">
        <v>6778</v>
      </c>
      <c r="E15994" s="508"/>
      <c r="F15994" s="508"/>
    </row>
    <row r="15995" spans="1:6" x14ac:dyDescent="0.25">
      <c r="A15995" s="508"/>
      <c r="B15995" s="508"/>
      <c r="C15995" s="508"/>
      <c r="D15995" s="444" t="s">
        <v>6778</v>
      </c>
      <c r="E15995" s="508"/>
      <c r="F15995" s="508"/>
    </row>
    <row r="15996" spans="1:6" x14ac:dyDescent="0.25">
      <c r="A15996" s="508"/>
      <c r="B15996" s="508"/>
      <c r="C15996" s="508"/>
      <c r="D15996" s="444" t="s">
        <v>6778</v>
      </c>
      <c r="E15996" s="508"/>
      <c r="F15996" s="508"/>
    </row>
    <row r="15997" spans="1:6" x14ac:dyDescent="0.25">
      <c r="A15997" s="508"/>
      <c r="B15997" s="508"/>
      <c r="C15997" s="508"/>
      <c r="D15997" s="444" t="s">
        <v>6778</v>
      </c>
      <c r="E15997" s="508"/>
      <c r="F15997" s="508"/>
    </row>
    <row r="15998" spans="1:6" x14ac:dyDescent="0.25">
      <c r="A15998" s="508"/>
      <c r="B15998" s="508"/>
      <c r="C15998" s="508"/>
      <c r="D15998" s="444" t="s">
        <v>6778</v>
      </c>
      <c r="E15998" s="508"/>
      <c r="F15998" s="508"/>
    </row>
    <row r="15999" spans="1:6" x14ac:dyDescent="0.25">
      <c r="A15999" s="508"/>
      <c r="B15999" s="508"/>
      <c r="C15999" s="508"/>
      <c r="D15999" s="444" t="s">
        <v>6778</v>
      </c>
      <c r="E15999" s="508"/>
      <c r="F15999" s="508"/>
    </row>
    <row r="16000" spans="1:6" x14ac:dyDescent="0.25">
      <c r="A16000" s="508"/>
      <c r="B16000" s="508"/>
      <c r="C16000" s="508"/>
      <c r="D16000" s="444" t="s">
        <v>6778</v>
      </c>
      <c r="E16000" s="508"/>
      <c r="F16000" s="508"/>
    </row>
    <row r="16001" spans="1:6" x14ac:dyDescent="0.25">
      <c r="A16001" s="508"/>
      <c r="B16001" s="508"/>
      <c r="C16001" s="508"/>
      <c r="D16001" s="444" t="s">
        <v>6778</v>
      </c>
      <c r="E16001" s="508"/>
      <c r="F16001" s="508"/>
    </row>
    <row r="16002" spans="1:6" x14ac:dyDescent="0.25">
      <c r="A16002" s="508"/>
      <c r="B16002" s="508"/>
      <c r="C16002" s="508"/>
      <c r="D16002" s="444" t="s">
        <v>6778</v>
      </c>
      <c r="E16002" s="508"/>
      <c r="F16002" s="508"/>
    </row>
    <row r="16003" spans="1:6" x14ac:dyDescent="0.25">
      <c r="A16003" s="508"/>
      <c r="B16003" s="508"/>
      <c r="C16003" s="508"/>
      <c r="D16003" s="444" t="s">
        <v>6778</v>
      </c>
      <c r="E16003" s="508"/>
      <c r="F16003" s="508"/>
    </row>
    <row r="16004" spans="1:6" x14ac:dyDescent="0.25">
      <c r="A16004" s="508"/>
      <c r="B16004" s="508"/>
      <c r="C16004" s="508"/>
      <c r="D16004" s="444" t="s">
        <v>6778</v>
      </c>
      <c r="E16004" s="508"/>
      <c r="F16004" s="508"/>
    </row>
    <row r="16005" spans="1:6" x14ac:dyDescent="0.25">
      <c r="A16005" s="508"/>
      <c r="B16005" s="508"/>
      <c r="C16005" s="508"/>
      <c r="D16005" s="444" t="s">
        <v>6778</v>
      </c>
      <c r="E16005" s="508"/>
      <c r="F16005" s="508"/>
    </row>
    <row r="16006" spans="1:6" x14ac:dyDescent="0.25">
      <c r="A16006" s="508"/>
      <c r="B16006" s="508"/>
      <c r="C16006" s="508"/>
      <c r="D16006" s="444" t="s">
        <v>6778</v>
      </c>
      <c r="E16006" s="508"/>
      <c r="F16006" s="508"/>
    </row>
    <row r="16007" spans="1:6" x14ac:dyDescent="0.25">
      <c r="A16007" s="508"/>
      <c r="B16007" s="508"/>
      <c r="C16007" s="508"/>
      <c r="D16007" s="444" t="s">
        <v>6778</v>
      </c>
      <c r="E16007" s="508"/>
      <c r="F16007" s="508"/>
    </row>
    <row r="16008" spans="1:6" x14ac:dyDescent="0.25">
      <c r="A16008" s="508"/>
      <c r="B16008" s="508"/>
      <c r="C16008" s="508"/>
      <c r="D16008" s="444" t="s">
        <v>6778</v>
      </c>
      <c r="E16008" s="508"/>
      <c r="F16008" s="508"/>
    </row>
    <row r="16009" spans="1:6" x14ac:dyDescent="0.25">
      <c r="A16009" s="508"/>
      <c r="B16009" s="508"/>
      <c r="C16009" s="508"/>
      <c r="D16009" s="444" t="s">
        <v>6778</v>
      </c>
      <c r="E16009" s="508"/>
      <c r="F16009" s="508"/>
    </row>
    <row r="16010" spans="1:6" x14ac:dyDescent="0.25">
      <c r="A16010" s="508"/>
      <c r="B16010" s="508"/>
      <c r="C16010" s="508"/>
      <c r="D16010" s="444" t="s">
        <v>6778</v>
      </c>
      <c r="E16010" s="508"/>
      <c r="F16010" s="508"/>
    </row>
    <row r="16011" spans="1:6" x14ac:dyDescent="0.25">
      <c r="A16011" s="508"/>
      <c r="B16011" s="508"/>
      <c r="C16011" s="508"/>
      <c r="D16011" s="444" t="s">
        <v>6778</v>
      </c>
      <c r="E16011" s="508"/>
      <c r="F16011" s="508"/>
    </row>
    <row r="16012" spans="1:6" x14ac:dyDescent="0.25">
      <c r="A16012" s="508"/>
      <c r="B16012" s="508"/>
      <c r="C16012" s="508"/>
      <c r="D16012" s="444" t="s">
        <v>6778</v>
      </c>
      <c r="E16012" s="508"/>
      <c r="F16012" s="508"/>
    </row>
    <row r="16013" spans="1:6" x14ac:dyDescent="0.25">
      <c r="A16013" s="508"/>
      <c r="B16013" s="508"/>
      <c r="C16013" s="508"/>
      <c r="D16013" s="444" t="s">
        <v>6778</v>
      </c>
      <c r="E16013" s="508"/>
      <c r="F16013" s="508"/>
    </row>
    <row r="16014" spans="1:6" x14ac:dyDescent="0.25">
      <c r="A16014" s="508"/>
      <c r="B16014" s="508"/>
      <c r="C16014" s="508"/>
      <c r="D16014" s="444" t="s">
        <v>6778</v>
      </c>
      <c r="E16014" s="508"/>
      <c r="F16014" s="508"/>
    </row>
    <row r="16015" spans="1:6" x14ac:dyDescent="0.25">
      <c r="A16015" s="508"/>
      <c r="B16015" s="508"/>
      <c r="C16015" s="508"/>
      <c r="D16015" s="444" t="s">
        <v>6778</v>
      </c>
      <c r="E16015" s="508"/>
      <c r="F16015" s="508"/>
    </row>
    <row r="16016" spans="1:6" x14ac:dyDescent="0.25">
      <c r="A16016" s="508"/>
      <c r="B16016" s="508"/>
      <c r="C16016" s="508"/>
      <c r="D16016" s="444" t="s">
        <v>6778</v>
      </c>
      <c r="E16016" s="508"/>
      <c r="F16016" s="508"/>
    </row>
    <row r="16017" spans="1:6" x14ac:dyDescent="0.25">
      <c r="A16017" s="508"/>
      <c r="B16017" s="508"/>
      <c r="C16017" s="508"/>
      <c r="D16017" s="444" t="s">
        <v>6778</v>
      </c>
      <c r="E16017" s="508"/>
      <c r="F16017" s="508"/>
    </row>
    <row r="16018" spans="1:6" x14ac:dyDescent="0.25">
      <c r="A16018" s="508"/>
      <c r="B16018" s="508"/>
      <c r="C16018" s="508"/>
      <c r="D16018" s="444" t="s">
        <v>6778</v>
      </c>
      <c r="E16018" s="508"/>
      <c r="F16018" s="508"/>
    </row>
    <row r="16019" spans="1:6" x14ac:dyDescent="0.25">
      <c r="A16019" s="508"/>
      <c r="B16019" s="508"/>
      <c r="C16019" s="508"/>
      <c r="D16019" s="444" t="s">
        <v>6778</v>
      </c>
      <c r="E16019" s="508"/>
      <c r="F16019" s="508"/>
    </row>
    <row r="16020" spans="1:6" x14ac:dyDescent="0.25">
      <c r="A16020" s="508"/>
      <c r="B16020" s="508"/>
      <c r="C16020" s="508"/>
      <c r="D16020" s="444" t="s">
        <v>6778</v>
      </c>
      <c r="E16020" s="508"/>
      <c r="F16020" s="508"/>
    </row>
    <row r="16021" spans="1:6" x14ac:dyDescent="0.25">
      <c r="A16021" s="508"/>
      <c r="B16021" s="508"/>
      <c r="C16021" s="508"/>
      <c r="D16021" s="444" t="s">
        <v>6778</v>
      </c>
      <c r="E16021" s="508"/>
      <c r="F16021" s="508"/>
    </row>
    <row r="16022" spans="1:6" x14ac:dyDescent="0.25">
      <c r="A16022" s="508"/>
      <c r="B16022" s="508"/>
      <c r="C16022" s="508"/>
      <c r="D16022" s="444" t="s">
        <v>6778</v>
      </c>
      <c r="E16022" s="508"/>
      <c r="F16022" s="508"/>
    </row>
    <row r="16023" spans="1:6" x14ac:dyDescent="0.25">
      <c r="A16023" s="508"/>
      <c r="B16023" s="508"/>
      <c r="C16023" s="508"/>
      <c r="D16023" s="444" t="s">
        <v>6778</v>
      </c>
      <c r="E16023" s="508"/>
      <c r="F16023" s="508"/>
    </row>
    <row r="16024" spans="1:6" x14ac:dyDescent="0.25">
      <c r="A16024" s="508"/>
      <c r="B16024" s="508"/>
      <c r="C16024" s="508"/>
      <c r="D16024" s="444" t="s">
        <v>6778</v>
      </c>
      <c r="E16024" s="508"/>
      <c r="F16024" s="508"/>
    </row>
    <row r="16025" spans="1:6" x14ac:dyDescent="0.25">
      <c r="A16025" s="508"/>
      <c r="B16025" s="508"/>
      <c r="C16025" s="508"/>
      <c r="D16025" s="444" t="s">
        <v>6778</v>
      </c>
      <c r="E16025" s="508"/>
      <c r="F16025" s="508"/>
    </row>
    <row r="16026" spans="1:6" x14ac:dyDescent="0.25">
      <c r="A16026" s="508"/>
      <c r="B16026" s="508"/>
      <c r="C16026" s="508"/>
      <c r="D16026" s="444" t="s">
        <v>6778</v>
      </c>
      <c r="E16026" s="508"/>
      <c r="F16026" s="508"/>
    </row>
    <row r="16027" spans="1:6" x14ac:dyDescent="0.25">
      <c r="A16027" s="508"/>
      <c r="B16027" s="508"/>
      <c r="C16027" s="508"/>
      <c r="D16027" s="444" t="s">
        <v>6778</v>
      </c>
      <c r="E16027" s="508"/>
      <c r="F16027" s="508"/>
    </row>
    <row r="16028" spans="1:6" x14ac:dyDescent="0.25">
      <c r="A16028" s="508"/>
      <c r="B16028" s="508"/>
      <c r="C16028" s="508"/>
      <c r="D16028" s="444" t="s">
        <v>6778</v>
      </c>
      <c r="E16028" s="508"/>
      <c r="F16028" s="508"/>
    </row>
    <row r="16029" spans="1:6" x14ac:dyDescent="0.25">
      <c r="A16029" s="508"/>
      <c r="B16029" s="508"/>
      <c r="C16029" s="508"/>
      <c r="D16029" s="444" t="s">
        <v>6778</v>
      </c>
      <c r="E16029" s="508"/>
      <c r="F16029" s="508"/>
    </row>
    <row r="16030" spans="1:6" x14ac:dyDescent="0.25">
      <c r="A16030" s="508"/>
      <c r="B16030" s="508"/>
      <c r="C16030" s="508"/>
      <c r="D16030" s="444" t="s">
        <v>6778</v>
      </c>
      <c r="E16030" s="508"/>
      <c r="F16030" s="508"/>
    </row>
    <row r="16031" spans="1:6" x14ac:dyDescent="0.25">
      <c r="A16031" s="508"/>
      <c r="B16031" s="508"/>
      <c r="C16031" s="508"/>
      <c r="D16031" s="444" t="s">
        <v>6778</v>
      </c>
      <c r="E16031" s="508"/>
      <c r="F16031" s="508"/>
    </row>
    <row r="16032" spans="1:6" x14ac:dyDescent="0.25">
      <c r="A16032" s="508"/>
      <c r="B16032" s="508"/>
      <c r="C16032" s="508"/>
      <c r="D16032" s="444" t="s">
        <v>6778</v>
      </c>
      <c r="E16032" s="508"/>
      <c r="F16032" s="508"/>
    </row>
    <row r="16033" spans="1:6" x14ac:dyDescent="0.25">
      <c r="A16033" s="508"/>
      <c r="B16033" s="508"/>
      <c r="C16033" s="508"/>
      <c r="D16033" s="444" t="s">
        <v>6778</v>
      </c>
      <c r="E16033" s="508"/>
      <c r="F16033" s="508"/>
    </row>
    <row r="16034" spans="1:6" x14ac:dyDescent="0.25">
      <c r="A16034" s="508"/>
      <c r="B16034" s="508"/>
      <c r="C16034" s="508"/>
      <c r="D16034" s="444" t="s">
        <v>6778</v>
      </c>
      <c r="E16034" s="508"/>
      <c r="F16034" s="508"/>
    </row>
    <row r="16035" spans="1:6" x14ac:dyDescent="0.25">
      <c r="A16035" s="508"/>
      <c r="B16035" s="508"/>
      <c r="C16035" s="508"/>
      <c r="D16035" s="444" t="s">
        <v>6778</v>
      </c>
      <c r="E16035" s="508"/>
      <c r="F16035" s="508"/>
    </row>
    <row r="16036" spans="1:6" x14ac:dyDescent="0.25">
      <c r="A16036" s="508"/>
      <c r="B16036" s="508"/>
      <c r="C16036" s="508"/>
      <c r="D16036" s="444" t="s">
        <v>6778</v>
      </c>
      <c r="E16036" s="508"/>
      <c r="F16036" s="508"/>
    </row>
    <row r="16037" spans="1:6" x14ac:dyDescent="0.25">
      <c r="A16037" s="508"/>
      <c r="B16037" s="508"/>
      <c r="C16037" s="508"/>
      <c r="D16037" s="444" t="s">
        <v>6778</v>
      </c>
      <c r="E16037" s="508"/>
      <c r="F16037" s="508"/>
    </row>
    <row r="16038" spans="1:6" x14ac:dyDescent="0.25">
      <c r="A16038" s="508"/>
      <c r="B16038" s="508"/>
      <c r="C16038" s="508"/>
      <c r="D16038" s="444" t="s">
        <v>6778</v>
      </c>
      <c r="E16038" s="508"/>
      <c r="F16038" s="508"/>
    </row>
    <row r="16039" spans="1:6" x14ac:dyDescent="0.25">
      <c r="A16039" s="508"/>
      <c r="B16039" s="508"/>
      <c r="C16039" s="508"/>
      <c r="D16039" s="444" t="s">
        <v>6778</v>
      </c>
      <c r="E16039" s="508"/>
      <c r="F16039" s="508"/>
    </row>
    <row r="16040" spans="1:6" x14ac:dyDescent="0.25">
      <c r="A16040" s="508"/>
      <c r="B16040" s="508"/>
      <c r="C16040" s="508"/>
      <c r="D16040" s="444" t="s">
        <v>6778</v>
      </c>
      <c r="E16040" s="508"/>
      <c r="F16040" s="508"/>
    </row>
    <row r="16041" spans="1:6" x14ac:dyDescent="0.25">
      <c r="A16041" s="508"/>
      <c r="B16041" s="508"/>
      <c r="C16041" s="508"/>
      <c r="D16041" s="444" t="s">
        <v>6778</v>
      </c>
      <c r="E16041" s="508"/>
      <c r="F16041" s="508"/>
    </row>
    <row r="16042" spans="1:6" x14ac:dyDescent="0.25">
      <c r="A16042" s="508"/>
      <c r="B16042" s="508"/>
      <c r="C16042" s="508"/>
      <c r="D16042" s="444" t="s">
        <v>6778</v>
      </c>
      <c r="E16042" s="508"/>
      <c r="F16042" s="508"/>
    </row>
    <row r="16043" spans="1:6" x14ac:dyDescent="0.25">
      <c r="A16043" s="508"/>
      <c r="B16043" s="508"/>
      <c r="C16043" s="508"/>
      <c r="D16043" s="444" t="s">
        <v>6778</v>
      </c>
      <c r="E16043" s="508"/>
      <c r="F16043" s="508"/>
    </row>
    <row r="16044" spans="1:6" x14ac:dyDescent="0.25">
      <c r="A16044" s="508"/>
      <c r="B16044" s="508"/>
      <c r="C16044" s="508"/>
      <c r="D16044" s="444" t="s">
        <v>6778</v>
      </c>
      <c r="E16044" s="508"/>
      <c r="F16044" s="508"/>
    </row>
    <row r="16045" spans="1:6" x14ac:dyDescent="0.25">
      <c r="A16045" s="508"/>
      <c r="B16045" s="508"/>
      <c r="C16045" s="508"/>
      <c r="D16045" s="444" t="s">
        <v>6778</v>
      </c>
      <c r="E16045" s="508"/>
      <c r="F16045" s="508"/>
    </row>
    <row r="16046" spans="1:6" x14ac:dyDescent="0.25">
      <c r="A16046" s="508"/>
      <c r="B16046" s="508"/>
      <c r="C16046" s="508"/>
      <c r="D16046" s="444" t="s">
        <v>6778</v>
      </c>
      <c r="E16046" s="508"/>
      <c r="F16046" s="508"/>
    </row>
    <row r="16047" spans="1:6" x14ac:dyDescent="0.25">
      <c r="A16047" s="508"/>
      <c r="B16047" s="508"/>
      <c r="C16047" s="508"/>
      <c r="D16047" s="444" t="s">
        <v>6778</v>
      </c>
      <c r="E16047" s="508"/>
      <c r="F16047" s="508"/>
    </row>
    <row r="16048" spans="1:6" x14ac:dyDescent="0.25">
      <c r="A16048" s="508"/>
      <c r="B16048" s="508"/>
      <c r="C16048" s="508"/>
      <c r="D16048" s="444" t="s">
        <v>6778</v>
      </c>
      <c r="E16048" s="508"/>
      <c r="F16048" s="508"/>
    </row>
    <row r="16049" spans="1:6" x14ac:dyDescent="0.25">
      <c r="A16049" s="508"/>
      <c r="B16049" s="508"/>
      <c r="C16049" s="508"/>
      <c r="D16049" s="444" t="s">
        <v>6778</v>
      </c>
      <c r="E16049" s="508"/>
      <c r="F16049" s="508"/>
    </row>
    <row r="16050" spans="1:6" x14ac:dyDescent="0.25">
      <c r="A16050" s="508"/>
      <c r="B16050" s="508"/>
      <c r="C16050" s="508"/>
      <c r="D16050" s="444" t="s">
        <v>6778</v>
      </c>
      <c r="E16050" s="508"/>
      <c r="F16050" s="508"/>
    </row>
    <row r="16051" spans="1:6" x14ac:dyDescent="0.25">
      <c r="A16051" s="508"/>
      <c r="B16051" s="508"/>
      <c r="C16051" s="508"/>
      <c r="D16051" s="444" t="s">
        <v>6778</v>
      </c>
      <c r="E16051" s="508"/>
      <c r="F16051" s="508"/>
    </row>
    <row r="16052" spans="1:6" x14ac:dyDescent="0.25">
      <c r="A16052" s="508"/>
      <c r="B16052" s="508"/>
      <c r="C16052" s="508"/>
      <c r="D16052" s="444" t="s">
        <v>6778</v>
      </c>
      <c r="E16052" s="508"/>
      <c r="F16052" s="508"/>
    </row>
    <row r="16053" spans="1:6" x14ac:dyDescent="0.25">
      <c r="A16053" s="508"/>
      <c r="B16053" s="508"/>
      <c r="C16053" s="508"/>
      <c r="D16053" s="444" t="s">
        <v>6778</v>
      </c>
      <c r="E16053" s="508"/>
      <c r="F16053" s="508"/>
    </row>
    <row r="16054" spans="1:6" x14ac:dyDescent="0.25">
      <c r="A16054" s="508"/>
      <c r="B16054" s="508"/>
      <c r="C16054" s="508"/>
      <c r="D16054" s="444" t="s">
        <v>6778</v>
      </c>
      <c r="E16054" s="508"/>
      <c r="F16054" s="508"/>
    </row>
    <row r="16055" spans="1:6" x14ac:dyDescent="0.25">
      <c r="A16055" s="508"/>
      <c r="B16055" s="508"/>
      <c r="C16055" s="508"/>
      <c r="D16055" s="444" t="s">
        <v>6778</v>
      </c>
      <c r="E16055" s="508"/>
      <c r="F16055" s="508"/>
    </row>
    <row r="16056" spans="1:6" x14ac:dyDescent="0.25">
      <c r="A16056" s="508"/>
      <c r="B16056" s="508"/>
      <c r="C16056" s="508"/>
      <c r="D16056" s="444" t="s">
        <v>6778</v>
      </c>
      <c r="E16056" s="508"/>
      <c r="F16056" s="508"/>
    </row>
    <row r="16057" spans="1:6" x14ac:dyDescent="0.25">
      <c r="A16057" s="508"/>
      <c r="B16057" s="508"/>
      <c r="C16057" s="508"/>
      <c r="D16057" s="444" t="s">
        <v>6778</v>
      </c>
      <c r="E16057" s="508"/>
      <c r="F16057" s="508"/>
    </row>
    <row r="16058" spans="1:6" x14ac:dyDescent="0.25">
      <c r="A16058" s="508"/>
      <c r="B16058" s="508"/>
      <c r="C16058" s="508"/>
      <c r="D16058" s="444" t="s">
        <v>6778</v>
      </c>
      <c r="E16058" s="508"/>
      <c r="F16058" s="508"/>
    </row>
    <row r="16059" spans="1:6" x14ac:dyDescent="0.25">
      <c r="A16059" s="508"/>
      <c r="B16059" s="508"/>
      <c r="C16059" s="508"/>
      <c r="D16059" s="444" t="s">
        <v>6778</v>
      </c>
      <c r="E16059" s="508"/>
      <c r="F16059" s="508"/>
    </row>
    <row r="16060" spans="1:6" x14ac:dyDescent="0.25">
      <c r="A16060" s="508"/>
      <c r="B16060" s="508"/>
      <c r="C16060" s="508"/>
      <c r="D16060" s="444" t="s">
        <v>6778</v>
      </c>
      <c r="E16060" s="508"/>
      <c r="F16060" s="508"/>
    </row>
    <row r="16061" spans="1:6" x14ac:dyDescent="0.25">
      <c r="A16061" s="508"/>
      <c r="B16061" s="508"/>
      <c r="C16061" s="508"/>
      <c r="D16061" s="444" t="s">
        <v>6778</v>
      </c>
      <c r="E16061" s="508"/>
      <c r="F16061" s="508"/>
    </row>
    <row r="16062" spans="1:6" x14ac:dyDescent="0.25">
      <c r="A16062" s="508"/>
      <c r="B16062" s="508"/>
      <c r="C16062" s="508"/>
      <c r="D16062" s="444" t="s">
        <v>6778</v>
      </c>
      <c r="E16062" s="508"/>
      <c r="F16062" s="508"/>
    </row>
    <row r="16063" spans="1:6" x14ac:dyDescent="0.25">
      <c r="A16063" s="508"/>
      <c r="B16063" s="508"/>
      <c r="C16063" s="508"/>
      <c r="D16063" s="444" t="s">
        <v>6778</v>
      </c>
      <c r="E16063" s="508"/>
      <c r="F16063" s="508"/>
    </row>
    <row r="16064" spans="1:6" x14ac:dyDescent="0.25">
      <c r="A16064" s="508"/>
      <c r="B16064" s="508"/>
      <c r="C16064" s="508"/>
      <c r="D16064" s="444" t="s">
        <v>6778</v>
      </c>
      <c r="E16064" s="508"/>
      <c r="F16064" s="508"/>
    </row>
    <row r="16065" spans="1:6" x14ac:dyDescent="0.25">
      <c r="A16065" s="508"/>
      <c r="B16065" s="508"/>
      <c r="C16065" s="508"/>
      <c r="D16065" s="444" t="s">
        <v>6778</v>
      </c>
      <c r="E16065" s="508"/>
      <c r="F16065" s="508"/>
    </row>
    <row r="16066" spans="1:6" x14ac:dyDescent="0.25">
      <c r="A16066" s="508"/>
      <c r="B16066" s="508"/>
      <c r="C16066" s="508"/>
      <c r="D16066" s="444" t="s">
        <v>6778</v>
      </c>
      <c r="E16066" s="508"/>
      <c r="F16066" s="508"/>
    </row>
    <row r="16067" spans="1:6" x14ac:dyDescent="0.25">
      <c r="A16067" s="508"/>
      <c r="B16067" s="508"/>
      <c r="C16067" s="508"/>
      <c r="D16067" s="444" t="s">
        <v>6778</v>
      </c>
      <c r="E16067" s="508"/>
      <c r="F16067" s="508"/>
    </row>
    <row r="16068" spans="1:6" x14ac:dyDescent="0.25">
      <c r="A16068" s="508"/>
      <c r="B16068" s="508"/>
      <c r="C16068" s="508"/>
      <c r="D16068" s="444" t="s">
        <v>6778</v>
      </c>
      <c r="E16068" s="508"/>
      <c r="F16068" s="508"/>
    </row>
    <row r="16069" spans="1:6" x14ac:dyDescent="0.25">
      <c r="A16069" s="508"/>
      <c r="B16069" s="508"/>
      <c r="C16069" s="508"/>
      <c r="D16069" s="444" t="s">
        <v>6778</v>
      </c>
      <c r="E16069" s="508"/>
      <c r="F16069" s="508"/>
    </row>
    <row r="16070" spans="1:6" x14ac:dyDescent="0.25">
      <c r="A16070" s="508"/>
      <c r="B16070" s="508"/>
      <c r="C16070" s="508"/>
      <c r="D16070" s="444" t="s">
        <v>6778</v>
      </c>
      <c r="E16070" s="508"/>
      <c r="F16070" s="508"/>
    </row>
    <row r="16071" spans="1:6" x14ac:dyDescent="0.25">
      <c r="A16071" s="508"/>
      <c r="B16071" s="508"/>
      <c r="C16071" s="508"/>
      <c r="D16071" s="444" t="s">
        <v>6778</v>
      </c>
      <c r="E16071" s="508"/>
      <c r="F16071" s="508"/>
    </row>
    <row r="16072" spans="1:6" x14ac:dyDescent="0.25">
      <c r="A16072" s="508"/>
      <c r="B16072" s="508"/>
      <c r="C16072" s="508"/>
      <c r="D16072" s="444" t="s">
        <v>6778</v>
      </c>
      <c r="E16072" s="508"/>
      <c r="F16072" s="508"/>
    </row>
    <row r="16073" spans="1:6" x14ac:dyDescent="0.25">
      <c r="A16073" s="508"/>
      <c r="B16073" s="508"/>
      <c r="C16073" s="508"/>
      <c r="D16073" s="444" t="s">
        <v>6778</v>
      </c>
      <c r="E16073" s="508"/>
      <c r="F16073" s="508"/>
    </row>
    <row r="16074" spans="1:6" x14ac:dyDescent="0.25">
      <c r="A16074" s="508"/>
      <c r="B16074" s="508"/>
      <c r="C16074" s="508"/>
      <c r="D16074" s="444" t="s">
        <v>6778</v>
      </c>
      <c r="E16074" s="508"/>
      <c r="F16074" s="508"/>
    </row>
    <row r="16075" spans="1:6" x14ac:dyDescent="0.25">
      <c r="A16075" s="508"/>
      <c r="B16075" s="508"/>
      <c r="C16075" s="508"/>
      <c r="D16075" s="444" t="s">
        <v>6778</v>
      </c>
      <c r="E16075" s="508"/>
      <c r="F16075" s="508"/>
    </row>
    <row r="16076" spans="1:6" x14ac:dyDescent="0.25">
      <c r="A16076" s="508"/>
      <c r="B16076" s="508"/>
      <c r="C16076" s="508"/>
      <c r="D16076" s="444" t="s">
        <v>6778</v>
      </c>
      <c r="E16076" s="508"/>
      <c r="F16076" s="508"/>
    </row>
    <row r="16077" spans="1:6" x14ac:dyDescent="0.25">
      <c r="A16077" s="508"/>
      <c r="B16077" s="508"/>
      <c r="C16077" s="508"/>
      <c r="D16077" s="444" t="s">
        <v>6778</v>
      </c>
      <c r="E16077" s="508"/>
      <c r="F16077" s="508"/>
    </row>
    <row r="16078" spans="1:6" x14ac:dyDescent="0.25">
      <c r="A16078" s="508"/>
      <c r="B16078" s="508"/>
      <c r="C16078" s="508"/>
      <c r="D16078" s="444" t="s">
        <v>6778</v>
      </c>
      <c r="E16078" s="508"/>
      <c r="F16078" s="508"/>
    </row>
    <row r="16079" spans="1:6" x14ac:dyDescent="0.25">
      <c r="A16079" s="508"/>
      <c r="B16079" s="508"/>
      <c r="C16079" s="508"/>
      <c r="D16079" s="444" t="s">
        <v>6778</v>
      </c>
      <c r="E16079" s="508"/>
      <c r="F16079" s="508"/>
    </row>
    <row r="16080" spans="1:6" x14ac:dyDescent="0.25">
      <c r="A16080" s="508"/>
      <c r="B16080" s="508"/>
      <c r="C16080" s="508"/>
      <c r="D16080" s="444" t="s">
        <v>6778</v>
      </c>
      <c r="E16080" s="508"/>
      <c r="F16080" s="508"/>
    </row>
    <row r="16081" spans="1:6" x14ac:dyDescent="0.25">
      <c r="A16081" s="508"/>
      <c r="B16081" s="508"/>
      <c r="C16081" s="508"/>
      <c r="D16081" s="444" t="s">
        <v>6778</v>
      </c>
      <c r="E16081" s="508"/>
      <c r="F16081" s="508"/>
    </row>
    <row r="16082" spans="1:6" x14ac:dyDescent="0.25">
      <c r="A16082" s="508"/>
      <c r="B16082" s="508"/>
      <c r="C16082" s="508"/>
      <c r="D16082" s="444" t="s">
        <v>6778</v>
      </c>
      <c r="E16082" s="508"/>
      <c r="F16082" s="508"/>
    </row>
    <row r="16083" spans="1:6" x14ac:dyDescent="0.25">
      <c r="A16083" s="508"/>
      <c r="B16083" s="508"/>
      <c r="C16083" s="508"/>
      <c r="D16083" s="444" t="s">
        <v>6778</v>
      </c>
      <c r="E16083" s="508"/>
      <c r="F16083" s="508"/>
    </row>
    <row r="16084" spans="1:6" x14ac:dyDescent="0.25">
      <c r="A16084" s="508"/>
      <c r="B16084" s="508"/>
      <c r="C16084" s="508"/>
      <c r="D16084" s="444" t="s">
        <v>6778</v>
      </c>
      <c r="E16084" s="508"/>
      <c r="F16084" s="508"/>
    </row>
    <row r="16085" spans="1:6" x14ac:dyDescent="0.25">
      <c r="A16085" s="508"/>
      <c r="B16085" s="508"/>
      <c r="C16085" s="508"/>
      <c r="D16085" s="444" t="s">
        <v>6778</v>
      </c>
      <c r="E16085" s="508"/>
      <c r="F16085" s="508"/>
    </row>
    <row r="16086" spans="1:6" x14ac:dyDescent="0.25">
      <c r="A16086" s="508"/>
      <c r="B16086" s="508"/>
      <c r="C16086" s="508"/>
      <c r="D16086" s="444" t="s">
        <v>6778</v>
      </c>
      <c r="E16086" s="508"/>
      <c r="F16086" s="508"/>
    </row>
    <row r="16087" spans="1:6" x14ac:dyDescent="0.25">
      <c r="A16087" s="508"/>
      <c r="B16087" s="508"/>
      <c r="C16087" s="508"/>
      <c r="D16087" s="444" t="s">
        <v>6778</v>
      </c>
      <c r="E16087" s="508"/>
      <c r="F16087" s="508"/>
    </row>
    <row r="16088" spans="1:6" x14ac:dyDescent="0.25">
      <c r="A16088" s="508"/>
      <c r="B16088" s="508"/>
      <c r="C16088" s="508"/>
      <c r="D16088" s="444" t="s">
        <v>6778</v>
      </c>
      <c r="E16088" s="508"/>
      <c r="F16088" s="508"/>
    </row>
    <row r="16089" spans="1:6" x14ac:dyDescent="0.25">
      <c r="A16089" s="508"/>
      <c r="B16089" s="508"/>
      <c r="C16089" s="508"/>
      <c r="D16089" s="444" t="s">
        <v>6778</v>
      </c>
      <c r="E16089" s="508"/>
      <c r="F16089" s="508"/>
    </row>
    <row r="16090" spans="1:6" x14ac:dyDescent="0.25">
      <c r="A16090" s="508"/>
      <c r="B16090" s="508"/>
      <c r="C16090" s="508"/>
      <c r="D16090" s="444" t="s">
        <v>6778</v>
      </c>
      <c r="E16090" s="508"/>
      <c r="F16090" s="508"/>
    </row>
    <row r="16091" spans="1:6" x14ac:dyDescent="0.25">
      <c r="A16091" s="508"/>
      <c r="B16091" s="508"/>
      <c r="C16091" s="508"/>
      <c r="D16091" s="444" t="s">
        <v>6778</v>
      </c>
      <c r="E16091" s="508"/>
      <c r="F16091" s="508"/>
    </row>
    <row r="16092" spans="1:6" x14ac:dyDescent="0.25">
      <c r="A16092" s="508"/>
      <c r="B16092" s="508"/>
      <c r="C16092" s="508"/>
      <c r="D16092" s="444" t="s">
        <v>6778</v>
      </c>
      <c r="E16092" s="508"/>
      <c r="F16092" s="508"/>
    </row>
    <row r="16093" spans="1:6" x14ac:dyDescent="0.25">
      <c r="A16093" s="508"/>
      <c r="B16093" s="508"/>
      <c r="C16093" s="508"/>
      <c r="D16093" s="444" t="s">
        <v>6778</v>
      </c>
      <c r="E16093" s="508"/>
      <c r="F16093" s="508"/>
    </row>
    <row r="16094" spans="1:6" x14ac:dyDescent="0.25">
      <c r="A16094" s="508"/>
      <c r="B16094" s="508"/>
      <c r="C16094" s="508"/>
      <c r="D16094" s="444" t="s">
        <v>6778</v>
      </c>
      <c r="E16094" s="508"/>
      <c r="F16094" s="508"/>
    </row>
    <row r="16095" spans="1:6" x14ac:dyDescent="0.25">
      <c r="A16095" s="508"/>
      <c r="B16095" s="508"/>
      <c r="C16095" s="508"/>
      <c r="D16095" s="444" t="s">
        <v>6778</v>
      </c>
      <c r="E16095" s="508"/>
      <c r="F16095" s="508"/>
    </row>
    <row r="16096" spans="1:6" x14ac:dyDescent="0.25">
      <c r="A16096" s="508"/>
      <c r="B16096" s="508"/>
      <c r="C16096" s="508"/>
      <c r="D16096" s="444" t="s">
        <v>6778</v>
      </c>
      <c r="E16096" s="508"/>
      <c r="F16096" s="508"/>
    </row>
    <row r="16097" spans="1:6" x14ac:dyDescent="0.25">
      <c r="A16097" s="508"/>
      <c r="B16097" s="508"/>
      <c r="C16097" s="508"/>
      <c r="D16097" s="444" t="s">
        <v>6778</v>
      </c>
      <c r="E16097" s="508"/>
      <c r="F16097" s="508"/>
    </row>
    <row r="16098" spans="1:6" x14ac:dyDescent="0.25">
      <c r="A16098" s="508"/>
      <c r="B16098" s="508"/>
      <c r="C16098" s="508"/>
      <c r="D16098" s="444" t="s">
        <v>6778</v>
      </c>
      <c r="E16098" s="508"/>
      <c r="F16098" s="508"/>
    </row>
    <row r="16099" spans="1:6" x14ac:dyDescent="0.25">
      <c r="A16099" s="508"/>
      <c r="B16099" s="508"/>
      <c r="C16099" s="508"/>
      <c r="D16099" s="444" t="s">
        <v>6778</v>
      </c>
      <c r="E16099" s="508"/>
      <c r="F16099" s="508"/>
    </row>
    <row r="16100" spans="1:6" x14ac:dyDescent="0.25">
      <c r="A16100" s="508"/>
      <c r="B16100" s="508"/>
      <c r="C16100" s="508"/>
      <c r="D16100" s="444" t="s">
        <v>6778</v>
      </c>
      <c r="E16100" s="508"/>
      <c r="F16100" s="508"/>
    </row>
    <row r="16101" spans="1:6" x14ac:dyDescent="0.25">
      <c r="A16101" s="508"/>
      <c r="B16101" s="508"/>
      <c r="C16101" s="508"/>
      <c r="D16101" s="444" t="s">
        <v>6778</v>
      </c>
      <c r="E16101" s="508"/>
      <c r="F16101" s="508"/>
    </row>
    <row r="16102" spans="1:6" x14ac:dyDescent="0.25">
      <c r="A16102" s="508"/>
      <c r="B16102" s="508"/>
      <c r="C16102" s="508"/>
      <c r="D16102" s="444" t="s">
        <v>6778</v>
      </c>
      <c r="E16102" s="508"/>
      <c r="F16102" s="508"/>
    </row>
    <row r="16103" spans="1:6" x14ac:dyDescent="0.25">
      <c r="A16103" s="508"/>
      <c r="B16103" s="508"/>
      <c r="C16103" s="508"/>
      <c r="D16103" s="444" t="s">
        <v>6778</v>
      </c>
      <c r="E16103" s="508"/>
      <c r="F16103" s="508"/>
    </row>
    <row r="16104" spans="1:6" x14ac:dyDescent="0.25">
      <c r="A16104" s="508"/>
      <c r="B16104" s="508"/>
      <c r="C16104" s="508"/>
      <c r="D16104" s="444" t="s">
        <v>6778</v>
      </c>
      <c r="E16104" s="508"/>
      <c r="F16104" s="508"/>
    </row>
    <row r="16105" spans="1:6" x14ac:dyDescent="0.25">
      <c r="A16105" s="508"/>
      <c r="B16105" s="508"/>
      <c r="C16105" s="508"/>
      <c r="D16105" s="444" t="s">
        <v>6778</v>
      </c>
      <c r="E16105" s="508"/>
      <c r="F16105" s="508"/>
    </row>
    <row r="16106" spans="1:6" x14ac:dyDescent="0.25">
      <c r="A16106" s="508"/>
      <c r="B16106" s="508"/>
      <c r="C16106" s="508"/>
      <c r="D16106" s="444" t="s">
        <v>6778</v>
      </c>
      <c r="E16106" s="508"/>
      <c r="F16106" s="508"/>
    </row>
    <row r="16107" spans="1:6" x14ac:dyDescent="0.25">
      <c r="A16107" s="508"/>
      <c r="B16107" s="508"/>
      <c r="C16107" s="508"/>
      <c r="D16107" s="444" t="s">
        <v>6778</v>
      </c>
      <c r="E16107" s="508"/>
      <c r="F16107" s="508"/>
    </row>
    <row r="16108" spans="1:6" x14ac:dyDescent="0.25">
      <c r="A16108" s="508"/>
      <c r="B16108" s="508"/>
      <c r="C16108" s="508"/>
      <c r="D16108" s="444" t="s">
        <v>6778</v>
      </c>
      <c r="E16108" s="508"/>
      <c r="F16108" s="508"/>
    </row>
    <row r="16109" spans="1:6" x14ac:dyDescent="0.25">
      <c r="A16109" s="508"/>
      <c r="B16109" s="508"/>
      <c r="C16109" s="508"/>
      <c r="D16109" s="444" t="s">
        <v>6778</v>
      </c>
      <c r="E16109" s="508"/>
      <c r="F16109" s="508"/>
    </row>
    <row r="16110" spans="1:6" x14ac:dyDescent="0.25">
      <c r="A16110" s="508"/>
      <c r="B16110" s="508"/>
      <c r="C16110" s="508"/>
      <c r="D16110" s="444" t="s">
        <v>6778</v>
      </c>
      <c r="E16110" s="508"/>
      <c r="F16110" s="508"/>
    </row>
    <row r="16111" spans="1:6" x14ac:dyDescent="0.25">
      <c r="A16111" s="508"/>
      <c r="B16111" s="508"/>
      <c r="C16111" s="508"/>
      <c r="D16111" s="444" t="s">
        <v>6778</v>
      </c>
      <c r="E16111" s="508"/>
      <c r="F16111" s="508"/>
    </row>
    <row r="16112" spans="1:6" x14ac:dyDescent="0.25">
      <c r="A16112" s="508"/>
      <c r="B16112" s="508"/>
      <c r="C16112" s="508"/>
      <c r="D16112" s="444" t="s">
        <v>6778</v>
      </c>
      <c r="E16112" s="508"/>
      <c r="F16112" s="508"/>
    </row>
    <row r="16113" spans="1:6" x14ac:dyDescent="0.25">
      <c r="A16113" s="508"/>
      <c r="B16113" s="508"/>
      <c r="C16113" s="508"/>
      <c r="D16113" s="444" t="s">
        <v>6778</v>
      </c>
      <c r="E16113" s="508"/>
      <c r="F16113" s="508"/>
    </row>
    <row r="16114" spans="1:6" x14ac:dyDescent="0.25">
      <c r="A16114" s="508"/>
      <c r="B16114" s="508"/>
      <c r="C16114" s="508"/>
      <c r="D16114" s="444" t="s">
        <v>6778</v>
      </c>
      <c r="E16114" s="508"/>
      <c r="F16114" s="508"/>
    </row>
    <row r="16115" spans="1:6" x14ac:dyDescent="0.25">
      <c r="A16115" s="508"/>
      <c r="B16115" s="508"/>
      <c r="C16115" s="508"/>
      <c r="D16115" s="444" t="s">
        <v>6778</v>
      </c>
      <c r="E16115" s="508"/>
      <c r="F16115" s="508"/>
    </row>
    <row r="16116" spans="1:6" x14ac:dyDescent="0.25">
      <c r="A16116" s="508"/>
      <c r="B16116" s="508"/>
      <c r="C16116" s="508"/>
      <c r="D16116" s="444" t="s">
        <v>6778</v>
      </c>
      <c r="E16116" s="508"/>
      <c r="F16116" s="508"/>
    </row>
    <row r="16117" spans="1:6" x14ac:dyDescent="0.25">
      <c r="A16117" s="508"/>
      <c r="B16117" s="508"/>
      <c r="C16117" s="508"/>
      <c r="D16117" s="444" t="s">
        <v>6778</v>
      </c>
      <c r="E16117" s="508"/>
      <c r="F16117" s="508"/>
    </row>
    <row r="16118" spans="1:6" x14ac:dyDescent="0.25">
      <c r="A16118" s="508"/>
      <c r="B16118" s="508"/>
      <c r="C16118" s="508"/>
      <c r="D16118" s="444" t="s">
        <v>6778</v>
      </c>
      <c r="E16118" s="508"/>
      <c r="F16118" s="508"/>
    </row>
    <row r="16119" spans="1:6" x14ac:dyDescent="0.25">
      <c r="A16119" s="508"/>
      <c r="B16119" s="508"/>
      <c r="C16119" s="508"/>
      <c r="D16119" s="444" t="s">
        <v>6778</v>
      </c>
      <c r="E16119" s="508"/>
      <c r="F16119" s="508"/>
    </row>
    <row r="16120" spans="1:6" x14ac:dyDescent="0.25">
      <c r="A16120" s="508"/>
      <c r="B16120" s="508"/>
      <c r="C16120" s="508"/>
      <c r="D16120" s="444" t="s">
        <v>6778</v>
      </c>
      <c r="E16120" s="508"/>
      <c r="F16120" s="508"/>
    </row>
    <row r="16121" spans="1:6" x14ac:dyDescent="0.25">
      <c r="A16121" s="508"/>
      <c r="B16121" s="508"/>
      <c r="C16121" s="508"/>
      <c r="D16121" s="444" t="s">
        <v>6778</v>
      </c>
      <c r="E16121" s="508"/>
      <c r="F16121" s="508"/>
    </row>
    <row r="16122" spans="1:6" x14ac:dyDescent="0.25">
      <c r="A16122" s="508"/>
      <c r="B16122" s="508"/>
      <c r="C16122" s="508"/>
      <c r="D16122" s="444" t="s">
        <v>6778</v>
      </c>
      <c r="E16122" s="508"/>
      <c r="F16122" s="508"/>
    </row>
    <row r="16123" spans="1:6" x14ac:dyDescent="0.25">
      <c r="A16123" s="508"/>
      <c r="B16123" s="508"/>
      <c r="C16123" s="508"/>
      <c r="D16123" s="444" t="s">
        <v>6778</v>
      </c>
      <c r="E16123" s="508"/>
      <c r="F16123" s="508"/>
    </row>
    <row r="16124" spans="1:6" x14ac:dyDescent="0.25">
      <c r="A16124" s="508"/>
      <c r="B16124" s="508"/>
      <c r="C16124" s="508"/>
      <c r="D16124" s="444" t="s">
        <v>6778</v>
      </c>
      <c r="E16124" s="508"/>
      <c r="F16124" s="508"/>
    </row>
    <row r="16125" spans="1:6" x14ac:dyDescent="0.25">
      <c r="A16125" s="508"/>
      <c r="B16125" s="508"/>
      <c r="C16125" s="508"/>
      <c r="D16125" s="444" t="s">
        <v>6778</v>
      </c>
      <c r="E16125" s="508"/>
      <c r="F16125" s="508"/>
    </row>
    <row r="16126" spans="1:6" x14ac:dyDescent="0.25">
      <c r="A16126" s="508"/>
      <c r="B16126" s="508"/>
      <c r="C16126" s="508"/>
      <c r="D16126" s="444" t="s">
        <v>6778</v>
      </c>
      <c r="E16126" s="508"/>
      <c r="F16126" s="508"/>
    </row>
    <row r="16127" spans="1:6" x14ac:dyDescent="0.25">
      <c r="A16127" s="508"/>
      <c r="B16127" s="508"/>
      <c r="C16127" s="508"/>
      <c r="D16127" s="444" t="s">
        <v>6778</v>
      </c>
      <c r="E16127" s="508"/>
      <c r="F16127" s="508"/>
    </row>
    <row r="16128" spans="1:6" x14ac:dyDescent="0.25">
      <c r="A16128" s="508"/>
      <c r="B16128" s="508"/>
      <c r="C16128" s="508"/>
      <c r="D16128" s="444" t="s">
        <v>6778</v>
      </c>
      <c r="E16128" s="508"/>
      <c r="F16128" s="508"/>
    </row>
    <row r="16129" spans="1:6" x14ac:dyDescent="0.25">
      <c r="A16129" s="508"/>
      <c r="B16129" s="508"/>
      <c r="C16129" s="508"/>
      <c r="D16129" s="444" t="s">
        <v>6778</v>
      </c>
      <c r="E16129" s="508"/>
      <c r="F16129" s="508"/>
    </row>
    <row r="16130" spans="1:6" x14ac:dyDescent="0.25">
      <c r="A16130" s="508"/>
      <c r="B16130" s="508"/>
      <c r="C16130" s="508"/>
      <c r="D16130" s="444" t="s">
        <v>6778</v>
      </c>
      <c r="E16130" s="508"/>
      <c r="F16130" s="508"/>
    </row>
    <row r="16131" spans="1:6" x14ac:dyDescent="0.25">
      <c r="A16131" s="508"/>
      <c r="B16131" s="508"/>
      <c r="C16131" s="508"/>
      <c r="D16131" s="444" t="s">
        <v>6778</v>
      </c>
      <c r="E16131" s="508"/>
      <c r="F16131" s="508"/>
    </row>
    <row r="16132" spans="1:6" x14ac:dyDescent="0.25">
      <c r="A16132" s="508"/>
      <c r="B16132" s="508"/>
      <c r="C16132" s="508"/>
      <c r="D16132" s="444" t="s">
        <v>6778</v>
      </c>
      <c r="E16132" s="508"/>
      <c r="F16132" s="508"/>
    </row>
    <row r="16133" spans="1:6" x14ac:dyDescent="0.25">
      <c r="A16133" s="508"/>
      <c r="B16133" s="508"/>
      <c r="C16133" s="508"/>
      <c r="D16133" s="444" t="s">
        <v>6778</v>
      </c>
      <c r="E16133" s="508"/>
      <c r="F16133" s="508"/>
    </row>
    <row r="16134" spans="1:6" x14ac:dyDescent="0.25">
      <c r="A16134" s="508"/>
      <c r="B16134" s="508"/>
      <c r="C16134" s="508"/>
      <c r="D16134" s="444" t="s">
        <v>6778</v>
      </c>
      <c r="E16134" s="508"/>
      <c r="F16134" s="508"/>
    </row>
    <row r="16135" spans="1:6" x14ac:dyDescent="0.25">
      <c r="A16135" s="508"/>
      <c r="B16135" s="508"/>
      <c r="C16135" s="508"/>
      <c r="D16135" s="444" t="s">
        <v>6778</v>
      </c>
      <c r="E16135" s="508"/>
      <c r="F16135" s="508"/>
    </row>
    <row r="16136" spans="1:6" x14ac:dyDescent="0.25">
      <c r="A16136" s="508"/>
      <c r="B16136" s="508"/>
      <c r="C16136" s="508"/>
      <c r="D16136" s="444" t="s">
        <v>6778</v>
      </c>
      <c r="E16136" s="508"/>
      <c r="F16136" s="508"/>
    </row>
    <row r="16137" spans="1:6" x14ac:dyDescent="0.25">
      <c r="A16137" s="508"/>
      <c r="B16137" s="508"/>
      <c r="C16137" s="508"/>
      <c r="D16137" s="444" t="s">
        <v>6778</v>
      </c>
      <c r="E16137" s="508"/>
      <c r="F16137" s="508"/>
    </row>
    <row r="16138" spans="1:6" x14ac:dyDescent="0.25">
      <c r="A16138" s="508"/>
      <c r="B16138" s="508"/>
      <c r="C16138" s="508"/>
      <c r="D16138" s="444" t="s">
        <v>6778</v>
      </c>
      <c r="E16138" s="508"/>
      <c r="F16138" s="508"/>
    </row>
    <row r="16139" spans="1:6" x14ac:dyDescent="0.25">
      <c r="A16139" s="508"/>
      <c r="B16139" s="508"/>
      <c r="C16139" s="508"/>
      <c r="D16139" s="444" t="s">
        <v>6778</v>
      </c>
      <c r="E16139" s="508"/>
      <c r="F16139" s="508"/>
    </row>
    <row r="16140" spans="1:6" x14ac:dyDescent="0.25">
      <c r="A16140" s="508"/>
      <c r="B16140" s="508"/>
      <c r="C16140" s="508"/>
      <c r="D16140" s="444" t="s">
        <v>6778</v>
      </c>
      <c r="E16140" s="508"/>
      <c r="F16140" s="508"/>
    </row>
    <row r="16141" spans="1:6" x14ac:dyDescent="0.25">
      <c r="A16141" s="508"/>
      <c r="B16141" s="508"/>
      <c r="C16141" s="508"/>
      <c r="D16141" s="444" t="s">
        <v>6778</v>
      </c>
      <c r="E16141" s="508"/>
      <c r="F16141" s="508"/>
    </row>
    <row r="16142" spans="1:6" x14ac:dyDescent="0.25">
      <c r="A16142" s="508"/>
      <c r="B16142" s="508"/>
      <c r="C16142" s="508"/>
      <c r="D16142" s="444" t="s">
        <v>6778</v>
      </c>
      <c r="E16142" s="508"/>
      <c r="F16142" s="508"/>
    </row>
    <row r="16143" spans="1:6" x14ac:dyDescent="0.25">
      <c r="A16143" s="508"/>
      <c r="B16143" s="508"/>
      <c r="C16143" s="508"/>
      <c r="D16143" s="444" t="s">
        <v>6778</v>
      </c>
      <c r="E16143" s="508"/>
      <c r="F16143" s="508"/>
    </row>
    <row r="16144" spans="1:6" x14ac:dyDescent="0.25">
      <c r="A16144" s="508"/>
      <c r="B16144" s="508"/>
      <c r="C16144" s="508"/>
      <c r="D16144" s="444" t="s">
        <v>6778</v>
      </c>
      <c r="E16144" s="508"/>
      <c r="F16144" s="508"/>
    </row>
    <row r="16145" spans="1:6" x14ac:dyDescent="0.25">
      <c r="A16145" s="508"/>
      <c r="B16145" s="508"/>
      <c r="C16145" s="508"/>
      <c r="D16145" s="444" t="s">
        <v>6778</v>
      </c>
      <c r="E16145" s="508"/>
      <c r="F16145" s="508"/>
    </row>
    <row r="16146" spans="1:6" x14ac:dyDescent="0.25">
      <c r="A16146" s="508"/>
      <c r="B16146" s="508"/>
      <c r="C16146" s="508"/>
      <c r="D16146" s="444" t="s">
        <v>6778</v>
      </c>
      <c r="E16146" s="508"/>
      <c r="F16146" s="508"/>
    </row>
    <row r="16147" spans="1:6" x14ac:dyDescent="0.25">
      <c r="A16147" s="508"/>
      <c r="B16147" s="508"/>
      <c r="C16147" s="508"/>
      <c r="D16147" s="444" t="s">
        <v>6778</v>
      </c>
      <c r="E16147" s="508"/>
      <c r="F16147" s="508"/>
    </row>
    <row r="16148" spans="1:6" x14ac:dyDescent="0.25">
      <c r="A16148" s="508"/>
      <c r="B16148" s="508"/>
      <c r="C16148" s="508"/>
      <c r="D16148" s="444" t="s">
        <v>6778</v>
      </c>
      <c r="E16148" s="508"/>
      <c r="F16148" s="508"/>
    </row>
    <row r="16149" spans="1:6" x14ac:dyDescent="0.25">
      <c r="A16149" s="508"/>
      <c r="B16149" s="508"/>
      <c r="C16149" s="508"/>
      <c r="D16149" s="444" t="s">
        <v>6778</v>
      </c>
      <c r="E16149" s="508"/>
      <c r="F16149" s="508"/>
    </row>
    <row r="16150" spans="1:6" x14ac:dyDescent="0.25">
      <c r="A16150" s="508"/>
      <c r="B16150" s="508"/>
      <c r="C16150" s="508"/>
      <c r="D16150" s="444" t="s">
        <v>6778</v>
      </c>
      <c r="E16150" s="508"/>
      <c r="F16150" s="508"/>
    </row>
    <row r="16151" spans="1:6" x14ac:dyDescent="0.25">
      <c r="A16151" s="508"/>
      <c r="B16151" s="508"/>
      <c r="C16151" s="508"/>
      <c r="D16151" s="444" t="s">
        <v>6778</v>
      </c>
      <c r="E16151" s="508"/>
      <c r="F16151" s="508"/>
    </row>
    <row r="16152" spans="1:6" x14ac:dyDescent="0.25">
      <c r="A16152" s="508"/>
      <c r="B16152" s="508"/>
      <c r="C16152" s="508"/>
      <c r="D16152" s="444" t="s">
        <v>6778</v>
      </c>
      <c r="E16152" s="508"/>
      <c r="F16152" s="508"/>
    </row>
    <row r="16153" spans="1:6" x14ac:dyDescent="0.25">
      <c r="A16153" s="508"/>
      <c r="B16153" s="508"/>
      <c r="C16153" s="508"/>
      <c r="D16153" s="444" t="s">
        <v>6778</v>
      </c>
      <c r="E16153" s="508"/>
      <c r="F16153" s="508"/>
    </row>
    <row r="16154" spans="1:6" x14ac:dyDescent="0.25">
      <c r="A16154" s="508"/>
      <c r="B16154" s="508"/>
      <c r="C16154" s="508"/>
      <c r="D16154" s="444" t="s">
        <v>6778</v>
      </c>
      <c r="E16154" s="508"/>
      <c r="F16154" s="508"/>
    </row>
    <row r="16155" spans="1:6" x14ac:dyDescent="0.25">
      <c r="A16155" s="508"/>
      <c r="B16155" s="508"/>
      <c r="C16155" s="508"/>
      <c r="D16155" s="444" t="s">
        <v>6778</v>
      </c>
      <c r="E16155" s="508"/>
      <c r="F16155" s="508"/>
    </row>
    <row r="16156" spans="1:6" x14ac:dyDescent="0.25">
      <c r="A16156" s="508"/>
      <c r="B16156" s="508"/>
      <c r="C16156" s="508"/>
      <c r="D16156" s="444" t="s">
        <v>6778</v>
      </c>
      <c r="E16156" s="508"/>
      <c r="F16156" s="508"/>
    </row>
    <row r="16157" spans="1:6" x14ac:dyDescent="0.25">
      <c r="A16157" s="508"/>
      <c r="B16157" s="508"/>
      <c r="C16157" s="508"/>
      <c r="D16157" s="444" t="s">
        <v>6778</v>
      </c>
      <c r="E16157" s="508"/>
      <c r="F16157" s="508"/>
    </row>
    <row r="16158" spans="1:6" x14ac:dyDescent="0.25">
      <c r="A16158" s="508"/>
      <c r="B16158" s="508"/>
      <c r="C16158" s="508"/>
      <c r="D16158" s="444" t="s">
        <v>6778</v>
      </c>
      <c r="E16158" s="508"/>
      <c r="F16158" s="508"/>
    </row>
    <row r="16159" spans="1:6" x14ac:dyDescent="0.25">
      <c r="A16159" s="508"/>
      <c r="B16159" s="508"/>
      <c r="C16159" s="508"/>
      <c r="D16159" s="444" t="s">
        <v>6778</v>
      </c>
      <c r="E16159" s="508"/>
      <c r="F16159" s="508"/>
    </row>
    <row r="16160" spans="1:6" x14ac:dyDescent="0.25">
      <c r="A16160" s="508"/>
      <c r="B16160" s="508"/>
      <c r="C16160" s="508"/>
      <c r="D16160" s="444" t="s">
        <v>6778</v>
      </c>
      <c r="E16160" s="508"/>
      <c r="F16160" s="508"/>
    </row>
    <row r="16161" spans="1:6" x14ac:dyDescent="0.25">
      <c r="A16161" s="508"/>
      <c r="B16161" s="508"/>
      <c r="C16161" s="508"/>
      <c r="D16161" s="444" t="s">
        <v>6778</v>
      </c>
      <c r="E16161" s="508"/>
      <c r="F16161" s="508"/>
    </row>
    <row r="16162" spans="1:6" x14ac:dyDescent="0.25">
      <c r="A16162" s="508"/>
      <c r="B16162" s="508"/>
      <c r="C16162" s="508"/>
      <c r="D16162" s="444" t="s">
        <v>6778</v>
      </c>
      <c r="E16162" s="508"/>
      <c r="F16162" s="508"/>
    </row>
    <row r="16163" spans="1:6" x14ac:dyDescent="0.25">
      <c r="A16163" s="508"/>
      <c r="B16163" s="508"/>
      <c r="C16163" s="508"/>
      <c r="D16163" s="444" t="s">
        <v>6778</v>
      </c>
      <c r="E16163" s="508"/>
      <c r="F16163" s="508"/>
    </row>
    <row r="16164" spans="1:6" x14ac:dyDescent="0.25">
      <c r="A16164" s="508"/>
      <c r="B16164" s="508"/>
      <c r="C16164" s="508"/>
      <c r="D16164" s="444" t="s">
        <v>6778</v>
      </c>
      <c r="E16164" s="508"/>
      <c r="F16164" s="508"/>
    </row>
    <row r="16165" spans="1:6" x14ac:dyDescent="0.25">
      <c r="A16165" s="508"/>
      <c r="B16165" s="508"/>
      <c r="C16165" s="508"/>
      <c r="D16165" s="444" t="s">
        <v>6778</v>
      </c>
      <c r="E16165" s="508"/>
      <c r="F16165" s="508"/>
    </row>
    <row r="16166" spans="1:6" x14ac:dyDescent="0.25">
      <c r="A16166" s="508"/>
      <c r="B16166" s="508"/>
      <c r="C16166" s="508"/>
      <c r="D16166" s="444" t="s">
        <v>6778</v>
      </c>
      <c r="E16166" s="508"/>
      <c r="F16166" s="508"/>
    </row>
    <row r="16167" spans="1:6" x14ac:dyDescent="0.25">
      <c r="A16167" s="508"/>
      <c r="B16167" s="508"/>
      <c r="C16167" s="508"/>
      <c r="D16167" s="444" t="s">
        <v>6778</v>
      </c>
      <c r="E16167" s="508"/>
      <c r="F16167" s="508"/>
    </row>
    <row r="16168" spans="1:6" x14ac:dyDescent="0.25">
      <c r="A16168" s="508"/>
      <c r="B16168" s="508"/>
      <c r="C16168" s="508"/>
      <c r="D16168" s="444" t="s">
        <v>6778</v>
      </c>
      <c r="E16168" s="508"/>
      <c r="F16168" s="508"/>
    </row>
    <row r="16169" spans="1:6" x14ac:dyDescent="0.25">
      <c r="A16169" s="508"/>
      <c r="B16169" s="508"/>
      <c r="C16169" s="508"/>
      <c r="D16169" s="444" t="s">
        <v>6778</v>
      </c>
      <c r="E16169" s="508"/>
      <c r="F16169" s="508"/>
    </row>
    <row r="16170" spans="1:6" x14ac:dyDescent="0.25">
      <c r="A16170" s="508"/>
      <c r="B16170" s="508"/>
      <c r="C16170" s="508"/>
      <c r="D16170" s="444" t="s">
        <v>6778</v>
      </c>
      <c r="E16170" s="508"/>
      <c r="F16170" s="508"/>
    </row>
    <row r="16171" spans="1:6" x14ac:dyDescent="0.25">
      <c r="A16171" s="508"/>
      <c r="B16171" s="508"/>
      <c r="C16171" s="508"/>
      <c r="D16171" s="444" t="s">
        <v>6778</v>
      </c>
      <c r="E16171" s="508"/>
      <c r="F16171" s="508"/>
    </row>
    <row r="16172" spans="1:6" x14ac:dyDescent="0.25">
      <c r="A16172" s="508"/>
      <c r="B16172" s="508"/>
      <c r="C16172" s="508"/>
      <c r="D16172" s="444" t="s">
        <v>6778</v>
      </c>
      <c r="E16172" s="508"/>
      <c r="F16172" s="508"/>
    </row>
    <row r="16173" spans="1:6" x14ac:dyDescent="0.25">
      <c r="A16173" s="508"/>
      <c r="B16173" s="508"/>
      <c r="C16173" s="508"/>
      <c r="D16173" s="444" t="s">
        <v>6778</v>
      </c>
      <c r="E16173" s="508"/>
      <c r="F16173" s="508"/>
    </row>
    <row r="16174" spans="1:6" x14ac:dyDescent="0.25">
      <c r="A16174" s="508"/>
      <c r="B16174" s="508"/>
      <c r="C16174" s="508"/>
      <c r="D16174" s="444" t="s">
        <v>6778</v>
      </c>
      <c r="E16174" s="508"/>
      <c r="F16174" s="508"/>
    </row>
    <row r="16175" spans="1:6" x14ac:dyDescent="0.25">
      <c r="A16175" s="508"/>
      <c r="B16175" s="508"/>
      <c r="C16175" s="508"/>
      <c r="D16175" s="444" t="s">
        <v>6778</v>
      </c>
      <c r="E16175" s="508"/>
      <c r="F16175" s="508"/>
    </row>
    <row r="16176" spans="1:6" x14ac:dyDescent="0.25">
      <c r="A16176" s="508"/>
      <c r="B16176" s="508"/>
      <c r="C16176" s="508"/>
      <c r="D16176" s="444" t="s">
        <v>6778</v>
      </c>
      <c r="E16176" s="508"/>
      <c r="F16176" s="508"/>
    </row>
    <row r="16177" spans="1:6" x14ac:dyDescent="0.25">
      <c r="A16177" s="508"/>
      <c r="B16177" s="508"/>
      <c r="C16177" s="508"/>
      <c r="D16177" s="444" t="s">
        <v>6778</v>
      </c>
      <c r="E16177" s="508"/>
      <c r="F16177" s="508"/>
    </row>
    <row r="16178" spans="1:6" x14ac:dyDescent="0.25">
      <c r="A16178" s="508"/>
      <c r="B16178" s="508"/>
      <c r="C16178" s="508"/>
      <c r="D16178" s="444" t="s">
        <v>6778</v>
      </c>
      <c r="E16178" s="508"/>
      <c r="F16178" s="508"/>
    </row>
    <row r="16179" spans="1:6" x14ac:dyDescent="0.25">
      <c r="A16179" s="508"/>
      <c r="B16179" s="508"/>
      <c r="C16179" s="508"/>
      <c r="D16179" s="444" t="s">
        <v>6778</v>
      </c>
      <c r="E16179" s="508"/>
      <c r="F16179" s="508"/>
    </row>
    <row r="16180" spans="1:6" x14ac:dyDescent="0.25">
      <c r="A16180" s="508"/>
      <c r="B16180" s="508"/>
      <c r="C16180" s="508"/>
      <c r="D16180" s="444" t="s">
        <v>6778</v>
      </c>
      <c r="E16180" s="508"/>
      <c r="F16180" s="508"/>
    </row>
    <row r="16181" spans="1:6" x14ac:dyDescent="0.25">
      <c r="A16181" s="508"/>
      <c r="B16181" s="508"/>
      <c r="C16181" s="508"/>
      <c r="D16181" s="444" t="s">
        <v>6778</v>
      </c>
      <c r="E16181" s="508"/>
      <c r="F16181" s="508"/>
    </row>
    <row r="16182" spans="1:6" x14ac:dyDescent="0.25">
      <c r="A16182" s="508"/>
      <c r="B16182" s="508"/>
      <c r="C16182" s="508"/>
      <c r="D16182" s="444" t="s">
        <v>6778</v>
      </c>
      <c r="E16182" s="508"/>
      <c r="F16182" s="508"/>
    </row>
    <row r="16183" spans="1:6" x14ac:dyDescent="0.25">
      <c r="A16183" s="508"/>
      <c r="B16183" s="508"/>
      <c r="C16183" s="508"/>
      <c r="D16183" s="444" t="s">
        <v>6778</v>
      </c>
      <c r="E16183" s="508"/>
      <c r="F16183" s="508"/>
    </row>
    <row r="16184" spans="1:6" x14ac:dyDescent="0.25">
      <c r="A16184" s="508"/>
      <c r="B16184" s="508"/>
      <c r="C16184" s="508"/>
      <c r="D16184" s="444" t="s">
        <v>6778</v>
      </c>
      <c r="E16184" s="508"/>
      <c r="F16184" s="508"/>
    </row>
    <row r="16185" spans="1:6" x14ac:dyDescent="0.25">
      <c r="A16185" s="508"/>
      <c r="B16185" s="508"/>
      <c r="C16185" s="508"/>
      <c r="D16185" s="444" t="s">
        <v>6778</v>
      </c>
      <c r="E16185" s="508"/>
      <c r="F16185" s="508"/>
    </row>
    <row r="16186" spans="1:6" x14ac:dyDescent="0.25">
      <c r="A16186" s="508"/>
      <c r="B16186" s="508"/>
      <c r="C16186" s="508"/>
      <c r="D16186" s="444" t="s">
        <v>6778</v>
      </c>
      <c r="E16186" s="508"/>
      <c r="F16186" s="508"/>
    </row>
    <row r="16187" spans="1:6" x14ac:dyDescent="0.25">
      <c r="A16187" s="508"/>
      <c r="B16187" s="508"/>
      <c r="C16187" s="508"/>
      <c r="D16187" s="444" t="s">
        <v>6778</v>
      </c>
      <c r="E16187" s="508"/>
      <c r="F16187" s="508"/>
    </row>
    <row r="16188" spans="1:6" x14ac:dyDescent="0.25">
      <c r="A16188" s="508"/>
      <c r="B16188" s="508"/>
      <c r="C16188" s="508"/>
      <c r="D16188" s="444" t="s">
        <v>6778</v>
      </c>
      <c r="E16188" s="508"/>
      <c r="F16188" s="508"/>
    </row>
    <row r="16189" spans="1:6" x14ac:dyDescent="0.25">
      <c r="A16189" s="508"/>
      <c r="B16189" s="508"/>
      <c r="C16189" s="508"/>
      <c r="D16189" s="444" t="s">
        <v>6778</v>
      </c>
      <c r="E16189" s="508"/>
      <c r="F16189" s="508"/>
    </row>
    <row r="16190" spans="1:6" x14ac:dyDescent="0.25">
      <c r="A16190" s="508"/>
      <c r="B16190" s="508"/>
      <c r="C16190" s="508"/>
      <c r="D16190" s="444" t="s">
        <v>6778</v>
      </c>
      <c r="E16190" s="508"/>
      <c r="F16190" s="508"/>
    </row>
    <row r="16191" spans="1:6" x14ac:dyDescent="0.25">
      <c r="A16191" s="508"/>
      <c r="B16191" s="508"/>
      <c r="C16191" s="508"/>
      <c r="D16191" s="444" t="s">
        <v>6778</v>
      </c>
      <c r="E16191" s="508"/>
      <c r="F16191" s="508"/>
    </row>
    <row r="16192" spans="1:6" x14ac:dyDescent="0.25">
      <c r="A16192" s="508"/>
      <c r="B16192" s="508"/>
      <c r="C16192" s="508"/>
      <c r="D16192" s="444" t="s">
        <v>6778</v>
      </c>
      <c r="E16192" s="508"/>
      <c r="F16192" s="508"/>
    </row>
    <row r="16193" spans="1:6" x14ac:dyDescent="0.25">
      <c r="A16193" s="508"/>
      <c r="B16193" s="508"/>
      <c r="C16193" s="508"/>
      <c r="D16193" s="444" t="s">
        <v>6778</v>
      </c>
      <c r="E16193" s="508"/>
      <c r="F16193" s="508"/>
    </row>
    <row r="16194" spans="1:6" x14ac:dyDescent="0.25">
      <c r="A16194" s="508"/>
      <c r="B16194" s="508"/>
      <c r="C16194" s="508"/>
      <c r="D16194" s="444" t="s">
        <v>6778</v>
      </c>
      <c r="E16194" s="508"/>
      <c r="F16194" s="508"/>
    </row>
    <row r="16195" spans="1:6" x14ac:dyDescent="0.25">
      <c r="A16195" s="508"/>
      <c r="B16195" s="508"/>
      <c r="C16195" s="508"/>
      <c r="D16195" s="444" t="s">
        <v>6778</v>
      </c>
      <c r="E16195" s="508"/>
      <c r="F16195" s="508"/>
    </row>
    <row r="16196" spans="1:6" x14ac:dyDescent="0.25">
      <c r="A16196" s="508"/>
      <c r="B16196" s="508"/>
      <c r="C16196" s="508"/>
      <c r="D16196" s="444" t="s">
        <v>6778</v>
      </c>
      <c r="E16196" s="508"/>
      <c r="F16196" s="508"/>
    </row>
    <row r="16197" spans="1:6" x14ac:dyDescent="0.25">
      <c r="A16197" s="508"/>
      <c r="B16197" s="508"/>
      <c r="C16197" s="508"/>
      <c r="D16197" s="444" t="s">
        <v>6778</v>
      </c>
      <c r="E16197" s="508"/>
      <c r="F16197" s="508"/>
    </row>
    <row r="16198" spans="1:6" x14ac:dyDescent="0.25">
      <c r="A16198" s="508"/>
      <c r="B16198" s="508"/>
      <c r="C16198" s="508"/>
      <c r="D16198" s="444" t="s">
        <v>6778</v>
      </c>
      <c r="E16198" s="508"/>
      <c r="F16198" s="508"/>
    </row>
    <row r="16199" spans="1:6" x14ac:dyDescent="0.25">
      <c r="A16199" s="508"/>
      <c r="B16199" s="508"/>
      <c r="C16199" s="508"/>
      <c r="D16199" s="444" t="s">
        <v>6778</v>
      </c>
      <c r="E16199" s="508"/>
      <c r="F16199" s="508"/>
    </row>
    <row r="16200" spans="1:6" x14ac:dyDescent="0.25">
      <c r="A16200" s="508"/>
      <c r="B16200" s="508"/>
      <c r="C16200" s="508"/>
      <c r="D16200" s="444" t="s">
        <v>6778</v>
      </c>
      <c r="E16200" s="508"/>
      <c r="F16200" s="508"/>
    </row>
    <row r="16201" spans="1:6" x14ac:dyDescent="0.25">
      <c r="A16201" s="508"/>
      <c r="B16201" s="508"/>
      <c r="C16201" s="508"/>
      <c r="D16201" s="444" t="s">
        <v>6778</v>
      </c>
      <c r="E16201" s="508"/>
      <c r="F16201" s="508"/>
    </row>
    <row r="16202" spans="1:6" x14ac:dyDescent="0.25">
      <c r="A16202" s="508"/>
      <c r="B16202" s="508"/>
      <c r="C16202" s="508"/>
      <c r="D16202" s="444" t="s">
        <v>6778</v>
      </c>
      <c r="E16202" s="508"/>
      <c r="F16202" s="508"/>
    </row>
    <row r="16203" spans="1:6" x14ac:dyDescent="0.25">
      <c r="A16203" s="508"/>
      <c r="B16203" s="508"/>
      <c r="C16203" s="508"/>
      <c r="D16203" s="444" t="s">
        <v>6778</v>
      </c>
      <c r="E16203" s="508"/>
      <c r="F16203" s="508"/>
    </row>
    <row r="16204" spans="1:6" x14ac:dyDescent="0.25">
      <c r="A16204" s="508"/>
      <c r="B16204" s="508"/>
      <c r="C16204" s="508"/>
      <c r="D16204" s="444" t="s">
        <v>6778</v>
      </c>
      <c r="E16204" s="508"/>
      <c r="F16204" s="508"/>
    </row>
    <row r="16205" spans="1:6" x14ac:dyDescent="0.25">
      <c r="A16205" s="508"/>
      <c r="B16205" s="508"/>
      <c r="C16205" s="508"/>
      <c r="D16205" s="444" t="s">
        <v>6778</v>
      </c>
      <c r="E16205" s="508"/>
      <c r="F16205" s="508"/>
    </row>
    <row r="16206" spans="1:6" x14ac:dyDescent="0.25">
      <c r="A16206" s="508"/>
      <c r="B16206" s="508"/>
      <c r="C16206" s="508"/>
      <c r="D16206" s="444" t="s">
        <v>6778</v>
      </c>
      <c r="E16206" s="508"/>
      <c r="F16206" s="508"/>
    </row>
    <row r="16207" spans="1:6" x14ac:dyDescent="0.25">
      <c r="A16207" s="508"/>
      <c r="B16207" s="508"/>
      <c r="C16207" s="508"/>
      <c r="D16207" s="444" t="s">
        <v>6778</v>
      </c>
      <c r="E16207" s="508"/>
      <c r="F16207" s="508"/>
    </row>
    <row r="16208" spans="1:6" x14ac:dyDescent="0.25">
      <c r="A16208" s="508"/>
      <c r="B16208" s="508"/>
      <c r="C16208" s="508"/>
      <c r="D16208" s="444" t="s">
        <v>6778</v>
      </c>
      <c r="E16208" s="508"/>
      <c r="F16208" s="508"/>
    </row>
    <row r="16209" spans="1:6" x14ac:dyDescent="0.25">
      <c r="A16209" s="508"/>
      <c r="B16209" s="508"/>
      <c r="C16209" s="508"/>
      <c r="D16209" s="444" t="s">
        <v>6778</v>
      </c>
      <c r="E16209" s="508"/>
      <c r="F16209" s="508"/>
    </row>
    <row r="16210" spans="1:6" x14ac:dyDescent="0.25">
      <c r="A16210" s="508"/>
      <c r="B16210" s="508"/>
      <c r="C16210" s="508"/>
      <c r="D16210" s="444" t="s">
        <v>6778</v>
      </c>
      <c r="E16210" s="508"/>
      <c r="F16210" s="508"/>
    </row>
    <row r="16211" spans="1:6" x14ac:dyDescent="0.25">
      <c r="A16211" s="508"/>
      <c r="B16211" s="508"/>
      <c r="C16211" s="508"/>
      <c r="D16211" s="444" t="s">
        <v>6778</v>
      </c>
      <c r="E16211" s="508"/>
      <c r="F16211" s="508"/>
    </row>
    <row r="16212" spans="1:6" x14ac:dyDescent="0.25">
      <c r="A16212" s="508"/>
      <c r="B16212" s="508"/>
      <c r="C16212" s="508"/>
      <c r="D16212" s="444" t="s">
        <v>6778</v>
      </c>
      <c r="E16212" s="508"/>
      <c r="F16212" s="508"/>
    </row>
    <row r="16213" spans="1:6" x14ac:dyDescent="0.25">
      <c r="A16213" s="508"/>
      <c r="B16213" s="508"/>
      <c r="C16213" s="508"/>
      <c r="D16213" s="444" t="s">
        <v>6778</v>
      </c>
      <c r="E16213" s="508"/>
      <c r="F16213" s="508"/>
    </row>
    <row r="16214" spans="1:6" x14ac:dyDescent="0.25">
      <c r="A16214" s="508"/>
      <c r="B16214" s="508"/>
      <c r="C16214" s="508"/>
      <c r="D16214" s="444" t="s">
        <v>6778</v>
      </c>
      <c r="E16214" s="508"/>
      <c r="F16214" s="508"/>
    </row>
    <row r="16215" spans="1:6" x14ac:dyDescent="0.25">
      <c r="A16215" s="508"/>
      <c r="B16215" s="508"/>
      <c r="C16215" s="508"/>
      <c r="D16215" s="444" t="s">
        <v>6778</v>
      </c>
      <c r="E16215" s="508"/>
      <c r="F16215" s="508"/>
    </row>
    <row r="16216" spans="1:6" x14ac:dyDescent="0.25">
      <c r="A16216" s="508"/>
      <c r="B16216" s="508"/>
      <c r="C16216" s="508"/>
      <c r="D16216" s="444" t="s">
        <v>6778</v>
      </c>
      <c r="E16216" s="508"/>
      <c r="F16216" s="508"/>
    </row>
    <row r="16217" spans="1:6" x14ac:dyDescent="0.25">
      <c r="A16217" s="508"/>
      <c r="B16217" s="508"/>
      <c r="C16217" s="508"/>
      <c r="D16217" s="444" t="s">
        <v>6778</v>
      </c>
      <c r="E16217" s="508"/>
      <c r="F16217" s="508"/>
    </row>
    <row r="16218" spans="1:6" x14ac:dyDescent="0.25">
      <c r="A16218" s="508"/>
      <c r="B16218" s="508"/>
      <c r="C16218" s="508"/>
      <c r="D16218" s="444" t="s">
        <v>6778</v>
      </c>
      <c r="E16218" s="508"/>
      <c r="F16218" s="508"/>
    </row>
    <row r="16219" spans="1:6" x14ac:dyDescent="0.25">
      <c r="A16219" s="508"/>
      <c r="B16219" s="508"/>
      <c r="C16219" s="508"/>
      <c r="D16219" s="444" t="s">
        <v>6778</v>
      </c>
      <c r="E16219" s="508"/>
      <c r="F16219" s="508"/>
    </row>
    <row r="16220" spans="1:6" x14ac:dyDescent="0.25">
      <c r="A16220" s="508"/>
      <c r="B16220" s="508"/>
      <c r="C16220" s="508"/>
      <c r="D16220" s="444" t="s">
        <v>6778</v>
      </c>
      <c r="E16220" s="508"/>
      <c r="F16220" s="508"/>
    </row>
    <row r="16221" spans="1:6" x14ac:dyDescent="0.25">
      <c r="A16221" s="508"/>
      <c r="B16221" s="508"/>
      <c r="C16221" s="508"/>
      <c r="D16221" s="444" t="s">
        <v>6778</v>
      </c>
      <c r="E16221" s="508"/>
      <c r="F16221" s="508"/>
    </row>
    <row r="16222" spans="1:6" x14ac:dyDescent="0.25">
      <c r="A16222" s="508"/>
      <c r="B16222" s="508"/>
      <c r="C16222" s="508"/>
      <c r="D16222" s="444" t="s">
        <v>6778</v>
      </c>
      <c r="E16222" s="508"/>
      <c r="F16222" s="508"/>
    </row>
    <row r="16223" spans="1:6" x14ac:dyDescent="0.25">
      <c r="A16223" s="508"/>
      <c r="B16223" s="508"/>
      <c r="C16223" s="508"/>
      <c r="D16223" s="444" t="s">
        <v>6778</v>
      </c>
      <c r="E16223" s="508"/>
      <c r="F16223" s="508"/>
    </row>
    <row r="16224" spans="1:6" x14ac:dyDescent="0.25">
      <c r="A16224" s="508"/>
      <c r="B16224" s="508"/>
      <c r="C16224" s="508"/>
      <c r="D16224" s="444" t="s">
        <v>6778</v>
      </c>
      <c r="E16224" s="508"/>
      <c r="F16224" s="508"/>
    </row>
    <row r="16225" spans="1:6" x14ac:dyDescent="0.25">
      <c r="A16225" s="508"/>
      <c r="B16225" s="508"/>
      <c r="C16225" s="508"/>
      <c r="D16225" s="444" t="s">
        <v>6778</v>
      </c>
      <c r="E16225" s="508"/>
      <c r="F16225" s="508"/>
    </row>
    <row r="16226" spans="1:6" x14ac:dyDescent="0.25">
      <c r="A16226" s="508"/>
      <c r="B16226" s="508"/>
      <c r="C16226" s="508"/>
      <c r="D16226" s="444" t="s">
        <v>6778</v>
      </c>
      <c r="E16226" s="508"/>
      <c r="F16226" s="508"/>
    </row>
    <row r="16227" spans="1:6" x14ac:dyDescent="0.25">
      <c r="A16227" s="508"/>
      <c r="B16227" s="508"/>
      <c r="C16227" s="508"/>
      <c r="D16227" s="444" t="s">
        <v>6778</v>
      </c>
      <c r="E16227" s="508"/>
      <c r="F16227" s="508"/>
    </row>
    <row r="16228" spans="1:6" x14ac:dyDescent="0.25">
      <c r="A16228" s="508"/>
      <c r="B16228" s="508"/>
      <c r="C16228" s="508"/>
      <c r="D16228" s="444" t="s">
        <v>6778</v>
      </c>
      <c r="E16228" s="508"/>
      <c r="F16228" s="508"/>
    </row>
    <row r="16229" spans="1:6" x14ac:dyDescent="0.25">
      <c r="A16229" s="508"/>
      <c r="B16229" s="508"/>
      <c r="C16229" s="508"/>
      <c r="D16229" s="444" t="s">
        <v>6778</v>
      </c>
      <c r="E16229" s="508"/>
      <c r="F16229" s="508"/>
    </row>
    <row r="16230" spans="1:6" x14ac:dyDescent="0.25">
      <c r="A16230" s="508"/>
      <c r="B16230" s="508"/>
      <c r="C16230" s="508"/>
      <c r="D16230" s="444" t="s">
        <v>6778</v>
      </c>
      <c r="E16230" s="508"/>
      <c r="F16230" s="508"/>
    </row>
    <row r="16231" spans="1:6" x14ac:dyDescent="0.25">
      <c r="A16231" s="508"/>
      <c r="B16231" s="508"/>
      <c r="C16231" s="508"/>
      <c r="D16231" s="444" t="s">
        <v>6778</v>
      </c>
      <c r="E16231" s="508"/>
      <c r="F16231" s="508"/>
    </row>
    <row r="16232" spans="1:6" x14ac:dyDescent="0.25">
      <c r="A16232" s="508"/>
      <c r="B16232" s="508"/>
      <c r="C16232" s="508"/>
      <c r="D16232" s="444" t="s">
        <v>6778</v>
      </c>
      <c r="E16232" s="508"/>
      <c r="F16232" s="508"/>
    </row>
    <row r="16233" spans="1:6" x14ac:dyDescent="0.25">
      <c r="A16233" s="508"/>
      <c r="B16233" s="508"/>
      <c r="C16233" s="508"/>
      <c r="D16233" s="444" t="s">
        <v>6778</v>
      </c>
      <c r="E16233" s="508"/>
      <c r="F16233" s="508"/>
    </row>
    <row r="16234" spans="1:6" x14ac:dyDescent="0.25">
      <c r="A16234" s="508"/>
      <c r="B16234" s="508"/>
      <c r="C16234" s="508"/>
      <c r="D16234" s="444" t="s">
        <v>6778</v>
      </c>
      <c r="E16234" s="508"/>
      <c r="F16234" s="508"/>
    </row>
    <row r="16235" spans="1:6" x14ac:dyDescent="0.25">
      <c r="A16235" s="508"/>
      <c r="B16235" s="508"/>
      <c r="C16235" s="508"/>
      <c r="D16235" s="444" t="s">
        <v>6778</v>
      </c>
      <c r="E16235" s="508"/>
      <c r="F16235" s="508"/>
    </row>
    <row r="16236" spans="1:6" x14ac:dyDescent="0.25">
      <c r="A16236" s="508"/>
      <c r="B16236" s="508"/>
      <c r="C16236" s="508"/>
      <c r="D16236" s="444" t="s">
        <v>6778</v>
      </c>
      <c r="E16236" s="508"/>
      <c r="F16236" s="508"/>
    </row>
    <row r="16237" spans="1:6" x14ac:dyDescent="0.25">
      <c r="A16237" s="508"/>
      <c r="B16237" s="508"/>
      <c r="C16237" s="508"/>
      <c r="D16237" s="444" t="s">
        <v>6778</v>
      </c>
      <c r="E16237" s="508"/>
      <c r="F16237" s="508"/>
    </row>
    <row r="16238" spans="1:6" x14ac:dyDescent="0.25">
      <c r="A16238" s="508"/>
      <c r="B16238" s="508"/>
      <c r="C16238" s="508"/>
      <c r="D16238" s="444" t="s">
        <v>6778</v>
      </c>
      <c r="E16238" s="508"/>
      <c r="F16238" s="508"/>
    </row>
    <row r="16239" spans="1:6" x14ac:dyDescent="0.25">
      <c r="A16239" s="508"/>
      <c r="B16239" s="508"/>
      <c r="C16239" s="508"/>
      <c r="D16239" s="444" t="s">
        <v>6778</v>
      </c>
      <c r="E16239" s="508"/>
      <c r="F16239" s="508"/>
    </row>
    <row r="16240" spans="1:6" x14ac:dyDescent="0.25">
      <c r="A16240" s="508"/>
      <c r="B16240" s="508"/>
      <c r="C16240" s="508"/>
      <c r="D16240" s="444" t="s">
        <v>6778</v>
      </c>
      <c r="E16240" s="508"/>
      <c r="F16240" s="508"/>
    </row>
    <row r="16241" spans="1:6" x14ac:dyDescent="0.25">
      <c r="A16241" s="508"/>
      <c r="B16241" s="508"/>
      <c r="C16241" s="508"/>
      <c r="D16241" s="444" t="s">
        <v>6778</v>
      </c>
      <c r="E16241" s="508"/>
      <c r="F16241" s="508"/>
    </row>
    <row r="16242" spans="1:6" x14ac:dyDescent="0.25">
      <c r="A16242" s="508"/>
      <c r="B16242" s="508"/>
      <c r="C16242" s="508"/>
      <c r="D16242" s="444" t="s">
        <v>6778</v>
      </c>
      <c r="E16242" s="508"/>
      <c r="F16242" s="508"/>
    </row>
    <row r="16243" spans="1:6" x14ac:dyDescent="0.25">
      <c r="A16243" s="508"/>
      <c r="B16243" s="508"/>
      <c r="C16243" s="508"/>
      <c r="D16243" s="444" t="s">
        <v>6778</v>
      </c>
      <c r="E16243" s="508"/>
      <c r="F16243" s="508"/>
    </row>
    <row r="16244" spans="1:6" x14ac:dyDescent="0.25">
      <c r="A16244" s="508"/>
      <c r="B16244" s="508"/>
      <c r="C16244" s="508"/>
      <c r="D16244" s="444" t="s">
        <v>6778</v>
      </c>
      <c r="E16244" s="508"/>
      <c r="F16244" s="508"/>
    </row>
    <row r="16245" spans="1:6" x14ac:dyDescent="0.25">
      <c r="A16245" s="508"/>
      <c r="B16245" s="508"/>
      <c r="C16245" s="508"/>
      <c r="D16245" s="444" t="s">
        <v>6778</v>
      </c>
      <c r="E16245" s="508"/>
      <c r="F16245" s="508"/>
    </row>
    <row r="16246" spans="1:6" x14ac:dyDescent="0.25">
      <c r="A16246" s="508"/>
      <c r="B16246" s="508"/>
      <c r="C16246" s="508"/>
      <c r="D16246" s="444" t="s">
        <v>6778</v>
      </c>
      <c r="E16246" s="508"/>
      <c r="F16246" s="508"/>
    </row>
    <row r="16247" spans="1:6" x14ac:dyDescent="0.25">
      <c r="A16247" s="508"/>
      <c r="B16247" s="508"/>
      <c r="C16247" s="508"/>
      <c r="D16247" s="444" t="s">
        <v>6778</v>
      </c>
      <c r="E16247" s="508"/>
      <c r="F16247" s="508"/>
    </row>
    <row r="16248" spans="1:6" x14ac:dyDescent="0.25">
      <c r="A16248" s="508"/>
      <c r="B16248" s="508"/>
      <c r="C16248" s="508"/>
      <c r="D16248" s="444" t="s">
        <v>6778</v>
      </c>
      <c r="E16248" s="508"/>
      <c r="F16248" s="508"/>
    </row>
    <row r="16249" spans="1:6" x14ac:dyDescent="0.25">
      <c r="A16249" s="508"/>
      <c r="B16249" s="508"/>
      <c r="C16249" s="508"/>
      <c r="D16249" s="444" t="s">
        <v>6778</v>
      </c>
      <c r="E16249" s="508"/>
      <c r="F16249" s="508"/>
    </row>
    <row r="16250" spans="1:6" x14ac:dyDescent="0.25">
      <c r="A16250" s="508"/>
      <c r="B16250" s="508"/>
      <c r="C16250" s="508"/>
      <c r="D16250" s="444" t="s">
        <v>6778</v>
      </c>
      <c r="E16250" s="508"/>
      <c r="F16250" s="508"/>
    </row>
    <row r="16251" spans="1:6" x14ac:dyDescent="0.25">
      <c r="A16251" s="508"/>
      <c r="B16251" s="508"/>
      <c r="C16251" s="508"/>
      <c r="D16251" s="444" t="s">
        <v>6778</v>
      </c>
      <c r="E16251" s="508"/>
      <c r="F16251" s="508"/>
    </row>
    <row r="16252" spans="1:6" x14ac:dyDescent="0.25">
      <c r="A16252" s="508"/>
      <c r="B16252" s="508"/>
      <c r="C16252" s="508"/>
      <c r="D16252" s="444" t="s">
        <v>6778</v>
      </c>
      <c r="E16252" s="508"/>
      <c r="F16252" s="508"/>
    </row>
    <row r="16253" spans="1:6" x14ac:dyDescent="0.25">
      <c r="A16253" s="508"/>
      <c r="B16253" s="508"/>
      <c r="C16253" s="508"/>
      <c r="D16253" s="444" t="s">
        <v>6778</v>
      </c>
      <c r="E16253" s="508"/>
      <c r="F16253" s="508"/>
    </row>
    <row r="16254" spans="1:6" x14ac:dyDescent="0.25">
      <c r="A16254" s="508"/>
      <c r="B16254" s="508"/>
      <c r="C16254" s="508"/>
      <c r="D16254" s="444" t="s">
        <v>6778</v>
      </c>
      <c r="E16254" s="508"/>
      <c r="F16254" s="508"/>
    </row>
    <row r="16255" spans="1:6" x14ac:dyDescent="0.25">
      <c r="A16255" s="508"/>
      <c r="B16255" s="508"/>
      <c r="C16255" s="508"/>
      <c r="D16255" s="444" t="s">
        <v>6778</v>
      </c>
      <c r="E16255" s="508"/>
      <c r="F16255" s="508"/>
    </row>
    <row r="16256" spans="1:6" x14ac:dyDescent="0.25">
      <c r="A16256" s="508"/>
      <c r="B16256" s="508"/>
      <c r="C16256" s="508"/>
      <c r="D16256" s="444" t="s">
        <v>6778</v>
      </c>
      <c r="E16256" s="508"/>
      <c r="F16256" s="508"/>
    </row>
    <row r="16257" spans="1:6" x14ac:dyDescent="0.25">
      <c r="A16257" s="508"/>
      <c r="B16257" s="508"/>
      <c r="C16257" s="508"/>
      <c r="D16257" s="444" t="s">
        <v>6778</v>
      </c>
      <c r="E16257" s="508"/>
      <c r="F16257" s="508"/>
    </row>
    <row r="16258" spans="1:6" x14ac:dyDescent="0.25">
      <c r="A16258" s="508"/>
      <c r="B16258" s="508"/>
      <c r="C16258" s="508"/>
      <c r="D16258" s="444" t="s">
        <v>6778</v>
      </c>
      <c r="E16258" s="508"/>
      <c r="F16258" s="508"/>
    </row>
    <row r="16259" spans="1:6" x14ac:dyDescent="0.25">
      <c r="A16259" s="508"/>
      <c r="B16259" s="508"/>
      <c r="C16259" s="508"/>
      <c r="D16259" s="444" t="s">
        <v>6778</v>
      </c>
      <c r="E16259" s="508"/>
      <c r="F16259" s="508"/>
    </row>
    <row r="16260" spans="1:6" x14ac:dyDescent="0.25">
      <c r="A16260" s="508"/>
      <c r="B16260" s="508"/>
      <c r="C16260" s="508"/>
      <c r="D16260" s="444" t="s">
        <v>6778</v>
      </c>
      <c r="E16260" s="508"/>
      <c r="F16260" s="508"/>
    </row>
    <row r="16261" spans="1:6" x14ac:dyDescent="0.25">
      <c r="A16261" s="508"/>
      <c r="B16261" s="508"/>
      <c r="C16261" s="508"/>
      <c r="D16261" s="444" t="s">
        <v>6778</v>
      </c>
      <c r="E16261" s="508"/>
      <c r="F16261" s="508"/>
    </row>
    <row r="16262" spans="1:6" x14ac:dyDescent="0.25">
      <c r="A16262" s="508"/>
      <c r="B16262" s="508"/>
      <c r="C16262" s="508"/>
      <c r="D16262" s="444" t="s">
        <v>6778</v>
      </c>
      <c r="E16262" s="508"/>
      <c r="F16262" s="508"/>
    </row>
    <row r="16263" spans="1:6" x14ac:dyDescent="0.25">
      <c r="A16263" s="508"/>
      <c r="B16263" s="508"/>
      <c r="C16263" s="508"/>
      <c r="D16263" s="444" t="s">
        <v>6778</v>
      </c>
      <c r="E16263" s="508"/>
      <c r="F16263" s="508"/>
    </row>
    <row r="16264" spans="1:6" x14ac:dyDescent="0.25">
      <c r="A16264" s="508"/>
      <c r="B16264" s="508"/>
      <c r="C16264" s="508"/>
      <c r="D16264" s="444" t="s">
        <v>6778</v>
      </c>
      <c r="E16264" s="508"/>
      <c r="F16264" s="508"/>
    </row>
    <row r="16265" spans="1:6" x14ac:dyDescent="0.25">
      <c r="A16265" s="508"/>
      <c r="B16265" s="508"/>
      <c r="C16265" s="508"/>
      <c r="D16265" s="444" t="s">
        <v>6778</v>
      </c>
      <c r="E16265" s="508"/>
      <c r="F16265" s="508"/>
    </row>
    <row r="16266" spans="1:6" x14ac:dyDescent="0.25">
      <c r="A16266" s="508"/>
      <c r="B16266" s="508"/>
      <c r="C16266" s="508"/>
      <c r="D16266" s="444" t="s">
        <v>6778</v>
      </c>
      <c r="E16266" s="508"/>
      <c r="F16266" s="508"/>
    </row>
    <row r="16267" spans="1:6" x14ac:dyDescent="0.25">
      <c r="A16267" s="508"/>
      <c r="B16267" s="508"/>
      <c r="C16267" s="508"/>
      <c r="D16267" s="444" t="s">
        <v>6778</v>
      </c>
      <c r="E16267" s="508"/>
      <c r="F16267" s="508"/>
    </row>
    <row r="16268" spans="1:6" x14ac:dyDescent="0.25">
      <c r="A16268" s="508"/>
      <c r="B16268" s="508"/>
      <c r="C16268" s="508"/>
      <c r="D16268" s="444" t="s">
        <v>6778</v>
      </c>
      <c r="E16268" s="508"/>
      <c r="F16268" s="508"/>
    </row>
    <row r="16269" spans="1:6" x14ac:dyDescent="0.25">
      <c r="A16269" s="508"/>
      <c r="B16269" s="508"/>
      <c r="C16269" s="508"/>
      <c r="D16269" s="444" t="s">
        <v>6778</v>
      </c>
      <c r="E16269" s="508"/>
      <c r="F16269" s="508"/>
    </row>
    <row r="16270" spans="1:6" x14ac:dyDescent="0.25">
      <c r="A16270" s="508"/>
      <c r="B16270" s="508"/>
      <c r="C16270" s="508"/>
      <c r="D16270" s="444" t="s">
        <v>6778</v>
      </c>
      <c r="E16270" s="508"/>
      <c r="F16270" s="508"/>
    </row>
    <row r="16271" spans="1:6" x14ac:dyDescent="0.25">
      <c r="A16271" s="508"/>
      <c r="B16271" s="508"/>
      <c r="C16271" s="508"/>
      <c r="D16271" s="444" t="s">
        <v>6778</v>
      </c>
      <c r="E16271" s="508"/>
      <c r="F16271" s="508"/>
    </row>
    <row r="16272" spans="1:6" x14ac:dyDescent="0.25">
      <c r="A16272" s="508"/>
      <c r="B16272" s="508"/>
      <c r="C16272" s="508"/>
      <c r="D16272" s="444" t="s">
        <v>6778</v>
      </c>
      <c r="E16272" s="508"/>
      <c r="F16272" s="508"/>
    </row>
    <row r="16273" spans="1:6" x14ac:dyDescent="0.25">
      <c r="A16273" s="508"/>
      <c r="B16273" s="508"/>
      <c r="C16273" s="508"/>
      <c r="D16273" s="444" t="s">
        <v>6778</v>
      </c>
      <c r="E16273" s="508"/>
      <c r="F16273" s="508"/>
    </row>
    <row r="16274" spans="1:6" x14ac:dyDescent="0.25">
      <c r="A16274" s="508"/>
      <c r="B16274" s="508"/>
      <c r="C16274" s="508"/>
      <c r="D16274" s="444" t="s">
        <v>6778</v>
      </c>
      <c r="E16274" s="508"/>
      <c r="F16274" s="508"/>
    </row>
    <row r="16275" spans="1:6" x14ac:dyDescent="0.25">
      <c r="A16275" s="508"/>
      <c r="B16275" s="508"/>
      <c r="C16275" s="508"/>
      <c r="D16275" s="444" t="s">
        <v>6778</v>
      </c>
      <c r="E16275" s="508"/>
      <c r="F16275" s="508"/>
    </row>
    <row r="16276" spans="1:6" x14ac:dyDescent="0.25">
      <c r="A16276" s="508"/>
      <c r="B16276" s="508"/>
      <c r="C16276" s="508"/>
      <c r="D16276" s="444" t="s">
        <v>6778</v>
      </c>
      <c r="E16276" s="508"/>
      <c r="F16276" s="508"/>
    </row>
    <row r="16277" spans="1:6" x14ac:dyDescent="0.25">
      <c r="A16277" s="508"/>
      <c r="B16277" s="508"/>
      <c r="C16277" s="508"/>
      <c r="D16277" s="444" t="s">
        <v>6778</v>
      </c>
      <c r="E16277" s="508"/>
      <c r="F16277" s="508"/>
    </row>
    <row r="16278" spans="1:6" x14ac:dyDescent="0.25">
      <c r="A16278" s="508"/>
      <c r="B16278" s="508"/>
      <c r="C16278" s="508"/>
      <c r="D16278" s="444" t="s">
        <v>6778</v>
      </c>
      <c r="E16278" s="508"/>
      <c r="F16278" s="508"/>
    </row>
    <row r="16279" spans="1:6" x14ac:dyDescent="0.25">
      <c r="A16279" s="508"/>
      <c r="B16279" s="508"/>
      <c r="C16279" s="508"/>
      <c r="D16279" s="444" t="s">
        <v>6778</v>
      </c>
      <c r="E16279" s="508"/>
      <c r="F16279" s="508"/>
    </row>
    <row r="16280" spans="1:6" x14ac:dyDescent="0.25">
      <c r="A16280" s="508"/>
      <c r="B16280" s="508"/>
      <c r="C16280" s="508"/>
      <c r="D16280" s="444" t="s">
        <v>6778</v>
      </c>
      <c r="E16280" s="508"/>
      <c r="F16280" s="508"/>
    </row>
    <row r="16281" spans="1:6" x14ac:dyDescent="0.25">
      <c r="A16281" s="508"/>
      <c r="B16281" s="508"/>
      <c r="C16281" s="508"/>
      <c r="D16281" s="444" t="s">
        <v>6778</v>
      </c>
      <c r="E16281" s="508"/>
      <c r="F16281" s="508"/>
    </row>
    <row r="16282" spans="1:6" x14ac:dyDescent="0.25">
      <c r="A16282" s="508"/>
      <c r="B16282" s="508"/>
      <c r="C16282" s="508"/>
      <c r="D16282" s="444" t="s">
        <v>6778</v>
      </c>
      <c r="E16282" s="508"/>
      <c r="F16282" s="508"/>
    </row>
    <row r="16283" spans="1:6" x14ac:dyDescent="0.25">
      <c r="A16283" s="508"/>
      <c r="B16283" s="508"/>
      <c r="C16283" s="508"/>
      <c r="D16283" s="444" t="s">
        <v>6778</v>
      </c>
      <c r="E16283" s="508"/>
      <c r="F16283" s="508"/>
    </row>
    <row r="16284" spans="1:6" x14ac:dyDescent="0.25">
      <c r="A16284" s="508"/>
      <c r="B16284" s="508"/>
      <c r="C16284" s="508"/>
      <c r="D16284" s="444" t="s">
        <v>6778</v>
      </c>
      <c r="E16284" s="508"/>
      <c r="F16284" s="508"/>
    </row>
    <row r="16285" spans="1:6" x14ac:dyDescent="0.25">
      <c r="A16285" s="508"/>
      <c r="B16285" s="508"/>
      <c r="C16285" s="508"/>
      <c r="D16285" s="444" t="s">
        <v>6778</v>
      </c>
      <c r="E16285" s="508"/>
      <c r="F16285" s="508"/>
    </row>
    <row r="16286" spans="1:6" x14ac:dyDescent="0.25">
      <c r="A16286" s="508"/>
      <c r="B16286" s="508"/>
      <c r="C16286" s="508"/>
      <c r="D16286" s="444" t="s">
        <v>6778</v>
      </c>
      <c r="E16286" s="508"/>
      <c r="F16286" s="508"/>
    </row>
    <row r="16287" spans="1:6" x14ac:dyDescent="0.25">
      <c r="A16287" s="508"/>
      <c r="B16287" s="508"/>
      <c r="C16287" s="508"/>
      <c r="D16287" s="444" t="s">
        <v>6778</v>
      </c>
      <c r="E16287" s="508"/>
      <c r="F16287" s="508"/>
    </row>
    <row r="16288" spans="1:6" x14ac:dyDescent="0.25">
      <c r="A16288" s="508"/>
      <c r="B16288" s="508"/>
      <c r="C16288" s="508"/>
      <c r="D16288" s="444" t="s">
        <v>6778</v>
      </c>
      <c r="E16288" s="508"/>
      <c r="F16288" s="508"/>
    </row>
    <row r="16289" spans="1:6" x14ac:dyDescent="0.25">
      <c r="A16289" s="508"/>
      <c r="B16289" s="508"/>
      <c r="C16289" s="508"/>
      <c r="D16289" s="444" t="s">
        <v>6778</v>
      </c>
      <c r="E16289" s="508"/>
      <c r="F16289" s="508"/>
    </row>
    <row r="16290" spans="1:6" x14ac:dyDescent="0.25">
      <c r="A16290" s="508"/>
      <c r="B16290" s="508"/>
      <c r="C16290" s="508"/>
      <c r="D16290" s="444" t="s">
        <v>6778</v>
      </c>
      <c r="E16290" s="508"/>
      <c r="F16290" s="508"/>
    </row>
    <row r="16291" spans="1:6" x14ac:dyDescent="0.25">
      <c r="A16291" s="508"/>
      <c r="B16291" s="508"/>
      <c r="C16291" s="508"/>
      <c r="D16291" s="444" t="s">
        <v>6778</v>
      </c>
      <c r="E16291" s="508"/>
      <c r="F16291" s="508"/>
    </row>
    <row r="16292" spans="1:6" x14ac:dyDescent="0.25">
      <c r="A16292" s="508"/>
      <c r="B16292" s="508"/>
      <c r="C16292" s="508"/>
      <c r="D16292" s="444" t="s">
        <v>6778</v>
      </c>
      <c r="E16292" s="508"/>
      <c r="F16292" s="508"/>
    </row>
    <row r="16293" spans="1:6" x14ac:dyDescent="0.25">
      <c r="A16293" s="508"/>
      <c r="B16293" s="508"/>
      <c r="C16293" s="508"/>
      <c r="D16293" s="444" t="s">
        <v>6778</v>
      </c>
      <c r="E16293" s="508"/>
      <c r="F16293" s="508"/>
    </row>
    <row r="16294" spans="1:6" x14ac:dyDescent="0.25">
      <c r="A16294" s="508"/>
      <c r="B16294" s="508"/>
      <c r="C16294" s="508"/>
      <c r="D16294" s="444" t="s">
        <v>6778</v>
      </c>
      <c r="E16294" s="508"/>
      <c r="F16294" s="508"/>
    </row>
    <row r="16295" spans="1:6" x14ac:dyDescent="0.25">
      <c r="A16295" s="508"/>
      <c r="B16295" s="508"/>
      <c r="C16295" s="508"/>
      <c r="D16295" s="444" t="s">
        <v>6778</v>
      </c>
      <c r="E16295" s="508"/>
      <c r="F16295" s="508"/>
    </row>
    <row r="16296" spans="1:6" x14ac:dyDescent="0.25">
      <c r="A16296" s="508"/>
      <c r="B16296" s="508"/>
      <c r="C16296" s="508"/>
      <c r="D16296" s="444" t="s">
        <v>6778</v>
      </c>
      <c r="E16296" s="508"/>
      <c r="F16296" s="508"/>
    </row>
    <row r="16297" spans="1:6" x14ac:dyDescent="0.25">
      <c r="A16297" s="508"/>
      <c r="B16297" s="508"/>
      <c r="C16297" s="508"/>
      <c r="D16297" s="444" t="s">
        <v>6778</v>
      </c>
      <c r="E16297" s="508"/>
      <c r="F16297" s="508"/>
    </row>
    <row r="16298" spans="1:6" x14ac:dyDescent="0.25">
      <c r="A16298" s="508"/>
      <c r="B16298" s="508"/>
      <c r="C16298" s="508"/>
      <c r="D16298" s="444" t="s">
        <v>6778</v>
      </c>
      <c r="E16298" s="508"/>
      <c r="F16298" s="508"/>
    </row>
    <row r="16299" spans="1:6" x14ac:dyDescent="0.25">
      <c r="A16299" s="508"/>
      <c r="B16299" s="508"/>
      <c r="C16299" s="508"/>
      <c r="D16299" s="444" t="s">
        <v>6778</v>
      </c>
      <c r="E16299" s="508"/>
      <c r="F16299" s="508"/>
    </row>
    <row r="16300" spans="1:6" x14ac:dyDescent="0.25">
      <c r="A16300" s="508"/>
      <c r="B16300" s="508"/>
      <c r="C16300" s="508"/>
      <c r="D16300" s="444" t="s">
        <v>6778</v>
      </c>
      <c r="E16300" s="508"/>
      <c r="F16300" s="508"/>
    </row>
    <row r="16301" spans="1:6" x14ac:dyDescent="0.25">
      <c r="A16301" s="508"/>
      <c r="B16301" s="508"/>
      <c r="C16301" s="508"/>
      <c r="D16301" s="444" t="s">
        <v>6778</v>
      </c>
      <c r="E16301" s="508"/>
      <c r="F16301" s="508"/>
    </row>
    <row r="16302" spans="1:6" x14ac:dyDescent="0.25">
      <c r="A16302" s="508"/>
      <c r="B16302" s="508"/>
      <c r="C16302" s="508"/>
      <c r="D16302" s="444" t="s">
        <v>6778</v>
      </c>
      <c r="E16302" s="508"/>
      <c r="F16302" s="508"/>
    </row>
    <row r="16303" spans="1:6" x14ac:dyDescent="0.25">
      <c r="A16303" s="508"/>
      <c r="B16303" s="508"/>
      <c r="C16303" s="508"/>
      <c r="D16303" s="444" t="s">
        <v>6778</v>
      </c>
      <c r="E16303" s="508"/>
      <c r="F16303" s="508"/>
    </row>
    <row r="16304" spans="1:6" x14ac:dyDescent="0.25">
      <c r="A16304" s="508"/>
      <c r="B16304" s="508"/>
      <c r="C16304" s="508"/>
      <c r="D16304" s="444" t="s">
        <v>6778</v>
      </c>
      <c r="E16304" s="508"/>
      <c r="F16304" s="508"/>
    </row>
    <row r="16305" spans="1:6" x14ac:dyDescent="0.25">
      <c r="A16305" s="508"/>
      <c r="B16305" s="508"/>
      <c r="C16305" s="508"/>
      <c r="D16305" s="444" t="s">
        <v>6778</v>
      </c>
      <c r="E16305" s="508"/>
      <c r="F16305" s="508"/>
    </row>
    <row r="16306" spans="1:6" x14ac:dyDescent="0.25">
      <c r="A16306" s="508"/>
      <c r="B16306" s="508"/>
      <c r="C16306" s="508"/>
      <c r="D16306" s="444" t="s">
        <v>6778</v>
      </c>
      <c r="E16306" s="508"/>
      <c r="F16306" s="508"/>
    </row>
    <row r="16307" spans="1:6" x14ac:dyDescent="0.25">
      <c r="A16307" s="508"/>
      <c r="B16307" s="508"/>
      <c r="C16307" s="508"/>
      <c r="D16307" s="444" t="s">
        <v>6778</v>
      </c>
      <c r="E16307" s="508"/>
      <c r="F16307" s="508"/>
    </row>
    <row r="16308" spans="1:6" x14ac:dyDescent="0.25">
      <c r="A16308" s="508"/>
      <c r="B16308" s="508"/>
      <c r="C16308" s="508"/>
      <c r="D16308" s="444" t="s">
        <v>6778</v>
      </c>
      <c r="E16308" s="508"/>
      <c r="F16308" s="508"/>
    </row>
    <row r="16309" spans="1:6" x14ac:dyDescent="0.25">
      <c r="A16309" s="508"/>
      <c r="B16309" s="508"/>
      <c r="C16309" s="508"/>
      <c r="D16309" s="444" t="s">
        <v>6778</v>
      </c>
      <c r="E16309" s="508"/>
      <c r="F16309" s="508"/>
    </row>
    <row r="16310" spans="1:6" x14ac:dyDescent="0.25">
      <c r="A16310" s="508"/>
      <c r="B16310" s="508"/>
      <c r="C16310" s="508"/>
      <c r="D16310" s="444" t="s">
        <v>6778</v>
      </c>
      <c r="E16310" s="508"/>
      <c r="F16310" s="508"/>
    </row>
    <row r="16311" spans="1:6" x14ac:dyDescent="0.25">
      <c r="A16311" s="508"/>
      <c r="B16311" s="508"/>
      <c r="C16311" s="508"/>
      <c r="D16311" s="444" t="s">
        <v>6778</v>
      </c>
      <c r="E16311" s="508"/>
      <c r="F16311" s="508"/>
    </row>
    <row r="16312" spans="1:6" x14ac:dyDescent="0.25">
      <c r="A16312" s="508"/>
      <c r="B16312" s="508"/>
      <c r="C16312" s="508"/>
      <c r="D16312" s="444" t="s">
        <v>6778</v>
      </c>
      <c r="E16312" s="508"/>
      <c r="F16312" s="508"/>
    </row>
    <row r="16313" spans="1:6" x14ac:dyDescent="0.25">
      <c r="A16313" s="508"/>
      <c r="B16313" s="508"/>
      <c r="C16313" s="508"/>
      <c r="D16313" s="444" t="s">
        <v>6778</v>
      </c>
      <c r="E16313" s="508"/>
      <c r="F16313" s="508"/>
    </row>
    <row r="16314" spans="1:6" x14ac:dyDescent="0.25">
      <c r="A16314" s="508"/>
      <c r="B16314" s="508"/>
      <c r="C16314" s="508"/>
      <c r="D16314" s="444" t="s">
        <v>6778</v>
      </c>
      <c r="E16314" s="508"/>
      <c r="F16314" s="508"/>
    </row>
    <row r="16315" spans="1:6" x14ac:dyDescent="0.25">
      <c r="A16315" s="508"/>
      <c r="B16315" s="508"/>
      <c r="C16315" s="508"/>
      <c r="D16315" s="444" t="s">
        <v>6778</v>
      </c>
      <c r="E16315" s="508"/>
      <c r="F16315" s="508"/>
    </row>
    <row r="16316" spans="1:6" x14ac:dyDescent="0.25">
      <c r="A16316" s="508"/>
      <c r="B16316" s="508"/>
      <c r="C16316" s="508"/>
      <c r="D16316" s="444" t="s">
        <v>6778</v>
      </c>
      <c r="E16316" s="508"/>
      <c r="F16316" s="508"/>
    </row>
    <row r="16317" spans="1:6" x14ac:dyDescent="0.25">
      <c r="A16317" s="508"/>
      <c r="B16317" s="508"/>
      <c r="C16317" s="508"/>
      <c r="D16317" s="444" t="s">
        <v>6778</v>
      </c>
      <c r="E16317" s="508"/>
      <c r="F16317" s="508"/>
    </row>
    <row r="16318" spans="1:6" x14ac:dyDescent="0.25">
      <c r="A16318" s="508"/>
      <c r="B16318" s="508"/>
      <c r="C16318" s="508"/>
      <c r="D16318" s="444" t="s">
        <v>6778</v>
      </c>
      <c r="E16318" s="508"/>
      <c r="F16318" s="508"/>
    </row>
    <row r="16319" spans="1:6" x14ac:dyDescent="0.25">
      <c r="A16319" s="508"/>
      <c r="B16319" s="508"/>
      <c r="C16319" s="508"/>
      <c r="D16319" s="444" t="s">
        <v>6778</v>
      </c>
      <c r="E16319" s="508"/>
      <c r="F16319" s="508"/>
    </row>
    <row r="16320" spans="1:6" x14ac:dyDescent="0.25">
      <c r="A16320" s="508"/>
      <c r="B16320" s="508"/>
      <c r="C16320" s="508"/>
      <c r="D16320" s="444" t="s">
        <v>6778</v>
      </c>
      <c r="E16320" s="508"/>
      <c r="F16320" s="508"/>
    </row>
    <row r="16321" spans="1:6" x14ac:dyDescent="0.25">
      <c r="A16321" s="508"/>
      <c r="B16321" s="508"/>
      <c r="C16321" s="508"/>
      <c r="D16321" s="444" t="s">
        <v>6778</v>
      </c>
      <c r="E16321" s="508"/>
      <c r="F16321" s="508"/>
    </row>
    <row r="16322" spans="1:6" x14ac:dyDescent="0.25">
      <c r="A16322" s="508"/>
      <c r="B16322" s="508"/>
      <c r="C16322" s="508"/>
      <c r="D16322" s="444" t="s">
        <v>6778</v>
      </c>
      <c r="E16322" s="508"/>
      <c r="F16322" s="508"/>
    </row>
    <row r="16323" spans="1:6" x14ac:dyDescent="0.25">
      <c r="A16323" s="508"/>
      <c r="B16323" s="508"/>
      <c r="C16323" s="508"/>
      <c r="D16323" s="444" t="s">
        <v>6778</v>
      </c>
      <c r="E16323" s="508"/>
      <c r="F16323" s="508"/>
    </row>
    <row r="16324" spans="1:6" x14ac:dyDescent="0.25">
      <c r="A16324" s="508"/>
      <c r="B16324" s="508"/>
      <c r="C16324" s="508"/>
      <c r="D16324" s="444" t="s">
        <v>6778</v>
      </c>
      <c r="E16324" s="508"/>
      <c r="F16324" s="508"/>
    </row>
    <row r="16325" spans="1:6" x14ac:dyDescent="0.25">
      <c r="A16325" s="508"/>
      <c r="B16325" s="508"/>
      <c r="C16325" s="508"/>
      <c r="D16325" s="444" t="s">
        <v>6778</v>
      </c>
      <c r="E16325" s="508"/>
      <c r="F16325" s="508"/>
    </row>
    <row r="16326" spans="1:6" x14ac:dyDescent="0.25">
      <c r="A16326" s="508"/>
      <c r="B16326" s="508"/>
      <c r="C16326" s="508"/>
      <c r="D16326" s="444" t="s">
        <v>6778</v>
      </c>
      <c r="E16326" s="508"/>
      <c r="F16326" s="508"/>
    </row>
    <row r="16327" spans="1:6" x14ac:dyDescent="0.25">
      <c r="A16327" s="508"/>
      <c r="B16327" s="508"/>
      <c r="C16327" s="508"/>
      <c r="D16327" s="444" t="s">
        <v>6778</v>
      </c>
      <c r="E16327" s="508"/>
      <c r="F16327" s="508"/>
    </row>
    <row r="16328" spans="1:6" x14ac:dyDescent="0.25">
      <c r="A16328" s="508"/>
      <c r="B16328" s="508"/>
      <c r="C16328" s="508"/>
      <c r="D16328" s="444" t="s">
        <v>6778</v>
      </c>
      <c r="E16328" s="508"/>
      <c r="F16328" s="508"/>
    </row>
    <row r="16329" spans="1:6" x14ac:dyDescent="0.25">
      <c r="A16329" s="508"/>
      <c r="B16329" s="508"/>
      <c r="C16329" s="508"/>
      <c r="D16329" s="444" t="s">
        <v>6778</v>
      </c>
      <c r="E16329" s="508"/>
      <c r="F16329" s="508"/>
    </row>
    <row r="16330" spans="1:6" x14ac:dyDescent="0.25">
      <c r="A16330" s="508"/>
      <c r="B16330" s="508"/>
      <c r="C16330" s="508"/>
      <c r="D16330" s="444" t="s">
        <v>6778</v>
      </c>
      <c r="E16330" s="508"/>
      <c r="F16330" s="508"/>
    </row>
    <row r="16331" spans="1:6" x14ac:dyDescent="0.25">
      <c r="A16331" s="508"/>
      <c r="B16331" s="508"/>
      <c r="C16331" s="508"/>
      <c r="D16331" s="444" t="s">
        <v>6778</v>
      </c>
      <c r="E16331" s="508"/>
      <c r="F16331" s="508"/>
    </row>
    <row r="16332" spans="1:6" x14ac:dyDescent="0.25">
      <c r="A16332" s="508"/>
      <c r="B16332" s="508"/>
      <c r="C16332" s="508"/>
      <c r="D16332" s="444" t="s">
        <v>6778</v>
      </c>
      <c r="E16332" s="508"/>
      <c r="F16332" s="508"/>
    </row>
    <row r="16333" spans="1:6" x14ac:dyDescent="0.25">
      <c r="A16333" s="508"/>
      <c r="B16333" s="508"/>
      <c r="C16333" s="508"/>
      <c r="D16333" s="444" t="s">
        <v>6778</v>
      </c>
      <c r="E16333" s="508"/>
      <c r="F16333" s="508"/>
    </row>
    <row r="16334" spans="1:6" x14ac:dyDescent="0.25">
      <c r="A16334" s="508"/>
      <c r="B16334" s="508"/>
      <c r="C16334" s="508"/>
      <c r="D16334" s="444" t="s">
        <v>6778</v>
      </c>
      <c r="E16334" s="508"/>
      <c r="F16334" s="508"/>
    </row>
    <row r="16335" spans="1:6" x14ac:dyDescent="0.25">
      <c r="A16335" s="508"/>
      <c r="B16335" s="508"/>
      <c r="C16335" s="508"/>
      <c r="D16335" s="444" t="s">
        <v>6778</v>
      </c>
      <c r="E16335" s="508"/>
      <c r="F16335" s="508"/>
    </row>
    <row r="16336" spans="1:6" x14ac:dyDescent="0.25">
      <c r="A16336" s="508"/>
      <c r="B16336" s="508"/>
      <c r="C16336" s="508"/>
      <c r="D16336" s="444" t="s">
        <v>6778</v>
      </c>
      <c r="E16336" s="508"/>
      <c r="F16336" s="508"/>
    </row>
    <row r="16337" spans="1:6" x14ac:dyDescent="0.25">
      <c r="A16337" s="508"/>
      <c r="B16337" s="508"/>
      <c r="C16337" s="508"/>
      <c r="D16337" s="444" t="s">
        <v>6778</v>
      </c>
      <c r="E16337" s="508"/>
      <c r="F16337" s="508"/>
    </row>
    <row r="16338" spans="1:6" x14ac:dyDescent="0.25">
      <c r="A16338" s="508"/>
      <c r="B16338" s="508"/>
      <c r="C16338" s="508"/>
      <c r="D16338" s="444" t="s">
        <v>6778</v>
      </c>
      <c r="E16338" s="508"/>
      <c r="F16338" s="508"/>
    </row>
    <row r="16339" spans="1:6" x14ac:dyDescent="0.25">
      <c r="A16339" s="508"/>
      <c r="B16339" s="508"/>
      <c r="C16339" s="508"/>
      <c r="D16339" s="444" t="s">
        <v>6778</v>
      </c>
      <c r="E16339" s="508"/>
      <c r="F16339" s="508"/>
    </row>
    <row r="16340" spans="1:6" x14ac:dyDescent="0.25">
      <c r="A16340" s="508"/>
      <c r="B16340" s="508"/>
      <c r="C16340" s="508"/>
      <c r="D16340" s="444" t="s">
        <v>6778</v>
      </c>
      <c r="E16340" s="508"/>
      <c r="F16340" s="508"/>
    </row>
    <row r="16341" spans="1:6" x14ac:dyDescent="0.25">
      <c r="A16341" s="508"/>
      <c r="B16341" s="508"/>
      <c r="C16341" s="508"/>
      <c r="D16341" s="444" t="s">
        <v>6778</v>
      </c>
      <c r="E16341" s="508"/>
      <c r="F16341" s="508"/>
    </row>
    <row r="16342" spans="1:6" x14ac:dyDescent="0.25">
      <c r="A16342" s="508"/>
      <c r="B16342" s="508"/>
      <c r="C16342" s="508"/>
      <c r="D16342" s="444" t="s">
        <v>6778</v>
      </c>
      <c r="E16342" s="508"/>
      <c r="F16342" s="508"/>
    </row>
    <row r="16343" spans="1:6" x14ac:dyDescent="0.25">
      <c r="A16343" s="508"/>
      <c r="B16343" s="508"/>
      <c r="C16343" s="508"/>
      <c r="D16343" s="444" t="s">
        <v>6778</v>
      </c>
      <c r="E16343" s="508"/>
      <c r="F16343" s="508"/>
    </row>
    <row r="16344" spans="1:6" x14ac:dyDescent="0.25">
      <c r="A16344" s="508"/>
      <c r="B16344" s="508"/>
      <c r="C16344" s="508"/>
      <c r="D16344" s="444" t="s">
        <v>6778</v>
      </c>
      <c r="E16344" s="508"/>
      <c r="F16344" s="508"/>
    </row>
    <row r="16345" spans="1:6" x14ac:dyDescent="0.25">
      <c r="A16345" s="508"/>
      <c r="B16345" s="508"/>
      <c r="C16345" s="508"/>
      <c r="D16345" s="444" t="s">
        <v>6778</v>
      </c>
      <c r="E16345" s="508"/>
      <c r="F16345" s="508"/>
    </row>
    <row r="16346" spans="1:6" x14ac:dyDescent="0.25">
      <c r="A16346" s="508"/>
      <c r="B16346" s="508"/>
      <c r="C16346" s="508"/>
      <c r="D16346" s="444" t="s">
        <v>6778</v>
      </c>
      <c r="E16346" s="508"/>
      <c r="F16346" s="508"/>
    </row>
    <row r="16347" spans="1:6" x14ac:dyDescent="0.25">
      <c r="A16347" s="508"/>
      <c r="B16347" s="508"/>
      <c r="C16347" s="508"/>
      <c r="D16347" s="444" t="s">
        <v>6778</v>
      </c>
      <c r="E16347" s="508"/>
      <c r="F16347" s="508"/>
    </row>
    <row r="16348" spans="1:6" x14ac:dyDescent="0.25">
      <c r="A16348" s="508"/>
      <c r="B16348" s="508"/>
      <c r="C16348" s="508"/>
      <c r="D16348" s="444" t="s">
        <v>6778</v>
      </c>
      <c r="E16348" s="508"/>
      <c r="F16348" s="508"/>
    </row>
    <row r="16349" spans="1:6" x14ac:dyDescent="0.25">
      <c r="A16349" s="508"/>
      <c r="B16349" s="508"/>
      <c r="C16349" s="508"/>
      <c r="D16349" s="444" t="s">
        <v>6778</v>
      </c>
      <c r="E16349" s="508"/>
      <c r="F16349" s="508"/>
    </row>
    <row r="16350" spans="1:6" x14ac:dyDescent="0.25">
      <c r="A16350" s="508"/>
      <c r="B16350" s="508"/>
      <c r="C16350" s="508"/>
      <c r="D16350" s="444" t="s">
        <v>6778</v>
      </c>
      <c r="E16350" s="508"/>
      <c r="F16350" s="508"/>
    </row>
    <row r="16351" spans="1:6" x14ac:dyDescent="0.25">
      <c r="A16351" s="508"/>
      <c r="B16351" s="508"/>
      <c r="C16351" s="508"/>
      <c r="D16351" s="444" t="s">
        <v>6778</v>
      </c>
      <c r="E16351" s="508"/>
      <c r="F16351" s="508"/>
    </row>
    <row r="16352" spans="1:6" x14ac:dyDescent="0.25">
      <c r="A16352" s="508"/>
      <c r="B16352" s="508"/>
      <c r="C16352" s="508"/>
      <c r="D16352" s="444" t="s">
        <v>6778</v>
      </c>
      <c r="E16352" s="508"/>
      <c r="F16352" s="508"/>
    </row>
    <row r="16353" spans="1:6" x14ac:dyDescent="0.25">
      <c r="A16353" s="508"/>
      <c r="B16353" s="508"/>
      <c r="C16353" s="508"/>
      <c r="D16353" s="444" t="s">
        <v>6778</v>
      </c>
      <c r="E16353" s="508"/>
      <c r="F16353" s="508"/>
    </row>
    <row r="16354" spans="1:6" x14ac:dyDescent="0.25">
      <c r="A16354" s="508"/>
      <c r="B16354" s="508"/>
      <c r="C16354" s="508"/>
      <c r="D16354" s="444" t="s">
        <v>6778</v>
      </c>
      <c r="E16354" s="508"/>
      <c r="F16354" s="508"/>
    </row>
    <row r="16355" spans="1:6" x14ac:dyDescent="0.25">
      <c r="A16355" s="508"/>
      <c r="B16355" s="508"/>
      <c r="C16355" s="508"/>
      <c r="D16355" s="444" t="s">
        <v>6778</v>
      </c>
      <c r="E16355" s="508"/>
      <c r="F16355" s="508"/>
    </row>
    <row r="16356" spans="1:6" x14ac:dyDescent="0.25">
      <c r="A16356" s="508"/>
      <c r="B16356" s="508"/>
      <c r="C16356" s="508"/>
      <c r="D16356" s="444" t="s">
        <v>6778</v>
      </c>
      <c r="E16356" s="508"/>
      <c r="F16356" s="508"/>
    </row>
    <row r="16357" spans="1:6" x14ac:dyDescent="0.25">
      <c r="A16357" s="508"/>
      <c r="B16357" s="508"/>
      <c r="C16357" s="508"/>
      <c r="D16357" s="444" t="s">
        <v>6778</v>
      </c>
      <c r="E16357" s="508"/>
      <c r="F16357" s="508"/>
    </row>
    <row r="16358" spans="1:6" x14ac:dyDescent="0.25">
      <c r="A16358" s="508"/>
      <c r="B16358" s="508"/>
      <c r="C16358" s="508"/>
      <c r="D16358" s="444" t="s">
        <v>6778</v>
      </c>
      <c r="E16358" s="508"/>
      <c r="F16358" s="508"/>
    </row>
    <row r="16359" spans="1:6" x14ac:dyDescent="0.25">
      <c r="A16359" s="508"/>
      <c r="B16359" s="508"/>
      <c r="C16359" s="508"/>
      <c r="D16359" s="444" t="s">
        <v>6778</v>
      </c>
      <c r="E16359" s="508"/>
      <c r="F16359" s="508"/>
    </row>
    <row r="16360" spans="1:6" x14ac:dyDescent="0.25">
      <c r="A16360" s="508"/>
      <c r="B16360" s="508"/>
      <c r="C16360" s="508"/>
      <c r="D16360" s="444" t="s">
        <v>6778</v>
      </c>
      <c r="E16360" s="508"/>
      <c r="F16360" s="508"/>
    </row>
    <row r="16361" spans="1:6" x14ac:dyDescent="0.25">
      <c r="A16361" s="508"/>
      <c r="B16361" s="508"/>
      <c r="C16361" s="508"/>
      <c r="D16361" s="444" t="s">
        <v>6778</v>
      </c>
      <c r="E16361" s="508"/>
      <c r="F16361" s="508"/>
    </row>
    <row r="16362" spans="1:6" x14ac:dyDescent="0.25">
      <c r="A16362" s="508"/>
      <c r="B16362" s="508"/>
      <c r="C16362" s="508"/>
      <c r="D16362" s="444" t="s">
        <v>6778</v>
      </c>
      <c r="E16362" s="508"/>
      <c r="F16362" s="508"/>
    </row>
    <row r="16363" spans="1:6" x14ac:dyDescent="0.25">
      <c r="A16363" s="508"/>
      <c r="B16363" s="508"/>
      <c r="C16363" s="508"/>
      <c r="D16363" s="444" t="s">
        <v>6778</v>
      </c>
      <c r="E16363" s="508"/>
      <c r="F16363" s="508"/>
    </row>
    <row r="16364" spans="1:6" x14ac:dyDescent="0.25">
      <c r="A16364" s="508"/>
      <c r="B16364" s="508"/>
      <c r="C16364" s="508"/>
      <c r="D16364" s="444" t="s">
        <v>6778</v>
      </c>
      <c r="E16364" s="508"/>
      <c r="F16364" s="508"/>
    </row>
    <row r="16365" spans="1:6" x14ac:dyDescent="0.25">
      <c r="A16365" s="508"/>
      <c r="B16365" s="508"/>
      <c r="C16365" s="508"/>
      <c r="D16365" s="444" t="s">
        <v>6778</v>
      </c>
      <c r="E16365" s="508"/>
      <c r="F16365" s="508"/>
    </row>
    <row r="16366" spans="1:6" x14ac:dyDescent="0.25">
      <c r="A16366" s="508"/>
      <c r="B16366" s="508"/>
      <c r="C16366" s="508"/>
      <c r="D16366" s="444" t="s">
        <v>6778</v>
      </c>
      <c r="E16366" s="508"/>
      <c r="F16366" s="508"/>
    </row>
    <row r="16367" spans="1:6" x14ac:dyDescent="0.25">
      <c r="A16367" s="508"/>
      <c r="B16367" s="508"/>
      <c r="C16367" s="508"/>
      <c r="D16367" s="444" t="s">
        <v>6778</v>
      </c>
      <c r="E16367" s="508"/>
      <c r="F16367" s="508"/>
    </row>
    <row r="16368" spans="1:6" x14ac:dyDescent="0.25">
      <c r="A16368" s="508"/>
      <c r="B16368" s="508"/>
      <c r="C16368" s="508"/>
      <c r="D16368" s="444" t="s">
        <v>6778</v>
      </c>
      <c r="E16368" s="508"/>
      <c r="F16368" s="508"/>
    </row>
    <row r="16369" spans="1:6" x14ac:dyDescent="0.25">
      <c r="A16369" s="508"/>
      <c r="B16369" s="508"/>
      <c r="C16369" s="508"/>
      <c r="D16369" s="444" t="s">
        <v>6778</v>
      </c>
      <c r="E16369" s="508"/>
      <c r="F16369" s="508"/>
    </row>
    <row r="16370" spans="1:6" x14ac:dyDescent="0.25">
      <c r="A16370" s="508"/>
      <c r="B16370" s="508"/>
      <c r="C16370" s="508"/>
      <c r="D16370" s="444" t="s">
        <v>6778</v>
      </c>
      <c r="E16370" s="508"/>
      <c r="F16370" s="508"/>
    </row>
    <row r="16371" spans="1:6" x14ac:dyDescent="0.25">
      <c r="A16371" s="508"/>
      <c r="B16371" s="508"/>
      <c r="C16371" s="508"/>
      <c r="D16371" s="444" t="s">
        <v>6778</v>
      </c>
      <c r="E16371" s="508"/>
      <c r="F16371" s="508"/>
    </row>
    <row r="16372" spans="1:6" x14ac:dyDescent="0.25">
      <c r="A16372" s="508"/>
      <c r="B16372" s="508"/>
      <c r="C16372" s="508"/>
      <c r="D16372" s="444" t="s">
        <v>6778</v>
      </c>
      <c r="E16372" s="508"/>
      <c r="F16372" s="508"/>
    </row>
    <row r="16373" spans="1:6" x14ac:dyDescent="0.25">
      <c r="A16373" s="508"/>
      <c r="B16373" s="508"/>
      <c r="C16373" s="508"/>
      <c r="D16373" s="444" t="s">
        <v>6778</v>
      </c>
      <c r="E16373" s="508"/>
      <c r="F16373" s="508"/>
    </row>
    <row r="16374" spans="1:6" x14ac:dyDescent="0.25">
      <c r="A16374" s="508"/>
      <c r="B16374" s="508"/>
      <c r="C16374" s="508"/>
      <c r="D16374" s="444" t="s">
        <v>6778</v>
      </c>
      <c r="E16374" s="508"/>
      <c r="F16374" s="508"/>
    </row>
    <row r="16375" spans="1:6" x14ac:dyDescent="0.25">
      <c r="A16375" s="508"/>
      <c r="B16375" s="508"/>
      <c r="C16375" s="508"/>
      <c r="D16375" s="444" t="s">
        <v>6778</v>
      </c>
      <c r="E16375" s="508"/>
      <c r="F16375" s="508"/>
    </row>
    <row r="16376" spans="1:6" x14ac:dyDescent="0.25">
      <c r="A16376" s="508"/>
      <c r="B16376" s="508"/>
      <c r="C16376" s="508"/>
      <c r="D16376" s="444" t="s">
        <v>6778</v>
      </c>
      <c r="E16376" s="508"/>
      <c r="F16376" s="508"/>
    </row>
    <row r="16377" spans="1:6" x14ac:dyDescent="0.25">
      <c r="A16377" s="508"/>
      <c r="B16377" s="508"/>
      <c r="C16377" s="508"/>
      <c r="D16377" s="444" t="s">
        <v>6778</v>
      </c>
      <c r="E16377" s="508"/>
      <c r="F16377" s="508"/>
    </row>
    <row r="16378" spans="1:6" x14ac:dyDescent="0.25">
      <c r="A16378" s="508"/>
      <c r="B16378" s="508"/>
      <c r="C16378" s="508"/>
      <c r="D16378" s="444" t="s">
        <v>6778</v>
      </c>
      <c r="E16378" s="508"/>
      <c r="F16378" s="508"/>
    </row>
    <row r="16379" spans="1:6" x14ac:dyDescent="0.25">
      <c r="A16379" s="508"/>
      <c r="B16379" s="508"/>
      <c r="C16379" s="508"/>
      <c r="D16379" s="444" t="s">
        <v>6778</v>
      </c>
      <c r="E16379" s="508"/>
      <c r="F16379" s="508"/>
    </row>
    <row r="16380" spans="1:6" x14ac:dyDescent="0.25">
      <c r="A16380" s="508"/>
      <c r="B16380" s="508"/>
      <c r="C16380" s="508"/>
      <c r="D16380" s="444" t="s">
        <v>6778</v>
      </c>
      <c r="E16380" s="508"/>
      <c r="F16380" s="508"/>
    </row>
    <row r="16381" spans="1:6" x14ac:dyDescent="0.25">
      <c r="A16381" s="508"/>
      <c r="B16381" s="508"/>
      <c r="C16381" s="508"/>
      <c r="D16381" s="444" t="s">
        <v>6778</v>
      </c>
      <c r="E16381" s="508"/>
      <c r="F16381" s="508"/>
    </row>
    <row r="16382" spans="1:6" x14ac:dyDescent="0.25">
      <c r="A16382" s="508"/>
      <c r="B16382" s="508"/>
      <c r="C16382" s="508"/>
      <c r="D16382" s="444" t="s">
        <v>6778</v>
      </c>
      <c r="E16382" s="508"/>
      <c r="F16382" s="508"/>
    </row>
    <row r="16383" spans="1:6" x14ac:dyDescent="0.25">
      <c r="A16383" s="508"/>
      <c r="B16383" s="508"/>
      <c r="C16383" s="508"/>
      <c r="D16383" s="444" t="s">
        <v>6778</v>
      </c>
      <c r="E16383" s="508"/>
      <c r="F16383" s="508"/>
    </row>
    <row r="16384" spans="1:6" x14ac:dyDescent="0.25">
      <c r="A16384" s="508"/>
      <c r="B16384" s="508"/>
      <c r="C16384" s="508"/>
      <c r="D16384" s="444" t="s">
        <v>6778</v>
      </c>
      <c r="E16384" s="508"/>
      <c r="F16384" s="508"/>
    </row>
    <row r="16385" spans="1:6" x14ac:dyDescent="0.25">
      <c r="A16385" s="508"/>
      <c r="B16385" s="508"/>
      <c r="C16385" s="508"/>
      <c r="D16385" s="444" t="s">
        <v>6778</v>
      </c>
      <c r="E16385" s="508"/>
      <c r="F16385" s="508"/>
    </row>
    <row r="16386" spans="1:6" x14ac:dyDescent="0.25">
      <c r="A16386" s="508"/>
      <c r="B16386" s="508"/>
      <c r="C16386" s="508"/>
      <c r="D16386" s="444" t="s">
        <v>6778</v>
      </c>
      <c r="E16386" s="508"/>
      <c r="F16386" s="508"/>
    </row>
    <row r="16387" spans="1:6" x14ac:dyDescent="0.25">
      <c r="A16387" s="508"/>
      <c r="B16387" s="508"/>
      <c r="C16387" s="508"/>
      <c r="D16387" s="444" t="s">
        <v>6778</v>
      </c>
      <c r="E16387" s="508"/>
      <c r="F16387" s="508"/>
    </row>
    <row r="16388" spans="1:6" x14ac:dyDescent="0.25">
      <c r="A16388" s="508"/>
      <c r="B16388" s="508"/>
      <c r="C16388" s="508"/>
      <c r="D16388" s="444" t="s">
        <v>6778</v>
      </c>
      <c r="E16388" s="508"/>
      <c r="F16388" s="508"/>
    </row>
    <row r="16389" spans="1:6" x14ac:dyDescent="0.25">
      <c r="A16389" s="508"/>
      <c r="B16389" s="508"/>
      <c r="C16389" s="508"/>
      <c r="D16389" s="444" t="s">
        <v>6778</v>
      </c>
      <c r="E16389" s="508"/>
      <c r="F16389" s="508"/>
    </row>
    <row r="16390" spans="1:6" x14ac:dyDescent="0.25">
      <c r="A16390" s="508"/>
      <c r="B16390" s="508"/>
      <c r="C16390" s="508"/>
      <c r="D16390" s="444" t="s">
        <v>6778</v>
      </c>
      <c r="E16390" s="508"/>
      <c r="F16390" s="508"/>
    </row>
    <row r="16391" spans="1:6" x14ac:dyDescent="0.25">
      <c r="A16391" s="508"/>
      <c r="B16391" s="508"/>
      <c r="C16391" s="508"/>
      <c r="D16391" s="444" t="s">
        <v>6778</v>
      </c>
      <c r="E16391" s="508"/>
      <c r="F16391" s="508"/>
    </row>
    <row r="16392" spans="1:6" x14ac:dyDescent="0.25">
      <c r="A16392" s="508"/>
      <c r="B16392" s="508"/>
      <c r="C16392" s="508"/>
      <c r="D16392" s="444" t="s">
        <v>6778</v>
      </c>
      <c r="E16392" s="508"/>
      <c r="F16392" s="508"/>
    </row>
    <row r="16393" spans="1:6" x14ac:dyDescent="0.25">
      <c r="A16393" s="508"/>
      <c r="B16393" s="508"/>
      <c r="C16393" s="508"/>
      <c r="D16393" s="444" t="s">
        <v>6778</v>
      </c>
      <c r="E16393" s="508"/>
      <c r="F16393" s="508"/>
    </row>
    <row r="16394" spans="1:6" x14ac:dyDescent="0.25">
      <c r="A16394" s="508"/>
      <c r="B16394" s="508"/>
      <c r="C16394" s="508"/>
      <c r="D16394" s="444" t="s">
        <v>6778</v>
      </c>
      <c r="E16394" s="508"/>
      <c r="F16394" s="508"/>
    </row>
    <row r="16395" spans="1:6" x14ac:dyDescent="0.25">
      <c r="A16395" s="508"/>
      <c r="B16395" s="508"/>
      <c r="C16395" s="508"/>
      <c r="D16395" s="444" t="s">
        <v>6778</v>
      </c>
      <c r="E16395" s="508"/>
      <c r="F16395" s="508"/>
    </row>
    <row r="16396" spans="1:6" x14ac:dyDescent="0.25">
      <c r="A16396" s="508"/>
      <c r="B16396" s="508"/>
      <c r="C16396" s="508"/>
      <c r="D16396" s="444" t="s">
        <v>6778</v>
      </c>
      <c r="E16396" s="508"/>
      <c r="F16396" s="508"/>
    </row>
    <row r="16397" spans="1:6" x14ac:dyDescent="0.25">
      <c r="A16397" s="508"/>
      <c r="B16397" s="508"/>
      <c r="C16397" s="508"/>
      <c r="D16397" s="444" t="s">
        <v>6778</v>
      </c>
      <c r="E16397" s="508"/>
      <c r="F16397" s="508"/>
    </row>
    <row r="16398" spans="1:6" x14ac:dyDescent="0.25">
      <c r="A16398" s="508"/>
      <c r="B16398" s="508"/>
      <c r="C16398" s="508"/>
      <c r="D16398" s="444" t="s">
        <v>6778</v>
      </c>
      <c r="E16398" s="508"/>
      <c r="F16398" s="508"/>
    </row>
    <row r="16399" spans="1:6" x14ac:dyDescent="0.25">
      <c r="A16399" s="508"/>
      <c r="B16399" s="508"/>
      <c r="C16399" s="508"/>
      <c r="D16399" s="444" t="s">
        <v>6778</v>
      </c>
      <c r="E16399" s="508"/>
      <c r="F16399" s="508"/>
    </row>
    <row r="16400" spans="1:6" x14ac:dyDescent="0.25">
      <c r="A16400" s="508"/>
      <c r="B16400" s="508"/>
      <c r="C16400" s="508"/>
      <c r="D16400" s="444" t="s">
        <v>6778</v>
      </c>
      <c r="E16400" s="508"/>
      <c r="F16400" s="508"/>
    </row>
    <row r="16401" spans="1:6" x14ac:dyDescent="0.25">
      <c r="A16401" s="508"/>
      <c r="B16401" s="508"/>
      <c r="C16401" s="508"/>
      <c r="D16401" s="444" t="s">
        <v>6778</v>
      </c>
      <c r="E16401" s="508"/>
      <c r="F16401" s="508"/>
    </row>
    <row r="16402" spans="1:6" x14ac:dyDescent="0.25">
      <c r="A16402" s="508"/>
      <c r="B16402" s="508"/>
      <c r="C16402" s="508"/>
      <c r="D16402" s="444" t="s">
        <v>6778</v>
      </c>
      <c r="E16402" s="508"/>
      <c r="F16402" s="508"/>
    </row>
    <row r="16403" spans="1:6" x14ac:dyDescent="0.25">
      <c r="A16403" s="508"/>
      <c r="B16403" s="508"/>
      <c r="C16403" s="508"/>
      <c r="D16403" s="444" t="s">
        <v>6778</v>
      </c>
      <c r="E16403" s="508"/>
      <c r="F16403" s="508"/>
    </row>
    <row r="16404" spans="1:6" x14ac:dyDescent="0.25">
      <c r="A16404" s="508"/>
      <c r="B16404" s="508"/>
      <c r="C16404" s="508"/>
      <c r="D16404" s="444" t="s">
        <v>6778</v>
      </c>
      <c r="E16404" s="508"/>
      <c r="F16404" s="508"/>
    </row>
    <row r="16405" spans="1:6" x14ac:dyDescent="0.25">
      <c r="A16405" s="508"/>
      <c r="B16405" s="508"/>
      <c r="C16405" s="508"/>
      <c r="D16405" s="444" t="s">
        <v>6778</v>
      </c>
      <c r="E16405" s="508"/>
      <c r="F16405" s="508"/>
    </row>
    <row r="16406" spans="1:6" x14ac:dyDescent="0.25">
      <c r="A16406" s="508"/>
      <c r="B16406" s="508"/>
      <c r="C16406" s="508"/>
      <c r="D16406" s="444" t="s">
        <v>6778</v>
      </c>
      <c r="E16406" s="508"/>
      <c r="F16406" s="508"/>
    </row>
    <row r="16407" spans="1:6" x14ac:dyDescent="0.25">
      <c r="A16407" s="508"/>
      <c r="B16407" s="508"/>
      <c r="C16407" s="508"/>
      <c r="D16407" s="444" t="s">
        <v>6778</v>
      </c>
      <c r="E16407" s="508"/>
      <c r="F16407" s="508"/>
    </row>
    <row r="16408" spans="1:6" x14ac:dyDescent="0.25">
      <c r="A16408" s="508"/>
      <c r="B16408" s="508"/>
      <c r="C16408" s="508"/>
      <c r="D16408" s="444" t="s">
        <v>6778</v>
      </c>
      <c r="E16408" s="508"/>
      <c r="F16408" s="508"/>
    </row>
    <row r="16409" spans="1:6" x14ac:dyDescent="0.25">
      <c r="A16409" s="508"/>
      <c r="B16409" s="508"/>
      <c r="C16409" s="508"/>
      <c r="D16409" s="444" t="s">
        <v>6778</v>
      </c>
      <c r="E16409" s="508"/>
      <c r="F16409" s="508"/>
    </row>
    <row r="16410" spans="1:6" x14ac:dyDescent="0.25">
      <c r="A16410" s="508"/>
      <c r="B16410" s="508"/>
      <c r="C16410" s="508"/>
      <c r="D16410" s="444" t="s">
        <v>6778</v>
      </c>
      <c r="E16410" s="508"/>
      <c r="F16410" s="508"/>
    </row>
    <row r="16411" spans="1:6" x14ac:dyDescent="0.25">
      <c r="A16411" s="508"/>
      <c r="B16411" s="508"/>
      <c r="C16411" s="508"/>
      <c r="D16411" s="444" t="s">
        <v>6778</v>
      </c>
      <c r="E16411" s="508"/>
      <c r="F16411" s="508"/>
    </row>
    <row r="16412" spans="1:6" x14ac:dyDescent="0.25">
      <c r="A16412" s="508"/>
      <c r="B16412" s="508"/>
      <c r="C16412" s="508"/>
      <c r="D16412" s="444" t="s">
        <v>6778</v>
      </c>
      <c r="E16412" s="508"/>
      <c r="F16412" s="508"/>
    </row>
    <row r="16413" spans="1:6" x14ac:dyDescent="0.25">
      <c r="A16413" s="508"/>
      <c r="B16413" s="508"/>
      <c r="C16413" s="508"/>
      <c r="D16413" s="444" t="s">
        <v>6778</v>
      </c>
      <c r="E16413" s="508"/>
      <c r="F16413" s="508"/>
    </row>
    <row r="16414" spans="1:6" x14ac:dyDescent="0.25">
      <c r="A16414" s="508"/>
      <c r="B16414" s="508"/>
      <c r="C16414" s="508"/>
      <c r="D16414" s="444" t="s">
        <v>6778</v>
      </c>
      <c r="E16414" s="508"/>
      <c r="F16414" s="508"/>
    </row>
    <row r="16415" spans="1:6" x14ac:dyDescent="0.25">
      <c r="A16415" s="508"/>
      <c r="B16415" s="508"/>
      <c r="C16415" s="508"/>
      <c r="D16415" s="444" t="s">
        <v>6778</v>
      </c>
      <c r="E16415" s="508"/>
      <c r="F16415" s="508"/>
    </row>
    <row r="16416" spans="1:6" x14ac:dyDescent="0.25">
      <c r="A16416" s="508"/>
      <c r="B16416" s="508"/>
      <c r="C16416" s="508"/>
      <c r="D16416" s="444" t="s">
        <v>6778</v>
      </c>
      <c r="E16416" s="508"/>
      <c r="F16416" s="508"/>
    </row>
    <row r="16417" spans="1:6" x14ac:dyDescent="0.25">
      <c r="A16417" s="508"/>
      <c r="B16417" s="508"/>
      <c r="C16417" s="508"/>
      <c r="D16417" s="444" t="s">
        <v>6778</v>
      </c>
      <c r="E16417" s="508"/>
      <c r="F16417" s="508"/>
    </row>
    <row r="16418" spans="1:6" x14ac:dyDescent="0.25">
      <c r="A16418" s="508"/>
      <c r="B16418" s="508"/>
      <c r="C16418" s="508"/>
      <c r="D16418" s="444" t="s">
        <v>6778</v>
      </c>
      <c r="E16418" s="508"/>
      <c r="F16418" s="508"/>
    </row>
    <row r="16419" spans="1:6" x14ac:dyDescent="0.25">
      <c r="A16419" s="508"/>
      <c r="B16419" s="508"/>
      <c r="C16419" s="508"/>
      <c r="D16419" s="444" t="s">
        <v>6778</v>
      </c>
      <c r="E16419" s="508"/>
      <c r="F16419" s="508"/>
    </row>
    <row r="16420" spans="1:6" x14ac:dyDescent="0.25">
      <c r="A16420" s="508"/>
      <c r="B16420" s="508"/>
      <c r="C16420" s="508"/>
      <c r="D16420" s="444" t="s">
        <v>6778</v>
      </c>
      <c r="E16420" s="508"/>
      <c r="F16420" s="508"/>
    </row>
    <row r="16421" spans="1:6" x14ac:dyDescent="0.25">
      <c r="A16421" s="508"/>
      <c r="B16421" s="508"/>
      <c r="C16421" s="508"/>
      <c r="D16421" s="444" t="s">
        <v>6778</v>
      </c>
      <c r="E16421" s="508"/>
      <c r="F16421" s="508"/>
    </row>
    <row r="16422" spans="1:6" x14ac:dyDescent="0.25">
      <c r="A16422" s="508"/>
      <c r="B16422" s="508"/>
      <c r="C16422" s="508"/>
      <c r="D16422" s="444" t="s">
        <v>6778</v>
      </c>
      <c r="E16422" s="508"/>
      <c r="F16422" s="508"/>
    </row>
    <row r="16423" spans="1:6" x14ac:dyDescent="0.25">
      <c r="A16423" s="508"/>
      <c r="B16423" s="508"/>
      <c r="C16423" s="508"/>
      <c r="D16423" s="444" t="s">
        <v>6778</v>
      </c>
      <c r="E16423" s="508"/>
      <c r="F16423" s="508"/>
    </row>
    <row r="16424" spans="1:6" x14ac:dyDescent="0.25">
      <c r="A16424" s="508"/>
      <c r="B16424" s="508"/>
      <c r="C16424" s="508"/>
      <c r="D16424" s="444" t="s">
        <v>6778</v>
      </c>
      <c r="E16424" s="508"/>
      <c r="F16424" s="508"/>
    </row>
    <row r="16425" spans="1:6" x14ac:dyDescent="0.25">
      <c r="A16425" s="508"/>
      <c r="B16425" s="508"/>
      <c r="C16425" s="508"/>
      <c r="D16425" s="444" t="s">
        <v>6778</v>
      </c>
      <c r="E16425" s="508"/>
      <c r="F16425" s="508"/>
    </row>
    <row r="16426" spans="1:6" x14ac:dyDescent="0.25">
      <c r="A16426" s="508"/>
      <c r="B16426" s="508"/>
      <c r="C16426" s="508"/>
      <c r="D16426" s="444" t="s">
        <v>6778</v>
      </c>
      <c r="E16426" s="508"/>
      <c r="F16426" s="508"/>
    </row>
    <row r="16427" spans="1:6" x14ac:dyDescent="0.25">
      <c r="A16427" s="508"/>
      <c r="B16427" s="508"/>
      <c r="C16427" s="508"/>
      <c r="D16427" s="444" t="s">
        <v>6778</v>
      </c>
      <c r="E16427" s="508"/>
      <c r="F16427" s="508"/>
    </row>
    <row r="16428" spans="1:6" x14ac:dyDescent="0.25">
      <c r="A16428" s="508"/>
      <c r="B16428" s="508"/>
      <c r="C16428" s="508"/>
      <c r="D16428" s="444" t="s">
        <v>6778</v>
      </c>
      <c r="E16428" s="508"/>
      <c r="F16428" s="508"/>
    </row>
    <row r="16429" spans="1:6" x14ac:dyDescent="0.25">
      <c r="A16429" s="508"/>
      <c r="B16429" s="508"/>
      <c r="C16429" s="508"/>
      <c r="D16429" s="444" t="s">
        <v>6778</v>
      </c>
      <c r="E16429" s="508"/>
      <c r="F16429" s="508"/>
    </row>
    <row r="16430" spans="1:6" x14ac:dyDescent="0.25">
      <c r="A16430" s="508"/>
      <c r="B16430" s="508"/>
      <c r="C16430" s="508"/>
      <c r="D16430" s="444" t="s">
        <v>6778</v>
      </c>
      <c r="E16430" s="508"/>
      <c r="F16430" s="508"/>
    </row>
    <row r="16431" spans="1:6" x14ac:dyDescent="0.25">
      <c r="A16431" s="508"/>
      <c r="B16431" s="508"/>
      <c r="C16431" s="508"/>
      <c r="D16431" s="444" t="s">
        <v>6778</v>
      </c>
      <c r="E16431" s="508"/>
      <c r="F16431" s="508"/>
    </row>
    <row r="16432" spans="1:6" x14ac:dyDescent="0.25">
      <c r="A16432" s="508"/>
      <c r="B16432" s="508"/>
      <c r="C16432" s="508"/>
      <c r="D16432" s="444" t="s">
        <v>6778</v>
      </c>
      <c r="E16432" s="508"/>
      <c r="F16432" s="508"/>
    </row>
    <row r="16433" spans="1:6" x14ac:dyDescent="0.25">
      <c r="A16433" s="508"/>
      <c r="B16433" s="508"/>
      <c r="C16433" s="508"/>
      <c r="D16433" s="444" t="s">
        <v>6778</v>
      </c>
      <c r="E16433" s="508"/>
      <c r="F16433" s="508"/>
    </row>
    <row r="16434" spans="1:6" x14ac:dyDescent="0.25">
      <c r="A16434" s="508"/>
      <c r="B16434" s="508"/>
      <c r="C16434" s="508"/>
      <c r="D16434" s="444" t="s">
        <v>6778</v>
      </c>
      <c r="E16434" s="508"/>
      <c r="F16434" s="508"/>
    </row>
    <row r="16435" spans="1:6" x14ac:dyDescent="0.25">
      <c r="A16435" s="508"/>
      <c r="B16435" s="508"/>
      <c r="C16435" s="508"/>
      <c r="D16435" s="444" t="s">
        <v>6778</v>
      </c>
      <c r="E16435" s="508"/>
      <c r="F16435" s="508"/>
    </row>
    <row r="16436" spans="1:6" x14ac:dyDescent="0.25">
      <c r="A16436" s="508"/>
      <c r="B16436" s="508"/>
      <c r="C16436" s="508"/>
      <c r="D16436" s="444" t="s">
        <v>6778</v>
      </c>
      <c r="E16436" s="508"/>
      <c r="F16436" s="508"/>
    </row>
    <row r="16437" spans="1:6" x14ac:dyDescent="0.25">
      <c r="A16437" s="508"/>
      <c r="B16437" s="508"/>
      <c r="C16437" s="508"/>
      <c r="D16437" s="444" t="s">
        <v>6778</v>
      </c>
      <c r="E16437" s="508"/>
      <c r="F16437" s="508"/>
    </row>
    <row r="16438" spans="1:6" x14ac:dyDescent="0.25">
      <c r="A16438" s="508"/>
      <c r="B16438" s="508"/>
      <c r="C16438" s="508"/>
      <c r="D16438" s="444" t="s">
        <v>6778</v>
      </c>
      <c r="E16438" s="508"/>
      <c r="F16438" s="508"/>
    </row>
    <row r="16439" spans="1:6" x14ac:dyDescent="0.25">
      <c r="A16439" s="508"/>
      <c r="B16439" s="508"/>
      <c r="C16439" s="508"/>
      <c r="D16439" s="444" t="s">
        <v>6778</v>
      </c>
      <c r="E16439" s="508"/>
      <c r="F16439" s="508"/>
    </row>
    <row r="16440" spans="1:6" x14ac:dyDescent="0.25">
      <c r="A16440" s="508"/>
      <c r="B16440" s="508"/>
      <c r="C16440" s="508"/>
      <c r="D16440" s="444" t="s">
        <v>6778</v>
      </c>
      <c r="E16440" s="508"/>
      <c r="F16440" s="508"/>
    </row>
    <row r="16441" spans="1:6" x14ac:dyDescent="0.25">
      <c r="A16441" s="508"/>
      <c r="B16441" s="508"/>
      <c r="C16441" s="508"/>
      <c r="D16441" s="444" t="s">
        <v>6778</v>
      </c>
      <c r="E16441" s="508"/>
      <c r="F16441" s="508"/>
    </row>
    <row r="16442" spans="1:6" x14ac:dyDescent="0.25">
      <c r="A16442" s="508"/>
      <c r="B16442" s="508"/>
      <c r="C16442" s="508"/>
      <c r="D16442" s="444" t="s">
        <v>6778</v>
      </c>
      <c r="E16442" s="508"/>
      <c r="F16442" s="508"/>
    </row>
    <row r="16443" spans="1:6" x14ac:dyDescent="0.25">
      <c r="A16443" s="508"/>
      <c r="B16443" s="508"/>
      <c r="C16443" s="508"/>
      <c r="D16443" s="444" t="s">
        <v>6778</v>
      </c>
      <c r="E16443" s="508"/>
      <c r="F16443" s="508"/>
    </row>
    <row r="16444" spans="1:6" x14ac:dyDescent="0.25">
      <c r="A16444" s="508"/>
      <c r="B16444" s="508"/>
      <c r="C16444" s="508"/>
      <c r="D16444" s="444" t="s">
        <v>6778</v>
      </c>
      <c r="E16444" s="508"/>
      <c r="F16444" s="508"/>
    </row>
    <row r="16445" spans="1:6" x14ac:dyDescent="0.25">
      <c r="A16445" s="508"/>
      <c r="B16445" s="508"/>
      <c r="C16445" s="508"/>
      <c r="D16445" s="444" t="s">
        <v>6778</v>
      </c>
      <c r="E16445" s="508"/>
      <c r="F16445" s="508"/>
    </row>
    <row r="16446" spans="1:6" x14ac:dyDescent="0.25">
      <c r="A16446" s="508"/>
      <c r="B16446" s="508"/>
      <c r="C16446" s="508"/>
      <c r="D16446" s="444" t="s">
        <v>6778</v>
      </c>
      <c r="E16446" s="508"/>
      <c r="F16446" s="508"/>
    </row>
    <row r="16447" spans="1:6" x14ac:dyDescent="0.25">
      <c r="A16447" s="508"/>
      <c r="B16447" s="508"/>
      <c r="C16447" s="508"/>
      <c r="D16447" s="444" t="s">
        <v>6778</v>
      </c>
      <c r="E16447" s="508"/>
      <c r="F16447" s="508"/>
    </row>
    <row r="16448" spans="1:6" x14ac:dyDescent="0.25">
      <c r="A16448" s="508"/>
      <c r="B16448" s="508"/>
      <c r="C16448" s="508"/>
      <c r="D16448" s="444" t="s">
        <v>6778</v>
      </c>
      <c r="E16448" s="508"/>
      <c r="F16448" s="508"/>
    </row>
    <row r="16449" spans="1:6" x14ac:dyDescent="0.25">
      <c r="A16449" s="508"/>
      <c r="B16449" s="508"/>
      <c r="C16449" s="508"/>
      <c r="D16449" s="444" t="s">
        <v>6778</v>
      </c>
      <c r="E16449" s="508"/>
      <c r="F16449" s="508"/>
    </row>
    <row r="16450" spans="1:6" x14ac:dyDescent="0.25">
      <c r="A16450" s="508"/>
      <c r="B16450" s="508"/>
      <c r="C16450" s="508"/>
      <c r="D16450" s="444" t="s">
        <v>6778</v>
      </c>
      <c r="E16450" s="508"/>
      <c r="F16450" s="508"/>
    </row>
    <row r="16451" spans="1:6" x14ac:dyDescent="0.25">
      <c r="A16451" s="508"/>
      <c r="B16451" s="508"/>
      <c r="C16451" s="508"/>
      <c r="D16451" s="444" t="s">
        <v>6778</v>
      </c>
      <c r="E16451" s="508"/>
      <c r="F16451" s="508"/>
    </row>
    <row r="16452" spans="1:6" x14ac:dyDescent="0.25">
      <c r="A16452" s="508"/>
      <c r="B16452" s="508"/>
      <c r="C16452" s="508"/>
      <c r="D16452" s="444" t="s">
        <v>6778</v>
      </c>
      <c r="E16452" s="508"/>
      <c r="F16452" s="508"/>
    </row>
    <row r="16453" spans="1:6" x14ac:dyDescent="0.25">
      <c r="A16453" s="508"/>
      <c r="B16453" s="508"/>
      <c r="C16453" s="508"/>
      <c r="D16453" s="444" t="s">
        <v>6778</v>
      </c>
      <c r="E16453" s="508"/>
      <c r="F16453" s="508"/>
    </row>
    <row r="16454" spans="1:6" x14ac:dyDescent="0.25">
      <c r="A16454" s="508"/>
      <c r="B16454" s="508"/>
      <c r="C16454" s="508"/>
      <c r="D16454" s="444" t="s">
        <v>6778</v>
      </c>
      <c r="E16454" s="508"/>
      <c r="F16454" s="508"/>
    </row>
    <row r="16455" spans="1:6" x14ac:dyDescent="0.25">
      <c r="A16455" s="508"/>
      <c r="B16455" s="508"/>
      <c r="C16455" s="508"/>
      <c r="D16455" s="444" t="s">
        <v>6778</v>
      </c>
      <c r="E16455" s="508"/>
      <c r="F16455" s="508"/>
    </row>
    <row r="16456" spans="1:6" x14ac:dyDescent="0.25">
      <c r="A16456" s="508"/>
      <c r="B16456" s="508"/>
      <c r="C16456" s="508"/>
      <c r="D16456" s="444" t="s">
        <v>6778</v>
      </c>
      <c r="E16456" s="508"/>
      <c r="F16456" s="508"/>
    </row>
    <row r="16457" spans="1:6" x14ac:dyDescent="0.25">
      <c r="A16457" s="508"/>
      <c r="B16457" s="508"/>
      <c r="C16457" s="508"/>
      <c r="D16457" s="444" t="s">
        <v>6778</v>
      </c>
      <c r="E16457" s="508"/>
      <c r="F16457" s="508"/>
    </row>
    <row r="16458" spans="1:6" x14ac:dyDescent="0.25">
      <c r="A16458" s="508"/>
      <c r="B16458" s="508"/>
      <c r="C16458" s="508"/>
      <c r="D16458" s="444" t="s">
        <v>6778</v>
      </c>
      <c r="E16458" s="508"/>
      <c r="F16458" s="508"/>
    </row>
    <row r="16459" spans="1:6" x14ac:dyDescent="0.25">
      <c r="A16459" s="508"/>
      <c r="B16459" s="508"/>
      <c r="C16459" s="508"/>
      <c r="D16459" s="444" t="s">
        <v>6778</v>
      </c>
      <c r="E16459" s="508"/>
      <c r="F16459" s="508"/>
    </row>
    <row r="16460" spans="1:6" x14ac:dyDescent="0.25">
      <c r="A16460" s="508"/>
      <c r="B16460" s="508"/>
      <c r="C16460" s="508"/>
      <c r="D16460" s="444" t="s">
        <v>6778</v>
      </c>
      <c r="E16460" s="508"/>
      <c r="F16460" s="508"/>
    </row>
    <row r="16461" spans="1:6" x14ac:dyDescent="0.25">
      <c r="A16461" s="508"/>
      <c r="B16461" s="508"/>
      <c r="C16461" s="508"/>
      <c r="D16461" s="444" t="s">
        <v>6778</v>
      </c>
      <c r="E16461" s="508"/>
      <c r="F16461" s="508"/>
    </row>
    <row r="16462" spans="1:6" x14ac:dyDescent="0.25">
      <c r="A16462" s="508"/>
      <c r="B16462" s="508"/>
      <c r="C16462" s="508"/>
      <c r="D16462" s="444" t="s">
        <v>6778</v>
      </c>
      <c r="E16462" s="508"/>
      <c r="F16462" s="508"/>
    </row>
    <row r="16463" spans="1:6" x14ac:dyDescent="0.25">
      <c r="A16463" s="508"/>
      <c r="B16463" s="508"/>
      <c r="C16463" s="508"/>
      <c r="D16463" s="444" t="s">
        <v>6778</v>
      </c>
      <c r="E16463" s="508"/>
      <c r="F16463" s="508"/>
    </row>
    <row r="16464" spans="1:6" x14ac:dyDescent="0.25">
      <c r="A16464" s="508"/>
      <c r="B16464" s="508"/>
      <c r="C16464" s="508"/>
      <c r="D16464" s="444" t="s">
        <v>6778</v>
      </c>
      <c r="E16464" s="508"/>
      <c r="F16464" s="508"/>
    </row>
    <row r="16465" spans="1:6" x14ac:dyDescent="0.25">
      <c r="A16465" s="508"/>
      <c r="B16465" s="508"/>
      <c r="C16465" s="508"/>
      <c r="D16465" s="444" t="s">
        <v>6778</v>
      </c>
      <c r="E16465" s="508"/>
      <c r="F16465" s="508"/>
    </row>
    <row r="16466" spans="1:6" x14ac:dyDescent="0.25">
      <c r="A16466" s="508"/>
      <c r="B16466" s="508"/>
      <c r="C16466" s="508"/>
      <c r="D16466" s="444" t="s">
        <v>6778</v>
      </c>
      <c r="E16466" s="508"/>
      <c r="F16466" s="508"/>
    </row>
    <row r="16467" spans="1:6" x14ac:dyDescent="0.25">
      <c r="A16467" s="508"/>
      <c r="B16467" s="508"/>
      <c r="C16467" s="508"/>
      <c r="D16467" s="444" t="s">
        <v>6778</v>
      </c>
      <c r="E16467" s="508"/>
      <c r="F16467" s="508"/>
    </row>
    <row r="16468" spans="1:6" x14ac:dyDescent="0.25">
      <c r="A16468" s="508"/>
      <c r="B16468" s="508"/>
      <c r="C16468" s="508"/>
      <c r="D16468" s="444" t="s">
        <v>6778</v>
      </c>
      <c r="E16468" s="508"/>
      <c r="F16468" s="508"/>
    </row>
    <row r="16469" spans="1:6" x14ac:dyDescent="0.25">
      <c r="A16469" s="508"/>
      <c r="B16469" s="508"/>
      <c r="C16469" s="508"/>
      <c r="D16469" s="444" t="s">
        <v>6778</v>
      </c>
      <c r="E16469" s="508"/>
      <c r="F16469" s="508"/>
    </row>
    <row r="16470" spans="1:6" x14ac:dyDescent="0.25">
      <c r="A16470" s="508"/>
      <c r="B16470" s="508"/>
      <c r="C16470" s="508"/>
      <c r="D16470" s="444" t="s">
        <v>6778</v>
      </c>
      <c r="E16470" s="508"/>
      <c r="F16470" s="508"/>
    </row>
    <row r="16471" spans="1:6" x14ac:dyDescent="0.25">
      <c r="A16471" s="508"/>
      <c r="B16471" s="508"/>
      <c r="C16471" s="508"/>
      <c r="D16471" s="444" t="s">
        <v>6778</v>
      </c>
      <c r="E16471" s="508"/>
      <c r="F16471" s="508"/>
    </row>
    <row r="16472" spans="1:6" x14ac:dyDescent="0.25">
      <c r="A16472" s="508"/>
      <c r="B16472" s="508"/>
      <c r="C16472" s="508"/>
      <c r="D16472" s="444" t="s">
        <v>6778</v>
      </c>
      <c r="E16472" s="508"/>
      <c r="F16472" s="508"/>
    </row>
    <row r="16473" spans="1:6" x14ac:dyDescent="0.25">
      <c r="A16473" s="508"/>
      <c r="B16473" s="508"/>
      <c r="C16473" s="508"/>
      <c r="D16473" s="444" t="s">
        <v>6778</v>
      </c>
      <c r="E16473" s="508"/>
      <c r="F16473" s="508"/>
    </row>
    <row r="16474" spans="1:6" x14ac:dyDescent="0.25">
      <c r="A16474" s="508"/>
      <c r="B16474" s="508"/>
      <c r="C16474" s="508"/>
      <c r="D16474" s="444" t="s">
        <v>6778</v>
      </c>
      <c r="E16474" s="508"/>
      <c r="F16474" s="508"/>
    </row>
    <row r="16475" spans="1:6" x14ac:dyDescent="0.25">
      <c r="A16475" s="508"/>
      <c r="B16475" s="508"/>
      <c r="C16475" s="508"/>
      <c r="D16475" s="444" t="s">
        <v>6778</v>
      </c>
      <c r="E16475" s="508"/>
      <c r="F16475" s="508"/>
    </row>
    <row r="16476" spans="1:6" x14ac:dyDescent="0.25">
      <c r="A16476" s="508"/>
      <c r="B16476" s="508"/>
      <c r="C16476" s="508"/>
      <c r="D16476" s="444" t="s">
        <v>6778</v>
      </c>
      <c r="E16476" s="508"/>
      <c r="F16476" s="508"/>
    </row>
    <row r="16477" spans="1:6" x14ac:dyDescent="0.25">
      <c r="A16477" s="508"/>
      <c r="B16477" s="508"/>
      <c r="C16477" s="508"/>
      <c r="D16477" s="444" t="s">
        <v>6778</v>
      </c>
      <c r="E16477" s="508"/>
      <c r="F16477" s="508"/>
    </row>
    <row r="16478" spans="1:6" x14ac:dyDescent="0.25">
      <c r="A16478" s="508"/>
      <c r="B16478" s="508"/>
      <c r="C16478" s="508"/>
      <c r="D16478" s="444" t="s">
        <v>6778</v>
      </c>
      <c r="E16478" s="508"/>
      <c r="F16478" s="508"/>
    </row>
    <row r="16479" spans="1:6" x14ac:dyDescent="0.25">
      <c r="A16479" s="508"/>
      <c r="B16479" s="508"/>
      <c r="C16479" s="508"/>
      <c r="D16479" s="444" t="s">
        <v>6778</v>
      </c>
      <c r="E16479" s="508"/>
      <c r="F16479" s="508"/>
    </row>
    <row r="16480" spans="1:6" x14ac:dyDescent="0.25">
      <c r="A16480" s="508"/>
      <c r="B16480" s="508"/>
      <c r="C16480" s="508"/>
      <c r="D16480" s="444" t="s">
        <v>6778</v>
      </c>
      <c r="E16480" s="508"/>
      <c r="F16480" s="508"/>
    </row>
    <row r="16481" spans="1:6" x14ac:dyDescent="0.25">
      <c r="A16481" s="508"/>
      <c r="B16481" s="508"/>
      <c r="C16481" s="508"/>
      <c r="D16481" s="444" t="s">
        <v>6778</v>
      </c>
      <c r="E16481" s="508"/>
      <c r="F16481" s="508"/>
    </row>
    <row r="16482" spans="1:6" x14ac:dyDescent="0.25">
      <c r="A16482" s="508"/>
      <c r="B16482" s="508"/>
      <c r="C16482" s="508"/>
      <c r="D16482" s="444" t="s">
        <v>6778</v>
      </c>
      <c r="E16482" s="508"/>
      <c r="F16482" s="508"/>
    </row>
    <row r="16483" spans="1:6" x14ac:dyDescent="0.25">
      <c r="A16483" s="508"/>
      <c r="B16483" s="508"/>
      <c r="C16483" s="508"/>
      <c r="D16483" s="444" t="s">
        <v>6778</v>
      </c>
      <c r="E16483" s="508"/>
      <c r="F16483" s="508"/>
    </row>
    <row r="16484" spans="1:6" x14ac:dyDescent="0.25">
      <c r="A16484" s="508"/>
      <c r="B16484" s="508"/>
      <c r="C16484" s="508"/>
      <c r="D16484" s="444" t="s">
        <v>6778</v>
      </c>
      <c r="E16484" s="508"/>
      <c r="F16484" s="508"/>
    </row>
    <row r="16485" spans="1:6" x14ac:dyDescent="0.25">
      <c r="A16485" s="508"/>
      <c r="B16485" s="508"/>
      <c r="C16485" s="508"/>
      <c r="D16485" s="444" t="s">
        <v>6778</v>
      </c>
      <c r="E16485" s="508"/>
      <c r="F16485" s="508"/>
    </row>
    <row r="16486" spans="1:6" x14ac:dyDescent="0.25">
      <c r="A16486" s="508"/>
      <c r="B16486" s="508"/>
      <c r="C16486" s="508"/>
      <c r="D16486" s="444" t="s">
        <v>6778</v>
      </c>
      <c r="E16486" s="508"/>
      <c r="F16486" s="508"/>
    </row>
    <row r="16487" spans="1:6" x14ac:dyDescent="0.25">
      <c r="A16487" s="508"/>
      <c r="B16487" s="508"/>
      <c r="C16487" s="508"/>
      <c r="D16487" s="444" t="s">
        <v>6778</v>
      </c>
      <c r="E16487" s="508"/>
      <c r="F16487" s="508"/>
    </row>
    <row r="16488" spans="1:6" x14ac:dyDescent="0.25">
      <c r="A16488" s="508"/>
      <c r="B16488" s="508"/>
      <c r="C16488" s="508"/>
      <c r="D16488" s="444" t="s">
        <v>6778</v>
      </c>
      <c r="E16488" s="508"/>
      <c r="F16488" s="508"/>
    </row>
    <row r="16489" spans="1:6" x14ac:dyDescent="0.25">
      <c r="A16489" s="508"/>
      <c r="B16489" s="508"/>
      <c r="C16489" s="508"/>
      <c r="D16489" s="444" t="s">
        <v>6778</v>
      </c>
      <c r="E16489" s="508"/>
      <c r="F16489" s="508"/>
    </row>
    <row r="16490" spans="1:6" x14ac:dyDescent="0.25">
      <c r="A16490" s="508"/>
      <c r="B16490" s="508"/>
      <c r="C16490" s="508"/>
      <c r="D16490" s="444" t="s">
        <v>6778</v>
      </c>
      <c r="E16490" s="508"/>
      <c r="F16490" s="508"/>
    </row>
    <row r="16491" spans="1:6" x14ac:dyDescent="0.25">
      <c r="A16491" s="508"/>
      <c r="B16491" s="508"/>
      <c r="C16491" s="508"/>
      <c r="D16491" s="444" t="s">
        <v>6778</v>
      </c>
      <c r="E16491" s="508"/>
      <c r="F16491" s="508"/>
    </row>
    <row r="16492" spans="1:6" x14ac:dyDescent="0.25">
      <c r="A16492" s="508"/>
      <c r="B16492" s="508"/>
      <c r="C16492" s="508"/>
      <c r="D16492" s="444" t="s">
        <v>6778</v>
      </c>
      <c r="E16492" s="508"/>
      <c r="F16492" s="508"/>
    </row>
    <row r="16493" spans="1:6" x14ac:dyDescent="0.25">
      <c r="A16493" s="508"/>
      <c r="B16493" s="508"/>
      <c r="C16493" s="508"/>
      <c r="D16493" s="444" t="s">
        <v>6778</v>
      </c>
      <c r="E16493" s="508"/>
      <c r="F16493" s="508"/>
    </row>
    <row r="16494" spans="1:6" x14ac:dyDescent="0.25">
      <c r="A16494" s="508"/>
      <c r="B16494" s="508"/>
      <c r="C16494" s="508"/>
      <c r="D16494" s="444" t="s">
        <v>6778</v>
      </c>
      <c r="E16494" s="508"/>
      <c r="F16494" s="508"/>
    </row>
    <row r="16495" spans="1:6" x14ac:dyDescent="0.25">
      <c r="A16495" s="508"/>
      <c r="B16495" s="508"/>
      <c r="C16495" s="508"/>
      <c r="D16495" s="444" t="s">
        <v>6778</v>
      </c>
      <c r="E16495" s="508"/>
      <c r="F16495" s="508"/>
    </row>
    <row r="16496" spans="1:6" x14ac:dyDescent="0.25">
      <c r="A16496" s="508"/>
      <c r="B16496" s="508"/>
      <c r="C16496" s="508"/>
      <c r="D16496" s="444" t="s">
        <v>6778</v>
      </c>
      <c r="E16496" s="508"/>
      <c r="F16496" s="508"/>
    </row>
    <row r="16497" spans="1:6" x14ac:dyDescent="0.25">
      <c r="A16497" s="508"/>
      <c r="B16497" s="508"/>
      <c r="C16497" s="508"/>
      <c r="D16497" s="444" t="s">
        <v>6778</v>
      </c>
      <c r="E16497" s="508"/>
      <c r="F16497" s="508"/>
    </row>
    <row r="16498" spans="1:6" x14ac:dyDescent="0.25">
      <c r="A16498" s="508"/>
      <c r="B16498" s="508"/>
      <c r="C16498" s="508"/>
      <c r="D16498" s="444" t="s">
        <v>6778</v>
      </c>
      <c r="E16498" s="508"/>
      <c r="F16498" s="508"/>
    </row>
    <row r="16499" spans="1:6" x14ac:dyDescent="0.25">
      <c r="A16499" s="508"/>
      <c r="B16499" s="508"/>
      <c r="C16499" s="508"/>
      <c r="D16499" s="444" t="s">
        <v>6778</v>
      </c>
      <c r="E16499" s="508"/>
      <c r="F16499" s="508"/>
    </row>
    <row r="16500" spans="1:6" x14ac:dyDescent="0.25">
      <c r="A16500" s="508"/>
      <c r="B16500" s="508"/>
      <c r="C16500" s="508"/>
      <c r="D16500" s="444" t="s">
        <v>6778</v>
      </c>
      <c r="E16500" s="508"/>
      <c r="F16500" s="508"/>
    </row>
    <row r="16501" spans="1:6" x14ac:dyDescent="0.25">
      <c r="A16501" s="508"/>
      <c r="B16501" s="508"/>
      <c r="C16501" s="508"/>
      <c r="D16501" s="444" t="s">
        <v>6778</v>
      </c>
      <c r="E16501" s="508"/>
      <c r="F16501" s="508"/>
    </row>
    <row r="16502" spans="1:6" x14ac:dyDescent="0.25">
      <c r="A16502" s="508"/>
      <c r="B16502" s="508"/>
      <c r="C16502" s="508"/>
      <c r="D16502" s="444" t="s">
        <v>6778</v>
      </c>
      <c r="E16502" s="508"/>
      <c r="F16502" s="508"/>
    </row>
    <row r="16503" spans="1:6" x14ac:dyDescent="0.25">
      <c r="A16503" s="508"/>
      <c r="B16503" s="508"/>
      <c r="C16503" s="508"/>
      <c r="D16503" s="444" t="s">
        <v>6778</v>
      </c>
      <c r="E16503" s="508"/>
      <c r="F16503" s="508"/>
    </row>
    <row r="16504" spans="1:6" x14ac:dyDescent="0.25">
      <c r="A16504" s="508"/>
      <c r="B16504" s="508"/>
      <c r="C16504" s="508"/>
      <c r="D16504" s="444" t="s">
        <v>6778</v>
      </c>
      <c r="E16504" s="508"/>
      <c r="F16504" s="508"/>
    </row>
    <row r="16505" spans="1:6" x14ac:dyDescent="0.25">
      <c r="A16505" s="508"/>
      <c r="B16505" s="508"/>
      <c r="C16505" s="508"/>
      <c r="D16505" s="444" t="s">
        <v>6778</v>
      </c>
      <c r="E16505" s="508"/>
      <c r="F16505" s="508"/>
    </row>
    <row r="16506" spans="1:6" x14ac:dyDescent="0.25">
      <c r="A16506" s="508"/>
      <c r="B16506" s="508"/>
      <c r="C16506" s="508"/>
      <c r="D16506" s="444" t="s">
        <v>6778</v>
      </c>
      <c r="E16506" s="508"/>
      <c r="F16506" s="508"/>
    </row>
    <row r="16507" spans="1:6" x14ac:dyDescent="0.25">
      <c r="A16507" s="508"/>
      <c r="B16507" s="508"/>
      <c r="C16507" s="508"/>
      <c r="D16507" s="444" t="s">
        <v>6778</v>
      </c>
      <c r="E16507" s="508"/>
      <c r="F16507" s="508"/>
    </row>
    <row r="16508" spans="1:6" x14ac:dyDescent="0.25">
      <c r="A16508" s="508"/>
      <c r="B16508" s="508"/>
      <c r="C16508" s="508"/>
      <c r="D16508" s="444" t="s">
        <v>6778</v>
      </c>
      <c r="E16508" s="508"/>
      <c r="F16508" s="508"/>
    </row>
    <row r="16509" spans="1:6" x14ac:dyDescent="0.25">
      <c r="A16509" s="508"/>
      <c r="B16509" s="508"/>
      <c r="C16509" s="508"/>
      <c r="D16509" s="444" t="s">
        <v>6778</v>
      </c>
      <c r="E16509" s="508"/>
      <c r="F16509" s="508"/>
    </row>
    <row r="16510" spans="1:6" x14ac:dyDescent="0.25">
      <c r="A16510" s="508"/>
      <c r="B16510" s="508"/>
      <c r="C16510" s="508"/>
      <c r="D16510" s="444" t="s">
        <v>6778</v>
      </c>
      <c r="E16510" s="508"/>
      <c r="F16510" s="508"/>
    </row>
    <row r="16511" spans="1:6" x14ac:dyDescent="0.25">
      <c r="A16511" s="508"/>
      <c r="B16511" s="508"/>
      <c r="C16511" s="508"/>
      <c r="D16511" s="444" t="s">
        <v>6778</v>
      </c>
      <c r="E16511" s="508"/>
      <c r="F16511" s="508"/>
    </row>
    <row r="16512" spans="1:6" x14ac:dyDescent="0.25">
      <c r="A16512" s="508"/>
      <c r="B16512" s="508"/>
      <c r="C16512" s="508"/>
      <c r="D16512" s="444" t="s">
        <v>6778</v>
      </c>
      <c r="E16512" s="508"/>
      <c r="F16512" s="508"/>
    </row>
    <row r="16513" spans="1:6" x14ac:dyDescent="0.25">
      <c r="A16513" s="508"/>
      <c r="B16513" s="508"/>
      <c r="C16513" s="508"/>
      <c r="D16513" s="444" t="s">
        <v>6778</v>
      </c>
      <c r="E16513" s="508"/>
      <c r="F16513" s="508"/>
    </row>
    <row r="16514" spans="1:6" x14ac:dyDescent="0.25">
      <c r="A16514" s="508"/>
      <c r="B16514" s="508"/>
      <c r="C16514" s="508"/>
      <c r="D16514" s="444" t="s">
        <v>6778</v>
      </c>
      <c r="E16514" s="508"/>
      <c r="F16514" s="508"/>
    </row>
    <row r="16515" spans="1:6" x14ac:dyDescent="0.25">
      <c r="A16515" s="508"/>
      <c r="B16515" s="508"/>
      <c r="C16515" s="508"/>
      <c r="D16515" s="444" t="s">
        <v>6778</v>
      </c>
      <c r="E16515" s="508"/>
      <c r="F16515" s="508"/>
    </row>
    <row r="16516" spans="1:6" x14ac:dyDescent="0.25">
      <c r="A16516" s="508"/>
      <c r="B16516" s="508"/>
      <c r="C16516" s="508"/>
      <c r="D16516" s="444" t="s">
        <v>6778</v>
      </c>
      <c r="E16516" s="508"/>
      <c r="F16516" s="508"/>
    </row>
    <row r="16517" spans="1:6" x14ac:dyDescent="0.25">
      <c r="A16517" s="508"/>
      <c r="B16517" s="508"/>
      <c r="C16517" s="508"/>
      <c r="D16517" s="444" t="s">
        <v>6778</v>
      </c>
      <c r="E16517" s="508"/>
      <c r="F16517" s="508"/>
    </row>
    <row r="16518" spans="1:6" x14ac:dyDescent="0.25">
      <c r="A16518" s="508"/>
      <c r="B16518" s="508"/>
      <c r="C16518" s="508"/>
      <c r="D16518" s="444" t="s">
        <v>6778</v>
      </c>
      <c r="E16518" s="508"/>
      <c r="F16518" s="508"/>
    </row>
    <row r="16519" spans="1:6" x14ac:dyDescent="0.25">
      <c r="A16519" s="508"/>
      <c r="B16519" s="508"/>
      <c r="C16519" s="508"/>
      <c r="D16519" s="444" t="s">
        <v>6778</v>
      </c>
      <c r="E16519" s="508"/>
      <c r="F16519" s="508"/>
    </row>
    <row r="16520" spans="1:6" x14ac:dyDescent="0.25">
      <c r="A16520" s="508"/>
      <c r="B16520" s="508"/>
      <c r="C16520" s="508"/>
      <c r="D16520" s="444" t="s">
        <v>6778</v>
      </c>
      <c r="E16520" s="508"/>
      <c r="F16520" s="508"/>
    </row>
    <row r="16521" spans="1:6" x14ac:dyDescent="0.25">
      <c r="A16521" s="508"/>
      <c r="B16521" s="508"/>
      <c r="C16521" s="508"/>
      <c r="D16521" s="444" t="s">
        <v>6778</v>
      </c>
      <c r="E16521" s="508"/>
      <c r="F16521" s="508"/>
    </row>
    <row r="16522" spans="1:6" x14ac:dyDescent="0.25">
      <c r="A16522" s="508"/>
      <c r="B16522" s="508"/>
      <c r="C16522" s="508"/>
      <c r="D16522" s="444" t="s">
        <v>6778</v>
      </c>
      <c r="E16522" s="508"/>
      <c r="F16522" s="508"/>
    </row>
    <row r="16523" spans="1:6" x14ac:dyDescent="0.25">
      <c r="A16523" s="508"/>
      <c r="B16523" s="508"/>
      <c r="C16523" s="508"/>
      <c r="D16523" s="444" t="s">
        <v>6778</v>
      </c>
      <c r="E16523" s="508"/>
      <c r="F16523" s="508"/>
    </row>
    <row r="16524" spans="1:6" x14ac:dyDescent="0.25">
      <c r="A16524" s="508"/>
      <c r="B16524" s="508"/>
      <c r="C16524" s="508"/>
      <c r="D16524" s="444" t="s">
        <v>6778</v>
      </c>
      <c r="E16524" s="508"/>
      <c r="F16524" s="508"/>
    </row>
    <row r="16525" spans="1:6" x14ac:dyDescent="0.25">
      <c r="A16525" s="508"/>
      <c r="B16525" s="508"/>
      <c r="C16525" s="508"/>
      <c r="D16525" s="444" t="s">
        <v>6778</v>
      </c>
      <c r="E16525" s="508"/>
      <c r="F16525" s="508"/>
    </row>
    <row r="16526" spans="1:6" x14ac:dyDescent="0.25">
      <c r="A16526" s="508"/>
      <c r="B16526" s="508"/>
      <c r="C16526" s="508"/>
      <c r="D16526" s="444" t="s">
        <v>6778</v>
      </c>
      <c r="E16526" s="508"/>
      <c r="F16526" s="508"/>
    </row>
    <row r="16527" spans="1:6" x14ac:dyDescent="0.25">
      <c r="A16527" s="508"/>
      <c r="B16527" s="508"/>
      <c r="C16527" s="508"/>
      <c r="D16527" s="444" t="s">
        <v>6778</v>
      </c>
      <c r="E16527" s="508"/>
      <c r="F16527" s="508"/>
    </row>
    <row r="16528" spans="1:6" x14ac:dyDescent="0.25">
      <c r="A16528" s="508"/>
      <c r="B16528" s="508"/>
      <c r="C16528" s="508"/>
      <c r="D16528" s="444" t="s">
        <v>6778</v>
      </c>
      <c r="E16528" s="508"/>
      <c r="F16528" s="508"/>
    </row>
    <row r="16529" spans="1:6" x14ac:dyDescent="0.25">
      <c r="A16529" s="508"/>
      <c r="B16529" s="508"/>
      <c r="C16529" s="508"/>
      <c r="D16529" s="444" t="s">
        <v>6778</v>
      </c>
      <c r="E16529" s="508"/>
      <c r="F16529" s="508"/>
    </row>
    <row r="16530" spans="1:6" x14ac:dyDescent="0.25">
      <c r="A16530" s="508"/>
      <c r="B16530" s="508"/>
      <c r="C16530" s="508"/>
      <c r="D16530" s="444" t="s">
        <v>6778</v>
      </c>
      <c r="E16530" s="508"/>
      <c r="F16530" s="508"/>
    </row>
    <row r="16531" spans="1:6" x14ac:dyDescent="0.25">
      <c r="A16531" s="508"/>
      <c r="B16531" s="508"/>
      <c r="C16531" s="508"/>
      <c r="D16531" s="444" t="s">
        <v>6778</v>
      </c>
      <c r="E16531" s="508"/>
      <c r="F16531" s="508"/>
    </row>
    <row r="16532" spans="1:6" x14ac:dyDescent="0.25">
      <c r="A16532" s="508"/>
      <c r="B16532" s="508"/>
      <c r="C16532" s="508"/>
      <c r="D16532" s="444" t="s">
        <v>6778</v>
      </c>
      <c r="E16532" s="508"/>
      <c r="F16532" s="508"/>
    </row>
    <row r="16533" spans="1:6" x14ac:dyDescent="0.25">
      <c r="A16533" s="508"/>
      <c r="B16533" s="508"/>
      <c r="C16533" s="508"/>
      <c r="D16533" s="444" t="s">
        <v>6778</v>
      </c>
      <c r="E16533" s="508"/>
      <c r="F16533" s="508"/>
    </row>
    <row r="16534" spans="1:6" x14ac:dyDescent="0.25">
      <c r="A16534" s="508"/>
      <c r="B16534" s="508"/>
      <c r="C16534" s="508"/>
      <c r="D16534" s="444" t="s">
        <v>6778</v>
      </c>
      <c r="E16534" s="508"/>
      <c r="F16534" s="508"/>
    </row>
    <row r="16535" spans="1:6" x14ac:dyDescent="0.25">
      <c r="A16535" s="508"/>
      <c r="B16535" s="508"/>
      <c r="C16535" s="508"/>
      <c r="D16535" s="444" t="s">
        <v>6778</v>
      </c>
      <c r="E16535" s="508"/>
      <c r="F16535" s="508"/>
    </row>
    <row r="16536" spans="1:6" x14ac:dyDescent="0.25">
      <c r="A16536" s="508"/>
      <c r="B16536" s="508"/>
      <c r="C16536" s="508"/>
      <c r="D16536" s="444" t="s">
        <v>6778</v>
      </c>
      <c r="E16536" s="508"/>
      <c r="F16536" s="508"/>
    </row>
    <row r="16537" spans="1:6" x14ac:dyDescent="0.25">
      <c r="A16537" s="508"/>
      <c r="B16537" s="508"/>
      <c r="C16537" s="508"/>
      <c r="D16537" s="444" t="s">
        <v>6778</v>
      </c>
      <c r="E16537" s="508"/>
      <c r="F16537" s="508"/>
    </row>
    <row r="16538" spans="1:6" x14ac:dyDescent="0.25">
      <c r="A16538" s="508"/>
      <c r="B16538" s="508"/>
      <c r="C16538" s="508"/>
      <c r="D16538" s="444" t="s">
        <v>6778</v>
      </c>
      <c r="E16538" s="508"/>
      <c r="F16538" s="508"/>
    </row>
    <row r="16539" spans="1:6" x14ac:dyDescent="0.25">
      <c r="A16539" s="508"/>
      <c r="B16539" s="508"/>
      <c r="C16539" s="508"/>
      <c r="D16539" s="444" t="s">
        <v>6778</v>
      </c>
      <c r="E16539" s="508"/>
      <c r="F16539" s="508"/>
    </row>
    <row r="16540" spans="1:6" x14ac:dyDescent="0.25">
      <c r="A16540" s="508"/>
      <c r="B16540" s="508"/>
      <c r="C16540" s="508"/>
      <c r="D16540" s="444" t="s">
        <v>6778</v>
      </c>
      <c r="E16540" s="508"/>
      <c r="F16540" s="508"/>
    </row>
    <row r="16541" spans="1:6" x14ac:dyDescent="0.25">
      <c r="A16541" s="508"/>
      <c r="B16541" s="508"/>
      <c r="C16541" s="508"/>
      <c r="D16541" s="444" t="s">
        <v>6778</v>
      </c>
      <c r="E16541" s="508"/>
      <c r="F16541" s="508"/>
    </row>
    <row r="16542" spans="1:6" x14ac:dyDescent="0.25">
      <c r="A16542" s="508"/>
      <c r="B16542" s="508"/>
      <c r="C16542" s="508"/>
      <c r="D16542" s="444" t="s">
        <v>6778</v>
      </c>
      <c r="E16542" s="508"/>
      <c r="F16542" s="508"/>
    </row>
    <row r="16543" spans="1:6" x14ac:dyDescent="0.25">
      <c r="A16543" s="508"/>
      <c r="B16543" s="508"/>
      <c r="C16543" s="508"/>
      <c r="D16543" s="444" t="s">
        <v>6778</v>
      </c>
      <c r="E16543" s="508"/>
      <c r="F16543" s="508"/>
    </row>
    <row r="16544" spans="1:6" x14ac:dyDescent="0.25">
      <c r="A16544" s="508"/>
      <c r="B16544" s="508"/>
      <c r="C16544" s="508"/>
      <c r="D16544" s="444" t="s">
        <v>6778</v>
      </c>
      <c r="E16544" s="508"/>
      <c r="F16544" s="508"/>
    </row>
    <row r="16545" spans="1:6" x14ac:dyDescent="0.25">
      <c r="A16545" s="508"/>
      <c r="B16545" s="508"/>
      <c r="C16545" s="508"/>
      <c r="D16545" s="444" t="s">
        <v>6778</v>
      </c>
      <c r="E16545" s="508"/>
      <c r="F16545" s="508"/>
    </row>
    <row r="16546" spans="1:6" x14ac:dyDescent="0.25">
      <c r="A16546" s="508"/>
      <c r="B16546" s="508"/>
      <c r="C16546" s="508"/>
      <c r="D16546" s="444" t="s">
        <v>6778</v>
      </c>
      <c r="E16546" s="508"/>
      <c r="F16546" s="508"/>
    </row>
    <row r="16547" spans="1:6" x14ac:dyDescent="0.25">
      <c r="A16547" s="508"/>
      <c r="B16547" s="508"/>
      <c r="C16547" s="508"/>
      <c r="D16547" s="444" t="s">
        <v>6778</v>
      </c>
      <c r="E16547" s="508"/>
      <c r="F16547" s="508"/>
    </row>
    <row r="16548" spans="1:6" x14ac:dyDescent="0.25">
      <c r="A16548" s="508"/>
      <c r="B16548" s="508"/>
      <c r="C16548" s="508"/>
      <c r="D16548" s="444" t="s">
        <v>6778</v>
      </c>
      <c r="E16548" s="508"/>
      <c r="F16548" s="508"/>
    </row>
    <row r="16549" spans="1:6" x14ac:dyDescent="0.25">
      <c r="A16549" s="508"/>
      <c r="B16549" s="508"/>
      <c r="C16549" s="508"/>
      <c r="D16549" s="444" t="s">
        <v>6778</v>
      </c>
      <c r="E16549" s="508"/>
      <c r="F16549" s="508"/>
    </row>
    <row r="16550" spans="1:6" x14ac:dyDescent="0.25">
      <c r="A16550" s="508"/>
      <c r="B16550" s="508"/>
      <c r="C16550" s="508"/>
      <c r="D16550" s="444" t="s">
        <v>6778</v>
      </c>
      <c r="E16550" s="508"/>
      <c r="F16550" s="508"/>
    </row>
    <row r="16551" spans="1:6" x14ac:dyDescent="0.25">
      <c r="A16551" s="508"/>
      <c r="B16551" s="508"/>
      <c r="C16551" s="508"/>
      <c r="D16551" s="444" t="s">
        <v>6778</v>
      </c>
      <c r="E16551" s="508"/>
      <c r="F16551" s="508"/>
    </row>
    <row r="16552" spans="1:6" x14ac:dyDescent="0.25">
      <c r="A16552" s="508"/>
      <c r="B16552" s="508"/>
      <c r="C16552" s="508"/>
      <c r="D16552" s="444" t="s">
        <v>6778</v>
      </c>
      <c r="E16552" s="508"/>
      <c r="F16552" s="508"/>
    </row>
    <row r="16553" spans="1:6" x14ac:dyDescent="0.25">
      <c r="A16553" s="508"/>
      <c r="B16553" s="508"/>
      <c r="C16553" s="508"/>
      <c r="D16553" s="444" t="s">
        <v>6778</v>
      </c>
      <c r="E16553" s="508"/>
      <c r="F16553" s="508"/>
    </row>
    <row r="16554" spans="1:6" x14ac:dyDescent="0.25">
      <c r="A16554" s="508"/>
      <c r="B16554" s="508"/>
      <c r="C16554" s="508"/>
      <c r="D16554" s="444" t="s">
        <v>6778</v>
      </c>
      <c r="E16554" s="508"/>
      <c r="F16554" s="508"/>
    </row>
    <row r="16555" spans="1:6" x14ac:dyDescent="0.25">
      <c r="A16555" s="508"/>
      <c r="B16555" s="508"/>
      <c r="C16555" s="508"/>
      <c r="D16555" s="444" t="s">
        <v>6778</v>
      </c>
      <c r="E16555" s="508"/>
      <c r="F16555" s="508"/>
    </row>
    <row r="16556" spans="1:6" x14ac:dyDescent="0.25">
      <c r="A16556" s="508"/>
      <c r="B16556" s="508"/>
      <c r="C16556" s="508"/>
      <c r="D16556" s="444" t="s">
        <v>6778</v>
      </c>
      <c r="E16556" s="508"/>
      <c r="F16556" s="508"/>
    </row>
    <row r="16557" spans="1:6" x14ac:dyDescent="0.25">
      <c r="A16557" s="508"/>
      <c r="B16557" s="508"/>
      <c r="C16557" s="508"/>
      <c r="D16557" s="444" t="s">
        <v>6778</v>
      </c>
      <c r="E16557" s="508"/>
      <c r="F16557" s="508"/>
    </row>
    <row r="16558" spans="1:6" x14ac:dyDescent="0.25">
      <c r="A16558" s="508"/>
      <c r="B16558" s="508"/>
      <c r="C16558" s="508"/>
      <c r="D16558" s="444" t="s">
        <v>6778</v>
      </c>
      <c r="E16558" s="508"/>
      <c r="F16558" s="508"/>
    </row>
    <row r="16559" spans="1:6" x14ac:dyDescent="0.25">
      <c r="A16559" s="508"/>
      <c r="B16559" s="508"/>
      <c r="C16559" s="508"/>
      <c r="D16559" s="444" t="s">
        <v>6778</v>
      </c>
      <c r="E16559" s="508"/>
      <c r="F16559" s="508"/>
    </row>
    <row r="16560" spans="1:6" x14ac:dyDescent="0.25">
      <c r="A16560" s="508"/>
      <c r="B16560" s="508"/>
      <c r="C16560" s="508"/>
      <c r="D16560" s="444" t="s">
        <v>6778</v>
      </c>
      <c r="E16560" s="508"/>
      <c r="F16560" s="508"/>
    </row>
    <row r="16561" spans="1:6" x14ac:dyDescent="0.25">
      <c r="A16561" s="508"/>
      <c r="B16561" s="508"/>
      <c r="C16561" s="508"/>
      <c r="D16561" s="444" t="s">
        <v>6778</v>
      </c>
      <c r="E16561" s="508"/>
      <c r="F16561" s="508"/>
    </row>
    <row r="16562" spans="1:6" x14ac:dyDescent="0.25">
      <c r="A16562" s="508"/>
      <c r="B16562" s="508"/>
      <c r="C16562" s="508"/>
      <c r="D16562" s="444" t="s">
        <v>6778</v>
      </c>
      <c r="E16562" s="508"/>
      <c r="F16562" s="508"/>
    </row>
    <row r="16563" spans="1:6" x14ac:dyDescent="0.25">
      <c r="A16563" s="508"/>
      <c r="B16563" s="508"/>
      <c r="C16563" s="508"/>
      <c r="D16563" s="444" t="s">
        <v>6778</v>
      </c>
      <c r="E16563" s="508"/>
      <c r="F16563" s="508"/>
    </row>
    <row r="16564" spans="1:6" x14ac:dyDescent="0.25">
      <c r="A16564" s="508"/>
      <c r="B16564" s="508"/>
      <c r="C16564" s="508"/>
      <c r="D16564" s="444" t="s">
        <v>6778</v>
      </c>
      <c r="E16564" s="508"/>
      <c r="F16564" s="508"/>
    </row>
    <row r="16565" spans="1:6" x14ac:dyDescent="0.25">
      <c r="A16565" s="508"/>
      <c r="B16565" s="508"/>
      <c r="C16565" s="508"/>
      <c r="D16565" s="444" t="s">
        <v>6778</v>
      </c>
      <c r="E16565" s="508"/>
      <c r="F16565" s="508"/>
    </row>
    <row r="16566" spans="1:6" x14ac:dyDescent="0.25">
      <c r="A16566" s="508"/>
      <c r="B16566" s="508"/>
      <c r="C16566" s="508"/>
      <c r="D16566" s="444" t="s">
        <v>6778</v>
      </c>
      <c r="E16566" s="508"/>
      <c r="F16566" s="508"/>
    </row>
    <row r="16567" spans="1:6" x14ac:dyDescent="0.25">
      <c r="A16567" s="508"/>
      <c r="B16567" s="508"/>
      <c r="C16567" s="508"/>
      <c r="D16567" s="444" t="s">
        <v>6778</v>
      </c>
      <c r="E16567" s="508"/>
      <c r="F16567" s="508"/>
    </row>
    <row r="16568" spans="1:6" x14ac:dyDescent="0.25">
      <c r="A16568" s="508"/>
      <c r="B16568" s="508"/>
      <c r="C16568" s="508"/>
      <c r="D16568" s="444" t="s">
        <v>6778</v>
      </c>
      <c r="E16568" s="508"/>
      <c r="F16568" s="508"/>
    </row>
    <row r="16569" spans="1:6" x14ac:dyDescent="0.25">
      <c r="A16569" s="508"/>
      <c r="B16569" s="508"/>
      <c r="C16569" s="508"/>
      <c r="D16569" s="444" t="s">
        <v>6778</v>
      </c>
      <c r="E16569" s="508"/>
      <c r="F16569" s="508"/>
    </row>
    <row r="16570" spans="1:6" x14ac:dyDescent="0.25">
      <c r="A16570" s="508"/>
      <c r="B16570" s="508"/>
      <c r="C16570" s="508"/>
      <c r="D16570" s="444" t="s">
        <v>6778</v>
      </c>
      <c r="E16570" s="508"/>
      <c r="F16570" s="508"/>
    </row>
    <row r="16571" spans="1:6" x14ac:dyDescent="0.25">
      <c r="A16571" s="508"/>
      <c r="B16571" s="508"/>
      <c r="C16571" s="508"/>
      <c r="D16571" s="444" t="s">
        <v>6778</v>
      </c>
      <c r="E16571" s="508"/>
      <c r="F16571" s="508"/>
    </row>
    <row r="16572" spans="1:6" x14ac:dyDescent="0.25">
      <c r="A16572" s="508"/>
      <c r="B16572" s="508"/>
      <c r="C16572" s="508"/>
      <c r="D16572" s="444" t="s">
        <v>6778</v>
      </c>
      <c r="E16572" s="508"/>
      <c r="F16572" s="508"/>
    </row>
    <row r="16573" spans="1:6" x14ac:dyDescent="0.25">
      <c r="A16573" s="508"/>
      <c r="B16573" s="508"/>
      <c r="C16573" s="508"/>
      <c r="D16573" s="444" t="s">
        <v>6778</v>
      </c>
      <c r="E16573" s="508"/>
      <c r="F16573" s="508"/>
    </row>
    <row r="16574" spans="1:6" x14ac:dyDescent="0.25">
      <c r="A16574" s="508"/>
      <c r="B16574" s="508"/>
      <c r="C16574" s="508"/>
      <c r="D16574" s="444" t="s">
        <v>6778</v>
      </c>
      <c r="E16574" s="508"/>
      <c r="F16574" s="508"/>
    </row>
    <row r="16575" spans="1:6" x14ac:dyDescent="0.25">
      <c r="A16575" s="508"/>
      <c r="B16575" s="508"/>
      <c r="C16575" s="508"/>
      <c r="D16575" s="444" t="s">
        <v>6778</v>
      </c>
      <c r="E16575" s="508"/>
      <c r="F16575" s="508"/>
    </row>
    <row r="16576" spans="1:6" x14ac:dyDescent="0.25">
      <c r="A16576" s="508"/>
      <c r="B16576" s="508"/>
      <c r="C16576" s="508"/>
      <c r="D16576" s="444" t="s">
        <v>6778</v>
      </c>
      <c r="E16576" s="508"/>
      <c r="F16576" s="508"/>
    </row>
    <row r="16577" spans="1:6" x14ac:dyDescent="0.25">
      <c r="A16577" s="508"/>
      <c r="B16577" s="508"/>
      <c r="C16577" s="508"/>
      <c r="D16577" s="444" t="s">
        <v>6778</v>
      </c>
      <c r="E16577" s="508"/>
      <c r="F16577" s="508"/>
    </row>
    <row r="16578" spans="1:6" x14ac:dyDescent="0.25">
      <c r="A16578" s="508"/>
      <c r="B16578" s="508"/>
      <c r="C16578" s="508"/>
      <c r="D16578" s="444" t="s">
        <v>6778</v>
      </c>
      <c r="E16578" s="508"/>
      <c r="F16578" s="508"/>
    </row>
    <row r="16579" spans="1:6" x14ac:dyDescent="0.25">
      <c r="A16579" s="508"/>
      <c r="B16579" s="508"/>
      <c r="C16579" s="508"/>
      <c r="D16579" s="444" t="s">
        <v>6778</v>
      </c>
      <c r="E16579" s="508"/>
      <c r="F16579" s="508"/>
    </row>
    <row r="16580" spans="1:6" x14ac:dyDescent="0.25">
      <c r="A16580" s="508"/>
      <c r="B16580" s="508"/>
      <c r="C16580" s="508"/>
      <c r="D16580" s="444" t="s">
        <v>6778</v>
      </c>
      <c r="E16580" s="508"/>
      <c r="F16580" s="508"/>
    </row>
    <row r="16581" spans="1:6" x14ac:dyDescent="0.25">
      <c r="A16581" s="508"/>
      <c r="B16581" s="508"/>
      <c r="C16581" s="508"/>
      <c r="D16581" s="444" t="s">
        <v>6778</v>
      </c>
      <c r="E16581" s="508"/>
      <c r="F16581" s="508"/>
    </row>
    <row r="16582" spans="1:6" x14ac:dyDescent="0.25">
      <c r="A16582" s="508"/>
      <c r="B16582" s="508"/>
      <c r="C16582" s="508"/>
      <c r="D16582" s="444" t="s">
        <v>6778</v>
      </c>
      <c r="E16582" s="508"/>
      <c r="F16582" s="508"/>
    </row>
    <row r="16583" spans="1:6" x14ac:dyDescent="0.25">
      <c r="A16583" s="508"/>
      <c r="B16583" s="508"/>
      <c r="C16583" s="508"/>
      <c r="D16583" s="444" t="s">
        <v>6778</v>
      </c>
      <c r="E16583" s="508"/>
      <c r="F16583" s="508"/>
    </row>
    <row r="16584" spans="1:6" x14ac:dyDescent="0.25">
      <c r="A16584" s="508"/>
      <c r="B16584" s="508"/>
      <c r="C16584" s="508"/>
      <c r="D16584" s="444" t="s">
        <v>6778</v>
      </c>
      <c r="E16584" s="508"/>
      <c r="F16584" s="508"/>
    </row>
    <row r="16585" spans="1:6" x14ac:dyDescent="0.25">
      <c r="A16585" s="508"/>
      <c r="B16585" s="508"/>
      <c r="C16585" s="508"/>
      <c r="D16585" s="444" t="s">
        <v>6778</v>
      </c>
      <c r="E16585" s="508"/>
      <c r="F16585" s="508"/>
    </row>
    <row r="16586" spans="1:6" x14ac:dyDescent="0.25">
      <c r="A16586" s="508"/>
      <c r="B16586" s="508"/>
      <c r="C16586" s="508"/>
      <c r="D16586" s="444" t="s">
        <v>6778</v>
      </c>
      <c r="E16586" s="508"/>
      <c r="F16586" s="508"/>
    </row>
    <row r="16587" spans="1:6" x14ac:dyDescent="0.25">
      <c r="A16587" s="508"/>
      <c r="B16587" s="508"/>
      <c r="C16587" s="508"/>
      <c r="D16587" s="444" t="s">
        <v>6778</v>
      </c>
      <c r="E16587" s="508"/>
      <c r="F16587" s="508"/>
    </row>
    <row r="16588" spans="1:6" x14ac:dyDescent="0.25">
      <c r="A16588" s="508"/>
      <c r="B16588" s="508"/>
      <c r="C16588" s="508"/>
      <c r="D16588" s="444" t="s">
        <v>6778</v>
      </c>
      <c r="E16588" s="508"/>
      <c r="F16588" s="508"/>
    </row>
    <row r="16589" spans="1:6" x14ac:dyDescent="0.25">
      <c r="A16589" s="508"/>
      <c r="B16589" s="508"/>
      <c r="C16589" s="508"/>
      <c r="D16589" s="444" t="s">
        <v>6778</v>
      </c>
      <c r="E16589" s="508"/>
      <c r="F16589" s="508"/>
    </row>
    <row r="16590" spans="1:6" x14ac:dyDescent="0.25">
      <c r="A16590" s="508"/>
      <c r="B16590" s="508"/>
      <c r="C16590" s="508"/>
      <c r="D16590" s="444" t="s">
        <v>6778</v>
      </c>
      <c r="E16590" s="508"/>
      <c r="F16590" s="508"/>
    </row>
    <row r="16591" spans="1:6" x14ac:dyDescent="0.25">
      <c r="A16591" s="508"/>
      <c r="B16591" s="508"/>
      <c r="C16591" s="508"/>
      <c r="D16591" s="444" t="s">
        <v>6778</v>
      </c>
      <c r="E16591" s="508"/>
      <c r="F16591" s="508"/>
    </row>
    <row r="16592" spans="1:6" x14ac:dyDescent="0.25">
      <c r="A16592" s="508"/>
      <c r="B16592" s="508"/>
      <c r="C16592" s="508"/>
      <c r="D16592" s="444" t="s">
        <v>6778</v>
      </c>
      <c r="E16592" s="508"/>
      <c r="F16592" s="508"/>
    </row>
    <row r="16593" spans="1:6" x14ac:dyDescent="0.25">
      <c r="A16593" s="508"/>
      <c r="B16593" s="508"/>
      <c r="C16593" s="508"/>
      <c r="D16593" s="444" t="s">
        <v>6778</v>
      </c>
      <c r="E16593" s="508"/>
      <c r="F16593" s="508"/>
    </row>
    <row r="16594" spans="1:6" x14ac:dyDescent="0.25">
      <c r="A16594" s="508"/>
      <c r="B16594" s="508"/>
      <c r="C16594" s="508"/>
      <c r="D16594" s="444" t="s">
        <v>6778</v>
      </c>
      <c r="E16594" s="508"/>
      <c r="F16594" s="508"/>
    </row>
    <row r="16595" spans="1:6" x14ac:dyDescent="0.25">
      <c r="A16595" s="508"/>
      <c r="B16595" s="508"/>
      <c r="C16595" s="508"/>
      <c r="D16595" s="444" t="s">
        <v>6778</v>
      </c>
      <c r="E16595" s="508"/>
      <c r="F16595" s="508"/>
    </row>
    <row r="16596" spans="1:6" x14ac:dyDescent="0.25">
      <c r="A16596" s="508"/>
      <c r="B16596" s="508"/>
      <c r="C16596" s="508"/>
      <c r="D16596" s="444" t="s">
        <v>6778</v>
      </c>
      <c r="E16596" s="508"/>
      <c r="F16596" s="508"/>
    </row>
    <row r="16597" spans="1:6" x14ac:dyDescent="0.25">
      <c r="A16597" s="508"/>
      <c r="B16597" s="508"/>
      <c r="C16597" s="508"/>
      <c r="D16597" s="444" t="s">
        <v>6778</v>
      </c>
      <c r="E16597" s="508"/>
      <c r="F16597" s="508"/>
    </row>
    <row r="16598" spans="1:6" x14ac:dyDescent="0.25">
      <c r="A16598" s="508"/>
      <c r="B16598" s="508"/>
      <c r="C16598" s="508"/>
      <c r="D16598" s="444" t="s">
        <v>6778</v>
      </c>
      <c r="E16598" s="508"/>
      <c r="F16598" s="508"/>
    </row>
    <row r="16599" spans="1:6" x14ac:dyDescent="0.25">
      <c r="A16599" s="508"/>
      <c r="B16599" s="508"/>
      <c r="C16599" s="508"/>
      <c r="D16599" s="444" t="s">
        <v>6778</v>
      </c>
      <c r="E16599" s="508"/>
      <c r="F16599" s="508"/>
    </row>
    <row r="16600" spans="1:6" x14ac:dyDescent="0.25">
      <c r="A16600" s="508"/>
      <c r="B16600" s="508"/>
      <c r="C16600" s="508"/>
      <c r="D16600" s="444" t="s">
        <v>6778</v>
      </c>
      <c r="E16600" s="508"/>
      <c r="F16600" s="508"/>
    </row>
    <row r="16601" spans="1:6" x14ac:dyDescent="0.25">
      <c r="A16601" s="508"/>
      <c r="B16601" s="508"/>
      <c r="C16601" s="508"/>
      <c r="D16601" s="444" t="s">
        <v>6778</v>
      </c>
      <c r="E16601" s="508"/>
      <c r="F16601" s="508"/>
    </row>
    <row r="16602" spans="1:6" x14ac:dyDescent="0.25">
      <c r="A16602" s="508"/>
      <c r="B16602" s="508"/>
      <c r="C16602" s="508"/>
      <c r="D16602" s="444" t="s">
        <v>6778</v>
      </c>
      <c r="E16602" s="508"/>
      <c r="F16602" s="508"/>
    </row>
    <row r="16603" spans="1:6" x14ac:dyDescent="0.25">
      <c r="A16603" s="508"/>
      <c r="B16603" s="508"/>
      <c r="C16603" s="508"/>
      <c r="D16603" s="444" t="s">
        <v>6778</v>
      </c>
      <c r="E16603" s="508"/>
      <c r="F16603" s="508"/>
    </row>
    <row r="16604" spans="1:6" x14ac:dyDescent="0.25">
      <c r="A16604" s="508"/>
      <c r="B16604" s="508"/>
      <c r="C16604" s="508"/>
      <c r="D16604" s="444" t="s">
        <v>6778</v>
      </c>
      <c r="E16604" s="508"/>
      <c r="F16604" s="508"/>
    </row>
    <row r="16605" spans="1:6" x14ac:dyDescent="0.25">
      <c r="A16605" s="508"/>
      <c r="B16605" s="508"/>
      <c r="C16605" s="508"/>
      <c r="D16605" s="444" t="s">
        <v>6778</v>
      </c>
      <c r="E16605" s="508"/>
      <c r="F16605" s="508"/>
    </row>
    <row r="16606" spans="1:6" x14ac:dyDescent="0.25">
      <c r="A16606" s="508"/>
      <c r="B16606" s="508"/>
      <c r="C16606" s="508"/>
      <c r="D16606" s="444" t="s">
        <v>6778</v>
      </c>
      <c r="E16606" s="508"/>
      <c r="F16606" s="508"/>
    </row>
    <row r="16607" spans="1:6" x14ac:dyDescent="0.25">
      <c r="A16607" s="508"/>
      <c r="B16607" s="508"/>
      <c r="C16607" s="508"/>
      <c r="D16607" s="444" t="s">
        <v>6778</v>
      </c>
      <c r="E16607" s="508"/>
      <c r="F16607" s="508"/>
    </row>
    <row r="16608" spans="1:6" x14ac:dyDescent="0.25">
      <c r="A16608" s="508"/>
      <c r="B16608" s="508"/>
      <c r="C16608" s="508"/>
      <c r="D16608" s="444" t="s">
        <v>6778</v>
      </c>
      <c r="E16608" s="508"/>
      <c r="F16608" s="508"/>
    </row>
    <row r="16609" spans="1:6" x14ac:dyDescent="0.25">
      <c r="A16609" s="508"/>
      <c r="B16609" s="508"/>
      <c r="C16609" s="508"/>
      <c r="D16609" s="444" t="s">
        <v>6778</v>
      </c>
      <c r="E16609" s="508"/>
      <c r="F16609" s="508"/>
    </row>
    <row r="16610" spans="1:6" x14ac:dyDescent="0.25">
      <c r="A16610" s="508"/>
      <c r="B16610" s="508"/>
      <c r="C16610" s="508"/>
      <c r="D16610" s="444" t="s">
        <v>6778</v>
      </c>
      <c r="E16610" s="508"/>
      <c r="F16610" s="508"/>
    </row>
    <row r="16611" spans="1:6" x14ac:dyDescent="0.25">
      <c r="A16611" s="508"/>
      <c r="B16611" s="508"/>
      <c r="C16611" s="508"/>
      <c r="D16611" s="444" t="s">
        <v>6778</v>
      </c>
      <c r="E16611" s="508"/>
      <c r="F16611" s="508"/>
    </row>
    <row r="16612" spans="1:6" x14ac:dyDescent="0.25">
      <c r="A16612" s="508"/>
      <c r="B16612" s="508"/>
      <c r="C16612" s="508"/>
      <c r="D16612" s="444" t="s">
        <v>6778</v>
      </c>
      <c r="E16612" s="508"/>
      <c r="F16612" s="508"/>
    </row>
    <row r="16613" spans="1:6" x14ac:dyDescent="0.25">
      <c r="A16613" s="508"/>
      <c r="B16613" s="508"/>
      <c r="C16613" s="508"/>
      <c r="D16613" s="444" t="s">
        <v>6778</v>
      </c>
      <c r="E16613" s="508"/>
      <c r="F16613" s="508"/>
    </row>
    <row r="16614" spans="1:6" x14ac:dyDescent="0.25">
      <c r="A16614" s="508"/>
      <c r="B16614" s="508"/>
      <c r="C16614" s="508"/>
      <c r="D16614" s="444" t="s">
        <v>6778</v>
      </c>
      <c r="E16614" s="508"/>
      <c r="F16614" s="508"/>
    </row>
    <row r="16615" spans="1:6" x14ac:dyDescent="0.25">
      <c r="A16615" s="508"/>
      <c r="B16615" s="508"/>
      <c r="C16615" s="508"/>
      <c r="D16615" s="444" t="s">
        <v>6778</v>
      </c>
      <c r="E16615" s="508"/>
      <c r="F16615" s="508"/>
    </row>
    <row r="16616" spans="1:6" x14ac:dyDescent="0.25">
      <c r="A16616" s="508"/>
      <c r="B16616" s="508"/>
      <c r="C16616" s="508"/>
      <c r="D16616" s="444" t="s">
        <v>6778</v>
      </c>
      <c r="E16616" s="508"/>
      <c r="F16616" s="508"/>
    </row>
    <row r="16617" spans="1:6" x14ac:dyDescent="0.25">
      <c r="A16617" s="508"/>
      <c r="B16617" s="508"/>
      <c r="C16617" s="508"/>
      <c r="D16617" s="444" t="s">
        <v>6778</v>
      </c>
      <c r="E16617" s="508"/>
      <c r="F16617" s="508"/>
    </row>
    <row r="16618" spans="1:6" x14ac:dyDescent="0.25">
      <c r="A16618" s="508"/>
      <c r="B16618" s="508"/>
      <c r="C16618" s="508"/>
      <c r="D16618" s="444" t="s">
        <v>6778</v>
      </c>
      <c r="E16618" s="508"/>
      <c r="F16618" s="508"/>
    </row>
    <row r="16619" spans="1:6" x14ac:dyDescent="0.25">
      <c r="A16619" s="508"/>
      <c r="B16619" s="508"/>
      <c r="C16619" s="508"/>
      <c r="D16619" s="444" t="s">
        <v>6778</v>
      </c>
      <c r="E16619" s="508"/>
      <c r="F16619" s="508"/>
    </row>
    <row r="16620" spans="1:6" x14ac:dyDescent="0.25">
      <c r="A16620" s="508"/>
      <c r="B16620" s="508"/>
      <c r="C16620" s="508"/>
      <c r="D16620" s="444" t="s">
        <v>6778</v>
      </c>
      <c r="E16620" s="508"/>
      <c r="F16620" s="508"/>
    </row>
    <row r="16621" spans="1:6" x14ac:dyDescent="0.25">
      <c r="A16621" s="508"/>
      <c r="B16621" s="508"/>
      <c r="C16621" s="508"/>
      <c r="D16621" s="444" t="s">
        <v>6778</v>
      </c>
      <c r="E16621" s="508"/>
      <c r="F16621" s="508"/>
    </row>
    <row r="16622" spans="1:6" x14ac:dyDescent="0.25">
      <c r="A16622" s="508"/>
      <c r="B16622" s="508"/>
      <c r="C16622" s="508"/>
      <c r="D16622" s="444" t="s">
        <v>6778</v>
      </c>
      <c r="E16622" s="508"/>
      <c r="F16622" s="508"/>
    </row>
    <row r="16623" spans="1:6" x14ac:dyDescent="0.25">
      <c r="A16623" s="508"/>
      <c r="B16623" s="508"/>
      <c r="C16623" s="508"/>
      <c r="D16623" s="444" t="s">
        <v>6778</v>
      </c>
      <c r="E16623" s="508"/>
      <c r="F16623" s="508"/>
    </row>
    <row r="16624" spans="1:6" x14ac:dyDescent="0.25">
      <c r="A16624" s="508"/>
      <c r="B16624" s="508"/>
      <c r="C16624" s="508"/>
      <c r="D16624" s="444" t="s">
        <v>6778</v>
      </c>
      <c r="E16624" s="508"/>
      <c r="F16624" s="508"/>
    </row>
    <row r="16625" spans="1:6" x14ac:dyDescent="0.25">
      <c r="A16625" s="508"/>
      <c r="B16625" s="508"/>
      <c r="C16625" s="508"/>
      <c r="D16625" s="444" t="s">
        <v>6778</v>
      </c>
      <c r="E16625" s="508"/>
      <c r="F16625" s="508"/>
    </row>
    <row r="16626" spans="1:6" x14ac:dyDescent="0.25">
      <c r="A16626" s="508"/>
      <c r="B16626" s="508"/>
      <c r="C16626" s="508"/>
      <c r="D16626" s="444" t="s">
        <v>6778</v>
      </c>
      <c r="E16626" s="508"/>
      <c r="F16626" s="508"/>
    </row>
    <row r="16627" spans="1:6" x14ac:dyDescent="0.25">
      <c r="A16627" s="508"/>
      <c r="B16627" s="508"/>
      <c r="C16627" s="508"/>
      <c r="D16627" s="444" t="s">
        <v>6778</v>
      </c>
      <c r="E16627" s="508"/>
      <c r="F16627" s="508"/>
    </row>
    <row r="16628" spans="1:6" x14ac:dyDescent="0.25">
      <c r="A16628" s="508"/>
      <c r="B16628" s="508"/>
      <c r="C16628" s="508"/>
      <c r="D16628" s="444" t="s">
        <v>6778</v>
      </c>
      <c r="E16628" s="508"/>
      <c r="F16628" s="508"/>
    </row>
    <row r="16629" spans="1:6" x14ac:dyDescent="0.25">
      <c r="A16629" s="508"/>
      <c r="B16629" s="508"/>
      <c r="C16629" s="508"/>
      <c r="D16629" s="444" t="s">
        <v>6778</v>
      </c>
      <c r="E16629" s="508"/>
      <c r="F16629" s="508"/>
    </row>
    <row r="16630" spans="1:6" x14ac:dyDescent="0.25">
      <c r="A16630" s="508"/>
      <c r="B16630" s="508"/>
      <c r="C16630" s="508"/>
      <c r="D16630" s="444" t="s">
        <v>6778</v>
      </c>
      <c r="E16630" s="508"/>
      <c r="F16630" s="508"/>
    </row>
    <row r="16631" spans="1:6" x14ac:dyDescent="0.25">
      <c r="A16631" s="508"/>
      <c r="B16631" s="508"/>
      <c r="C16631" s="508"/>
      <c r="D16631" s="444" t="s">
        <v>6778</v>
      </c>
      <c r="E16631" s="508"/>
      <c r="F16631" s="508"/>
    </row>
    <row r="16632" spans="1:6" x14ac:dyDescent="0.25">
      <c r="A16632" s="508"/>
      <c r="B16632" s="508"/>
      <c r="C16632" s="508"/>
      <c r="D16632" s="444" t="s">
        <v>6778</v>
      </c>
      <c r="E16632" s="508"/>
      <c r="F16632" s="508"/>
    </row>
    <row r="16633" spans="1:6" x14ac:dyDescent="0.25">
      <c r="A16633" s="508"/>
      <c r="B16633" s="508"/>
      <c r="C16633" s="508"/>
      <c r="D16633" s="444" t="s">
        <v>6778</v>
      </c>
      <c r="E16633" s="508"/>
      <c r="F16633" s="508"/>
    </row>
    <row r="16634" spans="1:6" x14ac:dyDescent="0.25">
      <c r="A16634" s="508"/>
      <c r="B16634" s="508"/>
      <c r="C16634" s="508"/>
      <c r="D16634" s="444" t="s">
        <v>6778</v>
      </c>
      <c r="E16634" s="508"/>
      <c r="F16634" s="508"/>
    </row>
    <row r="16635" spans="1:6" x14ac:dyDescent="0.25">
      <c r="A16635" s="508"/>
      <c r="B16635" s="508"/>
      <c r="C16635" s="508"/>
      <c r="D16635" s="444" t="s">
        <v>6778</v>
      </c>
      <c r="E16635" s="508"/>
      <c r="F16635" s="508"/>
    </row>
    <row r="16636" spans="1:6" x14ac:dyDescent="0.25">
      <c r="A16636" s="508"/>
      <c r="B16636" s="508"/>
      <c r="C16636" s="508"/>
      <c r="D16636" s="444" t="s">
        <v>6778</v>
      </c>
      <c r="E16636" s="508"/>
      <c r="F16636" s="508"/>
    </row>
    <row r="16637" spans="1:6" x14ac:dyDescent="0.25">
      <c r="A16637" s="508"/>
      <c r="B16637" s="508"/>
      <c r="C16637" s="508"/>
      <c r="D16637" s="444" t="s">
        <v>6778</v>
      </c>
      <c r="E16637" s="508"/>
      <c r="F16637" s="508"/>
    </row>
    <row r="16638" spans="1:6" x14ac:dyDescent="0.25">
      <c r="A16638" s="508"/>
      <c r="B16638" s="508"/>
      <c r="C16638" s="508"/>
      <c r="D16638" s="444" t="s">
        <v>6778</v>
      </c>
      <c r="E16638" s="508"/>
      <c r="F16638" s="508"/>
    </row>
    <row r="16639" spans="1:6" x14ac:dyDescent="0.25">
      <c r="A16639" s="508"/>
      <c r="B16639" s="508"/>
      <c r="C16639" s="508"/>
      <c r="D16639" s="444" t="s">
        <v>6778</v>
      </c>
      <c r="E16639" s="508"/>
      <c r="F16639" s="508"/>
    </row>
    <row r="16640" spans="1:6" x14ac:dyDescent="0.25">
      <c r="A16640" s="508"/>
      <c r="B16640" s="508"/>
      <c r="C16640" s="508"/>
      <c r="D16640" s="444" t="s">
        <v>6778</v>
      </c>
      <c r="E16640" s="508"/>
      <c r="F16640" s="508"/>
    </row>
    <row r="16641" spans="1:6" x14ac:dyDescent="0.25">
      <c r="A16641" s="508"/>
      <c r="B16641" s="508"/>
      <c r="C16641" s="508"/>
      <c r="D16641" s="444" t="s">
        <v>6778</v>
      </c>
      <c r="E16641" s="508"/>
      <c r="F16641" s="508"/>
    </row>
    <row r="16642" spans="1:6" x14ac:dyDescent="0.25">
      <c r="A16642" s="508"/>
      <c r="B16642" s="508"/>
      <c r="C16642" s="508"/>
      <c r="D16642" s="444" t="s">
        <v>6778</v>
      </c>
      <c r="E16642" s="508"/>
      <c r="F16642" s="508"/>
    </row>
    <row r="16643" spans="1:6" x14ac:dyDescent="0.25">
      <c r="A16643" s="508"/>
      <c r="B16643" s="508"/>
      <c r="C16643" s="508"/>
      <c r="D16643" s="444" t="s">
        <v>6778</v>
      </c>
      <c r="E16643" s="508"/>
      <c r="F16643" s="508"/>
    </row>
    <row r="16644" spans="1:6" x14ac:dyDescent="0.25">
      <c r="A16644" s="508"/>
      <c r="B16644" s="508"/>
      <c r="C16644" s="508"/>
      <c r="D16644" s="444" t="s">
        <v>6778</v>
      </c>
      <c r="E16644" s="508"/>
      <c r="F16644" s="508"/>
    </row>
    <row r="16645" spans="1:6" x14ac:dyDescent="0.25">
      <c r="A16645" s="508"/>
      <c r="B16645" s="508"/>
      <c r="C16645" s="508"/>
      <c r="D16645" s="444" t="s">
        <v>6778</v>
      </c>
      <c r="E16645" s="508"/>
      <c r="F16645" s="508"/>
    </row>
    <row r="16646" spans="1:6" x14ac:dyDescent="0.25">
      <c r="A16646" s="508"/>
      <c r="B16646" s="508"/>
      <c r="C16646" s="508"/>
      <c r="D16646" s="444" t="s">
        <v>6778</v>
      </c>
      <c r="E16646" s="508"/>
      <c r="F16646" s="508"/>
    </row>
    <row r="16647" spans="1:6" x14ac:dyDescent="0.25">
      <c r="A16647" s="508"/>
      <c r="B16647" s="508"/>
      <c r="C16647" s="508"/>
      <c r="D16647" s="444" t="s">
        <v>6778</v>
      </c>
      <c r="E16647" s="508"/>
      <c r="F16647" s="508"/>
    </row>
    <row r="16648" spans="1:6" x14ac:dyDescent="0.25">
      <c r="A16648" s="508"/>
      <c r="B16648" s="508"/>
      <c r="C16648" s="508"/>
      <c r="D16648" s="444" t="s">
        <v>6778</v>
      </c>
      <c r="E16648" s="508"/>
      <c r="F16648" s="508"/>
    </row>
    <row r="16649" spans="1:6" x14ac:dyDescent="0.25">
      <c r="A16649" s="508"/>
      <c r="B16649" s="508"/>
      <c r="C16649" s="508"/>
      <c r="D16649" s="444" t="s">
        <v>6778</v>
      </c>
      <c r="E16649" s="508"/>
      <c r="F16649" s="508"/>
    </row>
    <row r="16650" spans="1:6" x14ac:dyDescent="0.25">
      <c r="A16650" s="508"/>
      <c r="B16650" s="508"/>
      <c r="C16650" s="508"/>
      <c r="D16650" s="444" t="s">
        <v>6778</v>
      </c>
      <c r="E16650" s="508"/>
      <c r="F16650" s="508"/>
    </row>
    <row r="16651" spans="1:6" x14ac:dyDescent="0.25">
      <c r="A16651" s="508"/>
      <c r="B16651" s="508"/>
      <c r="C16651" s="508"/>
      <c r="D16651" s="444" t="s">
        <v>6778</v>
      </c>
      <c r="E16651" s="508"/>
      <c r="F16651" s="508"/>
    </row>
    <row r="16652" spans="1:6" x14ac:dyDescent="0.25">
      <c r="A16652" s="508"/>
      <c r="B16652" s="508"/>
      <c r="C16652" s="508"/>
      <c r="D16652" s="444" t="s">
        <v>6778</v>
      </c>
      <c r="E16652" s="508"/>
      <c r="F16652" s="508"/>
    </row>
    <row r="16653" spans="1:6" x14ac:dyDescent="0.25">
      <c r="A16653" s="508"/>
      <c r="B16653" s="508"/>
      <c r="C16653" s="508"/>
      <c r="D16653" s="444" t="s">
        <v>6778</v>
      </c>
      <c r="E16653" s="508"/>
      <c r="F16653" s="508"/>
    </row>
    <row r="16654" spans="1:6" x14ac:dyDescent="0.25">
      <c r="A16654" s="508"/>
      <c r="B16654" s="508"/>
      <c r="C16654" s="508"/>
      <c r="D16654" s="444" t="s">
        <v>6778</v>
      </c>
      <c r="E16654" s="508"/>
      <c r="F16654" s="508"/>
    </row>
    <row r="16655" spans="1:6" x14ac:dyDescent="0.25">
      <c r="A16655" s="508"/>
      <c r="B16655" s="508"/>
      <c r="C16655" s="508"/>
      <c r="D16655" s="444" t="s">
        <v>6778</v>
      </c>
      <c r="E16655" s="508"/>
      <c r="F16655" s="508"/>
    </row>
    <row r="16656" spans="1:6" x14ac:dyDescent="0.25">
      <c r="A16656" s="508"/>
      <c r="B16656" s="508"/>
      <c r="C16656" s="508"/>
      <c r="D16656" s="444" t="s">
        <v>6778</v>
      </c>
      <c r="E16656" s="508"/>
      <c r="F16656" s="508"/>
    </row>
    <row r="16657" spans="1:6" x14ac:dyDescent="0.25">
      <c r="A16657" s="508"/>
      <c r="B16657" s="508"/>
      <c r="C16657" s="508"/>
      <c r="D16657" s="444" t="s">
        <v>6778</v>
      </c>
      <c r="E16657" s="508"/>
      <c r="F16657" s="508"/>
    </row>
    <row r="16658" spans="1:6" x14ac:dyDescent="0.25">
      <c r="A16658" s="508"/>
      <c r="B16658" s="508"/>
      <c r="C16658" s="508"/>
      <c r="D16658" s="444" t="s">
        <v>6778</v>
      </c>
      <c r="E16658" s="508"/>
      <c r="F16658" s="508"/>
    </row>
    <row r="16659" spans="1:6" x14ac:dyDescent="0.25">
      <c r="A16659" s="508"/>
      <c r="B16659" s="508"/>
      <c r="C16659" s="508"/>
      <c r="D16659" s="444" t="s">
        <v>6778</v>
      </c>
      <c r="E16659" s="508"/>
      <c r="F16659" s="508"/>
    </row>
    <row r="16660" spans="1:6" x14ac:dyDescent="0.25">
      <c r="A16660" s="508"/>
      <c r="B16660" s="508"/>
      <c r="C16660" s="508"/>
      <c r="D16660" s="444" t="s">
        <v>6778</v>
      </c>
      <c r="E16660" s="508"/>
      <c r="F16660" s="508"/>
    </row>
    <row r="16661" spans="1:6" x14ac:dyDescent="0.25">
      <c r="A16661" s="508"/>
      <c r="B16661" s="508"/>
      <c r="C16661" s="508"/>
      <c r="D16661" s="444" t="s">
        <v>6778</v>
      </c>
      <c r="E16661" s="508"/>
      <c r="F16661" s="508"/>
    </row>
    <row r="16662" spans="1:6" x14ac:dyDescent="0.25">
      <c r="A16662" s="508"/>
      <c r="B16662" s="508"/>
      <c r="C16662" s="508"/>
      <c r="D16662" s="444" t="s">
        <v>6778</v>
      </c>
      <c r="E16662" s="508"/>
      <c r="F16662" s="508"/>
    </row>
    <row r="16663" spans="1:6" x14ac:dyDescent="0.25">
      <c r="A16663" s="508"/>
      <c r="B16663" s="508"/>
      <c r="C16663" s="508"/>
      <c r="D16663" s="444" t="s">
        <v>6778</v>
      </c>
      <c r="E16663" s="508"/>
      <c r="F16663" s="508"/>
    </row>
    <row r="16664" spans="1:6" x14ac:dyDescent="0.25">
      <c r="A16664" s="508"/>
      <c r="B16664" s="508"/>
      <c r="C16664" s="508"/>
      <c r="D16664" s="444" t="s">
        <v>6778</v>
      </c>
      <c r="E16664" s="508"/>
      <c r="F16664" s="508"/>
    </row>
    <row r="16665" spans="1:6" x14ac:dyDescent="0.25">
      <c r="A16665" s="508"/>
      <c r="B16665" s="508"/>
      <c r="C16665" s="508"/>
      <c r="D16665" s="444" t="s">
        <v>6778</v>
      </c>
      <c r="E16665" s="508"/>
      <c r="F16665" s="508"/>
    </row>
    <row r="16666" spans="1:6" x14ac:dyDescent="0.25">
      <c r="A16666" s="508"/>
      <c r="B16666" s="508"/>
      <c r="C16666" s="508"/>
      <c r="D16666" s="444" t="s">
        <v>6778</v>
      </c>
      <c r="E16666" s="508"/>
      <c r="F16666" s="508"/>
    </row>
    <row r="16667" spans="1:6" x14ac:dyDescent="0.25">
      <c r="A16667" s="508"/>
      <c r="B16667" s="508"/>
      <c r="C16667" s="508"/>
      <c r="D16667" s="444" t="s">
        <v>6778</v>
      </c>
      <c r="E16667" s="508"/>
      <c r="F16667" s="508"/>
    </row>
    <row r="16668" spans="1:6" x14ac:dyDescent="0.25">
      <c r="A16668" s="508"/>
      <c r="B16668" s="508"/>
      <c r="C16668" s="508"/>
      <c r="D16668" s="444" t="s">
        <v>6778</v>
      </c>
      <c r="E16668" s="508"/>
      <c r="F16668" s="508"/>
    </row>
    <row r="16669" spans="1:6" x14ac:dyDescent="0.25">
      <c r="A16669" s="508"/>
      <c r="B16669" s="508"/>
      <c r="C16669" s="508"/>
      <c r="D16669" s="444" t="s">
        <v>6778</v>
      </c>
      <c r="E16669" s="508"/>
      <c r="F16669" s="508"/>
    </row>
    <row r="16670" spans="1:6" x14ac:dyDescent="0.25">
      <c r="A16670" s="508"/>
      <c r="B16670" s="508"/>
      <c r="C16670" s="508"/>
      <c r="D16670" s="444" t="s">
        <v>6778</v>
      </c>
      <c r="E16670" s="508"/>
      <c r="F16670" s="508"/>
    </row>
    <row r="16671" spans="1:6" x14ac:dyDescent="0.25">
      <c r="A16671" s="508"/>
      <c r="B16671" s="508"/>
      <c r="C16671" s="508"/>
      <c r="D16671" s="444" t="s">
        <v>6778</v>
      </c>
      <c r="E16671" s="508"/>
      <c r="F16671" s="508"/>
    </row>
    <row r="16672" spans="1:6" x14ac:dyDescent="0.25">
      <c r="A16672" s="508"/>
      <c r="B16672" s="508"/>
      <c r="C16672" s="508"/>
      <c r="D16672" s="444" t="s">
        <v>6778</v>
      </c>
      <c r="E16672" s="508"/>
      <c r="F16672" s="508"/>
    </row>
    <row r="16673" spans="1:6" x14ac:dyDescent="0.25">
      <c r="A16673" s="508"/>
      <c r="B16673" s="508"/>
      <c r="C16673" s="508"/>
      <c r="D16673" s="444" t="s">
        <v>6778</v>
      </c>
      <c r="E16673" s="508"/>
      <c r="F16673" s="508"/>
    </row>
    <row r="16674" spans="1:6" x14ac:dyDescent="0.25">
      <c r="A16674" s="508"/>
      <c r="B16674" s="508"/>
      <c r="C16674" s="508"/>
      <c r="D16674" s="444" t="s">
        <v>6778</v>
      </c>
      <c r="E16674" s="508"/>
      <c r="F16674" s="508"/>
    </row>
    <row r="16675" spans="1:6" x14ac:dyDescent="0.25">
      <c r="A16675" s="508"/>
      <c r="B16675" s="508"/>
      <c r="C16675" s="508"/>
      <c r="D16675" s="444" t="s">
        <v>6778</v>
      </c>
      <c r="E16675" s="508"/>
      <c r="F16675" s="508"/>
    </row>
    <row r="16676" spans="1:6" x14ac:dyDescent="0.25">
      <c r="A16676" s="508"/>
      <c r="B16676" s="508"/>
      <c r="C16676" s="508"/>
      <c r="D16676" s="444" t="s">
        <v>6778</v>
      </c>
      <c r="E16676" s="508"/>
      <c r="F16676" s="508"/>
    </row>
    <row r="16677" spans="1:6" x14ac:dyDescent="0.25">
      <c r="A16677" s="508"/>
      <c r="B16677" s="508"/>
      <c r="C16677" s="508"/>
      <c r="D16677" s="444" t="s">
        <v>6778</v>
      </c>
      <c r="E16677" s="508"/>
      <c r="F16677" s="508"/>
    </row>
    <row r="16678" spans="1:6" x14ac:dyDescent="0.25">
      <c r="A16678" s="508"/>
      <c r="B16678" s="508"/>
      <c r="C16678" s="508"/>
      <c r="D16678" s="444" t="s">
        <v>6778</v>
      </c>
      <c r="E16678" s="508"/>
      <c r="F16678" s="508"/>
    </row>
    <row r="16679" spans="1:6" x14ac:dyDescent="0.25">
      <c r="A16679" s="508"/>
      <c r="B16679" s="508"/>
      <c r="C16679" s="508"/>
      <c r="D16679" s="444" t="s">
        <v>6778</v>
      </c>
      <c r="E16679" s="508"/>
      <c r="F16679" s="508"/>
    </row>
    <row r="16680" spans="1:6" x14ac:dyDescent="0.25">
      <c r="A16680" s="508"/>
      <c r="B16680" s="508"/>
      <c r="C16680" s="508"/>
      <c r="D16680" s="444" t="s">
        <v>6778</v>
      </c>
      <c r="E16680" s="508"/>
      <c r="F16680" s="508"/>
    </row>
    <row r="16681" spans="1:6" x14ac:dyDescent="0.25">
      <c r="A16681" s="508"/>
      <c r="B16681" s="508"/>
      <c r="C16681" s="508"/>
      <c r="D16681" s="444" t="s">
        <v>6778</v>
      </c>
      <c r="E16681" s="508"/>
      <c r="F16681" s="508"/>
    </row>
    <row r="16682" spans="1:6" x14ac:dyDescent="0.25">
      <c r="A16682" s="508"/>
      <c r="B16682" s="508"/>
      <c r="C16682" s="508"/>
      <c r="D16682" s="444" t="s">
        <v>6778</v>
      </c>
      <c r="E16682" s="508"/>
      <c r="F16682" s="508"/>
    </row>
    <row r="16683" spans="1:6" x14ac:dyDescent="0.25">
      <c r="A16683" s="508"/>
      <c r="B16683" s="508"/>
      <c r="C16683" s="508"/>
      <c r="D16683" s="444" t="s">
        <v>6778</v>
      </c>
      <c r="E16683" s="508"/>
      <c r="F16683" s="508"/>
    </row>
    <row r="16684" spans="1:6" x14ac:dyDescent="0.25">
      <c r="A16684" s="508"/>
      <c r="B16684" s="508"/>
      <c r="C16684" s="508"/>
      <c r="D16684" s="444" t="s">
        <v>6778</v>
      </c>
      <c r="E16684" s="508"/>
      <c r="F16684" s="508"/>
    </row>
    <row r="16685" spans="1:6" x14ac:dyDescent="0.25">
      <c r="A16685" s="508"/>
      <c r="B16685" s="508"/>
      <c r="C16685" s="508"/>
      <c r="D16685" s="444" t="s">
        <v>6778</v>
      </c>
      <c r="E16685" s="508"/>
      <c r="F16685" s="508"/>
    </row>
    <row r="16686" spans="1:6" x14ac:dyDescent="0.25">
      <c r="A16686" s="508"/>
      <c r="B16686" s="508"/>
      <c r="C16686" s="508"/>
      <c r="D16686" s="444" t="s">
        <v>6778</v>
      </c>
      <c r="E16686" s="508"/>
      <c r="F16686" s="508"/>
    </row>
    <row r="16687" spans="1:6" x14ac:dyDescent="0.25">
      <c r="A16687" s="508"/>
      <c r="B16687" s="508"/>
      <c r="C16687" s="508"/>
      <c r="D16687" s="444" t="s">
        <v>6778</v>
      </c>
      <c r="E16687" s="508"/>
      <c r="F16687" s="508"/>
    </row>
    <row r="16688" spans="1:6" x14ac:dyDescent="0.25">
      <c r="A16688" s="508"/>
      <c r="B16688" s="508"/>
      <c r="C16688" s="508"/>
      <c r="D16688" s="444" t="s">
        <v>6778</v>
      </c>
      <c r="E16688" s="508"/>
      <c r="F16688" s="508"/>
    </row>
    <row r="16689" spans="1:6" x14ac:dyDescent="0.25">
      <c r="A16689" s="508"/>
      <c r="B16689" s="508"/>
      <c r="C16689" s="508"/>
      <c r="D16689" s="444" t="s">
        <v>6778</v>
      </c>
      <c r="E16689" s="508"/>
      <c r="F16689" s="508"/>
    </row>
    <row r="16690" spans="1:6" x14ac:dyDescent="0.25">
      <c r="A16690" s="508"/>
      <c r="B16690" s="508"/>
      <c r="C16690" s="508"/>
      <c r="D16690" s="444" t="s">
        <v>6778</v>
      </c>
      <c r="E16690" s="508"/>
      <c r="F16690" s="508"/>
    </row>
    <row r="16691" spans="1:6" x14ac:dyDescent="0.25">
      <c r="A16691" s="508"/>
      <c r="B16691" s="508"/>
      <c r="C16691" s="508"/>
      <c r="D16691" s="444" t="s">
        <v>6778</v>
      </c>
      <c r="E16691" s="508"/>
      <c r="F16691" s="508"/>
    </row>
    <row r="16692" spans="1:6" x14ac:dyDescent="0.25">
      <c r="A16692" s="508"/>
      <c r="B16692" s="508"/>
      <c r="C16692" s="508"/>
      <c r="D16692" s="444" t="s">
        <v>6778</v>
      </c>
      <c r="E16692" s="508"/>
      <c r="F16692" s="508"/>
    </row>
    <row r="16693" spans="1:6" x14ac:dyDescent="0.25">
      <c r="A16693" s="508"/>
      <c r="B16693" s="508"/>
      <c r="C16693" s="508"/>
      <c r="D16693" s="444" t="s">
        <v>6778</v>
      </c>
      <c r="E16693" s="508"/>
      <c r="F16693" s="508"/>
    </row>
    <row r="16694" spans="1:6" x14ac:dyDescent="0.25">
      <c r="A16694" s="508"/>
      <c r="B16694" s="508"/>
      <c r="C16694" s="508"/>
      <c r="D16694" s="444" t="s">
        <v>6778</v>
      </c>
      <c r="E16694" s="508"/>
      <c r="F16694" s="508"/>
    </row>
    <row r="16695" spans="1:6" x14ac:dyDescent="0.25">
      <c r="A16695" s="508"/>
      <c r="B16695" s="508"/>
      <c r="C16695" s="508"/>
      <c r="D16695" s="444" t="s">
        <v>6778</v>
      </c>
      <c r="E16695" s="508"/>
      <c r="F16695" s="508"/>
    </row>
    <row r="16696" spans="1:6" x14ac:dyDescent="0.25">
      <c r="A16696" s="508"/>
      <c r="B16696" s="508"/>
      <c r="C16696" s="508"/>
      <c r="D16696" s="444" t="s">
        <v>6778</v>
      </c>
      <c r="E16696" s="508"/>
      <c r="F16696" s="508"/>
    </row>
    <row r="16697" spans="1:6" x14ac:dyDescent="0.25">
      <c r="A16697" s="508"/>
      <c r="B16697" s="508"/>
      <c r="C16697" s="508"/>
      <c r="D16697" s="444" t="s">
        <v>6778</v>
      </c>
      <c r="E16697" s="508"/>
      <c r="F16697" s="508"/>
    </row>
    <row r="16698" spans="1:6" x14ac:dyDescent="0.25">
      <c r="A16698" s="508"/>
      <c r="B16698" s="508"/>
      <c r="C16698" s="508"/>
      <c r="D16698" s="444" t="s">
        <v>6778</v>
      </c>
      <c r="E16698" s="508"/>
      <c r="F16698" s="508"/>
    </row>
    <row r="16699" spans="1:6" x14ac:dyDescent="0.25">
      <c r="A16699" s="508"/>
      <c r="B16699" s="508"/>
      <c r="C16699" s="508"/>
      <c r="D16699" s="444" t="s">
        <v>6778</v>
      </c>
      <c r="E16699" s="508"/>
      <c r="F16699" s="508"/>
    </row>
    <row r="16700" spans="1:6" x14ac:dyDescent="0.25">
      <c r="A16700" s="508"/>
      <c r="B16700" s="508"/>
      <c r="C16700" s="508"/>
      <c r="D16700" s="444" t="s">
        <v>6778</v>
      </c>
      <c r="E16700" s="508"/>
      <c r="F16700" s="508"/>
    </row>
    <row r="16701" spans="1:6" x14ac:dyDescent="0.25">
      <c r="A16701" s="508"/>
      <c r="B16701" s="508"/>
      <c r="C16701" s="508"/>
      <c r="D16701" s="444" t="s">
        <v>6778</v>
      </c>
      <c r="E16701" s="508"/>
      <c r="F16701" s="508"/>
    </row>
    <row r="16702" spans="1:6" x14ac:dyDescent="0.25">
      <c r="A16702" s="508"/>
      <c r="B16702" s="508"/>
      <c r="C16702" s="508"/>
      <c r="D16702" s="444" t="s">
        <v>6778</v>
      </c>
      <c r="E16702" s="508"/>
      <c r="F16702" s="508"/>
    </row>
    <row r="16703" spans="1:6" x14ac:dyDescent="0.25">
      <c r="A16703" s="508"/>
      <c r="B16703" s="508"/>
      <c r="C16703" s="508"/>
      <c r="D16703" s="444" t="s">
        <v>6778</v>
      </c>
      <c r="E16703" s="508"/>
      <c r="F16703" s="508"/>
    </row>
    <row r="16704" spans="1:6" x14ac:dyDescent="0.25">
      <c r="A16704" s="508"/>
      <c r="B16704" s="508"/>
      <c r="C16704" s="508"/>
      <c r="D16704" s="444" t="s">
        <v>6778</v>
      </c>
      <c r="E16704" s="508"/>
      <c r="F16704" s="508"/>
    </row>
    <row r="16705" spans="1:6" x14ac:dyDescent="0.25">
      <c r="A16705" s="508"/>
      <c r="B16705" s="508"/>
      <c r="C16705" s="508"/>
      <c r="D16705" s="444" t="s">
        <v>6778</v>
      </c>
      <c r="E16705" s="508"/>
      <c r="F16705" s="508"/>
    </row>
    <row r="16706" spans="1:6" x14ac:dyDescent="0.25">
      <c r="A16706" s="508"/>
      <c r="B16706" s="508"/>
      <c r="C16706" s="508"/>
      <c r="D16706" s="444" t="s">
        <v>6778</v>
      </c>
      <c r="E16706" s="508"/>
      <c r="F16706" s="508"/>
    </row>
    <row r="16707" spans="1:6" x14ac:dyDescent="0.25">
      <c r="A16707" s="508"/>
      <c r="B16707" s="508"/>
      <c r="C16707" s="508"/>
      <c r="D16707" s="444" t="s">
        <v>6778</v>
      </c>
      <c r="E16707" s="508"/>
      <c r="F16707" s="508"/>
    </row>
    <row r="16708" spans="1:6" x14ac:dyDescent="0.25">
      <c r="A16708" s="508"/>
      <c r="B16708" s="508"/>
      <c r="C16708" s="508"/>
      <c r="D16708" s="444" t="s">
        <v>6778</v>
      </c>
      <c r="E16708" s="508"/>
      <c r="F16708" s="508"/>
    </row>
    <row r="16709" spans="1:6" x14ac:dyDescent="0.25">
      <c r="A16709" s="508"/>
      <c r="B16709" s="508"/>
      <c r="C16709" s="508"/>
      <c r="D16709" s="444" t="s">
        <v>6778</v>
      </c>
      <c r="E16709" s="508"/>
      <c r="F16709" s="508"/>
    </row>
    <row r="16710" spans="1:6" x14ac:dyDescent="0.25">
      <c r="A16710" s="508"/>
      <c r="B16710" s="508"/>
      <c r="C16710" s="508"/>
      <c r="D16710" s="444" t="s">
        <v>6778</v>
      </c>
      <c r="E16710" s="508"/>
      <c r="F16710" s="508"/>
    </row>
    <row r="16711" spans="1:6" x14ac:dyDescent="0.25">
      <c r="A16711" s="508"/>
      <c r="B16711" s="508"/>
      <c r="C16711" s="508"/>
      <c r="D16711" s="444" t="s">
        <v>6778</v>
      </c>
      <c r="E16711" s="508"/>
      <c r="F16711" s="508"/>
    </row>
    <row r="16712" spans="1:6" x14ac:dyDescent="0.25">
      <c r="A16712" s="508"/>
      <c r="B16712" s="508"/>
      <c r="C16712" s="508"/>
      <c r="D16712" s="444" t="s">
        <v>6778</v>
      </c>
      <c r="E16712" s="508"/>
      <c r="F16712" s="508"/>
    </row>
    <row r="16713" spans="1:6" x14ac:dyDescent="0.25">
      <c r="A16713" s="508"/>
      <c r="B16713" s="508"/>
      <c r="C16713" s="508"/>
      <c r="D16713" s="444" t="s">
        <v>6778</v>
      </c>
      <c r="E16713" s="508"/>
      <c r="F16713" s="508"/>
    </row>
    <row r="16714" spans="1:6" x14ac:dyDescent="0.25">
      <c r="A16714" s="508"/>
      <c r="B16714" s="508"/>
      <c r="C16714" s="508"/>
      <c r="D16714" s="444" t="s">
        <v>6778</v>
      </c>
      <c r="E16714" s="508"/>
      <c r="F16714" s="508"/>
    </row>
    <row r="16715" spans="1:6" x14ac:dyDescent="0.25">
      <c r="A16715" s="508"/>
      <c r="B16715" s="508"/>
      <c r="C16715" s="508"/>
      <c r="D16715" s="444" t="s">
        <v>6778</v>
      </c>
      <c r="E16715" s="508"/>
      <c r="F16715" s="508"/>
    </row>
    <row r="16716" spans="1:6" x14ac:dyDescent="0.25">
      <c r="A16716" s="508"/>
      <c r="B16716" s="508"/>
      <c r="C16716" s="508"/>
      <c r="D16716" s="444" t="s">
        <v>6778</v>
      </c>
      <c r="E16716" s="508"/>
      <c r="F16716" s="508"/>
    </row>
    <row r="16717" spans="1:6" x14ac:dyDescent="0.25">
      <c r="A16717" s="508"/>
      <c r="B16717" s="508"/>
      <c r="C16717" s="508"/>
      <c r="D16717" s="444" t="s">
        <v>6778</v>
      </c>
      <c r="E16717" s="508"/>
      <c r="F16717" s="508"/>
    </row>
    <row r="16718" spans="1:6" x14ac:dyDescent="0.25">
      <c r="A16718" s="508"/>
      <c r="B16718" s="508"/>
      <c r="C16718" s="508"/>
      <c r="D16718" s="444" t="s">
        <v>6778</v>
      </c>
      <c r="E16718" s="508"/>
      <c r="F16718" s="508"/>
    </row>
    <row r="16719" spans="1:6" x14ac:dyDescent="0.25">
      <c r="A16719" s="508"/>
      <c r="B16719" s="508"/>
      <c r="C16719" s="508"/>
      <c r="D16719" s="444" t="s">
        <v>6778</v>
      </c>
      <c r="E16719" s="508"/>
      <c r="F16719" s="508"/>
    </row>
    <row r="16720" spans="1:6" x14ac:dyDescent="0.25">
      <c r="A16720" s="508"/>
      <c r="B16720" s="508"/>
      <c r="C16720" s="508"/>
      <c r="D16720" s="444" t="s">
        <v>6778</v>
      </c>
      <c r="E16720" s="508"/>
      <c r="F16720" s="508"/>
    </row>
    <row r="16721" spans="1:6" x14ac:dyDescent="0.25">
      <c r="A16721" s="508"/>
      <c r="B16721" s="508"/>
      <c r="C16721" s="508"/>
      <c r="D16721" s="444" t="s">
        <v>6778</v>
      </c>
      <c r="E16721" s="508"/>
      <c r="F16721" s="508"/>
    </row>
    <row r="16722" spans="1:6" x14ac:dyDescent="0.25">
      <c r="A16722" s="508"/>
      <c r="B16722" s="508"/>
      <c r="C16722" s="508"/>
      <c r="D16722" s="444" t="s">
        <v>6778</v>
      </c>
      <c r="E16722" s="508"/>
      <c r="F16722" s="508"/>
    </row>
    <row r="16723" spans="1:6" x14ac:dyDescent="0.25">
      <c r="A16723" s="508"/>
      <c r="B16723" s="508"/>
      <c r="C16723" s="508"/>
      <c r="D16723" s="444" t="s">
        <v>6778</v>
      </c>
      <c r="E16723" s="508"/>
      <c r="F16723" s="508"/>
    </row>
    <row r="16724" spans="1:6" x14ac:dyDescent="0.25">
      <c r="A16724" s="508"/>
      <c r="B16724" s="508"/>
      <c r="C16724" s="508"/>
      <c r="D16724" s="444" t="s">
        <v>6778</v>
      </c>
      <c r="E16724" s="508"/>
      <c r="F16724" s="508"/>
    </row>
    <row r="16725" spans="1:6" x14ac:dyDescent="0.25">
      <c r="A16725" s="508"/>
      <c r="B16725" s="508"/>
      <c r="C16725" s="508"/>
      <c r="D16725" s="444" t="s">
        <v>6778</v>
      </c>
      <c r="E16725" s="508"/>
      <c r="F16725" s="508"/>
    </row>
    <row r="16726" spans="1:6" x14ac:dyDescent="0.25">
      <c r="A16726" s="508"/>
      <c r="B16726" s="508"/>
      <c r="C16726" s="508"/>
      <c r="D16726" s="444" t="s">
        <v>6778</v>
      </c>
      <c r="E16726" s="508"/>
      <c r="F16726" s="508"/>
    </row>
    <row r="16727" spans="1:6" x14ac:dyDescent="0.25">
      <c r="A16727" s="508"/>
      <c r="B16727" s="508"/>
      <c r="C16727" s="508"/>
      <c r="D16727" s="444" t="s">
        <v>6778</v>
      </c>
      <c r="E16727" s="508"/>
      <c r="F16727" s="508"/>
    </row>
    <row r="16728" spans="1:6" x14ac:dyDescent="0.25">
      <c r="A16728" s="508"/>
      <c r="B16728" s="508"/>
      <c r="C16728" s="508"/>
      <c r="D16728" s="444" t="s">
        <v>6778</v>
      </c>
      <c r="E16728" s="508"/>
      <c r="F16728" s="508"/>
    </row>
    <row r="16729" spans="1:6" x14ac:dyDescent="0.25">
      <c r="A16729" s="508"/>
      <c r="B16729" s="508"/>
      <c r="C16729" s="508"/>
      <c r="D16729" s="444" t="s">
        <v>6778</v>
      </c>
      <c r="E16729" s="508"/>
      <c r="F16729" s="508"/>
    </row>
    <row r="16730" spans="1:6" x14ac:dyDescent="0.25">
      <c r="A16730" s="508"/>
      <c r="B16730" s="508"/>
      <c r="C16730" s="508"/>
      <c r="D16730" s="444" t="s">
        <v>6778</v>
      </c>
      <c r="E16730" s="508"/>
      <c r="F16730" s="508"/>
    </row>
    <row r="16731" spans="1:6" x14ac:dyDescent="0.25">
      <c r="A16731" s="508"/>
      <c r="B16731" s="508"/>
      <c r="C16731" s="508"/>
      <c r="D16731" s="444" t="s">
        <v>6778</v>
      </c>
      <c r="E16731" s="508"/>
      <c r="F16731" s="508"/>
    </row>
    <row r="16732" spans="1:6" x14ac:dyDescent="0.25">
      <c r="A16732" s="508"/>
      <c r="B16732" s="508"/>
      <c r="C16732" s="508"/>
      <c r="D16732" s="444" t="s">
        <v>6778</v>
      </c>
      <c r="E16732" s="508"/>
      <c r="F16732" s="508"/>
    </row>
    <row r="16733" spans="1:6" x14ac:dyDescent="0.25">
      <c r="A16733" s="508"/>
      <c r="B16733" s="508"/>
      <c r="C16733" s="508"/>
      <c r="D16733" s="444" t="s">
        <v>6778</v>
      </c>
      <c r="E16733" s="508"/>
      <c r="F16733" s="508"/>
    </row>
    <row r="16734" spans="1:6" x14ac:dyDescent="0.25">
      <c r="A16734" s="508"/>
      <c r="B16734" s="508"/>
      <c r="C16734" s="508"/>
      <c r="D16734" s="444" t="s">
        <v>6778</v>
      </c>
      <c r="E16734" s="508"/>
      <c r="F16734" s="508"/>
    </row>
    <row r="16735" spans="1:6" x14ac:dyDescent="0.25">
      <c r="A16735" s="508"/>
      <c r="B16735" s="508"/>
      <c r="C16735" s="508"/>
      <c r="D16735" s="444" t="s">
        <v>6778</v>
      </c>
      <c r="E16735" s="508"/>
      <c r="F16735" s="508"/>
    </row>
    <row r="16736" spans="1:6" x14ac:dyDescent="0.25">
      <c r="A16736" s="508"/>
      <c r="B16736" s="508"/>
      <c r="C16736" s="508"/>
      <c r="D16736" s="444" t="s">
        <v>6778</v>
      </c>
      <c r="E16736" s="508"/>
      <c r="F16736" s="508"/>
    </row>
    <row r="16737" spans="1:6" x14ac:dyDescent="0.25">
      <c r="A16737" s="508"/>
      <c r="B16737" s="508"/>
      <c r="C16737" s="508"/>
      <c r="D16737" s="444" t="s">
        <v>6778</v>
      </c>
      <c r="E16737" s="508"/>
      <c r="F16737" s="508"/>
    </row>
    <row r="16738" spans="1:6" x14ac:dyDescent="0.25">
      <c r="A16738" s="508"/>
      <c r="B16738" s="508"/>
      <c r="C16738" s="508"/>
      <c r="D16738" s="444" t="s">
        <v>6778</v>
      </c>
      <c r="E16738" s="508"/>
      <c r="F16738" s="508"/>
    </row>
    <row r="16739" spans="1:6" x14ac:dyDescent="0.25">
      <c r="A16739" s="508"/>
      <c r="B16739" s="508"/>
      <c r="C16739" s="508"/>
      <c r="D16739" s="444" t="s">
        <v>6778</v>
      </c>
      <c r="E16739" s="508"/>
      <c r="F16739" s="508"/>
    </row>
    <row r="16740" spans="1:6" x14ac:dyDescent="0.25">
      <c r="A16740" s="508"/>
      <c r="B16740" s="508"/>
      <c r="C16740" s="508"/>
      <c r="D16740" s="444" t="s">
        <v>6778</v>
      </c>
      <c r="E16740" s="508"/>
      <c r="F16740" s="508"/>
    </row>
    <row r="16741" spans="1:6" x14ac:dyDescent="0.25">
      <c r="A16741" s="508"/>
      <c r="B16741" s="508"/>
      <c r="C16741" s="508"/>
      <c r="D16741" s="444" t="s">
        <v>6778</v>
      </c>
      <c r="E16741" s="508"/>
      <c r="F16741" s="508"/>
    </row>
    <row r="16742" spans="1:6" x14ac:dyDescent="0.25">
      <c r="A16742" s="508"/>
      <c r="B16742" s="508"/>
      <c r="C16742" s="508"/>
      <c r="D16742" s="444" t="s">
        <v>6778</v>
      </c>
      <c r="E16742" s="508"/>
      <c r="F16742" s="508"/>
    </row>
    <row r="16743" spans="1:6" x14ac:dyDescent="0.25">
      <c r="A16743" s="508"/>
      <c r="B16743" s="508"/>
      <c r="C16743" s="508"/>
      <c r="D16743" s="444" t="s">
        <v>6778</v>
      </c>
      <c r="E16743" s="508"/>
      <c r="F16743" s="508"/>
    </row>
    <row r="16744" spans="1:6" x14ac:dyDescent="0.25">
      <c r="A16744" s="508"/>
      <c r="B16744" s="508"/>
      <c r="C16744" s="508"/>
      <c r="D16744" s="444" t="s">
        <v>6778</v>
      </c>
      <c r="E16744" s="508"/>
      <c r="F16744" s="508"/>
    </row>
    <row r="16745" spans="1:6" x14ac:dyDescent="0.25">
      <c r="A16745" s="508"/>
      <c r="B16745" s="508"/>
      <c r="C16745" s="508"/>
      <c r="D16745" s="444" t="s">
        <v>6778</v>
      </c>
      <c r="E16745" s="508"/>
      <c r="F16745" s="508"/>
    </row>
    <row r="16746" spans="1:6" x14ac:dyDescent="0.25">
      <c r="A16746" s="508"/>
      <c r="B16746" s="508"/>
      <c r="C16746" s="508"/>
      <c r="D16746" s="444" t="s">
        <v>6778</v>
      </c>
      <c r="E16746" s="508"/>
      <c r="F16746" s="508"/>
    </row>
    <row r="16747" spans="1:6" x14ac:dyDescent="0.25">
      <c r="A16747" s="508"/>
      <c r="B16747" s="508"/>
      <c r="C16747" s="508"/>
      <c r="D16747" s="444" t="s">
        <v>6778</v>
      </c>
      <c r="E16747" s="508"/>
      <c r="F16747" s="508"/>
    </row>
    <row r="16748" spans="1:6" x14ac:dyDescent="0.25">
      <c r="A16748" s="508"/>
      <c r="B16748" s="508"/>
      <c r="C16748" s="508"/>
      <c r="D16748" s="444" t="s">
        <v>6778</v>
      </c>
      <c r="E16748" s="508"/>
      <c r="F16748" s="508"/>
    </row>
    <row r="16749" spans="1:6" x14ac:dyDescent="0.25">
      <c r="A16749" s="508"/>
      <c r="B16749" s="508"/>
      <c r="C16749" s="508"/>
      <c r="D16749" s="444" t="s">
        <v>6778</v>
      </c>
      <c r="E16749" s="508"/>
      <c r="F16749" s="508"/>
    </row>
    <row r="16750" spans="1:6" x14ac:dyDescent="0.25">
      <c r="A16750" s="508"/>
      <c r="B16750" s="508"/>
      <c r="C16750" s="508"/>
      <c r="D16750" s="444" t="s">
        <v>6778</v>
      </c>
      <c r="E16750" s="508"/>
      <c r="F16750" s="508"/>
    </row>
    <row r="16751" spans="1:6" x14ac:dyDescent="0.25">
      <c r="A16751" s="508"/>
      <c r="B16751" s="508"/>
      <c r="C16751" s="508"/>
      <c r="D16751" s="444" t="s">
        <v>6778</v>
      </c>
      <c r="E16751" s="508"/>
      <c r="F16751" s="508"/>
    </row>
    <row r="16752" spans="1:6" x14ac:dyDescent="0.25">
      <c r="A16752" s="508"/>
      <c r="B16752" s="508"/>
      <c r="C16752" s="508"/>
      <c r="D16752" s="444" t="s">
        <v>6778</v>
      </c>
      <c r="E16752" s="508"/>
      <c r="F16752" s="508"/>
    </row>
    <row r="16753" spans="1:6" x14ac:dyDescent="0.25">
      <c r="A16753" s="508"/>
      <c r="B16753" s="508"/>
      <c r="C16753" s="508"/>
      <c r="D16753" s="444" t="s">
        <v>6778</v>
      </c>
      <c r="E16753" s="508"/>
      <c r="F16753" s="508"/>
    </row>
    <row r="16754" spans="1:6" x14ac:dyDescent="0.25">
      <c r="A16754" s="508"/>
      <c r="B16754" s="508"/>
      <c r="C16754" s="508"/>
      <c r="D16754" s="444" t="s">
        <v>6778</v>
      </c>
      <c r="E16754" s="508"/>
      <c r="F16754" s="508"/>
    </row>
    <row r="16755" spans="1:6" x14ac:dyDescent="0.25">
      <c r="A16755" s="508"/>
      <c r="B16755" s="508"/>
      <c r="C16755" s="508"/>
      <c r="D16755" s="444" t="s">
        <v>6778</v>
      </c>
      <c r="E16755" s="508"/>
      <c r="F16755" s="508"/>
    </row>
    <row r="16756" spans="1:6" x14ac:dyDescent="0.25">
      <c r="A16756" s="508"/>
      <c r="B16756" s="508"/>
      <c r="C16756" s="508"/>
      <c r="D16756" s="444" t="s">
        <v>6778</v>
      </c>
      <c r="E16756" s="508"/>
      <c r="F16756" s="508"/>
    </row>
    <row r="16757" spans="1:6" x14ac:dyDescent="0.25">
      <c r="A16757" s="508"/>
      <c r="B16757" s="508"/>
      <c r="C16757" s="508"/>
      <c r="D16757" s="444" t="s">
        <v>6778</v>
      </c>
      <c r="E16757" s="508"/>
      <c r="F16757" s="508"/>
    </row>
    <row r="16758" spans="1:6" x14ac:dyDescent="0.25">
      <c r="A16758" s="508"/>
      <c r="B16758" s="508"/>
      <c r="C16758" s="508"/>
      <c r="D16758" s="444" t="s">
        <v>6778</v>
      </c>
      <c r="E16758" s="508"/>
      <c r="F16758" s="508"/>
    </row>
    <row r="16759" spans="1:6" x14ac:dyDescent="0.25">
      <c r="A16759" s="508"/>
      <c r="B16759" s="508"/>
      <c r="C16759" s="508"/>
      <c r="D16759" s="444" t="s">
        <v>6778</v>
      </c>
      <c r="E16759" s="508"/>
      <c r="F16759" s="508"/>
    </row>
    <row r="16760" spans="1:6" x14ac:dyDescent="0.25">
      <c r="A16760" s="508"/>
      <c r="B16760" s="508"/>
      <c r="C16760" s="508"/>
      <c r="D16760" s="444" t="s">
        <v>6778</v>
      </c>
      <c r="E16760" s="508"/>
      <c r="F16760" s="508"/>
    </row>
    <row r="16761" spans="1:6" x14ac:dyDescent="0.25">
      <c r="A16761" s="508"/>
      <c r="B16761" s="508"/>
      <c r="C16761" s="508"/>
      <c r="D16761" s="444" t="s">
        <v>6778</v>
      </c>
      <c r="E16761" s="508"/>
      <c r="F16761" s="508"/>
    </row>
    <row r="16762" spans="1:6" x14ac:dyDescent="0.25">
      <c r="A16762" s="508"/>
      <c r="B16762" s="508"/>
      <c r="C16762" s="508"/>
      <c r="D16762" s="444" t="s">
        <v>6778</v>
      </c>
      <c r="E16762" s="508"/>
      <c r="F16762" s="508"/>
    </row>
    <row r="16763" spans="1:6" x14ac:dyDescent="0.25">
      <c r="A16763" s="508"/>
      <c r="B16763" s="508"/>
      <c r="C16763" s="508"/>
      <c r="D16763" s="444" t="s">
        <v>6778</v>
      </c>
      <c r="E16763" s="508"/>
      <c r="F16763" s="508"/>
    </row>
    <row r="16764" spans="1:6" x14ac:dyDescent="0.25">
      <c r="A16764" s="508"/>
      <c r="B16764" s="508"/>
      <c r="C16764" s="508"/>
      <c r="D16764" s="444" t="s">
        <v>6778</v>
      </c>
      <c r="E16764" s="508"/>
      <c r="F16764" s="508"/>
    </row>
    <row r="16765" spans="1:6" x14ac:dyDescent="0.25">
      <c r="A16765" s="508"/>
      <c r="B16765" s="508"/>
      <c r="C16765" s="508"/>
      <c r="D16765" s="444" t="s">
        <v>6778</v>
      </c>
      <c r="E16765" s="508"/>
      <c r="F16765" s="508"/>
    </row>
    <row r="16766" spans="1:6" x14ac:dyDescent="0.25">
      <c r="A16766" s="508"/>
      <c r="B16766" s="508"/>
      <c r="C16766" s="508"/>
      <c r="D16766" s="444" t="s">
        <v>6778</v>
      </c>
      <c r="E16766" s="508"/>
      <c r="F16766" s="508"/>
    </row>
    <row r="16767" spans="1:6" x14ac:dyDescent="0.25">
      <c r="A16767" s="508"/>
      <c r="B16767" s="508"/>
      <c r="C16767" s="508"/>
      <c r="D16767" s="444" t="s">
        <v>6778</v>
      </c>
      <c r="E16767" s="508"/>
      <c r="F16767" s="508"/>
    </row>
    <row r="16768" spans="1:6" x14ac:dyDescent="0.25">
      <c r="A16768" s="508"/>
      <c r="B16768" s="508"/>
      <c r="C16768" s="508"/>
      <c r="D16768" s="444" t="s">
        <v>6778</v>
      </c>
      <c r="E16768" s="508"/>
      <c r="F16768" s="508"/>
    </row>
    <row r="16769" spans="1:6" x14ac:dyDescent="0.25">
      <c r="A16769" s="508"/>
      <c r="B16769" s="508"/>
      <c r="C16769" s="508"/>
      <c r="D16769" s="444" t="s">
        <v>6778</v>
      </c>
      <c r="E16769" s="508"/>
      <c r="F16769" s="508"/>
    </row>
    <row r="16770" spans="1:6" x14ac:dyDescent="0.25">
      <c r="A16770" s="508"/>
      <c r="B16770" s="508"/>
      <c r="C16770" s="508"/>
      <c r="D16770" s="444" t="s">
        <v>6778</v>
      </c>
      <c r="E16770" s="508"/>
      <c r="F16770" s="508"/>
    </row>
    <row r="16771" spans="1:6" x14ac:dyDescent="0.25">
      <c r="A16771" s="508"/>
      <c r="B16771" s="508"/>
      <c r="C16771" s="508"/>
      <c r="D16771" s="444" t="s">
        <v>6778</v>
      </c>
      <c r="E16771" s="508"/>
      <c r="F16771" s="508"/>
    </row>
    <row r="16772" spans="1:6" x14ac:dyDescent="0.25">
      <c r="A16772" s="508"/>
      <c r="B16772" s="508"/>
      <c r="C16772" s="508"/>
      <c r="D16772" s="444" t="s">
        <v>6778</v>
      </c>
      <c r="E16772" s="508"/>
      <c r="F16772" s="508"/>
    </row>
    <row r="16773" spans="1:6" x14ac:dyDescent="0.25">
      <c r="A16773" s="508"/>
      <c r="B16773" s="508"/>
      <c r="C16773" s="508"/>
      <c r="D16773" s="444" t="s">
        <v>6778</v>
      </c>
      <c r="E16773" s="508"/>
      <c r="F16773" s="508"/>
    </row>
    <row r="16774" spans="1:6" x14ac:dyDescent="0.25">
      <c r="A16774" s="508"/>
      <c r="B16774" s="508"/>
      <c r="C16774" s="508"/>
      <c r="D16774" s="444" t="s">
        <v>6778</v>
      </c>
      <c r="E16774" s="508"/>
      <c r="F16774" s="508"/>
    </row>
    <row r="16775" spans="1:6" x14ac:dyDescent="0.25">
      <c r="A16775" s="508"/>
      <c r="B16775" s="508"/>
      <c r="C16775" s="508"/>
      <c r="D16775" s="444" t="s">
        <v>6778</v>
      </c>
      <c r="E16775" s="508"/>
      <c r="F16775" s="508"/>
    </row>
    <row r="16776" spans="1:6" x14ac:dyDescent="0.25">
      <c r="A16776" s="508"/>
      <c r="B16776" s="508"/>
      <c r="C16776" s="508"/>
      <c r="D16776" s="444" t="s">
        <v>6778</v>
      </c>
      <c r="E16776" s="508"/>
      <c r="F16776" s="508"/>
    </row>
    <row r="16777" spans="1:6" x14ac:dyDescent="0.25">
      <c r="A16777" s="508"/>
      <c r="B16777" s="508"/>
      <c r="C16777" s="508"/>
      <c r="D16777" s="444" t="s">
        <v>6778</v>
      </c>
      <c r="E16777" s="508"/>
      <c r="F16777" s="508"/>
    </row>
    <row r="16778" spans="1:6" x14ac:dyDescent="0.25">
      <c r="A16778" s="508"/>
      <c r="B16778" s="508"/>
      <c r="C16778" s="508"/>
      <c r="D16778" s="444" t="s">
        <v>6778</v>
      </c>
      <c r="E16778" s="508"/>
      <c r="F16778" s="508"/>
    </row>
    <row r="16779" spans="1:6" x14ac:dyDescent="0.25">
      <c r="A16779" s="508"/>
      <c r="B16779" s="508"/>
      <c r="C16779" s="508"/>
      <c r="D16779" s="444" t="s">
        <v>6778</v>
      </c>
      <c r="E16779" s="508"/>
      <c r="F16779" s="508"/>
    </row>
    <row r="16780" spans="1:6" x14ac:dyDescent="0.25">
      <c r="A16780" s="508"/>
      <c r="B16780" s="508"/>
      <c r="C16780" s="508"/>
      <c r="D16780" s="444" t="s">
        <v>6778</v>
      </c>
      <c r="E16780" s="508"/>
      <c r="F16780" s="508"/>
    </row>
    <row r="16781" spans="1:6" x14ac:dyDescent="0.25">
      <c r="A16781" s="508"/>
      <c r="B16781" s="508"/>
      <c r="C16781" s="508"/>
      <c r="D16781" s="444" t="s">
        <v>6778</v>
      </c>
      <c r="E16781" s="508"/>
      <c r="F16781" s="508"/>
    </row>
    <row r="16782" spans="1:6" x14ac:dyDescent="0.25">
      <c r="A16782" s="508"/>
      <c r="B16782" s="508"/>
      <c r="C16782" s="508"/>
      <c r="D16782" s="444" t="s">
        <v>6778</v>
      </c>
      <c r="E16782" s="508"/>
      <c r="F16782" s="508"/>
    </row>
    <row r="16783" spans="1:6" x14ac:dyDescent="0.25">
      <c r="A16783" s="508"/>
      <c r="B16783" s="508"/>
      <c r="C16783" s="508"/>
      <c r="D16783" s="444" t="s">
        <v>6778</v>
      </c>
      <c r="E16783" s="508"/>
      <c r="F16783" s="508"/>
    </row>
    <row r="16784" spans="1:6" x14ac:dyDescent="0.25">
      <c r="A16784" s="508"/>
      <c r="B16784" s="508"/>
      <c r="C16784" s="508"/>
      <c r="D16784" s="444" t="s">
        <v>6778</v>
      </c>
      <c r="E16784" s="508"/>
      <c r="F16784" s="508"/>
    </row>
    <row r="16785" spans="1:6" x14ac:dyDescent="0.25">
      <c r="A16785" s="508"/>
      <c r="B16785" s="508"/>
      <c r="C16785" s="508"/>
      <c r="D16785" s="444" t="s">
        <v>6778</v>
      </c>
      <c r="E16785" s="508"/>
      <c r="F16785" s="508"/>
    </row>
    <row r="16786" spans="1:6" x14ac:dyDescent="0.25">
      <c r="A16786" s="508"/>
      <c r="B16786" s="508"/>
      <c r="C16786" s="508"/>
      <c r="D16786" s="444" t="s">
        <v>6778</v>
      </c>
      <c r="E16786" s="508"/>
      <c r="F16786" s="508"/>
    </row>
    <row r="16787" spans="1:6" x14ac:dyDescent="0.25">
      <c r="A16787" s="508"/>
      <c r="B16787" s="508"/>
      <c r="C16787" s="508"/>
      <c r="D16787" s="444" t="s">
        <v>6778</v>
      </c>
      <c r="E16787" s="508"/>
      <c r="F16787" s="508"/>
    </row>
    <row r="16788" spans="1:6" x14ac:dyDescent="0.25">
      <c r="A16788" s="508"/>
      <c r="B16788" s="508"/>
      <c r="C16788" s="508"/>
      <c r="D16788" s="444" t="s">
        <v>6778</v>
      </c>
      <c r="E16788" s="508"/>
      <c r="F16788" s="508"/>
    </row>
    <row r="16789" spans="1:6" x14ac:dyDescent="0.25">
      <c r="A16789" s="508"/>
      <c r="B16789" s="508"/>
      <c r="C16789" s="508"/>
      <c r="D16789" s="444" t="s">
        <v>6778</v>
      </c>
      <c r="E16789" s="508"/>
      <c r="F16789" s="508"/>
    </row>
    <row r="16790" spans="1:6" x14ac:dyDescent="0.25">
      <c r="A16790" s="508"/>
      <c r="B16790" s="508"/>
      <c r="C16790" s="508"/>
      <c r="D16790" s="444" t="s">
        <v>6778</v>
      </c>
      <c r="E16790" s="508"/>
      <c r="F16790" s="508"/>
    </row>
    <row r="16791" spans="1:6" x14ac:dyDescent="0.25">
      <c r="A16791" s="508"/>
      <c r="B16791" s="508"/>
      <c r="C16791" s="508"/>
      <c r="D16791" s="444" t="s">
        <v>6778</v>
      </c>
      <c r="E16791" s="508"/>
      <c r="F16791" s="508"/>
    </row>
    <row r="16792" spans="1:6" x14ac:dyDescent="0.25">
      <c r="A16792" s="508"/>
      <c r="B16792" s="508"/>
      <c r="C16792" s="508"/>
      <c r="D16792" s="444" t="s">
        <v>6778</v>
      </c>
      <c r="E16792" s="508"/>
      <c r="F16792" s="508"/>
    </row>
    <row r="16793" spans="1:6" x14ac:dyDescent="0.25">
      <c r="A16793" s="508"/>
      <c r="B16793" s="508"/>
      <c r="C16793" s="508"/>
      <c r="D16793" s="444" t="s">
        <v>6778</v>
      </c>
      <c r="E16793" s="508"/>
      <c r="F16793" s="508"/>
    </row>
    <row r="16794" spans="1:6" x14ac:dyDescent="0.25">
      <c r="A16794" s="508"/>
      <c r="B16794" s="508"/>
      <c r="C16794" s="508"/>
      <c r="D16794" s="444" t="s">
        <v>6778</v>
      </c>
      <c r="E16794" s="508"/>
      <c r="F16794" s="508"/>
    </row>
    <row r="16795" spans="1:6" x14ac:dyDescent="0.25">
      <c r="A16795" s="508"/>
      <c r="B16795" s="508"/>
      <c r="C16795" s="508"/>
      <c r="D16795" s="444" t="s">
        <v>6778</v>
      </c>
      <c r="E16795" s="508"/>
      <c r="F16795" s="508"/>
    </row>
    <row r="16796" spans="1:6" x14ac:dyDescent="0.25">
      <c r="A16796" s="508"/>
      <c r="B16796" s="508"/>
      <c r="C16796" s="508"/>
      <c r="D16796" s="444" t="s">
        <v>6778</v>
      </c>
      <c r="E16796" s="508"/>
      <c r="F16796" s="508"/>
    </row>
    <row r="16797" spans="1:6" x14ac:dyDescent="0.25">
      <c r="A16797" s="508"/>
      <c r="B16797" s="508"/>
      <c r="C16797" s="508"/>
      <c r="D16797" s="444" t="s">
        <v>6778</v>
      </c>
      <c r="E16797" s="508"/>
      <c r="F16797" s="508"/>
    </row>
    <row r="16798" spans="1:6" x14ac:dyDescent="0.25">
      <c r="A16798" s="508"/>
      <c r="B16798" s="508"/>
      <c r="C16798" s="508"/>
      <c r="D16798" s="444" t="s">
        <v>6778</v>
      </c>
      <c r="E16798" s="508"/>
      <c r="F16798" s="508"/>
    </row>
    <row r="16799" spans="1:6" x14ac:dyDescent="0.25">
      <c r="A16799" s="508"/>
      <c r="B16799" s="508"/>
      <c r="C16799" s="508"/>
      <c r="D16799" s="444" t="s">
        <v>6778</v>
      </c>
      <c r="E16799" s="508"/>
      <c r="F16799" s="508"/>
    </row>
    <row r="16800" spans="1:6" x14ac:dyDescent="0.25">
      <c r="A16800" s="508"/>
      <c r="B16800" s="508"/>
      <c r="C16800" s="508"/>
      <c r="D16800" s="444" t="s">
        <v>6778</v>
      </c>
      <c r="E16800" s="508"/>
      <c r="F16800" s="508"/>
    </row>
    <row r="16801" spans="1:6" x14ac:dyDescent="0.25">
      <c r="A16801" s="508"/>
      <c r="B16801" s="508"/>
      <c r="C16801" s="508"/>
      <c r="D16801" s="444" t="s">
        <v>6778</v>
      </c>
      <c r="E16801" s="508"/>
      <c r="F16801" s="508"/>
    </row>
    <row r="16802" spans="1:6" x14ac:dyDescent="0.25">
      <c r="A16802" s="508"/>
      <c r="B16802" s="508"/>
      <c r="C16802" s="508"/>
      <c r="D16802" s="444" t="s">
        <v>6778</v>
      </c>
      <c r="E16802" s="508"/>
      <c r="F16802" s="508"/>
    </row>
    <row r="16803" spans="1:6" x14ac:dyDescent="0.25">
      <c r="A16803" s="508"/>
      <c r="B16803" s="508"/>
      <c r="C16803" s="508"/>
      <c r="D16803" s="444" t="s">
        <v>6778</v>
      </c>
      <c r="E16803" s="508"/>
      <c r="F16803" s="508"/>
    </row>
    <row r="16804" spans="1:6" x14ac:dyDescent="0.25">
      <c r="A16804" s="508"/>
      <c r="B16804" s="508"/>
      <c r="C16804" s="508"/>
      <c r="D16804" s="444" t="s">
        <v>6778</v>
      </c>
      <c r="E16804" s="508"/>
      <c r="F16804" s="508"/>
    </row>
    <row r="16805" spans="1:6" x14ac:dyDescent="0.25">
      <c r="A16805" s="508"/>
      <c r="B16805" s="508"/>
      <c r="C16805" s="508"/>
      <c r="D16805" s="444" t="s">
        <v>6778</v>
      </c>
      <c r="E16805" s="508"/>
      <c r="F16805" s="508"/>
    </row>
    <row r="16806" spans="1:6" x14ac:dyDescent="0.25">
      <c r="A16806" s="508"/>
      <c r="B16806" s="508"/>
      <c r="C16806" s="508"/>
      <c r="D16806" s="444" t="s">
        <v>6778</v>
      </c>
      <c r="E16806" s="508"/>
      <c r="F16806" s="508"/>
    </row>
    <row r="16807" spans="1:6" x14ac:dyDescent="0.25">
      <c r="A16807" s="508"/>
      <c r="B16807" s="508"/>
      <c r="C16807" s="508"/>
      <c r="D16807" s="444" t="s">
        <v>6778</v>
      </c>
      <c r="E16807" s="508"/>
      <c r="F16807" s="508"/>
    </row>
    <row r="16808" spans="1:6" x14ac:dyDescent="0.25">
      <c r="A16808" s="508"/>
      <c r="B16808" s="508"/>
      <c r="C16808" s="508"/>
      <c r="D16808" s="444" t="s">
        <v>6778</v>
      </c>
      <c r="E16808" s="508"/>
      <c r="F16808" s="508"/>
    </row>
    <row r="16809" spans="1:6" x14ac:dyDescent="0.25">
      <c r="A16809" s="508"/>
      <c r="B16809" s="508"/>
      <c r="C16809" s="508"/>
      <c r="D16809" s="444" t="s">
        <v>6778</v>
      </c>
      <c r="E16809" s="508"/>
      <c r="F16809" s="508"/>
    </row>
    <row r="16810" spans="1:6" x14ac:dyDescent="0.25">
      <c r="A16810" s="508"/>
      <c r="B16810" s="508"/>
      <c r="C16810" s="508"/>
      <c r="D16810" s="444" t="s">
        <v>6778</v>
      </c>
      <c r="E16810" s="508"/>
      <c r="F16810" s="508"/>
    </row>
    <row r="16811" spans="1:6" x14ac:dyDescent="0.25">
      <c r="A16811" s="508"/>
      <c r="B16811" s="508"/>
      <c r="C16811" s="508"/>
      <c r="D16811" s="444" t="s">
        <v>6778</v>
      </c>
      <c r="E16811" s="508"/>
      <c r="F16811" s="508"/>
    </row>
    <row r="16812" spans="1:6" x14ac:dyDescent="0.25">
      <c r="A16812" s="508"/>
      <c r="B16812" s="508"/>
      <c r="C16812" s="508"/>
      <c r="D16812" s="444" t="s">
        <v>6778</v>
      </c>
      <c r="E16812" s="508"/>
      <c r="F16812" s="508"/>
    </row>
    <row r="16813" spans="1:6" x14ac:dyDescent="0.25">
      <c r="A16813" s="508"/>
      <c r="B16813" s="508"/>
      <c r="C16813" s="508"/>
      <c r="D16813" s="444" t="s">
        <v>6778</v>
      </c>
      <c r="E16813" s="508"/>
      <c r="F16813" s="508"/>
    </row>
    <row r="16814" spans="1:6" x14ac:dyDescent="0.25">
      <c r="A16814" s="508"/>
      <c r="B16814" s="508"/>
      <c r="C16814" s="508"/>
      <c r="D16814" s="444" t="s">
        <v>6778</v>
      </c>
      <c r="E16814" s="508"/>
      <c r="F16814" s="508"/>
    </row>
    <row r="16815" spans="1:6" x14ac:dyDescent="0.25">
      <c r="A16815" s="508"/>
      <c r="B16815" s="508"/>
      <c r="C16815" s="508"/>
      <c r="D16815" s="444" t="s">
        <v>6778</v>
      </c>
      <c r="E16815" s="508"/>
      <c r="F16815" s="508"/>
    </row>
    <row r="16816" spans="1:6" x14ac:dyDescent="0.25">
      <c r="A16816" s="508"/>
      <c r="B16816" s="508"/>
      <c r="C16816" s="508"/>
      <c r="D16816" s="444" t="s">
        <v>6778</v>
      </c>
      <c r="E16816" s="508"/>
      <c r="F16816" s="508"/>
    </row>
    <row r="16817" spans="1:6" x14ac:dyDescent="0.25">
      <c r="A16817" s="508"/>
      <c r="B16817" s="508"/>
      <c r="C16817" s="508"/>
      <c r="D16817" s="444" t="s">
        <v>6778</v>
      </c>
      <c r="E16817" s="508"/>
      <c r="F16817" s="508"/>
    </row>
    <row r="16818" spans="1:6" x14ac:dyDescent="0.25">
      <c r="A16818" s="508"/>
      <c r="B16818" s="508"/>
      <c r="C16818" s="508"/>
      <c r="D16818" s="444" t="s">
        <v>6778</v>
      </c>
      <c r="E16818" s="508"/>
      <c r="F16818" s="508"/>
    </row>
    <row r="16819" spans="1:6" x14ac:dyDescent="0.25">
      <c r="A16819" s="508"/>
      <c r="B16819" s="508"/>
      <c r="C16819" s="508"/>
      <c r="D16819" s="444" t="s">
        <v>6778</v>
      </c>
      <c r="E16819" s="508"/>
      <c r="F16819" s="508"/>
    </row>
    <row r="16820" spans="1:6" x14ac:dyDescent="0.25">
      <c r="A16820" s="508"/>
      <c r="B16820" s="508"/>
      <c r="C16820" s="508"/>
      <c r="D16820" s="444" t="s">
        <v>6778</v>
      </c>
      <c r="E16820" s="508"/>
      <c r="F16820" s="508"/>
    </row>
    <row r="16821" spans="1:6" x14ac:dyDescent="0.25">
      <c r="A16821" s="508"/>
      <c r="B16821" s="508"/>
      <c r="C16821" s="508"/>
      <c r="D16821" s="444" t="s">
        <v>6778</v>
      </c>
      <c r="E16821" s="508"/>
      <c r="F16821" s="508"/>
    </row>
    <row r="16822" spans="1:6" x14ac:dyDescent="0.25">
      <c r="A16822" s="508"/>
      <c r="B16822" s="508"/>
      <c r="C16822" s="508"/>
      <c r="D16822" s="444" t="s">
        <v>6778</v>
      </c>
      <c r="E16822" s="508"/>
      <c r="F16822" s="508"/>
    </row>
    <row r="16823" spans="1:6" x14ac:dyDescent="0.25">
      <c r="A16823" s="508"/>
      <c r="B16823" s="508"/>
      <c r="C16823" s="508"/>
      <c r="D16823" s="444" t="s">
        <v>6778</v>
      </c>
      <c r="E16823" s="508"/>
      <c r="F16823" s="508"/>
    </row>
    <row r="16824" spans="1:6" x14ac:dyDescent="0.25">
      <c r="A16824" s="508"/>
      <c r="B16824" s="508"/>
      <c r="C16824" s="508"/>
      <c r="D16824" s="444" t="s">
        <v>6778</v>
      </c>
      <c r="E16824" s="508"/>
      <c r="F16824" s="508"/>
    </row>
    <row r="16825" spans="1:6" x14ac:dyDescent="0.25">
      <c r="A16825" s="508"/>
      <c r="B16825" s="508"/>
      <c r="C16825" s="508"/>
      <c r="D16825" s="444" t="s">
        <v>6778</v>
      </c>
      <c r="E16825" s="508"/>
      <c r="F16825" s="508"/>
    </row>
    <row r="16826" spans="1:6" x14ac:dyDescent="0.25">
      <c r="A16826" s="508"/>
      <c r="B16826" s="508"/>
      <c r="C16826" s="508"/>
      <c r="D16826" s="444" t="s">
        <v>6778</v>
      </c>
      <c r="E16826" s="508"/>
      <c r="F16826" s="508"/>
    </row>
    <row r="16827" spans="1:6" x14ac:dyDescent="0.25">
      <c r="A16827" s="508"/>
      <c r="B16827" s="508"/>
      <c r="C16827" s="508"/>
      <c r="D16827" s="444" t="s">
        <v>6778</v>
      </c>
      <c r="E16827" s="508"/>
      <c r="F16827" s="508"/>
    </row>
    <row r="16828" spans="1:6" x14ac:dyDescent="0.25">
      <c r="A16828" s="508"/>
      <c r="B16828" s="508"/>
      <c r="C16828" s="508"/>
      <c r="D16828" s="444" t="s">
        <v>6778</v>
      </c>
      <c r="E16828" s="508"/>
      <c r="F16828" s="508"/>
    </row>
    <row r="16829" spans="1:6" x14ac:dyDescent="0.25">
      <c r="A16829" s="508"/>
      <c r="B16829" s="508"/>
      <c r="C16829" s="508"/>
      <c r="D16829" s="444" t="s">
        <v>6778</v>
      </c>
      <c r="E16829" s="508"/>
      <c r="F16829" s="508"/>
    </row>
    <row r="16830" spans="1:6" x14ac:dyDescent="0.25">
      <c r="A16830" s="508"/>
      <c r="B16830" s="508"/>
      <c r="C16830" s="508"/>
      <c r="D16830" s="444" t="s">
        <v>6778</v>
      </c>
      <c r="E16830" s="508"/>
      <c r="F16830" s="508"/>
    </row>
    <row r="16831" spans="1:6" x14ac:dyDescent="0.25">
      <c r="A16831" s="508"/>
      <c r="B16831" s="508"/>
      <c r="C16831" s="508"/>
      <c r="D16831" s="444" t="s">
        <v>6778</v>
      </c>
      <c r="E16831" s="508"/>
      <c r="F16831" s="508"/>
    </row>
    <row r="16832" spans="1:6" x14ac:dyDescent="0.25">
      <c r="A16832" s="508"/>
      <c r="B16832" s="508"/>
      <c r="C16832" s="508"/>
      <c r="D16832" s="444" t="s">
        <v>6778</v>
      </c>
      <c r="E16832" s="508"/>
      <c r="F16832" s="508"/>
    </row>
    <row r="16833" spans="1:6" x14ac:dyDescent="0.25">
      <c r="A16833" s="508"/>
      <c r="B16833" s="508"/>
      <c r="C16833" s="508"/>
      <c r="D16833" s="444" t="s">
        <v>6778</v>
      </c>
      <c r="E16833" s="508"/>
      <c r="F16833" s="508"/>
    </row>
    <row r="16834" spans="1:6" x14ac:dyDescent="0.25">
      <c r="A16834" s="508"/>
      <c r="B16834" s="508"/>
      <c r="C16834" s="508"/>
      <c r="D16834" s="444" t="s">
        <v>6778</v>
      </c>
      <c r="E16834" s="508"/>
      <c r="F16834" s="508"/>
    </row>
    <row r="16835" spans="1:6" x14ac:dyDescent="0.25">
      <c r="A16835" s="508"/>
      <c r="B16835" s="508"/>
      <c r="C16835" s="508"/>
      <c r="D16835" s="444" t="s">
        <v>6778</v>
      </c>
      <c r="E16835" s="508"/>
      <c r="F16835" s="508"/>
    </row>
    <row r="16836" spans="1:6" x14ac:dyDescent="0.25">
      <c r="A16836" s="508"/>
      <c r="B16836" s="508"/>
      <c r="C16836" s="508"/>
      <c r="D16836" s="444" t="s">
        <v>6778</v>
      </c>
      <c r="E16836" s="508"/>
      <c r="F16836" s="508"/>
    </row>
    <row r="16837" spans="1:6" x14ac:dyDescent="0.25">
      <c r="A16837" s="508"/>
      <c r="B16837" s="508"/>
      <c r="C16837" s="508"/>
      <c r="D16837" s="444" t="s">
        <v>6778</v>
      </c>
      <c r="E16837" s="508"/>
      <c r="F16837" s="508"/>
    </row>
    <row r="16838" spans="1:6" x14ac:dyDescent="0.25">
      <c r="A16838" s="508"/>
      <c r="B16838" s="508"/>
      <c r="C16838" s="508"/>
      <c r="D16838" s="444" t="s">
        <v>6778</v>
      </c>
      <c r="E16838" s="508"/>
      <c r="F16838" s="508"/>
    </row>
    <row r="16839" spans="1:6" x14ac:dyDescent="0.25">
      <c r="A16839" s="508"/>
      <c r="B16839" s="508"/>
      <c r="C16839" s="508"/>
      <c r="D16839" s="444" t="s">
        <v>6778</v>
      </c>
      <c r="E16839" s="508"/>
      <c r="F16839" s="508"/>
    </row>
    <row r="16840" spans="1:6" x14ac:dyDescent="0.25">
      <c r="A16840" s="508"/>
      <c r="B16840" s="508"/>
      <c r="C16840" s="508"/>
      <c r="D16840" s="444" t="s">
        <v>6778</v>
      </c>
      <c r="E16840" s="508"/>
      <c r="F16840" s="508"/>
    </row>
    <row r="16841" spans="1:6" x14ac:dyDescent="0.25">
      <c r="A16841" s="508"/>
      <c r="B16841" s="508"/>
      <c r="C16841" s="508"/>
      <c r="D16841" s="444" t="s">
        <v>6778</v>
      </c>
      <c r="E16841" s="508"/>
      <c r="F16841" s="508"/>
    </row>
    <row r="16842" spans="1:6" x14ac:dyDescent="0.25">
      <c r="A16842" s="508"/>
      <c r="B16842" s="508"/>
      <c r="C16842" s="508"/>
      <c r="D16842" s="444" t="s">
        <v>6778</v>
      </c>
      <c r="E16842" s="508"/>
      <c r="F16842" s="508"/>
    </row>
    <row r="16843" spans="1:6" x14ac:dyDescent="0.25">
      <c r="A16843" s="508"/>
      <c r="B16843" s="508"/>
      <c r="C16843" s="508"/>
      <c r="D16843" s="444" t="s">
        <v>6778</v>
      </c>
      <c r="E16843" s="508"/>
      <c r="F16843" s="508"/>
    </row>
    <row r="16844" spans="1:6" x14ac:dyDescent="0.25">
      <c r="A16844" s="508"/>
      <c r="B16844" s="508"/>
      <c r="C16844" s="508"/>
      <c r="D16844" s="444" t="s">
        <v>6778</v>
      </c>
      <c r="E16844" s="508"/>
      <c r="F16844" s="508"/>
    </row>
    <row r="16845" spans="1:6" x14ac:dyDescent="0.25">
      <c r="A16845" s="508"/>
      <c r="B16845" s="508"/>
      <c r="C16845" s="508"/>
      <c r="D16845" s="444" t="s">
        <v>6778</v>
      </c>
      <c r="E16845" s="508"/>
      <c r="F16845" s="508"/>
    </row>
    <row r="16846" spans="1:6" x14ac:dyDescent="0.25">
      <c r="A16846" s="508"/>
      <c r="B16846" s="508"/>
      <c r="C16846" s="508"/>
      <c r="D16846" s="444" t="s">
        <v>6778</v>
      </c>
      <c r="E16846" s="508"/>
      <c r="F16846" s="508"/>
    </row>
    <row r="16847" spans="1:6" x14ac:dyDescent="0.25">
      <c r="A16847" s="508"/>
      <c r="B16847" s="508"/>
      <c r="C16847" s="508"/>
      <c r="D16847" s="444" t="s">
        <v>6778</v>
      </c>
      <c r="E16847" s="508"/>
      <c r="F16847" s="508"/>
    </row>
    <row r="16848" spans="1:6" x14ac:dyDescent="0.25">
      <c r="A16848" s="508"/>
      <c r="B16848" s="508"/>
      <c r="C16848" s="508"/>
      <c r="D16848" s="444" t="s">
        <v>6778</v>
      </c>
      <c r="E16848" s="508"/>
      <c r="F16848" s="508"/>
    </row>
    <row r="16849" spans="1:6" x14ac:dyDescent="0.25">
      <c r="A16849" s="508"/>
      <c r="B16849" s="508"/>
      <c r="C16849" s="508"/>
      <c r="D16849" s="444" t="s">
        <v>6778</v>
      </c>
      <c r="E16849" s="508"/>
      <c r="F16849" s="508"/>
    </row>
    <row r="16850" spans="1:6" x14ac:dyDescent="0.25">
      <c r="A16850" s="508"/>
      <c r="B16850" s="508"/>
      <c r="C16850" s="508"/>
      <c r="D16850" s="444" t="s">
        <v>6778</v>
      </c>
      <c r="E16850" s="508"/>
      <c r="F16850" s="508"/>
    </row>
    <row r="16851" spans="1:6" x14ac:dyDescent="0.25">
      <c r="A16851" s="508"/>
      <c r="B16851" s="508"/>
      <c r="C16851" s="508"/>
      <c r="D16851" s="444" t="s">
        <v>6778</v>
      </c>
      <c r="E16851" s="508"/>
      <c r="F16851" s="508"/>
    </row>
    <row r="16852" spans="1:6" x14ac:dyDescent="0.25">
      <c r="A16852" s="508"/>
      <c r="B16852" s="508"/>
      <c r="C16852" s="508"/>
      <c r="D16852" s="444" t="s">
        <v>6778</v>
      </c>
      <c r="E16852" s="508"/>
      <c r="F16852" s="508"/>
    </row>
    <row r="16853" spans="1:6" x14ac:dyDescent="0.25">
      <c r="A16853" s="508"/>
      <c r="B16853" s="508"/>
      <c r="C16853" s="508"/>
      <c r="D16853" s="444" t="s">
        <v>6778</v>
      </c>
      <c r="E16853" s="508"/>
      <c r="F16853" s="508"/>
    </row>
    <row r="16854" spans="1:6" x14ac:dyDescent="0.25">
      <c r="A16854" s="508"/>
      <c r="B16854" s="508"/>
      <c r="C16854" s="508"/>
      <c r="D16854" s="444" t="s">
        <v>6778</v>
      </c>
      <c r="E16854" s="508"/>
      <c r="F16854" s="508"/>
    </row>
    <row r="16855" spans="1:6" x14ac:dyDescent="0.25">
      <c r="A16855" s="508"/>
      <c r="B16855" s="508"/>
      <c r="C16855" s="508"/>
      <c r="D16855" s="444" t="s">
        <v>6778</v>
      </c>
      <c r="E16855" s="508"/>
      <c r="F16855" s="508"/>
    </row>
    <row r="16856" spans="1:6" x14ac:dyDescent="0.25">
      <c r="A16856" s="508"/>
      <c r="B16856" s="508"/>
      <c r="C16856" s="508"/>
      <c r="D16856" s="444" t="s">
        <v>6778</v>
      </c>
      <c r="E16856" s="508"/>
      <c r="F16856" s="508"/>
    </row>
    <row r="16857" spans="1:6" x14ac:dyDescent="0.25">
      <c r="A16857" s="508"/>
      <c r="B16857" s="508"/>
      <c r="C16857" s="508"/>
      <c r="D16857" s="444" t="s">
        <v>6778</v>
      </c>
      <c r="E16857" s="508"/>
      <c r="F16857" s="508"/>
    </row>
    <row r="16858" spans="1:6" x14ac:dyDescent="0.25">
      <c r="A16858" s="508"/>
      <c r="B16858" s="508"/>
      <c r="C16858" s="508"/>
      <c r="D16858" s="444" t="s">
        <v>6778</v>
      </c>
      <c r="E16858" s="508"/>
      <c r="F16858" s="508"/>
    </row>
    <row r="16859" spans="1:6" x14ac:dyDescent="0.25">
      <c r="A16859" s="508"/>
      <c r="B16859" s="508"/>
      <c r="C16859" s="508"/>
      <c r="D16859" s="444" t="s">
        <v>6778</v>
      </c>
      <c r="E16859" s="508"/>
      <c r="F16859" s="508"/>
    </row>
    <row r="16860" spans="1:6" x14ac:dyDescent="0.25">
      <c r="A16860" s="508"/>
      <c r="B16860" s="508"/>
      <c r="C16860" s="508"/>
      <c r="D16860" s="444" t="s">
        <v>6778</v>
      </c>
      <c r="E16860" s="508"/>
      <c r="F16860" s="508"/>
    </row>
    <row r="16861" spans="1:6" x14ac:dyDescent="0.25">
      <c r="A16861" s="508"/>
      <c r="B16861" s="508"/>
      <c r="C16861" s="508"/>
      <c r="D16861" s="444" t="s">
        <v>6778</v>
      </c>
      <c r="E16861" s="508"/>
      <c r="F16861" s="508"/>
    </row>
    <row r="16862" spans="1:6" x14ac:dyDescent="0.25">
      <c r="A16862" s="508"/>
      <c r="B16862" s="508"/>
      <c r="C16862" s="508"/>
      <c r="D16862" s="444" t="s">
        <v>6778</v>
      </c>
      <c r="E16862" s="508"/>
      <c r="F16862" s="508"/>
    </row>
    <row r="16863" spans="1:6" x14ac:dyDescent="0.25">
      <c r="A16863" s="508"/>
      <c r="B16863" s="508"/>
      <c r="C16863" s="508"/>
      <c r="D16863" s="444" t="s">
        <v>6778</v>
      </c>
      <c r="E16863" s="508"/>
      <c r="F16863" s="508"/>
    </row>
    <row r="16864" spans="1:6" x14ac:dyDescent="0.25">
      <c r="A16864" s="508"/>
      <c r="B16864" s="508"/>
      <c r="C16864" s="508"/>
      <c r="D16864" s="444" t="s">
        <v>6778</v>
      </c>
      <c r="E16864" s="508"/>
      <c r="F16864" s="508"/>
    </row>
    <row r="16865" spans="1:6" x14ac:dyDescent="0.25">
      <c r="A16865" s="508"/>
      <c r="B16865" s="508"/>
      <c r="C16865" s="508"/>
      <c r="D16865" s="444" t="s">
        <v>6778</v>
      </c>
      <c r="E16865" s="508"/>
      <c r="F16865" s="508"/>
    </row>
    <row r="16866" spans="1:6" x14ac:dyDescent="0.25">
      <c r="A16866" s="508"/>
      <c r="B16866" s="508"/>
      <c r="C16866" s="508"/>
      <c r="D16866" s="444" t="s">
        <v>6778</v>
      </c>
      <c r="E16866" s="508"/>
      <c r="F16866" s="508"/>
    </row>
    <row r="16867" spans="1:6" x14ac:dyDescent="0.25">
      <c r="A16867" s="508"/>
      <c r="B16867" s="508"/>
      <c r="C16867" s="508"/>
      <c r="D16867" s="444" t="s">
        <v>6778</v>
      </c>
      <c r="E16867" s="508"/>
      <c r="F16867" s="508"/>
    </row>
    <row r="16868" spans="1:6" x14ac:dyDescent="0.25">
      <c r="A16868" s="508"/>
      <c r="B16868" s="508"/>
      <c r="C16868" s="508"/>
      <c r="D16868" s="444" t="s">
        <v>6778</v>
      </c>
      <c r="E16868" s="508"/>
      <c r="F16868" s="508"/>
    </row>
    <row r="16869" spans="1:6" x14ac:dyDescent="0.25">
      <c r="A16869" s="508"/>
      <c r="B16869" s="508"/>
      <c r="C16869" s="508"/>
      <c r="D16869" s="444" t="s">
        <v>6778</v>
      </c>
      <c r="E16869" s="508"/>
      <c r="F16869" s="508"/>
    </row>
    <row r="16870" spans="1:6" x14ac:dyDescent="0.25">
      <c r="A16870" s="508"/>
      <c r="B16870" s="508"/>
      <c r="C16870" s="508"/>
      <c r="D16870" s="444" t="s">
        <v>6778</v>
      </c>
      <c r="E16870" s="508"/>
      <c r="F16870" s="508"/>
    </row>
    <row r="16871" spans="1:6" x14ac:dyDescent="0.25">
      <c r="A16871" s="508"/>
      <c r="B16871" s="508"/>
      <c r="C16871" s="508"/>
      <c r="D16871" s="444" t="s">
        <v>6778</v>
      </c>
      <c r="E16871" s="508"/>
      <c r="F16871" s="508"/>
    </row>
    <row r="16872" spans="1:6" x14ac:dyDescent="0.25">
      <c r="A16872" s="508"/>
      <c r="B16872" s="508"/>
      <c r="C16872" s="508"/>
      <c r="D16872" s="444" t="s">
        <v>6778</v>
      </c>
      <c r="E16872" s="508"/>
      <c r="F16872" s="508"/>
    </row>
    <row r="16873" spans="1:6" x14ac:dyDescent="0.25">
      <c r="A16873" s="508"/>
      <c r="B16873" s="508"/>
      <c r="C16873" s="508"/>
      <c r="D16873" s="444" t="s">
        <v>6778</v>
      </c>
      <c r="E16873" s="508"/>
      <c r="F16873" s="508"/>
    </row>
    <row r="16874" spans="1:6" x14ac:dyDescent="0.25">
      <c r="A16874" s="508"/>
      <c r="B16874" s="508"/>
      <c r="C16874" s="508"/>
      <c r="D16874" s="444" t="s">
        <v>6778</v>
      </c>
      <c r="E16874" s="508"/>
      <c r="F16874" s="508"/>
    </row>
    <row r="16875" spans="1:6" x14ac:dyDescent="0.25">
      <c r="A16875" s="508"/>
      <c r="B16875" s="508"/>
      <c r="C16875" s="508"/>
      <c r="D16875" s="444" t="s">
        <v>6778</v>
      </c>
      <c r="E16875" s="508"/>
      <c r="F16875" s="508"/>
    </row>
    <row r="16876" spans="1:6" x14ac:dyDescent="0.25">
      <c r="A16876" s="508"/>
      <c r="B16876" s="508"/>
      <c r="C16876" s="508"/>
      <c r="D16876" s="444" t="s">
        <v>6778</v>
      </c>
      <c r="E16876" s="508"/>
      <c r="F16876" s="508"/>
    </row>
    <row r="16877" spans="1:6" x14ac:dyDescent="0.25">
      <c r="A16877" s="508"/>
      <c r="B16877" s="508"/>
      <c r="C16877" s="508"/>
      <c r="D16877" s="444" t="s">
        <v>6778</v>
      </c>
      <c r="E16877" s="508"/>
      <c r="F16877" s="508"/>
    </row>
    <row r="16878" spans="1:6" x14ac:dyDescent="0.25">
      <c r="A16878" s="508"/>
      <c r="B16878" s="508"/>
      <c r="C16878" s="508"/>
      <c r="D16878" s="444" t="s">
        <v>6778</v>
      </c>
      <c r="E16878" s="508"/>
      <c r="F16878" s="508"/>
    </row>
    <row r="16879" spans="1:6" x14ac:dyDescent="0.25">
      <c r="A16879" s="508"/>
      <c r="B16879" s="508"/>
      <c r="C16879" s="508"/>
      <c r="D16879" s="444" t="s">
        <v>6778</v>
      </c>
      <c r="E16879" s="508"/>
      <c r="F16879" s="508"/>
    </row>
    <row r="16880" spans="1:6" x14ac:dyDescent="0.25">
      <c r="A16880" s="508"/>
      <c r="B16880" s="508"/>
      <c r="C16880" s="508"/>
      <c r="D16880" s="444" t="s">
        <v>6778</v>
      </c>
      <c r="E16880" s="508"/>
      <c r="F16880" s="508"/>
    </row>
    <row r="16881" spans="1:6" x14ac:dyDescent="0.25">
      <c r="A16881" s="508"/>
      <c r="B16881" s="508"/>
      <c r="C16881" s="508"/>
      <c r="D16881" s="444" t="s">
        <v>6778</v>
      </c>
      <c r="E16881" s="508"/>
      <c r="F16881" s="508"/>
    </row>
    <row r="16882" spans="1:6" x14ac:dyDescent="0.25">
      <c r="A16882" s="508"/>
      <c r="B16882" s="508"/>
      <c r="C16882" s="508"/>
      <c r="D16882" s="444" t="s">
        <v>6778</v>
      </c>
      <c r="E16882" s="508"/>
      <c r="F16882" s="508"/>
    </row>
    <row r="16883" spans="1:6" x14ac:dyDescent="0.25">
      <c r="A16883" s="508"/>
      <c r="B16883" s="508"/>
      <c r="C16883" s="508"/>
      <c r="D16883" s="444" t="s">
        <v>6778</v>
      </c>
      <c r="E16883" s="508"/>
      <c r="F16883" s="508"/>
    </row>
    <row r="16884" spans="1:6" x14ac:dyDescent="0.25">
      <c r="A16884" s="508"/>
      <c r="B16884" s="508"/>
      <c r="C16884" s="508"/>
      <c r="D16884" s="444" t="s">
        <v>6778</v>
      </c>
      <c r="E16884" s="508"/>
      <c r="F16884" s="508"/>
    </row>
    <row r="16885" spans="1:6" x14ac:dyDescent="0.25">
      <c r="A16885" s="508"/>
      <c r="B16885" s="508"/>
      <c r="C16885" s="508"/>
      <c r="D16885" s="444" t="s">
        <v>6778</v>
      </c>
      <c r="E16885" s="508"/>
      <c r="F16885" s="508"/>
    </row>
    <row r="16886" spans="1:6" x14ac:dyDescent="0.25">
      <c r="A16886" s="508"/>
      <c r="B16886" s="508"/>
      <c r="C16886" s="508"/>
      <c r="D16886" s="444" t="s">
        <v>6778</v>
      </c>
      <c r="E16886" s="508"/>
      <c r="F16886" s="508"/>
    </row>
    <row r="16887" spans="1:6" x14ac:dyDescent="0.25">
      <c r="A16887" s="508"/>
      <c r="B16887" s="508"/>
      <c r="C16887" s="508"/>
      <c r="D16887" s="444" t="s">
        <v>6778</v>
      </c>
      <c r="E16887" s="508"/>
      <c r="F16887" s="508"/>
    </row>
    <row r="16888" spans="1:6" x14ac:dyDescent="0.25">
      <c r="A16888" s="508"/>
      <c r="B16888" s="508"/>
      <c r="C16888" s="508"/>
      <c r="D16888" s="444" t="s">
        <v>6778</v>
      </c>
      <c r="E16888" s="508"/>
      <c r="F16888" s="508"/>
    </row>
    <row r="16889" spans="1:6" x14ac:dyDescent="0.25">
      <c r="A16889" s="508"/>
      <c r="B16889" s="508"/>
      <c r="C16889" s="508"/>
      <c r="D16889" s="444" t="s">
        <v>6778</v>
      </c>
      <c r="E16889" s="508"/>
      <c r="F16889" s="508"/>
    </row>
    <row r="16890" spans="1:6" x14ac:dyDescent="0.25">
      <c r="A16890" s="508"/>
      <c r="B16890" s="508"/>
      <c r="C16890" s="508"/>
      <c r="D16890" s="444" t="s">
        <v>6778</v>
      </c>
      <c r="E16890" s="508"/>
      <c r="F16890" s="508"/>
    </row>
    <row r="16891" spans="1:6" x14ac:dyDescent="0.25">
      <c r="A16891" s="508"/>
      <c r="B16891" s="508"/>
      <c r="C16891" s="508"/>
      <c r="D16891" s="444" t="s">
        <v>6778</v>
      </c>
      <c r="E16891" s="508"/>
      <c r="F16891" s="508"/>
    </row>
    <row r="16892" spans="1:6" x14ac:dyDescent="0.25">
      <c r="A16892" s="508"/>
      <c r="B16892" s="508"/>
      <c r="C16892" s="508"/>
      <c r="D16892" s="444" t="s">
        <v>6778</v>
      </c>
      <c r="E16892" s="508"/>
      <c r="F16892" s="508"/>
    </row>
    <row r="16893" spans="1:6" x14ac:dyDescent="0.25">
      <c r="A16893" s="508"/>
      <c r="B16893" s="508"/>
      <c r="C16893" s="508"/>
      <c r="D16893" s="444" t="s">
        <v>6778</v>
      </c>
      <c r="E16893" s="508"/>
      <c r="F16893" s="508"/>
    </row>
    <row r="16894" spans="1:6" x14ac:dyDescent="0.25">
      <c r="A16894" s="508"/>
      <c r="B16894" s="508"/>
      <c r="C16894" s="508"/>
      <c r="D16894" s="444" t="s">
        <v>6778</v>
      </c>
      <c r="E16894" s="508"/>
      <c r="F16894" s="508"/>
    </row>
    <row r="16895" spans="1:6" x14ac:dyDescent="0.25">
      <c r="A16895" s="508"/>
      <c r="B16895" s="508"/>
      <c r="C16895" s="508"/>
      <c r="D16895" s="444" t="s">
        <v>6778</v>
      </c>
      <c r="E16895" s="508"/>
      <c r="F16895" s="508"/>
    </row>
    <row r="16896" spans="1:6" x14ac:dyDescent="0.25">
      <c r="A16896" s="508"/>
      <c r="B16896" s="508"/>
      <c r="C16896" s="508"/>
      <c r="D16896" s="444" t="s">
        <v>6778</v>
      </c>
      <c r="E16896" s="508"/>
      <c r="F16896" s="508"/>
    </row>
    <row r="16897" spans="1:6" x14ac:dyDescent="0.25">
      <c r="A16897" s="508"/>
      <c r="B16897" s="508"/>
      <c r="C16897" s="508"/>
      <c r="D16897" s="444" t="s">
        <v>6778</v>
      </c>
      <c r="E16897" s="508"/>
      <c r="F16897" s="508"/>
    </row>
    <row r="16898" spans="1:6" x14ac:dyDescent="0.25">
      <c r="A16898" s="508"/>
      <c r="B16898" s="508"/>
      <c r="C16898" s="508"/>
      <c r="D16898" s="444" t="s">
        <v>6778</v>
      </c>
      <c r="E16898" s="508"/>
      <c r="F16898" s="508"/>
    </row>
    <row r="16899" spans="1:6" x14ac:dyDescent="0.25">
      <c r="A16899" s="508"/>
      <c r="B16899" s="508"/>
      <c r="C16899" s="508"/>
      <c r="D16899" s="444" t="s">
        <v>6778</v>
      </c>
      <c r="E16899" s="508"/>
      <c r="F16899" s="508"/>
    </row>
    <row r="16900" spans="1:6" x14ac:dyDescent="0.25">
      <c r="A16900" s="508"/>
      <c r="B16900" s="508"/>
      <c r="C16900" s="508"/>
      <c r="D16900" s="444" t="s">
        <v>6778</v>
      </c>
      <c r="E16900" s="508"/>
      <c r="F16900" s="508"/>
    </row>
    <row r="16901" spans="1:6" x14ac:dyDescent="0.25">
      <c r="A16901" s="508"/>
      <c r="B16901" s="508"/>
      <c r="C16901" s="508"/>
      <c r="D16901" s="444" t="s">
        <v>6778</v>
      </c>
      <c r="E16901" s="508"/>
      <c r="F16901" s="508"/>
    </row>
    <row r="16902" spans="1:6" x14ac:dyDescent="0.25">
      <c r="A16902" s="508"/>
      <c r="B16902" s="508"/>
      <c r="C16902" s="508"/>
      <c r="D16902" s="444" t="s">
        <v>6778</v>
      </c>
      <c r="E16902" s="508"/>
      <c r="F16902" s="508"/>
    </row>
    <row r="16903" spans="1:6" x14ac:dyDescent="0.25">
      <c r="A16903" s="508"/>
      <c r="B16903" s="508"/>
      <c r="C16903" s="508"/>
      <c r="D16903" s="444" t="s">
        <v>6778</v>
      </c>
      <c r="E16903" s="508"/>
      <c r="F16903" s="508"/>
    </row>
    <row r="16904" spans="1:6" x14ac:dyDescent="0.25">
      <c r="A16904" s="508"/>
      <c r="B16904" s="508"/>
      <c r="C16904" s="508"/>
      <c r="D16904" s="444" t="s">
        <v>6778</v>
      </c>
      <c r="E16904" s="508"/>
      <c r="F16904" s="508"/>
    </row>
    <row r="16905" spans="1:6" x14ac:dyDescent="0.25">
      <c r="A16905" s="508"/>
      <c r="B16905" s="508"/>
      <c r="C16905" s="508"/>
      <c r="D16905" s="444" t="s">
        <v>6778</v>
      </c>
      <c r="E16905" s="508"/>
      <c r="F16905" s="508"/>
    </row>
    <row r="16906" spans="1:6" x14ac:dyDescent="0.25">
      <c r="A16906" s="508"/>
      <c r="B16906" s="508"/>
      <c r="C16906" s="508"/>
      <c r="D16906" s="444" t="s">
        <v>6778</v>
      </c>
      <c r="E16906" s="508"/>
      <c r="F16906" s="508"/>
    </row>
    <row r="16907" spans="1:6" x14ac:dyDescent="0.25">
      <c r="A16907" s="508"/>
      <c r="B16907" s="508"/>
      <c r="C16907" s="508"/>
      <c r="D16907" s="444" t="s">
        <v>6778</v>
      </c>
      <c r="E16907" s="508"/>
      <c r="F16907" s="508"/>
    </row>
    <row r="16908" spans="1:6" x14ac:dyDescent="0.25">
      <c r="A16908" s="508"/>
      <c r="B16908" s="508"/>
      <c r="C16908" s="508"/>
      <c r="D16908" s="444" t="s">
        <v>6778</v>
      </c>
      <c r="E16908" s="508"/>
      <c r="F16908" s="508"/>
    </row>
    <row r="16909" spans="1:6" x14ac:dyDescent="0.25">
      <c r="A16909" s="508"/>
      <c r="B16909" s="508"/>
      <c r="C16909" s="508"/>
      <c r="D16909" s="444" t="s">
        <v>6778</v>
      </c>
      <c r="E16909" s="508"/>
      <c r="F16909" s="508"/>
    </row>
    <row r="16910" spans="1:6" x14ac:dyDescent="0.25">
      <c r="A16910" s="508"/>
      <c r="B16910" s="508"/>
      <c r="C16910" s="508"/>
      <c r="D16910" s="444" t="s">
        <v>6778</v>
      </c>
      <c r="E16910" s="508"/>
      <c r="F16910" s="508"/>
    </row>
    <row r="16911" spans="1:6" x14ac:dyDescent="0.25">
      <c r="A16911" s="508"/>
      <c r="B16911" s="508"/>
      <c r="C16911" s="508"/>
      <c r="D16911" s="444" t="s">
        <v>6778</v>
      </c>
      <c r="E16911" s="508"/>
      <c r="F16911" s="508"/>
    </row>
    <row r="16912" spans="1:6" x14ac:dyDescent="0.25">
      <c r="A16912" s="508"/>
      <c r="B16912" s="508"/>
      <c r="C16912" s="508"/>
      <c r="D16912" s="444" t="s">
        <v>6778</v>
      </c>
      <c r="E16912" s="508"/>
      <c r="F16912" s="508"/>
    </row>
    <row r="16913" spans="1:6" x14ac:dyDescent="0.25">
      <c r="A16913" s="508"/>
      <c r="B16913" s="508"/>
      <c r="C16913" s="508"/>
      <c r="D16913" s="444" t="s">
        <v>6778</v>
      </c>
      <c r="E16913" s="508"/>
      <c r="F16913" s="508"/>
    </row>
    <row r="16914" spans="1:6" x14ac:dyDescent="0.25">
      <c r="A16914" s="508"/>
      <c r="B16914" s="508"/>
      <c r="C16914" s="508"/>
      <c r="D16914" s="444" t="s">
        <v>6778</v>
      </c>
      <c r="E16914" s="508"/>
      <c r="F16914" s="508"/>
    </row>
    <row r="16915" spans="1:6" x14ac:dyDescent="0.25">
      <c r="A16915" s="508"/>
      <c r="B16915" s="508"/>
      <c r="C16915" s="508"/>
      <c r="D16915" s="444" t="s">
        <v>6778</v>
      </c>
      <c r="E16915" s="508"/>
      <c r="F16915" s="508"/>
    </row>
    <row r="16916" spans="1:6" x14ac:dyDescent="0.25">
      <c r="A16916" s="508"/>
      <c r="B16916" s="508"/>
      <c r="C16916" s="508"/>
      <c r="D16916" s="444" t="s">
        <v>6778</v>
      </c>
      <c r="E16916" s="508"/>
      <c r="F16916" s="508"/>
    </row>
    <row r="16917" spans="1:6" x14ac:dyDescent="0.25">
      <c r="A16917" s="508"/>
      <c r="B16917" s="508"/>
      <c r="C16917" s="508"/>
      <c r="D16917" s="444" t="s">
        <v>6778</v>
      </c>
      <c r="E16917" s="508"/>
      <c r="F16917" s="508"/>
    </row>
    <row r="16918" spans="1:6" x14ac:dyDescent="0.25">
      <c r="A16918" s="508"/>
      <c r="B16918" s="508"/>
      <c r="C16918" s="508"/>
      <c r="D16918" s="444" t="s">
        <v>6778</v>
      </c>
      <c r="E16918" s="508"/>
      <c r="F16918" s="508"/>
    </row>
    <row r="16919" spans="1:6" x14ac:dyDescent="0.25">
      <c r="A16919" s="508"/>
      <c r="B16919" s="508"/>
      <c r="C16919" s="508"/>
      <c r="D16919" s="444" t="s">
        <v>6778</v>
      </c>
      <c r="E16919" s="508"/>
      <c r="F16919" s="508"/>
    </row>
    <row r="16920" spans="1:6" x14ac:dyDescent="0.25">
      <c r="A16920" s="508"/>
      <c r="B16920" s="508"/>
      <c r="C16920" s="508"/>
      <c r="D16920" s="444" t="s">
        <v>6778</v>
      </c>
      <c r="E16920" s="508"/>
      <c r="F16920" s="508"/>
    </row>
    <row r="16921" spans="1:6" x14ac:dyDescent="0.25">
      <c r="A16921" s="508"/>
      <c r="B16921" s="508"/>
      <c r="C16921" s="508"/>
      <c r="D16921" s="444" t="s">
        <v>6778</v>
      </c>
      <c r="E16921" s="508"/>
      <c r="F16921" s="508"/>
    </row>
    <row r="16922" spans="1:6" x14ac:dyDescent="0.25">
      <c r="A16922" s="508"/>
      <c r="B16922" s="508"/>
      <c r="C16922" s="508"/>
      <c r="D16922" s="444" t="s">
        <v>6778</v>
      </c>
      <c r="E16922" s="508"/>
      <c r="F16922" s="508"/>
    </row>
    <row r="16923" spans="1:6" x14ac:dyDescent="0.25">
      <c r="A16923" s="508"/>
      <c r="B16923" s="508"/>
      <c r="C16923" s="508"/>
      <c r="D16923" s="444" t="s">
        <v>6778</v>
      </c>
      <c r="E16923" s="508"/>
      <c r="F16923" s="508"/>
    </row>
    <row r="16924" spans="1:6" x14ac:dyDescent="0.25">
      <c r="A16924" s="508"/>
      <c r="B16924" s="508"/>
      <c r="C16924" s="508"/>
      <c r="D16924" s="444" t="s">
        <v>6778</v>
      </c>
      <c r="E16924" s="508"/>
      <c r="F16924" s="508"/>
    </row>
    <row r="16925" spans="1:6" x14ac:dyDescent="0.25">
      <c r="A16925" s="508"/>
      <c r="B16925" s="508"/>
      <c r="C16925" s="508"/>
      <c r="D16925" s="444" t="s">
        <v>6778</v>
      </c>
      <c r="E16925" s="508"/>
      <c r="F16925" s="508"/>
    </row>
    <row r="16926" spans="1:6" x14ac:dyDescent="0.25">
      <c r="A16926" s="508"/>
      <c r="B16926" s="508"/>
      <c r="C16926" s="508"/>
      <c r="D16926" s="444" t="s">
        <v>6778</v>
      </c>
      <c r="E16926" s="508"/>
      <c r="F16926" s="508"/>
    </row>
    <row r="16927" spans="1:6" x14ac:dyDescent="0.25">
      <c r="A16927" s="508"/>
      <c r="B16927" s="508"/>
      <c r="C16927" s="508"/>
      <c r="D16927" s="444" t="s">
        <v>6778</v>
      </c>
      <c r="E16927" s="508"/>
      <c r="F16927" s="508"/>
    </row>
    <row r="16928" spans="1:6" x14ac:dyDescent="0.25">
      <c r="A16928" s="508"/>
      <c r="B16928" s="508"/>
      <c r="C16928" s="508"/>
      <c r="D16928" s="444" t="s">
        <v>6778</v>
      </c>
      <c r="E16928" s="508"/>
      <c r="F16928" s="508"/>
    </row>
    <row r="16929" spans="1:6" x14ac:dyDescent="0.25">
      <c r="A16929" s="508"/>
      <c r="B16929" s="508"/>
      <c r="C16929" s="508"/>
      <c r="D16929" s="444" t="s">
        <v>6778</v>
      </c>
      <c r="E16929" s="508"/>
      <c r="F16929" s="508"/>
    </row>
    <row r="16930" spans="1:6" x14ac:dyDescent="0.25">
      <c r="A16930" s="508"/>
      <c r="B16930" s="508"/>
      <c r="C16930" s="508"/>
      <c r="D16930" s="444" t="s">
        <v>6778</v>
      </c>
      <c r="E16930" s="508"/>
      <c r="F16930" s="508"/>
    </row>
    <row r="16931" spans="1:6" x14ac:dyDescent="0.25">
      <c r="A16931" s="508"/>
      <c r="B16931" s="508"/>
      <c r="C16931" s="508"/>
      <c r="D16931" s="444" t="s">
        <v>6778</v>
      </c>
      <c r="E16931" s="508"/>
      <c r="F16931" s="508"/>
    </row>
    <row r="16932" spans="1:6" x14ac:dyDescent="0.25">
      <c r="A16932" s="508"/>
      <c r="B16932" s="508"/>
      <c r="C16932" s="508"/>
      <c r="D16932" s="444" t="s">
        <v>6778</v>
      </c>
      <c r="E16932" s="508"/>
      <c r="F16932" s="508"/>
    </row>
    <row r="16933" spans="1:6" x14ac:dyDescent="0.25">
      <c r="A16933" s="508"/>
      <c r="B16933" s="508"/>
      <c r="C16933" s="508"/>
      <c r="D16933" s="444" t="s">
        <v>6778</v>
      </c>
      <c r="E16933" s="508"/>
      <c r="F16933" s="508"/>
    </row>
    <row r="16934" spans="1:6" x14ac:dyDescent="0.25">
      <c r="A16934" s="508"/>
      <c r="B16934" s="508"/>
      <c r="C16934" s="508"/>
      <c r="D16934" s="444" t="s">
        <v>6778</v>
      </c>
      <c r="E16934" s="508"/>
      <c r="F16934" s="508"/>
    </row>
    <row r="16935" spans="1:6" x14ac:dyDescent="0.25">
      <c r="A16935" s="508"/>
      <c r="B16935" s="508"/>
      <c r="C16935" s="508"/>
      <c r="D16935" s="444" t="s">
        <v>6778</v>
      </c>
      <c r="E16935" s="508"/>
      <c r="F16935" s="508"/>
    </row>
    <row r="16936" spans="1:6" x14ac:dyDescent="0.25">
      <c r="A16936" s="508"/>
      <c r="B16936" s="508"/>
      <c r="C16936" s="508"/>
      <c r="D16936" s="444" t="s">
        <v>6778</v>
      </c>
      <c r="E16936" s="508"/>
      <c r="F16936" s="508"/>
    </row>
    <row r="16937" spans="1:6" x14ac:dyDescent="0.25">
      <c r="A16937" s="508"/>
      <c r="B16937" s="508"/>
      <c r="C16937" s="508"/>
      <c r="D16937" s="444" t="s">
        <v>6778</v>
      </c>
      <c r="E16937" s="508"/>
      <c r="F16937" s="508"/>
    </row>
    <row r="16938" spans="1:6" x14ac:dyDescent="0.25">
      <c r="A16938" s="508"/>
      <c r="B16938" s="508"/>
      <c r="C16938" s="508"/>
      <c r="D16938" s="444" t="s">
        <v>6778</v>
      </c>
      <c r="E16938" s="508"/>
      <c r="F16938" s="508"/>
    </row>
    <row r="16939" spans="1:6" x14ac:dyDescent="0.25">
      <c r="A16939" s="508"/>
      <c r="B16939" s="508"/>
      <c r="C16939" s="508"/>
      <c r="D16939" s="444" t="s">
        <v>6778</v>
      </c>
      <c r="E16939" s="508"/>
      <c r="F16939" s="508"/>
    </row>
    <row r="16940" spans="1:6" x14ac:dyDescent="0.25">
      <c r="A16940" s="508"/>
      <c r="B16940" s="508"/>
      <c r="C16940" s="508"/>
      <c r="D16940" s="444" t="s">
        <v>6778</v>
      </c>
      <c r="E16940" s="508"/>
      <c r="F16940" s="508"/>
    </row>
    <row r="16941" spans="1:6" x14ac:dyDescent="0.25">
      <c r="A16941" s="508"/>
      <c r="B16941" s="508"/>
      <c r="C16941" s="508"/>
      <c r="D16941" s="444" t="s">
        <v>6778</v>
      </c>
      <c r="E16941" s="508"/>
      <c r="F16941" s="508"/>
    </row>
    <row r="16942" spans="1:6" x14ac:dyDescent="0.25">
      <c r="A16942" s="508"/>
      <c r="B16942" s="508"/>
      <c r="C16942" s="508"/>
      <c r="D16942" s="444" t="s">
        <v>6778</v>
      </c>
      <c r="E16942" s="508"/>
      <c r="F16942" s="508"/>
    </row>
    <row r="16943" spans="1:6" x14ac:dyDescent="0.25">
      <c r="A16943" s="508"/>
      <c r="B16943" s="508"/>
      <c r="C16943" s="508"/>
      <c r="D16943" s="444" t="s">
        <v>6778</v>
      </c>
      <c r="E16943" s="508"/>
      <c r="F16943" s="508"/>
    </row>
    <row r="16944" spans="1:6" x14ac:dyDescent="0.25">
      <c r="A16944" s="508"/>
      <c r="B16944" s="508"/>
      <c r="C16944" s="508"/>
      <c r="D16944" s="444" t="s">
        <v>6778</v>
      </c>
      <c r="E16944" s="508"/>
      <c r="F16944" s="508"/>
    </row>
    <row r="16945" spans="1:6" x14ac:dyDescent="0.25">
      <c r="A16945" s="508"/>
      <c r="B16945" s="508"/>
      <c r="C16945" s="508"/>
      <c r="D16945" s="444" t="s">
        <v>6778</v>
      </c>
      <c r="E16945" s="508"/>
      <c r="F16945" s="508"/>
    </row>
    <row r="16946" spans="1:6" x14ac:dyDescent="0.25">
      <c r="A16946" s="508"/>
      <c r="B16946" s="508"/>
      <c r="C16946" s="508"/>
      <c r="D16946" s="444" t="s">
        <v>6778</v>
      </c>
      <c r="E16946" s="508"/>
      <c r="F16946" s="508"/>
    </row>
    <row r="16947" spans="1:6" x14ac:dyDescent="0.25">
      <c r="A16947" s="508"/>
      <c r="B16947" s="508"/>
      <c r="C16947" s="508"/>
      <c r="D16947" s="444" t="s">
        <v>6778</v>
      </c>
      <c r="E16947" s="508"/>
      <c r="F16947" s="508"/>
    </row>
    <row r="16948" spans="1:6" x14ac:dyDescent="0.25">
      <c r="A16948" s="508"/>
      <c r="B16948" s="508"/>
      <c r="C16948" s="508"/>
      <c r="D16948" s="444" t="s">
        <v>6778</v>
      </c>
      <c r="E16948" s="508"/>
      <c r="F16948" s="508"/>
    </row>
    <row r="16949" spans="1:6" x14ac:dyDescent="0.25">
      <c r="A16949" s="508"/>
      <c r="B16949" s="508"/>
      <c r="C16949" s="508"/>
      <c r="D16949" s="444" t="s">
        <v>6778</v>
      </c>
      <c r="E16949" s="508"/>
      <c r="F16949" s="508"/>
    </row>
    <row r="16950" spans="1:6" x14ac:dyDescent="0.25">
      <c r="A16950" s="508"/>
      <c r="B16950" s="508"/>
      <c r="C16950" s="508"/>
      <c r="D16950" s="444" t="s">
        <v>6778</v>
      </c>
      <c r="E16950" s="508"/>
      <c r="F16950" s="508"/>
    </row>
    <row r="16951" spans="1:6" x14ac:dyDescent="0.25">
      <c r="A16951" s="508"/>
      <c r="B16951" s="508"/>
      <c r="C16951" s="508"/>
      <c r="D16951" s="444" t="s">
        <v>6778</v>
      </c>
      <c r="E16951" s="508"/>
      <c r="F16951" s="508"/>
    </row>
    <row r="16952" spans="1:6" x14ac:dyDescent="0.25">
      <c r="A16952" s="508"/>
      <c r="B16952" s="508"/>
      <c r="C16952" s="508"/>
      <c r="D16952" s="444" t="s">
        <v>6778</v>
      </c>
      <c r="E16952" s="508"/>
      <c r="F16952" s="508"/>
    </row>
    <row r="16953" spans="1:6" x14ac:dyDescent="0.25">
      <c r="A16953" s="508"/>
      <c r="B16953" s="508"/>
      <c r="C16953" s="508"/>
      <c r="D16953" s="444" t="s">
        <v>6778</v>
      </c>
      <c r="E16953" s="508"/>
      <c r="F16953" s="508"/>
    </row>
    <row r="16954" spans="1:6" x14ac:dyDescent="0.25">
      <c r="A16954" s="508"/>
      <c r="B16954" s="508"/>
      <c r="C16954" s="508"/>
      <c r="D16954" s="444" t="s">
        <v>6778</v>
      </c>
      <c r="E16954" s="508"/>
      <c r="F16954" s="508"/>
    </row>
    <row r="16955" spans="1:6" x14ac:dyDescent="0.25">
      <c r="A16955" s="508"/>
      <c r="B16955" s="508"/>
      <c r="C16955" s="508"/>
      <c r="D16955" s="444" t="s">
        <v>6778</v>
      </c>
      <c r="E16955" s="508"/>
      <c r="F16955" s="508"/>
    </row>
    <row r="16956" spans="1:6" x14ac:dyDescent="0.25">
      <c r="A16956" s="508"/>
      <c r="B16956" s="508"/>
      <c r="C16956" s="508"/>
      <c r="D16956" s="444" t="s">
        <v>6778</v>
      </c>
      <c r="E16956" s="508"/>
      <c r="F16956" s="508"/>
    </row>
    <row r="16957" spans="1:6" x14ac:dyDescent="0.25">
      <c r="A16957" s="508"/>
      <c r="B16957" s="508"/>
      <c r="C16957" s="508"/>
      <c r="D16957" s="444" t="s">
        <v>6778</v>
      </c>
      <c r="E16957" s="508"/>
      <c r="F16957" s="508"/>
    </row>
    <row r="16958" spans="1:6" x14ac:dyDescent="0.25">
      <c r="A16958" s="508"/>
      <c r="B16958" s="508"/>
      <c r="C16958" s="508"/>
      <c r="D16958" s="444" t="s">
        <v>6778</v>
      </c>
      <c r="E16958" s="508"/>
      <c r="F16958" s="508"/>
    </row>
    <row r="16959" spans="1:6" x14ac:dyDescent="0.25">
      <c r="A16959" s="508"/>
      <c r="B16959" s="508"/>
      <c r="C16959" s="508"/>
      <c r="D16959" s="444" t="s">
        <v>6778</v>
      </c>
      <c r="E16959" s="508"/>
      <c r="F16959" s="508"/>
    </row>
    <row r="16960" spans="1:6" x14ac:dyDescent="0.25">
      <c r="A16960" s="508"/>
      <c r="B16960" s="508"/>
      <c r="C16960" s="508"/>
      <c r="D16960" s="444" t="s">
        <v>6778</v>
      </c>
      <c r="E16960" s="508"/>
      <c r="F16960" s="508"/>
    </row>
    <row r="16961" spans="1:6" x14ac:dyDescent="0.25">
      <c r="A16961" s="508"/>
      <c r="B16961" s="508"/>
      <c r="C16961" s="508"/>
      <c r="D16961" s="444" t="s">
        <v>6778</v>
      </c>
      <c r="E16961" s="508"/>
      <c r="F16961" s="508"/>
    </row>
    <row r="16962" spans="1:6" x14ac:dyDescent="0.25">
      <c r="A16962" s="508"/>
      <c r="B16962" s="508"/>
      <c r="C16962" s="508"/>
      <c r="D16962" s="444" t="s">
        <v>6778</v>
      </c>
      <c r="E16962" s="508"/>
      <c r="F16962" s="508"/>
    </row>
    <row r="16963" spans="1:6" x14ac:dyDescent="0.25">
      <c r="A16963" s="508"/>
      <c r="B16963" s="508"/>
      <c r="C16963" s="508"/>
      <c r="D16963" s="444" t="s">
        <v>6778</v>
      </c>
      <c r="E16963" s="508"/>
      <c r="F16963" s="508"/>
    </row>
    <row r="16964" spans="1:6" x14ac:dyDescent="0.25">
      <c r="A16964" s="508"/>
      <c r="B16964" s="508"/>
      <c r="C16964" s="508"/>
      <c r="D16964" s="444" t="s">
        <v>6778</v>
      </c>
      <c r="E16964" s="508"/>
      <c r="F16964" s="508"/>
    </row>
    <row r="16965" spans="1:6" x14ac:dyDescent="0.25">
      <c r="A16965" s="508"/>
      <c r="B16965" s="508"/>
      <c r="C16965" s="508"/>
      <c r="D16965" s="444" t="s">
        <v>6778</v>
      </c>
      <c r="E16965" s="508"/>
      <c r="F16965" s="508"/>
    </row>
    <row r="16966" spans="1:6" x14ac:dyDescent="0.25">
      <c r="A16966" s="508"/>
      <c r="B16966" s="508"/>
      <c r="C16966" s="508"/>
      <c r="D16966" s="444" t="s">
        <v>6778</v>
      </c>
      <c r="E16966" s="508"/>
      <c r="F16966" s="508"/>
    </row>
    <row r="16967" spans="1:6" x14ac:dyDescent="0.25">
      <c r="A16967" s="508"/>
      <c r="B16967" s="508"/>
      <c r="C16967" s="508"/>
      <c r="D16967" s="444" t="s">
        <v>6778</v>
      </c>
      <c r="E16967" s="508"/>
      <c r="F16967" s="508"/>
    </row>
    <row r="16968" spans="1:6" x14ac:dyDescent="0.25">
      <c r="A16968" s="508"/>
      <c r="B16968" s="508"/>
      <c r="C16968" s="508"/>
      <c r="D16968" s="444" t="s">
        <v>6778</v>
      </c>
      <c r="E16968" s="508"/>
      <c r="F16968" s="508"/>
    </row>
    <row r="16969" spans="1:6" x14ac:dyDescent="0.25">
      <c r="A16969" s="508"/>
      <c r="B16969" s="508"/>
      <c r="C16969" s="508"/>
      <c r="D16969" s="444" t="s">
        <v>6778</v>
      </c>
      <c r="E16969" s="508"/>
      <c r="F16969" s="508"/>
    </row>
    <row r="16970" spans="1:6" x14ac:dyDescent="0.25">
      <c r="A16970" s="508"/>
      <c r="B16970" s="508"/>
      <c r="C16970" s="508"/>
      <c r="D16970" s="444" t="s">
        <v>6778</v>
      </c>
      <c r="E16970" s="508"/>
      <c r="F16970" s="508"/>
    </row>
    <row r="16971" spans="1:6" x14ac:dyDescent="0.25">
      <c r="A16971" s="508"/>
      <c r="B16971" s="508"/>
      <c r="C16971" s="508"/>
      <c r="D16971" s="444" t="s">
        <v>6778</v>
      </c>
      <c r="E16971" s="508"/>
      <c r="F16971" s="508"/>
    </row>
    <row r="16972" spans="1:6" x14ac:dyDescent="0.25">
      <c r="A16972" s="508"/>
      <c r="B16972" s="508"/>
      <c r="C16972" s="508"/>
      <c r="D16972" s="444" t="s">
        <v>6778</v>
      </c>
      <c r="E16972" s="508"/>
      <c r="F16972" s="508"/>
    </row>
    <row r="16973" spans="1:6" x14ac:dyDescent="0.25">
      <c r="A16973" s="508"/>
      <c r="B16973" s="508"/>
      <c r="C16973" s="508"/>
      <c r="D16973" s="444" t="s">
        <v>6778</v>
      </c>
      <c r="E16973" s="508"/>
      <c r="F16973" s="508"/>
    </row>
    <row r="16974" spans="1:6" x14ac:dyDescent="0.25">
      <c r="A16974" s="508"/>
      <c r="B16974" s="508"/>
      <c r="C16974" s="508"/>
      <c r="D16974" s="444" t="s">
        <v>6778</v>
      </c>
      <c r="E16974" s="508"/>
      <c r="F16974" s="508"/>
    </row>
    <row r="16975" spans="1:6" x14ac:dyDescent="0.25">
      <c r="A16975" s="508"/>
      <c r="B16975" s="508"/>
      <c r="C16975" s="508"/>
      <c r="D16975" s="444" t="s">
        <v>6778</v>
      </c>
      <c r="E16975" s="508"/>
      <c r="F16975" s="508"/>
    </row>
    <row r="16976" spans="1:6" x14ac:dyDescent="0.25">
      <c r="A16976" s="508"/>
      <c r="B16976" s="508"/>
      <c r="C16976" s="508"/>
      <c r="D16976" s="444" t="s">
        <v>6778</v>
      </c>
      <c r="E16976" s="508"/>
      <c r="F16976" s="508"/>
    </row>
    <row r="16977" spans="1:6" x14ac:dyDescent="0.25">
      <c r="A16977" s="508"/>
      <c r="B16977" s="508"/>
      <c r="C16977" s="508"/>
      <c r="D16977" s="444" t="s">
        <v>6778</v>
      </c>
      <c r="E16977" s="508"/>
      <c r="F16977" s="508"/>
    </row>
    <row r="16978" spans="1:6" x14ac:dyDescent="0.25">
      <c r="A16978" s="508"/>
      <c r="B16978" s="508"/>
      <c r="C16978" s="508"/>
      <c r="D16978" s="444" t="s">
        <v>6778</v>
      </c>
      <c r="E16978" s="508"/>
      <c r="F16978" s="508"/>
    </row>
    <row r="16979" spans="1:6" x14ac:dyDescent="0.25">
      <c r="A16979" s="508"/>
      <c r="B16979" s="508"/>
      <c r="C16979" s="508"/>
      <c r="D16979" s="444" t="s">
        <v>6778</v>
      </c>
      <c r="E16979" s="508"/>
      <c r="F16979" s="508"/>
    </row>
    <row r="16980" spans="1:6" x14ac:dyDescent="0.25">
      <c r="A16980" s="508"/>
      <c r="B16980" s="508"/>
      <c r="C16980" s="508"/>
      <c r="D16980" s="444" t="s">
        <v>6778</v>
      </c>
      <c r="E16980" s="508"/>
      <c r="F16980" s="508"/>
    </row>
    <row r="16981" spans="1:6" x14ac:dyDescent="0.25">
      <c r="A16981" s="508"/>
      <c r="B16981" s="508"/>
      <c r="C16981" s="508"/>
      <c r="D16981" s="444" t="s">
        <v>6778</v>
      </c>
      <c r="E16981" s="508"/>
      <c r="F16981" s="508"/>
    </row>
    <row r="16982" spans="1:6" x14ac:dyDescent="0.25">
      <c r="A16982" s="508"/>
      <c r="B16982" s="508"/>
      <c r="C16982" s="508"/>
      <c r="D16982" s="444" t="s">
        <v>6778</v>
      </c>
      <c r="E16982" s="508"/>
      <c r="F16982" s="508"/>
    </row>
    <row r="16983" spans="1:6" x14ac:dyDescent="0.25">
      <c r="A16983" s="508"/>
      <c r="B16983" s="508"/>
      <c r="C16983" s="508"/>
      <c r="D16983" s="444" t="s">
        <v>6778</v>
      </c>
      <c r="E16983" s="508"/>
      <c r="F16983" s="508"/>
    </row>
    <row r="16984" spans="1:6" x14ac:dyDescent="0.25">
      <c r="A16984" s="508"/>
      <c r="B16984" s="508"/>
      <c r="C16984" s="508"/>
      <c r="D16984" s="444" t="s">
        <v>6778</v>
      </c>
      <c r="E16984" s="508"/>
      <c r="F16984" s="508"/>
    </row>
    <row r="16985" spans="1:6" x14ac:dyDescent="0.25">
      <c r="A16985" s="508"/>
      <c r="B16985" s="508"/>
      <c r="C16985" s="508"/>
      <c r="D16985" s="444" t="s">
        <v>6778</v>
      </c>
      <c r="E16985" s="508"/>
      <c r="F16985" s="508"/>
    </row>
    <row r="16986" spans="1:6" x14ac:dyDescent="0.25">
      <c r="A16986" s="508"/>
      <c r="B16986" s="508"/>
      <c r="C16986" s="508"/>
      <c r="D16986" s="444" t="s">
        <v>6778</v>
      </c>
      <c r="E16986" s="508"/>
      <c r="F16986" s="508"/>
    </row>
    <row r="16987" spans="1:6" x14ac:dyDescent="0.25">
      <c r="A16987" s="508"/>
      <c r="B16987" s="508"/>
      <c r="C16987" s="508"/>
      <c r="D16987" s="444" t="s">
        <v>6778</v>
      </c>
      <c r="E16987" s="508"/>
      <c r="F16987" s="508"/>
    </row>
    <row r="16988" spans="1:6" x14ac:dyDescent="0.25">
      <c r="A16988" s="508"/>
      <c r="B16988" s="508"/>
      <c r="C16988" s="508"/>
      <c r="D16988" s="444" t="s">
        <v>6778</v>
      </c>
      <c r="E16988" s="508"/>
      <c r="F16988" s="508"/>
    </row>
    <row r="16989" spans="1:6" x14ac:dyDescent="0.25">
      <c r="A16989" s="508"/>
      <c r="B16989" s="508"/>
      <c r="C16989" s="508"/>
      <c r="D16989" s="444" t="s">
        <v>6778</v>
      </c>
      <c r="E16989" s="508"/>
      <c r="F16989" s="508"/>
    </row>
    <row r="16990" spans="1:6" x14ac:dyDescent="0.25">
      <c r="A16990" s="508"/>
      <c r="B16990" s="508"/>
      <c r="C16990" s="508"/>
      <c r="D16990" s="444" t="s">
        <v>6778</v>
      </c>
      <c r="E16990" s="508"/>
      <c r="F16990" s="508"/>
    </row>
    <row r="16991" spans="1:6" x14ac:dyDescent="0.25">
      <c r="A16991" s="508"/>
      <c r="B16991" s="508"/>
      <c r="C16991" s="508"/>
      <c r="D16991" s="444" t="s">
        <v>6778</v>
      </c>
      <c r="E16991" s="508"/>
      <c r="F16991" s="508"/>
    </row>
    <row r="16992" spans="1:6" x14ac:dyDescent="0.25">
      <c r="A16992" s="508"/>
      <c r="B16992" s="508"/>
      <c r="C16992" s="508"/>
      <c r="D16992" s="444" t="s">
        <v>6778</v>
      </c>
      <c r="E16992" s="508"/>
      <c r="F16992" s="508"/>
    </row>
    <row r="16993" spans="1:6" x14ac:dyDescent="0.25">
      <c r="A16993" s="508"/>
      <c r="B16993" s="508"/>
      <c r="C16993" s="508"/>
      <c r="D16993" s="444" t="s">
        <v>6778</v>
      </c>
      <c r="E16993" s="508"/>
      <c r="F16993" s="508"/>
    </row>
    <row r="16994" spans="1:6" x14ac:dyDescent="0.25">
      <c r="A16994" s="508"/>
      <c r="B16994" s="508"/>
      <c r="C16994" s="508"/>
      <c r="D16994" s="444" t="s">
        <v>6778</v>
      </c>
      <c r="E16994" s="508"/>
      <c r="F16994" s="508"/>
    </row>
    <row r="16995" spans="1:6" x14ac:dyDescent="0.25">
      <c r="A16995" s="508"/>
      <c r="B16995" s="508"/>
      <c r="C16995" s="508"/>
      <c r="D16995" s="444" t="s">
        <v>6778</v>
      </c>
      <c r="E16995" s="508"/>
      <c r="F16995" s="508"/>
    </row>
    <row r="16996" spans="1:6" x14ac:dyDescent="0.25">
      <c r="A16996" s="508"/>
      <c r="B16996" s="508"/>
      <c r="C16996" s="508"/>
      <c r="D16996" s="444" t="s">
        <v>6778</v>
      </c>
      <c r="E16996" s="508"/>
      <c r="F16996" s="508"/>
    </row>
    <row r="16997" spans="1:6" x14ac:dyDescent="0.25">
      <c r="A16997" s="508"/>
      <c r="B16997" s="508"/>
      <c r="C16997" s="508"/>
      <c r="D16997" s="444" t="s">
        <v>6778</v>
      </c>
      <c r="E16997" s="508"/>
      <c r="F16997" s="508"/>
    </row>
    <row r="16998" spans="1:6" x14ac:dyDescent="0.25">
      <c r="A16998" s="508"/>
      <c r="B16998" s="508"/>
      <c r="C16998" s="508"/>
      <c r="D16998" s="444" t="s">
        <v>6778</v>
      </c>
      <c r="E16998" s="508"/>
      <c r="F16998" s="508"/>
    </row>
    <row r="16999" spans="1:6" x14ac:dyDescent="0.25">
      <c r="A16999" s="508"/>
      <c r="B16999" s="508"/>
      <c r="C16999" s="508"/>
      <c r="D16999" s="444" t="s">
        <v>6778</v>
      </c>
      <c r="E16999" s="508"/>
      <c r="F16999" s="508"/>
    </row>
    <row r="17000" spans="1:6" x14ac:dyDescent="0.25">
      <c r="A17000" s="508"/>
      <c r="B17000" s="508"/>
      <c r="C17000" s="508"/>
      <c r="D17000" s="444" t="s">
        <v>6778</v>
      </c>
      <c r="E17000" s="508"/>
      <c r="F17000" s="508"/>
    </row>
    <row r="17001" spans="1:6" x14ac:dyDescent="0.25">
      <c r="A17001" s="508"/>
      <c r="B17001" s="508"/>
      <c r="C17001" s="508"/>
      <c r="D17001" s="444" t="s">
        <v>6778</v>
      </c>
      <c r="E17001" s="508"/>
      <c r="F17001" s="508"/>
    </row>
    <row r="17002" spans="1:6" x14ac:dyDescent="0.25">
      <c r="A17002" s="508"/>
      <c r="B17002" s="508"/>
      <c r="C17002" s="508"/>
      <c r="D17002" s="444" t="s">
        <v>6778</v>
      </c>
      <c r="E17002" s="508"/>
      <c r="F17002" s="508"/>
    </row>
    <row r="17003" spans="1:6" x14ac:dyDescent="0.25">
      <c r="A17003" s="508"/>
      <c r="B17003" s="508"/>
      <c r="C17003" s="508"/>
      <c r="D17003" s="444" t="s">
        <v>6778</v>
      </c>
      <c r="E17003" s="508"/>
      <c r="F17003" s="508"/>
    </row>
    <row r="17004" spans="1:6" x14ac:dyDescent="0.25">
      <c r="A17004" s="508"/>
      <c r="B17004" s="508"/>
      <c r="C17004" s="508"/>
      <c r="D17004" s="444" t="s">
        <v>6778</v>
      </c>
      <c r="E17004" s="508"/>
      <c r="F17004" s="508"/>
    </row>
    <row r="17005" spans="1:6" x14ac:dyDescent="0.25">
      <c r="A17005" s="508"/>
      <c r="B17005" s="508"/>
      <c r="C17005" s="508"/>
      <c r="D17005" s="444" t="s">
        <v>6778</v>
      </c>
      <c r="E17005" s="508"/>
      <c r="F17005" s="508"/>
    </row>
    <row r="17006" spans="1:6" x14ac:dyDescent="0.25">
      <c r="A17006" s="508"/>
      <c r="B17006" s="508"/>
      <c r="C17006" s="508"/>
      <c r="D17006" s="444" t="s">
        <v>6778</v>
      </c>
      <c r="E17006" s="508"/>
      <c r="F17006" s="508"/>
    </row>
    <row r="17007" spans="1:6" x14ac:dyDescent="0.25">
      <c r="A17007" s="508"/>
      <c r="B17007" s="508"/>
      <c r="C17007" s="508"/>
      <c r="D17007" s="444" t="s">
        <v>6778</v>
      </c>
      <c r="E17007" s="508"/>
      <c r="F17007" s="508"/>
    </row>
    <row r="17008" spans="1:6" x14ac:dyDescent="0.25">
      <c r="A17008" s="508"/>
      <c r="B17008" s="508"/>
      <c r="C17008" s="508"/>
      <c r="D17008" s="444" t="s">
        <v>6778</v>
      </c>
      <c r="E17008" s="508"/>
      <c r="F17008" s="508"/>
    </row>
    <row r="17009" spans="1:6" x14ac:dyDescent="0.25">
      <c r="A17009" s="508"/>
      <c r="B17009" s="508"/>
      <c r="C17009" s="508"/>
      <c r="D17009" s="444" t="s">
        <v>6778</v>
      </c>
      <c r="E17009" s="508"/>
      <c r="F17009" s="508"/>
    </row>
    <row r="17010" spans="1:6" x14ac:dyDescent="0.25">
      <c r="A17010" s="508"/>
      <c r="B17010" s="508"/>
      <c r="C17010" s="508"/>
      <c r="D17010" s="444" t="s">
        <v>6778</v>
      </c>
      <c r="E17010" s="508"/>
      <c r="F17010" s="508"/>
    </row>
    <row r="17011" spans="1:6" x14ac:dyDescent="0.25">
      <c r="A17011" s="508"/>
      <c r="B17011" s="508"/>
      <c r="C17011" s="508"/>
      <c r="D17011" s="444" t="s">
        <v>6778</v>
      </c>
      <c r="E17011" s="508"/>
      <c r="F17011" s="508"/>
    </row>
    <row r="17012" spans="1:6" x14ac:dyDescent="0.25">
      <c r="A17012" s="508"/>
      <c r="B17012" s="508"/>
      <c r="C17012" s="508"/>
      <c r="D17012" s="444" t="s">
        <v>6778</v>
      </c>
      <c r="E17012" s="508"/>
      <c r="F17012" s="508"/>
    </row>
    <row r="17013" spans="1:6" x14ac:dyDescent="0.25">
      <c r="A17013" s="508"/>
      <c r="B17013" s="508"/>
      <c r="C17013" s="508"/>
      <c r="D17013" s="444" t="s">
        <v>6778</v>
      </c>
      <c r="E17013" s="508"/>
      <c r="F17013" s="508"/>
    </row>
    <row r="17014" spans="1:6" x14ac:dyDescent="0.25">
      <c r="A17014" s="508"/>
      <c r="B17014" s="508"/>
      <c r="C17014" s="508"/>
      <c r="D17014" s="444" t="s">
        <v>6778</v>
      </c>
      <c r="E17014" s="508"/>
      <c r="F17014" s="508"/>
    </row>
    <row r="17015" spans="1:6" x14ac:dyDescent="0.25">
      <c r="A17015" s="508"/>
      <c r="B17015" s="508"/>
      <c r="C17015" s="508"/>
      <c r="D17015" s="444" t="s">
        <v>6778</v>
      </c>
      <c r="E17015" s="508"/>
      <c r="F17015" s="508"/>
    </row>
    <row r="17016" spans="1:6" x14ac:dyDescent="0.25">
      <c r="A17016" s="508"/>
      <c r="B17016" s="508"/>
      <c r="C17016" s="508"/>
      <c r="D17016" s="444" t="s">
        <v>6778</v>
      </c>
      <c r="E17016" s="508"/>
      <c r="F17016" s="508"/>
    </row>
    <row r="17017" spans="1:6" x14ac:dyDescent="0.25">
      <c r="A17017" s="508"/>
      <c r="B17017" s="508"/>
      <c r="C17017" s="508"/>
      <c r="D17017" s="444" t="s">
        <v>6778</v>
      </c>
      <c r="E17017" s="508"/>
      <c r="F17017" s="508"/>
    </row>
    <row r="17018" spans="1:6" x14ac:dyDescent="0.25">
      <c r="A17018" s="508"/>
      <c r="B17018" s="508"/>
      <c r="C17018" s="508"/>
      <c r="D17018" s="444" t="s">
        <v>6778</v>
      </c>
      <c r="E17018" s="508"/>
      <c r="F17018" s="508"/>
    </row>
    <row r="17019" spans="1:6" x14ac:dyDescent="0.25">
      <c r="A17019" s="508"/>
      <c r="B17019" s="508"/>
      <c r="C17019" s="508"/>
      <c r="D17019" s="444" t="s">
        <v>6778</v>
      </c>
      <c r="E17019" s="508"/>
      <c r="F17019" s="508"/>
    </row>
    <row r="17020" spans="1:6" x14ac:dyDescent="0.25">
      <c r="A17020" s="508"/>
      <c r="B17020" s="508"/>
      <c r="C17020" s="508"/>
      <c r="D17020" s="444" t="s">
        <v>6778</v>
      </c>
      <c r="E17020" s="508"/>
      <c r="F17020" s="508"/>
    </row>
    <row r="17021" spans="1:6" x14ac:dyDescent="0.25">
      <c r="A17021" s="508"/>
      <c r="B17021" s="508"/>
      <c r="C17021" s="508"/>
      <c r="D17021" s="444" t="s">
        <v>6778</v>
      </c>
      <c r="E17021" s="508"/>
      <c r="F17021" s="508"/>
    </row>
    <row r="17022" spans="1:6" x14ac:dyDescent="0.25">
      <c r="A17022" s="508"/>
      <c r="B17022" s="508"/>
      <c r="C17022" s="508"/>
      <c r="D17022" s="444" t="s">
        <v>6778</v>
      </c>
      <c r="E17022" s="508"/>
      <c r="F17022" s="508"/>
    </row>
    <row r="17023" spans="1:6" x14ac:dyDescent="0.25">
      <c r="A17023" s="508"/>
      <c r="B17023" s="508"/>
      <c r="C17023" s="508"/>
      <c r="D17023" s="444" t="s">
        <v>6778</v>
      </c>
      <c r="E17023" s="508"/>
      <c r="F17023" s="508"/>
    </row>
    <row r="17024" spans="1:6" x14ac:dyDescent="0.25">
      <c r="A17024" s="508"/>
      <c r="B17024" s="508"/>
      <c r="C17024" s="508"/>
      <c r="D17024" s="444" t="s">
        <v>6778</v>
      </c>
      <c r="E17024" s="508"/>
      <c r="F17024" s="508"/>
    </row>
    <row r="17025" spans="1:6" x14ac:dyDescent="0.25">
      <c r="A17025" s="508"/>
      <c r="B17025" s="508"/>
      <c r="C17025" s="508"/>
      <c r="D17025" s="444" t="s">
        <v>6778</v>
      </c>
      <c r="E17025" s="508"/>
      <c r="F17025" s="508"/>
    </row>
    <row r="17026" spans="1:6" x14ac:dyDescent="0.25">
      <c r="A17026" s="508"/>
      <c r="B17026" s="508"/>
      <c r="C17026" s="508"/>
      <c r="D17026" s="444" t="s">
        <v>6778</v>
      </c>
      <c r="E17026" s="508"/>
      <c r="F17026" s="508"/>
    </row>
    <row r="17027" spans="1:6" x14ac:dyDescent="0.25">
      <c r="A17027" s="508"/>
      <c r="B17027" s="508"/>
      <c r="C17027" s="508"/>
      <c r="D17027" s="444" t="s">
        <v>6778</v>
      </c>
      <c r="E17027" s="508"/>
      <c r="F17027" s="508"/>
    </row>
    <row r="17028" spans="1:6" x14ac:dyDescent="0.25">
      <c r="A17028" s="508"/>
      <c r="B17028" s="508"/>
      <c r="C17028" s="508"/>
      <c r="D17028" s="444" t="s">
        <v>6778</v>
      </c>
      <c r="E17028" s="508"/>
      <c r="F17028" s="508"/>
    </row>
    <row r="17029" spans="1:6" x14ac:dyDescent="0.25">
      <c r="A17029" s="508"/>
      <c r="B17029" s="508"/>
      <c r="C17029" s="508"/>
      <c r="D17029" s="444" t="s">
        <v>6778</v>
      </c>
      <c r="E17029" s="508"/>
      <c r="F17029" s="508"/>
    </row>
    <row r="17030" spans="1:6" x14ac:dyDescent="0.25">
      <c r="A17030" s="508"/>
      <c r="B17030" s="508"/>
      <c r="C17030" s="508"/>
      <c r="D17030" s="444" t="s">
        <v>6778</v>
      </c>
      <c r="E17030" s="508"/>
      <c r="F17030" s="508"/>
    </row>
    <row r="17031" spans="1:6" x14ac:dyDescent="0.25">
      <c r="A17031" s="508"/>
      <c r="B17031" s="508"/>
      <c r="C17031" s="508"/>
      <c r="D17031" s="444" t="s">
        <v>6778</v>
      </c>
      <c r="E17031" s="508"/>
      <c r="F17031" s="508"/>
    </row>
    <row r="17032" spans="1:6" x14ac:dyDescent="0.25">
      <c r="A17032" s="508"/>
      <c r="B17032" s="508"/>
      <c r="C17032" s="508"/>
      <c r="D17032" s="444" t="s">
        <v>6778</v>
      </c>
      <c r="E17032" s="508"/>
      <c r="F17032" s="508"/>
    </row>
    <row r="17033" spans="1:6" x14ac:dyDescent="0.25">
      <c r="A17033" s="508"/>
      <c r="B17033" s="508"/>
      <c r="C17033" s="508"/>
      <c r="D17033" s="444" t="s">
        <v>6778</v>
      </c>
      <c r="E17033" s="508"/>
      <c r="F17033" s="508"/>
    </row>
    <row r="17034" spans="1:6" x14ac:dyDescent="0.25">
      <c r="A17034" s="508"/>
      <c r="B17034" s="508"/>
      <c r="C17034" s="508"/>
      <c r="D17034" s="444" t="s">
        <v>6778</v>
      </c>
      <c r="E17034" s="508"/>
      <c r="F17034" s="508"/>
    </row>
    <row r="17035" spans="1:6" x14ac:dyDescent="0.25">
      <c r="A17035" s="508"/>
      <c r="B17035" s="508"/>
      <c r="C17035" s="508"/>
      <c r="D17035" s="444" t="s">
        <v>6778</v>
      </c>
      <c r="E17035" s="508"/>
      <c r="F17035" s="508"/>
    </row>
    <row r="17036" spans="1:6" x14ac:dyDescent="0.25">
      <c r="A17036" s="508"/>
      <c r="B17036" s="508"/>
      <c r="C17036" s="508"/>
      <c r="D17036" s="444" t="s">
        <v>6778</v>
      </c>
      <c r="E17036" s="508"/>
      <c r="F17036" s="508"/>
    </row>
    <row r="17037" spans="1:6" x14ac:dyDescent="0.25">
      <c r="A17037" s="508"/>
      <c r="B17037" s="508"/>
      <c r="C17037" s="508"/>
      <c r="D17037" s="444" t="s">
        <v>6778</v>
      </c>
      <c r="E17037" s="508"/>
      <c r="F17037" s="508"/>
    </row>
    <row r="17038" spans="1:6" x14ac:dyDescent="0.25">
      <c r="A17038" s="508"/>
      <c r="B17038" s="508"/>
      <c r="C17038" s="508"/>
      <c r="D17038" s="444" t="s">
        <v>6778</v>
      </c>
      <c r="E17038" s="508"/>
      <c r="F17038" s="508"/>
    </row>
    <row r="17039" spans="1:6" x14ac:dyDescent="0.25">
      <c r="A17039" s="508"/>
      <c r="B17039" s="508"/>
      <c r="C17039" s="508"/>
      <c r="D17039" s="444" t="s">
        <v>6778</v>
      </c>
      <c r="E17039" s="508"/>
      <c r="F17039" s="508"/>
    </row>
    <row r="17040" spans="1:6" x14ac:dyDescent="0.25">
      <c r="A17040" s="508"/>
      <c r="B17040" s="508"/>
      <c r="C17040" s="508"/>
      <c r="D17040" s="444" t="s">
        <v>6778</v>
      </c>
      <c r="E17040" s="508"/>
      <c r="F17040" s="508"/>
    </row>
    <row r="17041" spans="1:6" x14ac:dyDescent="0.25">
      <c r="A17041" s="508"/>
      <c r="B17041" s="508"/>
      <c r="C17041" s="508"/>
      <c r="D17041" s="444" t="s">
        <v>6778</v>
      </c>
      <c r="E17041" s="508"/>
      <c r="F17041" s="508"/>
    </row>
    <row r="17042" spans="1:6" x14ac:dyDescent="0.25">
      <c r="A17042" s="508"/>
      <c r="B17042" s="508"/>
      <c r="C17042" s="508"/>
      <c r="D17042" s="444" t="s">
        <v>6778</v>
      </c>
      <c r="E17042" s="508"/>
      <c r="F17042" s="508"/>
    </row>
    <row r="17043" spans="1:6" x14ac:dyDescent="0.25">
      <c r="A17043" s="508"/>
      <c r="B17043" s="508"/>
      <c r="C17043" s="508"/>
      <c r="D17043" s="444" t="s">
        <v>6778</v>
      </c>
      <c r="E17043" s="508"/>
      <c r="F17043" s="508"/>
    </row>
    <row r="17044" spans="1:6" x14ac:dyDescent="0.25">
      <c r="A17044" s="508"/>
      <c r="B17044" s="508"/>
      <c r="C17044" s="508"/>
      <c r="D17044" s="444" t="s">
        <v>6778</v>
      </c>
      <c r="E17044" s="508"/>
      <c r="F17044" s="508"/>
    </row>
    <row r="17045" spans="1:6" x14ac:dyDescent="0.25">
      <c r="A17045" s="508"/>
      <c r="B17045" s="508"/>
      <c r="C17045" s="508"/>
      <c r="D17045" s="444" t="s">
        <v>6778</v>
      </c>
      <c r="E17045" s="508"/>
      <c r="F17045" s="508"/>
    </row>
    <row r="17046" spans="1:6" x14ac:dyDescent="0.25">
      <c r="A17046" s="508"/>
      <c r="B17046" s="508"/>
      <c r="C17046" s="508"/>
      <c r="D17046" s="444" t="s">
        <v>6778</v>
      </c>
      <c r="E17046" s="508"/>
      <c r="F17046" s="508"/>
    </row>
    <row r="17047" spans="1:6" x14ac:dyDescent="0.25">
      <c r="A17047" s="508"/>
      <c r="B17047" s="508"/>
      <c r="C17047" s="508"/>
      <c r="D17047" s="444" t="s">
        <v>6778</v>
      </c>
      <c r="E17047" s="508"/>
      <c r="F17047" s="508"/>
    </row>
    <row r="17048" spans="1:6" x14ac:dyDescent="0.25">
      <c r="A17048" s="508"/>
      <c r="B17048" s="508"/>
      <c r="C17048" s="508"/>
      <c r="D17048" s="444" t="s">
        <v>6778</v>
      </c>
      <c r="E17048" s="508"/>
      <c r="F17048" s="508"/>
    </row>
    <row r="17049" spans="1:6" x14ac:dyDescent="0.25">
      <c r="A17049" s="508"/>
      <c r="B17049" s="508"/>
      <c r="C17049" s="508"/>
      <c r="D17049" s="444" t="s">
        <v>6778</v>
      </c>
      <c r="E17049" s="508"/>
      <c r="F17049" s="508"/>
    </row>
    <row r="17050" spans="1:6" x14ac:dyDescent="0.25">
      <c r="A17050" s="508"/>
      <c r="B17050" s="508"/>
      <c r="C17050" s="508"/>
      <c r="D17050" s="444" t="s">
        <v>6778</v>
      </c>
      <c r="E17050" s="508"/>
      <c r="F17050" s="508"/>
    </row>
    <row r="17051" spans="1:6" x14ac:dyDescent="0.25">
      <c r="A17051" s="508"/>
      <c r="B17051" s="508"/>
      <c r="C17051" s="508"/>
      <c r="D17051" s="444" t="s">
        <v>6778</v>
      </c>
      <c r="E17051" s="508"/>
      <c r="F17051" s="508"/>
    </row>
    <row r="17052" spans="1:6" x14ac:dyDescent="0.25">
      <c r="A17052" s="508"/>
      <c r="B17052" s="508"/>
      <c r="C17052" s="508"/>
      <c r="D17052" s="444" t="s">
        <v>6778</v>
      </c>
      <c r="E17052" s="508"/>
      <c r="F17052" s="508"/>
    </row>
    <row r="17053" spans="1:6" x14ac:dyDescent="0.25">
      <c r="A17053" s="508"/>
      <c r="B17053" s="508"/>
      <c r="C17053" s="508"/>
      <c r="D17053" s="444" t="s">
        <v>6778</v>
      </c>
      <c r="E17053" s="508"/>
      <c r="F17053" s="508"/>
    </row>
    <row r="17054" spans="1:6" x14ac:dyDescent="0.25">
      <c r="A17054" s="508"/>
      <c r="B17054" s="508"/>
      <c r="C17054" s="508"/>
      <c r="D17054" s="444" t="s">
        <v>6778</v>
      </c>
      <c r="E17054" s="508"/>
      <c r="F17054" s="508"/>
    </row>
    <row r="17055" spans="1:6" x14ac:dyDescent="0.25">
      <c r="A17055" s="508"/>
      <c r="B17055" s="508"/>
      <c r="C17055" s="508"/>
      <c r="D17055" s="444" t="s">
        <v>6778</v>
      </c>
      <c r="E17055" s="508"/>
      <c r="F17055" s="508"/>
    </row>
    <row r="17056" spans="1:6" x14ac:dyDescent="0.25">
      <c r="A17056" s="508"/>
      <c r="B17056" s="508"/>
      <c r="C17056" s="508"/>
      <c r="D17056" s="444" t="s">
        <v>6778</v>
      </c>
      <c r="E17056" s="508"/>
      <c r="F17056" s="508"/>
    </row>
    <row r="17057" spans="1:6" x14ac:dyDescent="0.25">
      <c r="A17057" s="508"/>
      <c r="B17057" s="508"/>
      <c r="C17057" s="508"/>
      <c r="D17057" s="444" t="s">
        <v>6778</v>
      </c>
      <c r="E17057" s="508"/>
      <c r="F17057" s="508"/>
    </row>
    <row r="17058" spans="1:6" x14ac:dyDescent="0.25">
      <c r="A17058" s="508"/>
      <c r="B17058" s="508"/>
      <c r="C17058" s="508"/>
      <c r="D17058" s="444" t="s">
        <v>6778</v>
      </c>
      <c r="E17058" s="508"/>
      <c r="F17058" s="508"/>
    </row>
    <row r="17059" spans="1:6" x14ac:dyDescent="0.25">
      <c r="A17059" s="508"/>
      <c r="B17059" s="508"/>
      <c r="C17059" s="508"/>
      <c r="D17059" s="444" t="s">
        <v>6778</v>
      </c>
      <c r="E17059" s="508"/>
      <c r="F17059" s="508"/>
    </row>
    <row r="17060" spans="1:6" x14ac:dyDescent="0.25">
      <c r="A17060" s="508"/>
      <c r="B17060" s="508"/>
      <c r="C17060" s="508"/>
      <c r="D17060" s="444" t="s">
        <v>6778</v>
      </c>
      <c r="E17060" s="508"/>
      <c r="F17060" s="508"/>
    </row>
    <row r="17061" spans="1:6" x14ac:dyDescent="0.25">
      <c r="A17061" s="508"/>
      <c r="B17061" s="508"/>
      <c r="C17061" s="508"/>
      <c r="D17061" s="444" t="s">
        <v>6778</v>
      </c>
      <c r="E17061" s="508"/>
      <c r="F17061" s="508"/>
    </row>
    <row r="17062" spans="1:6" x14ac:dyDescent="0.25">
      <c r="A17062" s="508"/>
      <c r="B17062" s="508"/>
      <c r="C17062" s="508"/>
      <c r="D17062" s="444" t="s">
        <v>6778</v>
      </c>
      <c r="E17062" s="508"/>
      <c r="F17062" s="508"/>
    </row>
    <row r="17063" spans="1:6" x14ac:dyDescent="0.25">
      <c r="A17063" s="508"/>
      <c r="B17063" s="508"/>
      <c r="C17063" s="508"/>
      <c r="D17063" s="444" t="s">
        <v>6778</v>
      </c>
      <c r="E17063" s="508"/>
      <c r="F17063" s="508"/>
    </row>
    <row r="17064" spans="1:6" x14ac:dyDescent="0.25">
      <c r="A17064" s="508"/>
      <c r="B17064" s="508"/>
      <c r="C17064" s="508"/>
      <c r="D17064" s="444" t="s">
        <v>6778</v>
      </c>
      <c r="E17064" s="508"/>
      <c r="F17064" s="508"/>
    </row>
    <row r="17065" spans="1:6" x14ac:dyDescent="0.25">
      <c r="A17065" s="508"/>
      <c r="B17065" s="508"/>
      <c r="C17065" s="508"/>
      <c r="D17065" s="444" t="s">
        <v>6778</v>
      </c>
      <c r="E17065" s="508"/>
      <c r="F17065" s="508"/>
    </row>
    <row r="17066" spans="1:6" x14ac:dyDescent="0.25">
      <c r="A17066" s="508"/>
      <c r="B17066" s="508"/>
      <c r="C17066" s="508"/>
      <c r="D17066" s="444" t="s">
        <v>6778</v>
      </c>
      <c r="E17066" s="508"/>
      <c r="F17066" s="508"/>
    </row>
    <row r="17067" spans="1:6" x14ac:dyDescent="0.25">
      <c r="A17067" s="508"/>
      <c r="B17067" s="508"/>
      <c r="C17067" s="508"/>
      <c r="D17067" s="444" t="s">
        <v>6778</v>
      </c>
      <c r="E17067" s="508"/>
      <c r="F17067" s="508"/>
    </row>
    <row r="17068" spans="1:6" x14ac:dyDescent="0.25">
      <c r="A17068" s="508"/>
      <c r="B17068" s="508"/>
      <c r="C17068" s="508"/>
      <c r="D17068" s="444" t="s">
        <v>6778</v>
      </c>
      <c r="E17068" s="508"/>
      <c r="F17068" s="508"/>
    </row>
    <row r="17069" spans="1:6" x14ac:dyDescent="0.25">
      <c r="A17069" s="508"/>
      <c r="B17069" s="508"/>
      <c r="C17069" s="508"/>
      <c r="D17069" s="444" t="s">
        <v>6778</v>
      </c>
      <c r="E17069" s="508"/>
      <c r="F17069" s="508"/>
    </row>
    <row r="17070" spans="1:6" x14ac:dyDescent="0.25">
      <c r="A17070" s="508"/>
      <c r="B17070" s="508"/>
      <c r="C17070" s="508"/>
      <c r="D17070" s="444" t="s">
        <v>6778</v>
      </c>
      <c r="E17070" s="508"/>
      <c r="F17070" s="508"/>
    </row>
    <row r="17071" spans="1:6" x14ac:dyDescent="0.25">
      <c r="A17071" s="508"/>
      <c r="B17071" s="508"/>
      <c r="C17071" s="508"/>
      <c r="D17071" s="444" t="s">
        <v>6778</v>
      </c>
      <c r="E17071" s="508"/>
      <c r="F17071" s="508"/>
    </row>
    <row r="17072" spans="1:6" x14ac:dyDescent="0.25">
      <c r="A17072" s="508"/>
      <c r="B17072" s="508"/>
      <c r="C17072" s="508"/>
      <c r="D17072" s="444" t="s">
        <v>6778</v>
      </c>
      <c r="E17072" s="508"/>
      <c r="F17072" s="508"/>
    </row>
    <row r="17073" spans="1:6" x14ac:dyDescent="0.25">
      <c r="A17073" s="508"/>
      <c r="B17073" s="508"/>
      <c r="C17073" s="508"/>
      <c r="D17073" s="444" t="s">
        <v>6778</v>
      </c>
      <c r="E17073" s="508"/>
      <c r="F17073" s="508"/>
    </row>
    <row r="17074" spans="1:6" x14ac:dyDescent="0.25">
      <c r="A17074" s="508"/>
      <c r="B17074" s="508"/>
      <c r="C17074" s="508"/>
      <c r="D17074" s="444" t="s">
        <v>6778</v>
      </c>
      <c r="E17074" s="508"/>
      <c r="F17074" s="508"/>
    </row>
    <row r="17075" spans="1:6" x14ac:dyDescent="0.25">
      <c r="A17075" s="508"/>
      <c r="B17075" s="508"/>
      <c r="C17075" s="508"/>
      <c r="D17075" s="444" t="s">
        <v>6778</v>
      </c>
      <c r="E17075" s="508"/>
      <c r="F17075" s="508"/>
    </row>
    <row r="17076" spans="1:6" x14ac:dyDescent="0.25">
      <c r="A17076" s="508"/>
      <c r="B17076" s="508"/>
      <c r="C17076" s="508"/>
      <c r="D17076" s="444" t="s">
        <v>6778</v>
      </c>
      <c r="E17076" s="508"/>
      <c r="F17076" s="508"/>
    </row>
    <row r="17077" spans="1:6" x14ac:dyDescent="0.25">
      <c r="A17077" s="508"/>
      <c r="B17077" s="508"/>
      <c r="C17077" s="508"/>
      <c r="D17077" s="444" t="s">
        <v>6778</v>
      </c>
      <c r="E17077" s="508"/>
      <c r="F17077" s="508"/>
    </row>
    <row r="17078" spans="1:6" x14ac:dyDescent="0.25">
      <c r="A17078" s="508"/>
      <c r="B17078" s="508"/>
      <c r="C17078" s="508"/>
      <c r="D17078" s="444" t="s">
        <v>6778</v>
      </c>
      <c r="E17078" s="508"/>
      <c r="F17078" s="508"/>
    </row>
    <row r="17079" spans="1:6" x14ac:dyDescent="0.25">
      <c r="A17079" s="508"/>
      <c r="B17079" s="508"/>
      <c r="C17079" s="508"/>
      <c r="D17079" s="444" t="s">
        <v>6778</v>
      </c>
      <c r="E17079" s="508"/>
      <c r="F17079" s="508"/>
    </row>
    <row r="17080" spans="1:6" x14ac:dyDescent="0.25">
      <c r="A17080" s="508"/>
      <c r="B17080" s="508"/>
      <c r="C17080" s="508"/>
      <c r="D17080" s="444" t="s">
        <v>6778</v>
      </c>
      <c r="E17080" s="508"/>
      <c r="F17080" s="508"/>
    </row>
    <row r="17081" spans="1:6" x14ac:dyDescent="0.25">
      <c r="A17081" s="508"/>
      <c r="B17081" s="508"/>
      <c r="C17081" s="508"/>
      <c r="D17081" s="444" t="s">
        <v>6778</v>
      </c>
      <c r="E17081" s="508"/>
      <c r="F17081" s="508"/>
    </row>
    <row r="17082" spans="1:6" x14ac:dyDescent="0.25">
      <c r="A17082" s="508"/>
      <c r="B17082" s="508"/>
      <c r="C17082" s="508"/>
      <c r="D17082" s="444" t="s">
        <v>6778</v>
      </c>
      <c r="E17082" s="508"/>
      <c r="F17082" s="508"/>
    </row>
    <row r="17083" spans="1:6" x14ac:dyDescent="0.25">
      <c r="A17083" s="508"/>
      <c r="B17083" s="508"/>
      <c r="C17083" s="508"/>
      <c r="D17083" s="444" t="s">
        <v>6778</v>
      </c>
      <c r="E17083" s="508"/>
      <c r="F17083" s="508"/>
    </row>
    <row r="17084" spans="1:6" x14ac:dyDescent="0.25">
      <c r="A17084" s="508"/>
      <c r="B17084" s="508"/>
      <c r="C17084" s="508"/>
      <c r="D17084" s="444" t="s">
        <v>6778</v>
      </c>
      <c r="E17084" s="508"/>
      <c r="F17084" s="508"/>
    </row>
    <row r="17085" spans="1:6" x14ac:dyDescent="0.25">
      <c r="A17085" s="508"/>
      <c r="B17085" s="508"/>
      <c r="C17085" s="508"/>
      <c r="D17085" s="444" t="s">
        <v>6778</v>
      </c>
      <c r="E17085" s="508"/>
      <c r="F17085" s="508"/>
    </row>
    <row r="17086" spans="1:6" x14ac:dyDescent="0.25">
      <c r="A17086" s="508"/>
      <c r="B17086" s="508"/>
      <c r="C17086" s="508"/>
      <c r="D17086" s="444" t="s">
        <v>6778</v>
      </c>
      <c r="E17086" s="508"/>
      <c r="F17086" s="508"/>
    </row>
    <row r="17087" spans="1:6" x14ac:dyDescent="0.25">
      <c r="A17087" s="508"/>
      <c r="B17087" s="508"/>
      <c r="C17087" s="508"/>
      <c r="D17087" s="444" t="s">
        <v>6778</v>
      </c>
      <c r="E17087" s="508"/>
      <c r="F17087" s="508"/>
    </row>
    <row r="17088" spans="1:6" x14ac:dyDescent="0.25">
      <c r="A17088" s="508"/>
      <c r="B17088" s="508"/>
      <c r="C17088" s="508"/>
      <c r="D17088" s="444" t="s">
        <v>6778</v>
      </c>
      <c r="E17088" s="508"/>
      <c r="F17088" s="508"/>
    </row>
    <row r="17089" spans="1:6" x14ac:dyDescent="0.25">
      <c r="A17089" s="508"/>
      <c r="B17089" s="508"/>
      <c r="C17089" s="508"/>
      <c r="D17089" s="444" t="s">
        <v>6778</v>
      </c>
      <c r="E17089" s="508"/>
      <c r="F17089" s="508"/>
    </row>
    <row r="17090" spans="1:6" x14ac:dyDescent="0.25">
      <c r="A17090" s="508"/>
      <c r="B17090" s="508"/>
      <c r="C17090" s="508"/>
      <c r="D17090" s="444" t="s">
        <v>6778</v>
      </c>
      <c r="E17090" s="508"/>
      <c r="F17090" s="508"/>
    </row>
    <row r="17091" spans="1:6" x14ac:dyDescent="0.25">
      <c r="A17091" s="508"/>
      <c r="B17091" s="508"/>
      <c r="C17091" s="508"/>
      <c r="D17091" s="444" t="s">
        <v>6778</v>
      </c>
      <c r="E17091" s="508"/>
      <c r="F17091" s="508"/>
    </row>
    <row r="17092" spans="1:6" x14ac:dyDescent="0.25">
      <c r="A17092" s="508"/>
      <c r="B17092" s="508"/>
      <c r="C17092" s="508"/>
      <c r="D17092" s="444" t="s">
        <v>6778</v>
      </c>
      <c r="E17092" s="508"/>
      <c r="F17092" s="508"/>
    </row>
    <row r="17093" spans="1:6" x14ac:dyDescent="0.25">
      <c r="A17093" s="508"/>
      <c r="B17093" s="508"/>
      <c r="C17093" s="508"/>
      <c r="D17093" s="444" t="s">
        <v>6778</v>
      </c>
      <c r="E17093" s="508"/>
      <c r="F17093" s="508"/>
    </row>
    <row r="17094" spans="1:6" x14ac:dyDescent="0.25">
      <c r="A17094" s="508"/>
      <c r="B17094" s="508"/>
      <c r="C17094" s="508"/>
      <c r="D17094" s="444" t="s">
        <v>6778</v>
      </c>
      <c r="E17094" s="508"/>
      <c r="F17094" s="508"/>
    </row>
    <row r="17095" spans="1:6" x14ac:dyDescent="0.25">
      <c r="A17095" s="508"/>
      <c r="B17095" s="508"/>
      <c r="C17095" s="508"/>
      <c r="D17095" s="444" t="s">
        <v>6778</v>
      </c>
      <c r="E17095" s="508"/>
      <c r="F17095" s="508"/>
    </row>
    <row r="17096" spans="1:6" x14ac:dyDescent="0.25">
      <c r="A17096" s="508"/>
      <c r="B17096" s="508"/>
      <c r="C17096" s="508"/>
      <c r="D17096" s="444" t="s">
        <v>6778</v>
      </c>
      <c r="E17096" s="508"/>
      <c r="F17096" s="508"/>
    </row>
    <row r="17097" spans="1:6" x14ac:dyDescent="0.25">
      <c r="A17097" s="508"/>
      <c r="B17097" s="508"/>
      <c r="C17097" s="508"/>
      <c r="D17097" s="444" t="s">
        <v>6778</v>
      </c>
      <c r="E17097" s="508"/>
      <c r="F17097" s="508"/>
    </row>
    <row r="17098" spans="1:6" x14ac:dyDescent="0.25">
      <c r="A17098" s="508"/>
      <c r="B17098" s="508"/>
      <c r="C17098" s="508"/>
      <c r="D17098" s="444" t="s">
        <v>6778</v>
      </c>
      <c r="E17098" s="508"/>
      <c r="F17098" s="508"/>
    </row>
    <row r="17099" spans="1:6" x14ac:dyDescent="0.25">
      <c r="A17099" s="508"/>
      <c r="B17099" s="508"/>
      <c r="C17099" s="508"/>
      <c r="D17099" s="444" t="s">
        <v>6778</v>
      </c>
      <c r="E17099" s="508"/>
      <c r="F17099" s="508"/>
    </row>
    <row r="17100" spans="1:6" x14ac:dyDescent="0.25">
      <c r="A17100" s="508"/>
      <c r="B17100" s="508"/>
      <c r="C17100" s="508"/>
      <c r="D17100" s="444" t="s">
        <v>6778</v>
      </c>
      <c r="E17100" s="508"/>
      <c r="F17100" s="508"/>
    </row>
    <row r="17101" spans="1:6" x14ac:dyDescent="0.25">
      <c r="A17101" s="508"/>
      <c r="B17101" s="508"/>
      <c r="C17101" s="508"/>
      <c r="D17101" s="444" t="s">
        <v>6778</v>
      </c>
      <c r="E17101" s="508"/>
      <c r="F17101" s="508"/>
    </row>
    <row r="17102" spans="1:6" x14ac:dyDescent="0.25">
      <c r="A17102" s="508"/>
      <c r="B17102" s="508"/>
      <c r="C17102" s="508"/>
      <c r="D17102" s="444" t="s">
        <v>6778</v>
      </c>
      <c r="E17102" s="508"/>
      <c r="F17102" s="508"/>
    </row>
    <row r="17103" spans="1:6" x14ac:dyDescent="0.25">
      <c r="A17103" s="508"/>
      <c r="B17103" s="508"/>
      <c r="C17103" s="508"/>
      <c r="D17103" s="444" t="s">
        <v>6778</v>
      </c>
      <c r="E17103" s="508"/>
      <c r="F17103" s="508"/>
    </row>
    <row r="17104" spans="1:6" x14ac:dyDescent="0.25">
      <c r="A17104" s="508"/>
      <c r="B17104" s="508"/>
      <c r="C17104" s="508"/>
      <c r="D17104" s="444" t="s">
        <v>6778</v>
      </c>
      <c r="E17104" s="508"/>
      <c r="F17104" s="508"/>
    </row>
    <row r="17105" spans="1:6" x14ac:dyDescent="0.25">
      <c r="A17105" s="508"/>
      <c r="B17105" s="508"/>
      <c r="C17105" s="508"/>
      <c r="D17105" s="444" t="s">
        <v>6778</v>
      </c>
      <c r="E17105" s="508"/>
      <c r="F17105" s="508"/>
    </row>
    <row r="17106" spans="1:6" x14ac:dyDescent="0.25">
      <c r="A17106" s="508"/>
      <c r="B17106" s="508"/>
      <c r="C17106" s="508"/>
      <c r="D17106" s="444" t="s">
        <v>6778</v>
      </c>
      <c r="E17106" s="508"/>
      <c r="F17106" s="508"/>
    </row>
    <row r="17107" spans="1:6" x14ac:dyDescent="0.25">
      <c r="A17107" s="508"/>
      <c r="B17107" s="508"/>
      <c r="C17107" s="508"/>
      <c r="D17107" s="444" t="s">
        <v>6778</v>
      </c>
      <c r="E17107" s="508"/>
      <c r="F17107" s="508"/>
    </row>
    <row r="17108" spans="1:6" x14ac:dyDescent="0.25">
      <c r="A17108" s="508"/>
      <c r="B17108" s="508"/>
      <c r="C17108" s="508"/>
      <c r="D17108" s="444" t="s">
        <v>6778</v>
      </c>
      <c r="E17108" s="508"/>
      <c r="F17108" s="508"/>
    </row>
    <row r="17109" spans="1:6" x14ac:dyDescent="0.25">
      <c r="A17109" s="508"/>
      <c r="B17109" s="508"/>
      <c r="C17109" s="508"/>
      <c r="D17109" s="444" t="s">
        <v>6778</v>
      </c>
      <c r="E17109" s="508"/>
      <c r="F17109" s="508"/>
    </row>
    <row r="17110" spans="1:6" x14ac:dyDescent="0.25">
      <c r="A17110" s="508"/>
      <c r="B17110" s="508"/>
      <c r="C17110" s="508"/>
      <c r="D17110" s="444" t="s">
        <v>6778</v>
      </c>
      <c r="E17110" s="508"/>
      <c r="F17110" s="508"/>
    </row>
    <row r="17111" spans="1:6" x14ac:dyDescent="0.25">
      <c r="A17111" s="508"/>
      <c r="B17111" s="508"/>
      <c r="C17111" s="508"/>
      <c r="D17111" s="444" t="s">
        <v>6778</v>
      </c>
      <c r="E17111" s="508"/>
      <c r="F17111" s="508"/>
    </row>
    <row r="17112" spans="1:6" x14ac:dyDescent="0.25">
      <c r="A17112" s="508"/>
      <c r="B17112" s="508"/>
      <c r="C17112" s="508"/>
      <c r="D17112" s="444" t="s">
        <v>6778</v>
      </c>
      <c r="E17112" s="508"/>
      <c r="F17112" s="508"/>
    </row>
    <row r="17113" spans="1:6" x14ac:dyDescent="0.25">
      <c r="A17113" s="508"/>
      <c r="B17113" s="508"/>
      <c r="C17113" s="508"/>
      <c r="D17113" s="444" t="s">
        <v>6778</v>
      </c>
      <c r="E17113" s="508"/>
      <c r="F17113" s="508"/>
    </row>
    <row r="17114" spans="1:6" x14ac:dyDescent="0.25">
      <c r="A17114" s="508"/>
      <c r="B17114" s="508"/>
      <c r="C17114" s="508"/>
      <c r="D17114" s="444" t="s">
        <v>6778</v>
      </c>
      <c r="E17114" s="508"/>
      <c r="F17114" s="508"/>
    </row>
    <row r="17115" spans="1:6" x14ac:dyDescent="0.25">
      <c r="A17115" s="508"/>
      <c r="B17115" s="508"/>
      <c r="C17115" s="508"/>
      <c r="D17115" s="444" t="s">
        <v>6778</v>
      </c>
      <c r="E17115" s="508"/>
      <c r="F17115" s="508"/>
    </row>
    <row r="17116" spans="1:6" x14ac:dyDescent="0.25">
      <c r="A17116" s="508"/>
      <c r="B17116" s="508"/>
      <c r="C17116" s="508"/>
      <c r="D17116" s="444" t="s">
        <v>6778</v>
      </c>
      <c r="E17116" s="508"/>
      <c r="F17116" s="508"/>
    </row>
    <row r="17117" spans="1:6" x14ac:dyDescent="0.25">
      <c r="A17117" s="508"/>
      <c r="B17117" s="508"/>
      <c r="C17117" s="508"/>
      <c r="D17117" s="444" t="s">
        <v>6778</v>
      </c>
      <c r="E17117" s="508"/>
      <c r="F17117" s="508"/>
    </row>
    <row r="17118" spans="1:6" x14ac:dyDescent="0.25">
      <c r="A17118" s="508"/>
      <c r="B17118" s="508"/>
      <c r="C17118" s="508"/>
      <c r="D17118" s="444" t="s">
        <v>6778</v>
      </c>
      <c r="E17118" s="508"/>
      <c r="F17118" s="508"/>
    </row>
    <row r="17119" spans="1:6" x14ac:dyDescent="0.25">
      <c r="A17119" s="508"/>
      <c r="B17119" s="508"/>
      <c r="C17119" s="508"/>
      <c r="D17119" s="444" t="s">
        <v>6778</v>
      </c>
      <c r="E17119" s="508"/>
      <c r="F17119" s="508"/>
    </row>
    <row r="17120" spans="1:6" x14ac:dyDescent="0.25">
      <c r="A17120" s="508"/>
      <c r="B17120" s="508"/>
      <c r="C17120" s="508"/>
      <c r="D17120" s="444" t="s">
        <v>6778</v>
      </c>
      <c r="E17120" s="508"/>
      <c r="F17120" s="508"/>
    </row>
    <row r="17121" spans="1:6" x14ac:dyDescent="0.25">
      <c r="A17121" s="508"/>
      <c r="B17121" s="508"/>
      <c r="C17121" s="508"/>
      <c r="D17121" s="444" t="s">
        <v>6778</v>
      </c>
      <c r="E17121" s="508"/>
      <c r="F17121" s="508"/>
    </row>
    <row r="17122" spans="1:6" x14ac:dyDescent="0.25">
      <c r="A17122" s="508"/>
      <c r="B17122" s="508"/>
      <c r="C17122" s="508"/>
      <c r="D17122" s="444" t="s">
        <v>6778</v>
      </c>
      <c r="E17122" s="508"/>
      <c r="F17122" s="508"/>
    </row>
    <row r="17123" spans="1:6" x14ac:dyDescent="0.25">
      <c r="A17123" s="508"/>
      <c r="B17123" s="508"/>
      <c r="C17123" s="508"/>
      <c r="D17123" s="444" t="s">
        <v>6778</v>
      </c>
      <c r="E17123" s="508"/>
      <c r="F17123" s="508"/>
    </row>
    <row r="17124" spans="1:6" x14ac:dyDescent="0.25">
      <c r="A17124" s="508"/>
      <c r="B17124" s="508"/>
      <c r="C17124" s="508"/>
      <c r="D17124" s="444" t="s">
        <v>6778</v>
      </c>
      <c r="E17124" s="508"/>
      <c r="F17124" s="508"/>
    </row>
    <row r="17125" spans="1:6" x14ac:dyDescent="0.25">
      <c r="A17125" s="508"/>
      <c r="B17125" s="508"/>
      <c r="C17125" s="508"/>
      <c r="D17125" s="444" t="s">
        <v>6778</v>
      </c>
      <c r="E17125" s="508"/>
      <c r="F17125" s="508"/>
    </row>
    <row r="17126" spans="1:6" x14ac:dyDescent="0.25">
      <c r="A17126" s="508"/>
      <c r="B17126" s="508"/>
      <c r="C17126" s="508"/>
      <c r="D17126" s="444" t="s">
        <v>6778</v>
      </c>
      <c r="E17126" s="508"/>
      <c r="F17126" s="508"/>
    </row>
    <row r="17127" spans="1:6" x14ac:dyDescent="0.25">
      <c r="A17127" s="508"/>
      <c r="B17127" s="508"/>
      <c r="C17127" s="508"/>
      <c r="D17127" s="444" t="s">
        <v>6778</v>
      </c>
      <c r="E17127" s="508"/>
      <c r="F17127" s="508"/>
    </row>
    <row r="17128" spans="1:6" x14ac:dyDescent="0.25">
      <c r="A17128" s="508"/>
      <c r="B17128" s="508"/>
      <c r="C17128" s="508"/>
      <c r="D17128" s="444" t="s">
        <v>6778</v>
      </c>
      <c r="E17128" s="508"/>
      <c r="F17128" s="508"/>
    </row>
    <row r="17129" spans="1:6" x14ac:dyDescent="0.25">
      <c r="A17129" s="508"/>
      <c r="B17129" s="508"/>
      <c r="C17129" s="508"/>
      <c r="D17129" s="444" t="s">
        <v>6778</v>
      </c>
      <c r="E17129" s="508"/>
      <c r="F17129" s="508"/>
    </row>
    <row r="17130" spans="1:6" x14ac:dyDescent="0.25">
      <c r="A17130" s="508"/>
      <c r="B17130" s="508"/>
      <c r="C17130" s="508"/>
      <c r="D17130" s="444" t="s">
        <v>6778</v>
      </c>
      <c r="E17130" s="508"/>
      <c r="F17130" s="508"/>
    </row>
    <row r="17131" spans="1:6" x14ac:dyDescent="0.25">
      <c r="A17131" s="508"/>
      <c r="B17131" s="508"/>
      <c r="C17131" s="508"/>
      <c r="D17131" s="444" t="s">
        <v>6778</v>
      </c>
      <c r="E17131" s="508"/>
      <c r="F17131" s="508"/>
    </row>
    <row r="17132" spans="1:6" x14ac:dyDescent="0.25">
      <c r="A17132" s="508"/>
      <c r="B17132" s="508"/>
      <c r="C17132" s="508"/>
      <c r="D17132" s="444" t="s">
        <v>6778</v>
      </c>
      <c r="E17132" s="508"/>
      <c r="F17132" s="508"/>
    </row>
    <row r="17133" spans="1:6" x14ac:dyDescent="0.25">
      <c r="A17133" s="508"/>
      <c r="B17133" s="508"/>
      <c r="C17133" s="508"/>
      <c r="D17133" s="444" t="s">
        <v>6778</v>
      </c>
      <c r="E17133" s="508"/>
      <c r="F17133" s="508"/>
    </row>
    <row r="17134" spans="1:6" x14ac:dyDescent="0.25">
      <c r="A17134" s="508"/>
      <c r="B17134" s="508"/>
      <c r="C17134" s="508"/>
      <c r="D17134" s="444" t="s">
        <v>6778</v>
      </c>
      <c r="E17134" s="508"/>
      <c r="F17134" s="508"/>
    </row>
    <row r="17135" spans="1:6" x14ac:dyDescent="0.25">
      <c r="A17135" s="508"/>
      <c r="B17135" s="508"/>
      <c r="C17135" s="508"/>
      <c r="D17135" s="444" t="s">
        <v>6778</v>
      </c>
      <c r="E17135" s="508"/>
      <c r="F17135" s="508"/>
    </row>
    <row r="17136" spans="1:6" x14ac:dyDescent="0.25">
      <c r="A17136" s="508"/>
      <c r="B17136" s="508"/>
      <c r="C17136" s="508"/>
      <c r="D17136" s="444" t="s">
        <v>6778</v>
      </c>
      <c r="E17136" s="508"/>
      <c r="F17136" s="508"/>
    </row>
    <row r="17137" spans="1:6" x14ac:dyDescent="0.25">
      <c r="A17137" s="508"/>
      <c r="B17137" s="508"/>
      <c r="C17137" s="508"/>
      <c r="D17137" s="444" t="s">
        <v>6778</v>
      </c>
      <c r="E17137" s="508"/>
      <c r="F17137" s="508"/>
    </row>
    <row r="17138" spans="1:6" x14ac:dyDescent="0.25">
      <c r="A17138" s="508"/>
      <c r="B17138" s="508"/>
      <c r="C17138" s="508"/>
      <c r="D17138" s="444" t="s">
        <v>6778</v>
      </c>
      <c r="E17138" s="508"/>
      <c r="F17138" s="508"/>
    </row>
    <row r="17139" spans="1:6" x14ac:dyDescent="0.25">
      <c r="A17139" s="508"/>
      <c r="B17139" s="508"/>
      <c r="C17139" s="508"/>
      <c r="D17139" s="444" t="s">
        <v>6778</v>
      </c>
      <c r="E17139" s="508"/>
      <c r="F17139" s="508"/>
    </row>
    <row r="17140" spans="1:6" x14ac:dyDescent="0.25">
      <c r="A17140" s="508"/>
      <c r="B17140" s="508"/>
      <c r="C17140" s="508"/>
      <c r="D17140" s="444" t="s">
        <v>6778</v>
      </c>
      <c r="E17140" s="508"/>
      <c r="F17140" s="508"/>
    </row>
    <row r="17141" spans="1:6" x14ac:dyDescent="0.25">
      <c r="A17141" s="508"/>
      <c r="B17141" s="508"/>
      <c r="C17141" s="508"/>
      <c r="D17141" s="444" t="s">
        <v>6778</v>
      </c>
      <c r="E17141" s="508"/>
      <c r="F17141" s="508"/>
    </row>
    <row r="17142" spans="1:6" x14ac:dyDescent="0.25">
      <c r="A17142" s="508"/>
      <c r="B17142" s="508"/>
      <c r="C17142" s="508"/>
      <c r="D17142" s="444" t="s">
        <v>6778</v>
      </c>
      <c r="E17142" s="508"/>
      <c r="F17142" s="508"/>
    </row>
    <row r="17143" spans="1:6" x14ac:dyDescent="0.25">
      <c r="A17143" s="508"/>
      <c r="B17143" s="508"/>
      <c r="C17143" s="508"/>
      <c r="D17143" s="444" t="s">
        <v>6778</v>
      </c>
      <c r="E17143" s="508"/>
      <c r="F17143" s="508"/>
    </row>
    <row r="17144" spans="1:6" x14ac:dyDescent="0.25">
      <c r="A17144" s="508"/>
      <c r="B17144" s="508"/>
      <c r="C17144" s="508"/>
      <c r="D17144" s="444" t="s">
        <v>6778</v>
      </c>
      <c r="E17144" s="508"/>
      <c r="F17144" s="508"/>
    </row>
    <row r="17145" spans="1:6" x14ac:dyDescent="0.25">
      <c r="A17145" s="508"/>
      <c r="B17145" s="508"/>
      <c r="C17145" s="508"/>
      <c r="D17145" s="444" t="s">
        <v>6778</v>
      </c>
      <c r="E17145" s="508"/>
      <c r="F17145" s="508"/>
    </row>
    <row r="17146" spans="1:6" x14ac:dyDescent="0.25">
      <c r="A17146" s="508"/>
      <c r="B17146" s="508"/>
      <c r="C17146" s="508"/>
      <c r="D17146" s="444" t="s">
        <v>6778</v>
      </c>
      <c r="E17146" s="508"/>
      <c r="F17146" s="508"/>
    </row>
    <row r="17147" spans="1:6" x14ac:dyDescent="0.25">
      <c r="A17147" s="508"/>
      <c r="B17147" s="508"/>
      <c r="C17147" s="508"/>
      <c r="D17147" s="444" t="s">
        <v>6778</v>
      </c>
      <c r="E17147" s="508"/>
      <c r="F17147" s="508"/>
    </row>
    <row r="17148" spans="1:6" x14ac:dyDescent="0.25">
      <c r="A17148" s="508"/>
      <c r="B17148" s="508"/>
      <c r="C17148" s="508"/>
      <c r="D17148" s="444" t="s">
        <v>6778</v>
      </c>
      <c r="E17148" s="508"/>
      <c r="F17148" s="508"/>
    </row>
    <row r="17149" spans="1:6" x14ac:dyDescent="0.25">
      <c r="A17149" s="508"/>
      <c r="B17149" s="508"/>
      <c r="C17149" s="508"/>
      <c r="D17149" s="444" t="s">
        <v>6778</v>
      </c>
      <c r="E17149" s="508"/>
      <c r="F17149" s="508"/>
    </row>
    <row r="17150" spans="1:6" x14ac:dyDescent="0.25">
      <c r="A17150" s="508"/>
      <c r="B17150" s="508"/>
      <c r="C17150" s="508"/>
      <c r="D17150" s="444" t="s">
        <v>6778</v>
      </c>
      <c r="E17150" s="508"/>
      <c r="F17150" s="508"/>
    </row>
    <row r="17151" spans="1:6" x14ac:dyDescent="0.25">
      <c r="A17151" s="508"/>
      <c r="B17151" s="508"/>
      <c r="C17151" s="508"/>
      <c r="D17151" s="444" t="s">
        <v>6778</v>
      </c>
      <c r="E17151" s="508"/>
      <c r="F17151" s="508"/>
    </row>
    <row r="17152" spans="1:6" x14ac:dyDescent="0.25">
      <c r="A17152" s="508"/>
      <c r="B17152" s="508"/>
      <c r="C17152" s="508"/>
      <c r="D17152" s="444" t="s">
        <v>6778</v>
      </c>
      <c r="E17152" s="508"/>
      <c r="F17152" s="508"/>
    </row>
    <row r="17153" spans="1:6" x14ac:dyDescent="0.25">
      <c r="A17153" s="508"/>
      <c r="B17153" s="508"/>
      <c r="C17153" s="508"/>
      <c r="D17153" s="444" t="s">
        <v>6778</v>
      </c>
      <c r="E17153" s="508"/>
      <c r="F17153" s="508"/>
    </row>
    <row r="17154" spans="1:6" x14ac:dyDescent="0.25">
      <c r="A17154" s="508"/>
      <c r="B17154" s="508"/>
      <c r="C17154" s="508"/>
      <c r="D17154" s="444" t="s">
        <v>6778</v>
      </c>
      <c r="E17154" s="508"/>
      <c r="F17154" s="508"/>
    </row>
    <row r="17155" spans="1:6" x14ac:dyDescent="0.25">
      <c r="A17155" s="508"/>
      <c r="B17155" s="508"/>
      <c r="C17155" s="508"/>
      <c r="D17155" s="444" t="s">
        <v>6778</v>
      </c>
      <c r="E17155" s="508"/>
      <c r="F17155" s="508"/>
    </row>
    <row r="17156" spans="1:6" x14ac:dyDescent="0.25">
      <c r="A17156" s="508"/>
      <c r="B17156" s="508"/>
      <c r="C17156" s="508"/>
      <c r="D17156" s="444" t="s">
        <v>6778</v>
      </c>
      <c r="E17156" s="508"/>
      <c r="F17156" s="508"/>
    </row>
    <row r="17157" spans="1:6" x14ac:dyDescent="0.25">
      <c r="A17157" s="508"/>
      <c r="B17157" s="508"/>
      <c r="C17157" s="508"/>
      <c r="D17157" s="444" t="s">
        <v>6778</v>
      </c>
      <c r="E17157" s="508"/>
      <c r="F17157" s="508"/>
    </row>
    <row r="17158" spans="1:6" x14ac:dyDescent="0.25">
      <c r="A17158" s="508"/>
      <c r="B17158" s="508"/>
      <c r="C17158" s="508"/>
      <c r="D17158" s="444" t="s">
        <v>6778</v>
      </c>
      <c r="E17158" s="508"/>
      <c r="F17158" s="508"/>
    </row>
    <row r="17159" spans="1:6" x14ac:dyDescent="0.25">
      <c r="A17159" s="508"/>
      <c r="B17159" s="508"/>
      <c r="C17159" s="508"/>
      <c r="D17159" s="444" t="s">
        <v>6778</v>
      </c>
      <c r="E17159" s="508"/>
      <c r="F17159" s="508"/>
    </row>
    <row r="17160" spans="1:6" x14ac:dyDescent="0.25">
      <c r="A17160" s="508"/>
      <c r="B17160" s="508"/>
      <c r="C17160" s="508"/>
      <c r="D17160" s="444" t="s">
        <v>6778</v>
      </c>
      <c r="E17160" s="508"/>
      <c r="F17160" s="508"/>
    </row>
    <row r="17161" spans="1:6" x14ac:dyDescent="0.25">
      <c r="A17161" s="508"/>
      <c r="B17161" s="508"/>
      <c r="C17161" s="508"/>
      <c r="D17161" s="444" t="s">
        <v>6778</v>
      </c>
      <c r="E17161" s="508"/>
      <c r="F17161" s="508"/>
    </row>
    <row r="17162" spans="1:6" x14ac:dyDescent="0.25">
      <c r="A17162" s="508"/>
      <c r="B17162" s="508"/>
      <c r="C17162" s="508"/>
      <c r="D17162" s="444" t="s">
        <v>6778</v>
      </c>
      <c r="E17162" s="508"/>
      <c r="F17162" s="508"/>
    </row>
    <row r="17163" spans="1:6" x14ac:dyDescent="0.25">
      <c r="A17163" s="508"/>
      <c r="B17163" s="508"/>
      <c r="C17163" s="508"/>
      <c r="D17163" s="444" t="s">
        <v>6778</v>
      </c>
      <c r="E17163" s="508"/>
      <c r="F17163" s="508"/>
    </row>
    <row r="17164" spans="1:6" x14ac:dyDescent="0.25">
      <c r="A17164" s="508"/>
      <c r="B17164" s="508"/>
      <c r="C17164" s="508"/>
      <c r="D17164" s="444" t="s">
        <v>6778</v>
      </c>
      <c r="E17164" s="508"/>
      <c r="F17164" s="508"/>
    </row>
    <row r="17165" spans="1:6" x14ac:dyDescent="0.25">
      <c r="A17165" s="508"/>
      <c r="B17165" s="508"/>
      <c r="C17165" s="508"/>
      <c r="D17165" s="444" t="s">
        <v>6778</v>
      </c>
      <c r="E17165" s="508"/>
      <c r="F17165" s="508"/>
    </row>
    <row r="17166" spans="1:6" x14ac:dyDescent="0.25">
      <c r="A17166" s="508"/>
      <c r="B17166" s="508"/>
      <c r="C17166" s="508"/>
      <c r="D17166" s="444" t="s">
        <v>6778</v>
      </c>
      <c r="E17166" s="508"/>
      <c r="F17166" s="508"/>
    </row>
    <row r="17167" spans="1:6" x14ac:dyDescent="0.25">
      <c r="A17167" s="508"/>
      <c r="B17167" s="508"/>
      <c r="C17167" s="508"/>
      <c r="D17167" s="444" t="s">
        <v>6778</v>
      </c>
      <c r="E17167" s="508"/>
      <c r="F17167" s="508"/>
    </row>
    <row r="17168" spans="1:6" x14ac:dyDescent="0.25">
      <c r="A17168" s="508"/>
      <c r="B17168" s="508"/>
      <c r="C17168" s="508"/>
      <c r="D17168" s="444" t="s">
        <v>6778</v>
      </c>
      <c r="E17168" s="508"/>
      <c r="F17168" s="508"/>
    </row>
    <row r="17169" spans="1:6" x14ac:dyDescent="0.25">
      <c r="A17169" s="508"/>
      <c r="B17169" s="508"/>
      <c r="C17169" s="508"/>
      <c r="D17169" s="444" t="s">
        <v>6778</v>
      </c>
      <c r="E17169" s="508"/>
      <c r="F17169" s="508"/>
    </row>
    <row r="17170" spans="1:6" x14ac:dyDescent="0.25">
      <c r="A17170" s="508"/>
      <c r="B17170" s="508"/>
      <c r="C17170" s="508"/>
      <c r="D17170" s="444" t="s">
        <v>6778</v>
      </c>
      <c r="E17170" s="508"/>
      <c r="F17170" s="508"/>
    </row>
    <row r="17171" spans="1:6" x14ac:dyDescent="0.25">
      <c r="A17171" s="508"/>
      <c r="B17171" s="508"/>
      <c r="C17171" s="508"/>
      <c r="D17171" s="444" t="s">
        <v>6778</v>
      </c>
      <c r="E17171" s="508"/>
      <c r="F17171" s="508"/>
    </row>
    <row r="17172" spans="1:6" x14ac:dyDescent="0.25">
      <c r="A17172" s="508"/>
      <c r="B17172" s="508"/>
      <c r="C17172" s="508"/>
      <c r="D17172" s="444" t="s">
        <v>6778</v>
      </c>
      <c r="E17172" s="508"/>
      <c r="F17172" s="508"/>
    </row>
    <row r="17173" spans="1:6" x14ac:dyDescent="0.25">
      <c r="A17173" s="508"/>
      <c r="B17173" s="508"/>
      <c r="C17173" s="508"/>
      <c r="D17173" s="444" t="s">
        <v>6778</v>
      </c>
      <c r="E17173" s="508"/>
      <c r="F17173" s="508"/>
    </row>
    <row r="17174" spans="1:6" x14ac:dyDescent="0.25">
      <c r="A17174" s="508"/>
      <c r="B17174" s="508"/>
      <c r="C17174" s="508"/>
      <c r="D17174" s="444" t="s">
        <v>6778</v>
      </c>
      <c r="E17174" s="508"/>
      <c r="F17174" s="508"/>
    </row>
    <row r="17175" spans="1:6" x14ac:dyDescent="0.25">
      <c r="A17175" s="508"/>
      <c r="B17175" s="508"/>
      <c r="C17175" s="508"/>
      <c r="D17175" s="444" t="s">
        <v>6778</v>
      </c>
      <c r="E17175" s="508"/>
      <c r="F17175" s="508"/>
    </row>
    <row r="17176" spans="1:6" x14ac:dyDescent="0.25">
      <c r="A17176" s="508"/>
      <c r="B17176" s="508"/>
      <c r="C17176" s="508"/>
      <c r="D17176" s="444" t="s">
        <v>6778</v>
      </c>
      <c r="E17176" s="508"/>
      <c r="F17176" s="508"/>
    </row>
    <row r="17177" spans="1:6" x14ac:dyDescent="0.25">
      <c r="A17177" s="508"/>
      <c r="B17177" s="508"/>
      <c r="C17177" s="508"/>
      <c r="D17177" s="444" t="s">
        <v>6778</v>
      </c>
      <c r="E17177" s="508"/>
      <c r="F17177" s="508"/>
    </row>
    <row r="17178" spans="1:6" x14ac:dyDescent="0.25">
      <c r="A17178" s="508"/>
      <c r="B17178" s="508"/>
      <c r="C17178" s="508"/>
      <c r="D17178" s="444" t="s">
        <v>6778</v>
      </c>
      <c r="E17178" s="508"/>
      <c r="F17178" s="508"/>
    </row>
    <row r="17179" spans="1:6" x14ac:dyDescent="0.25">
      <c r="A17179" s="508"/>
      <c r="B17179" s="508"/>
      <c r="C17179" s="508"/>
      <c r="D17179" s="444" t="s">
        <v>6778</v>
      </c>
      <c r="E17179" s="508"/>
      <c r="F17179" s="508"/>
    </row>
    <row r="17180" spans="1:6" x14ac:dyDescent="0.25">
      <c r="A17180" s="508"/>
      <c r="B17180" s="508"/>
      <c r="C17180" s="508"/>
      <c r="D17180" s="444" t="s">
        <v>6778</v>
      </c>
      <c r="E17180" s="508"/>
      <c r="F17180" s="508"/>
    </row>
    <row r="17181" spans="1:6" x14ac:dyDescent="0.25">
      <c r="A17181" s="508"/>
      <c r="B17181" s="508"/>
      <c r="C17181" s="508"/>
      <c r="D17181" s="444" t="s">
        <v>6778</v>
      </c>
      <c r="E17181" s="508"/>
      <c r="F17181" s="508"/>
    </row>
    <row r="17182" spans="1:6" x14ac:dyDescent="0.25">
      <c r="A17182" s="508"/>
      <c r="B17182" s="508"/>
      <c r="C17182" s="508"/>
      <c r="D17182" s="444" t="s">
        <v>6778</v>
      </c>
      <c r="E17182" s="508"/>
      <c r="F17182" s="508"/>
    </row>
    <row r="17183" spans="1:6" x14ac:dyDescent="0.25">
      <c r="A17183" s="508"/>
      <c r="B17183" s="508"/>
      <c r="C17183" s="508"/>
      <c r="D17183" s="444" t="s">
        <v>6778</v>
      </c>
      <c r="E17183" s="508"/>
      <c r="F17183" s="508"/>
    </row>
    <row r="17184" spans="1:6" x14ac:dyDescent="0.25">
      <c r="A17184" s="508"/>
      <c r="B17184" s="508"/>
      <c r="C17184" s="508"/>
      <c r="D17184" s="444" t="s">
        <v>6778</v>
      </c>
      <c r="E17184" s="508"/>
      <c r="F17184" s="508"/>
    </row>
    <row r="17185" spans="1:6" x14ac:dyDescent="0.25">
      <c r="A17185" s="508"/>
      <c r="B17185" s="508"/>
      <c r="C17185" s="508"/>
      <c r="D17185" s="444" t="s">
        <v>6778</v>
      </c>
      <c r="E17185" s="508"/>
      <c r="F17185" s="508"/>
    </row>
    <row r="17186" spans="1:6" x14ac:dyDescent="0.25">
      <c r="A17186" s="508"/>
      <c r="B17186" s="508"/>
      <c r="C17186" s="508"/>
      <c r="D17186" s="444" t="s">
        <v>6778</v>
      </c>
      <c r="E17186" s="508"/>
      <c r="F17186" s="508"/>
    </row>
    <row r="17187" spans="1:6" x14ac:dyDescent="0.25">
      <c r="A17187" s="508"/>
      <c r="B17187" s="508"/>
      <c r="C17187" s="508"/>
      <c r="D17187" s="444" t="s">
        <v>6778</v>
      </c>
      <c r="E17187" s="508"/>
      <c r="F17187" s="508"/>
    </row>
    <row r="17188" spans="1:6" x14ac:dyDescent="0.25">
      <c r="A17188" s="508"/>
      <c r="B17188" s="508"/>
      <c r="C17188" s="508"/>
      <c r="D17188" s="444" t="s">
        <v>6778</v>
      </c>
      <c r="E17188" s="508"/>
      <c r="F17188" s="508"/>
    </row>
    <row r="17189" spans="1:6" x14ac:dyDescent="0.25">
      <c r="A17189" s="508"/>
      <c r="B17189" s="508"/>
      <c r="C17189" s="508"/>
      <c r="D17189" s="444" t="s">
        <v>6778</v>
      </c>
      <c r="E17189" s="508"/>
      <c r="F17189" s="508"/>
    </row>
    <row r="17190" spans="1:6" x14ac:dyDescent="0.25">
      <c r="A17190" s="508"/>
      <c r="B17190" s="508"/>
      <c r="C17190" s="508"/>
      <c r="D17190" s="444" t="s">
        <v>6778</v>
      </c>
      <c r="E17190" s="508"/>
      <c r="F17190" s="508"/>
    </row>
    <row r="17191" spans="1:6" x14ac:dyDescent="0.25">
      <c r="A17191" s="508"/>
      <c r="B17191" s="508"/>
      <c r="C17191" s="508"/>
      <c r="D17191" s="444" t="s">
        <v>6778</v>
      </c>
      <c r="E17191" s="508"/>
      <c r="F17191" s="508"/>
    </row>
    <row r="17192" spans="1:6" x14ac:dyDescent="0.25">
      <c r="A17192" s="508"/>
      <c r="B17192" s="508"/>
      <c r="C17192" s="508"/>
      <c r="D17192" s="444" t="s">
        <v>6778</v>
      </c>
      <c r="E17192" s="508"/>
      <c r="F17192" s="508"/>
    </row>
    <row r="17193" spans="1:6" x14ac:dyDescent="0.25">
      <c r="A17193" s="508"/>
      <c r="B17193" s="508"/>
      <c r="C17193" s="508"/>
      <c r="D17193" s="444" t="s">
        <v>6778</v>
      </c>
      <c r="E17193" s="508"/>
      <c r="F17193" s="508"/>
    </row>
    <row r="17194" spans="1:6" x14ac:dyDescent="0.25">
      <c r="A17194" s="508"/>
      <c r="B17194" s="508"/>
      <c r="C17194" s="508"/>
      <c r="D17194" s="444" t="s">
        <v>6778</v>
      </c>
      <c r="E17194" s="508"/>
      <c r="F17194" s="508"/>
    </row>
    <row r="17195" spans="1:6" x14ac:dyDescent="0.25">
      <c r="A17195" s="508"/>
      <c r="B17195" s="508"/>
      <c r="C17195" s="508"/>
      <c r="D17195" s="444" t="s">
        <v>6778</v>
      </c>
      <c r="E17195" s="508"/>
      <c r="F17195" s="508"/>
    </row>
    <row r="17196" spans="1:6" x14ac:dyDescent="0.25">
      <c r="A17196" s="508"/>
      <c r="B17196" s="508"/>
      <c r="C17196" s="508"/>
      <c r="D17196" s="444" t="s">
        <v>6778</v>
      </c>
      <c r="E17196" s="508"/>
      <c r="F17196" s="508"/>
    </row>
    <row r="17197" spans="1:6" x14ac:dyDescent="0.25">
      <c r="A17197" s="508"/>
      <c r="B17197" s="508"/>
      <c r="C17197" s="508"/>
      <c r="D17197" s="444" t="s">
        <v>6778</v>
      </c>
      <c r="E17197" s="508"/>
      <c r="F17197" s="508"/>
    </row>
    <row r="17198" spans="1:6" x14ac:dyDescent="0.25">
      <c r="A17198" s="508"/>
      <c r="B17198" s="508"/>
      <c r="C17198" s="508"/>
      <c r="D17198" s="444" t="s">
        <v>6778</v>
      </c>
      <c r="E17198" s="508"/>
      <c r="F17198" s="508"/>
    </row>
    <row r="17199" spans="1:6" x14ac:dyDescent="0.25">
      <c r="A17199" s="508"/>
      <c r="B17199" s="508"/>
      <c r="C17199" s="508"/>
      <c r="D17199" s="444" t="s">
        <v>6778</v>
      </c>
      <c r="E17199" s="508"/>
      <c r="F17199" s="508"/>
    </row>
    <row r="17200" spans="1:6" x14ac:dyDescent="0.25">
      <c r="A17200" s="508"/>
      <c r="B17200" s="508"/>
      <c r="C17200" s="508"/>
      <c r="D17200" s="444" t="s">
        <v>6778</v>
      </c>
      <c r="E17200" s="508"/>
      <c r="F17200" s="508"/>
    </row>
    <row r="17201" spans="1:6" x14ac:dyDescent="0.25">
      <c r="A17201" s="508"/>
      <c r="B17201" s="508"/>
      <c r="C17201" s="508"/>
      <c r="D17201" s="444" t="s">
        <v>6778</v>
      </c>
      <c r="E17201" s="508"/>
      <c r="F17201" s="508"/>
    </row>
    <row r="17202" spans="1:6" x14ac:dyDescent="0.25">
      <c r="A17202" s="508"/>
      <c r="B17202" s="508"/>
      <c r="C17202" s="508"/>
      <c r="D17202" s="444" t="s">
        <v>6778</v>
      </c>
      <c r="E17202" s="508"/>
      <c r="F17202" s="508"/>
    </row>
    <row r="17203" spans="1:6" x14ac:dyDescent="0.25">
      <c r="A17203" s="508"/>
      <c r="B17203" s="508"/>
      <c r="C17203" s="508"/>
      <c r="D17203" s="444" t="s">
        <v>6778</v>
      </c>
      <c r="E17203" s="508"/>
      <c r="F17203" s="508"/>
    </row>
    <row r="17204" spans="1:6" x14ac:dyDescent="0.25">
      <c r="A17204" s="508"/>
      <c r="B17204" s="508"/>
      <c r="C17204" s="508"/>
      <c r="D17204" s="444" t="s">
        <v>6778</v>
      </c>
      <c r="E17204" s="508"/>
      <c r="F17204" s="508"/>
    </row>
    <row r="17205" spans="1:6" x14ac:dyDescent="0.25">
      <c r="A17205" s="508"/>
      <c r="B17205" s="508"/>
      <c r="C17205" s="508"/>
      <c r="D17205" s="444" t="s">
        <v>6778</v>
      </c>
      <c r="E17205" s="508"/>
      <c r="F17205" s="508"/>
    </row>
    <row r="17206" spans="1:6" x14ac:dyDescent="0.25">
      <c r="A17206" s="508"/>
      <c r="B17206" s="508"/>
      <c r="C17206" s="508"/>
      <c r="D17206" s="444" t="s">
        <v>6778</v>
      </c>
      <c r="E17206" s="508"/>
      <c r="F17206" s="508"/>
    </row>
    <row r="17207" spans="1:6" x14ac:dyDescent="0.25">
      <c r="A17207" s="508"/>
      <c r="B17207" s="508"/>
      <c r="C17207" s="508"/>
      <c r="D17207" s="444" t="s">
        <v>6778</v>
      </c>
      <c r="E17207" s="508"/>
      <c r="F17207" s="508"/>
    </row>
    <row r="17208" spans="1:6" x14ac:dyDescent="0.25">
      <c r="A17208" s="508"/>
      <c r="B17208" s="508"/>
      <c r="C17208" s="508"/>
      <c r="D17208" s="444" t="s">
        <v>6778</v>
      </c>
      <c r="E17208" s="508"/>
      <c r="F17208" s="508"/>
    </row>
    <row r="17209" spans="1:6" x14ac:dyDescent="0.25">
      <c r="A17209" s="508"/>
      <c r="B17209" s="508"/>
      <c r="C17209" s="508"/>
      <c r="D17209" s="444" t="s">
        <v>6778</v>
      </c>
      <c r="E17209" s="508"/>
      <c r="F17209" s="508"/>
    </row>
    <row r="17210" spans="1:6" x14ac:dyDescent="0.25">
      <c r="A17210" s="508"/>
      <c r="B17210" s="508"/>
      <c r="C17210" s="508"/>
      <c r="D17210" s="444" t="s">
        <v>6778</v>
      </c>
      <c r="E17210" s="508"/>
      <c r="F17210" s="508"/>
    </row>
    <row r="17211" spans="1:6" x14ac:dyDescent="0.25">
      <c r="A17211" s="508"/>
      <c r="B17211" s="508"/>
      <c r="C17211" s="508"/>
      <c r="D17211" s="444" t="s">
        <v>6778</v>
      </c>
      <c r="E17211" s="508"/>
      <c r="F17211" s="508"/>
    </row>
    <row r="17212" spans="1:6" x14ac:dyDescent="0.25">
      <c r="A17212" s="508"/>
      <c r="B17212" s="508"/>
      <c r="C17212" s="508"/>
      <c r="D17212" s="444" t="s">
        <v>6778</v>
      </c>
      <c r="E17212" s="508"/>
      <c r="F17212" s="508"/>
    </row>
    <row r="17213" spans="1:6" x14ac:dyDescent="0.25">
      <c r="A17213" s="508"/>
      <c r="B17213" s="508"/>
      <c r="C17213" s="508"/>
      <c r="D17213" s="444" t="s">
        <v>6778</v>
      </c>
      <c r="E17213" s="508"/>
      <c r="F17213" s="508"/>
    </row>
    <row r="17214" spans="1:6" x14ac:dyDescent="0.25">
      <c r="A17214" s="508"/>
      <c r="B17214" s="508"/>
      <c r="C17214" s="508"/>
      <c r="D17214" s="444" t="s">
        <v>6778</v>
      </c>
      <c r="E17214" s="508"/>
      <c r="F17214" s="508"/>
    </row>
    <row r="17215" spans="1:6" x14ac:dyDescent="0.25">
      <c r="A17215" s="508"/>
      <c r="B17215" s="508"/>
      <c r="C17215" s="508"/>
      <c r="D17215" s="444" t="s">
        <v>6778</v>
      </c>
      <c r="E17215" s="508"/>
      <c r="F17215" s="508"/>
    </row>
    <row r="17216" spans="1:6" x14ac:dyDescent="0.25">
      <c r="A17216" s="508"/>
      <c r="B17216" s="508"/>
      <c r="C17216" s="508"/>
      <c r="D17216" s="444" t="s">
        <v>6778</v>
      </c>
      <c r="E17216" s="508"/>
      <c r="F17216" s="508"/>
    </row>
    <row r="17217" spans="1:6" x14ac:dyDescent="0.25">
      <c r="A17217" s="508"/>
      <c r="B17217" s="508"/>
      <c r="C17217" s="508"/>
      <c r="D17217" s="444" t="s">
        <v>6778</v>
      </c>
      <c r="E17217" s="508"/>
      <c r="F17217" s="508"/>
    </row>
    <row r="17218" spans="1:6" x14ac:dyDescent="0.25">
      <c r="A17218" s="508"/>
      <c r="B17218" s="508"/>
      <c r="C17218" s="508"/>
      <c r="D17218" s="444" t="s">
        <v>6778</v>
      </c>
      <c r="E17218" s="508"/>
      <c r="F17218" s="508"/>
    </row>
    <row r="17219" spans="1:6" x14ac:dyDescent="0.25">
      <c r="A17219" s="508"/>
      <c r="B17219" s="508"/>
      <c r="C17219" s="508"/>
      <c r="D17219" s="444" t="s">
        <v>6778</v>
      </c>
      <c r="E17219" s="508"/>
      <c r="F17219" s="508"/>
    </row>
    <row r="17220" spans="1:6" x14ac:dyDescent="0.25">
      <c r="A17220" s="508"/>
      <c r="B17220" s="508"/>
      <c r="C17220" s="508"/>
      <c r="D17220" s="444" t="s">
        <v>6778</v>
      </c>
      <c r="E17220" s="508"/>
      <c r="F17220" s="508"/>
    </row>
    <row r="17221" spans="1:6" x14ac:dyDescent="0.25">
      <c r="A17221" s="508"/>
      <c r="B17221" s="508"/>
      <c r="C17221" s="508"/>
      <c r="D17221" s="444" t="s">
        <v>6778</v>
      </c>
      <c r="E17221" s="508"/>
      <c r="F17221" s="508"/>
    </row>
    <row r="17222" spans="1:6" x14ac:dyDescent="0.25">
      <c r="A17222" s="508"/>
      <c r="B17222" s="508"/>
      <c r="C17222" s="508"/>
      <c r="D17222" s="444" t="s">
        <v>6778</v>
      </c>
      <c r="E17222" s="508"/>
      <c r="F17222" s="508"/>
    </row>
    <row r="17223" spans="1:6" x14ac:dyDescent="0.25">
      <c r="A17223" s="508"/>
      <c r="B17223" s="508"/>
      <c r="C17223" s="508"/>
      <c r="D17223" s="444" t="s">
        <v>6778</v>
      </c>
      <c r="E17223" s="508"/>
      <c r="F17223" s="508"/>
    </row>
    <row r="17224" spans="1:6" x14ac:dyDescent="0.25">
      <c r="A17224" s="508"/>
      <c r="B17224" s="508"/>
      <c r="C17224" s="508"/>
      <c r="D17224" s="444" t="s">
        <v>6778</v>
      </c>
      <c r="E17224" s="508"/>
      <c r="F17224" s="508"/>
    </row>
    <row r="17225" spans="1:6" x14ac:dyDescent="0.25">
      <c r="A17225" s="508"/>
      <c r="B17225" s="508"/>
      <c r="C17225" s="508"/>
      <c r="D17225" s="444" t="s">
        <v>6778</v>
      </c>
      <c r="E17225" s="508"/>
      <c r="F17225" s="508"/>
    </row>
    <row r="17226" spans="1:6" x14ac:dyDescent="0.25">
      <c r="A17226" s="508"/>
      <c r="B17226" s="508"/>
      <c r="C17226" s="508"/>
      <c r="D17226" s="444" t="s">
        <v>6778</v>
      </c>
      <c r="E17226" s="508"/>
      <c r="F17226" s="508"/>
    </row>
    <row r="17227" spans="1:6" x14ac:dyDescent="0.25">
      <c r="A17227" s="508"/>
      <c r="B17227" s="508"/>
      <c r="C17227" s="508"/>
      <c r="D17227" s="444" t="s">
        <v>6778</v>
      </c>
      <c r="E17227" s="508"/>
      <c r="F17227" s="508"/>
    </row>
    <row r="17228" spans="1:6" x14ac:dyDescent="0.25">
      <c r="A17228" s="508"/>
      <c r="B17228" s="508"/>
      <c r="C17228" s="508"/>
      <c r="D17228" s="444" t="s">
        <v>6778</v>
      </c>
      <c r="E17228" s="508"/>
      <c r="F17228" s="508"/>
    </row>
    <row r="17229" spans="1:6" x14ac:dyDescent="0.25">
      <c r="A17229" s="508"/>
      <c r="B17229" s="508"/>
      <c r="C17229" s="508"/>
      <c r="D17229" s="444" t="s">
        <v>6778</v>
      </c>
      <c r="E17229" s="508"/>
      <c r="F17229" s="508"/>
    </row>
    <row r="17230" spans="1:6" x14ac:dyDescent="0.25">
      <c r="A17230" s="508"/>
      <c r="B17230" s="508"/>
      <c r="C17230" s="508"/>
      <c r="D17230" s="444" t="s">
        <v>6778</v>
      </c>
      <c r="E17230" s="508"/>
      <c r="F17230" s="508"/>
    </row>
    <row r="17231" spans="1:6" x14ac:dyDescent="0.25">
      <c r="A17231" s="508"/>
      <c r="B17231" s="508"/>
      <c r="C17231" s="508"/>
      <c r="D17231" s="444" t="s">
        <v>6778</v>
      </c>
      <c r="E17231" s="508"/>
      <c r="F17231" s="508"/>
    </row>
    <row r="17232" spans="1:6" x14ac:dyDescent="0.25">
      <c r="A17232" s="508"/>
      <c r="B17232" s="508"/>
      <c r="C17232" s="508"/>
      <c r="D17232" s="444" t="s">
        <v>6778</v>
      </c>
      <c r="E17232" s="508"/>
      <c r="F17232" s="508"/>
    </row>
    <row r="17233" spans="1:6" x14ac:dyDescent="0.25">
      <c r="A17233" s="508"/>
      <c r="B17233" s="508"/>
      <c r="C17233" s="508"/>
      <c r="D17233" s="444" t="s">
        <v>6778</v>
      </c>
      <c r="E17233" s="508"/>
      <c r="F17233" s="508"/>
    </row>
    <row r="17234" spans="1:6" x14ac:dyDescent="0.25">
      <c r="A17234" s="508"/>
      <c r="B17234" s="508"/>
      <c r="C17234" s="508"/>
      <c r="D17234" s="444" t="s">
        <v>6778</v>
      </c>
      <c r="E17234" s="508"/>
      <c r="F17234" s="508"/>
    </row>
    <row r="17235" spans="1:6" x14ac:dyDescent="0.25">
      <c r="A17235" s="508"/>
      <c r="B17235" s="508"/>
      <c r="C17235" s="508"/>
      <c r="D17235" s="444" t="s">
        <v>6778</v>
      </c>
      <c r="E17235" s="508"/>
      <c r="F17235" s="508"/>
    </row>
    <row r="17236" spans="1:6" x14ac:dyDescent="0.25">
      <c r="A17236" s="508"/>
      <c r="B17236" s="508"/>
      <c r="C17236" s="508"/>
      <c r="D17236" s="444" t="s">
        <v>6778</v>
      </c>
      <c r="E17236" s="508"/>
      <c r="F17236" s="508"/>
    </row>
    <row r="17237" spans="1:6" x14ac:dyDescent="0.25">
      <c r="A17237" s="508"/>
      <c r="B17237" s="508"/>
      <c r="C17237" s="508"/>
      <c r="D17237" s="444" t="s">
        <v>6778</v>
      </c>
      <c r="E17237" s="508"/>
      <c r="F17237" s="508"/>
    </row>
    <row r="17238" spans="1:6" x14ac:dyDescent="0.25">
      <c r="A17238" s="508"/>
      <c r="B17238" s="508"/>
      <c r="C17238" s="508"/>
      <c r="D17238" s="444" t="s">
        <v>6778</v>
      </c>
      <c r="E17238" s="508"/>
      <c r="F17238" s="508"/>
    </row>
    <row r="17239" spans="1:6" x14ac:dyDescent="0.25">
      <c r="A17239" s="508"/>
      <c r="B17239" s="508"/>
      <c r="C17239" s="508"/>
      <c r="D17239" s="444" t="s">
        <v>6778</v>
      </c>
      <c r="E17239" s="508"/>
      <c r="F17239" s="508"/>
    </row>
    <row r="17240" spans="1:6" x14ac:dyDescent="0.25">
      <c r="A17240" s="508"/>
      <c r="B17240" s="508"/>
      <c r="C17240" s="508"/>
      <c r="D17240" s="444" t="s">
        <v>6778</v>
      </c>
      <c r="E17240" s="508"/>
      <c r="F17240" s="508"/>
    </row>
    <row r="17241" spans="1:6" x14ac:dyDescent="0.25">
      <c r="A17241" s="508"/>
      <c r="B17241" s="508"/>
      <c r="C17241" s="508"/>
      <c r="D17241" s="444" t="s">
        <v>6778</v>
      </c>
      <c r="E17241" s="508"/>
      <c r="F17241" s="508"/>
    </row>
    <row r="17242" spans="1:6" x14ac:dyDescent="0.25">
      <c r="A17242" s="508"/>
      <c r="B17242" s="508"/>
      <c r="C17242" s="508"/>
      <c r="D17242" s="444" t="s">
        <v>6778</v>
      </c>
      <c r="E17242" s="508"/>
      <c r="F17242" s="508"/>
    </row>
    <row r="17243" spans="1:6" x14ac:dyDescent="0.25">
      <c r="A17243" s="508"/>
      <c r="B17243" s="508"/>
      <c r="C17243" s="508"/>
      <c r="D17243" s="444" t="s">
        <v>6778</v>
      </c>
      <c r="E17243" s="508"/>
      <c r="F17243" s="508"/>
    </row>
    <row r="17244" spans="1:6" x14ac:dyDescent="0.25">
      <c r="A17244" s="508"/>
      <c r="B17244" s="508"/>
      <c r="C17244" s="508"/>
      <c r="D17244" s="444" t="s">
        <v>6778</v>
      </c>
      <c r="E17244" s="508"/>
      <c r="F17244" s="508"/>
    </row>
    <row r="17245" spans="1:6" x14ac:dyDescent="0.25">
      <c r="A17245" s="508"/>
      <c r="B17245" s="508"/>
      <c r="C17245" s="508"/>
      <c r="D17245" s="444" t="s">
        <v>6778</v>
      </c>
      <c r="E17245" s="508"/>
      <c r="F17245" s="508"/>
    </row>
    <row r="17246" spans="1:6" x14ac:dyDescent="0.25">
      <c r="A17246" s="508"/>
      <c r="B17246" s="508"/>
      <c r="C17246" s="508"/>
      <c r="D17246" s="444" t="s">
        <v>6778</v>
      </c>
      <c r="E17246" s="508"/>
      <c r="F17246" s="508"/>
    </row>
    <row r="17247" spans="1:6" x14ac:dyDescent="0.25">
      <c r="A17247" s="508"/>
      <c r="B17247" s="508"/>
      <c r="C17247" s="508"/>
      <c r="D17247" s="444" t="s">
        <v>6778</v>
      </c>
      <c r="E17247" s="508"/>
      <c r="F17247" s="508"/>
    </row>
    <row r="17248" spans="1:6" x14ac:dyDescent="0.25">
      <c r="A17248" s="508"/>
      <c r="B17248" s="508"/>
      <c r="C17248" s="508"/>
      <c r="D17248" s="444" t="s">
        <v>6778</v>
      </c>
      <c r="E17248" s="508"/>
      <c r="F17248" s="508"/>
    </row>
    <row r="17249" spans="1:6" x14ac:dyDescent="0.25">
      <c r="A17249" s="508"/>
      <c r="B17249" s="508"/>
      <c r="C17249" s="508"/>
      <c r="D17249" s="444" t="s">
        <v>6778</v>
      </c>
      <c r="E17249" s="508"/>
      <c r="F17249" s="508"/>
    </row>
    <row r="17250" spans="1:6" x14ac:dyDescent="0.25">
      <c r="A17250" s="508"/>
      <c r="B17250" s="508"/>
      <c r="C17250" s="508"/>
      <c r="D17250" s="444" t="s">
        <v>6778</v>
      </c>
      <c r="E17250" s="508"/>
      <c r="F17250" s="508"/>
    </row>
    <row r="17251" spans="1:6" x14ac:dyDescent="0.25">
      <c r="A17251" s="508"/>
      <c r="B17251" s="508"/>
      <c r="C17251" s="508"/>
      <c r="D17251" s="444" t="s">
        <v>6778</v>
      </c>
      <c r="E17251" s="508"/>
      <c r="F17251" s="508"/>
    </row>
    <row r="17252" spans="1:6" x14ac:dyDescent="0.25">
      <c r="A17252" s="508"/>
      <c r="B17252" s="508"/>
      <c r="C17252" s="508"/>
      <c r="D17252" s="444" t="s">
        <v>6778</v>
      </c>
      <c r="E17252" s="508"/>
      <c r="F17252" s="508"/>
    </row>
    <row r="17253" spans="1:6" x14ac:dyDescent="0.25">
      <c r="A17253" s="508"/>
      <c r="B17253" s="508"/>
      <c r="C17253" s="508"/>
      <c r="D17253" s="444" t="s">
        <v>6778</v>
      </c>
      <c r="E17253" s="508"/>
      <c r="F17253" s="508"/>
    </row>
    <row r="17254" spans="1:6" x14ac:dyDescent="0.25">
      <c r="A17254" s="508"/>
      <c r="B17254" s="508"/>
      <c r="C17254" s="508"/>
      <c r="D17254" s="444" t="s">
        <v>6778</v>
      </c>
      <c r="E17254" s="508"/>
      <c r="F17254" s="508"/>
    </row>
    <row r="17255" spans="1:6" x14ac:dyDescent="0.25">
      <c r="A17255" s="508"/>
      <c r="B17255" s="508"/>
      <c r="C17255" s="508"/>
      <c r="D17255" s="444" t="s">
        <v>6778</v>
      </c>
      <c r="E17255" s="508"/>
      <c r="F17255" s="508"/>
    </row>
    <row r="17256" spans="1:6" x14ac:dyDescent="0.25">
      <c r="A17256" s="508"/>
      <c r="B17256" s="508"/>
      <c r="C17256" s="508"/>
      <c r="D17256" s="444" t="s">
        <v>6778</v>
      </c>
      <c r="E17256" s="508"/>
      <c r="F17256" s="508"/>
    </row>
    <row r="17257" spans="1:6" x14ac:dyDescent="0.25">
      <c r="A17257" s="508"/>
      <c r="B17257" s="508"/>
      <c r="C17257" s="508"/>
      <c r="D17257" s="444" t="s">
        <v>6778</v>
      </c>
      <c r="E17257" s="508"/>
      <c r="F17257" s="508"/>
    </row>
    <row r="17258" spans="1:6" x14ac:dyDescent="0.25">
      <c r="A17258" s="508"/>
      <c r="B17258" s="508"/>
      <c r="C17258" s="508"/>
      <c r="D17258" s="444" t="s">
        <v>6778</v>
      </c>
      <c r="E17258" s="508"/>
      <c r="F17258" s="508"/>
    </row>
    <row r="17259" spans="1:6" x14ac:dyDescent="0.25">
      <c r="A17259" s="508"/>
      <c r="B17259" s="508"/>
      <c r="C17259" s="508"/>
      <c r="D17259" s="444" t="s">
        <v>6778</v>
      </c>
      <c r="E17259" s="508"/>
      <c r="F17259" s="508"/>
    </row>
    <row r="17260" spans="1:6" x14ac:dyDescent="0.25">
      <c r="A17260" s="508"/>
      <c r="B17260" s="508"/>
      <c r="C17260" s="508"/>
      <c r="D17260" s="444" t="s">
        <v>6778</v>
      </c>
      <c r="E17260" s="508"/>
      <c r="F17260" s="508"/>
    </row>
    <row r="17261" spans="1:6" x14ac:dyDescent="0.25">
      <c r="A17261" s="508"/>
      <c r="B17261" s="508"/>
      <c r="C17261" s="508"/>
      <c r="D17261" s="444" t="s">
        <v>6778</v>
      </c>
      <c r="E17261" s="508"/>
      <c r="F17261" s="508"/>
    </row>
    <row r="17262" spans="1:6" x14ac:dyDescent="0.25">
      <c r="A17262" s="508"/>
      <c r="B17262" s="508"/>
      <c r="C17262" s="508"/>
      <c r="D17262" s="444" t="s">
        <v>6778</v>
      </c>
      <c r="E17262" s="508"/>
      <c r="F17262" s="508"/>
    </row>
    <row r="17263" spans="1:6" x14ac:dyDescent="0.25">
      <c r="A17263" s="508"/>
      <c r="B17263" s="508"/>
      <c r="C17263" s="508"/>
      <c r="D17263" s="444" t="s">
        <v>6778</v>
      </c>
      <c r="E17263" s="508"/>
      <c r="F17263" s="508"/>
    </row>
    <row r="17264" spans="1:6" x14ac:dyDescent="0.25">
      <c r="A17264" s="508"/>
      <c r="B17264" s="508"/>
      <c r="C17264" s="508"/>
      <c r="D17264" s="444" t="s">
        <v>6778</v>
      </c>
      <c r="E17264" s="508"/>
      <c r="F17264" s="508"/>
    </row>
    <row r="17265" spans="1:6" x14ac:dyDescent="0.25">
      <c r="A17265" s="508"/>
      <c r="B17265" s="508"/>
      <c r="C17265" s="508"/>
      <c r="D17265" s="444" t="s">
        <v>6778</v>
      </c>
      <c r="E17265" s="508"/>
      <c r="F17265" s="508"/>
    </row>
    <row r="17266" spans="1:6" x14ac:dyDescent="0.25">
      <c r="A17266" s="508"/>
      <c r="B17266" s="508"/>
      <c r="C17266" s="508"/>
      <c r="D17266" s="444" t="s">
        <v>6778</v>
      </c>
      <c r="E17266" s="508"/>
      <c r="F17266" s="508"/>
    </row>
    <row r="17267" spans="1:6" x14ac:dyDescent="0.25">
      <c r="A17267" s="508"/>
      <c r="B17267" s="508"/>
      <c r="C17267" s="508"/>
      <c r="D17267" s="444" t="s">
        <v>6778</v>
      </c>
      <c r="E17267" s="508"/>
      <c r="F17267" s="508"/>
    </row>
    <row r="17268" spans="1:6" x14ac:dyDescent="0.25">
      <c r="A17268" s="508"/>
      <c r="B17268" s="508"/>
      <c r="C17268" s="508"/>
      <c r="D17268" s="444" t="s">
        <v>6778</v>
      </c>
      <c r="E17268" s="508"/>
      <c r="F17268" s="508"/>
    </row>
    <row r="17269" spans="1:6" x14ac:dyDescent="0.25">
      <c r="A17269" s="508"/>
      <c r="B17269" s="508"/>
      <c r="C17269" s="508"/>
      <c r="D17269" s="444" t="s">
        <v>6778</v>
      </c>
      <c r="E17269" s="508"/>
      <c r="F17269" s="508"/>
    </row>
    <row r="17270" spans="1:6" x14ac:dyDescent="0.25">
      <c r="A17270" s="508"/>
      <c r="B17270" s="508"/>
      <c r="C17270" s="508"/>
      <c r="D17270" s="444" t="s">
        <v>6778</v>
      </c>
      <c r="E17270" s="508"/>
      <c r="F17270" s="508"/>
    </row>
    <row r="17271" spans="1:6" x14ac:dyDescent="0.25">
      <c r="A17271" s="508"/>
      <c r="B17271" s="508"/>
      <c r="C17271" s="508"/>
      <c r="D17271" s="444" t="s">
        <v>6778</v>
      </c>
      <c r="E17271" s="508"/>
      <c r="F17271" s="508"/>
    </row>
    <row r="17272" spans="1:6" x14ac:dyDescent="0.25">
      <c r="A17272" s="508"/>
      <c r="B17272" s="508"/>
      <c r="C17272" s="508"/>
      <c r="D17272" s="444" t="s">
        <v>6778</v>
      </c>
      <c r="E17272" s="508"/>
      <c r="F17272" s="508"/>
    </row>
    <row r="17273" spans="1:6" x14ac:dyDescent="0.25">
      <c r="A17273" s="508"/>
      <c r="B17273" s="508"/>
      <c r="C17273" s="508"/>
      <c r="D17273" s="444" t="s">
        <v>6778</v>
      </c>
      <c r="E17273" s="508"/>
      <c r="F17273" s="508"/>
    </row>
    <row r="17274" spans="1:6" x14ac:dyDescent="0.25">
      <c r="A17274" s="508"/>
      <c r="B17274" s="508"/>
      <c r="C17274" s="508"/>
      <c r="D17274" s="444" t="s">
        <v>6778</v>
      </c>
      <c r="E17274" s="508"/>
      <c r="F17274" s="508"/>
    </row>
    <row r="17275" spans="1:6" x14ac:dyDescent="0.25">
      <c r="A17275" s="508"/>
      <c r="B17275" s="508"/>
      <c r="C17275" s="508"/>
      <c r="D17275" s="444" t="s">
        <v>6778</v>
      </c>
      <c r="E17275" s="508"/>
      <c r="F17275" s="508"/>
    </row>
    <row r="17276" spans="1:6" x14ac:dyDescent="0.25">
      <c r="A17276" s="508"/>
      <c r="B17276" s="508"/>
      <c r="C17276" s="508"/>
      <c r="D17276" s="444" t="s">
        <v>6778</v>
      </c>
      <c r="E17276" s="508"/>
      <c r="F17276" s="508"/>
    </row>
    <row r="17277" spans="1:6" x14ac:dyDescent="0.25">
      <c r="A17277" s="508"/>
      <c r="B17277" s="508"/>
      <c r="C17277" s="508"/>
      <c r="D17277" s="444" t="s">
        <v>6778</v>
      </c>
      <c r="E17277" s="508"/>
      <c r="F17277" s="508"/>
    </row>
    <row r="17278" spans="1:6" x14ac:dyDescent="0.25">
      <c r="A17278" s="508"/>
      <c r="B17278" s="508"/>
      <c r="C17278" s="508"/>
      <c r="D17278" s="444" t="s">
        <v>6778</v>
      </c>
      <c r="E17278" s="508"/>
      <c r="F17278" s="508"/>
    </row>
    <row r="17279" spans="1:6" x14ac:dyDescent="0.25">
      <c r="A17279" s="508"/>
      <c r="B17279" s="508"/>
      <c r="C17279" s="508"/>
      <c r="D17279" s="444" t="s">
        <v>6778</v>
      </c>
      <c r="E17279" s="508"/>
      <c r="F17279" s="508"/>
    </row>
    <row r="17280" spans="1:6" x14ac:dyDescent="0.25">
      <c r="A17280" s="508"/>
      <c r="B17280" s="508"/>
      <c r="C17280" s="508"/>
      <c r="D17280" s="444" t="s">
        <v>6778</v>
      </c>
      <c r="E17280" s="508"/>
      <c r="F17280" s="508"/>
    </row>
    <row r="17281" spans="1:6" x14ac:dyDescent="0.25">
      <c r="A17281" s="508"/>
      <c r="B17281" s="508"/>
      <c r="C17281" s="508"/>
      <c r="D17281" s="444" t="s">
        <v>6778</v>
      </c>
      <c r="E17281" s="508"/>
      <c r="F17281" s="508"/>
    </row>
    <row r="17282" spans="1:6" x14ac:dyDescent="0.25">
      <c r="A17282" s="508"/>
      <c r="B17282" s="508"/>
      <c r="C17282" s="508"/>
      <c r="D17282" s="444" t="s">
        <v>6778</v>
      </c>
      <c r="E17282" s="508"/>
      <c r="F17282" s="508"/>
    </row>
    <row r="17283" spans="1:6" x14ac:dyDescent="0.25">
      <c r="A17283" s="508"/>
      <c r="B17283" s="508"/>
      <c r="C17283" s="508"/>
      <c r="D17283" s="444" t="s">
        <v>6778</v>
      </c>
      <c r="E17283" s="508"/>
      <c r="F17283" s="508"/>
    </row>
    <row r="17284" spans="1:6" x14ac:dyDescent="0.25">
      <c r="A17284" s="508"/>
      <c r="B17284" s="508"/>
      <c r="C17284" s="508"/>
      <c r="D17284" s="444" t="s">
        <v>6778</v>
      </c>
      <c r="E17284" s="508"/>
      <c r="F17284" s="508"/>
    </row>
    <row r="17285" spans="1:6" x14ac:dyDescent="0.25">
      <c r="A17285" s="508"/>
      <c r="B17285" s="508"/>
      <c r="C17285" s="508"/>
      <c r="D17285" s="444" t="s">
        <v>6778</v>
      </c>
      <c r="E17285" s="508"/>
      <c r="F17285" s="508"/>
    </row>
    <row r="17286" spans="1:6" x14ac:dyDescent="0.25">
      <c r="A17286" s="508"/>
      <c r="B17286" s="508"/>
      <c r="C17286" s="508"/>
      <c r="D17286" s="444" t="s">
        <v>6778</v>
      </c>
      <c r="E17286" s="508"/>
      <c r="F17286" s="508"/>
    </row>
    <row r="17287" spans="1:6" x14ac:dyDescent="0.25">
      <c r="A17287" s="508"/>
      <c r="B17287" s="508"/>
      <c r="C17287" s="508"/>
      <c r="D17287" s="444" t="s">
        <v>6778</v>
      </c>
      <c r="E17287" s="508"/>
      <c r="F17287" s="508"/>
    </row>
    <row r="17288" spans="1:6" x14ac:dyDescent="0.25">
      <c r="A17288" s="508"/>
      <c r="B17288" s="508"/>
      <c r="C17288" s="508"/>
      <c r="D17288" s="444" t="s">
        <v>6778</v>
      </c>
      <c r="E17288" s="508"/>
      <c r="F17288" s="508"/>
    </row>
    <row r="17289" spans="1:6" x14ac:dyDescent="0.25">
      <c r="A17289" s="508"/>
      <c r="B17289" s="508"/>
      <c r="C17289" s="508"/>
      <c r="D17289" s="444" t="s">
        <v>6778</v>
      </c>
      <c r="E17289" s="508"/>
      <c r="F17289" s="508"/>
    </row>
    <row r="17290" spans="1:6" x14ac:dyDescent="0.25">
      <c r="A17290" s="508"/>
      <c r="B17290" s="508"/>
      <c r="C17290" s="508"/>
      <c r="D17290" s="444" t="s">
        <v>6778</v>
      </c>
      <c r="E17290" s="508"/>
      <c r="F17290" s="508"/>
    </row>
    <row r="17291" spans="1:6" x14ac:dyDescent="0.25">
      <c r="A17291" s="508"/>
      <c r="B17291" s="508"/>
      <c r="C17291" s="508"/>
      <c r="D17291" s="444" t="s">
        <v>6778</v>
      </c>
      <c r="E17291" s="508"/>
      <c r="F17291" s="508"/>
    </row>
    <row r="17292" spans="1:6" x14ac:dyDescent="0.25">
      <c r="A17292" s="508"/>
      <c r="B17292" s="508"/>
      <c r="C17292" s="508"/>
      <c r="D17292" s="444" t="s">
        <v>6778</v>
      </c>
      <c r="E17292" s="508"/>
      <c r="F17292" s="508"/>
    </row>
    <row r="17293" spans="1:6" x14ac:dyDescent="0.25">
      <c r="A17293" s="508"/>
      <c r="B17293" s="508"/>
      <c r="C17293" s="508"/>
      <c r="D17293" s="444" t="s">
        <v>6778</v>
      </c>
      <c r="E17293" s="508"/>
      <c r="F17293" s="508"/>
    </row>
    <row r="17294" spans="1:6" x14ac:dyDescent="0.25">
      <c r="A17294" s="508"/>
      <c r="B17294" s="508"/>
      <c r="C17294" s="508"/>
      <c r="D17294" s="444" t="s">
        <v>6778</v>
      </c>
      <c r="E17294" s="508"/>
      <c r="F17294" s="508"/>
    </row>
    <row r="17295" spans="1:6" x14ac:dyDescent="0.25">
      <c r="A17295" s="508"/>
      <c r="B17295" s="508"/>
      <c r="C17295" s="508"/>
      <c r="D17295" s="444" t="s">
        <v>6778</v>
      </c>
      <c r="E17295" s="508"/>
      <c r="F17295" s="508"/>
    </row>
    <row r="17296" spans="1:6" x14ac:dyDescent="0.25">
      <c r="A17296" s="508"/>
      <c r="B17296" s="508"/>
      <c r="C17296" s="508"/>
      <c r="D17296" s="444" t="s">
        <v>6778</v>
      </c>
      <c r="E17296" s="508"/>
      <c r="F17296" s="508"/>
    </row>
    <row r="17297" spans="1:6" x14ac:dyDescent="0.25">
      <c r="A17297" s="508"/>
      <c r="B17297" s="508"/>
      <c r="C17297" s="508"/>
      <c r="D17297" s="444" t="s">
        <v>6778</v>
      </c>
      <c r="E17297" s="508"/>
      <c r="F17297" s="508"/>
    </row>
    <row r="17298" spans="1:6" x14ac:dyDescent="0.25">
      <c r="A17298" s="508"/>
      <c r="B17298" s="508"/>
      <c r="C17298" s="508"/>
      <c r="D17298" s="444" t="s">
        <v>6778</v>
      </c>
      <c r="E17298" s="508"/>
      <c r="F17298" s="508"/>
    </row>
    <row r="17299" spans="1:6" x14ac:dyDescent="0.25">
      <c r="A17299" s="508"/>
      <c r="B17299" s="508"/>
      <c r="C17299" s="508"/>
      <c r="D17299" s="444" t="s">
        <v>6778</v>
      </c>
      <c r="E17299" s="508"/>
      <c r="F17299" s="508"/>
    </row>
    <row r="17300" spans="1:6" x14ac:dyDescent="0.25">
      <c r="A17300" s="508"/>
      <c r="B17300" s="508"/>
      <c r="C17300" s="508"/>
      <c r="D17300" s="444" t="s">
        <v>6778</v>
      </c>
      <c r="E17300" s="508"/>
      <c r="F17300" s="508"/>
    </row>
    <row r="17301" spans="1:6" x14ac:dyDescent="0.25">
      <c r="A17301" s="508"/>
      <c r="B17301" s="508"/>
      <c r="C17301" s="508"/>
      <c r="D17301" s="444" t="s">
        <v>6778</v>
      </c>
      <c r="E17301" s="508"/>
      <c r="F17301" s="508"/>
    </row>
    <row r="17302" spans="1:6" x14ac:dyDescent="0.25">
      <c r="A17302" s="508"/>
      <c r="B17302" s="508"/>
      <c r="C17302" s="508"/>
      <c r="D17302" s="444" t="s">
        <v>6778</v>
      </c>
      <c r="E17302" s="508"/>
      <c r="F17302" s="508"/>
    </row>
    <row r="17303" spans="1:6" x14ac:dyDescent="0.25">
      <c r="A17303" s="508"/>
      <c r="B17303" s="508"/>
      <c r="C17303" s="508"/>
      <c r="D17303" s="444" t="s">
        <v>6778</v>
      </c>
      <c r="E17303" s="508"/>
      <c r="F17303" s="508"/>
    </row>
    <row r="17304" spans="1:6" x14ac:dyDescent="0.25">
      <c r="A17304" s="508"/>
      <c r="B17304" s="508"/>
      <c r="C17304" s="508"/>
      <c r="D17304" s="444" t="s">
        <v>6778</v>
      </c>
      <c r="E17304" s="508"/>
      <c r="F17304" s="508"/>
    </row>
    <row r="17305" spans="1:6" x14ac:dyDescent="0.25">
      <c r="A17305" s="508"/>
      <c r="B17305" s="508"/>
      <c r="C17305" s="508"/>
      <c r="D17305" s="444" t="s">
        <v>6778</v>
      </c>
      <c r="E17305" s="508"/>
      <c r="F17305" s="508"/>
    </row>
    <row r="17306" spans="1:6" x14ac:dyDescent="0.25">
      <c r="A17306" s="508"/>
      <c r="B17306" s="508"/>
      <c r="C17306" s="508"/>
      <c r="D17306" s="444" t="s">
        <v>6778</v>
      </c>
      <c r="E17306" s="508"/>
      <c r="F17306" s="508"/>
    </row>
    <row r="17307" spans="1:6" x14ac:dyDescent="0.25">
      <c r="A17307" s="508"/>
      <c r="B17307" s="508"/>
      <c r="C17307" s="508"/>
      <c r="D17307" s="444" t="s">
        <v>6778</v>
      </c>
      <c r="E17307" s="508"/>
      <c r="F17307" s="508"/>
    </row>
    <row r="17308" spans="1:6" x14ac:dyDescent="0.25">
      <c r="A17308" s="508"/>
      <c r="B17308" s="508"/>
      <c r="C17308" s="508"/>
      <c r="D17308" s="444" t="s">
        <v>6778</v>
      </c>
      <c r="E17308" s="508"/>
      <c r="F17308" s="508"/>
    </row>
    <row r="17309" spans="1:6" x14ac:dyDescent="0.25">
      <c r="A17309" s="508"/>
      <c r="B17309" s="508"/>
      <c r="C17309" s="508"/>
      <c r="D17309" s="444" t="s">
        <v>6778</v>
      </c>
      <c r="E17309" s="508"/>
      <c r="F17309" s="508"/>
    </row>
    <row r="17310" spans="1:6" x14ac:dyDescent="0.25">
      <c r="A17310" s="508"/>
      <c r="B17310" s="508"/>
      <c r="C17310" s="508"/>
      <c r="D17310" s="444" t="s">
        <v>6778</v>
      </c>
      <c r="E17310" s="508"/>
      <c r="F17310" s="508"/>
    </row>
    <row r="17311" spans="1:6" x14ac:dyDescent="0.25">
      <c r="A17311" s="508"/>
      <c r="B17311" s="508"/>
      <c r="C17311" s="508"/>
      <c r="D17311" s="444" t="s">
        <v>6778</v>
      </c>
      <c r="E17311" s="508"/>
      <c r="F17311" s="508"/>
    </row>
    <row r="17312" spans="1:6" x14ac:dyDescent="0.25">
      <c r="A17312" s="508"/>
      <c r="B17312" s="508"/>
      <c r="C17312" s="508"/>
      <c r="D17312" s="444" t="s">
        <v>6778</v>
      </c>
      <c r="E17312" s="508"/>
      <c r="F17312" s="508"/>
    </row>
    <row r="17313" spans="1:6" x14ac:dyDescent="0.25">
      <c r="A17313" s="508"/>
      <c r="B17313" s="508"/>
      <c r="C17313" s="508"/>
      <c r="D17313" s="444" t="s">
        <v>6778</v>
      </c>
      <c r="E17313" s="508"/>
      <c r="F17313" s="508"/>
    </row>
    <row r="17314" spans="1:6" x14ac:dyDescent="0.25">
      <c r="A17314" s="508"/>
      <c r="B17314" s="508"/>
      <c r="C17314" s="508"/>
      <c r="D17314" s="444" t="s">
        <v>6778</v>
      </c>
      <c r="E17314" s="508"/>
      <c r="F17314" s="508"/>
    </row>
    <row r="17315" spans="1:6" x14ac:dyDescent="0.25">
      <c r="A17315" s="508"/>
      <c r="B17315" s="508"/>
      <c r="C17315" s="508"/>
      <c r="D17315" s="444" t="s">
        <v>6778</v>
      </c>
      <c r="E17315" s="508"/>
      <c r="F17315" s="508"/>
    </row>
    <row r="17316" spans="1:6" x14ac:dyDescent="0.25">
      <c r="A17316" s="508"/>
      <c r="B17316" s="508"/>
      <c r="C17316" s="508"/>
      <c r="D17316" s="444" t="s">
        <v>6778</v>
      </c>
      <c r="E17316" s="508"/>
      <c r="F17316" s="508"/>
    </row>
    <row r="17317" spans="1:6" x14ac:dyDescent="0.25">
      <c r="A17317" s="508"/>
      <c r="B17317" s="508"/>
      <c r="C17317" s="508"/>
      <c r="D17317" s="444" t="s">
        <v>6778</v>
      </c>
      <c r="E17317" s="508"/>
      <c r="F17317" s="508"/>
    </row>
    <row r="17318" spans="1:6" x14ac:dyDescent="0.25">
      <c r="A17318" s="508"/>
      <c r="B17318" s="508"/>
      <c r="C17318" s="508"/>
      <c r="D17318" s="444" t="s">
        <v>6778</v>
      </c>
      <c r="E17318" s="508"/>
      <c r="F17318" s="508"/>
    </row>
    <row r="17319" spans="1:6" x14ac:dyDescent="0.25">
      <c r="A17319" s="508"/>
      <c r="B17319" s="508"/>
      <c r="C17319" s="508"/>
      <c r="D17319" s="444" t="s">
        <v>6778</v>
      </c>
      <c r="E17319" s="508"/>
      <c r="F17319" s="508"/>
    </row>
    <row r="17320" spans="1:6" x14ac:dyDescent="0.25">
      <c r="A17320" s="508"/>
      <c r="B17320" s="508"/>
      <c r="C17320" s="508"/>
      <c r="D17320" s="444" t="s">
        <v>6778</v>
      </c>
      <c r="E17320" s="508"/>
      <c r="F17320" s="508"/>
    </row>
    <row r="17321" spans="1:6" x14ac:dyDescent="0.25">
      <c r="A17321" s="508"/>
      <c r="B17321" s="508"/>
      <c r="C17321" s="508"/>
      <c r="D17321" s="444" t="s">
        <v>6778</v>
      </c>
      <c r="E17321" s="508"/>
      <c r="F17321" s="508"/>
    </row>
    <row r="17322" spans="1:6" x14ac:dyDescent="0.25">
      <c r="A17322" s="508"/>
      <c r="B17322" s="508"/>
      <c r="C17322" s="508"/>
      <c r="D17322" s="444" t="s">
        <v>6778</v>
      </c>
      <c r="E17322" s="508"/>
      <c r="F17322" s="508"/>
    </row>
    <row r="17323" spans="1:6" x14ac:dyDescent="0.25">
      <c r="A17323" s="508"/>
      <c r="B17323" s="508"/>
      <c r="C17323" s="508"/>
      <c r="D17323" s="444" t="s">
        <v>6778</v>
      </c>
      <c r="E17323" s="508"/>
      <c r="F17323" s="508"/>
    </row>
    <row r="17324" spans="1:6" x14ac:dyDescent="0.25">
      <c r="A17324" s="508"/>
      <c r="B17324" s="508"/>
      <c r="C17324" s="508"/>
      <c r="D17324" s="444" t="s">
        <v>6778</v>
      </c>
      <c r="E17324" s="508"/>
      <c r="F17324" s="508"/>
    </row>
    <row r="17325" spans="1:6" x14ac:dyDescent="0.25">
      <c r="A17325" s="508"/>
      <c r="B17325" s="508"/>
      <c r="C17325" s="508"/>
      <c r="D17325" s="444" t="s">
        <v>6778</v>
      </c>
      <c r="E17325" s="508"/>
      <c r="F17325" s="508"/>
    </row>
    <row r="17326" spans="1:6" x14ac:dyDescent="0.25">
      <c r="A17326" s="508"/>
      <c r="B17326" s="508"/>
      <c r="C17326" s="508"/>
      <c r="D17326" s="444" t="s">
        <v>6778</v>
      </c>
      <c r="E17326" s="508"/>
      <c r="F17326" s="508"/>
    </row>
    <row r="17327" spans="1:6" x14ac:dyDescent="0.25">
      <c r="A17327" s="508"/>
      <c r="B17327" s="508"/>
      <c r="C17327" s="508"/>
      <c r="D17327" s="444" t="s">
        <v>6778</v>
      </c>
      <c r="E17327" s="508"/>
      <c r="F17327" s="508"/>
    </row>
    <row r="17328" spans="1:6" x14ac:dyDescent="0.25">
      <c r="A17328" s="508"/>
      <c r="B17328" s="508"/>
      <c r="C17328" s="508"/>
      <c r="D17328" s="444" t="s">
        <v>6778</v>
      </c>
      <c r="E17328" s="508"/>
      <c r="F17328" s="508"/>
    </row>
    <row r="17329" spans="1:6" x14ac:dyDescent="0.25">
      <c r="A17329" s="508"/>
      <c r="B17329" s="508"/>
      <c r="C17329" s="508"/>
      <c r="D17329" s="444" t="s">
        <v>6778</v>
      </c>
      <c r="E17329" s="508"/>
      <c r="F17329" s="508"/>
    </row>
    <row r="17330" spans="1:6" x14ac:dyDescent="0.25">
      <c r="A17330" s="508"/>
      <c r="B17330" s="508"/>
      <c r="C17330" s="508"/>
      <c r="D17330" s="444" t="s">
        <v>6778</v>
      </c>
      <c r="E17330" s="508"/>
      <c r="F17330" s="508"/>
    </row>
    <row r="17331" spans="1:6" x14ac:dyDescent="0.25">
      <c r="A17331" s="508"/>
      <c r="B17331" s="508"/>
      <c r="C17331" s="508"/>
      <c r="D17331" s="444" t="s">
        <v>6778</v>
      </c>
      <c r="E17331" s="508"/>
      <c r="F17331" s="508"/>
    </row>
    <row r="17332" spans="1:6" x14ac:dyDescent="0.25">
      <c r="A17332" s="508"/>
      <c r="B17332" s="508"/>
      <c r="C17332" s="508"/>
      <c r="D17332" s="444" t="s">
        <v>6778</v>
      </c>
      <c r="E17332" s="508"/>
      <c r="F17332" s="508"/>
    </row>
    <row r="17333" spans="1:6" x14ac:dyDescent="0.25">
      <c r="A17333" s="508"/>
      <c r="B17333" s="508"/>
      <c r="C17333" s="508"/>
      <c r="D17333" s="444" t="s">
        <v>6778</v>
      </c>
      <c r="E17333" s="508"/>
      <c r="F17333" s="508"/>
    </row>
    <row r="17334" spans="1:6" x14ac:dyDescent="0.25">
      <c r="A17334" s="508"/>
      <c r="B17334" s="508"/>
      <c r="C17334" s="508"/>
      <c r="D17334" s="444" t="s">
        <v>6778</v>
      </c>
      <c r="E17334" s="508"/>
      <c r="F17334" s="508"/>
    </row>
    <row r="17335" spans="1:6" x14ac:dyDescent="0.25">
      <c r="A17335" s="508"/>
      <c r="B17335" s="508"/>
      <c r="C17335" s="508"/>
      <c r="D17335" s="444" t="s">
        <v>6778</v>
      </c>
      <c r="E17335" s="508"/>
      <c r="F17335" s="508"/>
    </row>
    <row r="17336" spans="1:6" x14ac:dyDescent="0.25">
      <c r="A17336" s="508"/>
      <c r="B17336" s="508"/>
      <c r="C17336" s="508"/>
      <c r="D17336" s="444" t="s">
        <v>6778</v>
      </c>
      <c r="E17336" s="508"/>
      <c r="F17336" s="508"/>
    </row>
    <row r="17337" spans="1:6" x14ac:dyDescent="0.25">
      <c r="A17337" s="508"/>
      <c r="B17337" s="508"/>
      <c r="C17337" s="508"/>
      <c r="D17337" s="444" t="s">
        <v>6778</v>
      </c>
      <c r="E17337" s="508"/>
      <c r="F17337" s="508"/>
    </row>
    <row r="17338" spans="1:6" x14ac:dyDescent="0.25">
      <c r="A17338" s="508"/>
      <c r="B17338" s="508"/>
      <c r="C17338" s="508"/>
      <c r="D17338" s="444" t="s">
        <v>6778</v>
      </c>
      <c r="E17338" s="508"/>
      <c r="F17338" s="508"/>
    </row>
    <row r="17339" spans="1:6" x14ac:dyDescent="0.25">
      <c r="A17339" s="508"/>
      <c r="B17339" s="508"/>
      <c r="C17339" s="508"/>
      <c r="D17339" s="444" t="s">
        <v>6778</v>
      </c>
      <c r="E17339" s="508"/>
      <c r="F17339" s="508"/>
    </row>
    <row r="17340" spans="1:6" x14ac:dyDescent="0.25">
      <c r="A17340" s="508"/>
      <c r="B17340" s="508"/>
      <c r="C17340" s="508"/>
      <c r="D17340" s="444" t="s">
        <v>6778</v>
      </c>
      <c r="E17340" s="508"/>
      <c r="F17340" s="508"/>
    </row>
    <row r="17341" spans="1:6" x14ac:dyDescent="0.25">
      <c r="A17341" s="508"/>
      <c r="B17341" s="508"/>
      <c r="C17341" s="508"/>
      <c r="D17341" s="444" t="s">
        <v>6778</v>
      </c>
      <c r="E17341" s="508"/>
      <c r="F17341" s="508"/>
    </row>
    <row r="17342" spans="1:6" x14ac:dyDescent="0.25">
      <c r="A17342" s="508"/>
      <c r="B17342" s="508"/>
      <c r="C17342" s="508"/>
      <c r="D17342" s="444" t="s">
        <v>6778</v>
      </c>
      <c r="E17342" s="508"/>
      <c r="F17342" s="508"/>
    </row>
    <row r="17343" spans="1:6" x14ac:dyDescent="0.25">
      <c r="A17343" s="508"/>
      <c r="B17343" s="508"/>
      <c r="C17343" s="508"/>
      <c r="D17343" s="444" t="s">
        <v>6778</v>
      </c>
      <c r="E17343" s="508"/>
      <c r="F17343" s="508"/>
    </row>
    <row r="17344" spans="1:6" x14ac:dyDescent="0.25">
      <c r="A17344" s="508"/>
      <c r="B17344" s="508"/>
      <c r="C17344" s="508"/>
      <c r="D17344" s="444" t="s">
        <v>6778</v>
      </c>
      <c r="E17344" s="508"/>
      <c r="F17344" s="508"/>
    </row>
    <row r="17345" spans="1:6" x14ac:dyDescent="0.25">
      <c r="A17345" s="508"/>
      <c r="B17345" s="508"/>
      <c r="C17345" s="508"/>
      <c r="D17345" s="444" t="s">
        <v>6778</v>
      </c>
      <c r="E17345" s="508"/>
      <c r="F17345" s="508"/>
    </row>
    <row r="17346" spans="1:6" x14ac:dyDescent="0.25">
      <c r="A17346" s="508"/>
      <c r="B17346" s="508"/>
      <c r="C17346" s="508"/>
      <c r="D17346" s="444" t="s">
        <v>6778</v>
      </c>
      <c r="E17346" s="508"/>
      <c r="F17346" s="508"/>
    </row>
    <row r="17347" spans="1:6" x14ac:dyDescent="0.25">
      <c r="A17347" s="508"/>
      <c r="B17347" s="508"/>
      <c r="C17347" s="508"/>
      <c r="D17347" s="444" t="s">
        <v>6778</v>
      </c>
      <c r="E17347" s="508"/>
      <c r="F17347" s="508"/>
    </row>
    <row r="17348" spans="1:6" x14ac:dyDescent="0.25">
      <c r="A17348" s="508"/>
      <c r="B17348" s="508"/>
      <c r="C17348" s="508"/>
      <c r="D17348" s="444" t="s">
        <v>6778</v>
      </c>
      <c r="E17348" s="508"/>
      <c r="F17348" s="508"/>
    </row>
    <row r="17349" spans="1:6" x14ac:dyDescent="0.25">
      <c r="A17349" s="508"/>
      <c r="B17349" s="508"/>
      <c r="C17349" s="508"/>
      <c r="D17349" s="444" t="s">
        <v>6778</v>
      </c>
      <c r="E17349" s="508"/>
      <c r="F17349" s="508"/>
    </row>
    <row r="17350" spans="1:6" x14ac:dyDescent="0.25">
      <c r="A17350" s="508"/>
      <c r="B17350" s="508"/>
      <c r="C17350" s="508"/>
      <c r="D17350" s="444" t="s">
        <v>6778</v>
      </c>
      <c r="E17350" s="508"/>
      <c r="F17350" s="508"/>
    </row>
    <row r="17351" spans="1:6" x14ac:dyDescent="0.25">
      <c r="A17351" s="508"/>
      <c r="B17351" s="508"/>
      <c r="C17351" s="508"/>
      <c r="D17351" s="444" t="s">
        <v>6778</v>
      </c>
      <c r="E17351" s="508"/>
      <c r="F17351" s="508"/>
    </row>
    <row r="17352" spans="1:6" x14ac:dyDescent="0.25">
      <c r="A17352" s="508"/>
      <c r="B17352" s="508"/>
      <c r="C17352" s="508"/>
      <c r="D17352" s="444" t="s">
        <v>6778</v>
      </c>
      <c r="E17352" s="508"/>
      <c r="F17352" s="508"/>
    </row>
    <row r="17353" spans="1:6" x14ac:dyDescent="0.25">
      <c r="A17353" s="508"/>
      <c r="B17353" s="508"/>
      <c r="C17353" s="508"/>
      <c r="D17353" s="444" t="s">
        <v>6778</v>
      </c>
      <c r="E17353" s="508"/>
      <c r="F17353" s="508"/>
    </row>
    <row r="17354" spans="1:6" x14ac:dyDescent="0.25">
      <c r="A17354" s="508"/>
      <c r="B17354" s="508"/>
      <c r="C17354" s="508"/>
      <c r="D17354" s="444" t="s">
        <v>6778</v>
      </c>
      <c r="E17354" s="508"/>
      <c r="F17354" s="508"/>
    </row>
    <row r="17355" spans="1:6" x14ac:dyDescent="0.25">
      <c r="A17355" s="508"/>
      <c r="B17355" s="508"/>
      <c r="C17355" s="508"/>
      <c r="D17355" s="444" t="s">
        <v>6778</v>
      </c>
      <c r="E17355" s="508"/>
      <c r="F17355" s="508"/>
    </row>
    <row r="17356" spans="1:6" x14ac:dyDescent="0.25">
      <c r="A17356" s="508"/>
      <c r="B17356" s="508"/>
      <c r="C17356" s="508"/>
      <c r="D17356" s="444" t="s">
        <v>6778</v>
      </c>
      <c r="E17356" s="508"/>
      <c r="F17356" s="508"/>
    </row>
    <row r="17357" spans="1:6" x14ac:dyDescent="0.25">
      <c r="A17357" s="508"/>
      <c r="B17357" s="508"/>
      <c r="C17357" s="508"/>
      <c r="D17357" s="444" t="s">
        <v>6778</v>
      </c>
      <c r="E17357" s="508"/>
      <c r="F17357" s="508"/>
    </row>
    <row r="17358" spans="1:6" x14ac:dyDescent="0.25">
      <c r="A17358" s="508"/>
      <c r="B17358" s="508"/>
      <c r="C17358" s="508"/>
      <c r="D17358" s="444" t="s">
        <v>6778</v>
      </c>
      <c r="E17358" s="508"/>
      <c r="F17358" s="508"/>
    </row>
    <row r="17359" spans="1:6" x14ac:dyDescent="0.25">
      <c r="A17359" s="508"/>
      <c r="B17359" s="508"/>
      <c r="C17359" s="508"/>
      <c r="D17359" s="444" t="s">
        <v>6778</v>
      </c>
      <c r="E17359" s="508"/>
      <c r="F17359" s="508"/>
    </row>
    <row r="17360" spans="1:6" x14ac:dyDescent="0.25">
      <c r="A17360" s="508"/>
      <c r="B17360" s="508"/>
      <c r="C17360" s="508"/>
      <c r="D17360" s="444" t="s">
        <v>6778</v>
      </c>
      <c r="E17360" s="508"/>
      <c r="F17360" s="508"/>
    </row>
    <row r="17361" spans="1:6" x14ac:dyDescent="0.25">
      <c r="A17361" s="508"/>
      <c r="B17361" s="508"/>
      <c r="C17361" s="508"/>
      <c r="D17361" s="444" t="s">
        <v>6778</v>
      </c>
      <c r="E17361" s="508"/>
      <c r="F17361" s="508"/>
    </row>
    <row r="17362" spans="1:6" x14ac:dyDescent="0.25">
      <c r="A17362" s="508"/>
      <c r="B17362" s="508"/>
      <c r="C17362" s="508"/>
      <c r="D17362" s="444" t="s">
        <v>6778</v>
      </c>
      <c r="E17362" s="508"/>
      <c r="F17362" s="508"/>
    </row>
    <row r="17363" spans="1:6" x14ac:dyDescent="0.25">
      <c r="A17363" s="508"/>
      <c r="B17363" s="508"/>
      <c r="C17363" s="508"/>
      <c r="D17363" s="444" t="s">
        <v>6778</v>
      </c>
      <c r="E17363" s="508"/>
      <c r="F17363" s="508"/>
    </row>
    <row r="17364" spans="1:6" x14ac:dyDescent="0.25">
      <c r="A17364" s="508"/>
      <c r="B17364" s="508"/>
      <c r="C17364" s="508"/>
      <c r="D17364" s="444" t="s">
        <v>6778</v>
      </c>
      <c r="E17364" s="508"/>
      <c r="F17364" s="508"/>
    </row>
    <row r="17365" spans="1:6" x14ac:dyDescent="0.25">
      <c r="A17365" s="508"/>
      <c r="B17365" s="508"/>
      <c r="C17365" s="508"/>
      <c r="D17365" s="444" t="s">
        <v>6778</v>
      </c>
      <c r="E17365" s="508"/>
      <c r="F17365" s="508"/>
    </row>
    <row r="17366" spans="1:6" x14ac:dyDescent="0.25">
      <c r="A17366" s="508"/>
      <c r="B17366" s="508"/>
      <c r="C17366" s="508"/>
      <c r="D17366" s="444" t="s">
        <v>6778</v>
      </c>
      <c r="E17366" s="508"/>
      <c r="F17366" s="508"/>
    </row>
    <row r="17367" spans="1:6" x14ac:dyDescent="0.25">
      <c r="A17367" s="508"/>
      <c r="B17367" s="508"/>
      <c r="C17367" s="508"/>
      <c r="D17367" s="444" t="s">
        <v>6778</v>
      </c>
      <c r="E17367" s="508"/>
      <c r="F17367" s="508"/>
    </row>
    <row r="17368" spans="1:6" x14ac:dyDescent="0.25">
      <c r="A17368" s="508"/>
      <c r="B17368" s="508"/>
      <c r="C17368" s="508"/>
      <c r="D17368" s="444" t="s">
        <v>6778</v>
      </c>
      <c r="E17368" s="508"/>
      <c r="F17368" s="508"/>
    </row>
    <row r="17369" spans="1:6" x14ac:dyDescent="0.25">
      <c r="A17369" s="508"/>
      <c r="B17369" s="508"/>
      <c r="C17369" s="508"/>
      <c r="D17369" s="444" t="s">
        <v>6778</v>
      </c>
      <c r="E17369" s="508"/>
      <c r="F17369" s="508"/>
    </row>
    <row r="17370" spans="1:6" x14ac:dyDescent="0.25">
      <c r="A17370" s="508"/>
      <c r="B17370" s="508"/>
      <c r="C17370" s="508"/>
      <c r="D17370" s="444" t="s">
        <v>6778</v>
      </c>
      <c r="E17370" s="508"/>
      <c r="F17370" s="508"/>
    </row>
    <row r="17371" spans="1:6" x14ac:dyDescent="0.25">
      <c r="A17371" s="508"/>
      <c r="B17371" s="508"/>
      <c r="C17371" s="508"/>
      <c r="D17371" s="444" t="s">
        <v>6778</v>
      </c>
      <c r="E17371" s="508"/>
      <c r="F17371" s="508"/>
    </row>
    <row r="17372" spans="1:6" x14ac:dyDescent="0.25">
      <c r="A17372" s="508"/>
      <c r="B17372" s="508"/>
      <c r="C17372" s="508"/>
      <c r="D17372" s="444" t="s">
        <v>6778</v>
      </c>
      <c r="E17372" s="508"/>
      <c r="F17372" s="508"/>
    </row>
    <row r="17373" spans="1:6" x14ac:dyDescent="0.25">
      <c r="A17373" s="508"/>
      <c r="B17373" s="508"/>
      <c r="C17373" s="508"/>
      <c r="D17373" s="444" t="s">
        <v>6778</v>
      </c>
      <c r="E17373" s="508"/>
      <c r="F17373" s="508"/>
    </row>
    <row r="17374" spans="1:6" x14ac:dyDescent="0.25">
      <c r="A17374" s="508"/>
      <c r="B17374" s="508"/>
      <c r="C17374" s="508"/>
      <c r="D17374" s="444" t="s">
        <v>6778</v>
      </c>
      <c r="E17374" s="508"/>
      <c r="F17374" s="508"/>
    </row>
    <row r="17375" spans="1:6" x14ac:dyDescent="0.25">
      <c r="A17375" s="508"/>
      <c r="B17375" s="508"/>
      <c r="C17375" s="508"/>
      <c r="D17375" s="444" t="s">
        <v>6778</v>
      </c>
      <c r="E17375" s="508"/>
      <c r="F17375" s="508"/>
    </row>
    <row r="17376" spans="1:6" x14ac:dyDescent="0.25">
      <c r="A17376" s="508"/>
      <c r="B17376" s="508"/>
      <c r="C17376" s="508"/>
      <c r="D17376" s="444" t="s">
        <v>6778</v>
      </c>
      <c r="E17376" s="508"/>
      <c r="F17376" s="508"/>
    </row>
    <row r="17377" spans="1:6" x14ac:dyDescent="0.25">
      <c r="A17377" s="508"/>
      <c r="B17377" s="508"/>
      <c r="C17377" s="508"/>
      <c r="D17377" s="444" t="s">
        <v>6778</v>
      </c>
      <c r="E17377" s="508"/>
      <c r="F17377" s="508"/>
    </row>
    <row r="17378" spans="1:6" x14ac:dyDescent="0.25">
      <c r="A17378" s="508"/>
      <c r="B17378" s="508"/>
      <c r="C17378" s="508"/>
      <c r="D17378" s="444" t="s">
        <v>6778</v>
      </c>
      <c r="E17378" s="508"/>
      <c r="F17378" s="508"/>
    </row>
    <row r="17379" spans="1:6" x14ac:dyDescent="0.25">
      <c r="A17379" s="508"/>
      <c r="B17379" s="508"/>
      <c r="C17379" s="508"/>
      <c r="D17379" s="444" t="s">
        <v>6778</v>
      </c>
      <c r="E17379" s="508"/>
      <c r="F17379" s="508"/>
    </row>
    <row r="17380" spans="1:6" x14ac:dyDescent="0.25">
      <c r="A17380" s="508"/>
      <c r="B17380" s="508"/>
      <c r="C17380" s="508"/>
      <c r="D17380" s="444" t="s">
        <v>6778</v>
      </c>
      <c r="E17380" s="508"/>
      <c r="F17380" s="508"/>
    </row>
    <row r="17381" spans="1:6" x14ac:dyDescent="0.25">
      <c r="A17381" s="508"/>
      <c r="B17381" s="508"/>
      <c r="C17381" s="508"/>
      <c r="D17381" s="444" t="s">
        <v>6778</v>
      </c>
      <c r="E17381" s="508"/>
      <c r="F17381" s="508"/>
    </row>
    <row r="17382" spans="1:6" x14ac:dyDescent="0.25">
      <c r="A17382" s="508"/>
      <c r="B17382" s="508"/>
      <c r="C17382" s="508"/>
      <c r="D17382" s="444" t="s">
        <v>6778</v>
      </c>
      <c r="E17382" s="508"/>
      <c r="F17382" s="508"/>
    </row>
    <row r="17383" spans="1:6" x14ac:dyDescent="0.25">
      <c r="A17383" s="508"/>
      <c r="B17383" s="508"/>
      <c r="C17383" s="508"/>
      <c r="D17383" s="444" t="s">
        <v>6778</v>
      </c>
      <c r="E17383" s="508"/>
      <c r="F17383" s="508"/>
    </row>
    <row r="17384" spans="1:6" x14ac:dyDescent="0.25">
      <c r="A17384" s="508"/>
      <c r="B17384" s="508"/>
      <c r="C17384" s="508"/>
      <c r="D17384" s="444" t="s">
        <v>6778</v>
      </c>
      <c r="E17384" s="508"/>
      <c r="F17384" s="508"/>
    </row>
    <row r="17385" spans="1:6" x14ac:dyDescent="0.25">
      <c r="A17385" s="508"/>
      <c r="B17385" s="508"/>
      <c r="C17385" s="508"/>
      <c r="D17385" s="444" t="s">
        <v>6778</v>
      </c>
      <c r="E17385" s="508"/>
      <c r="F17385" s="508"/>
    </row>
    <row r="17386" spans="1:6" x14ac:dyDescent="0.25">
      <c r="A17386" s="508"/>
      <c r="B17386" s="508"/>
      <c r="C17386" s="508"/>
      <c r="D17386" s="444" t="s">
        <v>6778</v>
      </c>
      <c r="E17386" s="508"/>
      <c r="F17386" s="508"/>
    </row>
    <row r="17387" spans="1:6" x14ac:dyDescent="0.25">
      <c r="A17387" s="508"/>
      <c r="B17387" s="508"/>
      <c r="C17387" s="508"/>
      <c r="D17387" s="444" t="s">
        <v>6778</v>
      </c>
      <c r="E17387" s="508"/>
      <c r="F17387" s="508"/>
    </row>
    <row r="17388" spans="1:6" x14ac:dyDescent="0.25">
      <c r="A17388" s="508"/>
      <c r="B17388" s="508"/>
      <c r="C17388" s="508"/>
      <c r="D17388" s="444" t="s">
        <v>6778</v>
      </c>
      <c r="E17388" s="508"/>
      <c r="F17388" s="508"/>
    </row>
    <row r="17389" spans="1:6" x14ac:dyDescent="0.25">
      <c r="A17389" s="508"/>
      <c r="B17389" s="508"/>
      <c r="C17389" s="508"/>
      <c r="D17389" s="444" t="s">
        <v>6778</v>
      </c>
      <c r="E17389" s="508"/>
      <c r="F17389" s="508"/>
    </row>
    <row r="17390" spans="1:6" x14ac:dyDescent="0.25">
      <c r="A17390" s="508"/>
      <c r="B17390" s="508"/>
      <c r="C17390" s="508"/>
      <c r="D17390" s="444" t="s">
        <v>6778</v>
      </c>
      <c r="E17390" s="508"/>
      <c r="F17390" s="508"/>
    </row>
    <row r="17391" spans="1:6" x14ac:dyDescent="0.25">
      <c r="A17391" s="508"/>
      <c r="B17391" s="508"/>
      <c r="C17391" s="508"/>
      <c r="D17391" s="444" t="s">
        <v>6778</v>
      </c>
      <c r="E17391" s="508"/>
      <c r="F17391" s="508"/>
    </row>
    <row r="17392" spans="1:6" x14ac:dyDescent="0.25">
      <c r="A17392" s="508"/>
      <c r="B17392" s="508"/>
      <c r="C17392" s="508"/>
      <c r="D17392" s="444" t="s">
        <v>6778</v>
      </c>
      <c r="E17392" s="508"/>
      <c r="F17392" s="508"/>
    </row>
    <row r="17393" spans="1:6" x14ac:dyDescent="0.25">
      <c r="A17393" s="508"/>
      <c r="B17393" s="508"/>
      <c r="C17393" s="508"/>
      <c r="D17393" s="444" t="s">
        <v>6778</v>
      </c>
      <c r="E17393" s="508"/>
      <c r="F17393" s="508"/>
    </row>
    <row r="17394" spans="1:6" x14ac:dyDescent="0.25">
      <c r="A17394" s="508"/>
      <c r="B17394" s="508"/>
      <c r="C17394" s="508"/>
      <c r="D17394" s="444" t="s">
        <v>6778</v>
      </c>
      <c r="E17394" s="508"/>
      <c r="F17394" s="508"/>
    </row>
    <row r="17395" spans="1:6" x14ac:dyDescent="0.25">
      <c r="A17395" s="508"/>
      <c r="B17395" s="508"/>
      <c r="C17395" s="508"/>
      <c r="D17395" s="444" t="s">
        <v>6778</v>
      </c>
      <c r="E17395" s="508"/>
      <c r="F17395" s="508"/>
    </row>
    <row r="17396" spans="1:6" x14ac:dyDescent="0.25">
      <c r="A17396" s="508"/>
      <c r="B17396" s="508"/>
      <c r="C17396" s="508"/>
      <c r="D17396" s="444" t="s">
        <v>6778</v>
      </c>
      <c r="E17396" s="508"/>
      <c r="F17396" s="508"/>
    </row>
    <row r="17397" spans="1:6" x14ac:dyDescent="0.25">
      <c r="A17397" s="508"/>
      <c r="B17397" s="508"/>
      <c r="C17397" s="508"/>
      <c r="D17397" s="444" t="s">
        <v>6778</v>
      </c>
      <c r="E17397" s="508"/>
      <c r="F17397" s="508"/>
    </row>
    <row r="17398" spans="1:6" x14ac:dyDescent="0.25">
      <c r="A17398" s="508"/>
      <c r="B17398" s="508"/>
      <c r="C17398" s="508"/>
      <c r="D17398" s="444" t="s">
        <v>6778</v>
      </c>
      <c r="E17398" s="508"/>
      <c r="F17398" s="508"/>
    </row>
    <row r="17399" spans="1:6" x14ac:dyDescent="0.25">
      <c r="A17399" s="508"/>
      <c r="B17399" s="508"/>
      <c r="C17399" s="508"/>
      <c r="D17399" s="444" t="s">
        <v>6778</v>
      </c>
      <c r="E17399" s="508"/>
      <c r="F17399" s="508"/>
    </row>
    <row r="17400" spans="1:6" x14ac:dyDescent="0.25">
      <c r="A17400" s="508"/>
      <c r="B17400" s="508"/>
      <c r="C17400" s="508"/>
      <c r="D17400" s="444" t="s">
        <v>6778</v>
      </c>
      <c r="E17400" s="508"/>
      <c r="F17400" s="508"/>
    </row>
    <row r="17401" spans="1:6" x14ac:dyDescent="0.25">
      <c r="A17401" s="508"/>
      <c r="B17401" s="508"/>
      <c r="C17401" s="508"/>
      <c r="D17401" s="444" t="s">
        <v>6778</v>
      </c>
      <c r="E17401" s="508"/>
      <c r="F17401" s="508"/>
    </row>
    <row r="17402" spans="1:6" x14ac:dyDescent="0.25">
      <c r="A17402" s="508"/>
      <c r="B17402" s="508"/>
      <c r="C17402" s="508"/>
      <c r="D17402" s="444" t="s">
        <v>6778</v>
      </c>
      <c r="E17402" s="508"/>
      <c r="F17402" s="508"/>
    </row>
    <row r="17403" spans="1:6" x14ac:dyDescent="0.25">
      <c r="A17403" s="508"/>
      <c r="B17403" s="508"/>
      <c r="C17403" s="508"/>
      <c r="D17403" s="444" t="s">
        <v>6778</v>
      </c>
      <c r="E17403" s="508"/>
      <c r="F17403" s="508"/>
    </row>
    <row r="17404" spans="1:6" x14ac:dyDescent="0.25">
      <c r="A17404" s="508"/>
      <c r="B17404" s="508"/>
      <c r="C17404" s="508"/>
      <c r="D17404" s="444" t="s">
        <v>6778</v>
      </c>
      <c r="E17404" s="508"/>
      <c r="F17404" s="508"/>
    </row>
    <row r="17405" spans="1:6" x14ac:dyDescent="0.25">
      <c r="A17405" s="508"/>
      <c r="B17405" s="508"/>
      <c r="C17405" s="508"/>
      <c r="D17405" s="444" t="s">
        <v>6778</v>
      </c>
      <c r="E17405" s="508"/>
      <c r="F17405" s="508"/>
    </row>
    <row r="17406" spans="1:6" x14ac:dyDescent="0.25">
      <c r="A17406" s="508"/>
      <c r="B17406" s="508"/>
      <c r="C17406" s="508"/>
      <c r="D17406" s="444" t="s">
        <v>6778</v>
      </c>
      <c r="E17406" s="508"/>
      <c r="F17406" s="508"/>
    </row>
    <row r="17407" spans="1:6" x14ac:dyDescent="0.25">
      <c r="A17407" s="508"/>
      <c r="B17407" s="508"/>
      <c r="C17407" s="508"/>
      <c r="D17407" s="444" t="s">
        <v>6778</v>
      </c>
      <c r="E17407" s="508"/>
      <c r="F17407" s="508"/>
    </row>
    <row r="17408" spans="1:6" x14ac:dyDescent="0.25">
      <c r="A17408" s="508"/>
      <c r="B17408" s="508"/>
      <c r="C17408" s="508"/>
      <c r="D17408" s="444" t="s">
        <v>6778</v>
      </c>
      <c r="E17408" s="508"/>
      <c r="F17408" s="508"/>
    </row>
    <row r="17409" spans="1:6" x14ac:dyDescent="0.25">
      <c r="A17409" s="508"/>
      <c r="B17409" s="508"/>
      <c r="C17409" s="508"/>
      <c r="D17409" s="444" t="s">
        <v>6778</v>
      </c>
      <c r="E17409" s="508"/>
      <c r="F17409" s="508"/>
    </row>
    <row r="17410" spans="1:6" x14ac:dyDescent="0.25">
      <c r="A17410" s="508"/>
      <c r="B17410" s="508"/>
      <c r="C17410" s="508"/>
      <c r="D17410" s="444" t="s">
        <v>6778</v>
      </c>
      <c r="E17410" s="508"/>
      <c r="F17410" s="508"/>
    </row>
    <row r="17411" spans="1:6" x14ac:dyDescent="0.25">
      <c r="A17411" s="508"/>
      <c r="B17411" s="508"/>
      <c r="C17411" s="508"/>
      <c r="D17411" s="444" t="s">
        <v>6778</v>
      </c>
      <c r="E17411" s="508"/>
      <c r="F17411" s="508"/>
    </row>
    <row r="17412" spans="1:6" x14ac:dyDescent="0.25">
      <c r="A17412" s="508"/>
      <c r="B17412" s="508"/>
      <c r="C17412" s="508"/>
      <c r="D17412" s="444" t="s">
        <v>6778</v>
      </c>
      <c r="E17412" s="508"/>
      <c r="F17412" s="508"/>
    </row>
    <row r="17413" spans="1:6" x14ac:dyDescent="0.25">
      <c r="A17413" s="508"/>
      <c r="B17413" s="508"/>
      <c r="C17413" s="508"/>
      <c r="D17413" s="444" t="s">
        <v>6778</v>
      </c>
      <c r="E17413" s="508"/>
      <c r="F17413" s="508"/>
    </row>
    <row r="17414" spans="1:6" x14ac:dyDescent="0.25">
      <c r="A17414" s="508"/>
      <c r="B17414" s="508"/>
      <c r="C17414" s="508"/>
      <c r="D17414" s="444" t="s">
        <v>6778</v>
      </c>
      <c r="E17414" s="508"/>
      <c r="F17414" s="508"/>
    </row>
    <row r="17415" spans="1:6" x14ac:dyDescent="0.25">
      <c r="A17415" s="508"/>
      <c r="B17415" s="508"/>
      <c r="C17415" s="508"/>
      <c r="D17415" s="444" t="s">
        <v>6778</v>
      </c>
      <c r="E17415" s="508"/>
      <c r="F17415" s="508"/>
    </row>
    <row r="17416" spans="1:6" x14ac:dyDescent="0.25">
      <c r="A17416" s="508"/>
      <c r="B17416" s="508"/>
      <c r="C17416" s="508"/>
      <c r="D17416" s="444" t="s">
        <v>6778</v>
      </c>
      <c r="E17416" s="508"/>
      <c r="F17416" s="508"/>
    </row>
    <row r="17417" spans="1:6" x14ac:dyDescent="0.25">
      <c r="A17417" s="508"/>
      <c r="B17417" s="508"/>
      <c r="C17417" s="508"/>
      <c r="D17417" s="444" t="s">
        <v>6778</v>
      </c>
      <c r="E17417" s="508"/>
      <c r="F17417" s="508"/>
    </row>
    <row r="17418" spans="1:6" x14ac:dyDescent="0.25">
      <c r="A17418" s="508"/>
      <c r="B17418" s="508"/>
      <c r="C17418" s="508"/>
      <c r="D17418" s="444" t="s">
        <v>6778</v>
      </c>
      <c r="E17418" s="508"/>
      <c r="F17418" s="508"/>
    </row>
    <row r="17419" spans="1:6" x14ac:dyDescent="0.25">
      <c r="A17419" s="508"/>
      <c r="B17419" s="508"/>
      <c r="C17419" s="508"/>
      <c r="D17419" s="444" t="s">
        <v>6778</v>
      </c>
      <c r="E17419" s="508"/>
      <c r="F17419" s="508"/>
    </row>
    <row r="17420" spans="1:6" x14ac:dyDescent="0.25">
      <c r="A17420" s="508"/>
      <c r="B17420" s="508"/>
      <c r="C17420" s="508"/>
      <c r="D17420" s="444" t="s">
        <v>6778</v>
      </c>
      <c r="E17420" s="508"/>
      <c r="F17420" s="508"/>
    </row>
    <row r="17421" spans="1:6" x14ac:dyDescent="0.25">
      <c r="A17421" s="508"/>
      <c r="B17421" s="508"/>
      <c r="C17421" s="508"/>
      <c r="D17421" s="444" t="s">
        <v>6778</v>
      </c>
      <c r="E17421" s="508"/>
      <c r="F17421" s="508"/>
    </row>
    <row r="17422" spans="1:6" x14ac:dyDescent="0.25">
      <c r="A17422" s="508"/>
      <c r="B17422" s="508"/>
      <c r="C17422" s="508"/>
      <c r="D17422" s="444" t="s">
        <v>6778</v>
      </c>
      <c r="E17422" s="508"/>
      <c r="F17422" s="508"/>
    </row>
    <row r="17423" spans="1:6" x14ac:dyDescent="0.25">
      <c r="A17423" s="508"/>
      <c r="B17423" s="508"/>
      <c r="C17423" s="508"/>
      <c r="D17423" s="444" t="s">
        <v>6778</v>
      </c>
      <c r="E17423" s="508"/>
      <c r="F17423" s="508"/>
    </row>
    <row r="17424" spans="1:6" x14ac:dyDescent="0.25">
      <c r="A17424" s="508"/>
      <c r="B17424" s="508"/>
      <c r="C17424" s="508"/>
      <c r="D17424" s="444" t="s">
        <v>6778</v>
      </c>
      <c r="E17424" s="508"/>
      <c r="F17424" s="508"/>
    </row>
    <row r="17425" spans="1:6" x14ac:dyDescent="0.25">
      <c r="A17425" s="508"/>
      <c r="B17425" s="508"/>
      <c r="C17425" s="508"/>
      <c r="D17425" s="444" t="s">
        <v>6778</v>
      </c>
      <c r="E17425" s="508"/>
      <c r="F17425" s="508"/>
    </row>
    <row r="17426" spans="1:6" x14ac:dyDescent="0.25">
      <c r="A17426" s="508"/>
      <c r="B17426" s="508"/>
      <c r="C17426" s="508"/>
      <c r="D17426" s="444" t="s">
        <v>6778</v>
      </c>
      <c r="E17426" s="508"/>
      <c r="F17426" s="508"/>
    </row>
    <row r="17427" spans="1:6" x14ac:dyDescent="0.25">
      <c r="A17427" s="508"/>
      <c r="B17427" s="508"/>
      <c r="C17427" s="508"/>
      <c r="D17427" s="444" t="s">
        <v>6778</v>
      </c>
      <c r="E17427" s="508"/>
      <c r="F17427" s="508"/>
    </row>
    <row r="17428" spans="1:6" x14ac:dyDescent="0.25">
      <c r="A17428" s="508"/>
      <c r="B17428" s="508"/>
      <c r="C17428" s="508"/>
      <c r="D17428" s="444" t="s">
        <v>6778</v>
      </c>
      <c r="E17428" s="508"/>
      <c r="F17428" s="508"/>
    </row>
    <row r="17429" spans="1:6" x14ac:dyDescent="0.25">
      <c r="A17429" s="508"/>
      <c r="B17429" s="508"/>
      <c r="C17429" s="508"/>
      <c r="D17429" s="444" t="s">
        <v>6778</v>
      </c>
      <c r="E17429" s="508"/>
      <c r="F17429" s="508"/>
    </row>
    <row r="17430" spans="1:6" x14ac:dyDescent="0.25">
      <c r="A17430" s="508"/>
      <c r="B17430" s="508"/>
      <c r="C17430" s="508"/>
      <c r="D17430" s="444" t="s">
        <v>6778</v>
      </c>
      <c r="E17430" s="508"/>
      <c r="F17430" s="508"/>
    </row>
    <row r="17431" spans="1:6" x14ac:dyDescent="0.25">
      <c r="A17431" s="508"/>
      <c r="B17431" s="508"/>
      <c r="C17431" s="508"/>
      <c r="D17431" s="444" t="s">
        <v>6778</v>
      </c>
      <c r="E17431" s="508"/>
      <c r="F17431" s="508"/>
    </row>
    <row r="17432" spans="1:6" x14ac:dyDescent="0.25">
      <c r="A17432" s="508"/>
      <c r="B17432" s="508"/>
      <c r="C17432" s="508"/>
      <c r="D17432" s="444" t="s">
        <v>6778</v>
      </c>
      <c r="E17432" s="508"/>
      <c r="F17432" s="508"/>
    </row>
    <row r="17433" spans="1:6" x14ac:dyDescent="0.25">
      <c r="A17433" s="508"/>
      <c r="B17433" s="508"/>
      <c r="C17433" s="508"/>
      <c r="D17433" s="444" t="s">
        <v>6778</v>
      </c>
      <c r="E17433" s="508"/>
      <c r="F17433" s="508"/>
    </row>
    <row r="17434" spans="1:6" x14ac:dyDescent="0.25">
      <c r="A17434" s="508"/>
      <c r="B17434" s="508"/>
      <c r="C17434" s="508"/>
      <c r="D17434" s="444" t="s">
        <v>6778</v>
      </c>
      <c r="E17434" s="508"/>
      <c r="F17434" s="508"/>
    </row>
    <row r="17435" spans="1:6" x14ac:dyDescent="0.25">
      <c r="A17435" s="508"/>
      <c r="B17435" s="508"/>
      <c r="C17435" s="508"/>
      <c r="D17435" s="444" t="s">
        <v>6778</v>
      </c>
      <c r="E17435" s="508"/>
      <c r="F17435" s="508"/>
    </row>
    <row r="17436" spans="1:6" x14ac:dyDescent="0.25">
      <c r="A17436" s="508"/>
      <c r="B17436" s="508"/>
      <c r="C17436" s="508"/>
      <c r="D17436" s="444" t="s">
        <v>6778</v>
      </c>
      <c r="E17436" s="508"/>
      <c r="F17436" s="508"/>
    </row>
    <row r="17437" spans="1:6" x14ac:dyDescent="0.25">
      <c r="A17437" s="508"/>
      <c r="B17437" s="508"/>
      <c r="C17437" s="508"/>
      <c r="D17437" s="444" t="s">
        <v>6778</v>
      </c>
      <c r="E17437" s="508"/>
      <c r="F17437" s="508"/>
    </row>
    <row r="17438" spans="1:6" x14ac:dyDescent="0.25">
      <c r="A17438" s="508"/>
      <c r="B17438" s="508"/>
      <c r="C17438" s="508"/>
      <c r="D17438" s="444" t="s">
        <v>6778</v>
      </c>
      <c r="E17438" s="508"/>
      <c r="F17438" s="508"/>
    </row>
    <row r="17439" spans="1:6" x14ac:dyDescent="0.25">
      <c r="A17439" s="508"/>
      <c r="B17439" s="508"/>
      <c r="C17439" s="508"/>
      <c r="D17439" s="444" t="s">
        <v>6778</v>
      </c>
      <c r="E17439" s="508"/>
      <c r="F17439" s="508"/>
    </row>
    <row r="17440" spans="1:6" x14ac:dyDescent="0.25">
      <c r="A17440" s="508"/>
      <c r="B17440" s="508"/>
      <c r="C17440" s="508"/>
      <c r="D17440" s="444" t="s">
        <v>6778</v>
      </c>
      <c r="E17440" s="508"/>
      <c r="F17440" s="508"/>
    </row>
    <row r="17441" spans="1:6" x14ac:dyDescent="0.25">
      <c r="A17441" s="508"/>
      <c r="B17441" s="508"/>
      <c r="C17441" s="508"/>
      <c r="D17441" s="444" t="s">
        <v>6778</v>
      </c>
      <c r="E17441" s="508"/>
      <c r="F17441" s="508"/>
    </row>
    <row r="17442" spans="1:6" x14ac:dyDescent="0.25">
      <c r="A17442" s="508"/>
      <c r="B17442" s="508"/>
      <c r="C17442" s="508"/>
      <c r="D17442" s="444" t="s">
        <v>6778</v>
      </c>
      <c r="E17442" s="508"/>
      <c r="F17442" s="508"/>
    </row>
    <row r="17443" spans="1:6" x14ac:dyDescent="0.25">
      <c r="A17443" s="508"/>
      <c r="B17443" s="508"/>
      <c r="C17443" s="508"/>
      <c r="D17443" s="444" t="s">
        <v>6778</v>
      </c>
      <c r="E17443" s="508"/>
      <c r="F17443" s="508"/>
    </row>
    <row r="17444" spans="1:6" x14ac:dyDescent="0.25">
      <c r="A17444" s="508"/>
      <c r="B17444" s="508"/>
      <c r="C17444" s="508"/>
      <c r="D17444" s="444" t="s">
        <v>6778</v>
      </c>
      <c r="E17444" s="508"/>
      <c r="F17444" s="508"/>
    </row>
    <row r="17445" spans="1:6" x14ac:dyDescent="0.25">
      <c r="A17445" s="508"/>
      <c r="B17445" s="508"/>
      <c r="C17445" s="508"/>
      <c r="D17445" s="444" t="s">
        <v>6778</v>
      </c>
      <c r="E17445" s="508"/>
      <c r="F17445" s="508"/>
    </row>
    <row r="17446" spans="1:6" x14ac:dyDescent="0.25">
      <c r="A17446" s="508"/>
      <c r="B17446" s="508"/>
      <c r="C17446" s="508"/>
      <c r="D17446" s="444" t="s">
        <v>6778</v>
      </c>
      <c r="E17446" s="508"/>
      <c r="F17446" s="508"/>
    </row>
    <row r="17447" spans="1:6" x14ac:dyDescent="0.25">
      <c r="A17447" s="508"/>
      <c r="B17447" s="508"/>
      <c r="C17447" s="508"/>
      <c r="D17447" s="444" t="s">
        <v>6778</v>
      </c>
      <c r="E17447" s="508"/>
      <c r="F17447" s="508"/>
    </row>
    <row r="17448" spans="1:6" x14ac:dyDescent="0.25">
      <c r="A17448" s="508"/>
      <c r="B17448" s="508"/>
      <c r="C17448" s="508"/>
      <c r="D17448" s="444" t="s">
        <v>6778</v>
      </c>
      <c r="E17448" s="508"/>
      <c r="F17448" s="508"/>
    </row>
    <row r="17449" spans="1:6" x14ac:dyDescent="0.25">
      <c r="A17449" s="508"/>
      <c r="B17449" s="508"/>
      <c r="C17449" s="508"/>
      <c r="D17449" s="444" t="s">
        <v>6778</v>
      </c>
      <c r="E17449" s="508"/>
      <c r="F17449" s="508"/>
    </row>
    <row r="17450" spans="1:6" x14ac:dyDescent="0.25">
      <c r="A17450" s="508"/>
      <c r="B17450" s="508"/>
      <c r="C17450" s="508"/>
      <c r="D17450" s="444" t="s">
        <v>6778</v>
      </c>
      <c r="E17450" s="508"/>
      <c r="F17450" s="508"/>
    </row>
    <row r="17451" spans="1:6" x14ac:dyDescent="0.25">
      <c r="A17451" s="508"/>
      <c r="B17451" s="508"/>
      <c r="C17451" s="508"/>
      <c r="D17451" s="444" t="s">
        <v>6778</v>
      </c>
      <c r="E17451" s="508"/>
      <c r="F17451" s="508"/>
    </row>
    <row r="17452" spans="1:6" x14ac:dyDescent="0.25">
      <c r="A17452" s="508"/>
      <c r="B17452" s="508"/>
      <c r="C17452" s="508"/>
      <c r="D17452" s="444" t="s">
        <v>6778</v>
      </c>
      <c r="E17452" s="508"/>
      <c r="F17452" s="508"/>
    </row>
    <row r="17453" spans="1:6" x14ac:dyDescent="0.25">
      <c r="A17453" s="508"/>
      <c r="B17453" s="508"/>
      <c r="C17453" s="508"/>
      <c r="D17453" s="444" t="s">
        <v>6778</v>
      </c>
      <c r="E17453" s="508"/>
      <c r="F17453" s="508"/>
    </row>
    <row r="17454" spans="1:6" x14ac:dyDescent="0.25">
      <c r="A17454" s="508"/>
      <c r="B17454" s="508"/>
      <c r="C17454" s="508"/>
      <c r="D17454" s="444" t="s">
        <v>6778</v>
      </c>
      <c r="E17454" s="508"/>
      <c r="F17454" s="508"/>
    </row>
    <row r="17455" spans="1:6" x14ac:dyDescent="0.25">
      <c r="A17455" s="508"/>
      <c r="B17455" s="508"/>
      <c r="C17455" s="508"/>
      <c r="D17455" s="444" t="s">
        <v>6778</v>
      </c>
      <c r="E17455" s="508"/>
      <c r="F17455" s="508"/>
    </row>
    <row r="17456" spans="1:6" x14ac:dyDescent="0.25">
      <c r="A17456" s="508"/>
      <c r="B17456" s="508"/>
      <c r="C17456" s="508"/>
      <c r="D17456" s="444" t="s">
        <v>6778</v>
      </c>
      <c r="E17456" s="508"/>
      <c r="F17456" s="508"/>
    </row>
    <row r="17457" spans="1:6" x14ac:dyDescent="0.25">
      <c r="A17457" s="508"/>
      <c r="B17457" s="508"/>
      <c r="C17457" s="508"/>
      <c r="D17457" s="444" t="s">
        <v>6778</v>
      </c>
      <c r="E17457" s="508"/>
      <c r="F17457" s="508"/>
    </row>
    <row r="17458" spans="1:6" x14ac:dyDescent="0.25">
      <c r="A17458" s="508"/>
      <c r="B17458" s="508"/>
      <c r="C17458" s="508"/>
      <c r="D17458" s="444" t="s">
        <v>6778</v>
      </c>
      <c r="E17458" s="508"/>
      <c r="F17458" s="508"/>
    </row>
    <row r="17459" spans="1:6" x14ac:dyDescent="0.25">
      <c r="A17459" s="508"/>
      <c r="B17459" s="508"/>
      <c r="C17459" s="508"/>
      <c r="D17459" s="444" t="s">
        <v>6778</v>
      </c>
      <c r="E17459" s="508"/>
      <c r="F17459" s="508"/>
    </row>
    <row r="17460" spans="1:6" x14ac:dyDescent="0.25">
      <c r="A17460" s="508"/>
      <c r="B17460" s="508"/>
      <c r="C17460" s="508"/>
      <c r="D17460" s="444" t="s">
        <v>6778</v>
      </c>
      <c r="E17460" s="508"/>
      <c r="F17460" s="508"/>
    </row>
    <row r="17461" spans="1:6" x14ac:dyDescent="0.25">
      <c r="A17461" s="508"/>
      <c r="B17461" s="508"/>
      <c r="C17461" s="508"/>
      <c r="D17461" s="444" t="s">
        <v>6778</v>
      </c>
      <c r="E17461" s="508"/>
      <c r="F17461" s="508"/>
    </row>
    <row r="17462" spans="1:6" x14ac:dyDescent="0.25">
      <c r="A17462" s="508"/>
      <c r="B17462" s="508"/>
      <c r="C17462" s="508"/>
      <c r="D17462" s="444" t="s">
        <v>6778</v>
      </c>
      <c r="E17462" s="508"/>
      <c r="F17462" s="508"/>
    </row>
    <row r="17463" spans="1:6" x14ac:dyDescent="0.25">
      <c r="A17463" s="508"/>
      <c r="B17463" s="508"/>
      <c r="C17463" s="508"/>
      <c r="D17463" s="444" t="s">
        <v>6778</v>
      </c>
      <c r="E17463" s="508"/>
      <c r="F17463" s="508"/>
    </row>
    <row r="17464" spans="1:6" x14ac:dyDescent="0.25">
      <c r="A17464" s="508"/>
      <c r="B17464" s="508"/>
      <c r="C17464" s="508"/>
      <c r="D17464" s="444" t="s">
        <v>6778</v>
      </c>
      <c r="E17464" s="508"/>
      <c r="F17464" s="508"/>
    </row>
    <row r="17465" spans="1:6" x14ac:dyDescent="0.25">
      <c r="A17465" s="508"/>
      <c r="B17465" s="508"/>
      <c r="C17465" s="508"/>
      <c r="D17465" s="444" t="s">
        <v>6778</v>
      </c>
      <c r="E17465" s="508"/>
      <c r="F17465" s="508"/>
    </row>
    <row r="17466" spans="1:6" x14ac:dyDescent="0.25">
      <c r="A17466" s="508"/>
      <c r="B17466" s="508"/>
      <c r="C17466" s="508"/>
      <c r="D17466" s="444" t="s">
        <v>6778</v>
      </c>
      <c r="E17466" s="508"/>
      <c r="F17466" s="508"/>
    </row>
    <row r="17467" spans="1:6" x14ac:dyDescent="0.25">
      <c r="A17467" s="508"/>
      <c r="B17467" s="508"/>
      <c r="C17467" s="508"/>
      <c r="D17467" s="444" t="s">
        <v>6778</v>
      </c>
      <c r="E17467" s="508"/>
      <c r="F17467" s="508"/>
    </row>
    <row r="17468" spans="1:6" x14ac:dyDescent="0.25">
      <c r="A17468" s="508"/>
      <c r="B17468" s="508"/>
      <c r="C17468" s="508"/>
      <c r="D17468" s="444" t="s">
        <v>6778</v>
      </c>
      <c r="E17468" s="508"/>
      <c r="F17468" s="508"/>
    </row>
    <row r="17469" spans="1:6" x14ac:dyDescent="0.25">
      <c r="A17469" s="508"/>
      <c r="B17469" s="508"/>
      <c r="C17469" s="508"/>
      <c r="D17469" s="444" t="s">
        <v>6778</v>
      </c>
      <c r="E17469" s="508"/>
      <c r="F17469" s="508"/>
    </row>
    <row r="17470" spans="1:6" x14ac:dyDescent="0.25">
      <c r="A17470" s="508"/>
      <c r="B17470" s="508"/>
      <c r="C17470" s="508"/>
      <c r="D17470" s="444" t="s">
        <v>6778</v>
      </c>
      <c r="E17470" s="508"/>
      <c r="F17470" s="508"/>
    </row>
    <row r="17471" spans="1:6" x14ac:dyDescent="0.25">
      <c r="A17471" s="508"/>
      <c r="B17471" s="508"/>
      <c r="C17471" s="508"/>
      <c r="D17471" s="444" t="s">
        <v>6778</v>
      </c>
      <c r="E17471" s="508"/>
      <c r="F17471" s="508"/>
    </row>
    <row r="17472" spans="1:6" x14ac:dyDescent="0.25">
      <c r="A17472" s="508"/>
      <c r="B17472" s="508"/>
      <c r="C17472" s="508"/>
      <c r="D17472" s="444" t="s">
        <v>6778</v>
      </c>
      <c r="E17472" s="508"/>
      <c r="F17472" s="508"/>
    </row>
    <row r="17473" spans="1:6" x14ac:dyDescent="0.25">
      <c r="A17473" s="508"/>
      <c r="B17473" s="508"/>
      <c r="C17473" s="508"/>
      <c r="D17473" s="444" t="s">
        <v>6778</v>
      </c>
      <c r="E17473" s="508"/>
      <c r="F17473" s="508"/>
    </row>
    <row r="17474" spans="1:6" x14ac:dyDescent="0.25">
      <c r="A17474" s="508"/>
      <c r="B17474" s="508"/>
      <c r="C17474" s="508"/>
      <c r="D17474" s="444" t="s">
        <v>6778</v>
      </c>
      <c r="E17474" s="508"/>
      <c r="F17474" s="508"/>
    </row>
    <row r="17475" spans="1:6" x14ac:dyDescent="0.25">
      <c r="A17475" s="508"/>
      <c r="B17475" s="508"/>
      <c r="C17475" s="508"/>
      <c r="D17475" s="444" t="s">
        <v>6778</v>
      </c>
      <c r="E17475" s="508"/>
      <c r="F17475" s="508"/>
    </row>
    <row r="17476" spans="1:6" x14ac:dyDescent="0.25">
      <c r="A17476" s="508"/>
      <c r="B17476" s="508"/>
      <c r="C17476" s="508"/>
      <c r="D17476" s="444" t="s">
        <v>6778</v>
      </c>
      <c r="E17476" s="508"/>
      <c r="F17476" s="508"/>
    </row>
    <row r="17477" spans="1:6" x14ac:dyDescent="0.25">
      <c r="A17477" s="508"/>
      <c r="B17477" s="508"/>
      <c r="C17477" s="508"/>
      <c r="D17477" s="444" t="s">
        <v>6778</v>
      </c>
      <c r="E17477" s="508"/>
      <c r="F17477" s="508"/>
    </row>
    <row r="17478" spans="1:6" x14ac:dyDescent="0.25">
      <c r="A17478" s="508"/>
      <c r="B17478" s="508"/>
      <c r="C17478" s="508"/>
      <c r="D17478" s="444" t="s">
        <v>6778</v>
      </c>
      <c r="E17478" s="508"/>
      <c r="F17478" s="508"/>
    </row>
    <row r="17479" spans="1:6" x14ac:dyDescent="0.25">
      <c r="A17479" s="508"/>
      <c r="B17479" s="508"/>
      <c r="C17479" s="508"/>
      <c r="D17479" s="444" t="s">
        <v>6778</v>
      </c>
      <c r="E17479" s="508"/>
      <c r="F17479" s="508"/>
    </row>
    <row r="17480" spans="1:6" x14ac:dyDescent="0.25">
      <c r="A17480" s="508"/>
      <c r="B17480" s="508"/>
      <c r="C17480" s="508"/>
      <c r="D17480" s="444" t="s">
        <v>6778</v>
      </c>
      <c r="E17480" s="508"/>
      <c r="F17480" s="508"/>
    </row>
    <row r="17481" spans="1:6" x14ac:dyDescent="0.25">
      <c r="A17481" s="508"/>
      <c r="B17481" s="508"/>
      <c r="C17481" s="508"/>
      <c r="D17481" s="444" t="s">
        <v>6778</v>
      </c>
      <c r="E17481" s="508"/>
      <c r="F17481" s="508"/>
    </row>
    <row r="17482" spans="1:6" x14ac:dyDescent="0.25">
      <c r="A17482" s="508"/>
      <c r="B17482" s="508"/>
      <c r="C17482" s="508"/>
      <c r="D17482" s="444" t="s">
        <v>6778</v>
      </c>
      <c r="E17482" s="508"/>
      <c r="F17482" s="508"/>
    </row>
    <row r="17483" spans="1:6" x14ac:dyDescent="0.25">
      <c r="A17483" s="508"/>
      <c r="B17483" s="508"/>
      <c r="C17483" s="508"/>
      <c r="D17483" s="444" t="s">
        <v>6778</v>
      </c>
      <c r="E17483" s="508"/>
      <c r="F17483" s="508"/>
    </row>
    <row r="17484" spans="1:6" x14ac:dyDescent="0.25">
      <c r="A17484" s="508"/>
      <c r="B17484" s="508"/>
      <c r="C17484" s="508"/>
      <c r="D17484" s="444" t="s">
        <v>6778</v>
      </c>
      <c r="E17484" s="508"/>
      <c r="F17484" s="508"/>
    </row>
    <row r="17485" spans="1:6" x14ac:dyDescent="0.25">
      <c r="A17485" s="508"/>
      <c r="B17485" s="508"/>
      <c r="C17485" s="508"/>
      <c r="D17485" s="444" t="s">
        <v>6778</v>
      </c>
      <c r="E17485" s="508"/>
      <c r="F17485" s="508"/>
    </row>
    <row r="17486" spans="1:6" x14ac:dyDescent="0.25">
      <c r="A17486" s="508"/>
      <c r="B17486" s="508"/>
      <c r="C17486" s="508"/>
      <c r="D17486" s="444" t="s">
        <v>6778</v>
      </c>
      <c r="E17486" s="508"/>
      <c r="F17486" s="508"/>
    </row>
    <row r="17487" spans="1:6" x14ac:dyDescent="0.25">
      <c r="A17487" s="508"/>
      <c r="B17487" s="508"/>
      <c r="C17487" s="508"/>
      <c r="D17487" s="444" t="s">
        <v>6778</v>
      </c>
      <c r="E17487" s="508"/>
      <c r="F17487" s="508"/>
    </row>
    <row r="17488" spans="1:6" x14ac:dyDescent="0.25">
      <c r="A17488" s="508"/>
      <c r="B17488" s="508"/>
      <c r="C17488" s="508"/>
      <c r="D17488" s="444" t="s">
        <v>6778</v>
      </c>
      <c r="E17488" s="508"/>
      <c r="F17488" s="508"/>
    </row>
    <row r="17489" spans="1:6" x14ac:dyDescent="0.25">
      <c r="A17489" s="508"/>
      <c r="B17489" s="508"/>
      <c r="C17489" s="508"/>
      <c r="D17489" s="444" t="s">
        <v>6778</v>
      </c>
      <c r="E17489" s="508"/>
      <c r="F17489" s="508"/>
    </row>
    <row r="17490" spans="1:6" x14ac:dyDescent="0.25">
      <c r="A17490" s="508"/>
      <c r="B17490" s="508"/>
      <c r="C17490" s="508"/>
      <c r="D17490" s="444" t="s">
        <v>6778</v>
      </c>
      <c r="E17490" s="508"/>
      <c r="F17490" s="508"/>
    </row>
    <row r="17491" spans="1:6" x14ac:dyDescent="0.25">
      <c r="A17491" s="508"/>
      <c r="B17491" s="508"/>
      <c r="C17491" s="508"/>
      <c r="D17491" s="444" t="s">
        <v>6778</v>
      </c>
      <c r="E17491" s="508"/>
      <c r="F17491" s="508"/>
    </row>
    <row r="17492" spans="1:6" x14ac:dyDescent="0.25">
      <c r="A17492" s="508"/>
      <c r="B17492" s="508"/>
      <c r="C17492" s="508"/>
      <c r="D17492" s="444" t="s">
        <v>6778</v>
      </c>
      <c r="E17492" s="508"/>
      <c r="F17492" s="508"/>
    </row>
    <row r="17493" spans="1:6" x14ac:dyDescent="0.25">
      <c r="A17493" s="508"/>
      <c r="B17493" s="508"/>
      <c r="C17493" s="508"/>
      <c r="D17493" s="444" t="s">
        <v>6778</v>
      </c>
      <c r="E17493" s="508"/>
      <c r="F17493" s="508"/>
    </row>
    <row r="17494" spans="1:6" x14ac:dyDescent="0.25">
      <c r="A17494" s="508"/>
      <c r="B17494" s="508"/>
      <c r="C17494" s="508"/>
      <c r="D17494" s="444" t="s">
        <v>6778</v>
      </c>
      <c r="E17494" s="508"/>
      <c r="F17494" s="508"/>
    </row>
    <row r="17495" spans="1:6" x14ac:dyDescent="0.25">
      <c r="A17495" s="508"/>
      <c r="B17495" s="508"/>
      <c r="C17495" s="508"/>
      <c r="D17495" s="444" t="s">
        <v>6778</v>
      </c>
      <c r="E17495" s="508"/>
      <c r="F17495" s="508"/>
    </row>
    <row r="17496" spans="1:6" x14ac:dyDescent="0.25">
      <c r="A17496" s="508"/>
      <c r="B17496" s="508"/>
      <c r="C17496" s="508"/>
      <c r="D17496" s="444" t="s">
        <v>6778</v>
      </c>
      <c r="E17496" s="508"/>
      <c r="F17496" s="508"/>
    </row>
    <row r="17497" spans="1:6" x14ac:dyDescent="0.25">
      <c r="A17497" s="508"/>
      <c r="B17497" s="508"/>
      <c r="C17497" s="508"/>
      <c r="D17497" s="444" t="s">
        <v>6778</v>
      </c>
      <c r="E17497" s="508"/>
      <c r="F17497" s="508"/>
    </row>
    <row r="17498" spans="1:6" x14ac:dyDescent="0.25">
      <c r="A17498" s="508"/>
      <c r="B17498" s="508"/>
      <c r="C17498" s="508"/>
      <c r="D17498" s="444" t="s">
        <v>6778</v>
      </c>
      <c r="E17498" s="508"/>
      <c r="F17498" s="508"/>
    </row>
    <row r="17499" spans="1:6" x14ac:dyDescent="0.25">
      <c r="A17499" s="508"/>
      <c r="B17499" s="508"/>
      <c r="C17499" s="508"/>
      <c r="D17499" s="444" t="s">
        <v>6778</v>
      </c>
      <c r="E17499" s="508"/>
      <c r="F17499" s="508"/>
    </row>
    <row r="17500" spans="1:6" x14ac:dyDescent="0.25">
      <c r="A17500" s="508"/>
      <c r="B17500" s="508"/>
      <c r="C17500" s="508"/>
      <c r="D17500" s="444" t="s">
        <v>6778</v>
      </c>
      <c r="E17500" s="508"/>
      <c r="F17500" s="508"/>
    </row>
    <row r="17501" spans="1:6" x14ac:dyDescent="0.25">
      <c r="A17501" s="508"/>
      <c r="B17501" s="508"/>
      <c r="C17501" s="508"/>
      <c r="D17501" s="444" t="s">
        <v>6778</v>
      </c>
      <c r="E17501" s="508"/>
      <c r="F17501" s="508"/>
    </row>
    <row r="17502" spans="1:6" x14ac:dyDescent="0.25">
      <c r="A17502" s="508"/>
      <c r="B17502" s="508"/>
      <c r="C17502" s="508"/>
      <c r="D17502" s="444" t="s">
        <v>6778</v>
      </c>
      <c r="E17502" s="508"/>
      <c r="F17502" s="508"/>
    </row>
    <row r="17503" spans="1:6" x14ac:dyDescent="0.25">
      <c r="A17503" s="508"/>
      <c r="B17503" s="508"/>
      <c r="C17503" s="508"/>
      <c r="D17503" s="444" t="s">
        <v>6778</v>
      </c>
      <c r="E17503" s="508"/>
      <c r="F17503" s="508"/>
    </row>
    <row r="17504" spans="1:6" x14ac:dyDescent="0.25">
      <c r="A17504" s="508"/>
      <c r="B17504" s="508"/>
      <c r="C17504" s="508"/>
      <c r="D17504" s="444" t="s">
        <v>6778</v>
      </c>
      <c r="E17504" s="508"/>
      <c r="F17504" s="508"/>
    </row>
    <row r="17505" spans="1:6" x14ac:dyDescent="0.25">
      <c r="A17505" s="508"/>
      <c r="B17505" s="508"/>
      <c r="C17505" s="508"/>
      <c r="D17505" s="444" t="s">
        <v>6778</v>
      </c>
      <c r="E17505" s="508"/>
      <c r="F17505" s="508"/>
    </row>
    <row r="17506" spans="1:6" x14ac:dyDescent="0.25">
      <c r="A17506" s="508"/>
      <c r="B17506" s="508"/>
      <c r="C17506" s="508"/>
      <c r="D17506" s="444" t="s">
        <v>6778</v>
      </c>
      <c r="E17506" s="508"/>
      <c r="F17506" s="508"/>
    </row>
    <row r="17507" spans="1:6" x14ac:dyDescent="0.25">
      <c r="A17507" s="508"/>
      <c r="B17507" s="508"/>
      <c r="C17507" s="508"/>
      <c r="D17507" s="444" t="s">
        <v>6778</v>
      </c>
      <c r="E17507" s="508"/>
      <c r="F17507" s="508"/>
    </row>
    <row r="17508" spans="1:6" x14ac:dyDescent="0.25">
      <c r="A17508" s="508"/>
      <c r="B17508" s="508"/>
      <c r="C17508" s="508"/>
      <c r="D17508" s="444" t="s">
        <v>6778</v>
      </c>
      <c r="E17508" s="508"/>
      <c r="F17508" s="508"/>
    </row>
    <row r="17509" spans="1:6" x14ac:dyDescent="0.25">
      <c r="A17509" s="508"/>
      <c r="B17509" s="508"/>
      <c r="C17509" s="508"/>
      <c r="D17509" s="444" t="s">
        <v>6778</v>
      </c>
      <c r="E17509" s="508"/>
      <c r="F17509" s="508"/>
    </row>
    <row r="17510" spans="1:6" x14ac:dyDescent="0.25">
      <c r="A17510" s="508"/>
      <c r="B17510" s="508"/>
      <c r="C17510" s="508"/>
      <c r="D17510" s="444" t="s">
        <v>6778</v>
      </c>
      <c r="E17510" s="508"/>
      <c r="F17510" s="508"/>
    </row>
    <row r="17511" spans="1:6" x14ac:dyDescent="0.25">
      <c r="A17511" s="508"/>
      <c r="B17511" s="508"/>
      <c r="C17511" s="508"/>
      <c r="D17511" s="444" t="s">
        <v>6778</v>
      </c>
      <c r="E17511" s="508"/>
      <c r="F17511" s="508"/>
    </row>
    <row r="17512" spans="1:6" x14ac:dyDescent="0.25">
      <c r="A17512" s="508"/>
      <c r="B17512" s="508"/>
      <c r="C17512" s="508"/>
      <c r="D17512" s="444" t="s">
        <v>6778</v>
      </c>
      <c r="E17512" s="508"/>
      <c r="F17512" s="508"/>
    </row>
    <row r="17513" spans="1:6" x14ac:dyDescent="0.25">
      <c r="A17513" s="508"/>
      <c r="B17513" s="508"/>
      <c r="C17513" s="508"/>
      <c r="D17513" s="444" t="s">
        <v>6778</v>
      </c>
      <c r="E17513" s="508"/>
      <c r="F17513" s="508"/>
    </row>
    <row r="17514" spans="1:6" x14ac:dyDescent="0.25">
      <c r="A17514" s="508"/>
      <c r="B17514" s="508"/>
      <c r="C17514" s="508"/>
      <c r="D17514" s="444" t="s">
        <v>6778</v>
      </c>
      <c r="E17514" s="508"/>
      <c r="F17514" s="508"/>
    </row>
    <row r="17515" spans="1:6" x14ac:dyDescent="0.25">
      <c r="A17515" s="508"/>
      <c r="B17515" s="508"/>
      <c r="C17515" s="508"/>
      <c r="D17515" s="444" t="s">
        <v>6778</v>
      </c>
      <c r="E17515" s="508"/>
      <c r="F17515" s="508"/>
    </row>
    <row r="17516" spans="1:6" x14ac:dyDescent="0.25">
      <c r="A17516" s="508"/>
      <c r="B17516" s="508"/>
      <c r="C17516" s="508"/>
      <c r="D17516" s="444" t="s">
        <v>6778</v>
      </c>
      <c r="E17516" s="508"/>
      <c r="F17516" s="508"/>
    </row>
    <row r="17517" spans="1:6" x14ac:dyDescent="0.25">
      <c r="A17517" s="508"/>
      <c r="B17517" s="508"/>
      <c r="C17517" s="508"/>
      <c r="D17517" s="444" t="s">
        <v>6778</v>
      </c>
      <c r="E17517" s="508"/>
      <c r="F17517" s="508"/>
    </row>
    <row r="17518" spans="1:6" x14ac:dyDescent="0.25">
      <c r="A17518" s="508"/>
      <c r="B17518" s="508"/>
      <c r="C17518" s="508"/>
      <c r="D17518" s="444" t="s">
        <v>6778</v>
      </c>
      <c r="E17518" s="508"/>
      <c r="F17518" s="508"/>
    </row>
    <row r="17519" spans="1:6" x14ac:dyDescent="0.25">
      <c r="A17519" s="508"/>
      <c r="B17519" s="508"/>
      <c r="C17519" s="508"/>
      <c r="D17519" s="444" t="s">
        <v>6778</v>
      </c>
      <c r="E17519" s="508"/>
      <c r="F17519" s="508"/>
    </row>
    <row r="17520" spans="1:6" x14ac:dyDescent="0.25">
      <c r="A17520" s="508"/>
      <c r="B17520" s="508"/>
      <c r="C17520" s="508"/>
      <c r="D17520" s="444" t="s">
        <v>6778</v>
      </c>
      <c r="E17520" s="508"/>
      <c r="F17520" s="508"/>
    </row>
    <row r="17521" spans="1:6" x14ac:dyDescent="0.25">
      <c r="A17521" s="508"/>
      <c r="B17521" s="508"/>
      <c r="C17521" s="508"/>
      <c r="D17521" s="444" t="s">
        <v>6778</v>
      </c>
      <c r="E17521" s="508"/>
      <c r="F17521" s="508"/>
    </row>
    <row r="17522" spans="1:6" x14ac:dyDescent="0.25">
      <c r="A17522" s="508"/>
      <c r="B17522" s="508"/>
      <c r="C17522" s="508"/>
      <c r="D17522" s="444" t="s">
        <v>6778</v>
      </c>
      <c r="E17522" s="508"/>
      <c r="F17522" s="508"/>
    </row>
    <row r="17523" spans="1:6" x14ac:dyDescent="0.25">
      <c r="A17523" s="508"/>
      <c r="B17523" s="508"/>
      <c r="C17523" s="508"/>
      <c r="D17523" s="444" t="s">
        <v>6778</v>
      </c>
      <c r="E17523" s="508"/>
      <c r="F17523" s="508"/>
    </row>
    <row r="17524" spans="1:6" x14ac:dyDescent="0.25">
      <c r="A17524" s="508"/>
      <c r="B17524" s="508"/>
      <c r="C17524" s="508"/>
      <c r="D17524" s="444" t="s">
        <v>6778</v>
      </c>
      <c r="E17524" s="508"/>
      <c r="F17524" s="508"/>
    </row>
    <row r="17525" spans="1:6" x14ac:dyDescent="0.25">
      <c r="A17525" s="508"/>
      <c r="B17525" s="508"/>
      <c r="C17525" s="508"/>
      <c r="D17525" s="444" t="s">
        <v>6778</v>
      </c>
      <c r="E17525" s="508"/>
      <c r="F17525" s="508"/>
    </row>
    <row r="17526" spans="1:6" x14ac:dyDescent="0.25">
      <c r="A17526" s="508"/>
      <c r="B17526" s="508"/>
      <c r="C17526" s="508"/>
      <c r="D17526" s="444" t="s">
        <v>6778</v>
      </c>
      <c r="E17526" s="508"/>
      <c r="F17526" s="508"/>
    </row>
    <row r="17527" spans="1:6" x14ac:dyDescent="0.25">
      <c r="A17527" s="508"/>
      <c r="B17527" s="508"/>
      <c r="C17527" s="508"/>
      <c r="D17527" s="444" t="s">
        <v>6778</v>
      </c>
      <c r="E17527" s="508"/>
      <c r="F17527" s="508"/>
    </row>
    <row r="17528" spans="1:6" x14ac:dyDescent="0.25">
      <c r="A17528" s="508"/>
      <c r="B17528" s="508"/>
      <c r="C17528" s="508"/>
      <c r="D17528" s="444" t="s">
        <v>6778</v>
      </c>
      <c r="E17528" s="508"/>
      <c r="F17528" s="508"/>
    </row>
    <row r="17529" spans="1:6" x14ac:dyDescent="0.25">
      <c r="A17529" s="508"/>
      <c r="B17529" s="508"/>
      <c r="C17529" s="508"/>
      <c r="D17529" s="444" t="s">
        <v>6778</v>
      </c>
      <c r="E17529" s="508"/>
      <c r="F17529" s="508"/>
    </row>
    <row r="17530" spans="1:6" x14ac:dyDescent="0.25">
      <c r="A17530" s="508"/>
      <c r="B17530" s="508"/>
      <c r="C17530" s="508"/>
      <c r="D17530" s="444" t="s">
        <v>6778</v>
      </c>
      <c r="E17530" s="508"/>
      <c r="F17530" s="508"/>
    </row>
    <row r="17531" spans="1:6" x14ac:dyDescent="0.25">
      <c r="A17531" s="508"/>
      <c r="B17531" s="508"/>
      <c r="C17531" s="508"/>
      <c r="D17531" s="444" t="s">
        <v>6778</v>
      </c>
      <c r="E17531" s="508"/>
      <c r="F17531" s="508"/>
    </row>
    <row r="17532" spans="1:6" x14ac:dyDescent="0.25">
      <c r="A17532" s="508"/>
      <c r="B17532" s="508"/>
      <c r="C17532" s="508"/>
      <c r="D17532" s="444" t="s">
        <v>6778</v>
      </c>
      <c r="E17532" s="508"/>
      <c r="F17532" s="508"/>
    </row>
    <row r="17533" spans="1:6" x14ac:dyDescent="0.25">
      <c r="A17533" s="508"/>
      <c r="B17533" s="508"/>
      <c r="C17533" s="508"/>
      <c r="D17533" s="444" t="s">
        <v>6778</v>
      </c>
      <c r="E17533" s="508"/>
      <c r="F17533" s="508"/>
    </row>
    <row r="17534" spans="1:6" x14ac:dyDescent="0.25">
      <c r="A17534" s="508"/>
      <c r="B17534" s="508"/>
      <c r="C17534" s="508"/>
      <c r="D17534" s="444" t="s">
        <v>6778</v>
      </c>
      <c r="E17534" s="508"/>
      <c r="F17534" s="508"/>
    </row>
    <row r="17535" spans="1:6" x14ac:dyDescent="0.25">
      <c r="A17535" s="508"/>
      <c r="B17535" s="508"/>
      <c r="C17535" s="508"/>
      <c r="D17535" s="444" t="s">
        <v>6778</v>
      </c>
      <c r="E17535" s="508"/>
      <c r="F17535" s="508"/>
    </row>
    <row r="17536" spans="1:6" x14ac:dyDescent="0.25">
      <c r="A17536" s="508"/>
      <c r="B17536" s="508"/>
      <c r="C17536" s="508"/>
      <c r="D17536" s="444" t="s">
        <v>6778</v>
      </c>
      <c r="E17536" s="508"/>
      <c r="F17536" s="508"/>
    </row>
    <row r="17537" spans="1:6" x14ac:dyDescent="0.25">
      <c r="A17537" s="508"/>
      <c r="B17537" s="508"/>
      <c r="C17537" s="508"/>
      <c r="D17537" s="444" t="s">
        <v>6778</v>
      </c>
      <c r="E17537" s="508"/>
      <c r="F17537" s="508"/>
    </row>
    <row r="17538" spans="1:6" x14ac:dyDescent="0.25">
      <c r="A17538" s="508"/>
      <c r="B17538" s="508"/>
      <c r="C17538" s="508"/>
      <c r="D17538" s="444" t="s">
        <v>6778</v>
      </c>
      <c r="E17538" s="508"/>
      <c r="F17538" s="508"/>
    </row>
    <row r="17539" spans="1:6" x14ac:dyDescent="0.25">
      <c r="A17539" s="508"/>
      <c r="B17539" s="508"/>
      <c r="C17539" s="508"/>
      <c r="D17539" s="444" t="s">
        <v>6778</v>
      </c>
      <c r="E17539" s="508"/>
      <c r="F17539" s="508"/>
    </row>
    <row r="17540" spans="1:6" x14ac:dyDescent="0.25">
      <c r="A17540" s="508"/>
      <c r="B17540" s="508"/>
      <c r="C17540" s="508"/>
      <c r="D17540" s="444" t="s">
        <v>6778</v>
      </c>
      <c r="E17540" s="508"/>
      <c r="F17540" s="508"/>
    </row>
    <row r="17541" spans="1:6" x14ac:dyDescent="0.25">
      <c r="A17541" s="508"/>
      <c r="B17541" s="508"/>
      <c r="C17541" s="508"/>
      <c r="D17541" s="444" t="s">
        <v>6778</v>
      </c>
      <c r="E17541" s="508"/>
      <c r="F17541" s="508"/>
    </row>
    <row r="17542" spans="1:6" x14ac:dyDescent="0.25">
      <c r="A17542" s="508"/>
      <c r="B17542" s="508"/>
      <c r="C17542" s="508"/>
      <c r="D17542" s="444" t="s">
        <v>6778</v>
      </c>
      <c r="E17542" s="508"/>
      <c r="F17542" s="508"/>
    </row>
    <row r="17543" spans="1:6" x14ac:dyDescent="0.25">
      <c r="A17543" s="508"/>
      <c r="B17543" s="508"/>
      <c r="C17543" s="508"/>
      <c r="D17543" s="444" t="s">
        <v>6778</v>
      </c>
      <c r="E17543" s="508"/>
      <c r="F17543" s="508"/>
    </row>
    <row r="17544" spans="1:6" x14ac:dyDescent="0.25">
      <c r="A17544" s="508"/>
      <c r="B17544" s="508"/>
      <c r="C17544" s="508"/>
      <c r="D17544" s="444" t="s">
        <v>6778</v>
      </c>
      <c r="E17544" s="508"/>
      <c r="F17544" s="508"/>
    </row>
    <row r="17545" spans="1:6" x14ac:dyDescent="0.25">
      <c r="A17545" s="508"/>
      <c r="B17545" s="508"/>
      <c r="C17545" s="508"/>
      <c r="D17545" s="444" t="s">
        <v>6778</v>
      </c>
      <c r="E17545" s="508"/>
      <c r="F17545" s="508"/>
    </row>
    <row r="17546" spans="1:6" x14ac:dyDescent="0.25">
      <c r="A17546" s="508"/>
      <c r="B17546" s="508"/>
      <c r="C17546" s="508"/>
      <c r="D17546" s="444" t="s">
        <v>6778</v>
      </c>
      <c r="E17546" s="508"/>
      <c r="F17546" s="508"/>
    </row>
    <row r="17547" spans="1:6" x14ac:dyDescent="0.25">
      <c r="A17547" s="508"/>
      <c r="B17547" s="508"/>
      <c r="C17547" s="508"/>
      <c r="D17547" s="444" t="s">
        <v>6778</v>
      </c>
      <c r="E17547" s="508"/>
      <c r="F17547" s="508"/>
    </row>
    <row r="17548" spans="1:6" x14ac:dyDescent="0.25">
      <c r="A17548" s="508"/>
      <c r="B17548" s="508"/>
      <c r="C17548" s="508"/>
      <c r="D17548" s="444" t="s">
        <v>6778</v>
      </c>
      <c r="E17548" s="508"/>
      <c r="F17548" s="508"/>
    </row>
    <row r="17549" spans="1:6" x14ac:dyDescent="0.25">
      <c r="A17549" s="508"/>
      <c r="B17549" s="508"/>
      <c r="C17549" s="508"/>
      <c r="D17549" s="444" t="s">
        <v>6778</v>
      </c>
      <c r="E17549" s="508"/>
      <c r="F17549" s="508"/>
    </row>
    <row r="17550" spans="1:6" x14ac:dyDescent="0.25">
      <c r="A17550" s="508"/>
      <c r="B17550" s="508"/>
      <c r="C17550" s="508"/>
      <c r="D17550" s="444" t="s">
        <v>6778</v>
      </c>
      <c r="E17550" s="508"/>
      <c r="F17550" s="508"/>
    </row>
    <row r="17551" spans="1:6" x14ac:dyDescent="0.25">
      <c r="A17551" s="508"/>
      <c r="B17551" s="508"/>
      <c r="C17551" s="508"/>
      <c r="D17551" s="444" t="s">
        <v>6778</v>
      </c>
      <c r="E17551" s="508"/>
      <c r="F17551" s="508"/>
    </row>
    <row r="17552" spans="1:6" x14ac:dyDescent="0.25">
      <c r="A17552" s="508"/>
      <c r="B17552" s="508"/>
      <c r="C17552" s="508"/>
      <c r="D17552" s="444" t="s">
        <v>6778</v>
      </c>
      <c r="E17552" s="508"/>
      <c r="F17552" s="508"/>
    </row>
    <row r="17553" spans="1:6" x14ac:dyDescent="0.25">
      <c r="A17553" s="508"/>
      <c r="B17553" s="508"/>
      <c r="C17553" s="508"/>
      <c r="D17553" s="444" t="s">
        <v>6778</v>
      </c>
      <c r="E17553" s="508"/>
      <c r="F17553" s="508"/>
    </row>
    <row r="17554" spans="1:6" x14ac:dyDescent="0.25">
      <c r="A17554" s="508"/>
      <c r="B17554" s="508"/>
      <c r="C17554" s="508"/>
      <c r="D17554" s="444" t="s">
        <v>6778</v>
      </c>
      <c r="E17554" s="508"/>
      <c r="F17554" s="508"/>
    </row>
    <row r="17555" spans="1:6" x14ac:dyDescent="0.25">
      <c r="A17555" s="508"/>
      <c r="B17555" s="508"/>
      <c r="C17555" s="508"/>
      <c r="D17555" s="444" t="s">
        <v>6778</v>
      </c>
      <c r="E17555" s="508"/>
      <c r="F17555" s="508"/>
    </row>
    <row r="17556" spans="1:6" x14ac:dyDescent="0.25">
      <c r="A17556" s="508"/>
      <c r="B17556" s="508"/>
      <c r="C17556" s="508"/>
      <c r="D17556" s="444" t="s">
        <v>6778</v>
      </c>
      <c r="E17556" s="508"/>
      <c r="F17556" s="508"/>
    </row>
    <row r="17557" spans="1:6" x14ac:dyDescent="0.25">
      <c r="A17557" s="508"/>
      <c r="B17557" s="508"/>
      <c r="C17557" s="508"/>
      <c r="D17557" s="444" t="s">
        <v>6778</v>
      </c>
      <c r="E17557" s="508"/>
      <c r="F17557" s="508"/>
    </row>
    <row r="17558" spans="1:6" x14ac:dyDescent="0.25">
      <c r="A17558" s="508"/>
      <c r="B17558" s="508"/>
      <c r="C17558" s="508"/>
      <c r="D17558" s="444" t="s">
        <v>6778</v>
      </c>
      <c r="E17558" s="508"/>
      <c r="F17558" s="508"/>
    </row>
    <row r="17559" spans="1:6" x14ac:dyDescent="0.25">
      <c r="A17559" s="508"/>
      <c r="B17559" s="508"/>
      <c r="C17559" s="508"/>
      <c r="D17559" s="444" t="s">
        <v>6778</v>
      </c>
      <c r="E17559" s="508"/>
      <c r="F17559" s="508"/>
    </row>
    <row r="17560" spans="1:6" x14ac:dyDescent="0.25">
      <c r="A17560" s="508"/>
      <c r="B17560" s="508"/>
      <c r="C17560" s="508"/>
      <c r="D17560" s="444" t="s">
        <v>6778</v>
      </c>
      <c r="E17560" s="508"/>
      <c r="F17560" s="508"/>
    </row>
    <row r="17561" spans="1:6" x14ac:dyDescent="0.25">
      <c r="A17561" s="508"/>
      <c r="B17561" s="508"/>
      <c r="C17561" s="508"/>
      <c r="D17561" s="444" t="s">
        <v>6778</v>
      </c>
      <c r="E17561" s="508"/>
      <c r="F17561" s="508"/>
    </row>
    <row r="17562" spans="1:6" x14ac:dyDescent="0.25">
      <c r="A17562" s="508"/>
      <c r="B17562" s="508"/>
      <c r="C17562" s="508"/>
      <c r="D17562" s="444" t="s">
        <v>6778</v>
      </c>
      <c r="E17562" s="508"/>
      <c r="F17562" s="508"/>
    </row>
    <row r="17563" spans="1:6" x14ac:dyDescent="0.25">
      <c r="A17563" s="508"/>
      <c r="B17563" s="508"/>
      <c r="C17563" s="508"/>
      <c r="D17563" s="444" t="s">
        <v>6778</v>
      </c>
      <c r="E17563" s="508"/>
      <c r="F17563" s="508"/>
    </row>
    <row r="17564" spans="1:6" x14ac:dyDescent="0.25">
      <c r="A17564" s="508"/>
      <c r="B17564" s="508"/>
      <c r="C17564" s="508"/>
      <c r="D17564" s="444" t="s">
        <v>6778</v>
      </c>
      <c r="E17564" s="508"/>
      <c r="F17564" s="508"/>
    </row>
    <row r="17565" spans="1:6" x14ac:dyDescent="0.25">
      <c r="A17565" s="508"/>
      <c r="B17565" s="508"/>
      <c r="C17565" s="508"/>
      <c r="D17565" s="444" t="s">
        <v>6778</v>
      </c>
      <c r="E17565" s="508"/>
      <c r="F17565" s="508"/>
    </row>
    <row r="17566" spans="1:6" x14ac:dyDescent="0.25">
      <c r="A17566" s="508"/>
      <c r="B17566" s="508"/>
      <c r="C17566" s="508"/>
      <c r="D17566" s="444" t="s">
        <v>6778</v>
      </c>
      <c r="E17566" s="508"/>
      <c r="F17566" s="508"/>
    </row>
    <row r="17567" spans="1:6" x14ac:dyDescent="0.25">
      <c r="A17567" s="508"/>
      <c r="B17567" s="508"/>
      <c r="C17567" s="508"/>
      <c r="D17567" s="444" t="s">
        <v>6778</v>
      </c>
      <c r="E17567" s="508"/>
      <c r="F17567" s="508"/>
    </row>
    <row r="17568" spans="1:6" x14ac:dyDescent="0.25">
      <c r="A17568" s="508"/>
      <c r="B17568" s="508"/>
      <c r="C17568" s="508"/>
      <c r="D17568" s="444" t="s">
        <v>6778</v>
      </c>
      <c r="E17568" s="508"/>
      <c r="F17568" s="508"/>
    </row>
    <row r="17569" spans="1:6" x14ac:dyDescent="0.25">
      <c r="A17569" s="508"/>
      <c r="B17569" s="508"/>
      <c r="C17569" s="508"/>
      <c r="D17569" s="444" t="s">
        <v>6778</v>
      </c>
      <c r="E17569" s="508"/>
      <c r="F17569" s="508"/>
    </row>
    <row r="17570" spans="1:6" x14ac:dyDescent="0.25">
      <c r="A17570" s="508"/>
      <c r="B17570" s="508"/>
      <c r="C17570" s="508"/>
      <c r="D17570" s="444" t="s">
        <v>6778</v>
      </c>
      <c r="E17570" s="508"/>
      <c r="F17570" s="508"/>
    </row>
    <row r="17571" spans="1:6" x14ac:dyDescent="0.25">
      <c r="A17571" s="508"/>
      <c r="B17571" s="508"/>
      <c r="C17571" s="508"/>
      <c r="D17571" s="444" t="s">
        <v>6778</v>
      </c>
      <c r="E17571" s="508"/>
      <c r="F17571" s="508"/>
    </row>
    <row r="17572" spans="1:6" x14ac:dyDescent="0.25">
      <c r="A17572" s="508"/>
      <c r="B17572" s="508"/>
      <c r="C17572" s="508"/>
      <c r="D17572" s="444" t="s">
        <v>6778</v>
      </c>
      <c r="E17572" s="508"/>
      <c r="F17572" s="508"/>
    </row>
    <row r="17573" spans="1:6" x14ac:dyDescent="0.25">
      <c r="A17573" s="508"/>
      <c r="B17573" s="508"/>
      <c r="C17573" s="508"/>
      <c r="D17573" s="444" t="s">
        <v>6778</v>
      </c>
      <c r="E17573" s="508"/>
      <c r="F17573" s="508"/>
    </row>
    <row r="17574" spans="1:6" x14ac:dyDescent="0.25">
      <c r="A17574" s="508"/>
      <c r="B17574" s="508"/>
      <c r="C17574" s="508"/>
      <c r="D17574" s="444" t="s">
        <v>6778</v>
      </c>
      <c r="E17574" s="508"/>
      <c r="F17574" s="508"/>
    </row>
    <row r="17575" spans="1:6" x14ac:dyDescent="0.25">
      <c r="A17575" s="508"/>
      <c r="B17575" s="508"/>
      <c r="C17575" s="508"/>
      <c r="D17575" s="444" t="s">
        <v>6778</v>
      </c>
      <c r="E17575" s="508"/>
      <c r="F17575" s="508"/>
    </row>
    <row r="17576" spans="1:6" x14ac:dyDescent="0.25">
      <c r="A17576" s="508"/>
      <c r="B17576" s="508"/>
      <c r="C17576" s="508"/>
      <c r="D17576" s="444" t="s">
        <v>6778</v>
      </c>
      <c r="E17576" s="508"/>
      <c r="F17576" s="508"/>
    </row>
    <row r="17577" spans="1:6" x14ac:dyDescent="0.25">
      <c r="A17577" s="508"/>
      <c r="B17577" s="508"/>
      <c r="C17577" s="508"/>
      <c r="D17577" s="444" t="s">
        <v>6778</v>
      </c>
      <c r="E17577" s="508"/>
      <c r="F17577" s="508"/>
    </row>
    <row r="17578" spans="1:6" x14ac:dyDescent="0.25">
      <c r="A17578" s="508"/>
      <c r="B17578" s="508"/>
      <c r="C17578" s="508"/>
      <c r="D17578" s="444" t="s">
        <v>6778</v>
      </c>
      <c r="E17578" s="508"/>
      <c r="F17578" s="508"/>
    </row>
    <row r="17579" spans="1:6" x14ac:dyDescent="0.25">
      <c r="A17579" s="508"/>
      <c r="B17579" s="508"/>
      <c r="C17579" s="508"/>
      <c r="D17579" s="444" t="s">
        <v>6778</v>
      </c>
      <c r="E17579" s="508"/>
      <c r="F17579" s="508"/>
    </row>
    <row r="17580" spans="1:6" x14ac:dyDescent="0.25">
      <c r="A17580" s="508"/>
      <c r="B17580" s="508"/>
      <c r="C17580" s="508"/>
      <c r="D17580" s="444" t="s">
        <v>6778</v>
      </c>
      <c r="E17580" s="508"/>
      <c r="F17580" s="508"/>
    </row>
    <row r="17581" spans="1:6" x14ac:dyDescent="0.25">
      <c r="A17581" s="508"/>
      <c r="B17581" s="508"/>
      <c r="C17581" s="508"/>
      <c r="D17581" s="444" t="s">
        <v>6778</v>
      </c>
      <c r="E17581" s="508"/>
      <c r="F17581" s="508"/>
    </row>
    <row r="17582" spans="1:6" x14ac:dyDescent="0.25">
      <c r="A17582" s="508"/>
      <c r="B17582" s="508"/>
      <c r="C17582" s="508"/>
      <c r="D17582" s="444" t="s">
        <v>6778</v>
      </c>
      <c r="E17582" s="508"/>
      <c r="F17582" s="508"/>
    </row>
    <row r="17583" spans="1:6" x14ac:dyDescent="0.25">
      <c r="A17583" s="508"/>
      <c r="B17583" s="508"/>
      <c r="C17583" s="508"/>
      <c r="D17583" s="444" t="s">
        <v>6778</v>
      </c>
      <c r="E17583" s="508"/>
      <c r="F17583" s="508"/>
    </row>
    <row r="17584" spans="1:6" x14ac:dyDescent="0.25">
      <c r="A17584" s="508"/>
      <c r="B17584" s="508"/>
      <c r="C17584" s="508"/>
      <c r="D17584" s="444" t="s">
        <v>6778</v>
      </c>
      <c r="E17584" s="508"/>
      <c r="F17584" s="508"/>
    </row>
    <row r="17585" spans="1:6" x14ac:dyDescent="0.25">
      <c r="A17585" s="508"/>
      <c r="B17585" s="508"/>
      <c r="C17585" s="508"/>
      <c r="D17585" s="444" t="s">
        <v>6778</v>
      </c>
      <c r="E17585" s="508"/>
      <c r="F17585" s="508"/>
    </row>
    <row r="17586" spans="1:6" x14ac:dyDescent="0.25">
      <c r="A17586" s="508"/>
      <c r="B17586" s="508"/>
      <c r="C17586" s="508"/>
      <c r="D17586" s="444" t="s">
        <v>6778</v>
      </c>
      <c r="E17586" s="508"/>
      <c r="F17586" s="508"/>
    </row>
    <row r="17587" spans="1:6" x14ac:dyDescent="0.25">
      <c r="A17587" s="508"/>
      <c r="B17587" s="508"/>
      <c r="C17587" s="508"/>
      <c r="D17587" s="444" t="s">
        <v>6778</v>
      </c>
      <c r="E17587" s="508"/>
      <c r="F17587" s="508"/>
    </row>
    <row r="17588" spans="1:6" x14ac:dyDescent="0.25">
      <c r="A17588" s="508"/>
      <c r="B17588" s="508"/>
      <c r="C17588" s="508"/>
      <c r="D17588" s="444" t="s">
        <v>6778</v>
      </c>
      <c r="E17588" s="508"/>
      <c r="F17588" s="508"/>
    </row>
    <row r="17589" spans="1:6" x14ac:dyDescent="0.25">
      <c r="A17589" s="508"/>
      <c r="B17589" s="508"/>
      <c r="C17589" s="508"/>
      <c r="D17589" s="444" t="s">
        <v>6778</v>
      </c>
      <c r="E17589" s="508"/>
      <c r="F17589" s="508"/>
    </row>
    <row r="17590" spans="1:6" x14ac:dyDescent="0.25">
      <c r="A17590" s="508"/>
      <c r="B17590" s="508"/>
      <c r="C17590" s="508"/>
      <c r="D17590" s="444" t="s">
        <v>6778</v>
      </c>
      <c r="E17590" s="508"/>
      <c r="F17590" s="508"/>
    </row>
    <row r="17591" spans="1:6" x14ac:dyDescent="0.25">
      <c r="A17591" s="508"/>
      <c r="B17591" s="508"/>
      <c r="C17591" s="508"/>
      <c r="D17591" s="444" t="s">
        <v>6778</v>
      </c>
      <c r="E17591" s="508"/>
      <c r="F17591" s="508"/>
    </row>
    <row r="17592" spans="1:6" x14ac:dyDescent="0.25">
      <c r="A17592" s="508"/>
      <c r="B17592" s="508"/>
      <c r="C17592" s="508"/>
      <c r="D17592" s="444" t="s">
        <v>6778</v>
      </c>
      <c r="E17592" s="508"/>
      <c r="F17592" s="508"/>
    </row>
    <row r="17593" spans="1:6" x14ac:dyDescent="0.25">
      <c r="A17593" s="508"/>
      <c r="B17593" s="508"/>
      <c r="C17593" s="508"/>
      <c r="D17593" s="444" t="s">
        <v>6778</v>
      </c>
      <c r="E17593" s="508"/>
      <c r="F17593" s="508"/>
    </row>
    <row r="17594" spans="1:6" x14ac:dyDescent="0.25">
      <c r="A17594" s="508"/>
      <c r="B17594" s="508"/>
      <c r="C17594" s="508"/>
      <c r="D17594" s="444" t="s">
        <v>6778</v>
      </c>
      <c r="E17594" s="508"/>
      <c r="F17594" s="508"/>
    </row>
    <row r="17595" spans="1:6" x14ac:dyDescent="0.25">
      <c r="A17595" s="508"/>
      <c r="B17595" s="508"/>
      <c r="C17595" s="508"/>
      <c r="D17595" s="444" t="s">
        <v>6778</v>
      </c>
      <c r="E17595" s="508"/>
      <c r="F17595" s="508"/>
    </row>
    <row r="17596" spans="1:6" x14ac:dyDescent="0.25">
      <c r="A17596" s="508"/>
      <c r="B17596" s="508"/>
      <c r="C17596" s="508"/>
      <c r="D17596" s="444" t="s">
        <v>6778</v>
      </c>
      <c r="E17596" s="508"/>
      <c r="F17596" s="508"/>
    </row>
    <row r="17597" spans="1:6" x14ac:dyDescent="0.25">
      <c r="A17597" s="508"/>
      <c r="B17597" s="508"/>
      <c r="C17597" s="508"/>
      <c r="D17597" s="444" t="s">
        <v>6778</v>
      </c>
      <c r="E17597" s="508"/>
      <c r="F17597" s="508"/>
    </row>
    <row r="17598" spans="1:6" x14ac:dyDescent="0.25">
      <c r="A17598" s="508"/>
      <c r="B17598" s="508"/>
      <c r="C17598" s="508"/>
      <c r="D17598" s="444" t="s">
        <v>6778</v>
      </c>
      <c r="E17598" s="508"/>
      <c r="F17598" s="508"/>
    </row>
    <row r="17599" spans="1:6" x14ac:dyDescent="0.25">
      <c r="A17599" s="508"/>
      <c r="B17599" s="508"/>
      <c r="C17599" s="508"/>
      <c r="D17599" s="444" t="s">
        <v>6778</v>
      </c>
      <c r="E17599" s="508"/>
      <c r="F17599" s="508"/>
    </row>
    <row r="17600" spans="1:6" x14ac:dyDescent="0.25">
      <c r="A17600" s="508"/>
      <c r="B17600" s="508"/>
      <c r="C17600" s="508"/>
      <c r="D17600" s="444" t="s">
        <v>6778</v>
      </c>
      <c r="E17600" s="508"/>
      <c r="F17600" s="508"/>
    </row>
    <row r="17601" spans="1:6" x14ac:dyDescent="0.25">
      <c r="A17601" s="508"/>
      <c r="B17601" s="508"/>
      <c r="C17601" s="508"/>
      <c r="D17601" s="444" t="s">
        <v>6778</v>
      </c>
      <c r="E17601" s="508"/>
      <c r="F17601" s="508"/>
    </row>
    <row r="17602" spans="1:6" x14ac:dyDescent="0.25">
      <c r="A17602" s="508"/>
      <c r="B17602" s="508"/>
      <c r="C17602" s="508"/>
      <c r="D17602" s="444" t="s">
        <v>6778</v>
      </c>
      <c r="E17602" s="508"/>
      <c r="F17602" s="508"/>
    </row>
    <row r="17603" spans="1:6" x14ac:dyDescent="0.25">
      <c r="A17603" s="508"/>
      <c r="B17603" s="508"/>
      <c r="C17603" s="508"/>
      <c r="D17603" s="444" t="s">
        <v>6778</v>
      </c>
      <c r="E17603" s="508"/>
      <c r="F17603" s="508"/>
    </row>
    <row r="17604" spans="1:6" x14ac:dyDescent="0.25">
      <c r="A17604" s="508"/>
      <c r="B17604" s="508"/>
      <c r="C17604" s="508"/>
      <c r="D17604" s="444" t="s">
        <v>6778</v>
      </c>
      <c r="E17604" s="508"/>
      <c r="F17604" s="508"/>
    </row>
    <row r="17605" spans="1:6" x14ac:dyDescent="0.25">
      <c r="A17605" s="508"/>
      <c r="B17605" s="508"/>
      <c r="C17605" s="508"/>
      <c r="D17605" s="444" t="s">
        <v>6778</v>
      </c>
      <c r="E17605" s="508"/>
      <c r="F17605" s="508"/>
    </row>
    <row r="17606" spans="1:6" x14ac:dyDescent="0.25">
      <c r="A17606" s="508"/>
      <c r="B17606" s="508"/>
      <c r="C17606" s="508"/>
      <c r="D17606" s="444" t="s">
        <v>6778</v>
      </c>
      <c r="E17606" s="508"/>
      <c r="F17606" s="508"/>
    </row>
    <row r="17607" spans="1:6" x14ac:dyDescent="0.25">
      <c r="A17607" s="508"/>
      <c r="B17607" s="508"/>
      <c r="C17607" s="508"/>
      <c r="D17607" s="444" t="s">
        <v>6778</v>
      </c>
      <c r="E17607" s="508"/>
      <c r="F17607" s="508"/>
    </row>
    <row r="17608" spans="1:6" x14ac:dyDescent="0.25">
      <c r="A17608" s="508"/>
      <c r="B17608" s="508"/>
      <c r="C17608" s="508"/>
      <c r="D17608" s="444" t="s">
        <v>6778</v>
      </c>
      <c r="E17608" s="508"/>
      <c r="F17608" s="508"/>
    </row>
    <row r="17609" spans="1:6" x14ac:dyDescent="0.25">
      <c r="A17609" s="508"/>
      <c r="B17609" s="508"/>
      <c r="C17609" s="508"/>
      <c r="D17609" s="444" t="s">
        <v>6778</v>
      </c>
      <c r="E17609" s="508"/>
      <c r="F17609" s="508"/>
    </row>
    <row r="17610" spans="1:6" x14ac:dyDescent="0.25">
      <c r="A17610" s="508"/>
      <c r="B17610" s="508"/>
      <c r="C17610" s="508"/>
      <c r="D17610" s="444" t="s">
        <v>6778</v>
      </c>
      <c r="E17610" s="508"/>
      <c r="F17610" s="508"/>
    </row>
    <row r="17611" spans="1:6" x14ac:dyDescent="0.25">
      <c r="A17611" s="508"/>
      <c r="B17611" s="508"/>
      <c r="C17611" s="508"/>
      <c r="D17611" s="444" t="s">
        <v>6778</v>
      </c>
      <c r="E17611" s="508"/>
      <c r="F17611" s="508"/>
    </row>
    <row r="17612" spans="1:6" x14ac:dyDescent="0.25">
      <c r="A17612" s="508"/>
      <c r="B17612" s="508"/>
      <c r="C17612" s="508"/>
      <c r="D17612" s="444" t="s">
        <v>6778</v>
      </c>
      <c r="E17612" s="508"/>
      <c r="F17612" s="508"/>
    </row>
    <row r="17613" spans="1:6" x14ac:dyDescent="0.25">
      <c r="A17613" s="508"/>
      <c r="B17613" s="508"/>
      <c r="C17613" s="508"/>
      <c r="D17613" s="444" t="s">
        <v>6778</v>
      </c>
      <c r="E17613" s="508"/>
      <c r="F17613" s="508"/>
    </row>
    <row r="17614" spans="1:6" x14ac:dyDescent="0.25">
      <c r="A17614" s="508"/>
      <c r="B17614" s="508"/>
      <c r="C17614" s="508"/>
      <c r="D17614" s="444" t="s">
        <v>6778</v>
      </c>
      <c r="E17614" s="508"/>
      <c r="F17614" s="508"/>
    </row>
    <row r="17615" spans="1:6" x14ac:dyDescent="0.25">
      <c r="A17615" s="508"/>
      <c r="B17615" s="508"/>
      <c r="C17615" s="508"/>
      <c r="D17615" s="444" t="s">
        <v>6778</v>
      </c>
      <c r="E17615" s="508"/>
      <c r="F17615" s="508"/>
    </row>
    <row r="17616" spans="1:6" x14ac:dyDescent="0.25">
      <c r="A17616" s="508"/>
      <c r="B17616" s="508"/>
      <c r="C17616" s="508"/>
      <c r="D17616" s="444" t="s">
        <v>6778</v>
      </c>
      <c r="E17616" s="508"/>
      <c r="F17616" s="508"/>
    </row>
    <row r="17617" spans="1:6" x14ac:dyDescent="0.25">
      <c r="A17617" s="508"/>
      <c r="B17617" s="508"/>
      <c r="C17617" s="508"/>
      <c r="D17617" s="444" t="s">
        <v>6778</v>
      </c>
      <c r="E17617" s="508"/>
      <c r="F17617" s="508"/>
    </row>
    <row r="17618" spans="1:6" x14ac:dyDescent="0.25">
      <c r="A17618" s="508"/>
      <c r="B17618" s="508"/>
      <c r="C17618" s="508"/>
      <c r="D17618" s="444" t="s">
        <v>6778</v>
      </c>
      <c r="E17618" s="508"/>
      <c r="F17618" s="508"/>
    </row>
    <row r="17619" spans="1:6" x14ac:dyDescent="0.25">
      <c r="A17619" s="508"/>
      <c r="B17619" s="508"/>
      <c r="C17619" s="508"/>
      <c r="D17619" s="444" t="s">
        <v>6778</v>
      </c>
      <c r="E17619" s="508"/>
      <c r="F17619" s="508"/>
    </row>
    <row r="17620" spans="1:6" x14ac:dyDescent="0.25">
      <c r="A17620" s="508"/>
      <c r="B17620" s="508"/>
      <c r="C17620" s="508"/>
      <c r="D17620" s="444" t="s">
        <v>6778</v>
      </c>
      <c r="E17620" s="508"/>
      <c r="F17620" s="508"/>
    </row>
    <row r="17621" spans="1:6" x14ac:dyDescent="0.25">
      <c r="A17621" s="508"/>
      <c r="B17621" s="508"/>
      <c r="C17621" s="508"/>
      <c r="D17621" s="444" t="s">
        <v>6778</v>
      </c>
      <c r="E17621" s="508"/>
      <c r="F17621" s="508"/>
    </row>
    <row r="17622" spans="1:6" x14ac:dyDescent="0.25">
      <c r="A17622" s="508"/>
      <c r="B17622" s="508"/>
      <c r="C17622" s="508"/>
      <c r="D17622" s="444" t="s">
        <v>6778</v>
      </c>
      <c r="E17622" s="508"/>
      <c r="F17622" s="508"/>
    </row>
    <row r="17623" spans="1:6" x14ac:dyDescent="0.25">
      <c r="A17623" s="508"/>
      <c r="B17623" s="508"/>
      <c r="C17623" s="508"/>
      <c r="D17623" s="444" t="s">
        <v>6778</v>
      </c>
      <c r="E17623" s="508"/>
      <c r="F17623" s="508"/>
    </row>
    <row r="17624" spans="1:6" x14ac:dyDescent="0.25">
      <c r="A17624" s="508"/>
      <c r="B17624" s="508"/>
      <c r="C17624" s="508"/>
      <c r="D17624" s="444" t="s">
        <v>6778</v>
      </c>
      <c r="E17624" s="508"/>
      <c r="F17624" s="508"/>
    </row>
    <row r="17625" spans="1:6" x14ac:dyDescent="0.25">
      <c r="A17625" s="508"/>
      <c r="B17625" s="508"/>
      <c r="C17625" s="508"/>
      <c r="D17625" s="444" t="s">
        <v>6778</v>
      </c>
      <c r="E17625" s="508"/>
      <c r="F17625" s="508"/>
    </row>
    <row r="17626" spans="1:6" x14ac:dyDescent="0.25">
      <c r="A17626" s="508"/>
      <c r="B17626" s="508"/>
      <c r="C17626" s="508"/>
      <c r="D17626" s="444" t="s">
        <v>6778</v>
      </c>
      <c r="E17626" s="508"/>
      <c r="F17626" s="508"/>
    </row>
    <row r="17627" spans="1:6" x14ac:dyDescent="0.25">
      <c r="A17627" s="508"/>
      <c r="B17627" s="508"/>
      <c r="C17627" s="508"/>
      <c r="D17627" s="444" t="s">
        <v>6778</v>
      </c>
      <c r="E17627" s="508"/>
      <c r="F17627" s="508"/>
    </row>
    <row r="17628" spans="1:6" x14ac:dyDescent="0.25">
      <c r="A17628" s="508"/>
      <c r="B17628" s="508"/>
      <c r="C17628" s="508"/>
      <c r="D17628" s="444" t="s">
        <v>6778</v>
      </c>
      <c r="E17628" s="508"/>
      <c r="F17628" s="508"/>
    </row>
    <row r="17629" spans="1:6" x14ac:dyDescent="0.25">
      <c r="A17629" s="508"/>
      <c r="B17629" s="508"/>
      <c r="C17629" s="508"/>
      <c r="D17629" s="444" t="s">
        <v>6778</v>
      </c>
      <c r="E17629" s="508"/>
      <c r="F17629" s="508"/>
    </row>
    <row r="17630" spans="1:6" x14ac:dyDescent="0.25">
      <c r="A17630" s="508"/>
      <c r="B17630" s="508"/>
      <c r="C17630" s="508"/>
      <c r="D17630" s="444" t="s">
        <v>6778</v>
      </c>
      <c r="E17630" s="508"/>
      <c r="F17630" s="508"/>
    </row>
    <row r="17631" spans="1:6" x14ac:dyDescent="0.25">
      <c r="A17631" s="508"/>
      <c r="B17631" s="508"/>
      <c r="C17631" s="508"/>
      <c r="D17631" s="444" t="s">
        <v>6778</v>
      </c>
      <c r="E17631" s="508"/>
      <c r="F17631" s="508"/>
    </row>
    <row r="17632" spans="1:6" x14ac:dyDescent="0.25">
      <c r="A17632" s="508"/>
      <c r="B17632" s="508"/>
      <c r="C17632" s="508"/>
      <c r="D17632" s="444" t="s">
        <v>6778</v>
      </c>
      <c r="E17632" s="508"/>
      <c r="F17632" s="508"/>
    </row>
    <row r="17633" spans="1:6" x14ac:dyDescent="0.25">
      <c r="A17633" s="508"/>
      <c r="B17633" s="508"/>
      <c r="C17633" s="508"/>
      <c r="D17633" s="444" t="s">
        <v>6778</v>
      </c>
      <c r="E17633" s="508"/>
      <c r="F17633" s="508"/>
    </row>
    <row r="17634" spans="1:6" x14ac:dyDescent="0.25">
      <c r="A17634" s="508"/>
      <c r="B17634" s="508"/>
      <c r="C17634" s="508"/>
      <c r="D17634" s="444" t="s">
        <v>6778</v>
      </c>
      <c r="E17634" s="508"/>
      <c r="F17634" s="508"/>
    </row>
    <row r="17635" spans="1:6" x14ac:dyDescent="0.25">
      <c r="A17635" s="508"/>
      <c r="B17635" s="508"/>
      <c r="C17635" s="508"/>
      <c r="D17635" s="444" t="s">
        <v>6778</v>
      </c>
      <c r="E17635" s="508"/>
      <c r="F17635" s="508"/>
    </row>
    <row r="17636" spans="1:6" x14ac:dyDescent="0.25">
      <c r="A17636" s="508"/>
      <c r="B17636" s="508"/>
      <c r="C17636" s="508"/>
      <c r="D17636" s="444" t="s">
        <v>6778</v>
      </c>
      <c r="E17636" s="508"/>
      <c r="F17636" s="508"/>
    </row>
    <row r="17637" spans="1:6" x14ac:dyDescent="0.25">
      <c r="A17637" s="508"/>
      <c r="B17637" s="508"/>
      <c r="C17637" s="508"/>
      <c r="D17637" s="444" t="s">
        <v>6778</v>
      </c>
      <c r="E17637" s="508"/>
      <c r="F17637" s="508"/>
    </row>
    <row r="17638" spans="1:6" x14ac:dyDescent="0.25">
      <c r="A17638" s="508"/>
      <c r="B17638" s="508"/>
      <c r="C17638" s="508"/>
      <c r="D17638" s="444" t="s">
        <v>6778</v>
      </c>
      <c r="E17638" s="508"/>
      <c r="F17638" s="508"/>
    </row>
    <row r="17639" spans="1:6" x14ac:dyDescent="0.25">
      <c r="A17639" s="508"/>
      <c r="B17639" s="508"/>
      <c r="C17639" s="508"/>
      <c r="D17639" s="444" t="s">
        <v>6778</v>
      </c>
      <c r="E17639" s="508"/>
      <c r="F17639" s="508"/>
    </row>
    <row r="17640" spans="1:6" x14ac:dyDescent="0.25">
      <c r="A17640" s="508"/>
      <c r="B17640" s="508"/>
      <c r="C17640" s="508"/>
      <c r="D17640" s="444" t="s">
        <v>6778</v>
      </c>
      <c r="E17640" s="508"/>
      <c r="F17640" s="508"/>
    </row>
    <row r="17641" spans="1:6" x14ac:dyDescent="0.25">
      <c r="A17641" s="508"/>
      <c r="B17641" s="508"/>
      <c r="C17641" s="508"/>
      <c r="D17641" s="444" t="s">
        <v>6778</v>
      </c>
      <c r="E17641" s="508"/>
      <c r="F17641" s="508"/>
    </row>
    <row r="17642" spans="1:6" x14ac:dyDescent="0.25">
      <c r="A17642" s="508"/>
      <c r="B17642" s="508"/>
      <c r="C17642" s="508"/>
      <c r="D17642" s="444" t="s">
        <v>6778</v>
      </c>
      <c r="E17642" s="508"/>
      <c r="F17642" s="508"/>
    </row>
    <row r="17643" spans="1:6" x14ac:dyDescent="0.25">
      <c r="A17643" s="508"/>
      <c r="B17643" s="508"/>
      <c r="C17643" s="508"/>
      <c r="D17643" s="444" t="s">
        <v>6778</v>
      </c>
      <c r="E17643" s="508"/>
      <c r="F17643" s="508"/>
    </row>
    <row r="17644" spans="1:6" x14ac:dyDescent="0.25">
      <c r="A17644" s="508"/>
      <c r="B17644" s="508"/>
      <c r="C17644" s="508"/>
      <c r="D17644" s="444" t="s">
        <v>6778</v>
      </c>
      <c r="E17644" s="508"/>
      <c r="F17644" s="508"/>
    </row>
    <row r="17645" spans="1:6" x14ac:dyDescent="0.25">
      <c r="A17645" s="508"/>
      <c r="B17645" s="508"/>
      <c r="C17645" s="508"/>
      <c r="D17645" s="444" t="s">
        <v>6778</v>
      </c>
      <c r="E17645" s="508"/>
      <c r="F17645" s="508"/>
    </row>
    <row r="17646" spans="1:6" x14ac:dyDescent="0.25">
      <c r="A17646" s="508"/>
      <c r="B17646" s="508"/>
      <c r="C17646" s="508"/>
      <c r="D17646" s="444" t="s">
        <v>6778</v>
      </c>
      <c r="E17646" s="508"/>
      <c r="F17646" s="508"/>
    </row>
    <row r="17647" spans="1:6" x14ac:dyDescent="0.25">
      <c r="A17647" s="508"/>
      <c r="B17647" s="508"/>
      <c r="C17647" s="508"/>
      <c r="D17647" s="444" t="s">
        <v>6778</v>
      </c>
      <c r="E17647" s="508"/>
      <c r="F17647" s="508"/>
    </row>
    <row r="17648" spans="1:6" x14ac:dyDescent="0.25">
      <c r="A17648" s="508"/>
      <c r="B17648" s="508"/>
      <c r="C17648" s="508"/>
      <c r="D17648" s="444" t="s">
        <v>6778</v>
      </c>
      <c r="E17648" s="508"/>
      <c r="F17648" s="508"/>
    </row>
    <row r="17649" spans="1:6" x14ac:dyDescent="0.25">
      <c r="A17649" s="508"/>
      <c r="B17649" s="508"/>
      <c r="C17649" s="508"/>
      <c r="D17649" s="444" t="s">
        <v>6778</v>
      </c>
      <c r="E17649" s="508"/>
      <c r="F17649" s="508"/>
    </row>
    <row r="17650" spans="1:6" x14ac:dyDescent="0.25">
      <c r="A17650" s="508"/>
      <c r="B17650" s="508"/>
      <c r="C17650" s="508"/>
      <c r="D17650" s="444" t="s">
        <v>6778</v>
      </c>
      <c r="E17650" s="508"/>
      <c r="F17650" s="508"/>
    </row>
    <row r="17651" spans="1:6" x14ac:dyDescent="0.25">
      <c r="A17651" s="508"/>
      <c r="B17651" s="508"/>
      <c r="C17651" s="508"/>
      <c r="D17651" s="444" t="s">
        <v>6778</v>
      </c>
      <c r="E17651" s="508"/>
      <c r="F17651" s="508"/>
    </row>
    <row r="17652" spans="1:6" x14ac:dyDescent="0.25">
      <c r="A17652" s="508"/>
      <c r="B17652" s="508"/>
      <c r="C17652" s="508"/>
      <c r="D17652" s="444" t="s">
        <v>6778</v>
      </c>
      <c r="E17652" s="508"/>
      <c r="F17652" s="508"/>
    </row>
    <row r="17653" spans="1:6" x14ac:dyDescent="0.25">
      <c r="A17653" s="508"/>
      <c r="B17653" s="508"/>
      <c r="C17653" s="508"/>
      <c r="D17653" s="444" t="s">
        <v>6778</v>
      </c>
      <c r="E17653" s="508"/>
      <c r="F17653" s="508"/>
    </row>
    <row r="17654" spans="1:6" x14ac:dyDescent="0.25">
      <c r="A17654" s="508"/>
      <c r="B17654" s="508"/>
      <c r="C17654" s="508"/>
      <c r="D17654" s="444" t="s">
        <v>6778</v>
      </c>
      <c r="E17654" s="508"/>
      <c r="F17654" s="508"/>
    </row>
    <row r="17655" spans="1:6" x14ac:dyDescent="0.25">
      <c r="A17655" s="508"/>
      <c r="B17655" s="508"/>
      <c r="C17655" s="508"/>
      <c r="D17655" s="444" t="s">
        <v>6778</v>
      </c>
      <c r="E17655" s="508"/>
      <c r="F17655" s="508"/>
    </row>
    <row r="17656" spans="1:6" x14ac:dyDescent="0.25">
      <c r="A17656" s="508"/>
      <c r="B17656" s="508"/>
      <c r="C17656" s="508"/>
      <c r="D17656" s="444" t="s">
        <v>6778</v>
      </c>
      <c r="E17656" s="508"/>
      <c r="F17656" s="508"/>
    </row>
    <row r="17657" spans="1:6" x14ac:dyDescent="0.25">
      <c r="A17657" s="508"/>
      <c r="B17657" s="508"/>
      <c r="C17657" s="508"/>
      <c r="D17657" s="444" t="s">
        <v>6778</v>
      </c>
      <c r="E17657" s="508"/>
      <c r="F17657" s="508"/>
    </row>
    <row r="17658" spans="1:6" x14ac:dyDescent="0.25">
      <c r="A17658" s="508"/>
      <c r="B17658" s="508"/>
      <c r="C17658" s="508"/>
      <c r="D17658" s="444" t="s">
        <v>6778</v>
      </c>
      <c r="E17658" s="508"/>
      <c r="F17658" s="508"/>
    </row>
    <row r="17659" spans="1:6" x14ac:dyDescent="0.25">
      <c r="A17659" s="508"/>
      <c r="B17659" s="508"/>
      <c r="C17659" s="508"/>
      <c r="D17659" s="444" t="s">
        <v>6778</v>
      </c>
      <c r="E17659" s="508"/>
      <c r="F17659" s="508"/>
    </row>
    <row r="17660" spans="1:6" x14ac:dyDescent="0.25">
      <c r="A17660" s="508"/>
      <c r="B17660" s="508"/>
      <c r="C17660" s="508"/>
      <c r="D17660" s="444" t="s">
        <v>6778</v>
      </c>
      <c r="E17660" s="508"/>
      <c r="F17660" s="508"/>
    </row>
    <row r="17661" spans="1:6" x14ac:dyDescent="0.25">
      <c r="A17661" s="508"/>
      <c r="B17661" s="508"/>
      <c r="C17661" s="508"/>
      <c r="D17661" s="444" t="s">
        <v>6778</v>
      </c>
      <c r="E17661" s="508"/>
      <c r="F17661" s="508"/>
    </row>
    <row r="17662" spans="1:6" x14ac:dyDescent="0.25">
      <c r="A17662" s="508"/>
      <c r="B17662" s="508"/>
      <c r="C17662" s="508"/>
      <c r="D17662" s="444" t="s">
        <v>6778</v>
      </c>
      <c r="E17662" s="508"/>
      <c r="F17662" s="508"/>
    </row>
    <row r="17663" spans="1:6" x14ac:dyDescent="0.25">
      <c r="A17663" s="508"/>
      <c r="B17663" s="508"/>
      <c r="C17663" s="508"/>
      <c r="D17663" s="444" t="s">
        <v>6778</v>
      </c>
      <c r="E17663" s="508"/>
      <c r="F17663" s="508"/>
    </row>
    <row r="17664" spans="1:6" x14ac:dyDescent="0.25">
      <c r="A17664" s="508"/>
      <c r="B17664" s="508"/>
      <c r="C17664" s="508"/>
      <c r="D17664" s="444" t="s">
        <v>6778</v>
      </c>
      <c r="E17664" s="508"/>
      <c r="F17664" s="508"/>
    </row>
    <row r="17665" spans="1:6" x14ac:dyDescent="0.25">
      <c r="A17665" s="508"/>
      <c r="B17665" s="508"/>
      <c r="C17665" s="508"/>
      <c r="D17665" s="444" t="s">
        <v>6778</v>
      </c>
      <c r="E17665" s="508"/>
      <c r="F17665" s="508"/>
    </row>
    <row r="17666" spans="1:6" x14ac:dyDescent="0.25">
      <c r="A17666" s="508"/>
      <c r="B17666" s="508"/>
      <c r="C17666" s="508"/>
      <c r="D17666" s="444" t="s">
        <v>6778</v>
      </c>
      <c r="E17666" s="508"/>
      <c r="F17666" s="508"/>
    </row>
    <row r="17667" spans="1:6" x14ac:dyDescent="0.25">
      <c r="A17667" s="508"/>
      <c r="B17667" s="508"/>
      <c r="C17667" s="508"/>
      <c r="D17667" s="444" t="s">
        <v>6778</v>
      </c>
      <c r="E17667" s="508"/>
      <c r="F17667" s="508"/>
    </row>
    <row r="17668" spans="1:6" x14ac:dyDescent="0.25">
      <c r="A17668" s="508"/>
      <c r="B17668" s="508"/>
      <c r="C17668" s="508"/>
      <c r="D17668" s="444" t="s">
        <v>6778</v>
      </c>
      <c r="E17668" s="508"/>
      <c r="F17668" s="508"/>
    </row>
    <row r="17669" spans="1:6" x14ac:dyDescent="0.25">
      <c r="A17669" s="508"/>
      <c r="B17669" s="508"/>
      <c r="C17669" s="508"/>
      <c r="D17669" s="444" t="s">
        <v>6778</v>
      </c>
      <c r="E17669" s="508"/>
      <c r="F17669" s="508"/>
    </row>
    <row r="17670" spans="1:6" x14ac:dyDescent="0.25">
      <c r="A17670" s="508"/>
      <c r="B17670" s="508"/>
      <c r="C17670" s="508"/>
      <c r="D17670" s="444" t="s">
        <v>6778</v>
      </c>
      <c r="E17670" s="508"/>
      <c r="F17670" s="508"/>
    </row>
    <row r="17671" spans="1:6" x14ac:dyDescent="0.25">
      <c r="A17671" s="508"/>
      <c r="B17671" s="508"/>
      <c r="C17671" s="508"/>
      <c r="D17671" s="444" t="s">
        <v>6778</v>
      </c>
      <c r="E17671" s="508"/>
      <c r="F17671" s="508"/>
    </row>
    <row r="17672" spans="1:6" x14ac:dyDescent="0.25">
      <c r="A17672" s="508"/>
      <c r="B17672" s="508"/>
      <c r="C17672" s="508"/>
      <c r="D17672" s="444" t="s">
        <v>6778</v>
      </c>
      <c r="E17672" s="508"/>
      <c r="F17672" s="508"/>
    </row>
    <row r="17673" spans="1:6" x14ac:dyDescent="0.25">
      <c r="A17673" s="508"/>
      <c r="B17673" s="508"/>
      <c r="C17673" s="508"/>
      <c r="D17673" s="444" t="s">
        <v>6778</v>
      </c>
      <c r="E17673" s="508"/>
      <c r="F17673" s="508"/>
    </row>
    <row r="17674" spans="1:6" x14ac:dyDescent="0.25">
      <c r="A17674" s="508"/>
      <c r="B17674" s="508"/>
      <c r="C17674" s="508"/>
      <c r="D17674" s="444" t="s">
        <v>6778</v>
      </c>
      <c r="E17674" s="508"/>
      <c r="F17674" s="508"/>
    </row>
    <row r="17675" spans="1:6" x14ac:dyDescent="0.25">
      <c r="A17675" s="508"/>
      <c r="B17675" s="508"/>
      <c r="C17675" s="508"/>
      <c r="D17675" s="444" t="s">
        <v>6778</v>
      </c>
      <c r="E17675" s="508"/>
      <c r="F17675" s="508"/>
    </row>
    <row r="17676" spans="1:6" x14ac:dyDescent="0.25">
      <c r="A17676" s="508"/>
      <c r="B17676" s="508"/>
      <c r="C17676" s="508"/>
      <c r="D17676" s="444" t="s">
        <v>6778</v>
      </c>
      <c r="E17676" s="508"/>
      <c r="F17676" s="508"/>
    </row>
    <row r="17677" spans="1:6" x14ac:dyDescent="0.25">
      <c r="A17677" s="508"/>
      <c r="B17677" s="508"/>
      <c r="C17677" s="508"/>
      <c r="D17677" s="444" t="s">
        <v>6778</v>
      </c>
      <c r="E17677" s="508"/>
      <c r="F17677" s="508"/>
    </row>
    <row r="17678" spans="1:6" x14ac:dyDescent="0.25">
      <c r="A17678" s="508"/>
      <c r="B17678" s="508"/>
      <c r="C17678" s="508"/>
      <c r="D17678" s="444" t="s">
        <v>6778</v>
      </c>
      <c r="E17678" s="508"/>
      <c r="F17678" s="508"/>
    </row>
    <row r="17679" spans="1:6" x14ac:dyDescent="0.25">
      <c r="A17679" s="508"/>
      <c r="B17679" s="508"/>
      <c r="C17679" s="508"/>
      <c r="D17679" s="444" t="s">
        <v>6778</v>
      </c>
      <c r="E17679" s="508"/>
      <c r="F17679" s="508"/>
    </row>
    <row r="17680" spans="1:6" x14ac:dyDescent="0.25">
      <c r="A17680" s="508"/>
      <c r="B17680" s="508"/>
      <c r="C17680" s="508"/>
      <c r="D17680" s="444" t="s">
        <v>6778</v>
      </c>
      <c r="E17680" s="508"/>
      <c r="F17680" s="508"/>
    </row>
    <row r="17681" spans="1:6" x14ac:dyDescent="0.25">
      <c r="A17681" s="508"/>
      <c r="B17681" s="508"/>
      <c r="C17681" s="508"/>
      <c r="D17681" s="444" t="s">
        <v>6778</v>
      </c>
      <c r="E17681" s="508"/>
      <c r="F17681" s="508"/>
    </row>
    <row r="17682" spans="1:6" x14ac:dyDescent="0.25">
      <c r="A17682" s="508"/>
      <c r="B17682" s="508"/>
      <c r="C17682" s="508"/>
      <c r="D17682" s="444" t="s">
        <v>6778</v>
      </c>
      <c r="E17682" s="508"/>
      <c r="F17682" s="508"/>
    </row>
    <row r="17683" spans="1:6" x14ac:dyDescent="0.25">
      <c r="A17683" s="508"/>
      <c r="B17683" s="508"/>
      <c r="C17683" s="508"/>
      <c r="D17683" s="444" t="s">
        <v>6778</v>
      </c>
      <c r="E17683" s="508"/>
      <c r="F17683" s="508"/>
    </row>
    <row r="17684" spans="1:6" x14ac:dyDescent="0.25">
      <c r="A17684" s="508"/>
      <c r="B17684" s="508"/>
      <c r="C17684" s="508"/>
      <c r="D17684" s="444" t="s">
        <v>6778</v>
      </c>
      <c r="E17684" s="508"/>
      <c r="F17684" s="508"/>
    </row>
    <row r="17685" spans="1:6" x14ac:dyDescent="0.25">
      <c r="A17685" s="508"/>
      <c r="B17685" s="508"/>
      <c r="C17685" s="508"/>
      <c r="D17685" s="444" t="s">
        <v>6778</v>
      </c>
      <c r="E17685" s="508"/>
      <c r="F17685" s="508"/>
    </row>
    <row r="17686" spans="1:6" x14ac:dyDescent="0.25">
      <c r="A17686" s="508"/>
      <c r="B17686" s="508"/>
      <c r="C17686" s="508"/>
      <c r="D17686" s="444" t="s">
        <v>6778</v>
      </c>
      <c r="E17686" s="508"/>
      <c r="F17686" s="508"/>
    </row>
    <row r="17687" spans="1:6" x14ac:dyDescent="0.25">
      <c r="A17687" s="508"/>
      <c r="B17687" s="508"/>
      <c r="C17687" s="508"/>
      <c r="D17687" s="444" t="s">
        <v>6778</v>
      </c>
      <c r="E17687" s="508"/>
      <c r="F17687" s="508"/>
    </row>
    <row r="17688" spans="1:6" x14ac:dyDescent="0.25">
      <c r="A17688" s="508"/>
      <c r="B17688" s="508"/>
      <c r="C17688" s="508"/>
      <c r="D17688" s="444" t="s">
        <v>6778</v>
      </c>
      <c r="E17688" s="508"/>
      <c r="F17688" s="508"/>
    </row>
    <row r="17689" spans="1:6" x14ac:dyDescent="0.25">
      <c r="A17689" s="508"/>
      <c r="B17689" s="508"/>
      <c r="C17689" s="508"/>
      <c r="D17689" s="444" t="s">
        <v>6778</v>
      </c>
      <c r="E17689" s="508"/>
      <c r="F17689" s="508"/>
    </row>
    <row r="17690" spans="1:6" x14ac:dyDescent="0.25">
      <c r="A17690" s="508"/>
      <c r="B17690" s="508"/>
      <c r="C17690" s="508"/>
      <c r="D17690" s="444" t="s">
        <v>6778</v>
      </c>
      <c r="E17690" s="508"/>
      <c r="F17690" s="508"/>
    </row>
    <row r="17691" spans="1:6" x14ac:dyDescent="0.25">
      <c r="A17691" s="508"/>
      <c r="B17691" s="508"/>
      <c r="C17691" s="508"/>
      <c r="D17691" s="444" t="s">
        <v>6778</v>
      </c>
      <c r="E17691" s="508"/>
      <c r="F17691" s="508"/>
    </row>
    <row r="17692" spans="1:6" x14ac:dyDescent="0.25">
      <c r="A17692" s="508"/>
      <c r="B17692" s="508"/>
      <c r="C17692" s="508"/>
      <c r="D17692" s="444" t="s">
        <v>6778</v>
      </c>
      <c r="E17692" s="508"/>
      <c r="F17692" s="508"/>
    </row>
    <row r="17693" spans="1:6" x14ac:dyDescent="0.25">
      <c r="A17693" s="508"/>
      <c r="B17693" s="508"/>
      <c r="C17693" s="508"/>
      <c r="D17693" s="444" t="s">
        <v>6778</v>
      </c>
      <c r="E17693" s="508"/>
      <c r="F17693" s="508"/>
    </row>
    <row r="17694" spans="1:6" x14ac:dyDescent="0.25">
      <c r="A17694" s="508"/>
      <c r="B17694" s="508"/>
      <c r="C17694" s="508"/>
      <c r="D17694" s="444" t="s">
        <v>6778</v>
      </c>
      <c r="E17694" s="508"/>
      <c r="F17694" s="508"/>
    </row>
    <row r="17695" spans="1:6" x14ac:dyDescent="0.25">
      <c r="A17695" s="508"/>
      <c r="B17695" s="508"/>
      <c r="C17695" s="508"/>
      <c r="D17695" s="444" t="s">
        <v>6778</v>
      </c>
      <c r="E17695" s="508"/>
      <c r="F17695" s="508"/>
    </row>
    <row r="17696" spans="1:6" x14ac:dyDescent="0.25">
      <c r="A17696" s="508"/>
      <c r="B17696" s="508"/>
      <c r="C17696" s="508"/>
      <c r="D17696" s="444" t="s">
        <v>6778</v>
      </c>
      <c r="E17696" s="508"/>
      <c r="F17696" s="508"/>
    </row>
    <row r="17697" spans="1:6" x14ac:dyDescent="0.25">
      <c r="A17697" s="508"/>
      <c r="B17697" s="508"/>
      <c r="C17697" s="508"/>
      <c r="D17697" s="444" t="s">
        <v>6778</v>
      </c>
      <c r="E17697" s="508"/>
      <c r="F17697" s="508"/>
    </row>
    <row r="17698" spans="1:6" x14ac:dyDescent="0.25">
      <c r="A17698" s="508"/>
      <c r="B17698" s="508"/>
      <c r="C17698" s="508"/>
      <c r="D17698" s="444" t="s">
        <v>6778</v>
      </c>
      <c r="E17698" s="508"/>
      <c r="F17698" s="508"/>
    </row>
    <row r="17699" spans="1:6" x14ac:dyDescent="0.25">
      <c r="A17699" s="508"/>
      <c r="B17699" s="508"/>
      <c r="C17699" s="508"/>
      <c r="D17699" s="444" t="s">
        <v>6778</v>
      </c>
      <c r="E17699" s="508"/>
      <c r="F17699" s="508"/>
    </row>
    <row r="17700" spans="1:6" x14ac:dyDescent="0.25">
      <c r="A17700" s="508"/>
      <c r="B17700" s="508"/>
      <c r="C17700" s="508"/>
      <c r="D17700" s="444" t="s">
        <v>6778</v>
      </c>
      <c r="E17700" s="508"/>
      <c r="F17700" s="508"/>
    </row>
    <row r="17701" spans="1:6" x14ac:dyDescent="0.25">
      <c r="A17701" s="508"/>
      <c r="B17701" s="508"/>
      <c r="C17701" s="508"/>
      <c r="D17701" s="444" t="s">
        <v>6778</v>
      </c>
      <c r="E17701" s="508"/>
      <c r="F17701" s="508"/>
    </row>
    <row r="17702" spans="1:6" x14ac:dyDescent="0.25">
      <c r="A17702" s="508"/>
      <c r="B17702" s="508"/>
      <c r="C17702" s="508"/>
      <c r="D17702" s="444" t="s">
        <v>6778</v>
      </c>
      <c r="E17702" s="508"/>
      <c r="F17702" s="508"/>
    </row>
    <row r="17703" spans="1:6" x14ac:dyDescent="0.25">
      <c r="A17703" s="508"/>
      <c r="B17703" s="508"/>
      <c r="C17703" s="508"/>
      <c r="D17703" s="444" t="s">
        <v>6778</v>
      </c>
      <c r="E17703" s="508"/>
      <c r="F17703" s="508"/>
    </row>
    <row r="17704" spans="1:6" x14ac:dyDescent="0.25">
      <c r="A17704" s="508"/>
      <c r="B17704" s="508"/>
      <c r="C17704" s="508"/>
      <c r="D17704" s="444" t="s">
        <v>6778</v>
      </c>
      <c r="E17704" s="508"/>
      <c r="F17704" s="508"/>
    </row>
    <row r="17705" spans="1:6" x14ac:dyDescent="0.25">
      <c r="A17705" s="508"/>
      <c r="B17705" s="508"/>
      <c r="C17705" s="508"/>
      <c r="D17705" s="444" t="s">
        <v>6778</v>
      </c>
      <c r="E17705" s="508"/>
      <c r="F17705" s="508"/>
    </row>
    <row r="17706" spans="1:6" x14ac:dyDescent="0.25">
      <c r="A17706" s="508"/>
      <c r="B17706" s="508"/>
      <c r="C17706" s="508"/>
      <c r="D17706" s="444" t="s">
        <v>6778</v>
      </c>
      <c r="E17706" s="508"/>
      <c r="F17706" s="508"/>
    </row>
    <row r="17707" spans="1:6" x14ac:dyDescent="0.25">
      <c r="A17707" s="508"/>
      <c r="B17707" s="508"/>
      <c r="C17707" s="508"/>
      <c r="D17707" s="444" t="s">
        <v>6778</v>
      </c>
      <c r="E17707" s="508"/>
      <c r="F17707" s="508"/>
    </row>
    <row r="17708" spans="1:6" x14ac:dyDescent="0.25">
      <c r="A17708" s="508"/>
      <c r="B17708" s="508"/>
      <c r="C17708" s="508"/>
      <c r="D17708" s="444" t="s">
        <v>6778</v>
      </c>
      <c r="E17708" s="508"/>
      <c r="F17708" s="508"/>
    </row>
    <row r="17709" spans="1:6" x14ac:dyDescent="0.25">
      <c r="A17709" s="508"/>
      <c r="B17709" s="508"/>
      <c r="C17709" s="508"/>
      <c r="D17709" s="444" t="s">
        <v>6778</v>
      </c>
      <c r="E17709" s="508"/>
      <c r="F17709" s="508"/>
    </row>
    <row r="17710" spans="1:6" x14ac:dyDescent="0.25">
      <c r="A17710" s="508"/>
      <c r="B17710" s="508"/>
      <c r="C17710" s="508"/>
      <c r="D17710" s="444" t="s">
        <v>6778</v>
      </c>
      <c r="E17710" s="508"/>
      <c r="F17710" s="508"/>
    </row>
    <row r="17711" spans="1:6" x14ac:dyDescent="0.25">
      <c r="A17711" s="508"/>
      <c r="B17711" s="508"/>
      <c r="C17711" s="508"/>
      <c r="D17711" s="444" t="s">
        <v>6778</v>
      </c>
      <c r="E17711" s="508"/>
      <c r="F17711" s="508"/>
    </row>
    <row r="17712" spans="1:6" x14ac:dyDescent="0.25">
      <c r="A17712" s="508"/>
      <c r="B17712" s="508"/>
      <c r="C17712" s="508"/>
      <c r="D17712" s="444" t="s">
        <v>6778</v>
      </c>
      <c r="E17712" s="508"/>
      <c r="F17712" s="508"/>
    </row>
    <row r="17713" spans="1:6" x14ac:dyDescent="0.25">
      <c r="A17713" s="508"/>
      <c r="B17713" s="508"/>
      <c r="C17713" s="508"/>
      <c r="D17713" s="444" t="s">
        <v>6778</v>
      </c>
      <c r="E17713" s="508"/>
      <c r="F17713" s="508"/>
    </row>
    <row r="17714" spans="1:6" x14ac:dyDescent="0.25">
      <c r="A17714" s="508"/>
      <c r="B17714" s="508"/>
      <c r="C17714" s="508"/>
      <c r="D17714" s="444" t="s">
        <v>6778</v>
      </c>
      <c r="E17714" s="508"/>
      <c r="F17714" s="508"/>
    </row>
    <row r="17715" spans="1:6" x14ac:dyDescent="0.25">
      <c r="A17715" s="508"/>
      <c r="B17715" s="508"/>
      <c r="C17715" s="508"/>
      <c r="D17715" s="444" t="s">
        <v>6778</v>
      </c>
      <c r="E17715" s="508"/>
      <c r="F17715" s="508"/>
    </row>
    <row r="17716" spans="1:6" x14ac:dyDescent="0.25">
      <c r="A17716" s="508"/>
      <c r="B17716" s="508"/>
      <c r="C17716" s="508"/>
      <c r="D17716" s="444" t="s">
        <v>6778</v>
      </c>
      <c r="E17716" s="508"/>
      <c r="F17716" s="508"/>
    </row>
    <row r="17717" spans="1:6" x14ac:dyDescent="0.25">
      <c r="A17717" s="508"/>
      <c r="B17717" s="508"/>
      <c r="C17717" s="508"/>
      <c r="D17717" s="444" t="s">
        <v>6778</v>
      </c>
      <c r="E17717" s="508"/>
      <c r="F17717" s="508"/>
    </row>
    <row r="17718" spans="1:6" x14ac:dyDescent="0.25">
      <c r="A17718" s="508"/>
      <c r="B17718" s="508"/>
      <c r="C17718" s="508"/>
      <c r="D17718" s="444" t="s">
        <v>6778</v>
      </c>
      <c r="E17718" s="508"/>
      <c r="F17718" s="508"/>
    </row>
    <row r="17719" spans="1:6" x14ac:dyDescent="0.25">
      <c r="A17719" s="508"/>
      <c r="B17719" s="508"/>
      <c r="C17719" s="508"/>
      <c r="D17719" s="444" t="s">
        <v>6778</v>
      </c>
      <c r="E17719" s="508"/>
      <c r="F17719" s="508"/>
    </row>
    <row r="17720" spans="1:6" x14ac:dyDescent="0.25">
      <c r="A17720" s="508"/>
      <c r="B17720" s="508"/>
      <c r="C17720" s="508"/>
      <c r="D17720" s="444" t="s">
        <v>6778</v>
      </c>
      <c r="E17720" s="508"/>
      <c r="F17720" s="508"/>
    </row>
    <row r="17721" spans="1:6" x14ac:dyDescent="0.25">
      <c r="A17721" s="508"/>
      <c r="B17721" s="508"/>
      <c r="C17721" s="508"/>
      <c r="D17721" s="444" t="s">
        <v>6778</v>
      </c>
      <c r="E17721" s="508"/>
      <c r="F17721" s="508"/>
    </row>
    <row r="17722" spans="1:6" x14ac:dyDescent="0.25">
      <c r="A17722" s="508"/>
      <c r="B17722" s="508"/>
      <c r="C17722" s="508"/>
      <c r="D17722" s="444" t="s">
        <v>6778</v>
      </c>
      <c r="E17722" s="508"/>
      <c r="F17722" s="508"/>
    </row>
    <row r="17723" spans="1:6" x14ac:dyDescent="0.25">
      <c r="A17723" s="508"/>
      <c r="B17723" s="508"/>
      <c r="C17723" s="508"/>
      <c r="D17723" s="444" t="s">
        <v>6778</v>
      </c>
      <c r="E17723" s="508"/>
      <c r="F17723" s="508"/>
    </row>
    <row r="17724" spans="1:6" x14ac:dyDescent="0.25">
      <c r="A17724" s="508"/>
      <c r="B17724" s="508"/>
      <c r="C17724" s="508"/>
      <c r="D17724" s="444" t="s">
        <v>6778</v>
      </c>
      <c r="E17724" s="508"/>
      <c r="F17724" s="508"/>
    </row>
    <row r="17725" spans="1:6" x14ac:dyDescent="0.25">
      <c r="A17725" s="508"/>
      <c r="B17725" s="508"/>
      <c r="C17725" s="508"/>
      <c r="D17725" s="444" t="s">
        <v>6778</v>
      </c>
      <c r="E17725" s="508"/>
      <c r="F17725" s="508"/>
    </row>
    <row r="17726" spans="1:6" x14ac:dyDescent="0.25">
      <c r="A17726" s="508"/>
      <c r="B17726" s="508"/>
      <c r="C17726" s="508"/>
      <c r="D17726" s="444" t="s">
        <v>6778</v>
      </c>
      <c r="E17726" s="508"/>
      <c r="F17726" s="508"/>
    </row>
    <row r="17727" spans="1:6" x14ac:dyDescent="0.25">
      <c r="A17727" s="508"/>
      <c r="B17727" s="508"/>
      <c r="C17727" s="508"/>
      <c r="D17727" s="444" t="s">
        <v>6778</v>
      </c>
      <c r="E17727" s="508"/>
      <c r="F17727" s="508"/>
    </row>
    <row r="17728" spans="1:6" x14ac:dyDescent="0.25">
      <c r="A17728" s="508"/>
      <c r="B17728" s="508"/>
      <c r="C17728" s="508"/>
      <c r="D17728" s="444" t="s">
        <v>6778</v>
      </c>
      <c r="E17728" s="508"/>
      <c r="F17728" s="508"/>
    </row>
    <row r="17729" spans="1:6" x14ac:dyDescent="0.25">
      <c r="A17729" s="508"/>
      <c r="B17729" s="508"/>
      <c r="C17729" s="508"/>
      <c r="D17729" s="444" t="s">
        <v>6778</v>
      </c>
      <c r="E17729" s="508"/>
      <c r="F17729" s="508"/>
    </row>
    <row r="17730" spans="1:6" x14ac:dyDescent="0.25">
      <c r="A17730" s="508"/>
      <c r="B17730" s="508"/>
      <c r="C17730" s="508"/>
      <c r="D17730" s="444" t="s">
        <v>6778</v>
      </c>
      <c r="E17730" s="508"/>
      <c r="F17730" s="508"/>
    </row>
    <row r="17731" spans="1:6" x14ac:dyDescent="0.25">
      <c r="A17731" s="508"/>
      <c r="B17731" s="508"/>
      <c r="C17731" s="508"/>
      <c r="D17731" s="444" t="s">
        <v>6778</v>
      </c>
      <c r="E17731" s="508"/>
      <c r="F17731" s="508"/>
    </row>
    <row r="17732" spans="1:6" x14ac:dyDescent="0.25">
      <c r="A17732" s="508"/>
      <c r="B17732" s="508"/>
      <c r="C17732" s="508"/>
      <c r="D17732" s="444" t="s">
        <v>6778</v>
      </c>
      <c r="E17732" s="508"/>
      <c r="F17732" s="508"/>
    </row>
    <row r="17733" spans="1:6" x14ac:dyDescent="0.25">
      <c r="A17733" s="508"/>
      <c r="B17733" s="508"/>
      <c r="C17733" s="508"/>
      <c r="D17733" s="444" t="s">
        <v>6778</v>
      </c>
      <c r="E17733" s="508"/>
      <c r="F17733" s="508"/>
    </row>
    <row r="17734" spans="1:6" x14ac:dyDescent="0.25">
      <c r="A17734" s="508"/>
      <c r="B17734" s="508"/>
      <c r="C17734" s="508"/>
      <c r="D17734" s="444" t="s">
        <v>6778</v>
      </c>
      <c r="E17734" s="508"/>
      <c r="F17734" s="508"/>
    </row>
    <row r="17735" spans="1:6" x14ac:dyDescent="0.25">
      <c r="A17735" s="508"/>
      <c r="B17735" s="508"/>
      <c r="C17735" s="508"/>
      <c r="D17735" s="444" t="s">
        <v>6778</v>
      </c>
      <c r="E17735" s="508"/>
      <c r="F17735" s="508"/>
    </row>
    <row r="17736" spans="1:6" x14ac:dyDescent="0.25">
      <c r="A17736" s="508"/>
      <c r="B17736" s="508"/>
      <c r="C17736" s="508"/>
      <c r="D17736" s="444" t="s">
        <v>6778</v>
      </c>
      <c r="E17736" s="508"/>
      <c r="F17736" s="508"/>
    </row>
    <row r="17737" spans="1:6" x14ac:dyDescent="0.25">
      <c r="A17737" s="508"/>
      <c r="B17737" s="508"/>
      <c r="C17737" s="508"/>
      <c r="D17737" s="444" t="s">
        <v>6778</v>
      </c>
      <c r="E17737" s="508"/>
      <c r="F17737" s="508"/>
    </row>
    <row r="17738" spans="1:6" x14ac:dyDescent="0.25">
      <c r="A17738" s="508"/>
      <c r="B17738" s="508"/>
      <c r="C17738" s="508"/>
      <c r="D17738" s="444" t="s">
        <v>6778</v>
      </c>
      <c r="E17738" s="508"/>
      <c r="F17738" s="508"/>
    </row>
    <row r="17739" spans="1:6" x14ac:dyDescent="0.25">
      <c r="A17739" s="508"/>
      <c r="B17739" s="508"/>
      <c r="C17739" s="508"/>
      <c r="D17739" s="444" t="s">
        <v>6778</v>
      </c>
      <c r="E17739" s="508"/>
      <c r="F17739" s="508"/>
    </row>
    <row r="17740" spans="1:6" x14ac:dyDescent="0.25">
      <c r="A17740" s="508"/>
      <c r="B17740" s="508"/>
      <c r="C17740" s="508"/>
      <c r="D17740" s="444" t="s">
        <v>6778</v>
      </c>
      <c r="E17740" s="508"/>
      <c r="F17740" s="508"/>
    </row>
    <row r="17741" spans="1:6" x14ac:dyDescent="0.25">
      <c r="A17741" s="508"/>
      <c r="B17741" s="508"/>
      <c r="C17741" s="508"/>
      <c r="D17741" s="444" t="s">
        <v>6778</v>
      </c>
      <c r="E17741" s="508"/>
      <c r="F17741" s="508"/>
    </row>
    <row r="17742" spans="1:6" x14ac:dyDescent="0.25">
      <c r="A17742" s="508"/>
      <c r="B17742" s="508"/>
      <c r="C17742" s="508"/>
      <c r="D17742" s="444" t="s">
        <v>6778</v>
      </c>
      <c r="E17742" s="508"/>
      <c r="F17742" s="508"/>
    </row>
    <row r="17743" spans="1:6" x14ac:dyDescent="0.25">
      <c r="A17743" s="508"/>
      <c r="B17743" s="508"/>
      <c r="C17743" s="508"/>
      <c r="D17743" s="444" t="s">
        <v>6778</v>
      </c>
      <c r="E17743" s="508"/>
      <c r="F17743" s="508"/>
    </row>
    <row r="17744" spans="1:6" x14ac:dyDescent="0.25">
      <c r="A17744" s="508"/>
      <c r="B17744" s="508"/>
      <c r="C17744" s="508"/>
      <c r="D17744" s="444" t="s">
        <v>6778</v>
      </c>
      <c r="E17744" s="508"/>
      <c r="F17744" s="508"/>
    </row>
    <row r="17745" spans="1:6" x14ac:dyDescent="0.25">
      <c r="A17745" s="508"/>
      <c r="B17745" s="508"/>
      <c r="C17745" s="508"/>
      <c r="D17745" s="444" t="s">
        <v>6778</v>
      </c>
      <c r="E17745" s="508"/>
      <c r="F17745" s="508"/>
    </row>
    <row r="17746" spans="1:6" x14ac:dyDescent="0.25">
      <c r="A17746" s="508"/>
      <c r="B17746" s="508"/>
      <c r="C17746" s="508"/>
      <c r="D17746" s="444" t="s">
        <v>6778</v>
      </c>
      <c r="E17746" s="508"/>
      <c r="F17746" s="508"/>
    </row>
    <row r="17747" spans="1:6" x14ac:dyDescent="0.25">
      <c r="A17747" s="508"/>
      <c r="B17747" s="508"/>
      <c r="C17747" s="508"/>
      <c r="D17747" s="444" t="s">
        <v>6778</v>
      </c>
      <c r="E17747" s="508"/>
      <c r="F17747" s="508"/>
    </row>
    <row r="17748" spans="1:6" x14ac:dyDescent="0.25">
      <c r="A17748" s="508"/>
      <c r="B17748" s="508"/>
      <c r="C17748" s="508"/>
      <c r="D17748" s="444" t="s">
        <v>6778</v>
      </c>
      <c r="E17748" s="508"/>
      <c r="F17748" s="508"/>
    </row>
    <row r="17749" spans="1:6" x14ac:dyDescent="0.25">
      <c r="A17749" s="508"/>
      <c r="B17749" s="508"/>
      <c r="C17749" s="508"/>
      <c r="D17749" s="444" t="s">
        <v>6778</v>
      </c>
      <c r="E17749" s="508"/>
      <c r="F17749" s="508"/>
    </row>
    <row r="17750" spans="1:6" x14ac:dyDescent="0.25">
      <c r="A17750" s="508"/>
      <c r="B17750" s="508"/>
      <c r="C17750" s="508"/>
      <c r="D17750" s="444" t="s">
        <v>6778</v>
      </c>
      <c r="E17750" s="508"/>
      <c r="F17750" s="508"/>
    </row>
    <row r="17751" spans="1:6" x14ac:dyDescent="0.25">
      <c r="A17751" s="508"/>
      <c r="B17751" s="508"/>
      <c r="C17751" s="508"/>
      <c r="D17751" s="444" t="s">
        <v>6778</v>
      </c>
      <c r="E17751" s="508"/>
      <c r="F17751" s="508"/>
    </row>
    <row r="17752" spans="1:6" x14ac:dyDescent="0.25">
      <c r="A17752" s="508"/>
      <c r="B17752" s="508"/>
      <c r="C17752" s="508"/>
      <c r="D17752" s="444" t="s">
        <v>6778</v>
      </c>
      <c r="E17752" s="508"/>
      <c r="F17752" s="508"/>
    </row>
    <row r="17753" spans="1:6" x14ac:dyDescent="0.25">
      <c r="A17753" s="508"/>
      <c r="B17753" s="508"/>
      <c r="C17753" s="508"/>
      <c r="D17753" s="444" t="s">
        <v>6778</v>
      </c>
      <c r="E17753" s="508"/>
      <c r="F17753" s="508"/>
    </row>
    <row r="17754" spans="1:6" x14ac:dyDescent="0.25">
      <c r="A17754" s="508"/>
      <c r="B17754" s="508"/>
      <c r="C17754" s="508"/>
      <c r="D17754" s="444" t="s">
        <v>6778</v>
      </c>
      <c r="E17754" s="508"/>
      <c r="F17754" s="508"/>
    </row>
    <row r="17755" spans="1:6" x14ac:dyDescent="0.25">
      <c r="A17755" s="508"/>
      <c r="B17755" s="508"/>
      <c r="C17755" s="508"/>
      <c r="D17755" s="444" t="s">
        <v>6778</v>
      </c>
      <c r="E17755" s="508"/>
      <c r="F17755" s="508"/>
    </row>
    <row r="17756" spans="1:6" x14ac:dyDescent="0.25">
      <c r="A17756" s="508"/>
      <c r="B17756" s="508"/>
      <c r="C17756" s="508"/>
      <c r="D17756" s="444" t="s">
        <v>6778</v>
      </c>
      <c r="E17756" s="508"/>
      <c r="F17756" s="508"/>
    </row>
    <row r="17757" spans="1:6" x14ac:dyDescent="0.25">
      <c r="A17757" s="508"/>
      <c r="B17757" s="508"/>
      <c r="C17757" s="508"/>
      <c r="D17757" s="444" t="s">
        <v>6778</v>
      </c>
      <c r="E17757" s="508"/>
      <c r="F17757" s="508"/>
    </row>
    <row r="17758" spans="1:6" x14ac:dyDescent="0.25">
      <c r="A17758" s="508"/>
      <c r="B17758" s="508"/>
      <c r="C17758" s="508"/>
      <c r="D17758" s="444" t="s">
        <v>6778</v>
      </c>
      <c r="E17758" s="508"/>
      <c r="F17758" s="508"/>
    </row>
    <row r="17759" spans="1:6" x14ac:dyDescent="0.25">
      <c r="A17759" s="508"/>
      <c r="B17759" s="508"/>
      <c r="C17759" s="508"/>
      <c r="D17759" s="444" t="s">
        <v>6778</v>
      </c>
      <c r="E17759" s="508"/>
      <c r="F17759" s="508"/>
    </row>
    <row r="17760" spans="1:6" x14ac:dyDescent="0.25">
      <c r="A17760" s="508"/>
      <c r="B17760" s="508"/>
      <c r="C17760" s="508"/>
      <c r="D17760" s="444" t="s">
        <v>6778</v>
      </c>
      <c r="E17760" s="508"/>
      <c r="F17760" s="508"/>
    </row>
    <row r="17761" spans="1:6" x14ac:dyDescent="0.25">
      <c r="A17761" s="508"/>
      <c r="B17761" s="508"/>
      <c r="C17761" s="508"/>
      <c r="D17761" s="444" t="s">
        <v>6778</v>
      </c>
      <c r="E17761" s="508"/>
      <c r="F17761" s="508"/>
    </row>
    <row r="17762" spans="1:6" x14ac:dyDescent="0.25">
      <c r="A17762" s="508"/>
      <c r="B17762" s="508"/>
      <c r="C17762" s="508"/>
      <c r="D17762" s="444" t="s">
        <v>6778</v>
      </c>
      <c r="E17762" s="508"/>
      <c r="F17762" s="508"/>
    </row>
    <row r="17763" spans="1:6" x14ac:dyDescent="0.25">
      <c r="A17763" s="508"/>
      <c r="B17763" s="508"/>
      <c r="C17763" s="508"/>
      <c r="D17763" s="444" t="s">
        <v>6778</v>
      </c>
      <c r="E17763" s="508"/>
      <c r="F17763" s="508"/>
    </row>
    <row r="17764" spans="1:6" x14ac:dyDescent="0.25">
      <c r="A17764" s="508"/>
      <c r="B17764" s="508"/>
      <c r="C17764" s="508"/>
      <c r="D17764" s="444" t="s">
        <v>6778</v>
      </c>
      <c r="E17764" s="508"/>
      <c r="F17764" s="508"/>
    </row>
    <row r="17765" spans="1:6" x14ac:dyDescent="0.25">
      <c r="A17765" s="508"/>
      <c r="B17765" s="508"/>
      <c r="C17765" s="508"/>
      <c r="D17765" s="444" t="s">
        <v>6778</v>
      </c>
      <c r="E17765" s="508"/>
      <c r="F17765" s="508"/>
    </row>
    <row r="17766" spans="1:6" x14ac:dyDescent="0.25">
      <c r="A17766" s="508"/>
      <c r="B17766" s="508"/>
      <c r="C17766" s="508"/>
      <c r="D17766" s="444" t="s">
        <v>6778</v>
      </c>
      <c r="E17766" s="508"/>
      <c r="F17766" s="508"/>
    </row>
    <row r="17767" spans="1:6" x14ac:dyDescent="0.25">
      <c r="A17767" s="508"/>
      <c r="B17767" s="508"/>
      <c r="C17767" s="508"/>
      <c r="D17767" s="444" t="s">
        <v>6778</v>
      </c>
      <c r="E17767" s="508"/>
      <c r="F17767" s="508"/>
    </row>
    <row r="17768" spans="1:6" x14ac:dyDescent="0.25">
      <c r="A17768" s="508"/>
      <c r="B17768" s="508"/>
      <c r="C17768" s="508"/>
      <c r="D17768" s="444" t="s">
        <v>6778</v>
      </c>
      <c r="E17768" s="508"/>
      <c r="F17768" s="508"/>
    </row>
    <row r="17769" spans="1:6" x14ac:dyDescent="0.25">
      <c r="A17769" s="508"/>
      <c r="B17769" s="508"/>
      <c r="C17769" s="508"/>
      <c r="D17769" s="444" t="s">
        <v>6778</v>
      </c>
      <c r="E17769" s="508"/>
      <c r="F17769" s="508"/>
    </row>
    <row r="17770" spans="1:6" x14ac:dyDescent="0.25">
      <c r="A17770" s="508"/>
      <c r="B17770" s="508"/>
      <c r="C17770" s="508"/>
      <c r="D17770" s="444" t="s">
        <v>6778</v>
      </c>
      <c r="E17770" s="508"/>
      <c r="F17770" s="508"/>
    </row>
    <row r="17771" spans="1:6" x14ac:dyDescent="0.25">
      <c r="A17771" s="508"/>
      <c r="B17771" s="508"/>
      <c r="C17771" s="508"/>
      <c r="D17771" s="444" t="s">
        <v>6778</v>
      </c>
      <c r="E17771" s="508"/>
      <c r="F17771" s="508"/>
    </row>
    <row r="17772" spans="1:6" x14ac:dyDescent="0.25">
      <c r="A17772" s="508"/>
      <c r="B17772" s="508"/>
      <c r="C17772" s="508"/>
      <c r="D17772" s="444" t="s">
        <v>6778</v>
      </c>
      <c r="E17772" s="508"/>
      <c r="F17772" s="508"/>
    </row>
    <row r="17773" spans="1:6" x14ac:dyDescent="0.25">
      <c r="A17773" s="508"/>
      <c r="B17773" s="508"/>
      <c r="C17773" s="508"/>
      <c r="D17773" s="444" t="s">
        <v>6778</v>
      </c>
      <c r="E17773" s="508"/>
      <c r="F17773" s="508"/>
    </row>
    <row r="17774" spans="1:6" x14ac:dyDescent="0.25">
      <c r="A17774" s="508"/>
      <c r="B17774" s="508"/>
      <c r="C17774" s="508"/>
      <c r="D17774" s="444" t="s">
        <v>6778</v>
      </c>
      <c r="E17774" s="508"/>
      <c r="F17774" s="508"/>
    </row>
    <row r="17775" spans="1:6" x14ac:dyDescent="0.25">
      <c r="A17775" s="508"/>
      <c r="B17775" s="508"/>
      <c r="C17775" s="508"/>
      <c r="D17775" s="444" t="s">
        <v>6778</v>
      </c>
      <c r="E17775" s="508"/>
      <c r="F17775" s="508"/>
    </row>
    <row r="17776" spans="1:6" x14ac:dyDescent="0.25">
      <c r="A17776" s="508"/>
      <c r="B17776" s="508"/>
      <c r="C17776" s="508"/>
      <c r="D17776" s="444" t="s">
        <v>6778</v>
      </c>
      <c r="E17776" s="508"/>
      <c r="F17776" s="508"/>
    </row>
    <row r="17777" spans="1:6" x14ac:dyDescent="0.25">
      <c r="A17777" s="508"/>
      <c r="B17777" s="508"/>
      <c r="C17777" s="508"/>
      <c r="D17777" s="444" t="s">
        <v>6778</v>
      </c>
      <c r="E17777" s="508"/>
      <c r="F17777" s="508"/>
    </row>
    <row r="17778" spans="1:6" x14ac:dyDescent="0.25">
      <c r="A17778" s="508"/>
      <c r="B17778" s="508"/>
      <c r="C17778" s="508"/>
      <c r="D17778" s="444" t="s">
        <v>6778</v>
      </c>
      <c r="E17778" s="508"/>
      <c r="F17778" s="508"/>
    </row>
    <row r="17779" spans="1:6" x14ac:dyDescent="0.25">
      <c r="A17779" s="508"/>
      <c r="B17779" s="508"/>
      <c r="C17779" s="508"/>
      <c r="D17779" s="444" t="s">
        <v>6778</v>
      </c>
      <c r="E17779" s="508"/>
      <c r="F17779" s="508"/>
    </row>
    <row r="17780" spans="1:6" x14ac:dyDescent="0.25">
      <c r="A17780" s="508"/>
      <c r="B17780" s="508"/>
      <c r="C17780" s="508"/>
      <c r="D17780" s="444" t="s">
        <v>6778</v>
      </c>
      <c r="E17780" s="508"/>
      <c r="F17780" s="508"/>
    </row>
    <row r="17781" spans="1:6" x14ac:dyDescent="0.25">
      <c r="A17781" s="508"/>
      <c r="B17781" s="508"/>
      <c r="C17781" s="508"/>
      <c r="D17781" s="444" t="s">
        <v>6778</v>
      </c>
      <c r="E17781" s="508"/>
      <c r="F17781" s="508"/>
    </row>
    <row r="17782" spans="1:6" x14ac:dyDescent="0.25">
      <c r="A17782" s="508"/>
      <c r="B17782" s="508"/>
      <c r="C17782" s="508"/>
      <c r="D17782" s="444" t="s">
        <v>6778</v>
      </c>
      <c r="E17782" s="508"/>
      <c r="F17782" s="508"/>
    </row>
    <row r="17783" spans="1:6" x14ac:dyDescent="0.25">
      <c r="A17783" s="508"/>
      <c r="B17783" s="508"/>
      <c r="C17783" s="508"/>
      <c r="D17783" s="444" t="s">
        <v>6778</v>
      </c>
      <c r="E17783" s="508"/>
      <c r="F17783" s="508"/>
    </row>
    <row r="17784" spans="1:6" x14ac:dyDescent="0.25">
      <c r="A17784" s="508"/>
      <c r="B17784" s="508"/>
      <c r="C17784" s="508"/>
      <c r="D17784" s="444" t="s">
        <v>6778</v>
      </c>
      <c r="E17784" s="508"/>
      <c r="F17784" s="508"/>
    </row>
    <row r="17785" spans="1:6" x14ac:dyDescent="0.25">
      <c r="A17785" s="508"/>
      <c r="B17785" s="508"/>
      <c r="C17785" s="508"/>
      <c r="D17785" s="444" t="s">
        <v>6778</v>
      </c>
      <c r="E17785" s="508"/>
      <c r="F17785" s="508"/>
    </row>
    <row r="17786" spans="1:6" x14ac:dyDescent="0.25">
      <c r="A17786" s="508"/>
      <c r="B17786" s="508"/>
      <c r="C17786" s="508"/>
      <c r="D17786" s="444" t="s">
        <v>6778</v>
      </c>
      <c r="E17786" s="508"/>
      <c r="F17786" s="508"/>
    </row>
    <row r="17787" spans="1:6" x14ac:dyDescent="0.25">
      <c r="A17787" s="508"/>
      <c r="B17787" s="508"/>
      <c r="C17787" s="508"/>
      <c r="D17787" s="444" t="s">
        <v>6778</v>
      </c>
      <c r="E17787" s="508"/>
      <c r="F17787" s="508"/>
    </row>
    <row r="17788" spans="1:6" x14ac:dyDescent="0.25">
      <c r="A17788" s="508"/>
      <c r="B17788" s="508"/>
      <c r="C17788" s="508"/>
      <c r="D17788" s="444" t="s">
        <v>6778</v>
      </c>
      <c r="E17788" s="508"/>
      <c r="F17788" s="508"/>
    </row>
    <row r="17789" spans="1:6" x14ac:dyDescent="0.25">
      <c r="A17789" s="508"/>
      <c r="B17789" s="508"/>
      <c r="C17789" s="508"/>
      <c r="D17789" s="444" t="s">
        <v>6778</v>
      </c>
      <c r="E17789" s="508"/>
      <c r="F17789" s="508"/>
    </row>
    <row r="17790" spans="1:6" x14ac:dyDescent="0.25">
      <c r="A17790" s="508"/>
      <c r="B17790" s="508"/>
      <c r="C17790" s="508"/>
      <c r="D17790" s="444" t="s">
        <v>6778</v>
      </c>
      <c r="E17790" s="508"/>
      <c r="F17790" s="508"/>
    </row>
    <row r="17791" spans="1:6" x14ac:dyDescent="0.25">
      <c r="A17791" s="508"/>
      <c r="B17791" s="508"/>
      <c r="C17791" s="508"/>
      <c r="D17791" s="444" t="s">
        <v>6778</v>
      </c>
      <c r="E17791" s="508"/>
      <c r="F17791" s="508"/>
    </row>
    <row r="17792" spans="1:6" x14ac:dyDescent="0.25">
      <c r="A17792" s="508"/>
      <c r="B17792" s="508"/>
      <c r="C17792" s="508"/>
      <c r="D17792" s="444" t="s">
        <v>6778</v>
      </c>
      <c r="E17792" s="508"/>
      <c r="F17792" s="508"/>
    </row>
    <row r="17793" spans="1:6" x14ac:dyDescent="0.25">
      <c r="A17793" s="508"/>
      <c r="B17793" s="508"/>
      <c r="C17793" s="508"/>
      <c r="D17793" s="444" t="s">
        <v>6778</v>
      </c>
      <c r="E17793" s="508"/>
      <c r="F17793" s="508"/>
    </row>
    <row r="17794" spans="1:6" x14ac:dyDescent="0.25">
      <c r="A17794" s="508"/>
      <c r="B17794" s="508"/>
      <c r="C17794" s="508"/>
      <c r="D17794" s="444" t="s">
        <v>6778</v>
      </c>
      <c r="E17794" s="508"/>
      <c r="F17794" s="508"/>
    </row>
    <row r="17795" spans="1:6" x14ac:dyDescent="0.25">
      <c r="A17795" s="508"/>
      <c r="B17795" s="508"/>
      <c r="C17795" s="508"/>
      <c r="D17795" s="444" t="s">
        <v>6778</v>
      </c>
      <c r="E17795" s="508"/>
      <c r="F17795" s="508"/>
    </row>
    <row r="17796" spans="1:6" x14ac:dyDescent="0.25">
      <c r="A17796" s="508"/>
      <c r="B17796" s="508"/>
      <c r="C17796" s="508"/>
      <c r="D17796" s="444" t="s">
        <v>6778</v>
      </c>
      <c r="E17796" s="508"/>
      <c r="F17796" s="508"/>
    </row>
    <row r="17797" spans="1:6" x14ac:dyDescent="0.25">
      <c r="A17797" s="508"/>
      <c r="B17797" s="508"/>
      <c r="C17797" s="508"/>
      <c r="D17797" s="444" t="s">
        <v>6778</v>
      </c>
      <c r="E17797" s="508"/>
      <c r="F17797" s="508"/>
    </row>
    <row r="17798" spans="1:6" x14ac:dyDescent="0.25">
      <c r="A17798" s="508"/>
      <c r="B17798" s="508"/>
      <c r="C17798" s="508"/>
      <c r="D17798" s="444" t="s">
        <v>6778</v>
      </c>
      <c r="E17798" s="508"/>
      <c r="F17798" s="508"/>
    </row>
    <row r="17799" spans="1:6" x14ac:dyDescent="0.25">
      <c r="A17799" s="508"/>
      <c r="B17799" s="508"/>
      <c r="C17799" s="508"/>
      <c r="D17799" s="444" t="s">
        <v>6778</v>
      </c>
      <c r="E17799" s="508"/>
      <c r="F17799" s="508"/>
    </row>
    <row r="17800" spans="1:6" x14ac:dyDescent="0.25">
      <c r="A17800" s="508"/>
      <c r="B17800" s="508"/>
      <c r="C17800" s="508"/>
      <c r="D17800" s="444" t="s">
        <v>6778</v>
      </c>
      <c r="E17800" s="508"/>
      <c r="F17800" s="508"/>
    </row>
    <row r="17801" spans="1:6" x14ac:dyDescent="0.25">
      <c r="A17801" s="508"/>
      <c r="B17801" s="508"/>
      <c r="C17801" s="508"/>
      <c r="D17801" s="444" t="s">
        <v>6778</v>
      </c>
      <c r="E17801" s="508"/>
      <c r="F17801" s="508"/>
    </row>
    <row r="17802" spans="1:6" x14ac:dyDescent="0.25">
      <c r="A17802" s="508"/>
      <c r="B17802" s="508"/>
      <c r="C17802" s="508"/>
      <c r="D17802" s="444" t="s">
        <v>6778</v>
      </c>
      <c r="E17802" s="508"/>
      <c r="F17802" s="508"/>
    </row>
    <row r="17803" spans="1:6" x14ac:dyDescent="0.25">
      <c r="A17803" s="508"/>
      <c r="B17803" s="508"/>
      <c r="C17803" s="508"/>
      <c r="D17803" s="444" t="s">
        <v>6778</v>
      </c>
      <c r="E17803" s="508"/>
      <c r="F17803" s="508"/>
    </row>
    <row r="17804" spans="1:6" x14ac:dyDescent="0.25">
      <c r="A17804" s="508"/>
      <c r="B17804" s="508"/>
      <c r="C17804" s="508"/>
      <c r="D17804" s="444" t="s">
        <v>6778</v>
      </c>
      <c r="E17804" s="508"/>
      <c r="F17804" s="508"/>
    </row>
    <row r="17805" spans="1:6" x14ac:dyDescent="0.25">
      <c r="A17805" s="508"/>
      <c r="B17805" s="508"/>
      <c r="C17805" s="508"/>
      <c r="D17805" s="444" t="s">
        <v>6778</v>
      </c>
      <c r="E17805" s="508"/>
      <c r="F17805" s="508"/>
    </row>
    <row r="17806" spans="1:6" x14ac:dyDescent="0.25">
      <c r="A17806" s="508"/>
      <c r="B17806" s="508"/>
      <c r="C17806" s="508"/>
      <c r="D17806" s="444" t="s">
        <v>6778</v>
      </c>
      <c r="E17806" s="508"/>
      <c r="F17806" s="508"/>
    </row>
    <row r="17807" spans="1:6" x14ac:dyDescent="0.25">
      <c r="A17807" s="508"/>
      <c r="B17807" s="508"/>
      <c r="C17807" s="508"/>
      <c r="D17807" s="444" t="s">
        <v>6778</v>
      </c>
      <c r="E17807" s="508"/>
      <c r="F17807" s="508"/>
    </row>
    <row r="17808" spans="1:6" x14ac:dyDescent="0.25">
      <c r="A17808" s="508"/>
      <c r="B17808" s="508"/>
      <c r="C17808" s="508"/>
      <c r="D17808" s="444" t="s">
        <v>6778</v>
      </c>
      <c r="E17808" s="508"/>
      <c r="F17808" s="508"/>
    </row>
    <row r="17809" spans="1:6" x14ac:dyDescent="0.25">
      <c r="A17809" s="508"/>
      <c r="B17809" s="508"/>
      <c r="C17809" s="508"/>
      <c r="D17809" s="444" t="s">
        <v>6778</v>
      </c>
      <c r="E17809" s="508"/>
      <c r="F17809" s="508"/>
    </row>
    <row r="17810" spans="1:6" x14ac:dyDescent="0.25">
      <c r="A17810" s="508"/>
      <c r="B17810" s="508"/>
      <c r="C17810" s="508"/>
      <c r="D17810" s="444" t="s">
        <v>6778</v>
      </c>
      <c r="E17810" s="508"/>
      <c r="F17810" s="508"/>
    </row>
    <row r="17811" spans="1:6" x14ac:dyDescent="0.25">
      <c r="A17811" s="508"/>
      <c r="B17811" s="508"/>
      <c r="C17811" s="508"/>
      <c r="D17811" s="444" t="s">
        <v>6778</v>
      </c>
      <c r="E17811" s="508"/>
      <c r="F17811" s="508"/>
    </row>
    <row r="17812" spans="1:6" x14ac:dyDescent="0.25">
      <c r="A17812" s="508"/>
      <c r="B17812" s="508"/>
      <c r="C17812" s="508"/>
      <c r="D17812" s="444" t="s">
        <v>6778</v>
      </c>
      <c r="E17812" s="508"/>
      <c r="F17812" s="508"/>
    </row>
    <row r="17813" spans="1:6" x14ac:dyDescent="0.25">
      <c r="A17813" s="508"/>
      <c r="B17813" s="508"/>
      <c r="C17813" s="508"/>
      <c r="D17813" s="444" t="s">
        <v>6778</v>
      </c>
      <c r="E17813" s="508"/>
      <c r="F17813" s="508"/>
    </row>
    <row r="17814" spans="1:6" x14ac:dyDescent="0.25">
      <c r="A17814" s="508"/>
      <c r="B17814" s="508"/>
      <c r="C17814" s="508"/>
      <c r="D17814" s="444" t="s">
        <v>6778</v>
      </c>
      <c r="E17814" s="508"/>
      <c r="F17814" s="508"/>
    </row>
    <row r="17815" spans="1:6" x14ac:dyDescent="0.25">
      <c r="A17815" s="508"/>
      <c r="B17815" s="508"/>
      <c r="C17815" s="508"/>
      <c r="D17815" s="444" t="s">
        <v>6778</v>
      </c>
      <c r="E17815" s="508"/>
      <c r="F17815" s="508"/>
    </row>
    <row r="17816" spans="1:6" x14ac:dyDescent="0.25">
      <c r="A17816" s="508"/>
      <c r="B17816" s="508"/>
      <c r="C17816" s="508"/>
      <c r="D17816" s="444" t="s">
        <v>6778</v>
      </c>
      <c r="E17816" s="508"/>
      <c r="F17816" s="508"/>
    </row>
    <row r="17817" spans="1:6" x14ac:dyDescent="0.25">
      <c r="A17817" s="508"/>
      <c r="B17817" s="508"/>
      <c r="C17817" s="508"/>
      <c r="D17817" s="444" t="s">
        <v>6778</v>
      </c>
      <c r="E17817" s="508"/>
      <c r="F17817" s="508"/>
    </row>
    <row r="17818" spans="1:6" x14ac:dyDescent="0.25">
      <c r="A17818" s="508"/>
      <c r="B17818" s="508"/>
      <c r="C17818" s="508"/>
      <c r="D17818" s="444" t="s">
        <v>6778</v>
      </c>
      <c r="E17818" s="508"/>
      <c r="F17818" s="508"/>
    </row>
    <row r="17819" spans="1:6" x14ac:dyDescent="0.25">
      <c r="A17819" s="508"/>
      <c r="B17819" s="508"/>
      <c r="C17819" s="508"/>
      <c r="D17819" s="444" t="s">
        <v>6778</v>
      </c>
      <c r="E17819" s="508"/>
      <c r="F17819" s="508"/>
    </row>
    <row r="17820" spans="1:6" x14ac:dyDescent="0.25">
      <c r="A17820" s="508"/>
      <c r="B17820" s="508"/>
      <c r="C17820" s="508"/>
      <c r="D17820" s="444" t="s">
        <v>6778</v>
      </c>
      <c r="E17820" s="508"/>
      <c r="F17820" s="508"/>
    </row>
    <row r="17821" spans="1:6" x14ac:dyDescent="0.25">
      <c r="A17821" s="508"/>
      <c r="B17821" s="508"/>
      <c r="C17821" s="508"/>
      <c r="D17821" s="444" t="s">
        <v>6778</v>
      </c>
      <c r="E17821" s="508"/>
      <c r="F17821" s="508"/>
    </row>
    <row r="17822" spans="1:6" x14ac:dyDescent="0.25">
      <c r="A17822" s="508"/>
      <c r="B17822" s="508"/>
      <c r="C17822" s="508"/>
      <c r="D17822" s="444" t="s">
        <v>6778</v>
      </c>
      <c r="E17822" s="508"/>
      <c r="F17822" s="508"/>
    </row>
    <row r="17823" spans="1:6" x14ac:dyDescent="0.25">
      <c r="A17823" s="508"/>
      <c r="B17823" s="508"/>
      <c r="C17823" s="508"/>
      <c r="D17823" s="444" t="s">
        <v>6778</v>
      </c>
      <c r="E17823" s="508"/>
      <c r="F17823" s="508"/>
    </row>
    <row r="17824" spans="1:6" x14ac:dyDescent="0.25">
      <c r="A17824" s="508"/>
      <c r="B17824" s="508"/>
      <c r="C17824" s="508"/>
      <c r="D17824" s="444" t="s">
        <v>6778</v>
      </c>
      <c r="E17824" s="508"/>
      <c r="F17824" s="508"/>
    </row>
    <row r="17825" spans="1:6" x14ac:dyDescent="0.25">
      <c r="A17825" s="508"/>
      <c r="B17825" s="508"/>
      <c r="C17825" s="508"/>
      <c r="D17825" s="444" t="s">
        <v>6778</v>
      </c>
      <c r="E17825" s="508"/>
      <c r="F17825" s="508"/>
    </row>
    <row r="17826" spans="1:6" x14ac:dyDescent="0.25">
      <c r="A17826" s="508"/>
      <c r="B17826" s="508"/>
      <c r="C17826" s="508"/>
      <c r="D17826" s="444" t="s">
        <v>6778</v>
      </c>
      <c r="E17826" s="508"/>
      <c r="F17826" s="508"/>
    </row>
    <row r="17827" spans="1:6" x14ac:dyDescent="0.25">
      <c r="A17827" s="508"/>
      <c r="B17827" s="508"/>
      <c r="C17827" s="508"/>
      <c r="D17827" s="444" t="s">
        <v>6778</v>
      </c>
      <c r="E17827" s="508"/>
      <c r="F17827" s="508"/>
    </row>
    <row r="17828" spans="1:6" x14ac:dyDescent="0.25">
      <c r="A17828" s="508"/>
      <c r="B17828" s="508"/>
      <c r="C17828" s="508"/>
      <c r="D17828" s="444" t="s">
        <v>6778</v>
      </c>
      <c r="E17828" s="508"/>
      <c r="F17828" s="508"/>
    </row>
    <row r="17829" spans="1:6" x14ac:dyDescent="0.25">
      <c r="A17829" s="508"/>
      <c r="B17829" s="508"/>
      <c r="C17829" s="508"/>
      <c r="D17829" s="444" t="s">
        <v>6778</v>
      </c>
      <c r="E17829" s="508"/>
      <c r="F17829" s="508"/>
    </row>
    <row r="17830" spans="1:6" x14ac:dyDescent="0.25">
      <c r="A17830" s="508"/>
      <c r="B17830" s="508"/>
      <c r="C17830" s="508"/>
      <c r="D17830" s="444" t="s">
        <v>6778</v>
      </c>
      <c r="E17830" s="508"/>
      <c r="F17830" s="508"/>
    </row>
    <row r="17831" spans="1:6" x14ac:dyDescent="0.25">
      <c r="A17831" s="508"/>
      <c r="B17831" s="508"/>
      <c r="C17831" s="508"/>
      <c r="D17831" s="444" t="s">
        <v>6778</v>
      </c>
      <c r="E17831" s="508"/>
      <c r="F17831" s="508"/>
    </row>
    <row r="17832" spans="1:6" x14ac:dyDescent="0.25">
      <c r="A17832" s="508"/>
      <c r="B17832" s="508"/>
      <c r="C17832" s="508"/>
      <c r="D17832" s="444" t="s">
        <v>6778</v>
      </c>
      <c r="E17832" s="508"/>
      <c r="F17832" s="508"/>
    </row>
    <row r="17833" spans="1:6" x14ac:dyDescent="0.25">
      <c r="A17833" s="508"/>
      <c r="B17833" s="508"/>
      <c r="C17833" s="508"/>
      <c r="D17833" s="444" t="s">
        <v>6778</v>
      </c>
      <c r="E17833" s="508"/>
      <c r="F17833" s="508"/>
    </row>
    <row r="17834" spans="1:6" x14ac:dyDescent="0.25">
      <c r="A17834" s="508"/>
      <c r="B17834" s="508"/>
      <c r="C17834" s="508"/>
      <c r="D17834" s="444" t="s">
        <v>6778</v>
      </c>
      <c r="E17834" s="508"/>
      <c r="F17834" s="508"/>
    </row>
    <row r="17835" spans="1:6" x14ac:dyDescent="0.25">
      <c r="A17835" s="508"/>
      <c r="B17835" s="508"/>
      <c r="C17835" s="508"/>
      <c r="D17835" s="444" t="s">
        <v>6778</v>
      </c>
      <c r="E17835" s="508"/>
      <c r="F17835" s="508"/>
    </row>
    <row r="17836" spans="1:6" x14ac:dyDescent="0.25">
      <c r="A17836" s="508"/>
      <c r="B17836" s="508"/>
      <c r="C17836" s="508"/>
      <c r="D17836" s="444" t="s">
        <v>6778</v>
      </c>
      <c r="E17836" s="508"/>
      <c r="F17836" s="508"/>
    </row>
    <row r="17837" spans="1:6" x14ac:dyDescent="0.25">
      <c r="A17837" s="508"/>
      <c r="B17837" s="508"/>
      <c r="C17837" s="508"/>
      <c r="D17837" s="444" t="s">
        <v>6778</v>
      </c>
      <c r="E17837" s="508"/>
      <c r="F17837" s="508"/>
    </row>
    <row r="17838" spans="1:6" x14ac:dyDescent="0.25">
      <c r="A17838" s="508"/>
      <c r="B17838" s="508"/>
      <c r="C17838" s="508"/>
      <c r="D17838" s="444" t="s">
        <v>6778</v>
      </c>
      <c r="E17838" s="508"/>
      <c r="F17838" s="508"/>
    </row>
    <row r="17839" spans="1:6" x14ac:dyDescent="0.25">
      <c r="A17839" s="508"/>
      <c r="B17839" s="508"/>
      <c r="C17839" s="508"/>
      <c r="D17839" s="444" t="s">
        <v>6778</v>
      </c>
      <c r="E17839" s="508"/>
      <c r="F17839" s="508"/>
    </row>
    <row r="17840" spans="1:6" x14ac:dyDescent="0.25">
      <c r="A17840" s="508"/>
      <c r="B17840" s="508"/>
      <c r="C17840" s="508"/>
      <c r="D17840" s="444" t="s">
        <v>6778</v>
      </c>
      <c r="E17840" s="508"/>
      <c r="F17840" s="508"/>
    </row>
    <row r="17841" spans="1:6" x14ac:dyDescent="0.25">
      <c r="A17841" s="508"/>
      <c r="B17841" s="508"/>
      <c r="C17841" s="508"/>
      <c r="D17841" s="444" t="s">
        <v>6778</v>
      </c>
      <c r="E17841" s="508"/>
      <c r="F17841" s="508"/>
    </row>
    <row r="17842" spans="1:6" x14ac:dyDescent="0.25">
      <c r="A17842" s="508"/>
      <c r="B17842" s="508"/>
      <c r="C17842" s="508"/>
      <c r="D17842" s="444" t="s">
        <v>6778</v>
      </c>
      <c r="E17842" s="508"/>
      <c r="F17842" s="508"/>
    </row>
    <row r="17843" spans="1:6" x14ac:dyDescent="0.25">
      <c r="A17843" s="508"/>
      <c r="B17843" s="508"/>
      <c r="C17843" s="508"/>
      <c r="D17843" s="444" t="s">
        <v>6778</v>
      </c>
      <c r="E17843" s="508"/>
      <c r="F17843" s="508"/>
    </row>
    <row r="17844" spans="1:6" x14ac:dyDescent="0.25">
      <c r="A17844" s="508"/>
      <c r="B17844" s="508"/>
      <c r="C17844" s="508"/>
      <c r="D17844" s="444" t="s">
        <v>6778</v>
      </c>
      <c r="E17844" s="508"/>
      <c r="F17844" s="508"/>
    </row>
    <row r="17845" spans="1:6" x14ac:dyDescent="0.25">
      <c r="A17845" s="508"/>
      <c r="B17845" s="508"/>
      <c r="C17845" s="508"/>
      <c r="D17845" s="444" t="s">
        <v>6778</v>
      </c>
      <c r="E17845" s="508"/>
      <c r="F17845" s="508"/>
    </row>
    <row r="17846" spans="1:6" x14ac:dyDescent="0.25">
      <c r="A17846" s="508"/>
      <c r="B17846" s="508"/>
      <c r="C17846" s="508"/>
      <c r="D17846" s="444" t="s">
        <v>6778</v>
      </c>
      <c r="E17846" s="508"/>
      <c r="F17846" s="508"/>
    </row>
    <row r="17847" spans="1:6" x14ac:dyDescent="0.25">
      <c r="A17847" s="508"/>
      <c r="B17847" s="508"/>
      <c r="C17847" s="508"/>
      <c r="D17847" s="444" t="s">
        <v>6778</v>
      </c>
      <c r="E17847" s="508"/>
      <c r="F17847" s="508"/>
    </row>
    <row r="17848" spans="1:6" x14ac:dyDescent="0.25">
      <c r="A17848" s="508"/>
      <c r="B17848" s="508"/>
      <c r="C17848" s="508"/>
      <c r="D17848" s="444" t="s">
        <v>6778</v>
      </c>
      <c r="E17848" s="508"/>
      <c r="F17848" s="508"/>
    </row>
    <row r="17849" spans="1:6" x14ac:dyDescent="0.25">
      <c r="A17849" s="508"/>
      <c r="B17849" s="508"/>
      <c r="C17849" s="508"/>
      <c r="D17849" s="444" t="s">
        <v>6778</v>
      </c>
      <c r="E17849" s="508"/>
      <c r="F17849" s="508"/>
    </row>
    <row r="17850" spans="1:6" x14ac:dyDescent="0.25">
      <c r="A17850" s="508"/>
      <c r="B17850" s="508"/>
      <c r="C17850" s="508"/>
      <c r="D17850" s="444" t="s">
        <v>6778</v>
      </c>
      <c r="E17850" s="508"/>
      <c r="F17850" s="508"/>
    </row>
    <row r="17851" spans="1:6" x14ac:dyDescent="0.25">
      <c r="A17851" s="508"/>
      <c r="B17851" s="508"/>
      <c r="C17851" s="508"/>
      <c r="D17851" s="444" t="s">
        <v>6778</v>
      </c>
      <c r="E17851" s="508"/>
      <c r="F17851" s="508"/>
    </row>
    <row r="17852" spans="1:6" x14ac:dyDescent="0.25">
      <c r="A17852" s="508"/>
      <c r="B17852" s="508"/>
      <c r="C17852" s="508"/>
      <c r="D17852" s="444" t="s">
        <v>6778</v>
      </c>
      <c r="E17852" s="508"/>
      <c r="F17852" s="508"/>
    </row>
    <row r="17853" spans="1:6" x14ac:dyDescent="0.25">
      <c r="A17853" s="508"/>
      <c r="B17853" s="508"/>
      <c r="C17853" s="508"/>
      <c r="D17853" s="444" t="s">
        <v>6778</v>
      </c>
      <c r="E17853" s="508"/>
      <c r="F17853" s="508"/>
    </row>
    <row r="17854" spans="1:6" x14ac:dyDescent="0.25">
      <c r="A17854" s="508"/>
      <c r="B17854" s="508"/>
      <c r="C17854" s="508"/>
      <c r="D17854" s="444" t="s">
        <v>6778</v>
      </c>
      <c r="E17854" s="508"/>
      <c r="F17854" s="508"/>
    </row>
    <row r="17855" spans="1:6" x14ac:dyDescent="0.25">
      <c r="A17855" s="508"/>
      <c r="B17855" s="508"/>
      <c r="C17855" s="508"/>
      <c r="D17855" s="444" t="s">
        <v>6778</v>
      </c>
      <c r="E17855" s="508"/>
      <c r="F17855" s="508"/>
    </row>
    <row r="17856" spans="1:6" x14ac:dyDescent="0.25">
      <c r="A17856" s="508"/>
      <c r="B17856" s="508"/>
      <c r="C17856" s="508"/>
      <c r="D17856" s="444" t="s">
        <v>6778</v>
      </c>
      <c r="E17856" s="508"/>
      <c r="F17856" s="508"/>
    </row>
    <row r="17857" spans="1:6" x14ac:dyDescent="0.25">
      <c r="A17857" s="508"/>
      <c r="B17857" s="508"/>
      <c r="C17857" s="508"/>
      <c r="D17857" s="444" t="s">
        <v>6778</v>
      </c>
      <c r="E17857" s="508"/>
      <c r="F17857" s="508"/>
    </row>
    <row r="17858" spans="1:6" x14ac:dyDescent="0.25">
      <c r="A17858" s="508"/>
      <c r="B17858" s="508"/>
      <c r="C17858" s="508"/>
      <c r="D17858" s="444" t="s">
        <v>6778</v>
      </c>
      <c r="E17858" s="508"/>
      <c r="F17858" s="508"/>
    </row>
    <row r="17859" spans="1:6" x14ac:dyDescent="0.25">
      <c r="A17859" s="508"/>
      <c r="B17859" s="508"/>
      <c r="C17859" s="508"/>
      <c r="D17859" s="444" t="s">
        <v>6778</v>
      </c>
      <c r="E17859" s="508"/>
      <c r="F17859" s="508"/>
    </row>
    <row r="17860" spans="1:6" x14ac:dyDescent="0.25">
      <c r="A17860" s="508"/>
      <c r="B17860" s="508"/>
      <c r="C17860" s="508"/>
      <c r="D17860" s="444" t="s">
        <v>6778</v>
      </c>
      <c r="E17860" s="508"/>
      <c r="F17860" s="508"/>
    </row>
    <row r="17861" spans="1:6" x14ac:dyDescent="0.25">
      <c r="A17861" s="508"/>
      <c r="B17861" s="508"/>
      <c r="C17861" s="508"/>
      <c r="D17861" s="444" t="s">
        <v>6778</v>
      </c>
      <c r="E17861" s="508"/>
      <c r="F17861" s="508"/>
    </row>
    <row r="17862" spans="1:6" x14ac:dyDescent="0.25">
      <c r="A17862" s="508"/>
      <c r="B17862" s="508"/>
      <c r="C17862" s="508"/>
      <c r="D17862" s="444" t="s">
        <v>6778</v>
      </c>
      <c r="E17862" s="508"/>
      <c r="F17862" s="508"/>
    </row>
    <row r="17863" spans="1:6" x14ac:dyDescent="0.25">
      <c r="A17863" s="508"/>
      <c r="B17863" s="508"/>
      <c r="C17863" s="508"/>
      <c r="D17863" s="444" t="s">
        <v>6778</v>
      </c>
      <c r="E17863" s="508"/>
      <c r="F17863" s="508"/>
    </row>
    <row r="17864" spans="1:6" x14ac:dyDescent="0.25">
      <c r="A17864" s="508"/>
      <c r="B17864" s="508"/>
      <c r="C17864" s="508"/>
      <c r="D17864" s="444" t="s">
        <v>6778</v>
      </c>
      <c r="E17864" s="508"/>
      <c r="F17864" s="508"/>
    </row>
    <row r="17865" spans="1:6" x14ac:dyDescent="0.25">
      <c r="A17865" s="508"/>
      <c r="B17865" s="508"/>
      <c r="C17865" s="508"/>
      <c r="D17865" s="444" t="s">
        <v>6778</v>
      </c>
      <c r="E17865" s="508"/>
      <c r="F17865" s="508"/>
    </row>
    <row r="17866" spans="1:6" x14ac:dyDescent="0.25">
      <c r="A17866" s="508"/>
      <c r="B17866" s="508"/>
      <c r="C17866" s="508"/>
      <c r="D17866" s="444" t="s">
        <v>6778</v>
      </c>
      <c r="E17866" s="508"/>
      <c r="F17866" s="508"/>
    </row>
    <row r="17867" spans="1:6" x14ac:dyDescent="0.25">
      <c r="A17867" s="508"/>
      <c r="B17867" s="508"/>
      <c r="C17867" s="508"/>
      <c r="D17867" s="444" t="s">
        <v>6778</v>
      </c>
      <c r="E17867" s="508"/>
      <c r="F17867" s="508"/>
    </row>
    <row r="17868" spans="1:6" x14ac:dyDescent="0.25">
      <c r="A17868" s="508"/>
      <c r="B17868" s="508"/>
      <c r="C17868" s="508"/>
      <c r="D17868" s="444" t="s">
        <v>6778</v>
      </c>
      <c r="E17868" s="508"/>
      <c r="F17868" s="508"/>
    </row>
    <row r="17869" spans="1:6" x14ac:dyDescent="0.25">
      <c r="A17869" s="508"/>
      <c r="B17869" s="508"/>
      <c r="C17869" s="508"/>
      <c r="D17869" s="444" t="s">
        <v>6778</v>
      </c>
      <c r="E17869" s="508"/>
      <c r="F17869" s="508"/>
    </row>
    <row r="17870" spans="1:6" x14ac:dyDescent="0.25">
      <c r="A17870" s="508"/>
      <c r="B17870" s="508"/>
      <c r="C17870" s="508"/>
      <c r="D17870" s="444" t="s">
        <v>6778</v>
      </c>
      <c r="E17870" s="508"/>
      <c r="F17870" s="508"/>
    </row>
    <row r="17871" spans="1:6" x14ac:dyDescent="0.25">
      <c r="A17871" s="508"/>
      <c r="B17871" s="508"/>
      <c r="C17871" s="508"/>
      <c r="D17871" s="444" t="s">
        <v>6778</v>
      </c>
      <c r="E17871" s="508"/>
      <c r="F17871" s="508"/>
    </row>
    <row r="17872" spans="1:6" x14ac:dyDescent="0.25">
      <c r="A17872" s="508"/>
      <c r="B17872" s="508"/>
      <c r="C17872" s="508"/>
      <c r="D17872" s="444" t="s">
        <v>6778</v>
      </c>
      <c r="E17872" s="508"/>
      <c r="F17872" s="508"/>
    </row>
    <row r="17873" spans="1:6" x14ac:dyDescent="0.25">
      <c r="A17873" s="508"/>
      <c r="B17873" s="508"/>
      <c r="C17873" s="508"/>
      <c r="D17873" s="444" t="s">
        <v>6778</v>
      </c>
      <c r="E17873" s="508"/>
      <c r="F17873" s="508"/>
    </row>
    <row r="17874" spans="1:6" x14ac:dyDescent="0.25">
      <c r="A17874" s="508"/>
      <c r="B17874" s="508"/>
      <c r="C17874" s="508"/>
      <c r="D17874" s="444" t="s">
        <v>6778</v>
      </c>
      <c r="E17874" s="508"/>
      <c r="F17874" s="508"/>
    </row>
    <row r="17875" spans="1:6" x14ac:dyDescent="0.25">
      <c r="A17875" s="508"/>
      <c r="B17875" s="508"/>
      <c r="C17875" s="508"/>
      <c r="D17875" s="444" t="s">
        <v>6778</v>
      </c>
      <c r="E17875" s="508"/>
      <c r="F17875" s="508"/>
    </row>
    <row r="17876" spans="1:6" x14ac:dyDescent="0.25">
      <c r="A17876" s="508"/>
      <c r="B17876" s="508"/>
      <c r="C17876" s="508"/>
      <c r="D17876" s="444" t="s">
        <v>6778</v>
      </c>
      <c r="E17876" s="508"/>
      <c r="F17876" s="508"/>
    </row>
    <row r="17877" spans="1:6" x14ac:dyDescent="0.25">
      <c r="A17877" s="508"/>
      <c r="B17877" s="508"/>
      <c r="C17877" s="508"/>
      <c r="D17877" s="444" t="s">
        <v>6778</v>
      </c>
      <c r="E17877" s="508"/>
      <c r="F17877" s="508"/>
    </row>
    <row r="17878" spans="1:6" x14ac:dyDescent="0.25">
      <c r="A17878" s="508"/>
      <c r="B17878" s="508"/>
      <c r="C17878" s="508"/>
      <c r="D17878" s="444" t="s">
        <v>6778</v>
      </c>
      <c r="E17878" s="508"/>
      <c r="F17878" s="508"/>
    </row>
    <row r="17879" spans="1:6" x14ac:dyDescent="0.25">
      <c r="A17879" s="508"/>
      <c r="B17879" s="508"/>
      <c r="C17879" s="508"/>
      <c r="D17879" s="444" t="s">
        <v>6778</v>
      </c>
      <c r="E17879" s="508"/>
      <c r="F17879" s="508"/>
    </row>
    <row r="17880" spans="1:6" x14ac:dyDescent="0.25">
      <c r="A17880" s="508"/>
      <c r="B17880" s="508"/>
      <c r="C17880" s="508"/>
      <c r="D17880" s="444" t="s">
        <v>6778</v>
      </c>
      <c r="E17880" s="508"/>
      <c r="F17880" s="508"/>
    </row>
    <row r="17881" spans="1:6" x14ac:dyDescent="0.25">
      <c r="A17881" s="508"/>
      <c r="B17881" s="508"/>
      <c r="C17881" s="508"/>
      <c r="D17881" s="444" t="s">
        <v>6778</v>
      </c>
      <c r="E17881" s="508"/>
      <c r="F17881" s="508"/>
    </row>
    <row r="17882" spans="1:6" x14ac:dyDescent="0.25">
      <c r="A17882" s="508"/>
      <c r="B17882" s="508"/>
      <c r="C17882" s="508"/>
      <c r="D17882" s="444" t="s">
        <v>6778</v>
      </c>
      <c r="E17882" s="508"/>
      <c r="F17882" s="508"/>
    </row>
    <row r="17883" spans="1:6" x14ac:dyDescent="0.25">
      <c r="A17883" s="508"/>
      <c r="B17883" s="508"/>
      <c r="C17883" s="508"/>
      <c r="D17883" s="444" t="s">
        <v>6778</v>
      </c>
      <c r="E17883" s="508"/>
      <c r="F17883" s="508"/>
    </row>
    <row r="17884" spans="1:6" x14ac:dyDescent="0.25">
      <c r="A17884" s="508"/>
      <c r="B17884" s="508"/>
      <c r="C17884" s="508"/>
      <c r="D17884" s="444" t="s">
        <v>6778</v>
      </c>
      <c r="E17884" s="508"/>
      <c r="F17884" s="508"/>
    </row>
    <row r="17885" spans="1:6" x14ac:dyDescent="0.25">
      <c r="A17885" s="508"/>
      <c r="B17885" s="508"/>
      <c r="C17885" s="508"/>
      <c r="D17885" s="444" t="s">
        <v>6778</v>
      </c>
      <c r="E17885" s="508"/>
      <c r="F17885" s="508"/>
    </row>
    <row r="17886" spans="1:6" x14ac:dyDescent="0.25">
      <c r="A17886" s="508"/>
      <c r="B17886" s="508"/>
      <c r="C17886" s="508"/>
      <c r="D17886" s="444" t="s">
        <v>6778</v>
      </c>
      <c r="E17886" s="508"/>
      <c r="F17886" s="508"/>
    </row>
    <row r="17887" spans="1:6" x14ac:dyDescent="0.25">
      <c r="A17887" s="508"/>
      <c r="B17887" s="508"/>
      <c r="C17887" s="508"/>
      <c r="D17887" s="444" t="s">
        <v>6778</v>
      </c>
      <c r="E17887" s="508"/>
      <c r="F17887" s="508"/>
    </row>
    <row r="17888" spans="1:6" x14ac:dyDescent="0.25">
      <c r="A17888" s="508"/>
      <c r="B17888" s="508"/>
      <c r="C17888" s="508"/>
      <c r="D17888" s="444" t="s">
        <v>6778</v>
      </c>
      <c r="E17888" s="508"/>
      <c r="F17888" s="508"/>
    </row>
    <row r="17889" spans="1:6" x14ac:dyDescent="0.25">
      <c r="A17889" s="508"/>
      <c r="B17889" s="508"/>
      <c r="C17889" s="508"/>
      <c r="D17889" s="444" t="s">
        <v>6778</v>
      </c>
      <c r="E17889" s="508"/>
      <c r="F17889" s="508"/>
    </row>
    <row r="17890" spans="1:6" x14ac:dyDescent="0.25">
      <c r="A17890" s="508"/>
      <c r="B17890" s="508"/>
      <c r="C17890" s="508"/>
      <c r="D17890" s="444" t="s">
        <v>6778</v>
      </c>
      <c r="E17890" s="508"/>
      <c r="F17890" s="508"/>
    </row>
    <row r="17891" spans="1:6" x14ac:dyDescent="0.25">
      <c r="A17891" s="508"/>
      <c r="B17891" s="508"/>
      <c r="C17891" s="508"/>
      <c r="D17891" s="444" t="s">
        <v>6778</v>
      </c>
      <c r="E17891" s="508"/>
      <c r="F17891" s="508"/>
    </row>
    <row r="17892" spans="1:6" x14ac:dyDescent="0.25">
      <c r="A17892" s="508"/>
      <c r="B17892" s="508"/>
      <c r="C17892" s="508"/>
      <c r="D17892" s="444" t="s">
        <v>6778</v>
      </c>
      <c r="E17892" s="508"/>
      <c r="F17892" s="508"/>
    </row>
    <row r="17893" spans="1:6" x14ac:dyDescent="0.25">
      <c r="A17893" s="508"/>
      <c r="B17893" s="508"/>
      <c r="C17893" s="508"/>
      <c r="D17893" s="444" t="s">
        <v>6778</v>
      </c>
      <c r="E17893" s="508"/>
      <c r="F17893" s="508"/>
    </row>
    <row r="17894" spans="1:6" x14ac:dyDescent="0.25">
      <c r="A17894" s="508"/>
      <c r="B17894" s="508"/>
      <c r="C17894" s="508"/>
      <c r="D17894" s="444" t="s">
        <v>6778</v>
      </c>
      <c r="E17894" s="508"/>
      <c r="F17894" s="508"/>
    </row>
    <row r="17895" spans="1:6" x14ac:dyDescent="0.25">
      <c r="A17895" s="508"/>
      <c r="B17895" s="508"/>
      <c r="C17895" s="508"/>
      <c r="D17895" s="444" t="s">
        <v>6778</v>
      </c>
      <c r="E17895" s="508"/>
      <c r="F17895" s="508"/>
    </row>
    <row r="17896" spans="1:6" x14ac:dyDescent="0.25">
      <c r="A17896" s="508"/>
      <c r="B17896" s="508"/>
      <c r="C17896" s="508"/>
      <c r="D17896" s="444" t="s">
        <v>6778</v>
      </c>
      <c r="E17896" s="508"/>
      <c r="F17896" s="508"/>
    </row>
    <row r="17897" spans="1:6" x14ac:dyDescent="0.25">
      <c r="A17897" s="508"/>
      <c r="B17897" s="508"/>
      <c r="C17897" s="508"/>
      <c r="D17897" s="444" t="s">
        <v>6778</v>
      </c>
      <c r="E17897" s="508"/>
      <c r="F17897" s="508"/>
    </row>
    <row r="17898" spans="1:6" x14ac:dyDescent="0.25">
      <c r="A17898" s="508"/>
      <c r="B17898" s="508"/>
      <c r="C17898" s="508"/>
      <c r="D17898" s="444" t="s">
        <v>6778</v>
      </c>
      <c r="E17898" s="508"/>
      <c r="F17898" s="508"/>
    </row>
    <row r="17899" spans="1:6" x14ac:dyDescent="0.25">
      <c r="A17899" s="508"/>
      <c r="B17899" s="508"/>
      <c r="C17899" s="508"/>
      <c r="D17899" s="444" t="s">
        <v>6778</v>
      </c>
      <c r="E17899" s="508"/>
      <c r="F17899" s="508"/>
    </row>
    <row r="17900" spans="1:6" x14ac:dyDescent="0.25">
      <c r="A17900" s="508"/>
      <c r="B17900" s="508"/>
      <c r="C17900" s="508"/>
      <c r="D17900" s="444" t="s">
        <v>6778</v>
      </c>
      <c r="E17900" s="508"/>
      <c r="F17900" s="508"/>
    </row>
    <row r="17901" spans="1:6" x14ac:dyDescent="0.25">
      <c r="A17901" s="508"/>
      <c r="B17901" s="508"/>
      <c r="C17901" s="508"/>
      <c r="D17901" s="444" t="s">
        <v>6778</v>
      </c>
      <c r="E17901" s="508"/>
      <c r="F17901" s="508"/>
    </row>
    <row r="17902" spans="1:6" x14ac:dyDescent="0.25">
      <c r="A17902" s="508"/>
      <c r="B17902" s="508"/>
      <c r="C17902" s="508"/>
      <c r="D17902" s="444" t="s">
        <v>6778</v>
      </c>
      <c r="E17902" s="508"/>
      <c r="F17902" s="508"/>
    </row>
    <row r="17903" spans="1:6" x14ac:dyDescent="0.25">
      <c r="A17903" s="508"/>
      <c r="B17903" s="508"/>
      <c r="C17903" s="508"/>
      <c r="D17903" s="444" t="s">
        <v>6778</v>
      </c>
      <c r="E17903" s="508"/>
      <c r="F17903" s="508"/>
    </row>
    <row r="17904" spans="1:6" x14ac:dyDescent="0.25">
      <c r="A17904" s="508"/>
      <c r="B17904" s="508"/>
      <c r="C17904" s="508"/>
      <c r="D17904" s="444" t="s">
        <v>6778</v>
      </c>
      <c r="E17904" s="508"/>
      <c r="F17904" s="508"/>
    </row>
    <row r="17905" spans="1:6" x14ac:dyDescent="0.25">
      <c r="A17905" s="508"/>
      <c r="B17905" s="508"/>
      <c r="C17905" s="508"/>
      <c r="D17905" s="444" t="s">
        <v>6778</v>
      </c>
      <c r="E17905" s="508"/>
      <c r="F17905" s="508"/>
    </row>
    <row r="17906" spans="1:6" x14ac:dyDescent="0.25">
      <c r="A17906" s="508"/>
      <c r="B17906" s="508"/>
      <c r="C17906" s="508"/>
      <c r="D17906" s="444" t="s">
        <v>6778</v>
      </c>
      <c r="E17906" s="508"/>
      <c r="F17906" s="508"/>
    </row>
    <row r="17907" spans="1:6" x14ac:dyDescent="0.25">
      <c r="A17907" s="508"/>
      <c r="B17907" s="508"/>
      <c r="C17907" s="508"/>
      <c r="D17907" s="444" t="s">
        <v>6778</v>
      </c>
      <c r="E17907" s="508"/>
      <c r="F17907" s="508"/>
    </row>
    <row r="17908" spans="1:6" x14ac:dyDescent="0.25">
      <c r="A17908" s="508"/>
      <c r="B17908" s="508"/>
      <c r="C17908" s="508"/>
      <c r="D17908" s="444" t="s">
        <v>6778</v>
      </c>
      <c r="E17908" s="508"/>
      <c r="F17908" s="508"/>
    </row>
    <row r="17909" spans="1:6" x14ac:dyDescent="0.25">
      <c r="A17909" s="508"/>
      <c r="B17909" s="508"/>
      <c r="C17909" s="508"/>
      <c r="D17909" s="444" t="s">
        <v>6778</v>
      </c>
      <c r="E17909" s="508"/>
      <c r="F17909" s="508"/>
    </row>
    <row r="17910" spans="1:6" x14ac:dyDescent="0.25">
      <c r="A17910" s="508"/>
      <c r="B17910" s="508"/>
      <c r="C17910" s="508"/>
      <c r="D17910" s="444" t="s">
        <v>6778</v>
      </c>
      <c r="E17910" s="508"/>
      <c r="F17910" s="508"/>
    </row>
    <row r="17911" spans="1:6" x14ac:dyDescent="0.25">
      <c r="A17911" s="508"/>
      <c r="B17911" s="508"/>
      <c r="C17911" s="508"/>
      <c r="D17911" s="444" t="s">
        <v>6778</v>
      </c>
      <c r="E17911" s="508"/>
      <c r="F17911" s="508"/>
    </row>
    <row r="17912" spans="1:6" x14ac:dyDescent="0.25">
      <c r="A17912" s="508"/>
      <c r="B17912" s="508"/>
      <c r="C17912" s="508"/>
      <c r="D17912" s="444" t="s">
        <v>6778</v>
      </c>
      <c r="E17912" s="508"/>
      <c r="F17912" s="508"/>
    </row>
    <row r="17913" spans="1:6" x14ac:dyDescent="0.25">
      <c r="A17913" s="508"/>
      <c r="B17913" s="508"/>
      <c r="C17913" s="508"/>
      <c r="D17913" s="444" t="s">
        <v>6778</v>
      </c>
      <c r="E17913" s="508"/>
      <c r="F17913" s="508"/>
    </row>
    <row r="17914" spans="1:6" x14ac:dyDescent="0.25">
      <c r="A17914" s="508"/>
      <c r="B17914" s="508"/>
      <c r="C17914" s="508"/>
      <c r="D17914" s="444" t="s">
        <v>6778</v>
      </c>
      <c r="E17914" s="508"/>
      <c r="F17914" s="508"/>
    </row>
    <row r="17915" spans="1:6" x14ac:dyDescent="0.25">
      <c r="A17915" s="508"/>
      <c r="B17915" s="508"/>
      <c r="C17915" s="508"/>
      <c r="D17915" s="444" t="s">
        <v>6778</v>
      </c>
      <c r="E17915" s="508"/>
      <c r="F17915" s="508"/>
    </row>
    <row r="17916" spans="1:6" x14ac:dyDescent="0.25">
      <c r="A17916" s="508"/>
      <c r="B17916" s="508"/>
      <c r="C17916" s="508"/>
      <c r="D17916" s="444" t="s">
        <v>6778</v>
      </c>
      <c r="E17916" s="508"/>
      <c r="F17916" s="508"/>
    </row>
    <row r="17917" spans="1:6" x14ac:dyDescent="0.25">
      <c r="A17917" s="508"/>
      <c r="B17917" s="508"/>
      <c r="C17917" s="508"/>
      <c r="D17917" s="444" t="s">
        <v>6778</v>
      </c>
      <c r="E17917" s="508"/>
      <c r="F17917" s="508"/>
    </row>
    <row r="17918" spans="1:6" x14ac:dyDescent="0.25">
      <c r="A17918" s="508"/>
      <c r="B17918" s="508"/>
      <c r="C17918" s="508"/>
      <c r="D17918" s="444" t="s">
        <v>6778</v>
      </c>
      <c r="E17918" s="508"/>
      <c r="F17918" s="508"/>
    </row>
    <row r="17919" spans="1:6" x14ac:dyDescent="0.25">
      <c r="A17919" s="508"/>
      <c r="B17919" s="508"/>
      <c r="C17919" s="508"/>
      <c r="D17919" s="444" t="s">
        <v>6778</v>
      </c>
      <c r="E17919" s="508"/>
      <c r="F17919" s="508"/>
    </row>
    <row r="17920" spans="1:6" x14ac:dyDescent="0.25">
      <c r="A17920" s="508"/>
      <c r="B17920" s="508"/>
      <c r="C17920" s="508"/>
      <c r="D17920" s="444" t="s">
        <v>6778</v>
      </c>
      <c r="E17920" s="508"/>
      <c r="F17920" s="508"/>
    </row>
    <row r="17921" spans="1:6" x14ac:dyDescent="0.25">
      <c r="A17921" s="508"/>
      <c r="B17921" s="508"/>
      <c r="C17921" s="508"/>
      <c r="D17921" s="444" t="s">
        <v>6778</v>
      </c>
      <c r="E17921" s="508"/>
      <c r="F17921" s="508"/>
    </row>
    <row r="17922" spans="1:6" x14ac:dyDescent="0.25">
      <c r="A17922" s="508"/>
      <c r="B17922" s="508"/>
      <c r="C17922" s="508"/>
      <c r="D17922" s="444" t="s">
        <v>6778</v>
      </c>
      <c r="E17922" s="508"/>
      <c r="F17922" s="508"/>
    </row>
    <row r="17923" spans="1:6" x14ac:dyDescent="0.25">
      <c r="A17923" s="508"/>
      <c r="B17923" s="508"/>
      <c r="C17923" s="508"/>
      <c r="D17923" s="444" t="s">
        <v>6778</v>
      </c>
      <c r="E17923" s="508"/>
      <c r="F17923" s="508"/>
    </row>
    <row r="17924" spans="1:6" x14ac:dyDescent="0.25">
      <c r="A17924" s="508"/>
      <c r="B17924" s="508"/>
      <c r="C17924" s="508"/>
      <c r="D17924" s="444" t="s">
        <v>6778</v>
      </c>
      <c r="E17924" s="508"/>
      <c r="F17924" s="508"/>
    </row>
    <row r="17925" spans="1:6" x14ac:dyDescent="0.25">
      <c r="A17925" s="508"/>
      <c r="B17925" s="508"/>
      <c r="C17925" s="508"/>
      <c r="D17925" s="444" t="s">
        <v>6778</v>
      </c>
      <c r="E17925" s="508"/>
      <c r="F17925" s="508"/>
    </row>
    <row r="17926" spans="1:6" x14ac:dyDescent="0.25">
      <c r="A17926" s="508"/>
      <c r="B17926" s="508"/>
      <c r="C17926" s="508"/>
      <c r="D17926" s="444" t="s">
        <v>6778</v>
      </c>
      <c r="E17926" s="508"/>
      <c r="F17926" s="508"/>
    </row>
    <row r="17927" spans="1:6" x14ac:dyDescent="0.25">
      <c r="A17927" s="508"/>
      <c r="B17927" s="508"/>
      <c r="C17927" s="508"/>
      <c r="D17927" s="444" t="s">
        <v>6778</v>
      </c>
      <c r="E17927" s="508"/>
      <c r="F17927" s="508"/>
    </row>
    <row r="17928" spans="1:6" x14ac:dyDescent="0.25">
      <c r="A17928" s="508"/>
      <c r="B17928" s="508"/>
      <c r="C17928" s="508"/>
      <c r="D17928" s="444" t="s">
        <v>6778</v>
      </c>
      <c r="E17928" s="508"/>
      <c r="F17928" s="508"/>
    </row>
    <row r="17929" spans="1:6" x14ac:dyDescent="0.25">
      <c r="A17929" s="508"/>
      <c r="B17929" s="508"/>
      <c r="C17929" s="508"/>
      <c r="D17929" s="444" t="s">
        <v>6778</v>
      </c>
      <c r="E17929" s="508"/>
      <c r="F17929" s="508"/>
    </row>
    <row r="17930" spans="1:6" x14ac:dyDescent="0.25">
      <c r="A17930" s="508"/>
      <c r="B17930" s="508"/>
      <c r="C17930" s="508"/>
      <c r="D17930" s="444" t="s">
        <v>6778</v>
      </c>
      <c r="E17930" s="508"/>
      <c r="F17930" s="508"/>
    </row>
    <row r="17931" spans="1:6" x14ac:dyDescent="0.25">
      <c r="A17931" s="508"/>
      <c r="B17931" s="508"/>
      <c r="C17931" s="508"/>
      <c r="D17931" s="444" t="s">
        <v>6778</v>
      </c>
      <c r="E17931" s="508"/>
      <c r="F17931" s="508"/>
    </row>
    <row r="17932" spans="1:6" x14ac:dyDescent="0.25">
      <c r="A17932" s="508"/>
      <c r="B17932" s="508"/>
      <c r="C17932" s="508"/>
      <c r="D17932" s="444" t="s">
        <v>6778</v>
      </c>
      <c r="E17932" s="508"/>
      <c r="F17932" s="508"/>
    </row>
    <row r="17933" spans="1:6" x14ac:dyDescent="0.25">
      <c r="A17933" s="508"/>
      <c r="B17933" s="508"/>
      <c r="C17933" s="508"/>
      <c r="D17933" s="444" t="s">
        <v>6778</v>
      </c>
      <c r="E17933" s="508"/>
      <c r="F17933" s="508"/>
    </row>
    <row r="17934" spans="1:6" x14ac:dyDescent="0.25">
      <c r="A17934" s="508"/>
      <c r="B17934" s="508"/>
      <c r="C17934" s="508"/>
      <c r="D17934" s="444" t="s">
        <v>6778</v>
      </c>
      <c r="E17934" s="508"/>
      <c r="F17934" s="508"/>
    </row>
    <row r="17935" spans="1:6" x14ac:dyDescent="0.25">
      <c r="A17935" s="508"/>
      <c r="B17935" s="508"/>
      <c r="C17935" s="508"/>
      <c r="D17935" s="444" t="s">
        <v>6778</v>
      </c>
      <c r="E17935" s="508"/>
      <c r="F17935" s="508"/>
    </row>
    <row r="17936" spans="1:6" x14ac:dyDescent="0.25">
      <c r="A17936" s="508"/>
      <c r="B17936" s="508"/>
      <c r="C17936" s="508"/>
      <c r="D17936" s="444" t="s">
        <v>6778</v>
      </c>
      <c r="E17936" s="508"/>
      <c r="F17936" s="508"/>
    </row>
    <row r="17937" spans="1:6" x14ac:dyDescent="0.25">
      <c r="A17937" s="508"/>
      <c r="B17937" s="508"/>
      <c r="C17937" s="508"/>
      <c r="D17937" s="444" t="s">
        <v>6778</v>
      </c>
      <c r="E17937" s="508"/>
      <c r="F17937" s="508"/>
    </row>
    <row r="17938" spans="1:6" x14ac:dyDescent="0.25">
      <c r="A17938" s="508"/>
      <c r="B17938" s="508"/>
      <c r="C17938" s="508"/>
      <c r="D17938" s="444" t="s">
        <v>6778</v>
      </c>
      <c r="E17938" s="508"/>
      <c r="F17938" s="508"/>
    </row>
    <row r="17939" spans="1:6" x14ac:dyDescent="0.25">
      <c r="A17939" s="508"/>
      <c r="B17939" s="508"/>
      <c r="C17939" s="508"/>
      <c r="D17939" s="444" t="s">
        <v>6778</v>
      </c>
      <c r="E17939" s="508"/>
      <c r="F17939" s="508"/>
    </row>
    <row r="17940" spans="1:6" x14ac:dyDescent="0.25">
      <c r="A17940" s="508"/>
      <c r="B17940" s="508"/>
      <c r="C17940" s="508"/>
      <c r="D17940" s="444" t="s">
        <v>6778</v>
      </c>
      <c r="E17940" s="508"/>
      <c r="F17940" s="508"/>
    </row>
    <row r="17941" spans="1:6" x14ac:dyDescent="0.25">
      <c r="A17941" s="508"/>
      <c r="B17941" s="508"/>
      <c r="C17941" s="508"/>
      <c r="D17941" s="444" t="s">
        <v>6778</v>
      </c>
      <c r="E17941" s="508"/>
      <c r="F17941" s="508"/>
    </row>
    <row r="17942" spans="1:6" x14ac:dyDescent="0.25">
      <c r="A17942" s="508"/>
      <c r="B17942" s="508"/>
      <c r="C17942" s="508"/>
      <c r="D17942" s="444" t="s">
        <v>6778</v>
      </c>
      <c r="E17942" s="508"/>
      <c r="F17942" s="508"/>
    </row>
    <row r="17943" spans="1:6" x14ac:dyDescent="0.25">
      <c r="A17943" s="508"/>
      <c r="B17943" s="508"/>
      <c r="C17943" s="508"/>
      <c r="D17943" s="444" t="s">
        <v>6778</v>
      </c>
      <c r="E17943" s="508"/>
      <c r="F17943" s="508"/>
    </row>
    <row r="17944" spans="1:6" x14ac:dyDescent="0.25">
      <c r="A17944" s="508"/>
      <c r="B17944" s="508"/>
      <c r="C17944" s="508"/>
      <c r="D17944" s="444" t="s">
        <v>6778</v>
      </c>
      <c r="E17944" s="508"/>
      <c r="F17944" s="508"/>
    </row>
    <row r="17945" spans="1:6" x14ac:dyDescent="0.25">
      <c r="A17945" s="508"/>
      <c r="B17945" s="508"/>
      <c r="C17945" s="508"/>
      <c r="D17945" s="444" t="s">
        <v>6778</v>
      </c>
      <c r="E17945" s="508"/>
      <c r="F17945" s="508"/>
    </row>
    <row r="17946" spans="1:6" x14ac:dyDescent="0.25">
      <c r="A17946" s="508"/>
      <c r="B17946" s="508"/>
      <c r="C17946" s="508"/>
      <c r="D17946" s="444" t="s">
        <v>6778</v>
      </c>
      <c r="E17946" s="508"/>
      <c r="F17946" s="508"/>
    </row>
    <row r="17947" spans="1:6" x14ac:dyDescent="0.25">
      <c r="A17947" s="508"/>
      <c r="B17947" s="508"/>
      <c r="C17947" s="508"/>
      <c r="D17947" s="444" t="s">
        <v>6778</v>
      </c>
      <c r="E17947" s="508"/>
      <c r="F17947" s="508"/>
    </row>
    <row r="17948" spans="1:6" x14ac:dyDescent="0.25">
      <c r="A17948" s="508"/>
      <c r="B17948" s="508"/>
      <c r="C17948" s="508"/>
      <c r="D17948" s="444" t="s">
        <v>6778</v>
      </c>
      <c r="E17948" s="508"/>
      <c r="F17948" s="508"/>
    </row>
    <row r="17949" spans="1:6" x14ac:dyDescent="0.25">
      <c r="A17949" s="508"/>
      <c r="B17949" s="508"/>
      <c r="C17949" s="508"/>
      <c r="D17949" s="444" t="s">
        <v>6778</v>
      </c>
      <c r="E17949" s="508"/>
      <c r="F17949" s="508"/>
    </row>
    <row r="17950" spans="1:6" x14ac:dyDescent="0.25">
      <c r="A17950" s="508"/>
      <c r="B17950" s="508"/>
      <c r="C17950" s="508"/>
      <c r="D17950" s="444" t="s">
        <v>6778</v>
      </c>
      <c r="E17950" s="508"/>
      <c r="F17950" s="508"/>
    </row>
    <row r="17951" spans="1:6" x14ac:dyDescent="0.25">
      <c r="A17951" s="508"/>
      <c r="B17951" s="508"/>
      <c r="C17951" s="508"/>
      <c r="D17951" s="444" t="s">
        <v>6778</v>
      </c>
      <c r="E17951" s="508"/>
      <c r="F17951" s="508"/>
    </row>
    <row r="17952" spans="1:6" x14ac:dyDescent="0.25">
      <c r="A17952" s="508"/>
      <c r="B17952" s="508"/>
      <c r="C17952" s="508"/>
      <c r="D17952" s="444" t="s">
        <v>6778</v>
      </c>
      <c r="E17952" s="508"/>
      <c r="F17952" s="508"/>
    </row>
    <row r="17953" spans="1:6" x14ac:dyDescent="0.25">
      <c r="A17953" s="508"/>
      <c r="B17953" s="508"/>
      <c r="C17953" s="508"/>
      <c r="D17953" s="444" t="s">
        <v>6778</v>
      </c>
      <c r="E17953" s="508"/>
      <c r="F17953" s="508"/>
    </row>
    <row r="17954" spans="1:6" x14ac:dyDescent="0.25">
      <c r="A17954" s="508"/>
      <c r="B17954" s="508"/>
      <c r="C17954" s="508"/>
      <c r="D17954" s="444" t="s">
        <v>6778</v>
      </c>
      <c r="E17954" s="508"/>
      <c r="F17954" s="508"/>
    </row>
    <row r="17955" spans="1:6" x14ac:dyDescent="0.25">
      <c r="A17955" s="508"/>
      <c r="B17955" s="508"/>
      <c r="C17955" s="508"/>
      <c r="D17955" s="444" t="s">
        <v>6778</v>
      </c>
      <c r="E17955" s="508"/>
      <c r="F17955" s="508"/>
    </row>
    <row r="17956" spans="1:6" x14ac:dyDescent="0.25">
      <c r="A17956" s="508"/>
      <c r="B17956" s="508"/>
      <c r="C17956" s="508"/>
      <c r="D17956" s="444" t="s">
        <v>6778</v>
      </c>
      <c r="E17956" s="508"/>
      <c r="F17956" s="508"/>
    </row>
    <row r="17957" spans="1:6" x14ac:dyDescent="0.25">
      <c r="A17957" s="508"/>
      <c r="B17957" s="508"/>
      <c r="C17957" s="508"/>
      <c r="D17957" s="444" t="s">
        <v>6778</v>
      </c>
      <c r="E17957" s="508"/>
      <c r="F17957" s="508"/>
    </row>
    <row r="17958" spans="1:6" x14ac:dyDescent="0.25">
      <c r="A17958" s="508"/>
      <c r="B17958" s="508"/>
      <c r="C17958" s="508"/>
      <c r="D17958" s="444" t="s">
        <v>6778</v>
      </c>
      <c r="E17958" s="508"/>
      <c r="F17958" s="508"/>
    </row>
    <row r="17959" spans="1:6" x14ac:dyDescent="0.25">
      <c r="A17959" s="508"/>
      <c r="B17959" s="508"/>
      <c r="C17959" s="508"/>
      <c r="D17959" s="444" t="s">
        <v>6778</v>
      </c>
      <c r="E17959" s="508"/>
      <c r="F17959" s="508"/>
    </row>
    <row r="17960" spans="1:6" x14ac:dyDescent="0.25">
      <c r="A17960" s="508"/>
      <c r="B17960" s="508"/>
      <c r="C17960" s="508"/>
      <c r="D17960" s="444" t="s">
        <v>6778</v>
      </c>
      <c r="E17960" s="508"/>
      <c r="F17960" s="508"/>
    </row>
    <row r="17961" spans="1:6" x14ac:dyDescent="0.25">
      <c r="A17961" s="508"/>
      <c r="B17961" s="508"/>
      <c r="C17961" s="508"/>
      <c r="D17961" s="444" t="s">
        <v>6778</v>
      </c>
      <c r="E17961" s="508"/>
      <c r="F17961" s="508"/>
    </row>
    <row r="17962" spans="1:6" x14ac:dyDescent="0.25">
      <c r="A17962" s="508"/>
      <c r="B17962" s="508"/>
      <c r="C17962" s="508"/>
      <c r="D17962" s="444" t="s">
        <v>6778</v>
      </c>
      <c r="E17962" s="508"/>
      <c r="F17962" s="508"/>
    </row>
    <row r="17963" spans="1:6" x14ac:dyDescent="0.25">
      <c r="A17963" s="508"/>
      <c r="B17963" s="508"/>
      <c r="C17963" s="508"/>
      <c r="D17963" s="444" t="s">
        <v>6778</v>
      </c>
      <c r="E17963" s="508"/>
      <c r="F17963" s="508"/>
    </row>
    <row r="17964" spans="1:6" x14ac:dyDescent="0.25">
      <c r="A17964" s="508"/>
      <c r="B17964" s="508"/>
      <c r="C17964" s="508"/>
      <c r="D17964" s="444" t="s">
        <v>6778</v>
      </c>
      <c r="E17964" s="508"/>
      <c r="F17964" s="508"/>
    </row>
    <row r="17965" spans="1:6" x14ac:dyDescent="0.25">
      <c r="A17965" s="508"/>
      <c r="B17965" s="508"/>
      <c r="C17965" s="508"/>
      <c r="D17965" s="444" t="s">
        <v>6778</v>
      </c>
      <c r="E17965" s="508"/>
      <c r="F17965" s="508"/>
    </row>
    <row r="17966" spans="1:6" x14ac:dyDescent="0.25">
      <c r="A17966" s="508"/>
      <c r="B17966" s="508"/>
      <c r="C17966" s="508"/>
      <c r="D17966" s="444" t="s">
        <v>6778</v>
      </c>
      <c r="E17966" s="508"/>
      <c r="F17966" s="508"/>
    </row>
    <row r="17967" spans="1:6" x14ac:dyDescent="0.25">
      <c r="A17967" s="508"/>
      <c r="B17967" s="508"/>
      <c r="C17967" s="508"/>
      <c r="D17967" s="444" t="s">
        <v>6778</v>
      </c>
      <c r="E17967" s="508"/>
      <c r="F17967" s="508"/>
    </row>
    <row r="17968" spans="1:6" x14ac:dyDescent="0.25">
      <c r="A17968" s="508"/>
      <c r="B17968" s="508"/>
      <c r="C17968" s="508"/>
      <c r="D17968" s="444" t="s">
        <v>6778</v>
      </c>
      <c r="E17968" s="508"/>
      <c r="F17968" s="508"/>
    </row>
    <row r="17969" spans="1:6" x14ac:dyDescent="0.25">
      <c r="A17969" s="508"/>
      <c r="B17969" s="508"/>
      <c r="C17969" s="508"/>
      <c r="D17969" s="444" t="s">
        <v>6778</v>
      </c>
      <c r="E17969" s="508"/>
      <c r="F17969" s="508"/>
    </row>
    <row r="17970" spans="1:6" x14ac:dyDescent="0.25">
      <c r="A17970" s="508"/>
      <c r="B17970" s="508"/>
      <c r="C17970" s="508"/>
      <c r="D17970" s="444" t="s">
        <v>6778</v>
      </c>
      <c r="E17970" s="508"/>
      <c r="F17970" s="508"/>
    </row>
    <row r="17971" spans="1:6" x14ac:dyDescent="0.25">
      <c r="A17971" s="508"/>
      <c r="B17971" s="508"/>
      <c r="C17971" s="508"/>
      <c r="D17971" s="444" t="s">
        <v>6778</v>
      </c>
      <c r="E17971" s="508"/>
      <c r="F17971" s="508"/>
    </row>
    <row r="17972" spans="1:6" x14ac:dyDescent="0.25">
      <c r="A17972" s="508"/>
      <c r="B17972" s="508"/>
      <c r="C17972" s="508"/>
      <c r="D17972" s="444" t="s">
        <v>6778</v>
      </c>
      <c r="E17972" s="508"/>
      <c r="F17972" s="508"/>
    </row>
    <row r="17973" spans="1:6" x14ac:dyDescent="0.25">
      <c r="A17973" s="508"/>
      <c r="B17973" s="508"/>
      <c r="C17973" s="508"/>
      <c r="D17973" s="444" t="s">
        <v>6778</v>
      </c>
      <c r="E17973" s="508"/>
      <c r="F17973" s="508"/>
    </row>
    <row r="17974" spans="1:6" x14ac:dyDescent="0.25">
      <c r="A17974" s="508"/>
      <c r="B17974" s="508"/>
      <c r="C17974" s="508"/>
      <c r="D17974" s="444" t="s">
        <v>6778</v>
      </c>
      <c r="E17974" s="508"/>
      <c r="F17974" s="508"/>
    </row>
    <row r="17975" spans="1:6" x14ac:dyDescent="0.25">
      <c r="A17975" s="508"/>
      <c r="B17975" s="508"/>
      <c r="C17975" s="508"/>
      <c r="D17975" s="444" t="s">
        <v>6778</v>
      </c>
      <c r="E17975" s="508"/>
      <c r="F17975" s="508"/>
    </row>
    <row r="17976" spans="1:6" x14ac:dyDescent="0.25">
      <c r="A17976" s="508"/>
      <c r="B17976" s="508"/>
      <c r="C17976" s="508"/>
      <c r="D17976" s="444" t="s">
        <v>6778</v>
      </c>
      <c r="E17976" s="508"/>
      <c r="F17976" s="508"/>
    </row>
    <row r="17977" spans="1:6" x14ac:dyDescent="0.25">
      <c r="A17977" s="508"/>
      <c r="B17977" s="508"/>
      <c r="C17977" s="508"/>
      <c r="D17977" s="444" t="s">
        <v>6778</v>
      </c>
      <c r="E17977" s="508"/>
      <c r="F17977" s="508"/>
    </row>
    <row r="17978" spans="1:6" x14ac:dyDescent="0.25">
      <c r="A17978" s="508"/>
      <c r="B17978" s="508"/>
      <c r="C17978" s="508"/>
      <c r="D17978" s="444" t="s">
        <v>6778</v>
      </c>
      <c r="E17978" s="508"/>
      <c r="F17978" s="508"/>
    </row>
    <row r="17979" spans="1:6" x14ac:dyDescent="0.25">
      <c r="A17979" s="508"/>
      <c r="B17979" s="508"/>
      <c r="C17979" s="508"/>
      <c r="D17979" s="444" t="s">
        <v>6778</v>
      </c>
      <c r="E17979" s="508"/>
      <c r="F17979" s="508"/>
    </row>
    <row r="17980" spans="1:6" x14ac:dyDescent="0.25">
      <c r="A17980" s="508"/>
      <c r="B17980" s="508"/>
      <c r="C17980" s="508"/>
      <c r="D17980" s="444" t="s">
        <v>6778</v>
      </c>
      <c r="E17980" s="508"/>
      <c r="F17980" s="508"/>
    </row>
    <row r="17981" spans="1:6" x14ac:dyDescent="0.25">
      <c r="A17981" s="508"/>
      <c r="B17981" s="508"/>
      <c r="C17981" s="508"/>
      <c r="D17981" s="444" t="s">
        <v>6778</v>
      </c>
      <c r="E17981" s="508"/>
      <c r="F17981" s="508"/>
    </row>
    <row r="17982" spans="1:6" x14ac:dyDescent="0.25">
      <c r="A17982" s="508"/>
      <c r="B17982" s="508"/>
      <c r="C17982" s="508"/>
      <c r="D17982" s="444" t="s">
        <v>6778</v>
      </c>
      <c r="E17982" s="508"/>
      <c r="F17982" s="508"/>
    </row>
    <row r="17983" spans="1:6" x14ac:dyDescent="0.25">
      <c r="A17983" s="508"/>
      <c r="B17983" s="508"/>
      <c r="C17983" s="508"/>
      <c r="D17983" s="444" t="s">
        <v>6778</v>
      </c>
      <c r="E17983" s="508"/>
      <c r="F17983" s="508"/>
    </row>
    <row r="17984" spans="1:6" x14ac:dyDescent="0.25">
      <c r="A17984" s="508"/>
      <c r="B17984" s="508"/>
      <c r="C17984" s="508"/>
      <c r="D17984" s="444" t="s">
        <v>6778</v>
      </c>
      <c r="E17984" s="508"/>
      <c r="F17984" s="508"/>
    </row>
    <row r="17985" spans="1:6" x14ac:dyDescent="0.25">
      <c r="A17985" s="508"/>
      <c r="B17985" s="508"/>
      <c r="C17985" s="508"/>
      <c r="D17985" s="444" t="s">
        <v>6778</v>
      </c>
      <c r="E17985" s="508"/>
      <c r="F17985" s="508"/>
    </row>
    <row r="17986" spans="1:6" x14ac:dyDescent="0.25">
      <c r="A17986" s="508"/>
      <c r="B17986" s="508"/>
      <c r="C17986" s="508"/>
      <c r="D17986" s="444" t="s">
        <v>6778</v>
      </c>
      <c r="E17986" s="508"/>
      <c r="F17986" s="508"/>
    </row>
    <row r="17987" spans="1:6" x14ac:dyDescent="0.25">
      <c r="A17987" s="508"/>
      <c r="B17987" s="508"/>
      <c r="C17987" s="508"/>
      <c r="D17987" s="444" t="s">
        <v>6778</v>
      </c>
      <c r="E17987" s="508"/>
      <c r="F17987" s="508"/>
    </row>
    <row r="17988" spans="1:6" x14ac:dyDescent="0.25">
      <c r="A17988" s="508"/>
      <c r="B17988" s="508"/>
      <c r="C17988" s="508"/>
      <c r="D17988" s="444" t="s">
        <v>6778</v>
      </c>
      <c r="E17988" s="508"/>
      <c r="F17988" s="508"/>
    </row>
    <row r="17989" spans="1:6" x14ac:dyDescent="0.25">
      <c r="A17989" s="508"/>
      <c r="B17989" s="508"/>
      <c r="C17989" s="508"/>
      <c r="D17989" s="444" t="s">
        <v>6778</v>
      </c>
      <c r="E17989" s="508"/>
      <c r="F17989" s="508"/>
    </row>
    <row r="17990" spans="1:6" x14ac:dyDescent="0.25">
      <c r="A17990" s="508"/>
      <c r="B17990" s="508"/>
      <c r="C17990" s="508"/>
      <c r="D17990" s="444" t="s">
        <v>6778</v>
      </c>
      <c r="E17990" s="508"/>
      <c r="F17990" s="508"/>
    </row>
    <row r="17991" spans="1:6" x14ac:dyDescent="0.25">
      <c r="A17991" s="508"/>
      <c r="B17991" s="508"/>
      <c r="C17991" s="508"/>
      <c r="D17991" s="444" t="s">
        <v>6778</v>
      </c>
      <c r="E17991" s="508"/>
      <c r="F17991" s="508"/>
    </row>
    <row r="17992" spans="1:6" x14ac:dyDescent="0.25">
      <c r="A17992" s="508"/>
      <c r="B17992" s="508"/>
      <c r="C17992" s="508"/>
      <c r="D17992" s="444" t="s">
        <v>6778</v>
      </c>
      <c r="E17992" s="508"/>
      <c r="F17992" s="508"/>
    </row>
    <row r="17993" spans="1:6" x14ac:dyDescent="0.25">
      <c r="A17993" s="508"/>
      <c r="B17993" s="508"/>
      <c r="C17993" s="508"/>
      <c r="D17993" s="444" t="s">
        <v>6778</v>
      </c>
      <c r="E17993" s="508"/>
      <c r="F17993" s="508"/>
    </row>
    <row r="17994" spans="1:6" x14ac:dyDescent="0.25">
      <c r="A17994" s="508"/>
      <c r="B17994" s="508"/>
      <c r="C17994" s="508"/>
      <c r="D17994" s="444" t="s">
        <v>6778</v>
      </c>
      <c r="E17994" s="508"/>
      <c r="F17994" s="508"/>
    </row>
    <row r="17995" spans="1:6" x14ac:dyDescent="0.25">
      <c r="A17995" s="508"/>
      <c r="B17995" s="508"/>
      <c r="C17995" s="508"/>
      <c r="D17995" s="444" t="s">
        <v>6778</v>
      </c>
      <c r="E17995" s="508"/>
      <c r="F17995" s="508"/>
    </row>
    <row r="17996" spans="1:6" x14ac:dyDescent="0.25">
      <c r="A17996" s="508"/>
      <c r="B17996" s="508"/>
      <c r="C17996" s="508"/>
      <c r="D17996" s="444" t="s">
        <v>6778</v>
      </c>
      <c r="E17996" s="508"/>
      <c r="F17996" s="508"/>
    </row>
    <row r="17997" spans="1:6" x14ac:dyDescent="0.25">
      <c r="A17997" s="508"/>
      <c r="B17997" s="508"/>
      <c r="C17997" s="508"/>
      <c r="D17997" s="444" t="s">
        <v>6778</v>
      </c>
      <c r="E17997" s="508"/>
      <c r="F17997" s="508"/>
    </row>
    <row r="17998" spans="1:6" x14ac:dyDescent="0.25">
      <c r="A17998" s="508"/>
      <c r="B17998" s="508"/>
      <c r="C17998" s="508"/>
      <c r="D17998" s="444" t="s">
        <v>6778</v>
      </c>
      <c r="E17998" s="508"/>
      <c r="F17998" s="508"/>
    </row>
    <row r="17999" spans="1:6" x14ac:dyDescent="0.25">
      <c r="A17999" s="508"/>
      <c r="B17999" s="508"/>
      <c r="C17999" s="508"/>
      <c r="D17999" s="444" t="s">
        <v>6778</v>
      </c>
      <c r="E17999" s="508"/>
      <c r="F17999" s="508"/>
    </row>
    <row r="18000" spans="1:6" x14ac:dyDescent="0.25">
      <c r="A18000" s="508"/>
      <c r="B18000" s="508"/>
      <c r="C18000" s="508"/>
      <c r="D18000" s="444" t="s">
        <v>6778</v>
      </c>
      <c r="E18000" s="508"/>
      <c r="F18000" s="508"/>
    </row>
    <row r="18001" spans="1:6" x14ac:dyDescent="0.25">
      <c r="A18001" s="508"/>
      <c r="B18001" s="508"/>
      <c r="C18001" s="508"/>
      <c r="D18001" s="444" t="s">
        <v>6778</v>
      </c>
      <c r="E18001" s="508"/>
      <c r="F18001" s="508"/>
    </row>
    <row r="18002" spans="1:6" x14ac:dyDescent="0.25">
      <c r="A18002" s="508"/>
      <c r="B18002" s="508"/>
      <c r="C18002" s="508"/>
      <c r="D18002" s="444" t="s">
        <v>6778</v>
      </c>
      <c r="E18002" s="508"/>
      <c r="F18002" s="508"/>
    </row>
    <row r="18003" spans="1:6" x14ac:dyDescent="0.25">
      <c r="A18003" s="508"/>
      <c r="B18003" s="508"/>
      <c r="C18003" s="508"/>
      <c r="D18003" s="444" t="s">
        <v>6778</v>
      </c>
      <c r="E18003" s="508"/>
      <c r="F18003" s="508"/>
    </row>
    <row r="18004" spans="1:6" x14ac:dyDescent="0.25">
      <c r="A18004" s="508"/>
      <c r="B18004" s="508"/>
      <c r="C18004" s="508"/>
      <c r="D18004" s="444" t="s">
        <v>6778</v>
      </c>
      <c r="E18004" s="508"/>
      <c r="F18004" s="508"/>
    </row>
    <row r="18005" spans="1:6" x14ac:dyDescent="0.25">
      <c r="A18005" s="508"/>
      <c r="B18005" s="508"/>
      <c r="C18005" s="508"/>
      <c r="D18005" s="444" t="s">
        <v>6778</v>
      </c>
      <c r="E18005" s="508"/>
      <c r="F18005" s="508"/>
    </row>
    <row r="18006" spans="1:6" x14ac:dyDescent="0.25">
      <c r="A18006" s="508"/>
      <c r="B18006" s="508"/>
      <c r="C18006" s="508"/>
      <c r="D18006" s="444" t="s">
        <v>6778</v>
      </c>
      <c r="E18006" s="508"/>
      <c r="F18006" s="508"/>
    </row>
    <row r="18007" spans="1:6" x14ac:dyDescent="0.25">
      <c r="A18007" s="508"/>
      <c r="B18007" s="508"/>
      <c r="C18007" s="508"/>
      <c r="D18007" s="444" t="s">
        <v>6778</v>
      </c>
      <c r="E18007" s="508"/>
      <c r="F18007" s="508"/>
    </row>
    <row r="18008" spans="1:6" x14ac:dyDescent="0.25">
      <c r="A18008" s="508"/>
      <c r="B18008" s="508"/>
      <c r="C18008" s="508"/>
      <c r="D18008" s="444" t="s">
        <v>6778</v>
      </c>
      <c r="E18008" s="508"/>
      <c r="F18008" s="508"/>
    </row>
    <row r="18009" spans="1:6" x14ac:dyDescent="0.25">
      <c r="A18009" s="508"/>
      <c r="B18009" s="508"/>
      <c r="C18009" s="508"/>
      <c r="D18009" s="444" t="s">
        <v>6778</v>
      </c>
      <c r="E18009" s="508"/>
      <c r="F18009" s="508"/>
    </row>
    <row r="18010" spans="1:6" x14ac:dyDescent="0.25">
      <c r="A18010" s="508"/>
      <c r="B18010" s="508"/>
      <c r="C18010" s="508"/>
      <c r="D18010" s="444" t="s">
        <v>6778</v>
      </c>
      <c r="E18010" s="508"/>
      <c r="F18010" s="508"/>
    </row>
    <row r="18011" spans="1:6" x14ac:dyDescent="0.25">
      <c r="A18011" s="508"/>
      <c r="B18011" s="508"/>
      <c r="C18011" s="508"/>
      <c r="D18011" s="444" t="s">
        <v>6778</v>
      </c>
      <c r="E18011" s="508"/>
      <c r="F18011" s="508"/>
    </row>
    <row r="18012" spans="1:6" x14ac:dyDescent="0.25">
      <c r="A18012" s="508"/>
      <c r="B18012" s="508"/>
      <c r="C18012" s="508"/>
      <c r="D18012" s="444" t="s">
        <v>6778</v>
      </c>
      <c r="E18012" s="508"/>
      <c r="F18012" s="508"/>
    </row>
    <row r="18013" spans="1:6" x14ac:dyDescent="0.25">
      <c r="A18013" s="508"/>
      <c r="B18013" s="508"/>
      <c r="C18013" s="508"/>
      <c r="D18013" s="444" t="s">
        <v>6778</v>
      </c>
      <c r="E18013" s="508"/>
      <c r="F18013" s="508"/>
    </row>
    <row r="18014" spans="1:6" x14ac:dyDescent="0.25">
      <c r="A18014" s="508"/>
      <c r="B18014" s="508"/>
      <c r="C18014" s="508"/>
      <c r="D18014" s="444" t="s">
        <v>6778</v>
      </c>
      <c r="E18014" s="508"/>
      <c r="F18014" s="508"/>
    </row>
    <row r="18015" spans="1:6" x14ac:dyDescent="0.25">
      <c r="A18015" s="508"/>
      <c r="B18015" s="508"/>
      <c r="C18015" s="508"/>
      <c r="D18015" s="444" t="s">
        <v>6778</v>
      </c>
      <c r="E18015" s="508"/>
      <c r="F18015" s="508"/>
    </row>
    <row r="18016" spans="1:6" x14ac:dyDescent="0.25">
      <c r="A18016" s="508"/>
      <c r="B18016" s="508"/>
      <c r="C18016" s="508"/>
      <c r="D18016" s="444" t="s">
        <v>6778</v>
      </c>
      <c r="E18016" s="508"/>
      <c r="F18016" s="508"/>
    </row>
    <row r="18017" spans="1:6" x14ac:dyDescent="0.25">
      <c r="A18017" s="508"/>
      <c r="B18017" s="508"/>
      <c r="C18017" s="508"/>
      <c r="D18017" s="444" t="s">
        <v>6778</v>
      </c>
      <c r="E18017" s="508"/>
      <c r="F18017" s="508"/>
    </row>
    <row r="18018" spans="1:6" x14ac:dyDescent="0.25">
      <c r="A18018" s="508"/>
      <c r="B18018" s="508"/>
      <c r="C18018" s="508"/>
      <c r="D18018" s="444" t="s">
        <v>6778</v>
      </c>
      <c r="E18018" s="508"/>
      <c r="F18018" s="508"/>
    </row>
    <row r="18019" spans="1:6" x14ac:dyDescent="0.25">
      <c r="A18019" s="508"/>
      <c r="B18019" s="508"/>
      <c r="C18019" s="508"/>
      <c r="D18019" s="444" t="s">
        <v>6778</v>
      </c>
      <c r="E18019" s="508"/>
      <c r="F18019" s="508"/>
    </row>
    <row r="18020" spans="1:6" x14ac:dyDescent="0.25">
      <c r="A18020" s="508"/>
      <c r="B18020" s="508"/>
      <c r="C18020" s="508"/>
      <c r="D18020" s="444" t="s">
        <v>6778</v>
      </c>
      <c r="E18020" s="508"/>
      <c r="F18020" s="508"/>
    </row>
    <row r="18021" spans="1:6" x14ac:dyDescent="0.25">
      <c r="A18021" s="508"/>
      <c r="B18021" s="508"/>
      <c r="C18021" s="508"/>
      <c r="D18021" s="444" t="s">
        <v>6778</v>
      </c>
      <c r="E18021" s="508"/>
      <c r="F18021" s="508"/>
    </row>
    <row r="18022" spans="1:6" x14ac:dyDescent="0.25">
      <c r="A18022" s="508"/>
      <c r="B18022" s="508"/>
      <c r="C18022" s="508"/>
      <c r="D18022" s="444" t="s">
        <v>6778</v>
      </c>
      <c r="E18022" s="508"/>
      <c r="F18022" s="508"/>
    </row>
    <row r="18023" spans="1:6" x14ac:dyDescent="0.25">
      <c r="A18023" s="508"/>
      <c r="B18023" s="508"/>
      <c r="C18023" s="508"/>
      <c r="D18023" s="444" t="s">
        <v>6778</v>
      </c>
      <c r="E18023" s="508"/>
      <c r="F18023" s="508"/>
    </row>
    <row r="18024" spans="1:6" x14ac:dyDescent="0.25">
      <c r="A18024" s="508"/>
      <c r="B18024" s="508"/>
      <c r="C18024" s="508"/>
      <c r="D18024" s="444" t="s">
        <v>6778</v>
      </c>
      <c r="E18024" s="508"/>
      <c r="F18024" s="508"/>
    </row>
    <row r="18025" spans="1:6" x14ac:dyDescent="0.25">
      <c r="A18025" s="508"/>
      <c r="B18025" s="508"/>
      <c r="C18025" s="508"/>
      <c r="D18025" s="444" t="s">
        <v>6778</v>
      </c>
      <c r="E18025" s="508"/>
      <c r="F18025" s="508"/>
    </row>
    <row r="18026" spans="1:6" x14ac:dyDescent="0.25">
      <c r="A18026" s="508"/>
      <c r="B18026" s="508"/>
      <c r="C18026" s="508"/>
      <c r="D18026" s="444" t="s">
        <v>6778</v>
      </c>
      <c r="E18026" s="508"/>
      <c r="F18026" s="508"/>
    </row>
    <row r="18027" spans="1:6" x14ac:dyDescent="0.25">
      <c r="A18027" s="508"/>
      <c r="B18027" s="508"/>
      <c r="C18027" s="508"/>
      <c r="D18027" s="444" t="s">
        <v>6778</v>
      </c>
      <c r="E18027" s="508"/>
      <c r="F18027" s="508"/>
    </row>
    <row r="18028" spans="1:6" x14ac:dyDescent="0.25">
      <c r="A18028" s="508"/>
      <c r="B18028" s="508"/>
      <c r="C18028" s="508"/>
      <c r="D18028" s="444" t="s">
        <v>6778</v>
      </c>
      <c r="E18028" s="508"/>
      <c r="F18028" s="508"/>
    </row>
    <row r="18029" spans="1:6" x14ac:dyDescent="0.25">
      <c r="A18029" s="508"/>
      <c r="B18029" s="508"/>
      <c r="C18029" s="508"/>
      <c r="D18029" s="444" t="s">
        <v>6778</v>
      </c>
      <c r="E18029" s="508"/>
      <c r="F18029" s="508"/>
    </row>
    <row r="18030" spans="1:6" x14ac:dyDescent="0.25">
      <c r="A18030" s="508"/>
      <c r="B18030" s="508"/>
      <c r="C18030" s="508"/>
      <c r="D18030" s="444" t="s">
        <v>6778</v>
      </c>
      <c r="E18030" s="508"/>
      <c r="F18030" s="508"/>
    </row>
    <row r="18031" spans="1:6" x14ac:dyDescent="0.25">
      <c r="A18031" s="508"/>
      <c r="B18031" s="508"/>
      <c r="C18031" s="508"/>
      <c r="D18031" s="444" t="s">
        <v>6778</v>
      </c>
      <c r="E18031" s="508"/>
      <c r="F18031" s="508"/>
    </row>
    <row r="18032" spans="1:6" x14ac:dyDescent="0.25">
      <c r="A18032" s="508"/>
      <c r="B18032" s="508"/>
      <c r="C18032" s="508"/>
      <c r="D18032" s="444" t="s">
        <v>6778</v>
      </c>
      <c r="E18032" s="508"/>
      <c r="F18032" s="508"/>
    </row>
    <row r="18033" spans="1:6" x14ac:dyDescent="0.25">
      <c r="A18033" s="508"/>
      <c r="B18033" s="508"/>
      <c r="C18033" s="508"/>
      <c r="D18033" s="444" t="s">
        <v>6778</v>
      </c>
      <c r="E18033" s="508"/>
      <c r="F18033" s="508"/>
    </row>
    <row r="18034" spans="1:6" x14ac:dyDescent="0.25">
      <c r="A18034" s="508"/>
      <c r="B18034" s="508"/>
      <c r="C18034" s="508"/>
      <c r="D18034" s="444" t="s">
        <v>6778</v>
      </c>
      <c r="E18034" s="508"/>
      <c r="F18034" s="508"/>
    </row>
    <row r="18035" spans="1:6" x14ac:dyDescent="0.25">
      <c r="A18035" s="508"/>
      <c r="B18035" s="508"/>
      <c r="C18035" s="508"/>
      <c r="D18035" s="444" t="s">
        <v>6778</v>
      </c>
      <c r="E18035" s="508"/>
      <c r="F18035" s="508"/>
    </row>
    <row r="18036" spans="1:6" x14ac:dyDescent="0.25">
      <c r="A18036" s="508"/>
      <c r="B18036" s="508"/>
      <c r="C18036" s="508"/>
      <c r="D18036" s="444" t="s">
        <v>6778</v>
      </c>
      <c r="E18036" s="508"/>
      <c r="F18036" s="508"/>
    </row>
    <row r="18037" spans="1:6" x14ac:dyDescent="0.25">
      <c r="A18037" s="508"/>
      <c r="B18037" s="508"/>
      <c r="C18037" s="508"/>
      <c r="D18037" s="444" t="s">
        <v>6778</v>
      </c>
      <c r="E18037" s="508"/>
      <c r="F18037" s="508"/>
    </row>
    <row r="18038" spans="1:6" x14ac:dyDescent="0.25">
      <c r="A18038" s="508"/>
      <c r="B18038" s="508"/>
      <c r="C18038" s="508"/>
      <c r="D18038" s="444" t="s">
        <v>6778</v>
      </c>
      <c r="E18038" s="508"/>
      <c r="F18038" s="508"/>
    </row>
    <row r="18039" spans="1:6" x14ac:dyDescent="0.25">
      <c r="A18039" s="508"/>
      <c r="B18039" s="508"/>
      <c r="C18039" s="508"/>
      <c r="D18039" s="444" t="s">
        <v>6778</v>
      </c>
      <c r="E18039" s="508"/>
      <c r="F18039" s="508"/>
    </row>
    <row r="18040" spans="1:6" x14ac:dyDescent="0.25">
      <c r="A18040" s="508"/>
      <c r="B18040" s="508"/>
      <c r="C18040" s="508"/>
      <c r="D18040" s="444" t="s">
        <v>6778</v>
      </c>
      <c r="E18040" s="508"/>
      <c r="F18040" s="508"/>
    </row>
    <row r="18041" spans="1:6" x14ac:dyDescent="0.25">
      <c r="A18041" s="508"/>
      <c r="B18041" s="508"/>
      <c r="C18041" s="508"/>
      <c r="D18041" s="444" t="s">
        <v>6778</v>
      </c>
      <c r="E18041" s="508"/>
      <c r="F18041" s="508"/>
    </row>
    <row r="18042" spans="1:6" x14ac:dyDescent="0.25">
      <c r="A18042" s="508"/>
      <c r="B18042" s="508"/>
      <c r="C18042" s="508"/>
      <c r="D18042" s="444" t="s">
        <v>6778</v>
      </c>
      <c r="E18042" s="508"/>
      <c r="F18042" s="508"/>
    </row>
    <row r="18043" spans="1:6" x14ac:dyDescent="0.25">
      <c r="A18043" s="508"/>
      <c r="B18043" s="508"/>
      <c r="C18043" s="508"/>
      <c r="D18043" s="444" t="s">
        <v>6778</v>
      </c>
      <c r="E18043" s="508"/>
      <c r="F18043" s="508"/>
    </row>
    <row r="18044" spans="1:6" x14ac:dyDescent="0.25">
      <c r="A18044" s="508"/>
      <c r="B18044" s="508"/>
      <c r="C18044" s="508"/>
      <c r="D18044" s="444" t="s">
        <v>6778</v>
      </c>
      <c r="E18044" s="508"/>
      <c r="F18044" s="508"/>
    </row>
    <row r="18045" spans="1:6" x14ac:dyDescent="0.25">
      <c r="A18045" s="508"/>
      <c r="B18045" s="508"/>
      <c r="C18045" s="508"/>
      <c r="D18045" s="444" t="s">
        <v>6778</v>
      </c>
      <c r="E18045" s="508"/>
      <c r="F18045" s="508"/>
    </row>
    <row r="18046" spans="1:6" x14ac:dyDescent="0.25">
      <c r="A18046" s="508"/>
      <c r="B18046" s="508"/>
      <c r="C18046" s="508"/>
      <c r="D18046" s="444" t="s">
        <v>6778</v>
      </c>
      <c r="E18046" s="508"/>
      <c r="F18046" s="508"/>
    </row>
    <row r="18047" spans="1:6" x14ac:dyDescent="0.25">
      <c r="A18047" s="508"/>
      <c r="B18047" s="508"/>
      <c r="C18047" s="508"/>
      <c r="D18047" s="444" t="s">
        <v>6778</v>
      </c>
      <c r="E18047" s="508"/>
      <c r="F18047" s="508"/>
    </row>
    <row r="18048" spans="1:6" x14ac:dyDescent="0.25">
      <c r="A18048" s="508"/>
      <c r="B18048" s="508"/>
      <c r="C18048" s="508"/>
      <c r="D18048" s="444" t="s">
        <v>6778</v>
      </c>
      <c r="E18048" s="508"/>
      <c r="F18048" s="508"/>
    </row>
    <row r="18049" spans="1:6" x14ac:dyDescent="0.25">
      <c r="A18049" s="508"/>
      <c r="B18049" s="508"/>
      <c r="C18049" s="508"/>
      <c r="D18049" s="444" t="s">
        <v>6778</v>
      </c>
      <c r="E18049" s="508"/>
      <c r="F18049" s="508"/>
    </row>
    <row r="18050" spans="1:6" x14ac:dyDescent="0.25">
      <c r="A18050" s="508"/>
      <c r="B18050" s="508"/>
      <c r="C18050" s="508"/>
      <c r="D18050" s="444" t="s">
        <v>6778</v>
      </c>
      <c r="E18050" s="508"/>
      <c r="F18050" s="508"/>
    </row>
    <row r="18051" spans="1:6" x14ac:dyDescent="0.25">
      <c r="A18051" s="508"/>
      <c r="B18051" s="508"/>
      <c r="C18051" s="508"/>
      <c r="D18051" s="444" t="s">
        <v>6778</v>
      </c>
      <c r="E18051" s="508"/>
      <c r="F18051" s="508"/>
    </row>
    <row r="18052" spans="1:6" x14ac:dyDescent="0.25">
      <c r="A18052" s="508"/>
      <c r="B18052" s="508"/>
      <c r="C18052" s="508"/>
      <c r="D18052" s="444" t="s">
        <v>6778</v>
      </c>
      <c r="E18052" s="508"/>
      <c r="F18052" s="508"/>
    </row>
    <row r="18053" spans="1:6" x14ac:dyDescent="0.25">
      <c r="A18053" s="508"/>
      <c r="B18053" s="508"/>
      <c r="C18053" s="508"/>
      <c r="D18053" s="444" t="s">
        <v>6778</v>
      </c>
      <c r="E18053" s="508"/>
      <c r="F18053" s="508"/>
    </row>
    <row r="18054" spans="1:6" x14ac:dyDescent="0.25">
      <c r="A18054" s="508"/>
      <c r="B18054" s="508"/>
      <c r="C18054" s="508"/>
      <c r="D18054" s="444" t="s">
        <v>6778</v>
      </c>
      <c r="E18054" s="508"/>
      <c r="F18054" s="508"/>
    </row>
    <row r="18055" spans="1:6" x14ac:dyDescent="0.25">
      <c r="A18055" s="508"/>
      <c r="B18055" s="508"/>
      <c r="C18055" s="508"/>
      <c r="D18055" s="444" t="s">
        <v>6778</v>
      </c>
      <c r="E18055" s="508"/>
      <c r="F18055" s="508"/>
    </row>
    <row r="18056" spans="1:6" x14ac:dyDescent="0.25">
      <c r="A18056" s="508"/>
      <c r="B18056" s="508"/>
      <c r="C18056" s="508"/>
      <c r="D18056" s="444" t="s">
        <v>6778</v>
      </c>
      <c r="E18056" s="508"/>
      <c r="F18056" s="508"/>
    </row>
    <row r="18057" spans="1:6" x14ac:dyDescent="0.25">
      <c r="A18057" s="508"/>
      <c r="B18057" s="508"/>
      <c r="C18057" s="508"/>
      <c r="D18057" s="444" t="s">
        <v>6778</v>
      </c>
      <c r="E18057" s="508"/>
      <c r="F18057" s="508"/>
    </row>
    <row r="18058" spans="1:6" x14ac:dyDescent="0.25">
      <c r="A18058" s="508"/>
      <c r="B18058" s="508"/>
      <c r="C18058" s="508"/>
      <c r="D18058" s="444" t="s">
        <v>6778</v>
      </c>
      <c r="E18058" s="508"/>
      <c r="F18058" s="508"/>
    </row>
    <row r="18059" spans="1:6" x14ac:dyDescent="0.25">
      <c r="A18059" s="508"/>
      <c r="B18059" s="508"/>
      <c r="C18059" s="508"/>
      <c r="D18059" s="444" t="s">
        <v>6778</v>
      </c>
      <c r="E18059" s="508"/>
      <c r="F18059" s="508"/>
    </row>
    <row r="18060" spans="1:6" x14ac:dyDescent="0.25">
      <c r="A18060" s="508"/>
      <c r="B18060" s="508"/>
      <c r="C18060" s="508"/>
      <c r="D18060" s="444" t="s">
        <v>6778</v>
      </c>
      <c r="E18060" s="508"/>
      <c r="F18060" s="508"/>
    </row>
    <row r="18061" spans="1:6" x14ac:dyDescent="0.25">
      <c r="A18061" s="508"/>
      <c r="B18061" s="508"/>
      <c r="C18061" s="508"/>
      <c r="D18061" s="444" t="s">
        <v>6778</v>
      </c>
      <c r="E18061" s="508"/>
      <c r="F18061" s="508"/>
    </row>
    <row r="18062" spans="1:6" x14ac:dyDescent="0.25">
      <c r="A18062" s="508"/>
      <c r="B18062" s="508"/>
      <c r="C18062" s="508"/>
      <c r="D18062" s="444" t="s">
        <v>6778</v>
      </c>
      <c r="E18062" s="508"/>
      <c r="F18062" s="508"/>
    </row>
    <row r="18063" spans="1:6" x14ac:dyDescent="0.25">
      <c r="A18063" s="508"/>
      <c r="B18063" s="508"/>
      <c r="C18063" s="508"/>
      <c r="D18063" s="444" t="s">
        <v>6778</v>
      </c>
      <c r="E18063" s="508"/>
      <c r="F18063" s="508"/>
    </row>
    <row r="18064" spans="1:6" x14ac:dyDescent="0.25">
      <c r="A18064" s="508"/>
      <c r="B18064" s="508"/>
      <c r="C18064" s="508"/>
      <c r="D18064" s="444" t="s">
        <v>6778</v>
      </c>
      <c r="E18064" s="508"/>
      <c r="F18064" s="508"/>
    </row>
    <row r="18065" spans="1:6" x14ac:dyDescent="0.25">
      <c r="A18065" s="508"/>
      <c r="B18065" s="508"/>
      <c r="C18065" s="508"/>
      <c r="D18065" s="444" t="s">
        <v>6778</v>
      </c>
      <c r="E18065" s="508"/>
      <c r="F18065" s="508"/>
    </row>
    <row r="18066" spans="1:6" x14ac:dyDescent="0.25">
      <c r="A18066" s="508"/>
      <c r="B18066" s="508"/>
      <c r="C18066" s="508"/>
      <c r="D18066" s="444" t="s">
        <v>6778</v>
      </c>
      <c r="E18066" s="508"/>
      <c r="F18066" s="508"/>
    </row>
    <row r="18067" spans="1:6" x14ac:dyDescent="0.25">
      <c r="A18067" s="508"/>
      <c r="B18067" s="508"/>
      <c r="C18067" s="508"/>
      <c r="D18067" s="444" t="s">
        <v>6778</v>
      </c>
      <c r="E18067" s="508"/>
      <c r="F18067" s="508"/>
    </row>
    <row r="18068" spans="1:6" x14ac:dyDescent="0.25">
      <c r="A18068" s="508"/>
      <c r="B18068" s="508"/>
      <c r="C18068" s="508"/>
      <c r="D18068" s="444" t="s">
        <v>6778</v>
      </c>
      <c r="E18068" s="508"/>
      <c r="F18068" s="508"/>
    </row>
    <row r="18069" spans="1:6" x14ac:dyDescent="0.25">
      <c r="A18069" s="508"/>
      <c r="B18069" s="508"/>
      <c r="C18069" s="508"/>
      <c r="D18069" s="444" t="s">
        <v>6778</v>
      </c>
      <c r="E18069" s="508"/>
      <c r="F18069" s="508"/>
    </row>
    <row r="18070" spans="1:6" x14ac:dyDescent="0.25">
      <c r="A18070" s="508"/>
      <c r="B18070" s="508"/>
      <c r="C18070" s="508"/>
      <c r="D18070" s="444" t="s">
        <v>6778</v>
      </c>
      <c r="E18070" s="508"/>
      <c r="F18070" s="508"/>
    </row>
    <row r="18071" spans="1:6" x14ac:dyDescent="0.25">
      <c r="A18071" s="508"/>
      <c r="B18071" s="508"/>
      <c r="C18071" s="508"/>
      <c r="D18071" s="444" t="s">
        <v>6778</v>
      </c>
      <c r="E18071" s="508"/>
      <c r="F18071" s="508"/>
    </row>
    <row r="18072" spans="1:6" x14ac:dyDescent="0.25">
      <c r="A18072" s="508"/>
      <c r="B18072" s="508"/>
      <c r="C18072" s="508"/>
      <c r="D18072" s="444" t="s">
        <v>6778</v>
      </c>
      <c r="E18072" s="508"/>
      <c r="F18072" s="508"/>
    </row>
    <row r="18073" spans="1:6" x14ac:dyDescent="0.25">
      <c r="A18073" s="508"/>
      <c r="B18073" s="508"/>
      <c r="C18073" s="508"/>
      <c r="D18073" s="444" t="s">
        <v>6778</v>
      </c>
      <c r="E18073" s="508"/>
      <c r="F18073" s="508"/>
    </row>
    <row r="18074" spans="1:6" x14ac:dyDescent="0.25">
      <c r="A18074" s="508"/>
      <c r="B18074" s="508"/>
      <c r="C18074" s="508"/>
      <c r="D18074" s="444" t="s">
        <v>6778</v>
      </c>
      <c r="E18074" s="508"/>
      <c r="F18074" s="508"/>
    </row>
    <row r="18075" spans="1:6" x14ac:dyDescent="0.25">
      <c r="A18075" s="508"/>
      <c r="B18075" s="508"/>
      <c r="C18075" s="508"/>
      <c r="D18075" s="444" t="s">
        <v>6778</v>
      </c>
      <c r="E18075" s="508"/>
      <c r="F18075" s="508"/>
    </row>
    <row r="18076" spans="1:6" x14ac:dyDescent="0.25">
      <c r="A18076" s="508"/>
      <c r="B18076" s="508"/>
      <c r="C18076" s="508"/>
      <c r="D18076" s="444" t="s">
        <v>6778</v>
      </c>
      <c r="E18076" s="508"/>
      <c r="F18076" s="508"/>
    </row>
    <row r="18077" spans="1:6" x14ac:dyDescent="0.25">
      <c r="A18077" s="508"/>
      <c r="B18077" s="508"/>
      <c r="C18077" s="508"/>
      <c r="D18077" s="444" t="s">
        <v>6778</v>
      </c>
      <c r="E18077" s="508"/>
      <c r="F18077" s="508"/>
    </row>
    <row r="18078" spans="1:6" x14ac:dyDescent="0.25">
      <c r="A18078" s="508"/>
      <c r="B18078" s="508"/>
      <c r="C18078" s="508"/>
      <c r="D18078" s="444" t="s">
        <v>6778</v>
      </c>
      <c r="E18078" s="508"/>
      <c r="F18078" s="508"/>
    </row>
    <row r="18079" spans="1:6" x14ac:dyDescent="0.25">
      <c r="A18079" s="508"/>
      <c r="B18079" s="508"/>
      <c r="C18079" s="508"/>
      <c r="D18079" s="444" t="s">
        <v>6778</v>
      </c>
      <c r="E18079" s="508"/>
      <c r="F18079" s="508"/>
    </row>
    <row r="18080" spans="1:6" x14ac:dyDescent="0.25">
      <c r="A18080" s="508"/>
      <c r="B18080" s="508"/>
      <c r="C18080" s="508"/>
      <c r="D18080" s="444" t="s">
        <v>6778</v>
      </c>
      <c r="E18080" s="508"/>
      <c r="F18080" s="508"/>
    </row>
    <row r="18081" spans="1:6" x14ac:dyDescent="0.25">
      <c r="A18081" s="508"/>
      <c r="B18081" s="508"/>
      <c r="C18081" s="508"/>
      <c r="D18081" s="444" t="s">
        <v>6778</v>
      </c>
      <c r="E18081" s="508"/>
      <c r="F18081" s="508"/>
    </row>
    <row r="18082" spans="1:6" x14ac:dyDescent="0.25">
      <c r="A18082" s="508"/>
      <c r="B18082" s="508"/>
      <c r="C18082" s="508"/>
      <c r="D18082" s="444" t="s">
        <v>6778</v>
      </c>
      <c r="E18082" s="508"/>
      <c r="F18082" s="508"/>
    </row>
    <row r="18083" spans="1:6" x14ac:dyDescent="0.25">
      <c r="A18083" s="508"/>
      <c r="B18083" s="508"/>
      <c r="C18083" s="508"/>
      <c r="D18083" s="444" t="s">
        <v>6778</v>
      </c>
      <c r="E18083" s="508"/>
      <c r="F18083" s="508"/>
    </row>
    <row r="18084" spans="1:6" x14ac:dyDescent="0.25">
      <c r="A18084" s="508"/>
      <c r="B18084" s="508"/>
      <c r="C18084" s="508"/>
      <c r="D18084" s="444" t="s">
        <v>6778</v>
      </c>
      <c r="E18084" s="508"/>
      <c r="F18084" s="508"/>
    </row>
    <row r="18085" spans="1:6" x14ac:dyDescent="0.25">
      <c r="A18085" s="508"/>
      <c r="B18085" s="508"/>
      <c r="C18085" s="508"/>
      <c r="D18085" s="444" t="s">
        <v>6778</v>
      </c>
      <c r="E18085" s="508"/>
      <c r="F18085" s="508"/>
    </row>
    <row r="18086" spans="1:6" x14ac:dyDescent="0.25">
      <c r="A18086" s="508"/>
      <c r="B18086" s="508"/>
      <c r="C18086" s="508"/>
      <c r="D18086" s="444" t="s">
        <v>6778</v>
      </c>
      <c r="E18086" s="508"/>
      <c r="F18086" s="508"/>
    </row>
    <row r="18087" spans="1:6" x14ac:dyDescent="0.25">
      <c r="A18087" s="508"/>
      <c r="B18087" s="508"/>
      <c r="C18087" s="508"/>
      <c r="D18087" s="444" t="s">
        <v>6778</v>
      </c>
      <c r="E18087" s="508"/>
      <c r="F18087" s="508"/>
    </row>
    <row r="18088" spans="1:6" x14ac:dyDescent="0.25">
      <c r="A18088" s="508"/>
      <c r="B18088" s="508"/>
      <c r="C18088" s="508"/>
      <c r="D18088" s="444" t="s">
        <v>6778</v>
      </c>
      <c r="E18088" s="508"/>
      <c r="F18088" s="508"/>
    </row>
    <row r="18089" spans="1:6" x14ac:dyDescent="0.25">
      <c r="A18089" s="508"/>
      <c r="B18089" s="508"/>
      <c r="C18089" s="508"/>
      <c r="D18089" s="444" t="s">
        <v>6778</v>
      </c>
      <c r="E18089" s="508"/>
      <c r="F18089" s="508"/>
    </row>
    <row r="18090" spans="1:6" x14ac:dyDescent="0.25">
      <c r="A18090" s="508"/>
      <c r="B18090" s="508"/>
      <c r="C18090" s="508"/>
      <c r="D18090" s="444" t="s">
        <v>6778</v>
      </c>
      <c r="E18090" s="508"/>
      <c r="F18090" s="508"/>
    </row>
    <row r="18091" spans="1:6" x14ac:dyDescent="0.25">
      <c r="A18091" s="508"/>
      <c r="B18091" s="508"/>
      <c r="C18091" s="508"/>
      <c r="D18091" s="444" t="s">
        <v>6778</v>
      </c>
      <c r="E18091" s="508"/>
      <c r="F18091" s="508"/>
    </row>
    <row r="18092" spans="1:6" x14ac:dyDescent="0.25">
      <c r="A18092" s="508"/>
      <c r="B18092" s="508"/>
      <c r="C18092" s="508"/>
      <c r="D18092" s="444" t="s">
        <v>6778</v>
      </c>
      <c r="E18092" s="508"/>
      <c r="F18092" s="508"/>
    </row>
    <row r="18093" spans="1:6" x14ac:dyDescent="0.25">
      <c r="A18093" s="508"/>
      <c r="B18093" s="508"/>
      <c r="C18093" s="508"/>
      <c r="D18093" s="444" t="s">
        <v>6778</v>
      </c>
      <c r="E18093" s="508"/>
      <c r="F18093" s="508"/>
    </row>
    <row r="18094" spans="1:6" x14ac:dyDescent="0.25">
      <c r="A18094" s="508"/>
      <c r="B18094" s="508"/>
      <c r="C18094" s="508"/>
      <c r="D18094" s="444" t="s">
        <v>6778</v>
      </c>
      <c r="E18094" s="508"/>
      <c r="F18094" s="508"/>
    </row>
    <row r="18095" spans="1:6" x14ac:dyDescent="0.25">
      <c r="A18095" s="508"/>
      <c r="B18095" s="508"/>
      <c r="C18095" s="508"/>
      <c r="D18095" s="444" t="s">
        <v>6778</v>
      </c>
      <c r="E18095" s="508"/>
      <c r="F18095" s="508"/>
    </row>
    <row r="18096" spans="1:6" x14ac:dyDescent="0.25">
      <c r="A18096" s="508"/>
      <c r="B18096" s="508"/>
      <c r="C18096" s="508"/>
      <c r="D18096" s="444" t="s">
        <v>6778</v>
      </c>
      <c r="E18096" s="508"/>
      <c r="F18096" s="508"/>
    </row>
    <row r="18097" spans="1:6" x14ac:dyDescent="0.25">
      <c r="A18097" s="508"/>
      <c r="B18097" s="508"/>
      <c r="C18097" s="508"/>
      <c r="D18097" s="444" t="s">
        <v>6778</v>
      </c>
      <c r="E18097" s="508"/>
      <c r="F18097" s="508"/>
    </row>
    <row r="18098" spans="1:6" x14ac:dyDescent="0.25">
      <c r="A18098" s="508"/>
      <c r="B18098" s="508"/>
      <c r="C18098" s="508"/>
      <c r="D18098" s="444" t="s">
        <v>6778</v>
      </c>
      <c r="E18098" s="508"/>
      <c r="F18098" s="508"/>
    </row>
    <row r="18099" spans="1:6" x14ac:dyDescent="0.25">
      <c r="A18099" s="508"/>
      <c r="B18099" s="508"/>
      <c r="C18099" s="508"/>
      <c r="D18099" s="444" t="s">
        <v>6778</v>
      </c>
      <c r="E18099" s="508"/>
      <c r="F18099" s="508"/>
    </row>
    <row r="18100" spans="1:6" x14ac:dyDescent="0.25">
      <c r="A18100" s="508"/>
      <c r="B18100" s="508"/>
      <c r="C18100" s="508"/>
      <c r="D18100" s="444" t="s">
        <v>6778</v>
      </c>
      <c r="E18100" s="508"/>
      <c r="F18100" s="508"/>
    </row>
    <row r="18101" spans="1:6" x14ac:dyDescent="0.25">
      <c r="A18101" s="508"/>
      <c r="B18101" s="508"/>
      <c r="C18101" s="508"/>
      <c r="D18101" s="444" t="s">
        <v>6778</v>
      </c>
      <c r="E18101" s="508"/>
      <c r="F18101" s="508"/>
    </row>
    <row r="18102" spans="1:6" x14ac:dyDescent="0.25">
      <c r="A18102" s="508"/>
      <c r="B18102" s="508"/>
      <c r="C18102" s="508"/>
      <c r="D18102" s="444" t="s">
        <v>6778</v>
      </c>
      <c r="E18102" s="508"/>
      <c r="F18102" s="508"/>
    </row>
    <row r="18103" spans="1:6" x14ac:dyDescent="0.25">
      <c r="A18103" s="508"/>
      <c r="B18103" s="508"/>
      <c r="C18103" s="508"/>
      <c r="D18103" s="444" t="s">
        <v>6778</v>
      </c>
      <c r="E18103" s="508"/>
      <c r="F18103" s="508"/>
    </row>
    <row r="18104" spans="1:6" x14ac:dyDescent="0.25">
      <c r="A18104" s="508"/>
      <c r="B18104" s="508"/>
      <c r="C18104" s="508"/>
      <c r="D18104" s="444" t="s">
        <v>6778</v>
      </c>
      <c r="E18104" s="508"/>
      <c r="F18104" s="508"/>
    </row>
    <row r="18105" spans="1:6" x14ac:dyDescent="0.25">
      <c r="A18105" s="508"/>
      <c r="B18105" s="508"/>
      <c r="C18105" s="508"/>
      <c r="D18105" s="444" t="s">
        <v>6778</v>
      </c>
      <c r="E18105" s="508"/>
      <c r="F18105" s="508"/>
    </row>
    <row r="18106" spans="1:6" x14ac:dyDescent="0.25">
      <c r="A18106" s="508"/>
      <c r="B18106" s="508"/>
      <c r="C18106" s="508"/>
      <c r="D18106" s="444" t="s">
        <v>6778</v>
      </c>
      <c r="E18106" s="508"/>
      <c r="F18106" s="508"/>
    </row>
    <row r="18107" spans="1:6" x14ac:dyDescent="0.25">
      <c r="A18107" s="508"/>
      <c r="B18107" s="508"/>
      <c r="C18107" s="508"/>
      <c r="D18107" s="444" t="s">
        <v>6778</v>
      </c>
      <c r="E18107" s="508"/>
      <c r="F18107" s="508"/>
    </row>
    <row r="18108" spans="1:6" x14ac:dyDescent="0.25">
      <c r="A18108" s="508"/>
      <c r="B18108" s="508"/>
      <c r="C18108" s="508"/>
      <c r="D18108" s="444" t="s">
        <v>6778</v>
      </c>
      <c r="E18108" s="508"/>
      <c r="F18108" s="508"/>
    </row>
    <row r="18109" spans="1:6" x14ac:dyDescent="0.25">
      <c r="A18109" s="508"/>
      <c r="B18109" s="508"/>
      <c r="C18109" s="508"/>
      <c r="D18109" s="444" t="s">
        <v>6778</v>
      </c>
      <c r="E18109" s="508"/>
      <c r="F18109" s="508"/>
    </row>
    <row r="18110" spans="1:6" x14ac:dyDescent="0.25">
      <c r="A18110" s="508"/>
      <c r="B18110" s="508"/>
      <c r="C18110" s="508"/>
      <c r="D18110" s="444" t="s">
        <v>6778</v>
      </c>
      <c r="E18110" s="508"/>
      <c r="F18110" s="508"/>
    </row>
    <row r="18111" spans="1:6" x14ac:dyDescent="0.25">
      <c r="A18111" s="508"/>
      <c r="B18111" s="508"/>
      <c r="C18111" s="508"/>
      <c r="D18111" s="444" t="s">
        <v>6778</v>
      </c>
      <c r="E18111" s="508"/>
      <c r="F18111" s="508"/>
    </row>
    <row r="18112" spans="1:6" x14ac:dyDescent="0.25">
      <c r="A18112" s="508"/>
      <c r="B18112" s="508"/>
      <c r="C18112" s="508"/>
      <c r="D18112" s="444" t="s">
        <v>6778</v>
      </c>
      <c r="E18112" s="508"/>
      <c r="F18112" s="508"/>
    </row>
    <row r="18113" spans="1:6" x14ac:dyDescent="0.25">
      <c r="A18113" s="508"/>
      <c r="B18113" s="508"/>
      <c r="C18113" s="508"/>
      <c r="D18113" s="444" t="s">
        <v>6778</v>
      </c>
      <c r="E18113" s="508"/>
      <c r="F18113" s="508"/>
    </row>
    <row r="18114" spans="1:6" x14ac:dyDescent="0.25">
      <c r="A18114" s="508"/>
      <c r="B18114" s="508"/>
      <c r="C18114" s="508"/>
      <c r="D18114" s="444" t="s">
        <v>6778</v>
      </c>
      <c r="E18114" s="508"/>
      <c r="F18114" s="508"/>
    </row>
    <row r="18115" spans="1:6" x14ac:dyDescent="0.25">
      <c r="A18115" s="508"/>
      <c r="B18115" s="508"/>
      <c r="C18115" s="508"/>
      <c r="D18115" s="444" t="s">
        <v>6778</v>
      </c>
      <c r="E18115" s="508"/>
      <c r="F18115" s="508"/>
    </row>
    <row r="18116" spans="1:6" x14ac:dyDescent="0.25">
      <c r="A18116" s="508"/>
      <c r="B18116" s="508"/>
      <c r="C18116" s="508"/>
      <c r="D18116" s="444" t="s">
        <v>6778</v>
      </c>
      <c r="E18116" s="508"/>
      <c r="F18116" s="508"/>
    </row>
    <row r="18117" spans="1:6" x14ac:dyDescent="0.25">
      <c r="A18117" s="508"/>
      <c r="B18117" s="508"/>
      <c r="C18117" s="508"/>
      <c r="D18117" s="444" t="s">
        <v>6778</v>
      </c>
      <c r="E18117" s="508"/>
      <c r="F18117" s="508"/>
    </row>
    <row r="18118" spans="1:6" x14ac:dyDescent="0.25">
      <c r="A18118" s="508"/>
      <c r="B18118" s="508"/>
      <c r="C18118" s="508"/>
      <c r="D18118" s="444" t="s">
        <v>6778</v>
      </c>
      <c r="E18118" s="508"/>
      <c r="F18118" s="508"/>
    </row>
    <row r="18119" spans="1:6" x14ac:dyDescent="0.25">
      <c r="A18119" s="508"/>
      <c r="B18119" s="508"/>
      <c r="C18119" s="508"/>
      <c r="D18119" s="444" t="s">
        <v>6778</v>
      </c>
      <c r="E18119" s="508"/>
      <c r="F18119" s="508"/>
    </row>
    <row r="18120" spans="1:6" x14ac:dyDescent="0.25">
      <c r="A18120" s="508"/>
      <c r="B18120" s="508"/>
      <c r="C18120" s="508"/>
      <c r="D18120" s="444" t="s">
        <v>6778</v>
      </c>
      <c r="E18120" s="508"/>
      <c r="F18120" s="508"/>
    </row>
    <row r="18121" spans="1:6" x14ac:dyDescent="0.25">
      <c r="A18121" s="508"/>
      <c r="B18121" s="508"/>
      <c r="C18121" s="508"/>
      <c r="D18121" s="444" t="s">
        <v>6778</v>
      </c>
      <c r="E18121" s="508"/>
      <c r="F18121" s="508"/>
    </row>
    <row r="18122" spans="1:6" x14ac:dyDescent="0.25">
      <c r="A18122" s="508"/>
      <c r="B18122" s="508"/>
      <c r="C18122" s="508"/>
      <c r="D18122" s="444" t="s">
        <v>6778</v>
      </c>
      <c r="E18122" s="508"/>
      <c r="F18122" s="508"/>
    </row>
    <row r="18123" spans="1:6" x14ac:dyDescent="0.25">
      <c r="A18123" s="508"/>
      <c r="B18123" s="508"/>
      <c r="C18123" s="508"/>
      <c r="D18123" s="444" t="s">
        <v>6778</v>
      </c>
      <c r="E18123" s="508"/>
      <c r="F18123" s="508"/>
    </row>
    <row r="18124" spans="1:6" x14ac:dyDescent="0.25">
      <c r="A18124" s="508"/>
      <c r="B18124" s="508"/>
      <c r="C18124" s="508"/>
      <c r="D18124" s="444" t="s">
        <v>6778</v>
      </c>
      <c r="E18124" s="508"/>
      <c r="F18124" s="508"/>
    </row>
    <row r="18125" spans="1:6" x14ac:dyDescent="0.25">
      <c r="A18125" s="508"/>
      <c r="B18125" s="508"/>
      <c r="C18125" s="508"/>
      <c r="D18125" s="444" t="s">
        <v>6778</v>
      </c>
      <c r="E18125" s="508"/>
      <c r="F18125" s="508"/>
    </row>
    <row r="18126" spans="1:6" x14ac:dyDescent="0.25">
      <c r="A18126" s="508"/>
      <c r="B18126" s="508"/>
      <c r="C18126" s="508"/>
      <c r="D18126" s="444" t="s">
        <v>6778</v>
      </c>
      <c r="E18126" s="508"/>
      <c r="F18126" s="508"/>
    </row>
    <row r="18127" spans="1:6" x14ac:dyDescent="0.25">
      <c r="A18127" s="508"/>
      <c r="B18127" s="508"/>
      <c r="C18127" s="508"/>
      <c r="D18127" s="444" t="s">
        <v>6778</v>
      </c>
      <c r="E18127" s="508"/>
      <c r="F18127" s="508"/>
    </row>
    <row r="18128" spans="1:6" x14ac:dyDescent="0.25">
      <c r="A18128" s="508"/>
      <c r="B18128" s="508"/>
      <c r="C18128" s="508"/>
      <c r="D18128" s="444" t="s">
        <v>6778</v>
      </c>
      <c r="E18128" s="508"/>
      <c r="F18128" s="508"/>
    </row>
    <row r="18129" spans="1:6" x14ac:dyDescent="0.25">
      <c r="A18129" s="508"/>
      <c r="B18129" s="508"/>
      <c r="C18129" s="508"/>
      <c r="D18129" s="444" t="s">
        <v>6778</v>
      </c>
      <c r="E18129" s="508"/>
      <c r="F18129" s="508"/>
    </row>
    <row r="18130" spans="1:6" x14ac:dyDescent="0.25">
      <c r="A18130" s="508"/>
      <c r="B18130" s="508"/>
      <c r="C18130" s="508"/>
      <c r="D18130" s="444" t="s">
        <v>6778</v>
      </c>
      <c r="E18130" s="508"/>
      <c r="F18130" s="508"/>
    </row>
    <row r="18131" spans="1:6" x14ac:dyDescent="0.25">
      <c r="A18131" s="508"/>
      <c r="B18131" s="508"/>
      <c r="C18131" s="508"/>
      <c r="D18131" s="444" t="s">
        <v>6778</v>
      </c>
      <c r="E18131" s="508"/>
      <c r="F18131" s="508"/>
    </row>
    <row r="18132" spans="1:6" x14ac:dyDescent="0.25">
      <c r="A18132" s="508"/>
      <c r="B18132" s="508"/>
      <c r="C18132" s="508"/>
      <c r="D18132" s="444" t="s">
        <v>6778</v>
      </c>
      <c r="E18132" s="508"/>
      <c r="F18132" s="508"/>
    </row>
    <row r="18133" spans="1:6" x14ac:dyDescent="0.25">
      <c r="A18133" s="508"/>
      <c r="B18133" s="508"/>
      <c r="C18133" s="508"/>
      <c r="D18133" s="444" t="s">
        <v>6778</v>
      </c>
      <c r="E18133" s="508"/>
      <c r="F18133" s="508"/>
    </row>
    <row r="18134" spans="1:6" x14ac:dyDescent="0.25">
      <c r="A18134" s="508"/>
      <c r="B18134" s="508"/>
      <c r="C18134" s="508"/>
      <c r="D18134" s="444" t="s">
        <v>6778</v>
      </c>
      <c r="E18134" s="508"/>
      <c r="F18134" s="508"/>
    </row>
    <row r="18135" spans="1:6" x14ac:dyDescent="0.25">
      <c r="A18135" s="508"/>
      <c r="B18135" s="508"/>
      <c r="C18135" s="508"/>
      <c r="D18135" s="444" t="s">
        <v>6778</v>
      </c>
      <c r="E18135" s="508"/>
      <c r="F18135" s="508"/>
    </row>
    <row r="18136" spans="1:6" x14ac:dyDescent="0.25">
      <c r="A18136" s="508"/>
      <c r="B18136" s="508"/>
      <c r="C18136" s="508"/>
      <c r="D18136" s="444" t="s">
        <v>6778</v>
      </c>
      <c r="E18136" s="508"/>
      <c r="F18136" s="508"/>
    </row>
    <row r="18137" spans="1:6" x14ac:dyDescent="0.25">
      <c r="A18137" s="508"/>
      <c r="B18137" s="508"/>
      <c r="C18137" s="508"/>
      <c r="D18137" s="444" t="s">
        <v>6778</v>
      </c>
      <c r="E18137" s="508"/>
      <c r="F18137" s="508"/>
    </row>
    <row r="18138" spans="1:6" x14ac:dyDescent="0.25">
      <c r="A18138" s="508"/>
      <c r="B18138" s="508"/>
      <c r="C18138" s="508"/>
      <c r="D18138" s="444" t="s">
        <v>6778</v>
      </c>
      <c r="E18138" s="508"/>
      <c r="F18138" s="508"/>
    </row>
    <row r="18139" spans="1:6" x14ac:dyDescent="0.25">
      <c r="A18139" s="508"/>
      <c r="B18139" s="508"/>
      <c r="C18139" s="508"/>
      <c r="D18139" s="444" t="s">
        <v>6778</v>
      </c>
      <c r="E18139" s="508"/>
      <c r="F18139" s="508"/>
    </row>
    <row r="18140" spans="1:6" x14ac:dyDescent="0.25">
      <c r="A18140" s="508"/>
      <c r="B18140" s="508"/>
      <c r="C18140" s="508"/>
      <c r="D18140" s="444" t="s">
        <v>6778</v>
      </c>
      <c r="E18140" s="508"/>
      <c r="F18140" s="508"/>
    </row>
    <row r="18141" spans="1:6" x14ac:dyDescent="0.25">
      <c r="A18141" s="508"/>
      <c r="B18141" s="508"/>
      <c r="C18141" s="508"/>
      <c r="D18141" s="444" t="s">
        <v>6778</v>
      </c>
      <c r="E18141" s="508"/>
      <c r="F18141" s="508"/>
    </row>
    <row r="18142" spans="1:6" x14ac:dyDescent="0.25">
      <c r="A18142" s="508"/>
      <c r="B18142" s="508"/>
      <c r="C18142" s="508"/>
      <c r="D18142" s="444" t="s">
        <v>6778</v>
      </c>
      <c r="E18142" s="508"/>
      <c r="F18142" s="508"/>
    </row>
    <row r="18143" spans="1:6" x14ac:dyDescent="0.25">
      <c r="A18143" s="508"/>
      <c r="B18143" s="508"/>
      <c r="C18143" s="508"/>
      <c r="D18143" s="444" t="s">
        <v>6778</v>
      </c>
      <c r="E18143" s="508"/>
      <c r="F18143" s="508"/>
    </row>
    <row r="18144" spans="1:6" x14ac:dyDescent="0.25">
      <c r="A18144" s="508"/>
      <c r="B18144" s="508"/>
      <c r="C18144" s="508"/>
      <c r="D18144" s="444" t="s">
        <v>6778</v>
      </c>
      <c r="E18144" s="508"/>
      <c r="F18144" s="508"/>
    </row>
    <row r="18145" spans="1:6" x14ac:dyDescent="0.25">
      <c r="A18145" s="508"/>
      <c r="B18145" s="508"/>
      <c r="C18145" s="508"/>
      <c r="D18145" s="444" t="s">
        <v>6778</v>
      </c>
      <c r="E18145" s="508"/>
      <c r="F18145" s="508"/>
    </row>
    <row r="18146" spans="1:6" x14ac:dyDescent="0.25">
      <c r="A18146" s="508"/>
      <c r="B18146" s="508"/>
      <c r="C18146" s="508"/>
      <c r="D18146" s="444" t="s">
        <v>6778</v>
      </c>
      <c r="E18146" s="508"/>
      <c r="F18146" s="508"/>
    </row>
    <row r="18147" spans="1:6" x14ac:dyDescent="0.25">
      <c r="A18147" s="508"/>
      <c r="B18147" s="508"/>
      <c r="C18147" s="508"/>
      <c r="D18147" s="444" t="s">
        <v>6778</v>
      </c>
      <c r="E18147" s="508"/>
      <c r="F18147" s="508"/>
    </row>
    <row r="18148" spans="1:6" x14ac:dyDescent="0.25">
      <c r="A18148" s="508"/>
      <c r="B18148" s="508"/>
      <c r="C18148" s="508"/>
      <c r="D18148" s="444" t="s">
        <v>6778</v>
      </c>
      <c r="E18148" s="508"/>
      <c r="F18148" s="508"/>
    </row>
    <row r="18149" spans="1:6" x14ac:dyDescent="0.25">
      <c r="A18149" s="508"/>
      <c r="B18149" s="508"/>
      <c r="C18149" s="508"/>
      <c r="D18149" s="444" t="s">
        <v>6778</v>
      </c>
      <c r="E18149" s="508"/>
      <c r="F18149" s="508"/>
    </row>
    <row r="18150" spans="1:6" x14ac:dyDescent="0.25">
      <c r="A18150" s="508"/>
      <c r="B18150" s="508"/>
      <c r="C18150" s="508"/>
      <c r="D18150" s="444" t="s">
        <v>6778</v>
      </c>
      <c r="E18150" s="508"/>
      <c r="F18150" s="508"/>
    </row>
    <row r="18151" spans="1:6" x14ac:dyDescent="0.25">
      <c r="A18151" s="508"/>
      <c r="B18151" s="508"/>
      <c r="C18151" s="508"/>
      <c r="D18151" s="444" t="s">
        <v>6778</v>
      </c>
      <c r="E18151" s="508"/>
      <c r="F18151" s="508"/>
    </row>
    <row r="18152" spans="1:6" x14ac:dyDescent="0.25">
      <c r="A18152" s="508"/>
      <c r="B18152" s="508"/>
      <c r="C18152" s="508"/>
      <c r="D18152" s="444" t="s">
        <v>6778</v>
      </c>
      <c r="E18152" s="508"/>
      <c r="F18152" s="508"/>
    </row>
    <row r="18153" spans="1:6" x14ac:dyDescent="0.25">
      <c r="A18153" s="508"/>
      <c r="B18153" s="508"/>
      <c r="C18153" s="508"/>
      <c r="D18153" s="444" t="s">
        <v>6778</v>
      </c>
      <c r="E18153" s="508"/>
      <c r="F18153" s="508"/>
    </row>
    <row r="18154" spans="1:6" x14ac:dyDescent="0.25">
      <c r="A18154" s="508"/>
      <c r="B18154" s="508"/>
      <c r="C18154" s="508"/>
      <c r="D18154" s="444" t="s">
        <v>6778</v>
      </c>
      <c r="E18154" s="508"/>
      <c r="F18154" s="508"/>
    </row>
    <row r="18155" spans="1:6" x14ac:dyDescent="0.25">
      <c r="A18155" s="508"/>
      <c r="B18155" s="508"/>
      <c r="C18155" s="508"/>
      <c r="D18155" s="444" t="s">
        <v>6778</v>
      </c>
      <c r="E18155" s="508"/>
      <c r="F18155" s="508"/>
    </row>
    <row r="18156" spans="1:6" x14ac:dyDescent="0.25">
      <c r="A18156" s="508"/>
      <c r="B18156" s="508"/>
      <c r="C18156" s="508"/>
      <c r="D18156" s="444" t="s">
        <v>6778</v>
      </c>
      <c r="E18156" s="508"/>
      <c r="F18156" s="508"/>
    </row>
    <row r="18157" spans="1:6" x14ac:dyDescent="0.25">
      <c r="A18157" s="508"/>
      <c r="B18157" s="508"/>
      <c r="C18157" s="508"/>
      <c r="D18157" s="444" t="s">
        <v>6778</v>
      </c>
      <c r="E18157" s="508"/>
      <c r="F18157" s="508"/>
    </row>
    <row r="18158" spans="1:6" x14ac:dyDescent="0.25">
      <c r="A18158" s="508"/>
      <c r="B18158" s="508"/>
      <c r="C18158" s="508"/>
      <c r="D18158" s="444" t="s">
        <v>6778</v>
      </c>
      <c r="E18158" s="508"/>
      <c r="F18158" s="508"/>
    </row>
    <row r="18159" spans="1:6" x14ac:dyDescent="0.25">
      <c r="A18159" s="508"/>
      <c r="B18159" s="508"/>
      <c r="C18159" s="508"/>
      <c r="D18159" s="444" t="s">
        <v>6778</v>
      </c>
      <c r="E18159" s="508"/>
      <c r="F18159" s="508"/>
    </row>
    <row r="18160" spans="1:6" x14ac:dyDescent="0.25">
      <c r="A18160" s="508"/>
      <c r="B18160" s="508"/>
      <c r="C18160" s="508"/>
      <c r="D18160" s="444" t="s">
        <v>6778</v>
      </c>
      <c r="E18160" s="508"/>
      <c r="F18160" s="508"/>
    </row>
    <row r="18161" spans="1:6" x14ac:dyDescent="0.25">
      <c r="A18161" s="508"/>
      <c r="B18161" s="508"/>
      <c r="C18161" s="508"/>
      <c r="D18161" s="444" t="s">
        <v>6778</v>
      </c>
      <c r="E18161" s="508"/>
      <c r="F18161" s="508"/>
    </row>
    <row r="18162" spans="1:6" x14ac:dyDescent="0.25">
      <c r="A18162" s="508"/>
      <c r="B18162" s="508"/>
      <c r="C18162" s="508"/>
      <c r="D18162" s="444" t="s">
        <v>6778</v>
      </c>
      <c r="E18162" s="508"/>
      <c r="F18162" s="508"/>
    </row>
    <row r="18163" spans="1:6" x14ac:dyDescent="0.25">
      <c r="A18163" s="508"/>
      <c r="B18163" s="508"/>
      <c r="C18163" s="508"/>
      <c r="D18163" s="444" t="s">
        <v>6778</v>
      </c>
      <c r="E18163" s="508"/>
      <c r="F18163" s="508"/>
    </row>
    <row r="18164" spans="1:6" x14ac:dyDescent="0.25">
      <c r="A18164" s="508"/>
      <c r="B18164" s="508"/>
      <c r="C18164" s="508"/>
      <c r="D18164" s="444" t="s">
        <v>6778</v>
      </c>
      <c r="E18164" s="508"/>
      <c r="F18164" s="508"/>
    </row>
    <row r="18165" spans="1:6" x14ac:dyDescent="0.25">
      <c r="A18165" s="508"/>
      <c r="B18165" s="508"/>
      <c r="C18165" s="508"/>
      <c r="D18165" s="444" t="s">
        <v>6778</v>
      </c>
      <c r="E18165" s="508"/>
      <c r="F18165" s="508"/>
    </row>
    <row r="18166" spans="1:6" x14ac:dyDescent="0.25">
      <c r="A18166" s="508"/>
      <c r="B18166" s="508"/>
      <c r="C18166" s="508"/>
      <c r="D18166" s="444" t="s">
        <v>6778</v>
      </c>
      <c r="E18166" s="508"/>
      <c r="F18166" s="508"/>
    </row>
    <row r="18167" spans="1:6" x14ac:dyDescent="0.25">
      <c r="A18167" s="508"/>
      <c r="B18167" s="508"/>
      <c r="C18167" s="508"/>
      <c r="D18167" s="444" t="s">
        <v>6778</v>
      </c>
      <c r="E18167" s="508"/>
      <c r="F18167" s="508"/>
    </row>
    <row r="18168" spans="1:6" x14ac:dyDescent="0.25">
      <c r="A18168" s="508"/>
      <c r="B18168" s="508"/>
      <c r="C18168" s="508"/>
      <c r="D18168" s="444" t="s">
        <v>6778</v>
      </c>
      <c r="E18168" s="508"/>
      <c r="F18168" s="508"/>
    </row>
    <row r="18169" spans="1:6" x14ac:dyDescent="0.25">
      <c r="A18169" s="508"/>
      <c r="B18169" s="508"/>
      <c r="C18169" s="508"/>
      <c r="D18169" s="444" t="s">
        <v>6778</v>
      </c>
      <c r="E18169" s="508"/>
      <c r="F18169" s="508"/>
    </row>
    <row r="18170" spans="1:6" x14ac:dyDescent="0.25">
      <c r="A18170" s="508"/>
      <c r="B18170" s="508"/>
      <c r="C18170" s="508"/>
      <c r="D18170" s="444" t="s">
        <v>6778</v>
      </c>
      <c r="E18170" s="508"/>
      <c r="F18170" s="508"/>
    </row>
    <row r="18171" spans="1:6" x14ac:dyDescent="0.25">
      <c r="A18171" s="508"/>
      <c r="B18171" s="508"/>
      <c r="C18171" s="508"/>
      <c r="D18171" s="444" t="s">
        <v>6778</v>
      </c>
      <c r="E18171" s="508"/>
      <c r="F18171" s="508"/>
    </row>
    <row r="18172" spans="1:6" x14ac:dyDescent="0.25">
      <c r="A18172" s="508"/>
      <c r="B18172" s="508"/>
      <c r="C18172" s="508"/>
      <c r="D18172" s="444" t="s">
        <v>6778</v>
      </c>
      <c r="E18172" s="508"/>
      <c r="F18172" s="508"/>
    </row>
    <row r="18173" spans="1:6" x14ac:dyDescent="0.25">
      <c r="A18173" s="508"/>
      <c r="B18173" s="508"/>
      <c r="C18173" s="508"/>
      <c r="D18173" s="444" t="s">
        <v>6778</v>
      </c>
      <c r="E18173" s="508"/>
      <c r="F18173" s="508"/>
    </row>
    <row r="18174" spans="1:6" x14ac:dyDescent="0.25">
      <c r="A18174" s="508"/>
      <c r="B18174" s="508"/>
      <c r="C18174" s="508"/>
      <c r="D18174" s="444" t="s">
        <v>6778</v>
      </c>
      <c r="E18174" s="508"/>
      <c r="F18174" s="508"/>
    </row>
    <row r="18175" spans="1:6" x14ac:dyDescent="0.25">
      <c r="A18175" s="508"/>
      <c r="B18175" s="508"/>
      <c r="C18175" s="508"/>
      <c r="D18175" s="444" t="s">
        <v>6778</v>
      </c>
      <c r="E18175" s="508"/>
      <c r="F18175" s="508"/>
    </row>
    <row r="18176" spans="1:6" x14ac:dyDescent="0.25">
      <c r="A18176" s="508"/>
      <c r="B18176" s="508"/>
      <c r="C18176" s="508"/>
      <c r="D18176" s="444" t="s">
        <v>6778</v>
      </c>
      <c r="E18176" s="508"/>
      <c r="F18176" s="508"/>
    </row>
    <row r="18177" spans="1:6" x14ac:dyDescent="0.25">
      <c r="A18177" s="508"/>
      <c r="B18177" s="508"/>
      <c r="C18177" s="508"/>
      <c r="D18177" s="444" t="s">
        <v>6778</v>
      </c>
      <c r="E18177" s="508"/>
      <c r="F18177" s="508"/>
    </row>
    <row r="18178" spans="1:6" x14ac:dyDescent="0.25">
      <c r="A18178" s="508"/>
      <c r="B18178" s="508"/>
      <c r="C18178" s="508"/>
      <c r="D18178" s="444" t="s">
        <v>6778</v>
      </c>
      <c r="E18178" s="508"/>
      <c r="F18178" s="508"/>
    </row>
    <row r="18179" spans="1:6" x14ac:dyDescent="0.25">
      <c r="A18179" s="508"/>
      <c r="B18179" s="508"/>
      <c r="C18179" s="508"/>
      <c r="D18179" s="444" t="s">
        <v>6778</v>
      </c>
      <c r="E18179" s="508"/>
      <c r="F18179" s="508"/>
    </row>
    <row r="18180" spans="1:6" x14ac:dyDescent="0.25">
      <c r="A18180" s="508"/>
      <c r="B18180" s="508"/>
      <c r="C18180" s="508"/>
      <c r="D18180" s="444" t="s">
        <v>6778</v>
      </c>
      <c r="E18180" s="508"/>
      <c r="F18180" s="508"/>
    </row>
    <row r="18181" spans="1:6" x14ac:dyDescent="0.25">
      <c r="A18181" s="508"/>
      <c r="B18181" s="508"/>
      <c r="C18181" s="508"/>
      <c r="D18181" s="444" t="s">
        <v>6778</v>
      </c>
      <c r="E18181" s="508"/>
      <c r="F18181" s="508"/>
    </row>
    <row r="18182" spans="1:6" x14ac:dyDescent="0.25">
      <c r="A18182" s="508"/>
      <c r="B18182" s="508"/>
      <c r="C18182" s="508"/>
      <c r="D18182" s="444" t="s">
        <v>6778</v>
      </c>
      <c r="E18182" s="508"/>
      <c r="F18182" s="508"/>
    </row>
    <row r="18183" spans="1:6" x14ac:dyDescent="0.25">
      <c r="A18183" s="508"/>
      <c r="B18183" s="508"/>
      <c r="C18183" s="508"/>
      <c r="D18183" s="444" t="s">
        <v>6778</v>
      </c>
      <c r="E18183" s="508"/>
      <c r="F18183" s="508"/>
    </row>
    <row r="18184" spans="1:6" x14ac:dyDescent="0.25">
      <c r="A18184" s="508"/>
      <c r="B18184" s="508"/>
      <c r="C18184" s="508"/>
      <c r="D18184" s="444" t="s">
        <v>6778</v>
      </c>
      <c r="E18184" s="508"/>
      <c r="F18184" s="508"/>
    </row>
    <row r="18185" spans="1:6" x14ac:dyDescent="0.25">
      <c r="A18185" s="508"/>
      <c r="B18185" s="508"/>
      <c r="C18185" s="508"/>
      <c r="D18185" s="444" t="s">
        <v>6778</v>
      </c>
      <c r="E18185" s="508"/>
      <c r="F18185" s="508"/>
    </row>
    <row r="18186" spans="1:6" x14ac:dyDescent="0.25">
      <c r="A18186" s="508"/>
      <c r="B18186" s="508"/>
      <c r="C18186" s="508"/>
      <c r="D18186" s="444" t="s">
        <v>6778</v>
      </c>
      <c r="E18186" s="508"/>
      <c r="F18186" s="508"/>
    </row>
    <row r="18187" spans="1:6" x14ac:dyDescent="0.25">
      <c r="A18187" s="508"/>
      <c r="B18187" s="508"/>
      <c r="C18187" s="508"/>
      <c r="D18187" s="444" t="s">
        <v>6778</v>
      </c>
      <c r="E18187" s="508"/>
      <c r="F18187" s="508"/>
    </row>
    <row r="18188" spans="1:6" x14ac:dyDescent="0.25">
      <c r="A18188" s="508"/>
      <c r="B18188" s="508"/>
      <c r="C18188" s="508"/>
      <c r="D18188" s="444" t="s">
        <v>6778</v>
      </c>
      <c r="E18188" s="508"/>
      <c r="F18188" s="508"/>
    </row>
    <row r="18189" spans="1:6" x14ac:dyDescent="0.25">
      <c r="A18189" s="508"/>
      <c r="B18189" s="508"/>
      <c r="C18189" s="508"/>
      <c r="D18189" s="444" t="s">
        <v>6778</v>
      </c>
      <c r="E18189" s="508"/>
      <c r="F18189" s="508"/>
    </row>
    <row r="18190" spans="1:6" x14ac:dyDescent="0.25">
      <c r="A18190" s="508"/>
      <c r="B18190" s="508"/>
      <c r="C18190" s="508"/>
      <c r="D18190" s="444" t="s">
        <v>6778</v>
      </c>
      <c r="E18190" s="508"/>
      <c r="F18190" s="508"/>
    </row>
    <row r="18191" spans="1:6" x14ac:dyDescent="0.25">
      <c r="A18191" s="508"/>
      <c r="B18191" s="508"/>
      <c r="C18191" s="508"/>
      <c r="D18191" s="444" t="s">
        <v>6778</v>
      </c>
      <c r="E18191" s="508"/>
      <c r="F18191" s="508"/>
    </row>
    <row r="18192" spans="1:6" x14ac:dyDescent="0.25">
      <c r="A18192" s="508"/>
      <c r="B18192" s="508"/>
      <c r="C18192" s="508"/>
      <c r="D18192" s="444" t="s">
        <v>6778</v>
      </c>
      <c r="E18192" s="508"/>
      <c r="F18192" s="508"/>
    </row>
    <row r="18193" spans="1:6" x14ac:dyDescent="0.25">
      <c r="A18193" s="508"/>
      <c r="B18193" s="508"/>
      <c r="C18193" s="508"/>
      <c r="D18193" s="444" t="s">
        <v>6778</v>
      </c>
      <c r="E18193" s="508"/>
      <c r="F18193" s="508"/>
    </row>
    <row r="18194" spans="1:6" x14ac:dyDescent="0.25">
      <c r="A18194" s="508"/>
      <c r="B18194" s="508"/>
      <c r="C18194" s="508"/>
      <c r="D18194" s="444" t="s">
        <v>6778</v>
      </c>
      <c r="E18194" s="508"/>
      <c r="F18194" s="508"/>
    </row>
    <row r="18195" spans="1:6" x14ac:dyDescent="0.25">
      <c r="A18195" s="508"/>
      <c r="B18195" s="508"/>
      <c r="C18195" s="508"/>
      <c r="D18195" s="444" t="s">
        <v>6778</v>
      </c>
      <c r="E18195" s="508"/>
      <c r="F18195" s="508"/>
    </row>
    <row r="18196" spans="1:6" x14ac:dyDescent="0.25">
      <c r="A18196" s="508"/>
      <c r="B18196" s="508"/>
      <c r="C18196" s="508"/>
      <c r="D18196" s="444" t="s">
        <v>6778</v>
      </c>
      <c r="E18196" s="508"/>
      <c r="F18196" s="508"/>
    </row>
    <row r="18197" spans="1:6" x14ac:dyDescent="0.25">
      <c r="A18197" s="508"/>
      <c r="B18197" s="508"/>
      <c r="C18197" s="508"/>
      <c r="D18197" s="444" t="s">
        <v>6778</v>
      </c>
      <c r="E18197" s="508"/>
      <c r="F18197" s="508"/>
    </row>
    <row r="18198" spans="1:6" x14ac:dyDescent="0.25">
      <c r="A18198" s="508"/>
      <c r="B18198" s="508"/>
      <c r="C18198" s="508"/>
      <c r="D18198" s="444" t="s">
        <v>6778</v>
      </c>
      <c r="E18198" s="508"/>
      <c r="F18198" s="508"/>
    </row>
    <row r="18199" spans="1:6" x14ac:dyDescent="0.25">
      <c r="A18199" s="508"/>
      <c r="B18199" s="508"/>
      <c r="C18199" s="508"/>
      <c r="D18199" s="444" t="s">
        <v>6778</v>
      </c>
      <c r="E18199" s="508"/>
      <c r="F18199" s="508"/>
    </row>
    <row r="18200" spans="1:6" x14ac:dyDescent="0.25">
      <c r="A18200" s="508"/>
      <c r="B18200" s="508"/>
      <c r="C18200" s="508"/>
      <c r="D18200" s="444" t="s">
        <v>6778</v>
      </c>
      <c r="E18200" s="508"/>
      <c r="F18200" s="508"/>
    </row>
    <row r="18201" spans="1:6" x14ac:dyDescent="0.25">
      <c r="A18201" s="508"/>
      <c r="B18201" s="508"/>
      <c r="C18201" s="508"/>
      <c r="D18201" s="444" t="s">
        <v>6778</v>
      </c>
      <c r="E18201" s="508"/>
      <c r="F18201" s="508"/>
    </row>
    <row r="18202" spans="1:6" x14ac:dyDescent="0.25">
      <c r="A18202" s="508"/>
      <c r="B18202" s="508"/>
      <c r="C18202" s="508"/>
      <c r="D18202" s="444" t="s">
        <v>6778</v>
      </c>
      <c r="E18202" s="508"/>
      <c r="F18202" s="508"/>
    </row>
    <row r="18203" spans="1:6" x14ac:dyDescent="0.25">
      <c r="A18203" s="508"/>
      <c r="B18203" s="508"/>
      <c r="C18203" s="508"/>
      <c r="D18203" s="444" t="s">
        <v>6778</v>
      </c>
      <c r="E18203" s="508"/>
      <c r="F18203" s="508"/>
    </row>
    <row r="18204" spans="1:6" x14ac:dyDescent="0.25">
      <c r="A18204" s="508"/>
      <c r="B18204" s="508"/>
      <c r="C18204" s="508"/>
      <c r="D18204" s="444" t="s">
        <v>6778</v>
      </c>
      <c r="E18204" s="508"/>
      <c r="F18204" s="508"/>
    </row>
    <row r="18205" spans="1:6" x14ac:dyDescent="0.25">
      <c r="A18205" s="508"/>
      <c r="B18205" s="508"/>
      <c r="C18205" s="508"/>
      <c r="D18205" s="444" t="s">
        <v>6778</v>
      </c>
      <c r="E18205" s="508"/>
      <c r="F18205" s="508"/>
    </row>
    <row r="18206" spans="1:6" x14ac:dyDescent="0.25">
      <c r="A18206" s="508"/>
      <c r="B18206" s="508"/>
      <c r="C18206" s="508"/>
      <c r="D18206" s="444" t="s">
        <v>6778</v>
      </c>
      <c r="E18206" s="508"/>
      <c r="F18206" s="508"/>
    </row>
    <row r="18207" spans="1:6" x14ac:dyDescent="0.25">
      <c r="A18207" s="508"/>
      <c r="B18207" s="508"/>
      <c r="C18207" s="508"/>
      <c r="D18207" s="444" t="s">
        <v>6778</v>
      </c>
      <c r="E18207" s="508"/>
      <c r="F18207" s="508"/>
    </row>
    <row r="18208" spans="1:6" x14ac:dyDescent="0.25">
      <c r="A18208" s="508"/>
      <c r="B18208" s="508"/>
      <c r="C18208" s="508"/>
      <c r="D18208" s="444" t="s">
        <v>6778</v>
      </c>
      <c r="E18208" s="508"/>
      <c r="F18208" s="508"/>
    </row>
    <row r="18209" spans="1:6" x14ac:dyDescent="0.25">
      <c r="A18209" s="508"/>
      <c r="B18209" s="508"/>
      <c r="C18209" s="508"/>
      <c r="D18209" s="444" t="s">
        <v>6778</v>
      </c>
      <c r="E18209" s="508"/>
      <c r="F18209" s="508"/>
    </row>
    <row r="18210" spans="1:6" x14ac:dyDescent="0.25">
      <c r="A18210" s="508"/>
      <c r="B18210" s="508"/>
      <c r="C18210" s="508"/>
      <c r="D18210" s="444" t="s">
        <v>6778</v>
      </c>
      <c r="E18210" s="508"/>
      <c r="F18210" s="508"/>
    </row>
    <row r="18211" spans="1:6" x14ac:dyDescent="0.25">
      <c r="A18211" s="508"/>
      <c r="B18211" s="508"/>
      <c r="C18211" s="508"/>
      <c r="D18211" s="444" t="s">
        <v>6778</v>
      </c>
      <c r="E18211" s="508"/>
      <c r="F18211" s="508"/>
    </row>
    <row r="18212" spans="1:6" x14ac:dyDescent="0.25">
      <c r="A18212" s="508"/>
      <c r="B18212" s="508"/>
      <c r="C18212" s="508"/>
      <c r="D18212" s="444" t="s">
        <v>6778</v>
      </c>
      <c r="E18212" s="508"/>
      <c r="F18212" s="508"/>
    </row>
    <row r="18213" spans="1:6" x14ac:dyDescent="0.25">
      <c r="A18213" s="508"/>
      <c r="B18213" s="508"/>
      <c r="C18213" s="508"/>
      <c r="D18213" s="444" t="s">
        <v>6778</v>
      </c>
      <c r="E18213" s="508"/>
      <c r="F18213" s="508"/>
    </row>
    <row r="18214" spans="1:6" x14ac:dyDescent="0.25">
      <c r="A18214" s="508"/>
      <c r="B18214" s="508"/>
      <c r="C18214" s="508"/>
      <c r="D18214" s="444" t="s">
        <v>6778</v>
      </c>
      <c r="E18214" s="508"/>
      <c r="F18214" s="508"/>
    </row>
    <row r="18215" spans="1:6" x14ac:dyDescent="0.25">
      <c r="A18215" s="508"/>
      <c r="B18215" s="508"/>
      <c r="C18215" s="508"/>
      <c r="D18215" s="444" t="s">
        <v>6778</v>
      </c>
      <c r="E18215" s="508"/>
      <c r="F18215" s="508"/>
    </row>
    <row r="18216" spans="1:6" x14ac:dyDescent="0.25">
      <c r="A18216" s="508"/>
      <c r="B18216" s="508"/>
      <c r="C18216" s="508"/>
      <c r="D18216" s="444" t="s">
        <v>6778</v>
      </c>
      <c r="E18216" s="508"/>
      <c r="F18216" s="508"/>
    </row>
    <row r="18217" spans="1:6" x14ac:dyDescent="0.25">
      <c r="A18217" s="508"/>
      <c r="B18217" s="508"/>
      <c r="C18217" s="508"/>
      <c r="D18217" s="444" t="s">
        <v>6778</v>
      </c>
      <c r="E18217" s="508"/>
      <c r="F18217" s="508"/>
    </row>
    <row r="18218" spans="1:6" x14ac:dyDescent="0.25">
      <c r="A18218" s="508"/>
      <c r="B18218" s="508"/>
      <c r="C18218" s="508"/>
      <c r="D18218" s="444" t="s">
        <v>6778</v>
      </c>
      <c r="E18218" s="508"/>
      <c r="F18218" s="508"/>
    </row>
    <row r="18219" spans="1:6" x14ac:dyDescent="0.25">
      <c r="A18219" s="508"/>
      <c r="B18219" s="508"/>
      <c r="C18219" s="508"/>
      <c r="D18219" s="444" t="s">
        <v>6778</v>
      </c>
      <c r="E18219" s="508"/>
      <c r="F18219" s="508"/>
    </row>
    <row r="18220" spans="1:6" x14ac:dyDescent="0.25">
      <c r="A18220" s="508"/>
      <c r="B18220" s="508"/>
      <c r="C18220" s="508"/>
      <c r="D18220" s="444" t="s">
        <v>6778</v>
      </c>
      <c r="E18220" s="508"/>
      <c r="F18220" s="508"/>
    </row>
    <row r="18221" spans="1:6" x14ac:dyDescent="0.25">
      <c r="A18221" s="508"/>
      <c r="B18221" s="508"/>
      <c r="C18221" s="508"/>
      <c r="D18221" s="444" t="s">
        <v>6778</v>
      </c>
      <c r="E18221" s="508"/>
      <c r="F18221" s="508"/>
    </row>
    <row r="18222" spans="1:6" x14ac:dyDescent="0.25">
      <c r="A18222" s="508"/>
      <c r="B18222" s="508"/>
      <c r="C18222" s="508"/>
      <c r="D18222" s="444" t="s">
        <v>6778</v>
      </c>
      <c r="E18222" s="508"/>
      <c r="F18222" s="508"/>
    </row>
    <row r="18223" spans="1:6" x14ac:dyDescent="0.25">
      <c r="A18223" s="508"/>
      <c r="B18223" s="508"/>
      <c r="C18223" s="508"/>
      <c r="D18223" s="444" t="s">
        <v>6778</v>
      </c>
      <c r="E18223" s="508"/>
      <c r="F18223" s="508"/>
    </row>
    <row r="18224" spans="1:6" x14ac:dyDescent="0.25">
      <c r="A18224" s="508"/>
      <c r="B18224" s="508"/>
      <c r="C18224" s="508"/>
      <c r="D18224" s="444" t="s">
        <v>6778</v>
      </c>
      <c r="E18224" s="508"/>
      <c r="F18224" s="508"/>
    </row>
    <row r="18225" spans="1:6" x14ac:dyDescent="0.25">
      <c r="A18225" s="508"/>
      <c r="B18225" s="508"/>
      <c r="C18225" s="508"/>
      <c r="D18225" s="444" t="s">
        <v>6778</v>
      </c>
      <c r="E18225" s="508"/>
      <c r="F18225" s="508"/>
    </row>
    <row r="18226" spans="1:6" x14ac:dyDescent="0.25">
      <c r="A18226" s="508"/>
      <c r="B18226" s="508"/>
      <c r="C18226" s="508"/>
      <c r="D18226" s="444" t="s">
        <v>6778</v>
      </c>
      <c r="E18226" s="508"/>
      <c r="F18226" s="508"/>
    </row>
    <row r="18227" spans="1:6" x14ac:dyDescent="0.25">
      <c r="A18227" s="508"/>
      <c r="B18227" s="508"/>
      <c r="C18227" s="508"/>
      <c r="D18227" s="444" t="s">
        <v>6778</v>
      </c>
      <c r="E18227" s="508"/>
      <c r="F18227" s="508"/>
    </row>
    <row r="18228" spans="1:6" x14ac:dyDescent="0.25">
      <c r="A18228" s="508"/>
      <c r="B18228" s="508"/>
      <c r="C18228" s="508"/>
      <c r="D18228" s="444" t="s">
        <v>6778</v>
      </c>
      <c r="E18228" s="508"/>
      <c r="F18228" s="508"/>
    </row>
    <row r="18229" spans="1:6" x14ac:dyDescent="0.25">
      <c r="A18229" s="508"/>
      <c r="B18229" s="508"/>
      <c r="C18229" s="508"/>
      <c r="D18229" s="444" t="s">
        <v>6778</v>
      </c>
      <c r="E18229" s="508"/>
      <c r="F18229" s="508"/>
    </row>
    <row r="18230" spans="1:6" x14ac:dyDescent="0.25">
      <c r="A18230" s="508"/>
      <c r="B18230" s="508"/>
      <c r="C18230" s="508"/>
      <c r="D18230" s="444" t="s">
        <v>6778</v>
      </c>
      <c r="E18230" s="508"/>
      <c r="F18230" s="508"/>
    </row>
    <row r="18231" spans="1:6" x14ac:dyDescent="0.25">
      <c r="A18231" s="508"/>
      <c r="B18231" s="508"/>
      <c r="C18231" s="508"/>
      <c r="D18231" s="444" t="s">
        <v>6778</v>
      </c>
      <c r="E18231" s="508"/>
      <c r="F18231" s="508"/>
    </row>
    <row r="18232" spans="1:6" x14ac:dyDescent="0.25">
      <c r="A18232" s="508"/>
      <c r="B18232" s="508"/>
      <c r="C18232" s="508"/>
      <c r="D18232" s="444" t="s">
        <v>6778</v>
      </c>
      <c r="E18232" s="508"/>
      <c r="F18232" s="508"/>
    </row>
    <row r="18233" spans="1:6" x14ac:dyDescent="0.25">
      <c r="A18233" s="508"/>
      <c r="B18233" s="508"/>
      <c r="C18233" s="508"/>
      <c r="D18233" s="444" t="s">
        <v>6778</v>
      </c>
      <c r="E18233" s="508"/>
      <c r="F18233" s="508"/>
    </row>
    <row r="18234" spans="1:6" x14ac:dyDescent="0.25">
      <c r="A18234" s="508"/>
      <c r="B18234" s="508"/>
      <c r="C18234" s="508"/>
      <c r="D18234" s="444" t="s">
        <v>6778</v>
      </c>
      <c r="E18234" s="508"/>
      <c r="F18234" s="508"/>
    </row>
    <row r="18235" spans="1:6" x14ac:dyDescent="0.25">
      <c r="A18235" s="508"/>
      <c r="B18235" s="508"/>
      <c r="C18235" s="508"/>
      <c r="D18235" s="444" t="s">
        <v>6778</v>
      </c>
      <c r="E18235" s="508"/>
      <c r="F18235" s="508"/>
    </row>
    <row r="18236" spans="1:6" x14ac:dyDescent="0.25">
      <c r="A18236" s="508"/>
      <c r="B18236" s="508"/>
      <c r="C18236" s="508"/>
      <c r="D18236" s="444" t="s">
        <v>6778</v>
      </c>
      <c r="E18236" s="508"/>
      <c r="F18236" s="508"/>
    </row>
    <row r="18237" spans="1:6" x14ac:dyDescent="0.25">
      <c r="A18237" s="508"/>
      <c r="B18237" s="508"/>
      <c r="C18237" s="508"/>
      <c r="D18237" s="444" t="s">
        <v>6778</v>
      </c>
      <c r="E18237" s="508"/>
      <c r="F18237" s="508"/>
    </row>
    <row r="18238" spans="1:6" x14ac:dyDescent="0.25">
      <c r="A18238" s="508"/>
      <c r="B18238" s="508"/>
      <c r="C18238" s="508"/>
      <c r="D18238" s="444" t="s">
        <v>6778</v>
      </c>
      <c r="E18238" s="508"/>
      <c r="F18238" s="508"/>
    </row>
    <row r="18239" spans="1:6" x14ac:dyDescent="0.25">
      <c r="A18239" s="508"/>
      <c r="B18239" s="508"/>
      <c r="C18239" s="508"/>
      <c r="D18239" s="444" t="s">
        <v>6778</v>
      </c>
      <c r="E18239" s="508"/>
      <c r="F18239" s="508"/>
    </row>
    <row r="18240" spans="1:6" x14ac:dyDescent="0.25">
      <c r="A18240" s="508"/>
      <c r="B18240" s="508"/>
      <c r="C18240" s="508"/>
      <c r="D18240" s="444" t="s">
        <v>6778</v>
      </c>
      <c r="E18240" s="508"/>
      <c r="F18240" s="508"/>
    </row>
    <row r="18241" spans="1:6" x14ac:dyDescent="0.25">
      <c r="A18241" s="508"/>
      <c r="B18241" s="508"/>
      <c r="C18241" s="508"/>
      <c r="D18241" s="444" t="s">
        <v>6778</v>
      </c>
      <c r="E18241" s="508"/>
      <c r="F18241" s="508"/>
    </row>
    <row r="18242" spans="1:6" x14ac:dyDescent="0.25">
      <c r="A18242" s="508"/>
      <c r="B18242" s="508"/>
      <c r="C18242" s="508"/>
      <c r="D18242" s="444" t="s">
        <v>6778</v>
      </c>
      <c r="E18242" s="508"/>
      <c r="F18242" s="508"/>
    </row>
    <row r="18243" spans="1:6" x14ac:dyDescent="0.25">
      <c r="A18243" s="508"/>
      <c r="B18243" s="508"/>
      <c r="C18243" s="508"/>
      <c r="D18243" s="444" t="s">
        <v>6778</v>
      </c>
      <c r="E18243" s="508"/>
      <c r="F18243" s="508"/>
    </row>
    <row r="18244" spans="1:6" x14ac:dyDescent="0.25">
      <c r="A18244" s="508"/>
      <c r="B18244" s="508"/>
      <c r="C18244" s="508"/>
      <c r="D18244" s="444" t="s">
        <v>6778</v>
      </c>
      <c r="E18244" s="508"/>
      <c r="F18244" s="508"/>
    </row>
    <row r="18245" spans="1:6" x14ac:dyDescent="0.25">
      <c r="A18245" s="508"/>
      <c r="B18245" s="508"/>
      <c r="C18245" s="508"/>
      <c r="D18245" s="444" t="s">
        <v>6778</v>
      </c>
      <c r="E18245" s="508"/>
      <c r="F18245" s="508"/>
    </row>
    <row r="18246" spans="1:6" x14ac:dyDescent="0.25">
      <c r="A18246" s="508"/>
      <c r="B18246" s="508"/>
      <c r="C18246" s="508"/>
      <c r="D18246" s="444" t="s">
        <v>6778</v>
      </c>
      <c r="E18246" s="508"/>
      <c r="F18246" s="508"/>
    </row>
    <row r="18247" spans="1:6" x14ac:dyDescent="0.25">
      <c r="A18247" s="508"/>
      <c r="B18247" s="508"/>
      <c r="C18247" s="508"/>
      <c r="D18247" s="444" t="s">
        <v>6778</v>
      </c>
      <c r="E18247" s="508"/>
      <c r="F18247" s="508"/>
    </row>
    <row r="18248" spans="1:6" x14ac:dyDescent="0.25">
      <c r="A18248" s="508"/>
      <c r="B18248" s="508"/>
      <c r="C18248" s="508"/>
      <c r="D18248" s="444" t="s">
        <v>6778</v>
      </c>
      <c r="E18248" s="508"/>
      <c r="F18248" s="508"/>
    </row>
    <row r="18249" spans="1:6" x14ac:dyDescent="0.25">
      <c r="A18249" s="508"/>
      <c r="B18249" s="508"/>
      <c r="C18249" s="508"/>
      <c r="D18249" s="444" t="s">
        <v>6778</v>
      </c>
      <c r="E18249" s="508"/>
      <c r="F18249" s="508"/>
    </row>
    <row r="18250" spans="1:6" x14ac:dyDescent="0.25">
      <c r="A18250" s="508"/>
      <c r="B18250" s="508"/>
      <c r="C18250" s="508"/>
      <c r="D18250" s="444" t="s">
        <v>6778</v>
      </c>
      <c r="E18250" s="508"/>
      <c r="F18250" s="508"/>
    </row>
    <row r="18251" spans="1:6" x14ac:dyDescent="0.25">
      <c r="A18251" s="508"/>
      <c r="B18251" s="508"/>
      <c r="C18251" s="508"/>
      <c r="D18251" s="444" t="s">
        <v>6778</v>
      </c>
      <c r="E18251" s="508"/>
      <c r="F18251" s="508"/>
    </row>
    <row r="18252" spans="1:6" x14ac:dyDescent="0.25">
      <c r="A18252" s="508"/>
      <c r="B18252" s="508"/>
      <c r="C18252" s="508"/>
      <c r="D18252" s="444" t="s">
        <v>6778</v>
      </c>
      <c r="E18252" s="508"/>
      <c r="F18252" s="508"/>
    </row>
    <row r="18253" spans="1:6" x14ac:dyDescent="0.25">
      <c r="A18253" s="508"/>
      <c r="B18253" s="508"/>
      <c r="C18253" s="508"/>
      <c r="D18253" s="444" t="s">
        <v>6778</v>
      </c>
      <c r="E18253" s="508"/>
      <c r="F18253" s="508"/>
    </row>
    <row r="18254" spans="1:6" x14ac:dyDescent="0.25">
      <c r="A18254" s="508"/>
      <c r="B18254" s="508"/>
      <c r="C18254" s="508"/>
      <c r="D18254" s="444" t="s">
        <v>6778</v>
      </c>
      <c r="E18254" s="508"/>
      <c r="F18254" s="508"/>
    </row>
    <row r="18255" spans="1:6" x14ac:dyDescent="0.25">
      <c r="A18255" s="508"/>
      <c r="B18255" s="508"/>
      <c r="C18255" s="508"/>
      <c r="D18255" s="444" t="s">
        <v>6778</v>
      </c>
      <c r="E18255" s="508"/>
      <c r="F18255" s="508"/>
    </row>
    <row r="18256" spans="1:6" x14ac:dyDescent="0.25">
      <c r="A18256" s="508"/>
      <c r="B18256" s="508"/>
      <c r="C18256" s="508"/>
      <c r="D18256" s="444" t="s">
        <v>6778</v>
      </c>
      <c r="E18256" s="508"/>
      <c r="F18256" s="508"/>
    </row>
    <row r="18257" spans="1:6" x14ac:dyDescent="0.25">
      <c r="A18257" s="508"/>
      <c r="B18257" s="508"/>
      <c r="C18257" s="508"/>
      <c r="D18257" s="444" t="s">
        <v>6778</v>
      </c>
      <c r="E18257" s="508"/>
      <c r="F18257" s="508"/>
    </row>
    <row r="18258" spans="1:6" x14ac:dyDescent="0.25">
      <c r="A18258" s="508"/>
      <c r="B18258" s="508"/>
      <c r="C18258" s="508"/>
      <c r="D18258" s="444" t="s">
        <v>6778</v>
      </c>
      <c r="E18258" s="508"/>
      <c r="F18258" s="508"/>
    </row>
    <row r="18259" spans="1:6" x14ac:dyDescent="0.25">
      <c r="A18259" s="508"/>
      <c r="B18259" s="508"/>
      <c r="C18259" s="508"/>
      <c r="D18259" s="444" t="s">
        <v>6778</v>
      </c>
      <c r="E18259" s="508"/>
      <c r="F18259" s="508"/>
    </row>
    <row r="18260" spans="1:6" x14ac:dyDescent="0.25">
      <c r="A18260" s="508"/>
      <c r="B18260" s="508"/>
      <c r="C18260" s="508"/>
      <c r="D18260" s="444" t="s">
        <v>6778</v>
      </c>
      <c r="E18260" s="508"/>
      <c r="F18260" s="508"/>
    </row>
    <row r="18261" spans="1:6" x14ac:dyDescent="0.25">
      <c r="A18261" s="508"/>
      <c r="B18261" s="508"/>
      <c r="C18261" s="508"/>
      <c r="D18261" s="444" t="s">
        <v>6778</v>
      </c>
      <c r="E18261" s="508"/>
      <c r="F18261" s="508"/>
    </row>
    <row r="18262" spans="1:6" x14ac:dyDescent="0.25">
      <c r="A18262" s="508"/>
      <c r="B18262" s="508"/>
      <c r="C18262" s="508"/>
      <c r="D18262" s="444" t="s">
        <v>6778</v>
      </c>
      <c r="E18262" s="508"/>
      <c r="F18262" s="508"/>
    </row>
    <row r="18263" spans="1:6" x14ac:dyDescent="0.25">
      <c r="A18263" s="508"/>
      <c r="B18263" s="508"/>
      <c r="C18263" s="508"/>
      <c r="D18263" s="444" t="s">
        <v>6778</v>
      </c>
      <c r="E18263" s="508"/>
      <c r="F18263" s="508"/>
    </row>
    <row r="18264" spans="1:6" x14ac:dyDescent="0.25">
      <c r="A18264" s="508"/>
      <c r="B18264" s="508"/>
      <c r="C18264" s="508"/>
      <c r="D18264" s="444" t="s">
        <v>6778</v>
      </c>
      <c r="E18264" s="508"/>
      <c r="F18264" s="508"/>
    </row>
    <row r="18265" spans="1:6" x14ac:dyDescent="0.25">
      <c r="A18265" s="508"/>
      <c r="B18265" s="508"/>
      <c r="C18265" s="508"/>
      <c r="D18265" s="444" t="s">
        <v>6778</v>
      </c>
      <c r="E18265" s="508"/>
      <c r="F18265" s="508"/>
    </row>
    <row r="18266" spans="1:6" x14ac:dyDescent="0.25">
      <c r="A18266" s="508"/>
      <c r="B18266" s="508"/>
      <c r="C18266" s="508"/>
      <c r="D18266" s="444" t="s">
        <v>6778</v>
      </c>
      <c r="E18266" s="508"/>
      <c r="F18266" s="508"/>
    </row>
    <row r="18267" spans="1:6" x14ac:dyDescent="0.25">
      <c r="A18267" s="508"/>
      <c r="B18267" s="508"/>
      <c r="C18267" s="508"/>
      <c r="D18267" s="444" t="s">
        <v>6778</v>
      </c>
      <c r="E18267" s="508"/>
      <c r="F18267" s="508"/>
    </row>
    <row r="18268" spans="1:6" x14ac:dyDescent="0.25">
      <c r="A18268" s="508"/>
      <c r="B18268" s="508"/>
      <c r="C18268" s="508"/>
      <c r="D18268" s="444" t="s">
        <v>6778</v>
      </c>
      <c r="E18268" s="508"/>
      <c r="F18268" s="508"/>
    </row>
    <row r="18269" spans="1:6" x14ac:dyDescent="0.25">
      <c r="A18269" s="508"/>
      <c r="B18269" s="508"/>
      <c r="C18269" s="508"/>
      <c r="D18269" s="444" t="s">
        <v>6778</v>
      </c>
      <c r="E18269" s="508"/>
      <c r="F18269" s="508"/>
    </row>
    <row r="18270" spans="1:6" x14ac:dyDescent="0.25">
      <c r="A18270" s="508"/>
      <c r="B18270" s="508"/>
      <c r="C18270" s="508"/>
      <c r="D18270" s="444" t="s">
        <v>6778</v>
      </c>
      <c r="E18270" s="508"/>
      <c r="F18270" s="508"/>
    </row>
    <row r="18271" spans="1:6" x14ac:dyDescent="0.25">
      <c r="A18271" s="508"/>
      <c r="B18271" s="508"/>
      <c r="C18271" s="508"/>
      <c r="D18271" s="444" t="s">
        <v>6778</v>
      </c>
      <c r="E18271" s="508"/>
      <c r="F18271" s="508"/>
    </row>
    <row r="18272" spans="1:6" x14ac:dyDescent="0.25">
      <c r="A18272" s="508"/>
      <c r="B18272" s="508"/>
      <c r="C18272" s="508"/>
      <c r="D18272" s="444" t="s">
        <v>6778</v>
      </c>
      <c r="E18272" s="508"/>
      <c r="F18272" s="508"/>
    </row>
    <row r="18273" spans="1:6" x14ac:dyDescent="0.25">
      <c r="A18273" s="508"/>
      <c r="B18273" s="508"/>
      <c r="C18273" s="508"/>
      <c r="D18273" s="444" t="s">
        <v>6778</v>
      </c>
      <c r="E18273" s="508"/>
      <c r="F18273" s="508"/>
    </row>
    <row r="18274" spans="1:6" x14ac:dyDescent="0.25">
      <c r="A18274" s="508"/>
      <c r="B18274" s="508"/>
      <c r="C18274" s="508"/>
      <c r="D18274" s="444" t="s">
        <v>6778</v>
      </c>
      <c r="E18274" s="508"/>
      <c r="F18274" s="508"/>
    </row>
    <row r="18275" spans="1:6" x14ac:dyDescent="0.25">
      <c r="A18275" s="508"/>
      <c r="B18275" s="508"/>
      <c r="C18275" s="508"/>
      <c r="D18275" s="444" t="s">
        <v>6778</v>
      </c>
      <c r="E18275" s="508"/>
      <c r="F18275" s="508"/>
    </row>
    <row r="18276" spans="1:6" x14ac:dyDescent="0.25">
      <c r="A18276" s="508"/>
      <c r="B18276" s="508"/>
      <c r="C18276" s="508"/>
      <c r="D18276" s="444" t="s">
        <v>6778</v>
      </c>
      <c r="E18276" s="508"/>
      <c r="F18276" s="508"/>
    </row>
    <row r="18277" spans="1:6" x14ac:dyDescent="0.25">
      <c r="A18277" s="508"/>
      <c r="B18277" s="508"/>
      <c r="C18277" s="508"/>
      <c r="D18277" s="444" t="s">
        <v>6778</v>
      </c>
      <c r="E18277" s="508"/>
      <c r="F18277" s="508"/>
    </row>
    <row r="18278" spans="1:6" x14ac:dyDescent="0.25">
      <c r="A18278" s="508"/>
      <c r="B18278" s="508"/>
      <c r="C18278" s="508"/>
      <c r="D18278" s="444" t="s">
        <v>6778</v>
      </c>
      <c r="E18278" s="508"/>
      <c r="F18278" s="508"/>
    </row>
    <row r="18279" spans="1:6" x14ac:dyDescent="0.25">
      <c r="A18279" s="508"/>
      <c r="B18279" s="508"/>
      <c r="C18279" s="508"/>
      <c r="D18279" s="444" t="s">
        <v>6778</v>
      </c>
      <c r="E18279" s="508"/>
      <c r="F18279" s="508"/>
    </row>
    <row r="18280" spans="1:6" x14ac:dyDescent="0.25">
      <c r="A18280" s="508"/>
      <c r="B18280" s="508"/>
      <c r="C18280" s="508"/>
      <c r="D18280" s="444" t="s">
        <v>6778</v>
      </c>
      <c r="E18280" s="508"/>
      <c r="F18280" s="508"/>
    </row>
    <row r="18281" spans="1:6" x14ac:dyDescent="0.25">
      <c r="A18281" s="508"/>
      <c r="B18281" s="508"/>
      <c r="C18281" s="508"/>
      <c r="D18281" s="444" t="s">
        <v>6778</v>
      </c>
      <c r="E18281" s="508"/>
      <c r="F18281" s="508"/>
    </row>
    <row r="18282" spans="1:6" x14ac:dyDescent="0.25">
      <c r="A18282" s="508"/>
      <c r="B18282" s="508"/>
      <c r="C18282" s="508"/>
      <c r="D18282" s="444" t="s">
        <v>6778</v>
      </c>
      <c r="E18282" s="508"/>
      <c r="F18282" s="508"/>
    </row>
    <row r="18283" spans="1:6" x14ac:dyDescent="0.25">
      <c r="A18283" s="508"/>
      <c r="B18283" s="508"/>
      <c r="C18283" s="508"/>
      <c r="D18283" s="444" t="s">
        <v>6778</v>
      </c>
      <c r="E18283" s="508"/>
      <c r="F18283" s="508"/>
    </row>
    <row r="18284" spans="1:6" x14ac:dyDescent="0.25">
      <c r="A18284" s="508"/>
      <c r="B18284" s="508"/>
      <c r="C18284" s="508"/>
      <c r="D18284" s="444" t="s">
        <v>6778</v>
      </c>
      <c r="E18284" s="508"/>
      <c r="F18284" s="508"/>
    </row>
    <row r="18285" spans="1:6" x14ac:dyDescent="0.25">
      <c r="A18285" s="508"/>
      <c r="B18285" s="508"/>
      <c r="C18285" s="508"/>
      <c r="D18285" s="444" t="s">
        <v>6778</v>
      </c>
      <c r="E18285" s="508"/>
      <c r="F18285" s="508"/>
    </row>
    <row r="18286" spans="1:6" x14ac:dyDescent="0.25">
      <c r="A18286" s="508"/>
      <c r="B18286" s="508"/>
      <c r="C18286" s="508"/>
      <c r="D18286" s="444" t="s">
        <v>6778</v>
      </c>
      <c r="E18286" s="508"/>
      <c r="F18286" s="508"/>
    </row>
    <row r="18287" spans="1:6" x14ac:dyDescent="0.25">
      <c r="A18287" s="508"/>
      <c r="B18287" s="508"/>
      <c r="C18287" s="508"/>
      <c r="D18287" s="444" t="s">
        <v>6778</v>
      </c>
      <c r="E18287" s="508"/>
      <c r="F18287" s="508"/>
    </row>
    <row r="18288" spans="1:6" x14ac:dyDescent="0.25">
      <c r="A18288" s="508"/>
      <c r="B18288" s="508"/>
      <c r="C18288" s="508"/>
      <c r="D18288" s="444" t="s">
        <v>6778</v>
      </c>
      <c r="E18288" s="508"/>
      <c r="F18288" s="508"/>
    </row>
    <row r="18289" spans="1:6" x14ac:dyDescent="0.25">
      <c r="A18289" s="508"/>
      <c r="B18289" s="508"/>
      <c r="C18289" s="508"/>
      <c r="D18289" s="444" t="s">
        <v>6778</v>
      </c>
      <c r="E18289" s="508"/>
      <c r="F18289" s="508"/>
    </row>
    <row r="18290" spans="1:6" x14ac:dyDescent="0.25">
      <c r="A18290" s="508"/>
      <c r="B18290" s="508"/>
      <c r="C18290" s="508"/>
      <c r="D18290" s="444" t="s">
        <v>6778</v>
      </c>
      <c r="E18290" s="508"/>
      <c r="F18290" s="508"/>
    </row>
    <row r="18291" spans="1:6" x14ac:dyDescent="0.25">
      <c r="A18291" s="508"/>
      <c r="B18291" s="508"/>
      <c r="C18291" s="508"/>
      <c r="D18291" s="444" t="s">
        <v>6778</v>
      </c>
      <c r="E18291" s="508"/>
      <c r="F18291" s="508"/>
    </row>
    <row r="18292" spans="1:6" x14ac:dyDescent="0.25">
      <c r="A18292" s="508"/>
      <c r="B18292" s="508"/>
      <c r="C18292" s="508"/>
      <c r="D18292" s="444" t="s">
        <v>6778</v>
      </c>
      <c r="E18292" s="508"/>
      <c r="F18292" s="508"/>
    </row>
    <row r="18293" spans="1:6" x14ac:dyDescent="0.25">
      <c r="A18293" s="508"/>
      <c r="B18293" s="508"/>
      <c r="C18293" s="508"/>
      <c r="D18293" s="444" t="s">
        <v>6778</v>
      </c>
      <c r="E18293" s="508"/>
      <c r="F18293" s="508"/>
    </row>
    <row r="18294" spans="1:6" x14ac:dyDescent="0.25">
      <c r="A18294" s="508"/>
      <c r="B18294" s="508"/>
      <c r="C18294" s="508"/>
      <c r="D18294" s="444" t="s">
        <v>6778</v>
      </c>
      <c r="E18294" s="508"/>
      <c r="F18294" s="508"/>
    </row>
    <row r="18295" spans="1:6" x14ac:dyDescent="0.25">
      <c r="A18295" s="508"/>
      <c r="B18295" s="508"/>
      <c r="C18295" s="508"/>
      <c r="D18295" s="444" t="s">
        <v>6778</v>
      </c>
      <c r="E18295" s="508"/>
      <c r="F18295" s="508"/>
    </row>
    <row r="18296" spans="1:6" x14ac:dyDescent="0.25">
      <c r="A18296" s="508"/>
      <c r="B18296" s="508"/>
      <c r="C18296" s="508"/>
      <c r="D18296" s="444" t="s">
        <v>6778</v>
      </c>
      <c r="E18296" s="508"/>
      <c r="F18296" s="508"/>
    </row>
    <row r="18297" spans="1:6" x14ac:dyDescent="0.25">
      <c r="A18297" s="508"/>
      <c r="B18297" s="508"/>
      <c r="C18297" s="508"/>
      <c r="D18297" s="444" t="s">
        <v>6778</v>
      </c>
      <c r="E18297" s="508"/>
      <c r="F18297" s="508"/>
    </row>
    <row r="18298" spans="1:6" x14ac:dyDescent="0.25">
      <c r="A18298" s="508"/>
      <c r="B18298" s="508"/>
      <c r="C18298" s="508"/>
      <c r="D18298" s="444" t="s">
        <v>6778</v>
      </c>
      <c r="E18298" s="508"/>
      <c r="F18298" s="508"/>
    </row>
    <row r="18299" spans="1:6" x14ac:dyDescent="0.25">
      <c r="A18299" s="508"/>
      <c r="B18299" s="508"/>
      <c r="C18299" s="508"/>
      <c r="D18299" s="444" t="s">
        <v>6778</v>
      </c>
      <c r="E18299" s="508"/>
      <c r="F18299" s="508"/>
    </row>
    <row r="18300" spans="1:6" x14ac:dyDescent="0.25">
      <c r="A18300" s="508"/>
      <c r="B18300" s="508"/>
      <c r="C18300" s="508"/>
      <c r="D18300" s="444" t="s">
        <v>6778</v>
      </c>
      <c r="E18300" s="508"/>
      <c r="F18300" s="508"/>
    </row>
    <row r="18301" spans="1:6" x14ac:dyDescent="0.25">
      <c r="A18301" s="508"/>
      <c r="B18301" s="508"/>
      <c r="C18301" s="508"/>
      <c r="D18301" s="444" t="s">
        <v>6778</v>
      </c>
      <c r="E18301" s="508"/>
      <c r="F18301" s="508"/>
    </row>
    <row r="18302" spans="1:6" x14ac:dyDescent="0.25">
      <c r="A18302" s="508"/>
      <c r="B18302" s="508"/>
      <c r="C18302" s="508"/>
      <c r="D18302" s="444" t="s">
        <v>6778</v>
      </c>
      <c r="E18302" s="508"/>
      <c r="F18302" s="508"/>
    </row>
    <row r="18303" spans="1:6" x14ac:dyDescent="0.25">
      <c r="A18303" s="508"/>
      <c r="B18303" s="508"/>
      <c r="C18303" s="508"/>
      <c r="D18303" s="444" t="s">
        <v>6778</v>
      </c>
      <c r="E18303" s="508"/>
      <c r="F18303" s="508"/>
    </row>
    <row r="18304" spans="1:6" x14ac:dyDescent="0.25">
      <c r="A18304" s="508"/>
      <c r="B18304" s="508"/>
      <c r="C18304" s="508"/>
      <c r="D18304" s="444" t="s">
        <v>6778</v>
      </c>
      <c r="E18304" s="508"/>
      <c r="F18304" s="508"/>
    </row>
    <row r="18305" spans="1:6" x14ac:dyDescent="0.25">
      <c r="A18305" s="508"/>
      <c r="B18305" s="508"/>
      <c r="C18305" s="508"/>
      <c r="D18305" s="444" t="s">
        <v>6778</v>
      </c>
      <c r="E18305" s="508"/>
      <c r="F18305" s="508"/>
    </row>
    <row r="18306" spans="1:6" x14ac:dyDescent="0.25">
      <c r="A18306" s="508"/>
      <c r="B18306" s="508"/>
      <c r="C18306" s="508"/>
      <c r="D18306" s="444" t="s">
        <v>6778</v>
      </c>
      <c r="E18306" s="508"/>
      <c r="F18306" s="508"/>
    </row>
    <row r="18307" spans="1:6" x14ac:dyDescent="0.25">
      <c r="A18307" s="508"/>
      <c r="B18307" s="508"/>
      <c r="C18307" s="508"/>
      <c r="D18307" s="444" t="s">
        <v>6778</v>
      </c>
      <c r="E18307" s="508"/>
      <c r="F18307" s="508"/>
    </row>
    <row r="18308" spans="1:6" x14ac:dyDescent="0.25">
      <c r="A18308" s="508"/>
      <c r="B18308" s="508"/>
      <c r="C18308" s="508"/>
      <c r="D18308" s="444" t="s">
        <v>6778</v>
      </c>
      <c r="E18308" s="508"/>
      <c r="F18308" s="508"/>
    </row>
    <row r="18309" spans="1:6" x14ac:dyDescent="0.25">
      <c r="A18309" s="508"/>
      <c r="B18309" s="508"/>
      <c r="C18309" s="508"/>
      <c r="D18309" s="444" t="s">
        <v>6778</v>
      </c>
      <c r="E18309" s="508"/>
      <c r="F18309" s="508"/>
    </row>
    <row r="18310" spans="1:6" x14ac:dyDescent="0.25">
      <c r="A18310" s="508"/>
      <c r="B18310" s="508"/>
      <c r="C18310" s="508"/>
      <c r="D18310" s="444" t="s">
        <v>6778</v>
      </c>
      <c r="E18310" s="508"/>
      <c r="F18310" s="508"/>
    </row>
    <row r="18311" spans="1:6" x14ac:dyDescent="0.25">
      <c r="A18311" s="508"/>
      <c r="B18311" s="508"/>
      <c r="C18311" s="508"/>
      <c r="D18311" s="444" t="s">
        <v>6778</v>
      </c>
      <c r="E18311" s="508"/>
      <c r="F18311" s="508"/>
    </row>
    <row r="18312" spans="1:6" x14ac:dyDescent="0.25">
      <c r="A18312" s="508"/>
      <c r="B18312" s="508"/>
      <c r="C18312" s="508"/>
      <c r="D18312" s="444" t="s">
        <v>6778</v>
      </c>
      <c r="E18312" s="508"/>
      <c r="F18312" s="508"/>
    </row>
    <row r="18313" spans="1:6" x14ac:dyDescent="0.25">
      <c r="A18313" s="508"/>
      <c r="B18313" s="508"/>
      <c r="C18313" s="508"/>
      <c r="D18313" s="444" t="s">
        <v>6778</v>
      </c>
      <c r="E18313" s="508"/>
      <c r="F18313" s="508"/>
    </row>
    <row r="18314" spans="1:6" x14ac:dyDescent="0.25">
      <c r="A18314" s="508"/>
      <c r="B18314" s="508"/>
      <c r="C18314" s="508"/>
      <c r="D18314" s="444" t="s">
        <v>6778</v>
      </c>
      <c r="E18314" s="508"/>
      <c r="F18314" s="508"/>
    </row>
    <row r="18315" spans="1:6" x14ac:dyDescent="0.25">
      <c r="A18315" s="508"/>
      <c r="B18315" s="508"/>
      <c r="C18315" s="508"/>
      <c r="D18315" s="444" t="s">
        <v>6778</v>
      </c>
      <c r="E18315" s="508"/>
      <c r="F18315" s="508"/>
    </row>
    <row r="18316" spans="1:6" x14ac:dyDescent="0.25">
      <c r="A18316" s="508"/>
      <c r="B18316" s="508"/>
      <c r="C18316" s="508"/>
      <c r="D18316" s="444" t="s">
        <v>6778</v>
      </c>
      <c r="E18316" s="508"/>
      <c r="F18316" s="508"/>
    </row>
    <row r="18317" spans="1:6" x14ac:dyDescent="0.25">
      <c r="A18317" s="508"/>
      <c r="B18317" s="508"/>
      <c r="C18317" s="508"/>
      <c r="D18317" s="444" t="s">
        <v>6778</v>
      </c>
      <c r="E18317" s="508"/>
      <c r="F18317" s="508"/>
    </row>
    <row r="18318" spans="1:6" x14ac:dyDescent="0.25">
      <c r="A18318" s="508"/>
      <c r="B18318" s="508"/>
      <c r="C18318" s="508"/>
      <c r="D18318" s="444" t="s">
        <v>6778</v>
      </c>
      <c r="E18318" s="508"/>
      <c r="F18318" s="508"/>
    </row>
    <row r="18319" spans="1:6" x14ac:dyDescent="0.25">
      <c r="A18319" s="508"/>
      <c r="B18319" s="508"/>
      <c r="C18319" s="508"/>
      <c r="D18319" s="444" t="s">
        <v>6778</v>
      </c>
      <c r="E18319" s="508"/>
      <c r="F18319" s="508"/>
    </row>
    <row r="18320" spans="1:6" x14ac:dyDescent="0.25">
      <c r="A18320" s="508"/>
      <c r="B18320" s="508"/>
      <c r="C18320" s="508"/>
      <c r="D18320" s="444" t="s">
        <v>6778</v>
      </c>
      <c r="E18320" s="508"/>
      <c r="F18320" s="508"/>
    </row>
    <row r="18321" spans="1:6" x14ac:dyDescent="0.25">
      <c r="A18321" s="508"/>
      <c r="B18321" s="508"/>
      <c r="C18321" s="508"/>
      <c r="D18321" s="444" t="s">
        <v>6778</v>
      </c>
      <c r="E18321" s="508"/>
      <c r="F18321" s="508"/>
    </row>
    <row r="18322" spans="1:6" x14ac:dyDescent="0.25">
      <c r="A18322" s="508"/>
      <c r="B18322" s="508"/>
      <c r="C18322" s="508"/>
      <c r="D18322" s="444" t="s">
        <v>6778</v>
      </c>
      <c r="E18322" s="508"/>
      <c r="F18322" s="508"/>
    </row>
    <row r="18323" spans="1:6" x14ac:dyDescent="0.25">
      <c r="A18323" s="508"/>
      <c r="B18323" s="508"/>
      <c r="C18323" s="508"/>
      <c r="D18323" s="444" t="s">
        <v>6778</v>
      </c>
      <c r="E18323" s="508"/>
      <c r="F18323" s="508"/>
    </row>
    <row r="18324" spans="1:6" x14ac:dyDescent="0.25">
      <c r="A18324" s="508"/>
      <c r="B18324" s="508"/>
      <c r="C18324" s="508"/>
      <c r="D18324" s="444" t="s">
        <v>6778</v>
      </c>
      <c r="E18324" s="508"/>
      <c r="F18324" s="508"/>
    </row>
    <row r="18325" spans="1:6" x14ac:dyDescent="0.25">
      <c r="A18325" s="508"/>
      <c r="B18325" s="508"/>
      <c r="C18325" s="508"/>
      <c r="D18325" s="444" t="s">
        <v>6778</v>
      </c>
      <c r="E18325" s="508"/>
      <c r="F18325" s="508"/>
    </row>
    <row r="18326" spans="1:6" x14ac:dyDescent="0.25">
      <c r="A18326" s="508"/>
      <c r="B18326" s="508"/>
      <c r="C18326" s="508"/>
      <c r="D18326" s="444" t="s">
        <v>6778</v>
      </c>
      <c r="E18326" s="508"/>
      <c r="F18326" s="508"/>
    </row>
    <row r="18327" spans="1:6" x14ac:dyDescent="0.25">
      <c r="A18327" s="508"/>
      <c r="B18327" s="508"/>
      <c r="C18327" s="508"/>
      <c r="D18327" s="444" t="s">
        <v>6778</v>
      </c>
      <c r="E18327" s="508"/>
      <c r="F18327" s="508"/>
    </row>
    <row r="18328" spans="1:6" x14ac:dyDescent="0.25">
      <c r="A18328" s="508"/>
      <c r="B18328" s="508"/>
      <c r="C18328" s="508"/>
      <c r="D18328" s="444" t="s">
        <v>6778</v>
      </c>
      <c r="E18328" s="508"/>
      <c r="F18328" s="508"/>
    </row>
    <row r="18329" spans="1:6" x14ac:dyDescent="0.25">
      <c r="A18329" s="508"/>
      <c r="B18329" s="508"/>
      <c r="C18329" s="508"/>
      <c r="D18329" s="444" t="s">
        <v>6778</v>
      </c>
      <c r="E18329" s="508"/>
      <c r="F18329" s="508"/>
    </row>
    <row r="18330" spans="1:6" x14ac:dyDescent="0.25">
      <c r="A18330" s="508"/>
      <c r="B18330" s="508"/>
      <c r="C18330" s="508"/>
      <c r="D18330" s="444" t="s">
        <v>6778</v>
      </c>
      <c r="E18330" s="508"/>
      <c r="F18330" s="508"/>
    </row>
    <row r="18331" spans="1:6" x14ac:dyDescent="0.25">
      <c r="A18331" s="508"/>
      <c r="B18331" s="508"/>
      <c r="C18331" s="508"/>
      <c r="D18331" s="444" t="s">
        <v>6778</v>
      </c>
      <c r="E18331" s="508"/>
      <c r="F18331" s="508"/>
    </row>
    <row r="18332" spans="1:6" x14ac:dyDescent="0.25">
      <c r="A18332" s="508"/>
      <c r="B18332" s="508"/>
      <c r="C18332" s="508"/>
      <c r="D18332" s="444" t="s">
        <v>6778</v>
      </c>
      <c r="E18332" s="508"/>
      <c r="F18332" s="508"/>
    </row>
    <row r="18333" spans="1:6" x14ac:dyDescent="0.25">
      <c r="A18333" s="508"/>
      <c r="B18333" s="508"/>
      <c r="C18333" s="508"/>
      <c r="D18333" s="444" t="s">
        <v>6778</v>
      </c>
      <c r="E18333" s="508"/>
      <c r="F18333" s="508"/>
    </row>
    <row r="18334" spans="1:6" x14ac:dyDescent="0.25">
      <c r="A18334" s="508"/>
      <c r="B18334" s="508"/>
      <c r="C18334" s="508"/>
      <c r="D18334" s="444" t="s">
        <v>6778</v>
      </c>
      <c r="E18334" s="508"/>
      <c r="F18334" s="508"/>
    </row>
    <row r="18335" spans="1:6" x14ac:dyDescent="0.25">
      <c r="A18335" s="508"/>
      <c r="B18335" s="508"/>
      <c r="C18335" s="508"/>
      <c r="D18335" s="444" t="s">
        <v>6778</v>
      </c>
      <c r="E18335" s="508"/>
      <c r="F18335" s="508"/>
    </row>
    <row r="18336" spans="1:6" x14ac:dyDescent="0.25">
      <c r="A18336" s="508"/>
      <c r="B18336" s="508"/>
      <c r="C18336" s="508"/>
      <c r="D18336" s="444" t="s">
        <v>6778</v>
      </c>
      <c r="E18336" s="508"/>
      <c r="F18336" s="508"/>
    </row>
    <row r="18337" spans="1:6" x14ac:dyDescent="0.25">
      <c r="A18337" s="508"/>
      <c r="B18337" s="508"/>
      <c r="C18337" s="508"/>
      <c r="D18337" s="444" t="s">
        <v>6778</v>
      </c>
      <c r="E18337" s="508"/>
      <c r="F18337" s="508"/>
    </row>
    <row r="18338" spans="1:6" x14ac:dyDescent="0.25">
      <c r="A18338" s="508"/>
      <c r="B18338" s="508"/>
      <c r="C18338" s="508"/>
      <c r="D18338" s="444" t="s">
        <v>6778</v>
      </c>
      <c r="E18338" s="508"/>
      <c r="F18338" s="508"/>
    </row>
    <row r="18339" spans="1:6" x14ac:dyDescent="0.25">
      <c r="A18339" s="508"/>
      <c r="B18339" s="508"/>
      <c r="C18339" s="508"/>
      <c r="D18339" s="444" t="s">
        <v>6778</v>
      </c>
      <c r="E18339" s="508"/>
      <c r="F18339" s="508"/>
    </row>
    <row r="18340" spans="1:6" x14ac:dyDescent="0.25">
      <c r="A18340" s="508"/>
      <c r="B18340" s="508"/>
      <c r="C18340" s="508"/>
      <c r="D18340" s="444" t="s">
        <v>6778</v>
      </c>
      <c r="E18340" s="508"/>
      <c r="F18340" s="508"/>
    </row>
    <row r="18341" spans="1:6" x14ac:dyDescent="0.25">
      <c r="A18341" s="508"/>
      <c r="B18341" s="508"/>
      <c r="C18341" s="508"/>
      <c r="D18341" s="444" t="s">
        <v>6778</v>
      </c>
      <c r="E18341" s="508"/>
      <c r="F18341" s="508"/>
    </row>
    <row r="18342" spans="1:6" x14ac:dyDescent="0.25">
      <c r="A18342" s="508"/>
      <c r="B18342" s="508"/>
      <c r="C18342" s="508"/>
      <c r="D18342" s="444" t="s">
        <v>6778</v>
      </c>
      <c r="E18342" s="508"/>
      <c r="F18342" s="508"/>
    </row>
    <row r="18343" spans="1:6" x14ac:dyDescent="0.25">
      <c r="A18343" s="508"/>
      <c r="B18343" s="508"/>
      <c r="C18343" s="508"/>
      <c r="D18343" s="444" t="s">
        <v>6778</v>
      </c>
      <c r="E18343" s="508"/>
      <c r="F18343" s="508"/>
    </row>
    <row r="18344" spans="1:6" x14ac:dyDescent="0.25">
      <c r="A18344" s="508"/>
      <c r="B18344" s="508"/>
      <c r="C18344" s="508"/>
      <c r="D18344" s="444" t="s">
        <v>6778</v>
      </c>
      <c r="E18344" s="508"/>
      <c r="F18344" s="508"/>
    </row>
    <row r="18345" spans="1:6" x14ac:dyDescent="0.25">
      <c r="A18345" s="508"/>
      <c r="B18345" s="508"/>
      <c r="C18345" s="508"/>
      <c r="D18345" s="444" t="s">
        <v>6778</v>
      </c>
      <c r="E18345" s="508"/>
      <c r="F18345" s="508"/>
    </row>
    <row r="18346" spans="1:6" x14ac:dyDescent="0.25">
      <c r="A18346" s="508"/>
      <c r="B18346" s="508"/>
      <c r="C18346" s="508"/>
      <c r="D18346" s="444" t="s">
        <v>6778</v>
      </c>
      <c r="E18346" s="508"/>
      <c r="F18346" s="508"/>
    </row>
    <row r="18347" spans="1:6" x14ac:dyDescent="0.25">
      <c r="A18347" s="508"/>
      <c r="B18347" s="508"/>
      <c r="C18347" s="508"/>
      <c r="D18347" s="444" t="s">
        <v>6778</v>
      </c>
      <c r="E18347" s="508"/>
      <c r="F18347" s="508"/>
    </row>
    <row r="18348" spans="1:6" x14ac:dyDescent="0.25">
      <c r="A18348" s="508"/>
      <c r="B18348" s="508"/>
      <c r="C18348" s="508"/>
      <c r="D18348" s="444" t="s">
        <v>6778</v>
      </c>
      <c r="E18348" s="508"/>
      <c r="F18348" s="508"/>
    </row>
    <row r="18349" spans="1:6" x14ac:dyDescent="0.25">
      <c r="A18349" s="508"/>
      <c r="B18349" s="508"/>
      <c r="C18349" s="508"/>
      <c r="D18349" s="444" t="s">
        <v>6778</v>
      </c>
      <c r="E18349" s="508"/>
      <c r="F18349" s="508"/>
    </row>
    <row r="18350" spans="1:6" x14ac:dyDescent="0.25">
      <c r="A18350" s="508"/>
      <c r="B18350" s="508"/>
      <c r="C18350" s="508"/>
      <c r="D18350" s="444" t="s">
        <v>6778</v>
      </c>
      <c r="E18350" s="508"/>
      <c r="F18350" s="508"/>
    </row>
    <row r="18351" spans="1:6" x14ac:dyDescent="0.25">
      <c r="A18351" s="508"/>
      <c r="B18351" s="508"/>
      <c r="C18351" s="508"/>
      <c r="D18351" s="444" t="s">
        <v>6778</v>
      </c>
      <c r="E18351" s="508"/>
      <c r="F18351" s="508"/>
    </row>
    <row r="18352" spans="1:6" x14ac:dyDescent="0.25">
      <c r="A18352" s="508"/>
      <c r="B18352" s="508"/>
      <c r="C18352" s="508"/>
      <c r="D18352" s="444" t="s">
        <v>6778</v>
      </c>
      <c r="E18352" s="508"/>
      <c r="F18352" s="508"/>
    </row>
    <row r="18353" spans="1:6" x14ac:dyDescent="0.25">
      <c r="A18353" s="508"/>
      <c r="B18353" s="508"/>
      <c r="C18353" s="508"/>
      <c r="D18353" s="444" t="s">
        <v>6778</v>
      </c>
      <c r="E18353" s="508"/>
      <c r="F18353" s="508"/>
    </row>
    <row r="18354" spans="1:6" x14ac:dyDescent="0.25">
      <c r="A18354" s="508"/>
      <c r="B18354" s="508"/>
      <c r="C18354" s="508"/>
      <c r="D18354" s="444" t="s">
        <v>6778</v>
      </c>
      <c r="E18354" s="508"/>
      <c r="F18354" s="508"/>
    </row>
    <row r="18355" spans="1:6" x14ac:dyDescent="0.25">
      <c r="A18355" s="508"/>
      <c r="B18355" s="508"/>
      <c r="C18355" s="508"/>
      <c r="D18355" s="444" t="s">
        <v>6778</v>
      </c>
      <c r="E18355" s="508"/>
      <c r="F18355" s="508"/>
    </row>
    <row r="18356" spans="1:6" x14ac:dyDescent="0.25">
      <c r="A18356" s="508"/>
      <c r="B18356" s="508"/>
      <c r="C18356" s="508"/>
      <c r="D18356" s="444" t="s">
        <v>6778</v>
      </c>
      <c r="E18356" s="508"/>
      <c r="F18356" s="508"/>
    </row>
    <row r="18357" spans="1:6" x14ac:dyDescent="0.25">
      <c r="A18357" s="508"/>
      <c r="B18357" s="508"/>
      <c r="C18357" s="508"/>
      <c r="D18357" s="444" t="s">
        <v>6778</v>
      </c>
      <c r="E18357" s="508"/>
      <c r="F18357" s="508"/>
    </row>
    <row r="18358" spans="1:6" x14ac:dyDescent="0.25">
      <c r="A18358" s="508"/>
      <c r="B18358" s="508"/>
      <c r="C18358" s="508"/>
      <c r="D18358" s="444" t="s">
        <v>6778</v>
      </c>
      <c r="E18358" s="508"/>
      <c r="F18358" s="508"/>
    </row>
    <row r="18359" spans="1:6" x14ac:dyDescent="0.25">
      <c r="A18359" s="508"/>
      <c r="B18359" s="508"/>
      <c r="C18359" s="508"/>
      <c r="D18359" s="444" t="s">
        <v>6778</v>
      </c>
      <c r="E18359" s="508"/>
      <c r="F18359" s="508"/>
    </row>
    <row r="18360" spans="1:6" x14ac:dyDescent="0.25">
      <c r="A18360" s="508"/>
      <c r="B18360" s="508"/>
      <c r="C18360" s="508"/>
      <c r="D18360" s="444" t="s">
        <v>6778</v>
      </c>
      <c r="E18360" s="508"/>
      <c r="F18360" s="508"/>
    </row>
    <row r="18361" spans="1:6" x14ac:dyDescent="0.25">
      <c r="A18361" s="508"/>
      <c r="B18361" s="508"/>
      <c r="C18361" s="508"/>
      <c r="D18361" s="444" t="s">
        <v>6778</v>
      </c>
      <c r="E18361" s="508"/>
      <c r="F18361" s="508"/>
    </row>
    <row r="18362" spans="1:6" x14ac:dyDescent="0.25">
      <c r="A18362" s="508"/>
      <c r="B18362" s="508"/>
      <c r="C18362" s="508"/>
      <c r="D18362" s="444" t="s">
        <v>6778</v>
      </c>
      <c r="E18362" s="508"/>
      <c r="F18362" s="508"/>
    </row>
    <row r="18363" spans="1:6" x14ac:dyDescent="0.25">
      <c r="A18363" s="508"/>
      <c r="B18363" s="508"/>
      <c r="C18363" s="508"/>
      <c r="D18363" s="444" t="s">
        <v>6778</v>
      </c>
      <c r="E18363" s="508"/>
      <c r="F18363" s="508"/>
    </row>
    <row r="18364" spans="1:6" x14ac:dyDescent="0.25">
      <c r="A18364" s="508"/>
      <c r="B18364" s="508"/>
      <c r="C18364" s="508"/>
      <c r="D18364" s="444" t="s">
        <v>6778</v>
      </c>
      <c r="E18364" s="508"/>
      <c r="F18364" s="508"/>
    </row>
    <row r="18365" spans="1:6" x14ac:dyDescent="0.25">
      <c r="A18365" s="508"/>
      <c r="B18365" s="508"/>
      <c r="C18365" s="508"/>
      <c r="D18365" s="444" t="s">
        <v>6778</v>
      </c>
      <c r="E18365" s="508"/>
      <c r="F18365" s="508"/>
    </row>
    <row r="18366" spans="1:6" x14ac:dyDescent="0.25">
      <c r="A18366" s="508"/>
      <c r="B18366" s="508"/>
      <c r="C18366" s="508"/>
      <c r="D18366" s="444" t="s">
        <v>6778</v>
      </c>
      <c r="E18366" s="508"/>
      <c r="F18366" s="508"/>
    </row>
    <row r="18367" spans="1:6" x14ac:dyDescent="0.25">
      <c r="A18367" s="508"/>
      <c r="B18367" s="508"/>
      <c r="C18367" s="508"/>
      <c r="D18367" s="444" t="s">
        <v>6778</v>
      </c>
      <c r="E18367" s="508"/>
      <c r="F18367" s="508"/>
    </row>
    <row r="18368" spans="1:6" x14ac:dyDescent="0.25">
      <c r="A18368" s="508"/>
      <c r="B18368" s="508"/>
      <c r="C18368" s="508"/>
      <c r="D18368" s="444" t="s">
        <v>6778</v>
      </c>
      <c r="E18368" s="508"/>
      <c r="F18368" s="508"/>
    </row>
    <row r="18369" spans="1:6" x14ac:dyDescent="0.25">
      <c r="A18369" s="508"/>
      <c r="B18369" s="508"/>
      <c r="C18369" s="508"/>
      <c r="D18369" s="444" t="s">
        <v>6778</v>
      </c>
      <c r="E18369" s="508"/>
      <c r="F18369" s="508"/>
    </row>
    <row r="18370" spans="1:6" x14ac:dyDescent="0.25">
      <c r="A18370" s="508"/>
      <c r="B18370" s="508"/>
      <c r="C18370" s="508"/>
      <c r="D18370" s="444" t="s">
        <v>6778</v>
      </c>
      <c r="E18370" s="508"/>
      <c r="F18370" s="508"/>
    </row>
    <row r="18371" spans="1:6" x14ac:dyDescent="0.25">
      <c r="A18371" s="508"/>
      <c r="B18371" s="508"/>
      <c r="C18371" s="508"/>
      <c r="D18371" s="444" t="s">
        <v>6778</v>
      </c>
      <c r="E18371" s="508"/>
      <c r="F18371" s="508"/>
    </row>
    <row r="18372" spans="1:6" x14ac:dyDescent="0.25">
      <c r="A18372" s="508"/>
      <c r="B18372" s="508"/>
      <c r="C18372" s="508"/>
      <c r="D18372" s="444" t="s">
        <v>6778</v>
      </c>
      <c r="E18372" s="508"/>
      <c r="F18372" s="508"/>
    </row>
    <row r="18373" spans="1:6" x14ac:dyDescent="0.25">
      <c r="A18373" s="508"/>
      <c r="B18373" s="508"/>
      <c r="C18373" s="508"/>
      <c r="D18373" s="444" t="s">
        <v>6778</v>
      </c>
      <c r="E18373" s="508"/>
      <c r="F18373" s="508"/>
    </row>
    <row r="18374" spans="1:6" x14ac:dyDescent="0.25">
      <c r="A18374" s="508"/>
      <c r="B18374" s="508"/>
      <c r="C18374" s="508"/>
      <c r="D18374" s="444" t="s">
        <v>6778</v>
      </c>
      <c r="E18374" s="508"/>
      <c r="F18374" s="508"/>
    </row>
    <row r="18375" spans="1:6" x14ac:dyDescent="0.25">
      <c r="A18375" s="508"/>
      <c r="B18375" s="508"/>
      <c r="C18375" s="508"/>
      <c r="D18375" s="444" t="s">
        <v>6778</v>
      </c>
      <c r="E18375" s="508"/>
      <c r="F18375" s="508"/>
    </row>
    <row r="18376" spans="1:6" x14ac:dyDescent="0.25">
      <c r="A18376" s="508"/>
      <c r="B18376" s="508"/>
      <c r="C18376" s="508"/>
      <c r="D18376" s="444" t="s">
        <v>6778</v>
      </c>
      <c r="E18376" s="508"/>
      <c r="F18376" s="508"/>
    </row>
    <row r="18377" spans="1:6" x14ac:dyDescent="0.25">
      <c r="A18377" s="508"/>
      <c r="B18377" s="508"/>
      <c r="C18377" s="508"/>
      <c r="D18377" s="444" t="s">
        <v>6778</v>
      </c>
      <c r="E18377" s="508"/>
      <c r="F18377" s="508"/>
    </row>
    <row r="18378" spans="1:6" x14ac:dyDescent="0.25">
      <c r="A18378" s="508"/>
      <c r="B18378" s="508"/>
      <c r="C18378" s="508"/>
      <c r="D18378" s="444" t="s">
        <v>6778</v>
      </c>
      <c r="E18378" s="508"/>
      <c r="F18378" s="508"/>
    </row>
    <row r="18379" spans="1:6" x14ac:dyDescent="0.25">
      <c r="A18379" s="508"/>
      <c r="B18379" s="508"/>
      <c r="C18379" s="508"/>
      <c r="D18379" s="444" t="s">
        <v>6778</v>
      </c>
      <c r="E18379" s="508"/>
      <c r="F18379" s="508"/>
    </row>
    <row r="18380" spans="1:6" x14ac:dyDescent="0.25">
      <c r="A18380" s="508"/>
      <c r="B18380" s="508"/>
      <c r="C18380" s="508"/>
      <c r="D18380" s="444" t="s">
        <v>6778</v>
      </c>
      <c r="E18380" s="508"/>
      <c r="F18380" s="508"/>
    </row>
    <row r="18381" spans="1:6" x14ac:dyDescent="0.25">
      <c r="A18381" s="508"/>
      <c r="B18381" s="508"/>
      <c r="C18381" s="508"/>
      <c r="D18381" s="444" t="s">
        <v>6778</v>
      </c>
      <c r="E18381" s="508"/>
      <c r="F18381" s="508"/>
    </row>
    <row r="18382" spans="1:6" x14ac:dyDescent="0.25">
      <c r="A18382" s="508"/>
      <c r="B18382" s="508"/>
      <c r="C18382" s="508"/>
      <c r="D18382" s="444" t="s">
        <v>6778</v>
      </c>
      <c r="E18382" s="508"/>
      <c r="F18382" s="508"/>
    </row>
    <row r="18383" spans="1:6" x14ac:dyDescent="0.25">
      <c r="A18383" s="508"/>
      <c r="B18383" s="508"/>
      <c r="C18383" s="508"/>
      <c r="D18383" s="444" t="s">
        <v>6778</v>
      </c>
      <c r="E18383" s="508"/>
      <c r="F18383" s="508"/>
    </row>
    <row r="18384" spans="1:6" x14ac:dyDescent="0.25">
      <c r="A18384" s="508"/>
      <c r="B18384" s="508"/>
      <c r="C18384" s="508"/>
      <c r="D18384" s="444" t="s">
        <v>6778</v>
      </c>
      <c r="E18384" s="508"/>
      <c r="F18384" s="508"/>
    </row>
    <row r="18385" spans="1:6" x14ac:dyDescent="0.25">
      <c r="A18385" s="508"/>
      <c r="B18385" s="508"/>
      <c r="C18385" s="508"/>
      <c r="D18385" s="444" t="s">
        <v>6778</v>
      </c>
      <c r="E18385" s="508"/>
      <c r="F18385" s="508"/>
    </row>
    <row r="18386" spans="1:6" x14ac:dyDescent="0.25">
      <c r="A18386" s="508"/>
      <c r="B18386" s="508"/>
      <c r="C18386" s="508"/>
      <c r="D18386" s="444" t="s">
        <v>6778</v>
      </c>
      <c r="E18386" s="508"/>
      <c r="F18386" s="508"/>
    </row>
    <row r="18387" spans="1:6" x14ac:dyDescent="0.25">
      <c r="A18387" s="508"/>
      <c r="B18387" s="508"/>
      <c r="C18387" s="508"/>
      <c r="D18387" s="444" t="s">
        <v>6778</v>
      </c>
      <c r="E18387" s="508"/>
      <c r="F18387" s="508"/>
    </row>
    <row r="18388" spans="1:6" x14ac:dyDescent="0.25">
      <c r="A18388" s="508"/>
      <c r="B18388" s="508"/>
      <c r="C18388" s="508"/>
      <c r="D18388" s="444" t="s">
        <v>6778</v>
      </c>
      <c r="E18388" s="508"/>
      <c r="F18388" s="508"/>
    </row>
    <row r="18389" spans="1:6" x14ac:dyDescent="0.25">
      <c r="A18389" s="508"/>
      <c r="B18389" s="508"/>
      <c r="C18389" s="508"/>
      <c r="D18389" s="444" t="s">
        <v>6778</v>
      </c>
      <c r="E18389" s="508"/>
      <c r="F18389" s="508"/>
    </row>
    <row r="18390" spans="1:6" x14ac:dyDescent="0.25">
      <c r="A18390" s="508"/>
      <c r="B18390" s="508"/>
      <c r="C18390" s="508"/>
      <c r="D18390" s="444" t="s">
        <v>6778</v>
      </c>
      <c r="E18390" s="508"/>
      <c r="F18390" s="508"/>
    </row>
    <row r="18391" spans="1:6" x14ac:dyDescent="0.25">
      <c r="A18391" s="508"/>
      <c r="B18391" s="508"/>
      <c r="C18391" s="508"/>
      <c r="D18391" s="444" t="s">
        <v>6778</v>
      </c>
      <c r="E18391" s="508"/>
      <c r="F18391" s="508"/>
    </row>
    <row r="18392" spans="1:6" x14ac:dyDescent="0.25">
      <c r="A18392" s="508"/>
      <c r="B18392" s="508"/>
      <c r="C18392" s="508"/>
      <c r="D18392" s="444" t="s">
        <v>6778</v>
      </c>
      <c r="E18392" s="508"/>
      <c r="F18392" s="508"/>
    </row>
    <row r="18393" spans="1:6" x14ac:dyDescent="0.25">
      <c r="A18393" s="508"/>
      <c r="B18393" s="508"/>
      <c r="C18393" s="508"/>
      <c r="D18393" s="444" t="s">
        <v>6778</v>
      </c>
      <c r="E18393" s="508"/>
      <c r="F18393" s="508"/>
    </row>
    <row r="18394" spans="1:6" x14ac:dyDescent="0.25">
      <c r="A18394" s="508"/>
      <c r="B18394" s="508"/>
      <c r="C18394" s="508"/>
      <c r="D18394" s="444" t="s">
        <v>6778</v>
      </c>
      <c r="E18394" s="508"/>
      <c r="F18394" s="508"/>
    </row>
    <row r="18395" spans="1:6" x14ac:dyDescent="0.25">
      <c r="A18395" s="508"/>
      <c r="B18395" s="508"/>
      <c r="C18395" s="508"/>
      <c r="D18395" s="444" t="s">
        <v>6778</v>
      </c>
      <c r="E18395" s="508"/>
      <c r="F18395" s="508"/>
    </row>
    <row r="18396" spans="1:6" x14ac:dyDescent="0.25">
      <c r="A18396" s="508"/>
      <c r="B18396" s="508"/>
      <c r="C18396" s="508"/>
      <c r="D18396" s="444" t="s">
        <v>6778</v>
      </c>
      <c r="E18396" s="508"/>
      <c r="F18396" s="508"/>
    </row>
    <row r="18397" spans="1:6" x14ac:dyDescent="0.25">
      <c r="A18397" s="508"/>
      <c r="B18397" s="508"/>
      <c r="C18397" s="508"/>
      <c r="D18397" s="444" t="s">
        <v>6778</v>
      </c>
      <c r="E18397" s="508"/>
      <c r="F18397" s="508"/>
    </row>
    <row r="18398" spans="1:6" x14ac:dyDescent="0.25">
      <c r="A18398" s="508"/>
      <c r="B18398" s="508"/>
      <c r="C18398" s="508"/>
      <c r="D18398" s="444" t="s">
        <v>6778</v>
      </c>
      <c r="E18398" s="508"/>
      <c r="F18398" s="508"/>
    </row>
    <row r="18399" spans="1:6" x14ac:dyDescent="0.25">
      <c r="A18399" s="508"/>
      <c r="B18399" s="508"/>
      <c r="C18399" s="508"/>
      <c r="D18399" s="444" t="s">
        <v>6778</v>
      </c>
      <c r="E18399" s="508"/>
      <c r="F18399" s="508"/>
    </row>
    <row r="18400" spans="1:6" x14ac:dyDescent="0.25">
      <c r="A18400" s="508"/>
      <c r="B18400" s="508"/>
      <c r="C18400" s="508"/>
      <c r="D18400" s="444" t="s">
        <v>6778</v>
      </c>
      <c r="E18400" s="508"/>
      <c r="F18400" s="508"/>
    </row>
    <row r="18401" spans="1:6" x14ac:dyDescent="0.25">
      <c r="A18401" s="508"/>
      <c r="B18401" s="508"/>
      <c r="C18401" s="508"/>
      <c r="D18401" s="444" t="s">
        <v>6778</v>
      </c>
      <c r="E18401" s="508"/>
      <c r="F18401" s="508"/>
    </row>
    <row r="18402" spans="1:6" x14ac:dyDescent="0.25">
      <c r="A18402" s="508"/>
      <c r="B18402" s="508"/>
      <c r="C18402" s="508"/>
      <c r="D18402" s="444" t="s">
        <v>6778</v>
      </c>
      <c r="E18402" s="508"/>
      <c r="F18402" s="508"/>
    </row>
    <row r="18403" spans="1:6" x14ac:dyDescent="0.25">
      <c r="A18403" s="508"/>
      <c r="B18403" s="508"/>
      <c r="C18403" s="508"/>
      <c r="D18403" s="444" t="s">
        <v>6778</v>
      </c>
      <c r="E18403" s="508"/>
      <c r="F18403" s="508"/>
    </row>
    <row r="18404" spans="1:6" x14ac:dyDescent="0.25">
      <c r="A18404" s="508"/>
      <c r="B18404" s="508"/>
      <c r="C18404" s="508"/>
      <c r="D18404" s="444" t="s">
        <v>6778</v>
      </c>
      <c r="E18404" s="508"/>
      <c r="F18404" s="508"/>
    </row>
    <row r="18405" spans="1:6" x14ac:dyDescent="0.25">
      <c r="A18405" s="508"/>
      <c r="B18405" s="508"/>
      <c r="C18405" s="508"/>
      <c r="D18405" s="444" t="s">
        <v>6778</v>
      </c>
      <c r="E18405" s="508"/>
      <c r="F18405" s="508"/>
    </row>
    <row r="18406" spans="1:6" x14ac:dyDescent="0.25">
      <c r="A18406" s="508"/>
      <c r="B18406" s="508"/>
      <c r="C18406" s="508"/>
      <c r="D18406" s="444" t="s">
        <v>6778</v>
      </c>
      <c r="E18406" s="508"/>
      <c r="F18406" s="508"/>
    </row>
    <row r="18407" spans="1:6" x14ac:dyDescent="0.25">
      <c r="A18407" s="508"/>
      <c r="B18407" s="508"/>
      <c r="C18407" s="508"/>
      <c r="D18407" s="444" t="s">
        <v>6778</v>
      </c>
      <c r="E18407" s="508"/>
      <c r="F18407" s="508"/>
    </row>
    <row r="18408" spans="1:6" x14ac:dyDescent="0.25">
      <c r="A18408" s="508"/>
      <c r="B18408" s="508"/>
      <c r="C18408" s="508"/>
      <c r="D18408" s="444" t="s">
        <v>6778</v>
      </c>
      <c r="E18408" s="508"/>
      <c r="F18408" s="508"/>
    </row>
    <row r="18409" spans="1:6" x14ac:dyDescent="0.25">
      <c r="A18409" s="508"/>
      <c r="B18409" s="508"/>
      <c r="C18409" s="508"/>
      <c r="D18409" s="444" t="s">
        <v>6778</v>
      </c>
      <c r="E18409" s="508"/>
      <c r="F18409" s="508"/>
    </row>
    <row r="18410" spans="1:6" x14ac:dyDescent="0.25">
      <c r="A18410" s="508"/>
      <c r="B18410" s="508"/>
      <c r="C18410" s="508"/>
      <c r="D18410" s="444" t="s">
        <v>6778</v>
      </c>
      <c r="E18410" s="508"/>
      <c r="F18410" s="508"/>
    </row>
    <row r="18411" spans="1:6" x14ac:dyDescent="0.25">
      <c r="A18411" s="508"/>
      <c r="B18411" s="508"/>
      <c r="C18411" s="508"/>
      <c r="D18411" s="444" t="s">
        <v>6778</v>
      </c>
      <c r="E18411" s="508"/>
      <c r="F18411" s="508"/>
    </row>
    <row r="18412" spans="1:6" x14ac:dyDescent="0.25">
      <c r="A18412" s="508"/>
      <c r="B18412" s="508"/>
      <c r="C18412" s="508"/>
      <c r="D18412" s="444" t="s">
        <v>6778</v>
      </c>
      <c r="E18412" s="508"/>
      <c r="F18412" s="508"/>
    </row>
    <row r="18413" spans="1:6" x14ac:dyDescent="0.25">
      <c r="A18413" s="508"/>
      <c r="B18413" s="508"/>
      <c r="C18413" s="508"/>
      <c r="D18413" s="444" t="s">
        <v>6778</v>
      </c>
      <c r="E18413" s="508"/>
      <c r="F18413" s="508"/>
    </row>
    <row r="18414" spans="1:6" x14ac:dyDescent="0.25">
      <c r="A18414" s="508"/>
      <c r="B18414" s="508"/>
      <c r="C18414" s="508"/>
      <c r="D18414" s="444" t="s">
        <v>6778</v>
      </c>
      <c r="E18414" s="508"/>
      <c r="F18414" s="508"/>
    </row>
    <row r="18415" spans="1:6" x14ac:dyDescent="0.25">
      <c r="A18415" s="508"/>
      <c r="B18415" s="508"/>
      <c r="C18415" s="508"/>
      <c r="D18415" s="444" t="s">
        <v>6778</v>
      </c>
      <c r="E18415" s="508"/>
      <c r="F18415" s="508"/>
    </row>
    <row r="18416" spans="1:6" x14ac:dyDescent="0.25">
      <c r="A18416" s="508"/>
      <c r="B18416" s="508"/>
      <c r="C18416" s="508"/>
      <c r="D18416" s="444" t="s">
        <v>6778</v>
      </c>
      <c r="E18416" s="508"/>
      <c r="F18416" s="508"/>
    </row>
    <row r="18417" spans="1:6" x14ac:dyDescent="0.25">
      <c r="A18417" s="508"/>
      <c r="B18417" s="508"/>
      <c r="C18417" s="508"/>
      <c r="D18417" s="444" t="s">
        <v>6778</v>
      </c>
      <c r="E18417" s="508"/>
      <c r="F18417" s="508"/>
    </row>
    <row r="18418" spans="1:6" x14ac:dyDescent="0.25">
      <c r="A18418" s="508"/>
      <c r="B18418" s="508"/>
      <c r="C18418" s="508"/>
      <c r="D18418" s="444" t="s">
        <v>6778</v>
      </c>
      <c r="E18418" s="508"/>
      <c r="F18418" s="508"/>
    </row>
    <row r="18419" spans="1:6" x14ac:dyDescent="0.25">
      <c r="A18419" s="508"/>
      <c r="B18419" s="508"/>
      <c r="C18419" s="508"/>
      <c r="D18419" s="444" t="s">
        <v>6778</v>
      </c>
      <c r="E18419" s="508"/>
      <c r="F18419" s="508"/>
    </row>
    <row r="18420" spans="1:6" x14ac:dyDescent="0.25">
      <c r="A18420" s="508"/>
      <c r="B18420" s="508"/>
      <c r="C18420" s="508"/>
      <c r="D18420" s="444" t="s">
        <v>6778</v>
      </c>
      <c r="E18420" s="508"/>
      <c r="F18420" s="508"/>
    </row>
    <row r="18421" spans="1:6" x14ac:dyDescent="0.25">
      <c r="A18421" s="508"/>
      <c r="B18421" s="508"/>
      <c r="C18421" s="508"/>
      <c r="D18421" s="444" t="s">
        <v>6778</v>
      </c>
      <c r="E18421" s="508"/>
      <c r="F18421" s="508"/>
    </row>
    <row r="18422" spans="1:6" x14ac:dyDescent="0.25">
      <c r="A18422" s="508"/>
      <c r="B18422" s="508"/>
      <c r="C18422" s="508"/>
      <c r="D18422" s="444" t="s">
        <v>6778</v>
      </c>
      <c r="E18422" s="508"/>
      <c r="F18422" s="508"/>
    </row>
    <row r="18423" spans="1:6" x14ac:dyDescent="0.25">
      <c r="A18423" s="508"/>
      <c r="B18423" s="508"/>
      <c r="C18423" s="508"/>
      <c r="D18423" s="444" t="s">
        <v>6778</v>
      </c>
      <c r="E18423" s="508"/>
      <c r="F18423" s="508"/>
    </row>
    <row r="18424" spans="1:6" x14ac:dyDescent="0.25">
      <c r="A18424" s="508"/>
      <c r="B18424" s="508"/>
      <c r="C18424" s="508"/>
      <c r="D18424" s="444" t="s">
        <v>6778</v>
      </c>
      <c r="E18424" s="508"/>
      <c r="F18424" s="508"/>
    </row>
    <row r="18425" spans="1:6" x14ac:dyDescent="0.25">
      <c r="A18425" s="508"/>
      <c r="B18425" s="508"/>
      <c r="C18425" s="508"/>
      <c r="D18425" s="444" t="s">
        <v>6778</v>
      </c>
      <c r="E18425" s="508"/>
      <c r="F18425" s="508"/>
    </row>
    <row r="18426" spans="1:6" x14ac:dyDescent="0.25">
      <c r="A18426" s="508"/>
      <c r="B18426" s="508"/>
      <c r="C18426" s="508"/>
      <c r="D18426" s="444" t="s">
        <v>6778</v>
      </c>
      <c r="E18426" s="508"/>
      <c r="F18426" s="508"/>
    </row>
    <row r="18427" spans="1:6" x14ac:dyDescent="0.25">
      <c r="A18427" s="508"/>
      <c r="B18427" s="508"/>
      <c r="C18427" s="508"/>
      <c r="D18427" s="444" t="s">
        <v>6778</v>
      </c>
      <c r="E18427" s="508"/>
      <c r="F18427" s="508"/>
    </row>
    <row r="18428" spans="1:6" x14ac:dyDescent="0.25">
      <c r="A18428" s="508"/>
      <c r="B18428" s="508"/>
      <c r="C18428" s="508"/>
      <c r="D18428" s="444" t="s">
        <v>6778</v>
      </c>
      <c r="E18428" s="508"/>
      <c r="F18428" s="508"/>
    </row>
    <row r="18429" spans="1:6" x14ac:dyDescent="0.25">
      <c r="A18429" s="508"/>
      <c r="B18429" s="508"/>
      <c r="C18429" s="508"/>
      <c r="D18429" s="444" t="s">
        <v>6778</v>
      </c>
      <c r="E18429" s="508"/>
      <c r="F18429" s="508"/>
    </row>
    <row r="18430" spans="1:6" x14ac:dyDescent="0.25">
      <c r="A18430" s="508"/>
      <c r="B18430" s="508"/>
      <c r="C18430" s="508"/>
      <c r="D18430" s="444" t="s">
        <v>6778</v>
      </c>
      <c r="E18430" s="508"/>
      <c r="F18430" s="508"/>
    </row>
    <row r="18431" spans="1:6" x14ac:dyDescent="0.25">
      <c r="A18431" s="508"/>
      <c r="B18431" s="508"/>
      <c r="C18431" s="508"/>
      <c r="D18431" s="444" t="s">
        <v>6778</v>
      </c>
      <c r="E18431" s="508"/>
      <c r="F18431" s="508"/>
    </row>
    <row r="18432" spans="1:6" x14ac:dyDescent="0.25">
      <c r="A18432" s="508"/>
      <c r="B18432" s="508"/>
      <c r="C18432" s="508"/>
      <c r="D18432" s="444" t="s">
        <v>6778</v>
      </c>
      <c r="E18432" s="508"/>
      <c r="F18432" s="508"/>
    </row>
    <row r="18433" spans="1:6" x14ac:dyDescent="0.25">
      <c r="A18433" s="508"/>
      <c r="B18433" s="508"/>
      <c r="C18433" s="508"/>
      <c r="D18433" s="444" t="s">
        <v>6778</v>
      </c>
      <c r="E18433" s="508"/>
      <c r="F18433" s="508"/>
    </row>
    <row r="18434" spans="1:6" x14ac:dyDescent="0.25">
      <c r="A18434" s="508"/>
      <c r="B18434" s="508"/>
      <c r="C18434" s="508"/>
      <c r="D18434" s="444" t="s">
        <v>6778</v>
      </c>
      <c r="E18434" s="508"/>
      <c r="F18434" s="508"/>
    </row>
    <row r="18435" spans="1:6" x14ac:dyDescent="0.25">
      <c r="A18435" s="508"/>
      <c r="B18435" s="508"/>
      <c r="C18435" s="508"/>
      <c r="D18435" s="444" t="s">
        <v>6778</v>
      </c>
      <c r="E18435" s="508"/>
      <c r="F18435" s="508"/>
    </row>
    <row r="18436" spans="1:6" x14ac:dyDescent="0.25">
      <c r="A18436" s="508"/>
      <c r="B18436" s="508"/>
      <c r="C18436" s="508"/>
      <c r="D18436" s="444" t="s">
        <v>6778</v>
      </c>
      <c r="E18436" s="508"/>
      <c r="F18436" s="508"/>
    </row>
    <row r="18437" spans="1:6" x14ac:dyDescent="0.25">
      <c r="A18437" s="508"/>
      <c r="B18437" s="508"/>
      <c r="C18437" s="508"/>
      <c r="D18437" s="444" t="s">
        <v>6778</v>
      </c>
      <c r="E18437" s="508"/>
      <c r="F18437" s="508"/>
    </row>
    <row r="18438" spans="1:6" x14ac:dyDescent="0.25">
      <c r="A18438" s="508"/>
      <c r="B18438" s="508"/>
      <c r="C18438" s="508"/>
      <c r="D18438" s="444" t="s">
        <v>6778</v>
      </c>
      <c r="E18438" s="508"/>
      <c r="F18438" s="508"/>
    </row>
    <row r="18439" spans="1:6" x14ac:dyDescent="0.25">
      <c r="A18439" s="508"/>
      <c r="B18439" s="508"/>
      <c r="C18439" s="508"/>
      <c r="D18439" s="444" t="s">
        <v>6778</v>
      </c>
      <c r="E18439" s="508"/>
      <c r="F18439" s="508"/>
    </row>
    <row r="18440" spans="1:6" x14ac:dyDescent="0.25">
      <c r="A18440" s="508"/>
      <c r="B18440" s="508"/>
      <c r="C18440" s="508"/>
      <c r="D18440" s="444" t="s">
        <v>6778</v>
      </c>
      <c r="E18440" s="508"/>
      <c r="F18440" s="508"/>
    </row>
    <row r="18441" spans="1:6" x14ac:dyDescent="0.25">
      <c r="A18441" s="508"/>
      <c r="B18441" s="508"/>
      <c r="C18441" s="508"/>
      <c r="D18441" s="444" t="s">
        <v>6778</v>
      </c>
      <c r="E18441" s="508"/>
      <c r="F18441" s="508"/>
    </row>
    <row r="18442" spans="1:6" x14ac:dyDescent="0.25">
      <c r="A18442" s="508"/>
      <c r="B18442" s="508"/>
      <c r="C18442" s="508"/>
      <c r="D18442" s="444" t="s">
        <v>6778</v>
      </c>
      <c r="E18442" s="508"/>
      <c r="F18442" s="508"/>
    </row>
    <row r="18443" spans="1:6" x14ac:dyDescent="0.25">
      <c r="A18443" s="508"/>
      <c r="B18443" s="508"/>
      <c r="C18443" s="508"/>
      <c r="D18443" s="444" t="s">
        <v>6778</v>
      </c>
      <c r="E18443" s="508"/>
      <c r="F18443" s="508"/>
    </row>
    <row r="18444" spans="1:6" x14ac:dyDescent="0.25">
      <c r="A18444" s="508"/>
      <c r="B18444" s="508"/>
      <c r="C18444" s="508"/>
      <c r="D18444" s="444" t="s">
        <v>6778</v>
      </c>
      <c r="E18444" s="508"/>
      <c r="F18444" s="508"/>
    </row>
    <row r="18445" spans="1:6" x14ac:dyDescent="0.25">
      <c r="A18445" s="508"/>
      <c r="B18445" s="508"/>
      <c r="C18445" s="508"/>
      <c r="D18445" s="444" t="s">
        <v>6778</v>
      </c>
      <c r="E18445" s="508"/>
      <c r="F18445" s="508"/>
    </row>
    <row r="18446" spans="1:6" x14ac:dyDescent="0.25">
      <c r="A18446" s="508"/>
      <c r="B18446" s="508"/>
      <c r="C18446" s="508"/>
      <c r="D18446" s="444" t="s">
        <v>6778</v>
      </c>
      <c r="E18446" s="508"/>
      <c r="F18446" s="508"/>
    </row>
    <row r="18447" spans="1:6" x14ac:dyDescent="0.25">
      <c r="A18447" s="508"/>
      <c r="B18447" s="508"/>
      <c r="C18447" s="508"/>
      <c r="D18447" s="444" t="s">
        <v>6778</v>
      </c>
      <c r="E18447" s="508"/>
      <c r="F18447" s="508"/>
    </row>
    <row r="18448" spans="1:6" x14ac:dyDescent="0.25">
      <c r="A18448" s="508"/>
      <c r="B18448" s="508"/>
      <c r="C18448" s="508"/>
      <c r="D18448" s="444" t="s">
        <v>6778</v>
      </c>
      <c r="E18448" s="508"/>
      <c r="F18448" s="508"/>
    </row>
    <row r="18449" spans="1:6" x14ac:dyDescent="0.25">
      <c r="A18449" s="508"/>
      <c r="B18449" s="508"/>
      <c r="C18449" s="508"/>
      <c r="D18449" s="444" t="s">
        <v>6778</v>
      </c>
      <c r="E18449" s="508"/>
      <c r="F18449" s="508"/>
    </row>
    <row r="18450" spans="1:6" x14ac:dyDescent="0.25">
      <c r="A18450" s="508"/>
      <c r="B18450" s="508"/>
      <c r="C18450" s="508"/>
      <c r="D18450" s="444" t="s">
        <v>6778</v>
      </c>
      <c r="E18450" s="508"/>
      <c r="F18450" s="508"/>
    </row>
    <row r="18451" spans="1:6" x14ac:dyDescent="0.25">
      <c r="A18451" s="508"/>
      <c r="B18451" s="508"/>
      <c r="C18451" s="508"/>
      <c r="D18451" s="444" t="s">
        <v>6778</v>
      </c>
      <c r="E18451" s="508"/>
      <c r="F18451" s="508"/>
    </row>
    <row r="18452" spans="1:6" x14ac:dyDescent="0.25">
      <c r="A18452" s="508"/>
      <c r="B18452" s="508"/>
      <c r="C18452" s="508"/>
      <c r="D18452" s="444" t="s">
        <v>6778</v>
      </c>
      <c r="E18452" s="508"/>
      <c r="F18452" s="508"/>
    </row>
    <row r="18453" spans="1:6" x14ac:dyDescent="0.25">
      <c r="A18453" s="508"/>
      <c r="B18453" s="508"/>
      <c r="C18453" s="508"/>
      <c r="D18453" s="444" t="s">
        <v>6778</v>
      </c>
      <c r="E18453" s="508"/>
      <c r="F18453" s="508"/>
    </row>
    <row r="18454" spans="1:6" x14ac:dyDescent="0.25">
      <c r="A18454" s="508"/>
      <c r="B18454" s="508"/>
      <c r="C18454" s="508"/>
      <c r="D18454" s="444" t="s">
        <v>6778</v>
      </c>
      <c r="E18454" s="508"/>
      <c r="F18454" s="508"/>
    </row>
    <row r="18455" spans="1:6" x14ac:dyDescent="0.25">
      <c r="A18455" s="508"/>
      <c r="B18455" s="508"/>
      <c r="C18455" s="508"/>
      <c r="D18455" s="444" t="s">
        <v>6778</v>
      </c>
      <c r="E18455" s="508"/>
      <c r="F18455" s="508"/>
    </row>
    <row r="18456" spans="1:6" x14ac:dyDescent="0.25">
      <c r="A18456" s="508"/>
      <c r="B18456" s="508"/>
      <c r="C18456" s="508"/>
      <c r="D18456" s="444" t="s">
        <v>6778</v>
      </c>
      <c r="E18456" s="508"/>
      <c r="F18456" s="508"/>
    </row>
    <row r="18457" spans="1:6" x14ac:dyDescent="0.25">
      <c r="A18457" s="508"/>
      <c r="B18457" s="508"/>
      <c r="C18457" s="508"/>
      <c r="D18457" s="444" t="s">
        <v>6778</v>
      </c>
      <c r="E18457" s="508"/>
      <c r="F18457" s="508"/>
    </row>
    <row r="18458" spans="1:6" x14ac:dyDescent="0.25">
      <c r="A18458" s="508"/>
      <c r="B18458" s="508"/>
      <c r="C18458" s="508"/>
      <c r="D18458" s="444" t="s">
        <v>6778</v>
      </c>
      <c r="E18458" s="508"/>
      <c r="F18458" s="508"/>
    </row>
    <row r="18459" spans="1:6" x14ac:dyDescent="0.25">
      <c r="A18459" s="508"/>
      <c r="B18459" s="508"/>
      <c r="C18459" s="508"/>
      <c r="D18459" s="444" t="s">
        <v>6778</v>
      </c>
      <c r="E18459" s="508"/>
      <c r="F18459" s="508"/>
    </row>
    <row r="18460" spans="1:6" x14ac:dyDescent="0.25">
      <c r="A18460" s="508"/>
      <c r="B18460" s="508"/>
      <c r="C18460" s="508"/>
      <c r="D18460" s="444" t="s">
        <v>6778</v>
      </c>
      <c r="E18460" s="508"/>
      <c r="F18460" s="508"/>
    </row>
    <row r="18461" spans="1:6" x14ac:dyDescent="0.25">
      <c r="A18461" s="508"/>
      <c r="B18461" s="508"/>
      <c r="C18461" s="508"/>
      <c r="D18461" s="444" t="s">
        <v>6778</v>
      </c>
      <c r="E18461" s="508"/>
      <c r="F18461" s="508"/>
    </row>
    <row r="18462" spans="1:6" x14ac:dyDescent="0.25">
      <c r="A18462" s="508"/>
      <c r="B18462" s="508"/>
      <c r="C18462" s="508"/>
      <c r="D18462" s="444" t="s">
        <v>6778</v>
      </c>
      <c r="E18462" s="508"/>
      <c r="F18462" s="508"/>
    </row>
    <row r="18463" spans="1:6" x14ac:dyDescent="0.25">
      <c r="A18463" s="508"/>
      <c r="B18463" s="508"/>
      <c r="C18463" s="508"/>
      <c r="D18463" s="444" t="s">
        <v>6778</v>
      </c>
      <c r="E18463" s="508"/>
      <c r="F18463" s="508"/>
    </row>
    <row r="18464" spans="1:6" x14ac:dyDescent="0.25">
      <c r="A18464" s="508"/>
      <c r="B18464" s="508"/>
      <c r="C18464" s="508"/>
      <c r="D18464" s="444" t="s">
        <v>6778</v>
      </c>
      <c r="E18464" s="508"/>
      <c r="F18464" s="508"/>
    </row>
    <row r="18465" spans="1:6" x14ac:dyDescent="0.25">
      <c r="A18465" s="508"/>
      <c r="B18465" s="508"/>
      <c r="C18465" s="508"/>
      <c r="D18465" s="444" t="s">
        <v>6778</v>
      </c>
      <c r="E18465" s="508"/>
      <c r="F18465" s="508"/>
    </row>
    <row r="18466" spans="1:6" x14ac:dyDescent="0.25">
      <c r="A18466" s="508"/>
      <c r="B18466" s="508"/>
      <c r="C18466" s="508"/>
      <c r="D18466" s="444" t="s">
        <v>6778</v>
      </c>
      <c r="E18466" s="508"/>
      <c r="F18466" s="508"/>
    </row>
    <row r="18467" spans="1:6" x14ac:dyDescent="0.25">
      <c r="A18467" s="508"/>
      <c r="B18467" s="508"/>
      <c r="C18467" s="508"/>
      <c r="D18467" s="444" t="s">
        <v>6778</v>
      </c>
      <c r="E18467" s="508"/>
      <c r="F18467" s="508"/>
    </row>
    <row r="18468" spans="1:6" x14ac:dyDescent="0.25">
      <c r="A18468" s="508"/>
      <c r="B18468" s="508"/>
      <c r="C18468" s="508"/>
      <c r="D18468" s="444" t="s">
        <v>6778</v>
      </c>
      <c r="E18468" s="508"/>
      <c r="F18468" s="508"/>
    </row>
    <row r="18469" spans="1:6" x14ac:dyDescent="0.25">
      <c r="A18469" s="508"/>
      <c r="B18469" s="508"/>
      <c r="C18469" s="508"/>
      <c r="D18469" s="444" t="s">
        <v>6778</v>
      </c>
      <c r="E18469" s="508"/>
      <c r="F18469" s="508"/>
    </row>
    <row r="18470" spans="1:6" x14ac:dyDescent="0.25">
      <c r="A18470" s="508"/>
      <c r="B18470" s="508"/>
      <c r="C18470" s="508"/>
      <c r="D18470" s="444" t="s">
        <v>6778</v>
      </c>
      <c r="E18470" s="508"/>
      <c r="F18470" s="508"/>
    </row>
    <row r="18471" spans="1:6" x14ac:dyDescent="0.25">
      <c r="A18471" s="508"/>
      <c r="B18471" s="508"/>
      <c r="C18471" s="508"/>
      <c r="D18471" s="444" t="s">
        <v>6778</v>
      </c>
      <c r="E18471" s="508"/>
      <c r="F18471" s="508"/>
    </row>
    <row r="18472" spans="1:6" x14ac:dyDescent="0.25">
      <c r="A18472" s="508"/>
      <c r="B18472" s="508"/>
      <c r="C18472" s="508"/>
      <c r="D18472" s="444" t="s">
        <v>6778</v>
      </c>
      <c r="E18472" s="508"/>
      <c r="F18472" s="508"/>
    </row>
    <row r="18473" spans="1:6" x14ac:dyDescent="0.25">
      <c r="A18473" s="508"/>
      <c r="B18473" s="508"/>
      <c r="C18473" s="508"/>
      <c r="D18473" s="444" t="s">
        <v>6778</v>
      </c>
      <c r="E18473" s="508"/>
      <c r="F18473" s="508"/>
    </row>
    <row r="18474" spans="1:6" x14ac:dyDescent="0.25">
      <c r="A18474" s="508"/>
      <c r="B18474" s="508"/>
      <c r="C18474" s="508"/>
      <c r="D18474" s="444" t="s">
        <v>6778</v>
      </c>
      <c r="E18474" s="508"/>
      <c r="F18474" s="508"/>
    </row>
    <row r="18475" spans="1:6" x14ac:dyDescent="0.25">
      <c r="A18475" s="508"/>
      <c r="B18475" s="508"/>
      <c r="C18475" s="508"/>
      <c r="D18475" s="444" t="s">
        <v>6778</v>
      </c>
      <c r="E18475" s="508"/>
      <c r="F18475" s="508"/>
    </row>
    <row r="18476" spans="1:6" x14ac:dyDescent="0.25">
      <c r="A18476" s="508"/>
      <c r="B18476" s="508"/>
      <c r="C18476" s="508"/>
      <c r="D18476" s="444" t="s">
        <v>6778</v>
      </c>
      <c r="E18476" s="508"/>
      <c r="F18476" s="508"/>
    </row>
    <row r="18477" spans="1:6" x14ac:dyDescent="0.25">
      <c r="A18477" s="508"/>
      <c r="B18477" s="508"/>
      <c r="C18477" s="508"/>
      <c r="D18477" s="444" t="s">
        <v>6778</v>
      </c>
      <c r="E18477" s="508"/>
      <c r="F18477" s="508"/>
    </row>
    <row r="18478" spans="1:6" x14ac:dyDescent="0.25">
      <c r="A18478" s="508"/>
      <c r="B18478" s="508"/>
      <c r="C18478" s="508"/>
      <c r="D18478" s="444" t="s">
        <v>6778</v>
      </c>
      <c r="E18478" s="508"/>
      <c r="F18478" s="508"/>
    </row>
    <row r="18479" spans="1:6" x14ac:dyDescent="0.25">
      <c r="A18479" s="508"/>
      <c r="B18479" s="508"/>
      <c r="C18479" s="508"/>
      <c r="D18479" s="444" t="s">
        <v>6778</v>
      </c>
      <c r="E18479" s="508"/>
      <c r="F18479" s="508"/>
    </row>
    <row r="18480" spans="1:6" x14ac:dyDescent="0.25">
      <c r="A18480" s="508"/>
      <c r="B18480" s="508"/>
      <c r="C18480" s="508"/>
      <c r="D18480" s="444" t="s">
        <v>6778</v>
      </c>
      <c r="E18480" s="508"/>
      <c r="F18480" s="508"/>
    </row>
    <row r="18481" spans="1:6" x14ac:dyDescent="0.25">
      <c r="A18481" s="508"/>
      <c r="B18481" s="508"/>
      <c r="C18481" s="508"/>
      <c r="D18481" s="444" t="s">
        <v>6778</v>
      </c>
      <c r="E18481" s="508"/>
      <c r="F18481" s="508"/>
    </row>
    <row r="18482" spans="1:6" x14ac:dyDescent="0.25">
      <c r="A18482" s="508"/>
      <c r="B18482" s="508"/>
      <c r="C18482" s="508"/>
      <c r="D18482" s="444" t="s">
        <v>6778</v>
      </c>
      <c r="E18482" s="508"/>
      <c r="F18482" s="508"/>
    </row>
    <row r="18483" spans="1:6" x14ac:dyDescent="0.25">
      <c r="A18483" s="508"/>
      <c r="B18483" s="508"/>
      <c r="C18483" s="508"/>
      <c r="D18483" s="444" t="s">
        <v>6778</v>
      </c>
      <c r="E18483" s="508"/>
      <c r="F18483" s="508"/>
    </row>
    <row r="18484" spans="1:6" x14ac:dyDescent="0.25">
      <c r="A18484" s="508"/>
      <c r="B18484" s="508"/>
      <c r="C18484" s="508"/>
      <c r="D18484" s="444" t="s">
        <v>6778</v>
      </c>
      <c r="E18484" s="508"/>
      <c r="F18484" s="508"/>
    </row>
    <row r="18485" spans="1:6" x14ac:dyDescent="0.25">
      <c r="A18485" s="508"/>
      <c r="B18485" s="508"/>
      <c r="C18485" s="508"/>
      <c r="D18485" s="444" t="s">
        <v>6778</v>
      </c>
      <c r="E18485" s="508"/>
      <c r="F18485" s="508"/>
    </row>
    <row r="18486" spans="1:6" x14ac:dyDescent="0.25">
      <c r="A18486" s="508"/>
      <c r="B18486" s="508"/>
      <c r="C18486" s="508"/>
      <c r="D18486" s="444" t="s">
        <v>6778</v>
      </c>
      <c r="E18486" s="508"/>
      <c r="F18486" s="508"/>
    </row>
    <row r="18487" spans="1:6" x14ac:dyDescent="0.25">
      <c r="A18487" s="508"/>
      <c r="B18487" s="508"/>
      <c r="C18487" s="508"/>
      <c r="D18487" s="444" t="s">
        <v>6778</v>
      </c>
      <c r="E18487" s="508"/>
      <c r="F18487" s="508"/>
    </row>
    <row r="18488" spans="1:6" x14ac:dyDescent="0.25">
      <c r="A18488" s="508"/>
      <c r="B18488" s="508"/>
      <c r="C18488" s="508"/>
      <c r="D18488" s="444" t="s">
        <v>6778</v>
      </c>
      <c r="E18488" s="508"/>
      <c r="F18488" s="508"/>
    </row>
    <row r="18489" spans="1:6" x14ac:dyDescent="0.25">
      <c r="A18489" s="508"/>
      <c r="B18489" s="508"/>
      <c r="C18489" s="508"/>
      <c r="D18489" s="444" t="s">
        <v>6778</v>
      </c>
      <c r="E18489" s="508"/>
      <c r="F18489" s="508"/>
    </row>
    <row r="18490" spans="1:6" x14ac:dyDescent="0.25">
      <c r="A18490" s="508"/>
      <c r="B18490" s="508"/>
      <c r="C18490" s="508"/>
      <c r="D18490" s="444" t="s">
        <v>6778</v>
      </c>
      <c r="E18490" s="508"/>
      <c r="F18490" s="508"/>
    </row>
    <row r="18491" spans="1:6" x14ac:dyDescent="0.25">
      <c r="A18491" s="508"/>
      <c r="B18491" s="508"/>
      <c r="C18491" s="508"/>
      <c r="D18491" s="444" t="s">
        <v>6778</v>
      </c>
      <c r="E18491" s="508"/>
      <c r="F18491" s="508"/>
    </row>
    <row r="18492" spans="1:6" x14ac:dyDescent="0.25">
      <c r="A18492" s="508"/>
      <c r="B18492" s="508"/>
      <c r="C18492" s="508"/>
      <c r="D18492" s="444" t="s">
        <v>6778</v>
      </c>
      <c r="E18492" s="508"/>
      <c r="F18492" s="508"/>
    </row>
    <row r="18493" spans="1:6" x14ac:dyDescent="0.25">
      <c r="A18493" s="508"/>
      <c r="B18493" s="508"/>
      <c r="C18493" s="508"/>
      <c r="D18493" s="444" t="s">
        <v>6778</v>
      </c>
      <c r="E18493" s="508"/>
      <c r="F18493" s="508"/>
    </row>
    <row r="18494" spans="1:6" x14ac:dyDescent="0.25">
      <c r="A18494" s="508"/>
      <c r="B18494" s="508"/>
      <c r="C18494" s="508"/>
      <c r="D18494" s="444" t="s">
        <v>6778</v>
      </c>
      <c r="E18494" s="508"/>
      <c r="F18494" s="508"/>
    </row>
    <row r="18495" spans="1:6" x14ac:dyDescent="0.25">
      <c r="A18495" s="508"/>
      <c r="B18495" s="508"/>
      <c r="C18495" s="508"/>
      <c r="D18495" s="444" t="s">
        <v>6778</v>
      </c>
      <c r="E18495" s="508"/>
      <c r="F18495" s="508"/>
    </row>
    <row r="18496" spans="1:6" x14ac:dyDescent="0.25">
      <c r="A18496" s="508"/>
      <c r="B18496" s="508"/>
      <c r="C18496" s="508"/>
      <c r="D18496" s="444" t="s">
        <v>6778</v>
      </c>
      <c r="E18496" s="508"/>
      <c r="F18496" s="508"/>
    </row>
    <row r="18497" spans="1:6" x14ac:dyDescent="0.25">
      <c r="A18497" s="508"/>
      <c r="B18497" s="508"/>
      <c r="C18497" s="508"/>
      <c r="D18497" s="444" t="s">
        <v>6778</v>
      </c>
      <c r="E18497" s="508"/>
      <c r="F18497" s="508"/>
    </row>
    <row r="18498" spans="1:6" x14ac:dyDescent="0.25">
      <c r="A18498" s="508"/>
      <c r="B18498" s="508"/>
      <c r="C18498" s="508"/>
      <c r="D18498" s="444" t="s">
        <v>6778</v>
      </c>
      <c r="E18498" s="508"/>
      <c r="F18498" s="508"/>
    </row>
    <row r="18499" spans="1:6" x14ac:dyDescent="0.25">
      <c r="A18499" s="508"/>
      <c r="B18499" s="508"/>
      <c r="C18499" s="508"/>
      <c r="D18499" s="444" t="s">
        <v>6778</v>
      </c>
      <c r="E18499" s="508"/>
      <c r="F18499" s="508"/>
    </row>
    <row r="18500" spans="1:6" x14ac:dyDescent="0.25">
      <c r="A18500" s="508"/>
      <c r="B18500" s="508"/>
      <c r="C18500" s="508"/>
      <c r="D18500" s="444" t="s">
        <v>6778</v>
      </c>
      <c r="E18500" s="508"/>
      <c r="F18500" s="508"/>
    </row>
    <row r="18501" spans="1:6" x14ac:dyDescent="0.25">
      <c r="A18501" s="508"/>
      <c r="B18501" s="508"/>
      <c r="C18501" s="508"/>
      <c r="D18501" s="444" t="s">
        <v>6778</v>
      </c>
      <c r="E18501" s="508"/>
      <c r="F18501" s="508"/>
    </row>
    <row r="18502" spans="1:6" x14ac:dyDescent="0.25">
      <c r="A18502" s="508"/>
      <c r="B18502" s="508"/>
      <c r="C18502" s="508"/>
      <c r="D18502" s="444" t="s">
        <v>6778</v>
      </c>
      <c r="E18502" s="508"/>
      <c r="F18502" s="508"/>
    </row>
    <row r="18503" spans="1:6" x14ac:dyDescent="0.25">
      <c r="A18503" s="508"/>
      <c r="B18503" s="508"/>
      <c r="C18503" s="508"/>
      <c r="D18503" s="444" t="s">
        <v>6778</v>
      </c>
      <c r="E18503" s="508"/>
      <c r="F18503" s="508"/>
    </row>
    <row r="18504" spans="1:6" x14ac:dyDescent="0.25">
      <c r="A18504" s="508"/>
      <c r="B18504" s="508"/>
      <c r="C18504" s="508"/>
      <c r="D18504" s="444" t="s">
        <v>6778</v>
      </c>
      <c r="E18504" s="508"/>
      <c r="F18504" s="508"/>
    </row>
    <row r="18505" spans="1:6" x14ac:dyDescent="0.25">
      <c r="A18505" s="508"/>
      <c r="B18505" s="508"/>
      <c r="C18505" s="508"/>
      <c r="D18505" s="444" t="s">
        <v>6778</v>
      </c>
      <c r="E18505" s="508"/>
      <c r="F18505" s="508"/>
    </row>
    <row r="18506" spans="1:6" x14ac:dyDescent="0.25">
      <c r="A18506" s="508"/>
      <c r="B18506" s="508"/>
      <c r="C18506" s="508"/>
      <c r="D18506" s="444" t="s">
        <v>6778</v>
      </c>
      <c r="E18506" s="508"/>
      <c r="F18506" s="508"/>
    </row>
    <row r="18507" spans="1:6" x14ac:dyDescent="0.25">
      <c r="A18507" s="508"/>
      <c r="B18507" s="508"/>
      <c r="C18507" s="508"/>
      <c r="D18507" s="444" t="s">
        <v>6778</v>
      </c>
      <c r="E18507" s="508"/>
      <c r="F18507" s="508"/>
    </row>
    <row r="18508" spans="1:6" x14ac:dyDescent="0.25">
      <c r="A18508" s="508"/>
      <c r="B18508" s="508"/>
      <c r="C18508" s="508"/>
      <c r="D18508" s="444" t="s">
        <v>6778</v>
      </c>
      <c r="E18508" s="508"/>
      <c r="F18508" s="508"/>
    </row>
    <row r="18509" spans="1:6" x14ac:dyDescent="0.25">
      <c r="A18509" s="508"/>
      <c r="B18509" s="508"/>
      <c r="C18509" s="508"/>
      <c r="D18509" s="444" t="s">
        <v>6778</v>
      </c>
      <c r="E18509" s="508"/>
      <c r="F18509" s="508"/>
    </row>
    <row r="18510" spans="1:6" x14ac:dyDescent="0.25">
      <c r="A18510" s="508"/>
      <c r="B18510" s="508"/>
      <c r="C18510" s="508"/>
      <c r="D18510" s="444" t="s">
        <v>6778</v>
      </c>
      <c r="E18510" s="508"/>
      <c r="F18510" s="508"/>
    </row>
    <row r="18511" spans="1:6" x14ac:dyDescent="0.25">
      <c r="A18511" s="508"/>
      <c r="B18511" s="508"/>
      <c r="C18511" s="508"/>
      <c r="D18511" s="444" t="s">
        <v>6778</v>
      </c>
      <c r="E18511" s="508"/>
      <c r="F18511" s="508"/>
    </row>
    <row r="18512" spans="1:6" x14ac:dyDescent="0.25">
      <c r="A18512" s="508"/>
      <c r="B18512" s="508"/>
      <c r="C18512" s="508"/>
      <c r="D18512" s="444" t="s">
        <v>6778</v>
      </c>
      <c r="E18512" s="508"/>
      <c r="F18512" s="508"/>
    </row>
    <row r="18513" spans="1:6" x14ac:dyDescent="0.25">
      <c r="A18513" s="508"/>
      <c r="B18513" s="508"/>
      <c r="C18513" s="508"/>
      <c r="D18513" s="444" t="s">
        <v>6778</v>
      </c>
      <c r="E18513" s="508"/>
      <c r="F18513" s="508"/>
    </row>
    <row r="18514" spans="1:6" x14ac:dyDescent="0.25">
      <c r="A18514" s="508"/>
      <c r="B18514" s="508"/>
      <c r="C18514" s="508"/>
      <c r="D18514" s="444" t="s">
        <v>6778</v>
      </c>
      <c r="E18514" s="508"/>
      <c r="F18514" s="508"/>
    </row>
    <row r="18515" spans="1:6" x14ac:dyDescent="0.25">
      <c r="A18515" s="508"/>
      <c r="B18515" s="508"/>
      <c r="C18515" s="508"/>
      <c r="D18515" s="444" t="s">
        <v>6778</v>
      </c>
      <c r="E18515" s="508"/>
      <c r="F18515" s="508"/>
    </row>
    <row r="18516" spans="1:6" x14ac:dyDescent="0.25">
      <c r="A18516" s="508"/>
      <c r="B18516" s="508"/>
      <c r="C18516" s="508"/>
      <c r="D18516" s="444" t="s">
        <v>6778</v>
      </c>
      <c r="E18516" s="508"/>
      <c r="F18516" s="508"/>
    </row>
    <row r="18517" spans="1:6" x14ac:dyDescent="0.25">
      <c r="A18517" s="508"/>
      <c r="B18517" s="508"/>
      <c r="C18517" s="508"/>
      <c r="D18517" s="444" t="s">
        <v>6778</v>
      </c>
      <c r="E18517" s="508"/>
      <c r="F18517" s="508"/>
    </row>
    <row r="18518" spans="1:6" x14ac:dyDescent="0.25">
      <c r="A18518" s="508"/>
      <c r="B18518" s="508"/>
      <c r="C18518" s="508"/>
      <c r="D18518" s="444" t="s">
        <v>6778</v>
      </c>
      <c r="E18518" s="508"/>
      <c r="F18518" s="508"/>
    </row>
    <row r="18519" spans="1:6" x14ac:dyDescent="0.25">
      <c r="A18519" s="508"/>
      <c r="B18519" s="508"/>
      <c r="C18519" s="508"/>
      <c r="D18519" s="444" t="s">
        <v>6778</v>
      </c>
      <c r="E18519" s="508"/>
      <c r="F18519" s="508"/>
    </row>
    <row r="18520" spans="1:6" x14ac:dyDescent="0.25">
      <c r="A18520" s="508"/>
      <c r="B18520" s="508"/>
      <c r="C18520" s="508"/>
      <c r="D18520" s="444" t="s">
        <v>6778</v>
      </c>
      <c r="E18520" s="508"/>
      <c r="F18520" s="508"/>
    </row>
    <row r="18521" spans="1:6" x14ac:dyDescent="0.25">
      <c r="A18521" s="508"/>
      <c r="B18521" s="508"/>
      <c r="C18521" s="508"/>
      <c r="D18521" s="444" t="s">
        <v>6778</v>
      </c>
      <c r="E18521" s="508"/>
      <c r="F18521" s="508"/>
    </row>
    <row r="18522" spans="1:6" x14ac:dyDescent="0.25">
      <c r="A18522" s="508"/>
      <c r="B18522" s="508"/>
      <c r="C18522" s="508"/>
      <c r="D18522" s="444" t="s">
        <v>6778</v>
      </c>
      <c r="E18522" s="508"/>
      <c r="F18522" s="508"/>
    </row>
    <row r="18523" spans="1:6" x14ac:dyDescent="0.25">
      <c r="A18523" s="508"/>
      <c r="B18523" s="508"/>
      <c r="C18523" s="508"/>
      <c r="D18523" s="444" t="s">
        <v>6778</v>
      </c>
      <c r="E18523" s="508"/>
      <c r="F18523" s="508"/>
    </row>
    <row r="18524" spans="1:6" x14ac:dyDescent="0.25">
      <c r="A18524" s="508"/>
      <c r="B18524" s="508"/>
      <c r="C18524" s="508"/>
      <c r="D18524" s="444" t="s">
        <v>6778</v>
      </c>
      <c r="E18524" s="508"/>
      <c r="F18524" s="508"/>
    </row>
    <row r="18525" spans="1:6" x14ac:dyDescent="0.25">
      <c r="A18525" s="508"/>
      <c r="B18525" s="508"/>
      <c r="C18525" s="508"/>
      <c r="D18525" s="444" t="s">
        <v>6778</v>
      </c>
      <c r="E18525" s="508"/>
      <c r="F18525" s="508"/>
    </row>
    <row r="18526" spans="1:6" x14ac:dyDescent="0.25">
      <c r="A18526" s="508"/>
      <c r="B18526" s="508"/>
      <c r="C18526" s="508"/>
      <c r="D18526" s="444" t="s">
        <v>6778</v>
      </c>
      <c r="E18526" s="508"/>
      <c r="F18526" s="508"/>
    </row>
    <row r="18527" spans="1:6" x14ac:dyDescent="0.25">
      <c r="A18527" s="508"/>
      <c r="B18527" s="508"/>
      <c r="C18527" s="508"/>
      <c r="D18527" s="444" t="s">
        <v>6778</v>
      </c>
      <c r="E18527" s="508"/>
      <c r="F18527" s="508"/>
    </row>
    <row r="18528" spans="1:6" x14ac:dyDescent="0.25">
      <c r="A18528" s="508"/>
      <c r="B18528" s="508"/>
      <c r="C18528" s="508"/>
      <c r="D18528" s="444" t="s">
        <v>6778</v>
      </c>
      <c r="E18528" s="508"/>
      <c r="F18528" s="508"/>
    </row>
    <row r="18529" spans="1:6" x14ac:dyDescent="0.25">
      <c r="A18529" s="508"/>
      <c r="B18529" s="508"/>
      <c r="C18529" s="508"/>
      <c r="D18529" s="444" t="s">
        <v>6778</v>
      </c>
      <c r="E18529" s="508"/>
      <c r="F18529" s="508"/>
    </row>
    <row r="18530" spans="1:6" x14ac:dyDescent="0.25">
      <c r="A18530" s="508"/>
      <c r="B18530" s="508"/>
      <c r="C18530" s="508"/>
      <c r="D18530" s="444" t="s">
        <v>6778</v>
      </c>
      <c r="E18530" s="508"/>
      <c r="F18530" s="508"/>
    </row>
    <row r="18531" spans="1:6" x14ac:dyDescent="0.25">
      <c r="A18531" s="508"/>
      <c r="B18531" s="508"/>
      <c r="C18531" s="508"/>
      <c r="D18531" s="444" t="s">
        <v>6778</v>
      </c>
      <c r="E18531" s="508"/>
      <c r="F18531" s="508"/>
    </row>
    <row r="18532" spans="1:6" x14ac:dyDescent="0.25">
      <c r="A18532" s="508"/>
      <c r="B18532" s="508"/>
      <c r="C18532" s="508"/>
      <c r="D18532" s="444" t="s">
        <v>6778</v>
      </c>
      <c r="E18532" s="508"/>
      <c r="F18532" s="508"/>
    </row>
    <row r="18533" spans="1:6" x14ac:dyDescent="0.25">
      <c r="A18533" s="508"/>
      <c r="B18533" s="508"/>
      <c r="C18533" s="508"/>
      <c r="D18533" s="444" t="s">
        <v>6778</v>
      </c>
      <c r="E18533" s="508"/>
      <c r="F18533" s="508"/>
    </row>
    <row r="18534" spans="1:6" x14ac:dyDescent="0.25">
      <c r="A18534" s="508"/>
      <c r="B18534" s="508"/>
      <c r="C18534" s="508"/>
      <c r="D18534" s="444" t="s">
        <v>6778</v>
      </c>
      <c r="E18534" s="508"/>
      <c r="F18534" s="508"/>
    </row>
    <row r="18535" spans="1:6" x14ac:dyDescent="0.25">
      <c r="A18535" s="508"/>
      <c r="B18535" s="508"/>
      <c r="C18535" s="508"/>
      <c r="D18535" s="444" t="s">
        <v>6778</v>
      </c>
      <c r="E18535" s="508"/>
      <c r="F18535" s="508"/>
    </row>
    <row r="18536" spans="1:6" x14ac:dyDescent="0.25">
      <c r="A18536" s="508"/>
      <c r="B18536" s="508"/>
      <c r="C18536" s="508"/>
      <c r="D18536" s="444" t="s">
        <v>6778</v>
      </c>
      <c r="E18536" s="508"/>
      <c r="F18536" s="508"/>
    </row>
    <row r="18537" spans="1:6" x14ac:dyDescent="0.25">
      <c r="A18537" s="508"/>
      <c r="B18537" s="508"/>
      <c r="C18537" s="508"/>
      <c r="D18537" s="444" t="s">
        <v>6778</v>
      </c>
      <c r="E18537" s="508"/>
      <c r="F18537" s="508"/>
    </row>
    <row r="18538" spans="1:6" x14ac:dyDescent="0.25">
      <c r="A18538" s="508"/>
      <c r="B18538" s="508"/>
      <c r="C18538" s="508"/>
      <c r="D18538" s="444" t="s">
        <v>6778</v>
      </c>
      <c r="E18538" s="508"/>
      <c r="F18538" s="508"/>
    </row>
    <row r="18539" spans="1:6" x14ac:dyDescent="0.25">
      <c r="A18539" s="508"/>
      <c r="B18539" s="508"/>
      <c r="C18539" s="508"/>
      <c r="D18539" s="444" t="s">
        <v>6778</v>
      </c>
      <c r="E18539" s="508"/>
      <c r="F18539" s="508"/>
    </row>
    <row r="18540" spans="1:6" x14ac:dyDescent="0.25">
      <c r="A18540" s="508"/>
      <c r="B18540" s="508"/>
      <c r="C18540" s="508"/>
      <c r="D18540" s="444" t="s">
        <v>6778</v>
      </c>
      <c r="E18540" s="508"/>
      <c r="F18540" s="508"/>
    </row>
    <row r="18541" spans="1:6" x14ac:dyDescent="0.25">
      <c r="A18541" s="508"/>
      <c r="B18541" s="508"/>
      <c r="C18541" s="508"/>
      <c r="D18541" s="444" t="s">
        <v>6778</v>
      </c>
      <c r="E18541" s="508"/>
      <c r="F18541" s="508"/>
    </row>
    <row r="18542" spans="1:6" x14ac:dyDescent="0.25">
      <c r="A18542" s="508"/>
      <c r="B18542" s="508"/>
      <c r="C18542" s="508"/>
      <c r="D18542" s="444" t="s">
        <v>6778</v>
      </c>
      <c r="E18542" s="508"/>
      <c r="F18542" s="508"/>
    </row>
    <row r="18543" spans="1:6" x14ac:dyDescent="0.25">
      <c r="A18543" s="508"/>
      <c r="B18543" s="508"/>
      <c r="C18543" s="508"/>
      <c r="D18543" s="444" t="s">
        <v>6778</v>
      </c>
      <c r="E18543" s="508"/>
      <c r="F18543" s="508"/>
    </row>
    <row r="18544" spans="1:6" x14ac:dyDescent="0.25">
      <c r="A18544" s="508"/>
      <c r="B18544" s="508"/>
      <c r="C18544" s="508"/>
      <c r="D18544" s="444" t="s">
        <v>6778</v>
      </c>
      <c r="E18544" s="508"/>
      <c r="F18544" s="508"/>
    </row>
    <row r="18545" spans="1:6" x14ac:dyDescent="0.25">
      <c r="A18545" s="508"/>
      <c r="B18545" s="508"/>
      <c r="C18545" s="508"/>
      <c r="D18545" s="444" t="s">
        <v>6778</v>
      </c>
      <c r="E18545" s="508"/>
      <c r="F18545" s="508"/>
    </row>
    <row r="18546" spans="1:6" x14ac:dyDescent="0.25">
      <c r="A18546" s="508"/>
      <c r="B18546" s="508"/>
      <c r="C18546" s="508"/>
      <c r="D18546" s="444" t="s">
        <v>6778</v>
      </c>
      <c r="E18546" s="508"/>
      <c r="F18546" s="508"/>
    </row>
    <row r="18547" spans="1:6" x14ac:dyDescent="0.25">
      <c r="A18547" s="508"/>
      <c r="B18547" s="508"/>
      <c r="C18547" s="508"/>
      <c r="D18547" s="444" t="s">
        <v>6778</v>
      </c>
      <c r="E18547" s="508"/>
      <c r="F18547" s="508"/>
    </row>
    <row r="18548" spans="1:6" x14ac:dyDescent="0.25">
      <c r="A18548" s="508"/>
      <c r="B18548" s="508"/>
      <c r="C18548" s="508"/>
      <c r="D18548" s="444" t="s">
        <v>6778</v>
      </c>
      <c r="E18548" s="508"/>
      <c r="F18548" s="508"/>
    </row>
    <row r="18549" spans="1:6" x14ac:dyDescent="0.25">
      <c r="A18549" s="508"/>
      <c r="B18549" s="508"/>
      <c r="C18549" s="508"/>
      <c r="D18549" s="444" t="s">
        <v>6778</v>
      </c>
      <c r="E18549" s="508"/>
      <c r="F18549" s="508"/>
    </row>
    <row r="18550" spans="1:6" x14ac:dyDescent="0.25">
      <c r="A18550" s="508"/>
      <c r="B18550" s="508"/>
      <c r="C18550" s="508"/>
      <c r="D18550" s="444" t="s">
        <v>6778</v>
      </c>
      <c r="E18550" s="508"/>
      <c r="F18550" s="508"/>
    </row>
    <row r="18551" spans="1:6" x14ac:dyDescent="0.25">
      <c r="A18551" s="508"/>
      <c r="B18551" s="508"/>
      <c r="C18551" s="508"/>
      <c r="D18551" s="444" t="s">
        <v>6778</v>
      </c>
      <c r="E18551" s="508"/>
      <c r="F18551" s="508"/>
    </row>
    <row r="18552" spans="1:6" x14ac:dyDescent="0.25">
      <c r="A18552" s="508"/>
      <c r="B18552" s="508"/>
      <c r="C18552" s="508"/>
      <c r="D18552" s="444" t="s">
        <v>6778</v>
      </c>
      <c r="E18552" s="508"/>
      <c r="F18552" s="508"/>
    </row>
    <row r="18553" spans="1:6" x14ac:dyDescent="0.25">
      <c r="A18553" s="508"/>
      <c r="B18553" s="508"/>
      <c r="C18553" s="508"/>
      <c r="D18553" s="444" t="s">
        <v>6778</v>
      </c>
      <c r="E18553" s="508"/>
      <c r="F18553" s="508"/>
    </row>
    <row r="18554" spans="1:6" x14ac:dyDescent="0.25">
      <c r="A18554" s="508"/>
      <c r="B18554" s="508"/>
      <c r="C18554" s="508"/>
      <c r="D18554" s="444" t="s">
        <v>6778</v>
      </c>
      <c r="E18554" s="508"/>
      <c r="F18554" s="508"/>
    </row>
    <row r="18555" spans="1:6" x14ac:dyDescent="0.25">
      <c r="A18555" s="508"/>
      <c r="B18555" s="508"/>
      <c r="C18555" s="508"/>
      <c r="D18555" s="444" t="s">
        <v>6778</v>
      </c>
      <c r="E18555" s="508"/>
      <c r="F18555" s="508"/>
    </row>
    <row r="18556" spans="1:6" x14ac:dyDescent="0.25">
      <c r="A18556" s="508"/>
      <c r="B18556" s="508"/>
      <c r="C18556" s="508"/>
      <c r="D18556" s="444" t="s">
        <v>6778</v>
      </c>
      <c r="E18556" s="508"/>
      <c r="F18556" s="508"/>
    </row>
    <row r="18557" spans="1:6" x14ac:dyDescent="0.25">
      <c r="A18557" s="508"/>
      <c r="B18557" s="508"/>
      <c r="C18557" s="508"/>
      <c r="D18557" s="444" t="s">
        <v>6778</v>
      </c>
      <c r="E18557" s="508"/>
      <c r="F18557" s="508"/>
    </row>
    <row r="18558" spans="1:6" x14ac:dyDescent="0.25">
      <c r="A18558" s="508"/>
      <c r="B18558" s="508"/>
      <c r="C18558" s="508"/>
      <c r="D18558" s="444" t="s">
        <v>6778</v>
      </c>
      <c r="E18558" s="508"/>
      <c r="F18558" s="508"/>
    </row>
    <row r="18559" spans="1:6" x14ac:dyDescent="0.25">
      <c r="A18559" s="508"/>
      <c r="B18559" s="508"/>
      <c r="C18559" s="508"/>
      <c r="D18559" s="444" t="s">
        <v>6778</v>
      </c>
      <c r="E18559" s="508"/>
      <c r="F18559" s="508"/>
    </row>
    <row r="18560" spans="1:6" x14ac:dyDescent="0.25">
      <c r="A18560" s="508"/>
      <c r="B18560" s="508"/>
      <c r="C18560" s="508"/>
      <c r="D18560" s="444" t="s">
        <v>6778</v>
      </c>
      <c r="E18560" s="508"/>
      <c r="F18560" s="508"/>
    </row>
    <row r="18561" spans="1:6" x14ac:dyDescent="0.25">
      <c r="A18561" s="508"/>
      <c r="B18561" s="508"/>
      <c r="C18561" s="508"/>
      <c r="D18561" s="444" t="s">
        <v>6778</v>
      </c>
      <c r="E18561" s="508"/>
      <c r="F18561" s="508"/>
    </row>
    <row r="18562" spans="1:6" x14ac:dyDescent="0.25">
      <c r="A18562" s="508"/>
      <c r="B18562" s="508"/>
      <c r="C18562" s="508"/>
      <c r="D18562" s="444" t="s">
        <v>6778</v>
      </c>
      <c r="E18562" s="508"/>
      <c r="F18562" s="508"/>
    </row>
    <row r="18563" spans="1:6" x14ac:dyDescent="0.25">
      <c r="A18563" s="508"/>
      <c r="B18563" s="508"/>
      <c r="C18563" s="508"/>
      <c r="D18563" s="444" t="s">
        <v>6778</v>
      </c>
      <c r="E18563" s="508"/>
      <c r="F18563" s="508"/>
    </row>
    <row r="18564" spans="1:6" x14ac:dyDescent="0.25">
      <c r="A18564" s="508"/>
      <c r="B18564" s="508"/>
      <c r="C18564" s="508"/>
      <c r="D18564" s="444" t="s">
        <v>6778</v>
      </c>
      <c r="E18564" s="508"/>
      <c r="F18564" s="508"/>
    </row>
    <row r="18565" spans="1:6" x14ac:dyDescent="0.25">
      <c r="A18565" s="508"/>
      <c r="B18565" s="508"/>
      <c r="C18565" s="508"/>
      <c r="D18565" s="444" t="s">
        <v>6778</v>
      </c>
      <c r="E18565" s="508"/>
      <c r="F18565" s="508"/>
    </row>
    <row r="18566" spans="1:6" x14ac:dyDescent="0.25">
      <c r="A18566" s="508"/>
      <c r="B18566" s="508"/>
      <c r="C18566" s="508"/>
      <c r="D18566" s="444" t="s">
        <v>6778</v>
      </c>
      <c r="E18566" s="508"/>
      <c r="F18566" s="508"/>
    </row>
    <row r="18567" spans="1:6" x14ac:dyDescent="0.25">
      <c r="A18567" s="508"/>
      <c r="B18567" s="508"/>
      <c r="C18567" s="508"/>
      <c r="D18567" s="444" t="s">
        <v>6778</v>
      </c>
      <c r="E18567" s="508"/>
      <c r="F18567" s="508"/>
    </row>
    <row r="18568" spans="1:6" x14ac:dyDescent="0.25">
      <c r="A18568" s="508"/>
      <c r="B18568" s="508"/>
      <c r="C18568" s="508"/>
      <c r="D18568" s="444" t="s">
        <v>6778</v>
      </c>
      <c r="E18568" s="508"/>
      <c r="F18568" s="508"/>
    </row>
    <row r="18569" spans="1:6" x14ac:dyDescent="0.25">
      <c r="A18569" s="508"/>
      <c r="B18569" s="508"/>
      <c r="C18569" s="508"/>
      <c r="D18569" s="444" t="s">
        <v>6778</v>
      </c>
      <c r="E18569" s="508"/>
      <c r="F18569" s="508"/>
    </row>
    <row r="18570" spans="1:6" x14ac:dyDescent="0.25">
      <c r="A18570" s="508"/>
      <c r="B18570" s="508"/>
      <c r="C18570" s="508"/>
      <c r="D18570" s="444" t="s">
        <v>6778</v>
      </c>
      <c r="E18570" s="508"/>
      <c r="F18570" s="508"/>
    </row>
    <row r="18571" spans="1:6" x14ac:dyDescent="0.25">
      <c r="A18571" s="508"/>
      <c r="B18571" s="508"/>
      <c r="C18571" s="508"/>
      <c r="D18571" s="444" t="s">
        <v>6778</v>
      </c>
      <c r="E18571" s="508"/>
      <c r="F18571" s="508"/>
    </row>
    <row r="18572" spans="1:6" x14ac:dyDescent="0.25">
      <c r="A18572" s="508"/>
      <c r="B18572" s="508"/>
      <c r="C18572" s="508"/>
      <c r="D18572" s="444" t="s">
        <v>6778</v>
      </c>
      <c r="E18572" s="508"/>
      <c r="F18572" s="508"/>
    </row>
    <row r="18573" spans="1:6" x14ac:dyDescent="0.25">
      <c r="A18573" s="508"/>
      <c r="B18573" s="508"/>
      <c r="C18573" s="508"/>
      <c r="D18573" s="444" t="s">
        <v>6778</v>
      </c>
      <c r="E18573" s="508"/>
      <c r="F18573" s="508"/>
    </row>
    <row r="18574" spans="1:6" x14ac:dyDescent="0.25">
      <c r="A18574" s="508"/>
      <c r="B18574" s="508"/>
      <c r="C18574" s="508"/>
      <c r="D18574" s="444" t="s">
        <v>6778</v>
      </c>
      <c r="E18574" s="508"/>
      <c r="F18574" s="508"/>
    </row>
    <row r="18575" spans="1:6" x14ac:dyDescent="0.25">
      <c r="A18575" s="508"/>
      <c r="B18575" s="508"/>
      <c r="C18575" s="508"/>
      <c r="D18575" s="444" t="s">
        <v>6778</v>
      </c>
      <c r="E18575" s="508"/>
      <c r="F18575" s="508"/>
    </row>
    <row r="18576" spans="1:6" x14ac:dyDescent="0.25">
      <c r="A18576" s="508"/>
      <c r="B18576" s="508"/>
      <c r="C18576" s="508"/>
      <c r="D18576" s="444" t="s">
        <v>6778</v>
      </c>
      <c r="E18576" s="508"/>
      <c r="F18576" s="508"/>
    </row>
    <row r="18577" spans="1:6" x14ac:dyDescent="0.25">
      <c r="A18577" s="508"/>
      <c r="B18577" s="508"/>
      <c r="C18577" s="508"/>
      <c r="D18577" s="444" t="s">
        <v>6778</v>
      </c>
      <c r="E18577" s="508"/>
      <c r="F18577" s="508"/>
    </row>
    <row r="18578" spans="1:6" x14ac:dyDescent="0.25">
      <c r="A18578" s="508"/>
      <c r="B18578" s="508"/>
      <c r="C18578" s="508"/>
      <c r="D18578" s="444" t="s">
        <v>6778</v>
      </c>
      <c r="E18578" s="508"/>
      <c r="F18578" s="508"/>
    </row>
    <row r="18579" spans="1:6" x14ac:dyDescent="0.25">
      <c r="A18579" s="508"/>
      <c r="B18579" s="508"/>
      <c r="C18579" s="508"/>
      <c r="D18579" s="444" t="s">
        <v>6778</v>
      </c>
      <c r="E18579" s="508"/>
      <c r="F18579" s="508"/>
    </row>
    <row r="18580" spans="1:6" x14ac:dyDescent="0.25">
      <c r="A18580" s="508"/>
      <c r="B18580" s="508"/>
      <c r="C18580" s="508"/>
      <c r="D18580" s="444" t="s">
        <v>6778</v>
      </c>
      <c r="E18580" s="508"/>
      <c r="F18580" s="508"/>
    </row>
    <row r="18581" spans="1:6" x14ac:dyDescent="0.25">
      <c r="A18581" s="508"/>
      <c r="B18581" s="508"/>
      <c r="C18581" s="508"/>
      <c r="D18581" s="444" t="s">
        <v>6778</v>
      </c>
      <c r="E18581" s="508"/>
      <c r="F18581" s="508"/>
    </row>
    <row r="18582" spans="1:6" x14ac:dyDescent="0.25">
      <c r="A18582" s="508"/>
      <c r="B18582" s="508"/>
      <c r="C18582" s="508"/>
      <c r="D18582" s="444" t="s">
        <v>6778</v>
      </c>
      <c r="E18582" s="508"/>
      <c r="F18582" s="508"/>
    </row>
    <row r="18583" spans="1:6" x14ac:dyDescent="0.25">
      <c r="A18583" s="508"/>
      <c r="B18583" s="508"/>
      <c r="C18583" s="508"/>
      <c r="D18583" s="444" t="s">
        <v>6778</v>
      </c>
      <c r="E18583" s="508"/>
      <c r="F18583" s="508"/>
    </row>
    <row r="18584" spans="1:6" x14ac:dyDescent="0.25">
      <c r="A18584" s="508"/>
      <c r="B18584" s="508"/>
      <c r="C18584" s="508"/>
      <c r="D18584" s="444" t="s">
        <v>6778</v>
      </c>
      <c r="E18584" s="508"/>
      <c r="F18584" s="508"/>
    </row>
    <row r="18585" spans="1:6" x14ac:dyDescent="0.25">
      <c r="A18585" s="508"/>
      <c r="B18585" s="508"/>
      <c r="C18585" s="508"/>
      <c r="D18585" s="444" t="s">
        <v>6778</v>
      </c>
      <c r="E18585" s="508"/>
      <c r="F18585" s="508"/>
    </row>
    <row r="18586" spans="1:6" x14ac:dyDescent="0.25">
      <c r="A18586" s="508"/>
      <c r="B18586" s="508"/>
      <c r="C18586" s="508"/>
      <c r="D18586" s="444" t="s">
        <v>6778</v>
      </c>
      <c r="E18586" s="508"/>
      <c r="F18586" s="508"/>
    </row>
    <row r="18587" spans="1:6" x14ac:dyDescent="0.25">
      <c r="A18587" s="508"/>
      <c r="B18587" s="508"/>
      <c r="C18587" s="508"/>
      <c r="D18587" s="444" t="s">
        <v>6778</v>
      </c>
      <c r="E18587" s="508"/>
      <c r="F18587" s="508"/>
    </row>
    <row r="18588" spans="1:6" x14ac:dyDescent="0.25">
      <c r="A18588" s="508"/>
      <c r="B18588" s="508"/>
      <c r="C18588" s="508"/>
      <c r="D18588" s="444" t="s">
        <v>6778</v>
      </c>
      <c r="E18588" s="508"/>
      <c r="F18588" s="508"/>
    </row>
    <row r="18589" spans="1:6" x14ac:dyDescent="0.25">
      <c r="A18589" s="508"/>
      <c r="B18589" s="508"/>
      <c r="C18589" s="508"/>
      <c r="D18589" s="444" t="s">
        <v>6778</v>
      </c>
      <c r="E18589" s="508"/>
      <c r="F18589" s="508"/>
    </row>
    <row r="18590" spans="1:6" x14ac:dyDescent="0.25">
      <c r="A18590" s="508"/>
      <c r="B18590" s="508"/>
      <c r="C18590" s="508"/>
      <c r="D18590" s="444" t="s">
        <v>6778</v>
      </c>
      <c r="E18590" s="508"/>
      <c r="F18590" s="508"/>
    </row>
    <row r="18591" spans="1:6" x14ac:dyDescent="0.25">
      <c r="A18591" s="508"/>
      <c r="B18591" s="508"/>
      <c r="C18591" s="508"/>
      <c r="D18591" s="444" t="s">
        <v>6778</v>
      </c>
      <c r="E18591" s="508"/>
      <c r="F18591" s="508"/>
    </row>
    <row r="18592" spans="1:6" x14ac:dyDescent="0.25">
      <c r="A18592" s="508"/>
      <c r="B18592" s="508"/>
      <c r="C18592" s="508"/>
      <c r="D18592" s="444" t="s">
        <v>6778</v>
      </c>
      <c r="E18592" s="508"/>
      <c r="F18592" s="50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E4981"/>
  <sheetViews>
    <sheetView tabSelected="1" topLeftCell="A3" zoomScaleNormal="100" workbookViewId="0">
      <selection activeCell="BB250" sqref="BB250"/>
    </sheetView>
  </sheetViews>
  <sheetFormatPr defaultColWidth="10.28515625" defaultRowHeight="18" customHeight="1" x14ac:dyDescent="0.25"/>
  <cols>
    <col min="1" max="1" width="6.5703125" style="354" bestFit="1" customWidth="1"/>
    <col min="2" max="2" width="11.85546875" style="271" customWidth="1"/>
    <col min="3" max="3" width="10.85546875" style="271" customWidth="1"/>
    <col min="4" max="4" width="11.42578125" style="271" customWidth="1"/>
    <col min="5" max="5" width="18.85546875" style="208" customWidth="1"/>
    <col min="6" max="6" width="15.5703125" style="208" customWidth="1"/>
    <col min="7" max="7" width="12.7109375" style="208" customWidth="1"/>
    <col min="8" max="8" width="19.5703125" style="208" bestFit="1" customWidth="1"/>
    <col min="9" max="9" width="12.42578125" style="271" hidden="1" customWidth="1"/>
    <col min="10" max="10" width="13.85546875" style="271" hidden="1" customWidth="1"/>
    <col min="11" max="11" width="11.140625" style="271" hidden="1" customWidth="1"/>
    <col min="12" max="12" width="12.7109375" style="271" hidden="1" customWidth="1"/>
    <col min="13" max="13" width="13.7109375" style="140" hidden="1" customWidth="1"/>
    <col min="14" max="14" width="24.42578125" style="208" hidden="1" customWidth="1"/>
    <col min="15" max="15" width="22.5703125" style="502" hidden="1" customWidth="1"/>
    <col min="16" max="16" width="16.42578125" style="502" hidden="1" customWidth="1"/>
    <col min="17" max="17" width="24.140625" style="502" hidden="1" customWidth="1"/>
    <col min="18" max="18" width="15.7109375" style="208" hidden="1" customWidth="1"/>
    <col min="19" max="19" width="16.85546875" style="271" hidden="1" customWidth="1"/>
    <col min="20" max="20" width="12.5703125" style="271" hidden="1" customWidth="1"/>
    <col min="21" max="21" width="16.5703125" style="596" hidden="1" customWidth="1"/>
    <col min="22" max="22" width="16.140625" style="271" hidden="1" customWidth="1"/>
    <col min="23" max="23" width="10.42578125" style="271" hidden="1" customWidth="1"/>
    <col min="24" max="24" width="16.28515625" style="271" hidden="1" customWidth="1"/>
    <col min="25" max="25" width="59.140625" style="269" customWidth="1"/>
    <col min="26" max="26" width="25.5703125" style="215" hidden="1" customWidth="1"/>
    <col min="27" max="27" width="14.85546875" style="140" hidden="1" customWidth="1"/>
    <col min="28" max="49" width="3.28515625" style="140" hidden="1" customWidth="1"/>
    <col min="50" max="50" width="7.85546875" style="271" hidden="1" customWidth="1"/>
    <col min="51" max="51" width="12.7109375" style="140" bestFit="1" customWidth="1"/>
    <col min="52" max="52" width="15.28515625" style="269" customWidth="1"/>
    <col min="53" max="53" width="15.5703125" style="140" bestFit="1" customWidth="1"/>
    <col min="54" max="54" width="36.85546875" style="269" customWidth="1"/>
    <col min="55" max="55" width="15.140625" style="212" customWidth="1"/>
    <col min="56" max="56" width="15.5703125" style="451" customWidth="1"/>
    <col min="57" max="57" width="16.140625" style="452" bestFit="1" customWidth="1"/>
    <col min="58" max="58" width="16.5703125" style="214" bestFit="1" customWidth="1"/>
    <col min="59" max="59" width="16.42578125" style="271" bestFit="1" customWidth="1"/>
    <col min="60" max="60" width="15.42578125" style="455" customWidth="1"/>
    <col min="61" max="61" width="13.7109375" style="212" customWidth="1"/>
    <col min="62" max="62" width="10.42578125" style="212" bestFit="1" customWidth="1"/>
    <col min="63" max="63" width="15.5703125" style="212" bestFit="1" customWidth="1"/>
    <col min="64" max="64" width="14.140625" style="212" bestFit="1" customWidth="1"/>
    <col min="65" max="65" width="14.7109375" style="271" bestFit="1" customWidth="1"/>
    <col min="66" max="66" width="66.28515625" style="208" customWidth="1"/>
    <col min="67" max="67" width="14.140625" style="271" bestFit="1" customWidth="1"/>
    <col min="68" max="68" width="12.5703125" style="271" customWidth="1"/>
    <col min="69" max="69" width="12.42578125" style="271" customWidth="1"/>
    <col min="70" max="70" width="14.7109375" style="208" customWidth="1"/>
    <col min="71" max="71" width="13.5703125" style="208" customWidth="1"/>
    <col min="72" max="72" width="15.7109375" style="545" bestFit="1" customWidth="1"/>
    <col min="73" max="73" width="18.5703125" style="208" customWidth="1"/>
    <col min="74" max="74" width="17.7109375" style="545" customWidth="1"/>
    <col min="75" max="75" width="16" style="208" customWidth="1"/>
    <col min="76" max="76" width="20.5703125" style="545" bestFit="1" customWidth="1"/>
    <col min="77" max="77" width="22" style="208" bestFit="1" customWidth="1"/>
    <col min="78" max="78" width="23.5703125" style="545" bestFit="1" customWidth="1"/>
    <col min="79" max="79" width="21" style="208" bestFit="1" customWidth="1"/>
    <col min="80" max="80" width="24.7109375" style="545" bestFit="1" customWidth="1"/>
    <col min="81" max="81" width="24.7109375" style="208" bestFit="1" customWidth="1"/>
    <col min="82" max="82" width="34.42578125" style="545" bestFit="1" customWidth="1"/>
    <col min="83" max="16377" width="10.28515625" style="354"/>
    <col min="16378" max="16384" width="10.28515625" style="354" bestFit="1"/>
  </cols>
  <sheetData>
    <row r="1" spans="1:82" ht="18" hidden="1" customHeight="1" x14ac:dyDescent="0.25">
      <c r="AZ1" s="140"/>
    </row>
    <row r="2" spans="1:82" s="450" customFormat="1" ht="18" hidden="1" customHeight="1" x14ac:dyDescent="0.25">
      <c r="A2" s="580"/>
      <c r="B2" s="212" t="s">
        <v>126</v>
      </c>
      <c r="C2" s="1010"/>
      <c r="D2" s="1010"/>
      <c r="E2" s="213" t="s">
        <v>127</v>
      </c>
      <c r="F2" s="214" t="s">
        <v>128</v>
      </c>
      <c r="G2" s="214"/>
      <c r="H2" s="214"/>
      <c r="I2" s="212"/>
      <c r="J2" s="212"/>
      <c r="K2" s="212"/>
      <c r="L2" s="212"/>
      <c r="M2" s="280"/>
      <c r="N2" s="214"/>
      <c r="O2" s="449"/>
      <c r="P2" s="449"/>
      <c r="Q2" s="449"/>
      <c r="R2" s="214"/>
      <c r="S2" s="212"/>
      <c r="T2" s="212"/>
      <c r="U2" s="452"/>
      <c r="V2" s="212"/>
      <c r="W2" s="212"/>
      <c r="X2" s="212"/>
      <c r="Y2" s="440"/>
      <c r="Z2" s="447"/>
      <c r="AA2" s="280"/>
      <c r="AB2" s="453"/>
      <c r="AC2" s="453"/>
      <c r="AD2" s="1011" t="s">
        <v>129</v>
      </c>
      <c r="AE2" s="1011"/>
      <c r="AF2" s="1011"/>
      <c r="AG2" s="1011"/>
      <c r="AH2" s="1011"/>
      <c r="AI2" s="454"/>
      <c r="AJ2" s="1011" t="s">
        <v>130</v>
      </c>
      <c r="AK2" s="1011"/>
      <c r="AL2" s="1011"/>
      <c r="AM2" s="1011"/>
      <c r="AN2" s="1011" t="s">
        <v>131</v>
      </c>
      <c r="AO2" s="1011"/>
      <c r="AP2" s="1011"/>
      <c r="AQ2" s="1011"/>
      <c r="AR2" s="1011"/>
      <c r="AS2" s="1011"/>
      <c r="AT2" s="1011"/>
      <c r="AU2" s="1011"/>
      <c r="AV2" s="1011"/>
      <c r="AW2" s="1011"/>
      <c r="AX2" s="212"/>
      <c r="AY2" s="280"/>
      <c r="AZ2" s="280"/>
      <c r="BA2" s="280"/>
      <c r="BB2" s="440"/>
      <c r="BC2" s="212"/>
      <c r="BD2" s="451"/>
      <c r="BE2" s="452"/>
      <c r="BF2" s="214"/>
      <c r="BG2" s="212"/>
      <c r="BH2" s="455"/>
      <c r="BI2" s="212"/>
      <c r="BJ2" s="212"/>
      <c r="BK2" s="212"/>
      <c r="BL2" s="212"/>
      <c r="BM2" s="212"/>
      <c r="BN2" s="214"/>
      <c r="BO2" s="212"/>
      <c r="BP2" s="212"/>
      <c r="BQ2" s="212"/>
      <c r="BR2" s="214"/>
      <c r="BS2" s="214"/>
      <c r="BT2" s="276"/>
      <c r="BU2" s="276"/>
      <c r="BV2" s="276"/>
      <c r="BW2" s="276"/>
      <c r="BX2" s="276"/>
      <c r="BY2" s="276"/>
      <c r="BZ2" s="276"/>
      <c r="CA2" s="276"/>
      <c r="CB2" s="276"/>
      <c r="CC2" s="276"/>
      <c r="CD2" s="276"/>
    </row>
    <row r="3" spans="1:82" s="544" customFormat="1" ht="93.75" customHeight="1" x14ac:dyDescent="0.25">
      <c r="A3" s="544">
        <v>0</v>
      </c>
      <c r="B3" s="582" t="s">
        <v>132</v>
      </c>
      <c r="C3" s="582" t="s">
        <v>133</v>
      </c>
      <c r="D3" s="582" t="s">
        <v>134</v>
      </c>
      <c r="E3" s="583" t="s">
        <v>135</v>
      </c>
      <c r="F3" s="583"/>
      <c r="G3" s="584" t="s">
        <v>137</v>
      </c>
      <c r="H3" s="584" t="s">
        <v>138</v>
      </c>
      <c r="I3" s="584"/>
      <c r="J3" s="584" t="s">
        <v>139</v>
      </c>
      <c r="K3" s="584" t="s">
        <v>140</v>
      </c>
      <c r="L3" s="584" t="s">
        <v>141</v>
      </c>
      <c r="M3" s="582" t="s">
        <v>142</v>
      </c>
      <c r="N3" s="585" t="s">
        <v>143</v>
      </c>
      <c r="O3" s="459" t="s">
        <v>144</v>
      </c>
      <c r="P3" s="459" t="s">
        <v>145</v>
      </c>
      <c r="Q3" s="459" t="s">
        <v>146</v>
      </c>
      <c r="R3" s="586" t="s">
        <v>147</v>
      </c>
      <c r="S3" s="584" t="s">
        <v>148</v>
      </c>
      <c r="T3" s="587" t="s">
        <v>149</v>
      </c>
      <c r="U3" s="588" t="s">
        <v>150</v>
      </c>
      <c r="V3" s="584" t="s">
        <v>151</v>
      </c>
      <c r="W3" s="584" t="s">
        <v>152</v>
      </c>
      <c r="X3" s="587" t="s">
        <v>153</v>
      </c>
      <c r="Y3" s="582" t="s">
        <v>154</v>
      </c>
      <c r="Z3" s="582" t="s">
        <v>155</v>
      </c>
      <c r="AA3" s="582" t="s">
        <v>156</v>
      </c>
      <c r="AB3" s="589" t="s">
        <v>157</v>
      </c>
      <c r="AC3" s="589" t="s">
        <v>158</v>
      </c>
      <c r="AD3" s="590" t="s">
        <v>159</v>
      </c>
      <c r="AE3" s="589" t="s">
        <v>160</v>
      </c>
      <c r="AF3" s="589" t="s">
        <v>161</v>
      </c>
      <c r="AG3" s="589" t="s">
        <v>162</v>
      </c>
      <c r="AH3" s="591" t="s">
        <v>163</v>
      </c>
      <c r="AI3" s="589" t="s">
        <v>164</v>
      </c>
      <c r="AJ3" s="590" t="s">
        <v>165</v>
      </c>
      <c r="AK3" s="590" t="s">
        <v>166</v>
      </c>
      <c r="AL3" s="590" t="s">
        <v>167</v>
      </c>
      <c r="AM3" s="589" t="s">
        <v>168</v>
      </c>
      <c r="AN3" s="589" t="s">
        <v>169</v>
      </c>
      <c r="AO3" s="589" t="s">
        <v>170</v>
      </c>
      <c r="AP3" s="589" t="s">
        <v>171</v>
      </c>
      <c r="AQ3" s="589" t="s">
        <v>172</v>
      </c>
      <c r="AR3" s="589" t="s">
        <v>173</v>
      </c>
      <c r="AS3" s="589" t="s">
        <v>174</v>
      </c>
      <c r="AT3" s="589" t="s">
        <v>175</v>
      </c>
      <c r="AU3" s="589" t="s">
        <v>176</v>
      </c>
      <c r="AV3" s="589" t="s">
        <v>177</v>
      </c>
      <c r="AW3" s="589" t="s">
        <v>178</v>
      </c>
      <c r="AX3" s="592" t="s">
        <v>179</v>
      </c>
      <c r="AY3" s="582" t="s">
        <v>180</v>
      </c>
      <c r="AZ3" s="582" t="s">
        <v>181</v>
      </c>
      <c r="BA3" s="582" t="s">
        <v>182</v>
      </c>
      <c r="BB3" s="582" t="s">
        <v>183</v>
      </c>
      <c r="BC3" s="584" t="s">
        <v>184</v>
      </c>
      <c r="BD3" s="593" t="s">
        <v>185</v>
      </c>
      <c r="BE3" s="588" t="s">
        <v>186</v>
      </c>
      <c r="BF3" s="584" t="s">
        <v>187</v>
      </c>
      <c r="BG3" s="584" t="s">
        <v>188</v>
      </c>
      <c r="BH3" s="594" t="s">
        <v>189</v>
      </c>
      <c r="BI3" s="584" t="s">
        <v>151</v>
      </c>
      <c r="BJ3" s="584" t="s">
        <v>152</v>
      </c>
      <c r="BK3" s="587" t="s">
        <v>190</v>
      </c>
      <c r="BL3" s="595" t="s">
        <v>191</v>
      </c>
      <c r="BM3" s="595" t="s">
        <v>192</v>
      </c>
      <c r="BN3" s="584" t="s">
        <v>193</v>
      </c>
      <c r="BO3" s="584" t="s">
        <v>194</v>
      </c>
      <c r="BP3" s="584" t="s">
        <v>195</v>
      </c>
      <c r="BQ3" s="584" t="s">
        <v>196</v>
      </c>
      <c r="BR3" s="584" t="s">
        <v>197</v>
      </c>
      <c r="BS3" s="584" t="s">
        <v>198</v>
      </c>
      <c r="BT3" s="584" t="s">
        <v>199</v>
      </c>
      <c r="BU3" s="584" t="s">
        <v>200</v>
      </c>
      <c r="BV3" s="584" t="s">
        <v>201</v>
      </c>
      <c r="BW3" s="584"/>
      <c r="BX3" s="584" t="s">
        <v>202</v>
      </c>
      <c r="BY3" s="584" t="s">
        <v>203</v>
      </c>
      <c r="BZ3" s="584" t="s">
        <v>204</v>
      </c>
      <c r="CA3" s="585" t="s">
        <v>205</v>
      </c>
      <c r="CB3" s="459" t="s">
        <v>206</v>
      </c>
      <c r="CC3" s="459" t="s">
        <v>207</v>
      </c>
      <c r="CD3" s="459" t="s">
        <v>208</v>
      </c>
    </row>
    <row r="4" spans="1:82" ht="18" customHeight="1" x14ac:dyDescent="0.25">
      <c r="A4" s="354">
        <v>3</v>
      </c>
      <c r="B4" s="355"/>
      <c r="C4" s="356">
        <v>61388</v>
      </c>
      <c r="D4" s="140"/>
      <c r="E4" s="269" t="s">
        <v>6798</v>
      </c>
      <c r="F4" s="269" t="s">
        <v>440</v>
      </c>
      <c r="G4" s="269">
        <v>14</v>
      </c>
      <c r="H4" s="275" t="s">
        <v>441</v>
      </c>
      <c r="J4" s="271" t="s">
        <v>211</v>
      </c>
      <c r="L4" s="271" t="s">
        <v>442</v>
      </c>
      <c r="M4" s="271" t="s">
        <v>213</v>
      </c>
      <c r="N4" s="271" t="s">
        <v>443</v>
      </c>
      <c r="O4" s="271"/>
      <c r="P4" s="271" t="s">
        <v>444</v>
      </c>
      <c r="Q4" s="769" t="s">
        <v>445</v>
      </c>
      <c r="R4" s="271"/>
      <c r="S4" s="271" t="s">
        <v>214</v>
      </c>
      <c r="T4" s="271" t="s">
        <v>446</v>
      </c>
      <c r="U4" s="597">
        <v>45404</v>
      </c>
      <c r="V4" s="271" t="s">
        <v>447</v>
      </c>
      <c r="Y4" s="208" t="s">
        <v>448</v>
      </c>
      <c r="Z4" s="271"/>
      <c r="AA4" s="271"/>
      <c r="AB4" s="271"/>
      <c r="AC4" s="271"/>
      <c r="AD4" s="271">
        <v>16</v>
      </c>
      <c r="AE4" s="271"/>
      <c r="AF4" s="271"/>
      <c r="AG4" s="271"/>
      <c r="AH4" s="271"/>
      <c r="AI4" s="271"/>
      <c r="AJ4" s="271"/>
      <c r="AK4" s="271"/>
      <c r="AL4" s="271"/>
      <c r="AM4" s="271"/>
      <c r="AN4" s="271"/>
      <c r="AO4" s="271">
        <v>1</v>
      </c>
      <c r="AP4" s="271"/>
      <c r="AQ4" s="271">
        <v>2</v>
      </c>
      <c r="AR4" s="271"/>
      <c r="AS4" s="271"/>
      <c r="AT4" s="271"/>
      <c r="AU4" s="271"/>
      <c r="AV4" s="271"/>
      <c r="AW4" s="271"/>
      <c r="AY4" s="271" t="s">
        <v>87</v>
      </c>
      <c r="AZ4" s="271"/>
      <c r="BA4" s="271" t="s">
        <v>227</v>
      </c>
      <c r="BB4" s="271"/>
      <c r="BC4" s="212" t="s">
        <v>7301</v>
      </c>
      <c r="BD4" s="451">
        <v>45453</v>
      </c>
      <c r="BE4" s="451">
        <v>45477</v>
      </c>
      <c r="BF4" s="212" t="s">
        <v>216</v>
      </c>
      <c r="BH4" s="696" t="s">
        <v>8022</v>
      </c>
      <c r="BI4" s="212" t="s">
        <v>447</v>
      </c>
      <c r="BL4" s="212" t="s">
        <v>7686</v>
      </c>
      <c r="BN4" s="208" t="s">
        <v>8449</v>
      </c>
      <c r="BR4" s="271"/>
      <c r="BS4" s="271"/>
      <c r="BT4" s="271"/>
      <c r="BU4" s="271"/>
      <c r="BV4" s="271"/>
      <c r="BW4" s="271"/>
      <c r="BX4" s="271"/>
      <c r="BY4" s="271"/>
      <c r="BZ4" s="271"/>
      <c r="CA4" s="271"/>
      <c r="CB4" s="271"/>
      <c r="CC4" s="271"/>
      <c r="CD4" s="271"/>
    </row>
    <row r="5" spans="1:82" ht="18" customHeight="1" x14ac:dyDescent="0.25">
      <c r="A5" s="354">
        <v>3</v>
      </c>
      <c r="B5" s="355"/>
      <c r="C5" s="356">
        <v>67102</v>
      </c>
      <c r="D5" s="140"/>
      <c r="E5" s="269" t="s">
        <v>6797</v>
      </c>
      <c r="F5" s="269"/>
      <c r="G5" s="269">
        <v>50</v>
      </c>
      <c r="H5" s="275" t="s">
        <v>336</v>
      </c>
      <c r="I5" s="838"/>
      <c r="J5" s="271" t="s">
        <v>211</v>
      </c>
      <c r="L5" s="271" t="s">
        <v>362</v>
      </c>
      <c r="M5" s="140" t="s">
        <v>213</v>
      </c>
      <c r="N5" s="208" t="s">
        <v>363</v>
      </c>
      <c r="O5" s="502" t="s">
        <v>364</v>
      </c>
      <c r="P5" s="502" t="s">
        <v>365</v>
      </c>
      <c r="Q5" s="502" t="s">
        <v>366</v>
      </c>
      <c r="S5" s="271" t="s">
        <v>214</v>
      </c>
      <c r="T5" s="271" t="s">
        <v>340</v>
      </c>
      <c r="U5" s="596">
        <v>45397</v>
      </c>
      <c r="V5" s="271" t="s">
        <v>226</v>
      </c>
      <c r="Y5" s="269" t="s">
        <v>367</v>
      </c>
      <c r="AD5" s="140">
        <v>8</v>
      </c>
      <c r="AK5" s="140">
        <v>1</v>
      </c>
      <c r="AO5" s="140">
        <v>1</v>
      </c>
      <c r="AQ5" s="140">
        <v>1</v>
      </c>
      <c r="AW5" s="140">
        <v>1</v>
      </c>
      <c r="AY5" s="140" t="s">
        <v>87</v>
      </c>
      <c r="AZ5" s="140" t="s">
        <v>342</v>
      </c>
      <c r="BA5" s="140" t="s">
        <v>227</v>
      </c>
      <c r="BB5" s="269" t="s">
        <v>232</v>
      </c>
      <c r="BH5" s="455" t="s">
        <v>8024</v>
      </c>
      <c r="BI5" s="212" t="s">
        <v>447</v>
      </c>
      <c r="BL5" s="212" t="s">
        <v>7686</v>
      </c>
      <c r="BN5" s="208" t="s">
        <v>8534</v>
      </c>
    </row>
    <row r="6" spans="1:82" ht="18" customHeight="1" x14ac:dyDescent="0.25">
      <c r="A6" s="354">
        <v>3</v>
      </c>
      <c r="B6" s="355"/>
      <c r="C6" s="356">
        <v>55902</v>
      </c>
      <c r="D6" s="140"/>
      <c r="E6" s="269" t="s">
        <v>6797</v>
      </c>
      <c r="F6" s="269"/>
      <c r="G6" s="269">
        <v>19</v>
      </c>
      <c r="H6" s="275" t="s">
        <v>336</v>
      </c>
      <c r="I6" s="915"/>
      <c r="J6" s="271" t="s">
        <v>211</v>
      </c>
      <c r="L6" s="271" t="s">
        <v>337</v>
      </c>
      <c r="M6" s="140" t="s">
        <v>213</v>
      </c>
      <c r="N6" s="208" t="s">
        <v>338</v>
      </c>
      <c r="P6" s="502" t="s">
        <v>339</v>
      </c>
      <c r="S6" s="271" t="s">
        <v>214</v>
      </c>
      <c r="T6" s="271" t="s">
        <v>340</v>
      </c>
      <c r="U6" s="596">
        <v>45393</v>
      </c>
      <c r="V6" s="271" t="s">
        <v>226</v>
      </c>
      <c r="Y6" s="269" t="s">
        <v>341</v>
      </c>
      <c r="AD6" s="140">
        <v>8</v>
      </c>
      <c r="AK6" s="140">
        <v>1</v>
      </c>
      <c r="AO6" s="140">
        <v>1</v>
      </c>
      <c r="AQ6" s="140">
        <v>1</v>
      </c>
      <c r="AW6" s="140">
        <v>1</v>
      </c>
      <c r="AY6" s="140" t="s">
        <v>87</v>
      </c>
      <c r="AZ6" s="140" t="s">
        <v>342</v>
      </c>
      <c r="BA6" s="140" t="s">
        <v>227</v>
      </c>
      <c r="BB6" s="269" t="s">
        <v>343</v>
      </c>
      <c r="BC6" s="212" t="s">
        <v>7449</v>
      </c>
      <c r="BD6" s="451">
        <v>45461</v>
      </c>
      <c r="BE6" s="452">
        <v>45481</v>
      </c>
      <c r="BF6" s="214" t="s">
        <v>6914</v>
      </c>
      <c r="BH6" s="455" t="s">
        <v>8025</v>
      </c>
      <c r="BI6" s="212" t="s">
        <v>447</v>
      </c>
      <c r="BL6" s="212" t="s">
        <v>7686</v>
      </c>
      <c r="BN6" s="208" t="s">
        <v>8535</v>
      </c>
    </row>
    <row r="7" spans="1:82" ht="18" customHeight="1" x14ac:dyDescent="0.25">
      <c r="A7" s="354">
        <v>3</v>
      </c>
      <c r="B7" s="355"/>
      <c r="C7" s="356">
        <v>66717</v>
      </c>
      <c r="D7" s="140"/>
      <c r="E7" s="269" t="s">
        <v>6797</v>
      </c>
      <c r="F7" s="269" t="s">
        <v>344</v>
      </c>
      <c r="G7" s="269">
        <v>25</v>
      </c>
      <c r="H7" s="275" t="s">
        <v>336</v>
      </c>
      <c r="J7" s="271" t="s">
        <v>211</v>
      </c>
      <c r="L7" s="271" t="s">
        <v>337</v>
      </c>
      <c r="M7" s="140" t="s">
        <v>213</v>
      </c>
      <c r="N7" s="208" t="s">
        <v>345</v>
      </c>
      <c r="O7" s="502" t="s">
        <v>346</v>
      </c>
      <c r="S7" s="271" t="s">
        <v>214</v>
      </c>
      <c r="T7" s="271" t="s">
        <v>340</v>
      </c>
      <c r="U7" s="596">
        <v>45393</v>
      </c>
      <c r="V7" s="271" t="s">
        <v>226</v>
      </c>
      <c r="Y7" s="269" t="s">
        <v>347</v>
      </c>
      <c r="AD7" s="140">
        <v>8</v>
      </c>
      <c r="AK7" s="140">
        <v>1</v>
      </c>
      <c r="AO7" s="140">
        <v>1</v>
      </c>
      <c r="AQ7" s="140">
        <v>1</v>
      </c>
      <c r="AW7" s="140">
        <v>1</v>
      </c>
      <c r="AY7" s="140" t="s">
        <v>87</v>
      </c>
      <c r="AZ7" s="269" t="s">
        <v>251</v>
      </c>
      <c r="BA7" s="140" t="s">
        <v>227</v>
      </c>
      <c r="BB7" s="269" t="s">
        <v>348</v>
      </c>
      <c r="BH7" s="455" t="s">
        <v>8025</v>
      </c>
      <c r="BI7" s="212" t="s">
        <v>447</v>
      </c>
      <c r="BL7" s="212" t="s">
        <v>7687</v>
      </c>
      <c r="BN7" s="208" t="s">
        <v>8448</v>
      </c>
    </row>
    <row r="8" spans="1:82" ht="18" customHeight="1" x14ac:dyDescent="0.25">
      <c r="A8" s="354">
        <v>4</v>
      </c>
      <c r="B8" s="355"/>
      <c r="C8" s="356">
        <v>67740</v>
      </c>
      <c r="D8" s="140"/>
      <c r="E8" s="269" t="s">
        <v>6806</v>
      </c>
      <c r="F8" s="440"/>
      <c r="G8" s="269">
        <v>40</v>
      </c>
      <c r="H8" s="275" t="s">
        <v>336</v>
      </c>
      <c r="I8" s="884"/>
      <c r="J8" s="271" t="s">
        <v>211</v>
      </c>
      <c r="L8" s="271" t="s">
        <v>362</v>
      </c>
      <c r="M8" s="140" t="s">
        <v>213</v>
      </c>
      <c r="N8" s="208" t="s">
        <v>587</v>
      </c>
      <c r="O8" s="502" t="s">
        <v>7972</v>
      </c>
      <c r="S8" s="271" t="s">
        <v>214</v>
      </c>
      <c r="T8" s="271" t="s">
        <v>340</v>
      </c>
      <c r="U8" s="596">
        <v>45393</v>
      </c>
      <c r="V8" s="271" t="s">
        <v>264</v>
      </c>
      <c r="Y8" s="269" t="s">
        <v>589</v>
      </c>
      <c r="AD8" s="140">
        <v>10</v>
      </c>
      <c r="AO8" s="140">
        <v>1</v>
      </c>
      <c r="AW8" s="140">
        <v>1</v>
      </c>
      <c r="AY8" s="140" t="s">
        <v>87</v>
      </c>
      <c r="AZ8" s="140" t="s">
        <v>342</v>
      </c>
      <c r="BA8" s="140" t="s">
        <v>227</v>
      </c>
      <c r="BC8" s="212" t="s">
        <v>7489</v>
      </c>
      <c r="BD8" s="451">
        <v>45461</v>
      </c>
      <c r="BE8" s="452">
        <v>45484</v>
      </c>
      <c r="BF8" s="214" t="s">
        <v>216</v>
      </c>
      <c r="BH8" s="455" t="s">
        <v>8329</v>
      </c>
      <c r="BI8" s="212" t="s">
        <v>447</v>
      </c>
      <c r="BL8" s="212" t="s">
        <v>217</v>
      </c>
      <c r="BN8" s="208" t="s">
        <v>8624</v>
      </c>
    </row>
    <row r="9" spans="1:82" ht="18" customHeight="1" x14ac:dyDescent="0.25">
      <c r="A9" s="354">
        <v>3</v>
      </c>
      <c r="B9" s="355"/>
      <c r="C9" s="356">
        <v>59777</v>
      </c>
      <c r="D9" s="140"/>
      <c r="E9" s="269" t="s">
        <v>6797</v>
      </c>
      <c r="F9" s="440"/>
      <c r="G9" s="269">
        <v>78</v>
      </c>
      <c r="H9" s="275" t="s">
        <v>336</v>
      </c>
      <c r="I9" s="834"/>
      <c r="J9" s="271" t="s">
        <v>211</v>
      </c>
      <c r="L9" s="271" t="s">
        <v>362</v>
      </c>
      <c r="M9" s="140" t="s">
        <v>213</v>
      </c>
      <c r="N9" s="208" t="s">
        <v>561</v>
      </c>
      <c r="O9" s="502" t="s">
        <v>562</v>
      </c>
      <c r="P9" s="502" t="s">
        <v>563</v>
      </c>
      <c r="S9" s="271" t="s">
        <v>214</v>
      </c>
      <c r="T9" s="271" t="s">
        <v>340</v>
      </c>
      <c r="U9" s="596">
        <v>45392</v>
      </c>
      <c r="V9" s="271" t="s">
        <v>226</v>
      </c>
      <c r="Y9" s="269" t="s">
        <v>564</v>
      </c>
      <c r="AD9" s="140">
        <v>10</v>
      </c>
      <c r="AO9" s="140">
        <v>1</v>
      </c>
      <c r="AQ9" s="140">
        <v>1</v>
      </c>
      <c r="AY9" s="140" t="s">
        <v>87</v>
      </c>
      <c r="AZ9" s="140" t="s">
        <v>342</v>
      </c>
      <c r="BA9" s="140" t="s">
        <v>227</v>
      </c>
      <c r="BB9" s="269" t="s">
        <v>565</v>
      </c>
      <c r="BH9" s="455" t="s">
        <v>8026</v>
      </c>
      <c r="BI9" s="212" t="s">
        <v>447</v>
      </c>
      <c r="BL9" s="212" t="s">
        <v>7686</v>
      </c>
      <c r="BN9" s="269" t="s">
        <v>8541</v>
      </c>
    </row>
    <row r="10" spans="1:82" ht="18" customHeight="1" x14ac:dyDescent="0.25">
      <c r="A10" s="354">
        <v>3</v>
      </c>
      <c r="B10" s="355"/>
      <c r="C10" s="356">
        <v>56957</v>
      </c>
      <c r="D10" s="140"/>
      <c r="E10" s="269" t="s">
        <v>6797</v>
      </c>
      <c r="F10" s="440"/>
      <c r="G10" s="269">
        <v>9</v>
      </c>
      <c r="H10" s="275" t="s">
        <v>336</v>
      </c>
      <c r="J10" s="271" t="s">
        <v>211</v>
      </c>
      <c r="L10" s="271" t="s">
        <v>337</v>
      </c>
      <c r="M10" s="140" t="s">
        <v>239</v>
      </c>
      <c r="N10" s="208" t="s">
        <v>577</v>
      </c>
      <c r="O10" s="502" t="s">
        <v>578</v>
      </c>
      <c r="P10" s="502" t="s">
        <v>579</v>
      </c>
      <c r="S10" s="271" t="s">
        <v>214</v>
      </c>
      <c r="T10" s="271" t="s">
        <v>340</v>
      </c>
      <c r="U10" s="596">
        <v>45392</v>
      </c>
      <c r="V10" s="271" t="s">
        <v>264</v>
      </c>
      <c r="Y10" s="269" t="s">
        <v>580</v>
      </c>
      <c r="AD10" s="140">
        <v>11</v>
      </c>
      <c r="AO10" s="140">
        <v>1</v>
      </c>
      <c r="AQ10" s="140">
        <v>1</v>
      </c>
      <c r="AW10" s="140">
        <v>1</v>
      </c>
      <c r="AY10" s="140" t="s">
        <v>87</v>
      </c>
      <c r="AZ10" s="140" t="s">
        <v>342</v>
      </c>
      <c r="BA10" s="140" t="s">
        <v>227</v>
      </c>
      <c r="BB10" s="269" t="s">
        <v>581</v>
      </c>
      <c r="BC10" s="212" t="s">
        <v>7449</v>
      </c>
      <c r="BD10" s="451">
        <v>45461</v>
      </c>
      <c r="BE10" s="452">
        <v>45481</v>
      </c>
      <c r="BF10" s="214" t="s">
        <v>216</v>
      </c>
      <c r="BH10" s="455" t="s">
        <v>8026</v>
      </c>
      <c r="BI10" s="212" t="s">
        <v>447</v>
      </c>
      <c r="BL10" s="212" t="s">
        <v>7687</v>
      </c>
      <c r="BN10" s="208" t="s">
        <v>8559</v>
      </c>
    </row>
    <row r="11" spans="1:82" ht="18" customHeight="1" x14ac:dyDescent="0.25">
      <c r="A11" s="354">
        <v>4</v>
      </c>
      <c r="B11" s="355"/>
      <c r="C11" s="356">
        <v>55925</v>
      </c>
      <c r="D11" s="140"/>
      <c r="E11" s="269" t="s">
        <v>6798</v>
      </c>
      <c r="F11" s="269"/>
      <c r="G11" s="269">
        <v>89</v>
      </c>
      <c r="H11" s="275" t="s">
        <v>336</v>
      </c>
      <c r="J11" s="271" t="s">
        <v>211</v>
      </c>
      <c r="L11" s="271" t="s">
        <v>368</v>
      </c>
      <c r="M11" s="140" t="s">
        <v>213</v>
      </c>
      <c r="N11" s="208" t="s">
        <v>369</v>
      </c>
      <c r="O11" s="502" t="s">
        <v>370</v>
      </c>
      <c r="S11" s="271" t="s">
        <v>214</v>
      </c>
      <c r="T11" s="271" t="s">
        <v>340</v>
      </c>
      <c r="U11" s="596">
        <v>45397</v>
      </c>
      <c r="V11" s="271" t="s">
        <v>226</v>
      </c>
      <c r="Y11" s="269" t="s">
        <v>371</v>
      </c>
      <c r="AD11" s="140">
        <v>8</v>
      </c>
      <c r="AM11" s="140">
        <v>1</v>
      </c>
      <c r="AO11" s="140">
        <v>1</v>
      </c>
      <c r="AP11" s="140" t="s">
        <v>372</v>
      </c>
      <c r="AQ11" s="140">
        <v>1</v>
      </c>
      <c r="AW11" s="140">
        <v>1</v>
      </c>
      <c r="AY11" s="140" t="s">
        <v>87</v>
      </c>
      <c r="AZ11" s="140" t="s">
        <v>342</v>
      </c>
      <c r="BA11" s="140" t="s">
        <v>227</v>
      </c>
      <c r="BB11" s="269" t="s">
        <v>373</v>
      </c>
      <c r="BH11" s="455" t="s">
        <v>8024</v>
      </c>
      <c r="BI11" s="212" t="s">
        <v>447</v>
      </c>
      <c r="BL11" s="212" t="s">
        <v>7687</v>
      </c>
      <c r="BN11" s="208" t="s">
        <v>8536</v>
      </c>
    </row>
    <row r="12" spans="1:82" ht="18" customHeight="1" x14ac:dyDescent="0.25">
      <c r="A12" s="354">
        <v>3</v>
      </c>
      <c r="B12" s="355"/>
      <c r="C12" s="356">
        <v>55901</v>
      </c>
      <c r="D12" s="140"/>
      <c r="E12" s="269" t="s">
        <v>6797</v>
      </c>
      <c r="F12" s="440"/>
      <c r="G12" s="269">
        <v>18</v>
      </c>
      <c r="H12" s="275" t="s">
        <v>336</v>
      </c>
      <c r="J12" s="271" t="s">
        <v>211</v>
      </c>
      <c r="L12" s="271" t="s">
        <v>572</v>
      </c>
      <c r="N12" s="208" t="s">
        <v>582</v>
      </c>
      <c r="O12" s="502" t="s">
        <v>583</v>
      </c>
      <c r="P12" s="502" t="s">
        <v>584</v>
      </c>
      <c r="R12" s="208" t="s">
        <v>585</v>
      </c>
      <c r="S12" s="271" t="s">
        <v>214</v>
      </c>
      <c r="T12" s="271" t="s">
        <v>340</v>
      </c>
      <c r="U12" s="596">
        <v>45392</v>
      </c>
      <c r="V12" s="271" t="s">
        <v>264</v>
      </c>
      <c r="Y12" s="269" t="s">
        <v>586</v>
      </c>
      <c r="AD12" s="140">
        <v>10</v>
      </c>
      <c r="AK12" s="140">
        <v>1</v>
      </c>
      <c r="AO12" s="140">
        <v>1</v>
      </c>
      <c r="AW12" s="140">
        <v>1</v>
      </c>
      <c r="AY12" s="140" t="s">
        <v>87</v>
      </c>
      <c r="AZ12" s="140" t="s">
        <v>342</v>
      </c>
      <c r="BA12" s="140" t="s">
        <v>227</v>
      </c>
      <c r="BH12" s="455" t="s">
        <v>8023</v>
      </c>
      <c r="BI12" s="212" t="s">
        <v>447</v>
      </c>
      <c r="BL12" s="212" t="s">
        <v>217</v>
      </c>
      <c r="BN12" s="208" t="s">
        <v>8555</v>
      </c>
    </row>
    <row r="13" spans="1:82" ht="18" customHeight="1" x14ac:dyDescent="0.25">
      <c r="A13" s="354">
        <v>4</v>
      </c>
      <c r="B13" s="355"/>
      <c r="C13" s="356">
        <v>66058</v>
      </c>
      <c r="D13" s="140"/>
      <c r="E13" s="269" t="s">
        <v>6806</v>
      </c>
      <c r="F13" s="269" t="s">
        <v>440</v>
      </c>
      <c r="G13" s="269">
        <v>80</v>
      </c>
      <c r="H13" s="275" t="s">
        <v>441</v>
      </c>
      <c r="J13" s="271" t="s">
        <v>211</v>
      </c>
      <c r="L13" s="271" t="s">
        <v>442</v>
      </c>
      <c r="M13" s="140" t="s">
        <v>213</v>
      </c>
      <c r="N13" s="208" t="s">
        <v>453</v>
      </c>
      <c r="O13" s="502" t="s">
        <v>454</v>
      </c>
      <c r="Q13" s="502" t="s">
        <v>455</v>
      </c>
      <c r="S13" s="271" t="s">
        <v>214</v>
      </c>
      <c r="T13" s="271" t="s">
        <v>446</v>
      </c>
      <c r="U13" s="596">
        <v>45405</v>
      </c>
      <c r="V13" s="271" t="s">
        <v>447</v>
      </c>
      <c r="Y13" s="269" t="s">
        <v>8297</v>
      </c>
      <c r="AD13" s="140">
        <v>18</v>
      </c>
      <c r="AO13" s="140">
        <v>1</v>
      </c>
      <c r="AQ13" s="140">
        <v>3</v>
      </c>
      <c r="AY13" s="140" t="s">
        <v>87</v>
      </c>
      <c r="AZ13" s="140"/>
      <c r="BA13" s="140" t="s">
        <v>227</v>
      </c>
      <c r="BC13" s="212" t="s">
        <v>7301</v>
      </c>
      <c r="BD13" s="451">
        <v>45453</v>
      </c>
      <c r="BE13" s="452">
        <v>45477</v>
      </c>
      <c r="BF13" s="214" t="s">
        <v>216</v>
      </c>
      <c r="BH13" s="455" t="s">
        <v>8022</v>
      </c>
      <c r="BI13" s="212" t="s">
        <v>447</v>
      </c>
      <c r="BL13" s="212" t="s">
        <v>7687</v>
      </c>
      <c r="BN13" s="208" t="s">
        <v>8298</v>
      </c>
    </row>
    <row r="14" spans="1:82" ht="18" customHeight="1" x14ac:dyDescent="0.25">
      <c r="A14" s="354">
        <v>4</v>
      </c>
      <c r="B14" s="355"/>
      <c r="C14" s="356">
        <v>59965</v>
      </c>
      <c r="D14" s="140"/>
      <c r="E14" s="269" t="s">
        <v>6806</v>
      </c>
      <c r="F14" s="269"/>
      <c r="G14" s="269">
        <v>9</v>
      </c>
      <c r="H14" s="275" t="s">
        <v>237</v>
      </c>
      <c r="I14" s="269"/>
      <c r="J14" s="140" t="s">
        <v>211</v>
      </c>
      <c r="K14" s="273"/>
      <c r="L14" s="273" t="s">
        <v>238</v>
      </c>
      <c r="M14" s="140" t="s">
        <v>239</v>
      </c>
      <c r="N14" s="275" t="s">
        <v>240</v>
      </c>
      <c r="O14" s="272" t="s">
        <v>241</v>
      </c>
      <c r="P14" s="272" t="s">
        <v>242</v>
      </c>
      <c r="Q14" s="766"/>
      <c r="R14" s="269"/>
      <c r="S14" s="269" t="s">
        <v>214</v>
      </c>
      <c r="T14" s="273" t="s">
        <v>225</v>
      </c>
      <c r="U14" s="466">
        <v>45399</v>
      </c>
      <c r="V14" s="140" t="s">
        <v>226</v>
      </c>
      <c r="W14" s="140"/>
      <c r="X14" s="140"/>
      <c r="Y14" s="269" t="s">
        <v>7473</v>
      </c>
      <c r="AA14" s="140" t="s">
        <v>271</v>
      </c>
      <c r="AD14" s="140">
        <v>6</v>
      </c>
      <c r="AO14" s="140">
        <v>1</v>
      </c>
      <c r="AX14" s="140"/>
      <c r="AY14" s="140" t="s">
        <v>87</v>
      </c>
      <c r="BA14" s="140" t="s">
        <v>227</v>
      </c>
      <c r="BB14" s="269" t="s">
        <v>243</v>
      </c>
      <c r="BC14" s="280" t="s">
        <v>7457</v>
      </c>
      <c r="BD14" s="669">
        <v>45461</v>
      </c>
      <c r="BE14" s="740">
        <v>45482</v>
      </c>
      <c r="BF14" s="440" t="s">
        <v>216</v>
      </c>
      <c r="BG14" s="140"/>
      <c r="BH14" s="801">
        <v>45497</v>
      </c>
      <c r="BI14" s="280" t="s">
        <v>447</v>
      </c>
      <c r="BJ14" s="280"/>
      <c r="BK14" s="280"/>
      <c r="BL14" s="280" t="s">
        <v>7686</v>
      </c>
      <c r="BM14" s="140"/>
      <c r="BN14" s="269" t="s">
        <v>8326</v>
      </c>
      <c r="BO14" s="140"/>
      <c r="BP14" s="140"/>
      <c r="BQ14" s="140"/>
      <c r="BR14" s="355"/>
      <c r="BS14" s="269"/>
      <c r="BU14" s="269"/>
    </row>
    <row r="15" spans="1:82" ht="18" customHeight="1" x14ac:dyDescent="0.25">
      <c r="A15" s="354">
        <v>4</v>
      </c>
      <c r="B15" s="355"/>
      <c r="C15" s="356">
        <v>59773</v>
      </c>
      <c r="D15" s="140"/>
      <c r="E15" s="269" t="s">
        <v>6806</v>
      </c>
      <c r="F15" s="440"/>
      <c r="G15" s="269">
        <v>74</v>
      </c>
      <c r="H15" s="275" t="s">
        <v>336</v>
      </c>
      <c r="J15" s="271" t="s">
        <v>211</v>
      </c>
      <c r="L15" s="271" t="s">
        <v>362</v>
      </c>
      <c r="M15" s="140" t="s">
        <v>222</v>
      </c>
      <c r="N15" s="208" t="s">
        <v>557</v>
      </c>
      <c r="O15" s="502" t="s">
        <v>558</v>
      </c>
      <c r="Q15" s="502" t="s">
        <v>559</v>
      </c>
      <c r="S15" s="271" t="s">
        <v>214</v>
      </c>
      <c r="T15" s="271" t="s">
        <v>340</v>
      </c>
      <c r="U15" s="596">
        <v>45391</v>
      </c>
      <c r="V15" s="271" t="s">
        <v>264</v>
      </c>
      <c r="Y15" s="269" t="s">
        <v>560</v>
      </c>
      <c r="AD15" s="140">
        <v>10</v>
      </c>
      <c r="AO15" s="140">
        <v>1</v>
      </c>
      <c r="AQ15" s="140">
        <v>1</v>
      </c>
      <c r="AY15" s="140" t="s">
        <v>87</v>
      </c>
      <c r="AZ15" s="140"/>
      <c r="BA15" s="140" t="s">
        <v>227</v>
      </c>
      <c r="BC15" s="212" t="s">
        <v>7457</v>
      </c>
      <c r="BD15" s="451">
        <v>45461</v>
      </c>
      <c r="BE15" s="452">
        <v>45482</v>
      </c>
      <c r="BF15" s="214" t="s">
        <v>216</v>
      </c>
      <c r="BH15" s="455" t="s">
        <v>8021</v>
      </c>
      <c r="BI15" s="212" t="s">
        <v>447</v>
      </c>
      <c r="BL15" s="212" t="s">
        <v>7687</v>
      </c>
      <c r="BN15" s="208" t="s">
        <v>8125</v>
      </c>
    </row>
    <row r="16" spans="1:82" ht="18" customHeight="1" x14ac:dyDescent="0.25">
      <c r="A16" s="354">
        <v>3</v>
      </c>
      <c r="B16" s="355"/>
      <c r="C16" s="356">
        <v>59938</v>
      </c>
      <c r="D16" s="140"/>
      <c r="E16" s="269" t="s">
        <v>6797</v>
      </c>
      <c r="F16" s="269"/>
      <c r="G16" s="269" t="s">
        <v>244</v>
      </c>
      <c r="H16" s="275" t="s">
        <v>237</v>
      </c>
      <c r="I16" s="269"/>
      <c r="J16" s="140" t="s">
        <v>211</v>
      </c>
      <c r="K16" s="273"/>
      <c r="L16" s="273" t="s">
        <v>238</v>
      </c>
      <c r="M16" s="140" t="s">
        <v>239</v>
      </c>
      <c r="N16" s="275" t="s">
        <v>245</v>
      </c>
      <c r="O16" s="272" t="s">
        <v>246</v>
      </c>
      <c r="P16" s="272"/>
      <c r="Q16" s="766"/>
      <c r="R16" s="269"/>
      <c r="S16" s="269" t="s">
        <v>214</v>
      </c>
      <c r="T16" s="273" t="s">
        <v>225</v>
      </c>
      <c r="U16" s="466">
        <v>45399</v>
      </c>
      <c r="V16" s="140" t="s">
        <v>226</v>
      </c>
      <c r="W16" s="140"/>
      <c r="X16" s="140"/>
      <c r="Y16" s="269" t="s">
        <v>247</v>
      </c>
      <c r="AA16" s="140" t="s">
        <v>271</v>
      </c>
      <c r="AD16" s="140">
        <v>6</v>
      </c>
      <c r="AX16" s="140"/>
      <c r="AY16" s="140" t="s">
        <v>87</v>
      </c>
      <c r="BA16" s="140" t="s">
        <v>227</v>
      </c>
      <c r="BB16" s="269" t="s">
        <v>248</v>
      </c>
      <c r="BC16" s="280" t="s">
        <v>7457</v>
      </c>
      <c r="BD16" s="669">
        <v>45461</v>
      </c>
      <c r="BE16" s="740">
        <v>45482</v>
      </c>
      <c r="BF16" s="440" t="s">
        <v>216</v>
      </c>
      <c r="BG16" s="140"/>
      <c r="BH16" s="801">
        <v>45489</v>
      </c>
      <c r="BI16" s="280" t="s">
        <v>447</v>
      </c>
      <c r="BJ16" s="280"/>
      <c r="BK16" s="280"/>
      <c r="BL16" s="280" t="s">
        <v>217</v>
      </c>
      <c r="BM16" s="140"/>
      <c r="BN16" s="269" t="s">
        <v>8598</v>
      </c>
      <c r="BO16" s="140"/>
      <c r="BP16" s="140"/>
      <c r="BQ16" s="140"/>
      <c r="BR16" s="355"/>
      <c r="BS16" s="269"/>
      <c r="BU16" s="269"/>
    </row>
    <row r="17" spans="1:82" ht="18" customHeight="1" x14ac:dyDescent="0.25">
      <c r="A17" s="354">
        <v>4</v>
      </c>
      <c r="B17" s="355"/>
      <c r="C17" s="356">
        <v>55907</v>
      </c>
      <c r="D17" s="140"/>
      <c r="E17" s="269" t="s">
        <v>6806</v>
      </c>
      <c r="F17" s="269"/>
      <c r="G17" s="269">
        <v>39</v>
      </c>
      <c r="H17" s="275" t="s">
        <v>336</v>
      </c>
      <c r="J17" s="271" t="s">
        <v>211</v>
      </c>
      <c r="L17" s="271" t="s">
        <v>337</v>
      </c>
      <c r="M17" s="140" t="s">
        <v>213</v>
      </c>
      <c r="N17" s="208" t="s">
        <v>349</v>
      </c>
      <c r="O17" s="502" t="s">
        <v>350</v>
      </c>
      <c r="P17" s="502" t="s">
        <v>351</v>
      </c>
      <c r="Q17" s="502" t="s">
        <v>352</v>
      </c>
      <c r="S17" s="271" t="s">
        <v>214</v>
      </c>
      <c r="T17" s="271" t="s">
        <v>340</v>
      </c>
      <c r="U17" s="596">
        <v>45393</v>
      </c>
      <c r="V17" s="271" t="s">
        <v>264</v>
      </c>
      <c r="Y17" s="269" t="s">
        <v>353</v>
      </c>
      <c r="AD17" s="140">
        <v>8</v>
      </c>
      <c r="AK17" s="140">
        <v>1</v>
      </c>
      <c r="AO17" s="140">
        <v>1</v>
      </c>
      <c r="AQ17" s="140">
        <v>1</v>
      </c>
      <c r="AW17" s="140">
        <v>1</v>
      </c>
      <c r="AY17" s="140" t="s">
        <v>87</v>
      </c>
      <c r="AZ17" s="140" t="s">
        <v>342</v>
      </c>
      <c r="BA17" s="140" t="s">
        <v>227</v>
      </c>
      <c r="BC17" s="212" t="s">
        <v>7489</v>
      </c>
      <c r="BD17" s="451">
        <v>45461</v>
      </c>
      <c r="BE17" s="452">
        <v>45484</v>
      </c>
      <c r="BF17" s="214" t="s">
        <v>216</v>
      </c>
      <c r="BH17" s="455" t="s">
        <v>8127</v>
      </c>
      <c r="BI17" s="212" t="s">
        <v>447</v>
      </c>
      <c r="BL17" s="212" t="s">
        <v>7686</v>
      </c>
      <c r="BN17" s="208" t="s">
        <v>8285</v>
      </c>
    </row>
    <row r="18" spans="1:82" ht="18" customHeight="1" x14ac:dyDescent="0.25">
      <c r="A18" s="354">
        <v>4</v>
      </c>
      <c r="B18" s="355"/>
      <c r="C18" s="356">
        <v>55910</v>
      </c>
      <c r="D18" s="140"/>
      <c r="E18" s="269" t="s">
        <v>6806</v>
      </c>
      <c r="F18" s="269"/>
      <c r="G18" s="269">
        <v>45</v>
      </c>
      <c r="H18" s="275" t="s">
        <v>336</v>
      </c>
      <c r="J18" s="271" t="s">
        <v>211</v>
      </c>
      <c r="L18" s="271" t="s">
        <v>354</v>
      </c>
      <c r="M18" s="140" t="s">
        <v>213</v>
      </c>
      <c r="N18" s="208" t="s">
        <v>355</v>
      </c>
      <c r="O18" s="502" t="s">
        <v>356</v>
      </c>
      <c r="P18" s="502" t="s">
        <v>8027</v>
      </c>
      <c r="S18" s="271" t="s">
        <v>214</v>
      </c>
      <c r="T18" s="271" t="s">
        <v>340</v>
      </c>
      <c r="U18" s="596">
        <v>45397</v>
      </c>
      <c r="V18" s="271" t="s">
        <v>226</v>
      </c>
      <c r="Y18" s="269" t="s">
        <v>357</v>
      </c>
      <c r="AD18" s="140">
        <v>8</v>
      </c>
      <c r="AK18" s="140">
        <v>1</v>
      </c>
      <c r="AO18" s="140">
        <v>1</v>
      </c>
      <c r="AQ18" s="140">
        <v>1</v>
      </c>
      <c r="AW18" s="140">
        <v>1</v>
      </c>
      <c r="AY18" s="140" t="s">
        <v>87</v>
      </c>
      <c r="AZ18" s="140" t="s">
        <v>342</v>
      </c>
      <c r="BA18" s="140" t="s">
        <v>227</v>
      </c>
      <c r="BB18" s="269" t="s">
        <v>358</v>
      </c>
      <c r="BC18" s="212" t="s">
        <v>7489</v>
      </c>
      <c r="BD18" s="451">
        <v>45461</v>
      </c>
      <c r="BE18" s="452">
        <v>45484</v>
      </c>
      <c r="BF18" s="214" t="s">
        <v>216</v>
      </c>
      <c r="BH18" s="455">
        <v>45490</v>
      </c>
      <c r="BI18" s="212" t="s">
        <v>447</v>
      </c>
      <c r="BL18" s="212" t="s">
        <v>7687</v>
      </c>
      <c r="BN18" s="208" t="s">
        <v>8544</v>
      </c>
    </row>
    <row r="19" spans="1:82" ht="18" customHeight="1" x14ac:dyDescent="0.25">
      <c r="A19" s="354">
        <v>3</v>
      </c>
      <c r="B19" s="355"/>
      <c r="C19" s="356">
        <v>61164</v>
      </c>
      <c r="D19" s="140"/>
      <c r="E19" s="269" t="s">
        <v>6797</v>
      </c>
      <c r="F19" s="269"/>
      <c r="G19" s="269">
        <v>47</v>
      </c>
      <c r="H19" s="275" t="s">
        <v>336</v>
      </c>
      <c r="J19" s="271" t="s">
        <v>211</v>
      </c>
      <c r="L19" s="271" t="s">
        <v>354</v>
      </c>
      <c r="M19" s="140" t="s">
        <v>213</v>
      </c>
      <c r="N19" s="208" t="s">
        <v>359</v>
      </c>
      <c r="P19" s="502" t="s">
        <v>360</v>
      </c>
      <c r="S19" s="271" t="s">
        <v>214</v>
      </c>
      <c r="T19" s="271" t="s">
        <v>340</v>
      </c>
      <c r="U19" s="596">
        <v>45397</v>
      </c>
      <c r="V19" s="271" t="s">
        <v>226</v>
      </c>
      <c r="Y19" s="269" t="s">
        <v>361</v>
      </c>
      <c r="AD19" s="140">
        <v>9</v>
      </c>
      <c r="AO19" s="140">
        <v>1</v>
      </c>
      <c r="AQ19" s="140">
        <v>1</v>
      </c>
      <c r="AW19" s="140">
        <v>1</v>
      </c>
      <c r="AY19" s="140" t="s">
        <v>87</v>
      </c>
      <c r="AZ19" s="140" t="s">
        <v>342</v>
      </c>
      <c r="BA19" s="140" t="s">
        <v>227</v>
      </c>
      <c r="BC19" s="212" t="s">
        <v>7489</v>
      </c>
      <c r="BD19" s="451">
        <v>45461</v>
      </c>
      <c r="BE19" s="452">
        <v>45484</v>
      </c>
      <c r="BF19" s="214" t="s">
        <v>216</v>
      </c>
      <c r="BH19" s="455" t="s">
        <v>8126</v>
      </c>
      <c r="BI19" s="212" t="s">
        <v>447</v>
      </c>
      <c r="BL19" s="212" t="s">
        <v>7686</v>
      </c>
      <c r="BN19" s="208" t="s">
        <v>8675</v>
      </c>
    </row>
    <row r="20" spans="1:82" ht="18" customHeight="1" x14ac:dyDescent="0.25">
      <c r="A20" s="354">
        <v>4</v>
      </c>
      <c r="B20" s="355"/>
      <c r="C20" s="356">
        <v>64271</v>
      </c>
      <c r="D20" s="140"/>
      <c r="E20" s="269" t="s">
        <v>6806</v>
      </c>
      <c r="F20" s="269"/>
      <c r="G20" s="269">
        <v>93</v>
      </c>
      <c r="H20" s="275" t="s">
        <v>336</v>
      </c>
      <c r="J20" s="271" t="s">
        <v>211</v>
      </c>
      <c r="L20" s="271" t="s">
        <v>368</v>
      </c>
      <c r="M20" s="140" t="s">
        <v>213</v>
      </c>
      <c r="N20" s="208" t="s">
        <v>374</v>
      </c>
      <c r="O20" s="502" t="s">
        <v>375</v>
      </c>
      <c r="P20" s="502" t="s">
        <v>376</v>
      </c>
      <c r="S20" s="271" t="s">
        <v>214</v>
      </c>
      <c r="T20" s="271" t="s">
        <v>340</v>
      </c>
      <c r="U20" s="596">
        <v>45400</v>
      </c>
      <c r="V20" s="271" t="s">
        <v>264</v>
      </c>
      <c r="Y20" s="269" t="s">
        <v>361</v>
      </c>
      <c r="AD20" s="140">
        <v>8</v>
      </c>
      <c r="AO20" s="140">
        <v>1</v>
      </c>
      <c r="AQ20" s="140">
        <v>1</v>
      </c>
      <c r="AW20" s="140">
        <v>1</v>
      </c>
      <c r="AY20" s="140" t="s">
        <v>87</v>
      </c>
      <c r="AZ20" s="140" t="s">
        <v>342</v>
      </c>
      <c r="BA20" s="140" t="s">
        <v>227</v>
      </c>
      <c r="BB20" s="269" t="s">
        <v>377</v>
      </c>
      <c r="BC20" s="212" t="s">
        <v>7489</v>
      </c>
      <c r="BD20" s="451">
        <v>45461</v>
      </c>
      <c r="BE20" s="452">
        <v>45484</v>
      </c>
      <c r="BF20" s="214" t="s">
        <v>216</v>
      </c>
      <c r="BH20" s="455">
        <v>45491</v>
      </c>
      <c r="BI20" s="212" t="s">
        <v>447</v>
      </c>
      <c r="BL20" s="212" t="s">
        <v>7687</v>
      </c>
      <c r="BN20" s="208" t="s">
        <v>8233</v>
      </c>
    </row>
    <row r="21" spans="1:82" ht="18" customHeight="1" x14ac:dyDescent="0.25">
      <c r="A21" s="354">
        <v>4</v>
      </c>
      <c r="B21" s="355"/>
      <c r="C21" s="356">
        <v>64741</v>
      </c>
      <c r="D21" s="140"/>
      <c r="E21" s="269" t="s">
        <v>6806</v>
      </c>
      <c r="F21" s="269"/>
      <c r="G21" s="269" t="s">
        <v>378</v>
      </c>
      <c r="H21" s="275" t="s">
        <v>336</v>
      </c>
      <c r="J21" s="271" t="s">
        <v>211</v>
      </c>
      <c r="L21" s="271" t="s">
        <v>368</v>
      </c>
      <c r="M21" s="140" t="s">
        <v>213</v>
      </c>
      <c r="N21" s="208" t="s">
        <v>379</v>
      </c>
      <c r="O21" s="502" t="s">
        <v>380</v>
      </c>
      <c r="P21" s="502" t="s">
        <v>8051</v>
      </c>
      <c r="S21" s="271" t="s">
        <v>214</v>
      </c>
      <c r="T21" s="271" t="s">
        <v>340</v>
      </c>
      <c r="U21" s="596">
        <v>45399</v>
      </c>
      <c r="V21" s="271" t="s">
        <v>226</v>
      </c>
      <c r="Y21" s="269" t="s">
        <v>381</v>
      </c>
      <c r="AD21" s="140">
        <v>8</v>
      </c>
      <c r="AK21" s="140">
        <v>1</v>
      </c>
      <c r="AO21" s="140">
        <v>1</v>
      </c>
      <c r="AQ21" s="140">
        <v>1</v>
      </c>
      <c r="AW21" s="140">
        <v>1</v>
      </c>
      <c r="AY21" s="140" t="s">
        <v>87</v>
      </c>
      <c r="AZ21" s="140" t="s">
        <v>342</v>
      </c>
      <c r="BA21" s="140" t="s">
        <v>227</v>
      </c>
      <c r="BB21" s="269" t="s">
        <v>343</v>
      </c>
      <c r="BC21" s="212" t="s">
        <v>7489</v>
      </c>
      <c r="BD21" s="451">
        <v>45461</v>
      </c>
      <c r="BE21" s="452">
        <v>45484</v>
      </c>
      <c r="BF21" s="214" t="s">
        <v>216</v>
      </c>
      <c r="BH21" s="455" t="s">
        <v>8231</v>
      </c>
      <c r="BI21" s="212" t="s">
        <v>447</v>
      </c>
      <c r="BL21" s="212" t="s">
        <v>7686</v>
      </c>
      <c r="BN21" s="208" t="s">
        <v>8324</v>
      </c>
    </row>
    <row r="22" spans="1:82" ht="18" customHeight="1" x14ac:dyDescent="0.25">
      <c r="A22" s="354">
        <v>4</v>
      </c>
      <c r="B22" s="355"/>
      <c r="C22" s="356">
        <v>68663</v>
      </c>
      <c r="D22" s="140"/>
      <c r="E22" s="269" t="s">
        <v>6806</v>
      </c>
      <c r="F22" s="269"/>
      <c r="G22" s="269">
        <v>14</v>
      </c>
      <c r="H22" s="275" t="s">
        <v>237</v>
      </c>
      <c r="J22" s="271" t="s">
        <v>211</v>
      </c>
      <c r="L22" s="271" t="s">
        <v>238</v>
      </c>
      <c r="M22" s="271" t="s">
        <v>239</v>
      </c>
      <c r="N22" s="271" t="s">
        <v>257</v>
      </c>
      <c r="O22" s="271" t="s">
        <v>258</v>
      </c>
      <c r="P22" s="271"/>
      <c r="Q22" s="208" t="s">
        <v>259</v>
      </c>
      <c r="R22" s="271"/>
      <c r="S22" s="271" t="s">
        <v>214</v>
      </c>
      <c r="T22" s="271" t="s">
        <v>225</v>
      </c>
      <c r="U22" s="596">
        <v>45399</v>
      </c>
      <c r="V22" s="271" t="s">
        <v>226</v>
      </c>
      <c r="Y22" s="208" t="s">
        <v>260</v>
      </c>
      <c r="Z22" s="271"/>
      <c r="AA22" s="271" t="s">
        <v>271</v>
      </c>
      <c r="AB22" s="271"/>
      <c r="AC22" s="271"/>
      <c r="AD22" s="271">
        <v>5</v>
      </c>
      <c r="AE22" s="271"/>
      <c r="AF22" s="271"/>
      <c r="AG22" s="271"/>
      <c r="AH22" s="271"/>
      <c r="AI22" s="271"/>
      <c r="AJ22" s="271"/>
      <c r="AK22" s="271"/>
      <c r="AL22" s="271"/>
      <c r="AM22" s="271"/>
      <c r="AN22" s="271"/>
      <c r="AO22" s="271">
        <v>1</v>
      </c>
      <c r="AP22" s="271"/>
      <c r="AQ22" s="271">
        <v>1</v>
      </c>
      <c r="AR22" s="271"/>
      <c r="AS22" s="271"/>
      <c r="AT22" s="271"/>
      <c r="AU22" s="271"/>
      <c r="AV22" s="271"/>
      <c r="AW22" s="271">
        <v>1</v>
      </c>
      <c r="AY22" s="271" t="s">
        <v>87</v>
      </c>
      <c r="AZ22" s="208"/>
      <c r="BA22" s="271" t="s">
        <v>227</v>
      </c>
      <c r="BB22" s="208" t="s">
        <v>261</v>
      </c>
      <c r="BC22" s="212" t="s">
        <v>7457</v>
      </c>
      <c r="BD22" s="451">
        <v>45461</v>
      </c>
      <c r="BE22" s="451">
        <v>45482</v>
      </c>
      <c r="BF22" s="212" t="s">
        <v>216</v>
      </c>
      <c r="BH22" s="451">
        <v>45495</v>
      </c>
      <c r="BI22" s="212" t="s">
        <v>447</v>
      </c>
      <c r="BL22" s="212" t="s">
        <v>7687</v>
      </c>
      <c r="BN22" s="208" t="s">
        <v>8579</v>
      </c>
      <c r="BR22" s="271"/>
      <c r="BS22" s="271"/>
      <c r="BT22" s="271"/>
      <c r="BU22" s="271"/>
      <c r="BV22" s="271"/>
      <c r="BW22" s="271"/>
      <c r="BX22" s="271"/>
      <c r="BY22" s="271"/>
      <c r="BZ22" s="271"/>
      <c r="CA22" s="271"/>
      <c r="CB22" s="271"/>
      <c r="CC22" s="271"/>
      <c r="CD22" s="271"/>
    </row>
    <row r="23" spans="1:82" ht="18" customHeight="1" x14ac:dyDescent="0.25">
      <c r="A23" s="354">
        <v>4</v>
      </c>
      <c r="B23" s="355"/>
      <c r="C23" s="356">
        <v>59943</v>
      </c>
      <c r="D23" s="140"/>
      <c r="E23" s="269" t="s">
        <v>6806</v>
      </c>
      <c r="F23" s="269"/>
      <c r="G23" s="269">
        <v>16</v>
      </c>
      <c r="H23" s="275" t="s">
        <v>237</v>
      </c>
      <c r="J23" s="271" t="s">
        <v>211</v>
      </c>
      <c r="L23" s="271" t="s">
        <v>238</v>
      </c>
      <c r="M23" s="271" t="s">
        <v>239</v>
      </c>
      <c r="N23" s="271" t="s">
        <v>266</v>
      </c>
      <c r="O23" s="271" t="s">
        <v>267</v>
      </c>
      <c r="P23" s="271" t="s">
        <v>268</v>
      </c>
      <c r="Q23" s="271" t="s">
        <v>269</v>
      </c>
      <c r="R23" s="271"/>
      <c r="S23" s="271" t="s">
        <v>214</v>
      </c>
      <c r="T23" s="271" t="s">
        <v>225</v>
      </c>
      <c r="U23" s="596">
        <v>45399</v>
      </c>
      <c r="V23" s="271" t="s">
        <v>264</v>
      </c>
      <c r="Y23" s="208" t="s">
        <v>270</v>
      </c>
      <c r="Z23" s="271"/>
      <c r="AA23" s="271" t="s">
        <v>271</v>
      </c>
      <c r="AB23" s="271"/>
      <c r="AC23" s="271"/>
      <c r="AD23" s="271">
        <v>6</v>
      </c>
      <c r="AE23" s="271"/>
      <c r="AF23" s="271"/>
      <c r="AG23" s="271"/>
      <c r="AH23" s="271"/>
      <c r="AI23" s="271"/>
      <c r="AJ23" s="271"/>
      <c r="AK23" s="271"/>
      <c r="AL23" s="271"/>
      <c r="AM23" s="271"/>
      <c r="AN23" s="271"/>
      <c r="AO23" s="271">
        <v>1</v>
      </c>
      <c r="AP23" s="271"/>
      <c r="AQ23" s="271"/>
      <c r="AR23" s="271"/>
      <c r="AS23" s="271"/>
      <c r="AT23" s="271"/>
      <c r="AU23" s="271"/>
      <c r="AV23" s="271"/>
      <c r="AW23" s="271"/>
      <c r="AY23" s="271"/>
      <c r="AZ23" s="208"/>
      <c r="BA23" s="271" t="s">
        <v>227</v>
      </c>
      <c r="BB23" s="214"/>
      <c r="BC23" s="212" t="s">
        <v>7515</v>
      </c>
      <c r="BD23" s="451">
        <v>45461</v>
      </c>
      <c r="BE23" s="451">
        <v>45488</v>
      </c>
      <c r="BF23" s="212" t="s">
        <v>216</v>
      </c>
      <c r="BH23" s="451">
        <v>45495</v>
      </c>
      <c r="BI23" s="212" t="s">
        <v>447</v>
      </c>
      <c r="BL23" s="212" t="s">
        <v>7687</v>
      </c>
      <c r="BN23" s="271" t="s">
        <v>8580</v>
      </c>
      <c r="BR23" s="271"/>
      <c r="BS23" s="271"/>
      <c r="BT23" s="271"/>
      <c r="BU23" s="271"/>
      <c r="BV23" s="271"/>
      <c r="BW23" s="271"/>
      <c r="BX23" s="271"/>
      <c r="BY23" s="271"/>
      <c r="BZ23" s="271"/>
      <c r="CA23" s="271"/>
      <c r="CB23" s="271"/>
      <c r="CC23" s="271"/>
      <c r="CD23" s="271"/>
    </row>
    <row r="24" spans="1:82" ht="18" customHeight="1" x14ac:dyDescent="0.25">
      <c r="A24" s="354">
        <v>3</v>
      </c>
      <c r="B24" s="355"/>
      <c r="C24" s="356">
        <v>63198</v>
      </c>
      <c r="D24" s="140"/>
      <c r="E24" s="269" t="s">
        <v>6797</v>
      </c>
      <c r="F24" s="269"/>
      <c r="G24" s="269">
        <v>17</v>
      </c>
      <c r="H24" s="275" t="s">
        <v>237</v>
      </c>
      <c r="J24" s="271" t="s">
        <v>211</v>
      </c>
      <c r="L24" s="271" t="s">
        <v>238</v>
      </c>
      <c r="M24" s="271" t="s">
        <v>213</v>
      </c>
      <c r="N24" s="271" t="s">
        <v>272</v>
      </c>
      <c r="O24" s="271" t="s">
        <v>273</v>
      </c>
      <c r="P24" s="271"/>
      <c r="Q24" s="271"/>
      <c r="R24" s="271"/>
      <c r="S24" s="271" t="s">
        <v>214</v>
      </c>
      <c r="T24" s="271" t="s">
        <v>225</v>
      </c>
      <c r="U24" s="596">
        <v>45399</v>
      </c>
      <c r="V24" s="271" t="s">
        <v>264</v>
      </c>
      <c r="Y24" s="208" t="s">
        <v>274</v>
      </c>
      <c r="Z24" s="271"/>
      <c r="AA24" s="271" t="s">
        <v>271</v>
      </c>
      <c r="AB24" s="271"/>
      <c r="AC24" s="271"/>
      <c r="AD24" s="271">
        <v>12</v>
      </c>
      <c r="AE24" s="271"/>
      <c r="AF24" s="271"/>
      <c r="AG24" s="271"/>
      <c r="AH24" s="271"/>
      <c r="AI24" s="271"/>
      <c r="AJ24" s="271"/>
      <c r="AK24" s="271"/>
      <c r="AL24" s="271"/>
      <c r="AM24" s="271"/>
      <c r="AN24" s="271"/>
      <c r="AO24" s="271">
        <v>1</v>
      </c>
      <c r="AP24" s="271"/>
      <c r="AQ24" s="271">
        <v>2</v>
      </c>
      <c r="AR24" s="271"/>
      <c r="AS24" s="271"/>
      <c r="AT24" s="271"/>
      <c r="AU24" s="271"/>
      <c r="AV24" s="271"/>
      <c r="AW24" s="271">
        <v>1</v>
      </c>
      <c r="AY24" s="271" t="s">
        <v>87</v>
      </c>
      <c r="AZ24" s="208"/>
      <c r="BA24" s="271" t="s">
        <v>227</v>
      </c>
      <c r="BB24" s="208" t="s">
        <v>275</v>
      </c>
      <c r="BC24" s="212" t="s">
        <v>7515</v>
      </c>
      <c r="BD24" s="451">
        <v>45461</v>
      </c>
      <c r="BE24" s="451">
        <v>45488</v>
      </c>
      <c r="BF24" s="212" t="s">
        <v>216</v>
      </c>
      <c r="BH24" s="214" t="s">
        <v>8126</v>
      </c>
      <c r="BI24" s="212" t="s">
        <v>447</v>
      </c>
      <c r="BL24" s="212" t="s">
        <v>217</v>
      </c>
      <c r="BN24" s="208" t="s">
        <v>8557</v>
      </c>
      <c r="BR24" s="271"/>
      <c r="BS24" s="271"/>
      <c r="BT24" s="271"/>
      <c r="BU24" s="271"/>
      <c r="BV24" s="271"/>
      <c r="BW24" s="271"/>
      <c r="BX24" s="271"/>
      <c r="BY24" s="271"/>
      <c r="BZ24" s="271"/>
      <c r="CA24" s="271"/>
      <c r="CB24" s="271"/>
      <c r="CC24" s="271"/>
      <c r="CD24" s="271"/>
    </row>
    <row r="25" spans="1:82" ht="18" customHeight="1" x14ac:dyDescent="0.25">
      <c r="A25" s="354">
        <v>4</v>
      </c>
      <c r="B25" s="355"/>
      <c r="C25" s="356">
        <v>70536</v>
      </c>
      <c r="D25" s="140"/>
      <c r="E25" s="269" t="s">
        <v>6806</v>
      </c>
      <c r="F25" s="269"/>
      <c r="G25" s="269">
        <v>21</v>
      </c>
      <c r="H25" s="275" t="s">
        <v>237</v>
      </c>
      <c r="J25" s="271" t="s">
        <v>211</v>
      </c>
      <c r="L25" s="271" t="s">
        <v>238</v>
      </c>
      <c r="M25" s="271"/>
      <c r="N25" s="271" t="s">
        <v>2061</v>
      </c>
      <c r="O25" s="271"/>
      <c r="P25" s="271" t="s">
        <v>7623</v>
      </c>
      <c r="Q25" s="271" t="s">
        <v>2062</v>
      </c>
      <c r="R25" s="271"/>
      <c r="S25" s="271" t="s">
        <v>214</v>
      </c>
      <c r="T25" s="271" t="s">
        <v>225</v>
      </c>
      <c r="U25" s="466">
        <v>45450</v>
      </c>
      <c r="V25" s="271" t="s">
        <v>264</v>
      </c>
      <c r="Y25" s="208" t="s">
        <v>7624</v>
      </c>
      <c r="Z25" s="271"/>
      <c r="AA25" s="271" t="s">
        <v>271</v>
      </c>
      <c r="AB25" s="271"/>
      <c r="AC25" s="271"/>
      <c r="AD25" s="271">
        <v>10</v>
      </c>
      <c r="AE25" s="271"/>
      <c r="AF25" s="271"/>
      <c r="AG25" s="271"/>
      <c r="AH25" s="271"/>
      <c r="AI25" s="271"/>
      <c r="AJ25" s="271"/>
      <c r="AK25" s="271"/>
      <c r="AL25" s="271"/>
      <c r="AM25" s="271"/>
      <c r="AN25" s="271"/>
      <c r="AO25" s="271"/>
      <c r="AP25" s="271"/>
      <c r="AQ25" s="271"/>
      <c r="AR25" s="271"/>
      <c r="AS25" s="271"/>
      <c r="AT25" s="271"/>
      <c r="AU25" s="271"/>
      <c r="AV25" s="271"/>
      <c r="AW25" s="271"/>
      <c r="AY25" s="271" t="s">
        <v>87</v>
      </c>
      <c r="AZ25" s="208"/>
      <c r="BA25" s="271" t="s">
        <v>227</v>
      </c>
      <c r="BB25" s="208" t="s">
        <v>7625</v>
      </c>
      <c r="BC25" s="212" t="s">
        <v>7819</v>
      </c>
      <c r="BD25" s="451">
        <v>45471</v>
      </c>
      <c r="BE25" s="451">
        <v>45491</v>
      </c>
      <c r="BF25" s="212" t="s">
        <v>6914</v>
      </c>
      <c r="BH25" s="214" t="s">
        <v>8286</v>
      </c>
      <c r="BI25" s="212" t="s">
        <v>447</v>
      </c>
      <c r="BL25" s="212" t="s">
        <v>7686</v>
      </c>
      <c r="BN25" s="271" t="s">
        <v>8465</v>
      </c>
      <c r="BR25" s="271"/>
      <c r="BS25" s="271"/>
      <c r="BT25" s="271"/>
      <c r="BU25" s="271"/>
      <c r="BV25" s="271"/>
      <c r="BW25" s="271"/>
      <c r="BX25" s="271"/>
      <c r="BY25" s="271"/>
      <c r="BZ25" s="271"/>
      <c r="CA25" s="271"/>
      <c r="CB25" s="271"/>
      <c r="CC25" s="271"/>
      <c r="CD25" s="271"/>
    </row>
    <row r="26" spans="1:82" ht="18" customHeight="1" x14ac:dyDescent="0.25">
      <c r="A26" s="354">
        <v>4</v>
      </c>
      <c r="B26" s="355"/>
      <c r="C26" s="356">
        <v>70003</v>
      </c>
      <c r="D26" s="140"/>
      <c r="E26" s="269" t="s">
        <v>6806</v>
      </c>
      <c r="F26" s="269"/>
      <c r="G26" s="269">
        <v>26</v>
      </c>
      <c r="H26" s="275" t="s">
        <v>237</v>
      </c>
      <c r="J26" s="271" t="s">
        <v>211</v>
      </c>
      <c r="L26" s="271" t="s">
        <v>238</v>
      </c>
      <c r="M26" s="140" t="s">
        <v>239</v>
      </c>
      <c r="N26" s="208" t="s">
        <v>467</v>
      </c>
      <c r="O26" s="502" t="s">
        <v>468</v>
      </c>
      <c r="P26" s="502" t="s">
        <v>469</v>
      </c>
      <c r="Q26" s="502" t="s">
        <v>470</v>
      </c>
      <c r="S26" s="271" t="s">
        <v>214</v>
      </c>
      <c r="T26" s="271" t="s">
        <v>225</v>
      </c>
      <c r="U26" s="596">
        <v>45405</v>
      </c>
      <c r="V26" s="271" t="s">
        <v>226</v>
      </c>
      <c r="Y26" s="269" t="s">
        <v>471</v>
      </c>
      <c r="AA26" s="140" t="s">
        <v>271</v>
      </c>
      <c r="AD26" s="140">
        <v>6</v>
      </c>
      <c r="BA26" s="140" t="s">
        <v>227</v>
      </c>
      <c r="BB26" s="269" t="s">
        <v>472</v>
      </c>
      <c r="BC26" s="212" t="s">
        <v>7518</v>
      </c>
      <c r="BD26" s="451">
        <v>45461</v>
      </c>
      <c r="BE26" s="452">
        <v>45489</v>
      </c>
      <c r="BF26" s="214" t="s">
        <v>216</v>
      </c>
      <c r="BH26" s="455">
        <v>45513</v>
      </c>
      <c r="BI26" s="212" t="s">
        <v>447</v>
      </c>
      <c r="BL26" s="212" t="s">
        <v>217</v>
      </c>
      <c r="BN26" s="208" t="s">
        <v>8537</v>
      </c>
    </row>
    <row r="27" spans="1:82" ht="18" customHeight="1" x14ac:dyDescent="0.25">
      <c r="A27" s="354">
        <v>5</v>
      </c>
      <c r="B27" s="355"/>
      <c r="C27" s="356">
        <v>66205</v>
      </c>
      <c r="D27" s="140"/>
      <c r="E27" s="269" t="s">
        <v>209</v>
      </c>
      <c r="F27" s="269" t="s">
        <v>972</v>
      </c>
      <c r="G27" s="269">
        <v>77</v>
      </c>
      <c r="H27" s="275" t="s">
        <v>210</v>
      </c>
      <c r="J27" s="271" t="s">
        <v>211</v>
      </c>
      <c r="L27" s="271" t="s">
        <v>212</v>
      </c>
      <c r="M27" s="140" t="s">
        <v>213</v>
      </c>
      <c r="N27" s="680" t="s">
        <v>8031</v>
      </c>
      <c r="S27" s="271" t="s">
        <v>214</v>
      </c>
      <c r="T27" s="271" t="s">
        <v>8028</v>
      </c>
      <c r="U27" s="596">
        <v>45402</v>
      </c>
      <c r="V27" s="271" t="s">
        <v>447</v>
      </c>
      <c r="Y27" s="269" t="s">
        <v>8029</v>
      </c>
      <c r="AD27" s="140">
        <v>5</v>
      </c>
      <c r="AO27" s="140">
        <v>1</v>
      </c>
      <c r="AQ27" s="140">
        <v>1</v>
      </c>
      <c r="AY27" s="140" t="s">
        <v>87</v>
      </c>
      <c r="AZ27" s="140"/>
      <c r="BA27" s="140" t="s">
        <v>227</v>
      </c>
      <c r="BB27" s="269" t="s">
        <v>8030</v>
      </c>
      <c r="BC27" s="212" t="s">
        <v>215</v>
      </c>
      <c r="BD27" s="451">
        <v>45385</v>
      </c>
      <c r="BE27" s="452">
        <v>45399</v>
      </c>
      <c r="BF27" s="214" t="s">
        <v>216</v>
      </c>
      <c r="BN27" s="208" t="s">
        <v>8665</v>
      </c>
    </row>
    <row r="28" spans="1:82" ht="18" customHeight="1" x14ac:dyDescent="0.25">
      <c r="A28" s="354">
        <v>4</v>
      </c>
      <c r="B28" s="355"/>
      <c r="C28" s="356">
        <v>59939</v>
      </c>
      <c r="D28" s="140"/>
      <c r="E28" s="269" t="s">
        <v>6806</v>
      </c>
      <c r="F28" s="269"/>
      <c r="G28" s="269">
        <v>11</v>
      </c>
      <c r="H28" s="275" t="s">
        <v>237</v>
      </c>
      <c r="J28" s="271" t="s">
        <v>211</v>
      </c>
      <c r="L28" s="271" t="s">
        <v>238</v>
      </c>
      <c r="M28" s="140" t="s">
        <v>213</v>
      </c>
      <c r="N28" s="208" t="s">
        <v>249</v>
      </c>
      <c r="O28" s="502" t="s">
        <v>250</v>
      </c>
      <c r="S28" s="271" t="s">
        <v>214</v>
      </c>
      <c r="T28" s="271" t="s">
        <v>225</v>
      </c>
      <c r="U28" s="596">
        <v>45399</v>
      </c>
      <c r="V28" s="271" t="s">
        <v>226</v>
      </c>
      <c r="Y28" s="269" t="s">
        <v>7474</v>
      </c>
      <c r="AA28" s="140" t="s">
        <v>271</v>
      </c>
      <c r="AD28" s="140">
        <v>10</v>
      </c>
      <c r="AO28" s="140">
        <v>1</v>
      </c>
      <c r="AY28" s="140" t="s">
        <v>87</v>
      </c>
      <c r="BA28" s="140" t="s">
        <v>227</v>
      </c>
      <c r="BB28" s="440"/>
      <c r="BC28" s="212" t="s">
        <v>7457</v>
      </c>
      <c r="BD28" s="451">
        <v>45461</v>
      </c>
      <c r="BE28" s="452">
        <v>45482</v>
      </c>
      <c r="BF28" s="214" t="s">
        <v>216</v>
      </c>
      <c r="BH28" s="455" t="s">
        <v>8329</v>
      </c>
      <c r="BI28" s="212" t="s">
        <v>447</v>
      </c>
      <c r="BL28" s="212" t="s">
        <v>7686</v>
      </c>
      <c r="BN28" s="208" t="s">
        <v>8470</v>
      </c>
    </row>
    <row r="29" spans="1:82" ht="18" customHeight="1" x14ac:dyDescent="0.25">
      <c r="A29" s="354">
        <v>4</v>
      </c>
      <c r="B29" s="355"/>
      <c r="C29" s="356">
        <v>70121</v>
      </c>
      <c r="D29" s="140"/>
      <c r="E29" s="269" t="s">
        <v>6806</v>
      </c>
      <c r="F29" s="269"/>
      <c r="G29" s="269">
        <v>18</v>
      </c>
      <c r="H29" s="275" t="s">
        <v>237</v>
      </c>
      <c r="I29" s="269"/>
      <c r="J29" s="140" t="s">
        <v>211</v>
      </c>
      <c r="K29" s="273"/>
      <c r="L29" s="273" t="s">
        <v>238</v>
      </c>
      <c r="M29" s="140" t="s">
        <v>239</v>
      </c>
      <c r="N29" s="275" t="s">
        <v>312</v>
      </c>
      <c r="O29" s="272" t="s">
        <v>313</v>
      </c>
      <c r="P29" s="272"/>
      <c r="Q29" s="766" t="s">
        <v>314</v>
      </c>
      <c r="R29" s="269"/>
      <c r="S29" s="269" t="s">
        <v>214</v>
      </c>
      <c r="T29" s="273" t="s">
        <v>225</v>
      </c>
      <c r="U29" s="466">
        <v>45400</v>
      </c>
      <c r="V29" s="140" t="s">
        <v>226</v>
      </c>
      <c r="W29" s="140"/>
      <c r="X29" s="140"/>
      <c r="Y29" s="269" t="s">
        <v>315</v>
      </c>
      <c r="AA29" s="140" t="s">
        <v>271</v>
      </c>
      <c r="AD29" s="140">
        <v>9</v>
      </c>
      <c r="AO29" s="140">
        <v>1</v>
      </c>
      <c r="AQ29" s="140">
        <v>2</v>
      </c>
      <c r="AX29" s="140"/>
      <c r="AY29" s="140" t="s">
        <v>87</v>
      </c>
      <c r="AZ29" s="269" t="s">
        <v>251</v>
      </c>
      <c r="BA29" s="140" t="s">
        <v>227</v>
      </c>
      <c r="BB29" s="269" t="s">
        <v>316</v>
      </c>
      <c r="BC29" s="280" t="s">
        <v>7515</v>
      </c>
      <c r="BD29" s="669">
        <v>45461</v>
      </c>
      <c r="BE29" s="740">
        <v>45488</v>
      </c>
      <c r="BF29" s="440" t="s">
        <v>216</v>
      </c>
      <c r="BG29" s="140"/>
      <c r="BH29" s="801">
        <v>45497</v>
      </c>
      <c r="BI29" s="280" t="s">
        <v>447</v>
      </c>
      <c r="BJ29" s="280"/>
      <c r="BK29" s="280"/>
      <c r="BL29" s="280" t="s">
        <v>7687</v>
      </c>
      <c r="BM29" s="140"/>
      <c r="BN29" s="440" t="s">
        <v>8578</v>
      </c>
      <c r="BR29" s="271"/>
      <c r="BS29" s="271"/>
      <c r="BT29" s="271"/>
      <c r="BU29" s="271"/>
      <c r="BV29" s="271"/>
      <c r="BW29" s="271"/>
      <c r="BX29" s="271"/>
      <c r="BY29" s="271"/>
      <c r="BZ29" s="271"/>
      <c r="CA29" s="271"/>
      <c r="CB29" s="271"/>
      <c r="CC29" s="271"/>
      <c r="CD29" s="271"/>
    </row>
    <row r="30" spans="1:82" ht="18" customHeight="1" x14ac:dyDescent="0.25">
      <c r="A30" s="354">
        <v>4</v>
      </c>
      <c r="B30" s="355"/>
      <c r="C30" s="356">
        <v>63463</v>
      </c>
      <c r="D30" s="140"/>
      <c r="E30" s="269" t="s">
        <v>6806</v>
      </c>
      <c r="F30" s="269"/>
      <c r="G30" s="269">
        <v>22</v>
      </c>
      <c r="H30" s="275" t="s">
        <v>237</v>
      </c>
      <c r="J30" s="271" t="s">
        <v>211</v>
      </c>
      <c r="L30" s="271" t="s">
        <v>238</v>
      </c>
      <c r="M30" s="271" t="s">
        <v>239</v>
      </c>
      <c r="N30" s="271" t="s">
        <v>322</v>
      </c>
      <c r="O30" s="271" t="s">
        <v>323</v>
      </c>
      <c r="P30" s="271"/>
      <c r="Q30" s="208" t="s">
        <v>324</v>
      </c>
      <c r="R30" s="271"/>
      <c r="S30" s="271" t="s">
        <v>214</v>
      </c>
      <c r="T30" s="271" t="s">
        <v>225</v>
      </c>
      <c r="U30" s="466">
        <v>45400</v>
      </c>
      <c r="V30" s="271" t="s">
        <v>226</v>
      </c>
      <c r="Y30" s="208" t="s">
        <v>325</v>
      </c>
      <c r="Z30" s="271"/>
      <c r="AA30" s="271" t="s">
        <v>271</v>
      </c>
      <c r="AB30" s="271"/>
      <c r="AC30" s="271"/>
      <c r="AD30" s="271">
        <v>9</v>
      </c>
      <c r="AE30" s="271"/>
      <c r="AF30" s="271"/>
      <c r="AG30" s="271"/>
      <c r="AH30" s="271"/>
      <c r="AI30" s="271"/>
      <c r="AJ30" s="271"/>
      <c r="AK30" s="271"/>
      <c r="AL30" s="271"/>
      <c r="AM30" s="271"/>
      <c r="AN30" s="271"/>
      <c r="AO30" s="271">
        <v>1</v>
      </c>
      <c r="AP30" s="271"/>
      <c r="AQ30" s="271">
        <v>2</v>
      </c>
      <c r="AR30" s="271"/>
      <c r="AS30" s="271"/>
      <c r="AT30" s="271"/>
      <c r="AU30" s="271"/>
      <c r="AV30" s="271"/>
      <c r="AW30" s="271"/>
      <c r="AY30" s="271" t="s">
        <v>87</v>
      </c>
      <c r="AZ30" s="208" t="s">
        <v>251</v>
      </c>
      <c r="BA30" s="271" t="s">
        <v>227</v>
      </c>
      <c r="BB30" s="208" t="s">
        <v>326</v>
      </c>
      <c r="BC30" s="212" t="s">
        <v>7515</v>
      </c>
      <c r="BD30" s="451">
        <v>45461</v>
      </c>
      <c r="BE30" s="451">
        <v>45488</v>
      </c>
      <c r="BF30" s="212" t="s">
        <v>216</v>
      </c>
      <c r="BH30" s="451">
        <v>45498</v>
      </c>
      <c r="BI30" s="212" t="s">
        <v>447</v>
      </c>
      <c r="BL30" s="212" t="s">
        <v>7687</v>
      </c>
      <c r="BN30" s="440" t="s">
        <v>8577</v>
      </c>
      <c r="BR30" s="271"/>
      <c r="BS30" s="271"/>
      <c r="BT30" s="271"/>
      <c r="BU30" s="271"/>
      <c r="BV30" s="271"/>
      <c r="BW30" s="271"/>
      <c r="BX30" s="271"/>
      <c r="BY30" s="271"/>
      <c r="BZ30" s="271"/>
      <c r="CA30" s="271"/>
      <c r="CB30" s="271"/>
      <c r="CC30" s="271"/>
      <c r="CD30" s="271"/>
    </row>
    <row r="31" spans="1:82" ht="18" customHeight="1" x14ac:dyDescent="0.25">
      <c r="A31" s="354">
        <v>4</v>
      </c>
      <c r="B31" s="355"/>
      <c r="C31" s="356">
        <v>59950</v>
      </c>
      <c r="D31" s="140"/>
      <c r="E31" s="269" t="s">
        <v>6806</v>
      </c>
      <c r="F31" s="269"/>
      <c r="G31" s="269">
        <v>25</v>
      </c>
      <c r="H31" s="275" t="s">
        <v>237</v>
      </c>
      <c r="J31" s="271" t="s">
        <v>211</v>
      </c>
      <c r="L31" s="271" t="s">
        <v>238</v>
      </c>
      <c r="M31" s="140" t="s">
        <v>239</v>
      </c>
      <c r="N31" s="208" t="s">
        <v>332</v>
      </c>
      <c r="P31" s="502" t="s">
        <v>333</v>
      </c>
      <c r="S31" s="271" t="s">
        <v>214</v>
      </c>
      <c r="T31" s="271" t="s">
        <v>225</v>
      </c>
      <c r="U31" s="596">
        <v>45400</v>
      </c>
      <c r="V31" s="271" t="s">
        <v>264</v>
      </c>
      <c r="Y31" s="269" t="s">
        <v>334</v>
      </c>
      <c r="AA31" s="140" t="s">
        <v>271</v>
      </c>
      <c r="AD31" s="140">
        <v>6</v>
      </c>
      <c r="AO31" s="140">
        <v>1</v>
      </c>
      <c r="AQ31" s="140">
        <v>1</v>
      </c>
      <c r="AY31" s="140" t="s">
        <v>87</v>
      </c>
      <c r="BA31" s="140" t="s">
        <v>227</v>
      </c>
      <c r="BB31" s="269" t="s">
        <v>335</v>
      </c>
      <c r="BC31" s="212" t="s">
        <v>7518</v>
      </c>
      <c r="BD31" s="451">
        <v>45461</v>
      </c>
      <c r="BE31" s="452">
        <v>45489</v>
      </c>
      <c r="BF31" s="214" t="s">
        <v>216</v>
      </c>
      <c r="BH31" s="455">
        <v>45495</v>
      </c>
      <c r="BI31" s="212" t="s">
        <v>447</v>
      </c>
      <c r="BL31" s="212" t="s">
        <v>217</v>
      </c>
      <c r="BN31" s="440" t="s">
        <v>8576</v>
      </c>
    </row>
    <row r="32" spans="1:82" ht="18" customHeight="1" x14ac:dyDescent="0.25">
      <c r="A32" s="354">
        <v>4</v>
      </c>
      <c r="B32" s="355"/>
      <c r="C32" s="356">
        <v>70500</v>
      </c>
      <c r="D32" s="140"/>
      <c r="E32" s="269" t="s">
        <v>6806</v>
      </c>
      <c r="F32" s="269"/>
      <c r="G32" s="269" t="s">
        <v>392</v>
      </c>
      <c r="H32" s="275" t="s">
        <v>237</v>
      </c>
      <c r="I32" s="269"/>
      <c r="J32" s="140" t="s">
        <v>211</v>
      </c>
      <c r="K32" s="273"/>
      <c r="L32" s="273" t="s">
        <v>238</v>
      </c>
      <c r="M32" s="140" t="s">
        <v>239</v>
      </c>
      <c r="N32" s="275" t="s">
        <v>393</v>
      </c>
      <c r="O32" s="272" t="s">
        <v>394</v>
      </c>
      <c r="P32" s="272" t="s">
        <v>395</v>
      </c>
      <c r="Q32" s="766" t="s">
        <v>396</v>
      </c>
      <c r="R32" s="269"/>
      <c r="S32" s="269" t="s">
        <v>214</v>
      </c>
      <c r="T32" s="273" t="s">
        <v>225</v>
      </c>
      <c r="U32" s="466">
        <v>45398</v>
      </c>
      <c r="V32" s="140" t="s">
        <v>226</v>
      </c>
      <c r="W32" s="140"/>
      <c r="X32" s="140"/>
      <c r="Y32" s="269" t="s">
        <v>397</v>
      </c>
      <c r="AA32" s="140" t="s">
        <v>271</v>
      </c>
      <c r="AD32" s="140">
        <v>5</v>
      </c>
      <c r="AQ32" s="140">
        <v>1</v>
      </c>
      <c r="AW32" s="140">
        <v>1</v>
      </c>
      <c r="AX32" s="140"/>
      <c r="AY32" s="140" t="s">
        <v>87</v>
      </c>
      <c r="AZ32" s="269" t="s">
        <v>251</v>
      </c>
      <c r="BA32" s="140" t="s">
        <v>227</v>
      </c>
      <c r="BB32" s="269" t="s">
        <v>398</v>
      </c>
      <c r="BC32" s="280" t="s">
        <v>7518</v>
      </c>
      <c r="BD32" s="669">
        <v>45461</v>
      </c>
      <c r="BE32" s="740">
        <v>45489</v>
      </c>
      <c r="BF32" s="440" t="s">
        <v>216</v>
      </c>
      <c r="BG32" s="140"/>
      <c r="BH32" s="801">
        <v>45497</v>
      </c>
      <c r="BI32" s="280" t="s">
        <v>447</v>
      </c>
      <c r="BJ32" s="280"/>
      <c r="BK32" s="280"/>
      <c r="BL32" s="280" t="s">
        <v>217</v>
      </c>
      <c r="BM32" s="140"/>
      <c r="BN32" s="744" t="s">
        <v>8582</v>
      </c>
      <c r="BO32" s="140"/>
      <c r="BP32" s="140"/>
      <c r="BQ32" s="140"/>
      <c r="BR32" s="355"/>
      <c r="BS32" s="269"/>
      <c r="BU32" s="269"/>
    </row>
    <row r="33" spans="1:82" ht="18" customHeight="1" x14ac:dyDescent="0.25">
      <c r="A33" s="354">
        <v>4</v>
      </c>
      <c r="B33" s="355"/>
      <c r="C33" s="356">
        <v>61640</v>
      </c>
      <c r="D33" s="140"/>
      <c r="E33" s="269" t="s">
        <v>6806</v>
      </c>
      <c r="F33" s="269"/>
      <c r="G33" s="269" t="s">
        <v>404</v>
      </c>
      <c r="H33" s="275" t="s">
        <v>237</v>
      </c>
      <c r="I33" s="269"/>
      <c r="J33" s="140" t="s">
        <v>211</v>
      </c>
      <c r="K33" s="273"/>
      <c r="L33" s="273" t="s">
        <v>238</v>
      </c>
      <c r="M33" s="140" t="s">
        <v>239</v>
      </c>
      <c r="N33" s="275" t="s">
        <v>405</v>
      </c>
      <c r="O33" s="272" t="s">
        <v>406</v>
      </c>
      <c r="P33" s="272"/>
      <c r="Q33" s="766" t="s">
        <v>407</v>
      </c>
      <c r="R33" s="269"/>
      <c r="S33" s="269" t="s">
        <v>214</v>
      </c>
      <c r="T33" s="273" t="s">
        <v>225</v>
      </c>
      <c r="U33" s="466">
        <v>45398</v>
      </c>
      <c r="V33" s="140" t="s">
        <v>264</v>
      </c>
      <c r="W33" s="140"/>
      <c r="X33" s="140"/>
      <c r="Y33" s="269" t="s">
        <v>408</v>
      </c>
      <c r="AA33" s="140" t="s">
        <v>271</v>
      </c>
      <c r="AD33" s="140">
        <v>5</v>
      </c>
      <c r="AQ33" s="140">
        <v>1</v>
      </c>
      <c r="AW33" s="140">
        <v>1</v>
      </c>
      <c r="AX33" s="140"/>
      <c r="AY33" s="140" t="s">
        <v>87</v>
      </c>
      <c r="AZ33" s="269" t="s">
        <v>251</v>
      </c>
      <c r="BA33" s="140" t="s">
        <v>227</v>
      </c>
      <c r="BB33" s="269" t="s">
        <v>409</v>
      </c>
      <c r="BC33" s="280" t="s">
        <v>7518</v>
      </c>
      <c r="BD33" s="669">
        <v>45461</v>
      </c>
      <c r="BE33" s="740">
        <v>45489</v>
      </c>
      <c r="BF33" s="440" t="s">
        <v>216</v>
      </c>
      <c r="BG33" s="140"/>
      <c r="BH33" s="801">
        <v>45496</v>
      </c>
      <c r="BI33" s="280" t="s">
        <v>447</v>
      </c>
      <c r="BJ33" s="280"/>
      <c r="BK33" s="280"/>
      <c r="BL33" s="280" t="s">
        <v>217</v>
      </c>
      <c r="BM33" s="140"/>
      <c r="BN33" s="744" t="s">
        <v>8581</v>
      </c>
      <c r="BO33" s="140"/>
      <c r="BP33" s="140"/>
      <c r="BQ33" s="140"/>
      <c r="BR33" s="355"/>
      <c r="BS33" s="269"/>
      <c r="BU33" s="269"/>
    </row>
    <row r="34" spans="1:82" ht="18" customHeight="1" x14ac:dyDescent="0.25">
      <c r="A34" s="354">
        <v>4</v>
      </c>
      <c r="B34" s="355"/>
      <c r="C34" s="356">
        <v>65978</v>
      </c>
      <c r="D34" s="140"/>
      <c r="E34" s="269" t="s">
        <v>6806</v>
      </c>
      <c r="F34" s="269"/>
      <c r="G34" s="269">
        <v>12</v>
      </c>
      <c r="H34" s="275" t="s">
        <v>237</v>
      </c>
      <c r="J34" s="271" t="s">
        <v>211</v>
      </c>
      <c r="L34" s="271" t="s">
        <v>238</v>
      </c>
      <c r="M34" s="271" t="s">
        <v>213</v>
      </c>
      <c r="N34" s="271" t="s">
        <v>252</v>
      </c>
      <c r="O34" s="271" t="s">
        <v>253</v>
      </c>
      <c r="P34" s="271" t="s">
        <v>254</v>
      </c>
      <c r="Q34" s="271" t="s">
        <v>255</v>
      </c>
      <c r="R34" s="271"/>
      <c r="S34" s="271" t="s">
        <v>214</v>
      </c>
      <c r="T34" s="271" t="s">
        <v>225</v>
      </c>
      <c r="U34" s="596">
        <v>45399</v>
      </c>
      <c r="V34" s="271" t="s">
        <v>226</v>
      </c>
      <c r="Y34" s="208" t="s">
        <v>256</v>
      </c>
      <c r="Z34" s="271"/>
      <c r="AA34" s="271" t="s">
        <v>271</v>
      </c>
      <c r="AB34" s="271"/>
      <c r="AC34" s="271"/>
      <c r="AD34" s="271">
        <v>10</v>
      </c>
      <c r="AE34" s="271"/>
      <c r="AF34" s="271"/>
      <c r="AG34" s="271"/>
      <c r="AH34" s="271"/>
      <c r="AI34" s="271"/>
      <c r="AJ34" s="271"/>
      <c r="AK34" s="271"/>
      <c r="AL34" s="271"/>
      <c r="AM34" s="271"/>
      <c r="AN34" s="271"/>
      <c r="AO34" s="271">
        <v>1</v>
      </c>
      <c r="AP34" s="271"/>
      <c r="AQ34" s="271">
        <v>1</v>
      </c>
      <c r="AR34" s="271"/>
      <c r="AS34" s="271"/>
      <c r="AT34" s="271"/>
      <c r="AU34" s="271"/>
      <c r="AV34" s="271"/>
      <c r="AW34" s="271"/>
      <c r="AY34" s="271" t="s">
        <v>87</v>
      </c>
      <c r="AZ34" s="208"/>
      <c r="BA34" s="271" t="s">
        <v>227</v>
      </c>
      <c r="BB34" s="440"/>
      <c r="BC34" s="212" t="s">
        <v>7457</v>
      </c>
      <c r="BD34" s="451">
        <v>45461</v>
      </c>
      <c r="BE34" s="451">
        <v>45482</v>
      </c>
      <c r="BF34" s="212" t="s">
        <v>216</v>
      </c>
      <c r="BH34" s="214" t="s">
        <v>8505</v>
      </c>
      <c r="BI34" s="212" t="s">
        <v>447</v>
      </c>
      <c r="BL34" s="212" t="s">
        <v>217</v>
      </c>
      <c r="BN34" s="271" t="s">
        <v>8629</v>
      </c>
      <c r="BR34" s="271"/>
      <c r="BS34" s="271"/>
      <c r="BT34" s="271"/>
      <c r="BU34" s="271"/>
      <c r="BV34" s="271"/>
      <c r="BW34" s="271"/>
      <c r="BX34" s="271"/>
      <c r="BY34" s="271"/>
      <c r="BZ34" s="271"/>
      <c r="CA34" s="271"/>
      <c r="CB34" s="271"/>
      <c r="CC34" s="271"/>
      <c r="CD34" s="271"/>
    </row>
    <row r="35" spans="1:82" ht="18" customHeight="1" x14ac:dyDescent="0.25">
      <c r="A35" s="354">
        <v>4</v>
      </c>
      <c r="B35" s="355"/>
      <c r="C35" s="356">
        <v>59942</v>
      </c>
      <c r="D35" s="140"/>
      <c r="E35" s="269" t="s">
        <v>6806</v>
      </c>
      <c r="F35" s="269"/>
      <c r="G35" s="269">
        <v>15</v>
      </c>
      <c r="H35" s="275" t="s">
        <v>237</v>
      </c>
      <c r="J35" s="271" t="s">
        <v>211</v>
      </c>
      <c r="L35" s="271" t="s">
        <v>238</v>
      </c>
      <c r="M35" s="271" t="s">
        <v>213</v>
      </c>
      <c r="N35" s="271" t="s">
        <v>262</v>
      </c>
      <c r="O35" s="271" t="s">
        <v>263</v>
      </c>
      <c r="P35" s="271"/>
      <c r="Q35" s="271"/>
      <c r="R35" s="271"/>
      <c r="S35" s="271" t="s">
        <v>214</v>
      </c>
      <c r="T35" s="271" t="s">
        <v>225</v>
      </c>
      <c r="U35" s="596">
        <v>45399</v>
      </c>
      <c r="V35" s="271" t="s">
        <v>264</v>
      </c>
      <c r="Y35" s="208" t="s">
        <v>265</v>
      </c>
      <c r="Z35" s="271"/>
      <c r="AA35" s="271" t="s">
        <v>271</v>
      </c>
      <c r="AB35" s="271"/>
      <c r="AC35" s="271"/>
      <c r="AD35" s="271">
        <v>10</v>
      </c>
      <c r="AE35" s="271"/>
      <c r="AF35" s="271"/>
      <c r="AG35" s="271"/>
      <c r="AH35" s="271"/>
      <c r="AI35" s="271"/>
      <c r="AJ35" s="271"/>
      <c r="AK35" s="271"/>
      <c r="AL35" s="271"/>
      <c r="AM35" s="271"/>
      <c r="AN35" s="271"/>
      <c r="AO35" s="271">
        <v>1</v>
      </c>
      <c r="AP35" s="271"/>
      <c r="AQ35" s="271">
        <v>1</v>
      </c>
      <c r="AR35" s="271"/>
      <c r="AS35" s="271"/>
      <c r="AT35" s="271"/>
      <c r="AU35" s="271"/>
      <c r="AV35" s="271"/>
      <c r="AW35" s="271"/>
      <c r="AY35" s="271" t="s">
        <v>87</v>
      </c>
      <c r="AZ35" s="208"/>
      <c r="BA35" s="271" t="s">
        <v>227</v>
      </c>
      <c r="BB35" s="214"/>
      <c r="BC35" s="212" t="s">
        <v>7515</v>
      </c>
      <c r="BD35" s="451">
        <v>45461</v>
      </c>
      <c r="BE35" s="451">
        <v>45488</v>
      </c>
      <c r="BF35" s="212" t="s">
        <v>216</v>
      </c>
      <c r="BH35" s="214" t="s">
        <v>8505</v>
      </c>
      <c r="BI35" s="212" t="s">
        <v>447</v>
      </c>
      <c r="BL35" s="212" t="s">
        <v>7686</v>
      </c>
      <c r="BN35" s="271" t="s">
        <v>8634</v>
      </c>
      <c r="BR35" s="271"/>
      <c r="BS35" s="271"/>
      <c r="BT35" s="271"/>
      <c r="BU35" s="271"/>
      <c r="BV35" s="271"/>
      <c r="BW35" s="271"/>
      <c r="BX35" s="271"/>
      <c r="BY35" s="271"/>
      <c r="BZ35" s="271"/>
      <c r="CA35" s="271"/>
      <c r="CB35" s="271"/>
      <c r="CC35" s="271"/>
      <c r="CD35" s="271"/>
    </row>
    <row r="36" spans="1:82" ht="18" customHeight="1" x14ac:dyDescent="0.25">
      <c r="A36" s="354">
        <v>4</v>
      </c>
      <c r="B36" s="355"/>
      <c r="C36" s="356">
        <v>60446</v>
      </c>
      <c r="D36" s="140"/>
      <c r="E36" s="269" t="s">
        <v>6806</v>
      </c>
      <c r="F36" s="269"/>
      <c r="G36" s="269">
        <v>23</v>
      </c>
      <c r="H36" s="275" t="s">
        <v>237</v>
      </c>
      <c r="J36" s="271" t="s">
        <v>211</v>
      </c>
      <c r="L36" s="271" t="s">
        <v>238</v>
      </c>
      <c r="M36" s="271" t="s">
        <v>213</v>
      </c>
      <c r="N36" s="271" t="s">
        <v>495</v>
      </c>
      <c r="O36" s="271"/>
      <c r="P36" s="271" t="s">
        <v>496</v>
      </c>
      <c r="Q36" s="271" t="s">
        <v>497</v>
      </c>
      <c r="R36" s="271"/>
      <c r="S36" s="271" t="s">
        <v>214</v>
      </c>
      <c r="T36" s="271" t="s">
        <v>225</v>
      </c>
      <c r="U36" s="466">
        <v>45406</v>
      </c>
      <c r="V36" s="271" t="s">
        <v>226</v>
      </c>
      <c r="Y36" s="208" t="s">
        <v>498</v>
      </c>
      <c r="Z36" s="271"/>
      <c r="AA36" s="271" t="s">
        <v>271</v>
      </c>
      <c r="AB36" s="271"/>
      <c r="AC36" s="271"/>
      <c r="AD36" s="271">
        <v>10</v>
      </c>
      <c r="AE36" s="271"/>
      <c r="AF36" s="271"/>
      <c r="AG36" s="271"/>
      <c r="AH36" s="271"/>
      <c r="AI36" s="271"/>
      <c r="AJ36" s="271"/>
      <c r="AK36" s="271"/>
      <c r="AL36" s="271"/>
      <c r="AM36" s="271"/>
      <c r="AN36" s="271"/>
      <c r="AO36" s="271">
        <v>1</v>
      </c>
      <c r="AP36" s="271"/>
      <c r="AQ36" s="271">
        <v>1</v>
      </c>
      <c r="AR36" s="271"/>
      <c r="AS36" s="271"/>
      <c r="AT36" s="271"/>
      <c r="AU36" s="271"/>
      <c r="AV36" s="271"/>
      <c r="AW36" s="271"/>
      <c r="AY36" s="271"/>
      <c r="AZ36" s="208"/>
      <c r="BA36" s="271" t="s">
        <v>227</v>
      </c>
      <c r="BB36" s="208" t="s">
        <v>8312</v>
      </c>
      <c r="BC36" s="212" t="s">
        <v>7518</v>
      </c>
      <c r="BD36" s="451">
        <v>45461</v>
      </c>
      <c r="BE36" s="451">
        <v>45489</v>
      </c>
      <c r="BF36" s="212" t="s">
        <v>216</v>
      </c>
      <c r="BH36" s="214" t="s">
        <v>8511</v>
      </c>
      <c r="BI36" s="212" t="s">
        <v>447</v>
      </c>
      <c r="BL36" s="212" t="s">
        <v>217</v>
      </c>
      <c r="BN36" s="269" t="s">
        <v>8640</v>
      </c>
      <c r="BR36" s="271"/>
      <c r="BS36" s="271"/>
      <c r="BT36" s="271"/>
      <c r="BU36" s="271"/>
      <c r="BV36" s="271"/>
      <c r="BW36" s="271"/>
      <c r="BX36" s="271"/>
      <c r="BY36" s="271"/>
      <c r="BZ36" s="271"/>
      <c r="CA36" s="271"/>
      <c r="CB36" s="271"/>
      <c r="CC36" s="271"/>
      <c r="CD36" s="271"/>
    </row>
    <row r="37" spans="1:82" ht="18" customHeight="1" x14ac:dyDescent="0.25">
      <c r="A37" s="354">
        <v>4</v>
      </c>
      <c r="B37" s="355"/>
      <c r="C37" s="356">
        <v>68742</v>
      </c>
      <c r="D37" s="140"/>
      <c r="E37" s="269" t="s">
        <v>6806</v>
      </c>
      <c r="F37" s="269"/>
      <c r="G37" s="269">
        <v>24</v>
      </c>
      <c r="H37" s="275" t="s">
        <v>237</v>
      </c>
      <c r="J37" s="271" t="s">
        <v>211</v>
      </c>
      <c r="L37" s="271" t="s">
        <v>238</v>
      </c>
      <c r="M37" s="271" t="s">
        <v>239</v>
      </c>
      <c r="N37" s="271" t="s">
        <v>327</v>
      </c>
      <c r="O37" s="271" t="s">
        <v>328</v>
      </c>
      <c r="P37" s="271" t="s">
        <v>329</v>
      </c>
      <c r="Q37" s="271"/>
      <c r="R37" s="271"/>
      <c r="S37" s="271" t="s">
        <v>214</v>
      </c>
      <c r="T37" s="271" t="s">
        <v>225</v>
      </c>
      <c r="U37" s="466">
        <v>45400</v>
      </c>
      <c r="V37" s="271" t="s">
        <v>264</v>
      </c>
      <c r="Y37" s="208" t="s">
        <v>330</v>
      </c>
      <c r="Z37" s="271"/>
      <c r="AA37" s="271" t="s">
        <v>271</v>
      </c>
      <c r="AB37" s="271"/>
      <c r="AC37" s="271"/>
      <c r="AD37" s="271">
        <v>4</v>
      </c>
      <c r="AE37" s="271"/>
      <c r="AF37" s="271"/>
      <c r="AG37" s="271"/>
      <c r="AH37" s="271"/>
      <c r="AI37" s="271"/>
      <c r="AJ37" s="271"/>
      <c r="AK37" s="271"/>
      <c r="AL37" s="271"/>
      <c r="AM37" s="271"/>
      <c r="AN37" s="271"/>
      <c r="AO37" s="271"/>
      <c r="AP37" s="271"/>
      <c r="AQ37" s="271">
        <v>1</v>
      </c>
      <c r="AR37" s="271"/>
      <c r="AS37" s="271"/>
      <c r="AT37" s="271"/>
      <c r="AU37" s="271"/>
      <c r="AV37" s="271"/>
      <c r="AW37" s="271"/>
      <c r="AY37" s="271" t="s">
        <v>87</v>
      </c>
      <c r="AZ37" s="208"/>
      <c r="BA37" s="271" t="s">
        <v>227</v>
      </c>
      <c r="BB37" s="208" t="s">
        <v>331</v>
      </c>
      <c r="BC37" s="212" t="s">
        <v>7515</v>
      </c>
      <c r="BD37" s="451">
        <v>45461</v>
      </c>
      <c r="BE37" s="451">
        <v>45488</v>
      </c>
      <c r="BF37" s="212" t="s">
        <v>216</v>
      </c>
      <c r="BH37" s="451">
        <v>45499</v>
      </c>
      <c r="BI37" s="212" t="s">
        <v>447</v>
      </c>
      <c r="BL37" s="212" t="s">
        <v>7686</v>
      </c>
      <c r="BN37" s="271" t="s">
        <v>8625</v>
      </c>
      <c r="BR37" s="271"/>
      <c r="BS37" s="271"/>
      <c r="BT37" s="271"/>
      <c r="BU37" s="271"/>
      <c r="BV37" s="271"/>
      <c r="BW37" s="271"/>
      <c r="BX37" s="271"/>
      <c r="BY37" s="271"/>
      <c r="BZ37" s="271"/>
      <c r="CA37" s="271"/>
      <c r="CB37" s="271"/>
      <c r="CC37" s="271"/>
      <c r="CD37" s="271"/>
    </row>
    <row r="38" spans="1:82" ht="18" customHeight="1" x14ac:dyDescent="0.25">
      <c r="A38" s="354">
        <v>4</v>
      </c>
      <c r="B38" s="355"/>
      <c r="C38" s="356">
        <v>70247</v>
      </c>
      <c r="D38" s="140"/>
      <c r="E38" s="269" t="s">
        <v>6806</v>
      </c>
      <c r="F38" s="269"/>
      <c r="G38" s="269">
        <v>28</v>
      </c>
      <c r="H38" s="275" t="s">
        <v>237</v>
      </c>
      <c r="J38" s="271" t="s">
        <v>211</v>
      </c>
      <c r="L38" s="271" t="s">
        <v>238</v>
      </c>
      <c r="M38" s="140" t="s">
        <v>239</v>
      </c>
      <c r="N38" s="208" t="s">
        <v>475</v>
      </c>
      <c r="P38" s="502" t="s">
        <v>476</v>
      </c>
      <c r="Q38" s="502" t="s">
        <v>477</v>
      </c>
      <c r="S38" s="271" t="s">
        <v>214</v>
      </c>
      <c r="T38" s="271" t="s">
        <v>225</v>
      </c>
      <c r="U38" s="596">
        <v>45405</v>
      </c>
      <c r="V38" s="271" t="s">
        <v>226</v>
      </c>
      <c r="Y38" s="269" t="s">
        <v>478</v>
      </c>
      <c r="AA38" s="140" t="s">
        <v>271</v>
      </c>
      <c r="AD38" s="140">
        <v>5</v>
      </c>
      <c r="AO38" s="140">
        <v>1</v>
      </c>
      <c r="BA38" s="140" t="s">
        <v>227</v>
      </c>
      <c r="BC38" s="212" t="s">
        <v>7518</v>
      </c>
      <c r="BD38" s="451">
        <v>45461</v>
      </c>
      <c r="BE38" s="452">
        <v>45489</v>
      </c>
      <c r="BF38" s="214" t="s">
        <v>216</v>
      </c>
      <c r="BH38" s="455">
        <v>45499</v>
      </c>
      <c r="BI38" s="212" t="s">
        <v>447</v>
      </c>
      <c r="BL38" s="212" t="s">
        <v>217</v>
      </c>
      <c r="BN38" s="208" t="s">
        <v>8625</v>
      </c>
    </row>
    <row r="39" spans="1:82" ht="18" customHeight="1" x14ac:dyDescent="0.25">
      <c r="A39" s="354">
        <v>5</v>
      </c>
      <c r="B39" s="355"/>
      <c r="C39" s="356">
        <v>64853</v>
      </c>
      <c r="D39" s="140"/>
      <c r="E39" s="269" t="s">
        <v>209</v>
      </c>
      <c r="F39" s="269"/>
      <c r="G39" s="269">
        <v>19</v>
      </c>
      <c r="H39" s="275" t="s">
        <v>237</v>
      </c>
      <c r="I39" s="269"/>
      <c r="J39" s="140" t="s">
        <v>211</v>
      </c>
      <c r="K39" s="273"/>
      <c r="L39" s="273" t="s">
        <v>238</v>
      </c>
      <c r="M39" s="140" t="s">
        <v>213</v>
      </c>
      <c r="N39" s="275" t="s">
        <v>317</v>
      </c>
      <c r="O39" s="272" t="s">
        <v>318</v>
      </c>
      <c r="P39" s="272"/>
      <c r="Q39" s="766" t="s">
        <v>319</v>
      </c>
      <c r="R39" s="269"/>
      <c r="S39" s="269" t="s">
        <v>214</v>
      </c>
      <c r="T39" s="273" t="s">
        <v>225</v>
      </c>
      <c r="U39" s="466">
        <v>45400</v>
      </c>
      <c r="V39" s="140" t="s">
        <v>226</v>
      </c>
      <c r="W39" s="140"/>
      <c r="X39" s="140"/>
      <c r="Y39" s="269" t="s">
        <v>320</v>
      </c>
      <c r="AA39" s="140" t="s">
        <v>271</v>
      </c>
      <c r="AD39" s="140">
        <v>12</v>
      </c>
      <c r="AO39" s="140">
        <v>1</v>
      </c>
      <c r="AQ39" s="140">
        <v>1</v>
      </c>
      <c r="AX39" s="140"/>
      <c r="AY39" s="140" t="s">
        <v>87</v>
      </c>
      <c r="BA39" s="140" t="s">
        <v>227</v>
      </c>
      <c r="BB39" s="269" t="s">
        <v>321</v>
      </c>
      <c r="BC39" s="280" t="s">
        <v>7515</v>
      </c>
      <c r="BD39" s="669">
        <v>45461</v>
      </c>
      <c r="BE39" s="740">
        <v>45488</v>
      </c>
      <c r="BF39" s="440" t="s">
        <v>216</v>
      </c>
      <c r="BG39" s="140"/>
      <c r="BH39" s="801"/>
      <c r="BI39" s="280"/>
      <c r="BJ39" s="280"/>
      <c r="BK39" s="280"/>
      <c r="BL39" s="280"/>
      <c r="BM39" s="140"/>
      <c r="BN39" s="269" t="s">
        <v>8631</v>
      </c>
      <c r="BR39" s="271"/>
      <c r="BS39" s="271"/>
      <c r="BT39" s="271"/>
      <c r="BU39" s="271"/>
      <c r="BV39" s="271"/>
      <c r="BW39" s="271"/>
      <c r="BX39" s="271"/>
      <c r="BY39" s="271"/>
      <c r="BZ39" s="271"/>
      <c r="CA39" s="271"/>
      <c r="CB39" s="271"/>
      <c r="CC39" s="271"/>
      <c r="CD39" s="271"/>
    </row>
    <row r="40" spans="1:82" ht="18" customHeight="1" x14ac:dyDescent="0.25">
      <c r="A40" s="354">
        <v>5</v>
      </c>
      <c r="B40" s="355"/>
      <c r="C40" s="356">
        <v>59780</v>
      </c>
      <c r="D40" s="140"/>
      <c r="E40" s="269" t="s">
        <v>209</v>
      </c>
      <c r="F40" s="269"/>
      <c r="G40" s="269">
        <v>82</v>
      </c>
      <c r="H40" s="275" t="s">
        <v>336</v>
      </c>
      <c r="J40" s="271" t="s">
        <v>211</v>
      </c>
      <c r="L40" s="271" t="s">
        <v>362</v>
      </c>
      <c r="M40" s="140" t="s">
        <v>7456</v>
      </c>
      <c r="N40" s="208" t="s">
        <v>566</v>
      </c>
      <c r="O40" s="502" t="s">
        <v>567</v>
      </c>
      <c r="P40" s="502" t="s">
        <v>568</v>
      </c>
      <c r="S40" s="271" t="s">
        <v>214</v>
      </c>
      <c r="T40" s="271" t="s">
        <v>340</v>
      </c>
      <c r="U40" s="596">
        <v>45392</v>
      </c>
      <c r="V40" s="271" t="s">
        <v>226</v>
      </c>
      <c r="Y40" s="269" t="s">
        <v>569</v>
      </c>
      <c r="AD40" s="140">
        <v>11</v>
      </c>
      <c r="AO40" s="140">
        <v>1</v>
      </c>
      <c r="AQ40" s="140">
        <v>1</v>
      </c>
      <c r="AY40" s="140" t="s">
        <v>87</v>
      </c>
      <c r="BA40" s="140" t="s">
        <v>227</v>
      </c>
      <c r="BB40" s="269" t="s">
        <v>565</v>
      </c>
      <c r="BC40" s="212" t="s">
        <v>7457</v>
      </c>
      <c r="BD40" s="451">
        <v>45461</v>
      </c>
      <c r="BE40" s="452">
        <v>45482</v>
      </c>
      <c r="BF40" s="214" t="s">
        <v>216</v>
      </c>
      <c r="BN40" s="208" t="s">
        <v>8124</v>
      </c>
    </row>
    <row r="41" spans="1:82" ht="18" customHeight="1" x14ac:dyDescent="0.25">
      <c r="A41" s="354">
        <v>5</v>
      </c>
      <c r="B41" s="355"/>
      <c r="C41" s="356">
        <v>69698</v>
      </c>
      <c r="D41" s="140"/>
      <c r="E41" s="269" t="s">
        <v>209</v>
      </c>
      <c r="F41" s="269" t="s">
        <v>440</v>
      </c>
      <c r="G41" s="269">
        <v>66</v>
      </c>
      <c r="H41" s="275" t="s">
        <v>441</v>
      </c>
      <c r="J41" s="271" t="s">
        <v>211</v>
      </c>
      <c r="L41" s="271" t="s">
        <v>442</v>
      </c>
      <c r="M41" s="140" t="s">
        <v>222</v>
      </c>
      <c r="N41" s="208" t="s">
        <v>449</v>
      </c>
      <c r="O41" s="502" t="s">
        <v>450</v>
      </c>
      <c r="Q41" s="502" t="s">
        <v>451</v>
      </c>
      <c r="S41" s="271" t="s">
        <v>214</v>
      </c>
      <c r="T41" s="271" t="s">
        <v>446</v>
      </c>
      <c r="U41" s="596">
        <v>45407</v>
      </c>
      <c r="V41" s="271" t="s">
        <v>447</v>
      </c>
      <c r="Y41" s="269" t="s">
        <v>452</v>
      </c>
      <c r="AD41" s="140">
        <v>11</v>
      </c>
      <c r="AO41" s="140">
        <v>1</v>
      </c>
      <c r="AQ41" s="140">
        <v>1</v>
      </c>
      <c r="AW41" s="140">
        <v>1</v>
      </c>
      <c r="AY41" s="140" t="s">
        <v>87</v>
      </c>
      <c r="AZ41" s="140"/>
      <c r="BA41" s="140" t="s">
        <v>227</v>
      </c>
      <c r="BC41" s="212" t="s">
        <v>7301</v>
      </c>
      <c r="BD41" s="451">
        <v>45453</v>
      </c>
      <c r="BE41" s="452">
        <v>45477</v>
      </c>
      <c r="BF41" s="214" t="s">
        <v>216</v>
      </c>
      <c r="BL41" s="212" t="s">
        <v>217</v>
      </c>
      <c r="BN41" s="208" t="s">
        <v>8036</v>
      </c>
    </row>
    <row r="42" spans="1:82" ht="18" customHeight="1" x14ac:dyDescent="0.25">
      <c r="A42" s="354">
        <v>4</v>
      </c>
      <c r="B42" s="355"/>
      <c r="C42" s="356">
        <v>60440</v>
      </c>
      <c r="D42" s="140"/>
      <c r="E42" s="269" t="s">
        <v>6806</v>
      </c>
      <c r="F42" s="269"/>
      <c r="G42" s="269" t="s">
        <v>1150</v>
      </c>
      <c r="H42" s="275" t="s">
        <v>237</v>
      </c>
      <c r="I42" s="269"/>
      <c r="J42" s="140" t="s">
        <v>211</v>
      </c>
      <c r="K42" s="273"/>
      <c r="L42" s="273" t="s">
        <v>238</v>
      </c>
      <c r="N42" s="275" t="s">
        <v>1442</v>
      </c>
      <c r="O42" s="272"/>
      <c r="P42" s="272" t="s">
        <v>1443</v>
      </c>
      <c r="Q42" s="766"/>
      <c r="R42" s="269"/>
      <c r="S42" s="269" t="s">
        <v>214</v>
      </c>
      <c r="T42" s="273" t="s">
        <v>225</v>
      </c>
      <c r="U42" s="466">
        <v>45450</v>
      </c>
      <c r="V42" s="140" t="s">
        <v>226</v>
      </c>
      <c r="W42" s="140"/>
      <c r="X42" s="140">
        <v>1</v>
      </c>
      <c r="Y42" s="269" t="s">
        <v>7604</v>
      </c>
      <c r="AA42" s="140" t="s">
        <v>271</v>
      </c>
      <c r="AD42" s="140">
        <v>5</v>
      </c>
      <c r="AJ42" s="140">
        <v>2</v>
      </c>
      <c r="AX42" s="140"/>
      <c r="AY42" s="140" t="s">
        <v>87</v>
      </c>
      <c r="AZ42" s="269" t="s">
        <v>251</v>
      </c>
      <c r="BA42" s="140" t="s">
        <v>227</v>
      </c>
      <c r="BB42" s="269" t="s">
        <v>7612</v>
      </c>
      <c r="BC42" s="280" t="s">
        <v>7819</v>
      </c>
      <c r="BD42" s="669">
        <v>45461</v>
      </c>
      <c r="BE42" s="740">
        <v>45491</v>
      </c>
      <c r="BF42" s="440" t="s">
        <v>6914</v>
      </c>
      <c r="BG42" s="140"/>
      <c r="BH42" s="801">
        <v>45503</v>
      </c>
      <c r="BI42" s="280" t="s">
        <v>447</v>
      </c>
      <c r="BJ42" s="280"/>
      <c r="BK42" s="280"/>
      <c r="BL42" s="280" t="s">
        <v>217</v>
      </c>
      <c r="BM42" s="140"/>
      <c r="BN42" s="269" t="s">
        <v>8626</v>
      </c>
      <c r="BO42" s="140"/>
      <c r="BP42" s="140"/>
      <c r="BQ42" s="140"/>
      <c r="BR42" s="355"/>
      <c r="BS42" s="269"/>
      <c r="BU42" s="269"/>
      <c r="BW42" s="269"/>
      <c r="BY42" s="269"/>
      <c r="CA42" s="269"/>
      <c r="CC42" s="269"/>
    </row>
    <row r="43" spans="1:82" ht="18" customHeight="1" x14ac:dyDescent="0.25">
      <c r="A43" s="354">
        <v>4</v>
      </c>
      <c r="B43" s="355"/>
      <c r="C43" s="356">
        <v>68709</v>
      </c>
      <c r="D43" s="140"/>
      <c r="E43" s="269" t="s">
        <v>6806</v>
      </c>
      <c r="F43" s="269"/>
      <c r="G43" s="269" t="s">
        <v>1990</v>
      </c>
      <c r="H43" s="275" t="s">
        <v>237</v>
      </c>
      <c r="J43" s="271" t="s">
        <v>211</v>
      </c>
      <c r="L43" s="271" t="s">
        <v>238</v>
      </c>
      <c r="N43" s="208" t="s">
        <v>6347</v>
      </c>
      <c r="P43" s="502" t="s">
        <v>6725</v>
      </c>
      <c r="Q43" s="502" t="s">
        <v>6348</v>
      </c>
      <c r="S43" s="271" t="s">
        <v>214</v>
      </c>
      <c r="T43" s="271" t="s">
        <v>225</v>
      </c>
      <c r="U43" s="596">
        <v>45450</v>
      </c>
      <c r="V43" s="271" t="s">
        <v>264</v>
      </c>
      <c r="Y43" s="269" t="s">
        <v>6349</v>
      </c>
      <c r="AA43" s="140" t="s">
        <v>271</v>
      </c>
      <c r="AD43" s="140">
        <v>5</v>
      </c>
      <c r="AJ43" s="140">
        <v>2</v>
      </c>
      <c r="AY43" s="140" t="s">
        <v>87</v>
      </c>
      <c r="AZ43" s="269" t="s">
        <v>251</v>
      </c>
      <c r="BA43" s="140" t="s">
        <v>227</v>
      </c>
      <c r="BB43" s="269" t="s">
        <v>7626</v>
      </c>
      <c r="BC43" s="212" t="s">
        <v>7819</v>
      </c>
      <c r="BD43" s="451">
        <v>45461</v>
      </c>
      <c r="BE43" s="452">
        <v>45491</v>
      </c>
      <c r="BF43" s="214" t="s">
        <v>6914</v>
      </c>
      <c r="BH43" s="455">
        <v>45506</v>
      </c>
      <c r="BI43" s="212" t="s">
        <v>447</v>
      </c>
      <c r="BL43" s="212" t="s">
        <v>217</v>
      </c>
      <c r="BN43" s="208" t="s">
        <v>8668</v>
      </c>
    </row>
    <row r="44" spans="1:82" ht="18" customHeight="1" x14ac:dyDescent="0.25">
      <c r="A44" s="354">
        <v>4</v>
      </c>
      <c r="B44" s="355"/>
      <c r="C44" s="356">
        <v>62545</v>
      </c>
      <c r="D44" s="140"/>
      <c r="E44" s="269" t="s">
        <v>6806</v>
      </c>
      <c r="F44" s="269"/>
      <c r="G44" s="269" t="s">
        <v>479</v>
      </c>
      <c r="H44" s="275" t="s">
        <v>237</v>
      </c>
      <c r="J44" s="271" t="s">
        <v>211</v>
      </c>
      <c r="L44" s="271" t="s">
        <v>238</v>
      </c>
      <c r="M44" s="140" t="s">
        <v>239</v>
      </c>
      <c r="N44" s="208" t="s">
        <v>480</v>
      </c>
      <c r="P44" s="502" t="s">
        <v>481</v>
      </c>
      <c r="Q44" s="502" t="s">
        <v>482</v>
      </c>
      <c r="S44" s="271" t="s">
        <v>214</v>
      </c>
      <c r="T44" s="271" t="s">
        <v>225</v>
      </c>
      <c r="U44" s="596">
        <v>45405</v>
      </c>
      <c r="V44" s="271" t="s">
        <v>264</v>
      </c>
      <c r="Y44" s="269" t="s">
        <v>7627</v>
      </c>
      <c r="AA44" s="140" t="s">
        <v>271</v>
      </c>
      <c r="AD44" s="140">
        <v>3</v>
      </c>
      <c r="AJ44" s="140">
        <v>1</v>
      </c>
      <c r="AW44" s="140">
        <v>1</v>
      </c>
      <c r="AY44" s="140" t="s">
        <v>87</v>
      </c>
      <c r="AZ44" s="269" t="s">
        <v>251</v>
      </c>
      <c r="BA44" s="140" t="s">
        <v>227</v>
      </c>
      <c r="BB44" s="269" t="s">
        <v>7628</v>
      </c>
      <c r="BC44" s="212" t="s">
        <v>7819</v>
      </c>
      <c r="BD44" s="451">
        <v>45461</v>
      </c>
      <c r="BE44" s="452">
        <v>45491</v>
      </c>
      <c r="BF44" s="214" t="s">
        <v>6914</v>
      </c>
      <c r="BH44" s="455">
        <v>45512</v>
      </c>
      <c r="BI44" s="212" t="s">
        <v>447</v>
      </c>
      <c r="BL44" s="212" t="s">
        <v>217</v>
      </c>
      <c r="BN44" s="208" t="s">
        <v>8657</v>
      </c>
    </row>
    <row r="45" spans="1:82" ht="18" customHeight="1" x14ac:dyDescent="0.25">
      <c r="A45" s="354">
        <v>4</v>
      </c>
      <c r="B45" s="355"/>
      <c r="C45" s="356">
        <v>59932</v>
      </c>
      <c r="D45" s="140"/>
      <c r="E45" s="269" t="s">
        <v>6806</v>
      </c>
      <c r="F45" s="269"/>
      <c r="G45" s="269" t="s">
        <v>382</v>
      </c>
      <c r="H45" s="275" t="s">
        <v>237</v>
      </c>
      <c r="I45" s="269"/>
      <c r="J45" s="140" t="s">
        <v>211</v>
      </c>
      <c r="K45" s="273"/>
      <c r="L45" s="273" t="s">
        <v>238</v>
      </c>
      <c r="M45" s="140" t="s">
        <v>239</v>
      </c>
      <c r="N45" s="275" t="s">
        <v>383</v>
      </c>
      <c r="O45" s="272"/>
      <c r="P45" s="272" t="s">
        <v>384</v>
      </c>
      <c r="Q45" s="766"/>
      <c r="R45" s="269"/>
      <c r="S45" s="269" t="s">
        <v>214</v>
      </c>
      <c r="T45" s="273" t="s">
        <v>225</v>
      </c>
      <c r="U45" s="466">
        <v>45398</v>
      </c>
      <c r="V45" s="140" t="s">
        <v>226</v>
      </c>
      <c r="W45" s="140"/>
      <c r="X45" s="140"/>
      <c r="Y45" s="269" t="s">
        <v>7622</v>
      </c>
      <c r="AA45" s="140" t="s">
        <v>271</v>
      </c>
      <c r="AD45" s="140">
        <v>3</v>
      </c>
      <c r="AJ45" s="140">
        <v>1</v>
      </c>
      <c r="AX45" s="140"/>
      <c r="AY45" s="140" t="s">
        <v>87</v>
      </c>
      <c r="AZ45" s="269" t="s">
        <v>251</v>
      </c>
      <c r="BA45" s="140" t="s">
        <v>227</v>
      </c>
      <c r="BB45" s="269" t="s">
        <v>385</v>
      </c>
      <c r="BC45" s="280" t="s">
        <v>7819</v>
      </c>
      <c r="BD45" s="669">
        <v>45461</v>
      </c>
      <c r="BE45" s="740">
        <v>45491</v>
      </c>
      <c r="BF45" s="440" t="s">
        <v>6914</v>
      </c>
      <c r="BG45" s="140"/>
      <c r="BH45" s="802">
        <v>45503</v>
      </c>
      <c r="BI45" s="280" t="s">
        <v>447</v>
      </c>
      <c r="BJ45" s="280"/>
      <c r="BK45" s="280"/>
      <c r="BL45" s="280" t="s">
        <v>7686</v>
      </c>
      <c r="BM45" s="140"/>
      <c r="BN45" s="108" t="s">
        <v>8635</v>
      </c>
      <c r="BO45" s="140"/>
      <c r="BP45" s="140"/>
      <c r="BQ45" s="140"/>
      <c r="BR45" s="355"/>
      <c r="BS45" s="269"/>
      <c r="BU45" s="269"/>
    </row>
    <row r="46" spans="1:82" ht="18" customHeight="1" x14ac:dyDescent="0.25">
      <c r="A46" s="354">
        <v>4</v>
      </c>
      <c r="B46" s="355"/>
      <c r="C46" s="356">
        <v>65010</v>
      </c>
      <c r="D46" s="140"/>
      <c r="E46" s="269" t="s">
        <v>6806</v>
      </c>
      <c r="F46" s="269"/>
      <c r="G46" s="269" t="s">
        <v>533</v>
      </c>
      <c r="H46" s="275" t="s">
        <v>237</v>
      </c>
      <c r="J46" s="271" t="s">
        <v>211</v>
      </c>
      <c r="L46" s="271" t="s">
        <v>238</v>
      </c>
      <c r="M46" s="140" t="s">
        <v>239</v>
      </c>
      <c r="N46" s="208" t="s">
        <v>534</v>
      </c>
      <c r="O46" s="502" t="s">
        <v>535</v>
      </c>
      <c r="P46" s="502" t="s">
        <v>536</v>
      </c>
      <c r="Q46" s="502" t="s">
        <v>537</v>
      </c>
      <c r="S46" s="271" t="s">
        <v>214</v>
      </c>
      <c r="T46" s="271" t="s">
        <v>225</v>
      </c>
      <c r="U46" s="596">
        <v>45406</v>
      </c>
      <c r="V46" s="271" t="s">
        <v>226</v>
      </c>
      <c r="Y46" s="269" t="s">
        <v>7630</v>
      </c>
      <c r="AA46" s="140" t="s">
        <v>271</v>
      </c>
      <c r="AD46" s="140">
        <v>4</v>
      </c>
      <c r="AJ46" s="140">
        <v>2</v>
      </c>
      <c r="AW46" s="140">
        <v>1</v>
      </c>
      <c r="AY46" s="140" t="s">
        <v>87</v>
      </c>
      <c r="AZ46" s="269" t="s">
        <v>251</v>
      </c>
      <c r="BA46" s="140" t="s">
        <v>227</v>
      </c>
      <c r="BB46" s="269" t="s">
        <v>7631</v>
      </c>
      <c r="BC46" s="212" t="s">
        <v>7819</v>
      </c>
      <c r="BD46" s="451">
        <v>45461</v>
      </c>
      <c r="BE46" s="452">
        <v>45491</v>
      </c>
      <c r="BF46" s="214" t="s">
        <v>6914</v>
      </c>
      <c r="BH46" s="455">
        <v>45506</v>
      </c>
      <c r="BI46" s="212" t="s">
        <v>447</v>
      </c>
      <c r="BL46" s="212" t="s">
        <v>217</v>
      </c>
      <c r="BN46" s="208" t="s">
        <v>8649</v>
      </c>
    </row>
    <row r="47" spans="1:82" ht="18" customHeight="1" x14ac:dyDescent="0.25">
      <c r="A47" s="354">
        <v>6</v>
      </c>
      <c r="B47" s="355"/>
      <c r="C47" s="356">
        <v>59963</v>
      </c>
      <c r="D47" s="140"/>
      <c r="E47" s="269" t="s">
        <v>6805</v>
      </c>
      <c r="F47" s="269"/>
      <c r="G47" s="269" t="s">
        <v>538</v>
      </c>
      <c r="H47" s="275" t="s">
        <v>237</v>
      </c>
      <c r="J47" s="271" t="s">
        <v>211</v>
      </c>
      <c r="L47" s="271" t="s">
        <v>238</v>
      </c>
      <c r="N47" s="208" t="s">
        <v>539</v>
      </c>
      <c r="P47" s="502" t="s">
        <v>540</v>
      </c>
      <c r="S47" s="271" t="s">
        <v>214</v>
      </c>
      <c r="T47" s="271" t="s">
        <v>225</v>
      </c>
      <c r="U47" s="596">
        <v>45406</v>
      </c>
      <c r="V47" s="271" t="s">
        <v>226</v>
      </c>
      <c r="Y47" s="269" t="s">
        <v>7632</v>
      </c>
      <c r="AA47" s="140" t="s">
        <v>271</v>
      </c>
      <c r="AD47" s="140">
        <v>6</v>
      </c>
      <c r="AJ47" s="140">
        <v>1</v>
      </c>
      <c r="AY47" s="140" t="s">
        <v>87</v>
      </c>
      <c r="BA47" s="140" t="s">
        <v>227</v>
      </c>
      <c r="BB47" s="269" t="s">
        <v>7633</v>
      </c>
      <c r="BC47" s="212" t="s">
        <v>7819</v>
      </c>
      <c r="BD47" s="451">
        <v>45461</v>
      </c>
      <c r="BE47" s="452">
        <v>45491</v>
      </c>
      <c r="BF47" s="214" t="s">
        <v>6914</v>
      </c>
      <c r="BN47" s="208" t="s">
        <v>8313</v>
      </c>
    </row>
    <row r="48" spans="1:82" ht="18" customHeight="1" x14ac:dyDescent="0.25">
      <c r="A48" s="354">
        <v>4</v>
      </c>
      <c r="B48" s="355"/>
      <c r="C48" s="356">
        <v>67959</v>
      </c>
      <c r="D48" s="140"/>
      <c r="E48" s="269" t="s">
        <v>6806</v>
      </c>
      <c r="F48" s="269"/>
      <c r="G48" s="269" t="s">
        <v>386</v>
      </c>
      <c r="H48" s="275" t="s">
        <v>237</v>
      </c>
      <c r="I48" s="269"/>
      <c r="J48" s="140" t="s">
        <v>211</v>
      </c>
      <c r="K48" s="273"/>
      <c r="L48" s="273" t="s">
        <v>238</v>
      </c>
      <c r="M48" s="140" t="s">
        <v>239</v>
      </c>
      <c r="N48" s="275" t="s">
        <v>387</v>
      </c>
      <c r="O48" s="272"/>
      <c r="P48" s="272" t="s">
        <v>388</v>
      </c>
      <c r="Q48" s="766" t="s">
        <v>389</v>
      </c>
      <c r="R48" s="269"/>
      <c r="S48" s="269" t="s">
        <v>214</v>
      </c>
      <c r="T48" s="273" t="s">
        <v>225</v>
      </c>
      <c r="U48" s="466">
        <v>45398</v>
      </c>
      <c r="V48" s="140" t="s">
        <v>226</v>
      </c>
      <c r="W48" s="140"/>
      <c r="X48" s="140"/>
      <c r="Y48" s="269" t="s">
        <v>390</v>
      </c>
      <c r="AA48" s="140" t="s">
        <v>271</v>
      </c>
      <c r="AD48" s="140">
        <v>4</v>
      </c>
      <c r="AQ48" s="140">
        <v>2</v>
      </c>
      <c r="AW48" s="140">
        <v>1</v>
      </c>
      <c r="AX48" s="140"/>
      <c r="AY48" s="140" t="s">
        <v>87</v>
      </c>
      <c r="AZ48" s="269" t="s">
        <v>251</v>
      </c>
      <c r="BA48" s="140" t="s">
        <v>227</v>
      </c>
      <c r="BB48" s="269" t="s">
        <v>391</v>
      </c>
      <c r="BC48" s="280" t="s">
        <v>7518</v>
      </c>
      <c r="BD48" s="669">
        <v>45461</v>
      </c>
      <c r="BE48" s="740">
        <v>45489</v>
      </c>
      <c r="BF48" s="440" t="s">
        <v>216</v>
      </c>
      <c r="BG48" s="140"/>
      <c r="BH48" s="801">
        <v>45505</v>
      </c>
      <c r="BI48" s="280" t="s">
        <v>447</v>
      </c>
      <c r="BJ48" s="280"/>
      <c r="BK48" s="280"/>
      <c r="BL48" s="280" t="s">
        <v>7686</v>
      </c>
      <c r="BM48" s="140"/>
      <c r="BN48" s="744" t="s">
        <v>8645</v>
      </c>
      <c r="BO48" s="140"/>
      <c r="BP48" s="140"/>
      <c r="BQ48" s="140"/>
      <c r="BR48" s="355"/>
      <c r="BS48" s="269"/>
      <c r="BU48" s="269"/>
    </row>
    <row r="49" spans="1:73" ht="18" customHeight="1" x14ac:dyDescent="0.25">
      <c r="A49" s="354">
        <v>4</v>
      </c>
      <c r="B49" s="355"/>
      <c r="C49" s="356">
        <v>60441</v>
      </c>
      <c r="D49" s="140"/>
      <c r="E49" s="269" t="s">
        <v>6806</v>
      </c>
      <c r="F49" s="269"/>
      <c r="G49" s="269" t="s">
        <v>399</v>
      </c>
      <c r="H49" s="275" t="s">
        <v>237</v>
      </c>
      <c r="I49" s="269"/>
      <c r="J49" s="140" t="s">
        <v>211</v>
      </c>
      <c r="K49" s="273"/>
      <c r="L49" s="273" t="s">
        <v>238</v>
      </c>
      <c r="M49" s="140" t="s">
        <v>239</v>
      </c>
      <c r="N49" s="275" t="s">
        <v>400</v>
      </c>
      <c r="O49" s="272" t="s">
        <v>401</v>
      </c>
      <c r="P49" s="272"/>
      <c r="Q49" s="766"/>
      <c r="R49" s="269"/>
      <c r="S49" s="269" t="s">
        <v>214</v>
      </c>
      <c r="T49" s="273" t="s">
        <v>225</v>
      </c>
      <c r="U49" s="466">
        <v>45398</v>
      </c>
      <c r="V49" s="140" t="s">
        <v>264</v>
      </c>
      <c r="W49" s="140"/>
      <c r="X49" s="140"/>
      <c r="Y49" s="269" t="s">
        <v>402</v>
      </c>
      <c r="AA49" s="140" t="s">
        <v>271</v>
      </c>
      <c r="AD49" s="140">
        <v>4</v>
      </c>
      <c r="AQ49" s="140">
        <v>2</v>
      </c>
      <c r="AW49" s="140">
        <v>1</v>
      </c>
      <c r="AX49" s="140"/>
      <c r="AY49" s="140" t="s">
        <v>87</v>
      </c>
      <c r="AZ49" s="269" t="s">
        <v>251</v>
      </c>
      <c r="BA49" s="140" t="s">
        <v>227</v>
      </c>
      <c r="BB49" s="269" t="s">
        <v>403</v>
      </c>
      <c r="BC49" s="280" t="s">
        <v>7518</v>
      </c>
      <c r="BD49" s="669">
        <v>45461</v>
      </c>
      <c r="BE49" s="740">
        <v>45489</v>
      </c>
      <c r="BF49" s="440" t="s">
        <v>216</v>
      </c>
      <c r="BG49" s="140"/>
      <c r="BH49" s="801">
        <v>45505</v>
      </c>
      <c r="BI49" s="280" t="s">
        <v>447</v>
      </c>
      <c r="BJ49" s="280"/>
      <c r="BK49" s="280"/>
      <c r="BL49" s="280" t="s">
        <v>217</v>
      </c>
      <c r="BM49" s="140"/>
      <c r="BN49" s="744" t="s">
        <v>8651</v>
      </c>
      <c r="BO49" s="140"/>
      <c r="BP49" s="140"/>
      <c r="BQ49" s="140"/>
      <c r="BR49" s="355"/>
      <c r="BS49" s="269"/>
      <c r="BU49" s="269"/>
    </row>
    <row r="50" spans="1:73" ht="18" customHeight="1" x14ac:dyDescent="0.25">
      <c r="A50" s="354">
        <v>6</v>
      </c>
      <c r="B50" s="355"/>
      <c r="C50" s="356">
        <v>60111</v>
      </c>
      <c r="D50" s="140"/>
      <c r="E50" s="269" t="s">
        <v>6805</v>
      </c>
      <c r="F50" s="269"/>
      <c r="G50" s="269">
        <v>130</v>
      </c>
      <c r="H50" s="275" t="s">
        <v>821</v>
      </c>
      <c r="J50" s="271" t="s">
        <v>211</v>
      </c>
      <c r="L50" s="271" t="s">
        <v>2776</v>
      </c>
      <c r="N50" s="208" t="s">
        <v>2777</v>
      </c>
      <c r="O50" s="502" t="s">
        <v>2778</v>
      </c>
      <c r="P50" s="502" t="s">
        <v>2779</v>
      </c>
      <c r="S50" s="271" t="s">
        <v>214</v>
      </c>
      <c r="T50" s="271" t="s">
        <v>446</v>
      </c>
      <c r="U50" s="597">
        <v>45436</v>
      </c>
      <c r="V50" s="271" t="s">
        <v>447</v>
      </c>
      <c r="Y50" s="269" t="s">
        <v>8242</v>
      </c>
      <c r="AD50" s="140">
        <v>11</v>
      </c>
      <c r="AO50" s="140">
        <v>1</v>
      </c>
      <c r="AQ50" s="140">
        <v>1</v>
      </c>
      <c r="AZ50" s="140"/>
      <c r="BC50" s="212" t="s">
        <v>8328</v>
      </c>
      <c r="BD50" s="451">
        <v>45485</v>
      </c>
      <c r="BE50" s="452">
        <v>45506</v>
      </c>
      <c r="BF50" s="214" t="s">
        <v>216</v>
      </c>
    </row>
    <row r="51" spans="1:73" ht="18" customHeight="1" x14ac:dyDescent="0.25">
      <c r="A51" s="354">
        <v>6</v>
      </c>
      <c r="B51" s="355"/>
      <c r="C51" s="356">
        <v>65736</v>
      </c>
      <c r="D51" s="140"/>
      <c r="E51" s="269" t="s">
        <v>6805</v>
      </c>
      <c r="F51" s="269"/>
      <c r="G51" s="269" t="s">
        <v>2897</v>
      </c>
      <c r="H51" s="275" t="s">
        <v>821</v>
      </c>
      <c r="J51" s="271" t="s">
        <v>211</v>
      </c>
      <c r="L51" s="271" t="s">
        <v>2776</v>
      </c>
      <c r="N51" s="208" t="s">
        <v>2898</v>
      </c>
      <c r="O51" s="502" t="s">
        <v>2899</v>
      </c>
      <c r="P51" s="502" t="s">
        <v>2900</v>
      </c>
      <c r="Q51" s="768" t="s">
        <v>7530</v>
      </c>
      <c r="S51" s="271" t="s">
        <v>214</v>
      </c>
      <c r="T51" s="271" t="s">
        <v>446</v>
      </c>
      <c r="U51" s="596">
        <v>45436</v>
      </c>
      <c r="V51" s="271" t="s">
        <v>447</v>
      </c>
      <c r="Y51" s="269" t="s">
        <v>8243</v>
      </c>
      <c r="AD51" s="140">
        <v>11</v>
      </c>
      <c r="AO51" s="140">
        <v>1</v>
      </c>
      <c r="AQ51" s="140">
        <v>1</v>
      </c>
      <c r="AZ51" s="140"/>
      <c r="BC51" s="212" t="s">
        <v>8328</v>
      </c>
      <c r="BD51" s="451">
        <v>45485</v>
      </c>
      <c r="BE51" s="452">
        <v>45506</v>
      </c>
      <c r="BF51" s="214" t="s">
        <v>216</v>
      </c>
    </row>
    <row r="52" spans="1:73" ht="18" customHeight="1" x14ac:dyDescent="0.25">
      <c r="A52" s="354">
        <v>6</v>
      </c>
      <c r="B52" s="355"/>
      <c r="C52" s="356">
        <v>60117</v>
      </c>
      <c r="D52" s="140"/>
      <c r="E52" s="269" t="s">
        <v>6805</v>
      </c>
      <c r="F52" s="269"/>
      <c r="G52" s="269" t="s">
        <v>2922</v>
      </c>
      <c r="H52" s="275" t="s">
        <v>821</v>
      </c>
      <c r="J52" s="271" t="s">
        <v>211</v>
      </c>
      <c r="L52" s="271" t="s">
        <v>2776</v>
      </c>
      <c r="N52" s="208" t="s">
        <v>2923</v>
      </c>
      <c r="P52" s="502" t="s">
        <v>7539</v>
      </c>
      <c r="Q52" s="502" t="s">
        <v>7540</v>
      </c>
      <c r="S52" s="271" t="s">
        <v>214</v>
      </c>
      <c r="T52" s="271" t="s">
        <v>446</v>
      </c>
      <c r="U52" s="596">
        <v>45436</v>
      </c>
      <c r="V52" s="271" t="s">
        <v>447</v>
      </c>
      <c r="Y52" s="269" t="s">
        <v>8244</v>
      </c>
      <c r="AD52" s="140">
        <v>11</v>
      </c>
      <c r="AO52" s="140">
        <v>1</v>
      </c>
      <c r="AQ52" s="140">
        <v>1</v>
      </c>
      <c r="AZ52" s="140"/>
      <c r="BC52" s="212" t="s">
        <v>8328</v>
      </c>
      <c r="BD52" s="451">
        <v>45485</v>
      </c>
      <c r="BE52" s="452">
        <v>45506</v>
      </c>
      <c r="BF52" s="214" t="s">
        <v>216</v>
      </c>
    </row>
    <row r="53" spans="1:73" ht="18" customHeight="1" x14ac:dyDescent="0.25">
      <c r="A53" s="354">
        <v>6</v>
      </c>
      <c r="B53" s="355"/>
      <c r="C53" s="356">
        <v>64789</v>
      </c>
      <c r="D53" s="140"/>
      <c r="E53" s="269" t="s">
        <v>6805</v>
      </c>
      <c r="F53" s="269" t="s">
        <v>972</v>
      </c>
      <c r="G53" s="269">
        <v>10</v>
      </c>
      <c r="H53" s="275" t="s">
        <v>276</v>
      </c>
      <c r="J53" s="271" t="s">
        <v>211</v>
      </c>
      <c r="L53" s="271" t="s">
        <v>289</v>
      </c>
      <c r="M53" s="140" t="s">
        <v>213</v>
      </c>
      <c r="N53" s="208" t="s">
        <v>290</v>
      </c>
      <c r="O53" s="502" t="s">
        <v>291</v>
      </c>
      <c r="P53" s="502" t="s">
        <v>292</v>
      </c>
      <c r="Q53" s="502" t="s">
        <v>293</v>
      </c>
      <c r="S53" s="271" t="s">
        <v>214</v>
      </c>
      <c r="T53" s="271" t="s">
        <v>225</v>
      </c>
      <c r="U53" s="596">
        <v>45392</v>
      </c>
      <c r="V53" s="271" t="s">
        <v>226</v>
      </c>
      <c r="Y53" s="269" t="s">
        <v>8260</v>
      </c>
      <c r="AD53" s="140">
        <v>11</v>
      </c>
      <c r="AO53" s="140">
        <v>1</v>
      </c>
      <c r="AQ53" s="140">
        <v>1</v>
      </c>
      <c r="AW53" s="140">
        <v>1</v>
      </c>
      <c r="AY53" s="140" t="s">
        <v>87</v>
      </c>
      <c r="AZ53" s="140"/>
      <c r="BA53" s="140" t="s">
        <v>227</v>
      </c>
      <c r="BB53" s="440" t="s">
        <v>8585</v>
      </c>
      <c r="BC53" s="212" t="s">
        <v>8300</v>
      </c>
      <c r="BD53" s="451">
        <v>45484</v>
      </c>
      <c r="BE53" s="452">
        <v>45505</v>
      </c>
      <c r="BF53" s="214" t="s">
        <v>6914</v>
      </c>
      <c r="BH53" s="455" t="s">
        <v>8617</v>
      </c>
      <c r="BN53" s="208" t="s">
        <v>8616</v>
      </c>
    </row>
    <row r="54" spans="1:73" ht="18" customHeight="1" x14ac:dyDescent="0.25">
      <c r="A54" s="354">
        <v>6</v>
      </c>
      <c r="B54" s="355"/>
      <c r="C54" s="356">
        <v>63170</v>
      </c>
      <c r="D54" s="140"/>
      <c r="E54" s="269" t="s">
        <v>6805</v>
      </c>
      <c r="F54" s="269"/>
      <c r="G54" s="269">
        <v>38</v>
      </c>
      <c r="H54" s="275" t="s">
        <v>276</v>
      </c>
      <c r="J54" s="271" t="s">
        <v>211</v>
      </c>
      <c r="L54" s="271" t="s">
        <v>294</v>
      </c>
      <c r="M54" s="140" t="s">
        <v>213</v>
      </c>
      <c r="N54" s="208" t="s">
        <v>295</v>
      </c>
      <c r="O54" s="502" t="s">
        <v>296</v>
      </c>
      <c r="P54" s="502" t="s">
        <v>297</v>
      </c>
      <c r="S54" s="271" t="s">
        <v>214</v>
      </c>
      <c r="T54" s="271" t="s">
        <v>225</v>
      </c>
      <c r="U54" s="596">
        <v>45392</v>
      </c>
      <c r="V54" s="271" t="s">
        <v>226</v>
      </c>
      <c r="Y54" s="269" t="s">
        <v>8241</v>
      </c>
      <c r="AD54" s="140">
        <v>12</v>
      </c>
      <c r="AQ54" s="140">
        <v>1</v>
      </c>
      <c r="AY54" s="140" t="s">
        <v>87</v>
      </c>
      <c r="AZ54" s="140"/>
      <c r="BA54" s="140" t="s">
        <v>227</v>
      </c>
      <c r="BB54" s="440" t="s">
        <v>8586</v>
      </c>
      <c r="BC54" s="212" t="s">
        <v>8300</v>
      </c>
      <c r="BD54" s="451">
        <v>45484</v>
      </c>
      <c r="BE54" s="452">
        <v>45505</v>
      </c>
      <c r="BF54" s="214" t="s">
        <v>6914</v>
      </c>
      <c r="BN54" s="208" t="s">
        <v>8586</v>
      </c>
    </row>
    <row r="55" spans="1:73" ht="18" customHeight="1" x14ac:dyDescent="0.25">
      <c r="A55" s="354">
        <v>6</v>
      </c>
      <c r="B55" s="355"/>
      <c r="C55" s="356">
        <v>60675</v>
      </c>
      <c r="D55" s="140"/>
      <c r="E55" s="269" t="s">
        <v>6805</v>
      </c>
      <c r="F55" s="269"/>
      <c r="G55" s="269">
        <v>40</v>
      </c>
      <c r="H55" s="275" t="s">
        <v>276</v>
      </c>
      <c r="J55" s="271" t="s">
        <v>211</v>
      </c>
      <c r="L55" s="271" t="s">
        <v>294</v>
      </c>
      <c r="M55" s="140" t="s">
        <v>213</v>
      </c>
      <c r="N55" s="208" t="s">
        <v>298</v>
      </c>
      <c r="O55" s="502" t="s">
        <v>299</v>
      </c>
      <c r="P55" s="502" t="s">
        <v>300</v>
      </c>
      <c r="S55" s="271" t="s">
        <v>214</v>
      </c>
      <c r="T55" s="271" t="s">
        <v>225</v>
      </c>
      <c r="U55" s="596">
        <v>45392</v>
      </c>
      <c r="V55" s="271" t="s">
        <v>226</v>
      </c>
      <c r="Y55" s="269" t="s">
        <v>8261</v>
      </c>
      <c r="AD55" s="140">
        <v>10</v>
      </c>
      <c r="AO55" s="140">
        <v>1</v>
      </c>
      <c r="AW55" s="140">
        <v>1</v>
      </c>
      <c r="AY55" s="140" t="s">
        <v>87</v>
      </c>
      <c r="AZ55" s="140"/>
      <c r="BA55" s="140" t="s">
        <v>227</v>
      </c>
      <c r="BB55" s="440"/>
      <c r="BC55" s="212" t="s">
        <v>8300</v>
      </c>
      <c r="BD55" s="451">
        <v>45484</v>
      </c>
      <c r="BE55" s="452">
        <v>45505</v>
      </c>
      <c r="BF55" s="214" t="s">
        <v>6914</v>
      </c>
    </row>
    <row r="56" spans="1:73" ht="18" customHeight="1" x14ac:dyDescent="0.25">
      <c r="A56" s="354">
        <v>6</v>
      </c>
      <c r="B56" s="355"/>
      <c r="C56" s="356">
        <v>67567</v>
      </c>
      <c r="D56" s="140"/>
      <c r="E56" s="269" t="s">
        <v>6805</v>
      </c>
      <c r="F56" s="269"/>
      <c r="G56" s="269">
        <v>31</v>
      </c>
      <c r="H56" s="275" t="s">
        <v>276</v>
      </c>
      <c r="J56" s="271" t="s">
        <v>211</v>
      </c>
      <c r="L56" s="271" t="s">
        <v>277</v>
      </c>
      <c r="M56" s="140" t="s">
        <v>222</v>
      </c>
      <c r="N56" s="208" t="s">
        <v>278</v>
      </c>
      <c r="O56" s="502" t="s">
        <v>279</v>
      </c>
      <c r="P56" s="502" t="s">
        <v>280</v>
      </c>
      <c r="S56" s="271" t="s">
        <v>214</v>
      </c>
      <c r="T56" s="271" t="s">
        <v>225</v>
      </c>
      <c r="U56" s="596">
        <v>45391</v>
      </c>
      <c r="V56" s="271" t="s">
        <v>226</v>
      </c>
      <c r="Y56" s="269" t="s">
        <v>8262</v>
      </c>
      <c r="AD56" s="140">
        <v>5</v>
      </c>
      <c r="AQ56" s="140">
        <v>1</v>
      </c>
      <c r="AY56" s="140" t="s">
        <v>87</v>
      </c>
      <c r="AZ56" s="140"/>
      <c r="BA56" s="140" t="s">
        <v>227</v>
      </c>
      <c r="BB56" s="269" t="s">
        <v>281</v>
      </c>
      <c r="BC56" s="212" t="s">
        <v>8300</v>
      </c>
      <c r="BD56" s="451">
        <v>45484</v>
      </c>
      <c r="BE56" s="452">
        <v>45505</v>
      </c>
      <c r="BF56" s="214" t="s">
        <v>6914</v>
      </c>
    </row>
    <row r="57" spans="1:73" ht="18" customHeight="1" x14ac:dyDescent="0.25">
      <c r="A57" s="354">
        <v>4</v>
      </c>
      <c r="B57" s="355"/>
      <c r="C57" s="356">
        <v>69030</v>
      </c>
      <c r="D57" s="140"/>
      <c r="E57" s="269" t="s">
        <v>6806</v>
      </c>
      <c r="F57" s="269"/>
      <c r="G57" s="269">
        <v>35</v>
      </c>
      <c r="H57" s="275" t="s">
        <v>276</v>
      </c>
      <c r="J57" s="271" t="s">
        <v>211</v>
      </c>
      <c r="L57" s="271" t="s">
        <v>277</v>
      </c>
      <c r="M57" s="140" t="s">
        <v>222</v>
      </c>
      <c r="N57" s="208" t="s">
        <v>282</v>
      </c>
      <c r="O57" s="502" t="s">
        <v>283</v>
      </c>
      <c r="S57" s="271" t="s">
        <v>214</v>
      </c>
      <c r="T57" s="271" t="s">
        <v>225</v>
      </c>
      <c r="U57" s="596">
        <v>45391</v>
      </c>
      <c r="V57" s="271" t="s">
        <v>264</v>
      </c>
      <c r="Y57" s="269" t="s">
        <v>8263</v>
      </c>
      <c r="AD57" s="140">
        <v>6</v>
      </c>
      <c r="AO57" s="140">
        <v>1</v>
      </c>
      <c r="AQ57" s="140">
        <v>1</v>
      </c>
      <c r="AY57" s="140" t="s">
        <v>87</v>
      </c>
      <c r="AZ57" s="140"/>
      <c r="BA57" s="140" t="s">
        <v>227</v>
      </c>
      <c r="BB57" s="269" t="s">
        <v>284</v>
      </c>
      <c r="BC57" s="212" t="s">
        <v>8300</v>
      </c>
      <c r="BD57" s="451">
        <v>45484</v>
      </c>
      <c r="BE57" s="452">
        <v>45505</v>
      </c>
      <c r="BF57" s="214" t="s">
        <v>6914</v>
      </c>
      <c r="BH57" s="455">
        <v>45509</v>
      </c>
      <c r="BI57" s="212" t="s">
        <v>447</v>
      </c>
      <c r="BL57" s="212" t="s">
        <v>217</v>
      </c>
      <c r="BN57" s="208" t="s">
        <v>8677</v>
      </c>
    </row>
    <row r="58" spans="1:73" ht="18" customHeight="1" x14ac:dyDescent="0.25">
      <c r="A58" s="354">
        <v>6</v>
      </c>
      <c r="B58" s="355"/>
      <c r="C58" s="356">
        <v>67542</v>
      </c>
      <c r="D58" s="140"/>
      <c r="E58" s="269" t="s">
        <v>6805</v>
      </c>
      <c r="F58" s="269"/>
      <c r="G58" s="269">
        <v>37</v>
      </c>
      <c r="H58" s="275" t="s">
        <v>276</v>
      </c>
      <c r="J58" s="271" t="s">
        <v>211</v>
      </c>
      <c r="L58" s="271" t="s">
        <v>277</v>
      </c>
      <c r="M58" s="140" t="s">
        <v>222</v>
      </c>
      <c r="N58" s="208" t="s">
        <v>285</v>
      </c>
      <c r="O58" s="502" t="s">
        <v>286</v>
      </c>
      <c r="P58" s="502" t="s">
        <v>287</v>
      </c>
      <c r="S58" s="271" t="s">
        <v>214</v>
      </c>
      <c r="T58" s="271" t="s">
        <v>225</v>
      </c>
      <c r="U58" s="596">
        <v>45391</v>
      </c>
      <c r="V58" s="271" t="s">
        <v>264</v>
      </c>
      <c r="Y58" s="269" t="s">
        <v>8264</v>
      </c>
      <c r="AD58" s="140">
        <v>5</v>
      </c>
      <c r="AO58" s="140">
        <v>1</v>
      </c>
      <c r="AY58" s="140" t="s">
        <v>87</v>
      </c>
      <c r="AZ58" s="140"/>
      <c r="BA58" s="140" t="s">
        <v>227</v>
      </c>
      <c r="BB58" s="269" t="s">
        <v>288</v>
      </c>
      <c r="BC58" s="212" t="s">
        <v>8300</v>
      </c>
      <c r="BD58" s="451">
        <v>45484</v>
      </c>
      <c r="BE58" s="452">
        <v>45505</v>
      </c>
      <c r="BF58" s="214" t="s">
        <v>6914</v>
      </c>
    </row>
    <row r="59" spans="1:73" ht="18" customHeight="1" x14ac:dyDescent="0.25">
      <c r="A59" s="354">
        <v>6</v>
      </c>
      <c r="B59" s="355"/>
      <c r="C59" s="356">
        <v>55426</v>
      </c>
      <c r="D59" s="140"/>
      <c r="E59" s="269" t="s">
        <v>6805</v>
      </c>
      <c r="F59" s="269"/>
      <c r="G59" s="269" t="s">
        <v>488</v>
      </c>
      <c r="H59" s="275" t="s">
        <v>276</v>
      </c>
      <c r="J59" s="271" t="s">
        <v>211</v>
      </c>
      <c r="L59" s="271" t="s">
        <v>289</v>
      </c>
      <c r="M59" s="140" t="s">
        <v>213</v>
      </c>
      <c r="N59" s="208" t="s">
        <v>489</v>
      </c>
      <c r="P59" s="502" t="s">
        <v>490</v>
      </c>
      <c r="S59" s="271" t="s">
        <v>214</v>
      </c>
      <c r="T59" s="271" t="s">
        <v>225</v>
      </c>
      <c r="U59" s="596">
        <v>45405</v>
      </c>
      <c r="V59" s="271" t="s">
        <v>226</v>
      </c>
      <c r="Y59" s="269" t="s">
        <v>8265</v>
      </c>
      <c r="AD59" s="140">
        <v>10</v>
      </c>
      <c r="AO59" s="140">
        <v>1</v>
      </c>
      <c r="AQ59" s="140">
        <v>1</v>
      </c>
      <c r="AV59" s="140">
        <v>1</v>
      </c>
      <c r="AW59" s="140">
        <v>2</v>
      </c>
      <c r="AZ59" s="140" t="s">
        <v>251</v>
      </c>
      <c r="BA59" s="140" t="s">
        <v>227</v>
      </c>
      <c r="BB59" s="269" t="s">
        <v>491</v>
      </c>
      <c r="BC59" s="212" t="s">
        <v>8300</v>
      </c>
      <c r="BD59" s="451">
        <v>45484</v>
      </c>
      <c r="BE59" s="452">
        <v>45505</v>
      </c>
      <c r="BF59" s="214" t="s">
        <v>6914</v>
      </c>
    </row>
    <row r="60" spans="1:73" ht="18" customHeight="1" x14ac:dyDescent="0.25">
      <c r="A60" s="354">
        <v>6</v>
      </c>
      <c r="B60" s="355"/>
      <c r="C60" s="356">
        <v>62238</v>
      </c>
      <c r="D60" s="140"/>
      <c r="E60" s="269" t="s">
        <v>6805</v>
      </c>
      <c r="F60" s="269"/>
      <c r="G60" s="269">
        <v>60</v>
      </c>
      <c r="H60" s="275" t="s">
        <v>821</v>
      </c>
      <c r="J60" s="271" t="s">
        <v>211</v>
      </c>
      <c r="L60" s="271" t="s">
        <v>1064</v>
      </c>
      <c r="N60" s="208" t="s">
        <v>7548</v>
      </c>
      <c r="O60" s="502" t="s">
        <v>7547</v>
      </c>
      <c r="P60" s="502" t="s">
        <v>7550</v>
      </c>
      <c r="Q60" s="768" t="s">
        <v>7549</v>
      </c>
      <c r="S60" s="271" t="s">
        <v>214</v>
      </c>
      <c r="T60" s="271" t="s">
        <v>446</v>
      </c>
      <c r="U60" s="596">
        <v>45419</v>
      </c>
      <c r="V60" s="271" t="s">
        <v>447</v>
      </c>
      <c r="Y60" s="269" t="s">
        <v>8245</v>
      </c>
      <c r="AD60" s="140">
        <v>10</v>
      </c>
      <c r="AO60" s="140">
        <v>1</v>
      </c>
      <c r="AQ60" s="140">
        <v>1</v>
      </c>
      <c r="AZ60" s="140"/>
      <c r="BC60" s="212" t="s">
        <v>8328</v>
      </c>
      <c r="BD60" s="451">
        <v>45485</v>
      </c>
      <c r="BE60" s="452">
        <v>45506</v>
      </c>
      <c r="BF60" s="214" t="s">
        <v>216</v>
      </c>
    </row>
    <row r="61" spans="1:73" ht="18" customHeight="1" x14ac:dyDescent="0.25">
      <c r="A61" s="354">
        <v>7</v>
      </c>
      <c r="B61" s="355"/>
      <c r="C61" s="356">
        <v>63952</v>
      </c>
      <c r="D61" s="140"/>
      <c r="E61" s="269" t="s">
        <v>6804</v>
      </c>
      <c r="F61" s="269"/>
      <c r="G61" s="269">
        <v>12</v>
      </c>
      <c r="H61" s="275" t="s">
        <v>2611</v>
      </c>
      <c r="J61" s="271" t="s">
        <v>211</v>
      </c>
      <c r="L61" s="271" t="s">
        <v>2612</v>
      </c>
      <c r="N61" s="208" t="s">
        <v>2757</v>
      </c>
      <c r="P61" s="502" t="s">
        <v>7950</v>
      </c>
      <c r="Q61" s="502" t="s">
        <v>2758</v>
      </c>
      <c r="S61" s="271" t="s">
        <v>214</v>
      </c>
      <c r="T61" s="271" t="s">
        <v>446</v>
      </c>
      <c r="U61" s="596">
        <v>45460</v>
      </c>
      <c r="V61" s="271" t="s">
        <v>447</v>
      </c>
      <c r="Y61" s="269" t="s">
        <v>8017</v>
      </c>
      <c r="AD61" s="140">
        <v>11</v>
      </c>
      <c r="AO61" s="140">
        <v>1</v>
      </c>
      <c r="AQ61" s="140">
        <v>1</v>
      </c>
      <c r="AZ61" s="140"/>
    </row>
    <row r="62" spans="1:73" ht="18" customHeight="1" x14ac:dyDescent="0.25">
      <c r="A62" s="354">
        <v>7</v>
      </c>
      <c r="B62" s="355"/>
      <c r="C62" s="356">
        <v>62463</v>
      </c>
      <c r="D62" s="140"/>
      <c r="E62" s="269" t="s">
        <v>6804</v>
      </c>
      <c r="F62" s="269"/>
      <c r="G62" s="269" t="s">
        <v>3200</v>
      </c>
      <c r="H62" s="275" t="s">
        <v>2674</v>
      </c>
      <c r="J62" s="271" t="s">
        <v>211</v>
      </c>
      <c r="L62" s="271" t="s">
        <v>2675</v>
      </c>
      <c r="M62" s="140" t="s">
        <v>213</v>
      </c>
      <c r="N62" s="208" t="s">
        <v>3201</v>
      </c>
      <c r="P62" s="502" t="s">
        <v>7655</v>
      </c>
      <c r="Q62" s="503" t="s">
        <v>7945</v>
      </c>
      <c r="S62" s="271" t="s">
        <v>214</v>
      </c>
      <c r="T62" s="271" t="s">
        <v>446</v>
      </c>
      <c r="U62" s="596">
        <v>45462</v>
      </c>
      <c r="V62" s="271" t="s">
        <v>447</v>
      </c>
      <c r="Y62" s="269" t="s">
        <v>8018</v>
      </c>
      <c r="AD62" s="140">
        <v>11</v>
      </c>
      <c r="AO62" s="140">
        <v>1</v>
      </c>
      <c r="AQ62" s="140">
        <v>1</v>
      </c>
      <c r="AZ62" s="140" t="s">
        <v>342</v>
      </c>
      <c r="BA62" s="140" t="s">
        <v>227</v>
      </c>
      <c r="BB62" s="269" t="s">
        <v>7933</v>
      </c>
    </row>
    <row r="63" spans="1:73" ht="18" customHeight="1" x14ac:dyDescent="0.25">
      <c r="A63" s="354">
        <v>7</v>
      </c>
      <c r="B63" s="355"/>
      <c r="C63" s="356">
        <v>64722</v>
      </c>
      <c r="D63" s="140"/>
      <c r="E63" s="269" t="s">
        <v>6804</v>
      </c>
      <c r="F63" s="269"/>
      <c r="G63" s="269">
        <v>9</v>
      </c>
      <c r="H63" s="275" t="s">
        <v>2674</v>
      </c>
      <c r="J63" s="271" t="s">
        <v>211</v>
      </c>
      <c r="L63" s="271" t="s">
        <v>2675</v>
      </c>
      <c r="N63" s="208" t="s">
        <v>3517</v>
      </c>
      <c r="P63" s="502" t="s">
        <v>3518</v>
      </c>
      <c r="Q63" s="503" t="s">
        <v>7931</v>
      </c>
      <c r="S63" s="271" t="s">
        <v>214</v>
      </c>
      <c r="T63" s="271" t="s">
        <v>446</v>
      </c>
      <c r="U63" s="596">
        <v>45461</v>
      </c>
      <c r="V63" s="271" t="s">
        <v>447</v>
      </c>
      <c r="Y63" s="269" t="s">
        <v>8019</v>
      </c>
      <c r="AD63" s="140">
        <v>11</v>
      </c>
      <c r="AO63" s="140">
        <v>1</v>
      </c>
      <c r="AQ63" s="140">
        <v>1</v>
      </c>
      <c r="AZ63" s="140" t="s">
        <v>342</v>
      </c>
      <c r="BB63" s="269" t="s">
        <v>7933</v>
      </c>
    </row>
    <row r="64" spans="1:73" ht="18" customHeight="1" x14ac:dyDescent="0.25">
      <c r="A64" s="354">
        <v>7</v>
      </c>
      <c r="B64" s="355"/>
      <c r="C64" s="356">
        <v>61361</v>
      </c>
      <c r="D64" s="140"/>
      <c r="E64" s="269" t="s">
        <v>6804</v>
      </c>
      <c r="F64" s="269"/>
      <c r="G64" s="269">
        <v>17</v>
      </c>
      <c r="H64" s="275" t="s">
        <v>2674</v>
      </c>
      <c r="J64" s="271" t="s">
        <v>211</v>
      </c>
      <c r="L64" s="271" t="s">
        <v>2675</v>
      </c>
      <c r="N64" s="208" t="s">
        <v>3047</v>
      </c>
      <c r="O64" s="502" t="s">
        <v>7934</v>
      </c>
      <c r="S64" s="271" t="s">
        <v>214</v>
      </c>
      <c r="T64" s="271" t="s">
        <v>446</v>
      </c>
      <c r="U64" s="596">
        <v>45461</v>
      </c>
      <c r="V64" s="271" t="s">
        <v>447</v>
      </c>
      <c r="Y64" s="269" t="s">
        <v>8020</v>
      </c>
      <c r="AD64" s="140">
        <v>7</v>
      </c>
      <c r="AO64" s="140">
        <v>1</v>
      </c>
      <c r="AZ64" s="140" t="s">
        <v>342</v>
      </c>
      <c r="BB64" s="269" t="s">
        <v>7933</v>
      </c>
    </row>
    <row r="65" spans="1:81" ht="18" customHeight="1" x14ac:dyDescent="0.25">
      <c r="A65" s="354">
        <v>7</v>
      </c>
      <c r="B65" s="355"/>
      <c r="C65" s="356">
        <v>61362</v>
      </c>
      <c r="D65" s="140"/>
      <c r="E65" s="269" t="s">
        <v>6804</v>
      </c>
      <c r="F65" s="269"/>
      <c r="G65" s="269">
        <v>19</v>
      </c>
      <c r="H65" s="275" t="s">
        <v>2674</v>
      </c>
      <c r="J65" s="271" t="s">
        <v>211</v>
      </c>
      <c r="L65" s="271" t="s">
        <v>2675</v>
      </c>
      <c r="N65" s="208" t="s">
        <v>3063</v>
      </c>
      <c r="O65" s="502" t="s">
        <v>7936</v>
      </c>
      <c r="P65" s="502" t="s">
        <v>7935</v>
      </c>
      <c r="S65" s="271" t="s">
        <v>214</v>
      </c>
      <c r="T65" s="271" t="s">
        <v>446</v>
      </c>
      <c r="U65" s="596">
        <v>45461</v>
      </c>
      <c r="V65" s="271" t="s">
        <v>447</v>
      </c>
      <c r="X65" s="271">
        <v>1</v>
      </c>
      <c r="Y65" s="269" t="s">
        <v>8020</v>
      </c>
      <c r="AD65" s="140">
        <v>7</v>
      </c>
      <c r="AO65" s="140">
        <v>1</v>
      </c>
      <c r="AZ65" s="140" t="s">
        <v>342</v>
      </c>
      <c r="BB65" s="269" t="s">
        <v>7941</v>
      </c>
    </row>
    <row r="66" spans="1:81" ht="18" customHeight="1" x14ac:dyDescent="0.25">
      <c r="A66" s="354">
        <v>7</v>
      </c>
      <c r="B66" s="355"/>
      <c r="C66" s="356">
        <v>67951</v>
      </c>
      <c r="D66" s="140"/>
      <c r="E66" s="269" t="s">
        <v>6804</v>
      </c>
      <c r="F66" s="269"/>
      <c r="G66" s="269">
        <v>27</v>
      </c>
      <c r="H66" s="275" t="s">
        <v>2674</v>
      </c>
      <c r="J66" s="271" t="s">
        <v>211</v>
      </c>
      <c r="L66" s="271" t="s">
        <v>2675</v>
      </c>
      <c r="N66" s="208" t="s">
        <v>3165</v>
      </c>
      <c r="O66" s="502" t="s">
        <v>7943</v>
      </c>
      <c r="Q66" s="503" t="s">
        <v>7944</v>
      </c>
      <c r="S66" s="271" t="s">
        <v>214</v>
      </c>
      <c r="T66" s="271" t="s">
        <v>446</v>
      </c>
      <c r="U66" s="596">
        <v>45461</v>
      </c>
      <c r="V66" s="271" t="s">
        <v>447</v>
      </c>
      <c r="Y66" s="269" t="s">
        <v>8020</v>
      </c>
      <c r="AD66" s="140">
        <v>10</v>
      </c>
      <c r="AO66" s="140">
        <v>1</v>
      </c>
      <c r="AZ66" s="140" t="s">
        <v>342</v>
      </c>
      <c r="BB66" s="269" t="s">
        <v>7933</v>
      </c>
    </row>
    <row r="67" spans="1:81" ht="18" customHeight="1" x14ac:dyDescent="0.25">
      <c r="A67" s="354">
        <v>7</v>
      </c>
      <c r="B67" s="355"/>
      <c r="C67" s="356">
        <v>65755</v>
      </c>
      <c r="D67" s="140"/>
      <c r="E67" s="269" t="s">
        <v>6804</v>
      </c>
      <c r="F67" s="269"/>
      <c r="G67" s="269">
        <v>14</v>
      </c>
      <c r="H67" s="275" t="s">
        <v>2611</v>
      </c>
      <c r="J67" s="271" t="s">
        <v>211</v>
      </c>
      <c r="L67" s="271" t="s">
        <v>2612</v>
      </c>
      <c r="N67" s="208" t="s">
        <v>3016</v>
      </c>
      <c r="O67" s="502" t="s">
        <v>7810</v>
      </c>
      <c r="Q67" s="502" t="s">
        <v>3017</v>
      </c>
      <c r="S67" s="271" t="s">
        <v>214</v>
      </c>
      <c r="T67" s="271" t="s">
        <v>446</v>
      </c>
      <c r="U67" s="596">
        <v>45460</v>
      </c>
      <c r="V67" s="271" t="s">
        <v>447</v>
      </c>
      <c r="Y67" s="269" t="s">
        <v>7954</v>
      </c>
      <c r="AD67" s="140">
        <v>11</v>
      </c>
      <c r="AO67" s="140">
        <v>1</v>
      </c>
      <c r="AQ67" s="140">
        <v>1</v>
      </c>
      <c r="AZ67" s="140"/>
    </row>
    <row r="68" spans="1:81" ht="18" customHeight="1" x14ac:dyDescent="0.25">
      <c r="A68" s="354">
        <v>7</v>
      </c>
      <c r="B68" s="355"/>
      <c r="C68" s="356">
        <v>57194</v>
      </c>
      <c r="D68" s="140"/>
      <c r="E68" s="269" t="s">
        <v>6804</v>
      </c>
      <c r="F68" s="269"/>
      <c r="G68" s="269">
        <v>4</v>
      </c>
      <c r="H68" s="275" t="s">
        <v>4091</v>
      </c>
      <c r="J68" s="271" t="s">
        <v>211</v>
      </c>
      <c r="L68" s="271" t="s">
        <v>4092</v>
      </c>
      <c r="M68" s="140" t="s">
        <v>213</v>
      </c>
      <c r="N68" s="208" t="s">
        <v>4093</v>
      </c>
      <c r="O68" s="502" t="s">
        <v>4094</v>
      </c>
      <c r="P68" s="502" t="s">
        <v>4095</v>
      </c>
      <c r="S68" s="271" t="s">
        <v>214</v>
      </c>
      <c r="T68" s="271" t="s">
        <v>446</v>
      </c>
      <c r="U68" s="596">
        <v>45462</v>
      </c>
      <c r="V68" s="271" t="s">
        <v>447</v>
      </c>
      <c r="Y68" s="269" t="s">
        <v>7955</v>
      </c>
      <c r="AD68" s="140">
        <v>10</v>
      </c>
      <c r="AK68" s="140">
        <v>1</v>
      </c>
      <c r="AO68" s="140">
        <v>1</v>
      </c>
      <c r="AQ68" s="140">
        <v>1</v>
      </c>
      <c r="AZ68" s="140"/>
      <c r="BA68" s="140" t="s">
        <v>227</v>
      </c>
      <c r="BB68" s="269" t="s">
        <v>7689</v>
      </c>
    </row>
    <row r="69" spans="1:81" ht="18" customHeight="1" x14ac:dyDescent="0.25">
      <c r="A69" s="354">
        <v>7</v>
      </c>
      <c r="B69" s="355"/>
      <c r="C69" s="356">
        <v>67867</v>
      </c>
      <c r="D69" s="140"/>
      <c r="E69" s="269" t="s">
        <v>6804</v>
      </c>
      <c r="F69" s="269"/>
      <c r="G69" s="269">
        <v>10</v>
      </c>
      <c r="H69" s="275" t="s">
        <v>4091</v>
      </c>
      <c r="J69" s="271" t="s">
        <v>211</v>
      </c>
      <c r="L69" s="271" t="s">
        <v>4092</v>
      </c>
      <c r="M69" s="140" t="s">
        <v>213</v>
      </c>
      <c r="N69" s="208" t="s">
        <v>4099</v>
      </c>
      <c r="P69" s="502" t="s">
        <v>7808</v>
      </c>
      <c r="Q69" s="768" t="s">
        <v>7809</v>
      </c>
      <c r="S69" s="271" t="s">
        <v>214</v>
      </c>
      <c r="T69" s="271" t="s">
        <v>446</v>
      </c>
      <c r="U69" s="596">
        <v>45462</v>
      </c>
      <c r="V69" s="271" t="s">
        <v>447</v>
      </c>
      <c r="Y69" s="269" t="s">
        <v>7956</v>
      </c>
      <c r="AD69" s="140">
        <v>11</v>
      </c>
      <c r="AO69" s="140">
        <v>1</v>
      </c>
      <c r="AQ69" s="140">
        <v>1</v>
      </c>
      <c r="AZ69" s="140"/>
      <c r="BA69" s="140" t="s">
        <v>227</v>
      </c>
    </row>
    <row r="70" spans="1:81" ht="18" customHeight="1" x14ac:dyDescent="0.25">
      <c r="A70" s="354">
        <v>7</v>
      </c>
      <c r="B70" s="355"/>
      <c r="C70" s="356">
        <v>64087</v>
      </c>
      <c r="D70" s="140"/>
      <c r="E70" s="269" t="s">
        <v>6804</v>
      </c>
      <c r="F70" s="269"/>
      <c r="G70" s="269" t="s">
        <v>1155</v>
      </c>
      <c r="H70" s="275" t="s">
        <v>336</v>
      </c>
      <c r="J70" s="271" t="s">
        <v>211</v>
      </c>
      <c r="L70" s="271" t="s">
        <v>354</v>
      </c>
      <c r="N70" s="208" t="s">
        <v>1156</v>
      </c>
      <c r="O70" s="502" t="s">
        <v>7807</v>
      </c>
      <c r="S70" s="271" t="s">
        <v>214</v>
      </c>
      <c r="T70" s="271" t="s">
        <v>340</v>
      </c>
      <c r="U70" s="596">
        <v>45461</v>
      </c>
      <c r="V70" s="271" t="s">
        <v>264</v>
      </c>
      <c r="X70" s="271">
        <v>2</v>
      </c>
      <c r="Y70" s="269" t="s">
        <v>7957</v>
      </c>
      <c r="AD70" s="140">
        <v>6</v>
      </c>
      <c r="AO70" s="140">
        <v>1</v>
      </c>
      <c r="AQ70" s="140">
        <v>1</v>
      </c>
      <c r="AZ70" s="140"/>
    </row>
    <row r="71" spans="1:81" ht="18" customHeight="1" x14ac:dyDescent="0.25">
      <c r="A71" s="354">
        <v>7</v>
      </c>
      <c r="B71" s="355"/>
      <c r="C71" s="356">
        <v>57988</v>
      </c>
      <c r="D71" s="140"/>
      <c r="E71" s="269" t="s">
        <v>6804</v>
      </c>
      <c r="F71" s="269"/>
      <c r="G71" s="269">
        <v>28</v>
      </c>
      <c r="H71" s="275" t="s">
        <v>1264</v>
      </c>
      <c r="J71" s="271" t="s">
        <v>211</v>
      </c>
      <c r="L71" s="271" t="s">
        <v>1265</v>
      </c>
      <c r="M71" s="140" t="s">
        <v>213</v>
      </c>
      <c r="N71" s="208" t="s">
        <v>4950</v>
      </c>
      <c r="O71" s="502" t="s">
        <v>7816</v>
      </c>
      <c r="Q71" s="502" t="s">
        <v>4952</v>
      </c>
      <c r="S71" s="271" t="s">
        <v>214</v>
      </c>
      <c r="T71" s="271" t="s">
        <v>446</v>
      </c>
      <c r="U71" s="596">
        <v>45463</v>
      </c>
      <c r="V71" s="271" t="s">
        <v>447</v>
      </c>
      <c r="Y71" s="269" t="s">
        <v>7958</v>
      </c>
      <c r="AD71" s="140">
        <v>10</v>
      </c>
      <c r="AK71" s="140">
        <v>1</v>
      </c>
      <c r="AO71" s="140">
        <v>1</v>
      </c>
      <c r="AY71" s="140" t="s">
        <v>87</v>
      </c>
      <c r="AZ71" s="140"/>
      <c r="BA71" s="140" t="s">
        <v>227</v>
      </c>
    </row>
    <row r="72" spans="1:81" ht="18" customHeight="1" x14ac:dyDescent="0.25">
      <c r="A72" s="354">
        <v>7</v>
      </c>
      <c r="B72" s="355"/>
      <c r="C72" s="356">
        <v>56202</v>
      </c>
      <c r="D72" s="140"/>
      <c r="E72" s="269" t="s">
        <v>6804</v>
      </c>
      <c r="F72" s="269"/>
      <c r="G72" s="269">
        <v>30</v>
      </c>
      <c r="H72" s="275" t="s">
        <v>1264</v>
      </c>
      <c r="J72" s="271" t="s">
        <v>211</v>
      </c>
      <c r="L72" s="271" t="s">
        <v>1265</v>
      </c>
      <c r="M72" s="140" t="s">
        <v>213</v>
      </c>
      <c r="N72" s="208" t="s">
        <v>4953</v>
      </c>
      <c r="O72" s="502" t="s">
        <v>4954</v>
      </c>
      <c r="P72" s="502" t="s">
        <v>4955</v>
      </c>
      <c r="S72" s="271" t="s">
        <v>214</v>
      </c>
      <c r="T72" s="271" t="s">
        <v>446</v>
      </c>
      <c r="U72" s="596">
        <v>45463</v>
      </c>
      <c r="V72" s="271" t="s">
        <v>447</v>
      </c>
      <c r="Y72" s="269" t="s">
        <v>7959</v>
      </c>
      <c r="AD72" s="140">
        <v>10</v>
      </c>
      <c r="AK72" s="140">
        <v>1</v>
      </c>
      <c r="AO72" s="140">
        <v>1</v>
      </c>
      <c r="AY72" s="140" t="s">
        <v>87</v>
      </c>
      <c r="AZ72" s="140"/>
      <c r="BA72" s="140" t="s">
        <v>227</v>
      </c>
    </row>
    <row r="73" spans="1:81" ht="18" customHeight="1" x14ac:dyDescent="0.25">
      <c r="A73" s="354">
        <v>7</v>
      </c>
      <c r="B73" s="355"/>
      <c r="C73" s="356">
        <v>56203</v>
      </c>
      <c r="D73" s="140"/>
      <c r="E73" s="269" t="s">
        <v>6804</v>
      </c>
      <c r="F73" s="269"/>
      <c r="G73" s="269">
        <v>32</v>
      </c>
      <c r="H73" s="275" t="s">
        <v>1264</v>
      </c>
      <c r="J73" s="271" t="s">
        <v>211</v>
      </c>
      <c r="L73" s="271" t="s">
        <v>1265</v>
      </c>
      <c r="M73" s="140" t="s">
        <v>213</v>
      </c>
      <c r="N73" s="208" t="s">
        <v>4956</v>
      </c>
      <c r="O73" s="502" t="s">
        <v>4957</v>
      </c>
      <c r="P73" s="502" t="s">
        <v>7817</v>
      </c>
      <c r="Q73" s="502" t="s">
        <v>4959</v>
      </c>
      <c r="R73" s="208" t="s">
        <v>7712</v>
      </c>
      <c r="S73" s="271" t="s">
        <v>214</v>
      </c>
      <c r="T73" s="271" t="s">
        <v>446</v>
      </c>
      <c r="U73" s="596">
        <v>45463</v>
      </c>
      <c r="V73" s="271" t="s">
        <v>627</v>
      </c>
      <c r="Y73" s="269" t="s">
        <v>7960</v>
      </c>
      <c r="AD73" s="140">
        <v>10</v>
      </c>
      <c r="AK73" s="140">
        <v>1</v>
      </c>
      <c r="AO73" s="140">
        <v>1</v>
      </c>
      <c r="AY73" s="140" t="s">
        <v>87</v>
      </c>
      <c r="AZ73" s="140" t="s">
        <v>342</v>
      </c>
      <c r="BA73" s="140" t="s">
        <v>227</v>
      </c>
      <c r="BB73" s="269" t="s">
        <v>7713</v>
      </c>
      <c r="BN73" s="208" t="s">
        <v>7713</v>
      </c>
    </row>
    <row r="74" spans="1:81" ht="18" customHeight="1" x14ac:dyDescent="0.25">
      <c r="A74" s="354">
        <v>7</v>
      </c>
      <c r="B74" s="355"/>
      <c r="C74" s="356">
        <v>61451</v>
      </c>
      <c r="D74" s="140"/>
      <c r="E74" s="269" t="s">
        <v>6804</v>
      </c>
      <c r="F74" s="269"/>
      <c r="G74" s="269">
        <v>8</v>
      </c>
      <c r="H74" s="275" t="s">
        <v>2278</v>
      </c>
      <c r="J74" s="271" t="s">
        <v>211</v>
      </c>
      <c r="L74" s="271" t="s">
        <v>2279</v>
      </c>
      <c r="N74" s="208" t="s">
        <v>3513</v>
      </c>
      <c r="P74" s="502" t="s">
        <v>7806</v>
      </c>
      <c r="S74" s="271" t="s">
        <v>214</v>
      </c>
      <c r="T74" s="271" t="s">
        <v>446</v>
      </c>
      <c r="U74" s="596">
        <v>45460</v>
      </c>
      <c r="V74" s="271" t="s">
        <v>447</v>
      </c>
      <c r="Y74" s="269" t="s">
        <v>7961</v>
      </c>
      <c r="AD74" s="140">
        <v>5</v>
      </c>
      <c r="AO74" s="140">
        <v>1</v>
      </c>
      <c r="AQ74" s="140">
        <v>1</v>
      </c>
      <c r="AZ74" s="140"/>
      <c r="BN74" s="208" t="s">
        <v>7335</v>
      </c>
    </row>
    <row r="75" spans="1:81" ht="18" customHeight="1" x14ac:dyDescent="0.25">
      <c r="A75" s="354">
        <v>7</v>
      </c>
      <c r="B75" s="355"/>
      <c r="C75" s="356">
        <v>67835</v>
      </c>
      <c r="D75" s="140"/>
      <c r="E75" s="269" t="s">
        <v>6804</v>
      </c>
      <c r="F75" s="269" t="s">
        <v>219</v>
      </c>
      <c r="G75" s="269">
        <v>1</v>
      </c>
      <c r="H75" s="275" t="s">
        <v>220</v>
      </c>
      <c r="I75" s="269"/>
      <c r="J75" s="140" t="s">
        <v>211</v>
      </c>
      <c r="K75" s="273"/>
      <c r="L75" s="273" t="s">
        <v>221</v>
      </c>
      <c r="M75" s="140" t="s">
        <v>222</v>
      </c>
      <c r="N75" s="275" t="s">
        <v>223</v>
      </c>
      <c r="O75" s="272"/>
      <c r="P75" s="272" t="s">
        <v>224</v>
      </c>
      <c r="Q75" s="766"/>
      <c r="R75" s="269"/>
      <c r="S75" s="269" t="s">
        <v>214</v>
      </c>
      <c r="T75" s="273" t="s">
        <v>225</v>
      </c>
      <c r="U75" s="466">
        <v>45391</v>
      </c>
      <c r="V75" s="140" t="s">
        <v>226</v>
      </c>
      <c r="W75" s="140"/>
      <c r="X75" s="140"/>
      <c r="Y75" s="269" t="s">
        <v>8082</v>
      </c>
      <c r="AD75" s="140">
        <v>7</v>
      </c>
      <c r="AO75" s="140">
        <v>1</v>
      </c>
      <c r="AQ75" s="140">
        <v>1</v>
      </c>
      <c r="AX75" s="140"/>
      <c r="AY75" s="140" t="s">
        <v>87</v>
      </c>
      <c r="AZ75" s="140"/>
      <c r="BA75" s="140" t="s">
        <v>227</v>
      </c>
      <c r="BB75" s="269" t="s">
        <v>228</v>
      </c>
      <c r="BC75" s="280"/>
      <c r="BD75" s="669"/>
      <c r="BE75" s="740"/>
      <c r="BF75" s="440"/>
      <c r="BG75" s="140"/>
      <c r="BH75" s="801"/>
      <c r="BI75" s="280"/>
      <c r="BJ75" s="280"/>
      <c r="BK75" s="280"/>
      <c r="BL75" s="280"/>
      <c r="BM75" s="140"/>
      <c r="BN75" s="545"/>
      <c r="BO75" s="140"/>
      <c r="BP75" s="140"/>
      <c r="BQ75" s="140"/>
      <c r="BR75" s="355"/>
      <c r="BS75" s="269"/>
      <c r="BU75" s="269"/>
      <c r="BW75" s="269"/>
      <c r="BY75" s="269"/>
      <c r="CA75" s="269"/>
      <c r="CC75" s="269"/>
    </row>
    <row r="76" spans="1:81" ht="18" customHeight="1" x14ac:dyDescent="0.25">
      <c r="A76" s="354">
        <v>7</v>
      </c>
      <c r="B76" s="355"/>
      <c r="C76" s="356">
        <v>70054</v>
      </c>
      <c r="D76" s="140"/>
      <c r="E76" s="269" t="s">
        <v>6804</v>
      </c>
      <c r="F76" s="269" t="s">
        <v>219</v>
      </c>
      <c r="G76" s="269">
        <v>3</v>
      </c>
      <c r="H76" s="275" t="s">
        <v>220</v>
      </c>
      <c r="I76" s="269"/>
      <c r="J76" s="140" t="s">
        <v>211</v>
      </c>
      <c r="K76" s="273"/>
      <c r="L76" s="273" t="s">
        <v>221</v>
      </c>
      <c r="M76" s="140" t="s">
        <v>222</v>
      </c>
      <c r="N76" s="275" t="s">
        <v>229</v>
      </c>
      <c r="O76" s="272" t="s">
        <v>230</v>
      </c>
      <c r="P76" s="272" t="s">
        <v>230</v>
      </c>
      <c r="Q76" s="766" t="s">
        <v>231</v>
      </c>
      <c r="R76" s="269"/>
      <c r="S76" s="269" t="s">
        <v>214</v>
      </c>
      <c r="T76" s="273" t="s">
        <v>225</v>
      </c>
      <c r="U76" s="466">
        <v>45391</v>
      </c>
      <c r="V76" s="140" t="s">
        <v>226</v>
      </c>
      <c r="W76" s="140"/>
      <c r="X76" s="140"/>
      <c r="Y76" s="269" t="s">
        <v>8234</v>
      </c>
      <c r="AD76" s="140">
        <v>7</v>
      </c>
      <c r="AO76" s="140">
        <v>1</v>
      </c>
      <c r="AQ76" s="140">
        <v>1</v>
      </c>
      <c r="AX76" s="140"/>
      <c r="AY76" s="140" t="s">
        <v>87</v>
      </c>
      <c r="AZ76" s="140"/>
      <c r="BA76" s="140" t="s">
        <v>227</v>
      </c>
      <c r="BB76" s="269" t="s">
        <v>232</v>
      </c>
      <c r="BC76" s="280"/>
      <c r="BD76" s="669"/>
      <c r="BE76" s="740"/>
      <c r="BF76" s="440"/>
      <c r="BG76" s="140"/>
      <c r="BH76" s="802"/>
      <c r="BI76" s="280"/>
      <c r="BJ76" s="280"/>
      <c r="BK76" s="280"/>
      <c r="BL76" s="280"/>
      <c r="BM76" s="140"/>
      <c r="BN76" s="269"/>
      <c r="BO76" s="140"/>
      <c r="BP76" s="140"/>
      <c r="BQ76" s="140"/>
      <c r="BR76" s="355"/>
      <c r="BS76" s="269"/>
      <c r="BU76" s="269"/>
    </row>
    <row r="77" spans="1:81" ht="18" customHeight="1" x14ac:dyDescent="0.25">
      <c r="A77" s="354">
        <v>7</v>
      </c>
      <c r="B77" s="355"/>
      <c r="C77" s="356">
        <v>70476</v>
      </c>
      <c r="D77" s="140"/>
      <c r="E77" s="269" t="s">
        <v>6804</v>
      </c>
      <c r="F77" s="269"/>
      <c r="G77" s="269">
        <v>5</v>
      </c>
      <c r="H77" s="275" t="s">
        <v>220</v>
      </c>
      <c r="I77" s="269"/>
      <c r="J77" s="140" t="s">
        <v>211</v>
      </c>
      <c r="K77" s="273"/>
      <c r="L77" s="273" t="s">
        <v>221</v>
      </c>
      <c r="M77" s="140" t="s">
        <v>222</v>
      </c>
      <c r="N77" s="275" t="s">
        <v>233</v>
      </c>
      <c r="O77" s="272"/>
      <c r="P77" s="272" t="s">
        <v>234</v>
      </c>
      <c r="Q77" s="766" t="s">
        <v>235</v>
      </c>
      <c r="R77" s="269"/>
      <c r="S77" s="269" t="s">
        <v>214</v>
      </c>
      <c r="T77" s="273" t="s">
        <v>225</v>
      </c>
      <c r="U77" s="466">
        <v>45391</v>
      </c>
      <c r="V77" s="140" t="s">
        <v>226</v>
      </c>
      <c r="W77" s="140"/>
      <c r="X77" s="140"/>
      <c r="Y77" s="269" t="s">
        <v>8057</v>
      </c>
      <c r="AA77" s="140" t="s">
        <v>271</v>
      </c>
      <c r="AD77" s="140">
        <v>9</v>
      </c>
      <c r="AO77" s="140">
        <v>1</v>
      </c>
      <c r="AQ77" s="140">
        <v>1</v>
      </c>
      <c r="AX77" s="140"/>
      <c r="AY77" s="140" t="s">
        <v>87</v>
      </c>
      <c r="AZ77" s="140"/>
      <c r="BA77" s="140" t="s">
        <v>227</v>
      </c>
      <c r="BB77" s="269" t="s">
        <v>236</v>
      </c>
      <c r="BC77" s="280"/>
      <c r="BD77" s="669"/>
      <c r="BE77" s="740"/>
      <c r="BF77" s="440"/>
      <c r="BG77" s="140"/>
      <c r="BH77" s="801"/>
      <c r="BI77" s="280"/>
      <c r="BJ77" s="280"/>
      <c r="BK77" s="280"/>
      <c r="BL77" s="280"/>
      <c r="BM77" s="140"/>
      <c r="BN77" s="269"/>
      <c r="BO77" s="140"/>
      <c r="BP77" s="140"/>
      <c r="BQ77" s="140"/>
      <c r="BR77" s="355"/>
      <c r="BS77" s="269"/>
      <c r="BU77" s="269"/>
    </row>
    <row r="78" spans="1:81" ht="18" customHeight="1" x14ac:dyDescent="0.25">
      <c r="A78" s="354">
        <v>7</v>
      </c>
      <c r="B78" s="355"/>
      <c r="C78" s="356">
        <v>55459</v>
      </c>
      <c r="D78" s="140"/>
      <c r="E78" s="269" t="s">
        <v>6804</v>
      </c>
      <c r="F78" s="269" t="s">
        <v>219</v>
      </c>
      <c r="G78" s="269">
        <v>20</v>
      </c>
      <c r="H78" s="275" t="s">
        <v>220</v>
      </c>
      <c r="J78" s="271" t="s">
        <v>211</v>
      </c>
      <c r="L78" s="271" t="s">
        <v>221</v>
      </c>
      <c r="M78" s="140" t="s">
        <v>213</v>
      </c>
      <c r="N78" s="208" t="s">
        <v>302</v>
      </c>
      <c r="O78" s="502" t="s">
        <v>303</v>
      </c>
      <c r="S78" s="271" t="s">
        <v>214</v>
      </c>
      <c r="T78" s="271" t="s">
        <v>225</v>
      </c>
      <c r="U78" s="596">
        <v>45392</v>
      </c>
      <c r="V78" s="271" t="s">
        <v>226</v>
      </c>
      <c r="Y78" s="269" t="s">
        <v>8083</v>
      </c>
      <c r="AD78" s="140">
        <v>4</v>
      </c>
      <c r="AM78" s="140">
        <v>1</v>
      </c>
      <c r="AO78" s="140">
        <v>1</v>
      </c>
      <c r="AQ78" s="140">
        <v>1</v>
      </c>
      <c r="AW78" s="140">
        <v>1</v>
      </c>
      <c r="AY78" s="140" t="s">
        <v>87</v>
      </c>
      <c r="AZ78" s="140"/>
      <c r="BA78" s="140" t="s">
        <v>227</v>
      </c>
      <c r="BB78" s="269" t="s">
        <v>304</v>
      </c>
    </row>
    <row r="79" spans="1:81" ht="18" customHeight="1" x14ac:dyDescent="0.25">
      <c r="A79" s="354">
        <v>7</v>
      </c>
      <c r="B79" s="355"/>
      <c r="C79" s="356">
        <v>55460</v>
      </c>
      <c r="D79" s="140"/>
      <c r="E79" s="269" t="s">
        <v>6804</v>
      </c>
      <c r="F79" s="269"/>
      <c r="G79" s="269">
        <v>24</v>
      </c>
      <c r="H79" s="275" t="s">
        <v>220</v>
      </c>
      <c r="J79" s="271" t="s">
        <v>211</v>
      </c>
      <c r="L79" s="271" t="s">
        <v>221</v>
      </c>
      <c r="M79" s="140" t="s">
        <v>213</v>
      </c>
      <c r="N79" s="208" t="s">
        <v>305</v>
      </c>
      <c r="P79" s="502" t="s">
        <v>306</v>
      </c>
      <c r="Q79" s="502" t="s">
        <v>307</v>
      </c>
      <c r="S79" s="271" t="s">
        <v>214</v>
      </c>
      <c r="T79" s="271" t="s">
        <v>225</v>
      </c>
      <c r="U79" s="596">
        <v>45392</v>
      </c>
      <c r="V79" s="271" t="s">
        <v>226</v>
      </c>
      <c r="Y79" s="269" t="s">
        <v>8059</v>
      </c>
      <c r="AA79" s="140" t="s">
        <v>271</v>
      </c>
      <c r="AD79" s="140">
        <v>9</v>
      </c>
      <c r="AO79" s="140">
        <v>1</v>
      </c>
      <c r="AQ79" s="140">
        <v>1</v>
      </c>
      <c r="AW79" s="140">
        <v>1</v>
      </c>
      <c r="AY79" s="140" t="s">
        <v>87</v>
      </c>
      <c r="AZ79" s="140" t="s">
        <v>251</v>
      </c>
      <c r="BA79" s="140" t="s">
        <v>227</v>
      </c>
      <c r="BB79" s="440" t="s">
        <v>308</v>
      </c>
    </row>
    <row r="80" spans="1:81" ht="18" customHeight="1" x14ac:dyDescent="0.25">
      <c r="A80" s="354">
        <v>7</v>
      </c>
      <c r="B80" s="355"/>
      <c r="C80" s="356">
        <v>55461</v>
      </c>
      <c r="D80" s="140"/>
      <c r="E80" s="269" t="s">
        <v>6804</v>
      </c>
      <c r="F80" s="269"/>
      <c r="G80" s="269">
        <v>26</v>
      </c>
      <c r="H80" s="275" t="s">
        <v>220</v>
      </c>
      <c r="J80" s="271" t="s">
        <v>211</v>
      </c>
      <c r="L80" s="271" t="s">
        <v>221</v>
      </c>
      <c r="M80" s="140" t="s">
        <v>222</v>
      </c>
      <c r="N80" s="208" t="s">
        <v>309</v>
      </c>
      <c r="O80" s="502" t="s">
        <v>310</v>
      </c>
      <c r="S80" s="271" t="s">
        <v>214</v>
      </c>
      <c r="T80" s="271" t="s">
        <v>225</v>
      </c>
      <c r="U80" s="596">
        <v>45391</v>
      </c>
      <c r="V80" s="271" t="s">
        <v>226</v>
      </c>
      <c r="Y80" s="269" t="s">
        <v>8060</v>
      </c>
      <c r="AA80" s="140" t="s">
        <v>271</v>
      </c>
      <c r="AD80" s="140">
        <v>9</v>
      </c>
      <c r="AO80" s="140">
        <v>1</v>
      </c>
      <c r="AQ80" s="140">
        <v>1</v>
      </c>
      <c r="AW80" s="140">
        <v>1</v>
      </c>
      <c r="AY80" s="140" t="s">
        <v>87</v>
      </c>
      <c r="AZ80" s="269" t="s">
        <v>251</v>
      </c>
      <c r="BA80" s="140" t="s">
        <v>227</v>
      </c>
      <c r="BB80" s="269" t="s">
        <v>311</v>
      </c>
    </row>
    <row r="81" spans="1:54" ht="18" customHeight="1" x14ac:dyDescent="0.25">
      <c r="A81" s="354">
        <v>7</v>
      </c>
      <c r="B81" s="355"/>
      <c r="C81" s="356">
        <v>58575</v>
      </c>
      <c r="D81" s="140"/>
      <c r="E81" s="269" t="s">
        <v>6804</v>
      </c>
      <c r="F81" s="269" t="s">
        <v>219</v>
      </c>
      <c r="G81" s="269" t="s">
        <v>415</v>
      </c>
      <c r="H81" s="275" t="s">
        <v>220</v>
      </c>
      <c r="J81" s="271" t="s">
        <v>416</v>
      </c>
      <c r="L81" s="271" t="s">
        <v>221</v>
      </c>
      <c r="M81" s="140" t="s">
        <v>239</v>
      </c>
      <c r="N81" s="208" t="s">
        <v>417</v>
      </c>
      <c r="O81" s="502" t="s">
        <v>418</v>
      </c>
      <c r="P81" s="502" t="s">
        <v>419</v>
      </c>
      <c r="S81" s="271" t="s">
        <v>214</v>
      </c>
      <c r="T81" s="271" t="s">
        <v>225</v>
      </c>
      <c r="U81" s="596">
        <v>45392</v>
      </c>
      <c r="V81" s="271" t="s">
        <v>264</v>
      </c>
      <c r="Y81" s="269" t="s">
        <v>8081</v>
      </c>
      <c r="AD81" s="140">
        <v>6</v>
      </c>
      <c r="AK81" s="140">
        <v>1</v>
      </c>
      <c r="AY81" s="140" t="s">
        <v>87</v>
      </c>
      <c r="AZ81" s="269" t="s">
        <v>251</v>
      </c>
      <c r="BA81" s="269" t="s">
        <v>420</v>
      </c>
      <c r="BB81" s="269" t="s">
        <v>421</v>
      </c>
    </row>
    <row r="82" spans="1:54" ht="18" customHeight="1" x14ac:dyDescent="0.25">
      <c r="A82" s="354">
        <v>7</v>
      </c>
      <c r="B82" s="355"/>
      <c r="C82" s="356">
        <v>58464</v>
      </c>
      <c r="D82" s="140"/>
      <c r="E82" s="269" t="s">
        <v>6804</v>
      </c>
      <c r="F82" s="269" t="s">
        <v>219</v>
      </c>
      <c r="G82" s="269" t="s">
        <v>422</v>
      </c>
      <c r="H82" s="275" t="s">
        <v>220</v>
      </c>
      <c r="J82" s="271" t="s">
        <v>416</v>
      </c>
      <c r="L82" s="271" t="s">
        <v>221</v>
      </c>
      <c r="M82" s="140" t="s">
        <v>239</v>
      </c>
      <c r="N82" s="208" t="s">
        <v>423</v>
      </c>
      <c r="P82" s="502" t="s">
        <v>424</v>
      </c>
      <c r="S82" s="271" t="s">
        <v>214</v>
      </c>
      <c r="T82" s="271" t="s">
        <v>225</v>
      </c>
      <c r="U82" s="596">
        <v>45392</v>
      </c>
      <c r="V82" s="271" t="s">
        <v>264</v>
      </c>
      <c r="Y82" s="269" t="s">
        <v>8084</v>
      </c>
      <c r="AD82" s="140">
        <v>7</v>
      </c>
      <c r="AY82" s="140" t="s">
        <v>87</v>
      </c>
      <c r="AZ82" s="269" t="s">
        <v>251</v>
      </c>
      <c r="BA82" s="269" t="s">
        <v>420</v>
      </c>
      <c r="BB82" s="269" t="s">
        <v>425</v>
      </c>
    </row>
    <row r="83" spans="1:54" ht="18" customHeight="1" x14ac:dyDescent="0.25">
      <c r="A83" s="354">
        <v>7</v>
      </c>
      <c r="B83" s="355"/>
      <c r="C83" s="356">
        <v>65086</v>
      </c>
      <c r="D83" s="140"/>
      <c r="E83" s="269" t="s">
        <v>6804</v>
      </c>
      <c r="F83" s="269"/>
      <c r="G83" s="269" t="s">
        <v>426</v>
      </c>
      <c r="H83" s="275" t="s">
        <v>220</v>
      </c>
      <c r="J83" s="271" t="s">
        <v>416</v>
      </c>
      <c r="L83" s="271" t="s">
        <v>221</v>
      </c>
      <c r="M83" s="140" t="s">
        <v>239</v>
      </c>
      <c r="N83" s="208" t="s">
        <v>427</v>
      </c>
      <c r="O83" s="502" t="s">
        <v>428</v>
      </c>
      <c r="S83" s="271" t="s">
        <v>214</v>
      </c>
      <c r="T83" s="271" t="s">
        <v>225</v>
      </c>
      <c r="U83" s="596">
        <v>45394</v>
      </c>
      <c r="V83" s="271" t="s">
        <v>226</v>
      </c>
      <c r="Y83" s="269" t="s">
        <v>8061</v>
      </c>
      <c r="AA83" s="140" t="s">
        <v>271</v>
      </c>
      <c r="AD83" s="140">
        <v>6</v>
      </c>
      <c r="AY83" s="140" t="s">
        <v>87</v>
      </c>
      <c r="AZ83" s="269" t="s">
        <v>251</v>
      </c>
      <c r="BA83" s="269" t="s">
        <v>420</v>
      </c>
      <c r="BB83" s="269" t="s">
        <v>429</v>
      </c>
    </row>
    <row r="84" spans="1:54" ht="18" customHeight="1" x14ac:dyDescent="0.25">
      <c r="A84" s="354">
        <v>7</v>
      </c>
      <c r="B84" s="355"/>
      <c r="C84" s="356">
        <v>70761</v>
      </c>
      <c r="D84" s="140"/>
      <c r="E84" s="269" t="s">
        <v>6804</v>
      </c>
      <c r="F84" s="269" t="s">
        <v>219</v>
      </c>
      <c r="G84" s="269" t="s">
        <v>430</v>
      </c>
      <c r="H84" s="275" t="s">
        <v>220</v>
      </c>
      <c r="J84" s="271" t="s">
        <v>416</v>
      </c>
      <c r="L84" s="271" t="s">
        <v>221</v>
      </c>
      <c r="M84" s="140" t="s">
        <v>239</v>
      </c>
      <c r="N84" s="208" t="s">
        <v>431</v>
      </c>
      <c r="O84" s="502" t="s">
        <v>432</v>
      </c>
      <c r="S84" s="271" t="s">
        <v>214</v>
      </c>
      <c r="T84" s="271" t="s">
        <v>225</v>
      </c>
      <c r="U84" s="596">
        <v>45394</v>
      </c>
      <c r="V84" s="271" t="s">
        <v>226</v>
      </c>
      <c r="Y84" s="269" t="s">
        <v>8085</v>
      </c>
      <c r="AD84" s="140">
        <v>7</v>
      </c>
      <c r="AY84" s="140" t="s">
        <v>87</v>
      </c>
      <c r="AZ84" s="269" t="s">
        <v>251</v>
      </c>
      <c r="BA84" s="269" t="s">
        <v>420</v>
      </c>
      <c r="BB84" s="269" t="s">
        <v>433</v>
      </c>
    </row>
    <row r="85" spans="1:54" ht="18" customHeight="1" x14ac:dyDescent="0.25">
      <c r="A85" s="354">
        <v>7</v>
      </c>
      <c r="B85" s="355"/>
      <c r="C85" s="356">
        <v>67508</v>
      </c>
      <c r="D85" s="140"/>
      <c r="E85" s="269" t="s">
        <v>6804</v>
      </c>
      <c r="F85" s="269" t="s">
        <v>219</v>
      </c>
      <c r="G85" s="269" t="s">
        <v>434</v>
      </c>
      <c r="H85" s="275" t="s">
        <v>220</v>
      </c>
      <c r="J85" s="271" t="s">
        <v>416</v>
      </c>
      <c r="L85" s="271" t="s">
        <v>221</v>
      </c>
      <c r="M85" s="140" t="s">
        <v>239</v>
      </c>
      <c r="N85" s="208" t="s">
        <v>435</v>
      </c>
      <c r="O85" s="502" t="s">
        <v>436</v>
      </c>
      <c r="P85" s="502" t="s">
        <v>437</v>
      </c>
      <c r="Q85" s="502" t="s">
        <v>438</v>
      </c>
      <c r="S85" s="271" t="s">
        <v>214</v>
      </c>
      <c r="T85" s="271" t="s">
        <v>225</v>
      </c>
      <c r="U85" s="596">
        <v>45394</v>
      </c>
      <c r="V85" s="271" t="s">
        <v>226</v>
      </c>
      <c r="Y85" s="269" t="s">
        <v>8086</v>
      </c>
      <c r="AD85" s="140">
        <v>6</v>
      </c>
      <c r="AY85" s="140" t="s">
        <v>87</v>
      </c>
      <c r="AZ85" s="269" t="s">
        <v>251</v>
      </c>
      <c r="BA85" s="269" t="s">
        <v>420</v>
      </c>
      <c r="BB85" s="269" t="s">
        <v>439</v>
      </c>
    </row>
    <row r="86" spans="1:54" ht="18" customHeight="1" x14ac:dyDescent="0.25">
      <c r="A86" s="354">
        <v>7</v>
      </c>
      <c r="B86" s="355"/>
      <c r="C86" s="356">
        <v>69229</v>
      </c>
      <c r="D86" s="140"/>
      <c r="E86" s="269" t="s">
        <v>6804</v>
      </c>
      <c r="F86" s="269"/>
      <c r="G86" s="269" t="s">
        <v>1116</v>
      </c>
      <c r="H86" s="275" t="s">
        <v>220</v>
      </c>
      <c r="J86" s="271" t="s">
        <v>416</v>
      </c>
      <c r="L86" s="271" t="s">
        <v>221</v>
      </c>
      <c r="N86" s="208" t="s">
        <v>1117</v>
      </c>
      <c r="O86" s="502">
        <v>7415508478</v>
      </c>
      <c r="S86" s="271" t="s">
        <v>214</v>
      </c>
      <c r="T86" s="271" t="s">
        <v>225</v>
      </c>
      <c r="U86" s="596">
        <v>45426</v>
      </c>
      <c r="V86" s="271" t="s">
        <v>627</v>
      </c>
      <c r="Y86" s="269" t="s">
        <v>8087</v>
      </c>
      <c r="AZ86" s="269" t="s">
        <v>251</v>
      </c>
    </row>
    <row r="87" spans="1:54" ht="18" customHeight="1" x14ac:dyDescent="0.25">
      <c r="A87" s="354">
        <v>7</v>
      </c>
      <c r="B87" s="355"/>
      <c r="C87" s="356">
        <v>68409</v>
      </c>
      <c r="D87" s="140"/>
      <c r="E87" s="269" t="s">
        <v>6804</v>
      </c>
      <c r="F87" s="269"/>
      <c r="G87" s="269">
        <v>3</v>
      </c>
      <c r="H87" s="275" t="s">
        <v>499</v>
      </c>
      <c r="J87" s="271" t="s">
        <v>211</v>
      </c>
      <c r="L87" s="271" t="s">
        <v>500</v>
      </c>
      <c r="M87" s="140" t="s">
        <v>213</v>
      </c>
      <c r="N87" s="208" t="s">
        <v>501</v>
      </c>
      <c r="O87" s="502" t="s">
        <v>502</v>
      </c>
      <c r="P87" s="502" t="s">
        <v>503</v>
      </c>
      <c r="S87" s="271" t="s">
        <v>214</v>
      </c>
      <c r="T87" s="271" t="s">
        <v>225</v>
      </c>
      <c r="U87" s="596">
        <v>45406</v>
      </c>
      <c r="V87" s="271" t="s">
        <v>264</v>
      </c>
      <c r="Y87" s="269" t="s">
        <v>8088</v>
      </c>
      <c r="AD87" s="140">
        <v>11</v>
      </c>
      <c r="AO87" s="140">
        <v>1</v>
      </c>
      <c r="AQ87" s="140">
        <v>1</v>
      </c>
      <c r="AW87" s="140">
        <v>1</v>
      </c>
      <c r="AZ87" s="269" t="s">
        <v>251</v>
      </c>
      <c r="BA87" s="140" t="s">
        <v>227</v>
      </c>
      <c r="BB87" s="269" t="s">
        <v>504</v>
      </c>
    </row>
    <row r="88" spans="1:54" ht="18" customHeight="1" x14ac:dyDescent="0.25">
      <c r="A88" s="354">
        <v>7</v>
      </c>
      <c r="B88" s="355"/>
      <c r="C88" s="356">
        <v>68957</v>
      </c>
      <c r="D88" s="140"/>
      <c r="E88" s="269" t="s">
        <v>6804</v>
      </c>
      <c r="F88" s="269"/>
      <c r="G88" s="269">
        <v>4</v>
      </c>
      <c r="H88" s="275" t="s">
        <v>499</v>
      </c>
      <c r="J88" s="271" t="s">
        <v>211</v>
      </c>
      <c r="L88" s="271" t="s">
        <v>500</v>
      </c>
      <c r="M88" s="140" t="s">
        <v>222</v>
      </c>
      <c r="N88" s="208" t="s">
        <v>505</v>
      </c>
      <c r="O88" s="502" t="s">
        <v>506</v>
      </c>
      <c r="P88" s="502" t="s">
        <v>507</v>
      </c>
      <c r="S88" s="271" t="s">
        <v>214</v>
      </c>
      <c r="T88" s="271" t="s">
        <v>225</v>
      </c>
      <c r="U88" s="596">
        <v>45406</v>
      </c>
      <c r="V88" s="271" t="s">
        <v>264</v>
      </c>
      <c r="Y88" s="269" t="s">
        <v>8089</v>
      </c>
      <c r="AD88" s="140">
        <v>6</v>
      </c>
      <c r="AO88" s="140">
        <v>1</v>
      </c>
      <c r="AQ88" s="140">
        <v>1</v>
      </c>
      <c r="AZ88" s="140"/>
      <c r="BA88" s="140" t="s">
        <v>227</v>
      </c>
      <c r="BB88" s="269" t="s">
        <v>508</v>
      </c>
    </row>
    <row r="89" spans="1:54" ht="18" customHeight="1" x14ac:dyDescent="0.25">
      <c r="A89" s="354">
        <v>7</v>
      </c>
      <c r="B89" s="355"/>
      <c r="C89" s="356">
        <v>65528</v>
      </c>
      <c r="D89" s="140"/>
      <c r="E89" s="269" t="s">
        <v>6804</v>
      </c>
      <c r="F89" s="269"/>
      <c r="G89" s="269">
        <v>6</v>
      </c>
      <c r="H89" s="275" t="s">
        <v>499</v>
      </c>
      <c r="J89" s="271" t="s">
        <v>211</v>
      </c>
      <c r="L89" s="271" t="s">
        <v>500</v>
      </c>
      <c r="N89" s="208" t="s">
        <v>509</v>
      </c>
      <c r="O89" s="502" t="s">
        <v>510</v>
      </c>
      <c r="P89" s="502" t="s">
        <v>511</v>
      </c>
      <c r="Q89" s="502" t="s">
        <v>512</v>
      </c>
      <c r="S89" s="271" t="s">
        <v>214</v>
      </c>
      <c r="T89" s="271" t="s">
        <v>225</v>
      </c>
      <c r="U89" s="596">
        <v>45408</v>
      </c>
      <c r="V89" s="271" t="s">
        <v>264</v>
      </c>
      <c r="Y89" s="269" t="s">
        <v>8090</v>
      </c>
      <c r="AD89" s="140">
        <v>5</v>
      </c>
      <c r="AO89" s="140">
        <v>1</v>
      </c>
      <c r="AQ89" s="140">
        <v>1</v>
      </c>
      <c r="AZ89" s="140"/>
      <c r="BA89" s="140" t="s">
        <v>227</v>
      </c>
    </row>
    <row r="90" spans="1:54" ht="18" customHeight="1" x14ac:dyDescent="0.25">
      <c r="A90" s="354">
        <v>7</v>
      </c>
      <c r="B90" s="355"/>
      <c r="C90" s="356">
        <v>66166</v>
      </c>
      <c r="D90" s="140"/>
      <c r="E90" s="269" t="s">
        <v>6804</v>
      </c>
      <c r="F90" s="269"/>
      <c r="G90" s="269">
        <v>7</v>
      </c>
      <c r="H90" s="275" t="s">
        <v>499</v>
      </c>
      <c r="J90" s="271" t="s">
        <v>211</v>
      </c>
      <c r="L90" s="271" t="s">
        <v>500</v>
      </c>
      <c r="N90" s="208" t="s">
        <v>513</v>
      </c>
      <c r="P90" s="502" t="s">
        <v>514</v>
      </c>
      <c r="Q90" s="502" t="s">
        <v>515</v>
      </c>
      <c r="S90" s="271" t="s">
        <v>214</v>
      </c>
      <c r="T90" s="271" t="s">
        <v>225</v>
      </c>
      <c r="U90" s="596">
        <v>45408</v>
      </c>
      <c r="V90" s="271" t="s">
        <v>226</v>
      </c>
      <c r="Y90" s="269" t="s">
        <v>8091</v>
      </c>
      <c r="AD90" s="140">
        <v>11</v>
      </c>
      <c r="AK90" s="140">
        <v>1</v>
      </c>
      <c r="AO90" s="140">
        <v>1</v>
      </c>
      <c r="AW90" s="140">
        <v>1</v>
      </c>
      <c r="AZ90" s="140"/>
      <c r="BA90" s="140" t="s">
        <v>227</v>
      </c>
      <c r="BB90" s="269" t="s">
        <v>466</v>
      </c>
    </row>
    <row r="91" spans="1:54" ht="18" customHeight="1" x14ac:dyDescent="0.25">
      <c r="A91" s="354">
        <v>7</v>
      </c>
      <c r="B91" s="355"/>
      <c r="C91" s="356">
        <v>67416</v>
      </c>
      <c r="D91" s="140"/>
      <c r="E91" s="269" t="s">
        <v>6804</v>
      </c>
      <c r="F91" s="269"/>
      <c r="G91" s="269">
        <v>8</v>
      </c>
      <c r="H91" s="275" t="s">
        <v>499</v>
      </c>
      <c r="J91" s="271" t="s">
        <v>211</v>
      </c>
      <c r="L91" s="271" t="s">
        <v>500</v>
      </c>
      <c r="N91" s="208" t="s">
        <v>516</v>
      </c>
      <c r="O91" s="502" t="s">
        <v>517</v>
      </c>
      <c r="P91" s="502" t="s">
        <v>518</v>
      </c>
      <c r="Q91" s="502" t="s">
        <v>519</v>
      </c>
      <c r="S91" s="271" t="s">
        <v>214</v>
      </c>
      <c r="T91" s="271" t="s">
        <v>225</v>
      </c>
      <c r="U91" s="596">
        <v>45408</v>
      </c>
      <c r="V91" s="271" t="s">
        <v>226</v>
      </c>
      <c r="Y91" s="269" t="s">
        <v>8092</v>
      </c>
      <c r="AD91" s="140">
        <v>5</v>
      </c>
      <c r="AO91" s="140">
        <v>1</v>
      </c>
      <c r="AQ91" s="140">
        <v>1</v>
      </c>
      <c r="AZ91" s="269" t="s">
        <v>251</v>
      </c>
      <c r="BA91" s="140" t="s">
        <v>227</v>
      </c>
      <c r="BB91" s="269" t="s">
        <v>520</v>
      </c>
    </row>
    <row r="92" spans="1:54" ht="18" customHeight="1" x14ac:dyDescent="0.25">
      <c r="A92" s="354">
        <v>7</v>
      </c>
      <c r="B92" s="355"/>
      <c r="C92" s="356">
        <v>65252</v>
      </c>
      <c r="D92" s="140"/>
      <c r="E92" s="269" t="s">
        <v>6804</v>
      </c>
      <c r="F92" s="269"/>
      <c r="G92" s="269">
        <v>9</v>
      </c>
      <c r="H92" s="275" t="s">
        <v>499</v>
      </c>
      <c r="J92" s="271" t="s">
        <v>211</v>
      </c>
      <c r="L92" s="271" t="s">
        <v>500</v>
      </c>
      <c r="N92" s="208" t="s">
        <v>529</v>
      </c>
      <c r="O92" s="502" t="s">
        <v>530</v>
      </c>
      <c r="Q92" s="502" t="s">
        <v>531</v>
      </c>
      <c r="S92" s="271" t="s">
        <v>214</v>
      </c>
      <c r="T92" s="271" t="s">
        <v>225</v>
      </c>
      <c r="U92" s="596">
        <v>45408</v>
      </c>
      <c r="V92" s="271" t="s">
        <v>226</v>
      </c>
      <c r="Y92" s="269" t="s">
        <v>8093</v>
      </c>
      <c r="AD92" s="140">
        <v>11</v>
      </c>
      <c r="AM92" s="140">
        <v>1</v>
      </c>
      <c r="AO92" s="140">
        <v>1</v>
      </c>
      <c r="AW92" s="140">
        <v>1</v>
      </c>
      <c r="AZ92" s="269" t="s">
        <v>251</v>
      </c>
      <c r="BA92" s="140" t="s">
        <v>227</v>
      </c>
      <c r="BB92" s="269" t="s">
        <v>532</v>
      </c>
    </row>
    <row r="93" spans="1:54" ht="18" customHeight="1" x14ac:dyDescent="0.25">
      <c r="A93" s="354">
        <v>7</v>
      </c>
      <c r="B93" s="355"/>
      <c r="C93" s="356">
        <v>69337</v>
      </c>
      <c r="D93" s="140"/>
      <c r="E93" s="269" t="s">
        <v>6804</v>
      </c>
      <c r="F93" s="269"/>
      <c r="G93" s="269">
        <v>10</v>
      </c>
      <c r="H93" s="275" t="s">
        <v>499</v>
      </c>
      <c r="J93" s="271" t="s">
        <v>211</v>
      </c>
      <c r="L93" s="271" t="s">
        <v>500</v>
      </c>
      <c r="N93" s="208" t="s">
        <v>521</v>
      </c>
      <c r="O93" s="502" t="s">
        <v>522</v>
      </c>
      <c r="P93" s="502" t="s">
        <v>523</v>
      </c>
      <c r="Q93" s="502" t="s">
        <v>524</v>
      </c>
      <c r="S93" s="271" t="s">
        <v>214</v>
      </c>
      <c r="T93" s="271" t="s">
        <v>225</v>
      </c>
      <c r="U93" s="596">
        <v>45408</v>
      </c>
      <c r="V93" s="271" t="s">
        <v>264</v>
      </c>
      <c r="Y93" s="269" t="s">
        <v>8094</v>
      </c>
      <c r="AD93" s="140">
        <v>5</v>
      </c>
      <c r="AO93" s="140">
        <v>1</v>
      </c>
      <c r="AZ93" s="140"/>
      <c r="BA93" s="140" t="s">
        <v>227</v>
      </c>
      <c r="BB93" s="269" t="s">
        <v>525</v>
      </c>
    </row>
    <row r="94" spans="1:54" ht="18" customHeight="1" x14ac:dyDescent="0.25">
      <c r="A94" s="354">
        <v>7</v>
      </c>
      <c r="B94" s="355"/>
      <c r="C94" s="356">
        <v>68633</v>
      </c>
      <c r="D94" s="140"/>
      <c r="E94" s="269" t="s">
        <v>6804</v>
      </c>
      <c r="F94" s="269"/>
      <c r="G94" s="269">
        <v>17</v>
      </c>
      <c r="H94" s="275" t="s">
        <v>499</v>
      </c>
      <c r="J94" s="271" t="s">
        <v>211</v>
      </c>
      <c r="L94" s="271" t="s">
        <v>500</v>
      </c>
      <c r="N94" s="208" t="s">
        <v>526</v>
      </c>
      <c r="O94" s="502" t="s">
        <v>527</v>
      </c>
      <c r="Q94" s="502" t="s">
        <v>528</v>
      </c>
      <c r="S94" s="271" t="s">
        <v>214</v>
      </c>
      <c r="T94" s="271" t="s">
        <v>225</v>
      </c>
      <c r="U94" s="596">
        <v>45408</v>
      </c>
      <c r="V94" s="271" t="s">
        <v>264</v>
      </c>
      <c r="Y94" s="269" t="s">
        <v>8095</v>
      </c>
      <c r="AD94" s="140">
        <v>10</v>
      </c>
      <c r="AM94" s="140">
        <v>1</v>
      </c>
      <c r="AO94" s="140">
        <v>1</v>
      </c>
      <c r="AZ94" s="140"/>
    </row>
    <row r="95" spans="1:54" ht="18" customHeight="1" x14ac:dyDescent="0.25">
      <c r="A95" s="354">
        <v>7</v>
      </c>
      <c r="B95" s="355"/>
      <c r="C95" s="356">
        <v>67249</v>
      </c>
      <c r="D95" s="140"/>
      <c r="E95" s="269" t="s">
        <v>6804</v>
      </c>
      <c r="F95" s="269"/>
      <c r="G95" s="269">
        <v>1</v>
      </c>
      <c r="H95" s="275" t="s">
        <v>499</v>
      </c>
      <c r="J95" s="271" t="s">
        <v>211</v>
      </c>
      <c r="L95" s="271" t="s">
        <v>500</v>
      </c>
      <c r="N95" s="208" t="s">
        <v>878</v>
      </c>
      <c r="P95" s="502" t="s">
        <v>879</v>
      </c>
      <c r="S95" s="271" t="s">
        <v>214</v>
      </c>
      <c r="T95" s="271" t="s">
        <v>225</v>
      </c>
      <c r="U95" s="596">
        <v>45426</v>
      </c>
      <c r="V95" s="271" t="s">
        <v>264</v>
      </c>
      <c r="Y95" s="269" t="s">
        <v>8096</v>
      </c>
      <c r="AZ95" s="140"/>
    </row>
    <row r="96" spans="1:54" ht="18" customHeight="1" x14ac:dyDescent="0.25">
      <c r="A96" s="354">
        <v>7</v>
      </c>
      <c r="B96" s="355"/>
      <c r="C96" s="356">
        <v>60237</v>
      </c>
      <c r="D96" s="140"/>
      <c r="E96" s="269" t="s">
        <v>6804</v>
      </c>
      <c r="F96" s="269"/>
      <c r="G96" s="269">
        <v>12</v>
      </c>
      <c r="H96" s="275" t="s">
        <v>499</v>
      </c>
      <c r="J96" s="271" t="s">
        <v>211</v>
      </c>
      <c r="L96" s="271" t="s">
        <v>500</v>
      </c>
      <c r="N96" s="208" t="s">
        <v>3602</v>
      </c>
      <c r="S96" s="271" t="s">
        <v>214</v>
      </c>
      <c r="T96" s="271" t="s">
        <v>225</v>
      </c>
      <c r="U96" s="596">
        <v>45426</v>
      </c>
      <c r="Y96" s="269" t="s">
        <v>8097</v>
      </c>
      <c r="AZ96" s="140"/>
    </row>
    <row r="97" spans="1:54" ht="18" customHeight="1" x14ac:dyDescent="0.25">
      <c r="A97" s="354">
        <v>7</v>
      </c>
      <c r="B97" s="355"/>
      <c r="C97" s="356">
        <v>65327</v>
      </c>
      <c r="D97" s="140"/>
      <c r="E97" s="269" t="s">
        <v>6804</v>
      </c>
      <c r="F97" s="269"/>
      <c r="G97" s="269">
        <v>68</v>
      </c>
      <c r="H97" s="275" t="s">
        <v>3614</v>
      </c>
      <c r="J97" s="271" t="s">
        <v>211</v>
      </c>
      <c r="L97" s="271" t="s">
        <v>3615</v>
      </c>
      <c r="N97" s="208" t="s">
        <v>3669</v>
      </c>
      <c r="P97" s="502" t="s">
        <v>7592</v>
      </c>
      <c r="Q97" s="502" t="s">
        <v>3670</v>
      </c>
      <c r="S97" s="271" t="s">
        <v>214</v>
      </c>
      <c r="T97" s="271" t="s">
        <v>446</v>
      </c>
      <c r="U97" s="596">
        <v>45436</v>
      </c>
      <c r="V97" s="271" t="s">
        <v>447</v>
      </c>
      <c r="Y97" s="269" t="s">
        <v>8098</v>
      </c>
      <c r="AD97" s="140">
        <v>12</v>
      </c>
      <c r="AO97" s="140">
        <v>1</v>
      </c>
      <c r="AQ97" s="140">
        <v>1</v>
      </c>
      <c r="AZ97" s="140"/>
      <c r="BB97" s="269" t="s">
        <v>7591</v>
      </c>
    </row>
    <row r="98" spans="1:54" ht="18" customHeight="1" x14ac:dyDescent="0.25">
      <c r="A98" s="354">
        <v>7</v>
      </c>
      <c r="B98" s="355"/>
      <c r="C98" s="356">
        <v>65778</v>
      </c>
      <c r="D98" s="140"/>
      <c r="E98" s="269" t="s">
        <v>6804</v>
      </c>
      <c r="F98" s="269"/>
      <c r="G98" s="269">
        <v>27</v>
      </c>
      <c r="H98" s="275" t="s">
        <v>3614</v>
      </c>
      <c r="J98" s="271" t="s">
        <v>211</v>
      </c>
      <c r="L98" s="271" t="s">
        <v>3615</v>
      </c>
      <c r="N98" s="208" t="s">
        <v>3620</v>
      </c>
      <c r="O98" s="502" t="s">
        <v>3621</v>
      </c>
      <c r="S98" s="271" t="s">
        <v>214</v>
      </c>
      <c r="T98" s="271" t="s">
        <v>446</v>
      </c>
      <c r="U98" s="596">
        <v>45425</v>
      </c>
      <c r="V98" s="271" t="s">
        <v>447</v>
      </c>
      <c r="Y98" s="269" t="s">
        <v>8062</v>
      </c>
      <c r="AA98" s="140" t="s">
        <v>271</v>
      </c>
      <c r="AD98" s="140">
        <v>11</v>
      </c>
      <c r="AO98" s="140">
        <v>1</v>
      </c>
      <c r="AQ98" s="140">
        <v>1</v>
      </c>
      <c r="AW98" s="140">
        <v>1</v>
      </c>
      <c r="AZ98" s="140"/>
    </row>
    <row r="99" spans="1:54" ht="18" customHeight="1" x14ac:dyDescent="0.25">
      <c r="A99" s="354">
        <v>7</v>
      </c>
      <c r="B99" s="355"/>
      <c r="C99" s="356">
        <v>55484</v>
      </c>
      <c r="D99" s="140"/>
      <c r="E99" s="269" t="s">
        <v>6804</v>
      </c>
      <c r="F99" s="269"/>
      <c r="G99" s="269">
        <v>31</v>
      </c>
      <c r="H99" s="275" t="s">
        <v>3614</v>
      </c>
      <c r="J99" s="271" t="s">
        <v>211</v>
      </c>
      <c r="L99" s="271" t="s">
        <v>3615</v>
      </c>
      <c r="N99" s="208" t="s">
        <v>3622</v>
      </c>
      <c r="P99" s="502" t="s">
        <v>3623</v>
      </c>
      <c r="S99" s="271" t="s">
        <v>214</v>
      </c>
      <c r="T99" s="271" t="s">
        <v>446</v>
      </c>
      <c r="U99" s="596">
        <v>45425</v>
      </c>
      <c r="V99" s="271" t="s">
        <v>1466</v>
      </c>
      <c r="Y99" s="269" t="s">
        <v>8099</v>
      </c>
      <c r="AA99" s="140" t="s">
        <v>271</v>
      </c>
      <c r="AZ99" s="140"/>
    </row>
    <row r="100" spans="1:54" ht="18" customHeight="1" x14ac:dyDescent="0.25">
      <c r="A100" s="354">
        <v>7</v>
      </c>
      <c r="B100" s="355"/>
      <c r="C100" s="356">
        <v>64850</v>
      </c>
      <c r="D100" s="140"/>
      <c r="E100" s="269" t="s">
        <v>6804</v>
      </c>
      <c r="F100" s="269"/>
      <c r="G100" s="269">
        <v>34</v>
      </c>
      <c r="H100" s="275" t="s">
        <v>3614</v>
      </c>
      <c r="J100" s="271" t="s">
        <v>211</v>
      </c>
      <c r="L100" s="271" t="s">
        <v>3615</v>
      </c>
      <c r="N100" s="208" t="s">
        <v>3624</v>
      </c>
      <c r="O100" s="502" t="s">
        <v>3625</v>
      </c>
      <c r="P100" s="502" t="s">
        <v>3626</v>
      </c>
      <c r="Q100" s="502" t="s">
        <v>3627</v>
      </c>
      <c r="S100" s="271" t="s">
        <v>214</v>
      </c>
      <c r="T100" s="271" t="s">
        <v>446</v>
      </c>
      <c r="U100" s="596">
        <v>45425</v>
      </c>
      <c r="V100" s="271" t="s">
        <v>447</v>
      </c>
      <c r="Y100" s="269" t="s">
        <v>8063</v>
      </c>
      <c r="AA100" s="140" t="s">
        <v>271</v>
      </c>
      <c r="AD100" s="140">
        <v>11</v>
      </c>
      <c r="AO100" s="140">
        <v>1</v>
      </c>
      <c r="AQ100" s="140">
        <v>1</v>
      </c>
      <c r="AW100" s="140">
        <v>1</v>
      </c>
      <c r="AZ100" s="140"/>
    </row>
    <row r="101" spans="1:54" ht="18" customHeight="1" x14ac:dyDescent="0.25">
      <c r="A101" s="354">
        <v>7</v>
      </c>
      <c r="B101" s="355"/>
      <c r="C101" s="356">
        <v>57609</v>
      </c>
      <c r="D101" s="140"/>
      <c r="E101" s="269" t="s">
        <v>6804</v>
      </c>
      <c r="F101" s="269" t="s">
        <v>761</v>
      </c>
      <c r="G101" s="269">
        <v>36</v>
      </c>
      <c r="H101" s="275" t="s">
        <v>3614</v>
      </c>
      <c r="J101" s="271" t="s">
        <v>211</v>
      </c>
      <c r="L101" s="271" t="s">
        <v>3615</v>
      </c>
      <c r="N101" s="208" t="s">
        <v>3628</v>
      </c>
      <c r="O101" s="502" t="s">
        <v>3629</v>
      </c>
      <c r="P101" s="502" t="s">
        <v>3629</v>
      </c>
      <c r="S101" s="271" t="s">
        <v>214</v>
      </c>
      <c r="T101" s="271" t="s">
        <v>446</v>
      </c>
      <c r="U101" s="596">
        <v>45425</v>
      </c>
      <c r="V101" s="271" t="s">
        <v>447</v>
      </c>
      <c r="Y101" s="269" t="s">
        <v>8064</v>
      </c>
      <c r="AA101" s="140" t="s">
        <v>271</v>
      </c>
      <c r="AD101" s="140">
        <v>11</v>
      </c>
      <c r="AO101" s="140">
        <v>1</v>
      </c>
      <c r="AQ101" s="140">
        <v>1</v>
      </c>
      <c r="AZ101" s="140"/>
    </row>
    <row r="102" spans="1:54" ht="18" customHeight="1" x14ac:dyDescent="0.25">
      <c r="A102" s="354">
        <v>7</v>
      </c>
      <c r="B102" s="355"/>
      <c r="C102" s="356">
        <v>55487</v>
      </c>
      <c r="D102" s="140"/>
      <c r="E102" s="269" t="s">
        <v>6804</v>
      </c>
      <c r="F102" s="269"/>
      <c r="G102" s="269">
        <v>37</v>
      </c>
      <c r="H102" s="275" t="s">
        <v>3614</v>
      </c>
      <c r="J102" s="271" t="s">
        <v>211</v>
      </c>
      <c r="L102" s="271" t="s">
        <v>3615</v>
      </c>
      <c r="N102" s="208" t="s">
        <v>3630</v>
      </c>
      <c r="O102" s="502" t="s">
        <v>3631</v>
      </c>
      <c r="P102" s="502" t="s">
        <v>3632</v>
      </c>
      <c r="Q102" s="502" t="s">
        <v>3633</v>
      </c>
      <c r="S102" s="271" t="s">
        <v>214</v>
      </c>
      <c r="T102" s="271" t="s">
        <v>446</v>
      </c>
      <c r="U102" s="596">
        <v>45425</v>
      </c>
      <c r="V102" s="271" t="s">
        <v>447</v>
      </c>
      <c r="Y102" s="269" t="s">
        <v>8065</v>
      </c>
      <c r="AA102" s="140" t="s">
        <v>271</v>
      </c>
      <c r="AD102" s="140">
        <v>11</v>
      </c>
      <c r="AO102" s="140">
        <v>1</v>
      </c>
      <c r="AQ102" s="140">
        <v>1</v>
      </c>
      <c r="AW102" s="140">
        <v>1</v>
      </c>
      <c r="AZ102" s="140"/>
    </row>
    <row r="103" spans="1:54" ht="18" customHeight="1" x14ac:dyDescent="0.25">
      <c r="A103" s="354">
        <v>7</v>
      </c>
      <c r="B103" s="355"/>
      <c r="C103" s="356">
        <v>55488</v>
      </c>
      <c r="D103" s="140"/>
      <c r="E103" s="269" t="s">
        <v>6804</v>
      </c>
      <c r="F103" s="269"/>
      <c r="G103" s="269">
        <v>38</v>
      </c>
      <c r="H103" s="275" t="s">
        <v>3614</v>
      </c>
      <c r="J103" s="271" t="s">
        <v>211</v>
      </c>
      <c r="L103" s="271" t="s">
        <v>3615</v>
      </c>
      <c r="N103" s="208" t="s">
        <v>3635</v>
      </c>
      <c r="P103" s="502" t="s">
        <v>3636</v>
      </c>
      <c r="S103" s="271" t="s">
        <v>214</v>
      </c>
      <c r="T103" s="271" t="s">
        <v>446</v>
      </c>
      <c r="U103" s="596">
        <v>45425</v>
      </c>
      <c r="V103" s="271" t="s">
        <v>447</v>
      </c>
      <c r="Y103" s="269" t="s">
        <v>8066</v>
      </c>
      <c r="AA103" s="140" t="s">
        <v>271</v>
      </c>
      <c r="AD103" s="140">
        <v>11</v>
      </c>
      <c r="AO103" s="140">
        <v>1</v>
      </c>
      <c r="AQ103" s="140">
        <v>1</v>
      </c>
      <c r="AZ103" s="140"/>
    </row>
    <row r="104" spans="1:54" ht="18" customHeight="1" x14ac:dyDescent="0.25">
      <c r="A104" s="354">
        <v>7</v>
      </c>
      <c r="B104" s="355"/>
      <c r="C104" s="356">
        <v>70734</v>
      </c>
      <c r="D104" s="140"/>
      <c r="E104" s="269" t="s">
        <v>6804</v>
      </c>
      <c r="F104" s="269"/>
      <c r="G104" s="269" t="s">
        <v>3657</v>
      </c>
      <c r="H104" s="275" t="s">
        <v>3614</v>
      </c>
      <c r="J104" s="271" t="s">
        <v>211</v>
      </c>
      <c r="L104" s="271" t="s">
        <v>3615</v>
      </c>
      <c r="N104" s="208" t="s">
        <v>3658</v>
      </c>
      <c r="P104" s="502" t="s">
        <v>3659</v>
      </c>
      <c r="Q104" s="502" t="s">
        <v>3660</v>
      </c>
      <c r="S104" s="271" t="s">
        <v>214</v>
      </c>
      <c r="T104" s="271" t="s">
        <v>446</v>
      </c>
      <c r="U104" s="596">
        <v>45426</v>
      </c>
      <c r="V104" s="271" t="s">
        <v>447</v>
      </c>
      <c r="Y104" s="269" t="s">
        <v>8067</v>
      </c>
      <c r="AA104" s="140" t="s">
        <v>271</v>
      </c>
      <c r="AD104" s="140">
        <v>10</v>
      </c>
      <c r="AK104" s="140">
        <v>1</v>
      </c>
      <c r="AO104" s="140">
        <v>1</v>
      </c>
      <c r="AQ104" s="140">
        <v>1</v>
      </c>
      <c r="AZ104" s="140"/>
    </row>
    <row r="105" spans="1:54" ht="18" customHeight="1" x14ac:dyDescent="0.25">
      <c r="A105" s="354">
        <v>7</v>
      </c>
      <c r="B105" s="355"/>
      <c r="C105" s="356">
        <v>69274</v>
      </c>
      <c r="D105" s="140"/>
      <c r="E105" s="269" t="s">
        <v>6804</v>
      </c>
      <c r="F105" s="269"/>
      <c r="G105" s="269" t="s">
        <v>3642</v>
      </c>
      <c r="H105" s="275" t="s">
        <v>3614</v>
      </c>
      <c r="J105" s="271" t="s">
        <v>211</v>
      </c>
      <c r="L105" s="271" t="s">
        <v>3615</v>
      </c>
      <c r="N105" s="208" t="s">
        <v>3643</v>
      </c>
      <c r="P105" s="502" t="s">
        <v>3644</v>
      </c>
      <c r="Q105" s="502" t="s">
        <v>3645</v>
      </c>
      <c r="S105" s="271" t="s">
        <v>214</v>
      </c>
      <c r="T105" s="271" t="s">
        <v>446</v>
      </c>
      <c r="U105" s="596">
        <v>45428</v>
      </c>
      <c r="V105" s="271" t="s">
        <v>447</v>
      </c>
      <c r="Y105" s="269" t="s">
        <v>8100</v>
      </c>
      <c r="AD105" s="140">
        <v>3</v>
      </c>
      <c r="AM105" s="140">
        <v>1</v>
      </c>
      <c r="AZ105" s="140"/>
    </row>
    <row r="106" spans="1:54" ht="18" customHeight="1" x14ac:dyDescent="0.25">
      <c r="A106" s="354">
        <v>7</v>
      </c>
      <c r="B106" s="355"/>
      <c r="C106" s="356">
        <v>70364</v>
      </c>
      <c r="D106" s="140"/>
      <c r="E106" s="269" t="s">
        <v>6804</v>
      </c>
      <c r="F106" s="269"/>
      <c r="G106" s="269" t="s">
        <v>3646</v>
      </c>
      <c r="H106" s="275" t="s">
        <v>3614</v>
      </c>
      <c r="J106" s="271" t="s">
        <v>211</v>
      </c>
      <c r="L106" s="271" t="s">
        <v>3615</v>
      </c>
      <c r="N106" s="208" t="s">
        <v>3647</v>
      </c>
      <c r="P106" s="502" t="s">
        <v>3648</v>
      </c>
      <c r="S106" s="271" t="s">
        <v>214</v>
      </c>
      <c r="T106" s="271" t="s">
        <v>446</v>
      </c>
      <c r="U106" s="596">
        <v>45426</v>
      </c>
      <c r="V106" s="271" t="s">
        <v>447</v>
      </c>
      <c r="Y106" s="269" t="s">
        <v>8068</v>
      </c>
      <c r="AA106" s="140" t="s">
        <v>271</v>
      </c>
      <c r="AD106" s="140">
        <v>5</v>
      </c>
      <c r="AZ106" s="140"/>
    </row>
    <row r="107" spans="1:54" ht="18" customHeight="1" x14ac:dyDescent="0.25">
      <c r="A107" s="354">
        <v>7</v>
      </c>
      <c r="B107" s="355"/>
      <c r="C107" s="356">
        <v>65237</v>
      </c>
      <c r="D107" s="140"/>
      <c r="E107" s="269" t="s">
        <v>6804</v>
      </c>
      <c r="F107" s="269"/>
      <c r="G107" s="269" t="s">
        <v>3654</v>
      </c>
      <c r="H107" s="275" t="s">
        <v>3614</v>
      </c>
      <c r="J107" s="271" t="s">
        <v>211</v>
      </c>
      <c r="L107" s="271" t="s">
        <v>3615</v>
      </c>
      <c r="N107" s="208" t="s">
        <v>3655</v>
      </c>
      <c r="P107" s="502" t="s">
        <v>3656</v>
      </c>
      <c r="S107" s="271" t="s">
        <v>214</v>
      </c>
      <c r="T107" s="271" t="s">
        <v>446</v>
      </c>
      <c r="U107" s="596">
        <v>45426</v>
      </c>
      <c r="V107" s="271" t="s">
        <v>447</v>
      </c>
      <c r="Y107" s="269" t="s">
        <v>8069</v>
      </c>
      <c r="AA107" s="140" t="s">
        <v>271</v>
      </c>
      <c r="AD107" s="140">
        <v>5</v>
      </c>
      <c r="AO107" s="140">
        <v>1</v>
      </c>
      <c r="AZ107" s="140"/>
    </row>
    <row r="108" spans="1:54" ht="18" customHeight="1" x14ac:dyDescent="0.25">
      <c r="A108" s="354">
        <v>7</v>
      </c>
      <c r="B108" s="355"/>
      <c r="C108" s="356">
        <v>65463</v>
      </c>
      <c r="D108" s="140"/>
      <c r="E108" s="269" t="s">
        <v>6804</v>
      </c>
      <c r="F108" s="269"/>
      <c r="G108" s="269" t="s">
        <v>3665</v>
      </c>
      <c r="H108" s="275" t="s">
        <v>3614</v>
      </c>
      <c r="J108" s="271" t="s">
        <v>211</v>
      </c>
      <c r="L108" s="271" t="s">
        <v>3615</v>
      </c>
      <c r="N108" s="208" t="s">
        <v>3666</v>
      </c>
      <c r="O108" s="502" t="s">
        <v>3667</v>
      </c>
      <c r="P108" s="502" t="s">
        <v>3668</v>
      </c>
      <c r="S108" s="271" t="s">
        <v>214</v>
      </c>
      <c r="T108" s="271" t="s">
        <v>446</v>
      </c>
      <c r="U108" s="596">
        <v>45426</v>
      </c>
      <c r="V108" s="271" t="s">
        <v>447</v>
      </c>
      <c r="Y108" s="269" t="s">
        <v>8070</v>
      </c>
      <c r="AA108" s="140" t="s">
        <v>271</v>
      </c>
      <c r="AD108" s="140">
        <v>3</v>
      </c>
      <c r="AK108" s="140">
        <v>1</v>
      </c>
      <c r="AZ108" s="140"/>
    </row>
    <row r="109" spans="1:54" ht="18" customHeight="1" x14ac:dyDescent="0.25">
      <c r="A109" s="354">
        <v>7</v>
      </c>
      <c r="B109" s="355"/>
      <c r="C109" s="356">
        <v>67319</v>
      </c>
      <c r="D109" s="140"/>
      <c r="E109" s="269" t="s">
        <v>6804</v>
      </c>
      <c r="F109" s="269"/>
      <c r="G109" s="269">
        <v>72</v>
      </c>
      <c r="H109" s="275" t="s">
        <v>3614</v>
      </c>
      <c r="J109" s="271" t="s">
        <v>211</v>
      </c>
      <c r="L109" s="271" t="s">
        <v>3615</v>
      </c>
      <c r="N109" s="208" t="s">
        <v>3676</v>
      </c>
      <c r="S109" s="271" t="s">
        <v>214</v>
      </c>
      <c r="T109" s="271" t="s">
        <v>446</v>
      </c>
      <c r="U109" s="596">
        <v>45426</v>
      </c>
      <c r="V109" s="271" t="s">
        <v>447</v>
      </c>
      <c r="Y109" s="269" t="s">
        <v>8071</v>
      </c>
      <c r="AA109" s="140" t="s">
        <v>271</v>
      </c>
      <c r="AD109" s="140">
        <v>10</v>
      </c>
      <c r="AK109" s="140">
        <v>1</v>
      </c>
      <c r="AO109" s="140">
        <v>1</v>
      </c>
      <c r="AW109" s="140">
        <v>1</v>
      </c>
      <c r="AZ109" s="140"/>
    </row>
    <row r="110" spans="1:54" ht="18" customHeight="1" x14ac:dyDescent="0.25">
      <c r="A110" s="354">
        <v>7</v>
      </c>
      <c r="B110" s="355"/>
      <c r="C110" s="356">
        <v>55504</v>
      </c>
      <c r="D110" s="140"/>
      <c r="E110" s="269" t="s">
        <v>6804</v>
      </c>
      <c r="F110" s="269"/>
      <c r="G110" s="269">
        <v>74</v>
      </c>
      <c r="H110" s="275" t="s">
        <v>3614</v>
      </c>
      <c r="J110" s="271" t="s">
        <v>211</v>
      </c>
      <c r="L110" s="271" t="s">
        <v>3615</v>
      </c>
      <c r="N110" s="208" t="s">
        <v>3677</v>
      </c>
      <c r="O110" s="502" t="s">
        <v>3678</v>
      </c>
      <c r="S110" s="271" t="s">
        <v>214</v>
      </c>
      <c r="T110" s="271" t="s">
        <v>446</v>
      </c>
      <c r="U110" s="596">
        <v>45426</v>
      </c>
      <c r="V110" s="271" t="s">
        <v>447</v>
      </c>
      <c r="Y110" s="269" t="s">
        <v>8072</v>
      </c>
      <c r="AA110" s="140" t="s">
        <v>271</v>
      </c>
      <c r="AD110" s="140">
        <v>11</v>
      </c>
      <c r="AO110" s="140">
        <v>1</v>
      </c>
      <c r="AQ110" s="140">
        <v>1</v>
      </c>
      <c r="AW110" s="140">
        <v>1</v>
      </c>
      <c r="AZ110" s="140"/>
    </row>
    <row r="111" spans="1:54" ht="18" customHeight="1" x14ac:dyDescent="0.25">
      <c r="A111" s="354">
        <v>7</v>
      </c>
      <c r="B111" s="355"/>
      <c r="C111" s="356">
        <v>55505</v>
      </c>
      <c r="D111" s="140"/>
      <c r="E111" s="269" t="s">
        <v>6804</v>
      </c>
      <c r="F111" s="269"/>
      <c r="G111" s="269">
        <v>76</v>
      </c>
      <c r="H111" s="275" t="s">
        <v>3614</v>
      </c>
      <c r="J111" s="271" t="s">
        <v>211</v>
      </c>
      <c r="L111" s="271" t="s">
        <v>3615</v>
      </c>
      <c r="N111" s="208" t="s">
        <v>3679</v>
      </c>
      <c r="O111" s="502" t="s">
        <v>3680</v>
      </c>
      <c r="S111" s="271" t="s">
        <v>214</v>
      </c>
      <c r="T111" s="271" t="s">
        <v>446</v>
      </c>
      <c r="U111" s="596">
        <v>45427</v>
      </c>
      <c r="V111" s="271" t="s">
        <v>447</v>
      </c>
      <c r="Y111" s="269" t="s">
        <v>8073</v>
      </c>
      <c r="AA111" s="140" t="s">
        <v>271</v>
      </c>
      <c r="AD111" s="140">
        <v>9</v>
      </c>
      <c r="AO111" s="140">
        <v>1</v>
      </c>
      <c r="AQ111" s="140">
        <v>1</v>
      </c>
      <c r="AW111" s="140">
        <v>1</v>
      </c>
      <c r="AZ111" s="140"/>
    </row>
    <row r="112" spans="1:54" ht="18" customHeight="1" x14ac:dyDescent="0.25">
      <c r="A112" s="354">
        <v>7</v>
      </c>
      <c r="B112" s="355"/>
      <c r="C112" s="356">
        <v>65495</v>
      </c>
      <c r="D112" s="140"/>
      <c r="E112" s="269" t="s">
        <v>6804</v>
      </c>
      <c r="F112" s="269"/>
      <c r="G112" s="269" t="s">
        <v>3661</v>
      </c>
      <c r="H112" s="275" t="s">
        <v>3614</v>
      </c>
      <c r="J112" s="271" t="s">
        <v>211</v>
      </c>
      <c r="L112" s="271" t="s">
        <v>3615</v>
      </c>
      <c r="N112" s="208" t="s">
        <v>3662</v>
      </c>
      <c r="O112" s="502" t="s">
        <v>3663</v>
      </c>
      <c r="Q112" s="502" t="s">
        <v>3664</v>
      </c>
      <c r="S112" s="271" t="s">
        <v>214</v>
      </c>
      <c r="T112" s="271" t="s">
        <v>446</v>
      </c>
      <c r="U112" s="596">
        <v>45426</v>
      </c>
      <c r="V112" s="271" t="s">
        <v>447</v>
      </c>
      <c r="Y112" s="269" t="s">
        <v>8074</v>
      </c>
      <c r="AA112" s="140" t="s">
        <v>271</v>
      </c>
      <c r="AD112" s="140">
        <v>5</v>
      </c>
      <c r="AO112" s="140">
        <v>1</v>
      </c>
      <c r="AZ112" s="140"/>
    </row>
    <row r="113" spans="1:73" ht="18" customHeight="1" x14ac:dyDescent="0.25">
      <c r="A113" s="354">
        <v>7</v>
      </c>
      <c r="B113" s="355"/>
      <c r="C113" s="356">
        <v>64946</v>
      </c>
      <c r="D113" s="140"/>
      <c r="E113" s="269" t="s">
        <v>6804</v>
      </c>
      <c r="F113" s="440"/>
      <c r="G113" s="269" t="s">
        <v>542</v>
      </c>
      <c r="H113" s="275" t="s">
        <v>336</v>
      </c>
      <c r="J113" s="271" t="s">
        <v>211</v>
      </c>
      <c r="L113" s="271" t="s">
        <v>354</v>
      </c>
      <c r="N113" s="208" t="s">
        <v>543</v>
      </c>
      <c r="O113" s="502" t="s">
        <v>544</v>
      </c>
      <c r="P113" s="502" t="s">
        <v>545</v>
      </c>
      <c r="S113" s="271" t="s">
        <v>214</v>
      </c>
      <c r="T113" s="271" t="s">
        <v>340</v>
      </c>
      <c r="U113" s="596">
        <v>45391</v>
      </c>
      <c r="V113" s="271" t="s">
        <v>226</v>
      </c>
      <c r="Y113" s="269" t="s">
        <v>8075</v>
      </c>
      <c r="AA113" s="140" t="s">
        <v>271</v>
      </c>
      <c r="AD113" s="140">
        <v>7</v>
      </c>
      <c r="AO113" s="140">
        <v>1</v>
      </c>
      <c r="AQ113" s="140">
        <v>1</v>
      </c>
      <c r="AZ113" s="140"/>
      <c r="BB113" s="269" t="s">
        <v>546</v>
      </c>
      <c r="BN113" s="208" t="s">
        <v>546</v>
      </c>
    </row>
    <row r="114" spans="1:73" ht="18" customHeight="1" x14ac:dyDescent="0.25">
      <c r="A114" s="354">
        <v>7</v>
      </c>
      <c r="B114" s="355"/>
      <c r="C114" s="356">
        <v>67577</v>
      </c>
      <c r="D114" s="140"/>
      <c r="E114" s="269" t="s">
        <v>6804</v>
      </c>
      <c r="F114" s="440"/>
      <c r="G114" s="269" t="s">
        <v>547</v>
      </c>
      <c r="H114" s="275" t="s">
        <v>336</v>
      </c>
      <c r="J114" s="271" t="s">
        <v>211</v>
      </c>
      <c r="L114" s="271" t="s">
        <v>354</v>
      </c>
      <c r="N114" s="208" t="s">
        <v>548</v>
      </c>
      <c r="O114" s="502" t="s">
        <v>549</v>
      </c>
      <c r="P114" s="502" t="s">
        <v>550</v>
      </c>
      <c r="Q114" s="502" t="s">
        <v>551</v>
      </c>
      <c r="S114" s="271" t="s">
        <v>214</v>
      </c>
      <c r="T114" s="271" t="s">
        <v>340</v>
      </c>
      <c r="U114" s="596">
        <v>45391</v>
      </c>
      <c r="V114" s="271" t="s">
        <v>226</v>
      </c>
      <c r="Y114" s="269" t="s">
        <v>8076</v>
      </c>
      <c r="AA114" s="140" t="s">
        <v>271</v>
      </c>
      <c r="AD114" s="140">
        <v>6</v>
      </c>
      <c r="AO114" s="140">
        <v>1</v>
      </c>
      <c r="AQ114" s="140">
        <v>1</v>
      </c>
      <c r="AZ114" s="140"/>
    </row>
    <row r="115" spans="1:73" ht="18" customHeight="1" x14ac:dyDescent="0.25">
      <c r="A115" s="354">
        <v>7</v>
      </c>
      <c r="B115" s="355"/>
      <c r="C115" s="356">
        <v>61798</v>
      </c>
      <c r="D115" s="140"/>
      <c r="E115" s="269" t="s">
        <v>6804</v>
      </c>
      <c r="F115" s="440"/>
      <c r="G115" s="269" t="s">
        <v>552</v>
      </c>
      <c r="H115" s="275" t="s">
        <v>336</v>
      </c>
      <c r="J115" s="271" t="s">
        <v>211</v>
      </c>
      <c r="L115" s="271" t="s">
        <v>354</v>
      </c>
      <c r="N115" s="208" t="s">
        <v>553</v>
      </c>
      <c r="O115" s="502" t="s">
        <v>554</v>
      </c>
      <c r="S115" s="271" t="s">
        <v>214</v>
      </c>
      <c r="T115" s="271" t="s">
        <v>340</v>
      </c>
      <c r="U115" s="596">
        <v>45391</v>
      </c>
      <c r="V115" s="271" t="s">
        <v>264</v>
      </c>
      <c r="Y115" s="269" t="s">
        <v>555</v>
      </c>
      <c r="Z115" s="269" t="s">
        <v>556</v>
      </c>
      <c r="AA115" s="140" t="s">
        <v>271</v>
      </c>
      <c r="AD115" s="140">
        <v>7</v>
      </c>
      <c r="AO115" s="140">
        <v>1</v>
      </c>
      <c r="AQ115" s="140">
        <v>1</v>
      </c>
      <c r="AZ115" s="140"/>
    </row>
    <row r="116" spans="1:73" ht="18" customHeight="1" x14ac:dyDescent="0.25">
      <c r="A116" s="354">
        <v>7</v>
      </c>
      <c r="B116" s="355"/>
      <c r="C116" s="356">
        <v>68966</v>
      </c>
      <c r="D116" s="140"/>
      <c r="E116" s="269" t="s">
        <v>6804</v>
      </c>
      <c r="F116" s="269"/>
      <c r="G116" s="269">
        <v>97</v>
      </c>
      <c r="H116" s="275" t="s">
        <v>821</v>
      </c>
      <c r="J116" s="271" t="s">
        <v>211</v>
      </c>
      <c r="L116" s="271" t="s">
        <v>6085</v>
      </c>
      <c r="N116" s="208" t="s">
        <v>6086</v>
      </c>
      <c r="O116" s="502" t="s">
        <v>7818</v>
      </c>
      <c r="S116" s="271" t="s">
        <v>214</v>
      </c>
      <c r="T116" s="271" t="s">
        <v>446</v>
      </c>
      <c r="U116" s="596">
        <v>45435</v>
      </c>
      <c r="V116" s="271" t="s">
        <v>447</v>
      </c>
      <c r="Y116" s="269" t="s">
        <v>7963</v>
      </c>
      <c r="AD116" s="140">
        <v>11</v>
      </c>
      <c r="AO116" s="140">
        <v>1</v>
      </c>
      <c r="AQ116" s="140">
        <v>1</v>
      </c>
      <c r="AZ116" s="269" t="s">
        <v>251</v>
      </c>
      <c r="BB116" s="269" t="s">
        <v>7907</v>
      </c>
      <c r="BN116" s="208" t="s">
        <v>7908</v>
      </c>
    </row>
    <row r="117" spans="1:73" ht="18" customHeight="1" x14ac:dyDescent="0.25">
      <c r="A117" s="354">
        <v>7</v>
      </c>
      <c r="B117" s="355"/>
      <c r="C117" s="356">
        <v>56839</v>
      </c>
      <c r="D117" s="140"/>
      <c r="E117" s="269" t="s">
        <v>6804</v>
      </c>
      <c r="F117" s="269" t="s">
        <v>7545</v>
      </c>
      <c r="G117" s="269">
        <v>90</v>
      </c>
      <c r="H117" s="275" t="s">
        <v>821</v>
      </c>
      <c r="J117" s="271" t="s">
        <v>211</v>
      </c>
      <c r="L117" s="271" t="s">
        <v>1082</v>
      </c>
      <c r="N117" s="208" t="s">
        <v>6082</v>
      </c>
      <c r="O117" s="502" t="s">
        <v>7541</v>
      </c>
      <c r="Q117" s="768" t="s">
        <v>7542</v>
      </c>
      <c r="S117" s="271" t="s">
        <v>214</v>
      </c>
      <c r="T117" s="271" t="s">
        <v>446</v>
      </c>
      <c r="U117" s="596">
        <v>45435</v>
      </c>
      <c r="V117" s="271" t="s">
        <v>447</v>
      </c>
      <c r="Y117" s="269" t="s">
        <v>7962</v>
      </c>
      <c r="AD117" s="140">
        <v>11</v>
      </c>
      <c r="AK117" s="140">
        <v>1</v>
      </c>
      <c r="AO117" s="140">
        <v>1</v>
      </c>
      <c r="AQ117" s="140">
        <v>1</v>
      </c>
      <c r="AZ117" s="140"/>
      <c r="BB117" s="269" t="s">
        <v>7545</v>
      </c>
    </row>
    <row r="118" spans="1:73" ht="18" customHeight="1" x14ac:dyDescent="0.25">
      <c r="A118" s="354">
        <v>7</v>
      </c>
      <c r="B118" s="355"/>
      <c r="C118" s="356">
        <v>68247</v>
      </c>
      <c r="D118" s="140"/>
      <c r="E118" s="269" t="s">
        <v>6804</v>
      </c>
      <c r="F118" s="269"/>
      <c r="G118" s="269">
        <v>33</v>
      </c>
      <c r="H118" s="275" t="s">
        <v>821</v>
      </c>
      <c r="J118" s="271" t="s">
        <v>211</v>
      </c>
      <c r="L118" s="271" t="s">
        <v>822</v>
      </c>
      <c r="M118" s="140" t="s">
        <v>213</v>
      </c>
      <c r="N118" s="208" t="s">
        <v>1057</v>
      </c>
      <c r="P118" s="502" t="s">
        <v>7804</v>
      </c>
      <c r="Q118" s="502" t="s">
        <v>1059</v>
      </c>
      <c r="S118" s="271" t="s">
        <v>214</v>
      </c>
      <c r="T118" s="271" t="s">
        <v>446</v>
      </c>
      <c r="U118" s="596">
        <v>45462</v>
      </c>
      <c r="V118" s="271" t="s">
        <v>447</v>
      </c>
      <c r="Y118" s="269" t="s">
        <v>8259</v>
      </c>
      <c r="AD118" s="140">
        <v>7</v>
      </c>
      <c r="AO118" s="140">
        <v>1</v>
      </c>
      <c r="AQ118" s="140">
        <v>1</v>
      </c>
      <c r="AZ118" s="140"/>
      <c r="BA118" s="140" t="s">
        <v>227</v>
      </c>
      <c r="BB118" s="269" t="s">
        <v>7805</v>
      </c>
    </row>
    <row r="119" spans="1:73" ht="18" customHeight="1" x14ac:dyDescent="0.25">
      <c r="A119" s="354">
        <v>7</v>
      </c>
      <c r="B119" s="355"/>
      <c r="C119" s="356">
        <v>64808</v>
      </c>
      <c r="D119" s="140"/>
      <c r="E119" s="269" t="s">
        <v>6804</v>
      </c>
      <c r="F119" s="269"/>
      <c r="G119" s="269">
        <v>21</v>
      </c>
      <c r="H119" s="275" t="s">
        <v>1791</v>
      </c>
      <c r="J119" s="271" t="s">
        <v>211</v>
      </c>
      <c r="L119" s="271" t="s">
        <v>1792</v>
      </c>
      <c r="N119" s="208" t="s">
        <v>3112</v>
      </c>
      <c r="P119" s="502" t="s">
        <v>7885</v>
      </c>
      <c r="Q119" s="768" t="s">
        <v>7886</v>
      </c>
      <c r="S119" s="271" t="s">
        <v>214</v>
      </c>
      <c r="T119" s="271" t="s">
        <v>446</v>
      </c>
      <c r="U119" s="596">
        <v>45468</v>
      </c>
      <c r="V119" s="271" t="s">
        <v>447</v>
      </c>
      <c r="Y119" s="269" t="s">
        <v>8450</v>
      </c>
      <c r="AD119" s="140">
        <v>6</v>
      </c>
      <c r="AO119" s="140">
        <v>1</v>
      </c>
      <c r="AQ119" s="140">
        <v>1</v>
      </c>
      <c r="AZ119" s="140"/>
    </row>
    <row r="120" spans="1:73" ht="18" customHeight="1" x14ac:dyDescent="0.25">
      <c r="A120" s="354">
        <v>7</v>
      </c>
      <c r="B120" s="355"/>
      <c r="C120" s="356">
        <v>65336</v>
      </c>
      <c r="D120" s="140"/>
      <c r="E120" s="269" t="s">
        <v>6804</v>
      </c>
      <c r="F120" s="269"/>
      <c r="G120" s="269">
        <v>4</v>
      </c>
      <c r="H120" s="275" t="s">
        <v>1791</v>
      </c>
      <c r="J120" s="271" t="s">
        <v>211</v>
      </c>
      <c r="L120" s="271" t="s">
        <v>1792</v>
      </c>
      <c r="N120" s="208" t="s">
        <v>2276</v>
      </c>
      <c r="O120" s="502" t="s">
        <v>7883</v>
      </c>
      <c r="S120" s="271" t="s">
        <v>214</v>
      </c>
      <c r="T120" s="271" t="s">
        <v>446</v>
      </c>
      <c r="U120" s="596">
        <v>45468</v>
      </c>
      <c r="V120" s="271" t="s">
        <v>447</v>
      </c>
      <c r="Y120" s="269" t="s">
        <v>8451</v>
      </c>
      <c r="AD120" s="140">
        <v>10</v>
      </c>
      <c r="AO120" s="140">
        <v>1</v>
      </c>
      <c r="AQ120" s="140">
        <v>1</v>
      </c>
      <c r="AZ120" s="140" t="s">
        <v>342</v>
      </c>
      <c r="BB120" s="269" t="s">
        <v>7884</v>
      </c>
    </row>
    <row r="121" spans="1:73" ht="18" customHeight="1" x14ac:dyDescent="0.25">
      <c r="A121" s="354">
        <v>7</v>
      </c>
      <c r="B121" s="355"/>
      <c r="C121" s="356">
        <v>69246</v>
      </c>
      <c r="D121" s="140"/>
      <c r="E121" s="269" t="s">
        <v>6804</v>
      </c>
      <c r="F121" s="269"/>
      <c r="G121" s="269">
        <v>30</v>
      </c>
      <c r="H121" s="275" t="s">
        <v>1176</v>
      </c>
      <c r="J121" s="271" t="s">
        <v>211</v>
      </c>
      <c r="L121" s="271" t="s">
        <v>1177</v>
      </c>
      <c r="N121" s="208" t="s">
        <v>2059</v>
      </c>
      <c r="O121" s="502" t="s">
        <v>7860</v>
      </c>
      <c r="Q121" s="768" t="s">
        <v>7861</v>
      </c>
      <c r="S121" s="271" t="s">
        <v>214</v>
      </c>
      <c r="T121" s="271" t="s">
        <v>446</v>
      </c>
      <c r="U121" s="596">
        <v>45467</v>
      </c>
      <c r="V121" s="271" t="s">
        <v>447</v>
      </c>
      <c r="Y121" s="269" t="s">
        <v>8455</v>
      </c>
      <c r="AD121" s="140">
        <v>6</v>
      </c>
      <c r="AO121" s="140">
        <v>1</v>
      </c>
      <c r="AQ121" s="140">
        <v>1</v>
      </c>
    </row>
    <row r="122" spans="1:73" ht="18" customHeight="1" x14ac:dyDescent="0.25">
      <c r="A122" s="354">
        <v>7</v>
      </c>
      <c r="B122" s="355"/>
      <c r="C122" s="356">
        <v>70690</v>
      </c>
      <c r="D122" s="140"/>
      <c r="E122" s="269" t="s">
        <v>6804</v>
      </c>
      <c r="F122" s="269"/>
      <c r="G122" s="269">
        <v>46</v>
      </c>
      <c r="H122" s="275" t="s">
        <v>1176</v>
      </c>
      <c r="J122" s="271" t="s">
        <v>211</v>
      </c>
      <c r="L122" s="271" t="s">
        <v>1177</v>
      </c>
      <c r="N122" s="208" t="s">
        <v>2249</v>
      </c>
      <c r="O122" s="502" t="s">
        <v>7858</v>
      </c>
      <c r="Q122" s="768" t="s">
        <v>7859</v>
      </c>
      <c r="S122" s="271" t="s">
        <v>214</v>
      </c>
      <c r="T122" s="271" t="s">
        <v>446</v>
      </c>
      <c r="U122" s="596">
        <v>45467</v>
      </c>
      <c r="V122" s="271" t="s">
        <v>447</v>
      </c>
      <c r="Y122" s="269" t="s">
        <v>8456</v>
      </c>
      <c r="AD122" s="140">
        <v>7</v>
      </c>
      <c r="AO122" s="140">
        <v>1</v>
      </c>
      <c r="AQ122" s="140">
        <v>1</v>
      </c>
      <c r="AZ122" s="140"/>
      <c r="BB122" s="269" t="s">
        <v>7862</v>
      </c>
    </row>
    <row r="123" spans="1:73" ht="18" customHeight="1" x14ac:dyDescent="0.25">
      <c r="A123" s="354">
        <v>7</v>
      </c>
      <c r="B123" s="355"/>
      <c r="C123" s="356">
        <v>63764</v>
      </c>
      <c r="D123" s="140"/>
      <c r="E123" s="269" t="s">
        <v>6804</v>
      </c>
      <c r="F123" s="269"/>
      <c r="G123" s="269" t="s">
        <v>2094</v>
      </c>
      <c r="H123" s="275" t="s">
        <v>1176</v>
      </c>
      <c r="J123" s="271" t="s">
        <v>211</v>
      </c>
      <c r="L123" s="271" t="s">
        <v>1177</v>
      </c>
      <c r="N123" s="208" t="s">
        <v>7852</v>
      </c>
      <c r="O123" s="502" t="s">
        <v>7828</v>
      </c>
      <c r="Q123" s="768" t="s">
        <v>7853</v>
      </c>
      <c r="S123" s="271" t="s">
        <v>214</v>
      </c>
      <c r="T123" s="271" t="s">
        <v>446</v>
      </c>
      <c r="U123" s="596">
        <v>45467</v>
      </c>
      <c r="V123" s="271" t="s">
        <v>447</v>
      </c>
      <c r="Y123" s="269" t="s">
        <v>8457</v>
      </c>
      <c r="AD123" s="140">
        <v>5</v>
      </c>
      <c r="AJ123" s="140">
        <v>2</v>
      </c>
      <c r="AZ123" s="140"/>
      <c r="BB123" s="269" t="s">
        <v>2100</v>
      </c>
    </row>
    <row r="124" spans="1:73" ht="18" customHeight="1" x14ac:dyDescent="0.25">
      <c r="A124" s="354">
        <v>7</v>
      </c>
      <c r="B124" s="355"/>
      <c r="C124" s="356">
        <v>69460</v>
      </c>
      <c r="D124" s="140"/>
      <c r="E124" s="269" t="s">
        <v>6804</v>
      </c>
      <c r="F124" s="269"/>
      <c r="G124" s="269" t="s">
        <v>533</v>
      </c>
      <c r="H124" s="275" t="s">
        <v>1176</v>
      </c>
      <c r="J124" s="271" t="s">
        <v>211</v>
      </c>
      <c r="L124" s="271" t="s">
        <v>1177</v>
      </c>
      <c r="N124" s="208" t="s">
        <v>2134</v>
      </c>
      <c r="O124" s="502" t="s">
        <v>7868</v>
      </c>
      <c r="S124" s="271" t="s">
        <v>214</v>
      </c>
      <c r="T124" s="271" t="s">
        <v>446</v>
      </c>
      <c r="U124" s="596">
        <v>45467</v>
      </c>
      <c r="V124" s="271" t="s">
        <v>447</v>
      </c>
      <c r="Y124" s="269" t="s">
        <v>8458</v>
      </c>
      <c r="AD124" s="140">
        <v>5</v>
      </c>
      <c r="AK124" s="140">
        <v>1</v>
      </c>
      <c r="AZ124" s="140"/>
      <c r="BB124" s="269" t="s">
        <v>2100</v>
      </c>
    </row>
    <row r="125" spans="1:73" ht="18" customHeight="1" x14ac:dyDescent="0.25">
      <c r="A125" s="354">
        <v>7</v>
      </c>
      <c r="B125" s="355"/>
      <c r="C125" s="356">
        <v>66105</v>
      </c>
      <c r="D125" s="140"/>
      <c r="E125" s="269" t="s">
        <v>6804</v>
      </c>
      <c r="F125" s="269"/>
      <c r="G125" s="269" t="s">
        <v>1004</v>
      </c>
      <c r="H125" s="275" t="s">
        <v>1176</v>
      </c>
      <c r="J125" s="271" t="s">
        <v>211</v>
      </c>
      <c r="L125" s="271" t="s">
        <v>1177</v>
      </c>
      <c r="N125" s="208" t="s">
        <v>2162</v>
      </c>
      <c r="O125" s="502" t="s">
        <v>7869</v>
      </c>
      <c r="S125" s="271" t="s">
        <v>214</v>
      </c>
      <c r="T125" s="271" t="s">
        <v>446</v>
      </c>
      <c r="U125" s="596">
        <v>45467</v>
      </c>
      <c r="V125" s="271" t="s">
        <v>447</v>
      </c>
      <c r="Y125" s="269" t="s">
        <v>8459</v>
      </c>
      <c r="AD125" s="140">
        <v>3</v>
      </c>
      <c r="AJ125" s="140">
        <v>1</v>
      </c>
      <c r="AZ125" s="140"/>
      <c r="BB125" s="269" t="s">
        <v>2100</v>
      </c>
    </row>
    <row r="126" spans="1:73" ht="18" customHeight="1" x14ac:dyDescent="0.25">
      <c r="A126" s="354">
        <v>7</v>
      </c>
      <c r="B126" s="355"/>
      <c r="C126" s="356">
        <v>62885</v>
      </c>
      <c r="D126" s="140"/>
      <c r="E126" s="269" t="s">
        <v>6804</v>
      </c>
      <c r="F126" s="269"/>
      <c r="G126" s="269">
        <v>6</v>
      </c>
      <c r="H126" s="275" t="s">
        <v>4171</v>
      </c>
      <c r="J126" s="271" t="s">
        <v>211</v>
      </c>
      <c r="L126" s="271" t="s">
        <v>4172</v>
      </c>
      <c r="N126" s="208" t="s">
        <v>4178</v>
      </c>
      <c r="O126" s="502" t="s">
        <v>7836</v>
      </c>
      <c r="P126" s="502" t="s">
        <v>7837</v>
      </c>
      <c r="Q126" s="768" t="s">
        <v>7838</v>
      </c>
      <c r="S126" s="271" t="s">
        <v>214</v>
      </c>
      <c r="T126" s="271" t="s">
        <v>446</v>
      </c>
      <c r="U126" s="596">
        <v>45470</v>
      </c>
      <c r="V126" s="271" t="s">
        <v>447</v>
      </c>
      <c r="Y126" s="269" t="s">
        <v>8588</v>
      </c>
      <c r="AD126" s="140">
        <v>5</v>
      </c>
      <c r="AO126" s="140">
        <v>1</v>
      </c>
      <c r="AQ126" s="140">
        <v>1</v>
      </c>
      <c r="AZ126" s="140"/>
      <c r="BB126" s="269" t="s">
        <v>7839</v>
      </c>
    </row>
    <row r="127" spans="1:73" ht="18" customHeight="1" x14ac:dyDescent="0.25">
      <c r="A127" s="354">
        <v>7</v>
      </c>
      <c r="B127" s="355"/>
      <c r="C127" s="356">
        <v>65980</v>
      </c>
      <c r="D127" s="140"/>
      <c r="E127" s="269" t="s">
        <v>6804</v>
      </c>
      <c r="F127" s="269"/>
      <c r="G127" s="269">
        <v>8</v>
      </c>
      <c r="H127" s="275" t="s">
        <v>4171</v>
      </c>
      <c r="J127" s="271" t="s">
        <v>211</v>
      </c>
      <c r="L127" s="271" t="s">
        <v>4172</v>
      </c>
      <c r="N127" s="208" t="s">
        <v>4180</v>
      </c>
      <c r="O127" s="502" t="s">
        <v>7831</v>
      </c>
      <c r="P127" s="502" t="s">
        <v>7834</v>
      </c>
      <c r="Q127" s="768" t="s">
        <v>7832</v>
      </c>
      <c r="S127" s="271" t="s">
        <v>214</v>
      </c>
      <c r="T127" s="271" t="s">
        <v>446</v>
      </c>
      <c r="U127" s="596">
        <v>45470</v>
      </c>
      <c r="V127" s="271" t="s">
        <v>447</v>
      </c>
      <c r="Y127" s="269" t="s">
        <v>8589</v>
      </c>
      <c r="AD127" s="140">
        <v>5</v>
      </c>
      <c r="AO127" s="140">
        <v>1</v>
      </c>
      <c r="AQ127" s="140">
        <v>1</v>
      </c>
      <c r="AZ127" s="140"/>
      <c r="BB127" s="269" t="s">
        <v>7835</v>
      </c>
    </row>
    <row r="128" spans="1:73" ht="18" customHeight="1" x14ac:dyDescent="0.25">
      <c r="A128" s="354">
        <v>7</v>
      </c>
      <c r="B128" s="355"/>
      <c r="C128" s="356">
        <v>59785</v>
      </c>
      <c r="D128" s="140"/>
      <c r="E128" s="269" t="s">
        <v>6804</v>
      </c>
      <c r="F128" s="269"/>
      <c r="G128" s="269" t="s">
        <v>592</v>
      </c>
      <c r="H128" s="275" t="s">
        <v>593</v>
      </c>
      <c r="I128" s="269"/>
      <c r="J128" s="140" t="s">
        <v>211</v>
      </c>
      <c r="K128" s="273"/>
      <c r="L128" s="273" t="s">
        <v>594</v>
      </c>
      <c r="N128" s="275" t="s">
        <v>595</v>
      </c>
      <c r="O128" s="272" t="s">
        <v>8148</v>
      </c>
      <c r="P128" s="272"/>
      <c r="Q128" s="766"/>
      <c r="R128" s="269"/>
      <c r="S128" s="269" t="s">
        <v>214</v>
      </c>
      <c r="T128" s="273" t="s">
        <v>340</v>
      </c>
      <c r="U128" s="466">
        <v>45398</v>
      </c>
      <c r="V128" s="140" t="s">
        <v>264</v>
      </c>
      <c r="W128" s="140"/>
      <c r="X128" s="140"/>
      <c r="Y128" s="269" t="s">
        <v>8591</v>
      </c>
      <c r="AD128" s="140">
        <v>5</v>
      </c>
      <c r="AJ128" s="140">
        <v>2</v>
      </c>
      <c r="AX128" s="140"/>
      <c r="AZ128" s="140"/>
      <c r="BB128" s="269" t="s">
        <v>597</v>
      </c>
      <c r="BC128" s="280"/>
      <c r="BD128" s="669"/>
      <c r="BE128" s="740"/>
      <c r="BF128" s="440"/>
      <c r="BG128" s="140"/>
      <c r="BH128" s="801"/>
      <c r="BI128" s="280"/>
      <c r="BJ128" s="280"/>
      <c r="BK128" s="280"/>
      <c r="BL128" s="280"/>
      <c r="BM128" s="140"/>
      <c r="BN128" s="269"/>
      <c r="BO128" s="140"/>
      <c r="BP128" s="140"/>
      <c r="BQ128" s="140"/>
      <c r="BR128" s="355"/>
      <c r="BS128" s="269"/>
      <c r="BU128" s="269"/>
    </row>
    <row r="129" spans="1:82" ht="18" customHeight="1" x14ac:dyDescent="0.25">
      <c r="A129" s="354">
        <v>7</v>
      </c>
      <c r="B129" s="355"/>
      <c r="C129" s="356">
        <v>70048</v>
      </c>
      <c r="D129" s="140"/>
      <c r="E129" s="269" t="s">
        <v>6804</v>
      </c>
      <c r="F129" s="269"/>
      <c r="G129" s="269" t="s">
        <v>386</v>
      </c>
      <c r="H129" s="275" t="s">
        <v>593</v>
      </c>
      <c r="I129" s="269"/>
      <c r="J129" s="140" t="s">
        <v>211</v>
      </c>
      <c r="K129" s="273"/>
      <c r="L129" s="273" t="s">
        <v>594</v>
      </c>
      <c r="N129" s="275" t="s">
        <v>603</v>
      </c>
      <c r="O129" s="272" t="s">
        <v>8149</v>
      </c>
      <c r="P129" s="272"/>
      <c r="Q129" s="766" t="s">
        <v>605</v>
      </c>
      <c r="R129" s="269"/>
      <c r="S129" s="269" t="s">
        <v>214</v>
      </c>
      <c r="T129" s="273" t="s">
        <v>340</v>
      </c>
      <c r="U129" s="466">
        <v>45398</v>
      </c>
      <c r="V129" s="140" t="s">
        <v>264</v>
      </c>
      <c r="W129" s="140"/>
      <c r="X129" s="140"/>
      <c r="Y129" s="269" t="s">
        <v>8592</v>
      </c>
      <c r="AD129" s="140">
        <v>5</v>
      </c>
      <c r="AJ129" s="140">
        <v>2</v>
      </c>
      <c r="AX129" s="140"/>
      <c r="AZ129" s="140"/>
      <c r="BB129" s="269" t="s">
        <v>597</v>
      </c>
      <c r="BC129" s="280"/>
      <c r="BD129" s="669"/>
      <c r="BE129" s="740"/>
      <c r="BF129" s="440"/>
      <c r="BG129" s="140"/>
      <c r="BH129" s="801"/>
      <c r="BI129" s="280"/>
      <c r="BJ129" s="280"/>
      <c r="BK129" s="280"/>
      <c r="BL129" s="280"/>
      <c r="BM129" s="140"/>
      <c r="BN129" s="269"/>
      <c r="BO129" s="140"/>
      <c r="BP129" s="140"/>
      <c r="BQ129" s="140"/>
      <c r="BR129" s="355"/>
      <c r="BS129" s="269"/>
      <c r="BU129" s="269"/>
    </row>
    <row r="130" spans="1:82" ht="18" customHeight="1" x14ac:dyDescent="0.25">
      <c r="A130" s="354">
        <v>7</v>
      </c>
      <c r="B130" s="355"/>
      <c r="C130" s="356">
        <v>66013</v>
      </c>
      <c r="D130" s="140"/>
      <c r="E130" s="269" t="s">
        <v>6804</v>
      </c>
      <c r="F130" s="269"/>
      <c r="G130" s="269" t="s">
        <v>399</v>
      </c>
      <c r="H130" s="275" t="s">
        <v>593</v>
      </c>
      <c r="I130" s="269"/>
      <c r="J130" s="140" t="s">
        <v>211</v>
      </c>
      <c r="K130" s="273"/>
      <c r="L130" s="273" t="s">
        <v>594</v>
      </c>
      <c r="N130" s="275" t="s">
        <v>606</v>
      </c>
      <c r="O130" s="272" t="s">
        <v>607</v>
      </c>
      <c r="P130" s="272" t="s">
        <v>608</v>
      </c>
      <c r="Q130" s="766"/>
      <c r="R130" s="269" t="s">
        <v>7712</v>
      </c>
      <c r="S130" s="269" t="s">
        <v>214</v>
      </c>
      <c r="T130" s="273" t="s">
        <v>340</v>
      </c>
      <c r="U130" s="466">
        <v>45398</v>
      </c>
      <c r="V130" s="140" t="s">
        <v>264</v>
      </c>
      <c r="W130" s="140"/>
      <c r="X130" s="140"/>
      <c r="Y130" s="269" t="s">
        <v>8590</v>
      </c>
      <c r="AD130" s="140">
        <v>6</v>
      </c>
      <c r="AJ130" s="140">
        <v>1</v>
      </c>
      <c r="AX130" s="140"/>
      <c r="AZ130" s="140"/>
      <c r="BB130" s="269" t="s">
        <v>597</v>
      </c>
      <c r="BC130" s="280"/>
      <c r="BD130" s="669"/>
      <c r="BE130" s="740"/>
      <c r="BF130" s="440"/>
      <c r="BG130" s="140"/>
      <c r="BH130" s="801"/>
      <c r="BI130" s="280"/>
      <c r="BJ130" s="280"/>
      <c r="BK130" s="280"/>
      <c r="BL130" s="280"/>
      <c r="BM130" s="140"/>
      <c r="BN130" s="269" t="s">
        <v>8150</v>
      </c>
      <c r="BO130" s="140"/>
      <c r="BP130" s="140"/>
      <c r="BQ130" s="140"/>
      <c r="BR130" s="355"/>
      <c r="BS130" s="269"/>
      <c r="BU130" s="269"/>
    </row>
    <row r="131" spans="1:82" ht="18" customHeight="1" x14ac:dyDescent="0.25">
      <c r="A131" s="354">
        <v>8</v>
      </c>
      <c r="B131" s="355"/>
      <c r="C131" s="356">
        <v>67404</v>
      </c>
      <c r="D131" s="140"/>
      <c r="E131" s="269" t="s">
        <v>6803</v>
      </c>
      <c r="F131" s="440"/>
      <c r="G131" s="269">
        <v>21</v>
      </c>
      <c r="H131" s="275" t="s">
        <v>821</v>
      </c>
      <c r="J131" s="271" t="s">
        <v>211</v>
      </c>
      <c r="L131" s="271" t="s">
        <v>822</v>
      </c>
      <c r="M131" s="140" t="s">
        <v>213</v>
      </c>
      <c r="N131" s="208" t="s">
        <v>826</v>
      </c>
      <c r="O131" s="502" t="s">
        <v>827</v>
      </c>
      <c r="Q131" s="502" t="s">
        <v>828</v>
      </c>
      <c r="S131" s="271" t="s">
        <v>214</v>
      </c>
      <c r="T131" s="271" t="s">
        <v>446</v>
      </c>
      <c r="U131" s="596">
        <v>45414</v>
      </c>
      <c r="V131" s="271" t="s">
        <v>447</v>
      </c>
      <c r="Y131" s="269" t="s">
        <v>8266</v>
      </c>
      <c r="AD131" s="140">
        <v>7</v>
      </c>
      <c r="AK131" s="140">
        <v>1</v>
      </c>
      <c r="AO131" s="140">
        <v>1</v>
      </c>
      <c r="AQ131" s="140">
        <v>1</v>
      </c>
      <c r="AY131" s="140" t="s">
        <v>87</v>
      </c>
      <c r="AZ131" s="140" t="s">
        <v>342</v>
      </c>
      <c r="BB131" s="269" t="s">
        <v>7563</v>
      </c>
    </row>
    <row r="132" spans="1:82" ht="18" customHeight="1" x14ac:dyDescent="0.25">
      <c r="A132" s="354">
        <v>8</v>
      </c>
      <c r="B132" s="355"/>
      <c r="C132" s="356">
        <v>56824</v>
      </c>
      <c r="D132" s="140"/>
      <c r="E132" s="269" t="s">
        <v>6803</v>
      </c>
      <c r="F132" s="440"/>
      <c r="G132" s="269">
        <v>25</v>
      </c>
      <c r="H132" s="275" t="s">
        <v>821</v>
      </c>
      <c r="J132" s="271" t="s">
        <v>211</v>
      </c>
      <c r="L132" s="271" t="s">
        <v>822</v>
      </c>
      <c r="M132" s="140" t="s">
        <v>213</v>
      </c>
      <c r="N132" s="208" t="s">
        <v>823</v>
      </c>
      <c r="O132" s="502" t="s">
        <v>824</v>
      </c>
      <c r="P132" s="502" t="s">
        <v>825</v>
      </c>
      <c r="S132" s="271" t="s">
        <v>214</v>
      </c>
      <c r="T132" s="271" t="s">
        <v>446</v>
      </c>
      <c r="U132" s="596">
        <v>45414</v>
      </c>
      <c r="V132" s="271" t="s">
        <v>447</v>
      </c>
      <c r="Y132" s="269" t="s">
        <v>8267</v>
      </c>
      <c r="AD132" s="140">
        <v>7</v>
      </c>
      <c r="AK132" s="140">
        <v>1</v>
      </c>
      <c r="AO132" s="140">
        <v>1</v>
      </c>
      <c r="AQ132" s="140">
        <v>1</v>
      </c>
      <c r="AY132" s="140" t="s">
        <v>87</v>
      </c>
      <c r="AZ132" s="140" t="s">
        <v>342</v>
      </c>
      <c r="BB132" s="269" t="s">
        <v>7562</v>
      </c>
    </row>
    <row r="133" spans="1:82" ht="18" customHeight="1" x14ac:dyDescent="0.25">
      <c r="A133" s="354">
        <v>9</v>
      </c>
      <c r="B133" s="355"/>
      <c r="C133" s="356">
        <v>63131</v>
      </c>
      <c r="D133" s="140"/>
      <c r="E133" s="269" t="s">
        <v>218</v>
      </c>
      <c r="F133" s="269" t="s">
        <v>219</v>
      </c>
      <c r="G133" s="269">
        <v>33</v>
      </c>
      <c r="H133" s="275" t="s">
        <v>276</v>
      </c>
      <c r="J133" s="271" t="s">
        <v>211</v>
      </c>
      <c r="L133" s="271" t="s">
        <v>277</v>
      </c>
      <c r="M133" s="140" t="s">
        <v>222</v>
      </c>
      <c r="N133" s="208" t="s">
        <v>473</v>
      </c>
      <c r="O133" s="502" t="s">
        <v>474</v>
      </c>
      <c r="S133" s="271" t="s">
        <v>214</v>
      </c>
      <c r="T133" s="271" t="s">
        <v>225</v>
      </c>
      <c r="U133" s="596">
        <v>45405</v>
      </c>
      <c r="V133" s="271" t="s">
        <v>226</v>
      </c>
      <c r="X133" s="271">
        <v>1</v>
      </c>
      <c r="Y133" s="269" t="s">
        <v>8246</v>
      </c>
      <c r="AD133" s="140">
        <v>6</v>
      </c>
      <c r="AO133" s="140">
        <v>1</v>
      </c>
      <c r="AQ133" s="140">
        <v>1</v>
      </c>
      <c r="AZ133" s="140"/>
      <c r="BA133" s="140" t="s">
        <v>227</v>
      </c>
    </row>
    <row r="134" spans="1:82" ht="18" customHeight="1" x14ac:dyDescent="0.25">
      <c r="A134" s="354">
        <v>9</v>
      </c>
      <c r="B134" s="355"/>
      <c r="C134" s="356">
        <v>66252</v>
      </c>
      <c r="D134" s="140"/>
      <c r="E134" s="269" t="s">
        <v>218</v>
      </c>
      <c r="F134" s="269"/>
      <c r="G134" s="269" t="s">
        <v>3596</v>
      </c>
      <c r="H134" s="275" t="s">
        <v>220</v>
      </c>
      <c r="J134" s="271" t="s">
        <v>416</v>
      </c>
      <c r="L134" s="271" t="s">
        <v>221</v>
      </c>
      <c r="N134" s="208" t="s">
        <v>3597</v>
      </c>
      <c r="P134" s="502" t="s">
        <v>7801</v>
      </c>
      <c r="S134" s="271" t="s">
        <v>214</v>
      </c>
      <c r="T134" s="271" t="s">
        <v>225</v>
      </c>
      <c r="U134" s="596">
        <v>45461</v>
      </c>
      <c r="Y134" s="269" t="s">
        <v>7802</v>
      </c>
      <c r="AD134" s="140">
        <v>7</v>
      </c>
      <c r="AZ134" s="269" t="s">
        <v>251</v>
      </c>
      <c r="BB134" s="269" t="s">
        <v>7803</v>
      </c>
    </row>
    <row r="135" spans="1:82" ht="18" customHeight="1" x14ac:dyDescent="0.25">
      <c r="A135" s="354">
        <v>9</v>
      </c>
      <c r="B135" s="355"/>
      <c r="C135" s="356">
        <v>69922</v>
      </c>
      <c r="D135" s="140"/>
      <c r="E135" s="269" t="s">
        <v>218</v>
      </c>
      <c r="F135" s="269"/>
      <c r="G135" s="269" t="s">
        <v>3649</v>
      </c>
      <c r="H135" s="275" t="s">
        <v>3614</v>
      </c>
      <c r="J135" s="271" t="s">
        <v>211</v>
      </c>
      <c r="L135" s="271" t="s">
        <v>3615</v>
      </c>
      <c r="N135" s="208" t="s">
        <v>3650</v>
      </c>
      <c r="O135" s="502" t="s">
        <v>3651</v>
      </c>
      <c r="Q135" s="502" t="s">
        <v>3652</v>
      </c>
      <c r="S135" s="271" t="s">
        <v>214</v>
      </c>
      <c r="T135" s="271" t="s">
        <v>446</v>
      </c>
      <c r="U135" s="596">
        <v>45426</v>
      </c>
      <c r="V135" s="271" t="s">
        <v>447</v>
      </c>
      <c r="Y135" s="269" t="s">
        <v>3653</v>
      </c>
      <c r="AA135" s="140" t="s">
        <v>271</v>
      </c>
      <c r="AZ135" s="140"/>
    </row>
    <row r="136" spans="1:82" ht="18" customHeight="1" x14ac:dyDescent="0.25">
      <c r="A136" s="354">
        <v>9</v>
      </c>
      <c r="B136" s="355"/>
      <c r="C136" s="356">
        <v>65714</v>
      </c>
      <c r="D136" s="140"/>
      <c r="E136" s="269" t="s">
        <v>218</v>
      </c>
      <c r="F136" s="269"/>
      <c r="G136" s="269">
        <v>23</v>
      </c>
      <c r="H136" s="275" t="s">
        <v>2674</v>
      </c>
      <c r="J136" s="271" t="s">
        <v>211</v>
      </c>
      <c r="L136" s="271" t="s">
        <v>2675</v>
      </c>
      <c r="N136" s="208" t="s">
        <v>3153</v>
      </c>
      <c r="O136" s="502" t="s">
        <v>3154</v>
      </c>
      <c r="P136" s="502" t="s">
        <v>7939</v>
      </c>
      <c r="Q136" s="503" t="s">
        <v>7940</v>
      </c>
      <c r="S136" s="271" t="s">
        <v>214</v>
      </c>
      <c r="T136" s="271" t="s">
        <v>446</v>
      </c>
      <c r="U136" s="596">
        <v>45461</v>
      </c>
      <c r="V136" s="271" t="s">
        <v>447</v>
      </c>
      <c r="Y136" s="269" t="s">
        <v>7946</v>
      </c>
      <c r="AD136" s="140">
        <v>9</v>
      </c>
      <c r="AO136" s="140">
        <v>1</v>
      </c>
      <c r="AZ136" s="140" t="s">
        <v>342</v>
      </c>
      <c r="BB136" s="269" t="s">
        <v>7933</v>
      </c>
    </row>
    <row r="137" spans="1:82" ht="18" customHeight="1" x14ac:dyDescent="0.25">
      <c r="A137" s="354">
        <v>9</v>
      </c>
      <c r="B137" s="355"/>
      <c r="C137" s="356">
        <v>65373</v>
      </c>
      <c r="D137" s="140"/>
      <c r="E137" s="269" t="s">
        <v>218</v>
      </c>
      <c r="F137" s="269"/>
      <c r="G137" s="269">
        <v>2</v>
      </c>
      <c r="H137" s="275" t="s">
        <v>1176</v>
      </c>
      <c r="I137" s="269"/>
      <c r="J137" s="140" t="s">
        <v>211</v>
      </c>
      <c r="K137" s="273"/>
      <c r="L137" s="273" t="s">
        <v>1177</v>
      </c>
      <c r="N137" s="275" t="s">
        <v>1231</v>
      </c>
      <c r="O137" s="272" t="s">
        <v>1232</v>
      </c>
      <c r="P137" s="272" t="s">
        <v>7613</v>
      </c>
      <c r="Q137" s="766" t="s">
        <v>7614</v>
      </c>
      <c r="R137" s="269"/>
      <c r="S137" s="269" t="s">
        <v>214</v>
      </c>
      <c r="T137" s="501" t="s">
        <v>446</v>
      </c>
      <c r="U137" s="466">
        <v>45453</v>
      </c>
      <c r="V137" s="140" t="s">
        <v>447</v>
      </c>
      <c r="W137" s="140"/>
      <c r="X137" s="140"/>
      <c r="Y137" s="499" t="s">
        <v>7615</v>
      </c>
      <c r="AD137" s="140">
        <v>6</v>
      </c>
      <c r="AO137" s="140">
        <v>1</v>
      </c>
      <c r="AQ137" s="140">
        <v>1</v>
      </c>
      <c r="AX137" s="140"/>
      <c r="BC137" s="280"/>
      <c r="BD137" s="669"/>
      <c r="BE137" s="740"/>
      <c r="BF137" s="440"/>
      <c r="BG137" s="140"/>
      <c r="BH137" s="801"/>
      <c r="BI137" s="280"/>
      <c r="BJ137" s="280"/>
      <c r="BK137" s="280"/>
      <c r="BL137" s="280"/>
      <c r="BM137" s="140"/>
      <c r="BN137" s="269"/>
      <c r="BO137" s="140"/>
      <c r="BP137" s="140"/>
      <c r="BQ137" s="140"/>
      <c r="BR137" s="355"/>
      <c r="BS137" s="269"/>
      <c r="BU137" s="269"/>
    </row>
    <row r="138" spans="1:82" ht="18" customHeight="1" x14ac:dyDescent="0.25">
      <c r="A138" s="354">
        <v>9</v>
      </c>
      <c r="B138" s="355"/>
      <c r="C138" s="356">
        <v>70240</v>
      </c>
      <c r="D138" s="140"/>
      <c r="E138" s="269" t="s">
        <v>218</v>
      </c>
      <c r="F138" s="269"/>
      <c r="G138" s="269" t="s">
        <v>1562</v>
      </c>
      <c r="H138" s="275" t="s">
        <v>1176</v>
      </c>
      <c r="J138" s="271" t="s">
        <v>211</v>
      </c>
      <c r="L138" s="271" t="s">
        <v>1177</v>
      </c>
      <c r="M138" s="271"/>
      <c r="N138" s="271" t="s">
        <v>1563</v>
      </c>
      <c r="O138" s="271"/>
      <c r="P138" s="271" t="s">
        <v>7578</v>
      </c>
      <c r="Q138" s="271" t="s">
        <v>1564</v>
      </c>
      <c r="R138" s="271"/>
      <c r="S138" s="271" t="s">
        <v>214</v>
      </c>
      <c r="T138" s="271" t="s">
        <v>446</v>
      </c>
      <c r="U138" s="597">
        <v>45449</v>
      </c>
      <c r="V138" s="271" t="s">
        <v>447</v>
      </c>
      <c r="Y138" s="208" t="s">
        <v>7579</v>
      </c>
      <c r="Z138" s="271"/>
      <c r="AA138" s="271"/>
      <c r="AB138" s="271"/>
      <c r="AC138" s="271"/>
      <c r="AD138" s="271"/>
      <c r="AE138" s="271"/>
      <c r="AF138" s="271"/>
      <c r="AG138" s="271"/>
      <c r="AH138" s="271"/>
      <c r="AI138" s="271"/>
      <c r="AJ138" s="271"/>
      <c r="AK138" s="271"/>
      <c r="AL138" s="271"/>
      <c r="AM138" s="271"/>
      <c r="AN138" s="271"/>
      <c r="AO138" s="271"/>
      <c r="AP138" s="271"/>
      <c r="AQ138" s="271"/>
      <c r="AR138" s="271"/>
      <c r="AS138" s="271"/>
      <c r="AT138" s="271"/>
      <c r="AU138" s="271"/>
      <c r="AV138" s="271"/>
      <c r="AW138" s="271"/>
      <c r="AY138" s="271"/>
      <c r="AZ138" s="271"/>
      <c r="BA138" s="271"/>
      <c r="BB138" s="271" t="s">
        <v>1502</v>
      </c>
      <c r="BD138" s="212"/>
      <c r="BE138" s="212"/>
      <c r="BF138" s="212"/>
      <c r="BH138" s="212"/>
      <c r="BN138" s="271" t="s">
        <v>1503</v>
      </c>
      <c r="BR138" s="271"/>
      <c r="BS138" s="271"/>
      <c r="BT138" s="271"/>
      <c r="BU138" s="271"/>
      <c r="BV138" s="271"/>
      <c r="BW138" s="271"/>
      <c r="BX138" s="271"/>
      <c r="BY138" s="271"/>
      <c r="BZ138" s="271"/>
      <c r="CA138" s="271"/>
      <c r="CB138" s="271"/>
      <c r="CC138" s="271"/>
      <c r="CD138" s="271"/>
    </row>
    <row r="139" spans="1:82" ht="18" customHeight="1" x14ac:dyDescent="0.25">
      <c r="A139" s="354">
        <v>9</v>
      </c>
      <c r="B139" s="355"/>
      <c r="C139" s="356">
        <v>59739</v>
      </c>
      <c r="D139" s="140"/>
      <c r="E139" s="269" t="s">
        <v>218</v>
      </c>
      <c r="F139" s="269"/>
      <c r="G139" s="269">
        <v>1</v>
      </c>
      <c r="H139" s="275" t="s">
        <v>1181</v>
      </c>
      <c r="I139" s="269"/>
      <c r="J139" s="140" t="s">
        <v>211</v>
      </c>
      <c r="K139" s="273"/>
      <c r="L139" s="273" t="s">
        <v>1182</v>
      </c>
      <c r="N139" s="275" t="s">
        <v>969</v>
      </c>
      <c r="O139" s="272" t="s">
        <v>1183</v>
      </c>
      <c r="P139" s="272" t="s">
        <v>1184</v>
      </c>
      <c r="Q139" s="766"/>
      <c r="R139" s="269"/>
      <c r="S139" s="269" t="s">
        <v>214</v>
      </c>
      <c r="T139" s="273" t="s">
        <v>446</v>
      </c>
      <c r="U139" s="466">
        <v>45427</v>
      </c>
      <c r="V139" s="140"/>
      <c r="W139" s="140"/>
      <c r="X139" s="140"/>
      <c r="Y139" s="499" t="s">
        <v>1185</v>
      </c>
      <c r="AX139" s="140"/>
      <c r="AZ139" s="140"/>
      <c r="BC139" s="280"/>
      <c r="BD139" s="669"/>
      <c r="BE139" s="740"/>
      <c r="BF139" s="440"/>
      <c r="BG139" s="140"/>
      <c r="BH139" s="801"/>
      <c r="BI139" s="280"/>
      <c r="BJ139" s="280"/>
      <c r="BK139" s="280"/>
      <c r="BL139" s="280"/>
      <c r="BM139" s="140"/>
      <c r="BN139" s="545"/>
      <c r="BO139" s="140"/>
      <c r="BP139" s="140"/>
      <c r="BQ139" s="140"/>
      <c r="BR139" s="355"/>
      <c r="BS139" s="269"/>
      <c r="BU139" s="269"/>
      <c r="BW139" s="269"/>
      <c r="BY139" s="269"/>
      <c r="CA139" s="269"/>
      <c r="CC139" s="269"/>
    </row>
    <row r="140" spans="1:82" ht="18" customHeight="1" x14ac:dyDescent="0.25">
      <c r="A140" s="354">
        <v>9</v>
      </c>
      <c r="B140" s="355"/>
      <c r="C140" s="356">
        <v>55686</v>
      </c>
      <c r="D140" s="140"/>
      <c r="E140" s="269" t="s">
        <v>218</v>
      </c>
      <c r="F140" s="269"/>
      <c r="G140" s="269">
        <v>5</v>
      </c>
      <c r="H140" s="275" t="s">
        <v>1181</v>
      </c>
      <c r="J140" s="271" t="s">
        <v>211</v>
      </c>
      <c r="L140" s="271" t="s">
        <v>1182</v>
      </c>
      <c r="N140" s="208" t="s">
        <v>4144</v>
      </c>
      <c r="O140" s="502" t="s">
        <v>4145</v>
      </c>
      <c r="Q140" s="502" t="s">
        <v>4146</v>
      </c>
      <c r="S140" s="271" t="s">
        <v>214</v>
      </c>
      <c r="T140" s="271" t="s">
        <v>446</v>
      </c>
      <c r="U140" s="596">
        <v>45428</v>
      </c>
      <c r="Y140" s="269" t="s">
        <v>4147</v>
      </c>
      <c r="AD140" s="140">
        <v>9</v>
      </c>
      <c r="AO140" s="140">
        <v>1</v>
      </c>
      <c r="AQ140" s="140">
        <v>1</v>
      </c>
      <c r="AW140" s="140">
        <v>1</v>
      </c>
      <c r="AZ140" s="140"/>
    </row>
    <row r="141" spans="1:82" ht="18" customHeight="1" x14ac:dyDescent="0.25">
      <c r="A141" s="354">
        <v>9</v>
      </c>
      <c r="B141" s="355"/>
      <c r="C141" s="356">
        <v>63344</v>
      </c>
      <c r="D141" s="140"/>
      <c r="E141" s="269" t="s">
        <v>218</v>
      </c>
      <c r="F141" s="269"/>
      <c r="G141" s="269">
        <v>6</v>
      </c>
      <c r="H141" s="275" t="s">
        <v>1181</v>
      </c>
      <c r="J141" s="271" t="s">
        <v>211</v>
      </c>
      <c r="L141" s="271" t="s">
        <v>1182</v>
      </c>
      <c r="N141" s="208" t="s">
        <v>4148</v>
      </c>
      <c r="O141" s="502" t="s">
        <v>4149</v>
      </c>
      <c r="P141" s="502" t="s">
        <v>4150</v>
      </c>
      <c r="S141" s="271" t="s">
        <v>214</v>
      </c>
      <c r="T141" s="271" t="s">
        <v>446</v>
      </c>
      <c r="U141" s="596">
        <v>45428</v>
      </c>
      <c r="V141" s="271" t="s">
        <v>447</v>
      </c>
      <c r="Y141" s="269" t="s">
        <v>4151</v>
      </c>
      <c r="AD141" s="140">
        <v>10</v>
      </c>
      <c r="AK141" s="140">
        <v>1</v>
      </c>
      <c r="AO141" s="140">
        <v>1</v>
      </c>
      <c r="AW141" s="140">
        <v>1</v>
      </c>
      <c r="AZ141" s="140"/>
    </row>
    <row r="142" spans="1:82" ht="18" customHeight="1" x14ac:dyDescent="0.25">
      <c r="A142" s="354">
        <v>9</v>
      </c>
      <c r="B142" s="355"/>
      <c r="C142" s="356">
        <v>69334</v>
      </c>
      <c r="D142" s="140"/>
      <c r="E142" s="269" t="s">
        <v>218</v>
      </c>
      <c r="F142" s="269"/>
      <c r="G142" s="269">
        <v>8</v>
      </c>
      <c r="H142" s="275" t="s">
        <v>1181</v>
      </c>
      <c r="J142" s="271" t="s">
        <v>211</v>
      </c>
      <c r="L142" s="271" t="s">
        <v>1182</v>
      </c>
      <c r="N142" s="208" t="s">
        <v>4152</v>
      </c>
      <c r="O142" s="502" t="s">
        <v>4153</v>
      </c>
      <c r="P142" s="502" t="s">
        <v>4153</v>
      </c>
      <c r="S142" s="271" t="s">
        <v>214</v>
      </c>
      <c r="T142" s="271" t="s">
        <v>446</v>
      </c>
      <c r="U142" s="596">
        <v>45428</v>
      </c>
      <c r="V142" s="271" t="s">
        <v>2867</v>
      </c>
      <c r="Y142" s="269" t="s">
        <v>4154</v>
      </c>
      <c r="AD142" s="140">
        <v>10</v>
      </c>
      <c r="AK142" s="140">
        <v>1</v>
      </c>
      <c r="AO142" s="140">
        <v>1</v>
      </c>
      <c r="AW142" s="140">
        <v>1</v>
      </c>
      <c r="AZ142" s="140"/>
    </row>
    <row r="143" spans="1:82" ht="18" customHeight="1" x14ac:dyDescent="0.25">
      <c r="A143" s="354">
        <v>9</v>
      </c>
      <c r="B143" s="355"/>
      <c r="C143" s="356">
        <v>68758</v>
      </c>
      <c r="D143" s="140"/>
      <c r="E143" s="269" t="s">
        <v>218</v>
      </c>
      <c r="F143" s="269"/>
      <c r="G143" s="269">
        <v>12</v>
      </c>
      <c r="H143" s="275" t="s">
        <v>1181</v>
      </c>
      <c r="J143" s="271" t="s">
        <v>211</v>
      </c>
      <c r="L143" s="271" t="s">
        <v>1182</v>
      </c>
      <c r="N143" s="208" t="s">
        <v>4155</v>
      </c>
      <c r="O143" s="502" t="s">
        <v>4156</v>
      </c>
      <c r="Q143" s="502" t="s">
        <v>4157</v>
      </c>
      <c r="S143" s="271" t="s">
        <v>214</v>
      </c>
      <c r="T143" s="271" t="s">
        <v>446</v>
      </c>
      <c r="U143" s="596">
        <v>45428</v>
      </c>
      <c r="Y143" s="269" t="s">
        <v>3135</v>
      </c>
      <c r="AD143" s="140">
        <v>10</v>
      </c>
      <c r="AK143" s="140">
        <v>1</v>
      </c>
      <c r="AO143" s="140">
        <v>1</v>
      </c>
      <c r="AW143" s="140">
        <v>1</v>
      </c>
      <c r="AZ143" s="140"/>
    </row>
    <row r="144" spans="1:82" ht="18" customHeight="1" x14ac:dyDescent="0.25">
      <c r="A144" s="354">
        <v>9</v>
      </c>
      <c r="B144" s="355"/>
      <c r="C144" s="356">
        <v>67512</v>
      </c>
      <c r="D144" s="140"/>
      <c r="E144" s="269" t="s">
        <v>218</v>
      </c>
      <c r="F144" s="269"/>
      <c r="G144" s="269">
        <v>18</v>
      </c>
      <c r="H144" s="275" t="s">
        <v>1181</v>
      </c>
      <c r="J144" s="271" t="s">
        <v>211</v>
      </c>
      <c r="L144" s="271" t="s">
        <v>1182</v>
      </c>
      <c r="N144" s="208" t="s">
        <v>3058</v>
      </c>
      <c r="O144" s="502" t="s">
        <v>3059</v>
      </c>
      <c r="P144" s="502" t="s">
        <v>3060</v>
      </c>
      <c r="S144" s="271" t="s">
        <v>214</v>
      </c>
      <c r="T144" s="271" t="s">
        <v>446</v>
      </c>
      <c r="U144" s="596">
        <v>45427</v>
      </c>
      <c r="Y144" s="269" t="s">
        <v>2038</v>
      </c>
      <c r="AZ144" s="140"/>
    </row>
    <row r="145" spans="1:82" ht="18" customHeight="1" x14ac:dyDescent="0.25">
      <c r="A145" s="354">
        <v>9</v>
      </c>
      <c r="B145" s="355"/>
      <c r="C145" s="356">
        <v>62496</v>
      </c>
      <c r="D145" s="140"/>
      <c r="E145" s="269" t="s">
        <v>218</v>
      </c>
      <c r="F145" s="269"/>
      <c r="G145" s="269">
        <v>23</v>
      </c>
      <c r="H145" s="275" t="s">
        <v>1181</v>
      </c>
      <c r="J145" s="271" t="s">
        <v>211</v>
      </c>
      <c r="L145" s="271" t="s">
        <v>1182</v>
      </c>
      <c r="M145" s="271"/>
      <c r="N145" s="271" t="s">
        <v>1893</v>
      </c>
      <c r="O145" s="271"/>
      <c r="P145" s="271" t="s">
        <v>1894</v>
      </c>
      <c r="Q145" s="271" t="s">
        <v>1895</v>
      </c>
      <c r="R145" s="271"/>
      <c r="S145" s="271" t="s">
        <v>214</v>
      </c>
      <c r="T145" s="271" t="s">
        <v>446</v>
      </c>
      <c r="U145" s="597">
        <v>45427</v>
      </c>
      <c r="Y145" s="208" t="s">
        <v>1185</v>
      </c>
      <c r="Z145" s="271"/>
      <c r="AA145" s="271"/>
      <c r="AB145" s="271"/>
      <c r="AC145" s="271"/>
      <c r="AD145" s="271"/>
      <c r="AE145" s="271"/>
      <c r="AF145" s="271"/>
      <c r="AG145" s="271"/>
      <c r="AH145" s="271"/>
      <c r="AI145" s="271"/>
      <c r="AJ145" s="271"/>
      <c r="AK145" s="271"/>
      <c r="AL145" s="271"/>
      <c r="AM145" s="271"/>
      <c r="AN145" s="271"/>
      <c r="AO145" s="271"/>
      <c r="AP145" s="271"/>
      <c r="AQ145" s="271"/>
      <c r="AR145" s="271"/>
      <c r="AS145" s="271"/>
      <c r="AT145" s="271"/>
      <c r="AU145" s="271"/>
      <c r="AV145" s="271"/>
      <c r="AW145" s="271"/>
      <c r="AY145" s="271"/>
      <c r="AZ145" s="271"/>
      <c r="BA145" s="271"/>
      <c r="BB145" s="271"/>
      <c r="BD145" s="212"/>
      <c r="BE145" s="212"/>
      <c r="BF145" s="212"/>
      <c r="BH145" s="212"/>
      <c r="BN145" s="271"/>
      <c r="BR145" s="271"/>
      <c r="BS145" s="271"/>
      <c r="BT145" s="271"/>
      <c r="BU145" s="271"/>
      <c r="BV145" s="271"/>
      <c r="BW145" s="271"/>
      <c r="BX145" s="271"/>
      <c r="BY145" s="271"/>
      <c r="BZ145" s="271"/>
      <c r="CA145" s="271"/>
      <c r="CB145" s="271"/>
      <c r="CC145" s="271"/>
      <c r="CD145" s="271"/>
    </row>
    <row r="146" spans="1:82" ht="18" customHeight="1" x14ac:dyDescent="0.25">
      <c r="A146" s="354">
        <v>9</v>
      </c>
      <c r="B146" s="355"/>
      <c r="C146" s="356">
        <v>64961</v>
      </c>
      <c r="D146" s="140"/>
      <c r="E146" s="269" t="s">
        <v>218</v>
      </c>
      <c r="F146" s="269"/>
      <c r="G146" s="269">
        <v>26</v>
      </c>
      <c r="H146" s="275" t="s">
        <v>1181</v>
      </c>
      <c r="J146" s="271" t="s">
        <v>211</v>
      </c>
      <c r="L146" s="271" t="s">
        <v>1182</v>
      </c>
      <c r="N146" s="208" t="s">
        <v>3163</v>
      </c>
      <c r="P146" s="502" t="s">
        <v>3164</v>
      </c>
      <c r="S146" s="271" t="s">
        <v>214</v>
      </c>
      <c r="T146" s="271" t="s">
        <v>446</v>
      </c>
      <c r="U146" s="596">
        <v>45428</v>
      </c>
      <c r="Y146" s="269" t="s">
        <v>3135</v>
      </c>
      <c r="AZ146" s="140"/>
    </row>
    <row r="147" spans="1:82" ht="18" customHeight="1" x14ac:dyDescent="0.25">
      <c r="A147" s="354">
        <v>9</v>
      </c>
      <c r="B147" s="355"/>
      <c r="C147" s="356">
        <v>63228</v>
      </c>
      <c r="D147" s="140"/>
      <c r="E147" s="269" t="s">
        <v>218</v>
      </c>
      <c r="F147" s="269"/>
      <c r="G147" s="269">
        <v>28</v>
      </c>
      <c r="H147" s="275" t="s">
        <v>1181</v>
      </c>
      <c r="J147" s="271" t="s">
        <v>211</v>
      </c>
      <c r="L147" s="271" t="s">
        <v>1182</v>
      </c>
      <c r="N147" s="208" t="s">
        <v>3167</v>
      </c>
      <c r="P147" s="502" t="s">
        <v>3168</v>
      </c>
      <c r="S147" s="271" t="s">
        <v>214</v>
      </c>
      <c r="T147" s="271" t="s">
        <v>446</v>
      </c>
      <c r="U147" s="596">
        <v>45428</v>
      </c>
      <c r="V147" s="271" t="s">
        <v>447</v>
      </c>
      <c r="Y147" s="269" t="s">
        <v>3169</v>
      </c>
      <c r="AD147" s="140">
        <v>6</v>
      </c>
      <c r="AZ147" s="140"/>
    </row>
    <row r="148" spans="1:82" ht="18" customHeight="1" x14ac:dyDescent="0.25">
      <c r="A148" s="354">
        <v>9</v>
      </c>
      <c r="B148" s="355"/>
      <c r="C148" s="356">
        <v>69710</v>
      </c>
      <c r="D148" s="140"/>
      <c r="E148" s="269" t="s">
        <v>218</v>
      </c>
      <c r="F148" s="269"/>
      <c r="G148" s="269">
        <v>29</v>
      </c>
      <c r="H148" s="275" t="s">
        <v>1181</v>
      </c>
      <c r="J148" s="271" t="s">
        <v>211</v>
      </c>
      <c r="L148" s="271" t="s">
        <v>1182</v>
      </c>
      <c r="N148" s="208" t="s">
        <v>2036</v>
      </c>
      <c r="P148" s="502" t="s">
        <v>2037</v>
      </c>
      <c r="S148" s="271" t="s">
        <v>214</v>
      </c>
      <c r="T148" s="271" t="s">
        <v>446</v>
      </c>
      <c r="U148" s="596">
        <v>45427</v>
      </c>
      <c r="Y148" s="269" t="s">
        <v>2038</v>
      </c>
      <c r="Z148" s="215" t="s">
        <v>2039</v>
      </c>
      <c r="AZ148" s="269" t="s">
        <v>251</v>
      </c>
      <c r="BB148" s="269" t="s">
        <v>2039</v>
      </c>
      <c r="BN148" s="208" t="s">
        <v>2039</v>
      </c>
    </row>
    <row r="149" spans="1:82" ht="18" customHeight="1" x14ac:dyDescent="0.25">
      <c r="A149" s="354">
        <v>9</v>
      </c>
      <c r="B149" s="355"/>
      <c r="C149" s="356">
        <v>68228</v>
      </c>
      <c r="D149" s="140"/>
      <c r="E149" s="269" t="s">
        <v>218</v>
      </c>
      <c r="F149" s="269"/>
      <c r="G149" s="269">
        <v>31</v>
      </c>
      <c r="H149" s="275" t="s">
        <v>1181</v>
      </c>
      <c r="J149" s="271" t="s">
        <v>211</v>
      </c>
      <c r="L149" s="271" t="s">
        <v>1182</v>
      </c>
      <c r="N149" s="208" t="s">
        <v>2078</v>
      </c>
      <c r="O149" s="502" t="s">
        <v>2079</v>
      </c>
      <c r="S149" s="271" t="s">
        <v>214</v>
      </c>
      <c r="T149" s="271" t="s">
        <v>446</v>
      </c>
      <c r="U149" s="596">
        <v>45427</v>
      </c>
      <c r="Y149" s="269" t="s">
        <v>1185</v>
      </c>
      <c r="AZ149" s="140"/>
    </row>
    <row r="150" spans="1:82" ht="18" customHeight="1" x14ac:dyDescent="0.25">
      <c r="A150" s="354">
        <v>9</v>
      </c>
      <c r="B150" s="355"/>
      <c r="C150" s="356">
        <v>59750</v>
      </c>
      <c r="D150" s="140"/>
      <c r="E150" s="269" t="s">
        <v>218</v>
      </c>
      <c r="F150" s="269"/>
      <c r="G150" s="269">
        <v>33</v>
      </c>
      <c r="H150" s="275" t="s">
        <v>1181</v>
      </c>
      <c r="J150" s="271" t="s">
        <v>211</v>
      </c>
      <c r="L150" s="271" t="s">
        <v>1182</v>
      </c>
      <c r="N150" s="208" t="s">
        <v>2115</v>
      </c>
      <c r="O150" s="502" t="s">
        <v>2116</v>
      </c>
      <c r="Q150" s="502" t="s">
        <v>2117</v>
      </c>
      <c r="S150" s="271" t="s">
        <v>214</v>
      </c>
      <c r="T150" s="271" t="s">
        <v>446</v>
      </c>
      <c r="U150" s="596">
        <v>45427</v>
      </c>
      <c r="Y150" s="269" t="s">
        <v>2118</v>
      </c>
      <c r="AZ150" s="140"/>
    </row>
    <row r="151" spans="1:82" ht="18" customHeight="1" x14ac:dyDescent="0.25">
      <c r="A151" s="354">
        <v>9</v>
      </c>
      <c r="B151" s="355"/>
      <c r="C151" s="356">
        <v>66144</v>
      </c>
      <c r="D151" s="140"/>
      <c r="E151" s="269" t="s">
        <v>218</v>
      </c>
      <c r="F151" s="269"/>
      <c r="G151" s="269" t="s">
        <v>1861</v>
      </c>
      <c r="H151" s="275" t="s">
        <v>1181</v>
      </c>
      <c r="J151" s="271" t="s">
        <v>211</v>
      </c>
      <c r="L151" s="271" t="s">
        <v>1182</v>
      </c>
      <c r="N151" s="208" t="s">
        <v>3132</v>
      </c>
      <c r="O151" s="502" t="s">
        <v>3133</v>
      </c>
      <c r="P151" s="502" t="s">
        <v>3134</v>
      </c>
      <c r="S151" s="271" t="s">
        <v>214</v>
      </c>
      <c r="T151" s="271" t="s">
        <v>446</v>
      </c>
      <c r="U151" s="596">
        <v>45428</v>
      </c>
      <c r="Y151" s="269" t="s">
        <v>3135</v>
      </c>
      <c r="AD151" s="140">
        <v>5</v>
      </c>
      <c r="AO151" s="140">
        <v>1</v>
      </c>
      <c r="AQ151" s="140">
        <v>1</v>
      </c>
      <c r="AZ151" s="140"/>
    </row>
    <row r="152" spans="1:82" ht="18" customHeight="1" x14ac:dyDescent="0.25">
      <c r="A152" s="354">
        <v>9</v>
      </c>
      <c r="B152" s="355"/>
      <c r="C152" s="356">
        <v>67611</v>
      </c>
      <c r="D152" s="140"/>
      <c r="E152" s="269" t="s">
        <v>218</v>
      </c>
      <c r="F152" s="269"/>
      <c r="G152" s="269">
        <v>19</v>
      </c>
      <c r="H152" s="275" t="s">
        <v>1181</v>
      </c>
      <c r="J152" s="271" t="s">
        <v>211</v>
      </c>
      <c r="L152" s="271" t="s">
        <v>1182</v>
      </c>
      <c r="N152" s="208" t="s">
        <v>4163</v>
      </c>
      <c r="S152" s="271" t="s">
        <v>214</v>
      </c>
      <c r="T152" s="271" t="s">
        <v>446</v>
      </c>
      <c r="U152" s="596">
        <v>45428</v>
      </c>
      <c r="V152" s="271" t="s">
        <v>447</v>
      </c>
      <c r="Y152" s="269" t="s">
        <v>4164</v>
      </c>
      <c r="AD152" s="140">
        <v>9</v>
      </c>
      <c r="AO152" s="140">
        <v>1</v>
      </c>
      <c r="AQ152" s="140">
        <v>1</v>
      </c>
      <c r="AW152" s="140">
        <v>1</v>
      </c>
      <c r="AZ152" s="140"/>
      <c r="BN152" s="208" t="s">
        <v>4165</v>
      </c>
    </row>
    <row r="153" spans="1:82" ht="18" customHeight="1" x14ac:dyDescent="0.25">
      <c r="A153" s="354">
        <v>9</v>
      </c>
      <c r="B153" s="355"/>
      <c r="C153" s="356">
        <v>69352</v>
      </c>
      <c r="D153" s="140"/>
      <c r="E153" s="269" t="s">
        <v>6805</v>
      </c>
      <c r="F153" s="269"/>
      <c r="G153" s="269">
        <v>107</v>
      </c>
      <c r="H153" s="275" t="s">
        <v>4325</v>
      </c>
      <c r="J153" s="271" t="s">
        <v>211</v>
      </c>
      <c r="L153" s="271" t="s">
        <v>4419</v>
      </c>
      <c r="N153" s="208" t="s">
        <v>4424</v>
      </c>
      <c r="P153" s="502" t="s">
        <v>4425</v>
      </c>
      <c r="Q153" s="502" t="s">
        <v>4426</v>
      </c>
      <c r="S153" s="271" t="s">
        <v>214</v>
      </c>
      <c r="T153" s="271" t="s">
        <v>446</v>
      </c>
      <c r="U153" s="596">
        <v>45425</v>
      </c>
      <c r="V153" s="271" t="s">
        <v>447</v>
      </c>
      <c r="Y153" s="269" t="s">
        <v>3634</v>
      </c>
      <c r="AD153" s="140">
        <v>13</v>
      </c>
      <c r="AK153" s="140">
        <v>1</v>
      </c>
      <c r="AO153" s="140">
        <v>1</v>
      </c>
      <c r="AZ153" s="140"/>
      <c r="BC153" s="212" t="s">
        <v>8681</v>
      </c>
      <c r="BD153" s="451">
        <v>45491</v>
      </c>
      <c r="BE153" s="452">
        <v>45509</v>
      </c>
      <c r="BF153" s="214" t="s">
        <v>6914</v>
      </c>
      <c r="BN153" s="208" t="s">
        <v>8682</v>
      </c>
    </row>
    <row r="154" spans="1:82" ht="18" customHeight="1" x14ac:dyDescent="0.25">
      <c r="A154" s="354">
        <v>9</v>
      </c>
      <c r="B154" s="355"/>
      <c r="C154" s="356">
        <v>69507</v>
      </c>
      <c r="D154" s="140"/>
      <c r="E154" s="269" t="s">
        <v>218</v>
      </c>
      <c r="F154" s="269"/>
      <c r="G154" s="269">
        <v>1</v>
      </c>
      <c r="H154" s="275" t="s">
        <v>1200</v>
      </c>
      <c r="I154" s="269"/>
      <c r="J154" s="140" t="s">
        <v>211</v>
      </c>
      <c r="K154" s="273"/>
      <c r="L154" s="273" t="s">
        <v>1201</v>
      </c>
      <c r="N154" s="275" t="s">
        <v>1202</v>
      </c>
      <c r="O154" s="272"/>
      <c r="P154" s="272" t="s">
        <v>1203</v>
      </c>
      <c r="Q154" s="766" t="s">
        <v>1204</v>
      </c>
      <c r="R154" s="269"/>
      <c r="S154" s="269" t="s">
        <v>214</v>
      </c>
      <c r="T154" s="273" t="s">
        <v>446</v>
      </c>
      <c r="U154" s="466">
        <v>45436</v>
      </c>
      <c r="V154" s="140" t="s">
        <v>447</v>
      </c>
      <c r="W154" s="140"/>
      <c r="X154" s="140"/>
      <c r="Y154" s="269" t="s">
        <v>7584</v>
      </c>
      <c r="AD154" s="140">
        <v>10</v>
      </c>
      <c r="AO154" s="140">
        <v>1</v>
      </c>
      <c r="AQ154" s="140">
        <v>1</v>
      </c>
      <c r="AX154" s="140"/>
      <c r="AZ154" s="140"/>
      <c r="BB154" s="269" t="s">
        <v>7585</v>
      </c>
      <c r="BC154" s="280"/>
      <c r="BD154" s="669"/>
      <c r="BE154" s="740"/>
      <c r="BF154" s="440"/>
      <c r="BG154" s="140"/>
      <c r="BH154" s="801"/>
      <c r="BI154" s="280"/>
      <c r="BJ154" s="280"/>
      <c r="BK154" s="280"/>
      <c r="BL154" s="280"/>
      <c r="BM154" s="140"/>
      <c r="BN154" s="545"/>
      <c r="BO154" s="140"/>
      <c r="BP154" s="140"/>
      <c r="BQ154" s="140"/>
      <c r="BR154" s="355"/>
      <c r="BS154" s="269"/>
      <c r="BU154" s="269"/>
      <c r="BW154" s="269"/>
      <c r="BY154" s="269"/>
      <c r="CA154" s="269"/>
      <c r="CC154" s="269"/>
    </row>
    <row r="155" spans="1:82" ht="18" customHeight="1" x14ac:dyDescent="0.25">
      <c r="A155" s="354">
        <v>9</v>
      </c>
      <c r="B155" s="355"/>
      <c r="C155" s="356">
        <v>65275</v>
      </c>
      <c r="D155" s="140"/>
      <c r="E155" s="269" t="s">
        <v>218</v>
      </c>
      <c r="F155" s="269"/>
      <c r="G155" s="269">
        <v>3</v>
      </c>
      <c r="H155" s="275" t="s">
        <v>1200</v>
      </c>
      <c r="I155" s="269"/>
      <c r="J155" s="140" t="s">
        <v>211</v>
      </c>
      <c r="K155" s="273"/>
      <c r="L155" s="273" t="s">
        <v>1201</v>
      </c>
      <c r="N155" s="275" t="s">
        <v>1262</v>
      </c>
      <c r="O155" s="272"/>
      <c r="P155" s="272" t="s">
        <v>7573</v>
      </c>
      <c r="Q155" s="766" t="s">
        <v>7574</v>
      </c>
      <c r="R155" s="269"/>
      <c r="S155" s="269" t="s">
        <v>214</v>
      </c>
      <c r="T155" s="273" t="s">
        <v>446</v>
      </c>
      <c r="U155" s="466">
        <v>45448</v>
      </c>
      <c r="V155" s="140" t="s">
        <v>447</v>
      </c>
      <c r="W155" s="140"/>
      <c r="X155" s="140"/>
      <c r="Y155" s="269" t="s">
        <v>7567</v>
      </c>
      <c r="AD155" s="140">
        <v>10</v>
      </c>
      <c r="AO155" s="140">
        <v>1</v>
      </c>
      <c r="AQ155" s="140">
        <v>1</v>
      </c>
      <c r="AX155" s="140"/>
      <c r="AZ155" s="140"/>
      <c r="BC155" s="280"/>
      <c r="BD155" s="669"/>
      <c r="BE155" s="740"/>
      <c r="BF155" s="440"/>
      <c r="BG155" s="140"/>
      <c r="BH155" s="802"/>
      <c r="BI155" s="280"/>
      <c r="BJ155" s="280"/>
      <c r="BK155" s="280"/>
      <c r="BL155" s="280"/>
      <c r="BM155" s="140"/>
      <c r="BN155" s="545"/>
      <c r="BO155" s="140"/>
      <c r="BP155" s="140"/>
      <c r="BQ155" s="140"/>
      <c r="BR155" s="355"/>
      <c r="BS155" s="269"/>
      <c r="BU155" s="269"/>
    </row>
    <row r="156" spans="1:82" ht="18" customHeight="1" x14ac:dyDescent="0.25">
      <c r="A156" s="354">
        <v>9</v>
      </c>
      <c r="B156" s="355"/>
      <c r="C156" s="356">
        <v>70573</v>
      </c>
      <c r="D156" s="140"/>
      <c r="E156" s="269" t="s">
        <v>218</v>
      </c>
      <c r="F156" s="269"/>
      <c r="G156" s="269">
        <v>5</v>
      </c>
      <c r="H156" s="275" t="s">
        <v>1200</v>
      </c>
      <c r="I156" s="269"/>
      <c r="J156" s="140" t="s">
        <v>211</v>
      </c>
      <c r="K156" s="273"/>
      <c r="L156" s="273" t="s">
        <v>1201</v>
      </c>
      <c r="N156" s="275" t="s">
        <v>1331</v>
      </c>
      <c r="O156" s="272"/>
      <c r="P156" s="272" t="s">
        <v>7572</v>
      </c>
      <c r="Q156" s="766" t="s">
        <v>1332</v>
      </c>
      <c r="R156" s="269"/>
      <c r="S156" s="269" t="s">
        <v>214</v>
      </c>
      <c r="T156" s="273" t="s">
        <v>446</v>
      </c>
      <c r="U156" s="466">
        <v>45448</v>
      </c>
      <c r="V156" s="140" t="s">
        <v>447</v>
      </c>
      <c r="W156" s="140"/>
      <c r="X156" s="140"/>
      <c r="Y156" s="269" t="s">
        <v>7571</v>
      </c>
      <c r="AD156" s="140">
        <v>10</v>
      </c>
      <c r="AO156" s="140">
        <v>1</v>
      </c>
      <c r="AQ156" s="140">
        <v>1</v>
      </c>
      <c r="AX156" s="140"/>
      <c r="AZ156" s="140"/>
      <c r="BC156" s="280"/>
      <c r="BD156" s="669"/>
      <c r="BE156" s="740"/>
      <c r="BF156" s="440"/>
      <c r="BG156" s="140"/>
      <c r="BH156" s="801"/>
      <c r="BI156" s="280"/>
      <c r="BJ156" s="280"/>
      <c r="BK156" s="280"/>
      <c r="BL156" s="280"/>
      <c r="BM156" s="140"/>
      <c r="BN156" s="269"/>
      <c r="BO156" s="140"/>
      <c r="BP156" s="140"/>
      <c r="BQ156" s="140"/>
      <c r="BR156" s="355"/>
      <c r="BS156" s="269"/>
      <c r="BU156" s="269"/>
    </row>
    <row r="157" spans="1:82" ht="18" customHeight="1" x14ac:dyDescent="0.25">
      <c r="A157" s="354">
        <v>9</v>
      </c>
      <c r="B157" s="355"/>
      <c r="C157" s="356">
        <v>68399</v>
      </c>
      <c r="D157" s="140"/>
      <c r="E157" s="269" t="s">
        <v>218</v>
      </c>
      <c r="F157" s="269"/>
      <c r="G157" s="269">
        <v>7</v>
      </c>
      <c r="H157" s="275" t="s">
        <v>1200</v>
      </c>
      <c r="I157" s="269"/>
      <c r="J157" s="140" t="s">
        <v>211</v>
      </c>
      <c r="K157" s="273"/>
      <c r="L157" s="273" t="s">
        <v>1201</v>
      </c>
      <c r="N157" s="275" t="s">
        <v>1405</v>
      </c>
      <c r="O157" s="272" t="s">
        <v>1406</v>
      </c>
      <c r="P157" s="272"/>
      <c r="Q157" s="766" t="s">
        <v>7569</v>
      </c>
      <c r="R157" s="269"/>
      <c r="S157" s="269" t="s">
        <v>214</v>
      </c>
      <c r="T157" s="273" t="s">
        <v>446</v>
      </c>
      <c r="U157" s="547">
        <v>45448</v>
      </c>
      <c r="V157" s="140" t="s">
        <v>447</v>
      </c>
      <c r="W157" s="140"/>
      <c r="X157" s="140"/>
      <c r="Y157" s="269" t="s">
        <v>7568</v>
      </c>
      <c r="AD157" s="140">
        <v>10</v>
      </c>
      <c r="AO157" s="140">
        <v>1</v>
      </c>
      <c r="AQ157" s="140">
        <v>1</v>
      </c>
      <c r="AX157" s="140"/>
      <c r="AZ157" s="140"/>
      <c r="BB157" s="269" t="s">
        <v>7570</v>
      </c>
      <c r="BC157" s="280"/>
      <c r="BD157" s="669"/>
      <c r="BE157" s="740"/>
      <c r="BF157" s="440"/>
      <c r="BG157" s="140"/>
      <c r="BH157" s="801"/>
      <c r="BI157" s="280"/>
      <c r="BJ157" s="280"/>
      <c r="BK157" s="280"/>
      <c r="BL157" s="280"/>
      <c r="BM157" s="140"/>
      <c r="BN157" s="269"/>
      <c r="BO157" s="140"/>
      <c r="BP157" s="140"/>
      <c r="BQ157" s="140"/>
      <c r="BR157" s="355"/>
      <c r="BS157" s="269"/>
      <c r="BU157" s="269"/>
    </row>
    <row r="158" spans="1:82" ht="18" customHeight="1" x14ac:dyDescent="0.25">
      <c r="A158" s="354">
        <v>9</v>
      </c>
      <c r="B158" s="355"/>
      <c r="C158" s="356">
        <v>59900</v>
      </c>
      <c r="D158" s="140"/>
      <c r="E158" s="269" t="s">
        <v>218</v>
      </c>
      <c r="F158" s="269"/>
      <c r="G158" s="269">
        <v>9</v>
      </c>
      <c r="H158" s="275" t="s">
        <v>1200</v>
      </c>
      <c r="I158" s="269"/>
      <c r="J158" s="140" t="s">
        <v>211</v>
      </c>
      <c r="K158" s="273"/>
      <c r="L158" s="273" t="s">
        <v>1201</v>
      </c>
      <c r="N158" s="275" t="s">
        <v>1483</v>
      </c>
      <c r="O158" s="272" t="s">
        <v>7565</v>
      </c>
      <c r="P158" s="272"/>
      <c r="Q158" s="766" t="s">
        <v>7566</v>
      </c>
      <c r="R158" s="269"/>
      <c r="S158" s="269" t="s">
        <v>214</v>
      </c>
      <c r="T158" s="273" t="s">
        <v>446</v>
      </c>
      <c r="U158" s="466">
        <v>45448</v>
      </c>
      <c r="V158" s="140" t="s">
        <v>447</v>
      </c>
      <c r="W158" s="140"/>
      <c r="X158" s="140"/>
      <c r="Y158" s="269" t="s">
        <v>7567</v>
      </c>
      <c r="AD158" s="140">
        <v>10</v>
      </c>
      <c r="AO158" s="140">
        <v>1</v>
      </c>
      <c r="AQ158" s="140">
        <v>1</v>
      </c>
      <c r="AX158" s="140"/>
      <c r="AZ158" s="140"/>
      <c r="BC158" s="280"/>
      <c r="BD158" s="669"/>
      <c r="BE158" s="740"/>
      <c r="BF158" s="440"/>
      <c r="BG158" s="140"/>
      <c r="BH158" s="801"/>
      <c r="BI158" s="280"/>
      <c r="BJ158" s="280"/>
      <c r="BK158" s="280"/>
      <c r="BL158" s="280"/>
      <c r="BM158" s="140"/>
      <c r="BN158" s="269"/>
      <c r="BO158" s="140"/>
      <c r="BP158" s="140"/>
      <c r="BQ158" s="140"/>
      <c r="BR158" s="355"/>
      <c r="BS158" s="269"/>
      <c r="BU158" s="269"/>
    </row>
    <row r="159" spans="1:82" ht="18" customHeight="1" x14ac:dyDescent="0.25">
      <c r="A159" s="354">
        <v>9</v>
      </c>
      <c r="B159" s="355"/>
      <c r="C159" s="356">
        <v>64502</v>
      </c>
      <c r="D159" s="140"/>
      <c r="E159" s="269" t="s">
        <v>218</v>
      </c>
      <c r="F159" s="269"/>
      <c r="G159" s="269">
        <v>10</v>
      </c>
      <c r="H159" s="275" t="s">
        <v>1200</v>
      </c>
      <c r="I159" s="269"/>
      <c r="J159" s="140" t="s">
        <v>211</v>
      </c>
      <c r="K159" s="273"/>
      <c r="L159" s="273" t="s">
        <v>1201</v>
      </c>
      <c r="N159" s="275" t="s">
        <v>1508</v>
      </c>
      <c r="O159" s="272"/>
      <c r="P159" s="272" t="s">
        <v>7582</v>
      </c>
      <c r="Q159" s="766"/>
      <c r="R159" s="269"/>
      <c r="S159" s="269" t="s">
        <v>214</v>
      </c>
      <c r="T159" s="273" t="s">
        <v>446</v>
      </c>
      <c r="U159" s="466">
        <v>45448</v>
      </c>
      <c r="V159" s="140" t="s">
        <v>447</v>
      </c>
      <c r="W159" s="140"/>
      <c r="X159" s="140"/>
      <c r="Y159" s="269" t="s">
        <v>7567</v>
      </c>
      <c r="AD159" s="140">
        <v>11</v>
      </c>
      <c r="AO159" s="140">
        <v>1</v>
      </c>
      <c r="AQ159" s="140">
        <v>1</v>
      </c>
      <c r="AX159" s="140"/>
      <c r="AZ159" s="140"/>
      <c r="BB159" s="269" t="s">
        <v>7583</v>
      </c>
      <c r="BC159" s="280"/>
      <c r="BD159" s="669"/>
      <c r="BE159" s="740"/>
      <c r="BF159" s="440"/>
      <c r="BG159" s="140"/>
      <c r="BH159" s="801"/>
      <c r="BI159" s="280"/>
      <c r="BJ159" s="280"/>
      <c r="BK159" s="280"/>
      <c r="BL159" s="280"/>
      <c r="BM159" s="140"/>
      <c r="BN159" s="269"/>
      <c r="BO159" s="140"/>
      <c r="BP159" s="140"/>
      <c r="BQ159" s="140"/>
      <c r="BR159" s="355"/>
      <c r="BS159" s="269"/>
      <c r="BU159" s="269"/>
    </row>
    <row r="160" spans="1:82" ht="18" customHeight="1" x14ac:dyDescent="0.25">
      <c r="A160" s="354">
        <v>9</v>
      </c>
      <c r="B160" s="355"/>
      <c r="C160" s="356">
        <v>69506</v>
      </c>
      <c r="D160" s="140"/>
      <c r="E160" s="269" t="s">
        <v>218</v>
      </c>
      <c r="F160" s="269"/>
      <c r="G160" s="269">
        <v>11</v>
      </c>
      <c r="H160" s="275" t="s">
        <v>1200</v>
      </c>
      <c r="J160" s="271" t="s">
        <v>211</v>
      </c>
      <c r="L160" s="271" t="s">
        <v>1201</v>
      </c>
      <c r="N160" s="208" t="s">
        <v>1541</v>
      </c>
      <c r="P160" s="502" t="s">
        <v>7575</v>
      </c>
      <c r="Q160" s="768" t="s">
        <v>7576</v>
      </c>
      <c r="S160" s="271" t="s">
        <v>214</v>
      </c>
      <c r="T160" s="271" t="s">
        <v>446</v>
      </c>
      <c r="U160" s="596">
        <v>45448</v>
      </c>
      <c r="V160" s="271" t="s">
        <v>447</v>
      </c>
      <c r="Y160" s="269" t="s">
        <v>7567</v>
      </c>
      <c r="AD160" s="140">
        <v>10</v>
      </c>
      <c r="AO160" s="140">
        <v>1</v>
      </c>
      <c r="AQ160" s="140">
        <v>1</v>
      </c>
      <c r="AZ160" s="140"/>
      <c r="BB160" s="269" t="s">
        <v>7577</v>
      </c>
    </row>
    <row r="161" spans="1:83" s="271" customFormat="1" ht="18" customHeight="1" x14ac:dyDescent="0.25">
      <c r="A161" s="354">
        <v>9</v>
      </c>
      <c r="B161" s="355"/>
      <c r="C161" s="356">
        <v>69537</v>
      </c>
      <c r="D161" s="140"/>
      <c r="E161" s="269" t="s">
        <v>218</v>
      </c>
      <c r="F161" s="269"/>
      <c r="G161" s="269">
        <v>3</v>
      </c>
      <c r="H161" s="275" t="s">
        <v>1264</v>
      </c>
      <c r="I161" s="269"/>
      <c r="J161" s="140" t="s">
        <v>211</v>
      </c>
      <c r="K161" s="273"/>
      <c r="L161" s="273" t="s">
        <v>1265</v>
      </c>
      <c r="M161" s="140"/>
      <c r="N161" s="275" t="s">
        <v>1266</v>
      </c>
      <c r="O161" s="272"/>
      <c r="P161" s="272" t="s">
        <v>1267</v>
      </c>
      <c r="Q161" s="766" t="s">
        <v>1268</v>
      </c>
      <c r="R161" s="269"/>
      <c r="S161" s="269" t="s">
        <v>214</v>
      </c>
      <c r="T161" s="273" t="s">
        <v>446</v>
      </c>
      <c r="U161" s="466">
        <v>45455</v>
      </c>
      <c r="V161" s="140" t="s">
        <v>447</v>
      </c>
      <c r="W161" s="140"/>
      <c r="X161" s="140"/>
      <c r="Y161" s="269" t="s">
        <v>7720</v>
      </c>
      <c r="Z161" s="215"/>
      <c r="AA161" s="140"/>
      <c r="AB161" s="140"/>
      <c r="AC161" s="140"/>
      <c r="AD161" s="140">
        <v>4</v>
      </c>
      <c r="AE161" s="140"/>
      <c r="AF161" s="140"/>
      <c r="AG161" s="140"/>
      <c r="AH161" s="140"/>
      <c r="AI161" s="140"/>
      <c r="AJ161" s="140"/>
      <c r="AK161" s="140"/>
      <c r="AL161" s="140"/>
      <c r="AM161" s="140"/>
      <c r="AN161" s="140"/>
      <c r="AO161" s="140">
        <v>1</v>
      </c>
      <c r="AP161" s="140"/>
      <c r="AQ161" s="140"/>
      <c r="AR161" s="140"/>
      <c r="AS161" s="140"/>
      <c r="AT161" s="140"/>
      <c r="AU161" s="140"/>
      <c r="AV161" s="140"/>
      <c r="AW161" s="140"/>
      <c r="AX161" s="140"/>
      <c r="AY161" s="140"/>
      <c r="AZ161" s="140"/>
      <c r="BA161" s="140"/>
      <c r="BB161" s="269"/>
      <c r="BC161" s="280"/>
      <c r="BD161" s="669"/>
      <c r="BE161" s="740"/>
      <c r="BF161" s="440"/>
      <c r="BG161" s="140"/>
      <c r="BH161" s="802"/>
      <c r="BI161" s="280"/>
      <c r="BJ161" s="280"/>
      <c r="BK161" s="280"/>
      <c r="BL161" s="280"/>
      <c r="BM161" s="140"/>
      <c r="BN161" s="545"/>
      <c r="BO161" s="140"/>
      <c r="BP161" s="140"/>
      <c r="BQ161" s="140"/>
      <c r="BR161" s="355"/>
      <c r="BS161" s="269"/>
      <c r="BT161" s="545"/>
      <c r="BU161" s="269"/>
      <c r="BV161" s="545"/>
      <c r="BW161" s="208"/>
      <c r="BX161" s="545"/>
      <c r="BY161" s="208"/>
      <c r="BZ161" s="545"/>
      <c r="CA161" s="208"/>
      <c r="CB161" s="545"/>
      <c r="CC161" s="208"/>
      <c r="CD161" s="545"/>
      <c r="CE161" s="581"/>
    </row>
    <row r="162" spans="1:83" s="271" customFormat="1" ht="18" customHeight="1" x14ac:dyDescent="0.25">
      <c r="A162" s="354">
        <v>9</v>
      </c>
      <c r="B162" s="355"/>
      <c r="C162" s="356">
        <v>69489</v>
      </c>
      <c r="D162" s="140"/>
      <c r="E162" s="269" t="s">
        <v>218</v>
      </c>
      <c r="F162" s="269"/>
      <c r="G162" s="269">
        <v>5</v>
      </c>
      <c r="H162" s="275" t="s">
        <v>1264</v>
      </c>
      <c r="I162" s="269"/>
      <c r="J162" s="140" t="s">
        <v>211</v>
      </c>
      <c r="K162" s="273"/>
      <c r="L162" s="273" t="s">
        <v>1265</v>
      </c>
      <c r="M162" s="140"/>
      <c r="N162" s="275" t="s">
        <v>1333</v>
      </c>
      <c r="O162" s="272"/>
      <c r="P162" s="272" t="s">
        <v>1334</v>
      </c>
      <c r="Q162" s="766" t="s">
        <v>1335</v>
      </c>
      <c r="R162" s="269"/>
      <c r="S162" s="269" t="s">
        <v>214</v>
      </c>
      <c r="T162" s="273" t="s">
        <v>446</v>
      </c>
      <c r="U162" s="466">
        <v>45455</v>
      </c>
      <c r="V162" s="140" t="s">
        <v>447</v>
      </c>
      <c r="W162" s="140"/>
      <c r="X162" s="140"/>
      <c r="Y162" s="269" t="s">
        <v>7720</v>
      </c>
      <c r="Z162" s="215"/>
      <c r="AA162" s="140"/>
      <c r="AB162" s="140"/>
      <c r="AC162" s="140"/>
      <c r="AD162" s="140">
        <v>4</v>
      </c>
      <c r="AE162" s="140"/>
      <c r="AF162" s="140"/>
      <c r="AG162" s="140"/>
      <c r="AH162" s="140"/>
      <c r="AI162" s="140"/>
      <c r="AJ162" s="140"/>
      <c r="AK162" s="140"/>
      <c r="AL162" s="140"/>
      <c r="AM162" s="140"/>
      <c r="AN162" s="140"/>
      <c r="AO162" s="140">
        <v>1</v>
      </c>
      <c r="AP162" s="140"/>
      <c r="AQ162" s="140"/>
      <c r="AR162" s="140"/>
      <c r="AS162" s="140"/>
      <c r="AT162" s="140"/>
      <c r="AU162" s="140"/>
      <c r="AV162" s="140"/>
      <c r="AW162" s="140"/>
      <c r="AX162" s="140"/>
      <c r="AY162" s="140"/>
      <c r="AZ162" s="140"/>
      <c r="BA162" s="140"/>
      <c r="BB162" s="269"/>
      <c r="BC162" s="280"/>
      <c r="BD162" s="669"/>
      <c r="BE162" s="740"/>
      <c r="BF162" s="440"/>
      <c r="BG162" s="140"/>
      <c r="BH162" s="801"/>
      <c r="BI162" s="280"/>
      <c r="BJ162" s="280"/>
      <c r="BK162" s="280"/>
      <c r="BL162" s="280"/>
      <c r="BM162" s="140"/>
      <c r="BN162" s="269"/>
      <c r="BO162" s="140"/>
      <c r="BP162" s="140"/>
      <c r="BQ162" s="140"/>
      <c r="BR162" s="355"/>
      <c r="BS162" s="269"/>
      <c r="BT162" s="545"/>
      <c r="BU162" s="269"/>
      <c r="BV162" s="545"/>
      <c r="BW162" s="208"/>
      <c r="BX162" s="545"/>
      <c r="BY162" s="208"/>
      <c r="BZ162" s="545"/>
      <c r="CA162" s="208"/>
      <c r="CB162" s="545"/>
      <c r="CC162" s="208"/>
      <c r="CD162" s="545"/>
      <c r="CE162" s="581"/>
    </row>
    <row r="163" spans="1:83" s="271" customFormat="1" ht="18" customHeight="1" x14ac:dyDescent="0.25">
      <c r="A163" s="354">
        <v>9</v>
      </c>
      <c r="B163" s="355"/>
      <c r="C163" s="356">
        <v>59904</v>
      </c>
      <c r="D163" s="140"/>
      <c r="E163" s="269" t="s">
        <v>218</v>
      </c>
      <c r="F163" s="269"/>
      <c r="G163" s="269">
        <v>12</v>
      </c>
      <c r="H163" s="275" t="s">
        <v>1264</v>
      </c>
      <c r="J163" s="271" t="s">
        <v>211</v>
      </c>
      <c r="L163" s="271" t="s">
        <v>1265</v>
      </c>
      <c r="M163" s="140"/>
      <c r="N163" s="208" t="s">
        <v>1515</v>
      </c>
      <c r="O163" s="502"/>
      <c r="P163" s="502" t="s">
        <v>4945</v>
      </c>
      <c r="Q163" s="502" t="s">
        <v>4946</v>
      </c>
      <c r="R163" s="208"/>
      <c r="S163" s="271" t="s">
        <v>214</v>
      </c>
      <c r="T163" s="271" t="s">
        <v>446</v>
      </c>
      <c r="U163" s="596">
        <v>45455</v>
      </c>
      <c r="V163" s="271" t="s">
        <v>447</v>
      </c>
      <c r="Y163" s="269" t="s">
        <v>7720</v>
      </c>
      <c r="Z163" s="215"/>
      <c r="AA163" s="140"/>
      <c r="AB163" s="140"/>
      <c r="AC163" s="140"/>
      <c r="AD163" s="140"/>
      <c r="AE163" s="140"/>
      <c r="AF163" s="140"/>
      <c r="AG163" s="140"/>
      <c r="AH163" s="140"/>
      <c r="AI163" s="140"/>
      <c r="AJ163" s="140"/>
      <c r="AK163" s="140"/>
      <c r="AL163" s="140"/>
      <c r="AM163" s="140"/>
      <c r="AN163" s="140"/>
      <c r="AO163" s="140"/>
      <c r="AP163" s="140"/>
      <c r="AQ163" s="140"/>
      <c r="AR163" s="140"/>
      <c r="AS163" s="140"/>
      <c r="AT163" s="140"/>
      <c r="AU163" s="140"/>
      <c r="AV163" s="140"/>
      <c r="AW163" s="140"/>
      <c r="AY163" s="140"/>
      <c r="AZ163" s="140"/>
      <c r="BA163" s="140"/>
      <c r="BB163" s="269"/>
      <c r="BC163" s="212"/>
      <c r="BD163" s="451"/>
      <c r="BE163" s="452"/>
      <c r="BF163" s="214"/>
      <c r="BH163" s="455"/>
      <c r="BI163" s="212"/>
      <c r="BJ163" s="212"/>
      <c r="BK163" s="212"/>
      <c r="BL163" s="212"/>
      <c r="BN163" s="208"/>
      <c r="BR163" s="208"/>
      <c r="BS163" s="208"/>
      <c r="BT163" s="545"/>
      <c r="BU163" s="208"/>
      <c r="BV163" s="545"/>
      <c r="BW163" s="208"/>
      <c r="BX163" s="545"/>
      <c r="BY163" s="208"/>
      <c r="BZ163" s="545"/>
      <c r="CA163" s="208"/>
      <c r="CB163" s="545"/>
      <c r="CC163" s="208"/>
      <c r="CD163" s="545"/>
      <c r="CE163" s="581"/>
    </row>
    <row r="164" spans="1:83" s="271" customFormat="1" ht="18" customHeight="1" x14ac:dyDescent="0.25">
      <c r="A164" s="354">
        <v>9</v>
      </c>
      <c r="B164" s="355"/>
      <c r="C164" s="356">
        <v>61780</v>
      </c>
      <c r="D164" s="140"/>
      <c r="E164" s="269" t="s">
        <v>218</v>
      </c>
      <c r="F164" s="269"/>
      <c r="G164" s="269">
        <v>15</v>
      </c>
      <c r="H164" s="275" t="s">
        <v>1264</v>
      </c>
      <c r="J164" s="271" t="s">
        <v>211</v>
      </c>
      <c r="L164" s="271" t="s">
        <v>1265</v>
      </c>
      <c r="N164" s="271" t="s">
        <v>1636</v>
      </c>
      <c r="S164" s="271" t="s">
        <v>214</v>
      </c>
      <c r="T164" s="271" t="s">
        <v>446</v>
      </c>
      <c r="U164" s="597">
        <v>45455</v>
      </c>
      <c r="V164" s="271" t="s">
        <v>447</v>
      </c>
      <c r="Y164" s="208" t="s">
        <v>7721</v>
      </c>
      <c r="AD164" s="271">
        <v>4</v>
      </c>
      <c r="AO164" s="271">
        <v>1</v>
      </c>
      <c r="BC164" s="212"/>
      <c r="BD164" s="212"/>
      <c r="BE164" s="212"/>
      <c r="BF164" s="212"/>
      <c r="BH164" s="212"/>
      <c r="BI164" s="212"/>
      <c r="BJ164" s="212"/>
      <c r="BK164" s="212"/>
      <c r="BL164" s="212"/>
      <c r="CE164" s="581"/>
    </row>
    <row r="165" spans="1:83" s="271" customFormat="1" ht="18" customHeight="1" x14ac:dyDescent="0.25">
      <c r="A165" s="354">
        <v>9</v>
      </c>
      <c r="B165" s="355"/>
      <c r="C165" s="356">
        <v>56205</v>
      </c>
      <c r="D165" s="140"/>
      <c r="E165" s="269" t="s">
        <v>218</v>
      </c>
      <c r="F165" s="269"/>
      <c r="G165" s="269" t="s">
        <v>4963</v>
      </c>
      <c r="H165" s="275" t="s">
        <v>1264</v>
      </c>
      <c r="J165" s="271" t="s">
        <v>416</v>
      </c>
      <c r="L165" s="271" t="s">
        <v>1265</v>
      </c>
      <c r="M165" s="140" t="s">
        <v>239</v>
      </c>
      <c r="N165" s="208" t="s">
        <v>4964</v>
      </c>
      <c r="O165" s="502" t="s">
        <v>7813</v>
      </c>
      <c r="P165" s="502"/>
      <c r="Q165" s="502"/>
      <c r="R165" s="208"/>
      <c r="S165" s="271" t="s">
        <v>214</v>
      </c>
      <c r="T165" s="271" t="s">
        <v>446</v>
      </c>
      <c r="U165" s="596">
        <v>45463</v>
      </c>
      <c r="V165" s="271" t="s">
        <v>447</v>
      </c>
      <c r="Y165" s="269" t="s">
        <v>7814</v>
      </c>
      <c r="Z165" s="215"/>
      <c r="AA165" s="140"/>
      <c r="AB165" s="140"/>
      <c r="AC165" s="140"/>
      <c r="AD165" s="140">
        <v>8</v>
      </c>
      <c r="AE165" s="140"/>
      <c r="AF165" s="140"/>
      <c r="AG165" s="140"/>
      <c r="AH165" s="140"/>
      <c r="AI165" s="140"/>
      <c r="AJ165" s="140"/>
      <c r="AK165" s="140"/>
      <c r="AL165" s="140"/>
      <c r="AM165" s="140"/>
      <c r="AN165" s="140"/>
      <c r="AO165" s="140"/>
      <c r="AP165" s="140"/>
      <c r="AQ165" s="140">
        <v>1</v>
      </c>
      <c r="AR165" s="140"/>
      <c r="AS165" s="140"/>
      <c r="AT165" s="140"/>
      <c r="AU165" s="140"/>
      <c r="AV165" s="140"/>
      <c r="AW165" s="140">
        <v>1</v>
      </c>
      <c r="AY165" s="140" t="s">
        <v>87</v>
      </c>
      <c r="AZ165" s="140" t="s">
        <v>342</v>
      </c>
      <c r="BA165" s="140" t="s">
        <v>227</v>
      </c>
      <c r="BB165" s="269" t="s">
        <v>7815</v>
      </c>
      <c r="BC165" s="212"/>
      <c r="BD165" s="451"/>
      <c r="BE165" s="452"/>
      <c r="BF165" s="214"/>
      <c r="BH165" s="455"/>
      <c r="BI165" s="212"/>
      <c r="BJ165" s="212"/>
      <c r="BK165" s="212"/>
      <c r="BL165" s="212"/>
      <c r="BN165" s="208" t="s">
        <v>7717</v>
      </c>
      <c r="BR165" s="208"/>
      <c r="BS165" s="208"/>
      <c r="BT165" s="545"/>
      <c r="BU165" s="208"/>
      <c r="BV165" s="545"/>
      <c r="BW165" s="208"/>
      <c r="BX165" s="545"/>
      <c r="BY165" s="208"/>
      <c r="BZ165" s="545"/>
      <c r="CA165" s="208"/>
      <c r="CB165" s="545"/>
      <c r="CC165" s="208"/>
      <c r="CD165" s="545"/>
      <c r="CE165" s="581"/>
    </row>
    <row r="166" spans="1:83" s="271" customFormat="1" ht="18" customHeight="1" x14ac:dyDescent="0.25">
      <c r="A166" s="354">
        <v>9</v>
      </c>
      <c r="B166" s="355"/>
      <c r="C166" s="356">
        <v>64975</v>
      </c>
      <c r="D166" s="140"/>
      <c r="E166" s="269" t="s">
        <v>218</v>
      </c>
      <c r="F166" s="269"/>
      <c r="G166" s="269" t="s">
        <v>4972</v>
      </c>
      <c r="H166" s="275" t="s">
        <v>1264</v>
      </c>
      <c r="J166" s="271" t="s">
        <v>416</v>
      </c>
      <c r="L166" s="271" t="s">
        <v>1265</v>
      </c>
      <c r="M166" s="140" t="s">
        <v>239</v>
      </c>
      <c r="N166" s="208" t="s">
        <v>4973</v>
      </c>
      <c r="O166" s="502" t="s">
        <v>7811</v>
      </c>
      <c r="P166" s="502"/>
      <c r="Q166" s="502" t="s">
        <v>4976</v>
      </c>
      <c r="R166" s="208"/>
      <c r="S166" s="271" t="s">
        <v>214</v>
      </c>
      <c r="T166" s="271" t="s">
        <v>446</v>
      </c>
      <c r="U166" s="596">
        <v>45463</v>
      </c>
      <c r="V166" s="271" t="s">
        <v>447</v>
      </c>
      <c r="Y166" s="269" t="s">
        <v>7812</v>
      </c>
      <c r="Z166" s="215"/>
      <c r="AA166" s="140"/>
      <c r="AB166" s="140"/>
      <c r="AC166" s="140"/>
      <c r="AD166" s="140">
        <v>7</v>
      </c>
      <c r="AE166" s="140"/>
      <c r="AF166" s="140"/>
      <c r="AG166" s="140"/>
      <c r="AH166" s="140"/>
      <c r="AI166" s="140"/>
      <c r="AJ166" s="140"/>
      <c r="AK166" s="140"/>
      <c r="AL166" s="140"/>
      <c r="AM166" s="140"/>
      <c r="AN166" s="140"/>
      <c r="AO166" s="140"/>
      <c r="AP166" s="140"/>
      <c r="AQ166" s="140"/>
      <c r="AR166" s="140"/>
      <c r="AS166" s="140"/>
      <c r="AT166" s="140"/>
      <c r="AU166" s="140"/>
      <c r="AV166" s="140"/>
      <c r="AW166" s="140"/>
      <c r="AY166" s="140" t="s">
        <v>87</v>
      </c>
      <c r="AZ166" s="140" t="s">
        <v>251</v>
      </c>
      <c r="BA166" s="140" t="s">
        <v>227</v>
      </c>
      <c r="BB166" s="269" t="s">
        <v>7608</v>
      </c>
      <c r="BC166" s="212"/>
      <c r="BD166" s="451"/>
      <c r="BE166" s="452"/>
      <c r="BF166" s="214"/>
      <c r="BH166" s="455"/>
      <c r="BI166" s="212"/>
      <c r="BJ166" s="212"/>
      <c r="BK166" s="212"/>
      <c r="BL166" s="212"/>
      <c r="BN166" s="208"/>
      <c r="BR166" s="208"/>
      <c r="BS166" s="208"/>
      <c r="BT166" s="545"/>
      <c r="BU166" s="208"/>
      <c r="BV166" s="545"/>
      <c r="BW166" s="208"/>
      <c r="BX166" s="545"/>
      <c r="BY166" s="208"/>
      <c r="BZ166" s="545"/>
      <c r="CA166" s="208"/>
      <c r="CB166" s="545"/>
      <c r="CC166" s="208"/>
      <c r="CD166" s="545"/>
      <c r="CE166" s="581"/>
    </row>
    <row r="167" spans="1:83" s="271" customFormat="1" ht="18" customHeight="1" x14ac:dyDescent="0.25">
      <c r="A167" s="354">
        <v>9</v>
      </c>
      <c r="B167" s="355"/>
      <c r="C167" s="356" t="s">
        <v>410</v>
      </c>
      <c r="D167" s="140"/>
      <c r="E167" s="269" t="s">
        <v>218</v>
      </c>
      <c r="F167" s="269" t="s">
        <v>219</v>
      </c>
      <c r="G167" s="269" t="s">
        <v>411</v>
      </c>
      <c r="H167" s="275" t="s">
        <v>237</v>
      </c>
      <c r="J167" s="271" t="s">
        <v>211</v>
      </c>
      <c r="L167" s="271" t="s">
        <v>238</v>
      </c>
      <c r="M167" s="140"/>
      <c r="N167" s="208"/>
      <c r="O167" s="502"/>
      <c r="P167" s="502"/>
      <c r="Q167" s="502"/>
      <c r="R167" s="208"/>
      <c r="S167" s="271" t="s">
        <v>214</v>
      </c>
      <c r="T167" s="271" t="s">
        <v>225</v>
      </c>
      <c r="U167" s="596">
        <v>45398</v>
      </c>
      <c r="Y167" s="269" t="s">
        <v>412</v>
      </c>
      <c r="Z167" s="215"/>
      <c r="AA167" s="140"/>
      <c r="AB167" s="140"/>
      <c r="AC167" s="140"/>
      <c r="AD167" s="140">
        <v>4</v>
      </c>
      <c r="AE167" s="140"/>
      <c r="AF167" s="140"/>
      <c r="AG167" s="140"/>
      <c r="AH167" s="140"/>
      <c r="AI167" s="140"/>
      <c r="AJ167" s="140"/>
      <c r="AK167" s="140"/>
      <c r="AL167" s="140"/>
      <c r="AM167" s="140"/>
      <c r="AN167" s="140"/>
      <c r="AO167" s="140"/>
      <c r="AP167" s="140"/>
      <c r="AQ167" s="140"/>
      <c r="AR167" s="140"/>
      <c r="AS167" s="140"/>
      <c r="AT167" s="140"/>
      <c r="AU167" s="140"/>
      <c r="AV167" s="140"/>
      <c r="AW167" s="140"/>
      <c r="AY167" s="140" t="s">
        <v>87</v>
      </c>
      <c r="AZ167" s="269" t="s">
        <v>342</v>
      </c>
      <c r="BA167" s="140" t="s">
        <v>227</v>
      </c>
      <c r="BB167" s="269" t="s">
        <v>413</v>
      </c>
      <c r="BC167" s="212"/>
      <c r="BD167" s="451"/>
      <c r="BE167" s="452"/>
      <c r="BF167" s="214"/>
      <c r="BH167" s="455"/>
      <c r="BI167" s="212"/>
      <c r="BJ167" s="212"/>
      <c r="BK167" s="212"/>
      <c r="BL167" s="212"/>
      <c r="BN167" s="208"/>
      <c r="BR167" s="208"/>
      <c r="BS167" s="208"/>
      <c r="BT167" s="545"/>
      <c r="BU167" s="208"/>
      <c r="BV167" s="545"/>
      <c r="BW167" s="208"/>
      <c r="BX167" s="545"/>
      <c r="BY167" s="208"/>
      <c r="BZ167" s="545"/>
      <c r="CA167" s="208"/>
      <c r="CB167" s="545"/>
      <c r="CC167" s="208"/>
      <c r="CD167" s="545"/>
      <c r="CE167" s="581"/>
    </row>
    <row r="168" spans="1:83" s="271" customFormat="1" ht="18" customHeight="1" x14ac:dyDescent="0.25">
      <c r="A168" s="354">
        <v>9</v>
      </c>
      <c r="B168" s="355"/>
      <c r="C168" s="356" t="s">
        <v>410</v>
      </c>
      <c r="D168" s="140"/>
      <c r="E168" s="269" t="s">
        <v>218</v>
      </c>
      <c r="F168" s="269" t="s">
        <v>219</v>
      </c>
      <c r="G168" s="269" t="s">
        <v>414</v>
      </c>
      <c r="H168" s="275" t="s">
        <v>237</v>
      </c>
      <c r="J168" s="271" t="s">
        <v>211</v>
      </c>
      <c r="L168" s="271" t="s">
        <v>238</v>
      </c>
      <c r="M168" s="140"/>
      <c r="N168" s="208"/>
      <c r="O168" s="502"/>
      <c r="P168" s="502"/>
      <c r="Q168" s="502"/>
      <c r="R168" s="208"/>
      <c r="S168" s="271" t="s">
        <v>214</v>
      </c>
      <c r="U168" s="596"/>
      <c r="Y168" s="269" t="s">
        <v>412</v>
      </c>
      <c r="Z168" s="215"/>
      <c r="AA168" s="140"/>
      <c r="AB168" s="140"/>
      <c r="AC168" s="140"/>
      <c r="AD168" s="140">
        <v>4</v>
      </c>
      <c r="AE168" s="140"/>
      <c r="AF168" s="140"/>
      <c r="AG168" s="140"/>
      <c r="AH168" s="140"/>
      <c r="AI168" s="140"/>
      <c r="AJ168" s="140"/>
      <c r="AK168" s="140"/>
      <c r="AL168" s="140"/>
      <c r="AM168" s="140"/>
      <c r="AN168" s="140"/>
      <c r="AO168" s="140"/>
      <c r="AP168" s="140"/>
      <c r="AQ168" s="140"/>
      <c r="AR168" s="140"/>
      <c r="AS168" s="140"/>
      <c r="AT168" s="140"/>
      <c r="AU168" s="140"/>
      <c r="AV168" s="140"/>
      <c r="AW168" s="140"/>
      <c r="AY168" s="140" t="s">
        <v>87</v>
      </c>
      <c r="AZ168" s="269" t="s">
        <v>342</v>
      </c>
      <c r="BA168" s="140" t="s">
        <v>227</v>
      </c>
      <c r="BB168" s="269" t="s">
        <v>413</v>
      </c>
      <c r="BC168" s="212"/>
      <c r="BD168" s="451"/>
      <c r="BE168" s="452"/>
      <c r="BF168" s="214"/>
      <c r="BH168" s="455"/>
      <c r="BI168" s="212"/>
      <c r="BJ168" s="212"/>
      <c r="BK168" s="212"/>
      <c r="BL168" s="212"/>
      <c r="BN168" s="208"/>
      <c r="BR168" s="208"/>
      <c r="BS168" s="208"/>
      <c r="BT168" s="545"/>
      <c r="BU168" s="208"/>
      <c r="BV168" s="545"/>
      <c r="BW168" s="208"/>
      <c r="BX168" s="545"/>
      <c r="BY168" s="208"/>
      <c r="BZ168" s="545"/>
      <c r="CA168" s="208"/>
      <c r="CB168" s="545"/>
      <c r="CC168" s="208"/>
      <c r="CD168" s="545"/>
      <c r="CE168" s="581"/>
    </row>
    <row r="169" spans="1:83" s="271" customFormat="1" ht="18" customHeight="1" x14ac:dyDescent="0.25">
      <c r="A169" s="354">
        <v>9</v>
      </c>
      <c r="B169" s="355"/>
      <c r="C169" s="356"/>
      <c r="D169" s="140"/>
      <c r="E169" s="269" t="s">
        <v>218</v>
      </c>
      <c r="F169" s="269"/>
      <c r="G169" s="269" t="s">
        <v>541</v>
      </c>
      <c r="H169" s="275" t="s">
        <v>237</v>
      </c>
      <c r="J169" s="271" t="s">
        <v>211</v>
      </c>
      <c r="L169" s="271" t="s">
        <v>238</v>
      </c>
      <c r="M169" s="140"/>
      <c r="N169" s="208"/>
      <c r="O169" s="502"/>
      <c r="P169" s="502"/>
      <c r="Q169" s="502"/>
      <c r="R169" s="208"/>
      <c r="S169" s="271" t="s">
        <v>214</v>
      </c>
      <c r="T169" s="271" t="s">
        <v>225</v>
      </c>
      <c r="U169" s="596">
        <v>45406</v>
      </c>
      <c r="Y169" s="269" t="s">
        <v>493</v>
      </c>
      <c r="Z169" s="215"/>
      <c r="AA169" s="140" t="s">
        <v>271</v>
      </c>
      <c r="AB169" s="140"/>
      <c r="AC169" s="140"/>
      <c r="AD169" s="140">
        <v>4</v>
      </c>
      <c r="AE169" s="140"/>
      <c r="AF169" s="140"/>
      <c r="AG169" s="140"/>
      <c r="AH169" s="140"/>
      <c r="AI169" s="140"/>
      <c r="AJ169" s="140"/>
      <c r="AK169" s="140"/>
      <c r="AL169" s="140"/>
      <c r="AM169" s="140"/>
      <c r="AN169" s="140"/>
      <c r="AO169" s="140"/>
      <c r="AP169" s="140"/>
      <c r="AQ169" s="140"/>
      <c r="AR169" s="140"/>
      <c r="AS169" s="140"/>
      <c r="AT169" s="140"/>
      <c r="AU169" s="140"/>
      <c r="AV169" s="140"/>
      <c r="AW169" s="140"/>
      <c r="AY169" s="140"/>
      <c r="AZ169" s="269"/>
      <c r="BA169" s="140"/>
      <c r="BB169" s="269"/>
      <c r="BC169" s="212"/>
      <c r="BD169" s="451"/>
      <c r="BE169" s="452"/>
      <c r="BF169" s="214"/>
      <c r="BH169" s="455"/>
      <c r="BI169" s="212"/>
      <c r="BJ169" s="212"/>
      <c r="BK169" s="212"/>
      <c r="BL169" s="212"/>
      <c r="BN169" s="208"/>
      <c r="BR169" s="208"/>
      <c r="BS169" s="208"/>
      <c r="BT169" s="545"/>
      <c r="BU169" s="208"/>
      <c r="BV169" s="545"/>
      <c r="BW169" s="208"/>
      <c r="BX169" s="545"/>
      <c r="BY169" s="208"/>
      <c r="BZ169" s="545"/>
      <c r="CA169" s="208"/>
      <c r="CB169" s="545"/>
      <c r="CC169" s="208"/>
      <c r="CD169" s="545"/>
      <c r="CE169" s="581"/>
    </row>
    <row r="170" spans="1:83" s="271" customFormat="1" ht="18" customHeight="1" x14ac:dyDescent="0.25">
      <c r="A170" s="354">
        <v>9</v>
      </c>
      <c r="B170" s="355"/>
      <c r="C170" s="356"/>
      <c r="D170" s="140"/>
      <c r="E170" s="269" t="s">
        <v>218</v>
      </c>
      <c r="F170" s="269"/>
      <c r="G170" s="269" t="s">
        <v>492</v>
      </c>
      <c r="H170" s="275" t="s">
        <v>237</v>
      </c>
      <c r="J170" s="271" t="s">
        <v>211</v>
      </c>
      <c r="L170" s="271" t="s">
        <v>238</v>
      </c>
      <c r="M170" s="140"/>
      <c r="N170" s="208"/>
      <c r="O170" s="502"/>
      <c r="P170" s="502"/>
      <c r="Q170" s="502"/>
      <c r="R170" s="208"/>
      <c r="S170" s="271" t="s">
        <v>214</v>
      </c>
      <c r="T170" s="271" t="s">
        <v>225</v>
      </c>
      <c r="U170" s="596">
        <v>45405</v>
      </c>
      <c r="Y170" s="269" t="s">
        <v>493</v>
      </c>
      <c r="Z170" s="215"/>
      <c r="AA170" s="140" t="s">
        <v>271</v>
      </c>
      <c r="AB170" s="140"/>
      <c r="AC170" s="140"/>
      <c r="AD170" s="140">
        <v>4</v>
      </c>
      <c r="AE170" s="140"/>
      <c r="AF170" s="140"/>
      <c r="AG170" s="140"/>
      <c r="AH170" s="140"/>
      <c r="AI170" s="140"/>
      <c r="AJ170" s="140"/>
      <c r="AK170" s="140" t="s">
        <v>494</v>
      </c>
      <c r="AL170" s="140"/>
      <c r="AM170" s="140"/>
      <c r="AN170" s="140"/>
      <c r="AO170" s="140"/>
      <c r="AP170" s="140"/>
      <c r="AQ170" s="140"/>
      <c r="AR170" s="140"/>
      <c r="AS170" s="140"/>
      <c r="AT170" s="140"/>
      <c r="AU170" s="140"/>
      <c r="AV170" s="140"/>
      <c r="AW170" s="140"/>
      <c r="AY170" s="140"/>
      <c r="AZ170" s="269"/>
      <c r="BA170" s="140"/>
      <c r="BB170" s="269"/>
      <c r="BC170" s="212"/>
      <c r="BD170" s="451"/>
      <c r="BE170" s="452"/>
      <c r="BF170" s="214"/>
      <c r="BH170" s="455"/>
      <c r="BI170" s="212"/>
      <c r="BJ170" s="212"/>
      <c r="BK170" s="212"/>
      <c r="BL170" s="212"/>
      <c r="BN170" s="208"/>
      <c r="BR170" s="208"/>
      <c r="BS170" s="208"/>
      <c r="BT170" s="545"/>
      <c r="BU170" s="208"/>
      <c r="BV170" s="545"/>
      <c r="BW170" s="208"/>
      <c r="BX170" s="545"/>
      <c r="BY170" s="208"/>
      <c r="BZ170" s="545"/>
      <c r="CA170" s="208"/>
      <c r="CB170" s="545"/>
      <c r="CC170" s="208"/>
      <c r="CD170" s="545"/>
      <c r="CE170" s="581"/>
    </row>
    <row r="171" spans="1:83" s="271" customFormat="1" ht="18" customHeight="1" x14ac:dyDescent="0.25">
      <c r="A171" s="354">
        <v>9</v>
      </c>
      <c r="B171" s="355"/>
      <c r="C171" s="356">
        <v>69576</v>
      </c>
      <c r="D171" s="140"/>
      <c r="E171" s="269" t="s">
        <v>218</v>
      </c>
      <c r="F171" s="269"/>
      <c r="G171" s="269" t="s">
        <v>483</v>
      </c>
      <c r="H171" s="275" t="s">
        <v>237</v>
      </c>
      <c r="J171" s="271" t="s">
        <v>211</v>
      </c>
      <c r="L171" s="271" t="s">
        <v>238</v>
      </c>
      <c r="M171" s="140" t="s">
        <v>239</v>
      </c>
      <c r="N171" s="208" t="s">
        <v>484</v>
      </c>
      <c r="O171" s="502"/>
      <c r="P171" s="502" t="s">
        <v>485</v>
      </c>
      <c r="Q171" s="502" t="s">
        <v>486</v>
      </c>
      <c r="R171" s="208"/>
      <c r="S171" s="271" t="s">
        <v>214</v>
      </c>
      <c r="T171" s="271" t="s">
        <v>225</v>
      </c>
      <c r="U171" s="596">
        <v>45405</v>
      </c>
      <c r="V171" s="271" t="s">
        <v>264</v>
      </c>
      <c r="Y171" s="269" t="s">
        <v>7629</v>
      </c>
      <c r="Z171" s="215"/>
      <c r="AA171" s="140" t="s">
        <v>271</v>
      </c>
      <c r="AB171" s="140"/>
      <c r="AC171" s="140"/>
      <c r="AD171" s="140">
        <v>5</v>
      </c>
      <c r="AE171" s="140"/>
      <c r="AF171" s="140"/>
      <c r="AG171" s="140"/>
      <c r="AH171" s="140"/>
      <c r="AI171" s="140"/>
      <c r="AJ171" s="140">
        <v>1</v>
      </c>
      <c r="AK171" s="140"/>
      <c r="AL171" s="140"/>
      <c r="AM171" s="140"/>
      <c r="AN171" s="140"/>
      <c r="AO171" s="140"/>
      <c r="AP171" s="140"/>
      <c r="AQ171" s="140"/>
      <c r="AR171" s="140"/>
      <c r="AS171" s="140"/>
      <c r="AT171" s="140"/>
      <c r="AU171" s="140"/>
      <c r="AV171" s="140"/>
      <c r="AW171" s="140">
        <v>1</v>
      </c>
      <c r="AY171" s="140"/>
      <c r="AZ171" s="269" t="s">
        <v>251</v>
      </c>
      <c r="BA171" s="140" t="s">
        <v>227</v>
      </c>
      <c r="BB171" s="269" t="s">
        <v>487</v>
      </c>
      <c r="BC171" s="212"/>
      <c r="BD171" s="451"/>
      <c r="BE171" s="452"/>
      <c r="BF171" s="214"/>
      <c r="BH171" s="455"/>
      <c r="BI171" s="212"/>
      <c r="BJ171" s="212"/>
      <c r="BK171" s="212"/>
      <c r="BL171" s="212"/>
      <c r="BN171" s="208" t="s">
        <v>7605</v>
      </c>
      <c r="BR171" s="208"/>
      <c r="BS171" s="208"/>
      <c r="BT171" s="545"/>
      <c r="BU171" s="208"/>
      <c r="BV171" s="545"/>
      <c r="BW171" s="208"/>
      <c r="BX171" s="545"/>
      <c r="BY171" s="208"/>
      <c r="BZ171" s="545"/>
      <c r="CA171" s="208"/>
      <c r="CB171" s="545"/>
      <c r="CC171" s="208"/>
      <c r="CD171" s="545"/>
      <c r="CE171" s="581"/>
    </row>
    <row r="172" spans="1:83" s="271" customFormat="1" ht="18" customHeight="1" x14ac:dyDescent="0.25">
      <c r="A172" s="354">
        <v>9</v>
      </c>
      <c r="B172" s="355"/>
      <c r="C172" s="356">
        <v>63212</v>
      </c>
      <c r="D172" s="140"/>
      <c r="E172" s="269" t="s">
        <v>218</v>
      </c>
      <c r="F172" s="269"/>
      <c r="G172" s="269" t="s">
        <v>848</v>
      </c>
      <c r="H172" s="275" t="s">
        <v>237</v>
      </c>
      <c r="J172" s="271" t="s">
        <v>211</v>
      </c>
      <c r="L172" s="271" t="s">
        <v>238</v>
      </c>
      <c r="M172" s="140"/>
      <c r="N172" s="208" t="s">
        <v>849</v>
      </c>
      <c r="O172" s="502"/>
      <c r="P172" s="502" t="s">
        <v>850</v>
      </c>
      <c r="Q172" s="502"/>
      <c r="R172" s="208"/>
      <c r="S172" s="271" t="s">
        <v>214</v>
      </c>
      <c r="T172" s="271" t="s">
        <v>225</v>
      </c>
      <c r="U172" s="596">
        <v>45461</v>
      </c>
      <c r="X172" s="271">
        <v>1</v>
      </c>
      <c r="Y172" s="269" t="s">
        <v>7795</v>
      </c>
      <c r="Z172" s="215"/>
      <c r="AA172" s="140"/>
      <c r="AB172" s="140"/>
      <c r="AC172" s="140"/>
      <c r="AD172" s="140">
        <v>6</v>
      </c>
      <c r="AE172" s="140"/>
      <c r="AF172" s="140"/>
      <c r="AG172" s="140"/>
      <c r="AH172" s="140"/>
      <c r="AI172" s="140"/>
      <c r="AJ172" s="140">
        <v>1</v>
      </c>
      <c r="AK172" s="140"/>
      <c r="AL172" s="140"/>
      <c r="AM172" s="140"/>
      <c r="AN172" s="140"/>
      <c r="AO172" s="140"/>
      <c r="AP172" s="140"/>
      <c r="AQ172" s="140"/>
      <c r="AR172" s="140"/>
      <c r="AS172" s="140"/>
      <c r="AT172" s="140"/>
      <c r="AU172" s="140"/>
      <c r="AV172" s="140"/>
      <c r="AW172" s="140"/>
      <c r="AY172" s="140"/>
      <c r="AZ172" s="269" t="s">
        <v>251</v>
      </c>
      <c r="BA172" s="140"/>
      <c r="BB172" s="269" t="s">
        <v>7796</v>
      </c>
      <c r="BC172" s="212"/>
      <c r="BD172" s="451"/>
      <c r="BE172" s="452"/>
      <c r="BF172" s="214"/>
      <c r="BH172" s="455"/>
      <c r="BI172" s="212"/>
      <c r="BJ172" s="212"/>
      <c r="BK172" s="212"/>
      <c r="BL172" s="212"/>
      <c r="BN172" s="208"/>
      <c r="BR172" s="208"/>
      <c r="BS172" s="208"/>
      <c r="BT172" s="545"/>
      <c r="BU172" s="208"/>
      <c r="BV172" s="545"/>
      <c r="BW172" s="208"/>
      <c r="BX172" s="545"/>
      <c r="BY172" s="208"/>
      <c r="BZ172" s="545"/>
      <c r="CA172" s="208"/>
      <c r="CB172" s="545"/>
      <c r="CC172" s="208"/>
      <c r="CD172" s="545"/>
      <c r="CE172" s="581"/>
    </row>
    <row r="173" spans="1:83" s="271" customFormat="1" ht="18" customHeight="1" x14ac:dyDescent="0.25">
      <c r="A173" s="354">
        <v>9</v>
      </c>
      <c r="B173" s="355"/>
      <c r="C173" s="356">
        <v>70337</v>
      </c>
      <c r="D173" s="140"/>
      <c r="E173" s="269" t="s">
        <v>218</v>
      </c>
      <c r="F173" s="269"/>
      <c r="G173" s="269">
        <v>20</v>
      </c>
      <c r="H173" s="275" t="s">
        <v>237</v>
      </c>
      <c r="J173" s="271" t="s">
        <v>211</v>
      </c>
      <c r="L173" s="271" t="s">
        <v>238</v>
      </c>
      <c r="N173" s="271" t="s">
        <v>2000</v>
      </c>
      <c r="O173" s="271" t="s">
        <v>323</v>
      </c>
      <c r="P173" s="271" t="s">
        <v>2001</v>
      </c>
      <c r="Q173" s="271" t="s">
        <v>2002</v>
      </c>
      <c r="S173" s="271" t="s">
        <v>214</v>
      </c>
      <c r="T173" s="271" t="s">
        <v>225</v>
      </c>
      <c r="U173" s="607">
        <v>45461</v>
      </c>
      <c r="Y173" s="208" t="s">
        <v>7794</v>
      </c>
      <c r="AD173" s="271">
        <v>4</v>
      </c>
      <c r="AO173" s="271">
        <v>1</v>
      </c>
      <c r="AQ173" s="271">
        <v>1</v>
      </c>
      <c r="AZ173" s="208"/>
      <c r="BB173" s="208"/>
      <c r="BC173" s="212"/>
      <c r="BD173" s="212"/>
      <c r="BE173" s="212"/>
      <c r="BF173" s="212"/>
      <c r="BH173" s="212"/>
      <c r="BI173" s="212"/>
      <c r="BJ173" s="212"/>
      <c r="BK173" s="212"/>
      <c r="BL173" s="212"/>
      <c r="CE173" s="581"/>
    </row>
    <row r="174" spans="1:83" s="271" customFormat="1" ht="18" customHeight="1" x14ac:dyDescent="0.25">
      <c r="A174" s="354">
        <v>9</v>
      </c>
      <c r="B174" s="355"/>
      <c r="C174" s="356">
        <v>65945</v>
      </c>
      <c r="D174" s="140"/>
      <c r="E174" s="269" t="s">
        <v>218</v>
      </c>
      <c r="F174" s="269"/>
      <c r="G174" s="269" t="s">
        <v>1240</v>
      </c>
      <c r="H174" s="275" t="s">
        <v>237</v>
      </c>
      <c r="J174" s="271" t="s">
        <v>211</v>
      </c>
      <c r="L174" s="271" t="s">
        <v>238</v>
      </c>
      <c r="M174" s="140"/>
      <c r="N174" s="208" t="s">
        <v>1241</v>
      </c>
      <c r="O174" s="502"/>
      <c r="P174" s="502" t="s">
        <v>1242</v>
      </c>
      <c r="Q174" s="502"/>
      <c r="R174" s="208"/>
      <c r="S174" s="271" t="s">
        <v>214</v>
      </c>
      <c r="T174" s="271" t="s">
        <v>225</v>
      </c>
      <c r="U174" s="596">
        <v>45461</v>
      </c>
      <c r="V174" s="271" t="s">
        <v>226</v>
      </c>
      <c r="X174" s="271">
        <v>2</v>
      </c>
      <c r="Y174" s="269" t="s">
        <v>7797</v>
      </c>
      <c r="Z174" s="215"/>
      <c r="AA174" s="140"/>
      <c r="AB174" s="140"/>
      <c r="AC174" s="140"/>
      <c r="AD174" s="140">
        <v>4</v>
      </c>
      <c r="AE174" s="140"/>
      <c r="AF174" s="140"/>
      <c r="AG174" s="140"/>
      <c r="AH174" s="140"/>
      <c r="AI174" s="140"/>
      <c r="AJ174" s="140"/>
      <c r="AK174" s="140"/>
      <c r="AL174" s="140"/>
      <c r="AM174" s="140"/>
      <c r="AN174" s="140"/>
      <c r="AO174" s="140"/>
      <c r="AP174" s="140"/>
      <c r="AQ174" s="140"/>
      <c r="AR174" s="140"/>
      <c r="AS174" s="140"/>
      <c r="AT174" s="140"/>
      <c r="AU174" s="140"/>
      <c r="AV174" s="140"/>
      <c r="AW174" s="140"/>
      <c r="AY174" s="140"/>
      <c r="AZ174" s="269" t="s">
        <v>251</v>
      </c>
      <c r="BA174" s="140"/>
      <c r="BB174" s="269" t="s">
        <v>7800</v>
      </c>
      <c r="BC174" s="212"/>
      <c r="BD174" s="451"/>
      <c r="BE174" s="452"/>
      <c r="BF174" s="214"/>
      <c r="BH174" s="455"/>
      <c r="BI174" s="212"/>
      <c r="BJ174" s="212"/>
      <c r="BK174" s="212"/>
      <c r="BL174" s="212"/>
      <c r="BN174" s="208" t="s">
        <v>7738</v>
      </c>
      <c r="BR174" s="208"/>
      <c r="BS174" s="208"/>
      <c r="BT174" s="545"/>
      <c r="BU174" s="208"/>
      <c r="BV174" s="545"/>
      <c r="BW174" s="208"/>
      <c r="BX174" s="545"/>
      <c r="BY174" s="208"/>
      <c r="BZ174" s="545"/>
      <c r="CA174" s="208"/>
      <c r="CB174" s="545"/>
      <c r="CC174" s="208"/>
      <c r="CD174" s="545"/>
      <c r="CE174" s="581"/>
    </row>
    <row r="175" spans="1:83" s="271" customFormat="1" ht="18" customHeight="1" x14ac:dyDescent="0.25">
      <c r="A175" s="354">
        <v>9</v>
      </c>
      <c r="B175" s="355"/>
      <c r="C175" s="356">
        <v>61450</v>
      </c>
      <c r="D175" s="140"/>
      <c r="E175" s="269" t="s">
        <v>218</v>
      </c>
      <c r="F175" s="269"/>
      <c r="G175" s="269">
        <v>6</v>
      </c>
      <c r="H175" s="275" t="s">
        <v>2278</v>
      </c>
      <c r="J175" s="271" t="s">
        <v>211</v>
      </c>
      <c r="L175" s="271" t="s">
        <v>2279</v>
      </c>
      <c r="M175" s="140"/>
      <c r="N175" s="208" t="s">
        <v>3491</v>
      </c>
      <c r="O175" s="502" t="s">
        <v>7586</v>
      </c>
      <c r="P175" s="502"/>
      <c r="Q175" s="502"/>
      <c r="R175" s="208"/>
      <c r="S175" s="271" t="s">
        <v>214</v>
      </c>
      <c r="T175" s="271" t="s">
        <v>446</v>
      </c>
      <c r="U175" s="596">
        <v>45449</v>
      </c>
      <c r="V175" s="271" t="s">
        <v>447</v>
      </c>
      <c r="Y175" s="269" t="s">
        <v>7587</v>
      </c>
      <c r="Z175" s="215"/>
      <c r="AA175" s="140"/>
      <c r="AB175" s="140"/>
      <c r="AC175" s="140"/>
      <c r="AD175" s="140">
        <v>5</v>
      </c>
      <c r="AE175" s="140"/>
      <c r="AF175" s="140"/>
      <c r="AG175" s="140"/>
      <c r="AH175" s="140"/>
      <c r="AI175" s="140"/>
      <c r="AJ175" s="140"/>
      <c r="AK175" s="140"/>
      <c r="AL175" s="140"/>
      <c r="AM175" s="140"/>
      <c r="AN175" s="140"/>
      <c r="AO175" s="140">
        <v>1</v>
      </c>
      <c r="AP175" s="140"/>
      <c r="AQ175" s="140">
        <v>1</v>
      </c>
      <c r="AR175" s="140"/>
      <c r="AS175" s="140"/>
      <c r="AT175" s="140"/>
      <c r="AU175" s="140"/>
      <c r="AV175" s="140"/>
      <c r="AW175" s="140"/>
      <c r="AY175" s="140"/>
      <c r="AZ175" s="140"/>
      <c r="BA175" s="140"/>
      <c r="BB175" s="269" t="s">
        <v>7588</v>
      </c>
      <c r="BC175" s="212"/>
      <c r="BD175" s="451"/>
      <c r="BE175" s="452"/>
      <c r="BF175" s="214"/>
      <c r="BH175" s="455"/>
      <c r="BI175" s="212"/>
      <c r="BJ175" s="212"/>
      <c r="BK175" s="212"/>
      <c r="BL175" s="212"/>
      <c r="BN175" s="208"/>
      <c r="BR175" s="208"/>
      <c r="BS175" s="208"/>
      <c r="BT175" s="545"/>
      <c r="BU175" s="208"/>
      <c r="BV175" s="545"/>
      <c r="BW175" s="208"/>
      <c r="BX175" s="545"/>
      <c r="BY175" s="208"/>
      <c r="BZ175" s="545"/>
      <c r="CA175" s="208"/>
      <c r="CB175" s="545"/>
      <c r="CC175" s="208"/>
      <c r="CD175" s="545"/>
      <c r="CE175" s="581"/>
    </row>
    <row r="176" spans="1:83" s="271" customFormat="1" ht="18" customHeight="1" x14ac:dyDescent="0.25">
      <c r="A176" s="354">
        <v>9</v>
      </c>
      <c r="B176" s="355"/>
      <c r="C176" s="356">
        <v>68733</v>
      </c>
      <c r="D176" s="140"/>
      <c r="E176" s="269" t="s">
        <v>218</v>
      </c>
      <c r="F176" s="269"/>
      <c r="G176" s="269">
        <v>12</v>
      </c>
      <c r="H176" s="275" t="s">
        <v>2278</v>
      </c>
      <c r="J176" s="271" t="s">
        <v>211</v>
      </c>
      <c r="L176" s="271" t="s">
        <v>2279</v>
      </c>
      <c r="M176" s="140"/>
      <c r="N176" s="208" t="s">
        <v>2761</v>
      </c>
      <c r="O176" s="502"/>
      <c r="P176" s="502" t="s">
        <v>6712</v>
      </c>
      <c r="Q176" s="502" t="s">
        <v>2762</v>
      </c>
      <c r="R176" s="208"/>
      <c r="S176" s="271" t="s">
        <v>214</v>
      </c>
      <c r="T176" s="271" t="s">
        <v>446</v>
      </c>
      <c r="U176" s="596">
        <v>45449</v>
      </c>
      <c r="V176" s="271" t="s">
        <v>447</v>
      </c>
      <c r="Y176" s="269" t="s">
        <v>7590</v>
      </c>
      <c r="Z176" s="215"/>
      <c r="AA176" s="140"/>
      <c r="AB176" s="140"/>
      <c r="AC176" s="140"/>
      <c r="AD176" s="140">
        <v>5</v>
      </c>
      <c r="AE176" s="140"/>
      <c r="AF176" s="140"/>
      <c r="AG176" s="140"/>
      <c r="AH176" s="140"/>
      <c r="AI176" s="140"/>
      <c r="AJ176" s="140"/>
      <c r="AK176" s="140"/>
      <c r="AL176" s="140"/>
      <c r="AM176" s="140"/>
      <c r="AN176" s="140"/>
      <c r="AO176" s="140">
        <v>1</v>
      </c>
      <c r="AP176" s="140"/>
      <c r="AQ176" s="140">
        <v>1</v>
      </c>
      <c r="AR176" s="140"/>
      <c r="AS176" s="140"/>
      <c r="AT176" s="140"/>
      <c r="AU176" s="140"/>
      <c r="AV176" s="140"/>
      <c r="AW176" s="140"/>
      <c r="AY176" s="140"/>
      <c r="AZ176" s="140"/>
      <c r="BA176" s="140"/>
      <c r="BB176" s="269" t="s">
        <v>7591</v>
      </c>
      <c r="BC176" s="212"/>
      <c r="BD176" s="451"/>
      <c r="BE176" s="452"/>
      <c r="BF176" s="214"/>
      <c r="BH176" s="455"/>
      <c r="BI176" s="212"/>
      <c r="BJ176" s="212"/>
      <c r="BK176" s="212"/>
      <c r="BL176" s="212"/>
      <c r="BN176" s="208"/>
      <c r="BR176" s="208"/>
      <c r="BS176" s="208"/>
      <c r="BT176" s="545"/>
      <c r="BU176" s="208"/>
      <c r="BV176" s="545"/>
      <c r="BW176" s="208"/>
      <c r="BX176" s="545"/>
      <c r="BY176" s="208"/>
      <c r="BZ176" s="545"/>
      <c r="CA176" s="208"/>
      <c r="CB176" s="545"/>
      <c r="CC176" s="208"/>
      <c r="CD176" s="545"/>
      <c r="CE176" s="581"/>
    </row>
    <row r="177" spans="1:83" s="271" customFormat="1" ht="18" customHeight="1" x14ac:dyDescent="0.25">
      <c r="A177" s="354">
        <v>9</v>
      </c>
      <c r="B177" s="355"/>
      <c r="C177" s="356">
        <v>70757</v>
      </c>
      <c r="D177" s="140"/>
      <c r="E177" s="269" t="s">
        <v>218</v>
      </c>
      <c r="F177" s="269"/>
      <c r="G177" s="269">
        <v>14</v>
      </c>
      <c r="H177" s="275" t="s">
        <v>2278</v>
      </c>
      <c r="J177" s="271" t="s">
        <v>211</v>
      </c>
      <c r="L177" s="271" t="s">
        <v>2279</v>
      </c>
      <c r="M177" s="140"/>
      <c r="N177" s="208" t="s">
        <v>3020</v>
      </c>
      <c r="O177" s="502" t="s">
        <v>3021</v>
      </c>
      <c r="P177" s="502" t="s">
        <v>3022</v>
      </c>
      <c r="Q177" s="502"/>
      <c r="R177" s="208"/>
      <c r="S177" s="271" t="s">
        <v>214</v>
      </c>
      <c r="T177" s="271" t="s">
        <v>446</v>
      </c>
      <c r="U177" s="596">
        <v>45449</v>
      </c>
      <c r="V177" s="271" t="s">
        <v>447</v>
      </c>
      <c r="Y177" s="269" t="s">
        <v>7589</v>
      </c>
      <c r="Z177" s="215"/>
      <c r="AA177" s="140"/>
      <c r="AB177" s="140"/>
      <c r="AC177" s="140"/>
      <c r="AD177" s="140">
        <v>5</v>
      </c>
      <c r="AE177" s="140"/>
      <c r="AF177" s="140"/>
      <c r="AG177" s="140"/>
      <c r="AH177" s="140"/>
      <c r="AI177" s="140"/>
      <c r="AJ177" s="140"/>
      <c r="AK177" s="140"/>
      <c r="AL177" s="140"/>
      <c r="AM177" s="140"/>
      <c r="AN177" s="140"/>
      <c r="AO177" s="140">
        <v>1</v>
      </c>
      <c r="AP177" s="140"/>
      <c r="AQ177" s="140">
        <v>1</v>
      </c>
      <c r="AR177" s="140"/>
      <c r="AS177" s="140"/>
      <c r="AT177" s="140"/>
      <c r="AU177" s="140"/>
      <c r="AV177" s="140"/>
      <c r="AW177" s="140"/>
      <c r="AY177" s="140"/>
      <c r="AZ177" s="140"/>
      <c r="BA177" s="140"/>
      <c r="BB177" s="269"/>
      <c r="BC177" s="212"/>
      <c r="BD177" s="451"/>
      <c r="BE177" s="452"/>
      <c r="BF177" s="214"/>
      <c r="BH177" s="455"/>
      <c r="BI177" s="212"/>
      <c r="BJ177" s="212"/>
      <c r="BK177" s="212"/>
      <c r="BL177" s="212"/>
      <c r="BN177" s="208"/>
      <c r="BR177" s="208"/>
      <c r="BS177" s="208"/>
      <c r="BT177" s="545"/>
      <c r="BU177" s="208"/>
      <c r="BV177" s="545"/>
      <c r="BW177" s="208"/>
      <c r="BX177" s="545"/>
      <c r="BY177" s="208"/>
      <c r="BZ177" s="545"/>
      <c r="CA177" s="208"/>
      <c r="CB177" s="545"/>
      <c r="CC177" s="208"/>
      <c r="CD177" s="545"/>
      <c r="CE177" s="581"/>
    </row>
    <row r="178" spans="1:83" s="271" customFormat="1" ht="18" customHeight="1" x14ac:dyDescent="0.25">
      <c r="A178" s="354">
        <v>9</v>
      </c>
      <c r="B178" s="355"/>
      <c r="C178" s="356">
        <v>69906</v>
      </c>
      <c r="D178" s="140"/>
      <c r="E178" s="269" t="s">
        <v>218</v>
      </c>
      <c r="F178" s="269"/>
      <c r="G178" s="269" t="s">
        <v>488</v>
      </c>
      <c r="H178" s="275" t="s">
        <v>1171</v>
      </c>
      <c r="J178" s="271" t="s">
        <v>211</v>
      </c>
      <c r="L178" s="271" t="s">
        <v>2166</v>
      </c>
      <c r="M178" s="140"/>
      <c r="N178" s="208" t="s">
        <v>5733</v>
      </c>
      <c r="O178" s="502" t="s">
        <v>7580</v>
      </c>
      <c r="P178" s="502"/>
      <c r="Q178" s="502" t="s">
        <v>5734</v>
      </c>
      <c r="R178" s="208"/>
      <c r="S178" s="271" t="s">
        <v>214</v>
      </c>
      <c r="T178" s="271" t="s">
        <v>446</v>
      </c>
      <c r="U178" s="596">
        <v>45449</v>
      </c>
      <c r="V178" s="271" t="s">
        <v>447</v>
      </c>
      <c r="Y178" s="269" t="s">
        <v>7581</v>
      </c>
      <c r="Z178" s="215"/>
      <c r="AA178" s="140"/>
      <c r="AB178" s="140"/>
      <c r="AC178" s="140"/>
      <c r="AD178" s="140">
        <v>10</v>
      </c>
      <c r="AE178" s="140"/>
      <c r="AF178" s="140"/>
      <c r="AG178" s="140"/>
      <c r="AH178" s="140"/>
      <c r="AI178" s="140"/>
      <c r="AJ178" s="140"/>
      <c r="AK178" s="140"/>
      <c r="AL178" s="140"/>
      <c r="AM178" s="140"/>
      <c r="AN178" s="140"/>
      <c r="AO178" s="140">
        <v>1</v>
      </c>
      <c r="AP178" s="140"/>
      <c r="AQ178" s="140">
        <v>1</v>
      </c>
      <c r="AR178" s="140"/>
      <c r="AS178" s="140"/>
      <c r="AT178" s="140"/>
      <c r="AU178" s="140"/>
      <c r="AV178" s="140"/>
      <c r="AW178" s="140"/>
      <c r="AY178" s="140"/>
      <c r="AZ178" s="140"/>
      <c r="BA178" s="140"/>
      <c r="BB178" s="269"/>
      <c r="BC178" s="212"/>
      <c r="BD178" s="451"/>
      <c r="BE178" s="452"/>
      <c r="BF178" s="214"/>
      <c r="BH178" s="455"/>
      <c r="BI178" s="212"/>
      <c r="BJ178" s="212"/>
      <c r="BK178" s="212"/>
      <c r="BL178" s="212"/>
      <c r="BN178" s="208"/>
      <c r="BR178" s="208"/>
      <c r="BS178" s="208"/>
      <c r="BT178" s="545"/>
      <c r="BU178" s="208"/>
      <c r="BV178" s="545"/>
      <c r="BW178" s="208"/>
      <c r="BX178" s="545"/>
      <c r="BY178" s="208"/>
      <c r="BZ178" s="545"/>
      <c r="CA178" s="208"/>
      <c r="CB178" s="545"/>
      <c r="CC178" s="208"/>
      <c r="CD178" s="545"/>
      <c r="CE178" s="581"/>
    </row>
    <row r="179" spans="1:83" s="271" customFormat="1" ht="18" customHeight="1" x14ac:dyDescent="0.25">
      <c r="A179" s="354">
        <v>9</v>
      </c>
      <c r="B179" s="355"/>
      <c r="C179" s="356">
        <v>70377</v>
      </c>
      <c r="D179" s="140"/>
      <c r="E179" s="269" t="s">
        <v>218</v>
      </c>
      <c r="F179" s="269" t="s">
        <v>7545</v>
      </c>
      <c r="G179" s="269">
        <v>86</v>
      </c>
      <c r="H179" s="275" t="s">
        <v>821</v>
      </c>
      <c r="J179" s="271" t="s">
        <v>211</v>
      </c>
      <c r="L179" s="271" t="s">
        <v>1082</v>
      </c>
      <c r="M179" s="140"/>
      <c r="N179" s="208" t="s">
        <v>6077</v>
      </c>
      <c r="O179" s="502" t="s">
        <v>7564</v>
      </c>
      <c r="P179" s="502"/>
      <c r="Q179" s="502" t="s">
        <v>6078</v>
      </c>
      <c r="R179" s="208"/>
      <c r="S179" s="271" t="s">
        <v>214</v>
      </c>
      <c r="T179" s="271" t="s">
        <v>446</v>
      </c>
      <c r="U179" s="596">
        <v>45435</v>
      </c>
      <c r="V179" s="271" t="s">
        <v>447</v>
      </c>
      <c r="Y179" s="269" t="s">
        <v>7596</v>
      </c>
      <c r="Z179" s="215"/>
      <c r="AA179" s="140"/>
      <c r="AB179" s="140"/>
      <c r="AC179" s="140"/>
      <c r="AD179" s="140">
        <v>11</v>
      </c>
      <c r="AE179" s="140"/>
      <c r="AF179" s="140"/>
      <c r="AG179" s="140"/>
      <c r="AH179" s="140"/>
      <c r="AI179" s="140"/>
      <c r="AJ179" s="140"/>
      <c r="AK179" s="140">
        <v>1</v>
      </c>
      <c r="AL179" s="140"/>
      <c r="AM179" s="140"/>
      <c r="AN179" s="140"/>
      <c r="AO179" s="140">
        <v>1</v>
      </c>
      <c r="AP179" s="140"/>
      <c r="AQ179" s="140">
        <v>1</v>
      </c>
      <c r="AR179" s="140"/>
      <c r="AS179" s="140"/>
      <c r="AT179" s="140"/>
      <c r="AU179" s="140"/>
      <c r="AV179" s="140"/>
      <c r="AW179" s="140"/>
      <c r="AY179" s="140"/>
      <c r="AZ179" s="140"/>
      <c r="BA179" s="140"/>
      <c r="BB179" s="269" t="s">
        <v>7545</v>
      </c>
      <c r="BC179" s="212"/>
      <c r="BD179" s="451"/>
      <c r="BE179" s="452"/>
      <c r="BF179" s="214"/>
      <c r="BH179" s="455"/>
      <c r="BI179" s="212"/>
      <c r="BJ179" s="212"/>
      <c r="BK179" s="212"/>
      <c r="BL179" s="212"/>
      <c r="BN179" s="208"/>
      <c r="BR179" s="208"/>
      <c r="BS179" s="208"/>
      <c r="BT179" s="545"/>
      <c r="BU179" s="208"/>
      <c r="BV179" s="545"/>
      <c r="BW179" s="208"/>
      <c r="BX179" s="545"/>
      <c r="BY179" s="208"/>
      <c r="BZ179" s="545"/>
      <c r="CA179" s="208"/>
      <c r="CB179" s="545"/>
      <c r="CC179" s="208"/>
      <c r="CD179" s="545"/>
      <c r="CE179" s="581"/>
    </row>
    <row r="180" spans="1:83" s="271" customFormat="1" ht="18" customHeight="1" x14ac:dyDescent="0.25">
      <c r="A180" s="354">
        <v>9</v>
      </c>
      <c r="B180" s="355"/>
      <c r="C180" s="356">
        <v>64575</v>
      </c>
      <c r="D180" s="140"/>
      <c r="E180" s="269" t="s">
        <v>218</v>
      </c>
      <c r="F180" s="269" t="s">
        <v>7545</v>
      </c>
      <c r="G180" s="269">
        <v>88</v>
      </c>
      <c r="H180" s="275" t="s">
        <v>821</v>
      </c>
      <c r="J180" s="271" t="s">
        <v>211</v>
      </c>
      <c r="L180" s="271" t="s">
        <v>1082</v>
      </c>
      <c r="M180" s="140"/>
      <c r="N180" s="208" t="s">
        <v>6079</v>
      </c>
      <c r="O180" s="502" t="s">
        <v>6080</v>
      </c>
      <c r="P180" s="502" t="s">
        <v>7543</v>
      </c>
      <c r="Q180" s="502"/>
      <c r="R180" s="208"/>
      <c r="S180" s="271" t="s">
        <v>214</v>
      </c>
      <c r="T180" s="271" t="s">
        <v>446</v>
      </c>
      <c r="U180" s="596">
        <v>45435</v>
      </c>
      <c r="V180" s="271" t="s">
        <v>447</v>
      </c>
      <c r="Y180" s="269" t="s">
        <v>7595</v>
      </c>
      <c r="Z180" s="215"/>
      <c r="AA180" s="140"/>
      <c r="AB180" s="140"/>
      <c r="AC180" s="140"/>
      <c r="AD180" s="140">
        <v>11</v>
      </c>
      <c r="AE180" s="140"/>
      <c r="AF180" s="140"/>
      <c r="AG180" s="140"/>
      <c r="AH180" s="140"/>
      <c r="AI180" s="140"/>
      <c r="AJ180" s="140"/>
      <c r="AK180" s="140">
        <v>1</v>
      </c>
      <c r="AL180" s="140"/>
      <c r="AM180" s="140"/>
      <c r="AN180" s="140"/>
      <c r="AO180" s="140">
        <v>1</v>
      </c>
      <c r="AP180" s="140"/>
      <c r="AQ180" s="140">
        <v>1</v>
      </c>
      <c r="AR180" s="140"/>
      <c r="AS180" s="140"/>
      <c r="AT180" s="140"/>
      <c r="AU180" s="140"/>
      <c r="AV180" s="140"/>
      <c r="AW180" s="140"/>
      <c r="AY180" s="140"/>
      <c r="AZ180" s="140"/>
      <c r="BA180" s="140"/>
      <c r="BB180" s="269" t="s">
        <v>7545</v>
      </c>
      <c r="BC180" s="212"/>
      <c r="BD180" s="451"/>
      <c r="BE180" s="452"/>
      <c r="BF180" s="214"/>
      <c r="BH180" s="455"/>
      <c r="BI180" s="212"/>
      <c r="BJ180" s="212"/>
      <c r="BK180" s="212"/>
      <c r="BL180" s="212"/>
      <c r="BN180" s="208"/>
      <c r="BR180" s="208"/>
      <c r="BS180" s="208"/>
      <c r="BT180" s="545"/>
      <c r="BU180" s="208"/>
      <c r="BV180" s="545"/>
      <c r="BW180" s="208"/>
      <c r="BX180" s="545"/>
      <c r="BY180" s="208"/>
      <c r="BZ180" s="545"/>
      <c r="CA180" s="208"/>
      <c r="CB180" s="545"/>
      <c r="CC180" s="208"/>
      <c r="CD180" s="545"/>
      <c r="CE180" s="581"/>
    </row>
    <row r="181" spans="1:83" s="271" customFormat="1" ht="18" customHeight="1" x14ac:dyDescent="0.25">
      <c r="A181" s="354">
        <v>9</v>
      </c>
      <c r="B181" s="355"/>
      <c r="C181" s="356">
        <v>56840</v>
      </c>
      <c r="D181" s="140"/>
      <c r="E181" s="269" t="s">
        <v>218</v>
      </c>
      <c r="F181" s="269" t="s">
        <v>7545</v>
      </c>
      <c r="G181" s="269">
        <v>92</v>
      </c>
      <c r="H181" s="275" t="s">
        <v>821</v>
      </c>
      <c r="J181" s="271" t="s">
        <v>211</v>
      </c>
      <c r="L181" s="271" t="s">
        <v>1082</v>
      </c>
      <c r="M181" s="140"/>
      <c r="N181" s="208" t="s">
        <v>6083</v>
      </c>
      <c r="O181" s="502" t="s">
        <v>7538</v>
      </c>
      <c r="P181" s="502">
        <v>7891567847</v>
      </c>
      <c r="Q181" s="502"/>
      <c r="R181" s="208"/>
      <c r="S181" s="271" t="s">
        <v>214</v>
      </c>
      <c r="T181" s="271" t="s">
        <v>446</v>
      </c>
      <c r="U181" s="596">
        <v>45435</v>
      </c>
      <c r="V181" s="271" t="s">
        <v>447</v>
      </c>
      <c r="Y181" s="269" t="s">
        <v>7594</v>
      </c>
      <c r="Z181" s="215"/>
      <c r="AA181" s="140"/>
      <c r="AB181" s="140"/>
      <c r="AC181" s="140"/>
      <c r="AD181" s="140">
        <v>11</v>
      </c>
      <c r="AE181" s="140"/>
      <c r="AF181" s="140"/>
      <c r="AG181" s="140"/>
      <c r="AH181" s="140"/>
      <c r="AI181" s="140"/>
      <c r="AJ181" s="140"/>
      <c r="AK181" s="140">
        <v>1</v>
      </c>
      <c r="AL181" s="140"/>
      <c r="AM181" s="140"/>
      <c r="AN181" s="140"/>
      <c r="AO181" s="140">
        <v>1</v>
      </c>
      <c r="AP181" s="140"/>
      <c r="AQ181" s="140">
        <v>1</v>
      </c>
      <c r="AR181" s="140"/>
      <c r="AS181" s="140"/>
      <c r="AT181" s="140"/>
      <c r="AU181" s="140"/>
      <c r="AV181" s="140"/>
      <c r="AW181" s="140"/>
      <c r="AY181" s="140"/>
      <c r="AZ181" s="140"/>
      <c r="BA181" s="140"/>
      <c r="BB181" s="269" t="s">
        <v>7545</v>
      </c>
      <c r="BC181" s="212"/>
      <c r="BD181" s="451"/>
      <c r="BE181" s="452"/>
      <c r="BF181" s="214"/>
      <c r="BH181" s="455"/>
      <c r="BI181" s="212"/>
      <c r="BJ181" s="212"/>
      <c r="BK181" s="212"/>
      <c r="BL181" s="212"/>
      <c r="BN181" s="208"/>
      <c r="BR181" s="208"/>
      <c r="BS181" s="208"/>
      <c r="BT181" s="545"/>
      <c r="BU181" s="208"/>
      <c r="BV181" s="545"/>
      <c r="BW181" s="208"/>
      <c r="BX181" s="545"/>
      <c r="BY181" s="208"/>
      <c r="BZ181" s="545"/>
      <c r="CA181" s="208"/>
      <c r="CB181" s="545"/>
      <c r="CC181" s="208"/>
      <c r="CD181" s="545"/>
      <c r="CE181" s="581"/>
    </row>
    <row r="182" spans="1:83" s="271" customFormat="1" ht="18" customHeight="1" x14ac:dyDescent="0.25">
      <c r="A182" s="354">
        <v>9</v>
      </c>
      <c r="B182" s="355"/>
      <c r="C182" s="356">
        <v>67626</v>
      </c>
      <c r="D182" s="140"/>
      <c r="E182" s="269" t="s">
        <v>218</v>
      </c>
      <c r="F182" s="269"/>
      <c r="G182" s="269">
        <v>132</v>
      </c>
      <c r="H182" s="275" t="s">
        <v>821</v>
      </c>
      <c r="J182" s="271" t="s">
        <v>211</v>
      </c>
      <c r="L182" s="271" t="s">
        <v>2776</v>
      </c>
      <c r="M182" s="140"/>
      <c r="N182" s="208" t="s">
        <v>2806</v>
      </c>
      <c r="O182" s="502" t="s">
        <v>2807</v>
      </c>
      <c r="P182" s="502" t="s">
        <v>7532</v>
      </c>
      <c r="Q182" s="502" t="s">
        <v>7533</v>
      </c>
      <c r="R182" s="208"/>
      <c r="S182" s="271" t="s">
        <v>214</v>
      </c>
      <c r="T182" s="271" t="s">
        <v>446</v>
      </c>
      <c r="U182" s="597">
        <v>45436</v>
      </c>
      <c r="V182" s="271" t="s">
        <v>447</v>
      </c>
      <c r="Y182" s="269" t="s">
        <v>7534</v>
      </c>
      <c r="Z182" s="215"/>
      <c r="AA182" s="140"/>
      <c r="AB182" s="140"/>
      <c r="AC182" s="140"/>
      <c r="AD182" s="140">
        <v>9</v>
      </c>
      <c r="AE182" s="140"/>
      <c r="AF182" s="140"/>
      <c r="AG182" s="140"/>
      <c r="AH182" s="140"/>
      <c r="AI182" s="140"/>
      <c r="AJ182" s="140"/>
      <c r="AK182" s="140"/>
      <c r="AL182" s="140"/>
      <c r="AM182" s="140"/>
      <c r="AN182" s="140"/>
      <c r="AO182" s="140">
        <v>1</v>
      </c>
      <c r="AP182" s="140"/>
      <c r="AQ182" s="140">
        <v>1</v>
      </c>
      <c r="AR182" s="140"/>
      <c r="AS182" s="140"/>
      <c r="AT182" s="140"/>
      <c r="AU182" s="140"/>
      <c r="AV182" s="140"/>
      <c r="AW182" s="140"/>
      <c r="AY182" s="140"/>
      <c r="AZ182" s="140"/>
      <c r="BA182" s="140"/>
      <c r="BB182" s="269"/>
      <c r="BC182" s="212"/>
      <c r="BD182" s="451"/>
      <c r="BE182" s="452"/>
      <c r="BF182" s="214"/>
      <c r="BH182" s="455"/>
      <c r="BI182" s="212"/>
      <c r="BJ182" s="212"/>
      <c r="BK182" s="212"/>
      <c r="BL182" s="212"/>
      <c r="BN182" s="208"/>
      <c r="BR182" s="208"/>
      <c r="BS182" s="208"/>
      <c r="BT182" s="545"/>
      <c r="BU182" s="208"/>
      <c r="BV182" s="545"/>
      <c r="BW182" s="208"/>
      <c r="BX182" s="545"/>
      <c r="BY182" s="208"/>
      <c r="BZ182" s="545"/>
      <c r="CA182" s="208"/>
      <c r="CB182" s="545"/>
      <c r="CC182" s="208"/>
      <c r="CD182" s="545"/>
      <c r="CE182" s="581"/>
    </row>
    <row r="183" spans="1:83" ht="18" customHeight="1" x14ac:dyDescent="0.25">
      <c r="A183" s="354">
        <v>9</v>
      </c>
      <c r="B183" s="355"/>
      <c r="C183" s="356">
        <v>60113</v>
      </c>
      <c r="D183" s="140"/>
      <c r="E183" s="269" t="s">
        <v>218</v>
      </c>
      <c r="F183" s="269"/>
      <c r="G183" s="269">
        <v>134</v>
      </c>
      <c r="H183" s="275" t="s">
        <v>821</v>
      </c>
      <c r="J183" s="271" t="s">
        <v>211</v>
      </c>
      <c r="L183" s="271" t="s">
        <v>2776</v>
      </c>
      <c r="N183" s="208" t="s">
        <v>2838</v>
      </c>
      <c r="P183" s="502" t="s">
        <v>7536</v>
      </c>
      <c r="Q183" s="768" t="s">
        <v>7537</v>
      </c>
      <c r="S183" s="271" t="s">
        <v>214</v>
      </c>
      <c r="T183" s="271" t="s">
        <v>446</v>
      </c>
      <c r="U183" s="597">
        <v>45436</v>
      </c>
      <c r="V183" s="271" t="s">
        <v>447</v>
      </c>
      <c r="Y183" s="269" t="s">
        <v>7535</v>
      </c>
      <c r="AD183" s="140">
        <v>10</v>
      </c>
      <c r="AO183" s="140">
        <v>1</v>
      </c>
      <c r="AQ183" s="140">
        <v>1</v>
      </c>
      <c r="AZ183" s="140"/>
    </row>
    <row r="184" spans="1:83" ht="18" customHeight="1" x14ac:dyDescent="0.25">
      <c r="A184" s="354">
        <v>9</v>
      </c>
      <c r="B184" s="355"/>
      <c r="C184" s="356">
        <v>66021</v>
      </c>
      <c r="D184" s="140"/>
      <c r="E184" s="269" t="s">
        <v>218</v>
      </c>
      <c r="F184" s="269" t="s">
        <v>7556</v>
      </c>
      <c r="G184" s="269">
        <v>27</v>
      </c>
      <c r="H184" s="275" t="s">
        <v>821</v>
      </c>
      <c r="J184" s="271" t="s">
        <v>211</v>
      </c>
      <c r="L184" s="271" t="s">
        <v>822</v>
      </c>
      <c r="M184" s="140" t="s">
        <v>213</v>
      </c>
      <c r="N184" s="208" t="s">
        <v>829</v>
      </c>
      <c r="O184" s="502" t="s">
        <v>830</v>
      </c>
      <c r="P184" s="502" t="s">
        <v>831</v>
      </c>
      <c r="Q184" s="768" t="s">
        <v>832</v>
      </c>
      <c r="S184" s="271" t="s">
        <v>214</v>
      </c>
      <c r="T184" s="271" t="s">
        <v>446</v>
      </c>
      <c r="U184" s="596">
        <v>45414</v>
      </c>
      <c r="V184" s="271" t="s">
        <v>447</v>
      </c>
      <c r="Y184" s="269" t="s">
        <v>7560</v>
      </c>
      <c r="AD184" s="140">
        <v>7</v>
      </c>
      <c r="AK184" s="140">
        <v>1</v>
      </c>
      <c r="AO184" s="140">
        <v>1</v>
      </c>
      <c r="AQ184" s="140">
        <v>1</v>
      </c>
      <c r="AY184" s="140" t="s">
        <v>87</v>
      </c>
      <c r="AZ184" s="140" t="s">
        <v>342</v>
      </c>
      <c r="BB184" s="269" t="s">
        <v>7562</v>
      </c>
    </row>
    <row r="185" spans="1:83" ht="18" customHeight="1" x14ac:dyDescent="0.25">
      <c r="A185" s="354">
        <v>9</v>
      </c>
      <c r="B185" s="355"/>
      <c r="C185" s="356">
        <v>67689</v>
      </c>
      <c r="D185" s="140"/>
      <c r="E185" s="269" t="s">
        <v>218</v>
      </c>
      <c r="F185" s="269" t="s">
        <v>7557</v>
      </c>
      <c r="G185" s="269">
        <v>42</v>
      </c>
      <c r="H185" s="275" t="s">
        <v>821</v>
      </c>
      <c r="J185" s="271" t="s">
        <v>211</v>
      </c>
      <c r="L185" s="271" t="s">
        <v>1064</v>
      </c>
      <c r="N185" s="208" t="s">
        <v>1065</v>
      </c>
      <c r="O185" s="272" t="s">
        <v>7552</v>
      </c>
      <c r="P185" s="502" t="s">
        <v>1066</v>
      </c>
      <c r="Q185" s="768" t="s">
        <v>7553</v>
      </c>
      <c r="S185" s="271" t="s">
        <v>214</v>
      </c>
      <c r="T185" s="271" t="s">
        <v>446</v>
      </c>
      <c r="U185" s="596">
        <v>45419</v>
      </c>
      <c r="V185" s="271" t="s">
        <v>447</v>
      </c>
      <c r="Y185" s="269" t="s">
        <v>7554</v>
      </c>
      <c r="AY185" s="140" t="s">
        <v>271</v>
      </c>
      <c r="AZ185" s="140"/>
      <c r="BB185" s="269" t="s">
        <v>7555</v>
      </c>
    </row>
    <row r="186" spans="1:83" ht="18" customHeight="1" x14ac:dyDescent="0.25">
      <c r="A186" s="354">
        <v>9</v>
      </c>
      <c r="B186" s="355"/>
      <c r="C186" s="356">
        <v>64539</v>
      </c>
      <c r="D186" s="140"/>
      <c r="E186" s="269" t="s">
        <v>218</v>
      </c>
      <c r="F186" s="269"/>
      <c r="G186" s="269">
        <v>44</v>
      </c>
      <c r="H186" s="275" t="s">
        <v>821</v>
      </c>
      <c r="J186" s="271" t="s">
        <v>211</v>
      </c>
      <c r="L186" s="271" t="s">
        <v>1064</v>
      </c>
      <c r="N186" s="208" t="s">
        <v>1067</v>
      </c>
      <c r="O186" s="502" t="s">
        <v>1068</v>
      </c>
      <c r="P186" s="502" t="s">
        <v>1069</v>
      </c>
      <c r="Q186" s="768" t="s">
        <v>7551</v>
      </c>
      <c r="S186" s="271" t="s">
        <v>214</v>
      </c>
      <c r="T186" s="271" t="s">
        <v>446</v>
      </c>
      <c r="U186" s="596">
        <v>45419</v>
      </c>
      <c r="V186" s="271" t="s">
        <v>447</v>
      </c>
      <c r="Y186" s="269" t="s">
        <v>7647</v>
      </c>
      <c r="AZ186" s="140"/>
    </row>
    <row r="187" spans="1:83" ht="18" customHeight="1" x14ac:dyDescent="0.25">
      <c r="A187" s="354">
        <v>9</v>
      </c>
      <c r="B187" s="355"/>
      <c r="C187" s="356">
        <v>68413</v>
      </c>
      <c r="D187" s="140"/>
      <c r="E187" s="269" t="s">
        <v>218</v>
      </c>
      <c r="F187" s="269" t="s">
        <v>7545</v>
      </c>
      <c r="G187" s="269">
        <v>68</v>
      </c>
      <c r="H187" s="275" t="s">
        <v>821</v>
      </c>
      <c r="J187" s="271" t="s">
        <v>211</v>
      </c>
      <c r="L187" s="271" t="s">
        <v>1064</v>
      </c>
      <c r="N187" s="208" t="s">
        <v>1078</v>
      </c>
      <c r="P187" s="502" t="s">
        <v>7546</v>
      </c>
      <c r="S187" s="271" t="s">
        <v>214</v>
      </c>
      <c r="T187" s="271" t="s">
        <v>446</v>
      </c>
      <c r="U187" s="596">
        <v>45419</v>
      </c>
      <c r="V187" s="271" t="s">
        <v>447</v>
      </c>
      <c r="Y187" s="269" t="s">
        <v>7593</v>
      </c>
      <c r="AD187" s="140">
        <v>12</v>
      </c>
      <c r="AK187" s="140">
        <v>1</v>
      </c>
      <c r="AO187" s="140">
        <v>1</v>
      </c>
      <c r="AQ187" s="140">
        <v>1</v>
      </c>
      <c r="AZ187" s="140"/>
      <c r="BB187" s="269" t="s">
        <v>7545</v>
      </c>
    </row>
    <row r="188" spans="1:83" ht="18" customHeight="1" x14ac:dyDescent="0.25">
      <c r="A188" s="354">
        <v>9</v>
      </c>
      <c r="B188" s="355"/>
      <c r="C188" s="356">
        <v>63168</v>
      </c>
      <c r="D188" s="140"/>
      <c r="E188" s="269" t="s">
        <v>218</v>
      </c>
      <c r="F188" s="269" t="s">
        <v>7545</v>
      </c>
      <c r="G188" s="269">
        <v>80</v>
      </c>
      <c r="H188" s="275" t="s">
        <v>821</v>
      </c>
      <c r="J188" s="271" t="s">
        <v>211</v>
      </c>
      <c r="L188" s="271" t="s">
        <v>1082</v>
      </c>
      <c r="N188" s="208" t="s">
        <v>1083</v>
      </c>
      <c r="P188" s="502" t="s">
        <v>7544</v>
      </c>
      <c r="S188" s="271" t="s">
        <v>214</v>
      </c>
      <c r="T188" s="271" t="s">
        <v>446</v>
      </c>
      <c r="U188" s="596">
        <v>45419</v>
      </c>
      <c r="V188" s="271" t="s">
        <v>447</v>
      </c>
      <c r="Y188" s="269" t="s">
        <v>7597</v>
      </c>
      <c r="AZ188" s="140"/>
      <c r="BB188" s="269" t="s">
        <v>7545</v>
      </c>
    </row>
    <row r="189" spans="1:83" ht="18" customHeight="1" x14ac:dyDescent="0.25">
      <c r="A189" s="354">
        <v>9</v>
      </c>
      <c r="B189" s="355"/>
      <c r="C189" s="356">
        <v>66783</v>
      </c>
      <c r="D189" s="140"/>
      <c r="E189" s="269" t="s">
        <v>218</v>
      </c>
      <c r="F189" s="269" t="s">
        <v>7556</v>
      </c>
      <c r="G189" s="269">
        <v>35</v>
      </c>
      <c r="H189" s="275" t="s">
        <v>821</v>
      </c>
      <c r="J189" s="271" t="s">
        <v>211</v>
      </c>
      <c r="L189" s="271" t="s">
        <v>822</v>
      </c>
      <c r="N189" s="208" t="s">
        <v>1060</v>
      </c>
      <c r="O189" s="502" t="s">
        <v>7558</v>
      </c>
      <c r="Q189" s="502" t="s">
        <v>1063</v>
      </c>
      <c r="S189" s="271" t="s">
        <v>214</v>
      </c>
      <c r="T189" s="271" t="s">
        <v>446</v>
      </c>
      <c r="U189" s="596">
        <v>45419</v>
      </c>
      <c r="V189" s="271" t="s">
        <v>447</v>
      </c>
      <c r="Y189" s="269" t="s">
        <v>8268</v>
      </c>
      <c r="AD189" s="140">
        <v>7</v>
      </c>
      <c r="AK189" s="140">
        <v>1</v>
      </c>
      <c r="AQ189" s="140">
        <v>1</v>
      </c>
      <c r="AZ189" s="140"/>
      <c r="BB189" s="269" t="s">
        <v>7559</v>
      </c>
    </row>
    <row r="190" spans="1:83" ht="18" customHeight="1" x14ac:dyDescent="0.25">
      <c r="A190" s="354">
        <v>9</v>
      </c>
      <c r="B190" s="355"/>
      <c r="C190" s="356">
        <v>67259</v>
      </c>
      <c r="D190" s="140"/>
      <c r="E190" s="269" t="s">
        <v>218</v>
      </c>
      <c r="F190" s="269"/>
      <c r="G190" s="269" t="s">
        <v>2863</v>
      </c>
      <c r="H190" s="275" t="s">
        <v>821</v>
      </c>
      <c r="J190" s="271" t="s">
        <v>211</v>
      </c>
      <c r="L190" s="271" t="s">
        <v>2776</v>
      </c>
      <c r="N190" s="208" t="s">
        <v>2864</v>
      </c>
      <c r="O190" s="502" t="s">
        <v>2865</v>
      </c>
      <c r="P190" s="502" t="s">
        <v>7531</v>
      </c>
      <c r="Q190" s="502" t="s">
        <v>2866</v>
      </c>
      <c r="S190" s="271" t="s">
        <v>214</v>
      </c>
      <c r="T190" s="271" t="s">
        <v>446</v>
      </c>
      <c r="U190" s="597">
        <v>45448</v>
      </c>
      <c r="V190" s="271" t="s">
        <v>2867</v>
      </c>
      <c r="Y190" s="269" t="s">
        <v>7636</v>
      </c>
      <c r="AD190" s="140">
        <v>10</v>
      </c>
      <c r="AO190" s="140">
        <v>1</v>
      </c>
      <c r="AQ190" s="140">
        <v>1</v>
      </c>
      <c r="AZ190" s="140"/>
    </row>
    <row r="191" spans="1:83" ht="18" customHeight="1" x14ac:dyDescent="0.25">
      <c r="A191" s="354">
        <v>9</v>
      </c>
      <c r="B191" s="355"/>
      <c r="C191" s="356">
        <v>60144</v>
      </c>
      <c r="D191" s="140"/>
      <c r="E191" s="269" t="s">
        <v>218</v>
      </c>
      <c r="F191" s="269"/>
      <c r="G191" s="269">
        <v>349</v>
      </c>
      <c r="H191" s="275" t="s">
        <v>3203</v>
      </c>
      <c r="J191" s="271" t="s">
        <v>211</v>
      </c>
      <c r="L191" s="271" t="s">
        <v>3204</v>
      </c>
      <c r="N191" s="208" t="s">
        <v>3255</v>
      </c>
      <c r="S191" s="271" t="s">
        <v>214</v>
      </c>
      <c r="T191" s="271" t="s">
        <v>446</v>
      </c>
      <c r="U191" s="596">
        <v>45454</v>
      </c>
      <c r="V191" s="271" t="s">
        <v>447</v>
      </c>
      <c r="Y191" s="269" t="s">
        <v>7722</v>
      </c>
      <c r="AD191" s="140">
        <v>6</v>
      </c>
      <c r="AO191" s="140">
        <v>1</v>
      </c>
      <c r="AQ191" s="140">
        <v>1</v>
      </c>
      <c r="AZ191" s="140"/>
    </row>
    <row r="192" spans="1:83" ht="18" customHeight="1" x14ac:dyDescent="0.25">
      <c r="A192" s="354">
        <v>9</v>
      </c>
      <c r="B192" s="355"/>
      <c r="C192" s="356">
        <v>69231</v>
      </c>
      <c r="D192" s="140"/>
      <c r="E192" s="269" t="s">
        <v>218</v>
      </c>
      <c r="F192" s="269"/>
      <c r="G192" s="269" t="s">
        <v>3237</v>
      </c>
      <c r="H192" s="275" t="s">
        <v>3203</v>
      </c>
      <c r="J192" s="271" t="s">
        <v>211</v>
      </c>
      <c r="L192" s="271" t="s">
        <v>3204</v>
      </c>
      <c r="N192" s="208" t="s">
        <v>3238</v>
      </c>
      <c r="P192" s="502" t="s">
        <v>3239</v>
      </c>
      <c r="S192" s="271" t="s">
        <v>214</v>
      </c>
      <c r="T192" s="271" t="s">
        <v>446</v>
      </c>
      <c r="U192" s="596">
        <v>45454</v>
      </c>
      <c r="V192" s="271" t="s">
        <v>447</v>
      </c>
      <c r="Y192" s="269" t="s">
        <v>7723</v>
      </c>
      <c r="AD192" s="140">
        <v>5</v>
      </c>
      <c r="AZ192" s="140"/>
      <c r="BB192" s="269" t="s">
        <v>3235</v>
      </c>
      <c r="BN192" s="208" t="s">
        <v>3236</v>
      </c>
    </row>
    <row r="193" spans="1:66" ht="18" customHeight="1" x14ac:dyDescent="0.25">
      <c r="A193" s="354">
        <v>9</v>
      </c>
      <c r="B193" s="355"/>
      <c r="C193" s="356">
        <v>69638</v>
      </c>
      <c r="D193" s="140"/>
      <c r="E193" s="269" t="s">
        <v>218</v>
      </c>
      <c r="F193" s="269"/>
      <c r="G193" s="269" t="s">
        <v>3240</v>
      </c>
      <c r="H193" s="275" t="s">
        <v>3203</v>
      </c>
      <c r="J193" s="271" t="s">
        <v>211</v>
      </c>
      <c r="L193" s="271" t="s">
        <v>3204</v>
      </c>
      <c r="N193" s="208" t="s">
        <v>3241</v>
      </c>
      <c r="P193" s="502" t="s">
        <v>3242</v>
      </c>
      <c r="Q193" s="502" t="s">
        <v>3243</v>
      </c>
      <c r="S193" s="271" t="s">
        <v>214</v>
      </c>
      <c r="T193" s="271" t="s">
        <v>446</v>
      </c>
      <c r="U193" s="596">
        <v>45454</v>
      </c>
      <c r="V193" s="271" t="s">
        <v>447</v>
      </c>
      <c r="Y193" s="269" t="s">
        <v>7724</v>
      </c>
      <c r="AD193" s="140">
        <v>7</v>
      </c>
      <c r="AZ193" s="140"/>
      <c r="BB193" s="269" t="s">
        <v>3235</v>
      </c>
      <c r="BN193" s="208" t="s">
        <v>3236</v>
      </c>
    </row>
    <row r="194" spans="1:66" ht="18" customHeight="1" x14ac:dyDescent="0.25">
      <c r="A194" s="354">
        <v>9</v>
      </c>
      <c r="B194" s="355"/>
      <c r="C194" s="356">
        <v>67682</v>
      </c>
      <c r="D194" s="140"/>
      <c r="E194" s="269" t="s">
        <v>218</v>
      </c>
      <c r="F194" s="269"/>
      <c r="G194" s="269">
        <v>327</v>
      </c>
      <c r="H194" s="275" t="s">
        <v>3203</v>
      </c>
      <c r="J194" s="271" t="s">
        <v>211</v>
      </c>
      <c r="L194" s="271" t="s">
        <v>3204</v>
      </c>
      <c r="N194" s="208" t="s">
        <v>3209</v>
      </c>
      <c r="P194" s="502" t="s">
        <v>7620</v>
      </c>
      <c r="Q194" s="502" t="s">
        <v>3210</v>
      </c>
      <c r="S194" s="271" t="s">
        <v>214</v>
      </c>
      <c r="T194" s="271" t="s">
        <v>446</v>
      </c>
      <c r="U194" s="596">
        <v>45453</v>
      </c>
      <c r="V194" s="271" t="s">
        <v>447</v>
      </c>
      <c r="Y194" s="269" t="s">
        <v>7621</v>
      </c>
      <c r="AD194" s="140">
        <v>6</v>
      </c>
      <c r="AO194" s="140">
        <v>1</v>
      </c>
      <c r="AQ194" s="140">
        <v>1</v>
      </c>
      <c r="AZ194" s="140"/>
    </row>
    <row r="195" spans="1:66" ht="18" customHeight="1" x14ac:dyDescent="0.25">
      <c r="A195" s="354">
        <v>9</v>
      </c>
      <c r="B195" s="355"/>
      <c r="C195" s="356">
        <v>63710</v>
      </c>
      <c r="D195" s="140"/>
      <c r="E195" s="269" t="s">
        <v>218</v>
      </c>
      <c r="F195" s="269"/>
      <c r="G195" s="269" t="s">
        <v>3214</v>
      </c>
      <c r="H195" s="275" t="s">
        <v>3203</v>
      </c>
      <c r="J195" s="271" t="s">
        <v>211</v>
      </c>
      <c r="L195" s="271" t="s">
        <v>3204</v>
      </c>
      <c r="N195" s="208" t="s">
        <v>3215</v>
      </c>
      <c r="O195" s="502" t="s">
        <v>3216</v>
      </c>
      <c r="P195" s="502" t="s">
        <v>7616</v>
      </c>
      <c r="Q195" s="768" t="s">
        <v>7617</v>
      </c>
      <c r="S195" s="271" t="s">
        <v>214</v>
      </c>
      <c r="T195" s="271" t="s">
        <v>446</v>
      </c>
      <c r="U195" s="596">
        <v>45453</v>
      </c>
      <c r="V195" s="271" t="s">
        <v>447</v>
      </c>
      <c r="Y195" s="269" t="s">
        <v>7618</v>
      </c>
      <c r="AD195" s="140">
        <v>5</v>
      </c>
      <c r="AJ195" s="140">
        <v>2</v>
      </c>
      <c r="AZ195" s="269" t="s">
        <v>251</v>
      </c>
      <c r="BB195" s="269" t="s">
        <v>7619</v>
      </c>
      <c r="BN195" s="208" t="s">
        <v>7609</v>
      </c>
    </row>
    <row r="196" spans="1:66" ht="18" customHeight="1" x14ac:dyDescent="0.25">
      <c r="A196" s="354">
        <v>9</v>
      </c>
      <c r="B196" s="355"/>
      <c r="C196" s="356">
        <v>70004</v>
      </c>
      <c r="D196" s="140"/>
      <c r="E196" s="269" t="s">
        <v>218</v>
      </c>
      <c r="F196" s="269"/>
      <c r="G196" s="269" t="s">
        <v>3225</v>
      </c>
      <c r="H196" s="275" t="s">
        <v>3203</v>
      </c>
      <c r="J196" s="271" t="s">
        <v>211</v>
      </c>
      <c r="L196" s="271" t="s">
        <v>3204</v>
      </c>
      <c r="N196" s="208" t="s">
        <v>3226</v>
      </c>
      <c r="P196" s="502" t="s">
        <v>7607</v>
      </c>
      <c r="Q196" s="502" t="s">
        <v>3227</v>
      </c>
      <c r="S196" s="271" t="s">
        <v>214</v>
      </c>
      <c r="T196" s="271" t="s">
        <v>446</v>
      </c>
      <c r="U196" s="596">
        <v>45453</v>
      </c>
      <c r="V196" s="271" t="s">
        <v>447</v>
      </c>
      <c r="Y196" s="269" t="s">
        <v>7606</v>
      </c>
      <c r="AZ196" s="269" t="s">
        <v>251</v>
      </c>
      <c r="BB196" s="269" t="s">
        <v>7608</v>
      </c>
      <c r="BN196" s="208" t="s">
        <v>7609</v>
      </c>
    </row>
    <row r="197" spans="1:66" ht="18" customHeight="1" x14ac:dyDescent="0.25">
      <c r="A197" s="354">
        <v>7</v>
      </c>
      <c r="B197" s="355"/>
      <c r="C197" s="356">
        <v>59667</v>
      </c>
      <c r="D197" s="140"/>
      <c r="E197" s="269" t="s">
        <v>6804</v>
      </c>
      <c r="F197" s="269"/>
      <c r="G197" s="269">
        <v>64</v>
      </c>
      <c r="H197" s="275" t="s">
        <v>1176</v>
      </c>
      <c r="J197" s="271" t="s">
        <v>211</v>
      </c>
      <c r="L197" s="271" t="s">
        <v>1177</v>
      </c>
      <c r="N197" s="208" t="s">
        <v>2363</v>
      </c>
      <c r="O197" s="502" t="s">
        <v>2364</v>
      </c>
      <c r="P197" s="502" t="s">
        <v>7863</v>
      </c>
      <c r="Q197" s="768" t="s">
        <v>7864</v>
      </c>
      <c r="S197" s="271" t="s">
        <v>214</v>
      </c>
      <c r="T197" s="271" t="s">
        <v>446</v>
      </c>
      <c r="U197" s="596">
        <v>45467</v>
      </c>
      <c r="V197" s="271" t="s">
        <v>447</v>
      </c>
      <c r="Y197" s="269" t="s">
        <v>8227</v>
      </c>
      <c r="AD197" s="140">
        <v>7</v>
      </c>
      <c r="AQ197" s="140">
        <v>1</v>
      </c>
      <c r="AZ197" s="140"/>
      <c r="BB197" s="269" t="s">
        <v>7865</v>
      </c>
    </row>
    <row r="198" spans="1:66" ht="18" customHeight="1" x14ac:dyDescent="0.25">
      <c r="A198" s="354">
        <v>9</v>
      </c>
      <c r="B198" s="355"/>
      <c r="C198" s="356">
        <v>70486</v>
      </c>
      <c r="D198" s="140"/>
      <c r="E198" s="269" t="s">
        <v>218</v>
      </c>
      <c r="F198" s="269"/>
      <c r="G198" s="269" t="s">
        <v>851</v>
      </c>
      <c r="H198" s="275" t="s">
        <v>1176</v>
      </c>
      <c r="J198" s="271" t="s">
        <v>211</v>
      </c>
      <c r="L198" s="271" t="s">
        <v>1177</v>
      </c>
      <c r="N198" s="208" t="s">
        <v>2236</v>
      </c>
      <c r="O198" s="502" t="s">
        <v>7888</v>
      </c>
      <c r="Q198" s="502" t="s">
        <v>2237</v>
      </c>
      <c r="S198" s="271" t="s">
        <v>214</v>
      </c>
      <c r="T198" s="271" t="s">
        <v>446</v>
      </c>
      <c r="U198" s="596">
        <v>45467</v>
      </c>
      <c r="V198" s="271" t="s">
        <v>447</v>
      </c>
      <c r="Y198" s="269" t="s">
        <v>8228</v>
      </c>
      <c r="AD198" s="140">
        <v>5</v>
      </c>
      <c r="AJ198" s="140">
        <v>1</v>
      </c>
      <c r="AW198" s="140">
        <v>2</v>
      </c>
      <c r="AZ198" s="269" t="s">
        <v>251</v>
      </c>
      <c r="BB198" s="269" t="s">
        <v>7889</v>
      </c>
    </row>
    <row r="199" spans="1:66" ht="18" customHeight="1" x14ac:dyDescent="0.25">
      <c r="A199" s="354">
        <v>7</v>
      </c>
      <c r="B199" s="355"/>
      <c r="C199" s="356">
        <v>59668</v>
      </c>
      <c r="D199" s="140"/>
      <c r="E199" s="269" t="s">
        <v>6804</v>
      </c>
      <c r="F199" s="269"/>
      <c r="G199" s="269" t="s">
        <v>1024</v>
      </c>
      <c r="H199" s="275" t="s">
        <v>1176</v>
      </c>
      <c r="J199" s="271" t="s">
        <v>211</v>
      </c>
      <c r="L199" s="271" t="s">
        <v>1177</v>
      </c>
      <c r="N199" s="208" t="s">
        <v>2379</v>
      </c>
      <c r="O199" s="502" t="s">
        <v>7866</v>
      </c>
      <c r="S199" s="271" t="s">
        <v>214</v>
      </c>
      <c r="T199" s="271" t="s">
        <v>446</v>
      </c>
      <c r="U199" s="596">
        <v>45467</v>
      </c>
      <c r="V199" s="271" t="s">
        <v>447</v>
      </c>
      <c r="Y199" s="269" t="s">
        <v>8229</v>
      </c>
      <c r="AD199" s="140">
        <v>5</v>
      </c>
      <c r="AJ199" s="140">
        <v>2</v>
      </c>
      <c r="AZ199" s="140"/>
      <c r="BB199" s="269" t="s">
        <v>7867</v>
      </c>
    </row>
    <row r="200" spans="1:66" ht="18" customHeight="1" x14ac:dyDescent="0.25">
      <c r="A200" s="354">
        <v>7</v>
      </c>
      <c r="B200" s="355"/>
      <c r="C200" s="356">
        <v>70277</v>
      </c>
      <c r="D200" s="140"/>
      <c r="E200" s="269" t="s">
        <v>6804</v>
      </c>
      <c r="F200" s="269"/>
      <c r="G200" s="269" t="s">
        <v>2447</v>
      </c>
      <c r="H200" s="275" t="s">
        <v>1176</v>
      </c>
      <c r="J200" s="271" t="s">
        <v>211</v>
      </c>
      <c r="L200" s="271" t="s">
        <v>1177</v>
      </c>
      <c r="N200" s="208" t="s">
        <v>2448</v>
      </c>
      <c r="P200" s="502" t="s">
        <v>7890</v>
      </c>
      <c r="Q200" s="768" t="s">
        <v>7891</v>
      </c>
      <c r="S200" s="271" t="s">
        <v>214</v>
      </c>
      <c r="T200" s="271" t="s">
        <v>446</v>
      </c>
      <c r="U200" s="596">
        <v>45468</v>
      </c>
      <c r="V200" s="271" t="s">
        <v>447</v>
      </c>
      <c r="Y200" s="269" t="s">
        <v>8230</v>
      </c>
      <c r="AD200" s="140">
        <v>6</v>
      </c>
      <c r="AJ200" s="140">
        <v>1</v>
      </c>
      <c r="AZ200" s="140"/>
      <c r="BB200" s="269" t="s">
        <v>2381</v>
      </c>
    </row>
    <row r="201" spans="1:66" ht="18" customHeight="1" x14ac:dyDescent="0.25">
      <c r="A201" s="354">
        <v>9</v>
      </c>
      <c r="B201" s="355"/>
      <c r="C201" s="356">
        <v>69196</v>
      </c>
      <c r="D201" s="140"/>
      <c r="E201" s="269" t="s">
        <v>218</v>
      </c>
      <c r="F201" s="269" t="s">
        <v>7378</v>
      </c>
      <c r="G201" s="269">
        <v>2</v>
      </c>
      <c r="H201" s="275" t="s">
        <v>1791</v>
      </c>
      <c r="J201" s="271" t="s">
        <v>211</v>
      </c>
      <c r="L201" s="271" t="s">
        <v>1792</v>
      </c>
      <c r="M201" s="140" t="s">
        <v>239</v>
      </c>
      <c r="N201" s="208" t="s">
        <v>2047</v>
      </c>
      <c r="O201" s="502" t="s">
        <v>7846</v>
      </c>
      <c r="P201" s="502" t="s">
        <v>7847</v>
      </c>
      <c r="S201" s="271" t="s">
        <v>214</v>
      </c>
      <c r="T201" s="271" t="s">
        <v>446</v>
      </c>
      <c r="U201" s="596">
        <v>45468</v>
      </c>
      <c r="V201" s="271" t="s">
        <v>627</v>
      </c>
      <c r="Y201" s="269" t="s">
        <v>8444</v>
      </c>
      <c r="AD201" s="140">
        <v>6</v>
      </c>
      <c r="AO201" s="140">
        <v>1</v>
      </c>
      <c r="AQ201" s="140">
        <v>1</v>
      </c>
      <c r="BB201" s="269" t="s">
        <v>7848</v>
      </c>
    </row>
    <row r="202" spans="1:66" ht="18" customHeight="1" x14ac:dyDescent="0.25">
      <c r="A202" s="354">
        <v>9</v>
      </c>
      <c r="B202" s="355"/>
      <c r="C202" s="356">
        <v>67030</v>
      </c>
      <c r="D202" s="140"/>
      <c r="E202" s="269" t="s">
        <v>218</v>
      </c>
      <c r="F202" s="269"/>
      <c r="G202" s="269">
        <v>2</v>
      </c>
      <c r="H202" s="275" t="s">
        <v>4171</v>
      </c>
      <c r="J202" s="271" t="s">
        <v>211</v>
      </c>
      <c r="L202" s="271" t="s">
        <v>4172</v>
      </c>
      <c r="N202" s="208" t="s">
        <v>4173</v>
      </c>
      <c r="P202" s="502" t="s">
        <v>4174</v>
      </c>
      <c r="Q202" s="502" t="s">
        <v>4175</v>
      </c>
      <c r="S202" s="271" t="s">
        <v>214</v>
      </c>
      <c r="T202" s="271" t="s">
        <v>446</v>
      </c>
      <c r="U202" s="596">
        <v>45470</v>
      </c>
      <c r="V202" s="271" t="s">
        <v>447</v>
      </c>
      <c r="Y202" s="269" t="s">
        <v>8221</v>
      </c>
      <c r="AD202" s="140">
        <v>7</v>
      </c>
      <c r="AK202" s="140">
        <v>1</v>
      </c>
      <c r="AO202" s="140">
        <v>1</v>
      </c>
      <c r="AQ202" s="140">
        <v>1</v>
      </c>
      <c r="AZ202" s="140"/>
    </row>
    <row r="203" spans="1:66" ht="18" customHeight="1" x14ac:dyDescent="0.25">
      <c r="A203" s="354">
        <v>9</v>
      </c>
      <c r="B203" s="355"/>
      <c r="C203" s="356">
        <v>69569</v>
      </c>
      <c r="D203" s="140"/>
      <c r="E203" s="269" t="s">
        <v>218</v>
      </c>
      <c r="F203" s="269"/>
      <c r="G203" s="269">
        <v>4</v>
      </c>
      <c r="H203" s="275" t="s">
        <v>4171</v>
      </c>
      <c r="J203" s="271" t="s">
        <v>211</v>
      </c>
      <c r="L203" s="271" t="s">
        <v>4172</v>
      </c>
      <c r="N203" s="208" t="s">
        <v>4176</v>
      </c>
      <c r="P203" s="502" t="s">
        <v>7892</v>
      </c>
      <c r="S203" s="271" t="s">
        <v>214</v>
      </c>
      <c r="T203" s="271" t="s">
        <v>446</v>
      </c>
      <c r="U203" s="596">
        <v>45470</v>
      </c>
      <c r="V203" s="271" t="s">
        <v>447</v>
      </c>
      <c r="Y203" s="269" t="s">
        <v>8222</v>
      </c>
      <c r="AD203" s="140">
        <v>7</v>
      </c>
      <c r="AK203" s="140">
        <v>1</v>
      </c>
      <c r="AO203" s="140">
        <v>1</v>
      </c>
      <c r="AQ203" s="140">
        <v>1</v>
      </c>
      <c r="AZ203" s="140"/>
      <c r="BB203" s="269" t="s">
        <v>7893</v>
      </c>
    </row>
    <row r="204" spans="1:66" ht="18" customHeight="1" x14ac:dyDescent="0.25">
      <c r="A204" s="354">
        <v>7</v>
      </c>
      <c r="B204" s="355"/>
      <c r="C204" s="356">
        <v>60276</v>
      </c>
      <c r="D204" s="140"/>
      <c r="E204" s="269" t="s">
        <v>6804</v>
      </c>
      <c r="F204" s="269"/>
      <c r="G204" s="269">
        <v>381</v>
      </c>
      <c r="H204" s="275" t="s">
        <v>3203</v>
      </c>
      <c r="J204" s="271" t="s">
        <v>211</v>
      </c>
      <c r="L204" s="271" t="s">
        <v>3204</v>
      </c>
      <c r="N204" s="208" t="s">
        <v>3343</v>
      </c>
      <c r="P204" s="502" t="s">
        <v>3344</v>
      </c>
      <c r="S204" s="271" t="s">
        <v>214</v>
      </c>
      <c r="T204" s="271" t="s">
        <v>446</v>
      </c>
      <c r="U204" s="596">
        <v>45469</v>
      </c>
      <c r="V204" s="271" t="s">
        <v>447</v>
      </c>
      <c r="Y204" s="269" t="s">
        <v>8209</v>
      </c>
      <c r="AD204" s="140">
        <v>7</v>
      </c>
      <c r="AO204" s="140">
        <v>1</v>
      </c>
      <c r="AQ204" s="140">
        <v>1</v>
      </c>
      <c r="AZ204" s="140"/>
      <c r="BB204" s="269" t="s">
        <v>7887</v>
      </c>
    </row>
    <row r="205" spans="1:66" ht="18" customHeight="1" x14ac:dyDescent="0.25">
      <c r="A205" s="354">
        <v>7</v>
      </c>
      <c r="B205" s="355"/>
      <c r="C205" s="356">
        <v>68588</v>
      </c>
      <c r="D205" s="140"/>
      <c r="E205" s="269" t="s">
        <v>6804</v>
      </c>
      <c r="F205" s="269"/>
      <c r="G205" s="269" t="s">
        <v>3292</v>
      </c>
      <c r="H205" s="275" t="s">
        <v>3203</v>
      </c>
      <c r="J205" s="271" t="s">
        <v>211</v>
      </c>
      <c r="L205" s="271" t="s">
        <v>3204</v>
      </c>
      <c r="N205" s="208" t="s">
        <v>3293</v>
      </c>
      <c r="P205" s="502" t="s">
        <v>7840</v>
      </c>
      <c r="Q205" s="768" t="s">
        <v>7841</v>
      </c>
      <c r="S205" s="271" t="s">
        <v>214</v>
      </c>
      <c r="T205" s="271" t="s">
        <v>446</v>
      </c>
      <c r="U205" s="596">
        <v>45469</v>
      </c>
      <c r="V205" s="271" t="s">
        <v>447</v>
      </c>
      <c r="Y205" s="269" t="s">
        <v>8210</v>
      </c>
      <c r="AD205" s="140">
        <v>5</v>
      </c>
      <c r="AJ205" s="140">
        <v>2</v>
      </c>
      <c r="AZ205" s="140"/>
      <c r="BB205" s="269" t="s">
        <v>3296</v>
      </c>
    </row>
    <row r="206" spans="1:66" ht="18" customHeight="1" x14ac:dyDescent="0.25">
      <c r="A206" s="354">
        <v>7</v>
      </c>
      <c r="B206" s="355"/>
      <c r="C206" s="356">
        <v>62667</v>
      </c>
      <c r="D206" s="140"/>
      <c r="E206" s="269" t="s">
        <v>6804</v>
      </c>
      <c r="F206" s="269"/>
      <c r="G206" s="269" t="s">
        <v>3301</v>
      </c>
      <c r="H206" s="275" t="s">
        <v>3203</v>
      </c>
      <c r="J206" s="271" t="s">
        <v>211</v>
      </c>
      <c r="L206" s="271" t="s">
        <v>3204</v>
      </c>
      <c r="N206" s="208" t="s">
        <v>3302</v>
      </c>
      <c r="O206" s="502" t="s">
        <v>7880</v>
      </c>
      <c r="P206" s="502" t="s">
        <v>7881</v>
      </c>
      <c r="Q206" s="768" t="s">
        <v>7882</v>
      </c>
      <c r="S206" s="271" t="s">
        <v>214</v>
      </c>
      <c r="T206" s="271" t="s">
        <v>446</v>
      </c>
      <c r="U206" s="596">
        <v>45469</v>
      </c>
      <c r="V206" s="271" t="s">
        <v>447</v>
      </c>
      <c r="Y206" s="269" t="s">
        <v>8211</v>
      </c>
      <c r="AD206" s="140">
        <v>5</v>
      </c>
      <c r="AJ206" s="140">
        <v>1</v>
      </c>
      <c r="AW206" s="140">
        <v>1</v>
      </c>
      <c r="AZ206" s="140"/>
      <c r="BB206" s="269" t="s">
        <v>3296</v>
      </c>
    </row>
    <row r="207" spans="1:66" ht="18" customHeight="1" x14ac:dyDescent="0.25">
      <c r="A207" s="354">
        <v>7</v>
      </c>
      <c r="B207" s="355"/>
      <c r="C207" s="356">
        <v>61672</v>
      </c>
      <c r="D207" s="140"/>
      <c r="E207" s="269" t="s">
        <v>6804</v>
      </c>
      <c r="F207" s="269"/>
      <c r="G207" s="269" t="s">
        <v>3308</v>
      </c>
      <c r="H207" s="275" t="s">
        <v>3203</v>
      </c>
      <c r="J207" s="271" t="s">
        <v>211</v>
      </c>
      <c r="L207" s="271" t="s">
        <v>3204</v>
      </c>
      <c r="N207" s="208" t="s">
        <v>3309</v>
      </c>
      <c r="P207" s="502" t="s">
        <v>7842</v>
      </c>
      <c r="Q207" s="768" t="s">
        <v>7843</v>
      </c>
      <c r="S207" s="271" t="s">
        <v>214</v>
      </c>
      <c r="T207" s="271" t="s">
        <v>446</v>
      </c>
      <c r="U207" s="596">
        <v>45469</v>
      </c>
      <c r="V207" s="271" t="s">
        <v>447</v>
      </c>
      <c r="Y207" s="269" t="s">
        <v>8212</v>
      </c>
      <c r="AD207" s="140">
        <v>5</v>
      </c>
      <c r="AJ207" s="140">
        <v>2</v>
      </c>
      <c r="AZ207" s="140"/>
      <c r="BB207" s="269" t="s">
        <v>3296</v>
      </c>
    </row>
    <row r="208" spans="1:66" ht="18" customHeight="1" x14ac:dyDescent="0.25">
      <c r="A208" s="354">
        <v>7</v>
      </c>
      <c r="B208" s="355"/>
      <c r="C208" s="356">
        <v>66071</v>
      </c>
      <c r="D208" s="140"/>
      <c r="E208" s="269" t="s">
        <v>6804</v>
      </c>
      <c r="F208" s="269"/>
      <c r="G208" s="269" t="s">
        <v>3317</v>
      </c>
      <c r="H208" s="275" t="s">
        <v>3203</v>
      </c>
      <c r="J208" s="271" t="s">
        <v>211</v>
      </c>
      <c r="L208" s="271" t="s">
        <v>3204</v>
      </c>
      <c r="N208" s="208" t="s">
        <v>3318</v>
      </c>
      <c r="P208" s="502" t="s">
        <v>7844</v>
      </c>
      <c r="Q208" s="768" t="s">
        <v>7845</v>
      </c>
      <c r="S208" s="271" t="s">
        <v>214</v>
      </c>
      <c r="T208" s="271" t="s">
        <v>446</v>
      </c>
      <c r="U208" s="596">
        <v>45469</v>
      </c>
      <c r="V208" s="271" t="s">
        <v>447</v>
      </c>
      <c r="Y208" s="269" t="s">
        <v>8213</v>
      </c>
      <c r="AD208" s="140">
        <v>5</v>
      </c>
      <c r="AJ208" s="140">
        <v>2</v>
      </c>
      <c r="AZ208" s="140"/>
      <c r="BB208" s="269" t="s">
        <v>3320</v>
      </c>
    </row>
    <row r="209" spans="1:82" ht="18" customHeight="1" x14ac:dyDescent="0.25">
      <c r="A209" s="354">
        <v>7</v>
      </c>
      <c r="B209" s="355"/>
      <c r="C209" s="356">
        <v>65186</v>
      </c>
      <c r="D209" s="140"/>
      <c r="E209" s="269" t="s">
        <v>6804</v>
      </c>
      <c r="F209" s="269"/>
      <c r="G209" s="269" t="s">
        <v>3331</v>
      </c>
      <c r="H209" s="275" t="s">
        <v>3203</v>
      </c>
      <c r="J209" s="271" t="s">
        <v>211</v>
      </c>
      <c r="L209" s="271" t="s">
        <v>3204</v>
      </c>
      <c r="N209" s="208" t="s">
        <v>3332</v>
      </c>
      <c r="O209" s="502" t="s">
        <v>3333</v>
      </c>
      <c r="P209" s="502" t="s">
        <v>7877</v>
      </c>
      <c r="S209" s="271" t="s">
        <v>214</v>
      </c>
      <c r="T209" s="271" t="s">
        <v>446</v>
      </c>
      <c r="U209" s="596">
        <v>45469</v>
      </c>
      <c r="V209" s="271" t="s">
        <v>447</v>
      </c>
      <c r="Y209" s="269" t="s">
        <v>8214</v>
      </c>
      <c r="AD209" s="140">
        <v>5</v>
      </c>
      <c r="AJ209" s="140">
        <v>2</v>
      </c>
      <c r="AZ209" s="140"/>
      <c r="BB209" s="269" t="s">
        <v>3320</v>
      </c>
    </row>
    <row r="210" spans="1:82" ht="18" customHeight="1" x14ac:dyDescent="0.25">
      <c r="A210" s="354">
        <v>7</v>
      </c>
      <c r="B210" s="355"/>
      <c r="C210" s="356">
        <v>60161</v>
      </c>
      <c r="D210" s="140"/>
      <c r="E210" s="269" t="s">
        <v>6804</v>
      </c>
      <c r="F210" s="269"/>
      <c r="G210" s="269" t="s">
        <v>3338</v>
      </c>
      <c r="H210" s="275" t="s">
        <v>3203</v>
      </c>
      <c r="J210" s="271" t="s">
        <v>211</v>
      </c>
      <c r="L210" s="271" t="s">
        <v>3204</v>
      </c>
      <c r="N210" s="208" t="s">
        <v>3339</v>
      </c>
      <c r="O210" s="502" t="s">
        <v>7854</v>
      </c>
      <c r="P210" s="502" t="s">
        <v>7855</v>
      </c>
      <c r="Q210" s="768" t="s">
        <v>7856</v>
      </c>
      <c r="S210" s="271" t="s">
        <v>214</v>
      </c>
      <c r="T210" s="271" t="s">
        <v>446</v>
      </c>
      <c r="U210" s="596">
        <v>45469</v>
      </c>
      <c r="V210" s="271" t="s">
        <v>447</v>
      </c>
      <c r="Y210" s="269" t="s">
        <v>8215</v>
      </c>
      <c r="AD210" s="140">
        <v>6</v>
      </c>
      <c r="AJ210" s="140">
        <v>1</v>
      </c>
      <c r="AW210" s="140">
        <v>1</v>
      </c>
      <c r="AZ210" s="140"/>
      <c r="BB210" s="269" t="s">
        <v>7857</v>
      </c>
    </row>
    <row r="211" spans="1:82" ht="18" customHeight="1" x14ac:dyDescent="0.25">
      <c r="A211" s="354">
        <v>9</v>
      </c>
      <c r="B211" s="355"/>
      <c r="C211" s="356">
        <v>68497</v>
      </c>
      <c r="D211" s="140"/>
      <c r="E211" s="269" t="s">
        <v>218</v>
      </c>
      <c r="F211" s="269"/>
      <c r="G211" s="269" t="s">
        <v>4191</v>
      </c>
      <c r="H211" s="275" t="s">
        <v>2674</v>
      </c>
      <c r="J211" s="271" t="s">
        <v>416</v>
      </c>
      <c r="L211" s="271" t="s">
        <v>2675</v>
      </c>
      <c r="M211" s="140" t="s">
        <v>239</v>
      </c>
      <c r="N211" s="114" t="s">
        <v>7354</v>
      </c>
      <c r="P211" s="114" t="s">
        <v>7355</v>
      </c>
      <c r="S211" s="271" t="s">
        <v>214</v>
      </c>
      <c r="T211" s="271" t="s">
        <v>446</v>
      </c>
      <c r="U211" s="596">
        <v>45462</v>
      </c>
      <c r="V211" s="271" t="s">
        <v>447</v>
      </c>
      <c r="Y211" s="269" t="s">
        <v>8216</v>
      </c>
      <c r="AD211" s="140">
        <v>8</v>
      </c>
      <c r="AZ211" s="140"/>
      <c r="BA211" s="140" t="s">
        <v>227</v>
      </c>
    </row>
    <row r="212" spans="1:82" ht="18" customHeight="1" x14ac:dyDescent="0.25">
      <c r="A212" s="354">
        <v>9</v>
      </c>
      <c r="B212" s="355"/>
      <c r="C212" s="356">
        <v>67962</v>
      </c>
      <c r="D212" s="140"/>
      <c r="E212" s="269" t="s">
        <v>218</v>
      </c>
      <c r="F212" s="269"/>
      <c r="G212" s="269" t="s">
        <v>4196</v>
      </c>
      <c r="H212" s="275" t="s">
        <v>2674</v>
      </c>
      <c r="J212" s="271" t="s">
        <v>416</v>
      </c>
      <c r="L212" s="271" t="s">
        <v>2675</v>
      </c>
      <c r="M212" s="140" t="s">
        <v>239</v>
      </c>
      <c r="N212" s="208" t="s">
        <v>4197</v>
      </c>
      <c r="O212" s="502" t="s">
        <v>4198</v>
      </c>
      <c r="Q212" s="502" t="s">
        <v>4199</v>
      </c>
      <c r="S212" s="271" t="s">
        <v>214</v>
      </c>
      <c r="T212" s="271" t="s">
        <v>446</v>
      </c>
      <c r="U212" s="596">
        <v>45462</v>
      </c>
      <c r="V212" s="271" t="s">
        <v>447</v>
      </c>
      <c r="Y212" s="269" t="s">
        <v>8217</v>
      </c>
      <c r="AD212" s="140">
        <v>7</v>
      </c>
      <c r="AQ212" s="140">
        <v>1</v>
      </c>
      <c r="AZ212" s="140"/>
    </row>
    <row r="213" spans="1:82" ht="18" customHeight="1" x14ac:dyDescent="0.25">
      <c r="A213" s="354">
        <v>9</v>
      </c>
      <c r="B213" s="355"/>
      <c r="C213" s="356">
        <v>70286</v>
      </c>
      <c r="D213" s="140"/>
      <c r="E213" s="269" t="s">
        <v>218</v>
      </c>
      <c r="F213" s="269"/>
      <c r="G213" s="269" t="s">
        <v>4200</v>
      </c>
      <c r="H213" s="275" t="s">
        <v>2674</v>
      </c>
      <c r="J213" s="271" t="s">
        <v>416</v>
      </c>
      <c r="L213" s="271" t="s">
        <v>2675</v>
      </c>
      <c r="M213" s="140" t="s">
        <v>239</v>
      </c>
      <c r="N213" s="208" t="s">
        <v>4201</v>
      </c>
      <c r="P213" s="502" t="s">
        <v>4202</v>
      </c>
      <c r="Q213" s="502" t="s">
        <v>4203</v>
      </c>
      <c r="S213" s="271" t="s">
        <v>214</v>
      </c>
      <c r="T213" s="271" t="s">
        <v>446</v>
      </c>
      <c r="U213" s="596">
        <v>45462</v>
      </c>
      <c r="V213" s="271" t="s">
        <v>447</v>
      </c>
      <c r="Y213" s="269" t="s">
        <v>8218</v>
      </c>
      <c r="AD213" s="140">
        <v>7</v>
      </c>
      <c r="AQ213" s="140">
        <v>1</v>
      </c>
      <c r="AZ213" s="269" t="s">
        <v>251</v>
      </c>
      <c r="BA213" s="140" t="s">
        <v>227</v>
      </c>
      <c r="BN213" s="208" t="s">
        <v>7688</v>
      </c>
    </row>
    <row r="214" spans="1:82" ht="18" customHeight="1" x14ac:dyDescent="0.25">
      <c r="A214" s="354">
        <v>9</v>
      </c>
      <c r="B214" s="355"/>
      <c r="C214" s="356">
        <v>64884</v>
      </c>
      <c r="D214" s="140"/>
      <c r="E214" s="269" t="s">
        <v>218</v>
      </c>
      <c r="F214" s="269"/>
      <c r="G214" s="269" t="s">
        <v>4204</v>
      </c>
      <c r="H214" s="275" t="s">
        <v>2674</v>
      </c>
      <c r="J214" s="271" t="s">
        <v>416</v>
      </c>
      <c r="L214" s="271" t="s">
        <v>2675</v>
      </c>
      <c r="M214" s="140" t="s">
        <v>239</v>
      </c>
      <c r="N214" s="208" t="s">
        <v>4205</v>
      </c>
      <c r="P214" s="502" t="s">
        <v>4206</v>
      </c>
      <c r="S214" s="271" t="s">
        <v>214</v>
      </c>
      <c r="T214" s="271" t="s">
        <v>446</v>
      </c>
      <c r="U214" s="596">
        <v>45462</v>
      </c>
      <c r="V214" s="271" t="s">
        <v>1466</v>
      </c>
      <c r="Y214" s="269" t="s">
        <v>8219</v>
      </c>
      <c r="AD214" s="140">
        <v>7</v>
      </c>
      <c r="AQ214" s="140">
        <v>1</v>
      </c>
      <c r="AZ214" s="269" t="s">
        <v>251</v>
      </c>
      <c r="BA214" s="140" t="s">
        <v>227</v>
      </c>
      <c r="BN214" s="208" t="s">
        <v>7688</v>
      </c>
    </row>
    <row r="215" spans="1:82" ht="18" customHeight="1" x14ac:dyDescent="0.25">
      <c r="A215" s="354">
        <v>7</v>
      </c>
      <c r="B215" s="355"/>
      <c r="C215" s="356">
        <v>61359</v>
      </c>
      <c r="D215" s="140"/>
      <c r="E215" s="269" t="s">
        <v>6804</v>
      </c>
      <c r="F215" s="269"/>
      <c r="G215" s="269" t="s">
        <v>2673</v>
      </c>
      <c r="H215" s="275" t="s">
        <v>2674</v>
      </c>
      <c r="J215" s="271" t="s">
        <v>211</v>
      </c>
      <c r="L215" s="271" t="s">
        <v>2675</v>
      </c>
      <c r="N215" s="208" t="s">
        <v>2676</v>
      </c>
      <c r="P215" s="502" t="s">
        <v>2677</v>
      </c>
      <c r="Q215" s="502" t="s">
        <v>2678</v>
      </c>
      <c r="S215" s="271" t="s">
        <v>214</v>
      </c>
      <c r="T215" s="271" t="s">
        <v>446</v>
      </c>
      <c r="U215" s="596">
        <v>45461</v>
      </c>
      <c r="V215" s="271" t="s">
        <v>447</v>
      </c>
      <c r="Y215" s="269" t="s">
        <v>8220</v>
      </c>
      <c r="AZ215" s="140"/>
    </row>
    <row r="216" spans="1:82" ht="18" customHeight="1" x14ac:dyDescent="0.25">
      <c r="A216" s="354">
        <v>9</v>
      </c>
      <c r="B216" s="355"/>
      <c r="C216" s="356">
        <v>62358</v>
      </c>
      <c r="D216" s="140"/>
      <c r="E216" s="269" t="s">
        <v>218</v>
      </c>
      <c r="F216" s="269"/>
      <c r="G216" s="269" t="s">
        <v>635</v>
      </c>
      <c r="H216" s="275" t="s">
        <v>336</v>
      </c>
      <c r="J216" s="271" t="s">
        <v>416</v>
      </c>
      <c r="L216" s="271" t="s">
        <v>362</v>
      </c>
      <c r="N216" s="208" t="s">
        <v>636</v>
      </c>
      <c r="P216" s="502" t="s">
        <v>8138</v>
      </c>
      <c r="Q216" s="502" t="s">
        <v>638</v>
      </c>
      <c r="R216" s="208" t="s">
        <v>7712</v>
      </c>
      <c r="S216" s="271" t="s">
        <v>214</v>
      </c>
      <c r="T216" s="271" t="s">
        <v>340</v>
      </c>
      <c r="U216" s="596">
        <v>45398</v>
      </c>
      <c r="V216" s="271" t="s">
        <v>226</v>
      </c>
      <c r="Y216" s="269" t="s">
        <v>8223</v>
      </c>
      <c r="AD216" s="140">
        <v>7</v>
      </c>
      <c r="AK216" s="140">
        <v>1</v>
      </c>
      <c r="AZ216" s="269" t="s">
        <v>251</v>
      </c>
      <c r="BB216" s="269" t="s">
        <v>8147</v>
      </c>
      <c r="BN216" s="208" t="s">
        <v>8139</v>
      </c>
    </row>
    <row r="217" spans="1:82" ht="18" customHeight="1" x14ac:dyDescent="0.25">
      <c r="A217" s="354">
        <v>9</v>
      </c>
      <c r="B217" s="355"/>
      <c r="C217" s="356">
        <v>69761</v>
      </c>
      <c r="D217" s="140"/>
      <c r="E217" s="269" t="s">
        <v>218</v>
      </c>
      <c r="F217" s="269"/>
      <c r="G217" s="269" t="s">
        <v>639</v>
      </c>
      <c r="H217" s="275" t="s">
        <v>336</v>
      </c>
      <c r="J217" s="271" t="s">
        <v>416</v>
      </c>
      <c r="L217" s="271" t="s">
        <v>362</v>
      </c>
      <c r="N217" s="208" t="s">
        <v>640</v>
      </c>
      <c r="P217" s="502" t="s">
        <v>8140</v>
      </c>
      <c r="S217" s="271" t="s">
        <v>214</v>
      </c>
      <c r="T217" s="271" t="s">
        <v>340</v>
      </c>
      <c r="U217" s="596">
        <v>45398</v>
      </c>
      <c r="V217" s="271" t="s">
        <v>226</v>
      </c>
      <c r="Y217" s="269" t="s">
        <v>8224</v>
      </c>
      <c r="AD217" s="140">
        <v>7</v>
      </c>
      <c r="AK217" s="140">
        <v>1</v>
      </c>
      <c r="AZ217" s="269" t="s">
        <v>251</v>
      </c>
      <c r="BB217" s="269" t="s">
        <v>8144</v>
      </c>
    </row>
    <row r="218" spans="1:82" ht="18" customHeight="1" x14ac:dyDescent="0.25">
      <c r="A218" s="354">
        <v>9</v>
      </c>
      <c r="B218" s="355"/>
      <c r="C218" s="356">
        <v>63840</v>
      </c>
      <c r="D218" s="140"/>
      <c r="E218" s="269" t="s">
        <v>218</v>
      </c>
      <c r="F218" s="269"/>
      <c r="G218" s="269" t="s">
        <v>647</v>
      </c>
      <c r="H218" s="275" t="s">
        <v>336</v>
      </c>
      <c r="J218" s="271" t="s">
        <v>416</v>
      </c>
      <c r="L218" s="271" t="s">
        <v>362</v>
      </c>
      <c r="N218" s="208" t="s">
        <v>648</v>
      </c>
      <c r="P218" s="502" t="s">
        <v>8142</v>
      </c>
      <c r="S218" s="271" t="s">
        <v>214</v>
      </c>
      <c r="T218" s="271" t="s">
        <v>340</v>
      </c>
      <c r="U218" s="596">
        <v>45398</v>
      </c>
      <c r="V218" s="271" t="s">
        <v>226</v>
      </c>
      <c r="Y218" s="269" t="s">
        <v>8225</v>
      </c>
      <c r="AD218" s="140">
        <v>7</v>
      </c>
      <c r="AZ218" s="269" t="s">
        <v>251</v>
      </c>
      <c r="BB218" s="269" t="s">
        <v>8143</v>
      </c>
      <c r="BN218" s="208" t="s">
        <v>8143</v>
      </c>
    </row>
    <row r="219" spans="1:82" ht="18" customHeight="1" x14ac:dyDescent="0.25">
      <c r="A219" s="354">
        <v>9</v>
      </c>
      <c r="B219" s="355"/>
      <c r="C219" s="356">
        <v>58325</v>
      </c>
      <c r="D219" s="140"/>
      <c r="E219" s="269" t="s">
        <v>218</v>
      </c>
      <c r="F219" s="269"/>
      <c r="G219" s="269" t="s">
        <v>650</v>
      </c>
      <c r="H219" s="275" t="s">
        <v>336</v>
      </c>
      <c r="J219" s="271" t="s">
        <v>416</v>
      </c>
      <c r="L219" s="271" t="s">
        <v>362</v>
      </c>
      <c r="N219" s="208" t="s">
        <v>651</v>
      </c>
      <c r="O219" s="502" t="s">
        <v>652</v>
      </c>
      <c r="Q219" s="502" t="s">
        <v>653</v>
      </c>
      <c r="S219" s="271" t="s">
        <v>214</v>
      </c>
      <c r="T219" s="271" t="s">
        <v>340</v>
      </c>
      <c r="U219" s="596">
        <v>45398</v>
      </c>
      <c r="V219" s="271" t="s">
        <v>226</v>
      </c>
      <c r="Y219" s="269" t="s">
        <v>8226</v>
      </c>
      <c r="AD219" s="140">
        <v>7</v>
      </c>
      <c r="AZ219" s="269" t="s">
        <v>251</v>
      </c>
      <c r="BB219" s="269" t="s">
        <v>8144</v>
      </c>
      <c r="BN219" s="208" t="s">
        <v>8144</v>
      </c>
    </row>
    <row r="220" spans="1:82" ht="18" customHeight="1" x14ac:dyDescent="0.25">
      <c r="A220" s="354">
        <v>9</v>
      </c>
      <c r="B220" s="355"/>
      <c r="C220" s="356">
        <v>59669</v>
      </c>
      <c r="D220" s="140"/>
      <c r="E220" s="269" t="s">
        <v>218</v>
      </c>
      <c r="F220" s="269" t="s">
        <v>7378</v>
      </c>
      <c r="G220" s="269" t="s">
        <v>1029</v>
      </c>
      <c r="H220" s="275" t="s">
        <v>1176</v>
      </c>
      <c r="J220" s="271" t="s">
        <v>211</v>
      </c>
      <c r="L220" s="271" t="s">
        <v>1177</v>
      </c>
      <c r="M220" s="140" t="s">
        <v>239</v>
      </c>
      <c r="N220" s="208" t="s">
        <v>2388</v>
      </c>
      <c r="O220" s="502" t="s">
        <v>7872</v>
      </c>
      <c r="P220" s="502" t="s">
        <v>7873</v>
      </c>
      <c r="S220" s="271" t="s">
        <v>214</v>
      </c>
      <c r="T220" s="271" t="s">
        <v>446</v>
      </c>
      <c r="U220" s="596">
        <v>45468</v>
      </c>
      <c r="V220" s="271" t="s">
        <v>447</v>
      </c>
      <c r="Y220" s="269" t="s">
        <v>8442</v>
      </c>
      <c r="AD220" s="140">
        <v>6</v>
      </c>
      <c r="AJ220" s="140">
        <v>1</v>
      </c>
      <c r="AW220" s="140">
        <v>1</v>
      </c>
      <c r="BB220" s="269" t="s">
        <v>2381</v>
      </c>
    </row>
    <row r="221" spans="1:82" ht="18" customHeight="1" x14ac:dyDescent="0.25">
      <c r="A221" s="354">
        <v>9</v>
      </c>
      <c r="B221" s="355"/>
      <c r="C221" s="356">
        <v>66801</v>
      </c>
      <c r="D221" s="140"/>
      <c r="E221" s="269" t="s">
        <v>218</v>
      </c>
      <c r="F221" s="269" t="s">
        <v>7378</v>
      </c>
      <c r="G221" s="269" t="s">
        <v>2414</v>
      </c>
      <c r="H221" s="275" t="s">
        <v>1176</v>
      </c>
      <c r="J221" s="271" t="s">
        <v>211</v>
      </c>
      <c r="L221" s="271" t="s">
        <v>1177</v>
      </c>
      <c r="M221" s="140" t="s">
        <v>239</v>
      </c>
      <c r="N221" s="208" t="s">
        <v>2415</v>
      </c>
      <c r="O221" s="502" t="s">
        <v>2416</v>
      </c>
      <c r="P221" s="502" t="s">
        <v>7870</v>
      </c>
      <c r="Q221" s="768" t="s">
        <v>7871</v>
      </c>
      <c r="S221" s="271" t="s">
        <v>214</v>
      </c>
      <c r="T221" s="271" t="s">
        <v>446</v>
      </c>
      <c r="U221" s="596">
        <v>45468</v>
      </c>
      <c r="V221" s="271" t="s">
        <v>447</v>
      </c>
      <c r="Y221" s="269" t="s">
        <v>8442</v>
      </c>
      <c r="AD221" s="140">
        <v>5</v>
      </c>
      <c r="AJ221" s="140">
        <v>2</v>
      </c>
      <c r="BB221" s="269" t="s">
        <v>2381</v>
      </c>
      <c r="BN221" s="208" t="s">
        <v>7964</v>
      </c>
    </row>
    <row r="222" spans="1:82" ht="18" customHeight="1" x14ac:dyDescent="0.25">
      <c r="A222" s="354">
        <v>9</v>
      </c>
      <c r="B222" s="355"/>
      <c r="C222" s="356">
        <v>69228</v>
      </c>
      <c r="D222" s="140"/>
      <c r="E222" s="269" t="s">
        <v>218</v>
      </c>
      <c r="F222" s="269" t="s">
        <v>7378</v>
      </c>
      <c r="G222" s="269" t="s">
        <v>1040</v>
      </c>
      <c r="H222" s="275" t="s">
        <v>1176</v>
      </c>
      <c r="J222" s="271" t="s">
        <v>211</v>
      </c>
      <c r="L222" s="271" t="s">
        <v>1177</v>
      </c>
      <c r="M222" s="140" t="s">
        <v>239</v>
      </c>
      <c r="N222" s="208" t="s">
        <v>2438</v>
      </c>
      <c r="P222" s="502" t="s">
        <v>7874</v>
      </c>
      <c r="Q222" s="768" t="s">
        <v>7875</v>
      </c>
      <c r="S222" s="271" t="s">
        <v>214</v>
      </c>
      <c r="T222" s="271" t="s">
        <v>446</v>
      </c>
      <c r="U222" s="596">
        <v>45468</v>
      </c>
      <c r="V222" s="271" t="s">
        <v>447</v>
      </c>
      <c r="Y222" s="269" t="s">
        <v>8442</v>
      </c>
      <c r="AD222" s="140">
        <v>6</v>
      </c>
      <c r="AJ222" s="140">
        <v>1</v>
      </c>
      <c r="AW222" s="140">
        <v>1</v>
      </c>
      <c r="AZ222" s="269" t="s">
        <v>251</v>
      </c>
      <c r="BB222" s="269" t="s">
        <v>7876</v>
      </c>
      <c r="BN222" s="208" t="s">
        <v>7876</v>
      </c>
    </row>
    <row r="223" spans="1:82" ht="18" customHeight="1" x14ac:dyDescent="0.25">
      <c r="A223" s="354">
        <v>9</v>
      </c>
      <c r="B223" s="355"/>
      <c r="C223" s="356">
        <v>68039</v>
      </c>
      <c r="D223" s="140"/>
      <c r="E223" s="269" t="s">
        <v>218</v>
      </c>
      <c r="F223" s="269" t="s">
        <v>7378</v>
      </c>
      <c r="G223" s="269">
        <v>1</v>
      </c>
      <c r="H223" s="275" t="s">
        <v>1791</v>
      </c>
      <c r="I223" s="269"/>
      <c r="J223" s="140" t="s">
        <v>211</v>
      </c>
      <c r="K223" s="273"/>
      <c r="L223" s="273" t="s">
        <v>1792</v>
      </c>
      <c r="M223" s="140" t="s">
        <v>239</v>
      </c>
      <c r="N223" s="275" t="s">
        <v>1793</v>
      </c>
      <c r="O223" s="272" t="s">
        <v>7850</v>
      </c>
      <c r="P223" s="272"/>
      <c r="Q223" s="766" t="s">
        <v>7851</v>
      </c>
      <c r="R223" s="269"/>
      <c r="S223" s="269" t="s">
        <v>214</v>
      </c>
      <c r="T223" s="273" t="s">
        <v>446</v>
      </c>
      <c r="U223" s="466">
        <v>45468</v>
      </c>
      <c r="V223" s="140" t="s">
        <v>447</v>
      </c>
      <c r="W223" s="140"/>
      <c r="X223" s="140"/>
      <c r="Y223" s="269" t="s">
        <v>8443</v>
      </c>
      <c r="AD223" s="140">
        <v>6</v>
      </c>
      <c r="AX223" s="140"/>
      <c r="BC223" s="280"/>
      <c r="BD223" s="669"/>
      <c r="BE223" s="740"/>
      <c r="BF223" s="440"/>
      <c r="BG223" s="140"/>
      <c r="BH223" s="801"/>
      <c r="BI223" s="280"/>
      <c r="BJ223" s="280"/>
      <c r="BK223" s="280"/>
      <c r="BL223" s="280"/>
      <c r="BM223" s="140"/>
      <c r="BN223" s="269"/>
      <c r="BR223" s="271"/>
      <c r="BS223" s="271"/>
      <c r="BT223" s="271"/>
      <c r="BU223" s="271"/>
      <c r="BV223" s="271"/>
      <c r="BW223" s="271"/>
      <c r="BX223" s="271"/>
      <c r="BY223" s="271"/>
      <c r="BZ223" s="271"/>
      <c r="CA223" s="271"/>
      <c r="CB223" s="271"/>
      <c r="CC223" s="271"/>
      <c r="CD223" s="271"/>
    </row>
    <row r="224" spans="1:82" ht="18" customHeight="1" x14ac:dyDescent="0.25">
      <c r="A224" s="354">
        <v>9</v>
      </c>
      <c r="B224" s="355"/>
      <c r="C224" s="356">
        <v>59710</v>
      </c>
      <c r="D224" s="140"/>
      <c r="E224" s="269" t="s">
        <v>218</v>
      </c>
      <c r="F224" s="269" t="s">
        <v>7378</v>
      </c>
      <c r="G224" s="269">
        <v>5</v>
      </c>
      <c r="H224" s="275" t="s">
        <v>1791</v>
      </c>
      <c r="J224" s="271" t="s">
        <v>211</v>
      </c>
      <c r="L224" s="271" t="s">
        <v>1792</v>
      </c>
      <c r="M224" s="140" t="s">
        <v>239</v>
      </c>
      <c r="N224" s="208" t="s">
        <v>2336</v>
      </c>
      <c r="O224" s="502" t="s">
        <v>2337</v>
      </c>
      <c r="Q224" s="502" t="s">
        <v>2338</v>
      </c>
      <c r="S224" s="271" t="s">
        <v>214</v>
      </c>
      <c r="T224" s="271" t="s">
        <v>446</v>
      </c>
      <c r="U224" s="596">
        <v>45468</v>
      </c>
      <c r="V224" s="271" t="s">
        <v>447</v>
      </c>
      <c r="Y224" s="269" t="s">
        <v>8442</v>
      </c>
      <c r="AD224" s="140">
        <v>5</v>
      </c>
      <c r="AK224" s="140">
        <v>1</v>
      </c>
      <c r="BB224" s="269" t="s">
        <v>7849</v>
      </c>
    </row>
    <row r="225" spans="1:82" ht="18" customHeight="1" x14ac:dyDescent="0.25">
      <c r="A225" s="354">
        <v>9</v>
      </c>
      <c r="B225" s="355"/>
      <c r="C225" s="356">
        <v>66226</v>
      </c>
      <c r="D225" s="140"/>
      <c r="E225" s="269" t="s">
        <v>218</v>
      </c>
      <c r="F225" s="269"/>
      <c r="G225" s="269">
        <v>363</v>
      </c>
      <c r="H225" s="275" t="s">
        <v>3203</v>
      </c>
      <c r="J225" s="271" t="s">
        <v>211</v>
      </c>
      <c r="L225" s="271" t="s">
        <v>3204</v>
      </c>
      <c r="N225" s="208" t="s">
        <v>3285</v>
      </c>
      <c r="O225" s="502" t="s">
        <v>3286</v>
      </c>
      <c r="P225" s="502" t="s">
        <v>7878</v>
      </c>
      <c r="Q225" s="502" t="s">
        <v>3288</v>
      </c>
      <c r="S225" s="271" t="s">
        <v>214</v>
      </c>
      <c r="T225" s="271" t="s">
        <v>446</v>
      </c>
      <c r="U225" s="596">
        <v>45469</v>
      </c>
      <c r="V225" s="271" t="s">
        <v>447</v>
      </c>
      <c r="Y225" s="269" t="s">
        <v>8141</v>
      </c>
      <c r="AD225" s="140">
        <v>6</v>
      </c>
      <c r="AO225" s="140">
        <v>1</v>
      </c>
      <c r="AZ225" s="140"/>
      <c r="BB225" s="269" t="s">
        <v>7879</v>
      </c>
    </row>
    <row r="226" spans="1:82" ht="18" customHeight="1" x14ac:dyDescent="0.25">
      <c r="A226" s="354">
        <v>9</v>
      </c>
      <c r="B226" s="355"/>
      <c r="C226" s="356">
        <v>63652</v>
      </c>
      <c r="D226" s="140"/>
      <c r="E226" s="269" t="s">
        <v>218</v>
      </c>
      <c r="F226" s="269"/>
      <c r="G226" s="269">
        <v>1</v>
      </c>
      <c r="H226" s="275" t="s">
        <v>2611</v>
      </c>
      <c r="J226" s="271" t="s">
        <v>211</v>
      </c>
      <c r="L226" s="271" t="s">
        <v>2612</v>
      </c>
      <c r="N226" s="208" t="s">
        <v>4029</v>
      </c>
      <c r="P226" s="502" t="s">
        <v>4030</v>
      </c>
      <c r="Q226" s="502" t="s">
        <v>4031</v>
      </c>
      <c r="S226" s="271" t="s">
        <v>214</v>
      </c>
      <c r="T226" s="271" t="s">
        <v>446</v>
      </c>
      <c r="U226" s="596">
        <v>45460</v>
      </c>
      <c r="V226" s="271" t="s">
        <v>447</v>
      </c>
      <c r="Y226" s="269" t="s">
        <v>7599</v>
      </c>
      <c r="AD226" s="140">
        <v>6</v>
      </c>
      <c r="AO226" s="140">
        <v>1</v>
      </c>
      <c r="AQ226" s="140">
        <v>1</v>
      </c>
      <c r="AZ226" s="269" t="s">
        <v>251</v>
      </c>
      <c r="BB226" s="269" t="s">
        <v>7895</v>
      </c>
      <c r="BN226" s="208" t="s">
        <v>7904</v>
      </c>
    </row>
    <row r="227" spans="1:82" ht="18" customHeight="1" x14ac:dyDescent="0.25">
      <c r="A227" s="354">
        <v>9</v>
      </c>
      <c r="B227" s="355"/>
      <c r="C227" s="356">
        <v>68262</v>
      </c>
      <c r="D227" s="140"/>
      <c r="E227" s="269" t="s">
        <v>218</v>
      </c>
      <c r="F227" s="269"/>
      <c r="G227" s="269">
        <v>3</v>
      </c>
      <c r="H227" s="275" t="s">
        <v>2611</v>
      </c>
      <c r="J227" s="271" t="s">
        <v>211</v>
      </c>
      <c r="L227" s="271" t="s">
        <v>2612</v>
      </c>
      <c r="N227" s="208" t="s">
        <v>4032</v>
      </c>
      <c r="O227" s="502" t="s">
        <v>8400</v>
      </c>
      <c r="P227" s="502" t="s">
        <v>4033</v>
      </c>
      <c r="Q227" s="502" t="s">
        <v>4034</v>
      </c>
      <c r="S227" s="271" t="s">
        <v>214</v>
      </c>
      <c r="T227" s="271" t="s">
        <v>446</v>
      </c>
      <c r="U227" s="596">
        <v>45460</v>
      </c>
      <c r="V227" s="271" t="s">
        <v>447</v>
      </c>
      <c r="Y227" s="269" t="s">
        <v>7599</v>
      </c>
      <c r="AD227" s="140">
        <v>6</v>
      </c>
      <c r="AZ227" s="140" t="s">
        <v>251</v>
      </c>
      <c r="BB227" s="269" t="s">
        <v>7895</v>
      </c>
      <c r="BN227" s="208" t="s">
        <v>7905</v>
      </c>
    </row>
    <row r="228" spans="1:82" ht="18" customHeight="1" x14ac:dyDescent="0.25">
      <c r="A228" s="354">
        <v>9</v>
      </c>
      <c r="B228" s="355"/>
      <c r="C228" s="356">
        <v>69882</v>
      </c>
      <c r="D228" s="140"/>
      <c r="E228" s="269" t="s">
        <v>218</v>
      </c>
      <c r="F228" s="269"/>
      <c r="G228" s="269">
        <v>5</v>
      </c>
      <c r="H228" s="275" t="s">
        <v>2611</v>
      </c>
      <c r="J228" s="271" t="s">
        <v>211</v>
      </c>
      <c r="L228" s="271" t="s">
        <v>2612</v>
      </c>
      <c r="N228" s="208" t="s">
        <v>4035</v>
      </c>
      <c r="P228" s="502" t="s">
        <v>8402</v>
      </c>
      <c r="Q228" s="502" t="s">
        <v>4037</v>
      </c>
      <c r="S228" s="271" t="s">
        <v>214</v>
      </c>
      <c r="T228" s="271" t="s">
        <v>446</v>
      </c>
      <c r="U228" s="596">
        <v>45460</v>
      </c>
      <c r="V228" s="271" t="s">
        <v>447</v>
      </c>
      <c r="Y228" s="269" t="s">
        <v>7599</v>
      </c>
      <c r="AD228" s="140">
        <v>5</v>
      </c>
      <c r="AZ228" s="269" t="s">
        <v>251</v>
      </c>
      <c r="BB228" s="269" t="s">
        <v>7895</v>
      </c>
      <c r="BN228" s="208" t="s">
        <v>7895</v>
      </c>
    </row>
    <row r="229" spans="1:82" ht="18" customHeight="1" x14ac:dyDescent="0.25">
      <c r="A229" s="354">
        <v>9</v>
      </c>
      <c r="B229" s="355"/>
      <c r="C229" s="356">
        <v>69755</v>
      </c>
      <c r="D229" s="140"/>
      <c r="E229" s="269" t="s">
        <v>218</v>
      </c>
      <c r="F229" s="269"/>
      <c r="G229" s="269">
        <v>7</v>
      </c>
      <c r="H229" s="275" t="s">
        <v>2611</v>
      </c>
      <c r="J229" s="271" t="s">
        <v>211</v>
      </c>
      <c r="L229" s="271" t="s">
        <v>2612</v>
      </c>
      <c r="M229" s="140" t="s">
        <v>213</v>
      </c>
      <c r="N229" s="208" t="s">
        <v>4038</v>
      </c>
      <c r="P229" s="502" t="s">
        <v>8403</v>
      </c>
      <c r="Q229" s="502" t="s">
        <v>4040</v>
      </c>
      <c r="S229" s="271" t="s">
        <v>214</v>
      </c>
      <c r="T229" s="271" t="s">
        <v>446</v>
      </c>
      <c r="U229" s="596">
        <v>45462</v>
      </c>
      <c r="V229" s="271" t="s">
        <v>447</v>
      </c>
      <c r="Y229" s="269" t="s">
        <v>7652</v>
      </c>
      <c r="AD229" s="140">
        <v>6</v>
      </c>
      <c r="AQ229" s="140">
        <v>1</v>
      </c>
      <c r="AZ229" s="269" t="s">
        <v>251</v>
      </c>
      <c r="BA229" s="140" t="s">
        <v>227</v>
      </c>
      <c r="BN229" s="208" t="s">
        <v>8404</v>
      </c>
    </row>
    <row r="230" spans="1:82" ht="18" customHeight="1" x14ac:dyDescent="0.25">
      <c r="A230" s="354">
        <v>9</v>
      </c>
      <c r="B230" s="355"/>
      <c r="C230" s="356">
        <v>55656</v>
      </c>
      <c r="D230" s="140"/>
      <c r="E230" s="269" t="s">
        <v>218</v>
      </c>
      <c r="F230" s="269"/>
      <c r="G230" s="269">
        <v>9</v>
      </c>
      <c r="H230" s="275" t="s">
        <v>2611</v>
      </c>
      <c r="J230" s="271" t="s">
        <v>211</v>
      </c>
      <c r="L230" s="271" t="s">
        <v>2612</v>
      </c>
      <c r="N230" s="208" t="s">
        <v>4041</v>
      </c>
      <c r="P230" s="502" t="s">
        <v>4042</v>
      </c>
      <c r="Q230" s="502" t="s">
        <v>4043</v>
      </c>
      <c r="S230" s="271" t="s">
        <v>214</v>
      </c>
      <c r="T230" s="271" t="s">
        <v>446</v>
      </c>
      <c r="U230" s="596">
        <v>45460</v>
      </c>
      <c r="V230" s="271" t="s">
        <v>447</v>
      </c>
      <c r="Y230" s="269" t="s">
        <v>7600</v>
      </c>
      <c r="AD230" s="140">
        <v>6</v>
      </c>
      <c r="AO230" s="140">
        <v>1</v>
      </c>
      <c r="AQ230" s="140">
        <v>1</v>
      </c>
      <c r="AZ230" s="269" t="s">
        <v>251</v>
      </c>
      <c r="BB230" s="269" t="s">
        <v>7895</v>
      </c>
      <c r="BN230" s="208" t="s">
        <v>7906</v>
      </c>
    </row>
    <row r="231" spans="1:82" ht="18" customHeight="1" x14ac:dyDescent="0.25">
      <c r="A231" s="354">
        <v>9</v>
      </c>
      <c r="B231" s="355"/>
      <c r="C231" s="356">
        <v>66813</v>
      </c>
      <c r="D231" s="140"/>
      <c r="E231" s="269" t="s">
        <v>218</v>
      </c>
      <c r="F231" s="269"/>
      <c r="G231" s="269">
        <v>11</v>
      </c>
      <c r="H231" s="275" t="s">
        <v>2611</v>
      </c>
      <c r="J231" s="271" t="s">
        <v>211</v>
      </c>
      <c r="L231" s="271" t="s">
        <v>2612</v>
      </c>
      <c r="N231" s="208" t="s">
        <v>4044</v>
      </c>
      <c r="O231" s="502" t="s">
        <v>8409</v>
      </c>
      <c r="Q231" s="502" t="s">
        <v>4045</v>
      </c>
      <c r="S231" s="271" t="s">
        <v>214</v>
      </c>
      <c r="T231" s="271" t="s">
        <v>446</v>
      </c>
      <c r="U231" s="596">
        <v>45460</v>
      </c>
      <c r="Y231" s="269" t="s">
        <v>7601</v>
      </c>
      <c r="AD231" s="140">
        <v>5</v>
      </c>
      <c r="AO231" s="140">
        <v>1</v>
      </c>
      <c r="AZ231" s="269" t="s">
        <v>251</v>
      </c>
      <c r="BA231" s="140" t="s">
        <v>6930</v>
      </c>
      <c r="BB231" s="269" t="s">
        <v>7895</v>
      </c>
      <c r="BN231" s="208" t="s">
        <v>7906</v>
      </c>
    </row>
    <row r="232" spans="1:82" ht="18" customHeight="1" x14ac:dyDescent="0.25">
      <c r="A232" s="354">
        <v>9</v>
      </c>
      <c r="B232" s="355"/>
      <c r="C232" s="356">
        <v>67314</v>
      </c>
      <c r="D232" s="140"/>
      <c r="E232" s="269" t="s">
        <v>218</v>
      </c>
      <c r="F232" s="269"/>
      <c r="G232" s="269">
        <v>15</v>
      </c>
      <c r="H232" s="275" t="s">
        <v>2611</v>
      </c>
      <c r="J232" s="271" t="s">
        <v>211</v>
      </c>
      <c r="L232" s="271" t="s">
        <v>2612</v>
      </c>
      <c r="N232" s="208" t="s">
        <v>4046</v>
      </c>
      <c r="O232" s="502" t="s">
        <v>4047</v>
      </c>
      <c r="S232" s="271" t="s">
        <v>214</v>
      </c>
      <c r="T232" s="271" t="s">
        <v>446</v>
      </c>
      <c r="U232" s="596">
        <v>45460</v>
      </c>
      <c r="V232" s="271" t="s">
        <v>447</v>
      </c>
      <c r="Y232" s="269" t="s">
        <v>7599</v>
      </c>
      <c r="AD232" s="140">
        <v>7</v>
      </c>
      <c r="AZ232" s="140" t="s">
        <v>251</v>
      </c>
      <c r="BB232" s="269" t="s">
        <v>7895</v>
      </c>
      <c r="BN232" s="208" t="s">
        <v>7895</v>
      </c>
    </row>
    <row r="233" spans="1:82" ht="18" customHeight="1" x14ac:dyDescent="0.25">
      <c r="A233" s="354">
        <v>9</v>
      </c>
      <c r="B233" s="355"/>
      <c r="C233" s="356">
        <v>63167</v>
      </c>
      <c r="D233" s="140"/>
      <c r="E233" s="269" t="s">
        <v>218</v>
      </c>
      <c r="F233" s="269" t="s">
        <v>7378</v>
      </c>
      <c r="G233" s="269">
        <v>6</v>
      </c>
      <c r="H233" s="275" t="s">
        <v>598</v>
      </c>
      <c r="I233" s="269"/>
      <c r="J233" s="140" t="s">
        <v>211</v>
      </c>
      <c r="K233" s="273"/>
      <c r="L233" s="273" t="s">
        <v>599</v>
      </c>
      <c r="M233" s="140" t="s">
        <v>213</v>
      </c>
      <c r="N233" s="275" t="s">
        <v>654</v>
      </c>
      <c r="O233" s="272"/>
      <c r="P233" s="272" t="s">
        <v>8368</v>
      </c>
      <c r="Q233" s="766" t="s">
        <v>656</v>
      </c>
      <c r="R233" s="269"/>
      <c r="S233" s="269" t="s">
        <v>214</v>
      </c>
      <c r="T233" s="273" t="s">
        <v>340</v>
      </c>
      <c r="U233" s="466">
        <v>45404</v>
      </c>
      <c r="V233" s="140" t="s">
        <v>226</v>
      </c>
      <c r="W233" s="140"/>
      <c r="X233" s="140"/>
      <c r="Y233" s="269" t="s">
        <v>8369</v>
      </c>
      <c r="AD233" s="140">
        <v>12</v>
      </c>
      <c r="AJ233" s="140">
        <v>1</v>
      </c>
      <c r="AO233" s="140">
        <v>1</v>
      </c>
      <c r="AQ233" s="140">
        <v>1</v>
      </c>
      <c r="AX233" s="140"/>
      <c r="AZ233" s="269" t="s">
        <v>251</v>
      </c>
      <c r="BA233" s="140" t="s">
        <v>227</v>
      </c>
      <c r="BB233" s="269" t="s">
        <v>8373</v>
      </c>
      <c r="BC233" s="280"/>
      <c r="BD233" s="669"/>
      <c r="BE233" s="740"/>
      <c r="BF233" s="440"/>
      <c r="BG233" s="140"/>
      <c r="BH233" s="801"/>
      <c r="BI233" s="280"/>
      <c r="BJ233" s="280"/>
      <c r="BK233" s="280"/>
      <c r="BL233" s="280"/>
      <c r="BM233" s="140"/>
      <c r="BN233" s="269" t="s">
        <v>8373</v>
      </c>
      <c r="BO233" s="140"/>
      <c r="BP233" s="140"/>
      <c r="BQ233" s="140"/>
      <c r="BR233" s="355"/>
      <c r="BS233" s="269"/>
      <c r="BU233" s="269"/>
    </row>
    <row r="234" spans="1:82" ht="18" customHeight="1" x14ac:dyDescent="0.25">
      <c r="A234" s="354">
        <v>9</v>
      </c>
      <c r="B234" s="355"/>
      <c r="C234" s="356">
        <v>62773</v>
      </c>
      <c r="D234" s="140"/>
      <c r="E234" s="269" t="s">
        <v>218</v>
      </c>
      <c r="F234" s="269" t="s">
        <v>7378</v>
      </c>
      <c r="G234" s="269">
        <v>8</v>
      </c>
      <c r="H234" s="275" t="s">
        <v>598</v>
      </c>
      <c r="I234" s="269"/>
      <c r="J234" s="140" t="s">
        <v>211</v>
      </c>
      <c r="K234" s="273"/>
      <c r="L234" s="273" t="s">
        <v>599</v>
      </c>
      <c r="M234" s="140" t="s">
        <v>213</v>
      </c>
      <c r="N234" s="275" t="s">
        <v>657</v>
      </c>
      <c r="O234" s="272" t="s">
        <v>658</v>
      </c>
      <c r="P234" s="272" t="s">
        <v>659</v>
      </c>
      <c r="Q234" s="766" t="s">
        <v>660</v>
      </c>
      <c r="R234" s="269"/>
      <c r="S234" s="269" t="s">
        <v>214</v>
      </c>
      <c r="T234" s="273" t="s">
        <v>340</v>
      </c>
      <c r="U234" s="466">
        <v>45404</v>
      </c>
      <c r="V234" s="140" t="s">
        <v>226</v>
      </c>
      <c r="W234" s="140"/>
      <c r="X234" s="140"/>
      <c r="Y234" s="269" t="s">
        <v>8375</v>
      </c>
      <c r="AD234" s="140">
        <v>12</v>
      </c>
      <c r="AJ234" s="140">
        <v>1</v>
      </c>
      <c r="AO234" s="140">
        <v>1</v>
      </c>
      <c r="AQ234" s="140">
        <v>1</v>
      </c>
      <c r="AX234" s="140"/>
      <c r="AZ234" s="269" t="s">
        <v>251</v>
      </c>
      <c r="BA234" s="140" t="s">
        <v>227</v>
      </c>
      <c r="BB234" s="269" t="s">
        <v>8376</v>
      </c>
      <c r="BC234" s="280"/>
      <c r="BD234" s="669"/>
      <c r="BE234" s="740"/>
      <c r="BF234" s="440"/>
      <c r="BG234" s="140"/>
      <c r="BH234" s="801"/>
      <c r="BI234" s="280"/>
      <c r="BJ234" s="280"/>
      <c r="BK234" s="280"/>
      <c r="BL234" s="280"/>
      <c r="BM234" s="140"/>
      <c r="BN234" s="269" t="s">
        <v>8377</v>
      </c>
      <c r="BO234" s="140"/>
      <c r="BP234" s="140"/>
      <c r="BQ234" s="140"/>
      <c r="BR234" s="355"/>
      <c r="BS234" s="269"/>
      <c r="BU234" s="269"/>
    </row>
    <row r="235" spans="1:82" ht="18" customHeight="1" x14ac:dyDescent="0.25">
      <c r="A235" s="354">
        <v>9</v>
      </c>
      <c r="B235" s="355"/>
      <c r="C235" s="356">
        <v>70438</v>
      </c>
      <c r="D235" s="140"/>
      <c r="E235" s="269" t="s">
        <v>218</v>
      </c>
      <c r="F235" s="269" t="s">
        <v>7378</v>
      </c>
      <c r="G235" s="269">
        <v>12</v>
      </c>
      <c r="H235" s="275" t="s">
        <v>598</v>
      </c>
      <c r="J235" s="271" t="s">
        <v>211</v>
      </c>
      <c r="L235" s="271" t="s">
        <v>599</v>
      </c>
      <c r="M235" s="271" t="s">
        <v>213</v>
      </c>
      <c r="N235" s="271" t="s">
        <v>661</v>
      </c>
      <c r="O235" s="271"/>
      <c r="P235" s="271" t="s">
        <v>8381</v>
      </c>
      <c r="Q235" s="271" t="s">
        <v>663</v>
      </c>
      <c r="R235" s="271"/>
      <c r="S235" s="271" t="s">
        <v>214</v>
      </c>
      <c r="T235" s="271" t="s">
        <v>340</v>
      </c>
      <c r="U235" s="466">
        <v>45404</v>
      </c>
      <c r="V235" s="271" t="s">
        <v>226</v>
      </c>
      <c r="Y235" s="208" t="s">
        <v>8369</v>
      </c>
      <c r="Z235" s="271"/>
      <c r="AA235" s="271"/>
      <c r="AB235" s="271"/>
      <c r="AC235" s="271"/>
      <c r="AD235" s="271">
        <v>12</v>
      </c>
      <c r="AE235" s="271"/>
      <c r="AF235" s="271"/>
      <c r="AG235" s="271"/>
      <c r="AH235" s="271"/>
      <c r="AI235" s="271"/>
      <c r="AJ235" s="271">
        <v>1</v>
      </c>
      <c r="AK235" s="271"/>
      <c r="AL235" s="271"/>
      <c r="AM235" s="271"/>
      <c r="AN235" s="271"/>
      <c r="AO235" s="271"/>
      <c r="AP235" s="271"/>
      <c r="AQ235" s="271"/>
      <c r="AR235" s="271"/>
      <c r="AS235" s="271"/>
      <c r="AT235" s="271"/>
      <c r="AU235" s="271"/>
      <c r="AV235" s="271"/>
      <c r="AW235" s="271"/>
      <c r="AY235" s="271"/>
      <c r="AZ235" s="208" t="s">
        <v>251</v>
      </c>
      <c r="BA235" s="271" t="s">
        <v>227</v>
      </c>
      <c r="BB235" s="208" t="s">
        <v>8377</v>
      </c>
      <c r="BD235" s="212"/>
      <c r="BE235" s="212"/>
      <c r="BF235" s="212"/>
      <c r="BH235" s="212"/>
      <c r="BN235" s="271" t="s">
        <v>8377</v>
      </c>
      <c r="BR235" s="271"/>
      <c r="BS235" s="271"/>
      <c r="BT235" s="271"/>
      <c r="BU235" s="271"/>
      <c r="BV235" s="271"/>
      <c r="BW235" s="271"/>
      <c r="BX235" s="271"/>
      <c r="BY235" s="271"/>
      <c r="BZ235" s="271"/>
      <c r="CA235" s="271"/>
      <c r="CB235" s="271"/>
      <c r="CC235" s="271"/>
      <c r="CD235" s="271"/>
    </row>
    <row r="236" spans="1:82" ht="18" customHeight="1" x14ac:dyDescent="0.25">
      <c r="A236" s="354">
        <v>9</v>
      </c>
      <c r="B236" s="355"/>
      <c r="C236" s="356">
        <v>66372</v>
      </c>
      <c r="D236" s="140"/>
      <c r="E236" s="269" t="s">
        <v>218</v>
      </c>
      <c r="F236" s="269" t="s">
        <v>7378</v>
      </c>
      <c r="G236" s="269">
        <v>14</v>
      </c>
      <c r="H236" s="275" t="s">
        <v>598</v>
      </c>
      <c r="J236" s="271" t="s">
        <v>211</v>
      </c>
      <c r="L236" s="271" t="s">
        <v>599</v>
      </c>
      <c r="M236" s="271" t="s">
        <v>213</v>
      </c>
      <c r="N236" s="271" t="s">
        <v>664</v>
      </c>
      <c r="O236" s="271" t="s">
        <v>8384</v>
      </c>
      <c r="P236" s="271"/>
      <c r="Q236" s="271"/>
      <c r="R236" s="271"/>
      <c r="S236" s="271" t="s">
        <v>214</v>
      </c>
      <c r="T236" s="271" t="s">
        <v>340</v>
      </c>
      <c r="U236" s="466">
        <v>45404</v>
      </c>
      <c r="V236" s="271" t="s">
        <v>226</v>
      </c>
      <c r="Y236" s="208" t="s">
        <v>8387</v>
      </c>
      <c r="Z236" s="271"/>
      <c r="AA236" s="271"/>
      <c r="AB236" s="271"/>
      <c r="AC236" s="271"/>
      <c r="AD236" s="271">
        <v>12</v>
      </c>
      <c r="AE236" s="271"/>
      <c r="AF236" s="271"/>
      <c r="AG236" s="271"/>
      <c r="AH236" s="271"/>
      <c r="AI236" s="271"/>
      <c r="AJ236" s="271">
        <v>1</v>
      </c>
      <c r="AK236" s="271"/>
      <c r="AL236" s="271"/>
      <c r="AM236" s="271"/>
      <c r="AN236" s="271"/>
      <c r="AO236" s="271">
        <v>1</v>
      </c>
      <c r="AP236" s="271"/>
      <c r="AQ236" s="271">
        <v>1</v>
      </c>
      <c r="AR236" s="271"/>
      <c r="AS236" s="271"/>
      <c r="AT236" s="271"/>
      <c r="AU236" s="271"/>
      <c r="AV236" s="271"/>
      <c r="AW236" s="271"/>
      <c r="AY236" s="271"/>
      <c r="AZ236" s="208" t="s">
        <v>251</v>
      </c>
      <c r="BA236" s="271" t="s">
        <v>227</v>
      </c>
      <c r="BB236" s="208" t="s">
        <v>8389</v>
      </c>
      <c r="BD236" s="212"/>
      <c r="BE236" s="212"/>
      <c r="BF236" s="212"/>
      <c r="BH236" s="212"/>
      <c r="BN236" s="271" t="s">
        <v>8390</v>
      </c>
      <c r="BR236" s="271"/>
      <c r="BS236" s="271"/>
      <c r="BT236" s="271"/>
      <c r="BU236" s="271"/>
      <c r="BV236" s="271"/>
      <c r="BW236" s="271"/>
      <c r="BX236" s="271"/>
      <c r="BY236" s="271"/>
      <c r="BZ236" s="271"/>
      <c r="CA236" s="271"/>
      <c r="CB236" s="271"/>
      <c r="CC236" s="271"/>
      <c r="CD236" s="271"/>
    </row>
    <row r="237" spans="1:82" ht="18" customHeight="1" x14ac:dyDescent="0.25">
      <c r="A237" s="354">
        <v>9</v>
      </c>
      <c r="B237" s="355"/>
      <c r="C237" s="356">
        <v>68536</v>
      </c>
      <c r="D237" s="140"/>
      <c r="E237" s="269" t="s">
        <v>218</v>
      </c>
      <c r="F237" s="269" t="s">
        <v>7378</v>
      </c>
      <c r="G237" s="269">
        <v>16</v>
      </c>
      <c r="H237" s="275" t="s">
        <v>598</v>
      </c>
      <c r="J237" s="271" t="s">
        <v>211</v>
      </c>
      <c r="L237" s="271" t="s">
        <v>599</v>
      </c>
      <c r="M237" s="271" t="s">
        <v>213</v>
      </c>
      <c r="N237" s="271" t="s">
        <v>666</v>
      </c>
      <c r="O237" s="271" t="s">
        <v>667</v>
      </c>
      <c r="P237" s="271" t="s">
        <v>668</v>
      </c>
      <c r="Q237" s="271" t="s">
        <v>669</v>
      </c>
      <c r="R237" s="271"/>
      <c r="S237" s="271" t="s">
        <v>214</v>
      </c>
      <c r="T237" s="271" t="s">
        <v>340</v>
      </c>
      <c r="U237" s="466">
        <v>45404</v>
      </c>
      <c r="V237" s="271" t="s">
        <v>264</v>
      </c>
      <c r="Y237" s="208" t="s">
        <v>8387</v>
      </c>
      <c r="Z237" s="271"/>
      <c r="AA237" s="271"/>
      <c r="AB237" s="271"/>
      <c r="AC237" s="271"/>
      <c r="AD237" s="271">
        <v>10</v>
      </c>
      <c r="AE237" s="271"/>
      <c r="AF237" s="271"/>
      <c r="AG237" s="271"/>
      <c r="AH237" s="271"/>
      <c r="AI237" s="271"/>
      <c r="AJ237" s="271"/>
      <c r="AK237" s="271"/>
      <c r="AL237" s="271"/>
      <c r="AM237" s="271"/>
      <c r="AN237" s="271"/>
      <c r="AO237" s="271">
        <v>1</v>
      </c>
      <c r="AP237" s="271"/>
      <c r="AQ237" s="271">
        <v>1</v>
      </c>
      <c r="AR237" s="271"/>
      <c r="AS237" s="271"/>
      <c r="AT237" s="271"/>
      <c r="AU237" s="271"/>
      <c r="AV237" s="271"/>
      <c r="AW237" s="271"/>
      <c r="AY237" s="271"/>
      <c r="AZ237" s="208" t="s">
        <v>251</v>
      </c>
      <c r="BA237" s="271" t="s">
        <v>227</v>
      </c>
      <c r="BB237" s="208" t="s">
        <v>8418</v>
      </c>
      <c r="BD237" s="212"/>
      <c r="BE237" s="212"/>
      <c r="BF237" s="212"/>
      <c r="BH237" s="212"/>
      <c r="BN237" s="271" t="s">
        <v>8419</v>
      </c>
      <c r="BR237" s="271"/>
      <c r="BS237" s="271"/>
      <c r="BT237" s="271"/>
      <c r="BU237" s="271"/>
      <c r="BV237" s="271"/>
      <c r="BW237" s="271"/>
      <c r="BX237" s="271"/>
      <c r="BY237" s="271"/>
      <c r="BZ237" s="271"/>
      <c r="CA237" s="271"/>
      <c r="CB237" s="271"/>
      <c r="CC237" s="271"/>
      <c r="CD237" s="271"/>
    </row>
    <row r="238" spans="1:82" ht="18" customHeight="1" x14ac:dyDescent="0.25">
      <c r="A238" s="354">
        <v>9</v>
      </c>
      <c r="B238" s="355"/>
      <c r="C238" s="356">
        <v>59861</v>
      </c>
      <c r="D238" s="140"/>
      <c r="E238" s="269" t="s">
        <v>218</v>
      </c>
      <c r="F238" s="269" t="s">
        <v>7378</v>
      </c>
      <c r="G238" s="269">
        <v>24</v>
      </c>
      <c r="H238" s="275" t="s">
        <v>598</v>
      </c>
      <c r="J238" s="271" t="s">
        <v>211</v>
      </c>
      <c r="L238" s="271" t="s">
        <v>599</v>
      </c>
      <c r="M238" s="271" t="s">
        <v>213</v>
      </c>
      <c r="N238" s="271" t="s">
        <v>670</v>
      </c>
      <c r="O238" s="271" t="s">
        <v>671</v>
      </c>
      <c r="P238" s="271" t="s">
        <v>8420</v>
      </c>
      <c r="Q238" s="271" t="s">
        <v>673</v>
      </c>
      <c r="R238" s="271"/>
      <c r="S238" s="271" t="s">
        <v>214</v>
      </c>
      <c r="T238" s="271" t="s">
        <v>340</v>
      </c>
      <c r="U238" s="597">
        <v>45405</v>
      </c>
      <c r="V238" s="271" t="s">
        <v>226</v>
      </c>
      <c r="Y238" s="208" t="s">
        <v>8422</v>
      </c>
      <c r="Z238" s="271"/>
      <c r="AA238" s="271"/>
      <c r="AB238" s="271"/>
      <c r="AC238" s="271"/>
      <c r="AD238" s="271">
        <v>12</v>
      </c>
      <c r="AE238" s="271"/>
      <c r="AF238" s="271"/>
      <c r="AG238" s="271"/>
      <c r="AH238" s="271"/>
      <c r="AI238" s="271"/>
      <c r="AJ238" s="271">
        <v>1</v>
      </c>
      <c r="AK238" s="271"/>
      <c r="AL238" s="271"/>
      <c r="AM238" s="271"/>
      <c r="AN238" s="271"/>
      <c r="AO238" s="271">
        <v>1</v>
      </c>
      <c r="AP238" s="271"/>
      <c r="AQ238" s="271">
        <v>1</v>
      </c>
      <c r="AR238" s="271"/>
      <c r="AS238" s="271"/>
      <c r="AT238" s="271"/>
      <c r="AU238" s="271"/>
      <c r="AV238" s="271"/>
      <c r="AW238" s="271"/>
      <c r="AY238" s="271"/>
      <c r="AZ238" s="208" t="s">
        <v>251</v>
      </c>
      <c r="BA238" s="271" t="s">
        <v>227</v>
      </c>
      <c r="BB238" s="208" t="s">
        <v>8390</v>
      </c>
      <c r="BD238" s="212"/>
      <c r="BE238" s="212"/>
      <c r="BF238" s="212"/>
      <c r="BH238" s="212"/>
      <c r="BN238" s="271" t="s">
        <v>8390</v>
      </c>
      <c r="BR238" s="271"/>
      <c r="BS238" s="271"/>
      <c r="BT238" s="271"/>
      <c r="BU238" s="271"/>
      <c r="BV238" s="271"/>
      <c r="BW238" s="271"/>
      <c r="BX238" s="271"/>
      <c r="BY238" s="271"/>
      <c r="BZ238" s="271"/>
      <c r="CA238" s="271"/>
      <c r="CB238" s="271"/>
      <c r="CC238" s="271"/>
      <c r="CD238" s="271"/>
    </row>
    <row r="239" spans="1:82" ht="18" customHeight="1" x14ac:dyDescent="0.25">
      <c r="A239" s="354">
        <v>9</v>
      </c>
      <c r="B239" s="355"/>
      <c r="C239" s="356">
        <v>67010</v>
      </c>
      <c r="D239" s="140"/>
      <c r="E239" s="269" t="s">
        <v>218</v>
      </c>
      <c r="F239" s="269" t="s">
        <v>7378</v>
      </c>
      <c r="G239" s="269">
        <v>28</v>
      </c>
      <c r="H239" s="275" t="s">
        <v>598</v>
      </c>
      <c r="J239" s="271" t="s">
        <v>211</v>
      </c>
      <c r="L239" s="271" t="s">
        <v>599</v>
      </c>
      <c r="M239" s="140" t="s">
        <v>213</v>
      </c>
      <c r="N239" s="208" t="s">
        <v>677</v>
      </c>
      <c r="O239" s="502" t="s">
        <v>678</v>
      </c>
      <c r="Q239" s="502" t="s">
        <v>679</v>
      </c>
      <c r="S239" s="271" t="s">
        <v>214</v>
      </c>
      <c r="T239" s="271" t="s">
        <v>340</v>
      </c>
      <c r="U239" s="596">
        <v>45405</v>
      </c>
      <c r="V239" s="271" t="s">
        <v>226</v>
      </c>
      <c r="Y239" s="269" t="s">
        <v>8422</v>
      </c>
      <c r="AD239" s="140">
        <v>10</v>
      </c>
      <c r="AO239" s="140">
        <v>1</v>
      </c>
      <c r="AZ239" s="269" t="s">
        <v>251</v>
      </c>
      <c r="BA239" s="140" t="s">
        <v>227</v>
      </c>
      <c r="BB239" s="269" t="s">
        <v>8390</v>
      </c>
      <c r="BN239" s="208" t="s">
        <v>8390</v>
      </c>
    </row>
    <row r="240" spans="1:82" ht="18" customHeight="1" x14ac:dyDescent="0.25">
      <c r="A240" s="354">
        <v>9</v>
      </c>
      <c r="B240" s="355"/>
      <c r="C240" s="356">
        <v>68580</v>
      </c>
      <c r="D240" s="140"/>
      <c r="E240" s="269" t="s">
        <v>218</v>
      </c>
      <c r="F240" s="269" t="s">
        <v>7378</v>
      </c>
      <c r="G240" s="269">
        <v>30</v>
      </c>
      <c r="H240" s="275" t="s">
        <v>598</v>
      </c>
      <c r="J240" s="271" t="s">
        <v>211</v>
      </c>
      <c r="L240" s="271" t="s">
        <v>599</v>
      </c>
      <c r="M240" s="140" t="s">
        <v>213</v>
      </c>
      <c r="N240" s="208" t="s">
        <v>699</v>
      </c>
      <c r="O240" s="502" t="s">
        <v>8423</v>
      </c>
      <c r="P240" s="502" t="s">
        <v>700</v>
      </c>
      <c r="Q240" s="502" t="s">
        <v>701</v>
      </c>
      <c r="S240" s="271" t="s">
        <v>214</v>
      </c>
      <c r="T240" s="271" t="s">
        <v>340</v>
      </c>
      <c r="U240" s="596">
        <v>45406</v>
      </c>
      <c r="V240" s="271" t="s">
        <v>264</v>
      </c>
      <c r="Y240" s="269" t="s">
        <v>8425</v>
      </c>
      <c r="AD240" s="140">
        <v>10</v>
      </c>
      <c r="AZ240" s="269" t="s">
        <v>251</v>
      </c>
      <c r="BA240" s="140" t="s">
        <v>227</v>
      </c>
      <c r="BB240" s="269" t="s">
        <v>8390</v>
      </c>
      <c r="BN240" s="208" t="s">
        <v>8390</v>
      </c>
    </row>
    <row r="241" spans="1:66" ht="18" customHeight="1" x14ac:dyDescent="0.25">
      <c r="A241" s="354">
        <v>9</v>
      </c>
      <c r="B241" s="355"/>
      <c r="C241" s="356">
        <v>64294</v>
      </c>
      <c r="D241" s="140"/>
      <c r="E241" s="269" t="s">
        <v>218</v>
      </c>
      <c r="F241" s="269" t="s">
        <v>7378</v>
      </c>
      <c r="G241" s="269">
        <v>32</v>
      </c>
      <c r="H241" s="275" t="s">
        <v>598</v>
      </c>
      <c r="J241" s="271" t="s">
        <v>211</v>
      </c>
      <c r="L241" s="271" t="s">
        <v>599</v>
      </c>
      <c r="M241" s="140" t="s">
        <v>213</v>
      </c>
      <c r="N241" s="208" t="s">
        <v>680</v>
      </c>
      <c r="O241" s="502" t="s">
        <v>681</v>
      </c>
      <c r="P241" s="502" t="s">
        <v>682</v>
      </c>
      <c r="Q241" s="502" t="s">
        <v>683</v>
      </c>
      <c r="S241" s="271" t="s">
        <v>214</v>
      </c>
      <c r="T241" s="271" t="s">
        <v>340</v>
      </c>
      <c r="U241" s="596">
        <v>45405</v>
      </c>
      <c r="V241" s="271" t="s">
        <v>264</v>
      </c>
      <c r="Y241" s="269" t="s">
        <v>8428</v>
      </c>
      <c r="AD241" s="140">
        <v>10</v>
      </c>
      <c r="AZ241" s="269" t="s">
        <v>251</v>
      </c>
      <c r="BA241" s="140" t="s">
        <v>227</v>
      </c>
      <c r="BB241" s="269" t="s">
        <v>8389</v>
      </c>
      <c r="BN241" s="208" t="s">
        <v>8390</v>
      </c>
    </row>
    <row r="242" spans="1:66" ht="18" customHeight="1" x14ac:dyDescent="0.25">
      <c r="A242" s="354">
        <v>9</v>
      </c>
      <c r="B242" s="355"/>
      <c r="C242" s="356">
        <v>70749</v>
      </c>
      <c r="D242" s="140"/>
      <c r="E242" s="269" t="s">
        <v>218</v>
      </c>
      <c r="F242" s="269" t="s">
        <v>7378</v>
      </c>
      <c r="G242" s="269">
        <v>38</v>
      </c>
      <c r="H242" s="275" t="s">
        <v>598</v>
      </c>
      <c r="J242" s="271" t="s">
        <v>211</v>
      </c>
      <c r="L242" s="271" t="s">
        <v>599</v>
      </c>
      <c r="M242" s="140" t="s">
        <v>213</v>
      </c>
      <c r="N242" s="208" t="s">
        <v>702</v>
      </c>
      <c r="O242" s="502" t="s">
        <v>8439</v>
      </c>
      <c r="Q242" s="502" t="s">
        <v>704</v>
      </c>
      <c r="S242" s="271" t="s">
        <v>214</v>
      </c>
      <c r="T242" s="271" t="s">
        <v>340</v>
      </c>
      <c r="U242" s="596">
        <v>45406</v>
      </c>
      <c r="V242" s="271" t="s">
        <v>226</v>
      </c>
      <c r="Y242" s="269" t="s">
        <v>8430</v>
      </c>
      <c r="AD242" s="140">
        <v>12</v>
      </c>
      <c r="AJ242" s="140">
        <v>1</v>
      </c>
      <c r="AO242" s="140">
        <v>1</v>
      </c>
      <c r="AQ242" s="140">
        <v>1</v>
      </c>
      <c r="AZ242" s="269" t="s">
        <v>251</v>
      </c>
      <c r="BA242" s="140" t="s">
        <v>227</v>
      </c>
      <c r="BB242" s="269" t="s">
        <v>8390</v>
      </c>
      <c r="BN242" s="208" t="s">
        <v>8390</v>
      </c>
    </row>
    <row r="243" spans="1:66" ht="18" customHeight="1" x14ac:dyDescent="0.25">
      <c r="A243" s="354">
        <v>9</v>
      </c>
      <c r="B243" s="355"/>
      <c r="C243" s="356">
        <v>59870</v>
      </c>
      <c r="D243" s="140"/>
      <c r="E243" s="269" t="s">
        <v>218</v>
      </c>
      <c r="F243" s="269" t="s">
        <v>7378</v>
      </c>
      <c r="G243" s="269">
        <v>40</v>
      </c>
      <c r="H243" s="275" t="s">
        <v>598</v>
      </c>
      <c r="J243" s="271" t="s">
        <v>211</v>
      </c>
      <c r="L243" s="271" t="s">
        <v>599</v>
      </c>
      <c r="M243" s="140" t="s">
        <v>213</v>
      </c>
      <c r="N243" s="208" t="s">
        <v>705</v>
      </c>
      <c r="O243" s="502" t="s">
        <v>8440</v>
      </c>
      <c r="S243" s="271" t="s">
        <v>214</v>
      </c>
      <c r="T243" s="271" t="s">
        <v>340</v>
      </c>
      <c r="U243" s="596">
        <v>45406</v>
      </c>
      <c r="V243" s="271" t="s">
        <v>226</v>
      </c>
      <c r="Y243" s="269" t="s">
        <v>8430</v>
      </c>
      <c r="AD243" s="140">
        <v>10</v>
      </c>
      <c r="AJ243" s="140">
        <v>1</v>
      </c>
      <c r="AZ243" s="269" t="s">
        <v>251</v>
      </c>
      <c r="BA243" s="140" t="s">
        <v>227</v>
      </c>
      <c r="BB243" s="269" t="s">
        <v>8390</v>
      </c>
      <c r="BN243" s="208" t="s">
        <v>8390</v>
      </c>
    </row>
    <row r="244" spans="1:66" ht="18" customHeight="1" x14ac:dyDescent="0.25">
      <c r="A244" s="354">
        <v>9</v>
      </c>
      <c r="B244" s="355"/>
      <c r="C244" s="356">
        <v>59867</v>
      </c>
      <c r="D244" s="140"/>
      <c r="E244" s="269" t="s">
        <v>218</v>
      </c>
      <c r="F244" s="269" t="s">
        <v>7378</v>
      </c>
      <c r="G244" s="269" t="s">
        <v>684</v>
      </c>
      <c r="H244" s="275" t="s">
        <v>598</v>
      </c>
      <c r="J244" s="271" t="s">
        <v>211</v>
      </c>
      <c r="L244" s="271" t="s">
        <v>599</v>
      </c>
      <c r="M244" s="140" t="s">
        <v>213</v>
      </c>
      <c r="N244" s="208" t="s">
        <v>685</v>
      </c>
      <c r="O244" s="502" t="s">
        <v>8431</v>
      </c>
      <c r="Q244" s="502" t="s">
        <v>687</v>
      </c>
      <c r="S244" s="271" t="s">
        <v>214</v>
      </c>
      <c r="T244" s="271" t="s">
        <v>340</v>
      </c>
      <c r="U244" s="596">
        <v>45405</v>
      </c>
      <c r="V244" s="271" t="s">
        <v>264</v>
      </c>
      <c r="Y244" s="269" t="s">
        <v>8433</v>
      </c>
      <c r="AD244" s="140">
        <v>10</v>
      </c>
      <c r="AZ244" s="269" t="s">
        <v>251</v>
      </c>
      <c r="BA244" s="140" t="s">
        <v>227</v>
      </c>
      <c r="BB244" s="269" t="s">
        <v>8390</v>
      </c>
      <c r="BN244" s="208" t="s">
        <v>8390</v>
      </c>
    </row>
    <row r="245" spans="1:66" ht="18" customHeight="1" x14ac:dyDescent="0.25">
      <c r="A245" s="354">
        <v>9</v>
      </c>
      <c r="B245" s="355"/>
      <c r="C245" s="356">
        <v>61630</v>
      </c>
      <c r="D245" s="140"/>
      <c r="E245" s="269" t="s">
        <v>218</v>
      </c>
      <c r="F245" s="269" t="s">
        <v>7378</v>
      </c>
      <c r="G245" s="269" t="s">
        <v>688</v>
      </c>
      <c r="H245" s="275" t="s">
        <v>598</v>
      </c>
      <c r="J245" s="271" t="s">
        <v>211</v>
      </c>
      <c r="L245" s="271" t="s">
        <v>599</v>
      </c>
      <c r="M245" s="140" t="s">
        <v>213</v>
      </c>
      <c r="N245" s="208" t="s">
        <v>689</v>
      </c>
      <c r="O245" s="502" t="s">
        <v>690</v>
      </c>
      <c r="P245" s="502" t="s">
        <v>8437</v>
      </c>
      <c r="Q245" s="502" t="s">
        <v>691</v>
      </c>
      <c r="S245" s="271" t="s">
        <v>214</v>
      </c>
      <c r="T245" s="271" t="s">
        <v>340</v>
      </c>
      <c r="U245" s="596">
        <v>45405</v>
      </c>
      <c r="V245" s="271" t="s">
        <v>264</v>
      </c>
      <c r="Y245" s="269" t="s">
        <v>8438</v>
      </c>
      <c r="AD245" s="140">
        <v>12</v>
      </c>
      <c r="AJ245" s="140">
        <v>1</v>
      </c>
      <c r="AO245" s="140">
        <v>1</v>
      </c>
      <c r="AQ245" s="140">
        <v>1</v>
      </c>
      <c r="AZ245" s="269" t="s">
        <v>251</v>
      </c>
      <c r="BA245" s="140" t="s">
        <v>227</v>
      </c>
      <c r="BB245" s="269" t="s">
        <v>8390</v>
      </c>
      <c r="BN245" s="208" t="s">
        <v>8390</v>
      </c>
    </row>
    <row r="246" spans="1:66" ht="18" customHeight="1" x14ac:dyDescent="0.25">
      <c r="A246" s="354">
        <v>10</v>
      </c>
      <c r="B246" s="355"/>
      <c r="C246" s="356">
        <v>67442</v>
      </c>
      <c r="D246" s="140"/>
      <c r="E246" s="269" t="s">
        <v>456</v>
      </c>
      <c r="F246" s="269"/>
      <c r="G246" s="269" t="s">
        <v>457</v>
      </c>
      <c r="H246" s="275" t="s">
        <v>220</v>
      </c>
      <c r="J246" s="271" t="s">
        <v>416</v>
      </c>
      <c r="L246" s="271" t="s">
        <v>221</v>
      </c>
      <c r="M246" s="140" t="s">
        <v>239</v>
      </c>
      <c r="N246" s="208" t="s">
        <v>458</v>
      </c>
      <c r="O246" s="502" t="s">
        <v>459</v>
      </c>
      <c r="Q246" s="502" t="s">
        <v>460</v>
      </c>
      <c r="S246" s="271" t="s">
        <v>214</v>
      </c>
      <c r="T246" s="271" t="s">
        <v>225</v>
      </c>
      <c r="U246" s="596">
        <v>45394</v>
      </c>
      <c r="V246" s="271" t="s">
        <v>226</v>
      </c>
      <c r="Y246" s="269" t="s">
        <v>7648</v>
      </c>
      <c r="AD246" s="140">
        <v>5</v>
      </c>
      <c r="AY246" s="140" t="s">
        <v>87</v>
      </c>
      <c r="AZ246" s="269" t="s">
        <v>251</v>
      </c>
      <c r="BA246" s="269" t="s">
        <v>420</v>
      </c>
      <c r="BB246" s="269" t="s">
        <v>461</v>
      </c>
    </row>
    <row r="247" spans="1:66" ht="18" customHeight="1" x14ac:dyDescent="0.25">
      <c r="A247" s="354">
        <v>10</v>
      </c>
      <c r="B247" s="355"/>
      <c r="C247" s="356">
        <v>62869</v>
      </c>
      <c r="D247" s="140"/>
      <c r="E247" s="269" t="s">
        <v>456</v>
      </c>
      <c r="F247" s="269"/>
      <c r="G247" s="269" t="s">
        <v>462</v>
      </c>
      <c r="H247" s="275" t="s">
        <v>220</v>
      </c>
      <c r="J247" s="271" t="s">
        <v>416</v>
      </c>
      <c r="L247" s="271" t="s">
        <v>221</v>
      </c>
      <c r="M247" s="140" t="s">
        <v>239</v>
      </c>
      <c r="N247" s="208" t="s">
        <v>463</v>
      </c>
      <c r="O247" s="502" t="s">
        <v>464</v>
      </c>
      <c r="P247" s="502" t="s">
        <v>464</v>
      </c>
      <c r="Q247" s="502" t="s">
        <v>465</v>
      </c>
      <c r="S247" s="271" t="s">
        <v>214</v>
      </c>
      <c r="T247" s="271" t="s">
        <v>225</v>
      </c>
      <c r="U247" s="596">
        <v>45394</v>
      </c>
      <c r="V247" s="271" t="s">
        <v>264</v>
      </c>
      <c r="Y247" s="269" t="s">
        <v>7645</v>
      </c>
      <c r="AD247" s="140">
        <v>7</v>
      </c>
      <c r="AY247" s="140" t="s">
        <v>87</v>
      </c>
      <c r="AZ247" s="140"/>
      <c r="BA247" s="269" t="s">
        <v>420</v>
      </c>
      <c r="BB247" s="269" t="s">
        <v>466</v>
      </c>
    </row>
    <row r="248" spans="1:66" ht="18" customHeight="1" x14ac:dyDescent="0.25">
      <c r="A248" s="354">
        <v>10</v>
      </c>
      <c r="B248" s="355"/>
      <c r="C248" s="356">
        <v>68019</v>
      </c>
      <c r="D248" s="140"/>
      <c r="E248" s="269" t="s">
        <v>218</v>
      </c>
      <c r="F248" s="269"/>
      <c r="G248" s="269">
        <v>1</v>
      </c>
      <c r="H248" s="275" t="s">
        <v>2606</v>
      </c>
      <c r="J248" s="271" t="s">
        <v>211</v>
      </c>
      <c r="L248" s="271" t="s">
        <v>2607</v>
      </c>
      <c r="N248" s="208" t="s">
        <v>3603</v>
      </c>
      <c r="P248" s="502" t="s">
        <v>3604</v>
      </c>
      <c r="S248" s="271" t="s">
        <v>214</v>
      </c>
      <c r="T248" s="271" t="s">
        <v>225</v>
      </c>
      <c r="U248" s="596">
        <v>45462</v>
      </c>
      <c r="V248" s="271" t="s">
        <v>226</v>
      </c>
      <c r="Y248" s="269" t="s">
        <v>8683</v>
      </c>
      <c r="AD248" s="140">
        <v>6</v>
      </c>
      <c r="AM248" s="140">
        <v>1</v>
      </c>
      <c r="AO248" s="140">
        <v>1</v>
      </c>
      <c r="AQ248" s="140">
        <v>1</v>
      </c>
      <c r="AZ248" s="140"/>
      <c r="BB248" s="269" t="s">
        <v>8703</v>
      </c>
    </row>
    <row r="249" spans="1:66" ht="18" customHeight="1" x14ac:dyDescent="0.25">
      <c r="A249" s="354">
        <v>10</v>
      </c>
      <c r="B249" s="355"/>
      <c r="C249" s="356">
        <v>68812</v>
      </c>
      <c r="D249" s="140"/>
      <c r="E249" s="269" t="s">
        <v>218</v>
      </c>
      <c r="F249" s="269"/>
      <c r="G249" s="269">
        <v>2</v>
      </c>
      <c r="H249" s="275" t="s">
        <v>2606</v>
      </c>
      <c r="J249" s="271" t="s">
        <v>211</v>
      </c>
      <c r="L249" s="271" t="s">
        <v>2607</v>
      </c>
      <c r="N249" s="208" t="s">
        <v>3173</v>
      </c>
      <c r="P249" s="502" t="s">
        <v>3174</v>
      </c>
      <c r="Q249" s="502" t="s">
        <v>3175</v>
      </c>
      <c r="S249" s="271" t="s">
        <v>214</v>
      </c>
      <c r="T249" s="271" t="s">
        <v>225</v>
      </c>
      <c r="U249" s="596">
        <v>45462</v>
      </c>
      <c r="V249" s="271" t="s">
        <v>226</v>
      </c>
      <c r="Y249" s="269" t="s">
        <v>8684</v>
      </c>
      <c r="AD249" s="140">
        <v>13</v>
      </c>
      <c r="AQ249" s="140">
        <v>1</v>
      </c>
      <c r="AZ249" s="269" t="s">
        <v>251</v>
      </c>
      <c r="BB249" s="269" t="s">
        <v>8705</v>
      </c>
    </row>
    <row r="250" spans="1:66" ht="18" customHeight="1" x14ac:dyDescent="0.25">
      <c r="A250" s="354">
        <v>10</v>
      </c>
      <c r="B250" s="355"/>
      <c r="C250" s="356">
        <v>61291</v>
      </c>
      <c r="D250" s="140"/>
      <c r="E250" s="269" t="s">
        <v>218</v>
      </c>
      <c r="F250" s="269"/>
      <c r="G250" s="269">
        <v>3</v>
      </c>
      <c r="H250" s="275" t="s">
        <v>2606</v>
      </c>
      <c r="J250" s="271" t="s">
        <v>211</v>
      </c>
      <c r="L250" s="271" t="s">
        <v>2607</v>
      </c>
      <c r="N250" s="208" t="s">
        <v>3605</v>
      </c>
      <c r="O250" s="502" t="s">
        <v>3606</v>
      </c>
      <c r="P250" s="502" t="s">
        <v>3607</v>
      </c>
      <c r="S250" s="271" t="s">
        <v>214</v>
      </c>
      <c r="T250" s="271" t="s">
        <v>225</v>
      </c>
      <c r="U250" s="596">
        <v>45462</v>
      </c>
      <c r="V250" s="271" t="s">
        <v>226</v>
      </c>
      <c r="Y250" s="269" t="s">
        <v>8684</v>
      </c>
      <c r="AD250" s="140">
        <v>6</v>
      </c>
      <c r="AM250" s="140">
        <v>1</v>
      </c>
      <c r="AO250" s="140">
        <v>1</v>
      </c>
      <c r="AQ250" s="140">
        <v>1</v>
      </c>
      <c r="AZ250" s="140"/>
      <c r="BB250" s="269" t="s">
        <v>8706</v>
      </c>
    </row>
    <row r="251" spans="1:66" ht="18" customHeight="1" x14ac:dyDescent="0.25">
      <c r="A251" s="354">
        <v>10</v>
      </c>
      <c r="B251" s="355"/>
      <c r="C251" s="356">
        <v>70407</v>
      </c>
      <c r="D251" s="140"/>
      <c r="E251" s="269" t="s">
        <v>218</v>
      </c>
      <c r="F251" s="269"/>
      <c r="G251" s="269">
        <v>6</v>
      </c>
      <c r="H251" s="275" t="s">
        <v>2606</v>
      </c>
      <c r="J251" s="271" t="s">
        <v>211</v>
      </c>
      <c r="L251" s="271" t="s">
        <v>2607</v>
      </c>
      <c r="N251" s="208" t="s">
        <v>3488</v>
      </c>
      <c r="P251" s="502" t="s">
        <v>3489</v>
      </c>
      <c r="Q251" s="502" t="s">
        <v>3490</v>
      </c>
      <c r="S251" s="271" t="s">
        <v>214</v>
      </c>
      <c r="T251" s="271" t="s">
        <v>225</v>
      </c>
      <c r="U251" s="596">
        <v>45462</v>
      </c>
      <c r="V251" s="271" t="s">
        <v>264</v>
      </c>
      <c r="Y251" s="269" t="s">
        <v>8685</v>
      </c>
      <c r="AD251" s="140">
        <v>12</v>
      </c>
      <c r="AZ251" s="140"/>
    </row>
    <row r="252" spans="1:66" ht="18" customHeight="1" x14ac:dyDescent="0.25">
      <c r="A252" s="354">
        <v>10</v>
      </c>
      <c r="B252" s="355"/>
      <c r="C252" s="356">
        <v>66820</v>
      </c>
      <c r="D252" s="140"/>
      <c r="E252" s="269" t="s">
        <v>218</v>
      </c>
      <c r="F252" s="269"/>
      <c r="G252" s="269">
        <v>8</v>
      </c>
      <c r="H252" s="275" t="s">
        <v>2606</v>
      </c>
      <c r="J252" s="271" t="s">
        <v>211</v>
      </c>
      <c r="L252" s="271" t="s">
        <v>2607</v>
      </c>
      <c r="N252" s="208" t="s">
        <v>2811</v>
      </c>
      <c r="P252" s="502" t="s">
        <v>3511</v>
      </c>
      <c r="Q252" s="502" t="s">
        <v>3512</v>
      </c>
      <c r="S252" s="271" t="s">
        <v>214</v>
      </c>
      <c r="T252" s="271" t="s">
        <v>225</v>
      </c>
      <c r="U252" s="596">
        <v>45470</v>
      </c>
      <c r="V252" s="271" t="s">
        <v>226</v>
      </c>
      <c r="Y252" s="269" t="s">
        <v>8686</v>
      </c>
      <c r="AD252" s="140">
        <v>12</v>
      </c>
      <c r="AO252" s="140">
        <v>1</v>
      </c>
      <c r="AQ252" s="140">
        <v>1</v>
      </c>
      <c r="AZ252" s="140"/>
    </row>
    <row r="253" spans="1:66" ht="18" customHeight="1" x14ac:dyDescent="0.25">
      <c r="A253" s="354">
        <v>10</v>
      </c>
      <c r="B253" s="355"/>
      <c r="C253" s="356">
        <v>70643</v>
      </c>
      <c r="D253" s="140"/>
      <c r="E253" s="269" t="s">
        <v>218</v>
      </c>
      <c r="F253" s="269"/>
      <c r="G253" s="269">
        <v>10</v>
      </c>
      <c r="H253" s="275" t="s">
        <v>2606</v>
      </c>
      <c r="J253" s="271" t="s">
        <v>211</v>
      </c>
      <c r="L253" s="271" t="s">
        <v>2607</v>
      </c>
      <c r="N253" s="208" t="s">
        <v>2608</v>
      </c>
      <c r="P253" s="502" t="s">
        <v>2609</v>
      </c>
      <c r="Q253" s="502" t="s">
        <v>2610</v>
      </c>
      <c r="S253" s="271" t="s">
        <v>214</v>
      </c>
      <c r="T253" s="271" t="s">
        <v>225</v>
      </c>
      <c r="U253" s="596">
        <v>45470</v>
      </c>
      <c r="V253" s="271" t="s">
        <v>226</v>
      </c>
      <c r="Y253" s="269" t="s">
        <v>8687</v>
      </c>
      <c r="AD253" s="140">
        <v>11</v>
      </c>
      <c r="AO253" s="140">
        <v>1</v>
      </c>
      <c r="AQ253" s="140">
        <v>2</v>
      </c>
      <c r="AZ253" s="140"/>
    </row>
    <row r="254" spans="1:66" ht="18" customHeight="1" x14ac:dyDescent="0.25">
      <c r="A254" s="354">
        <v>10</v>
      </c>
      <c r="B254" s="355"/>
      <c r="C254" s="356">
        <v>61342</v>
      </c>
      <c r="D254" s="140"/>
      <c r="E254" s="269" t="s">
        <v>456</v>
      </c>
      <c r="F254" s="269"/>
      <c r="G254" s="269">
        <v>12</v>
      </c>
      <c r="H254" s="275" t="s">
        <v>2606</v>
      </c>
      <c r="J254" s="271" t="s">
        <v>211</v>
      </c>
      <c r="L254" s="271" t="s">
        <v>2607</v>
      </c>
      <c r="N254" s="208" t="s">
        <v>2755</v>
      </c>
      <c r="P254" s="502" t="s">
        <v>2756</v>
      </c>
      <c r="S254" s="271" t="s">
        <v>214</v>
      </c>
      <c r="T254" s="271" t="s">
        <v>225</v>
      </c>
      <c r="U254" s="596">
        <v>45470</v>
      </c>
      <c r="V254" s="271" t="s">
        <v>264</v>
      </c>
      <c r="Y254" s="269" t="s">
        <v>7358</v>
      </c>
      <c r="AD254" s="140">
        <v>11</v>
      </c>
      <c r="AO254" s="140">
        <v>1</v>
      </c>
      <c r="AQ254" s="140">
        <v>1</v>
      </c>
      <c r="AZ254" s="140"/>
    </row>
    <row r="255" spans="1:66" ht="18" customHeight="1" x14ac:dyDescent="0.25">
      <c r="A255" s="354">
        <v>10</v>
      </c>
      <c r="B255" s="355"/>
      <c r="C255" s="356">
        <v>60257</v>
      </c>
      <c r="D255" s="140"/>
      <c r="E255" s="269" t="s">
        <v>218</v>
      </c>
      <c r="F255" s="269"/>
      <c r="G255" s="269">
        <v>16</v>
      </c>
      <c r="H255" s="275" t="s">
        <v>2606</v>
      </c>
      <c r="J255" s="271" t="s">
        <v>211</v>
      </c>
      <c r="L255" s="271" t="s">
        <v>2607</v>
      </c>
      <c r="N255" s="208" t="s">
        <v>3035</v>
      </c>
      <c r="O255" s="502" t="s">
        <v>3036</v>
      </c>
      <c r="Q255" s="502" t="s">
        <v>3037</v>
      </c>
      <c r="S255" s="271" t="s">
        <v>214</v>
      </c>
      <c r="T255" s="271" t="s">
        <v>225</v>
      </c>
      <c r="U255" s="596">
        <v>45470</v>
      </c>
      <c r="Y255" s="269" t="s">
        <v>8688</v>
      </c>
      <c r="AD255" s="140">
        <v>12</v>
      </c>
      <c r="AO255" s="140">
        <v>1</v>
      </c>
      <c r="AQ255" s="140">
        <v>1</v>
      </c>
      <c r="AZ255" s="140"/>
    </row>
    <row r="256" spans="1:66" ht="18" customHeight="1" x14ac:dyDescent="0.25">
      <c r="A256" s="354">
        <v>10</v>
      </c>
      <c r="B256" s="355"/>
      <c r="C256" s="356">
        <v>60256</v>
      </c>
      <c r="D256" s="140"/>
      <c r="E256" s="269" t="s">
        <v>218</v>
      </c>
      <c r="F256" s="269"/>
      <c r="G256" s="269" t="s">
        <v>3007</v>
      </c>
      <c r="H256" s="275" t="s">
        <v>2606</v>
      </c>
      <c r="J256" s="271" t="s">
        <v>211</v>
      </c>
      <c r="L256" s="271" t="s">
        <v>2607</v>
      </c>
      <c r="N256" s="208" t="s">
        <v>3008</v>
      </c>
      <c r="O256" s="502" t="s">
        <v>3009</v>
      </c>
      <c r="P256" s="502" t="s">
        <v>3010</v>
      </c>
      <c r="Q256" s="502" t="s">
        <v>3011</v>
      </c>
      <c r="S256" s="271" t="s">
        <v>214</v>
      </c>
      <c r="T256" s="271" t="s">
        <v>225</v>
      </c>
      <c r="U256" s="596">
        <v>45470</v>
      </c>
      <c r="V256" s="271" t="s">
        <v>264</v>
      </c>
      <c r="Y256" s="269" t="s">
        <v>8686</v>
      </c>
      <c r="AD256" s="140">
        <v>10</v>
      </c>
      <c r="AO256" s="140">
        <v>1</v>
      </c>
      <c r="AQ256" s="140">
        <v>1</v>
      </c>
      <c r="AZ256" s="140"/>
    </row>
    <row r="257" spans="1:82" ht="18" customHeight="1" x14ac:dyDescent="0.25">
      <c r="A257" s="354">
        <v>10</v>
      </c>
      <c r="B257" s="355"/>
      <c r="C257" s="356">
        <v>65109</v>
      </c>
      <c r="D257" s="140"/>
      <c r="E257" s="269" t="s">
        <v>456</v>
      </c>
      <c r="F257" s="269"/>
      <c r="G257" s="269">
        <v>8</v>
      </c>
      <c r="H257" s="275" t="s">
        <v>1176</v>
      </c>
      <c r="I257" s="269"/>
      <c r="J257" s="140" t="s">
        <v>211</v>
      </c>
      <c r="K257" s="273"/>
      <c r="L257" s="273" t="s">
        <v>1177</v>
      </c>
      <c r="N257" s="275" t="s">
        <v>1432</v>
      </c>
      <c r="O257" s="272"/>
      <c r="P257" s="272" t="s">
        <v>1433</v>
      </c>
      <c r="Q257" s="766" t="s">
        <v>1434</v>
      </c>
      <c r="R257" s="269"/>
      <c r="S257" s="269" t="s">
        <v>214</v>
      </c>
      <c r="T257" s="273" t="s">
        <v>446</v>
      </c>
      <c r="U257" s="466">
        <v>45449</v>
      </c>
      <c r="V257" s="140" t="s">
        <v>447</v>
      </c>
      <c r="W257" s="140"/>
      <c r="X257" s="140"/>
      <c r="Y257" s="269" t="s">
        <v>1435</v>
      </c>
      <c r="AD257" s="140">
        <v>6</v>
      </c>
      <c r="AQ257" s="140">
        <v>1</v>
      </c>
      <c r="AX257" s="140"/>
      <c r="BC257" s="280"/>
      <c r="BD257" s="669"/>
      <c r="BE257" s="740"/>
      <c r="BF257" s="440"/>
      <c r="BG257" s="140"/>
      <c r="BH257" s="801"/>
      <c r="BI257" s="280"/>
      <c r="BJ257" s="280"/>
      <c r="BK257" s="280"/>
      <c r="BL257" s="280"/>
      <c r="BM257" s="140"/>
      <c r="BN257" s="269"/>
      <c r="BO257" s="140"/>
      <c r="BP257" s="140"/>
      <c r="BQ257" s="140"/>
      <c r="BR257" s="355"/>
      <c r="BS257" s="269"/>
      <c r="BU257" s="269"/>
    </row>
    <row r="258" spans="1:82" ht="18" customHeight="1" x14ac:dyDescent="0.25">
      <c r="A258" s="354">
        <v>10</v>
      </c>
      <c r="B258" s="355"/>
      <c r="C258" s="356">
        <v>68454</v>
      </c>
      <c r="D258" s="140"/>
      <c r="E258" s="269" t="s">
        <v>456</v>
      </c>
      <c r="F258" s="269"/>
      <c r="G258" s="269" t="s">
        <v>1595</v>
      </c>
      <c r="H258" s="275" t="s">
        <v>1176</v>
      </c>
      <c r="J258" s="271" t="s">
        <v>211</v>
      </c>
      <c r="L258" s="271" t="s">
        <v>1177</v>
      </c>
      <c r="M258" s="271"/>
      <c r="N258" s="271" t="s">
        <v>1596</v>
      </c>
      <c r="O258" s="271"/>
      <c r="P258" s="271" t="s">
        <v>1597</v>
      </c>
      <c r="Q258" s="271" t="s">
        <v>1598</v>
      </c>
      <c r="R258" s="271"/>
      <c r="S258" s="271" t="s">
        <v>214</v>
      </c>
      <c r="T258" s="271" t="s">
        <v>446</v>
      </c>
      <c r="U258" s="597">
        <v>45454</v>
      </c>
      <c r="V258" s="271" t="s">
        <v>447</v>
      </c>
      <c r="Y258" s="208" t="s">
        <v>7381</v>
      </c>
      <c r="Z258" s="271"/>
      <c r="AA258" s="271"/>
      <c r="AB258" s="271"/>
      <c r="AC258" s="271"/>
      <c r="AD258" s="271"/>
      <c r="AE258" s="271"/>
      <c r="AF258" s="271"/>
      <c r="AG258" s="271"/>
      <c r="AH258" s="271"/>
      <c r="AI258" s="271"/>
      <c r="AJ258" s="271"/>
      <c r="AK258" s="271"/>
      <c r="AL258" s="271"/>
      <c r="AM258" s="271"/>
      <c r="AN258" s="271"/>
      <c r="AO258" s="271"/>
      <c r="AP258" s="271"/>
      <c r="AQ258" s="271"/>
      <c r="AR258" s="271"/>
      <c r="AS258" s="271"/>
      <c r="AT258" s="271"/>
      <c r="AU258" s="271"/>
      <c r="AV258" s="271"/>
      <c r="AW258" s="271"/>
      <c r="AY258" s="271"/>
      <c r="AZ258" s="271"/>
      <c r="BA258" s="271"/>
      <c r="BB258" s="271" t="s">
        <v>1502</v>
      </c>
      <c r="BD258" s="212"/>
      <c r="BE258" s="212"/>
      <c r="BF258" s="212"/>
      <c r="BH258" s="212"/>
      <c r="BN258" s="271" t="s">
        <v>1503</v>
      </c>
      <c r="BR258" s="271"/>
      <c r="BS258" s="271"/>
      <c r="BT258" s="271"/>
      <c r="BU258" s="271"/>
      <c r="BV258" s="271"/>
      <c r="BW258" s="271"/>
      <c r="BX258" s="271"/>
      <c r="BY258" s="271"/>
      <c r="BZ258" s="271"/>
      <c r="CA258" s="271"/>
      <c r="CB258" s="271"/>
      <c r="CC258" s="271"/>
      <c r="CD258" s="271"/>
    </row>
    <row r="259" spans="1:82" ht="18" customHeight="1" x14ac:dyDescent="0.25">
      <c r="A259" s="354">
        <v>10</v>
      </c>
      <c r="B259" s="355"/>
      <c r="C259" s="356">
        <v>64990</v>
      </c>
      <c r="D259" s="140"/>
      <c r="E259" s="269" t="s">
        <v>456</v>
      </c>
      <c r="F259" s="269"/>
      <c r="G259" s="269" t="s">
        <v>1666</v>
      </c>
      <c r="H259" s="275" t="s">
        <v>1176</v>
      </c>
      <c r="J259" s="271" t="s">
        <v>211</v>
      </c>
      <c r="L259" s="271" t="s">
        <v>1177</v>
      </c>
      <c r="M259" s="271"/>
      <c r="N259" s="271" t="s">
        <v>1667</v>
      </c>
      <c r="O259" s="271" t="s">
        <v>1668</v>
      </c>
      <c r="P259" s="271"/>
      <c r="Q259" s="271"/>
      <c r="R259" s="271"/>
      <c r="S259" s="271" t="s">
        <v>214</v>
      </c>
      <c r="T259" s="271" t="s">
        <v>446</v>
      </c>
      <c r="U259" s="597">
        <v>45454</v>
      </c>
      <c r="V259" s="271" t="s">
        <v>447</v>
      </c>
      <c r="Y259" s="208" t="s">
        <v>7381</v>
      </c>
      <c r="Z259" s="271"/>
      <c r="AA259" s="271"/>
      <c r="AB259" s="271"/>
      <c r="AC259" s="271"/>
      <c r="AD259" s="271"/>
      <c r="AE259" s="271"/>
      <c r="AF259" s="271"/>
      <c r="AG259" s="271"/>
      <c r="AH259" s="271"/>
      <c r="AI259" s="271"/>
      <c r="AJ259" s="271"/>
      <c r="AK259" s="271"/>
      <c r="AL259" s="271"/>
      <c r="AM259" s="271"/>
      <c r="AN259" s="271"/>
      <c r="AO259" s="271"/>
      <c r="AP259" s="271"/>
      <c r="AQ259" s="271"/>
      <c r="AR259" s="271"/>
      <c r="AS259" s="271"/>
      <c r="AT259" s="271"/>
      <c r="AU259" s="271"/>
      <c r="AV259" s="271"/>
      <c r="AW259" s="271"/>
      <c r="AY259" s="271"/>
      <c r="AZ259" s="271"/>
      <c r="BA259" s="271"/>
      <c r="BB259" s="271" t="s">
        <v>1502</v>
      </c>
      <c r="BD259" s="212"/>
      <c r="BE259" s="212"/>
      <c r="BF259" s="212"/>
      <c r="BH259" s="212"/>
      <c r="BN259" s="271" t="s">
        <v>1503</v>
      </c>
      <c r="BR259" s="271"/>
      <c r="BS259" s="271"/>
      <c r="BT259" s="271"/>
      <c r="BU259" s="271"/>
      <c r="BV259" s="271"/>
      <c r="BW259" s="271"/>
      <c r="BX259" s="271"/>
      <c r="BY259" s="271"/>
      <c r="BZ259" s="271"/>
      <c r="CA259" s="271"/>
      <c r="CB259" s="271"/>
      <c r="CC259" s="271"/>
      <c r="CD259" s="271"/>
    </row>
    <row r="260" spans="1:82" ht="18" customHeight="1" x14ac:dyDescent="0.25">
      <c r="A260" s="354">
        <v>10</v>
      </c>
      <c r="B260" s="355"/>
      <c r="C260" s="356">
        <v>60263</v>
      </c>
      <c r="D260" s="140"/>
      <c r="E260" s="269" t="s">
        <v>456</v>
      </c>
      <c r="F260" s="269"/>
      <c r="G260" s="269" t="s">
        <v>1740</v>
      </c>
      <c r="H260" s="275" t="s">
        <v>1176</v>
      </c>
      <c r="I260" s="269"/>
      <c r="J260" s="140" t="s">
        <v>211</v>
      </c>
      <c r="K260" s="273"/>
      <c r="L260" s="273" t="s">
        <v>1177</v>
      </c>
      <c r="N260" s="275" t="s">
        <v>1741</v>
      </c>
      <c r="O260" s="272" t="s">
        <v>1742</v>
      </c>
      <c r="P260" s="272"/>
      <c r="Q260" s="766"/>
      <c r="R260" s="269"/>
      <c r="S260" s="269" t="s">
        <v>214</v>
      </c>
      <c r="T260" s="273" t="s">
        <v>446</v>
      </c>
      <c r="U260" s="466">
        <v>45454</v>
      </c>
      <c r="V260" s="140" t="s">
        <v>447</v>
      </c>
      <c r="W260" s="140"/>
      <c r="X260" s="140"/>
      <c r="Y260" s="269" t="s">
        <v>7382</v>
      </c>
      <c r="AX260" s="140"/>
      <c r="AZ260" s="269" t="s">
        <v>251</v>
      </c>
      <c r="BB260" s="269" t="s">
        <v>7338</v>
      </c>
      <c r="BC260" s="280"/>
      <c r="BD260" s="669"/>
      <c r="BE260" s="740"/>
      <c r="BF260" s="440"/>
      <c r="BG260" s="140"/>
      <c r="BH260" s="801"/>
      <c r="BI260" s="280"/>
      <c r="BJ260" s="280"/>
      <c r="BK260" s="280"/>
      <c r="BL260" s="280"/>
      <c r="BM260" s="140"/>
      <c r="BN260" s="269" t="s">
        <v>7339</v>
      </c>
      <c r="BR260" s="271"/>
      <c r="BS260" s="271"/>
      <c r="BT260" s="271"/>
      <c r="BU260" s="271"/>
      <c r="BV260" s="271"/>
      <c r="BW260" s="271"/>
      <c r="BX260" s="271"/>
      <c r="BY260" s="271"/>
      <c r="BZ260" s="271"/>
      <c r="CA260" s="271"/>
      <c r="CB260" s="271"/>
      <c r="CC260" s="271"/>
      <c r="CD260" s="271"/>
    </row>
    <row r="261" spans="1:82" ht="18" customHeight="1" x14ac:dyDescent="0.25">
      <c r="A261" s="354">
        <v>10</v>
      </c>
      <c r="B261" s="355"/>
      <c r="C261" s="356">
        <v>65839</v>
      </c>
      <c r="D261" s="140"/>
      <c r="E261" s="269" t="s">
        <v>456</v>
      </c>
      <c r="F261" s="269"/>
      <c r="G261" s="269">
        <v>24</v>
      </c>
      <c r="H261" s="275" t="s">
        <v>1181</v>
      </c>
      <c r="J261" s="271" t="s">
        <v>211</v>
      </c>
      <c r="L261" s="271" t="s">
        <v>1182</v>
      </c>
      <c r="N261" s="208" t="s">
        <v>3156</v>
      </c>
      <c r="O261" s="502" t="s">
        <v>3157</v>
      </c>
      <c r="P261" s="502" t="s">
        <v>3158</v>
      </c>
      <c r="Q261" s="502" t="s">
        <v>3159</v>
      </c>
      <c r="S261" s="271" t="s">
        <v>214</v>
      </c>
      <c r="T261" s="271" t="s">
        <v>446</v>
      </c>
      <c r="U261" s="596">
        <v>45453</v>
      </c>
      <c r="V261" s="271" t="s">
        <v>447</v>
      </c>
      <c r="Y261" s="269" t="s">
        <v>7610</v>
      </c>
      <c r="AD261" s="140">
        <v>6</v>
      </c>
      <c r="AO261" s="140">
        <v>1</v>
      </c>
      <c r="AQ261" s="140">
        <v>1</v>
      </c>
      <c r="AZ261" s="140"/>
      <c r="BB261" s="269" t="s">
        <v>7611</v>
      </c>
    </row>
    <row r="262" spans="1:82" ht="18" customHeight="1" x14ac:dyDescent="0.25">
      <c r="A262" s="354">
        <v>10</v>
      </c>
      <c r="B262" s="355"/>
      <c r="C262" s="356">
        <v>65426</v>
      </c>
      <c r="D262" s="140"/>
      <c r="E262" s="269" t="s">
        <v>456</v>
      </c>
      <c r="F262" s="269"/>
      <c r="G262" s="269">
        <v>8</v>
      </c>
      <c r="H262" s="275" t="s">
        <v>1200</v>
      </c>
      <c r="I262" s="269"/>
      <c r="J262" s="140" t="s">
        <v>211</v>
      </c>
      <c r="K262" s="273"/>
      <c r="L262" s="273" t="s">
        <v>1201</v>
      </c>
      <c r="N262" s="275" t="s">
        <v>1440</v>
      </c>
      <c r="O262" s="272" t="s">
        <v>1441</v>
      </c>
      <c r="P262" s="272" t="s">
        <v>1441</v>
      </c>
      <c r="Q262" s="766"/>
      <c r="R262" s="269"/>
      <c r="S262" s="269" t="s">
        <v>214</v>
      </c>
      <c r="T262" s="273" t="s">
        <v>446</v>
      </c>
      <c r="U262" s="466">
        <v>45448</v>
      </c>
      <c r="V262" s="140" t="s">
        <v>447</v>
      </c>
      <c r="W262" s="140"/>
      <c r="X262" s="140"/>
      <c r="Y262" s="269" t="s">
        <v>7637</v>
      </c>
      <c r="AX262" s="140"/>
      <c r="AZ262" s="140"/>
      <c r="BC262" s="280"/>
      <c r="BD262" s="669"/>
      <c r="BE262" s="740"/>
      <c r="BF262" s="440"/>
      <c r="BG262" s="140"/>
      <c r="BH262" s="801"/>
      <c r="BI262" s="280"/>
      <c r="BJ262" s="280"/>
      <c r="BK262" s="280"/>
      <c r="BL262" s="280"/>
      <c r="BM262" s="140"/>
      <c r="BN262" s="269"/>
      <c r="BO262" s="140"/>
      <c r="BP262" s="140"/>
      <c r="BQ262" s="140"/>
      <c r="BR262" s="355"/>
      <c r="BS262" s="269"/>
      <c r="BU262" s="269"/>
    </row>
    <row r="263" spans="1:82" ht="18" customHeight="1" x14ac:dyDescent="0.25">
      <c r="A263" s="354">
        <v>10</v>
      </c>
      <c r="B263" s="355"/>
      <c r="C263" s="356">
        <v>70353</v>
      </c>
      <c r="D263" s="140"/>
      <c r="E263" s="269" t="s">
        <v>456</v>
      </c>
      <c r="F263" s="269"/>
      <c r="G263" s="269">
        <v>32</v>
      </c>
      <c r="H263" s="275" t="s">
        <v>237</v>
      </c>
      <c r="J263" s="271" t="s">
        <v>211</v>
      </c>
      <c r="L263" s="271" t="s">
        <v>238</v>
      </c>
      <c r="N263" s="208" t="s">
        <v>1109</v>
      </c>
      <c r="O263" s="502" t="s">
        <v>7644</v>
      </c>
      <c r="Q263" s="502" t="s">
        <v>1111</v>
      </c>
      <c r="S263" s="271" t="s">
        <v>214</v>
      </c>
      <c r="T263" s="271" t="s">
        <v>225</v>
      </c>
      <c r="U263" s="596">
        <v>45426</v>
      </c>
      <c r="V263" s="271" t="s">
        <v>226</v>
      </c>
      <c r="Y263" s="269" t="s">
        <v>7643</v>
      </c>
    </row>
    <row r="264" spans="1:82" ht="18" customHeight="1" x14ac:dyDescent="0.25">
      <c r="A264" s="354">
        <v>10</v>
      </c>
      <c r="B264" s="355"/>
      <c r="C264" s="356">
        <v>65131</v>
      </c>
      <c r="D264" s="140"/>
      <c r="E264" s="269" t="s">
        <v>456</v>
      </c>
      <c r="F264" s="269"/>
      <c r="G264" s="269" t="s">
        <v>1112</v>
      </c>
      <c r="H264" s="275" t="s">
        <v>237</v>
      </c>
      <c r="J264" s="271" t="s">
        <v>211</v>
      </c>
      <c r="L264" s="271" t="s">
        <v>238</v>
      </c>
      <c r="N264" s="208" t="s">
        <v>1113</v>
      </c>
      <c r="O264" s="502" t="s">
        <v>1114</v>
      </c>
      <c r="S264" s="271" t="s">
        <v>214</v>
      </c>
      <c r="T264" s="271" t="s">
        <v>225</v>
      </c>
      <c r="U264" s="596">
        <v>45426</v>
      </c>
      <c r="V264" s="271" t="s">
        <v>226</v>
      </c>
      <c r="Y264" s="269" t="s">
        <v>7646</v>
      </c>
      <c r="BB264" s="269" t="s">
        <v>1115</v>
      </c>
      <c r="BN264" s="208" t="s">
        <v>8313</v>
      </c>
    </row>
    <row r="265" spans="1:82" ht="18" customHeight="1" x14ac:dyDescent="0.25">
      <c r="A265" s="354">
        <v>10</v>
      </c>
      <c r="B265" s="355"/>
      <c r="C265" s="356">
        <v>68314</v>
      </c>
      <c r="D265" s="140"/>
      <c r="E265" s="269" t="s">
        <v>456</v>
      </c>
      <c r="F265" s="269"/>
      <c r="G265" s="269">
        <v>10</v>
      </c>
      <c r="H265" s="275" t="s">
        <v>2278</v>
      </c>
      <c r="J265" s="271" t="s">
        <v>211</v>
      </c>
      <c r="L265" s="271" t="s">
        <v>2279</v>
      </c>
      <c r="N265" s="208" t="s">
        <v>2619</v>
      </c>
      <c r="P265" s="502" t="s">
        <v>2620</v>
      </c>
      <c r="S265" s="271" t="s">
        <v>214</v>
      </c>
      <c r="T265" s="271" t="s">
        <v>446</v>
      </c>
      <c r="U265" s="596">
        <v>45449</v>
      </c>
      <c r="V265" s="271" t="s">
        <v>447</v>
      </c>
      <c r="Y265" s="269" t="s">
        <v>2621</v>
      </c>
      <c r="AD265" s="140">
        <v>5</v>
      </c>
      <c r="AO265" s="140">
        <v>1</v>
      </c>
      <c r="AQ265" s="140">
        <v>1</v>
      </c>
      <c r="AZ265" s="140"/>
    </row>
    <row r="266" spans="1:82" ht="18" customHeight="1" x14ac:dyDescent="0.25">
      <c r="A266" s="354">
        <v>10</v>
      </c>
      <c r="B266" s="355"/>
      <c r="C266" s="356">
        <v>65354</v>
      </c>
      <c r="D266" s="140"/>
      <c r="E266" s="269" t="s">
        <v>456</v>
      </c>
      <c r="F266" s="269"/>
      <c r="G266" s="269">
        <v>138</v>
      </c>
      <c r="H266" s="275" t="s">
        <v>821</v>
      </c>
      <c r="J266" s="271" t="s">
        <v>211</v>
      </c>
      <c r="L266" s="271" t="s">
        <v>2776</v>
      </c>
      <c r="N266" s="208" t="s">
        <v>2876</v>
      </c>
      <c r="O266" s="502" t="s">
        <v>7305</v>
      </c>
      <c r="S266" s="271" t="s">
        <v>214</v>
      </c>
      <c r="T266" s="271" t="s">
        <v>446</v>
      </c>
      <c r="U266" s="597">
        <v>45455</v>
      </c>
      <c r="V266" s="271" t="s">
        <v>447</v>
      </c>
      <c r="X266" s="271">
        <v>1</v>
      </c>
      <c r="Y266" s="269" t="s">
        <v>7306</v>
      </c>
      <c r="AD266" s="140">
        <v>10</v>
      </c>
      <c r="AO266" s="140">
        <v>1</v>
      </c>
      <c r="AQ266" s="140">
        <v>1</v>
      </c>
      <c r="AZ266" s="140"/>
    </row>
    <row r="267" spans="1:82" ht="18" customHeight="1" x14ac:dyDescent="0.25">
      <c r="A267" s="354">
        <v>10</v>
      </c>
      <c r="B267" s="355"/>
      <c r="C267" s="356">
        <v>67072</v>
      </c>
      <c r="D267" s="140"/>
      <c r="E267" s="269" t="s">
        <v>456</v>
      </c>
      <c r="F267" s="269"/>
      <c r="G267" s="269" t="s">
        <v>3244</v>
      </c>
      <c r="H267" s="275" t="s">
        <v>3203</v>
      </c>
      <c r="J267" s="271" t="s">
        <v>211</v>
      </c>
      <c r="L267" s="271" t="s">
        <v>3204</v>
      </c>
      <c r="N267" s="208" t="s">
        <v>3245</v>
      </c>
      <c r="P267" s="502" t="s">
        <v>3246</v>
      </c>
      <c r="Q267" s="502" t="s">
        <v>3247</v>
      </c>
      <c r="S267" s="271" t="s">
        <v>214</v>
      </c>
      <c r="T267" s="271" t="s">
        <v>446</v>
      </c>
      <c r="U267" s="596">
        <v>45454</v>
      </c>
      <c r="V267" s="271" t="s">
        <v>447</v>
      </c>
      <c r="Y267" s="269" t="s">
        <v>7383</v>
      </c>
      <c r="AD267" s="140">
        <v>5</v>
      </c>
      <c r="AZ267" s="140"/>
      <c r="BB267" s="269" t="s">
        <v>3235</v>
      </c>
      <c r="BN267" s="208" t="s">
        <v>3236</v>
      </c>
    </row>
    <row r="268" spans="1:82" ht="18" customHeight="1" x14ac:dyDescent="0.25">
      <c r="A268" s="354">
        <v>10</v>
      </c>
      <c r="B268" s="355"/>
      <c r="C268" s="356">
        <v>68456</v>
      </c>
      <c r="D268" s="140"/>
      <c r="E268" s="269" t="s">
        <v>456</v>
      </c>
      <c r="F268" s="269"/>
      <c r="G268" s="269" t="s">
        <v>3248</v>
      </c>
      <c r="H268" s="275" t="s">
        <v>3203</v>
      </c>
      <c r="J268" s="271" t="s">
        <v>211</v>
      </c>
      <c r="L268" s="271" t="s">
        <v>3204</v>
      </c>
      <c r="N268" s="208" t="s">
        <v>3249</v>
      </c>
      <c r="O268" s="502" t="s">
        <v>3250</v>
      </c>
      <c r="P268" s="502" t="s">
        <v>3250</v>
      </c>
      <c r="Q268" s="502" t="s">
        <v>3251</v>
      </c>
      <c r="S268" s="271" t="s">
        <v>214</v>
      </c>
      <c r="T268" s="271" t="s">
        <v>446</v>
      </c>
      <c r="U268" s="596">
        <v>45454</v>
      </c>
      <c r="V268" s="271" t="s">
        <v>447</v>
      </c>
      <c r="Y268" s="269" t="s">
        <v>7384</v>
      </c>
      <c r="AZ268" s="140"/>
      <c r="BB268" s="269" t="s">
        <v>3235</v>
      </c>
      <c r="BN268" s="208" t="s">
        <v>3236</v>
      </c>
    </row>
    <row r="269" spans="1:82" ht="18" customHeight="1" x14ac:dyDescent="0.25">
      <c r="A269" s="354">
        <v>10</v>
      </c>
      <c r="B269" s="355"/>
      <c r="C269" s="356">
        <v>64308</v>
      </c>
      <c r="D269" s="140"/>
      <c r="E269" s="269" t="s">
        <v>218</v>
      </c>
      <c r="F269" s="269"/>
      <c r="G269" s="269">
        <v>10</v>
      </c>
      <c r="H269" s="275" t="s">
        <v>593</v>
      </c>
      <c r="I269" s="269"/>
      <c r="J269" s="140" t="s">
        <v>211</v>
      </c>
      <c r="K269" s="273"/>
      <c r="L269" s="273" t="s">
        <v>594</v>
      </c>
      <c r="N269" s="275" t="s">
        <v>613</v>
      </c>
      <c r="O269" s="272" t="s">
        <v>8168</v>
      </c>
      <c r="P269" s="272"/>
      <c r="Q269" s="766"/>
      <c r="R269" s="269" t="s">
        <v>585</v>
      </c>
      <c r="S269" s="269" t="s">
        <v>214</v>
      </c>
      <c r="T269" s="273" t="s">
        <v>340</v>
      </c>
      <c r="U269" s="466">
        <v>45399</v>
      </c>
      <c r="V269" s="140" t="s">
        <v>226</v>
      </c>
      <c r="W269" s="140"/>
      <c r="X269" s="140"/>
      <c r="Y269" s="269" t="s">
        <v>8689</v>
      </c>
      <c r="AD269" s="140">
        <v>6</v>
      </c>
      <c r="AO269" s="140">
        <v>1</v>
      </c>
      <c r="AQ269" s="140">
        <v>1</v>
      </c>
      <c r="AX269" s="140"/>
      <c r="AZ269" s="140"/>
      <c r="BC269" s="280"/>
      <c r="BD269" s="669"/>
      <c r="BE269" s="740"/>
      <c r="BF269" s="440"/>
      <c r="BG269" s="140"/>
      <c r="BH269" s="801"/>
      <c r="BI269" s="280"/>
      <c r="BJ269" s="280"/>
      <c r="BK269" s="280"/>
      <c r="BL269" s="280"/>
      <c r="BM269" s="140"/>
      <c r="BN269" s="269" t="s">
        <v>8169</v>
      </c>
      <c r="BO269" s="140"/>
      <c r="BP269" s="140"/>
      <c r="BQ269" s="140"/>
      <c r="BR269" s="355"/>
      <c r="BS269" s="269"/>
      <c r="BU269" s="269"/>
    </row>
    <row r="270" spans="1:82" ht="18" customHeight="1" x14ac:dyDescent="0.25">
      <c r="A270" s="354">
        <v>10</v>
      </c>
      <c r="B270" s="355"/>
      <c r="C270" s="356">
        <v>59790</v>
      </c>
      <c r="D270" s="140"/>
      <c r="E270" s="269" t="s">
        <v>218</v>
      </c>
      <c r="F270" s="269"/>
      <c r="G270" s="269">
        <v>12</v>
      </c>
      <c r="H270" s="275" t="s">
        <v>593</v>
      </c>
      <c r="J270" s="271" t="s">
        <v>211</v>
      </c>
      <c r="L270" s="271" t="s">
        <v>594</v>
      </c>
      <c r="M270" s="271"/>
      <c r="N270" s="271" t="s">
        <v>615</v>
      </c>
      <c r="O270" s="271" t="s">
        <v>616</v>
      </c>
      <c r="P270" s="271" t="s">
        <v>617</v>
      </c>
      <c r="Q270" s="271"/>
      <c r="R270" s="271"/>
      <c r="S270" s="271" t="s">
        <v>214</v>
      </c>
      <c r="T270" s="271" t="s">
        <v>340</v>
      </c>
      <c r="U270" s="466">
        <v>45399</v>
      </c>
      <c r="V270" s="271" t="s">
        <v>226</v>
      </c>
      <c r="Y270" s="208" t="s">
        <v>8690</v>
      </c>
      <c r="Z270" s="271"/>
      <c r="AA270" s="271"/>
      <c r="AB270" s="271"/>
      <c r="AC270" s="271"/>
      <c r="AD270" s="271">
        <v>7</v>
      </c>
      <c r="AE270" s="271"/>
      <c r="AF270" s="271"/>
      <c r="AG270" s="271"/>
      <c r="AH270" s="271"/>
      <c r="AI270" s="271"/>
      <c r="AJ270" s="271"/>
      <c r="AK270" s="271"/>
      <c r="AL270" s="271"/>
      <c r="AM270" s="271"/>
      <c r="AN270" s="271"/>
      <c r="AO270" s="271">
        <v>1</v>
      </c>
      <c r="AP270" s="271"/>
      <c r="AQ270" s="271">
        <v>1</v>
      </c>
      <c r="AR270" s="271"/>
      <c r="AS270" s="271"/>
      <c r="AT270" s="271"/>
      <c r="AU270" s="271"/>
      <c r="AV270" s="271"/>
      <c r="AW270" s="271">
        <v>1</v>
      </c>
      <c r="AY270" s="271"/>
      <c r="AZ270" s="271"/>
      <c r="BA270" s="271"/>
      <c r="BB270" s="271"/>
      <c r="BD270" s="212"/>
      <c r="BE270" s="212"/>
      <c r="BF270" s="212"/>
      <c r="BH270" s="212"/>
      <c r="BN270" s="271"/>
      <c r="BR270" s="271"/>
      <c r="BS270" s="271"/>
      <c r="BT270" s="271"/>
      <c r="BU270" s="271"/>
      <c r="BV270" s="271"/>
      <c r="BW270" s="271"/>
      <c r="BX270" s="271"/>
      <c r="BY270" s="271"/>
      <c r="BZ270" s="271"/>
      <c r="CA270" s="271"/>
      <c r="CB270" s="271"/>
      <c r="CC270" s="271"/>
      <c r="CD270" s="271"/>
    </row>
    <row r="271" spans="1:82" ht="18" customHeight="1" x14ac:dyDescent="0.25">
      <c r="A271" s="354">
        <v>10</v>
      </c>
      <c r="B271" s="355"/>
      <c r="C271" s="356">
        <v>59793</v>
      </c>
      <c r="D271" s="140"/>
      <c r="E271" s="269" t="s">
        <v>218</v>
      </c>
      <c r="F271" s="269"/>
      <c r="G271" s="269">
        <v>18</v>
      </c>
      <c r="H271" s="275" t="s">
        <v>593</v>
      </c>
      <c r="I271" s="269"/>
      <c r="J271" s="140" t="s">
        <v>211</v>
      </c>
      <c r="K271" s="273"/>
      <c r="L271" s="273" t="s">
        <v>594</v>
      </c>
      <c r="N271" s="275" t="s">
        <v>622</v>
      </c>
      <c r="O271" s="272"/>
      <c r="P271" s="272" t="s">
        <v>623</v>
      </c>
      <c r="Q271" s="766"/>
      <c r="R271" s="269"/>
      <c r="S271" s="269" t="s">
        <v>214</v>
      </c>
      <c r="T271" s="273" t="s">
        <v>340</v>
      </c>
      <c r="U271" s="466">
        <v>45399</v>
      </c>
      <c r="V271" s="140" t="s">
        <v>264</v>
      </c>
      <c r="W271" s="140"/>
      <c r="X271" s="140"/>
      <c r="Y271" s="269" t="s">
        <v>8691</v>
      </c>
      <c r="AD271" s="140">
        <v>10</v>
      </c>
      <c r="AQ271" s="140">
        <v>1</v>
      </c>
      <c r="AX271" s="140"/>
      <c r="AZ271" s="140"/>
      <c r="BB271" s="269" t="s">
        <v>8167</v>
      </c>
      <c r="BC271" s="280"/>
      <c r="BD271" s="669"/>
      <c r="BE271" s="740"/>
      <c r="BF271" s="440"/>
      <c r="BG271" s="140"/>
      <c r="BH271" s="801"/>
      <c r="BI271" s="280"/>
      <c r="BJ271" s="280"/>
      <c r="BK271" s="280"/>
      <c r="BL271" s="280"/>
      <c r="BM271" s="140"/>
      <c r="BN271" s="269"/>
      <c r="BR271" s="271"/>
      <c r="BS271" s="271"/>
      <c r="BT271" s="271"/>
      <c r="BU271" s="271"/>
      <c r="BV271" s="271"/>
      <c r="BW271" s="271"/>
      <c r="BX271" s="271"/>
      <c r="BY271" s="271"/>
      <c r="BZ271" s="271"/>
      <c r="CA271" s="271"/>
      <c r="CB271" s="271"/>
      <c r="CC271" s="271"/>
      <c r="CD271" s="271"/>
    </row>
    <row r="272" spans="1:82" ht="18" customHeight="1" x14ac:dyDescent="0.25">
      <c r="A272" s="354">
        <v>10</v>
      </c>
      <c r="B272" s="355"/>
      <c r="C272" s="356">
        <v>69749</v>
      </c>
      <c r="D272" s="140"/>
      <c r="E272" s="269" t="s">
        <v>218</v>
      </c>
      <c r="F272" s="269"/>
      <c r="G272" s="269">
        <v>20</v>
      </c>
      <c r="H272" s="275" t="s">
        <v>593</v>
      </c>
      <c r="J272" s="271" t="s">
        <v>211</v>
      </c>
      <c r="L272" s="271" t="s">
        <v>594</v>
      </c>
      <c r="M272" s="271"/>
      <c r="N272" s="271" t="s">
        <v>624</v>
      </c>
      <c r="O272" s="271"/>
      <c r="P272" s="271" t="s">
        <v>8166</v>
      </c>
      <c r="Q272" s="271"/>
      <c r="R272" s="271"/>
      <c r="S272" s="271" t="s">
        <v>214</v>
      </c>
      <c r="T272" s="271" t="s">
        <v>340</v>
      </c>
      <c r="U272" s="466">
        <v>45399</v>
      </c>
      <c r="V272" s="271" t="s">
        <v>264</v>
      </c>
      <c r="Y272" s="208" t="s">
        <v>8692</v>
      </c>
      <c r="Z272" s="271"/>
      <c r="AA272" s="271"/>
      <c r="AB272" s="271"/>
      <c r="AC272" s="271"/>
      <c r="AD272" s="271">
        <v>10</v>
      </c>
      <c r="AE272" s="271"/>
      <c r="AF272" s="271"/>
      <c r="AG272" s="271"/>
      <c r="AH272" s="271"/>
      <c r="AI272" s="271"/>
      <c r="AJ272" s="271"/>
      <c r="AK272" s="271"/>
      <c r="AL272" s="271"/>
      <c r="AM272" s="271"/>
      <c r="AN272" s="271"/>
      <c r="AO272" s="271"/>
      <c r="AP272" s="271"/>
      <c r="AQ272" s="271">
        <v>1</v>
      </c>
      <c r="AR272" s="271"/>
      <c r="AS272" s="271"/>
      <c r="AT272" s="271"/>
      <c r="AU272" s="271"/>
      <c r="AV272" s="271"/>
      <c r="AW272" s="271"/>
      <c r="AY272" s="271"/>
      <c r="AZ272" s="271"/>
      <c r="BA272" s="271"/>
      <c r="BB272" s="271"/>
      <c r="BD272" s="212"/>
      <c r="BE272" s="212"/>
      <c r="BF272" s="212"/>
      <c r="BH272" s="212"/>
      <c r="BN272" s="271"/>
      <c r="BR272" s="271"/>
      <c r="BS272" s="271"/>
      <c r="BT272" s="271"/>
      <c r="BU272" s="271"/>
      <c r="BV272" s="271"/>
      <c r="BW272" s="271"/>
      <c r="BX272" s="271"/>
      <c r="BY272" s="271"/>
      <c r="BZ272" s="271"/>
      <c r="CA272" s="271"/>
      <c r="CB272" s="271"/>
      <c r="CC272" s="271"/>
      <c r="CD272" s="271"/>
    </row>
    <row r="273" spans="1:82" ht="18" customHeight="1" x14ac:dyDescent="0.25">
      <c r="A273" s="354">
        <v>10</v>
      </c>
      <c r="B273" s="355"/>
      <c r="C273" s="356">
        <v>59796</v>
      </c>
      <c r="D273" s="140"/>
      <c r="E273" s="269" t="s">
        <v>218</v>
      </c>
      <c r="F273" s="269"/>
      <c r="G273" s="269">
        <v>24</v>
      </c>
      <c r="H273" s="275" t="s">
        <v>593</v>
      </c>
      <c r="J273" s="271" t="s">
        <v>211</v>
      </c>
      <c r="L273" s="271" t="s">
        <v>594</v>
      </c>
      <c r="M273" s="271"/>
      <c r="N273" s="271" t="s">
        <v>625</v>
      </c>
      <c r="O273" s="271"/>
      <c r="P273" s="271" t="s">
        <v>8172</v>
      </c>
      <c r="Q273" s="271" t="s">
        <v>626</v>
      </c>
      <c r="R273" s="271"/>
      <c r="S273" s="271" t="s">
        <v>214</v>
      </c>
      <c r="T273" s="271" t="s">
        <v>340</v>
      </c>
      <c r="U273" s="466">
        <v>45399</v>
      </c>
      <c r="V273" s="271" t="s">
        <v>627</v>
      </c>
      <c r="Y273" s="208" t="s">
        <v>8693</v>
      </c>
      <c r="Z273" s="271"/>
      <c r="AA273" s="271"/>
      <c r="AB273" s="271"/>
      <c r="AC273" s="271"/>
      <c r="AD273" s="271">
        <v>7</v>
      </c>
      <c r="AE273" s="271"/>
      <c r="AF273" s="271"/>
      <c r="AG273" s="271"/>
      <c r="AH273" s="271"/>
      <c r="AI273" s="271"/>
      <c r="AJ273" s="271"/>
      <c r="AK273" s="271"/>
      <c r="AL273" s="271"/>
      <c r="AM273" s="271"/>
      <c r="AN273" s="271"/>
      <c r="AO273" s="271">
        <v>1</v>
      </c>
      <c r="AP273" s="271"/>
      <c r="AQ273" s="271">
        <v>1</v>
      </c>
      <c r="AR273" s="271"/>
      <c r="AS273" s="271"/>
      <c r="AT273" s="271"/>
      <c r="AU273" s="271"/>
      <c r="AV273" s="271">
        <v>1</v>
      </c>
      <c r="AW273" s="271"/>
      <c r="AY273" s="271"/>
      <c r="AZ273" s="271"/>
      <c r="BA273" s="271"/>
      <c r="BB273" s="271"/>
      <c r="BD273" s="212"/>
      <c r="BE273" s="212"/>
      <c r="BF273" s="212"/>
      <c r="BH273" s="212"/>
      <c r="BN273" s="271" t="s">
        <v>8173</v>
      </c>
      <c r="BR273" s="271"/>
      <c r="BS273" s="271"/>
      <c r="BT273" s="271"/>
      <c r="BU273" s="271"/>
      <c r="BV273" s="271"/>
      <c r="BW273" s="271"/>
      <c r="BX273" s="271"/>
      <c r="BY273" s="271"/>
      <c r="BZ273" s="271"/>
      <c r="CA273" s="271"/>
      <c r="CB273" s="271"/>
      <c r="CC273" s="271"/>
      <c r="CD273" s="271"/>
    </row>
    <row r="274" spans="1:82" ht="18" customHeight="1" x14ac:dyDescent="0.25">
      <c r="A274" s="354">
        <v>10</v>
      </c>
      <c r="B274" s="355"/>
      <c r="C274" s="356">
        <v>67540</v>
      </c>
      <c r="D274" s="140"/>
      <c r="E274" s="269" t="s">
        <v>218</v>
      </c>
      <c r="F274" s="269"/>
      <c r="G274" s="269" t="s">
        <v>609</v>
      </c>
      <c r="H274" s="275" t="s">
        <v>593</v>
      </c>
      <c r="I274" s="269"/>
      <c r="J274" s="140" t="s">
        <v>211</v>
      </c>
      <c r="K274" s="273"/>
      <c r="L274" s="273" t="s">
        <v>594</v>
      </c>
      <c r="N274" s="275" t="s">
        <v>610</v>
      </c>
      <c r="O274" s="272"/>
      <c r="P274" s="272" t="s">
        <v>611</v>
      </c>
      <c r="Q274" s="766" t="s">
        <v>612</v>
      </c>
      <c r="R274" s="269"/>
      <c r="S274" s="269" t="s">
        <v>214</v>
      </c>
      <c r="T274" s="273" t="s">
        <v>340</v>
      </c>
      <c r="U274" s="466">
        <v>45399</v>
      </c>
      <c r="V274" s="140" t="s">
        <v>226</v>
      </c>
      <c r="W274" s="140"/>
      <c r="X274" s="140"/>
      <c r="Y274" s="269" t="s">
        <v>8694</v>
      </c>
      <c r="AD274" s="140">
        <v>5</v>
      </c>
      <c r="AJ274" s="140">
        <v>1</v>
      </c>
      <c r="AV274" s="140">
        <v>1</v>
      </c>
      <c r="AX274" s="140"/>
      <c r="AZ274" s="269" t="s">
        <v>251</v>
      </c>
      <c r="BB274" s="269" t="s">
        <v>597</v>
      </c>
      <c r="BC274" s="280"/>
      <c r="BD274" s="669"/>
      <c r="BE274" s="740"/>
      <c r="BF274" s="440"/>
      <c r="BG274" s="140"/>
      <c r="BH274" s="801"/>
      <c r="BI274" s="280"/>
      <c r="BJ274" s="280"/>
      <c r="BK274" s="280"/>
      <c r="BL274" s="280"/>
      <c r="BM274" s="140"/>
      <c r="BN274" s="269" t="s">
        <v>8170</v>
      </c>
      <c r="BO274" s="140"/>
      <c r="BP274" s="140"/>
      <c r="BQ274" s="140"/>
      <c r="BR274" s="355"/>
      <c r="BS274" s="269"/>
      <c r="BU274" s="269"/>
    </row>
    <row r="275" spans="1:82" ht="18" customHeight="1" x14ac:dyDescent="0.25">
      <c r="A275" s="354">
        <v>10</v>
      </c>
      <c r="B275" s="355"/>
      <c r="C275" s="356">
        <v>59862</v>
      </c>
      <c r="D275" s="140"/>
      <c r="E275" s="269" t="s">
        <v>456</v>
      </c>
      <c r="F275" s="269" t="s">
        <v>7378</v>
      </c>
      <c r="G275" s="269">
        <v>26</v>
      </c>
      <c r="H275" s="275" t="s">
        <v>598</v>
      </c>
      <c r="J275" s="271" t="s">
        <v>211</v>
      </c>
      <c r="L275" s="271" t="s">
        <v>599</v>
      </c>
      <c r="M275" s="140" t="s">
        <v>213</v>
      </c>
      <c r="N275" s="208" t="s">
        <v>674</v>
      </c>
      <c r="O275" s="502" t="s">
        <v>675</v>
      </c>
      <c r="P275" s="502" t="s">
        <v>676</v>
      </c>
      <c r="R275" s="208" t="s">
        <v>7712</v>
      </c>
      <c r="S275" s="271" t="s">
        <v>214</v>
      </c>
      <c r="T275" s="271" t="s">
        <v>340</v>
      </c>
      <c r="U275" s="596">
        <v>45405</v>
      </c>
      <c r="V275" s="271" t="s">
        <v>226</v>
      </c>
      <c r="Y275" s="269" t="s">
        <v>8367</v>
      </c>
      <c r="AD275" s="140">
        <v>10</v>
      </c>
      <c r="AO275" s="140">
        <v>1</v>
      </c>
      <c r="AZ275" s="269" t="s">
        <v>251</v>
      </c>
      <c r="BA275" s="140" t="s">
        <v>227</v>
      </c>
      <c r="BB275" s="269" t="s">
        <v>8366</v>
      </c>
      <c r="BN275" s="208" t="s">
        <v>8366</v>
      </c>
    </row>
    <row r="276" spans="1:82" ht="18" customHeight="1" x14ac:dyDescent="0.25">
      <c r="A276" s="354">
        <v>10</v>
      </c>
      <c r="B276" s="355"/>
      <c r="C276" s="356">
        <v>69958</v>
      </c>
      <c r="D276" s="140"/>
      <c r="E276" s="269" t="s">
        <v>456</v>
      </c>
      <c r="F276" s="269"/>
      <c r="G276" s="269">
        <v>8</v>
      </c>
      <c r="H276" s="275" t="s">
        <v>821</v>
      </c>
      <c r="I276" s="269"/>
      <c r="J276" s="140" t="s">
        <v>211</v>
      </c>
      <c r="K276" s="273"/>
      <c r="L276" s="273" t="s">
        <v>822</v>
      </c>
      <c r="N276" s="275" t="s">
        <v>908</v>
      </c>
      <c r="O276" s="272" t="s">
        <v>8330</v>
      </c>
      <c r="P276" s="272"/>
      <c r="Q276" s="766" t="s">
        <v>910</v>
      </c>
      <c r="R276" s="269"/>
      <c r="S276" s="269" t="s">
        <v>214</v>
      </c>
      <c r="T276" s="273" t="s">
        <v>446</v>
      </c>
      <c r="U276" s="547">
        <v>45413</v>
      </c>
      <c r="V276" s="140" t="s">
        <v>447</v>
      </c>
      <c r="W276" s="140"/>
      <c r="X276" s="140"/>
      <c r="Y276" s="269" t="s">
        <v>8353</v>
      </c>
      <c r="AD276" s="140">
        <v>9</v>
      </c>
      <c r="AO276" s="140">
        <v>1</v>
      </c>
      <c r="AQ276" s="140">
        <v>1</v>
      </c>
      <c r="AW276" s="140">
        <v>2</v>
      </c>
      <c r="AX276" s="140"/>
      <c r="AZ276" s="140" t="s">
        <v>342</v>
      </c>
      <c r="BB276" s="269" t="s">
        <v>8332</v>
      </c>
      <c r="BC276" s="280"/>
      <c r="BD276" s="669"/>
      <c r="BE276" s="740"/>
      <c r="BF276" s="440"/>
      <c r="BG276" s="140"/>
      <c r="BH276" s="801"/>
      <c r="BI276" s="280"/>
      <c r="BJ276" s="280"/>
      <c r="BK276" s="280"/>
      <c r="BL276" s="280"/>
      <c r="BM276" s="140"/>
      <c r="BN276" s="269"/>
      <c r="BO276" s="140"/>
      <c r="BP276" s="140"/>
      <c r="BQ276" s="140"/>
      <c r="BR276" s="355"/>
      <c r="BS276" s="269"/>
      <c r="BU276" s="269"/>
    </row>
    <row r="277" spans="1:82" ht="18" customHeight="1" x14ac:dyDescent="0.25">
      <c r="A277" s="354">
        <v>10</v>
      </c>
      <c r="B277" s="355"/>
      <c r="C277" s="356">
        <v>68960</v>
      </c>
      <c r="D277" s="140"/>
      <c r="E277" s="269" t="s">
        <v>456</v>
      </c>
      <c r="F277" s="269"/>
      <c r="G277" s="269">
        <v>12</v>
      </c>
      <c r="H277" s="275" t="s">
        <v>821</v>
      </c>
      <c r="J277" s="271" t="s">
        <v>211</v>
      </c>
      <c r="L277" s="271" t="s">
        <v>822</v>
      </c>
      <c r="M277" s="271"/>
      <c r="N277" s="271" t="s">
        <v>923</v>
      </c>
      <c r="O277" s="271"/>
      <c r="P277" s="271" t="s">
        <v>924</v>
      </c>
      <c r="Q277" s="271" t="s">
        <v>925</v>
      </c>
      <c r="R277" s="271"/>
      <c r="S277" s="271" t="s">
        <v>214</v>
      </c>
      <c r="T277" s="271" t="s">
        <v>446</v>
      </c>
      <c r="U277" s="597">
        <v>45413</v>
      </c>
      <c r="V277" s="271" t="s">
        <v>447</v>
      </c>
      <c r="Y277" s="208" t="s">
        <v>8352</v>
      </c>
      <c r="Z277" s="271"/>
      <c r="AA277" s="271"/>
      <c r="AB277" s="271"/>
      <c r="AC277" s="271"/>
      <c r="AD277" s="271">
        <v>13</v>
      </c>
      <c r="AE277" s="271"/>
      <c r="AF277" s="271"/>
      <c r="AG277" s="271"/>
      <c r="AH277" s="271"/>
      <c r="AI277" s="271"/>
      <c r="AJ277" s="271"/>
      <c r="AK277" s="271"/>
      <c r="AL277" s="271"/>
      <c r="AM277" s="271"/>
      <c r="AN277" s="271"/>
      <c r="AO277" s="271">
        <v>1</v>
      </c>
      <c r="AP277" s="271"/>
      <c r="AQ277" s="271">
        <v>1</v>
      </c>
      <c r="AR277" s="271"/>
      <c r="AS277" s="271"/>
      <c r="AT277" s="271"/>
      <c r="AU277" s="271"/>
      <c r="AV277" s="271"/>
      <c r="AW277" s="271">
        <v>2</v>
      </c>
      <c r="AY277" s="271"/>
      <c r="AZ277" s="271" t="s">
        <v>342</v>
      </c>
      <c r="BA277" s="271"/>
      <c r="BB277" s="271" t="s">
        <v>8334</v>
      </c>
      <c r="BD277" s="212"/>
      <c r="BE277" s="212"/>
      <c r="BF277" s="212"/>
      <c r="BH277" s="212"/>
      <c r="BN277" s="271"/>
      <c r="BR277" s="271"/>
      <c r="BS277" s="271"/>
      <c r="BT277" s="271"/>
      <c r="BU277" s="271"/>
      <c r="BV277" s="271"/>
      <c r="BW277" s="271"/>
      <c r="BX277" s="271"/>
      <c r="BY277" s="271"/>
      <c r="BZ277" s="271"/>
      <c r="CA277" s="271"/>
      <c r="CB277" s="271"/>
      <c r="CC277" s="271"/>
      <c r="CD277" s="271"/>
    </row>
    <row r="278" spans="1:82" ht="18" customHeight="1" x14ac:dyDescent="0.25">
      <c r="A278" s="354">
        <v>10</v>
      </c>
      <c r="B278" s="355"/>
      <c r="C278" s="356">
        <v>60103</v>
      </c>
      <c r="D278" s="140"/>
      <c r="E278" s="269" t="s">
        <v>456</v>
      </c>
      <c r="F278" s="269"/>
      <c r="G278" s="269">
        <v>14</v>
      </c>
      <c r="H278" s="275" t="s">
        <v>821</v>
      </c>
      <c r="J278" s="271" t="s">
        <v>211</v>
      </c>
      <c r="L278" s="271" t="s">
        <v>822</v>
      </c>
      <c r="M278" s="271"/>
      <c r="N278" s="271" t="s">
        <v>927</v>
      </c>
      <c r="O278" s="271" t="s">
        <v>928</v>
      </c>
      <c r="P278" s="271" t="s">
        <v>929</v>
      </c>
      <c r="Q278" s="271"/>
      <c r="R278" s="271"/>
      <c r="S278" s="271" t="s">
        <v>214</v>
      </c>
      <c r="T278" s="271" t="s">
        <v>446</v>
      </c>
      <c r="U278" s="597">
        <v>45414</v>
      </c>
      <c r="V278" s="271" t="s">
        <v>447</v>
      </c>
      <c r="Y278" s="208" t="s">
        <v>8351</v>
      </c>
      <c r="Z278" s="271"/>
      <c r="AA278" s="271"/>
      <c r="AB278" s="271"/>
      <c r="AC278" s="271"/>
      <c r="AD278" s="271">
        <v>8</v>
      </c>
      <c r="AE278" s="271"/>
      <c r="AF278" s="271"/>
      <c r="AG278" s="271"/>
      <c r="AH278" s="271"/>
      <c r="AI278" s="271"/>
      <c r="AJ278" s="271"/>
      <c r="AK278" s="271"/>
      <c r="AL278" s="271"/>
      <c r="AM278" s="271"/>
      <c r="AN278" s="271"/>
      <c r="AO278" s="271">
        <v>1</v>
      </c>
      <c r="AP278" s="271"/>
      <c r="AQ278" s="271">
        <v>1</v>
      </c>
      <c r="AR278" s="271"/>
      <c r="AS278" s="271"/>
      <c r="AT278" s="271"/>
      <c r="AU278" s="271"/>
      <c r="AV278" s="271"/>
      <c r="AW278" s="271">
        <v>3</v>
      </c>
      <c r="AY278" s="271"/>
      <c r="AZ278" s="271"/>
      <c r="BA278" s="271"/>
      <c r="BB278" s="271" t="s">
        <v>7591</v>
      </c>
      <c r="BD278" s="212"/>
      <c r="BE278" s="212"/>
      <c r="BF278" s="212"/>
      <c r="BH278" s="212"/>
      <c r="BN278" s="271"/>
      <c r="BR278" s="271"/>
      <c r="BS278" s="271"/>
      <c r="BT278" s="271"/>
      <c r="BU278" s="271"/>
      <c r="BV278" s="271"/>
      <c r="BW278" s="271"/>
      <c r="BX278" s="271"/>
      <c r="BY278" s="271"/>
      <c r="BZ278" s="271"/>
      <c r="CA278" s="271"/>
      <c r="CB278" s="271"/>
      <c r="CC278" s="271"/>
      <c r="CD278" s="271"/>
    </row>
    <row r="279" spans="1:82" ht="18" customHeight="1" x14ac:dyDescent="0.25">
      <c r="A279" s="354">
        <v>10</v>
      </c>
      <c r="B279" s="355"/>
      <c r="C279" s="356">
        <v>60104</v>
      </c>
      <c r="D279" s="140"/>
      <c r="E279" s="269" t="s">
        <v>456</v>
      </c>
      <c r="F279" s="269"/>
      <c r="G279" s="269">
        <v>16</v>
      </c>
      <c r="H279" s="275" t="s">
        <v>821</v>
      </c>
      <c r="J279" s="271" t="s">
        <v>211</v>
      </c>
      <c r="L279" s="271" t="s">
        <v>822</v>
      </c>
      <c r="M279" s="271"/>
      <c r="N279" s="271" t="s">
        <v>1142</v>
      </c>
      <c r="O279" s="271" t="s">
        <v>8345</v>
      </c>
      <c r="P279" s="271" t="s">
        <v>8346</v>
      </c>
      <c r="Q279" s="868" t="s">
        <v>8347</v>
      </c>
      <c r="R279" s="271"/>
      <c r="S279" s="271" t="s">
        <v>214</v>
      </c>
      <c r="T279" s="271" t="s">
        <v>446</v>
      </c>
      <c r="U279" s="597">
        <v>45435</v>
      </c>
      <c r="V279" s="271" t="s">
        <v>447</v>
      </c>
      <c r="Y279" s="208" t="s">
        <v>8350</v>
      </c>
      <c r="Z279" s="271"/>
      <c r="AA279" s="271"/>
      <c r="AB279" s="271"/>
      <c r="AC279" s="271"/>
      <c r="AD279" s="271">
        <v>6</v>
      </c>
      <c r="AE279" s="271"/>
      <c r="AF279" s="271"/>
      <c r="AG279" s="271"/>
      <c r="AH279" s="271"/>
      <c r="AI279" s="271"/>
      <c r="AJ279" s="271"/>
      <c r="AK279" s="271"/>
      <c r="AL279" s="271"/>
      <c r="AM279" s="271"/>
      <c r="AN279" s="271"/>
      <c r="AO279" s="271">
        <v>1</v>
      </c>
      <c r="AP279" s="271"/>
      <c r="AQ279" s="271">
        <v>1</v>
      </c>
      <c r="AR279" s="271"/>
      <c r="AS279" s="271"/>
      <c r="AT279" s="271"/>
      <c r="AU279" s="271"/>
      <c r="AV279" s="271"/>
      <c r="AW279" s="271">
        <v>3</v>
      </c>
      <c r="AY279" s="271"/>
      <c r="AZ279" s="271" t="s">
        <v>342</v>
      </c>
      <c r="BA279" s="271"/>
      <c r="BB279" s="271" t="s">
        <v>8348</v>
      </c>
      <c r="BD279" s="212"/>
      <c r="BE279" s="212"/>
      <c r="BF279" s="212"/>
      <c r="BH279" s="212"/>
      <c r="BN279" s="271"/>
      <c r="BR279" s="271"/>
      <c r="BS279" s="271"/>
      <c r="BT279" s="271"/>
      <c r="BU279" s="271"/>
      <c r="BV279" s="271"/>
      <c r="BW279" s="271"/>
      <c r="BX279" s="271"/>
      <c r="BY279" s="271"/>
      <c r="BZ279" s="271"/>
      <c r="CA279" s="271"/>
      <c r="CB279" s="271"/>
      <c r="CC279" s="271"/>
      <c r="CD279" s="271"/>
    </row>
    <row r="280" spans="1:82" ht="18" customHeight="1" x14ac:dyDescent="0.25">
      <c r="A280" s="354">
        <v>10</v>
      </c>
      <c r="B280" s="355"/>
      <c r="C280" s="356">
        <v>61921</v>
      </c>
      <c r="D280" s="140"/>
      <c r="E280" s="269" t="s">
        <v>456</v>
      </c>
      <c r="F280" s="269"/>
      <c r="G280" s="269">
        <v>10</v>
      </c>
      <c r="H280" s="275" t="s">
        <v>821</v>
      </c>
      <c r="J280" s="271" t="s">
        <v>211</v>
      </c>
      <c r="L280" s="271" t="s">
        <v>822</v>
      </c>
      <c r="N280" s="208" t="s">
        <v>914</v>
      </c>
      <c r="P280" s="502" t="s">
        <v>8333</v>
      </c>
      <c r="Q280" s="502" t="s">
        <v>916</v>
      </c>
      <c r="S280" s="271" t="s">
        <v>214</v>
      </c>
      <c r="T280" s="271" t="s">
        <v>446</v>
      </c>
      <c r="U280" s="596">
        <v>45413</v>
      </c>
      <c r="V280" s="271" t="s">
        <v>447</v>
      </c>
      <c r="Y280" s="269" t="s">
        <v>8349</v>
      </c>
      <c r="AD280" s="140">
        <v>8</v>
      </c>
      <c r="AO280" s="140">
        <v>1</v>
      </c>
      <c r="AQ280" s="140">
        <v>1</v>
      </c>
      <c r="AW280" s="140">
        <v>3</v>
      </c>
      <c r="AZ280" s="140" t="s">
        <v>342</v>
      </c>
      <c r="BB280" s="269" t="s">
        <v>8334</v>
      </c>
    </row>
    <row r="281" spans="1:82" ht="18" customHeight="1" x14ac:dyDescent="0.25">
      <c r="A281" s="354">
        <v>10</v>
      </c>
      <c r="B281" s="355"/>
      <c r="C281" s="356">
        <v>65126</v>
      </c>
      <c r="D281" s="140"/>
      <c r="E281" s="269" t="s">
        <v>456</v>
      </c>
      <c r="F281" s="269"/>
      <c r="G281" s="269">
        <v>18</v>
      </c>
      <c r="H281" s="275" t="s">
        <v>821</v>
      </c>
      <c r="I281" s="269"/>
      <c r="J281" s="140" t="s">
        <v>211</v>
      </c>
      <c r="K281" s="273"/>
      <c r="L281" s="273" t="s">
        <v>822</v>
      </c>
      <c r="N281" s="275" t="s">
        <v>935</v>
      </c>
      <c r="O281" s="272"/>
      <c r="P281" s="272" t="s">
        <v>936</v>
      </c>
      <c r="Q281" s="766"/>
      <c r="R281" s="269"/>
      <c r="S281" s="269" t="s">
        <v>214</v>
      </c>
      <c r="T281" s="273" t="s">
        <v>446</v>
      </c>
      <c r="U281" s="466">
        <v>45414</v>
      </c>
      <c r="V281" s="140" t="s">
        <v>447</v>
      </c>
      <c r="W281" s="140"/>
      <c r="X281" s="140"/>
      <c r="Y281" s="269" t="s">
        <v>8354</v>
      </c>
      <c r="AD281" s="140">
        <v>7</v>
      </c>
      <c r="AQ281" s="140">
        <v>1</v>
      </c>
      <c r="AW281" s="140">
        <v>1</v>
      </c>
      <c r="AX281" s="140"/>
      <c r="AZ281" s="140"/>
      <c r="BB281" s="269" t="s">
        <v>8355</v>
      </c>
      <c r="BC281" s="280"/>
      <c r="BD281" s="669"/>
      <c r="BE281" s="740"/>
      <c r="BF281" s="440"/>
      <c r="BG281" s="140"/>
      <c r="BH281" s="801"/>
      <c r="BI281" s="280"/>
      <c r="BJ281" s="280"/>
      <c r="BK281" s="280"/>
      <c r="BL281" s="280"/>
      <c r="BM281" s="140"/>
      <c r="BN281" s="269"/>
      <c r="BR281" s="271"/>
      <c r="BS281" s="271"/>
      <c r="BT281" s="271"/>
      <c r="BU281" s="271"/>
      <c r="BV281" s="271"/>
      <c r="BW281" s="271"/>
      <c r="BX281" s="271"/>
      <c r="BY281" s="271"/>
      <c r="BZ281" s="271"/>
      <c r="CA281" s="271"/>
      <c r="CB281" s="271"/>
      <c r="CC281" s="271"/>
      <c r="CD281" s="271"/>
    </row>
    <row r="282" spans="1:82" ht="18" customHeight="1" x14ac:dyDescent="0.25">
      <c r="A282" s="354">
        <v>10</v>
      </c>
      <c r="B282" s="355"/>
      <c r="C282" s="356">
        <v>69048</v>
      </c>
      <c r="D282" s="140"/>
      <c r="E282" s="269" t="s">
        <v>456</v>
      </c>
      <c r="F282" s="269"/>
      <c r="G282" s="269">
        <v>20</v>
      </c>
      <c r="H282" s="275" t="s">
        <v>821</v>
      </c>
      <c r="J282" s="271" t="s">
        <v>211</v>
      </c>
      <c r="L282" s="271" t="s">
        <v>822</v>
      </c>
      <c r="M282" s="271"/>
      <c r="N282" s="271" t="s">
        <v>937</v>
      </c>
      <c r="O282" s="271" t="s">
        <v>938</v>
      </c>
      <c r="P282" s="271" t="s">
        <v>939</v>
      </c>
      <c r="Q282" s="271"/>
      <c r="R282" s="271"/>
      <c r="S282" s="271" t="s">
        <v>214</v>
      </c>
      <c r="T282" s="271" t="s">
        <v>446</v>
      </c>
      <c r="U282" s="597">
        <v>45414</v>
      </c>
      <c r="V282" s="271" t="s">
        <v>447</v>
      </c>
      <c r="Y282" s="208" t="s">
        <v>8357</v>
      </c>
      <c r="Z282" s="271"/>
      <c r="AA282" s="271"/>
      <c r="AB282" s="271"/>
      <c r="AC282" s="271"/>
      <c r="AD282" s="271">
        <v>6</v>
      </c>
      <c r="AE282" s="271"/>
      <c r="AF282" s="271"/>
      <c r="AG282" s="271"/>
      <c r="AH282" s="271"/>
      <c r="AI282" s="271"/>
      <c r="AJ282" s="271"/>
      <c r="AK282" s="271"/>
      <c r="AL282" s="271"/>
      <c r="AM282" s="271"/>
      <c r="AN282" s="271"/>
      <c r="AO282" s="271"/>
      <c r="AP282" s="271"/>
      <c r="AQ282" s="271"/>
      <c r="AR282" s="271"/>
      <c r="AS282" s="271"/>
      <c r="AT282" s="271"/>
      <c r="AU282" s="271"/>
      <c r="AV282" s="271"/>
      <c r="AW282" s="271"/>
      <c r="AY282" s="271"/>
      <c r="AZ282" s="271"/>
      <c r="BA282" s="271"/>
      <c r="BB282" s="271" t="s">
        <v>8356</v>
      </c>
      <c r="BD282" s="212"/>
      <c r="BE282" s="212"/>
      <c r="BF282" s="212"/>
      <c r="BH282" s="212"/>
      <c r="BN282" s="271"/>
      <c r="BR282" s="271"/>
      <c r="BS282" s="271"/>
      <c r="BT282" s="271"/>
      <c r="BU282" s="271"/>
      <c r="BV282" s="271"/>
      <c r="BW282" s="271"/>
      <c r="BX282" s="271"/>
      <c r="BY282" s="271"/>
      <c r="BZ282" s="271"/>
      <c r="CA282" s="271"/>
      <c r="CB282" s="271"/>
      <c r="CC282" s="271"/>
      <c r="CD282" s="271"/>
    </row>
    <row r="283" spans="1:82" ht="18" customHeight="1" x14ac:dyDescent="0.25">
      <c r="A283" s="354">
        <v>10</v>
      </c>
      <c r="B283" s="355"/>
      <c r="C283" s="356">
        <v>66998</v>
      </c>
      <c r="D283" s="140"/>
      <c r="E283" s="269" t="s">
        <v>456</v>
      </c>
      <c r="F283" s="269"/>
      <c r="G283" s="269">
        <v>24</v>
      </c>
      <c r="H283" s="275" t="s">
        <v>821</v>
      </c>
      <c r="J283" s="271" t="s">
        <v>211</v>
      </c>
      <c r="L283" s="271" t="s">
        <v>822</v>
      </c>
      <c r="M283" s="271"/>
      <c r="N283" s="271" t="s">
        <v>950</v>
      </c>
      <c r="O283" s="271" t="s">
        <v>8359</v>
      </c>
      <c r="P283" s="271"/>
      <c r="Q283" s="868" t="s">
        <v>8360</v>
      </c>
      <c r="R283" s="271"/>
      <c r="S283" s="271" t="s">
        <v>214</v>
      </c>
      <c r="T283" s="271" t="s">
        <v>446</v>
      </c>
      <c r="U283" s="597">
        <v>45414</v>
      </c>
      <c r="V283" s="271" t="s">
        <v>447</v>
      </c>
      <c r="Y283" s="208" t="s">
        <v>8361</v>
      </c>
      <c r="Z283" s="271"/>
      <c r="AA283" s="271"/>
      <c r="AB283" s="271"/>
      <c r="AC283" s="271"/>
      <c r="AD283" s="271">
        <v>8</v>
      </c>
      <c r="AE283" s="271"/>
      <c r="AF283" s="271"/>
      <c r="AG283" s="271"/>
      <c r="AH283" s="271"/>
      <c r="AI283" s="271"/>
      <c r="AJ283" s="271"/>
      <c r="AK283" s="271"/>
      <c r="AL283" s="271"/>
      <c r="AM283" s="271"/>
      <c r="AN283" s="271"/>
      <c r="AO283" s="271">
        <v>1</v>
      </c>
      <c r="AP283" s="271"/>
      <c r="AQ283" s="271">
        <v>1</v>
      </c>
      <c r="AR283" s="271"/>
      <c r="AS283" s="271"/>
      <c r="AT283" s="271"/>
      <c r="AU283" s="271"/>
      <c r="AV283" s="271"/>
      <c r="AW283" s="271">
        <v>3</v>
      </c>
      <c r="AY283" s="271"/>
      <c r="AZ283" s="271"/>
      <c r="BA283" s="271"/>
      <c r="BB283" s="271"/>
      <c r="BD283" s="212"/>
      <c r="BE283" s="212"/>
      <c r="BF283" s="212"/>
      <c r="BH283" s="212"/>
      <c r="BN283" s="271"/>
      <c r="BR283" s="271"/>
      <c r="BS283" s="271"/>
      <c r="BT283" s="271"/>
      <c r="BU283" s="271"/>
      <c r="BV283" s="271"/>
      <c r="BW283" s="271"/>
      <c r="BX283" s="271"/>
      <c r="BY283" s="271"/>
      <c r="BZ283" s="271"/>
      <c r="CA283" s="271"/>
      <c r="CB283" s="271"/>
      <c r="CC283" s="271"/>
      <c r="CD283" s="271"/>
    </row>
    <row r="284" spans="1:82" ht="18" customHeight="1" x14ac:dyDescent="0.25">
      <c r="A284" s="354">
        <v>10</v>
      </c>
      <c r="B284" s="355"/>
      <c r="C284" s="356">
        <v>65933</v>
      </c>
      <c r="D284" s="140"/>
      <c r="E284" s="269" t="s">
        <v>456</v>
      </c>
      <c r="F284" s="269"/>
      <c r="G284" s="269">
        <v>28</v>
      </c>
      <c r="H284" s="275" t="s">
        <v>821</v>
      </c>
      <c r="J284" s="271" t="s">
        <v>211</v>
      </c>
      <c r="L284" s="271" t="s">
        <v>822</v>
      </c>
      <c r="N284" s="208" t="s">
        <v>958</v>
      </c>
      <c r="O284" s="502" t="s">
        <v>959</v>
      </c>
      <c r="Q284" s="503" t="s">
        <v>8362</v>
      </c>
      <c r="S284" s="271" t="s">
        <v>214</v>
      </c>
      <c r="T284" s="271" t="s">
        <v>446</v>
      </c>
      <c r="U284" s="597">
        <v>45414</v>
      </c>
      <c r="V284" s="271" t="s">
        <v>447</v>
      </c>
      <c r="Y284" s="269" t="s">
        <v>8363</v>
      </c>
      <c r="AD284" s="140">
        <v>9</v>
      </c>
      <c r="AO284" s="140">
        <v>1</v>
      </c>
      <c r="AQ284" s="140">
        <v>1</v>
      </c>
      <c r="AW284" s="140">
        <v>3</v>
      </c>
      <c r="AZ284" s="140" t="s">
        <v>342</v>
      </c>
      <c r="BB284" s="269" t="s">
        <v>8364</v>
      </c>
      <c r="BN284" s="208" t="s">
        <v>7561</v>
      </c>
    </row>
    <row r="285" spans="1:82" ht="18" customHeight="1" x14ac:dyDescent="0.25">
      <c r="A285" s="354">
        <v>10</v>
      </c>
      <c r="B285" s="355"/>
      <c r="C285" s="356">
        <v>65893</v>
      </c>
      <c r="D285" s="140"/>
      <c r="E285" s="269" t="s">
        <v>456</v>
      </c>
      <c r="F285" s="269"/>
      <c r="G285" s="269">
        <v>15</v>
      </c>
      <c r="H285" s="275" t="s">
        <v>441</v>
      </c>
      <c r="J285" s="271" t="s">
        <v>211</v>
      </c>
      <c r="L285" s="271" t="s">
        <v>711</v>
      </c>
      <c r="M285" s="271"/>
      <c r="N285" s="271" t="s">
        <v>732</v>
      </c>
      <c r="O285" s="271"/>
      <c r="P285" s="271" t="s">
        <v>8479</v>
      </c>
      <c r="Q285" s="271"/>
      <c r="R285" s="271"/>
      <c r="S285" s="271" t="s">
        <v>214</v>
      </c>
      <c r="T285" s="271" t="s">
        <v>446</v>
      </c>
      <c r="U285" s="597">
        <v>45404</v>
      </c>
      <c r="V285" s="271" t="s">
        <v>447</v>
      </c>
      <c r="Y285" s="208" t="s">
        <v>721</v>
      </c>
      <c r="Z285" s="271"/>
      <c r="AA285" s="271"/>
      <c r="AB285" s="271"/>
      <c r="AC285" s="271"/>
      <c r="AD285" s="271">
        <v>13</v>
      </c>
      <c r="AE285" s="271"/>
      <c r="AF285" s="271"/>
      <c r="AG285" s="271"/>
      <c r="AH285" s="271"/>
      <c r="AI285" s="271"/>
      <c r="AJ285" s="271"/>
      <c r="AK285" s="271"/>
      <c r="AL285" s="271"/>
      <c r="AM285" s="271"/>
      <c r="AN285" s="271"/>
      <c r="AO285" s="271">
        <v>1</v>
      </c>
      <c r="AP285" s="271"/>
      <c r="AQ285" s="271">
        <v>2</v>
      </c>
      <c r="AR285" s="271"/>
      <c r="AS285" s="271"/>
      <c r="AT285" s="271"/>
      <c r="AU285" s="271"/>
      <c r="AV285" s="271"/>
      <c r="AW285" s="271"/>
      <c r="AY285" s="271"/>
      <c r="AZ285" s="271"/>
      <c r="BA285" s="271"/>
      <c r="BB285" s="271"/>
      <c r="BD285" s="212"/>
      <c r="BE285" s="212"/>
      <c r="BF285" s="212"/>
      <c r="BH285" s="212"/>
      <c r="BR285" s="271"/>
      <c r="BS285" s="271"/>
      <c r="BT285" s="271"/>
      <c r="BU285" s="271"/>
      <c r="BV285" s="271"/>
      <c r="BW285" s="271"/>
      <c r="BX285" s="271"/>
      <c r="BY285" s="271"/>
      <c r="BZ285" s="271"/>
      <c r="CA285" s="271"/>
      <c r="CB285" s="271"/>
      <c r="CC285" s="271"/>
      <c r="CD285" s="271"/>
    </row>
    <row r="286" spans="1:82" ht="18" customHeight="1" x14ac:dyDescent="0.25">
      <c r="A286" s="354">
        <v>10</v>
      </c>
      <c r="B286" s="355"/>
      <c r="C286" s="356">
        <v>67016</v>
      </c>
      <c r="D286" s="140"/>
      <c r="E286" s="269" t="s">
        <v>456</v>
      </c>
      <c r="F286" s="269"/>
      <c r="G286" s="269">
        <v>17</v>
      </c>
      <c r="H286" s="275" t="s">
        <v>441</v>
      </c>
      <c r="J286" s="271" t="s">
        <v>211</v>
      </c>
      <c r="L286" s="271" t="s">
        <v>711</v>
      </c>
      <c r="M286" s="271"/>
      <c r="N286" s="271" t="s">
        <v>737</v>
      </c>
      <c r="O286" s="271" t="s">
        <v>738</v>
      </c>
      <c r="P286" s="271" t="s">
        <v>8477</v>
      </c>
      <c r="Q286" s="271"/>
      <c r="R286" s="271"/>
      <c r="S286" s="271" t="s">
        <v>214</v>
      </c>
      <c r="T286" s="271" t="s">
        <v>446</v>
      </c>
      <c r="U286" s="597">
        <v>45405</v>
      </c>
      <c r="V286" s="271" t="s">
        <v>447</v>
      </c>
      <c r="Y286" s="208" t="s">
        <v>739</v>
      </c>
      <c r="Z286" s="271"/>
      <c r="AA286" s="271"/>
      <c r="AB286" s="271"/>
      <c r="AC286" s="271"/>
      <c r="AD286" s="271">
        <v>13</v>
      </c>
      <c r="AE286" s="271"/>
      <c r="AF286" s="271"/>
      <c r="AG286" s="271"/>
      <c r="AH286" s="271"/>
      <c r="AI286" s="271"/>
      <c r="AJ286" s="271"/>
      <c r="AK286" s="271"/>
      <c r="AL286" s="271"/>
      <c r="AM286" s="271"/>
      <c r="AN286" s="271"/>
      <c r="AO286" s="271">
        <v>1</v>
      </c>
      <c r="AP286" s="271"/>
      <c r="AQ286" s="271">
        <v>2</v>
      </c>
      <c r="AR286" s="271"/>
      <c r="AS286" s="271"/>
      <c r="AT286" s="271"/>
      <c r="AU286" s="271"/>
      <c r="AV286" s="271"/>
      <c r="AW286" s="271"/>
      <c r="AY286" s="271"/>
      <c r="AZ286" s="271"/>
      <c r="BA286" s="271"/>
      <c r="BB286" s="271"/>
      <c r="BD286" s="212"/>
      <c r="BE286" s="212"/>
      <c r="BF286" s="212"/>
      <c r="BH286" s="212"/>
      <c r="BR286" s="271"/>
      <c r="BS286" s="271"/>
      <c r="BT286" s="271"/>
      <c r="BU286" s="271"/>
      <c r="BV286" s="271"/>
      <c r="BW286" s="271"/>
      <c r="BX286" s="271"/>
      <c r="BY286" s="271"/>
      <c r="BZ286" s="271"/>
      <c r="CA286" s="271"/>
      <c r="CB286" s="271"/>
      <c r="CC286" s="271"/>
      <c r="CD286" s="271"/>
    </row>
    <row r="287" spans="1:82" ht="18" customHeight="1" x14ac:dyDescent="0.25">
      <c r="A287" s="354">
        <v>10</v>
      </c>
      <c r="B287" s="355"/>
      <c r="C287" s="356">
        <v>69494</v>
      </c>
      <c r="D287" s="140"/>
      <c r="E287" s="269" t="s">
        <v>456</v>
      </c>
      <c r="F287" s="269"/>
      <c r="G287" s="269">
        <v>19</v>
      </c>
      <c r="H287" s="275" t="s">
        <v>441</v>
      </c>
      <c r="I287" s="269"/>
      <c r="J287" s="140" t="s">
        <v>211</v>
      </c>
      <c r="K287" s="273"/>
      <c r="L287" s="273" t="s">
        <v>711</v>
      </c>
      <c r="N287" s="275" t="s">
        <v>740</v>
      </c>
      <c r="O287" s="272"/>
      <c r="P287" s="272" t="s">
        <v>8478</v>
      </c>
      <c r="Q287" s="766" t="s">
        <v>742</v>
      </c>
      <c r="R287" s="269"/>
      <c r="S287" s="269" t="s">
        <v>214</v>
      </c>
      <c r="T287" s="273" t="s">
        <v>446</v>
      </c>
      <c r="U287" s="466">
        <v>45405</v>
      </c>
      <c r="V287" s="140" t="s">
        <v>447</v>
      </c>
      <c r="W287" s="140"/>
      <c r="X287" s="140"/>
      <c r="Y287" s="269" t="s">
        <v>7771</v>
      </c>
      <c r="AD287" s="140">
        <v>13</v>
      </c>
      <c r="AO287" s="140">
        <v>1</v>
      </c>
      <c r="AQ287" s="140">
        <v>2</v>
      </c>
      <c r="AX287" s="140"/>
      <c r="AZ287" s="140"/>
      <c r="BC287" s="280"/>
      <c r="BD287" s="669"/>
      <c r="BE287" s="740"/>
      <c r="BF287" s="440"/>
      <c r="BG287" s="140"/>
      <c r="BH287" s="801"/>
      <c r="BI287" s="280"/>
      <c r="BJ287" s="280"/>
      <c r="BK287" s="280"/>
      <c r="BL287" s="280"/>
      <c r="BM287" s="140"/>
      <c r="BN287" s="269"/>
      <c r="BR287" s="271"/>
      <c r="BS287" s="271"/>
      <c r="BT287" s="271"/>
      <c r="BU287" s="271"/>
      <c r="BV287" s="271"/>
      <c r="BW287" s="271"/>
      <c r="BX287" s="271"/>
      <c r="BY287" s="271"/>
      <c r="BZ287" s="271"/>
      <c r="CA287" s="271"/>
      <c r="CB287" s="271"/>
      <c r="CC287" s="271"/>
      <c r="CD287" s="271"/>
    </row>
    <row r="288" spans="1:82" ht="18" customHeight="1" x14ac:dyDescent="0.25">
      <c r="A288" s="354">
        <v>10</v>
      </c>
      <c r="B288" s="355"/>
      <c r="C288" s="356">
        <v>68283</v>
      </c>
      <c r="D288" s="140"/>
      <c r="E288" s="269" t="s">
        <v>456</v>
      </c>
      <c r="F288" s="269"/>
      <c r="G288" s="269">
        <v>26</v>
      </c>
      <c r="H288" s="275" t="s">
        <v>441</v>
      </c>
      <c r="J288" s="271" t="s">
        <v>211</v>
      </c>
      <c r="L288" s="271" t="s">
        <v>442</v>
      </c>
      <c r="N288" s="208" t="s">
        <v>746</v>
      </c>
      <c r="O288" s="502" t="s">
        <v>8483</v>
      </c>
      <c r="P288" s="502" t="s">
        <v>747</v>
      </c>
      <c r="Q288" s="502" t="s">
        <v>748</v>
      </c>
      <c r="S288" s="271" t="s">
        <v>214</v>
      </c>
      <c r="T288" s="271" t="s">
        <v>446</v>
      </c>
      <c r="U288" s="597">
        <v>45405</v>
      </c>
      <c r="V288" s="271" t="s">
        <v>447</v>
      </c>
      <c r="Y288" s="269" t="s">
        <v>749</v>
      </c>
      <c r="AD288" s="140">
        <v>13</v>
      </c>
      <c r="AO288" s="140">
        <v>1</v>
      </c>
      <c r="AQ288" s="140">
        <v>2</v>
      </c>
      <c r="AZ288" s="140"/>
    </row>
    <row r="289" spans="1:82" ht="18" customHeight="1" x14ac:dyDescent="0.25">
      <c r="A289" s="354">
        <v>10</v>
      </c>
      <c r="B289" s="355"/>
      <c r="C289" s="356">
        <v>67707</v>
      </c>
      <c r="D289" s="140"/>
      <c r="E289" s="269" t="s">
        <v>456</v>
      </c>
      <c r="F289" s="269"/>
      <c r="G289" s="269">
        <v>28</v>
      </c>
      <c r="H289" s="275" t="s">
        <v>441</v>
      </c>
      <c r="J289" s="271" t="s">
        <v>211</v>
      </c>
      <c r="L289" s="271" t="s">
        <v>442</v>
      </c>
      <c r="N289" s="208" t="s">
        <v>789</v>
      </c>
      <c r="O289" s="502" t="s">
        <v>790</v>
      </c>
      <c r="Q289" s="502" t="s">
        <v>791</v>
      </c>
      <c r="R289" s="208" t="s">
        <v>7712</v>
      </c>
      <c r="S289" s="271" t="s">
        <v>214</v>
      </c>
      <c r="T289" s="271" t="s">
        <v>446</v>
      </c>
      <c r="U289" s="597">
        <v>45407</v>
      </c>
      <c r="V289" s="271" t="s">
        <v>447</v>
      </c>
      <c r="Y289" s="269" t="s">
        <v>792</v>
      </c>
      <c r="AD289" s="140">
        <v>13</v>
      </c>
      <c r="AO289" s="140">
        <v>1</v>
      </c>
      <c r="AQ289" s="140">
        <v>2</v>
      </c>
      <c r="AZ289" s="140"/>
      <c r="BN289" s="208" t="s">
        <v>8485</v>
      </c>
    </row>
    <row r="290" spans="1:82" ht="18" customHeight="1" x14ac:dyDescent="0.25">
      <c r="A290" s="354">
        <v>10</v>
      </c>
      <c r="B290" s="355"/>
      <c r="C290" s="356">
        <v>69883</v>
      </c>
      <c r="D290" s="140"/>
      <c r="E290" s="269" t="s">
        <v>456</v>
      </c>
      <c r="F290" s="269"/>
      <c r="G290" s="269">
        <v>30</v>
      </c>
      <c r="H290" s="275" t="s">
        <v>441</v>
      </c>
      <c r="J290" s="271" t="s">
        <v>211</v>
      </c>
      <c r="L290" s="271" t="s">
        <v>442</v>
      </c>
      <c r="N290" s="208" t="s">
        <v>750</v>
      </c>
      <c r="O290" s="502" t="s">
        <v>8482</v>
      </c>
      <c r="P290" s="502" t="s">
        <v>751</v>
      </c>
      <c r="Q290" s="502" t="s">
        <v>752</v>
      </c>
      <c r="S290" s="271" t="s">
        <v>214</v>
      </c>
      <c r="T290" s="271" t="s">
        <v>446</v>
      </c>
      <c r="U290" s="597">
        <v>45405</v>
      </c>
      <c r="V290" s="271" t="s">
        <v>447</v>
      </c>
      <c r="Y290" s="269" t="s">
        <v>753</v>
      </c>
      <c r="AD290" s="140">
        <v>13</v>
      </c>
      <c r="AO290" s="140">
        <v>1</v>
      </c>
      <c r="AQ290" s="140">
        <v>2</v>
      </c>
      <c r="AZ290" s="140"/>
    </row>
    <row r="291" spans="1:82" ht="18" customHeight="1" x14ac:dyDescent="0.25">
      <c r="A291" s="354">
        <v>10</v>
      </c>
      <c r="B291" s="355"/>
      <c r="C291" s="356">
        <v>63925</v>
      </c>
      <c r="D291" s="140"/>
      <c r="E291" s="269" t="s">
        <v>456</v>
      </c>
      <c r="F291" s="269"/>
      <c r="G291" s="269">
        <v>38</v>
      </c>
      <c r="H291" s="275" t="s">
        <v>441</v>
      </c>
      <c r="J291" s="271" t="s">
        <v>211</v>
      </c>
      <c r="L291" s="271" t="s">
        <v>442</v>
      </c>
      <c r="N291" s="208" t="s">
        <v>769</v>
      </c>
      <c r="O291" s="502" t="s">
        <v>8486</v>
      </c>
      <c r="R291" s="208" t="s">
        <v>585</v>
      </c>
      <c r="S291" s="271" t="s">
        <v>214</v>
      </c>
      <c r="T291" s="271" t="s">
        <v>446</v>
      </c>
      <c r="U291" s="596">
        <v>45406</v>
      </c>
      <c r="V291" s="271" t="s">
        <v>447</v>
      </c>
      <c r="Y291" s="269" t="s">
        <v>695</v>
      </c>
      <c r="AD291" s="140">
        <v>13</v>
      </c>
      <c r="AO291" s="140">
        <v>1</v>
      </c>
      <c r="AQ291" s="140">
        <v>2</v>
      </c>
      <c r="AZ291" s="140"/>
      <c r="BN291" s="208" t="s">
        <v>8487</v>
      </c>
    </row>
    <row r="292" spans="1:82" ht="18" customHeight="1" x14ac:dyDescent="0.25">
      <c r="A292" s="354">
        <v>10</v>
      </c>
      <c r="B292" s="355"/>
      <c r="C292" s="356">
        <v>67235</v>
      </c>
      <c r="D292" s="140"/>
      <c r="E292" s="269" t="s">
        <v>456</v>
      </c>
      <c r="F292" s="269"/>
      <c r="G292" s="269">
        <v>40</v>
      </c>
      <c r="H292" s="275" t="s">
        <v>441</v>
      </c>
      <c r="J292" s="271" t="s">
        <v>211</v>
      </c>
      <c r="L292" s="271" t="s">
        <v>442</v>
      </c>
      <c r="N292" s="208" t="s">
        <v>773</v>
      </c>
      <c r="P292" s="502" t="s">
        <v>8488</v>
      </c>
      <c r="S292" s="271" t="s">
        <v>214</v>
      </c>
      <c r="T292" s="271" t="s">
        <v>446</v>
      </c>
      <c r="U292" s="596">
        <v>45406</v>
      </c>
      <c r="V292" s="271" t="s">
        <v>447</v>
      </c>
      <c r="Y292" s="269" t="s">
        <v>695</v>
      </c>
      <c r="AD292" s="140">
        <v>13</v>
      </c>
      <c r="AO292" s="140">
        <v>1</v>
      </c>
      <c r="AQ292" s="140">
        <v>2</v>
      </c>
      <c r="AZ292" s="140"/>
    </row>
    <row r="293" spans="1:82" ht="18" customHeight="1" x14ac:dyDescent="0.25">
      <c r="A293" s="354">
        <v>10</v>
      </c>
      <c r="B293" s="355"/>
      <c r="C293" s="356">
        <v>64596</v>
      </c>
      <c r="D293" s="140"/>
      <c r="E293" s="269" t="s">
        <v>456</v>
      </c>
      <c r="F293" s="269"/>
      <c r="G293" s="269">
        <v>42</v>
      </c>
      <c r="H293" s="275" t="s">
        <v>441</v>
      </c>
      <c r="J293" s="271" t="s">
        <v>211</v>
      </c>
      <c r="L293" s="271" t="s">
        <v>442</v>
      </c>
      <c r="N293" s="208" t="s">
        <v>778</v>
      </c>
      <c r="O293" s="502" t="s">
        <v>8489</v>
      </c>
      <c r="S293" s="271" t="s">
        <v>214</v>
      </c>
      <c r="T293" s="271" t="s">
        <v>446</v>
      </c>
      <c r="U293" s="596">
        <v>45406</v>
      </c>
      <c r="V293" s="271" t="s">
        <v>447</v>
      </c>
      <c r="Y293" s="269" t="s">
        <v>780</v>
      </c>
      <c r="AD293" s="140">
        <v>13</v>
      </c>
      <c r="AO293" s="140">
        <v>1</v>
      </c>
      <c r="AQ293" s="140">
        <v>2</v>
      </c>
      <c r="AZ293" s="140"/>
    </row>
    <row r="294" spans="1:82" ht="18" customHeight="1" x14ac:dyDescent="0.25">
      <c r="A294" s="354">
        <v>10</v>
      </c>
      <c r="B294" s="355"/>
      <c r="C294" s="356">
        <v>68605</v>
      </c>
      <c r="D294" s="140"/>
      <c r="E294" s="269" t="s">
        <v>456</v>
      </c>
      <c r="F294" s="269"/>
      <c r="G294" s="269">
        <v>72</v>
      </c>
      <c r="H294" s="275" t="s">
        <v>441</v>
      </c>
      <c r="J294" s="271" t="s">
        <v>211</v>
      </c>
      <c r="L294" s="271" t="s">
        <v>442</v>
      </c>
      <c r="N294" s="208" t="s">
        <v>813</v>
      </c>
      <c r="O294" s="502" t="s">
        <v>8472</v>
      </c>
      <c r="Q294" s="502" t="s">
        <v>815</v>
      </c>
      <c r="S294" s="271" t="s">
        <v>214</v>
      </c>
      <c r="T294" s="271" t="s">
        <v>446</v>
      </c>
      <c r="U294" s="596">
        <v>45407</v>
      </c>
      <c r="V294" s="271" t="s">
        <v>447</v>
      </c>
      <c r="Y294" s="269" t="s">
        <v>796</v>
      </c>
      <c r="AD294" s="140">
        <v>13</v>
      </c>
      <c r="AO294" s="140">
        <v>1</v>
      </c>
      <c r="AQ294" s="140">
        <v>2</v>
      </c>
      <c r="AZ294" s="140"/>
    </row>
    <row r="295" spans="1:82" ht="18" customHeight="1" x14ac:dyDescent="0.25">
      <c r="A295" s="354">
        <v>10</v>
      </c>
      <c r="B295" s="355"/>
      <c r="C295" s="356">
        <v>65349</v>
      </c>
      <c r="D295" s="140"/>
      <c r="E295" s="269" t="s">
        <v>456</v>
      </c>
      <c r="F295" s="269"/>
      <c r="G295" s="269">
        <v>74</v>
      </c>
      <c r="H295" s="275" t="s">
        <v>441</v>
      </c>
      <c r="J295" s="271" t="s">
        <v>211</v>
      </c>
      <c r="L295" s="271" t="s">
        <v>442</v>
      </c>
      <c r="N295" s="208" t="s">
        <v>816</v>
      </c>
      <c r="P295" s="502" t="s">
        <v>817</v>
      </c>
      <c r="Q295" s="502" t="s">
        <v>818</v>
      </c>
      <c r="S295" s="271" t="s">
        <v>214</v>
      </c>
      <c r="T295" s="271" t="s">
        <v>446</v>
      </c>
      <c r="U295" s="596">
        <v>45407</v>
      </c>
      <c r="V295" s="271" t="s">
        <v>447</v>
      </c>
      <c r="Y295" s="269" t="s">
        <v>819</v>
      </c>
      <c r="AD295" s="140">
        <v>13</v>
      </c>
      <c r="AO295" s="140">
        <v>1</v>
      </c>
      <c r="AQ295" s="140">
        <v>2</v>
      </c>
      <c r="AZ295" s="140"/>
    </row>
    <row r="296" spans="1:82" ht="18" customHeight="1" x14ac:dyDescent="0.25">
      <c r="A296" s="354">
        <v>10</v>
      </c>
      <c r="B296" s="355"/>
      <c r="C296" s="356">
        <v>64148</v>
      </c>
      <c r="D296" s="140"/>
      <c r="E296" s="269" t="s">
        <v>456</v>
      </c>
      <c r="F296" s="269"/>
      <c r="G296" s="269">
        <v>32</v>
      </c>
      <c r="H296" s="275" t="s">
        <v>441</v>
      </c>
      <c r="J296" s="271" t="s">
        <v>211</v>
      </c>
      <c r="L296" s="271" t="s">
        <v>442</v>
      </c>
      <c r="N296" s="208" t="s">
        <v>755</v>
      </c>
      <c r="P296" s="502" t="s">
        <v>8481</v>
      </c>
      <c r="Q296" s="502" t="s">
        <v>757</v>
      </c>
      <c r="S296" s="271" t="s">
        <v>214</v>
      </c>
      <c r="T296" s="271" t="s">
        <v>446</v>
      </c>
      <c r="U296" s="597">
        <v>45405</v>
      </c>
      <c r="V296" s="271" t="s">
        <v>447</v>
      </c>
      <c r="Y296" s="269" t="s">
        <v>7771</v>
      </c>
      <c r="AD296" s="140">
        <v>13</v>
      </c>
      <c r="AO296" s="140">
        <v>1</v>
      </c>
      <c r="AQ296" s="140">
        <v>2</v>
      </c>
      <c r="AZ296" s="140"/>
    </row>
    <row r="297" spans="1:82" ht="18" customHeight="1" x14ac:dyDescent="0.25">
      <c r="A297" s="354">
        <v>10</v>
      </c>
      <c r="B297" s="355"/>
      <c r="C297" s="356">
        <v>61748</v>
      </c>
      <c r="D297" s="140"/>
      <c r="E297" s="269" t="s">
        <v>456</v>
      </c>
      <c r="F297" s="269"/>
      <c r="G297" s="269" t="s">
        <v>688</v>
      </c>
      <c r="H297" s="275" t="s">
        <v>441</v>
      </c>
      <c r="J297" s="271" t="s">
        <v>211</v>
      </c>
      <c r="L297" s="271" t="s">
        <v>442</v>
      </c>
      <c r="N297" s="208" t="s">
        <v>762</v>
      </c>
      <c r="O297" s="502" t="s">
        <v>8473</v>
      </c>
      <c r="P297" s="502" t="s">
        <v>763</v>
      </c>
      <c r="Q297" s="502" t="s">
        <v>764</v>
      </c>
      <c r="S297" s="271" t="s">
        <v>214</v>
      </c>
      <c r="T297" s="271" t="s">
        <v>446</v>
      </c>
      <c r="U297" s="596">
        <v>45406</v>
      </c>
      <c r="V297" s="271" t="s">
        <v>447</v>
      </c>
      <c r="Y297" s="269" t="s">
        <v>765</v>
      </c>
      <c r="AD297" s="140">
        <v>13</v>
      </c>
      <c r="AO297" s="140">
        <v>1</v>
      </c>
      <c r="AQ297" s="140">
        <v>2</v>
      </c>
      <c r="AZ297" s="140"/>
    </row>
    <row r="298" spans="1:82" ht="18" customHeight="1" x14ac:dyDescent="0.25">
      <c r="A298" s="354">
        <v>10</v>
      </c>
      <c r="B298" s="355"/>
      <c r="C298" s="356">
        <v>61751</v>
      </c>
      <c r="D298" s="140"/>
      <c r="E298" s="269" t="s">
        <v>456</v>
      </c>
      <c r="F298" s="269"/>
      <c r="G298" s="269" t="s">
        <v>1126</v>
      </c>
      <c r="H298" s="275" t="s">
        <v>441</v>
      </c>
      <c r="J298" s="271" t="s">
        <v>211</v>
      </c>
      <c r="L298" s="271" t="s">
        <v>442</v>
      </c>
      <c r="N298" s="208" t="s">
        <v>1127</v>
      </c>
      <c r="O298" s="502" t="s">
        <v>8471</v>
      </c>
      <c r="P298" s="502" t="s">
        <v>1129</v>
      </c>
      <c r="Q298" s="502" t="s">
        <v>1130</v>
      </c>
      <c r="S298" s="271" t="s">
        <v>214</v>
      </c>
      <c r="T298" s="271" t="s">
        <v>446</v>
      </c>
      <c r="U298" s="596">
        <v>45411</v>
      </c>
      <c r="V298" s="271" t="s">
        <v>447</v>
      </c>
      <c r="X298" s="271">
        <v>1</v>
      </c>
      <c r="Y298" s="269" t="s">
        <v>1131</v>
      </c>
      <c r="AD298" s="140">
        <v>13</v>
      </c>
      <c r="AO298" s="140">
        <v>1</v>
      </c>
      <c r="AQ298" s="140">
        <v>2</v>
      </c>
      <c r="AZ298" s="140"/>
    </row>
    <row r="299" spans="1:82" ht="18" customHeight="1" x14ac:dyDescent="0.25">
      <c r="A299" s="354">
        <v>10</v>
      </c>
      <c r="B299" s="355"/>
      <c r="C299" s="356">
        <v>61490</v>
      </c>
      <c r="D299" s="140"/>
      <c r="E299" s="269" t="s">
        <v>218</v>
      </c>
      <c r="F299" s="269"/>
      <c r="G299" s="269">
        <v>14</v>
      </c>
      <c r="H299" s="275" t="s">
        <v>1279</v>
      </c>
      <c r="J299" s="271" t="s">
        <v>211</v>
      </c>
      <c r="L299" s="271" t="s">
        <v>1280</v>
      </c>
      <c r="M299" s="271"/>
      <c r="N299" s="271" t="s">
        <v>1613</v>
      </c>
      <c r="O299" s="271" t="s">
        <v>8474</v>
      </c>
      <c r="P299" s="271"/>
      <c r="Q299" s="271"/>
      <c r="R299" s="208" t="s">
        <v>7712</v>
      </c>
      <c r="S299" s="271" t="s">
        <v>214</v>
      </c>
      <c r="T299" s="271" t="s">
        <v>446</v>
      </c>
      <c r="U299" s="597">
        <v>45475</v>
      </c>
      <c r="V299" s="271" t="s">
        <v>447</v>
      </c>
      <c r="Y299" s="208" t="s">
        <v>8695</v>
      </c>
      <c r="Z299" s="271"/>
      <c r="AA299" s="271"/>
      <c r="AB299" s="271"/>
      <c r="AC299" s="271"/>
      <c r="AD299" s="271">
        <v>13</v>
      </c>
      <c r="AE299" s="271"/>
      <c r="AF299" s="271"/>
      <c r="AG299" s="271"/>
      <c r="AH299" s="271"/>
      <c r="AI299" s="271"/>
      <c r="AJ299" s="271"/>
      <c r="AK299" s="271"/>
      <c r="AL299" s="271"/>
      <c r="AM299" s="271"/>
      <c r="AN299" s="271"/>
      <c r="AO299" s="271">
        <v>1</v>
      </c>
      <c r="AP299" s="271"/>
      <c r="AQ299" s="271">
        <v>2</v>
      </c>
      <c r="AR299" s="271"/>
      <c r="AS299" s="271"/>
      <c r="AT299" s="271"/>
      <c r="AU299" s="271"/>
      <c r="AV299" s="271"/>
      <c r="AW299" s="271"/>
      <c r="AY299" s="271"/>
      <c r="AZ299" s="271"/>
      <c r="BA299" s="271"/>
      <c r="BB299" s="271"/>
      <c r="BD299" s="212"/>
      <c r="BE299" s="212"/>
      <c r="BF299" s="212"/>
      <c r="BH299" s="212"/>
      <c r="BN299" s="271" t="s">
        <v>8475</v>
      </c>
      <c r="BR299" s="271"/>
      <c r="BS299" s="271"/>
      <c r="BT299" s="271"/>
      <c r="BU299" s="271"/>
      <c r="BV299" s="271"/>
      <c r="BW299" s="271"/>
      <c r="BX299" s="271"/>
      <c r="BY299" s="271"/>
      <c r="BZ299" s="271"/>
      <c r="CA299" s="271"/>
      <c r="CB299" s="271"/>
      <c r="CC299" s="271"/>
      <c r="CD299" s="271"/>
    </row>
    <row r="300" spans="1:82" ht="18" customHeight="1" x14ac:dyDescent="0.25">
      <c r="A300" s="354">
        <v>10</v>
      </c>
      <c r="B300" s="355"/>
      <c r="C300" s="356">
        <v>66844</v>
      </c>
      <c r="D300" s="140"/>
      <c r="E300" s="269" t="s">
        <v>218</v>
      </c>
      <c r="F300" s="269"/>
      <c r="G300" s="269">
        <v>19</v>
      </c>
      <c r="H300" s="275" t="s">
        <v>1279</v>
      </c>
      <c r="I300" s="269"/>
      <c r="J300" s="140" t="s">
        <v>211</v>
      </c>
      <c r="K300" s="273"/>
      <c r="L300" s="273" t="s">
        <v>1280</v>
      </c>
      <c r="N300" s="275" t="s">
        <v>1779</v>
      </c>
      <c r="O300" s="272" t="s">
        <v>8476</v>
      </c>
      <c r="P300" s="272"/>
      <c r="Q300" s="465" t="s">
        <v>8137</v>
      </c>
      <c r="R300" s="269"/>
      <c r="S300" s="269" t="s">
        <v>214</v>
      </c>
      <c r="T300" s="273" t="s">
        <v>446</v>
      </c>
      <c r="U300" s="466">
        <v>45475</v>
      </c>
      <c r="V300" s="140" t="s">
        <v>447</v>
      </c>
      <c r="W300" s="140"/>
      <c r="X300" s="140"/>
      <c r="Y300" s="269" t="s">
        <v>8696</v>
      </c>
      <c r="AD300" s="140">
        <v>13</v>
      </c>
      <c r="AO300" s="140">
        <v>1</v>
      </c>
      <c r="AQ300" s="140">
        <v>2</v>
      </c>
      <c r="AX300" s="140"/>
      <c r="AZ300" s="140"/>
      <c r="BC300" s="280"/>
      <c r="BD300" s="669"/>
      <c r="BE300" s="740"/>
      <c r="BF300" s="440"/>
      <c r="BG300" s="140"/>
      <c r="BH300" s="801"/>
      <c r="BI300" s="280"/>
      <c r="BJ300" s="280"/>
      <c r="BK300" s="280"/>
      <c r="BL300" s="280"/>
      <c r="BM300" s="140"/>
      <c r="BN300" s="269" t="s">
        <v>8256</v>
      </c>
      <c r="BR300" s="271"/>
      <c r="BS300" s="271"/>
      <c r="BT300" s="271"/>
      <c r="BU300" s="271"/>
      <c r="BV300" s="271"/>
      <c r="BW300" s="271"/>
      <c r="BX300" s="271"/>
      <c r="BY300" s="271"/>
      <c r="BZ300" s="271"/>
      <c r="CA300" s="271"/>
      <c r="CB300" s="271"/>
      <c r="CC300" s="271"/>
      <c r="CD300" s="271"/>
    </row>
    <row r="301" spans="1:82" ht="18" customHeight="1" x14ac:dyDescent="0.25">
      <c r="A301" s="354">
        <v>10</v>
      </c>
      <c r="B301" s="355"/>
      <c r="C301" s="356">
        <v>65707</v>
      </c>
      <c r="D301" s="140"/>
      <c r="E301" s="269" t="s">
        <v>456</v>
      </c>
      <c r="F301" s="269"/>
      <c r="G301" s="269">
        <v>22</v>
      </c>
      <c r="H301" s="275" t="s">
        <v>1279</v>
      </c>
      <c r="J301" s="271" t="s">
        <v>211</v>
      </c>
      <c r="L301" s="271" t="s">
        <v>1280</v>
      </c>
      <c r="M301" s="271"/>
      <c r="N301" s="271" t="s">
        <v>1874</v>
      </c>
      <c r="O301" s="271" t="s">
        <v>1875</v>
      </c>
      <c r="P301" s="271" t="s">
        <v>1875</v>
      </c>
      <c r="Q301" s="271" t="s">
        <v>1876</v>
      </c>
      <c r="R301" s="271"/>
      <c r="S301" s="271" t="s">
        <v>214</v>
      </c>
      <c r="T301" s="271" t="s">
        <v>446</v>
      </c>
      <c r="U301" s="597">
        <v>45475</v>
      </c>
      <c r="V301" s="271" t="s">
        <v>447</v>
      </c>
      <c r="Y301" s="208" t="s">
        <v>8207</v>
      </c>
      <c r="Z301" s="271"/>
      <c r="AA301" s="271"/>
      <c r="AB301" s="271"/>
      <c r="AC301" s="271"/>
      <c r="AD301" s="271">
        <v>13</v>
      </c>
      <c r="AE301" s="271"/>
      <c r="AF301" s="271"/>
      <c r="AG301" s="271"/>
      <c r="AH301" s="271"/>
      <c r="AI301" s="271"/>
      <c r="AJ301" s="271"/>
      <c r="AK301" s="271"/>
      <c r="AL301" s="271"/>
      <c r="AM301" s="271"/>
      <c r="AN301" s="271"/>
      <c r="AO301" s="271">
        <v>1</v>
      </c>
      <c r="AP301" s="271"/>
      <c r="AQ301" s="271">
        <v>2</v>
      </c>
      <c r="AR301" s="271"/>
      <c r="AS301" s="271"/>
      <c r="AT301" s="271"/>
      <c r="AU301" s="271"/>
      <c r="AV301" s="271"/>
      <c r="AW301" s="271"/>
      <c r="AY301" s="271"/>
      <c r="AZ301" s="271"/>
      <c r="BA301" s="271"/>
      <c r="BB301" s="271"/>
      <c r="BD301" s="212"/>
      <c r="BE301" s="212"/>
      <c r="BF301" s="212"/>
      <c r="BH301" s="212"/>
      <c r="BN301" s="271"/>
      <c r="BR301" s="271"/>
      <c r="BS301" s="271"/>
      <c r="BT301" s="271"/>
      <c r="BU301" s="271"/>
      <c r="BV301" s="271"/>
      <c r="BW301" s="271"/>
      <c r="BX301" s="271"/>
      <c r="BY301" s="271"/>
      <c r="BZ301" s="271"/>
      <c r="CA301" s="271"/>
      <c r="CB301" s="271"/>
      <c r="CC301" s="271"/>
      <c r="CD301" s="271"/>
    </row>
    <row r="302" spans="1:82" ht="18" customHeight="1" x14ac:dyDescent="0.25">
      <c r="A302" s="354">
        <v>10</v>
      </c>
      <c r="B302" s="355"/>
      <c r="C302" s="356">
        <v>60107</v>
      </c>
      <c r="D302" s="140"/>
      <c r="E302" s="269" t="s">
        <v>456</v>
      </c>
      <c r="F302" s="269"/>
      <c r="G302" s="269">
        <v>22</v>
      </c>
      <c r="H302" s="275" t="s">
        <v>821</v>
      </c>
      <c r="J302" s="271" t="s">
        <v>211</v>
      </c>
      <c r="L302" s="271" t="s">
        <v>822</v>
      </c>
      <c r="M302" s="271"/>
      <c r="N302" s="271" t="s">
        <v>1121</v>
      </c>
      <c r="O302" s="271" t="s">
        <v>1122</v>
      </c>
      <c r="P302" s="271"/>
      <c r="Q302" s="868" t="s">
        <v>8358</v>
      </c>
      <c r="R302" s="271"/>
      <c r="S302" s="271" t="s">
        <v>214</v>
      </c>
      <c r="T302" s="271" t="s">
        <v>446</v>
      </c>
      <c r="U302" s="597">
        <v>45460</v>
      </c>
      <c r="V302" s="271" t="s">
        <v>3619</v>
      </c>
      <c r="Y302" s="208" t="s">
        <v>8452</v>
      </c>
      <c r="Z302" s="271"/>
      <c r="AA302" s="271"/>
      <c r="AB302" s="271"/>
      <c r="AC302" s="271"/>
      <c r="AD302" s="271">
        <v>7</v>
      </c>
      <c r="AE302" s="271"/>
      <c r="AF302" s="271"/>
      <c r="AG302" s="271"/>
      <c r="AH302" s="271"/>
      <c r="AI302" s="271"/>
      <c r="AJ302" s="271"/>
      <c r="AK302" s="271"/>
      <c r="AL302" s="271"/>
      <c r="AM302" s="271"/>
      <c r="AN302" s="271"/>
      <c r="AO302" s="271">
        <v>1</v>
      </c>
      <c r="AP302" s="271"/>
      <c r="AQ302" s="271">
        <v>1</v>
      </c>
      <c r="AR302" s="271"/>
      <c r="AS302" s="271"/>
      <c r="AT302" s="271"/>
      <c r="AU302" s="271"/>
      <c r="AV302" s="271"/>
      <c r="AW302" s="271">
        <v>2</v>
      </c>
      <c r="AY302" s="271"/>
      <c r="AZ302" s="271" t="s">
        <v>342</v>
      </c>
      <c r="BA302" s="271"/>
      <c r="BB302" s="271" t="s">
        <v>8334</v>
      </c>
      <c r="BD302" s="212"/>
      <c r="BE302" s="212"/>
      <c r="BF302" s="212"/>
      <c r="BH302" s="212"/>
      <c r="BN302" s="271"/>
      <c r="BR302" s="271"/>
      <c r="BS302" s="271"/>
      <c r="BT302" s="271"/>
      <c r="BU302" s="271"/>
      <c r="BV302" s="271"/>
      <c r="BW302" s="271"/>
      <c r="BX302" s="271"/>
      <c r="BY302" s="271"/>
      <c r="BZ302" s="271"/>
      <c r="CA302" s="271"/>
      <c r="CB302" s="271"/>
      <c r="CC302" s="271"/>
      <c r="CD302" s="271"/>
    </row>
    <row r="303" spans="1:82" ht="18" customHeight="1" x14ac:dyDescent="0.25">
      <c r="A303" s="354">
        <v>10</v>
      </c>
      <c r="B303" s="355"/>
      <c r="C303" s="356">
        <v>70746</v>
      </c>
      <c r="D303" s="140"/>
      <c r="E303" s="269" t="s">
        <v>218</v>
      </c>
      <c r="F303" s="269"/>
      <c r="G303" s="269">
        <v>14</v>
      </c>
      <c r="H303" s="275" t="s">
        <v>4171</v>
      </c>
      <c r="J303" s="271" t="s">
        <v>211</v>
      </c>
      <c r="L303" s="271" t="s">
        <v>4172</v>
      </c>
      <c r="M303" s="140" t="s">
        <v>222</v>
      </c>
      <c r="N303" s="208" t="s">
        <v>4185</v>
      </c>
      <c r="P303" s="502" t="s">
        <v>7929</v>
      </c>
      <c r="S303" s="271" t="s">
        <v>214</v>
      </c>
      <c r="T303" s="271" t="s">
        <v>446</v>
      </c>
      <c r="U303" s="596">
        <v>45474</v>
      </c>
      <c r="V303" s="271" t="s">
        <v>447</v>
      </c>
      <c r="Y303" s="269" t="s">
        <v>8697</v>
      </c>
      <c r="AD303" s="140">
        <v>6</v>
      </c>
      <c r="AK303" s="140">
        <v>1</v>
      </c>
      <c r="AO303" s="140">
        <v>1</v>
      </c>
      <c r="AQ303" s="140">
        <v>1</v>
      </c>
      <c r="AY303" s="140" t="s">
        <v>87</v>
      </c>
      <c r="AZ303" s="140"/>
      <c r="BB303" s="269" t="s">
        <v>8553</v>
      </c>
    </row>
    <row r="304" spans="1:82" ht="18" customHeight="1" x14ac:dyDescent="0.25">
      <c r="A304" s="354">
        <v>10</v>
      </c>
      <c r="B304" s="355"/>
      <c r="C304" s="356">
        <v>66177</v>
      </c>
      <c r="D304" s="140"/>
      <c r="E304" s="269" t="s">
        <v>218</v>
      </c>
      <c r="F304" s="269"/>
      <c r="G304" s="269">
        <v>16</v>
      </c>
      <c r="H304" s="275" t="s">
        <v>4171</v>
      </c>
      <c r="J304" s="271" t="s">
        <v>211</v>
      </c>
      <c r="L304" s="271" t="s">
        <v>4172</v>
      </c>
      <c r="M304" s="140" t="s">
        <v>222</v>
      </c>
      <c r="N304" s="208" t="s">
        <v>4186</v>
      </c>
      <c r="O304" s="502" t="s">
        <v>7928</v>
      </c>
      <c r="S304" s="271" t="s">
        <v>214</v>
      </c>
      <c r="T304" s="271" t="s">
        <v>446</v>
      </c>
      <c r="U304" s="596">
        <v>45474</v>
      </c>
      <c r="V304" s="271" t="s">
        <v>447</v>
      </c>
      <c r="Y304" s="269" t="s">
        <v>8698</v>
      </c>
      <c r="AD304" s="140">
        <v>5</v>
      </c>
      <c r="AO304" s="140">
        <v>1</v>
      </c>
      <c r="AQ304" s="140">
        <v>1</v>
      </c>
      <c r="AZ304" s="140"/>
    </row>
    <row r="305" spans="1:73" ht="18" customHeight="1" x14ac:dyDescent="0.25">
      <c r="A305" s="354">
        <v>10</v>
      </c>
      <c r="B305" s="355"/>
      <c r="C305" s="356">
        <v>61502</v>
      </c>
      <c r="D305" s="140"/>
      <c r="E305" s="269" t="s">
        <v>456</v>
      </c>
      <c r="F305" s="269"/>
      <c r="G305" s="269" t="s">
        <v>2707</v>
      </c>
      <c r="H305" s="275" t="s">
        <v>2555</v>
      </c>
      <c r="J305" s="271" t="s">
        <v>211</v>
      </c>
      <c r="L305" s="271" t="s">
        <v>2708</v>
      </c>
      <c r="N305" s="208" t="s">
        <v>2709</v>
      </c>
      <c r="O305" s="502" t="s">
        <v>8405</v>
      </c>
      <c r="Q305" s="502" t="s">
        <v>2711</v>
      </c>
      <c r="S305" s="271" t="s">
        <v>214</v>
      </c>
      <c r="T305" s="271" t="s">
        <v>446</v>
      </c>
      <c r="U305" s="596">
        <v>45483</v>
      </c>
      <c r="V305" s="271" t="s">
        <v>447</v>
      </c>
      <c r="Y305" s="269" t="s">
        <v>7787</v>
      </c>
      <c r="AB305" s="140">
        <v>5</v>
      </c>
      <c r="AQ305" s="140">
        <v>1</v>
      </c>
      <c r="AZ305" s="140"/>
      <c r="BN305" s="741" t="s">
        <v>7788</v>
      </c>
    </row>
    <row r="306" spans="1:73" ht="18" customHeight="1" x14ac:dyDescent="0.25">
      <c r="A306" s="354">
        <v>10</v>
      </c>
      <c r="B306" s="355"/>
      <c r="C306" s="356">
        <v>66184</v>
      </c>
      <c r="D306" s="140"/>
      <c r="E306" s="269" t="s">
        <v>456</v>
      </c>
      <c r="F306" s="269"/>
      <c r="G306" s="269" t="s">
        <v>2712</v>
      </c>
      <c r="H306" s="275" t="s">
        <v>2555</v>
      </c>
      <c r="J306" s="271" t="s">
        <v>211</v>
      </c>
      <c r="L306" s="271" t="s">
        <v>2708</v>
      </c>
      <c r="N306" s="208" t="s">
        <v>2713</v>
      </c>
      <c r="P306" s="502" t="s">
        <v>8407</v>
      </c>
      <c r="Q306" s="502" t="s">
        <v>1314</v>
      </c>
      <c r="S306" s="271" t="s">
        <v>214</v>
      </c>
      <c r="T306" s="271" t="s">
        <v>446</v>
      </c>
      <c r="U306" s="596">
        <v>45482</v>
      </c>
      <c r="V306" s="271" t="s">
        <v>447</v>
      </c>
      <c r="Y306" s="269" t="s">
        <v>8552</v>
      </c>
      <c r="AB306" s="140">
        <v>6</v>
      </c>
      <c r="AQ306" s="140">
        <v>1</v>
      </c>
      <c r="AZ306" s="140"/>
      <c r="BB306" s="269" t="s">
        <v>8408</v>
      </c>
    </row>
    <row r="307" spans="1:73" ht="18" customHeight="1" x14ac:dyDescent="0.25">
      <c r="A307" s="354">
        <v>10</v>
      </c>
      <c r="B307" s="355"/>
      <c r="C307" s="356">
        <v>66870</v>
      </c>
      <c r="D307" s="140"/>
      <c r="E307" s="269" t="s">
        <v>456</v>
      </c>
      <c r="F307" s="269"/>
      <c r="G307" s="269" t="s">
        <v>2719</v>
      </c>
      <c r="H307" s="275" t="s">
        <v>2555</v>
      </c>
      <c r="J307" s="271" t="s">
        <v>211</v>
      </c>
      <c r="L307" s="271" t="s">
        <v>2708</v>
      </c>
      <c r="N307" s="208" t="s">
        <v>2720</v>
      </c>
      <c r="O307" s="502" t="s">
        <v>2721</v>
      </c>
      <c r="S307" s="271" t="s">
        <v>214</v>
      </c>
      <c r="T307" s="271" t="s">
        <v>446</v>
      </c>
      <c r="U307" s="596">
        <v>45482</v>
      </c>
      <c r="V307" s="271" t="s">
        <v>447</v>
      </c>
      <c r="Y307" s="269" t="s">
        <v>8552</v>
      </c>
      <c r="AB307" s="140">
        <v>5</v>
      </c>
      <c r="AQ307" s="140">
        <v>1</v>
      </c>
      <c r="AZ307" s="140"/>
      <c r="BB307" s="269" t="s">
        <v>8331</v>
      </c>
    </row>
    <row r="308" spans="1:73" ht="18" customHeight="1" x14ac:dyDescent="0.25">
      <c r="A308" s="354">
        <v>10</v>
      </c>
      <c r="B308" s="355"/>
      <c r="C308" s="356">
        <v>68907</v>
      </c>
      <c r="D308" s="140"/>
      <c r="E308" s="269" t="s">
        <v>456</v>
      </c>
      <c r="F308" s="269"/>
      <c r="G308" s="269" t="s">
        <v>2722</v>
      </c>
      <c r="H308" s="275" t="s">
        <v>2555</v>
      </c>
      <c r="J308" s="271" t="s">
        <v>211</v>
      </c>
      <c r="L308" s="271" t="s">
        <v>2708</v>
      </c>
      <c r="N308" s="208" t="s">
        <v>2723</v>
      </c>
      <c r="O308" s="502" t="s">
        <v>2724</v>
      </c>
      <c r="P308" s="502" t="s">
        <v>8385</v>
      </c>
      <c r="Q308" s="502" t="s">
        <v>2725</v>
      </c>
      <c r="R308" s="208" t="s">
        <v>7712</v>
      </c>
      <c r="S308" s="271" t="s">
        <v>214</v>
      </c>
      <c r="T308" s="271" t="s">
        <v>446</v>
      </c>
      <c r="U308" s="596">
        <v>45484</v>
      </c>
      <c r="V308" s="271" t="s">
        <v>447</v>
      </c>
      <c r="Y308" s="269" t="s">
        <v>7731</v>
      </c>
      <c r="AB308" s="140">
        <v>6</v>
      </c>
      <c r="AQ308" s="140">
        <v>1</v>
      </c>
      <c r="AZ308" s="140"/>
      <c r="BB308" s="269" t="s">
        <v>8386</v>
      </c>
      <c r="BN308" s="208" t="s">
        <v>8386</v>
      </c>
    </row>
    <row r="309" spans="1:73" ht="18" customHeight="1" x14ac:dyDescent="0.25">
      <c r="A309" s="354">
        <v>10</v>
      </c>
      <c r="B309" s="355"/>
      <c r="C309" s="356">
        <v>69440</v>
      </c>
      <c r="D309" s="140"/>
      <c r="E309" s="269" t="s">
        <v>456</v>
      </c>
      <c r="F309" s="269"/>
      <c r="G309" s="269" t="s">
        <v>2734</v>
      </c>
      <c r="H309" s="275" t="s">
        <v>2555</v>
      </c>
      <c r="J309" s="271" t="s">
        <v>211</v>
      </c>
      <c r="L309" s="271" t="s">
        <v>2708</v>
      </c>
      <c r="N309" s="208" t="s">
        <v>2735</v>
      </c>
      <c r="P309" s="502" t="s">
        <v>8401</v>
      </c>
      <c r="S309" s="271" t="s">
        <v>214</v>
      </c>
      <c r="T309" s="271" t="s">
        <v>446</v>
      </c>
      <c r="U309" s="596">
        <v>45483</v>
      </c>
      <c r="V309" s="271" t="s">
        <v>447</v>
      </c>
      <c r="Y309" s="269" t="s">
        <v>7743</v>
      </c>
      <c r="AB309" s="140">
        <v>5</v>
      </c>
      <c r="AQ309" s="140">
        <v>1</v>
      </c>
      <c r="AZ309" s="140"/>
    </row>
    <row r="310" spans="1:73" ht="18" customHeight="1" x14ac:dyDescent="0.25">
      <c r="A310" s="354">
        <v>10</v>
      </c>
      <c r="B310" s="355"/>
      <c r="C310" s="356">
        <v>69380</v>
      </c>
      <c r="D310" s="140"/>
      <c r="E310" s="269" t="s">
        <v>456</v>
      </c>
      <c r="F310" s="269"/>
      <c r="G310" s="269" t="s">
        <v>2738</v>
      </c>
      <c r="H310" s="275" t="s">
        <v>2555</v>
      </c>
      <c r="J310" s="271" t="s">
        <v>211</v>
      </c>
      <c r="L310" s="271" t="s">
        <v>2708</v>
      </c>
      <c r="N310" s="208" t="s">
        <v>2739</v>
      </c>
      <c r="P310" s="502" t="s">
        <v>8398</v>
      </c>
      <c r="Q310" s="503" t="s">
        <v>8399</v>
      </c>
      <c r="S310" s="271" t="s">
        <v>214</v>
      </c>
      <c r="T310" s="271" t="s">
        <v>446</v>
      </c>
      <c r="U310" s="596">
        <v>45483</v>
      </c>
      <c r="V310" s="271" t="s">
        <v>447</v>
      </c>
      <c r="Y310" s="269" t="s">
        <v>7734</v>
      </c>
      <c r="AB310" s="140">
        <v>5</v>
      </c>
      <c r="AQ310" s="140">
        <v>1</v>
      </c>
      <c r="AZ310" s="140"/>
    </row>
    <row r="311" spans="1:73" ht="18" customHeight="1" x14ac:dyDescent="0.25">
      <c r="A311" s="354">
        <v>10</v>
      </c>
      <c r="B311" s="355"/>
      <c r="C311" s="356">
        <v>70561</v>
      </c>
      <c r="D311" s="140"/>
      <c r="E311" s="269" t="s">
        <v>456</v>
      </c>
      <c r="F311" s="269"/>
      <c r="G311" s="269" t="s">
        <v>2752</v>
      </c>
      <c r="H311" s="275" t="s">
        <v>2555</v>
      </c>
      <c r="J311" s="271" t="s">
        <v>211</v>
      </c>
      <c r="L311" s="271" t="s">
        <v>2708</v>
      </c>
      <c r="N311" s="208" t="s">
        <v>2753</v>
      </c>
      <c r="P311" s="502" t="s">
        <v>8397</v>
      </c>
      <c r="S311" s="271" t="s">
        <v>214</v>
      </c>
      <c r="T311" s="271" t="s">
        <v>446</v>
      </c>
      <c r="U311" s="596">
        <v>45483</v>
      </c>
      <c r="V311" s="271" t="s">
        <v>627</v>
      </c>
      <c r="Y311" s="269" t="s">
        <v>7746</v>
      </c>
      <c r="AB311" s="140">
        <v>5</v>
      </c>
      <c r="AQ311" s="140">
        <v>1</v>
      </c>
      <c r="AZ311" s="140" t="s">
        <v>342</v>
      </c>
      <c r="BB311" s="269" t="s">
        <v>8609</v>
      </c>
      <c r="BN311" s="208" t="s">
        <v>8609</v>
      </c>
    </row>
    <row r="312" spans="1:73" ht="18" customHeight="1" x14ac:dyDescent="0.25">
      <c r="A312" s="354">
        <v>10</v>
      </c>
      <c r="B312" s="355"/>
      <c r="C312" s="356">
        <v>68162</v>
      </c>
      <c r="D312" s="140"/>
      <c r="E312" s="269" t="s">
        <v>456</v>
      </c>
      <c r="F312" s="269"/>
      <c r="G312" s="269" t="s">
        <v>2780</v>
      </c>
      <c r="H312" s="275" t="s">
        <v>2555</v>
      </c>
      <c r="J312" s="271" t="s">
        <v>211</v>
      </c>
      <c r="L312" s="271" t="s">
        <v>2708</v>
      </c>
      <c r="N312" s="208" t="s">
        <v>2781</v>
      </c>
      <c r="P312" s="502" t="s">
        <v>8395</v>
      </c>
      <c r="Q312" s="503" t="s">
        <v>2783</v>
      </c>
      <c r="S312" s="271" t="s">
        <v>214</v>
      </c>
      <c r="T312" s="271" t="s">
        <v>446</v>
      </c>
      <c r="U312" s="596">
        <v>45483</v>
      </c>
      <c r="V312" s="271" t="s">
        <v>447</v>
      </c>
      <c r="Y312" s="269" t="s">
        <v>7714</v>
      </c>
      <c r="AB312" s="140">
        <v>9</v>
      </c>
      <c r="AW312" s="140">
        <v>1</v>
      </c>
      <c r="AZ312" s="140"/>
      <c r="BB312" s="269" t="s">
        <v>8396</v>
      </c>
    </row>
    <row r="313" spans="1:73" ht="18" customHeight="1" x14ac:dyDescent="0.25">
      <c r="A313" s="354">
        <v>10</v>
      </c>
      <c r="B313" s="355"/>
      <c r="C313" s="356">
        <v>65823</v>
      </c>
      <c r="D313" s="140"/>
      <c r="E313" s="269" t="s">
        <v>456</v>
      </c>
      <c r="F313" s="269"/>
      <c r="G313" s="269">
        <v>5</v>
      </c>
      <c r="H313" s="275" t="s">
        <v>441</v>
      </c>
      <c r="I313" s="269"/>
      <c r="J313" s="140" t="s">
        <v>211</v>
      </c>
      <c r="K313" s="273"/>
      <c r="L313" s="273" t="s">
        <v>711</v>
      </c>
      <c r="N313" s="275" t="s">
        <v>712</v>
      </c>
      <c r="O313" s="272" t="s">
        <v>8566</v>
      </c>
      <c r="P313" s="272"/>
      <c r="Q313" s="766"/>
      <c r="R313" s="269"/>
      <c r="S313" s="269" t="s">
        <v>214</v>
      </c>
      <c r="T313" s="273" t="s">
        <v>446</v>
      </c>
      <c r="U313" s="466">
        <v>45404</v>
      </c>
      <c r="V313" s="140" t="s">
        <v>447</v>
      </c>
      <c r="W313" s="140"/>
      <c r="X313" s="140"/>
      <c r="Y313" s="269" t="s">
        <v>714</v>
      </c>
      <c r="AD313" s="140">
        <v>14</v>
      </c>
      <c r="AO313" s="140">
        <v>1</v>
      </c>
      <c r="AQ313" s="140">
        <v>2</v>
      </c>
      <c r="AX313" s="140"/>
      <c r="AZ313" s="140"/>
      <c r="BC313" s="280"/>
      <c r="BD313" s="669"/>
      <c r="BE313" s="740"/>
      <c r="BF313" s="440"/>
      <c r="BG313" s="140"/>
      <c r="BH313" s="801"/>
      <c r="BI313" s="280"/>
      <c r="BJ313" s="280"/>
      <c r="BK313" s="280"/>
      <c r="BL313" s="280"/>
      <c r="BM313" s="140"/>
      <c r="BN313" s="269"/>
      <c r="BO313" s="140"/>
      <c r="BP313" s="140"/>
      <c r="BQ313" s="140"/>
      <c r="BR313" s="355"/>
      <c r="BS313" s="269"/>
      <c r="BU313" s="269"/>
    </row>
    <row r="314" spans="1:73" ht="18" customHeight="1" x14ac:dyDescent="0.25">
      <c r="A314" s="354">
        <v>10</v>
      </c>
      <c r="B314" s="355"/>
      <c r="C314" s="356">
        <v>67695</v>
      </c>
      <c r="D314" s="140"/>
      <c r="E314" s="269" t="s">
        <v>456</v>
      </c>
      <c r="F314" s="269"/>
      <c r="G314" s="269">
        <v>7</v>
      </c>
      <c r="H314" s="275" t="s">
        <v>441</v>
      </c>
      <c r="I314" s="269"/>
      <c r="J314" s="140" t="s">
        <v>211</v>
      </c>
      <c r="K314" s="273"/>
      <c r="L314" s="273" t="s">
        <v>711</v>
      </c>
      <c r="N314" s="275" t="s">
        <v>719</v>
      </c>
      <c r="O314" s="272" t="s">
        <v>8575</v>
      </c>
      <c r="P314" s="272"/>
      <c r="Q314" s="766"/>
      <c r="R314" s="269"/>
      <c r="S314" s="269" t="s">
        <v>214</v>
      </c>
      <c r="T314" s="273" t="s">
        <v>446</v>
      </c>
      <c r="U314" s="466">
        <v>45404</v>
      </c>
      <c r="V314" s="140" t="s">
        <v>447</v>
      </c>
      <c r="W314" s="140"/>
      <c r="X314" s="140"/>
      <c r="Y314" s="269" t="s">
        <v>8130</v>
      </c>
      <c r="AD314" s="140">
        <v>10</v>
      </c>
      <c r="AO314" s="140">
        <v>1</v>
      </c>
      <c r="AQ314" s="140">
        <v>3</v>
      </c>
      <c r="AX314" s="140"/>
      <c r="AZ314" s="140"/>
      <c r="BC314" s="280"/>
      <c r="BD314" s="669"/>
      <c r="BE314" s="740"/>
      <c r="BF314" s="440"/>
      <c r="BG314" s="140"/>
      <c r="BH314" s="801"/>
      <c r="BI314" s="280"/>
      <c r="BJ314" s="280"/>
      <c r="BK314" s="280"/>
      <c r="BL314" s="280"/>
      <c r="BM314" s="140"/>
      <c r="BN314" s="269"/>
      <c r="BO314" s="140"/>
      <c r="BP314" s="140"/>
      <c r="BQ314" s="140"/>
      <c r="BR314" s="355"/>
      <c r="BS314" s="269"/>
      <c r="BU314" s="269"/>
    </row>
    <row r="315" spans="1:73" ht="18" customHeight="1" x14ac:dyDescent="0.25">
      <c r="A315" s="354">
        <v>10</v>
      </c>
      <c r="B315" s="355"/>
      <c r="C315" s="356">
        <v>62571</v>
      </c>
      <c r="D315" s="140"/>
      <c r="E315" s="269" t="s">
        <v>456</v>
      </c>
      <c r="F315" s="269"/>
      <c r="G315" s="269">
        <v>9</v>
      </c>
      <c r="H315" s="275" t="s">
        <v>441</v>
      </c>
      <c r="I315" s="269"/>
      <c r="J315" s="140" t="s">
        <v>211</v>
      </c>
      <c r="K315" s="273"/>
      <c r="L315" s="273" t="s">
        <v>711</v>
      </c>
      <c r="N315" s="275" t="s">
        <v>726</v>
      </c>
      <c r="O315" s="272"/>
      <c r="P315" s="272" t="s">
        <v>8572</v>
      </c>
      <c r="Q315" s="766" t="s">
        <v>728</v>
      </c>
      <c r="R315" s="269"/>
      <c r="S315" s="269" t="s">
        <v>214</v>
      </c>
      <c r="T315" s="273" t="s">
        <v>446</v>
      </c>
      <c r="U315" s="466">
        <v>45404</v>
      </c>
      <c r="V315" s="140" t="s">
        <v>447</v>
      </c>
      <c r="W315" s="140"/>
      <c r="X315" s="140"/>
      <c r="Y315" s="269" t="s">
        <v>8131</v>
      </c>
      <c r="AD315" s="140">
        <v>14</v>
      </c>
      <c r="AO315" s="140">
        <v>1</v>
      </c>
      <c r="AQ315" s="140">
        <v>2</v>
      </c>
      <c r="AX315" s="140"/>
      <c r="AZ315" s="140"/>
      <c r="BC315" s="280"/>
      <c r="BD315" s="669"/>
      <c r="BE315" s="740"/>
      <c r="BF315" s="440"/>
      <c r="BG315" s="140"/>
      <c r="BH315" s="801"/>
      <c r="BI315" s="280"/>
      <c r="BJ315" s="280"/>
      <c r="BK315" s="280"/>
      <c r="BL315" s="280"/>
      <c r="BM315" s="140"/>
      <c r="BN315" s="269"/>
      <c r="BO315" s="140"/>
      <c r="BP315" s="140"/>
      <c r="BQ315" s="140"/>
      <c r="BR315" s="355"/>
      <c r="BS315" s="269"/>
      <c r="BU315" s="269"/>
    </row>
    <row r="316" spans="1:73" ht="18" customHeight="1" x14ac:dyDescent="0.25">
      <c r="A316" s="354">
        <v>10</v>
      </c>
      <c r="B316" s="355"/>
      <c r="C316" s="356">
        <v>61382</v>
      </c>
      <c r="D316" s="140"/>
      <c r="E316" s="269" t="s">
        <v>456</v>
      </c>
      <c r="F316" s="269"/>
      <c r="G316" s="269">
        <v>6</v>
      </c>
      <c r="H316" s="275" t="s">
        <v>441</v>
      </c>
      <c r="I316" s="269"/>
      <c r="J316" s="140" t="s">
        <v>211</v>
      </c>
      <c r="K316" s="273"/>
      <c r="L316" s="273" t="s">
        <v>442</v>
      </c>
      <c r="N316" s="275" t="s">
        <v>715</v>
      </c>
      <c r="O316" s="272" t="s">
        <v>716</v>
      </c>
      <c r="P316" s="272" t="s">
        <v>8562</v>
      </c>
      <c r="Q316" s="766" t="s">
        <v>717</v>
      </c>
      <c r="R316" s="269"/>
      <c r="S316" s="269" t="s">
        <v>214</v>
      </c>
      <c r="T316" s="273" t="s">
        <v>446</v>
      </c>
      <c r="U316" s="466">
        <v>45404</v>
      </c>
      <c r="V316" s="140" t="s">
        <v>447</v>
      </c>
      <c r="W316" s="140"/>
      <c r="X316" s="140"/>
      <c r="Y316" s="269" t="s">
        <v>718</v>
      </c>
      <c r="AD316" s="140">
        <v>14</v>
      </c>
      <c r="AO316" s="140">
        <v>1</v>
      </c>
      <c r="AQ316" s="140">
        <v>2</v>
      </c>
      <c r="AX316" s="140"/>
      <c r="AZ316" s="140"/>
      <c r="BC316" s="280"/>
      <c r="BD316" s="669"/>
      <c r="BE316" s="740"/>
      <c r="BF316" s="440"/>
      <c r="BG316" s="140"/>
      <c r="BH316" s="801"/>
      <c r="BI316" s="280"/>
      <c r="BJ316" s="280"/>
      <c r="BK316" s="280"/>
      <c r="BL316" s="280"/>
      <c r="BM316" s="140"/>
      <c r="BN316" s="269"/>
      <c r="BO316" s="140"/>
      <c r="BP316" s="140"/>
      <c r="BQ316" s="140"/>
      <c r="BR316" s="355"/>
      <c r="BS316" s="269"/>
      <c r="BU316" s="269"/>
    </row>
    <row r="317" spans="1:73" ht="18" customHeight="1" x14ac:dyDescent="0.25">
      <c r="A317" s="354">
        <v>10</v>
      </c>
      <c r="B317" s="355"/>
      <c r="C317" s="356">
        <v>66266</v>
      </c>
      <c r="D317" s="140"/>
      <c r="E317" s="269" t="s">
        <v>456</v>
      </c>
      <c r="F317" s="269"/>
      <c r="G317" s="269">
        <v>8</v>
      </c>
      <c r="H317" s="275" t="s">
        <v>441</v>
      </c>
      <c r="I317" s="269"/>
      <c r="J317" s="140" t="s">
        <v>211</v>
      </c>
      <c r="K317" s="273"/>
      <c r="L317" s="273" t="s">
        <v>442</v>
      </c>
      <c r="N317" s="275" t="s">
        <v>8571</v>
      </c>
      <c r="O317" s="272"/>
      <c r="P317" s="272" t="s">
        <v>8570</v>
      </c>
      <c r="Q317" s="766" t="s">
        <v>724</v>
      </c>
      <c r="R317" s="269"/>
      <c r="S317" s="269" t="s">
        <v>214</v>
      </c>
      <c r="T317" s="273" t="s">
        <v>446</v>
      </c>
      <c r="U317" s="466">
        <v>45404</v>
      </c>
      <c r="V317" s="140" t="s">
        <v>447</v>
      </c>
      <c r="W317" s="140"/>
      <c r="X317" s="140"/>
      <c r="Y317" s="269" t="s">
        <v>725</v>
      </c>
      <c r="AD317" s="140">
        <v>14</v>
      </c>
      <c r="AN317" s="140">
        <v>1</v>
      </c>
      <c r="AP317" s="140">
        <v>3</v>
      </c>
      <c r="AX317" s="140"/>
      <c r="AZ317" s="140"/>
      <c r="BC317" s="280"/>
      <c r="BD317" s="669"/>
      <c r="BE317" s="740"/>
      <c r="BF317" s="440"/>
      <c r="BG317" s="140"/>
      <c r="BH317" s="801"/>
      <c r="BI317" s="280"/>
      <c r="BJ317" s="280"/>
      <c r="BK317" s="280"/>
      <c r="BL317" s="280"/>
      <c r="BM317" s="140"/>
      <c r="BN317" s="269"/>
      <c r="BO317" s="140"/>
      <c r="BP317" s="140"/>
      <c r="BQ317" s="140"/>
      <c r="BR317" s="355"/>
      <c r="BS317" s="269"/>
      <c r="BU317" s="269"/>
    </row>
    <row r="318" spans="1:73" ht="18" customHeight="1" x14ac:dyDescent="0.25">
      <c r="A318" s="354">
        <v>10</v>
      </c>
      <c r="B318" s="355"/>
      <c r="C318" s="356">
        <v>63912</v>
      </c>
      <c r="D318" s="140"/>
      <c r="E318" s="269" t="s">
        <v>456</v>
      </c>
      <c r="F318" s="269"/>
      <c r="G318" s="269">
        <v>76</v>
      </c>
      <c r="H318" s="275" t="s">
        <v>441</v>
      </c>
      <c r="J318" s="271" t="s">
        <v>211</v>
      </c>
      <c r="L318" s="271" t="s">
        <v>442</v>
      </c>
      <c r="N318" s="208" t="s">
        <v>781</v>
      </c>
      <c r="O318" s="502" t="s">
        <v>782</v>
      </c>
      <c r="P318" s="502" t="s">
        <v>783</v>
      </c>
      <c r="S318" s="271" t="s">
        <v>214</v>
      </c>
      <c r="T318" s="271" t="s">
        <v>446</v>
      </c>
      <c r="U318" s="596">
        <v>45405</v>
      </c>
      <c r="V318" s="271" t="s">
        <v>447</v>
      </c>
      <c r="Y318" s="269" t="s">
        <v>784</v>
      </c>
      <c r="AD318" s="140">
        <v>13</v>
      </c>
      <c r="AO318" s="140">
        <v>1</v>
      </c>
      <c r="AQ318" s="140">
        <v>2</v>
      </c>
      <c r="AZ318" s="140"/>
    </row>
    <row r="319" spans="1:73" ht="18" customHeight="1" x14ac:dyDescent="0.25">
      <c r="A319" s="354">
        <v>10</v>
      </c>
      <c r="B319" s="355"/>
      <c r="C319" s="356">
        <v>67725</v>
      </c>
      <c r="D319" s="140"/>
      <c r="E319" s="269" t="s">
        <v>456</v>
      </c>
      <c r="F319" s="269"/>
      <c r="G319" s="269">
        <v>84</v>
      </c>
      <c r="H319" s="275" t="s">
        <v>441</v>
      </c>
      <c r="J319" s="271" t="s">
        <v>211</v>
      </c>
      <c r="L319" s="271" t="s">
        <v>442</v>
      </c>
      <c r="N319" s="208" t="s">
        <v>969</v>
      </c>
      <c r="O319" s="502" t="s">
        <v>8568</v>
      </c>
      <c r="P319" s="502" t="s">
        <v>970</v>
      </c>
      <c r="S319" s="271" t="s">
        <v>214</v>
      </c>
      <c r="T319" s="271" t="s">
        <v>446</v>
      </c>
      <c r="U319" s="596">
        <v>45411</v>
      </c>
      <c r="V319" s="271" t="s">
        <v>447</v>
      </c>
      <c r="Y319" s="269" t="s">
        <v>971</v>
      </c>
      <c r="AD319" s="140">
        <v>14</v>
      </c>
      <c r="AO319" s="140">
        <v>1</v>
      </c>
      <c r="AQ319" s="140">
        <v>2</v>
      </c>
      <c r="AZ319" s="140"/>
    </row>
    <row r="320" spans="1:73" ht="18" customHeight="1" x14ac:dyDescent="0.25">
      <c r="A320" s="354">
        <v>10</v>
      </c>
      <c r="B320" s="355"/>
      <c r="C320" s="356">
        <v>61712</v>
      </c>
      <c r="D320" s="140"/>
      <c r="E320" s="269" t="s">
        <v>456</v>
      </c>
      <c r="F320" s="269"/>
      <c r="G320" s="269">
        <v>124</v>
      </c>
      <c r="H320" s="275" t="s">
        <v>441</v>
      </c>
      <c r="J320" s="271" t="s">
        <v>211</v>
      </c>
      <c r="L320" s="271" t="s">
        <v>442</v>
      </c>
      <c r="N320" s="208" t="s">
        <v>981</v>
      </c>
      <c r="O320" s="502" t="s">
        <v>982</v>
      </c>
      <c r="P320" s="502" t="s">
        <v>8573</v>
      </c>
      <c r="S320" s="271" t="s">
        <v>214</v>
      </c>
      <c r="T320" s="271" t="s">
        <v>446</v>
      </c>
      <c r="U320" s="596">
        <v>45411</v>
      </c>
      <c r="V320" s="271" t="s">
        <v>447</v>
      </c>
      <c r="Y320" s="269" t="s">
        <v>971</v>
      </c>
      <c r="AD320" s="140">
        <v>10</v>
      </c>
      <c r="AO320" s="140">
        <v>1</v>
      </c>
      <c r="AQ320" s="140">
        <v>3</v>
      </c>
      <c r="AZ320" s="140"/>
    </row>
    <row r="321" spans="1:82" ht="18" customHeight="1" x14ac:dyDescent="0.25">
      <c r="A321" s="354">
        <v>10</v>
      </c>
      <c r="B321" s="355"/>
      <c r="C321" s="356">
        <v>70782</v>
      </c>
      <c r="D321" s="140"/>
      <c r="E321" s="269" t="s">
        <v>456</v>
      </c>
      <c r="F321" s="269"/>
      <c r="G321" s="269">
        <v>126</v>
      </c>
      <c r="H321" s="275" t="s">
        <v>441</v>
      </c>
      <c r="J321" s="271" t="s">
        <v>211</v>
      </c>
      <c r="L321" s="271" t="s">
        <v>442</v>
      </c>
      <c r="N321" s="208" t="s">
        <v>983</v>
      </c>
      <c r="O321" s="502" t="s">
        <v>984</v>
      </c>
      <c r="P321" s="502">
        <v>1214484726</v>
      </c>
      <c r="S321" s="271" t="s">
        <v>214</v>
      </c>
      <c r="T321" s="271" t="s">
        <v>446</v>
      </c>
      <c r="U321" s="596">
        <v>45411</v>
      </c>
      <c r="V321" s="271" t="s">
        <v>447</v>
      </c>
      <c r="Y321" s="269" t="s">
        <v>985</v>
      </c>
      <c r="AD321" s="140">
        <v>14</v>
      </c>
      <c r="AO321" s="140">
        <v>1</v>
      </c>
      <c r="AQ321" s="140">
        <v>2</v>
      </c>
      <c r="AZ321" s="140"/>
    </row>
    <row r="322" spans="1:82" ht="18" customHeight="1" x14ac:dyDescent="0.25">
      <c r="A322" s="354">
        <v>10</v>
      </c>
      <c r="B322" s="355"/>
      <c r="C322" s="356">
        <v>68159</v>
      </c>
      <c r="D322" s="140"/>
      <c r="E322" s="269" t="s">
        <v>456</v>
      </c>
      <c r="F322" s="269"/>
      <c r="G322" s="269">
        <v>86</v>
      </c>
      <c r="H322" s="275" t="s">
        <v>441</v>
      </c>
      <c r="J322" s="271" t="s">
        <v>211</v>
      </c>
      <c r="L322" s="271" t="s">
        <v>442</v>
      </c>
      <c r="N322" s="208" t="s">
        <v>1158</v>
      </c>
      <c r="O322" s="502" t="s">
        <v>8567</v>
      </c>
      <c r="Q322" s="502" t="s">
        <v>1160</v>
      </c>
      <c r="S322" s="271" t="s">
        <v>214</v>
      </c>
      <c r="T322" s="271" t="s">
        <v>446</v>
      </c>
      <c r="U322" s="596">
        <v>45472</v>
      </c>
      <c r="V322" s="271" t="s">
        <v>447</v>
      </c>
      <c r="Y322" s="269" t="s">
        <v>7368</v>
      </c>
      <c r="AD322" s="140">
        <v>14</v>
      </c>
      <c r="AO322" s="140">
        <v>1</v>
      </c>
      <c r="AQ322" s="140">
        <v>2</v>
      </c>
      <c r="AZ322" s="140"/>
    </row>
    <row r="323" spans="1:82" ht="18" customHeight="1" x14ac:dyDescent="0.25">
      <c r="A323" s="354">
        <v>10</v>
      </c>
      <c r="B323" s="355"/>
      <c r="C323" s="356">
        <v>63580</v>
      </c>
      <c r="D323" s="140"/>
      <c r="E323" s="269" t="s">
        <v>456</v>
      </c>
      <c r="F323" s="269"/>
      <c r="G323" s="269">
        <v>6</v>
      </c>
      <c r="H323" s="275" t="s">
        <v>893</v>
      </c>
      <c r="I323" s="269"/>
      <c r="J323" s="140" t="s">
        <v>211</v>
      </c>
      <c r="K323" s="273"/>
      <c r="L323" s="273" t="s">
        <v>894</v>
      </c>
      <c r="N323" s="275" t="s">
        <v>898</v>
      </c>
      <c r="O323" s="272"/>
      <c r="P323" s="272" t="s">
        <v>899</v>
      </c>
      <c r="Q323" s="766"/>
      <c r="R323" s="269"/>
      <c r="S323" s="269" t="s">
        <v>214</v>
      </c>
      <c r="T323" s="273" t="s">
        <v>446</v>
      </c>
      <c r="U323" s="547">
        <v>45412</v>
      </c>
      <c r="V323" s="140" t="s">
        <v>447</v>
      </c>
      <c r="W323" s="140"/>
      <c r="X323" s="140"/>
      <c r="Y323" s="269" t="s">
        <v>900</v>
      </c>
      <c r="AD323" s="140">
        <v>14</v>
      </c>
      <c r="AO323" s="140">
        <v>1</v>
      </c>
      <c r="AQ323" s="140">
        <v>2</v>
      </c>
      <c r="AX323" s="140"/>
      <c r="AZ323" s="140"/>
      <c r="BB323" s="269" t="s">
        <v>8563</v>
      </c>
      <c r="BC323" s="280"/>
      <c r="BD323" s="669"/>
      <c r="BE323" s="740"/>
      <c r="BF323" s="440"/>
      <c r="BG323" s="140"/>
      <c r="BH323" s="801"/>
      <c r="BI323" s="280"/>
      <c r="BJ323" s="280"/>
      <c r="BK323" s="280"/>
      <c r="BL323" s="280"/>
      <c r="BM323" s="140"/>
      <c r="BN323" s="269" t="s">
        <v>8563</v>
      </c>
      <c r="BO323" s="140"/>
      <c r="BP323" s="140"/>
      <c r="BQ323" s="140"/>
      <c r="BR323" s="355"/>
      <c r="BS323" s="269"/>
      <c r="BU323" s="269"/>
    </row>
    <row r="324" spans="1:82" ht="18" customHeight="1" x14ac:dyDescent="0.25">
      <c r="A324" s="354">
        <v>10</v>
      </c>
      <c r="B324" s="355"/>
      <c r="C324" s="356">
        <v>69379</v>
      </c>
      <c r="D324" s="140"/>
      <c r="E324" s="269" t="s">
        <v>456</v>
      </c>
      <c r="F324" s="269"/>
      <c r="G324" s="269">
        <v>8</v>
      </c>
      <c r="H324" s="275" t="s">
        <v>893</v>
      </c>
      <c r="I324" s="269"/>
      <c r="J324" s="140" t="s">
        <v>211</v>
      </c>
      <c r="K324" s="273"/>
      <c r="L324" s="273" t="s">
        <v>894</v>
      </c>
      <c r="N324" s="275" t="s">
        <v>905</v>
      </c>
      <c r="O324" s="272" t="s">
        <v>8574</v>
      </c>
      <c r="P324" s="272"/>
      <c r="Q324" s="766"/>
      <c r="R324" s="269"/>
      <c r="S324" s="269" t="s">
        <v>214</v>
      </c>
      <c r="T324" s="273" t="s">
        <v>446</v>
      </c>
      <c r="U324" s="466">
        <v>45412</v>
      </c>
      <c r="V324" s="140" t="s">
        <v>447</v>
      </c>
      <c r="W324" s="140"/>
      <c r="X324" s="140"/>
      <c r="Y324" s="269" t="s">
        <v>907</v>
      </c>
      <c r="AD324" s="140">
        <v>10</v>
      </c>
      <c r="AO324" s="140">
        <v>1</v>
      </c>
      <c r="AQ324" s="140">
        <v>3</v>
      </c>
      <c r="AX324" s="140"/>
      <c r="AZ324" s="140"/>
      <c r="BC324" s="280"/>
      <c r="BD324" s="669"/>
      <c r="BE324" s="740"/>
      <c r="BF324" s="440"/>
      <c r="BG324" s="140"/>
      <c r="BH324" s="801"/>
      <c r="BI324" s="280"/>
      <c r="BJ324" s="280"/>
      <c r="BK324" s="280"/>
      <c r="BL324" s="280"/>
      <c r="BM324" s="140"/>
      <c r="BN324" s="269"/>
      <c r="BO324" s="140"/>
      <c r="BP324" s="140"/>
      <c r="BQ324" s="140"/>
      <c r="BR324" s="355"/>
      <c r="BS324" s="269"/>
      <c r="BU324" s="269"/>
    </row>
    <row r="325" spans="1:82" ht="18" customHeight="1" x14ac:dyDescent="0.25">
      <c r="A325" s="354">
        <v>10</v>
      </c>
      <c r="B325" s="355"/>
      <c r="C325" s="356">
        <v>66095</v>
      </c>
      <c r="D325" s="140"/>
      <c r="E325" s="269" t="s">
        <v>456</v>
      </c>
      <c r="F325" s="269"/>
      <c r="G325" s="269">
        <v>10</v>
      </c>
      <c r="H325" s="275" t="s">
        <v>893</v>
      </c>
      <c r="I325" s="269"/>
      <c r="J325" s="140" t="s">
        <v>211</v>
      </c>
      <c r="K325" s="273"/>
      <c r="L325" s="273" t="s">
        <v>894</v>
      </c>
      <c r="N325" s="275" t="s">
        <v>911</v>
      </c>
      <c r="O325" s="272" t="s">
        <v>8560</v>
      </c>
      <c r="P325" s="272" t="s">
        <v>912</v>
      </c>
      <c r="Q325" s="766" t="s">
        <v>913</v>
      </c>
      <c r="R325" s="269"/>
      <c r="S325" s="269" t="s">
        <v>214</v>
      </c>
      <c r="T325" s="273" t="s">
        <v>446</v>
      </c>
      <c r="U325" s="466">
        <v>45412</v>
      </c>
      <c r="V325" s="140" t="s">
        <v>447</v>
      </c>
      <c r="W325" s="140"/>
      <c r="X325" s="140"/>
      <c r="Y325" s="269" t="s">
        <v>897</v>
      </c>
      <c r="AD325" s="140">
        <v>14</v>
      </c>
      <c r="AO325" s="140">
        <v>1</v>
      </c>
      <c r="AQ325" s="140">
        <v>2</v>
      </c>
      <c r="AX325" s="140"/>
      <c r="AZ325" s="140"/>
      <c r="BC325" s="280"/>
      <c r="BD325" s="669"/>
      <c r="BE325" s="740"/>
      <c r="BF325" s="440"/>
      <c r="BG325" s="140"/>
      <c r="BH325" s="801"/>
      <c r="BI325" s="280"/>
      <c r="BJ325" s="280"/>
      <c r="BK325" s="280"/>
      <c r="BL325" s="280"/>
      <c r="BM325" s="140"/>
      <c r="BN325" s="269"/>
      <c r="BO325" s="140"/>
      <c r="BP325" s="140"/>
      <c r="BQ325" s="140"/>
      <c r="BR325" s="355"/>
      <c r="BS325" s="269"/>
      <c r="BU325" s="269"/>
    </row>
    <row r="326" spans="1:82" ht="18" customHeight="1" x14ac:dyDescent="0.25">
      <c r="A326" s="354">
        <v>10</v>
      </c>
      <c r="B326" s="355"/>
      <c r="C326" s="356">
        <v>61485</v>
      </c>
      <c r="D326" s="140"/>
      <c r="E326" s="269" t="s">
        <v>218</v>
      </c>
      <c r="F326" s="269"/>
      <c r="G326" s="269">
        <v>6</v>
      </c>
      <c r="H326" s="275" t="s">
        <v>1279</v>
      </c>
      <c r="I326" s="269"/>
      <c r="J326" s="140" t="s">
        <v>211</v>
      </c>
      <c r="K326" s="273"/>
      <c r="L326" s="273" t="s">
        <v>1280</v>
      </c>
      <c r="N326" s="275" t="s">
        <v>1380</v>
      </c>
      <c r="O326" s="272" t="s">
        <v>8569</v>
      </c>
      <c r="P326" s="272"/>
      <c r="Q326" s="766"/>
      <c r="R326" s="269"/>
      <c r="S326" s="269" t="s">
        <v>214</v>
      </c>
      <c r="T326" s="273" t="s">
        <v>446</v>
      </c>
      <c r="U326" s="466">
        <v>45474</v>
      </c>
      <c r="V326" s="140" t="s">
        <v>447</v>
      </c>
      <c r="W326" s="140"/>
      <c r="X326" s="140"/>
      <c r="Y326" s="269" t="s">
        <v>8699</v>
      </c>
      <c r="AD326" s="140">
        <v>14</v>
      </c>
      <c r="AO326" s="140">
        <v>1</v>
      </c>
      <c r="AQ326" s="140">
        <v>2</v>
      </c>
      <c r="AX326" s="140"/>
      <c r="AZ326" s="140"/>
      <c r="BC326" s="280"/>
      <c r="BD326" s="669"/>
      <c r="BE326" s="740"/>
      <c r="BF326" s="440"/>
      <c r="BG326" s="140"/>
      <c r="BH326" s="801"/>
      <c r="BI326" s="280"/>
      <c r="BJ326" s="280"/>
      <c r="BK326" s="280"/>
      <c r="BL326" s="280"/>
      <c r="BM326" s="140"/>
      <c r="BN326" s="269"/>
      <c r="BO326" s="140"/>
      <c r="BP326" s="140"/>
      <c r="BQ326" s="140"/>
      <c r="BR326" s="355"/>
      <c r="BS326" s="269"/>
      <c r="BU326" s="269"/>
    </row>
    <row r="327" spans="1:82" ht="18" customHeight="1" x14ac:dyDescent="0.25">
      <c r="A327" s="354">
        <v>10</v>
      </c>
      <c r="B327" s="355"/>
      <c r="C327" s="356">
        <v>65687</v>
      </c>
      <c r="D327" s="140"/>
      <c r="E327" s="269" t="s">
        <v>218</v>
      </c>
      <c r="F327" s="269"/>
      <c r="G327" s="269">
        <v>21</v>
      </c>
      <c r="H327" s="275" t="s">
        <v>1279</v>
      </c>
      <c r="J327" s="271" t="s">
        <v>211</v>
      </c>
      <c r="L327" s="271" t="s">
        <v>1280</v>
      </c>
      <c r="M327" s="271"/>
      <c r="N327" s="271" t="s">
        <v>1849</v>
      </c>
      <c r="O327" s="271"/>
      <c r="P327" s="271" t="s">
        <v>8561</v>
      </c>
      <c r="Q327" s="271" t="s">
        <v>1851</v>
      </c>
      <c r="R327" s="271"/>
      <c r="S327" s="271" t="s">
        <v>214</v>
      </c>
      <c r="T327" s="271" t="s">
        <v>446</v>
      </c>
      <c r="U327" s="597">
        <v>45475</v>
      </c>
      <c r="V327" s="271" t="s">
        <v>447</v>
      </c>
      <c r="Y327" s="208" t="s">
        <v>8700</v>
      </c>
      <c r="Z327" s="271"/>
      <c r="AA327" s="271"/>
      <c r="AB327" s="271"/>
      <c r="AC327" s="271"/>
      <c r="AD327" s="271">
        <v>14</v>
      </c>
      <c r="AE327" s="271"/>
      <c r="AF327" s="271"/>
      <c r="AG327" s="271"/>
      <c r="AH327" s="271"/>
      <c r="AI327" s="271"/>
      <c r="AJ327" s="271"/>
      <c r="AK327" s="271"/>
      <c r="AL327" s="271"/>
      <c r="AM327" s="271"/>
      <c r="AN327" s="271"/>
      <c r="AO327" s="271">
        <v>1</v>
      </c>
      <c r="AP327" s="271"/>
      <c r="AQ327" s="271">
        <v>2</v>
      </c>
      <c r="AR327" s="271"/>
      <c r="AS327" s="271"/>
      <c r="AT327" s="271"/>
      <c r="AU327" s="271"/>
      <c r="AV327" s="271"/>
      <c r="AW327" s="271"/>
      <c r="AY327" s="271"/>
      <c r="AZ327" s="271"/>
      <c r="BA327" s="271"/>
      <c r="BB327" s="271"/>
      <c r="BD327" s="212"/>
      <c r="BE327" s="212"/>
      <c r="BF327" s="212"/>
      <c r="BH327" s="212"/>
      <c r="BN327" s="271"/>
      <c r="BR327" s="271"/>
      <c r="BS327" s="271"/>
      <c r="BT327" s="271"/>
      <c r="BU327" s="271"/>
      <c r="BV327" s="271"/>
      <c r="BW327" s="271"/>
      <c r="BX327" s="271"/>
      <c r="BY327" s="271"/>
      <c r="BZ327" s="271"/>
      <c r="CA327" s="271"/>
      <c r="CB327" s="271"/>
      <c r="CC327" s="271"/>
      <c r="CD327" s="271"/>
    </row>
    <row r="328" spans="1:82" ht="18" customHeight="1" x14ac:dyDescent="0.25">
      <c r="A328" s="354">
        <v>10</v>
      </c>
      <c r="B328" s="355"/>
      <c r="C328" s="356">
        <v>61904</v>
      </c>
      <c r="D328" s="140"/>
      <c r="E328" s="269" t="s">
        <v>218</v>
      </c>
      <c r="F328" s="269"/>
      <c r="G328" s="269">
        <v>23</v>
      </c>
      <c r="H328" s="275" t="s">
        <v>1279</v>
      </c>
      <c r="J328" s="271" t="s">
        <v>211</v>
      </c>
      <c r="L328" s="271" t="s">
        <v>1280</v>
      </c>
      <c r="M328" s="271"/>
      <c r="N328" s="212" t="s">
        <v>7502</v>
      </c>
      <c r="O328" s="271" t="s">
        <v>7529</v>
      </c>
      <c r="P328" s="271"/>
      <c r="Q328" s="271"/>
      <c r="R328" s="271"/>
      <c r="S328" s="271" t="s">
        <v>214</v>
      </c>
      <c r="T328" s="271" t="s">
        <v>446</v>
      </c>
      <c r="U328" s="597">
        <v>45475</v>
      </c>
      <c r="V328" s="271" t="s">
        <v>447</v>
      </c>
      <c r="Y328" s="208" t="s">
        <v>8701</v>
      </c>
      <c r="Z328" s="271"/>
      <c r="AA328" s="271"/>
      <c r="AB328" s="271"/>
      <c r="AC328" s="271"/>
      <c r="AD328" s="271">
        <v>11</v>
      </c>
      <c r="AE328" s="271"/>
      <c r="AF328" s="271"/>
      <c r="AG328" s="271"/>
      <c r="AH328" s="271"/>
      <c r="AI328" s="271"/>
      <c r="AJ328" s="271"/>
      <c r="AK328" s="271">
        <v>1</v>
      </c>
      <c r="AL328" s="271"/>
      <c r="AM328" s="271"/>
      <c r="AN328" s="271"/>
      <c r="AO328" s="271">
        <v>1</v>
      </c>
      <c r="AP328" s="271"/>
      <c r="AQ328" s="271">
        <v>2</v>
      </c>
      <c r="AR328" s="271"/>
      <c r="AS328" s="271"/>
      <c r="AT328" s="271"/>
      <c r="AU328" s="271"/>
      <c r="AV328" s="271"/>
      <c r="AW328" s="271"/>
      <c r="AY328" s="271"/>
      <c r="AZ328" s="271"/>
      <c r="BA328" s="271"/>
      <c r="BB328" s="271"/>
      <c r="BD328" s="212"/>
      <c r="BE328" s="212"/>
      <c r="BF328" s="212"/>
      <c r="BH328" s="212"/>
      <c r="BN328" s="271"/>
      <c r="BR328" s="271"/>
      <c r="BS328" s="271"/>
      <c r="BT328" s="271"/>
      <c r="BU328" s="271"/>
      <c r="BV328" s="271"/>
      <c r="BW328" s="271"/>
      <c r="BX328" s="271"/>
      <c r="BY328" s="271"/>
      <c r="BZ328" s="271"/>
      <c r="CA328" s="271"/>
      <c r="CB328" s="271"/>
      <c r="CC328" s="271"/>
      <c r="CD328" s="271"/>
    </row>
    <row r="329" spans="1:82" ht="18" customHeight="1" x14ac:dyDescent="0.25">
      <c r="A329" s="354">
        <v>10</v>
      </c>
      <c r="B329" s="355"/>
      <c r="C329" s="356">
        <v>67957</v>
      </c>
      <c r="D329" s="140"/>
      <c r="E329" s="269" t="s">
        <v>218</v>
      </c>
      <c r="F329" s="269"/>
      <c r="G329" s="269" t="s">
        <v>3467</v>
      </c>
      <c r="H329" s="275" t="s">
        <v>2674</v>
      </c>
      <c r="J329" s="271" t="s">
        <v>211</v>
      </c>
      <c r="L329" s="271" t="s">
        <v>2675</v>
      </c>
      <c r="N329" s="208" t="s">
        <v>3468</v>
      </c>
      <c r="O329" s="502" t="s">
        <v>3469</v>
      </c>
      <c r="P329" s="502" t="s">
        <v>8410</v>
      </c>
      <c r="Q329" s="502" t="s">
        <v>3471</v>
      </c>
      <c r="S329" s="271" t="s">
        <v>214</v>
      </c>
      <c r="T329" s="271" t="s">
        <v>446</v>
      </c>
      <c r="U329" s="596">
        <v>45482</v>
      </c>
      <c r="V329" s="271" t="s">
        <v>447</v>
      </c>
      <c r="Y329" s="269" t="s">
        <v>8702</v>
      </c>
      <c r="AB329" s="140">
        <v>11</v>
      </c>
      <c r="AO329" s="140">
        <v>1</v>
      </c>
      <c r="AQ329" s="140">
        <v>1</v>
      </c>
      <c r="AZ329" s="269" t="s">
        <v>251</v>
      </c>
      <c r="BB329" s="269" t="s">
        <v>8593</v>
      </c>
      <c r="BN329" s="208" t="s">
        <v>8594</v>
      </c>
    </row>
    <row r="330" spans="1:82" ht="18" customHeight="1" x14ac:dyDescent="0.25">
      <c r="A330" s="354">
        <v>10</v>
      </c>
      <c r="B330" s="355"/>
      <c r="C330" s="356">
        <v>56979</v>
      </c>
      <c r="D330" s="140"/>
      <c r="E330" s="269" t="s">
        <v>456</v>
      </c>
      <c r="F330" s="269"/>
      <c r="G330" s="269">
        <v>8</v>
      </c>
      <c r="H330" s="275" t="s">
        <v>4091</v>
      </c>
      <c r="J330" s="271" t="s">
        <v>211</v>
      </c>
      <c r="L330" s="271" t="s">
        <v>4092</v>
      </c>
      <c r="N330" s="208" t="s">
        <v>4096</v>
      </c>
      <c r="O330" s="502" t="s">
        <v>4097</v>
      </c>
      <c r="P330" s="502" t="s">
        <v>4098</v>
      </c>
      <c r="S330" s="271" t="s">
        <v>214</v>
      </c>
      <c r="T330" s="271" t="s">
        <v>446</v>
      </c>
      <c r="U330" s="596">
        <v>45482</v>
      </c>
      <c r="V330" s="271" t="s">
        <v>447</v>
      </c>
      <c r="Y330" s="269" t="s">
        <v>7367</v>
      </c>
      <c r="AB330" s="140">
        <v>11</v>
      </c>
      <c r="AK330" s="140">
        <v>1</v>
      </c>
      <c r="AO330" s="140">
        <v>2</v>
      </c>
      <c r="AZ330" s="269" t="s">
        <v>251</v>
      </c>
      <c r="BB330" s="269" t="s">
        <v>8404</v>
      </c>
      <c r="BN330" s="208" t="s">
        <v>8404</v>
      </c>
    </row>
    <row r="331" spans="1:82" ht="18" customHeight="1" x14ac:dyDescent="0.25">
      <c r="A331" s="354">
        <v>10</v>
      </c>
      <c r="B331" s="355"/>
      <c r="C331" s="356">
        <v>69929</v>
      </c>
      <c r="D331" s="140"/>
      <c r="E331" s="269" t="s">
        <v>456</v>
      </c>
      <c r="F331" s="269"/>
      <c r="G331" s="269">
        <v>10</v>
      </c>
      <c r="H331" s="275" t="s">
        <v>4171</v>
      </c>
      <c r="J331" s="271" t="s">
        <v>211</v>
      </c>
      <c r="L331" s="271" t="s">
        <v>4172</v>
      </c>
      <c r="N331" s="208" t="s">
        <v>4183</v>
      </c>
      <c r="O331" s="502" t="s">
        <v>8414</v>
      </c>
      <c r="S331" s="271" t="s">
        <v>214</v>
      </c>
      <c r="T331" s="271" t="s">
        <v>446</v>
      </c>
      <c r="U331" s="596">
        <v>45482</v>
      </c>
      <c r="V331" s="271" t="s">
        <v>447</v>
      </c>
      <c r="Y331" s="269" t="s">
        <v>7767</v>
      </c>
      <c r="AB331" s="140">
        <v>7</v>
      </c>
      <c r="AK331" s="140">
        <v>1</v>
      </c>
      <c r="AO331" s="140">
        <v>1</v>
      </c>
      <c r="AQ331" s="140">
        <v>1</v>
      </c>
      <c r="AZ331" s="140"/>
    </row>
    <row r="332" spans="1:82" ht="18" customHeight="1" x14ac:dyDescent="0.25">
      <c r="A332" s="354">
        <v>10</v>
      </c>
      <c r="B332" s="355"/>
      <c r="C332" s="356">
        <v>70034</v>
      </c>
      <c r="D332" s="140"/>
      <c r="E332" s="269" t="s">
        <v>456</v>
      </c>
      <c r="F332" s="269"/>
      <c r="G332" s="269" t="s">
        <v>2784</v>
      </c>
      <c r="H332" s="275" t="s">
        <v>2555</v>
      </c>
      <c r="J332" s="271" t="s">
        <v>211</v>
      </c>
      <c r="L332" s="271" t="s">
        <v>2708</v>
      </c>
      <c r="N332" s="208" t="s">
        <v>2785</v>
      </c>
      <c r="P332" s="502" t="s">
        <v>8406</v>
      </c>
      <c r="Q332" s="502" t="s">
        <v>2787</v>
      </c>
      <c r="S332" s="271" t="s">
        <v>214</v>
      </c>
      <c r="T332" s="271" t="s">
        <v>446</v>
      </c>
      <c r="U332" s="596">
        <v>45483</v>
      </c>
      <c r="V332" s="271" t="s">
        <v>447</v>
      </c>
      <c r="Y332" s="269" t="s">
        <v>7714</v>
      </c>
      <c r="AB332" s="140">
        <v>6</v>
      </c>
      <c r="AQ332" s="140">
        <v>1</v>
      </c>
      <c r="AZ332" s="140"/>
    </row>
    <row r="333" spans="1:82" ht="18" customHeight="1" x14ac:dyDescent="0.25">
      <c r="A333" s="354">
        <v>10</v>
      </c>
      <c r="B333" s="355"/>
      <c r="C333" s="356">
        <v>64422</v>
      </c>
      <c r="D333" s="140"/>
      <c r="E333" s="269" t="s">
        <v>456</v>
      </c>
      <c r="F333" s="269"/>
      <c r="G333" s="269" t="s">
        <v>2788</v>
      </c>
      <c r="H333" s="275" t="s">
        <v>2555</v>
      </c>
      <c r="J333" s="271" t="s">
        <v>211</v>
      </c>
      <c r="L333" s="271" t="s">
        <v>2708</v>
      </c>
      <c r="N333" s="208" t="s">
        <v>2789</v>
      </c>
      <c r="O333" s="502" t="s">
        <v>2790</v>
      </c>
      <c r="S333" s="271" t="s">
        <v>214</v>
      </c>
      <c r="T333" s="271" t="s">
        <v>446</v>
      </c>
      <c r="U333" s="596">
        <v>45483</v>
      </c>
      <c r="V333" s="271" t="s">
        <v>447</v>
      </c>
      <c r="Y333" s="269" t="s">
        <v>7700</v>
      </c>
      <c r="AB333" s="140">
        <v>5</v>
      </c>
      <c r="AQ333" s="140">
        <v>1</v>
      </c>
      <c r="AZ333" s="140"/>
    </row>
    <row r="334" spans="1:82" ht="18" customHeight="1" x14ac:dyDescent="0.25">
      <c r="A334" s="354">
        <v>10</v>
      </c>
      <c r="B334" s="355"/>
      <c r="C334" s="356">
        <v>61517</v>
      </c>
      <c r="D334" s="140"/>
      <c r="E334" s="269" t="s">
        <v>456</v>
      </c>
      <c r="F334" s="269"/>
      <c r="G334" s="269" t="s">
        <v>2791</v>
      </c>
      <c r="H334" s="275" t="s">
        <v>2555</v>
      </c>
      <c r="J334" s="271" t="s">
        <v>211</v>
      </c>
      <c r="L334" s="271" t="s">
        <v>2708</v>
      </c>
      <c r="N334" s="208" t="s">
        <v>2792</v>
      </c>
      <c r="O334" s="502" t="s">
        <v>2793</v>
      </c>
      <c r="P334" s="502" t="s">
        <v>8379</v>
      </c>
      <c r="Q334" s="503" t="s">
        <v>8378</v>
      </c>
      <c r="S334" s="271" t="s">
        <v>214</v>
      </c>
      <c r="T334" s="271" t="s">
        <v>446</v>
      </c>
      <c r="U334" s="596">
        <v>45484</v>
      </c>
      <c r="V334" s="271" t="s">
        <v>447</v>
      </c>
      <c r="Y334" s="269" t="s">
        <v>7749</v>
      </c>
      <c r="AB334" s="140">
        <v>9</v>
      </c>
      <c r="AW334" s="140">
        <v>1</v>
      </c>
      <c r="AZ334" s="269" t="s">
        <v>251</v>
      </c>
      <c r="BB334" s="269" t="s">
        <v>7448</v>
      </c>
    </row>
    <row r="335" spans="1:82" ht="18" customHeight="1" x14ac:dyDescent="0.25">
      <c r="A335" s="354">
        <v>10</v>
      </c>
      <c r="B335" s="355"/>
      <c r="C335" s="356">
        <v>69663</v>
      </c>
      <c r="D335" s="140"/>
      <c r="E335" s="269" t="s">
        <v>456</v>
      </c>
      <c r="F335" s="269"/>
      <c r="G335" s="269" t="s">
        <v>2794</v>
      </c>
      <c r="H335" s="275" t="s">
        <v>2555</v>
      </c>
      <c r="J335" s="271" t="s">
        <v>211</v>
      </c>
      <c r="L335" s="271" t="s">
        <v>2708</v>
      </c>
      <c r="N335" s="208" t="s">
        <v>2795</v>
      </c>
      <c r="P335" s="502" t="s">
        <v>8383</v>
      </c>
      <c r="Q335" s="502" t="s">
        <v>2797</v>
      </c>
      <c r="S335" s="271" t="s">
        <v>214</v>
      </c>
      <c r="T335" s="271" t="s">
        <v>446</v>
      </c>
      <c r="U335" s="596">
        <v>45484</v>
      </c>
      <c r="V335" s="271" t="s">
        <v>447</v>
      </c>
      <c r="AB335" s="140">
        <v>6</v>
      </c>
      <c r="AQ335" s="140">
        <v>1</v>
      </c>
      <c r="AZ335" s="140"/>
    </row>
    <row r="336" spans="1:82" ht="18" customHeight="1" x14ac:dyDescent="0.25">
      <c r="A336" s="354">
        <v>10</v>
      </c>
      <c r="B336" s="355"/>
      <c r="C336" s="356">
        <v>68705</v>
      </c>
      <c r="D336" s="140"/>
      <c r="E336" s="269" t="s">
        <v>456</v>
      </c>
      <c r="F336" s="269"/>
      <c r="G336" s="269" t="s">
        <v>2800</v>
      </c>
      <c r="H336" s="275" t="s">
        <v>2555</v>
      </c>
      <c r="J336" s="271" t="s">
        <v>211</v>
      </c>
      <c r="L336" s="271" t="s">
        <v>2708</v>
      </c>
      <c r="N336" s="208" t="s">
        <v>2801</v>
      </c>
      <c r="P336" s="502" t="s">
        <v>8382</v>
      </c>
      <c r="Q336" s="502" t="s">
        <v>2803</v>
      </c>
      <c r="S336" s="271" t="s">
        <v>214</v>
      </c>
      <c r="T336" s="271" t="s">
        <v>446</v>
      </c>
      <c r="U336" s="596">
        <v>45484</v>
      </c>
      <c r="V336" s="271" t="s">
        <v>447</v>
      </c>
      <c r="Y336" s="269" t="s">
        <v>7894</v>
      </c>
      <c r="AB336" s="140">
        <v>8</v>
      </c>
      <c r="AW336" s="140">
        <v>1</v>
      </c>
      <c r="AZ336" s="269" t="s">
        <v>251</v>
      </c>
      <c r="BB336" s="269" t="s">
        <v>7448</v>
      </c>
      <c r="BN336" s="269" t="s">
        <v>7448</v>
      </c>
    </row>
    <row r="337" spans="1:82" ht="18" customHeight="1" x14ac:dyDescent="0.25">
      <c r="A337" s="354">
        <v>10</v>
      </c>
      <c r="B337" s="355"/>
      <c r="C337" s="356">
        <v>65995</v>
      </c>
      <c r="D337" s="140"/>
      <c r="E337" s="269" t="s">
        <v>456</v>
      </c>
      <c r="F337" s="269"/>
      <c r="G337" s="269" t="s">
        <v>2814</v>
      </c>
      <c r="H337" s="275" t="s">
        <v>2555</v>
      </c>
      <c r="J337" s="271" t="s">
        <v>211</v>
      </c>
      <c r="L337" s="271" t="s">
        <v>2708</v>
      </c>
      <c r="N337" s="208" t="s">
        <v>2815</v>
      </c>
      <c r="O337" s="502" t="s">
        <v>2816</v>
      </c>
      <c r="P337" s="502" t="s">
        <v>2817</v>
      </c>
      <c r="S337" s="271" t="s">
        <v>214</v>
      </c>
      <c r="T337" s="271" t="s">
        <v>446</v>
      </c>
      <c r="U337" s="596">
        <v>45484</v>
      </c>
      <c r="V337" s="271" t="s">
        <v>447</v>
      </c>
      <c r="Y337" s="269" t="s">
        <v>7984</v>
      </c>
      <c r="AB337" s="140">
        <v>6</v>
      </c>
      <c r="AQ337" s="140">
        <v>1</v>
      </c>
      <c r="AZ337" s="140"/>
    </row>
    <row r="338" spans="1:82" ht="18" customHeight="1" x14ac:dyDescent="0.25">
      <c r="A338" s="354">
        <v>10</v>
      </c>
      <c r="B338" s="355"/>
      <c r="C338" s="356">
        <v>68308</v>
      </c>
      <c r="D338" s="140"/>
      <c r="E338" s="269" t="s">
        <v>456</v>
      </c>
      <c r="F338" s="269"/>
      <c r="G338" s="269" t="s">
        <v>2823</v>
      </c>
      <c r="H338" s="275" t="s">
        <v>2555</v>
      </c>
      <c r="J338" s="271" t="s">
        <v>211</v>
      </c>
      <c r="L338" s="271" t="s">
        <v>2708</v>
      </c>
      <c r="N338" s="208" t="s">
        <v>2824</v>
      </c>
      <c r="O338" s="502" t="s">
        <v>2825</v>
      </c>
      <c r="Q338" s="503" t="s">
        <v>8388</v>
      </c>
      <c r="S338" s="271" t="s">
        <v>214</v>
      </c>
      <c r="T338" s="271" t="s">
        <v>446</v>
      </c>
      <c r="U338" s="596">
        <v>45484</v>
      </c>
      <c r="V338" s="271" t="s">
        <v>447</v>
      </c>
      <c r="Y338" s="269" t="s">
        <v>7747</v>
      </c>
      <c r="AB338" s="140">
        <v>5</v>
      </c>
      <c r="AQ338" s="140">
        <v>1</v>
      </c>
      <c r="AZ338" s="140"/>
    </row>
    <row r="339" spans="1:82" ht="18" customHeight="1" x14ac:dyDescent="0.25">
      <c r="A339" s="354">
        <v>10</v>
      </c>
      <c r="B339" s="355"/>
      <c r="C339" s="356">
        <v>69560</v>
      </c>
      <c r="D339" s="140"/>
      <c r="E339" s="269" t="s">
        <v>456</v>
      </c>
      <c r="F339" s="269"/>
      <c r="G339" s="269">
        <v>12</v>
      </c>
      <c r="H339" s="275" t="s">
        <v>1200</v>
      </c>
      <c r="J339" s="271" t="s">
        <v>211</v>
      </c>
      <c r="L339" s="271" t="s">
        <v>1201</v>
      </c>
      <c r="M339" s="271"/>
      <c r="N339" s="271" t="s">
        <v>1570</v>
      </c>
      <c r="O339" s="271" t="s">
        <v>8411</v>
      </c>
      <c r="P339" s="271"/>
      <c r="Q339" s="868" t="s">
        <v>8412</v>
      </c>
      <c r="R339" s="271"/>
      <c r="S339" s="271" t="s">
        <v>214</v>
      </c>
      <c r="T339" s="271" t="s">
        <v>446</v>
      </c>
      <c r="U339" s="597">
        <v>45482</v>
      </c>
      <c r="V339" s="271" t="s">
        <v>447</v>
      </c>
      <c r="X339" s="271">
        <v>1</v>
      </c>
      <c r="Y339" s="208" t="s">
        <v>7707</v>
      </c>
      <c r="Z339" s="271"/>
      <c r="AA339" s="271"/>
      <c r="AB339" s="271">
        <v>11</v>
      </c>
      <c r="AC339" s="271"/>
      <c r="AD339" s="271"/>
      <c r="AE339" s="271"/>
      <c r="AF339" s="271"/>
      <c r="AG339" s="271"/>
      <c r="AH339" s="271"/>
      <c r="AI339" s="271"/>
      <c r="AJ339" s="271"/>
      <c r="AK339" s="271"/>
      <c r="AL339" s="271"/>
      <c r="AM339" s="271"/>
      <c r="AN339" s="271"/>
      <c r="AO339" s="271">
        <v>1</v>
      </c>
      <c r="AP339" s="271"/>
      <c r="AQ339" s="271">
        <v>1</v>
      </c>
      <c r="AR339" s="271"/>
      <c r="AS339" s="271"/>
      <c r="AT339" s="271"/>
      <c r="AU339" s="271"/>
      <c r="AV339" s="271"/>
      <c r="AW339" s="271"/>
      <c r="AY339" s="271"/>
      <c r="AZ339" s="271"/>
      <c r="BA339" s="271"/>
      <c r="BB339" s="208" t="s">
        <v>8413</v>
      </c>
      <c r="BD339" s="212"/>
      <c r="BE339" s="212"/>
      <c r="BF339" s="212"/>
      <c r="BH339" s="212"/>
      <c r="BN339" s="271"/>
      <c r="BR339" s="271"/>
      <c r="BS339" s="271"/>
      <c r="BT339" s="271"/>
      <c r="BU339" s="271"/>
      <c r="BV339" s="271"/>
      <c r="BW339" s="271"/>
      <c r="BX339" s="271"/>
      <c r="BY339" s="271"/>
      <c r="BZ339" s="271"/>
      <c r="CA339" s="271"/>
      <c r="CB339" s="271"/>
      <c r="CC339" s="271"/>
      <c r="CD339" s="271"/>
    </row>
    <row r="340" spans="1:82" ht="18" customHeight="1" x14ac:dyDescent="0.25">
      <c r="A340" s="354">
        <v>10</v>
      </c>
      <c r="B340" s="355"/>
      <c r="C340" s="356">
        <v>65832</v>
      </c>
      <c r="D340" s="140"/>
      <c r="E340" s="269" t="s">
        <v>456</v>
      </c>
      <c r="F340" s="440"/>
      <c r="G340" s="269">
        <v>25</v>
      </c>
      <c r="H340" s="275" t="s">
        <v>1279</v>
      </c>
      <c r="J340" s="271" t="s">
        <v>211</v>
      </c>
      <c r="L340" s="271" t="s">
        <v>1280</v>
      </c>
      <c r="N340" s="208" t="s">
        <v>1947</v>
      </c>
      <c r="P340" s="502" t="s">
        <v>1948</v>
      </c>
      <c r="S340" s="271" t="s">
        <v>214</v>
      </c>
      <c r="T340" s="271" t="s">
        <v>446</v>
      </c>
      <c r="U340" s="596">
        <v>45482</v>
      </c>
      <c r="V340" s="271" t="s">
        <v>447</v>
      </c>
      <c r="Y340" s="269" t="s">
        <v>7762</v>
      </c>
      <c r="AD340" s="140">
        <v>14</v>
      </c>
      <c r="AO340" s="140">
        <v>1</v>
      </c>
      <c r="AQ340" s="140">
        <v>2</v>
      </c>
      <c r="AZ340" s="140"/>
    </row>
    <row r="341" spans="1:82" ht="18" customHeight="1" x14ac:dyDescent="0.25">
      <c r="A341" s="354">
        <v>10</v>
      </c>
      <c r="B341" s="355"/>
      <c r="C341" s="356">
        <v>69381</v>
      </c>
      <c r="D341" s="140"/>
      <c r="E341" s="269" t="s">
        <v>456</v>
      </c>
      <c r="F341" s="440"/>
      <c r="G341" s="269">
        <v>28</v>
      </c>
      <c r="H341" s="275" t="s">
        <v>1279</v>
      </c>
      <c r="J341" s="271" t="s">
        <v>211</v>
      </c>
      <c r="L341" s="271" t="s">
        <v>1280</v>
      </c>
      <c r="N341" s="208" t="s">
        <v>2024</v>
      </c>
      <c r="O341" s="502" t="s">
        <v>2025</v>
      </c>
      <c r="P341" s="502" t="s">
        <v>8596</v>
      </c>
      <c r="S341" s="271" t="s">
        <v>214</v>
      </c>
      <c r="T341" s="271" t="s">
        <v>446</v>
      </c>
      <c r="U341" s="824">
        <v>45482</v>
      </c>
      <c r="V341" s="271" t="s">
        <v>447</v>
      </c>
      <c r="Y341" s="269" t="s">
        <v>7742</v>
      </c>
      <c r="AD341" s="140">
        <v>13</v>
      </c>
      <c r="AO341" s="140">
        <v>1</v>
      </c>
      <c r="AQ341" s="140">
        <v>2</v>
      </c>
      <c r="AZ341" s="140"/>
    </row>
    <row r="342" spans="1:82" ht="18" customHeight="1" x14ac:dyDescent="0.25">
      <c r="A342" s="354">
        <v>10</v>
      </c>
      <c r="B342" s="355"/>
      <c r="C342" s="356">
        <v>58383</v>
      </c>
      <c r="D342" s="140"/>
      <c r="E342" s="269" t="s">
        <v>456</v>
      </c>
      <c r="F342" s="269"/>
      <c r="G342" s="269">
        <v>12</v>
      </c>
      <c r="H342" s="275" t="s">
        <v>4171</v>
      </c>
      <c r="J342" s="271" t="s">
        <v>211</v>
      </c>
      <c r="L342" s="271" t="s">
        <v>4172</v>
      </c>
      <c r="O342" s="752" t="s">
        <v>7658</v>
      </c>
      <c r="Q342" s="768"/>
      <c r="S342" s="271" t="s">
        <v>214</v>
      </c>
      <c r="T342" s="271" t="s">
        <v>446</v>
      </c>
      <c r="U342" s="596">
        <v>45482</v>
      </c>
      <c r="V342" s="271" t="s">
        <v>447</v>
      </c>
      <c r="X342" s="271">
        <v>1</v>
      </c>
      <c r="Y342" s="269" t="s">
        <v>8508</v>
      </c>
      <c r="AB342" s="140">
        <v>6</v>
      </c>
      <c r="AK342" s="140">
        <v>1</v>
      </c>
      <c r="AO342" s="140">
        <v>1</v>
      </c>
      <c r="AQ342" s="140">
        <v>1</v>
      </c>
      <c r="AZ342" s="140"/>
    </row>
    <row r="343" spans="1:82" ht="18" customHeight="1" x14ac:dyDescent="0.25">
      <c r="A343" s="354">
        <v>11</v>
      </c>
      <c r="B343" s="355"/>
      <c r="C343" s="356">
        <v>59442</v>
      </c>
      <c r="D343" s="140"/>
      <c r="E343" s="269" t="s">
        <v>590</v>
      </c>
      <c r="F343" s="269" t="s">
        <v>7430</v>
      </c>
      <c r="G343" s="269">
        <v>4</v>
      </c>
      <c r="H343" s="275" t="s">
        <v>1086</v>
      </c>
      <c r="I343" s="269"/>
      <c r="J343" s="140" t="s">
        <v>211</v>
      </c>
      <c r="K343" s="273"/>
      <c r="L343" s="273" t="s">
        <v>1087</v>
      </c>
      <c r="N343" s="275" t="s">
        <v>1104</v>
      </c>
      <c r="O343" s="272">
        <v>7931353477</v>
      </c>
      <c r="P343" s="272"/>
      <c r="Q343" s="766"/>
      <c r="R343" s="269"/>
      <c r="S343" s="269" t="s">
        <v>214</v>
      </c>
      <c r="T343" s="273" t="s">
        <v>340</v>
      </c>
      <c r="U343" s="466">
        <v>45422</v>
      </c>
      <c r="V343" s="140"/>
      <c r="W343" s="140"/>
      <c r="X343" s="140"/>
      <c r="Y343" s="269" t="s">
        <v>7404</v>
      </c>
      <c r="AX343" s="140"/>
      <c r="AZ343" s="140"/>
      <c r="BB343" s="269" t="s">
        <v>1105</v>
      </c>
      <c r="BC343" s="280"/>
      <c r="BD343" s="669"/>
      <c r="BE343" s="740"/>
      <c r="BF343" s="440"/>
      <c r="BG343" s="140"/>
      <c r="BH343" s="801"/>
      <c r="BI343" s="280"/>
      <c r="BJ343" s="280"/>
      <c r="BK343" s="280"/>
      <c r="BL343" s="280"/>
      <c r="BM343" s="140"/>
      <c r="BN343" s="269"/>
      <c r="BO343" s="140"/>
      <c r="BP343" s="140"/>
      <c r="BQ343" s="140"/>
      <c r="BR343" s="355"/>
      <c r="BS343" s="269"/>
      <c r="BU343" s="269"/>
    </row>
    <row r="344" spans="1:82" ht="18" customHeight="1" x14ac:dyDescent="0.25">
      <c r="A344" s="354">
        <v>11</v>
      </c>
      <c r="B344" s="355"/>
      <c r="C344" s="356">
        <v>59444</v>
      </c>
      <c r="D344" s="140"/>
      <c r="E344" s="269" t="s">
        <v>590</v>
      </c>
      <c r="F344" s="269" t="s">
        <v>7430</v>
      </c>
      <c r="G344" s="269">
        <v>6</v>
      </c>
      <c r="H344" s="275" t="s">
        <v>1086</v>
      </c>
      <c r="I344" s="269"/>
      <c r="J344" s="140" t="s">
        <v>211</v>
      </c>
      <c r="K344" s="273"/>
      <c r="L344" s="273" t="s">
        <v>1087</v>
      </c>
      <c r="N344" s="275" t="s">
        <v>1093</v>
      </c>
      <c r="O344" s="272" t="s">
        <v>1094</v>
      </c>
      <c r="P344" s="272" t="s">
        <v>1095</v>
      </c>
      <c r="Q344" s="766" t="s">
        <v>1096</v>
      </c>
      <c r="R344" s="269"/>
      <c r="S344" s="269" t="s">
        <v>214</v>
      </c>
      <c r="T344" s="273" t="s">
        <v>340</v>
      </c>
      <c r="U344" s="466">
        <v>45422</v>
      </c>
      <c r="V344" s="140"/>
      <c r="W344" s="140"/>
      <c r="X344" s="140"/>
      <c r="Y344" s="269" t="s">
        <v>7402</v>
      </c>
      <c r="AX344" s="140"/>
      <c r="AZ344" s="140"/>
      <c r="BC344" s="280"/>
      <c r="BD344" s="669"/>
      <c r="BE344" s="740"/>
      <c r="BF344" s="440"/>
      <c r="BG344" s="140"/>
      <c r="BH344" s="801"/>
      <c r="BI344" s="280"/>
      <c r="BJ344" s="280"/>
      <c r="BK344" s="280"/>
      <c r="BL344" s="280"/>
      <c r="BM344" s="140"/>
      <c r="BN344" s="269"/>
      <c r="BO344" s="140"/>
      <c r="BP344" s="140"/>
      <c r="BQ344" s="140"/>
      <c r="BR344" s="355"/>
      <c r="BS344" s="269"/>
      <c r="BU344" s="269"/>
    </row>
    <row r="345" spans="1:82" ht="18" customHeight="1" x14ac:dyDescent="0.25">
      <c r="A345" s="354">
        <v>11</v>
      </c>
      <c r="B345" s="355"/>
      <c r="C345" s="356">
        <v>59446</v>
      </c>
      <c r="D345" s="140"/>
      <c r="E345" s="269" t="s">
        <v>590</v>
      </c>
      <c r="F345" s="269" t="s">
        <v>7430</v>
      </c>
      <c r="G345" s="269">
        <v>8</v>
      </c>
      <c r="H345" s="275" t="s">
        <v>1086</v>
      </c>
      <c r="I345" s="269"/>
      <c r="J345" s="140" t="s">
        <v>211</v>
      </c>
      <c r="K345" s="273"/>
      <c r="L345" s="273" t="s">
        <v>1087</v>
      </c>
      <c r="N345" s="275" t="s">
        <v>1106</v>
      </c>
      <c r="O345" s="272" t="s">
        <v>1107</v>
      </c>
      <c r="P345" s="272" t="s">
        <v>1108</v>
      </c>
      <c r="Q345" s="766"/>
      <c r="R345" s="269"/>
      <c r="S345" s="269" t="s">
        <v>214</v>
      </c>
      <c r="T345" s="273" t="s">
        <v>340</v>
      </c>
      <c r="U345" s="466">
        <v>45422</v>
      </c>
      <c r="V345" s="140"/>
      <c r="W345" s="140"/>
      <c r="X345" s="140"/>
      <c r="Y345" s="269" t="s">
        <v>7405</v>
      </c>
      <c r="AX345" s="140"/>
      <c r="AZ345" s="140"/>
      <c r="BC345" s="280"/>
      <c r="BD345" s="669"/>
      <c r="BE345" s="740"/>
      <c r="BF345" s="440"/>
      <c r="BG345" s="140"/>
      <c r="BH345" s="801"/>
      <c r="BI345" s="280"/>
      <c r="BJ345" s="280"/>
      <c r="BK345" s="280"/>
      <c r="BL345" s="280"/>
      <c r="BM345" s="140"/>
      <c r="BN345" s="269"/>
      <c r="BO345" s="140"/>
      <c r="BP345" s="140"/>
      <c r="BQ345" s="140"/>
      <c r="BR345" s="355"/>
      <c r="BS345" s="269"/>
      <c r="BU345" s="269"/>
    </row>
    <row r="346" spans="1:82" ht="18" customHeight="1" x14ac:dyDescent="0.25">
      <c r="A346" s="354">
        <v>11</v>
      </c>
      <c r="B346" s="355"/>
      <c r="C346" s="356">
        <v>68414</v>
      </c>
      <c r="D346" s="140"/>
      <c r="E346" s="269" t="s">
        <v>590</v>
      </c>
      <c r="F346" s="269" t="s">
        <v>7430</v>
      </c>
      <c r="G346" s="269" t="s">
        <v>1085</v>
      </c>
      <c r="H346" s="275" t="s">
        <v>1086</v>
      </c>
      <c r="I346" s="269"/>
      <c r="J346" s="140" t="s">
        <v>211</v>
      </c>
      <c r="K346" s="273"/>
      <c r="L346" s="273" t="s">
        <v>1087</v>
      </c>
      <c r="N346" s="275" t="s">
        <v>1088</v>
      </c>
      <c r="O346" s="272"/>
      <c r="P346" s="272" t="s">
        <v>1089</v>
      </c>
      <c r="Q346" s="766"/>
      <c r="R346" s="269"/>
      <c r="S346" s="269" t="s">
        <v>214</v>
      </c>
      <c r="T346" s="273" t="s">
        <v>340</v>
      </c>
      <c r="U346" s="466">
        <v>45422</v>
      </c>
      <c r="V346" s="140"/>
      <c r="W346" s="140"/>
      <c r="X346" s="140"/>
      <c r="Y346" s="269" t="s">
        <v>7400</v>
      </c>
      <c r="AX346" s="140"/>
      <c r="AZ346" s="140"/>
      <c r="BB346" s="269" t="s">
        <v>1090</v>
      </c>
      <c r="BC346" s="280"/>
      <c r="BD346" s="669"/>
      <c r="BE346" s="740"/>
      <c r="BF346" s="440"/>
      <c r="BG346" s="140"/>
      <c r="BH346" s="801"/>
      <c r="BI346" s="280"/>
      <c r="BJ346" s="280"/>
      <c r="BK346" s="280"/>
      <c r="BL346" s="280"/>
      <c r="BM346" s="140"/>
      <c r="BN346" s="545"/>
      <c r="BO346" s="140"/>
      <c r="BP346" s="140"/>
      <c r="BQ346" s="140"/>
      <c r="BR346" s="355"/>
      <c r="BS346" s="269"/>
      <c r="BU346" s="269"/>
    </row>
    <row r="347" spans="1:82" ht="18" customHeight="1" x14ac:dyDescent="0.25">
      <c r="A347" s="354">
        <v>11</v>
      </c>
      <c r="B347" s="355"/>
      <c r="C347" s="356">
        <v>66863</v>
      </c>
      <c r="D347" s="140"/>
      <c r="E347" s="269" t="s">
        <v>590</v>
      </c>
      <c r="F347" s="269" t="s">
        <v>972</v>
      </c>
      <c r="G347" s="269" t="s">
        <v>392</v>
      </c>
      <c r="H347" s="275" t="s">
        <v>1086</v>
      </c>
      <c r="I347" s="269"/>
      <c r="J347" s="140" t="s">
        <v>211</v>
      </c>
      <c r="K347" s="273"/>
      <c r="L347" s="273" t="s">
        <v>1087</v>
      </c>
      <c r="N347" s="275" t="s">
        <v>1091</v>
      </c>
      <c r="O347" s="272" t="s">
        <v>1092</v>
      </c>
      <c r="P347" s="272" t="s">
        <v>1092</v>
      </c>
      <c r="Q347" s="766"/>
      <c r="R347" s="269"/>
      <c r="S347" s="269" t="s">
        <v>214</v>
      </c>
      <c r="T347" s="273" t="s">
        <v>340</v>
      </c>
      <c r="U347" s="466">
        <v>45422</v>
      </c>
      <c r="V347" s="140"/>
      <c r="W347" s="140"/>
      <c r="X347" s="140"/>
      <c r="Y347" s="269" t="s">
        <v>7401</v>
      </c>
      <c r="AX347" s="140"/>
      <c r="BB347" s="269" t="s">
        <v>1090</v>
      </c>
      <c r="BC347" s="280"/>
      <c r="BD347" s="669"/>
      <c r="BE347" s="740"/>
      <c r="BF347" s="440"/>
      <c r="BG347" s="140"/>
      <c r="BH347" s="801"/>
      <c r="BI347" s="280"/>
      <c r="BJ347" s="280"/>
      <c r="BK347" s="280"/>
      <c r="BL347" s="280"/>
      <c r="BM347" s="140"/>
      <c r="BN347" s="269"/>
      <c r="BO347" s="140"/>
      <c r="BP347" s="140"/>
      <c r="BQ347" s="140"/>
      <c r="BR347" s="355"/>
      <c r="BS347" s="269"/>
      <c r="BU347" s="269"/>
    </row>
    <row r="348" spans="1:82" ht="18" customHeight="1" x14ac:dyDescent="0.25">
      <c r="A348" s="354">
        <v>11</v>
      </c>
      <c r="B348" s="355"/>
      <c r="C348" s="356">
        <v>66880</v>
      </c>
      <c r="D348" s="140"/>
      <c r="E348" s="269" t="s">
        <v>590</v>
      </c>
      <c r="F348" s="269" t="s">
        <v>7430</v>
      </c>
      <c r="G348" s="269" t="s">
        <v>404</v>
      </c>
      <c r="H348" s="275" t="s">
        <v>1086</v>
      </c>
      <c r="I348" s="269"/>
      <c r="J348" s="140" t="s">
        <v>211</v>
      </c>
      <c r="K348" s="273"/>
      <c r="L348" s="273" t="s">
        <v>1087</v>
      </c>
      <c r="N348" s="275" t="s">
        <v>1097</v>
      </c>
      <c r="O348" s="272" t="s">
        <v>1098</v>
      </c>
      <c r="P348" s="272"/>
      <c r="Q348" s="766" t="s">
        <v>1099</v>
      </c>
      <c r="R348" s="269"/>
      <c r="S348" s="269" t="s">
        <v>214</v>
      </c>
      <c r="T348" s="273" t="s">
        <v>340</v>
      </c>
      <c r="U348" s="466">
        <v>45422</v>
      </c>
      <c r="V348" s="140"/>
      <c r="W348" s="140"/>
      <c r="X348" s="140"/>
      <c r="Y348" s="269" t="s">
        <v>7403</v>
      </c>
      <c r="AX348" s="140"/>
      <c r="AZ348" s="140"/>
      <c r="BB348" s="269" t="s">
        <v>1090</v>
      </c>
      <c r="BC348" s="280"/>
      <c r="BD348" s="669"/>
      <c r="BE348" s="740"/>
      <c r="BF348" s="440"/>
      <c r="BG348" s="140"/>
      <c r="BH348" s="801"/>
      <c r="BI348" s="280"/>
      <c r="BJ348" s="280"/>
      <c r="BK348" s="280"/>
      <c r="BL348" s="280"/>
      <c r="BM348" s="140"/>
      <c r="BN348" s="269"/>
      <c r="BO348" s="140"/>
      <c r="BP348" s="140"/>
      <c r="BQ348" s="140"/>
      <c r="BR348" s="355"/>
      <c r="BS348" s="269"/>
      <c r="BU348" s="269"/>
    </row>
    <row r="349" spans="1:82" ht="18" customHeight="1" x14ac:dyDescent="0.25">
      <c r="A349" s="354">
        <v>11</v>
      </c>
      <c r="B349" s="355"/>
      <c r="C349" s="356">
        <v>70348</v>
      </c>
      <c r="D349" s="140"/>
      <c r="E349" s="269" t="s">
        <v>590</v>
      </c>
      <c r="F349" s="269" t="s">
        <v>7430</v>
      </c>
      <c r="G349" s="269">
        <v>49</v>
      </c>
      <c r="H349" s="275" t="s">
        <v>1086</v>
      </c>
      <c r="J349" s="271" t="s">
        <v>211</v>
      </c>
      <c r="L349" s="271" t="s">
        <v>2267</v>
      </c>
      <c r="N349" s="208" t="s">
        <v>2202</v>
      </c>
      <c r="P349" s="502" t="s">
        <v>2268</v>
      </c>
      <c r="Q349" s="502" t="s">
        <v>2269</v>
      </c>
      <c r="S349" s="271" t="s">
        <v>214</v>
      </c>
      <c r="T349" s="271" t="s">
        <v>340</v>
      </c>
      <c r="U349" s="596">
        <v>45449</v>
      </c>
      <c r="V349" s="271" t="s">
        <v>226</v>
      </c>
      <c r="Y349" s="269" t="s">
        <v>2270</v>
      </c>
      <c r="AZ349" s="140"/>
    </row>
    <row r="350" spans="1:82" ht="18" customHeight="1" x14ac:dyDescent="0.25">
      <c r="A350" s="354">
        <v>11</v>
      </c>
      <c r="B350" s="355"/>
      <c r="C350" s="356">
        <v>61702</v>
      </c>
      <c r="D350" s="140"/>
      <c r="E350" s="269" t="s">
        <v>590</v>
      </c>
      <c r="F350" s="269" t="s">
        <v>7430</v>
      </c>
      <c r="G350" s="269">
        <v>10</v>
      </c>
      <c r="H350" s="275" t="s">
        <v>1086</v>
      </c>
      <c r="I350" s="269"/>
      <c r="J350" s="140" t="s">
        <v>211</v>
      </c>
      <c r="K350" s="273"/>
      <c r="L350" s="273" t="s">
        <v>1087</v>
      </c>
      <c r="N350" s="275" t="s">
        <v>1492</v>
      </c>
      <c r="O350" s="272"/>
      <c r="P350" s="272" t="s">
        <v>1493</v>
      </c>
      <c r="Q350" s="766" t="s">
        <v>1494</v>
      </c>
      <c r="R350" s="269"/>
      <c r="S350" s="269" t="s">
        <v>214</v>
      </c>
      <c r="T350" s="273" t="s">
        <v>340</v>
      </c>
      <c r="U350" s="466">
        <v>45435</v>
      </c>
      <c r="V350" s="140" t="s">
        <v>226</v>
      </c>
      <c r="W350" s="140"/>
      <c r="X350" s="140"/>
      <c r="Y350" s="269" t="s">
        <v>7408</v>
      </c>
      <c r="AX350" s="140"/>
      <c r="AZ350" s="140"/>
      <c r="BC350" s="280"/>
      <c r="BD350" s="669"/>
      <c r="BE350" s="740"/>
      <c r="BF350" s="440"/>
      <c r="BG350" s="140"/>
      <c r="BH350" s="801"/>
      <c r="BI350" s="280"/>
      <c r="BJ350" s="280"/>
      <c r="BK350" s="280"/>
      <c r="BL350" s="280"/>
      <c r="BM350" s="140"/>
      <c r="BN350" s="269"/>
      <c r="BO350" s="140"/>
      <c r="BP350" s="140"/>
      <c r="BQ350" s="140"/>
      <c r="BR350" s="355"/>
      <c r="BS350" s="269"/>
      <c r="BU350" s="269"/>
      <c r="BW350" s="269"/>
      <c r="BY350" s="269"/>
      <c r="CA350" s="269"/>
      <c r="CC350" s="269"/>
    </row>
    <row r="351" spans="1:82" ht="18" customHeight="1" x14ac:dyDescent="0.25">
      <c r="A351" s="354">
        <v>11</v>
      </c>
      <c r="B351" s="355"/>
      <c r="C351" s="356">
        <v>70150</v>
      </c>
      <c r="D351" s="140"/>
      <c r="E351" s="269" t="s">
        <v>590</v>
      </c>
      <c r="F351" s="269" t="s">
        <v>7430</v>
      </c>
      <c r="G351" s="269">
        <v>12</v>
      </c>
      <c r="H351" s="275" t="s">
        <v>1086</v>
      </c>
      <c r="J351" s="271" t="s">
        <v>211</v>
      </c>
      <c r="L351" s="271" t="s">
        <v>1087</v>
      </c>
      <c r="N351" s="208" t="s">
        <v>1555</v>
      </c>
      <c r="P351" s="502" t="s">
        <v>1556</v>
      </c>
      <c r="Q351" s="502" t="s">
        <v>1557</v>
      </c>
      <c r="S351" s="271" t="s">
        <v>214</v>
      </c>
      <c r="T351" s="271" t="s">
        <v>340</v>
      </c>
      <c r="U351" s="596">
        <v>45435</v>
      </c>
      <c r="V351" s="271" t="s">
        <v>264</v>
      </c>
      <c r="Y351" s="269" t="s">
        <v>7410</v>
      </c>
      <c r="AZ351" s="140"/>
    </row>
    <row r="352" spans="1:82" ht="18" customHeight="1" x14ac:dyDescent="0.25">
      <c r="A352" s="354">
        <v>11</v>
      </c>
      <c r="B352" s="355"/>
      <c r="C352" s="356">
        <v>65697</v>
      </c>
      <c r="D352" s="140"/>
      <c r="E352" s="269" t="s">
        <v>590</v>
      </c>
      <c r="F352" s="269" t="s">
        <v>7430</v>
      </c>
      <c r="G352" s="269">
        <v>14</v>
      </c>
      <c r="H352" s="275" t="s">
        <v>1086</v>
      </c>
      <c r="J352" s="271" t="s">
        <v>211</v>
      </c>
      <c r="L352" s="271" t="s">
        <v>1087</v>
      </c>
      <c r="M352" s="271"/>
      <c r="N352" s="271" t="s">
        <v>1590</v>
      </c>
      <c r="O352" s="271" t="s">
        <v>1591</v>
      </c>
      <c r="P352" s="271"/>
      <c r="Q352" s="271"/>
      <c r="R352" s="271"/>
      <c r="S352" s="271" t="s">
        <v>214</v>
      </c>
      <c r="T352" s="271" t="s">
        <v>340</v>
      </c>
      <c r="U352" s="597">
        <v>45435</v>
      </c>
      <c r="V352" s="271" t="s">
        <v>264</v>
      </c>
      <c r="Y352" s="208" t="s">
        <v>7411</v>
      </c>
      <c r="Z352" s="271"/>
      <c r="AA352" s="271"/>
      <c r="AB352" s="271"/>
      <c r="AC352" s="271"/>
      <c r="AD352" s="271"/>
      <c r="AE352" s="271"/>
      <c r="AF352" s="271"/>
      <c r="AG352" s="271"/>
      <c r="AH352" s="271"/>
      <c r="AI352" s="271"/>
      <c r="AJ352" s="271"/>
      <c r="AK352" s="271"/>
      <c r="AL352" s="271"/>
      <c r="AM352" s="271"/>
      <c r="AN352" s="271"/>
      <c r="AO352" s="271"/>
      <c r="AP352" s="271"/>
      <c r="AQ352" s="271"/>
      <c r="AR352" s="271"/>
      <c r="AS352" s="271"/>
      <c r="AT352" s="271"/>
      <c r="AU352" s="271"/>
      <c r="AV352" s="271"/>
      <c r="AW352" s="271"/>
      <c r="AY352" s="271"/>
      <c r="AZ352" s="271"/>
      <c r="BA352" s="271"/>
      <c r="BB352" s="271"/>
      <c r="BD352" s="212"/>
      <c r="BE352" s="212"/>
      <c r="BF352" s="212"/>
      <c r="BH352" s="212"/>
      <c r="BN352" s="271"/>
      <c r="BR352" s="271"/>
      <c r="BS352" s="271"/>
      <c r="BT352" s="271"/>
      <c r="BU352" s="271"/>
      <c r="BV352" s="271"/>
      <c r="BW352" s="271"/>
      <c r="BX352" s="271"/>
      <c r="BY352" s="271"/>
      <c r="BZ352" s="271"/>
      <c r="CA352" s="271"/>
      <c r="CB352" s="271"/>
      <c r="CC352" s="271"/>
      <c r="CD352" s="271"/>
    </row>
    <row r="353" spans="1:82" ht="18" customHeight="1" x14ac:dyDescent="0.25">
      <c r="A353" s="354">
        <v>11</v>
      </c>
      <c r="B353" s="355"/>
      <c r="C353" s="356">
        <v>65650</v>
      </c>
      <c r="D353" s="140"/>
      <c r="E353" s="269" t="s">
        <v>590</v>
      </c>
      <c r="F353" s="269" t="s">
        <v>7430</v>
      </c>
      <c r="G353" s="269">
        <v>16</v>
      </c>
      <c r="H353" s="275" t="s">
        <v>1086</v>
      </c>
      <c r="J353" s="271" t="s">
        <v>211</v>
      </c>
      <c r="L353" s="271" t="s">
        <v>1087</v>
      </c>
      <c r="M353" s="271"/>
      <c r="N353" s="271" t="s">
        <v>1658</v>
      </c>
      <c r="O353" s="271" t="s">
        <v>1659</v>
      </c>
      <c r="P353" s="271"/>
      <c r="Q353" s="271"/>
      <c r="R353" s="271"/>
      <c r="S353" s="271" t="s">
        <v>214</v>
      </c>
      <c r="T353" s="271" t="s">
        <v>340</v>
      </c>
      <c r="U353" s="597">
        <v>45436</v>
      </c>
      <c r="V353" s="271" t="s">
        <v>226</v>
      </c>
      <c r="Y353" s="208" t="s">
        <v>7412</v>
      </c>
      <c r="Z353" s="271"/>
      <c r="AA353" s="271"/>
      <c r="AB353" s="271"/>
      <c r="AC353" s="271"/>
      <c r="AD353" s="271"/>
      <c r="AE353" s="271"/>
      <c r="AF353" s="271"/>
      <c r="AG353" s="271"/>
      <c r="AH353" s="271"/>
      <c r="AI353" s="271"/>
      <c r="AJ353" s="271"/>
      <c r="AK353" s="271"/>
      <c r="AL353" s="271"/>
      <c r="AM353" s="271"/>
      <c r="AN353" s="271"/>
      <c r="AO353" s="271"/>
      <c r="AP353" s="271"/>
      <c r="AQ353" s="271"/>
      <c r="AR353" s="271"/>
      <c r="AS353" s="271"/>
      <c r="AT353" s="271"/>
      <c r="AU353" s="271"/>
      <c r="AV353" s="271"/>
      <c r="AW353" s="271"/>
      <c r="AY353" s="271"/>
      <c r="AZ353" s="271"/>
      <c r="BA353" s="271"/>
      <c r="BB353" s="271"/>
      <c r="BD353" s="212"/>
      <c r="BE353" s="212"/>
      <c r="BF353" s="212"/>
      <c r="BH353" s="212"/>
      <c r="BN353" s="271"/>
      <c r="BR353" s="271"/>
      <c r="BS353" s="271"/>
      <c r="BT353" s="271"/>
      <c r="BU353" s="271"/>
      <c r="BV353" s="271"/>
      <c r="BW353" s="271"/>
      <c r="BX353" s="271"/>
      <c r="BY353" s="271"/>
      <c r="BZ353" s="271"/>
      <c r="CA353" s="271"/>
      <c r="CB353" s="271"/>
      <c r="CC353" s="271"/>
      <c r="CD353" s="271"/>
    </row>
    <row r="354" spans="1:82" ht="18" customHeight="1" x14ac:dyDescent="0.25">
      <c r="A354" s="354">
        <v>11</v>
      </c>
      <c r="B354" s="355"/>
      <c r="C354" s="356">
        <v>68504</v>
      </c>
      <c r="D354" s="140"/>
      <c r="E354" s="269" t="s">
        <v>590</v>
      </c>
      <c r="F354" s="269" t="s">
        <v>7430</v>
      </c>
      <c r="G354" s="269">
        <v>17</v>
      </c>
      <c r="H354" s="275" t="s">
        <v>1086</v>
      </c>
      <c r="J354" s="271" t="s">
        <v>211</v>
      </c>
      <c r="L354" s="271" t="s">
        <v>1087</v>
      </c>
      <c r="M354" s="271"/>
      <c r="N354" s="271" t="s">
        <v>1689</v>
      </c>
      <c r="O354" s="271"/>
      <c r="P354" s="271" t="s">
        <v>1690</v>
      </c>
      <c r="Q354" s="271"/>
      <c r="R354" s="271"/>
      <c r="S354" s="271" t="s">
        <v>214</v>
      </c>
      <c r="T354" s="271" t="s">
        <v>340</v>
      </c>
      <c r="U354" s="597">
        <v>45436</v>
      </c>
      <c r="V354" s="271" t="s">
        <v>226</v>
      </c>
      <c r="Y354" s="208" t="s">
        <v>7413</v>
      </c>
      <c r="Z354" s="271"/>
      <c r="AA354" s="271"/>
      <c r="AB354" s="271"/>
      <c r="AC354" s="271"/>
      <c r="AD354" s="271"/>
      <c r="AE354" s="271"/>
      <c r="AF354" s="271"/>
      <c r="AG354" s="271"/>
      <c r="AH354" s="271"/>
      <c r="AI354" s="271"/>
      <c r="AJ354" s="271"/>
      <c r="AK354" s="271"/>
      <c r="AL354" s="271"/>
      <c r="AM354" s="271"/>
      <c r="AN354" s="271"/>
      <c r="AO354" s="271"/>
      <c r="AP354" s="271"/>
      <c r="AQ354" s="271"/>
      <c r="AR354" s="271"/>
      <c r="AS354" s="271"/>
      <c r="AT354" s="271"/>
      <c r="AU354" s="271"/>
      <c r="AV354" s="271"/>
      <c r="AW354" s="271"/>
      <c r="AY354" s="271"/>
      <c r="AZ354" s="271"/>
      <c r="BA354" s="271"/>
      <c r="BB354" s="271"/>
      <c r="BD354" s="212"/>
      <c r="BE354" s="212"/>
      <c r="BF354" s="212"/>
      <c r="BH354" s="212"/>
      <c r="BN354" s="271"/>
      <c r="BR354" s="271"/>
      <c r="BS354" s="271"/>
      <c r="BT354" s="271"/>
      <c r="BU354" s="271"/>
      <c r="BV354" s="271"/>
      <c r="BW354" s="271"/>
      <c r="BX354" s="271"/>
      <c r="BY354" s="271"/>
      <c r="BZ354" s="271"/>
      <c r="CA354" s="271"/>
      <c r="CB354" s="271"/>
      <c r="CC354" s="271"/>
      <c r="CD354" s="271"/>
    </row>
    <row r="355" spans="1:82" ht="18" customHeight="1" x14ac:dyDescent="0.25">
      <c r="A355" s="354">
        <v>11</v>
      </c>
      <c r="B355" s="355"/>
      <c r="C355" s="356">
        <v>70016</v>
      </c>
      <c r="D355" s="140"/>
      <c r="E355" s="269" t="s">
        <v>590</v>
      </c>
      <c r="F355" s="269" t="s">
        <v>7430</v>
      </c>
      <c r="G355" s="269">
        <v>18</v>
      </c>
      <c r="H355" s="275" t="s">
        <v>1086</v>
      </c>
      <c r="I355" s="269"/>
      <c r="J355" s="140" t="s">
        <v>211</v>
      </c>
      <c r="K355" s="273"/>
      <c r="L355" s="273" t="s">
        <v>1087</v>
      </c>
      <c r="N355" s="275" t="s">
        <v>1730</v>
      </c>
      <c r="O355" s="272"/>
      <c r="P355" s="272" t="s">
        <v>1731</v>
      </c>
      <c r="Q355" s="766" t="s">
        <v>1732</v>
      </c>
      <c r="R355" s="269"/>
      <c r="S355" s="269" t="s">
        <v>214</v>
      </c>
      <c r="T355" s="273" t="s">
        <v>340</v>
      </c>
      <c r="U355" s="466">
        <v>45436</v>
      </c>
      <c r="V355" s="140" t="s">
        <v>264</v>
      </c>
      <c r="W355" s="140"/>
      <c r="X355" s="140"/>
      <c r="Y355" s="269" t="s">
        <v>7414</v>
      </c>
      <c r="AX355" s="140"/>
      <c r="AZ355" s="140"/>
      <c r="BB355" s="269" t="s">
        <v>1733</v>
      </c>
      <c r="BC355" s="280"/>
      <c r="BD355" s="669"/>
      <c r="BE355" s="740"/>
      <c r="BF355" s="440"/>
      <c r="BG355" s="140"/>
      <c r="BH355" s="801"/>
      <c r="BI355" s="280"/>
      <c r="BJ355" s="280"/>
      <c r="BK355" s="280"/>
      <c r="BL355" s="280"/>
      <c r="BM355" s="140"/>
      <c r="BN355" s="269"/>
      <c r="BR355" s="271"/>
      <c r="BS355" s="271"/>
      <c r="BT355" s="271"/>
      <c r="BU355" s="271"/>
      <c r="BV355" s="271"/>
      <c r="BW355" s="271"/>
      <c r="BX355" s="271"/>
      <c r="BY355" s="271"/>
      <c r="BZ355" s="271"/>
      <c r="CA355" s="271"/>
      <c r="CB355" s="271"/>
      <c r="CC355" s="271"/>
      <c r="CD355" s="271"/>
    </row>
    <row r="356" spans="1:82" ht="18" customHeight="1" x14ac:dyDescent="0.25">
      <c r="A356" s="354">
        <v>11</v>
      </c>
      <c r="B356" s="355"/>
      <c r="C356" s="356">
        <v>69361</v>
      </c>
      <c r="D356" s="140"/>
      <c r="E356" s="269" t="s">
        <v>590</v>
      </c>
      <c r="F356" s="269" t="s">
        <v>7430</v>
      </c>
      <c r="G356" s="269">
        <v>19</v>
      </c>
      <c r="H356" s="275" t="s">
        <v>1086</v>
      </c>
      <c r="I356" s="269"/>
      <c r="J356" s="140" t="s">
        <v>211</v>
      </c>
      <c r="K356" s="273"/>
      <c r="L356" s="273" t="s">
        <v>1087</v>
      </c>
      <c r="N356" s="275" t="s">
        <v>1756</v>
      </c>
      <c r="O356" s="272"/>
      <c r="P356" s="272" t="s">
        <v>1757</v>
      </c>
      <c r="Q356" s="766" t="s">
        <v>1758</v>
      </c>
      <c r="R356" s="269"/>
      <c r="S356" s="269" t="s">
        <v>214</v>
      </c>
      <c r="T356" s="273" t="s">
        <v>340</v>
      </c>
      <c r="U356" s="466">
        <v>45436</v>
      </c>
      <c r="V356" s="140" t="s">
        <v>264</v>
      </c>
      <c r="W356" s="140"/>
      <c r="X356" s="140"/>
      <c r="Y356" s="269" t="s">
        <v>7415</v>
      </c>
      <c r="AX356" s="140"/>
      <c r="AZ356" s="140"/>
      <c r="BC356" s="280"/>
      <c r="BD356" s="669"/>
      <c r="BE356" s="740"/>
      <c r="BF356" s="440"/>
      <c r="BG356" s="140"/>
      <c r="BH356" s="801"/>
      <c r="BI356" s="280"/>
      <c r="BJ356" s="280"/>
      <c r="BK356" s="280"/>
      <c r="BL356" s="280"/>
      <c r="BM356" s="140"/>
      <c r="BN356" s="269"/>
      <c r="BR356" s="271"/>
      <c r="BS356" s="271"/>
      <c r="BT356" s="271"/>
      <c r="BU356" s="271"/>
      <c r="BV356" s="271"/>
      <c r="BW356" s="271"/>
      <c r="BX356" s="271"/>
      <c r="BY356" s="271"/>
      <c r="BZ356" s="271"/>
      <c r="CA356" s="271"/>
      <c r="CB356" s="271"/>
      <c r="CC356" s="271"/>
      <c r="CD356" s="271"/>
    </row>
    <row r="357" spans="1:82" ht="18" customHeight="1" x14ac:dyDescent="0.25">
      <c r="A357" s="354">
        <v>11</v>
      </c>
      <c r="B357" s="355"/>
      <c r="C357" s="356">
        <v>65836</v>
      </c>
      <c r="D357" s="140"/>
      <c r="E357" s="269" t="s">
        <v>590</v>
      </c>
      <c r="F357" s="269" t="s">
        <v>7430</v>
      </c>
      <c r="G357" s="269">
        <v>20</v>
      </c>
      <c r="H357" s="275" t="s">
        <v>1086</v>
      </c>
      <c r="I357" s="269"/>
      <c r="J357" s="140" t="s">
        <v>211</v>
      </c>
      <c r="K357" s="273"/>
      <c r="L357" s="273" t="s">
        <v>1087</v>
      </c>
      <c r="N357" s="275" t="s">
        <v>1795</v>
      </c>
      <c r="O357" s="272"/>
      <c r="P357" s="272" t="s">
        <v>1796</v>
      </c>
      <c r="Q357" s="766" t="s">
        <v>1797</v>
      </c>
      <c r="R357" s="269"/>
      <c r="S357" s="269" t="s">
        <v>214</v>
      </c>
      <c r="T357" s="273" t="s">
        <v>340</v>
      </c>
      <c r="U357" s="466">
        <v>45436</v>
      </c>
      <c r="V357" s="140" t="s">
        <v>264</v>
      </c>
      <c r="W357" s="140"/>
      <c r="X357" s="140"/>
      <c r="Y357" s="269" t="s">
        <v>7415</v>
      </c>
      <c r="AX357" s="140"/>
      <c r="AZ357" s="140"/>
      <c r="BB357" s="269" t="s">
        <v>1798</v>
      </c>
      <c r="BC357" s="280"/>
      <c r="BD357" s="669"/>
      <c r="BE357" s="740"/>
      <c r="BF357" s="440"/>
      <c r="BG357" s="140"/>
      <c r="BH357" s="801"/>
      <c r="BI357" s="280"/>
      <c r="BJ357" s="280"/>
      <c r="BK357" s="280"/>
      <c r="BL357" s="280"/>
      <c r="BM357" s="140"/>
      <c r="BN357" s="269"/>
      <c r="BR357" s="271"/>
      <c r="BS357" s="271"/>
      <c r="BT357" s="271"/>
      <c r="BU357" s="271"/>
      <c r="BV357" s="271"/>
      <c r="BW357" s="271"/>
      <c r="BX357" s="271"/>
      <c r="BY357" s="271"/>
      <c r="BZ357" s="271"/>
      <c r="CA357" s="271"/>
      <c r="CB357" s="271"/>
      <c r="CC357" s="271"/>
      <c r="CD357" s="271"/>
    </row>
    <row r="358" spans="1:82" ht="18" customHeight="1" x14ac:dyDescent="0.25">
      <c r="A358" s="354">
        <v>11</v>
      </c>
      <c r="B358" s="355"/>
      <c r="C358" s="356">
        <v>70328</v>
      </c>
      <c r="D358" s="140"/>
      <c r="E358" s="269" t="s">
        <v>590</v>
      </c>
      <c r="F358" s="269" t="s">
        <v>7430</v>
      </c>
      <c r="G358" s="269">
        <v>21</v>
      </c>
      <c r="H358" s="275" t="s">
        <v>1086</v>
      </c>
      <c r="J358" s="271" t="s">
        <v>211</v>
      </c>
      <c r="L358" s="271" t="s">
        <v>1087</v>
      </c>
      <c r="M358" s="271"/>
      <c r="N358" s="271" t="s">
        <v>1826</v>
      </c>
      <c r="O358" s="271"/>
      <c r="P358" s="271" t="s">
        <v>1827</v>
      </c>
      <c r="Q358" s="271" t="s">
        <v>1828</v>
      </c>
      <c r="R358" s="271"/>
      <c r="S358" s="271" t="s">
        <v>214</v>
      </c>
      <c r="T358" s="271" t="s">
        <v>340</v>
      </c>
      <c r="U358" s="597">
        <v>45442</v>
      </c>
      <c r="V358" s="271" t="s">
        <v>226</v>
      </c>
      <c r="Y358" s="208" t="s">
        <v>7416</v>
      </c>
      <c r="Z358" s="271"/>
      <c r="AA358" s="271"/>
      <c r="AB358" s="271"/>
      <c r="AC358" s="271"/>
      <c r="AD358" s="271"/>
      <c r="AE358" s="271"/>
      <c r="AF358" s="271"/>
      <c r="AG358" s="271"/>
      <c r="AH358" s="271"/>
      <c r="AI358" s="271"/>
      <c r="AJ358" s="271"/>
      <c r="AK358" s="271"/>
      <c r="AL358" s="271"/>
      <c r="AM358" s="271"/>
      <c r="AN358" s="271"/>
      <c r="AO358" s="271"/>
      <c r="AP358" s="271"/>
      <c r="AQ358" s="271"/>
      <c r="AR358" s="271"/>
      <c r="AS358" s="271"/>
      <c r="AT358" s="271"/>
      <c r="AU358" s="271"/>
      <c r="AV358" s="271"/>
      <c r="AW358" s="271"/>
      <c r="AY358" s="271"/>
      <c r="AZ358" s="271"/>
      <c r="BA358" s="271"/>
      <c r="BB358" s="271"/>
      <c r="BD358" s="212"/>
      <c r="BE358" s="212"/>
      <c r="BF358" s="212"/>
      <c r="BH358" s="212"/>
      <c r="BN358" s="271"/>
      <c r="BR358" s="271"/>
      <c r="BS358" s="271"/>
      <c r="BT358" s="271"/>
      <c r="BU358" s="271"/>
      <c r="BV358" s="271"/>
      <c r="BW358" s="271"/>
      <c r="BX358" s="271"/>
      <c r="BY358" s="271"/>
      <c r="BZ358" s="271"/>
      <c r="CA358" s="271"/>
      <c r="CB358" s="271"/>
      <c r="CC358" s="271"/>
      <c r="CD358" s="271"/>
    </row>
    <row r="359" spans="1:82" ht="18" customHeight="1" x14ac:dyDescent="0.25">
      <c r="A359" s="354">
        <v>11</v>
      </c>
      <c r="B359" s="355"/>
      <c r="C359" s="356">
        <v>59455</v>
      </c>
      <c r="D359" s="140"/>
      <c r="E359" s="269" t="s">
        <v>590</v>
      </c>
      <c r="F359" s="269" t="s">
        <v>7430</v>
      </c>
      <c r="G359" s="269">
        <v>23</v>
      </c>
      <c r="H359" s="275" t="s">
        <v>1086</v>
      </c>
      <c r="J359" s="271" t="s">
        <v>211</v>
      </c>
      <c r="L359" s="271" t="s">
        <v>1087</v>
      </c>
      <c r="M359" s="271"/>
      <c r="N359" s="271" t="s">
        <v>1879</v>
      </c>
      <c r="O359" s="271" t="s">
        <v>1880</v>
      </c>
      <c r="P359" s="271" t="s">
        <v>1881</v>
      </c>
      <c r="Q359" s="271"/>
      <c r="R359" s="271"/>
      <c r="S359" s="271" t="s">
        <v>214</v>
      </c>
      <c r="T359" s="271" t="s">
        <v>340</v>
      </c>
      <c r="U359" s="597">
        <v>45442</v>
      </c>
      <c r="V359" s="271" t="s">
        <v>226</v>
      </c>
      <c r="Y359" s="208" t="s">
        <v>7418</v>
      </c>
      <c r="Z359" s="271"/>
      <c r="AA359" s="271"/>
      <c r="AB359" s="271"/>
      <c r="AC359" s="271"/>
      <c r="AD359" s="271"/>
      <c r="AE359" s="271"/>
      <c r="AF359" s="271"/>
      <c r="AG359" s="271"/>
      <c r="AH359" s="271"/>
      <c r="AI359" s="271"/>
      <c r="AJ359" s="271"/>
      <c r="AK359" s="271"/>
      <c r="AL359" s="271"/>
      <c r="AM359" s="271"/>
      <c r="AN359" s="271"/>
      <c r="AO359" s="271"/>
      <c r="AP359" s="271"/>
      <c r="AQ359" s="271"/>
      <c r="AR359" s="271"/>
      <c r="AS359" s="271"/>
      <c r="AT359" s="271"/>
      <c r="AU359" s="271"/>
      <c r="AV359" s="271"/>
      <c r="AW359" s="271"/>
      <c r="AY359" s="271"/>
      <c r="AZ359" s="271"/>
      <c r="BA359" s="271"/>
      <c r="BB359" s="271"/>
      <c r="BD359" s="212"/>
      <c r="BE359" s="212"/>
      <c r="BF359" s="212"/>
      <c r="BH359" s="212"/>
      <c r="BN359" s="271"/>
      <c r="BR359" s="271"/>
      <c r="BS359" s="271"/>
      <c r="BT359" s="271"/>
      <c r="BU359" s="271"/>
      <c r="BV359" s="271"/>
      <c r="BW359" s="271"/>
      <c r="BX359" s="271"/>
      <c r="BY359" s="271"/>
      <c r="BZ359" s="271"/>
      <c r="CA359" s="271"/>
      <c r="CB359" s="271"/>
      <c r="CC359" s="271"/>
      <c r="CD359" s="271"/>
    </row>
    <row r="360" spans="1:82" ht="18" customHeight="1" x14ac:dyDescent="0.25">
      <c r="A360" s="354">
        <v>11</v>
      </c>
      <c r="B360" s="355"/>
      <c r="C360" s="356">
        <v>67860</v>
      </c>
      <c r="D360" s="140"/>
      <c r="E360" s="269" t="s">
        <v>590</v>
      </c>
      <c r="F360" s="269" t="s">
        <v>7430</v>
      </c>
      <c r="G360" s="269">
        <v>24</v>
      </c>
      <c r="H360" s="275" t="s">
        <v>1086</v>
      </c>
      <c r="J360" s="271" t="s">
        <v>211</v>
      </c>
      <c r="L360" s="271" t="s">
        <v>1087</v>
      </c>
      <c r="M360" s="271"/>
      <c r="N360" s="271" t="s">
        <v>1907</v>
      </c>
      <c r="O360" s="271"/>
      <c r="P360" s="271" t="s">
        <v>1908</v>
      </c>
      <c r="Q360" s="271"/>
      <c r="R360" s="271"/>
      <c r="S360" s="271" t="s">
        <v>214</v>
      </c>
      <c r="T360" s="271" t="s">
        <v>340</v>
      </c>
      <c r="U360" s="597">
        <v>45442</v>
      </c>
      <c r="V360" s="271" t="s">
        <v>264</v>
      </c>
      <c r="Y360" s="208" t="s">
        <v>7419</v>
      </c>
      <c r="Z360" s="271"/>
      <c r="AA360" s="271"/>
      <c r="AB360" s="271"/>
      <c r="AC360" s="271"/>
      <c r="AD360" s="271"/>
      <c r="AE360" s="271"/>
      <c r="AF360" s="271"/>
      <c r="AG360" s="271"/>
      <c r="AH360" s="271"/>
      <c r="AI360" s="271"/>
      <c r="AJ360" s="271"/>
      <c r="AK360" s="271"/>
      <c r="AL360" s="271"/>
      <c r="AM360" s="271"/>
      <c r="AN360" s="271"/>
      <c r="AO360" s="271"/>
      <c r="AP360" s="271"/>
      <c r="AQ360" s="271"/>
      <c r="AR360" s="271"/>
      <c r="AS360" s="271"/>
      <c r="AT360" s="271"/>
      <c r="AU360" s="271"/>
      <c r="AV360" s="271"/>
      <c r="AW360" s="271"/>
      <c r="AY360" s="271"/>
      <c r="AZ360" s="271"/>
      <c r="BA360" s="271"/>
      <c r="BB360" s="271"/>
      <c r="BD360" s="212"/>
      <c r="BE360" s="212"/>
      <c r="BF360" s="212"/>
      <c r="BH360" s="212"/>
      <c r="BN360" s="271"/>
      <c r="BR360" s="271"/>
      <c r="BS360" s="271"/>
      <c r="BT360" s="271"/>
      <c r="BU360" s="271"/>
      <c r="BV360" s="271"/>
      <c r="BW360" s="271"/>
      <c r="BX360" s="271"/>
      <c r="BY360" s="271"/>
      <c r="BZ360" s="271"/>
      <c r="CA360" s="271"/>
      <c r="CB360" s="271"/>
      <c r="CC360" s="271"/>
      <c r="CD360" s="271"/>
    </row>
    <row r="361" spans="1:82" ht="18" customHeight="1" x14ac:dyDescent="0.25">
      <c r="A361" s="354">
        <v>11</v>
      </c>
      <c r="B361" s="355"/>
      <c r="C361" s="356">
        <v>61564</v>
      </c>
      <c r="D361" s="140"/>
      <c r="E361" s="269" t="s">
        <v>590</v>
      </c>
      <c r="F361" s="269" t="s">
        <v>7430</v>
      </c>
      <c r="G361" s="269">
        <v>25</v>
      </c>
      <c r="H361" s="275" t="s">
        <v>1086</v>
      </c>
      <c r="J361" s="271" t="s">
        <v>211</v>
      </c>
      <c r="L361" s="271" t="s">
        <v>1087</v>
      </c>
      <c r="M361" s="271"/>
      <c r="N361" s="271" t="s">
        <v>1541</v>
      </c>
      <c r="O361" s="271" t="s">
        <v>1929</v>
      </c>
      <c r="P361" s="271" t="s">
        <v>1929</v>
      </c>
      <c r="Q361" s="271"/>
      <c r="R361" s="271"/>
      <c r="S361" s="271" t="s">
        <v>214</v>
      </c>
      <c r="T361" s="271" t="s">
        <v>340</v>
      </c>
      <c r="U361" s="597">
        <v>45442</v>
      </c>
      <c r="V361" s="271" t="s">
        <v>264</v>
      </c>
      <c r="Y361" s="208" t="s">
        <v>7418</v>
      </c>
      <c r="Z361" s="271"/>
      <c r="AA361" s="271"/>
      <c r="AB361" s="271"/>
      <c r="AC361" s="271"/>
      <c r="AD361" s="271"/>
      <c r="AE361" s="271"/>
      <c r="AF361" s="271"/>
      <c r="AG361" s="271"/>
      <c r="AH361" s="271"/>
      <c r="AI361" s="271"/>
      <c r="AJ361" s="271"/>
      <c r="AK361" s="271"/>
      <c r="AL361" s="271"/>
      <c r="AM361" s="271"/>
      <c r="AN361" s="271"/>
      <c r="AO361" s="271"/>
      <c r="AP361" s="271"/>
      <c r="AQ361" s="271"/>
      <c r="AR361" s="271"/>
      <c r="AS361" s="271"/>
      <c r="AT361" s="271"/>
      <c r="AU361" s="271"/>
      <c r="AV361" s="271"/>
      <c r="AW361" s="271"/>
      <c r="AY361" s="271"/>
      <c r="AZ361" s="271"/>
      <c r="BA361" s="271"/>
      <c r="BB361" s="271"/>
      <c r="BD361" s="212"/>
      <c r="BE361" s="212"/>
      <c r="BF361" s="212"/>
      <c r="BH361" s="212"/>
      <c r="BN361" s="271"/>
      <c r="BR361" s="271"/>
      <c r="BS361" s="271"/>
      <c r="BT361" s="271"/>
      <c r="BU361" s="271"/>
      <c r="BV361" s="271"/>
      <c r="BW361" s="271"/>
      <c r="BX361" s="271"/>
      <c r="BY361" s="271"/>
      <c r="BZ361" s="271"/>
      <c r="CA361" s="271"/>
      <c r="CB361" s="271"/>
      <c r="CC361" s="271"/>
      <c r="CD361" s="271"/>
    </row>
    <row r="362" spans="1:82" ht="18" customHeight="1" x14ac:dyDescent="0.25">
      <c r="A362" s="354">
        <v>11</v>
      </c>
      <c r="B362" s="355"/>
      <c r="C362" s="356">
        <v>70144</v>
      </c>
      <c r="D362" s="140"/>
      <c r="E362" s="269" t="s">
        <v>590</v>
      </c>
      <c r="F362" s="269" t="s">
        <v>7430</v>
      </c>
      <c r="G362" s="269">
        <v>27</v>
      </c>
      <c r="H362" s="275" t="s">
        <v>1086</v>
      </c>
      <c r="J362" s="271" t="s">
        <v>211</v>
      </c>
      <c r="L362" s="271" t="s">
        <v>1087</v>
      </c>
      <c r="N362" s="208" t="s">
        <v>1982</v>
      </c>
      <c r="P362" s="502" t="s">
        <v>1983</v>
      </c>
      <c r="Q362" s="502" t="s">
        <v>1984</v>
      </c>
      <c r="S362" s="271" t="s">
        <v>214</v>
      </c>
      <c r="T362" s="271" t="s">
        <v>340</v>
      </c>
      <c r="U362" s="596">
        <v>45443</v>
      </c>
      <c r="V362" s="271" t="s">
        <v>226</v>
      </c>
      <c r="Y362" s="269" t="s">
        <v>7421</v>
      </c>
      <c r="AZ362" s="140"/>
    </row>
    <row r="363" spans="1:82" ht="18" customHeight="1" x14ac:dyDescent="0.25">
      <c r="A363" s="354">
        <v>11</v>
      </c>
      <c r="B363" s="355"/>
      <c r="C363" s="356">
        <v>59459</v>
      </c>
      <c r="D363" s="140"/>
      <c r="E363" s="269" t="s">
        <v>590</v>
      </c>
      <c r="F363" s="269" t="s">
        <v>7430</v>
      </c>
      <c r="G363" s="269">
        <v>29</v>
      </c>
      <c r="H363" s="275" t="s">
        <v>1086</v>
      </c>
      <c r="J363" s="271" t="s">
        <v>211</v>
      </c>
      <c r="L363" s="271" t="s">
        <v>1087</v>
      </c>
      <c r="N363" s="208" t="s">
        <v>2029</v>
      </c>
      <c r="O363" s="502" t="s">
        <v>2030</v>
      </c>
      <c r="Q363" s="502" t="s">
        <v>2031</v>
      </c>
      <c r="S363" s="271" t="s">
        <v>214</v>
      </c>
      <c r="T363" s="271" t="s">
        <v>340</v>
      </c>
      <c r="U363" s="596">
        <v>45443</v>
      </c>
      <c r="V363" s="271" t="s">
        <v>226</v>
      </c>
      <c r="Y363" s="269" t="s">
        <v>7421</v>
      </c>
      <c r="AZ363" s="140"/>
    </row>
    <row r="364" spans="1:82" ht="18" customHeight="1" x14ac:dyDescent="0.25">
      <c r="A364" s="354">
        <v>11</v>
      </c>
      <c r="B364" s="355"/>
      <c r="C364" s="356">
        <v>59477</v>
      </c>
      <c r="D364" s="140"/>
      <c r="E364" s="269" t="s">
        <v>590</v>
      </c>
      <c r="F364" s="269" t="s">
        <v>7430</v>
      </c>
      <c r="G364" s="269">
        <v>30</v>
      </c>
      <c r="H364" s="275" t="s">
        <v>1086</v>
      </c>
      <c r="J364" s="271" t="s">
        <v>211</v>
      </c>
      <c r="L364" s="271" t="s">
        <v>1087</v>
      </c>
      <c r="N364" s="208" t="s">
        <v>2049</v>
      </c>
      <c r="O364" s="502" t="s">
        <v>7433</v>
      </c>
      <c r="S364" s="271" t="s">
        <v>214</v>
      </c>
      <c r="T364" s="271" t="s">
        <v>340</v>
      </c>
      <c r="U364" s="596">
        <v>45443</v>
      </c>
      <c r="V364" s="271" t="s">
        <v>226</v>
      </c>
      <c r="Y364" s="269" t="s">
        <v>2052</v>
      </c>
      <c r="AZ364" s="140"/>
    </row>
    <row r="365" spans="1:82" ht="18" customHeight="1" x14ac:dyDescent="0.25">
      <c r="A365" s="354">
        <v>11</v>
      </c>
      <c r="B365" s="355"/>
      <c r="C365" s="356">
        <v>59460</v>
      </c>
      <c r="D365" s="140"/>
      <c r="E365" s="269" t="s">
        <v>590</v>
      </c>
      <c r="F365" s="269" t="s">
        <v>7430</v>
      </c>
      <c r="G365" s="269">
        <v>31</v>
      </c>
      <c r="H365" s="275" t="s">
        <v>1086</v>
      </c>
      <c r="J365" s="271" t="s">
        <v>211</v>
      </c>
      <c r="L365" s="271" t="s">
        <v>1087</v>
      </c>
      <c r="N365" s="208" t="s">
        <v>2072</v>
      </c>
      <c r="O365" s="502" t="s">
        <v>2073</v>
      </c>
      <c r="P365" s="502" t="s">
        <v>2074</v>
      </c>
      <c r="S365" s="271" t="s">
        <v>214</v>
      </c>
      <c r="T365" s="271" t="s">
        <v>340</v>
      </c>
      <c r="U365" s="596">
        <v>45443</v>
      </c>
      <c r="V365" s="271" t="s">
        <v>264</v>
      </c>
      <c r="Y365" s="269" t="s">
        <v>7422</v>
      </c>
      <c r="AZ365" s="140"/>
    </row>
    <row r="366" spans="1:82" ht="18" customHeight="1" x14ac:dyDescent="0.25">
      <c r="A366" s="354">
        <v>11</v>
      </c>
      <c r="B366" s="355"/>
      <c r="C366" s="356">
        <v>60252</v>
      </c>
      <c r="D366" s="140"/>
      <c r="E366" s="269" t="s">
        <v>590</v>
      </c>
      <c r="F366" s="269" t="s">
        <v>7430</v>
      </c>
      <c r="G366" s="269">
        <v>32</v>
      </c>
      <c r="H366" s="275" t="s">
        <v>1086</v>
      </c>
      <c r="J366" s="271" t="s">
        <v>211</v>
      </c>
      <c r="L366" s="271" t="s">
        <v>1087</v>
      </c>
      <c r="N366" s="208" t="s">
        <v>2090</v>
      </c>
      <c r="P366" s="502" t="s">
        <v>2092</v>
      </c>
      <c r="Q366" s="502" t="s">
        <v>2093</v>
      </c>
      <c r="S366" s="271" t="s">
        <v>214</v>
      </c>
      <c r="T366" s="271" t="s">
        <v>340</v>
      </c>
      <c r="U366" s="596">
        <v>45443</v>
      </c>
      <c r="V366" s="271" t="s">
        <v>264</v>
      </c>
      <c r="Y366" s="269" t="s">
        <v>7423</v>
      </c>
      <c r="AZ366" s="140"/>
    </row>
    <row r="367" spans="1:82" ht="18" customHeight="1" x14ac:dyDescent="0.25">
      <c r="A367" s="354">
        <v>11</v>
      </c>
      <c r="B367" s="355"/>
      <c r="C367" s="356">
        <v>68651</v>
      </c>
      <c r="D367" s="140"/>
      <c r="E367" s="269" t="s">
        <v>590</v>
      </c>
      <c r="F367" s="269" t="s">
        <v>7430</v>
      </c>
      <c r="G367" s="269">
        <v>33</v>
      </c>
      <c r="H367" s="275" t="s">
        <v>1086</v>
      </c>
      <c r="J367" s="271" t="s">
        <v>211</v>
      </c>
      <c r="L367" s="271" t="s">
        <v>1087</v>
      </c>
      <c r="N367" s="208" t="s">
        <v>2109</v>
      </c>
      <c r="O367" s="502" t="s">
        <v>2110</v>
      </c>
      <c r="P367" s="502" t="s">
        <v>2110</v>
      </c>
      <c r="S367" s="271" t="s">
        <v>214</v>
      </c>
      <c r="T367" s="271" t="s">
        <v>340</v>
      </c>
      <c r="U367" s="596">
        <v>45443</v>
      </c>
      <c r="V367" s="271" t="s">
        <v>264</v>
      </c>
      <c r="Y367" s="269" t="s">
        <v>7424</v>
      </c>
      <c r="AZ367" s="140"/>
      <c r="BB367" s="269" t="s">
        <v>2111</v>
      </c>
      <c r="BN367" s="208" t="s">
        <v>2112</v>
      </c>
    </row>
    <row r="368" spans="1:82" ht="18" customHeight="1" x14ac:dyDescent="0.25">
      <c r="A368" s="354">
        <v>11</v>
      </c>
      <c r="B368" s="355"/>
      <c r="C368" s="356">
        <v>67767</v>
      </c>
      <c r="D368" s="140"/>
      <c r="E368" s="269" t="s">
        <v>590</v>
      </c>
      <c r="F368" s="269" t="s">
        <v>7430</v>
      </c>
      <c r="G368" s="269">
        <v>34</v>
      </c>
      <c r="H368" s="275" t="s">
        <v>1086</v>
      </c>
      <c r="J368" s="271" t="s">
        <v>211</v>
      </c>
      <c r="L368" s="271" t="s">
        <v>1087</v>
      </c>
      <c r="N368" s="208" t="s">
        <v>2129</v>
      </c>
      <c r="P368" s="502" t="s">
        <v>2131</v>
      </c>
      <c r="S368" s="271" t="s">
        <v>214</v>
      </c>
      <c r="T368" s="271" t="s">
        <v>340</v>
      </c>
      <c r="U368" s="596">
        <v>45448</v>
      </c>
      <c r="V368" s="271" t="s">
        <v>226</v>
      </c>
      <c r="Y368" s="269" t="s">
        <v>1510</v>
      </c>
      <c r="AZ368" s="140"/>
    </row>
    <row r="369" spans="1:81" ht="18" customHeight="1" x14ac:dyDescent="0.25">
      <c r="A369" s="354">
        <v>11</v>
      </c>
      <c r="B369" s="355"/>
      <c r="C369" s="356">
        <v>70478</v>
      </c>
      <c r="D369" s="140"/>
      <c r="E369" s="269" t="s">
        <v>590</v>
      </c>
      <c r="F369" s="269" t="s">
        <v>7430</v>
      </c>
      <c r="G369" s="269">
        <v>37</v>
      </c>
      <c r="H369" s="275" t="s">
        <v>1086</v>
      </c>
      <c r="J369" s="271" t="s">
        <v>211</v>
      </c>
      <c r="L369" s="271" t="s">
        <v>1087</v>
      </c>
      <c r="N369" s="208" t="s">
        <v>2170</v>
      </c>
      <c r="P369" s="502" t="s">
        <v>2171</v>
      </c>
      <c r="Q369" s="502" t="s">
        <v>2172</v>
      </c>
      <c r="S369" s="271" t="s">
        <v>214</v>
      </c>
      <c r="T369" s="271" t="s">
        <v>340</v>
      </c>
      <c r="U369" s="596">
        <v>45448</v>
      </c>
      <c r="V369" s="271" t="s">
        <v>226</v>
      </c>
      <c r="Y369" s="269" t="s">
        <v>2173</v>
      </c>
      <c r="AZ369" s="140"/>
    </row>
    <row r="370" spans="1:81" ht="18" customHeight="1" x14ac:dyDescent="0.25">
      <c r="A370" s="354">
        <v>11</v>
      </c>
      <c r="B370" s="355"/>
      <c r="C370" s="356">
        <v>67726</v>
      </c>
      <c r="D370" s="140"/>
      <c r="E370" s="269" t="s">
        <v>590</v>
      </c>
      <c r="F370" s="269" t="s">
        <v>7430</v>
      </c>
      <c r="G370" s="269">
        <v>41</v>
      </c>
      <c r="H370" s="275" t="s">
        <v>1086</v>
      </c>
      <c r="J370" s="271" t="s">
        <v>211</v>
      </c>
      <c r="L370" s="271" t="s">
        <v>1087</v>
      </c>
      <c r="N370" s="208" t="s">
        <v>2222</v>
      </c>
      <c r="P370" s="502" t="s">
        <v>2223</v>
      </c>
      <c r="S370" s="271" t="s">
        <v>214</v>
      </c>
      <c r="T370" s="271" t="s">
        <v>340</v>
      </c>
      <c r="U370" s="596">
        <v>45448</v>
      </c>
      <c r="V370" s="271" t="s">
        <v>264</v>
      </c>
      <c r="Y370" s="269" t="s">
        <v>2173</v>
      </c>
      <c r="AZ370" s="140"/>
    </row>
    <row r="371" spans="1:81" ht="18" customHeight="1" x14ac:dyDescent="0.25">
      <c r="A371" s="354">
        <v>11</v>
      </c>
      <c r="B371" s="355"/>
      <c r="C371" s="356">
        <v>68272</v>
      </c>
      <c r="D371" s="140"/>
      <c r="E371" s="269" t="s">
        <v>590</v>
      </c>
      <c r="F371" s="269" t="s">
        <v>7430</v>
      </c>
      <c r="G371" s="269">
        <v>45</v>
      </c>
      <c r="H371" s="275" t="s">
        <v>1086</v>
      </c>
      <c r="J371" s="271" t="s">
        <v>211</v>
      </c>
      <c r="L371" s="271" t="s">
        <v>1087</v>
      </c>
      <c r="N371" s="208" t="s">
        <v>2241</v>
      </c>
      <c r="O371" s="502" t="s">
        <v>2242</v>
      </c>
      <c r="S371" s="271" t="s">
        <v>214</v>
      </c>
      <c r="T371" s="271" t="s">
        <v>340</v>
      </c>
      <c r="U371" s="596">
        <v>45448</v>
      </c>
      <c r="V371" s="271" t="s">
        <v>264</v>
      </c>
      <c r="Y371" s="269" t="s">
        <v>2173</v>
      </c>
      <c r="AZ371" s="140"/>
    </row>
    <row r="372" spans="1:81" ht="18" customHeight="1" x14ac:dyDescent="0.25">
      <c r="A372" s="354">
        <v>11</v>
      </c>
      <c r="B372" s="355"/>
      <c r="C372" s="356">
        <v>69629</v>
      </c>
      <c r="D372" s="140"/>
      <c r="E372" s="269" t="s">
        <v>590</v>
      </c>
      <c r="F372" s="269" t="s">
        <v>7430</v>
      </c>
      <c r="G372" s="269">
        <v>47</v>
      </c>
      <c r="H372" s="275" t="s">
        <v>1086</v>
      </c>
      <c r="J372" s="271" t="s">
        <v>211</v>
      </c>
      <c r="L372" s="271" t="s">
        <v>1087</v>
      </c>
      <c r="N372" s="208" t="s">
        <v>2253</v>
      </c>
      <c r="P372" s="502" t="s">
        <v>2254</v>
      </c>
      <c r="S372" s="271" t="s">
        <v>214</v>
      </c>
      <c r="T372" s="271" t="s">
        <v>340</v>
      </c>
      <c r="U372" s="596">
        <v>45449</v>
      </c>
      <c r="V372" s="271" t="s">
        <v>226</v>
      </c>
      <c r="Y372" s="269" t="s">
        <v>2255</v>
      </c>
      <c r="AZ372" s="140"/>
      <c r="BB372" s="269" t="s">
        <v>2256</v>
      </c>
      <c r="BN372" s="208" t="s">
        <v>2257</v>
      </c>
    </row>
    <row r="373" spans="1:81" ht="18" customHeight="1" x14ac:dyDescent="0.25">
      <c r="A373" s="354">
        <v>11</v>
      </c>
      <c r="B373" s="355"/>
      <c r="C373" s="356">
        <v>69461</v>
      </c>
      <c r="D373" s="140"/>
      <c r="E373" s="269" t="s">
        <v>590</v>
      </c>
      <c r="F373" s="269"/>
      <c r="G373" s="269" t="s">
        <v>1150</v>
      </c>
      <c r="H373" s="275" t="s">
        <v>1086</v>
      </c>
      <c r="I373" s="269"/>
      <c r="J373" s="140" t="s">
        <v>211</v>
      </c>
      <c r="K373" s="273"/>
      <c r="L373" s="273" t="s">
        <v>1087</v>
      </c>
      <c r="N373" s="275" t="s">
        <v>1151</v>
      </c>
      <c r="O373" s="272" t="s">
        <v>1152</v>
      </c>
      <c r="P373" s="272" t="s">
        <v>1153</v>
      </c>
      <c r="Q373" s="766" t="s">
        <v>1154</v>
      </c>
      <c r="R373" s="269"/>
      <c r="S373" s="269" t="s">
        <v>214</v>
      </c>
      <c r="T373" s="273" t="s">
        <v>340</v>
      </c>
      <c r="U373" s="466">
        <v>45426</v>
      </c>
      <c r="V373" s="140" t="s">
        <v>264</v>
      </c>
      <c r="W373" s="140"/>
      <c r="X373" s="140"/>
      <c r="Y373" s="269" t="s">
        <v>7406</v>
      </c>
      <c r="AX373" s="140"/>
      <c r="AZ373" s="140"/>
      <c r="BB373" s="269" t="s">
        <v>1090</v>
      </c>
      <c r="BC373" s="280"/>
      <c r="BD373" s="669"/>
      <c r="BE373" s="740"/>
      <c r="BF373" s="440"/>
      <c r="BG373" s="140"/>
      <c r="BH373" s="801"/>
      <c r="BI373" s="280"/>
      <c r="BJ373" s="280"/>
      <c r="BK373" s="280"/>
      <c r="BL373" s="280"/>
      <c r="BM373" s="140"/>
      <c r="BN373" s="545"/>
      <c r="BO373" s="140"/>
      <c r="BP373" s="140"/>
      <c r="BQ373" s="140"/>
      <c r="BR373" s="355"/>
      <c r="BS373" s="269"/>
      <c r="BU373" s="269"/>
      <c r="BW373" s="269"/>
      <c r="BY373" s="269"/>
      <c r="CA373" s="269"/>
      <c r="CC373" s="269"/>
    </row>
    <row r="374" spans="1:81" ht="18" customHeight="1" x14ac:dyDescent="0.25">
      <c r="A374" s="354">
        <v>11</v>
      </c>
      <c r="B374" s="355"/>
      <c r="C374" s="356">
        <v>68669</v>
      </c>
      <c r="D374" s="140"/>
      <c r="E374" s="269" t="s">
        <v>590</v>
      </c>
      <c r="F374" s="269" t="s">
        <v>7430</v>
      </c>
      <c r="G374" s="269" t="s">
        <v>1528</v>
      </c>
      <c r="H374" s="275" t="s">
        <v>1086</v>
      </c>
      <c r="J374" s="271" t="s">
        <v>211</v>
      </c>
      <c r="L374" s="271" t="s">
        <v>1087</v>
      </c>
      <c r="N374" s="208" t="s">
        <v>1529</v>
      </c>
      <c r="O374" s="502" t="s">
        <v>1530</v>
      </c>
      <c r="S374" s="271" t="s">
        <v>214</v>
      </c>
      <c r="T374" s="271" t="s">
        <v>340</v>
      </c>
      <c r="U374" s="596">
        <v>45435</v>
      </c>
      <c r="V374" s="271" t="s">
        <v>264</v>
      </c>
      <c r="Y374" s="269" t="s">
        <v>7409</v>
      </c>
      <c r="AZ374" s="140"/>
      <c r="BB374" s="269" t="s">
        <v>1090</v>
      </c>
    </row>
    <row r="375" spans="1:81" ht="18" customHeight="1" x14ac:dyDescent="0.25">
      <c r="A375" s="354">
        <v>11</v>
      </c>
      <c r="B375" s="355"/>
      <c r="C375" s="356">
        <v>69168</v>
      </c>
      <c r="D375" s="140"/>
      <c r="E375" s="269" t="s">
        <v>590</v>
      </c>
      <c r="F375" s="269" t="s">
        <v>7430</v>
      </c>
      <c r="G375" s="269" t="s">
        <v>1462</v>
      </c>
      <c r="H375" s="275" t="s">
        <v>1086</v>
      </c>
      <c r="I375" s="269"/>
      <c r="J375" s="140" t="s">
        <v>211</v>
      </c>
      <c r="K375" s="273"/>
      <c r="L375" s="273" t="s">
        <v>1087</v>
      </c>
      <c r="N375" s="275" t="s">
        <v>1463</v>
      </c>
      <c r="O375" s="272"/>
      <c r="P375" s="272" t="s">
        <v>1464</v>
      </c>
      <c r="Q375" s="766" t="s">
        <v>1465</v>
      </c>
      <c r="R375" s="269"/>
      <c r="S375" s="269" t="s">
        <v>214</v>
      </c>
      <c r="T375" s="273" t="s">
        <v>340</v>
      </c>
      <c r="U375" s="466">
        <v>45435</v>
      </c>
      <c r="V375" s="140" t="s">
        <v>1466</v>
      </c>
      <c r="W375" s="140"/>
      <c r="X375" s="140"/>
      <c r="Y375" s="269" t="s">
        <v>7407</v>
      </c>
      <c r="AX375" s="140"/>
      <c r="AZ375" s="140"/>
      <c r="BB375" s="269" t="s">
        <v>1090</v>
      </c>
      <c r="BC375" s="280"/>
      <c r="BD375" s="669"/>
      <c r="BE375" s="740"/>
      <c r="BF375" s="440"/>
      <c r="BG375" s="140"/>
      <c r="BH375" s="801"/>
      <c r="BI375" s="280"/>
      <c r="BJ375" s="280"/>
      <c r="BK375" s="280"/>
      <c r="BL375" s="280"/>
      <c r="BM375" s="140"/>
      <c r="BN375" s="269"/>
      <c r="BO375" s="140"/>
      <c r="BP375" s="140"/>
      <c r="BQ375" s="140"/>
      <c r="BR375" s="355"/>
      <c r="BS375" s="269"/>
      <c r="BU375" s="269"/>
    </row>
    <row r="376" spans="1:81" ht="18" customHeight="1" x14ac:dyDescent="0.25">
      <c r="A376" s="354">
        <v>11</v>
      </c>
      <c r="B376" s="355"/>
      <c r="C376" s="356">
        <v>66879</v>
      </c>
      <c r="D376" s="140"/>
      <c r="E376" s="269" t="s">
        <v>590</v>
      </c>
      <c r="F376" s="269" t="s">
        <v>7524</v>
      </c>
      <c r="G376" s="269">
        <v>5</v>
      </c>
      <c r="H376" s="275" t="s">
        <v>1250</v>
      </c>
      <c r="I376" s="269"/>
      <c r="J376" s="140" t="s">
        <v>211</v>
      </c>
      <c r="K376" s="273"/>
      <c r="L376" s="273" t="s">
        <v>1251</v>
      </c>
      <c r="N376" s="275" t="s">
        <v>1320</v>
      </c>
      <c r="O376" s="272" t="s">
        <v>1321</v>
      </c>
      <c r="P376" s="272" t="s">
        <v>1321</v>
      </c>
      <c r="Q376" s="766"/>
      <c r="R376" s="269"/>
      <c r="S376" s="269" t="s">
        <v>214</v>
      </c>
      <c r="T376" s="273" t="s">
        <v>225</v>
      </c>
      <c r="U376" s="466">
        <v>45475</v>
      </c>
      <c r="V376" s="140" t="s">
        <v>226</v>
      </c>
      <c r="W376" s="140"/>
      <c r="X376" s="140"/>
      <c r="Y376" s="269" t="s">
        <v>7654</v>
      </c>
      <c r="AX376" s="140"/>
      <c r="AZ376" s="140"/>
      <c r="BB376" s="269" t="s">
        <v>7938</v>
      </c>
      <c r="BC376" s="280"/>
      <c r="BD376" s="669"/>
      <c r="BE376" s="740"/>
      <c r="BF376" s="440"/>
      <c r="BG376" s="140"/>
      <c r="BH376" s="801"/>
      <c r="BI376" s="280"/>
      <c r="BJ376" s="280"/>
      <c r="BK376" s="280"/>
      <c r="BL376" s="280"/>
      <c r="BM376" s="140"/>
      <c r="BN376" s="269"/>
      <c r="BO376" s="140"/>
      <c r="BP376" s="140"/>
      <c r="BQ376" s="140"/>
      <c r="BR376" s="355"/>
      <c r="BS376" s="269"/>
      <c r="BU376" s="269"/>
    </row>
    <row r="377" spans="1:81" ht="18" customHeight="1" x14ac:dyDescent="0.25">
      <c r="A377" s="354">
        <v>11</v>
      </c>
      <c r="B377" s="355"/>
      <c r="C377" s="356">
        <v>67696</v>
      </c>
      <c r="D377" s="140"/>
      <c r="E377" s="269" t="s">
        <v>590</v>
      </c>
      <c r="F377" s="269" t="s">
        <v>7524</v>
      </c>
      <c r="G377" s="269">
        <v>6</v>
      </c>
      <c r="H377" s="275" t="s">
        <v>1250</v>
      </c>
      <c r="I377" s="269"/>
      <c r="J377" s="140" t="s">
        <v>211</v>
      </c>
      <c r="K377" s="273"/>
      <c r="L377" s="273" t="s">
        <v>1251</v>
      </c>
      <c r="N377" s="275" t="s">
        <v>1356</v>
      </c>
      <c r="O377" s="272" t="s">
        <v>1357</v>
      </c>
      <c r="P377" s="272" t="s">
        <v>1358</v>
      </c>
      <c r="Q377" s="766"/>
      <c r="R377" s="269"/>
      <c r="S377" s="269" t="s">
        <v>214</v>
      </c>
      <c r="T377" s="273" t="s">
        <v>225</v>
      </c>
      <c r="U377" s="466">
        <v>45475</v>
      </c>
      <c r="V377" s="140" t="s">
        <v>264</v>
      </c>
      <c r="W377" s="140"/>
      <c r="X377" s="140"/>
      <c r="Y377" s="269" t="s">
        <v>7494</v>
      </c>
      <c r="AX377" s="140"/>
      <c r="AZ377" s="140"/>
      <c r="BC377" s="280"/>
      <c r="BD377" s="669"/>
      <c r="BE377" s="740"/>
      <c r="BF377" s="440"/>
      <c r="BG377" s="140"/>
      <c r="BH377" s="801"/>
      <c r="BI377" s="280"/>
      <c r="BJ377" s="280"/>
      <c r="BK377" s="280"/>
      <c r="BL377" s="280"/>
      <c r="BM377" s="140"/>
      <c r="BN377" s="269"/>
      <c r="BO377" s="140"/>
      <c r="BP377" s="140"/>
      <c r="BQ377" s="140"/>
      <c r="BR377" s="355"/>
      <c r="BS377" s="269"/>
      <c r="BU377" s="269"/>
    </row>
    <row r="378" spans="1:81" ht="18" customHeight="1" x14ac:dyDescent="0.25">
      <c r="A378" s="354">
        <v>11</v>
      </c>
      <c r="B378" s="355"/>
      <c r="C378" s="356">
        <v>68082</v>
      </c>
      <c r="D378" s="140"/>
      <c r="E378" s="269" t="s">
        <v>590</v>
      </c>
      <c r="F378" s="269" t="s">
        <v>7524</v>
      </c>
      <c r="G378" s="269">
        <v>7</v>
      </c>
      <c r="H378" s="275" t="s">
        <v>1250</v>
      </c>
      <c r="I378" s="269"/>
      <c r="J378" s="140" t="s">
        <v>211</v>
      </c>
      <c r="K378" s="273"/>
      <c r="L378" s="273" t="s">
        <v>1251</v>
      </c>
      <c r="N378" s="275" t="s">
        <v>1393</v>
      </c>
      <c r="O378" s="272" t="s">
        <v>1394</v>
      </c>
      <c r="P378" s="272"/>
      <c r="Q378" s="766" t="s">
        <v>1395</v>
      </c>
      <c r="R378" s="269"/>
      <c r="S378" s="269" t="s">
        <v>214</v>
      </c>
      <c r="T378" s="273" t="s">
        <v>225</v>
      </c>
      <c r="U378" s="466">
        <v>45475</v>
      </c>
      <c r="V378" s="140" t="s">
        <v>264</v>
      </c>
      <c r="W378" s="140"/>
      <c r="X378" s="140"/>
      <c r="Y378" s="269" t="s">
        <v>7495</v>
      </c>
      <c r="AX378" s="140"/>
      <c r="AZ378" s="140"/>
      <c r="BC378" s="280"/>
      <c r="BD378" s="669"/>
      <c r="BE378" s="740"/>
      <c r="BF378" s="440"/>
      <c r="BG378" s="140"/>
      <c r="BH378" s="801"/>
      <c r="BI378" s="280"/>
      <c r="BJ378" s="280"/>
      <c r="BK378" s="280"/>
      <c r="BL378" s="280"/>
      <c r="BM378" s="140"/>
      <c r="BN378" s="269"/>
      <c r="BO378" s="140"/>
      <c r="BP378" s="140"/>
      <c r="BQ378" s="140"/>
      <c r="BR378" s="355"/>
      <c r="BS378" s="269"/>
      <c r="BU378" s="269"/>
    </row>
    <row r="379" spans="1:81" ht="18" customHeight="1" x14ac:dyDescent="0.25">
      <c r="A379" s="354">
        <v>11</v>
      </c>
      <c r="B379" s="355"/>
      <c r="C379" s="356">
        <v>65730</v>
      </c>
      <c r="D379" s="140"/>
      <c r="E379" s="269" t="s">
        <v>590</v>
      </c>
      <c r="F379" s="269" t="s">
        <v>7524</v>
      </c>
      <c r="G379" s="269">
        <v>8</v>
      </c>
      <c r="H379" s="275" t="s">
        <v>1250</v>
      </c>
      <c r="I379" s="269"/>
      <c r="J379" s="140" t="s">
        <v>211</v>
      </c>
      <c r="K379" s="273"/>
      <c r="L379" s="273" t="s">
        <v>1251</v>
      </c>
      <c r="N379" s="275" t="s">
        <v>1427</v>
      </c>
      <c r="O379" s="272" t="s">
        <v>1428</v>
      </c>
      <c r="P379" s="272"/>
      <c r="Q379" s="766"/>
      <c r="R379" s="269"/>
      <c r="S379" s="269" t="s">
        <v>214</v>
      </c>
      <c r="T379" s="273" t="s">
        <v>225</v>
      </c>
      <c r="U379" s="466">
        <v>45475</v>
      </c>
      <c r="V379" s="140" t="s">
        <v>264</v>
      </c>
      <c r="W379" s="140"/>
      <c r="X379" s="140"/>
      <c r="Y379" s="269" t="s">
        <v>7509</v>
      </c>
      <c r="AX379" s="140"/>
      <c r="AZ379" s="140"/>
      <c r="BC379" s="280"/>
      <c r="BD379" s="669"/>
      <c r="BE379" s="740"/>
      <c r="BF379" s="440"/>
      <c r="BG379" s="140"/>
      <c r="BH379" s="801"/>
      <c r="BI379" s="280"/>
      <c r="BJ379" s="280"/>
      <c r="BK379" s="280"/>
      <c r="BL379" s="280"/>
      <c r="BM379" s="140"/>
      <c r="BN379" s="269"/>
      <c r="BO379" s="140"/>
      <c r="BP379" s="140"/>
      <c r="BQ379" s="140"/>
      <c r="BR379" s="355"/>
      <c r="BS379" s="269"/>
      <c r="BU379" s="269"/>
    </row>
    <row r="380" spans="1:81" ht="18" customHeight="1" x14ac:dyDescent="0.25">
      <c r="A380" s="354">
        <v>11</v>
      </c>
      <c r="B380" s="355"/>
      <c r="C380" s="356">
        <v>59523</v>
      </c>
      <c r="D380" s="140"/>
      <c r="E380" s="269" t="s">
        <v>590</v>
      </c>
      <c r="F380" s="269" t="s">
        <v>7430</v>
      </c>
      <c r="G380" s="269">
        <v>2</v>
      </c>
      <c r="H380" s="275" t="s">
        <v>1224</v>
      </c>
      <c r="I380" s="269"/>
      <c r="J380" s="140" t="s">
        <v>211</v>
      </c>
      <c r="K380" s="273"/>
      <c r="L380" s="273" t="s">
        <v>1225</v>
      </c>
      <c r="N380" s="275" t="s">
        <v>1226</v>
      </c>
      <c r="O380" s="272"/>
      <c r="P380" s="272" t="s">
        <v>1228</v>
      </c>
      <c r="Q380" s="766" t="s">
        <v>1229</v>
      </c>
      <c r="R380" s="269"/>
      <c r="S380" s="269" t="s">
        <v>214</v>
      </c>
      <c r="T380" s="501" t="s">
        <v>340</v>
      </c>
      <c r="U380" s="466">
        <v>45449</v>
      </c>
      <c r="V380" s="140" t="s">
        <v>447</v>
      </c>
      <c r="W380" s="140"/>
      <c r="X380" s="140"/>
      <c r="Y380" s="269" t="s">
        <v>1230</v>
      </c>
      <c r="AX380" s="140"/>
      <c r="AZ380" s="140"/>
      <c r="BC380" s="280"/>
      <c r="BD380" s="669"/>
      <c r="BE380" s="740"/>
      <c r="BF380" s="440"/>
      <c r="BG380" s="140"/>
      <c r="BH380" s="801"/>
      <c r="BI380" s="280"/>
      <c r="BJ380" s="280"/>
      <c r="BK380" s="280"/>
      <c r="BL380" s="280"/>
      <c r="BM380" s="140"/>
      <c r="BN380" s="269"/>
      <c r="BO380" s="140"/>
      <c r="BP380" s="140"/>
      <c r="BQ380" s="140"/>
      <c r="BR380" s="355"/>
      <c r="BS380" s="269"/>
      <c r="BU380" s="269"/>
    </row>
    <row r="381" spans="1:81" ht="18" customHeight="1" x14ac:dyDescent="0.25">
      <c r="A381" s="354">
        <v>11</v>
      </c>
      <c r="B381" s="355"/>
      <c r="C381" s="356">
        <v>69902</v>
      </c>
      <c r="D381" s="140"/>
      <c r="E381" s="269" t="s">
        <v>590</v>
      </c>
      <c r="F381" s="269" t="s">
        <v>7430</v>
      </c>
      <c r="G381" s="269">
        <v>4</v>
      </c>
      <c r="H381" s="275" t="s">
        <v>1224</v>
      </c>
      <c r="I381" s="269"/>
      <c r="J381" s="140" t="s">
        <v>211</v>
      </c>
      <c r="K381" s="273"/>
      <c r="L381" s="273" t="s">
        <v>1225</v>
      </c>
      <c r="N381" s="275" t="s">
        <v>1295</v>
      </c>
      <c r="O381" s="272"/>
      <c r="P381" s="272" t="s">
        <v>1296</v>
      </c>
      <c r="Q381" s="766" t="s">
        <v>1297</v>
      </c>
      <c r="R381" s="269"/>
      <c r="S381" s="269" t="s">
        <v>214</v>
      </c>
      <c r="T381" s="273" t="s">
        <v>340</v>
      </c>
      <c r="U381" s="466">
        <v>45449</v>
      </c>
      <c r="V381" s="140" t="s">
        <v>447</v>
      </c>
      <c r="W381" s="140"/>
      <c r="X381" s="140"/>
      <c r="Y381" s="269" t="s">
        <v>2621</v>
      </c>
      <c r="AX381" s="140"/>
      <c r="AZ381" s="140"/>
      <c r="BC381" s="280"/>
      <c r="BD381" s="669"/>
      <c r="BE381" s="740"/>
      <c r="BF381" s="440"/>
      <c r="BG381" s="140"/>
      <c r="BH381" s="801"/>
      <c r="BI381" s="280"/>
      <c r="BJ381" s="280"/>
      <c r="BK381" s="280"/>
      <c r="BL381" s="280"/>
      <c r="BM381" s="140"/>
      <c r="BN381" s="269"/>
      <c r="BO381" s="140"/>
      <c r="BP381" s="140"/>
      <c r="BQ381" s="140"/>
      <c r="BR381" s="355"/>
      <c r="BS381" s="269"/>
      <c r="BU381" s="269"/>
    </row>
    <row r="382" spans="1:81" ht="18" customHeight="1" x14ac:dyDescent="0.25">
      <c r="A382" s="354">
        <v>11</v>
      </c>
      <c r="B382" s="355"/>
      <c r="C382" s="356">
        <v>60420</v>
      </c>
      <c r="D382" s="140"/>
      <c r="E382" s="269" t="s">
        <v>590</v>
      </c>
      <c r="F382" s="269" t="s">
        <v>7430</v>
      </c>
      <c r="G382" s="269">
        <v>6</v>
      </c>
      <c r="H382" s="275" t="s">
        <v>1224</v>
      </c>
      <c r="I382" s="269"/>
      <c r="J382" s="140" t="s">
        <v>211</v>
      </c>
      <c r="K382" s="273"/>
      <c r="L382" s="273" t="s">
        <v>1225</v>
      </c>
      <c r="N382" s="275" t="s">
        <v>1359</v>
      </c>
      <c r="O382" s="272" t="s">
        <v>1360</v>
      </c>
      <c r="P382" s="272" t="s">
        <v>1361</v>
      </c>
      <c r="Q382" s="766" t="s">
        <v>1362</v>
      </c>
      <c r="R382" s="269"/>
      <c r="S382" s="269" t="s">
        <v>214</v>
      </c>
      <c r="T382" s="273" t="s">
        <v>340</v>
      </c>
      <c r="U382" s="466">
        <v>45449</v>
      </c>
      <c r="V382" s="140" t="s">
        <v>447</v>
      </c>
      <c r="W382" s="140"/>
      <c r="X382" s="140"/>
      <c r="Y382" s="269" t="s">
        <v>1230</v>
      </c>
      <c r="AX382" s="140"/>
      <c r="AZ382" s="140"/>
      <c r="BC382" s="280"/>
      <c r="BD382" s="669"/>
      <c r="BE382" s="740"/>
      <c r="BF382" s="440"/>
      <c r="BG382" s="140"/>
      <c r="BH382" s="801"/>
      <c r="BI382" s="280"/>
      <c r="BJ382" s="280"/>
      <c r="BK382" s="280"/>
      <c r="BL382" s="280"/>
      <c r="BM382" s="140"/>
      <c r="BN382" s="269"/>
      <c r="BO382" s="140"/>
      <c r="BP382" s="140"/>
      <c r="BQ382" s="140"/>
      <c r="BR382" s="355"/>
      <c r="BS382" s="269"/>
      <c r="BU382" s="269"/>
    </row>
    <row r="383" spans="1:81" ht="18" customHeight="1" x14ac:dyDescent="0.25">
      <c r="A383" s="354">
        <v>11</v>
      </c>
      <c r="B383" s="355"/>
      <c r="C383" s="356">
        <v>70792</v>
      </c>
      <c r="D383" s="140"/>
      <c r="E383" s="269" t="s">
        <v>590</v>
      </c>
      <c r="F383" s="269" t="s">
        <v>7430</v>
      </c>
      <c r="G383" s="269">
        <v>8</v>
      </c>
      <c r="H383" s="275" t="s">
        <v>1224</v>
      </c>
      <c r="I383" s="269"/>
      <c r="J383" s="140" t="s">
        <v>211</v>
      </c>
      <c r="K383" s="273"/>
      <c r="L383" s="273" t="s">
        <v>1225</v>
      </c>
      <c r="N383" s="275" t="s">
        <v>1429</v>
      </c>
      <c r="O383" s="272"/>
      <c r="P383" s="272" t="s">
        <v>1430</v>
      </c>
      <c r="Q383" s="766" t="s">
        <v>1431</v>
      </c>
      <c r="R383" s="269"/>
      <c r="S383" s="269" t="s">
        <v>214</v>
      </c>
      <c r="T383" s="273" t="s">
        <v>340</v>
      </c>
      <c r="U383" s="466">
        <v>45449</v>
      </c>
      <c r="V383" s="140" t="s">
        <v>447</v>
      </c>
      <c r="W383" s="140"/>
      <c r="X383" s="140"/>
      <c r="Y383" s="269" t="s">
        <v>1230</v>
      </c>
      <c r="AX383" s="140"/>
      <c r="AZ383" s="140"/>
      <c r="BC383" s="280"/>
      <c r="BD383" s="669"/>
      <c r="BE383" s="740"/>
      <c r="BF383" s="440"/>
      <c r="BG383" s="140"/>
      <c r="BH383" s="801"/>
      <c r="BI383" s="280"/>
      <c r="BJ383" s="280"/>
      <c r="BK383" s="280"/>
      <c r="BL383" s="280"/>
      <c r="BM383" s="140"/>
      <c r="BN383" s="269"/>
      <c r="BO383" s="140"/>
      <c r="BP383" s="140"/>
      <c r="BQ383" s="140"/>
      <c r="BR383" s="355"/>
      <c r="BS383" s="269"/>
      <c r="BU383" s="269"/>
    </row>
    <row r="384" spans="1:81" ht="18" customHeight="1" x14ac:dyDescent="0.25">
      <c r="A384" s="354">
        <v>11</v>
      </c>
      <c r="B384" s="355"/>
      <c r="C384" s="356">
        <v>67324</v>
      </c>
      <c r="D384" s="140"/>
      <c r="E384" s="269" t="s">
        <v>590</v>
      </c>
      <c r="F384" s="269" t="s">
        <v>7430</v>
      </c>
      <c r="G384" s="269">
        <v>10</v>
      </c>
      <c r="H384" s="275" t="s">
        <v>1224</v>
      </c>
      <c r="I384" s="269"/>
      <c r="J384" s="140" t="s">
        <v>211</v>
      </c>
      <c r="K384" s="273"/>
      <c r="L384" s="273" t="s">
        <v>1225</v>
      </c>
      <c r="N384" s="275" t="s">
        <v>1495</v>
      </c>
      <c r="O384" s="272" t="s">
        <v>1496</v>
      </c>
      <c r="P384" s="272" t="s">
        <v>1496</v>
      </c>
      <c r="Q384" s="766"/>
      <c r="R384" s="269"/>
      <c r="S384" s="269" t="s">
        <v>214</v>
      </c>
      <c r="T384" s="273" t="s">
        <v>340</v>
      </c>
      <c r="U384" s="547">
        <v>45455</v>
      </c>
      <c r="V384" s="140" t="s">
        <v>447</v>
      </c>
      <c r="W384" s="140"/>
      <c r="X384" s="140"/>
      <c r="Y384" s="269" t="s">
        <v>1497</v>
      </c>
      <c r="AX384" s="140"/>
      <c r="AZ384" s="140"/>
      <c r="BC384" s="280"/>
      <c r="BD384" s="669"/>
      <c r="BE384" s="740"/>
      <c r="BF384" s="440"/>
      <c r="BG384" s="140"/>
      <c r="BH384" s="801"/>
      <c r="BI384" s="280"/>
      <c r="BJ384" s="280"/>
      <c r="BK384" s="280"/>
      <c r="BL384" s="280"/>
      <c r="BM384" s="140"/>
      <c r="BN384" s="269"/>
      <c r="BO384" s="140"/>
      <c r="BP384" s="140"/>
      <c r="BQ384" s="140"/>
      <c r="BR384" s="355"/>
      <c r="BS384" s="269"/>
      <c r="BU384" s="269"/>
    </row>
    <row r="385" spans="1:82" ht="18" customHeight="1" x14ac:dyDescent="0.25">
      <c r="A385" s="354">
        <v>11</v>
      </c>
      <c r="B385" s="355"/>
      <c r="C385" s="356">
        <v>59527</v>
      </c>
      <c r="D385" s="140"/>
      <c r="E385" s="269" t="s">
        <v>590</v>
      </c>
      <c r="F385" s="269" t="s">
        <v>7430</v>
      </c>
      <c r="G385" s="269">
        <v>12</v>
      </c>
      <c r="H385" s="275" t="s">
        <v>1224</v>
      </c>
      <c r="J385" s="271" t="s">
        <v>211</v>
      </c>
      <c r="L385" s="271" t="s">
        <v>1225</v>
      </c>
      <c r="N385" s="208" t="s">
        <v>1558</v>
      </c>
      <c r="O385" s="502" t="s">
        <v>1559</v>
      </c>
      <c r="P385" s="502" t="s">
        <v>1560</v>
      </c>
      <c r="Q385" s="502" t="s">
        <v>1561</v>
      </c>
      <c r="S385" s="271" t="s">
        <v>214</v>
      </c>
      <c r="T385" s="271" t="s">
        <v>340</v>
      </c>
      <c r="U385" s="596">
        <v>45455</v>
      </c>
      <c r="V385" s="271" t="s">
        <v>447</v>
      </c>
      <c r="Y385" s="269" t="s">
        <v>1497</v>
      </c>
      <c r="AZ385" s="140"/>
    </row>
    <row r="386" spans="1:82" ht="18" customHeight="1" x14ac:dyDescent="0.25">
      <c r="A386" s="354">
        <v>11</v>
      </c>
      <c r="B386" s="355"/>
      <c r="C386" s="356">
        <v>64369</v>
      </c>
      <c r="D386" s="140"/>
      <c r="E386" s="269" t="s">
        <v>590</v>
      </c>
      <c r="F386" s="269" t="s">
        <v>7430</v>
      </c>
      <c r="G386" s="269">
        <v>34</v>
      </c>
      <c r="H386" s="275" t="s">
        <v>1224</v>
      </c>
      <c r="J386" s="271" t="s">
        <v>211</v>
      </c>
      <c r="L386" s="271" t="s">
        <v>1225</v>
      </c>
      <c r="N386" s="208" t="s">
        <v>2132</v>
      </c>
      <c r="O386" s="502" t="s">
        <v>2133</v>
      </c>
      <c r="S386" s="271" t="s">
        <v>214</v>
      </c>
      <c r="T386" s="271" t="s">
        <v>340</v>
      </c>
      <c r="U386" s="596">
        <v>45455</v>
      </c>
      <c r="V386" s="271" t="s">
        <v>447</v>
      </c>
      <c r="Y386" s="269" t="s">
        <v>1497</v>
      </c>
      <c r="AZ386" s="140"/>
    </row>
    <row r="387" spans="1:82" ht="18" customHeight="1" x14ac:dyDescent="0.25">
      <c r="A387" s="354">
        <v>11</v>
      </c>
      <c r="B387" s="355"/>
      <c r="C387" s="356">
        <v>68318</v>
      </c>
      <c r="D387" s="140"/>
      <c r="E387" s="269" t="s">
        <v>590</v>
      </c>
      <c r="F387" s="269" t="s">
        <v>7430</v>
      </c>
      <c r="G387" s="269">
        <v>36</v>
      </c>
      <c r="H387" s="275" t="s">
        <v>1224</v>
      </c>
      <c r="J387" s="271" t="s">
        <v>211</v>
      </c>
      <c r="L387" s="271" t="s">
        <v>1225</v>
      </c>
      <c r="N387" s="208" t="s">
        <v>2158</v>
      </c>
      <c r="P387" s="502" t="s">
        <v>2160</v>
      </c>
      <c r="Q387" s="502" t="s">
        <v>2161</v>
      </c>
      <c r="S387" s="271" t="s">
        <v>214</v>
      </c>
      <c r="T387" s="271" t="s">
        <v>340</v>
      </c>
      <c r="U387" s="596">
        <v>45456</v>
      </c>
      <c r="V387" s="271" t="s">
        <v>264</v>
      </c>
      <c r="Y387" s="269" t="s">
        <v>1805</v>
      </c>
      <c r="AZ387" s="140"/>
    </row>
    <row r="388" spans="1:82" ht="18" customHeight="1" x14ac:dyDescent="0.25">
      <c r="A388" s="354">
        <v>11</v>
      </c>
      <c r="B388" s="355"/>
      <c r="C388" s="356">
        <v>70370</v>
      </c>
      <c r="D388" s="140"/>
      <c r="E388" s="269" t="s">
        <v>590</v>
      </c>
      <c r="F388" s="269" t="s">
        <v>7430</v>
      </c>
      <c r="G388" s="269">
        <v>38</v>
      </c>
      <c r="H388" s="275" t="s">
        <v>1224</v>
      </c>
      <c r="J388" s="271" t="s">
        <v>211</v>
      </c>
      <c r="L388" s="271" t="s">
        <v>1225</v>
      </c>
      <c r="N388" s="208" t="s">
        <v>2186</v>
      </c>
      <c r="P388" s="502" t="s">
        <v>2187</v>
      </c>
      <c r="Q388" s="502" t="s">
        <v>2188</v>
      </c>
      <c r="S388" s="271" t="s">
        <v>214</v>
      </c>
      <c r="T388" s="271" t="s">
        <v>340</v>
      </c>
      <c r="U388" s="596">
        <v>45457</v>
      </c>
      <c r="V388" s="271" t="s">
        <v>264</v>
      </c>
      <c r="Y388" s="269" t="s">
        <v>7337</v>
      </c>
      <c r="AZ388" s="140"/>
    </row>
    <row r="389" spans="1:82" ht="18" customHeight="1" x14ac:dyDescent="0.25">
      <c r="A389" s="354">
        <v>11</v>
      </c>
      <c r="B389" s="355"/>
      <c r="C389" s="356">
        <v>69082</v>
      </c>
      <c r="D389" s="140"/>
      <c r="E389" s="269" t="s">
        <v>590</v>
      </c>
      <c r="F389" s="269" t="s">
        <v>7430</v>
      </c>
      <c r="G389" s="269">
        <v>40</v>
      </c>
      <c r="H389" s="275" t="s">
        <v>1224</v>
      </c>
      <c r="J389" s="271" t="s">
        <v>211</v>
      </c>
      <c r="L389" s="271" t="s">
        <v>1225</v>
      </c>
      <c r="N389" s="208" t="s">
        <v>2208</v>
      </c>
      <c r="P389" s="502" t="s">
        <v>2210</v>
      </c>
      <c r="S389" s="271" t="s">
        <v>214</v>
      </c>
      <c r="T389" s="271" t="s">
        <v>340</v>
      </c>
      <c r="U389" s="596">
        <v>45456</v>
      </c>
      <c r="V389" s="271" t="s">
        <v>264</v>
      </c>
      <c r="Y389" s="269" t="s">
        <v>7361</v>
      </c>
      <c r="AZ389" s="140"/>
    </row>
    <row r="390" spans="1:82" ht="18" customHeight="1" x14ac:dyDescent="0.25">
      <c r="A390" s="354">
        <v>11</v>
      </c>
      <c r="B390" s="355"/>
      <c r="C390" s="356">
        <v>69850</v>
      </c>
      <c r="D390" s="140"/>
      <c r="E390" s="269" t="s">
        <v>590</v>
      </c>
      <c r="F390" s="269" t="s">
        <v>7430</v>
      </c>
      <c r="G390" s="269" t="s">
        <v>1801</v>
      </c>
      <c r="H390" s="275" t="s">
        <v>1224</v>
      </c>
      <c r="J390" s="271" t="s">
        <v>211</v>
      </c>
      <c r="L390" s="271" t="s">
        <v>1225</v>
      </c>
      <c r="M390" s="271"/>
      <c r="N390" s="271" t="s">
        <v>1802</v>
      </c>
      <c r="O390" s="271"/>
      <c r="P390" s="271" t="s">
        <v>1803</v>
      </c>
      <c r="Q390" s="271" t="s">
        <v>1804</v>
      </c>
      <c r="R390" s="271"/>
      <c r="S390" s="271" t="s">
        <v>214</v>
      </c>
      <c r="T390" s="271" t="s">
        <v>340</v>
      </c>
      <c r="U390" s="597">
        <v>45456</v>
      </c>
      <c r="V390" s="271" t="s">
        <v>226</v>
      </c>
      <c r="Y390" s="208" t="s">
        <v>1805</v>
      </c>
      <c r="Z390" s="271"/>
      <c r="AA390" s="271"/>
      <c r="AB390" s="271"/>
      <c r="AC390" s="271"/>
      <c r="AD390" s="271"/>
      <c r="AE390" s="271"/>
      <c r="AF390" s="271"/>
      <c r="AG390" s="271"/>
      <c r="AH390" s="271"/>
      <c r="AI390" s="271"/>
      <c r="AJ390" s="271"/>
      <c r="AK390" s="271"/>
      <c r="AL390" s="271"/>
      <c r="AM390" s="271"/>
      <c r="AN390" s="271"/>
      <c r="AO390" s="271"/>
      <c r="AP390" s="271"/>
      <c r="AQ390" s="271"/>
      <c r="AR390" s="271"/>
      <c r="AS390" s="271"/>
      <c r="AT390" s="271"/>
      <c r="AU390" s="271"/>
      <c r="AV390" s="271"/>
      <c r="AW390" s="271"/>
      <c r="AY390" s="271"/>
      <c r="AZ390" s="271"/>
      <c r="BA390" s="271"/>
      <c r="BB390" s="271"/>
      <c r="BD390" s="212"/>
      <c r="BE390" s="212"/>
      <c r="BF390" s="212"/>
      <c r="BH390" s="212"/>
      <c r="BN390" s="271"/>
      <c r="BR390" s="271"/>
      <c r="BS390" s="271"/>
      <c r="BT390" s="271"/>
      <c r="BU390" s="271"/>
      <c r="BV390" s="271"/>
      <c r="BW390" s="271"/>
      <c r="BX390" s="271"/>
      <c r="BY390" s="271"/>
      <c r="BZ390" s="271"/>
      <c r="CA390" s="271"/>
      <c r="CB390" s="271"/>
      <c r="CC390" s="271"/>
      <c r="CD390" s="271"/>
    </row>
    <row r="391" spans="1:82" ht="18" customHeight="1" x14ac:dyDescent="0.25">
      <c r="A391" s="354">
        <v>11</v>
      </c>
      <c r="B391" s="355"/>
      <c r="C391" s="356">
        <v>64780</v>
      </c>
      <c r="D391" s="140"/>
      <c r="E391" s="269" t="s">
        <v>590</v>
      </c>
      <c r="F391" s="269" t="s">
        <v>7430</v>
      </c>
      <c r="G391" s="269" t="s">
        <v>1856</v>
      </c>
      <c r="H391" s="275" t="s">
        <v>1224</v>
      </c>
      <c r="J391" s="271" t="s">
        <v>211</v>
      </c>
      <c r="L391" s="271" t="s">
        <v>1225</v>
      </c>
      <c r="M391" s="271"/>
      <c r="N391" s="271" t="s">
        <v>1857</v>
      </c>
      <c r="O391" s="271"/>
      <c r="P391" s="271" t="s">
        <v>1859</v>
      </c>
      <c r="Q391" s="271" t="s">
        <v>1860</v>
      </c>
      <c r="R391" s="271"/>
      <c r="S391" s="271" t="s">
        <v>214</v>
      </c>
      <c r="T391" s="271" t="s">
        <v>340</v>
      </c>
      <c r="U391" s="597">
        <v>45456</v>
      </c>
      <c r="V391" s="271" t="s">
        <v>226</v>
      </c>
      <c r="Y391" s="208" t="s">
        <v>1805</v>
      </c>
      <c r="Z391" s="271"/>
      <c r="AA391" s="271"/>
      <c r="AB391" s="271"/>
      <c r="AC391" s="271"/>
      <c r="AD391" s="271"/>
      <c r="AE391" s="271"/>
      <c r="AF391" s="271"/>
      <c r="AG391" s="271"/>
      <c r="AH391" s="271"/>
      <c r="AI391" s="271"/>
      <c r="AJ391" s="271"/>
      <c r="AK391" s="271"/>
      <c r="AL391" s="271"/>
      <c r="AM391" s="271"/>
      <c r="AN391" s="271"/>
      <c r="AO391" s="271"/>
      <c r="AP391" s="271"/>
      <c r="AQ391" s="271"/>
      <c r="AR391" s="271"/>
      <c r="AS391" s="271"/>
      <c r="AT391" s="271"/>
      <c r="AU391" s="271"/>
      <c r="AV391" s="271"/>
      <c r="AW391" s="271"/>
      <c r="AY391" s="271"/>
      <c r="AZ391" s="271"/>
      <c r="BA391" s="271"/>
      <c r="BB391" s="271"/>
      <c r="BD391" s="212"/>
      <c r="BE391" s="212"/>
      <c r="BF391" s="212"/>
      <c r="BH391" s="212"/>
      <c r="BN391" s="271"/>
      <c r="BR391" s="271"/>
      <c r="BS391" s="271"/>
      <c r="BT391" s="271"/>
      <c r="BU391" s="271"/>
      <c r="BV391" s="271"/>
      <c r="BW391" s="271"/>
      <c r="BX391" s="271"/>
      <c r="BY391" s="271"/>
      <c r="BZ391" s="271"/>
      <c r="CA391" s="271"/>
      <c r="CB391" s="271"/>
      <c r="CC391" s="271"/>
      <c r="CD391" s="271"/>
    </row>
    <row r="392" spans="1:82" ht="18" customHeight="1" x14ac:dyDescent="0.25">
      <c r="A392" s="354">
        <v>11</v>
      </c>
      <c r="B392" s="355"/>
      <c r="C392" s="356">
        <v>59534</v>
      </c>
      <c r="D392" s="140"/>
      <c r="E392" s="269" t="s">
        <v>590</v>
      </c>
      <c r="F392" s="269" t="s">
        <v>7430</v>
      </c>
      <c r="G392" s="269" t="s">
        <v>1961</v>
      </c>
      <c r="H392" s="275" t="s">
        <v>1224</v>
      </c>
      <c r="J392" s="271" t="s">
        <v>211</v>
      </c>
      <c r="L392" s="271" t="s">
        <v>1225</v>
      </c>
      <c r="N392" s="208" t="s">
        <v>1962</v>
      </c>
      <c r="O392" s="502" t="s">
        <v>1963</v>
      </c>
      <c r="P392" s="502" t="s">
        <v>1963</v>
      </c>
      <c r="S392" s="271" t="s">
        <v>214</v>
      </c>
      <c r="T392" s="271" t="s">
        <v>340</v>
      </c>
      <c r="U392" s="596">
        <v>45442</v>
      </c>
      <c r="V392" s="271" t="s">
        <v>264</v>
      </c>
      <c r="Y392" s="269" t="s">
        <v>7420</v>
      </c>
      <c r="AZ392" s="140"/>
    </row>
    <row r="393" spans="1:82" ht="18" customHeight="1" x14ac:dyDescent="0.25">
      <c r="A393" s="354">
        <v>11</v>
      </c>
      <c r="B393" s="355"/>
      <c r="C393" s="356">
        <v>59535</v>
      </c>
      <c r="D393" s="140"/>
      <c r="E393" s="269" t="s">
        <v>590</v>
      </c>
      <c r="F393" s="269" t="s">
        <v>7430</v>
      </c>
      <c r="G393" s="269" t="s">
        <v>2012</v>
      </c>
      <c r="H393" s="275" t="s">
        <v>1224</v>
      </c>
      <c r="J393" s="271" t="s">
        <v>211</v>
      </c>
      <c r="L393" s="271" t="s">
        <v>1225</v>
      </c>
      <c r="N393" s="208" t="s">
        <v>2013</v>
      </c>
      <c r="P393" s="502" t="s">
        <v>2014</v>
      </c>
      <c r="S393" s="271" t="s">
        <v>214</v>
      </c>
      <c r="T393" s="271" t="s">
        <v>340</v>
      </c>
      <c r="U393" s="596">
        <v>45470</v>
      </c>
      <c r="V393" s="271" t="s">
        <v>264</v>
      </c>
      <c r="Y393" s="269" t="s">
        <v>2015</v>
      </c>
      <c r="AZ393" s="140"/>
    </row>
    <row r="394" spans="1:82" ht="18" customHeight="1" x14ac:dyDescent="0.25">
      <c r="A394" s="354">
        <v>11</v>
      </c>
      <c r="B394" s="355"/>
      <c r="C394" s="356">
        <v>59536</v>
      </c>
      <c r="D394" s="140"/>
      <c r="E394" s="269" t="s">
        <v>590</v>
      </c>
      <c r="F394" s="269" t="s">
        <v>7430</v>
      </c>
      <c r="G394" s="269" t="s">
        <v>1167</v>
      </c>
      <c r="H394" s="275" t="s">
        <v>1224</v>
      </c>
      <c r="J394" s="271" t="s">
        <v>211</v>
      </c>
      <c r="L394" s="271" t="s">
        <v>1225</v>
      </c>
      <c r="N394" s="208" t="s">
        <v>2053</v>
      </c>
      <c r="P394" s="502">
        <v>7585037291</v>
      </c>
      <c r="Q394" s="502" t="s">
        <v>2054</v>
      </c>
      <c r="S394" s="271" t="s">
        <v>214</v>
      </c>
      <c r="T394" s="271" t="s">
        <v>340</v>
      </c>
      <c r="U394" s="596">
        <v>45448</v>
      </c>
      <c r="V394" s="271" t="s">
        <v>264</v>
      </c>
      <c r="Y394" s="269" t="s">
        <v>2055</v>
      </c>
      <c r="AZ394" s="140"/>
    </row>
    <row r="395" spans="1:82" ht="18" customHeight="1" x14ac:dyDescent="0.25">
      <c r="A395" s="354">
        <v>11</v>
      </c>
      <c r="B395" s="355"/>
      <c r="C395" s="356">
        <v>63795</v>
      </c>
      <c r="D395" s="140"/>
      <c r="E395" s="269" t="s">
        <v>590</v>
      </c>
      <c r="F395" s="269" t="s">
        <v>7378</v>
      </c>
      <c r="G395" s="269">
        <v>26</v>
      </c>
      <c r="H395" s="275" t="s">
        <v>3614</v>
      </c>
      <c r="J395" s="271" t="s">
        <v>211</v>
      </c>
      <c r="L395" s="271" t="s">
        <v>3615</v>
      </c>
      <c r="N395" s="208" t="s">
        <v>3616</v>
      </c>
      <c r="P395" s="502" t="s">
        <v>3617</v>
      </c>
      <c r="Q395" s="502" t="s">
        <v>3618</v>
      </c>
      <c r="S395" s="271" t="s">
        <v>214</v>
      </c>
      <c r="T395" s="271" t="s">
        <v>446</v>
      </c>
      <c r="U395" s="596">
        <v>45427</v>
      </c>
      <c r="V395" s="271" t="s">
        <v>3619</v>
      </c>
      <c r="Y395" s="269" t="s">
        <v>7650</v>
      </c>
      <c r="AZ395" s="140"/>
    </row>
    <row r="396" spans="1:82" ht="18" customHeight="1" x14ac:dyDescent="0.25">
      <c r="A396" s="354">
        <v>11</v>
      </c>
      <c r="B396" s="355"/>
      <c r="C396" s="356">
        <v>70567</v>
      </c>
      <c r="D396" s="140"/>
      <c r="E396" s="269" t="s">
        <v>590</v>
      </c>
      <c r="F396" s="269" t="s">
        <v>7378</v>
      </c>
      <c r="G396" s="269">
        <v>44</v>
      </c>
      <c r="H396" s="275" t="s">
        <v>3614</v>
      </c>
      <c r="J396" s="271" t="s">
        <v>211</v>
      </c>
      <c r="L396" s="271" t="s">
        <v>3615</v>
      </c>
      <c r="N396" s="208" t="s">
        <v>3640</v>
      </c>
      <c r="P396" s="502" t="s">
        <v>3641</v>
      </c>
      <c r="S396" s="271" t="s">
        <v>214</v>
      </c>
      <c r="T396" s="271" t="s">
        <v>446</v>
      </c>
      <c r="U396" s="596">
        <v>45425</v>
      </c>
      <c r="V396" s="271" t="s">
        <v>447</v>
      </c>
      <c r="Y396" s="269" t="s">
        <v>7651</v>
      </c>
      <c r="AZ396" s="140"/>
    </row>
    <row r="397" spans="1:82" ht="18" customHeight="1" x14ac:dyDescent="0.25">
      <c r="A397" s="354">
        <v>11</v>
      </c>
      <c r="B397" s="355"/>
      <c r="C397" s="356">
        <v>55574</v>
      </c>
      <c r="D397" s="140"/>
      <c r="E397" s="269" t="s">
        <v>590</v>
      </c>
      <c r="F397" s="269" t="s">
        <v>7912</v>
      </c>
      <c r="G397" s="269">
        <v>2</v>
      </c>
      <c r="H397" s="275" t="s">
        <v>1624</v>
      </c>
      <c r="J397" s="271" t="s">
        <v>211</v>
      </c>
      <c r="L397" s="271" t="s">
        <v>1934</v>
      </c>
      <c r="N397" s="208" t="s">
        <v>3892</v>
      </c>
      <c r="O397" s="502" t="s">
        <v>3893</v>
      </c>
      <c r="S397" s="271" t="s">
        <v>214</v>
      </c>
      <c r="T397" s="271" t="s">
        <v>340</v>
      </c>
      <c r="U397" s="596">
        <v>45470</v>
      </c>
      <c r="Y397" s="269" t="s">
        <v>7452</v>
      </c>
      <c r="AZ397" s="140"/>
    </row>
    <row r="398" spans="1:82" ht="18" customHeight="1" x14ac:dyDescent="0.25">
      <c r="A398" s="354">
        <v>11</v>
      </c>
      <c r="B398" s="355"/>
      <c r="C398" s="356">
        <v>69303</v>
      </c>
      <c r="D398" s="140"/>
      <c r="E398" s="269" t="s">
        <v>590</v>
      </c>
      <c r="F398" s="269" t="s">
        <v>7912</v>
      </c>
      <c r="G398" s="269">
        <v>6</v>
      </c>
      <c r="H398" s="275" t="s">
        <v>1624</v>
      </c>
      <c r="J398" s="271" t="s">
        <v>211</v>
      </c>
      <c r="L398" s="271" t="s">
        <v>1934</v>
      </c>
      <c r="N398" s="208" t="s">
        <v>3897</v>
      </c>
      <c r="O398" s="502" t="s">
        <v>3898</v>
      </c>
      <c r="P398" s="502" t="s">
        <v>3899</v>
      </c>
      <c r="Q398" s="502" t="s">
        <v>3900</v>
      </c>
      <c r="S398" s="271" t="s">
        <v>214</v>
      </c>
      <c r="T398" s="271" t="s">
        <v>340</v>
      </c>
      <c r="U398" s="596">
        <v>45470</v>
      </c>
      <c r="V398" s="271" t="s">
        <v>264</v>
      </c>
      <c r="Y398" s="269" t="s">
        <v>7369</v>
      </c>
      <c r="AZ398" s="140"/>
    </row>
    <row r="399" spans="1:82" ht="18" customHeight="1" x14ac:dyDescent="0.25">
      <c r="A399" s="354">
        <v>11</v>
      </c>
      <c r="B399" s="355"/>
      <c r="C399" s="356">
        <v>67459</v>
      </c>
      <c r="D399" s="140"/>
      <c r="E399" s="269" t="s">
        <v>590</v>
      </c>
      <c r="F399" s="269" t="s">
        <v>7430</v>
      </c>
      <c r="G399" s="269">
        <v>14</v>
      </c>
      <c r="H399" s="275" t="s">
        <v>1624</v>
      </c>
      <c r="J399" s="271" t="s">
        <v>211</v>
      </c>
      <c r="L399" s="271" t="s">
        <v>1934</v>
      </c>
      <c r="N399" s="208" t="s">
        <v>3905</v>
      </c>
      <c r="P399" s="502" t="s">
        <v>3906</v>
      </c>
      <c r="S399" s="271" t="s">
        <v>214</v>
      </c>
      <c r="T399" s="271" t="s">
        <v>340</v>
      </c>
      <c r="U399" s="596">
        <v>45457</v>
      </c>
      <c r="V399" s="271" t="s">
        <v>226</v>
      </c>
      <c r="Y399" s="269" t="s">
        <v>3907</v>
      </c>
      <c r="AZ399" s="140"/>
    </row>
    <row r="400" spans="1:82" ht="18" customHeight="1" x14ac:dyDescent="0.25">
      <c r="A400" s="354">
        <v>11</v>
      </c>
      <c r="B400" s="355"/>
      <c r="C400" s="356">
        <v>69333</v>
      </c>
      <c r="D400" s="140"/>
      <c r="E400" s="269" t="s">
        <v>590</v>
      </c>
      <c r="F400" s="269" t="s">
        <v>7912</v>
      </c>
      <c r="G400" s="269">
        <v>16</v>
      </c>
      <c r="H400" s="275" t="s">
        <v>1624</v>
      </c>
      <c r="J400" s="271" t="s">
        <v>211</v>
      </c>
      <c r="L400" s="271" t="s">
        <v>1934</v>
      </c>
      <c r="N400" s="208" t="s">
        <v>3908</v>
      </c>
      <c r="P400" s="502" t="s">
        <v>3909</v>
      </c>
      <c r="Q400" s="502" t="s">
        <v>3910</v>
      </c>
      <c r="S400" s="271" t="s">
        <v>214</v>
      </c>
      <c r="T400" s="271" t="s">
        <v>340</v>
      </c>
      <c r="U400" s="596">
        <v>45471</v>
      </c>
      <c r="V400" s="271" t="s">
        <v>264</v>
      </c>
      <c r="Y400" s="269" t="s">
        <v>7484</v>
      </c>
      <c r="AZ400" s="140"/>
    </row>
    <row r="401" spans="1:52" ht="18" customHeight="1" x14ac:dyDescent="0.25">
      <c r="A401" s="354">
        <v>11</v>
      </c>
      <c r="B401" s="355"/>
      <c r="C401" s="356">
        <v>70264</v>
      </c>
      <c r="D401" s="140"/>
      <c r="E401" s="269" t="s">
        <v>590</v>
      </c>
      <c r="F401" s="269" t="s">
        <v>7598</v>
      </c>
      <c r="G401" s="269" t="s">
        <v>3368</v>
      </c>
      <c r="H401" s="275" t="s">
        <v>2674</v>
      </c>
      <c r="J401" s="271" t="s">
        <v>211</v>
      </c>
      <c r="L401" s="271" t="s">
        <v>2675</v>
      </c>
      <c r="N401" s="208" t="s">
        <v>3369</v>
      </c>
      <c r="P401" s="502" t="s">
        <v>3370</v>
      </c>
      <c r="S401" s="271" t="s">
        <v>214</v>
      </c>
      <c r="T401" s="271" t="s">
        <v>446</v>
      </c>
      <c r="U401" s="596">
        <v>45461</v>
      </c>
      <c r="V401" s="271" t="s">
        <v>447</v>
      </c>
      <c r="Y401" s="269" t="s">
        <v>7602</v>
      </c>
      <c r="AZ401" s="140"/>
    </row>
    <row r="402" spans="1:52" ht="18" customHeight="1" x14ac:dyDescent="0.25">
      <c r="A402" s="354">
        <v>11</v>
      </c>
      <c r="B402" s="355"/>
      <c r="C402" s="356">
        <v>64125</v>
      </c>
      <c r="D402" s="140"/>
      <c r="E402" s="269" t="s">
        <v>590</v>
      </c>
      <c r="F402" s="269" t="s">
        <v>7378</v>
      </c>
      <c r="G402" s="269">
        <v>35</v>
      </c>
      <c r="H402" s="275" t="s">
        <v>1181</v>
      </c>
      <c r="J402" s="271" t="s">
        <v>211</v>
      </c>
      <c r="L402" s="271" t="s">
        <v>1182</v>
      </c>
      <c r="N402" s="208" t="s">
        <v>2148</v>
      </c>
      <c r="P402" s="502" t="s">
        <v>2149</v>
      </c>
      <c r="Q402" s="502" t="s">
        <v>2150</v>
      </c>
      <c r="S402" s="271" t="s">
        <v>214</v>
      </c>
      <c r="T402" s="271" t="s">
        <v>446</v>
      </c>
      <c r="U402" s="596">
        <v>45427</v>
      </c>
      <c r="V402" s="271" t="s">
        <v>447</v>
      </c>
      <c r="Y402" s="269" t="s">
        <v>7649</v>
      </c>
      <c r="AZ402" s="140"/>
    </row>
    <row r="403" spans="1:52" ht="18" customHeight="1" x14ac:dyDescent="0.25">
      <c r="A403" s="354">
        <v>11</v>
      </c>
      <c r="B403" s="355"/>
      <c r="C403" s="356">
        <v>61524</v>
      </c>
      <c r="D403" s="140"/>
      <c r="E403" s="269" t="s">
        <v>570</v>
      </c>
      <c r="F403" s="269"/>
      <c r="G403" s="269" t="s">
        <v>2826</v>
      </c>
      <c r="H403" s="275" t="s">
        <v>2555</v>
      </c>
      <c r="J403" s="271" t="s">
        <v>211</v>
      </c>
      <c r="L403" s="271" t="s">
        <v>2708</v>
      </c>
      <c r="N403" s="208" t="s">
        <v>2827</v>
      </c>
      <c r="P403" s="502" t="s">
        <v>2828</v>
      </c>
      <c r="S403" s="271" t="s">
        <v>214</v>
      </c>
      <c r="T403" s="271" t="s">
        <v>446</v>
      </c>
      <c r="U403" s="596">
        <v>45490</v>
      </c>
      <c r="V403" s="271" t="s">
        <v>447</v>
      </c>
      <c r="Y403" s="269" t="s">
        <v>7983</v>
      </c>
      <c r="AZ403" s="140"/>
    </row>
    <row r="404" spans="1:52" ht="18" customHeight="1" x14ac:dyDescent="0.25">
      <c r="A404" s="354">
        <v>11</v>
      </c>
      <c r="B404" s="355"/>
      <c r="C404" s="356">
        <v>70027</v>
      </c>
      <c r="D404" s="140"/>
      <c r="E404" s="269" t="s">
        <v>570</v>
      </c>
      <c r="F404" s="269"/>
      <c r="G404" s="269" t="s">
        <v>2829</v>
      </c>
      <c r="H404" s="275" t="s">
        <v>2555</v>
      </c>
      <c r="J404" s="271" t="s">
        <v>211</v>
      </c>
      <c r="L404" s="271" t="s">
        <v>2708</v>
      </c>
      <c r="N404" s="208" t="s">
        <v>2830</v>
      </c>
      <c r="P404" s="502" t="s">
        <v>2831</v>
      </c>
      <c r="S404" s="271" t="s">
        <v>214</v>
      </c>
      <c r="T404" s="271" t="s">
        <v>446</v>
      </c>
      <c r="U404" s="596">
        <v>45490</v>
      </c>
      <c r="V404" s="271" t="s">
        <v>447</v>
      </c>
      <c r="Y404" s="269" t="s">
        <v>7983</v>
      </c>
      <c r="AZ404" s="140"/>
    </row>
    <row r="405" spans="1:52" ht="18" customHeight="1" x14ac:dyDescent="0.25">
      <c r="A405" s="354">
        <v>11</v>
      </c>
      <c r="B405" s="355"/>
      <c r="C405" s="356">
        <v>68487</v>
      </c>
      <c r="D405" s="140"/>
      <c r="E405" s="269" t="s">
        <v>570</v>
      </c>
      <c r="F405" s="269"/>
      <c r="G405" s="269" t="s">
        <v>2832</v>
      </c>
      <c r="H405" s="275" t="s">
        <v>2555</v>
      </c>
      <c r="J405" s="271" t="s">
        <v>211</v>
      </c>
      <c r="L405" s="271" t="s">
        <v>2708</v>
      </c>
      <c r="N405" s="208" t="s">
        <v>2833</v>
      </c>
      <c r="O405" s="502" t="s">
        <v>2834</v>
      </c>
      <c r="S405" s="271" t="s">
        <v>214</v>
      </c>
      <c r="T405" s="271" t="s">
        <v>446</v>
      </c>
      <c r="U405" s="596">
        <v>45490</v>
      </c>
      <c r="V405" s="271" t="s">
        <v>447</v>
      </c>
      <c r="Y405" s="269" t="s">
        <v>7986</v>
      </c>
      <c r="AZ405" s="140"/>
    </row>
    <row r="406" spans="1:52" ht="18" customHeight="1" x14ac:dyDescent="0.25">
      <c r="A406" s="354">
        <v>11</v>
      </c>
      <c r="B406" s="355"/>
      <c r="C406" s="356">
        <v>70385</v>
      </c>
      <c r="D406" s="140"/>
      <c r="E406" s="269" t="s">
        <v>570</v>
      </c>
      <c r="F406" s="269"/>
      <c r="G406" s="269" t="s">
        <v>2839</v>
      </c>
      <c r="H406" s="275" t="s">
        <v>2555</v>
      </c>
      <c r="J406" s="271" t="s">
        <v>211</v>
      </c>
      <c r="L406" s="271" t="s">
        <v>2708</v>
      </c>
      <c r="N406" s="208" t="s">
        <v>2840</v>
      </c>
      <c r="P406" s="502" t="s">
        <v>2841</v>
      </c>
      <c r="Q406" s="502" t="s">
        <v>2842</v>
      </c>
      <c r="S406" s="271" t="s">
        <v>214</v>
      </c>
      <c r="T406" s="271" t="s">
        <v>446</v>
      </c>
      <c r="U406" s="596">
        <v>45490</v>
      </c>
      <c r="V406" s="271" t="s">
        <v>447</v>
      </c>
      <c r="Y406" s="269" t="s">
        <v>7985</v>
      </c>
      <c r="AZ406" s="140"/>
    </row>
    <row r="407" spans="1:52" ht="18" customHeight="1" x14ac:dyDescent="0.25">
      <c r="A407" s="354">
        <v>11</v>
      </c>
      <c r="B407" s="355"/>
      <c r="C407" s="356">
        <v>65979</v>
      </c>
      <c r="D407" s="140"/>
      <c r="E407" s="269" t="s">
        <v>570</v>
      </c>
      <c r="F407" s="269"/>
      <c r="G407" s="269" t="s">
        <v>2843</v>
      </c>
      <c r="H407" s="275" t="s">
        <v>2555</v>
      </c>
      <c r="J407" s="271" t="s">
        <v>211</v>
      </c>
      <c r="L407" s="271" t="s">
        <v>2708</v>
      </c>
      <c r="N407" s="208" t="s">
        <v>2844</v>
      </c>
      <c r="O407" s="502" t="s">
        <v>2845</v>
      </c>
      <c r="P407" s="502" t="s">
        <v>2846</v>
      </c>
      <c r="S407" s="271" t="s">
        <v>214</v>
      </c>
      <c r="T407" s="271" t="s">
        <v>446</v>
      </c>
      <c r="U407" s="596">
        <v>45490</v>
      </c>
      <c r="V407" s="271" t="s">
        <v>447</v>
      </c>
      <c r="Y407" s="269" t="s">
        <v>8549</v>
      </c>
      <c r="AZ407" s="140"/>
    </row>
    <row r="408" spans="1:52" ht="18" customHeight="1" x14ac:dyDescent="0.25">
      <c r="A408" s="354">
        <v>11</v>
      </c>
      <c r="B408" s="355"/>
      <c r="C408" s="356">
        <v>69874</v>
      </c>
      <c r="D408" s="140"/>
      <c r="E408" s="269" t="s">
        <v>570</v>
      </c>
      <c r="F408" s="269"/>
      <c r="G408" s="269" t="s">
        <v>2847</v>
      </c>
      <c r="H408" s="275" t="s">
        <v>2555</v>
      </c>
      <c r="J408" s="271" t="s">
        <v>211</v>
      </c>
      <c r="L408" s="271" t="s">
        <v>2708</v>
      </c>
      <c r="N408" s="208" t="s">
        <v>2848</v>
      </c>
      <c r="P408" s="502" t="s">
        <v>2849</v>
      </c>
      <c r="Q408" s="502" t="s">
        <v>2850</v>
      </c>
      <c r="S408" s="271" t="s">
        <v>214</v>
      </c>
      <c r="T408" s="271" t="s">
        <v>446</v>
      </c>
      <c r="U408" s="596">
        <v>45490</v>
      </c>
      <c r="V408" s="271" t="s">
        <v>627</v>
      </c>
      <c r="Y408" s="269" t="s">
        <v>8548</v>
      </c>
      <c r="AZ408" s="140"/>
    </row>
    <row r="409" spans="1:52" ht="18" customHeight="1" x14ac:dyDescent="0.25">
      <c r="A409" s="354">
        <v>11</v>
      </c>
      <c r="B409" s="355"/>
      <c r="C409" s="356">
        <v>61530</v>
      </c>
      <c r="D409" s="140"/>
      <c r="E409" s="269" t="s">
        <v>570</v>
      </c>
      <c r="F409" s="269"/>
      <c r="G409" s="269" t="s">
        <v>2851</v>
      </c>
      <c r="H409" s="275" t="s">
        <v>2555</v>
      </c>
      <c r="J409" s="271" t="s">
        <v>211</v>
      </c>
      <c r="L409" s="271" t="s">
        <v>2708</v>
      </c>
      <c r="N409" s="208" t="s">
        <v>2852</v>
      </c>
      <c r="O409" s="502" t="s">
        <v>8013</v>
      </c>
      <c r="P409" s="502" t="s">
        <v>2853</v>
      </c>
      <c r="Q409" s="502" t="s">
        <v>2854</v>
      </c>
      <c r="S409" s="271" t="s">
        <v>214</v>
      </c>
      <c r="T409" s="271" t="s">
        <v>446</v>
      </c>
      <c r="U409" s="596">
        <v>45490</v>
      </c>
      <c r="V409" s="271" t="s">
        <v>447</v>
      </c>
      <c r="Y409" s="269" t="s">
        <v>8192</v>
      </c>
      <c r="AZ409" s="140"/>
    </row>
    <row r="410" spans="1:52" ht="18" customHeight="1" x14ac:dyDescent="0.25">
      <c r="A410" s="354">
        <v>11</v>
      </c>
      <c r="B410" s="355"/>
      <c r="C410" s="356">
        <v>70743</v>
      </c>
      <c r="D410" s="140"/>
      <c r="E410" s="269" t="s">
        <v>570</v>
      </c>
      <c r="F410" s="269"/>
      <c r="G410" s="269" t="s">
        <v>2855</v>
      </c>
      <c r="H410" s="275" t="s">
        <v>2555</v>
      </c>
      <c r="J410" s="271" t="s">
        <v>211</v>
      </c>
      <c r="L410" s="271" t="s">
        <v>2708</v>
      </c>
      <c r="N410" s="208" t="s">
        <v>2856</v>
      </c>
      <c r="P410" s="502" t="s">
        <v>2857</v>
      </c>
      <c r="Q410" s="502" t="s">
        <v>2858</v>
      </c>
      <c r="S410" s="271" t="s">
        <v>214</v>
      </c>
      <c r="T410" s="271" t="s">
        <v>446</v>
      </c>
      <c r="U410" s="596">
        <v>45490</v>
      </c>
      <c r="V410" s="271" t="s">
        <v>447</v>
      </c>
      <c r="Y410" s="269" t="s">
        <v>8550</v>
      </c>
      <c r="AZ410" s="140"/>
    </row>
    <row r="411" spans="1:52" ht="18" customHeight="1" x14ac:dyDescent="0.25">
      <c r="A411" s="354">
        <v>11</v>
      </c>
      <c r="B411" s="355"/>
      <c r="C411" s="356">
        <v>68775</v>
      </c>
      <c r="D411" s="140"/>
      <c r="E411" s="269" t="s">
        <v>570</v>
      </c>
      <c r="F411" s="269"/>
      <c r="G411" s="269" t="s">
        <v>2859</v>
      </c>
      <c r="H411" s="275" t="s">
        <v>2555</v>
      </c>
      <c r="J411" s="271" t="s">
        <v>211</v>
      </c>
      <c r="L411" s="271" t="s">
        <v>2708</v>
      </c>
      <c r="N411" s="208" t="s">
        <v>2860</v>
      </c>
      <c r="O411" s="502" t="s">
        <v>2861</v>
      </c>
      <c r="P411" s="502" t="s">
        <v>2861</v>
      </c>
      <c r="Q411" s="502" t="s">
        <v>2862</v>
      </c>
      <c r="S411" s="271" t="s">
        <v>214</v>
      </c>
      <c r="T411" s="271" t="s">
        <v>446</v>
      </c>
      <c r="U411" s="596">
        <v>45490</v>
      </c>
      <c r="V411" s="271" t="s">
        <v>447</v>
      </c>
      <c r="Y411" s="269" t="s">
        <v>8551</v>
      </c>
      <c r="AZ411" s="140"/>
    </row>
    <row r="412" spans="1:52" ht="18" customHeight="1" x14ac:dyDescent="0.25">
      <c r="A412" s="354">
        <v>11</v>
      </c>
      <c r="B412" s="355"/>
      <c r="C412" s="356">
        <v>70763</v>
      </c>
      <c r="D412" s="140"/>
      <c r="E412" s="269" t="s">
        <v>570</v>
      </c>
      <c r="F412" s="269"/>
      <c r="G412" s="269" t="s">
        <v>2868</v>
      </c>
      <c r="H412" s="275" t="s">
        <v>2555</v>
      </c>
      <c r="J412" s="271" t="s">
        <v>211</v>
      </c>
      <c r="L412" s="271" t="s">
        <v>2708</v>
      </c>
      <c r="N412" s="208" t="s">
        <v>8240</v>
      </c>
      <c r="O412" s="502" t="s">
        <v>8239</v>
      </c>
      <c r="S412" s="271" t="s">
        <v>214</v>
      </c>
      <c r="T412" s="271" t="s">
        <v>446</v>
      </c>
      <c r="U412" s="596">
        <v>45490</v>
      </c>
      <c r="V412" s="271" t="s">
        <v>447</v>
      </c>
      <c r="Y412" s="269" t="s">
        <v>8282</v>
      </c>
      <c r="AZ412" s="140"/>
    </row>
    <row r="413" spans="1:52" ht="18" customHeight="1" x14ac:dyDescent="0.25">
      <c r="A413" s="354">
        <v>11</v>
      </c>
      <c r="B413" s="355"/>
      <c r="C413" s="356">
        <v>70323</v>
      </c>
      <c r="D413" s="140"/>
      <c r="E413" s="269" t="s">
        <v>570</v>
      </c>
      <c r="F413" s="269"/>
      <c r="G413" s="269" t="s">
        <v>2869</v>
      </c>
      <c r="H413" s="275" t="s">
        <v>2555</v>
      </c>
      <c r="J413" s="271" t="s">
        <v>211</v>
      </c>
      <c r="L413" s="271" t="s">
        <v>2708</v>
      </c>
      <c r="N413" s="208" t="s">
        <v>2870</v>
      </c>
      <c r="P413" s="502" t="s">
        <v>2871</v>
      </c>
      <c r="Q413" s="502" t="s">
        <v>2872</v>
      </c>
      <c r="S413" s="271" t="s">
        <v>214</v>
      </c>
      <c r="T413" s="271" t="s">
        <v>446</v>
      </c>
      <c r="U413" s="596">
        <v>45490</v>
      </c>
      <c r="V413" s="271" t="s">
        <v>447</v>
      </c>
      <c r="Y413" s="269" t="s">
        <v>8284</v>
      </c>
      <c r="AZ413" s="140"/>
    </row>
    <row r="414" spans="1:52" ht="18" customHeight="1" x14ac:dyDescent="0.25">
      <c r="A414" s="354">
        <v>12</v>
      </c>
      <c r="B414" s="355"/>
      <c r="C414" s="356">
        <v>65800</v>
      </c>
      <c r="D414" s="140"/>
      <c r="E414" s="269" t="s">
        <v>889</v>
      </c>
      <c r="F414" s="269"/>
      <c r="G414" s="269" t="s">
        <v>2918</v>
      </c>
      <c r="H414" s="275" t="s">
        <v>2555</v>
      </c>
      <c r="J414" s="271" t="s">
        <v>211</v>
      </c>
      <c r="L414" s="271" t="s">
        <v>2708</v>
      </c>
      <c r="N414" s="208" t="s">
        <v>2919</v>
      </c>
      <c r="O414" s="502" t="s">
        <v>2920</v>
      </c>
      <c r="Q414" s="502" t="s">
        <v>2921</v>
      </c>
      <c r="S414" s="271" t="s">
        <v>214</v>
      </c>
      <c r="T414" s="271" t="s">
        <v>446</v>
      </c>
      <c r="Y414" s="269" t="s">
        <v>8545</v>
      </c>
      <c r="AZ414" s="140"/>
    </row>
    <row r="415" spans="1:52" ht="18" customHeight="1" x14ac:dyDescent="0.25">
      <c r="A415" s="354">
        <v>11</v>
      </c>
      <c r="B415" s="355"/>
      <c r="C415" s="356">
        <v>63566</v>
      </c>
      <c r="D415" s="140"/>
      <c r="E415" s="269" t="s">
        <v>570</v>
      </c>
      <c r="F415" s="269"/>
      <c r="G415" s="269" t="s">
        <v>2726</v>
      </c>
      <c r="H415" s="275" t="s">
        <v>2555</v>
      </c>
      <c r="J415" s="271" t="s">
        <v>211</v>
      </c>
      <c r="L415" s="271" t="s">
        <v>2708</v>
      </c>
      <c r="N415" s="208" t="s">
        <v>2727</v>
      </c>
      <c r="O415" s="502" t="s">
        <v>2728</v>
      </c>
      <c r="P415" s="502" t="s">
        <v>2729</v>
      </c>
      <c r="S415" s="271" t="s">
        <v>214</v>
      </c>
      <c r="T415" s="271" t="s">
        <v>446</v>
      </c>
      <c r="U415" s="596">
        <v>45503</v>
      </c>
      <c r="V415" s="271" t="s">
        <v>447</v>
      </c>
      <c r="Y415" s="269" t="s">
        <v>7942</v>
      </c>
      <c r="AZ415" s="140"/>
    </row>
    <row r="416" spans="1:52" ht="18" customHeight="1" x14ac:dyDescent="0.25">
      <c r="A416" s="354">
        <v>11</v>
      </c>
      <c r="B416" s="355"/>
      <c r="C416" s="356">
        <v>70554</v>
      </c>
      <c r="D416" s="140"/>
      <c r="E416" s="269" t="s">
        <v>570</v>
      </c>
      <c r="F416" s="269"/>
      <c r="G416" s="269" t="s">
        <v>2926</v>
      </c>
      <c r="H416" s="275" t="s">
        <v>2555</v>
      </c>
      <c r="J416" s="271" t="s">
        <v>211</v>
      </c>
      <c r="L416" s="271" t="s">
        <v>2708</v>
      </c>
      <c r="N416" s="208" t="s">
        <v>2927</v>
      </c>
      <c r="O416" s="502" t="s">
        <v>2928</v>
      </c>
      <c r="Q416" s="502" t="s">
        <v>2929</v>
      </c>
      <c r="S416" s="271" t="s">
        <v>214</v>
      </c>
      <c r="T416" s="271" t="s">
        <v>446</v>
      </c>
      <c r="U416" s="596">
        <v>45489</v>
      </c>
      <c r="V416" s="271" t="s">
        <v>447</v>
      </c>
      <c r="Y416" s="269" t="s">
        <v>8039</v>
      </c>
      <c r="AZ416" s="140"/>
    </row>
    <row r="417" spans="1:54" ht="18" customHeight="1" x14ac:dyDescent="0.25">
      <c r="A417" s="354">
        <v>11</v>
      </c>
      <c r="B417" s="355"/>
      <c r="C417" s="356">
        <v>68150</v>
      </c>
      <c r="D417" s="140"/>
      <c r="E417" s="269" t="s">
        <v>570</v>
      </c>
      <c r="F417" s="269"/>
      <c r="G417" s="269" t="s">
        <v>2930</v>
      </c>
      <c r="H417" s="275" t="s">
        <v>2555</v>
      </c>
      <c r="J417" s="271" t="s">
        <v>211</v>
      </c>
      <c r="L417" s="271" t="s">
        <v>2708</v>
      </c>
      <c r="N417" s="208" t="s">
        <v>2931</v>
      </c>
      <c r="O417" s="502" t="s">
        <v>2932</v>
      </c>
      <c r="P417" s="502" t="s">
        <v>2933</v>
      </c>
      <c r="Q417" s="502" t="s">
        <v>2934</v>
      </c>
      <c r="S417" s="271" t="s">
        <v>214</v>
      </c>
      <c r="T417" s="271" t="s">
        <v>446</v>
      </c>
      <c r="U417" s="596">
        <v>45489</v>
      </c>
      <c r="V417" s="271" t="s">
        <v>447</v>
      </c>
      <c r="Y417" s="269" t="s">
        <v>8102</v>
      </c>
      <c r="AZ417" s="140"/>
    </row>
    <row r="418" spans="1:54" ht="18" customHeight="1" x14ac:dyDescent="0.25">
      <c r="A418" s="354">
        <v>11</v>
      </c>
      <c r="B418" s="355"/>
      <c r="C418" s="356">
        <v>68809</v>
      </c>
      <c r="D418" s="140"/>
      <c r="E418" s="269" t="s">
        <v>570</v>
      </c>
      <c r="F418" s="269"/>
      <c r="G418" s="269" t="s">
        <v>2935</v>
      </c>
      <c r="H418" s="275" t="s">
        <v>2555</v>
      </c>
      <c r="J418" s="271" t="s">
        <v>211</v>
      </c>
      <c r="L418" s="271" t="s">
        <v>2708</v>
      </c>
      <c r="N418" s="208" t="s">
        <v>2936</v>
      </c>
      <c r="P418" s="502" t="s">
        <v>2677</v>
      </c>
      <c r="Q418" s="502" t="s">
        <v>2937</v>
      </c>
      <c r="S418" s="271" t="s">
        <v>214</v>
      </c>
      <c r="T418" s="271" t="s">
        <v>446</v>
      </c>
      <c r="U418" s="596">
        <v>45489</v>
      </c>
      <c r="V418" s="271" t="s">
        <v>447</v>
      </c>
      <c r="Y418" s="269" t="s">
        <v>8039</v>
      </c>
      <c r="AZ418" s="140"/>
    </row>
    <row r="419" spans="1:54" ht="18" customHeight="1" x14ac:dyDescent="0.25">
      <c r="A419" s="354">
        <v>11</v>
      </c>
      <c r="B419" s="355"/>
      <c r="C419" s="356">
        <v>68496</v>
      </c>
      <c r="D419" s="140"/>
      <c r="E419" s="269" t="s">
        <v>570</v>
      </c>
      <c r="F419" s="269"/>
      <c r="G419" s="269" t="s">
        <v>2938</v>
      </c>
      <c r="H419" s="275" t="s">
        <v>2555</v>
      </c>
      <c r="J419" s="271" t="s">
        <v>211</v>
      </c>
      <c r="L419" s="271" t="s">
        <v>2708</v>
      </c>
      <c r="N419" s="208" t="s">
        <v>2939</v>
      </c>
      <c r="S419" s="271" t="s">
        <v>214</v>
      </c>
      <c r="T419" s="271" t="s">
        <v>446</v>
      </c>
      <c r="U419" s="596">
        <v>45489</v>
      </c>
      <c r="V419" s="271" t="s">
        <v>447</v>
      </c>
      <c r="Y419" s="269" t="s">
        <v>7980</v>
      </c>
      <c r="AZ419" s="140"/>
    </row>
    <row r="420" spans="1:54" ht="18" customHeight="1" x14ac:dyDescent="0.25">
      <c r="A420" s="354">
        <v>11</v>
      </c>
      <c r="B420" s="355"/>
      <c r="C420" s="356">
        <v>61551</v>
      </c>
      <c r="D420" s="140"/>
      <c r="E420" s="269" t="s">
        <v>570</v>
      </c>
      <c r="F420" s="269"/>
      <c r="G420" s="269" t="s">
        <v>2940</v>
      </c>
      <c r="H420" s="275" t="s">
        <v>2555</v>
      </c>
      <c r="J420" s="271" t="s">
        <v>211</v>
      </c>
      <c r="L420" s="271" t="s">
        <v>2708</v>
      </c>
      <c r="N420" s="208" t="s">
        <v>2941</v>
      </c>
      <c r="O420" s="502" t="s">
        <v>2942</v>
      </c>
      <c r="P420" s="502" t="s">
        <v>2943</v>
      </c>
      <c r="S420" s="271" t="s">
        <v>214</v>
      </c>
      <c r="T420" s="271" t="s">
        <v>446</v>
      </c>
      <c r="U420" s="596">
        <v>45489</v>
      </c>
      <c r="V420" s="271" t="s">
        <v>447</v>
      </c>
      <c r="Y420" s="269" t="s">
        <v>8103</v>
      </c>
      <c r="AZ420" s="140"/>
    </row>
    <row r="421" spans="1:54" ht="18" customHeight="1" x14ac:dyDescent="0.25">
      <c r="A421" s="354">
        <v>11</v>
      </c>
      <c r="B421" s="355"/>
      <c r="C421" s="356">
        <v>61552</v>
      </c>
      <c r="D421" s="140"/>
      <c r="E421" s="269" t="s">
        <v>570</v>
      </c>
      <c r="F421" s="269"/>
      <c r="G421" s="269" t="s">
        <v>2944</v>
      </c>
      <c r="H421" s="275" t="s">
        <v>2555</v>
      </c>
      <c r="J421" s="271" t="s">
        <v>211</v>
      </c>
      <c r="L421" s="271" t="s">
        <v>2708</v>
      </c>
      <c r="N421" s="208" t="s">
        <v>2945</v>
      </c>
      <c r="Q421" s="502" t="s">
        <v>2946</v>
      </c>
      <c r="S421" s="271" t="s">
        <v>214</v>
      </c>
      <c r="T421" s="271" t="s">
        <v>446</v>
      </c>
      <c r="U421" s="596">
        <v>45489</v>
      </c>
      <c r="V421" s="271" t="s">
        <v>447</v>
      </c>
      <c r="Y421" s="269" t="s">
        <v>7979</v>
      </c>
      <c r="AZ421" s="140"/>
    </row>
    <row r="422" spans="1:54" ht="18" customHeight="1" x14ac:dyDescent="0.25">
      <c r="A422" s="354">
        <v>11</v>
      </c>
      <c r="B422" s="355"/>
      <c r="C422" s="356">
        <v>69120</v>
      </c>
      <c r="D422" s="140"/>
      <c r="E422" s="269" t="s">
        <v>570</v>
      </c>
      <c r="F422" s="269"/>
      <c r="G422" s="269" t="s">
        <v>2901</v>
      </c>
      <c r="H422" s="275" t="s">
        <v>2555</v>
      </c>
      <c r="J422" s="271" t="s">
        <v>211</v>
      </c>
      <c r="L422" s="271" t="s">
        <v>2708</v>
      </c>
      <c r="N422" s="208" t="s">
        <v>2902</v>
      </c>
      <c r="P422" s="502" t="s">
        <v>2903</v>
      </c>
      <c r="S422" s="271" t="s">
        <v>214</v>
      </c>
      <c r="T422" s="271" t="s">
        <v>446</v>
      </c>
      <c r="U422" s="596">
        <v>45489</v>
      </c>
      <c r="V422" s="271" t="s">
        <v>447</v>
      </c>
      <c r="Y422" s="269" t="s">
        <v>8039</v>
      </c>
      <c r="AZ422" s="140"/>
    </row>
    <row r="423" spans="1:54" ht="18" customHeight="1" x14ac:dyDescent="0.25">
      <c r="A423" s="354">
        <v>11</v>
      </c>
      <c r="B423" s="355"/>
      <c r="C423" s="356">
        <v>70672</v>
      </c>
      <c r="D423" s="140"/>
      <c r="E423" s="269" t="s">
        <v>570</v>
      </c>
      <c r="F423" s="269"/>
      <c r="G423" s="269" t="s">
        <v>2904</v>
      </c>
      <c r="H423" s="275" t="s">
        <v>2555</v>
      </c>
      <c r="J423" s="271" t="s">
        <v>211</v>
      </c>
      <c r="L423" s="271" t="s">
        <v>2708</v>
      </c>
      <c r="N423" s="208" t="s">
        <v>2905</v>
      </c>
      <c r="O423" s="502" t="s">
        <v>2906</v>
      </c>
      <c r="Q423" s="502" t="s">
        <v>2907</v>
      </c>
      <c r="S423" s="271" t="s">
        <v>214</v>
      </c>
      <c r="T423" s="271" t="s">
        <v>446</v>
      </c>
      <c r="U423" s="596">
        <v>45489</v>
      </c>
      <c r="V423" s="271" t="s">
        <v>447</v>
      </c>
      <c r="Y423" s="269" t="s">
        <v>8039</v>
      </c>
      <c r="AZ423" s="140"/>
    </row>
    <row r="424" spans="1:54" ht="18" customHeight="1" x14ac:dyDescent="0.25">
      <c r="A424" s="354">
        <v>11</v>
      </c>
      <c r="B424" s="355"/>
      <c r="C424" s="356">
        <v>62546</v>
      </c>
      <c r="D424" s="140"/>
      <c r="E424" s="269" t="s">
        <v>570</v>
      </c>
      <c r="F424" s="269"/>
      <c r="G424" s="269" t="s">
        <v>2912</v>
      </c>
      <c r="H424" s="275" t="s">
        <v>2555</v>
      </c>
      <c r="J424" s="271" t="s">
        <v>211</v>
      </c>
      <c r="L424" s="271" t="s">
        <v>2708</v>
      </c>
      <c r="N424" s="208" t="s">
        <v>2913</v>
      </c>
      <c r="O424" s="502" t="s">
        <v>2914</v>
      </c>
      <c r="S424" s="271" t="s">
        <v>214</v>
      </c>
      <c r="T424" s="271" t="s">
        <v>446</v>
      </c>
      <c r="U424" s="596">
        <v>45489</v>
      </c>
      <c r="V424" s="271" t="s">
        <v>447</v>
      </c>
      <c r="Y424" s="269" t="s">
        <v>8185</v>
      </c>
      <c r="AZ424" s="140"/>
    </row>
    <row r="425" spans="1:54" ht="18" customHeight="1" x14ac:dyDescent="0.25">
      <c r="A425" s="354">
        <v>11</v>
      </c>
      <c r="B425" s="355"/>
      <c r="C425" s="356">
        <v>67749</v>
      </c>
      <c r="D425" s="140"/>
      <c r="E425" s="269" t="s">
        <v>570</v>
      </c>
      <c r="F425" s="269"/>
      <c r="G425" s="269" t="s">
        <v>2915</v>
      </c>
      <c r="H425" s="275" t="s">
        <v>2555</v>
      </c>
      <c r="J425" s="271" t="s">
        <v>211</v>
      </c>
      <c r="L425" s="271" t="s">
        <v>2708</v>
      </c>
      <c r="N425" s="208" t="s">
        <v>2916</v>
      </c>
      <c r="P425" s="502" t="s">
        <v>2917</v>
      </c>
      <c r="S425" s="271" t="s">
        <v>214</v>
      </c>
      <c r="T425" s="271" t="s">
        <v>446</v>
      </c>
      <c r="U425" s="596">
        <v>45489</v>
      </c>
      <c r="V425" s="271" t="s">
        <v>447</v>
      </c>
      <c r="Y425" s="269" t="s">
        <v>8188</v>
      </c>
      <c r="AZ425" s="140"/>
    </row>
    <row r="426" spans="1:54" ht="18" customHeight="1" x14ac:dyDescent="0.25">
      <c r="A426" s="354">
        <v>11</v>
      </c>
      <c r="B426" s="355"/>
      <c r="C426" s="356">
        <v>55912</v>
      </c>
      <c r="D426" s="140"/>
      <c r="E426" s="269" t="s">
        <v>590</v>
      </c>
      <c r="F426" s="269" t="s">
        <v>591</v>
      </c>
      <c r="G426" s="269">
        <v>48</v>
      </c>
      <c r="H426" s="275" t="s">
        <v>336</v>
      </c>
      <c r="J426" s="271" t="s">
        <v>211</v>
      </c>
      <c r="L426" s="271" t="s">
        <v>362</v>
      </c>
      <c r="N426" s="208" t="s">
        <v>628</v>
      </c>
      <c r="O426" s="502" t="s">
        <v>629</v>
      </c>
      <c r="S426" s="271" t="s">
        <v>214</v>
      </c>
      <c r="T426" s="271" t="s">
        <v>340</v>
      </c>
      <c r="U426" s="596">
        <v>45397</v>
      </c>
      <c r="V426" s="271" t="s">
        <v>264</v>
      </c>
      <c r="Y426" s="269" t="s">
        <v>630</v>
      </c>
      <c r="AD426" s="140">
        <v>11</v>
      </c>
      <c r="AZ426" s="140"/>
    </row>
    <row r="427" spans="1:54" ht="18" customHeight="1" x14ac:dyDescent="0.25">
      <c r="A427" s="354">
        <v>11</v>
      </c>
      <c r="B427" s="355"/>
      <c r="C427" s="356">
        <v>67958</v>
      </c>
      <c r="D427" s="140"/>
      <c r="E427" s="269" t="s">
        <v>590</v>
      </c>
      <c r="F427" s="269" t="s">
        <v>7524</v>
      </c>
      <c r="G427" s="269" t="s">
        <v>642</v>
      </c>
      <c r="H427" s="275" t="s">
        <v>336</v>
      </c>
      <c r="J427" s="271" t="s">
        <v>416</v>
      </c>
      <c r="L427" s="271" t="s">
        <v>362</v>
      </c>
      <c r="N427" s="208" t="s">
        <v>643</v>
      </c>
      <c r="O427" s="502" t="s">
        <v>644</v>
      </c>
      <c r="P427" s="502" t="s">
        <v>645</v>
      </c>
      <c r="S427" s="271" t="s">
        <v>214</v>
      </c>
      <c r="T427" s="271" t="s">
        <v>340</v>
      </c>
      <c r="U427" s="596">
        <v>45400</v>
      </c>
      <c r="V427" s="271" t="s">
        <v>264</v>
      </c>
      <c r="Y427" s="269" t="s">
        <v>646</v>
      </c>
      <c r="AD427" s="140">
        <v>7</v>
      </c>
      <c r="AZ427" s="269" t="s">
        <v>251</v>
      </c>
      <c r="BB427" s="269" t="s">
        <v>8144</v>
      </c>
    </row>
    <row r="428" spans="1:54" ht="18" customHeight="1" x14ac:dyDescent="0.25">
      <c r="A428" s="354">
        <v>11</v>
      </c>
      <c r="B428" s="355"/>
      <c r="C428" s="356">
        <v>66763</v>
      </c>
      <c r="D428" s="140"/>
      <c r="E428" s="269" t="s">
        <v>590</v>
      </c>
      <c r="F428" s="269" t="s">
        <v>7379</v>
      </c>
      <c r="G428" s="269">
        <v>8</v>
      </c>
      <c r="H428" s="275" t="s">
        <v>336</v>
      </c>
      <c r="J428" s="271" t="s">
        <v>211</v>
      </c>
      <c r="L428" s="271" t="s">
        <v>572</v>
      </c>
      <c r="N428" s="208" t="s">
        <v>573</v>
      </c>
      <c r="P428" s="502" t="s">
        <v>574</v>
      </c>
      <c r="Q428" s="502" t="s">
        <v>575</v>
      </c>
      <c r="S428" s="271" t="s">
        <v>214</v>
      </c>
      <c r="T428" s="271" t="s">
        <v>340</v>
      </c>
      <c r="U428" s="596">
        <v>45392</v>
      </c>
      <c r="V428" s="271" t="s">
        <v>264</v>
      </c>
      <c r="Y428" s="269" t="s">
        <v>576</v>
      </c>
      <c r="AD428" s="140">
        <v>8</v>
      </c>
      <c r="AZ428" s="140"/>
    </row>
    <row r="429" spans="1:54" ht="18" customHeight="1" x14ac:dyDescent="0.25">
      <c r="A429" s="354">
        <v>11</v>
      </c>
      <c r="B429" s="355"/>
      <c r="C429" s="356">
        <v>66853</v>
      </c>
      <c r="D429" s="140"/>
      <c r="E429" s="269" t="s">
        <v>590</v>
      </c>
      <c r="F429" s="269" t="s">
        <v>591</v>
      </c>
      <c r="G429" s="269" t="s">
        <v>631</v>
      </c>
      <c r="H429" s="275" t="s">
        <v>336</v>
      </c>
      <c r="J429" s="271" t="s">
        <v>211</v>
      </c>
      <c r="L429" s="271" t="s">
        <v>572</v>
      </c>
      <c r="N429" s="208" t="s">
        <v>632</v>
      </c>
      <c r="P429" s="502" t="s">
        <v>633</v>
      </c>
      <c r="S429" s="271" t="s">
        <v>214</v>
      </c>
      <c r="T429" s="271" t="s">
        <v>340</v>
      </c>
      <c r="U429" s="596">
        <v>45397</v>
      </c>
      <c r="V429" s="271" t="s">
        <v>264</v>
      </c>
      <c r="Y429" s="269" t="s">
        <v>634</v>
      </c>
      <c r="AZ429" s="140"/>
    </row>
    <row r="430" spans="1:54" ht="18" customHeight="1" x14ac:dyDescent="0.25">
      <c r="A430" s="354">
        <v>11</v>
      </c>
      <c r="B430" s="355"/>
      <c r="C430" s="356">
        <v>59772</v>
      </c>
      <c r="D430" s="140"/>
      <c r="E430" s="269" t="s">
        <v>590</v>
      </c>
      <c r="F430" s="269" t="s">
        <v>7430</v>
      </c>
      <c r="G430" s="269">
        <v>72</v>
      </c>
      <c r="H430" s="275" t="s">
        <v>336</v>
      </c>
      <c r="J430" s="271" t="s">
        <v>211</v>
      </c>
      <c r="L430" s="271" t="s">
        <v>362</v>
      </c>
      <c r="N430" s="208" t="s">
        <v>869</v>
      </c>
      <c r="O430" s="502" t="s">
        <v>870</v>
      </c>
      <c r="P430" s="502" t="s">
        <v>871</v>
      </c>
      <c r="S430" s="271" t="s">
        <v>214</v>
      </c>
      <c r="T430" s="271" t="s">
        <v>340</v>
      </c>
      <c r="U430" s="596">
        <v>45407</v>
      </c>
      <c r="V430" s="271" t="s">
        <v>264</v>
      </c>
      <c r="X430" s="271">
        <v>1</v>
      </c>
      <c r="Y430" s="269" t="s">
        <v>7388</v>
      </c>
      <c r="AD430" s="140">
        <v>10</v>
      </c>
      <c r="AZ430" s="140"/>
    </row>
    <row r="431" spans="1:54" ht="18" customHeight="1" x14ac:dyDescent="0.25">
      <c r="A431" s="354">
        <v>11</v>
      </c>
      <c r="B431" s="355"/>
      <c r="C431" s="356">
        <v>55904</v>
      </c>
      <c r="D431" s="140"/>
      <c r="E431" s="269" t="s">
        <v>590</v>
      </c>
      <c r="F431" s="269" t="s">
        <v>7430</v>
      </c>
      <c r="G431" s="269">
        <v>31</v>
      </c>
      <c r="H431" s="275" t="s">
        <v>336</v>
      </c>
      <c r="J431" s="271" t="s">
        <v>211</v>
      </c>
      <c r="L431" s="271" t="s">
        <v>337</v>
      </c>
      <c r="N431" s="208" t="s">
        <v>880</v>
      </c>
      <c r="O431" s="502" t="s">
        <v>881</v>
      </c>
      <c r="P431" s="502" t="s">
        <v>882</v>
      </c>
      <c r="S431" s="271" t="s">
        <v>214</v>
      </c>
      <c r="T431" s="271" t="s">
        <v>340</v>
      </c>
      <c r="U431" s="596">
        <v>45400</v>
      </c>
      <c r="V431" s="271" t="s">
        <v>264</v>
      </c>
      <c r="Y431" s="269" t="s">
        <v>7389</v>
      </c>
      <c r="AD431" s="140">
        <v>9</v>
      </c>
      <c r="AE431" s="140">
        <v>1</v>
      </c>
      <c r="AZ431" s="140"/>
      <c r="BB431" s="269" t="s">
        <v>843</v>
      </c>
    </row>
    <row r="432" spans="1:54" ht="18" customHeight="1" x14ac:dyDescent="0.25">
      <c r="A432" s="354">
        <v>11</v>
      </c>
      <c r="B432" s="355"/>
      <c r="C432" s="356">
        <v>68394</v>
      </c>
      <c r="D432" s="140"/>
      <c r="E432" s="269" t="s">
        <v>590</v>
      </c>
      <c r="F432" s="269" t="s">
        <v>7430</v>
      </c>
      <c r="G432" s="269">
        <v>37</v>
      </c>
      <c r="H432" s="275" t="s">
        <v>336</v>
      </c>
      <c r="J432" s="271" t="s">
        <v>211</v>
      </c>
      <c r="L432" s="271" t="s">
        <v>337</v>
      </c>
      <c r="N432" s="208" t="s">
        <v>883</v>
      </c>
      <c r="P432" s="502" t="s">
        <v>884</v>
      </c>
      <c r="S432" s="271" t="s">
        <v>214</v>
      </c>
      <c r="T432" s="271" t="s">
        <v>340</v>
      </c>
      <c r="U432" s="596">
        <v>45407</v>
      </c>
      <c r="V432" s="271" t="s">
        <v>226</v>
      </c>
      <c r="Y432" s="269" t="s">
        <v>8587</v>
      </c>
      <c r="AD432" s="140">
        <v>8</v>
      </c>
      <c r="AZ432" s="140"/>
    </row>
    <row r="433" spans="1:82" ht="18" customHeight="1" x14ac:dyDescent="0.25">
      <c r="A433" s="354">
        <v>11</v>
      </c>
      <c r="B433" s="355"/>
      <c r="C433" s="356">
        <v>67911</v>
      </c>
      <c r="D433" s="140"/>
      <c r="E433" s="269" t="s">
        <v>590</v>
      </c>
      <c r="F433" s="269" t="s">
        <v>7430</v>
      </c>
      <c r="G433" s="269" t="s">
        <v>866</v>
      </c>
      <c r="H433" s="275" t="s">
        <v>336</v>
      </c>
      <c r="J433" s="271" t="s">
        <v>211</v>
      </c>
      <c r="L433" s="271" t="s">
        <v>354</v>
      </c>
      <c r="N433" s="208" t="s">
        <v>867</v>
      </c>
      <c r="O433" s="502" t="s">
        <v>868</v>
      </c>
      <c r="S433" s="271" t="s">
        <v>214</v>
      </c>
      <c r="T433" s="271" t="s">
        <v>340</v>
      </c>
      <c r="U433" s="596">
        <v>45407</v>
      </c>
      <c r="V433" s="271" t="s">
        <v>226</v>
      </c>
      <c r="X433" s="271">
        <v>1</v>
      </c>
      <c r="Y433" s="269" t="s">
        <v>7387</v>
      </c>
      <c r="AD433" s="140">
        <v>6</v>
      </c>
      <c r="AZ433" s="140"/>
    </row>
    <row r="434" spans="1:82" ht="18" customHeight="1" x14ac:dyDescent="0.25">
      <c r="A434" s="354">
        <v>11</v>
      </c>
      <c r="B434" s="355"/>
      <c r="C434" s="356">
        <v>59778</v>
      </c>
      <c r="D434" s="140"/>
      <c r="E434" s="269" t="s">
        <v>590</v>
      </c>
      <c r="F434" s="269" t="s">
        <v>7430</v>
      </c>
      <c r="G434" s="269">
        <v>80</v>
      </c>
      <c r="H434" s="275" t="s">
        <v>336</v>
      </c>
      <c r="J434" s="271" t="s">
        <v>211</v>
      </c>
      <c r="L434" s="271" t="s">
        <v>362</v>
      </c>
      <c r="N434" s="208" t="s">
        <v>2474</v>
      </c>
      <c r="O434" s="502" t="s">
        <v>2475</v>
      </c>
      <c r="P434" s="502" t="s">
        <v>2476</v>
      </c>
      <c r="S434" s="271" t="s">
        <v>214</v>
      </c>
      <c r="T434" s="271" t="s">
        <v>340</v>
      </c>
      <c r="U434" s="596">
        <v>45435</v>
      </c>
      <c r="V434" s="271" t="s">
        <v>226</v>
      </c>
      <c r="Y434" s="269" t="s">
        <v>7425</v>
      </c>
      <c r="AZ434" s="140"/>
    </row>
    <row r="435" spans="1:82" ht="18" customHeight="1" x14ac:dyDescent="0.25">
      <c r="A435" s="354">
        <v>11</v>
      </c>
      <c r="B435" s="355"/>
      <c r="C435" s="356">
        <v>63947</v>
      </c>
      <c r="D435" s="140"/>
      <c r="E435" s="269" t="s">
        <v>590</v>
      </c>
      <c r="F435" s="269" t="s">
        <v>7912</v>
      </c>
      <c r="G435" s="269" t="s">
        <v>2325</v>
      </c>
      <c r="H435" s="275" t="s">
        <v>336</v>
      </c>
      <c r="J435" s="271" t="s">
        <v>211</v>
      </c>
      <c r="L435" s="271" t="s">
        <v>354</v>
      </c>
      <c r="N435" s="208" t="s">
        <v>6622</v>
      </c>
      <c r="S435" s="271" t="s">
        <v>214</v>
      </c>
      <c r="T435" s="271" t="s">
        <v>340</v>
      </c>
      <c r="U435" s="596">
        <v>45470</v>
      </c>
      <c r="V435" s="271" t="s">
        <v>226</v>
      </c>
      <c r="Y435" s="269" t="s">
        <v>7918</v>
      </c>
      <c r="AZ435" s="140"/>
    </row>
    <row r="436" spans="1:82" ht="18" customHeight="1" x14ac:dyDescent="0.25">
      <c r="A436" s="354">
        <v>11</v>
      </c>
      <c r="B436" s="355"/>
      <c r="C436" s="356">
        <v>64817</v>
      </c>
      <c r="D436" s="140"/>
      <c r="E436" s="269" t="s">
        <v>590</v>
      </c>
      <c r="F436" s="269" t="s">
        <v>7524</v>
      </c>
      <c r="G436" s="269">
        <v>21</v>
      </c>
      <c r="H436" s="275" t="s">
        <v>441</v>
      </c>
      <c r="J436" s="271" t="s">
        <v>211</v>
      </c>
      <c r="L436" s="271" t="s">
        <v>711</v>
      </c>
      <c r="M436" s="271"/>
      <c r="N436" s="271" t="s">
        <v>743</v>
      </c>
      <c r="O436" s="271" t="s">
        <v>744</v>
      </c>
      <c r="P436" s="271"/>
      <c r="Q436" s="271"/>
      <c r="R436" s="271"/>
      <c r="S436" s="271" t="s">
        <v>214</v>
      </c>
      <c r="T436" s="271" t="s">
        <v>446</v>
      </c>
      <c r="U436" s="597">
        <v>45405</v>
      </c>
      <c r="V436" s="271" t="s">
        <v>447</v>
      </c>
      <c r="Y436" s="208" t="s">
        <v>745</v>
      </c>
      <c r="Z436" s="271"/>
      <c r="AA436" s="271"/>
      <c r="AB436" s="271"/>
      <c r="AC436" s="271"/>
      <c r="AD436" s="271"/>
      <c r="AE436" s="271"/>
      <c r="AF436" s="271"/>
      <c r="AG436" s="271"/>
      <c r="AH436" s="271"/>
      <c r="AI436" s="271"/>
      <c r="AJ436" s="271"/>
      <c r="AK436" s="271"/>
      <c r="AL436" s="271"/>
      <c r="AM436" s="271"/>
      <c r="AN436" s="271"/>
      <c r="AO436" s="271"/>
      <c r="AP436" s="271"/>
      <c r="AQ436" s="271"/>
      <c r="AR436" s="271"/>
      <c r="AS436" s="271"/>
      <c r="AT436" s="271"/>
      <c r="AU436" s="271"/>
      <c r="AV436" s="271"/>
      <c r="AW436" s="271"/>
      <c r="AY436" s="271"/>
      <c r="AZ436" s="271"/>
      <c r="BA436" s="271"/>
      <c r="BB436" s="271"/>
      <c r="BD436" s="212"/>
      <c r="BE436" s="212"/>
      <c r="BF436" s="212"/>
      <c r="BH436" s="212"/>
      <c r="BR436" s="271"/>
      <c r="BS436" s="271"/>
      <c r="BT436" s="271"/>
      <c r="BU436" s="271"/>
      <c r="BV436" s="271"/>
      <c r="BW436" s="271"/>
      <c r="BX436" s="271"/>
      <c r="BY436" s="271"/>
      <c r="BZ436" s="271"/>
      <c r="CA436" s="271"/>
      <c r="CB436" s="271"/>
      <c r="CC436" s="271"/>
      <c r="CD436" s="271"/>
    </row>
    <row r="437" spans="1:82" ht="18" customHeight="1" x14ac:dyDescent="0.25">
      <c r="A437" s="354">
        <v>11</v>
      </c>
      <c r="B437" s="355"/>
      <c r="C437" s="356">
        <v>67549</v>
      </c>
      <c r="D437" s="140"/>
      <c r="E437" s="269" t="s">
        <v>590</v>
      </c>
      <c r="F437" s="269" t="s">
        <v>7524</v>
      </c>
      <c r="G437" s="269">
        <v>35</v>
      </c>
      <c r="H437" s="275" t="s">
        <v>441</v>
      </c>
      <c r="J437" s="271" t="s">
        <v>211</v>
      </c>
      <c r="L437" s="271" t="s">
        <v>711</v>
      </c>
      <c r="N437" s="208" t="s">
        <v>758</v>
      </c>
      <c r="O437" s="502" t="s">
        <v>759</v>
      </c>
      <c r="Q437" s="768" t="s">
        <v>7769</v>
      </c>
      <c r="S437" s="271" t="s">
        <v>214</v>
      </c>
      <c r="T437" s="271" t="s">
        <v>446</v>
      </c>
      <c r="U437" s="596">
        <v>45406</v>
      </c>
      <c r="V437" s="271" t="s">
        <v>447</v>
      </c>
      <c r="Y437" s="269" t="s">
        <v>7770</v>
      </c>
      <c r="AZ437" s="140"/>
      <c r="BB437" s="271" t="s">
        <v>761</v>
      </c>
    </row>
    <row r="438" spans="1:82" ht="18" customHeight="1" x14ac:dyDescent="0.25">
      <c r="A438" s="354">
        <v>11</v>
      </c>
      <c r="B438" s="355"/>
      <c r="C438" s="356">
        <v>70675</v>
      </c>
      <c r="D438" s="140"/>
      <c r="E438" s="269" t="s">
        <v>590</v>
      </c>
      <c r="F438" s="269" t="s">
        <v>7524</v>
      </c>
      <c r="G438" s="269">
        <v>37</v>
      </c>
      <c r="H438" s="275" t="s">
        <v>441</v>
      </c>
      <c r="J438" s="271" t="s">
        <v>211</v>
      </c>
      <c r="L438" s="271" t="s">
        <v>711</v>
      </c>
      <c r="N438" s="208" t="s">
        <v>766</v>
      </c>
      <c r="O438" s="502" t="s">
        <v>767</v>
      </c>
      <c r="P438" s="502" t="s">
        <v>767</v>
      </c>
      <c r="Q438" s="502" t="s">
        <v>768</v>
      </c>
      <c r="S438" s="271" t="s">
        <v>214</v>
      </c>
      <c r="T438" s="271" t="s">
        <v>446</v>
      </c>
      <c r="U438" s="596">
        <v>45406</v>
      </c>
      <c r="V438" s="271" t="s">
        <v>447</v>
      </c>
      <c r="Y438" s="269" t="s">
        <v>8132</v>
      </c>
      <c r="AZ438" s="140"/>
    </row>
    <row r="439" spans="1:82" ht="18" customHeight="1" x14ac:dyDescent="0.25">
      <c r="A439" s="354">
        <v>11</v>
      </c>
      <c r="B439" s="355"/>
      <c r="C439" s="356">
        <v>66024</v>
      </c>
      <c r="D439" s="140"/>
      <c r="E439" s="269" t="s">
        <v>590</v>
      </c>
      <c r="F439" s="269" t="s">
        <v>7524</v>
      </c>
      <c r="G439" s="269">
        <v>39</v>
      </c>
      <c r="H439" s="275" t="s">
        <v>441</v>
      </c>
      <c r="J439" s="271" t="s">
        <v>211</v>
      </c>
      <c r="L439" s="271" t="s">
        <v>711</v>
      </c>
      <c r="N439" s="208" t="s">
        <v>771</v>
      </c>
      <c r="O439" s="502" t="s">
        <v>772</v>
      </c>
      <c r="S439" s="271" t="s">
        <v>214</v>
      </c>
      <c r="T439" s="271" t="s">
        <v>446</v>
      </c>
      <c r="U439" s="596">
        <v>45406</v>
      </c>
      <c r="V439" s="271" t="s">
        <v>447</v>
      </c>
      <c r="Y439" s="269" t="s">
        <v>8132</v>
      </c>
      <c r="AZ439" s="140"/>
    </row>
    <row r="440" spans="1:82" ht="18" customHeight="1" x14ac:dyDescent="0.25">
      <c r="A440" s="354">
        <v>11</v>
      </c>
      <c r="B440" s="355"/>
      <c r="C440" s="356">
        <v>65334</v>
      </c>
      <c r="D440" s="140"/>
      <c r="E440" s="269" t="s">
        <v>590</v>
      </c>
      <c r="F440" s="269" t="s">
        <v>7524</v>
      </c>
      <c r="G440" s="269">
        <v>41</v>
      </c>
      <c r="H440" s="275" t="s">
        <v>441</v>
      </c>
      <c r="J440" s="271" t="s">
        <v>211</v>
      </c>
      <c r="L440" s="271" t="s">
        <v>711</v>
      </c>
      <c r="N440" s="208" t="s">
        <v>775</v>
      </c>
      <c r="O440" s="502" t="s">
        <v>776</v>
      </c>
      <c r="Q440" s="502" t="s">
        <v>777</v>
      </c>
      <c r="S440" s="271" t="s">
        <v>214</v>
      </c>
      <c r="T440" s="271" t="s">
        <v>446</v>
      </c>
      <c r="U440" s="596">
        <v>45406</v>
      </c>
      <c r="V440" s="271" t="s">
        <v>447</v>
      </c>
      <c r="Y440" s="269" t="s">
        <v>8133</v>
      </c>
      <c r="AZ440" s="140"/>
    </row>
    <row r="441" spans="1:82" ht="18" customHeight="1" x14ac:dyDescent="0.25">
      <c r="A441" s="354">
        <v>11</v>
      </c>
      <c r="B441" s="355"/>
      <c r="C441" s="356">
        <v>65262</v>
      </c>
      <c r="D441" s="140"/>
      <c r="E441" s="269" t="s">
        <v>590</v>
      </c>
      <c r="F441" s="269" t="s">
        <v>7524</v>
      </c>
      <c r="G441" s="269">
        <v>10</v>
      </c>
      <c r="H441" s="275" t="s">
        <v>441</v>
      </c>
      <c r="I441" s="269"/>
      <c r="J441" s="140" t="s">
        <v>211</v>
      </c>
      <c r="K441" s="273"/>
      <c r="L441" s="273" t="s">
        <v>442</v>
      </c>
      <c r="N441" s="275" t="s">
        <v>707</v>
      </c>
      <c r="O441" s="272" t="s">
        <v>708</v>
      </c>
      <c r="P441" s="272" t="s">
        <v>708</v>
      </c>
      <c r="Q441" s="766" t="s">
        <v>709</v>
      </c>
      <c r="R441" s="269"/>
      <c r="S441" s="269" t="s">
        <v>214</v>
      </c>
      <c r="T441" s="273" t="s">
        <v>446</v>
      </c>
      <c r="U441" s="466">
        <v>45404</v>
      </c>
      <c r="V441" s="140" t="s">
        <v>447</v>
      </c>
      <c r="W441" s="140"/>
      <c r="X441" s="140"/>
      <c r="Y441" s="269" t="s">
        <v>710</v>
      </c>
      <c r="AX441" s="140"/>
      <c r="AZ441" s="140"/>
      <c r="BC441" s="280"/>
      <c r="BD441" s="669"/>
      <c r="BE441" s="740"/>
      <c r="BF441" s="440"/>
      <c r="BG441" s="140"/>
      <c r="BH441" s="801"/>
      <c r="BI441" s="280"/>
      <c r="BJ441" s="280"/>
      <c r="BK441" s="280"/>
      <c r="BL441" s="280"/>
      <c r="BM441" s="140"/>
      <c r="BN441" s="269"/>
      <c r="BO441" s="140"/>
      <c r="BP441" s="140"/>
      <c r="BQ441" s="140"/>
      <c r="BR441" s="355"/>
      <c r="BS441" s="269"/>
      <c r="BU441" s="269"/>
      <c r="BW441" s="269"/>
      <c r="BY441" s="269"/>
      <c r="CA441" s="269"/>
      <c r="CC441" s="269"/>
    </row>
    <row r="442" spans="1:82" ht="18" customHeight="1" x14ac:dyDescent="0.25">
      <c r="A442" s="354">
        <v>11</v>
      </c>
      <c r="B442" s="355"/>
      <c r="C442" s="356">
        <v>61396</v>
      </c>
      <c r="D442" s="140"/>
      <c r="E442" s="269" t="s">
        <v>590</v>
      </c>
      <c r="F442" s="269" t="s">
        <v>7524</v>
      </c>
      <c r="G442" s="269">
        <v>12</v>
      </c>
      <c r="H442" s="275" t="s">
        <v>441</v>
      </c>
      <c r="J442" s="271" t="s">
        <v>211</v>
      </c>
      <c r="L442" s="271" t="s">
        <v>442</v>
      </c>
      <c r="M442" s="271"/>
      <c r="N442" s="271" t="s">
        <v>729</v>
      </c>
      <c r="O442" s="271" t="s">
        <v>730</v>
      </c>
      <c r="P442" s="271" t="s">
        <v>731</v>
      </c>
      <c r="Q442" s="271"/>
      <c r="R442" s="271"/>
      <c r="S442" s="271" t="s">
        <v>214</v>
      </c>
      <c r="T442" s="271" t="s">
        <v>446</v>
      </c>
      <c r="U442" s="597">
        <v>45404</v>
      </c>
      <c r="V442" s="271" t="s">
        <v>447</v>
      </c>
      <c r="Y442" s="208" t="s">
        <v>725</v>
      </c>
      <c r="Z442" s="271"/>
      <c r="AA442" s="271"/>
      <c r="AB442" s="271"/>
      <c r="AC442" s="271"/>
      <c r="AD442" s="271"/>
      <c r="AE442" s="271"/>
      <c r="AF442" s="271"/>
      <c r="AG442" s="271"/>
      <c r="AH442" s="271"/>
      <c r="AI442" s="271"/>
      <c r="AJ442" s="271"/>
      <c r="AK442" s="271"/>
      <c r="AL442" s="271"/>
      <c r="AM442" s="271"/>
      <c r="AN442" s="271"/>
      <c r="AO442" s="271"/>
      <c r="AP442" s="271"/>
      <c r="AQ442" s="271"/>
      <c r="AR442" s="271"/>
      <c r="AS442" s="271"/>
      <c r="AT442" s="271"/>
      <c r="AU442" s="271"/>
      <c r="AV442" s="271"/>
      <c r="AW442" s="271"/>
      <c r="AY442" s="271"/>
      <c r="AZ442" s="271"/>
      <c r="BA442" s="271"/>
      <c r="BB442" s="271"/>
      <c r="BD442" s="212"/>
      <c r="BE442" s="212"/>
      <c r="BF442" s="212"/>
      <c r="BH442" s="212"/>
      <c r="BR442" s="271"/>
      <c r="BS442" s="271"/>
      <c r="BT442" s="271"/>
      <c r="BU442" s="271"/>
      <c r="BV442" s="271"/>
      <c r="BW442" s="271"/>
      <c r="BX442" s="271"/>
      <c r="BY442" s="271"/>
      <c r="BZ442" s="271"/>
      <c r="CA442" s="271"/>
      <c r="CB442" s="271"/>
      <c r="CC442" s="271"/>
      <c r="CD442" s="271"/>
    </row>
    <row r="443" spans="1:82" ht="18" customHeight="1" x14ac:dyDescent="0.25">
      <c r="A443" s="354">
        <v>11</v>
      </c>
      <c r="B443" s="355"/>
      <c r="C443" s="356">
        <v>62449</v>
      </c>
      <c r="D443" s="140"/>
      <c r="E443" s="269" t="s">
        <v>590</v>
      </c>
      <c r="F443" s="269" t="s">
        <v>7524</v>
      </c>
      <c r="G443" s="269">
        <v>16</v>
      </c>
      <c r="H443" s="275" t="s">
        <v>441</v>
      </c>
      <c r="J443" s="271" t="s">
        <v>211</v>
      </c>
      <c r="L443" s="271" t="s">
        <v>442</v>
      </c>
      <c r="M443" s="271"/>
      <c r="N443" s="271" t="s">
        <v>734</v>
      </c>
      <c r="O443" s="271"/>
      <c r="P443" s="271" t="s">
        <v>735</v>
      </c>
      <c r="Q443" s="271"/>
      <c r="R443" s="271"/>
      <c r="S443" s="271" t="s">
        <v>214</v>
      </c>
      <c r="T443" s="271" t="s">
        <v>446</v>
      </c>
      <c r="U443" s="597">
        <v>45405</v>
      </c>
      <c r="V443" s="271" t="s">
        <v>447</v>
      </c>
      <c r="Y443" s="208" t="s">
        <v>736</v>
      </c>
      <c r="Z443" s="271"/>
      <c r="AA443" s="271"/>
      <c r="AB443" s="271"/>
      <c r="AC443" s="271"/>
      <c r="AD443" s="271"/>
      <c r="AE443" s="271"/>
      <c r="AF443" s="271"/>
      <c r="AG443" s="271"/>
      <c r="AH443" s="271"/>
      <c r="AI443" s="271"/>
      <c r="AJ443" s="271"/>
      <c r="AK443" s="271"/>
      <c r="AL443" s="271"/>
      <c r="AM443" s="271"/>
      <c r="AN443" s="271"/>
      <c r="AO443" s="271"/>
      <c r="AP443" s="271"/>
      <c r="AQ443" s="271"/>
      <c r="AR443" s="271"/>
      <c r="AS443" s="271"/>
      <c r="AT443" s="271"/>
      <c r="AU443" s="271"/>
      <c r="AV443" s="271"/>
      <c r="AW443" s="271"/>
      <c r="AY443" s="271"/>
      <c r="AZ443" s="271"/>
      <c r="BA443" s="271"/>
      <c r="BB443" s="271"/>
      <c r="BD443" s="212"/>
      <c r="BE443" s="212"/>
      <c r="BF443" s="212"/>
      <c r="BH443" s="212"/>
      <c r="BR443" s="271"/>
      <c r="BS443" s="271"/>
      <c r="BT443" s="271"/>
      <c r="BU443" s="271"/>
      <c r="BV443" s="271"/>
      <c r="BW443" s="271"/>
      <c r="BX443" s="271"/>
      <c r="BY443" s="271"/>
      <c r="BZ443" s="271"/>
      <c r="CA443" s="271"/>
      <c r="CB443" s="271"/>
      <c r="CC443" s="271"/>
      <c r="CD443" s="271"/>
    </row>
    <row r="444" spans="1:82" ht="18" customHeight="1" x14ac:dyDescent="0.25">
      <c r="A444" s="354">
        <v>11</v>
      </c>
      <c r="B444" s="355"/>
      <c r="C444" s="356">
        <v>66885</v>
      </c>
      <c r="D444" s="140"/>
      <c r="E444" s="269" t="s">
        <v>590</v>
      </c>
      <c r="F444" s="269" t="s">
        <v>7524</v>
      </c>
      <c r="G444" s="269">
        <v>18</v>
      </c>
      <c r="H444" s="275" t="s">
        <v>441</v>
      </c>
      <c r="I444" s="269"/>
      <c r="J444" s="140" t="s">
        <v>211</v>
      </c>
      <c r="K444" s="273"/>
      <c r="L444" s="273" t="s">
        <v>442</v>
      </c>
      <c r="N444" s="275" t="s">
        <v>785</v>
      </c>
      <c r="O444" s="272"/>
      <c r="P444" s="272" t="s">
        <v>786</v>
      </c>
      <c r="Q444" s="766" t="s">
        <v>787</v>
      </c>
      <c r="R444" s="269"/>
      <c r="S444" s="269" t="s">
        <v>214</v>
      </c>
      <c r="T444" s="273" t="s">
        <v>446</v>
      </c>
      <c r="U444" s="466">
        <v>45407</v>
      </c>
      <c r="V444" s="140" t="s">
        <v>447</v>
      </c>
      <c r="W444" s="140"/>
      <c r="X444" s="140"/>
      <c r="Y444" s="269" t="s">
        <v>788</v>
      </c>
      <c r="AX444" s="140"/>
      <c r="AZ444" s="140"/>
      <c r="BC444" s="280"/>
      <c r="BD444" s="669"/>
      <c r="BE444" s="740"/>
      <c r="BF444" s="440"/>
      <c r="BG444" s="140"/>
      <c r="BH444" s="801"/>
      <c r="BI444" s="280"/>
      <c r="BJ444" s="280"/>
      <c r="BK444" s="280"/>
      <c r="BL444" s="280"/>
      <c r="BM444" s="140"/>
      <c r="BN444" s="269"/>
      <c r="BR444" s="271"/>
      <c r="BS444" s="271"/>
      <c r="BT444" s="271"/>
      <c r="BU444" s="271"/>
      <c r="BV444" s="271"/>
      <c r="BW444" s="271"/>
      <c r="BX444" s="271"/>
      <c r="BY444" s="271"/>
      <c r="BZ444" s="271"/>
      <c r="CA444" s="271"/>
      <c r="CB444" s="271"/>
      <c r="CC444" s="271"/>
      <c r="CD444" s="271"/>
    </row>
    <row r="445" spans="1:82" ht="18" customHeight="1" x14ac:dyDescent="0.25">
      <c r="A445" s="354">
        <v>11</v>
      </c>
      <c r="B445" s="355"/>
      <c r="C445" s="356">
        <v>70192</v>
      </c>
      <c r="D445" s="140"/>
      <c r="E445" s="269" t="s">
        <v>590</v>
      </c>
      <c r="F445" s="269" t="s">
        <v>7524</v>
      </c>
      <c r="G445" s="269">
        <v>54</v>
      </c>
      <c r="H445" s="275" t="s">
        <v>441</v>
      </c>
      <c r="J445" s="271" t="s">
        <v>211</v>
      </c>
      <c r="L445" s="271" t="s">
        <v>442</v>
      </c>
      <c r="N445" s="208" t="s">
        <v>793</v>
      </c>
      <c r="P445" s="502" t="s">
        <v>794</v>
      </c>
      <c r="Q445" s="502" t="s">
        <v>795</v>
      </c>
      <c r="S445" s="271" t="s">
        <v>214</v>
      </c>
      <c r="T445" s="271" t="s">
        <v>446</v>
      </c>
      <c r="U445" s="596">
        <v>45407</v>
      </c>
      <c r="V445" s="271" t="s">
        <v>447</v>
      </c>
      <c r="Y445" s="269" t="s">
        <v>796</v>
      </c>
      <c r="AZ445" s="140"/>
    </row>
    <row r="446" spans="1:82" ht="18" customHeight="1" x14ac:dyDescent="0.25">
      <c r="A446" s="354">
        <v>11</v>
      </c>
      <c r="B446" s="355"/>
      <c r="C446" s="356">
        <v>69398</v>
      </c>
      <c r="D446" s="140"/>
      <c r="E446" s="269" t="s">
        <v>590</v>
      </c>
      <c r="F446" s="269" t="s">
        <v>7524</v>
      </c>
      <c r="G446" s="269">
        <v>56</v>
      </c>
      <c r="H446" s="275" t="s">
        <v>441</v>
      </c>
      <c r="J446" s="271" t="s">
        <v>211</v>
      </c>
      <c r="L446" s="271" t="s">
        <v>442</v>
      </c>
      <c r="N446" s="208" t="s">
        <v>797</v>
      </c>
      <c r="O446" s="502" t="s">
        <v>798</v>
      </c>
      <c r="P446" s="502" t="s">
        <v>799</v>
      </c>
      <c r="S446" s="271" t="s">
        <v>214</v>
      </c>
      <c r="T446" s="271" t="s">
        <v>446</v>
      </c>
      <c r="U446" s="596">
        <v>45407</v>
      </c>
      <c r="V446" s="271" t="s">
        <v>447</v>
      </c>
      <c r="Y446" s="269" t="s">
        <v>800</v>
      </c>
      <c r="AZ446" s="140"/>
    </row>
    <row r="447" spans="1:82" ht="18" customHeight="1" x14ac:dyDescent="0.25">
      <c r="A447" s="354">
        <v>11</v>
      </c>
      <c r="B447" s="355"/>
      <c r="C447" s="356">
        <v>69254</v>
      </c>
      <c r="D447" s="140"/>
      <c r="E447" s="269" t="s">
        <v>590</v>
      </c>
      <c r="F447" s="269" t="s">
        <v>7524</v>
      </c>
      <c r="G447" s="269">
        <v>58</v>
      </c>
      <c r="H447" s="275" t="s">
        <v>441</v>
      </c>
      <c r="J447" s="271" t="s">
        <v>211</v>
      </c>
      <c r="L447" s="271" t="s">
        <v>442</v>
      </c>
      <c r="N447" s="208" t="s">
        <v>801</v>
      </c>
      <c r="O447" s="502" t="s">
        <v>802</v>
      </c>
      <c r="S447" s="271" t="s">
        <v>214</v>
      </c>
      <c r="T447" s="271" t="s">
        <v>446</v>
      </c>
      <c r="U447" s="596">
        <v>45407</v>
      </c>
      <c r="V447" s="271" t="s">
        <v>447</v>
      </c>
      <c r="Y447" s="269" t="s">
        <v>803</v>
      </c>
      <c r="AZ447" s="140"/>
    </row>
    <row r="448" spans="1:82" ht="18" customHeight="1" x14ac:dyDescent="0.25">
      <c r="A448" s="354">
        <v>11</v>
      </c>
      <c r="B448" s="355"/>
      <c r="C448" s="356">
        <v>67836</v>
      </c>
      <c r="D448" s="140"/>
      <c r="E448" s="269" t="s">
        <v>590</v>
      </c>
      <c r="F448" s="269" t="s">
        <v>7524</v>
      </c>
      <c r="G448" s="269">
        <v>60</v>
      </c>
      <c r="H448" s="275" t="s">
        <v>441</v>
      </c>
      <c r="J448" s="271" t="s">
        <v>211</v>
      </c>
      <c r="L448" s="271" t="s">
        <v>442</v>
      </c>
      <c r="N448" s="208" t="s">
        <v>804</v>
      </c>
      <c r="O448" s="502" t="s">
        <v>805</v>
      </c>
      <c r="S448" s="271" t="s">
        <v>214</v>
      </c>
      <c r="T448" s="271" t="s">
        <v>446</v>
      </c>
      <c r="U448" s="596">
        <v>45407</v>
      </c>
      <c r="V448" s="271" t="s">
        <v>447</v>
      </c>
      <c r="Y448" s="269" t="s">
        <v>796</v>
      </c>
      <c r="AZ448" s="140"/>
    </row>
    <row r="449" spans="1:82" ht="18" customHeight="1" x14ac:dyDescent="0.25">
      <c r="A449" s="354">
        <v>11</v>
      </c>
      <c r="B449" s="355"/>
      <c r="C449" s="356">
        <v>68037</v>
      </c>
      <c r="D449" s="140"/>
      <c r="E449" s="269" t="s">
        <v>590</v>
      </c>
      <c r="F449" s="269" t="s">
        <v>7524</v>
      </c>
      <c r="G449" s="269">
        <v>68</v>
      </c>
      <c r="H449" s="275" t="s">
        <v>441</v>
      </c>
      <c r="J449" s="271" t="s">
        <v>211</v>
      </c>
      <c r="L449" s="271" t="s">
        <v>442</v>
      </c>
      <c r="N449" s="208" t="s">
        <v>806</v>
      </c>
      <c r="O449" s="502" t="s">
        <v>807</v>
      </c>
      <c r="Q449" s="502" t="s">
        <v>808</v>
      </c>
      <c r="S449" s="271" t="s">
        <v>214</v>
      </c>
      <c r="T449" s="271" t="s">
        <v>446</v>
      </c>
      <c r="U449" s="596">
        <v>45407</v>
      </c>
      <c r="V449" s="271" t="s">
        <v>447</v>
      </c>
      <c r="Y449" s="269" t="s">
        <v>809</v>
      </c>
      <c r="AZ449" s="140"/>
    </row>
    <row r="450" spans="1:82" ht="18" customHeight="1" x14ac:dyDescent="0.25">
      <c r="A450" s="354">
        <v>11</v>
      </c>
      <c r="B450" s="355"/>
      <c r="C450" s="356">
        <v>61875</v>
      </c>
      <c r="D450" s="140"/>
      <c r="E450" s="269" t="s">
        <v>590</v>
      </c>
      <c r="F450" s="269" t="s">
        <v>7524</v>
      </c>
      <c r="G450" s="269">
        <v>70</v>
      </c>
      <c r="H450" s="275" t="s">
        <v>441</v>
      </c>
      <c r="J450" s="271" t="s">
        <v>211</v>
      </c>
      <c r="L450" s="271" t="s">
        <v>442</v>
      </c>
      <c r="N450" s="208" t="s">
        <v>810</v>
      </c>
      <c r="O450" s="502" t="s">
        <v>811</v>
      </c>
      <c r="P450" s="502" t="s">
        <v>811</v>
      </c>
      <c r="S450" s="271" t="s">
        <v>214</v>
      </c>
      <c r="T450" s="271" t="s">
        <v>446</v>
      </c>
      <c r="U450" s="596">
        <v>45407</v>
      </c>
      <c r="V450" s="271" t="s">
        <v>447</v>
      </c>
      <c r="Y450" s="269" t="s">
        <v>812</v>
      </c>
      <c r="AZ450" s="140"/>
    </row>
    <row r="451" spans="1:82" ht="18" customHeight="1" x14ac:dyDescent="0.25">
      <c r="A451" s="354">
        <v>11</v>
      </c>
      <c r="B451" s="355"/>
      <c r="C451" s="356">
        <v>61867</v>
      </c>
      <c r="D451" s="140"/>
      <c r="E451" s="269" t="s">
        <v>590</v>
      </c>
      <c r="F451" s="269" t="s">
        <v>7379</v>
      </c>
      <c r="G451" s="269">
        <v>46</v>
      </c>
      <c r="H451" s="275" t="s">
        <v>441</v>
      </c>
      <c r="J451" s="271" t="s">
        <v>211</v>
      </c>
      <c r="L451" s="271" t="s">
        <v>442</v>
      </c>
      <c r="N451" s="208" t="s">
        <v>874</v>
      </c>
      <c r="P451" s="502" t="s">
        <v>875</v>
      </c>
      <c r="Q451" s="502" t="s">
        <v>876</v>
      </c>
      <c r="S451" s="271" t="s">
        <v>214</v>
      </c>
      <c r="T451" s="271" t="s">
        <v>446</v>
      </c>
      <c r="U451" s="596">
        <v>45411</v>
      </c>
      <c r="V451" s="271" t="s">
        <v>447</v>
      </c>
      <c r="Y451" s="269" t="s">
        <v>877</v>
      </c>
      <c r="AZ451" s="140"/>
    </row>
    <row r="452" spans="1:82" ht="18" customHeight="1" x14ac:dyDescent="0.25">
      <c r="A452" s="354">
        <v>11</v>
      </c>
      <c r="B452" s="355"/>
      <c r="C452" s="356">
        <v>61869</v>
      </c>
      <c r="D452" s="140"/>
      <c r="E452" s="269" t="s">
        <v>590</v>
      </c>
      <c r="F452" s="269" t="s">
        <v>7379</v>
      </c>
      <c r="G452" s="269">
        <v>52</v>
      </c>
      <c r="H452" s="275" t="s">
        <v>441</v>
      </c>
      <c r="J452" s="271" t="s">
        <v>211</v>
      </c>
      <c r="L452" s="271" t="s">
        <v>442</v>
      </c>
      <c r="N452" s="208" t="s">
        <v>966</v>
      </c>
      <c r="P452" s="502" t="s">
        <v>967</v>
      </c>
      <c r="S452" s="271" t="s">
        <v>214</v>
      </c>
      <c r="T452" s="271" t="s">
        <v>446</v>
      </c>
      <c r="U452" s="596">
        <v>45411</v>
      </c>
      <c r="V452" s="271" t="s">
        <v>447</v>
      </c>
      <c r="Y452" s="269" t="s">
        <v>968</v>
      </c>
      <c r="AZ452" s="140"/>
    </row>
    <row r="453" spans="1:82" ht="18" customHeight="1" x14ac:dyDescent="0.25">
      <c r="A453" s="354">
        <v>11</v>
      </c>
      <c r="B453" s="355"/>
      <c r="C453" s="356">
        <v>69436</v>
      </c>
      <c r="D453" s="140"/>
      <c r="E453" s="269" t="s">
        <v>590</v>
      </c>
      <c r="F453" s="269" t="s">
        <v>571</v>
      </c>
      <c r="G453" s="269">
        <v>88</v>
      </c>
      <c r="H453" s="275" t="s">
        <v>441</v>
      </c>
      <c r="J453" s="271" t="s">
        <v>211</v>
      </c>
      <c r="L453" s="271" t="s">
        <v>442</v>
      </c>
      <c r="N453" s="208" t="s">
        <v>973</v>
      </c>
      <c r="P453" s="502" t="s">
        <v>974</v>
      </c>
      <c r="Q453" s="502" t="s">
        <v>975</v>
      </c>
      <c r="S453" s="271" t="s">
        <v>214</v>
      </c>
      <c r="T453" s="271" t="s">
        <v>446</v>
      </c>
      <c r="U453" s="596">
        <v>45449</v>
      </c>
      <c r="V453" s="271" t="s">
        <v>447</v>
      </c>
      <c r="Y453" s="269" t="s">
        <v>7321</v>
      </c>
      <c r="AZ453" s="140"/>
      <c r="BB453" s="269" t="s">
        <v>976</v>
      </c>
    </row>
    <row r="454" spans="1:82" ht="18" customHeight="1" x14ac:dyDescent="0.25">
      <c r="A454" s="354">
        <v>11</v>
      </c>
      <c r="B454" s="355"/>
      <c r="C454" s="356">
        <v>61737</v>
      </c>
      <c r="D454" s="140"/>
      <c r="E454" s="269" t="s">
        <v>590</v>
      </c>
      <c r="F454" s="269" t="s">
        <v>7379</v>
      </c>
      <c r="G454" s="269">
        <v>120</v>
      </c>
      <c r="H454" s="275" t="s">
        <v>441</v>
      </c>
      <c r="J454" s="271" t="s">
        <v>211</v>
      </c>
      <c r="L454" s="271" t="s">
        <v>442</v>
      </c>
      <c r="N454" s="208" t="s">
        <v>977</v>
      </c>
      <c r="O454" s="502" t="s">
        <v>978</v>
      </c>
      <c r="P454" s="502" t="s">
        <v>979</v>
      </c>
      <c r="S454" s="271" t="s">
        <v>214</v>
      </c>
      <c r="T454" s="271" t="s">
        <v>446</v>
      </c>
      <c r="U454" s="596">
        <v>45411</v>
      </c>
      <c r="V454" s="271" t="s">
        <v>447</v>
      </c>
      <c r="Y454" s="269" t="s">
        <v>980</v>
      </c>
      <c r="AZ454" s="140"/>
      <c r="BC454" s="212" t="s">
        <v>761</v>
      </c>
    </row>
    <row r="455" spans="1:82" ht="18" customHeight="1" x14ac:dyDescent="0.25">
      <c r="A455" s="354">
        <v>11</v>
      </c>
      <c r="B455" s="355"/>
      <c r="C455" s="356">
        <v>67645</v>
      </c>
      <c r="D455" s="140"/>
      <c r="E455" s="269" t="s">
        <v>590</v>
      </c>
      <c r="F455" s="269" t="s">
        <v>7524</v>
      </c>
      <c r="G455" s="269">
        <v>50</v>
      </c>
      <c r="H455" s="275" t="s">
        <v>441</v>
      </c>
      <c r="J455" s="271" t="s">
        <v>211</v>
      </c>
      <c r="L455" s="271" t="s">
        <v>442</v>
      </c>
      <c r="N455" s="208" t="s">
        <v>1135</v>
      </c>
      <c r="O455" s="502" t="s">
        <v>1136</v>
      </c>
      <c r="P455" s="502" t="s">
        <v>1136</v>
      </c>
      <c r="Q455" s="502" t="s">
        <v>1137</v>
      </c>
      <c r="S455" s="271" t="s">
        <v>214</v>
      </c>
      <c r="T455" s="271" t="s">
        <v>446</v>
      </c>
      <c r="U455" s="596">
        <v>45426</v>
      </c>
      <c r="V455" s="271" t="s">
        <v>447</v>
      </c>
      <c r="X455" s="271">
        <v>1</v>
      </c>
      <c r="Y455" s="269" t="s">
        <v>1138</v>
      </c>
      <c r="AZ455" s="140"/>
    </row>
    <row r="456" spans="1:82" ht="18" customHeight="1" x14ac:dyDescent="0.25">
      <c r="A456" s="354">
        <v>11</v>
      </c>
      <c r="B456" s="355"/>
      <c r="C456" s="356">
        <v>69693</v>
      </c>
      <c r="D456" s="140"/>
      <c r="E456" s="269" t="s">
        <v>590</v>
      </c>
      <c r="F456" s="269" t="s">
        <v>761</v>
      </c>
      <c r="G456" s="269">
        <v>122</v>
      </c>
      <c r="H456" s="275" t="s">
        <v>441</v>
      </c>
      <c r="J456" s="271" t="s">
        <v>211</v>
      </c>
      <c r="L456" s="271" t="s">
        <v>442</v>
      </c>
      <c r="N456" s="208" t="s">
        <v>2694</v>
      </c>
      <c r="O456" s="502" t="s">
        <v>8564</v>
      </c>
      <c r="P456" s="502" t="s">
        <v>2695</v>
      </c>
      <c r="Q456" s="768" t="s">
        <v>7480</v>
      </c>
      <c r="S456" s="271" t="s">
        <v>214</v>
      </c>
      <c r="T456" s="271" t="s">
        <v>446</v>
      </c>
      <c r="U456" s="596">
        <v>45470</v>
      </c>
      <c r="V456" s="271" t="s">
        <v>447</v>
      </c>
      <c r="Y456" s="269" t="s">
        <v>8565</v>
      </c>
      <c r="AZ456" s="140"/>
    </row>
    <row r="457" spans="1:82" ht="18" customHeight="1" x14ac:dyDescent="0.25">
      <c r="A457" s="354">
        <v>11</v>
      </c>
      <c r="B457" s="355"/>
      <c r="C457" s="356">
        <v>68286</v>
      </c>
      <c r="D457" s="140"/>
      <c r="E457" s="269" t="s">
        <v>590</v>
      </c>
      <c r="F457" s="269" t="s">
        <v>7524</v>
      </c>
      <c r="G457" s="269">
        <v>16</v>
      </c>
      <c r="H457" s="275" t="s">
        <v>593</v>
      </c>
      <c r="J457" s="271" t="s">
        <v>211</v>
      </c>
      <c r="L457" s="271" t="s">
        <v>594</v>
      </c>
      <c r="M457" s="271"/>
      <c r="N457" s="271" t="s">
        <v>618</v>
      </c>
      <c r="O457" s="271" t="s">
        <v>619</v>
      </c>
      <c r="P457" s="271"/>
      <c r="Q457" s="271" t="s">
        <v>620</v>
      </c>
      <c r="R457" s="271"/>
      <c r="S457" s="271" t="s">
        <v>214</v>
      </c>
      <c r="T457" s="271" t="s">
        <v>340</v>
      </c>
      <c r="U457" s="466">
        <v>45399</v>
      </c>
      <c r="V457" s="271" t="s">
        <v>226</v>
      </c>
      <c r="Y457" s="208" t="s">
        <v>621</v>
      </c>
      <c r="Z457" s="271"/>
      <c r="AA457" s="271"/>
      <c r="AB457" s="271"/>
      <c r="AC457" s="271"/>
      <c r="AD457" s="271">
        <v>10</v>
      </c>
      <c r="AE457" s="271"/>
      <c r="AF457" s="271"/>
      <c r="AG457" s="271"/>
      <c r="AH457" s="271"/>
      <c r="AI457" s="271"/>
      <c r="AJ457" s="271"/>
      <c r="AK457" s="271"/>
      <c r="AL457" s="271"/>
      <c r="AM457" s="271"/>
      <c r="AN457" s="271"/>
      <c r="AO457" s="271"/>
      <c r="AP457" s="271"/>
      <c r="AQ457" s="271"/>
      <c r="AR457" s="271"/>
      <c r="AS457" s="271"/>
      <c r="AT457" s="271"/>
      <c r="AU457" s="271"/>
      <c r="AV457" s="271"/>
      <c r="AW457" s="271"/>
      <c r="AY457" s="271"/>
      <c r="AZ457" s="271"/>
      <c r="BA457" s="271"/>
      <c r="BB457" s="271"/>
      <c r="BD457" s="212"/>
      <c r="BE457" s="212"/>
      <c r="BF457" s="212"/>
      <c r="BH457" s="212"/>
      <c r="BN457" s="271"/>
      <c r="BR457" s="271"/>
      <c r="BS457" s="271"/>
      <c r="BT457" s="271"/>
      <c r="BU457" s="271"/>
      <c r="BV457" s="271"/>
      <c r="BW457" s="271"/>
      <c r="BX457" s="271"/>
      <c r="BY457" s="271"/>
      <c r="BZ457" s="271"/>
      <c r="CA457" s="271"/>
      <c r="CB457" s="271"/>
      <c r="CC457" s="271"/>
      <c r="CD457" s="271"/>
    </row>
    <row r="458" spans="1:82" ht="18" customHeight="1" x14ac:dyDescent="0.25">
      <c r="A458" s="354">
        <v>11</v>
      </c>
      <c r="B458" s="355"/>
      <c r="C458" s="356">
        <v>66788</v>
      </c>
      <c r="D458" s="140"/>
      <c r="E458" s="269" t="s">
        <v>590</v>
      </c>
      <c r="F458" s="269" t="s">
        <v>761</v>
      </c>
      <c r="G458" s="269">
        <v>14</v>
      </c>
      <c r="H458" s="275" t="s">
        <v>593</v>
      </c>
      <c r="J458" s="271" t="s">
        <v>211</v>
      </c>
      <c r="L458" s="271" t="s">
        <v>594</v>
      </c>
      <c r="M458" s="271"/>
      <c r="N458" s="271" t="s">
        <v>834</v>
      </c>
      <c r="O458" s="271"/>
      <c r="P458" s="271" t="s">
        <v>835</v>
      </c>
      <c r="Q458" s="769" t="s">
        <v>836</v>
      </c>
      <c r="R458" s="271"/>
      <c r="S458" s="271" t="s">
        <v>214</v>
      </c>
      <c r="T458" s="271" t="s">
        <v>340</v>
      </c>
      <c r="U458" s="466">
        <v>45407</v>
      </c>
      <c r="V458" s="271" t="s">
        <v>226</v>
      </c>
      <c r="Y458" s="208" t="s">
        <v>7635</v>
      </c>
      <c r="Z458" s="271"/>
      <c r="AA458" s="271"/>
      <c r="AB458" s="271"/>
      <c r="AC458" s="271"/>
      <c r="AD458" s="271">
        <v>7</v>
      </c>
      <c r="AE458" s="271"/>
      <c r="AF458" s="271"/>
      <c r="AG458" s="271"/>
      <c r="AH458" s="271"/>
      <c r="AI458" s="271"/>
      <c r="AJ458" s="271"/>
      <c r="AK458" s="271"/>
      <c r="AL458" s="271"/>
      <c r="AM458" s="271"/>
      <c r="AN458" s="271"/>
      <c r="AO458" s="271"/>
      <c r="AP458" s="271"/>
      <c r="AQ458" s="271"/>
      <c r="AR458" s="271"/>
      <c r="AS458" s="271"/>
      <c r="AT458" s="271"/>
      <c r="AU458" s="271"/>
      <c r="AV458" s="271"/>
      <c r="AW458" s="271"/>
      <c r="AY458" s="271"/>
      <c r="AZ458" s="271"/>
      <c r="BA458" s="271"/>
      <c r="BB458" s="271"/>
      <c r="BD458" s="212"/>
      <c r="BE458" s="212"/>
      <c r="BF458" s="212"/>
      <c r="BH458" s="212"/>
      <c r="BN458" s="271"/>
      <c r="BR458" s="271"/>
      <c r="BS458" s="271"/>
      <c r="BT458" s="271"/>
      <c r="BU458" s="271"/>
      <c r="BV458" s="271"/>
      <c r="BW458" s="271"/>
      <c r="BX458" s="271"/>
      <c r="BY458" s="271"/>
      <c r="BZ458" s="271"/>
      <c r="CA458" s="271"/>
      <c r="CB458" s="271"/>
      <c r="CC458" s="271"/>
      <c r="CD458" s="271"/>
    </row>
    <row r="459" spans="1:82" ht="18" customHeight="1" x14ac:dyDescent="0.25">
      <c r="A459" s="354">
        <v>11</v>
      </c>
      <c r="B459" s="355"/>
      <c r="C459" s="356">
        <v>63994</v>
      </c>
      <c r="D459" s="140"/>
      <c r="E459" s="269" t="s">
        <v>590</v>
      </c>
      <c r="F459" s="269" t="s">
        <v>7524</v>
      </c>
      <c r="G459" s="269">
        <v>26</v>
      </c>
      <c r="H459" s="275" t="s">
        <v>593</v>
      </c>
      <c r="J459" s="271" t="s">
        <v>211</v>
      </c>
      <c r="L459" s="271" t="s">
        <v>594</v>
      </c>
      <c r="N459" s="208" t="s">
        <v>840</v>
      </c>
      <c r="O459" s="502" t="s">
        <v>841</v>
      </c>
      <c r="P459" s="502" t="s">
        <v>842</v>
      </c>
      <c r="S459" s="271" t="s">
        <v>214</v>
      </c>
      <c r="T459" s="271" t="s">
        <v>340</v>
      </c>
      <c r="U459" s="596">
        <v>45400</v>
      </c>
      <c r="V459" s="271" t="s">
        <v>226</v>
      </c>
      <c r="Y459" s="269" t="s">
        <v>7385</v>
      </c>
      <c r="AD459" s="140">
        <v>7</v>
      </c>
      <c r="AZ459" s="140"/>
      <c r="BB459" s="269" t="s">
        <v>843</v>
      </c>
    </row>
    <row r="460" spans="1:82" ht="18" customHeight="1" x14ac:dyDescent="0.25">
      <c r="A460" s="354">
        <v>11</v>
      </c>
      <c r="B460" s="355"/>
      <c r="C460" s="356">
        <v>68874</v>
      </c>
      <c r="D460" s="140"/>
      <c r="E460" s="269" t="s">
        <v>590</v>
      </c>
      <c r="F460" s="269" t="s">
        <v>761</v>
      </c>
      <c r="G460" s="269">
        <v>28</v>
      </c>
      <c r="H460" s="275" t="s">
        <v>593</v>
      </c>
      <c r="J460" s="271" t="s">
        <v>211</v>
      </c>
      <c r="L460" s="271" t="s">
        <v>594</v>
      </c>
      <c r="N460" s="208" t="s">
        <v>1001</v>
      </c>
      <c r="P460" s="502" t="s">
        <v>1002</v>
      </c>
      <c r="S460" s="271" t="s">
        <v>214</v>
      </c>
      <c r="T460" s="271" t="s">
        <v>340</v>
      </c>
      <c r="U460" s="596">
        <v>45420</v>
      </c>
      <c r="V460" s="271" t="s">
        <v>226</v>
      </c>
      <c r="Y460" s="269" t="s">
        <v>7920</v>
      </c>
      <c r="AZ460" s="140"/>
      <c r="BB460" s="269" t="s">
        <v>1003</v>
      </c>
      <c r="BN460" s="208" t="s">
        <v>1003</v>
      </c>
    </row>
    <row r="461" spans="1:82" ht="18" customHeight="1" x14ac:dyDescent="0.25">
      <c r="A461" s="354">
        <v>11</v>
      </c>
      <c r="B461" s="355"/>
      <c r="C461" s="356">
        <v>67851</v>
      </c>
      <c r="D461" s="140"/>
      <c r="E461" s="269" t="s">
        <v>590</v>
      </c>
      <c r="F461" s="269" t="s">
        <v>7430</v>
      </c>
      <c r="G461" s="269" t="s">
        <v>533</v>
      </c>
      <c r="H461" s="275" t="s">
        <v>593</v>
      </c>
      <c r="J461" s="271" t="s">
        <v>211</v>
      </c>
      <c r="L461" s="271" t="s">
        <v>594</v>
      </c>
      <c r="N461" s="208" t="s">
        <v>844</v>
      </c>
      <c r="O461" s="502" t="s">
        <v>845</v>
      </c>
      <c r="P461" s="502" t="s">
        <v>846</v>
      </c>
      <c r="S461" s="271" t="s">
        <v>214</v>
      </c>
      <c r="T461" s="271" t="s">
        <v>340</v>
      </c>
      <c r="U461" s="596">
        <v>45400</v>
      </c>
      <c r="V461" s="271" t="s">
        <v>226</v>
      </c>
      <c r="Y461" s="269" t="s">
        <v>7386</v>
      </c>
      <c r="AD461" s="140">
        <v>5</v>
      </c>
      <c r="AZ461" s="140"/>
      <c r="BB461" s="269" t="s">
        <v>847</v>
      </c>
    </row>
    <row r="462" spans="1:82" ht="18" customHeight="1" x14ac:dyDescent="0.25">
      <c r="A462" s="354">
        <v>11</v>
      </c>
      <c r="B462" s="355"/>
      <c r="C462" s="356">
        <v>59802</v>
      </c>
      <c r="D462" s="140"/>
      <c r="E462" s="269" t="s">
        <v>590</v>
      </c>
      <c r="F462" s="269" t="s">
        <v>7430</v>
      </c>
      <c r="G462" s="269" t="s">
        <v>1004</v>
      </c>
      <c r="H462" s="275" t="s">
        <v>593</v>
      </c>
      <c r="J462" s="271" t="s">
        <v>211</v>
      </c>
      <c r="L462" s="271" t="s">
        <v>594</v>
      </c>
      <c r="N462" s="208" t="s">
        <v>1005</v>
      </c>
      <c r="P462" s="502" t="s">
        <v>1006</v>
      </c>
      <c r="Q462" s="502" t="s">
        <v>1007</v>
      </c>
      <c r="S462" s="271" t="s">
        <v>214</v>
      </c>
      <c r="T462" s="271" t="s">
        <v>340</v>
      </c>
      <c r="U462" s="606">
        <v>45419</v>
      </c>
      <c r="V462" s="271" t="s">
        <v>226</v>
      </c>
      <c r="Y462" s="269" t="s">
        <v>7395</v>
      </c>
      <c r="AZ462" s="140"/>
      <c r="BB462" s="269" t="s">
        <v>1008</v>
      </c>
    </row>
    <row r="463" spans="1:82" ht="18" customHeight="1" x14ac:dyDescent="0.25">
      <c r="A463" s="354">
        <v>11</v>
      </c>
      <c r="B463" s="355"/>
      <c r="C463" s="356">
        <v>68330</v>
      </c>
      <c r="D463" s="140"/>
      <c r="E463" s="269" t="s">
        <v>590</v>
      </c>
      <c r="F463" s="269" t="s">
        <v>7379</v>
      </c>
      <c r="G463" s="269">
        <v>4</v>
      </c>
      <c r="H463" s="275" t="s">
        <v>893</v>
      </c>
      <c r="I463" s="269"/>
      <c r="J463" s="140" t="s">
        <v>211</v>
      </c>
      <c r="K463" s="273"/>
      <c r="L463" s="273" t="s">
        <v>894</v>
      </c>
      <c r="N463" s="275" t="s">
        <v>895</v>
      </c>
      <c r="O463" s="272"/>
      <c r="P463" s="272" t="s">
        <v>896</v>
      </c>
      <c r="Q463" s="766"/>
      <c r="R463" s="269"/>
      <c r="S463" s="269" t="s">
        <v>214</v>
      </c>
      <c r="T463" s="273" t="s">
        <v>446</v>
      </c>
      <c r="U463" s="466">
        <v>45412</v>
      </c>
      <c r="V463" s="140" t="s">
        <v>447</v>
      </c>
      <c r="W463" s="140"/>
      <c r="X463" s="140"/>
      <c r="Y463" s="269" t="s">
        <v>897</v>
      </c>
      <c r="AX463" s="140"/>
      <c r="AZ463" s="140"/>
      <c r="BC463" s="280"/>
      <c r="BD463" s="669"/>
      <c r="BE463" s="740"/>
      <c r="BF463" s="440"/>
      <c r="BG463" s="140"/>
      <c r="BH463" s="801"/>
      <c r="BI463" s="280"/>
      <c r="BJ463" s="280"/>
      <c r="BK463" s="280"/>
      <c r="BL463" s="280"/>
      <c r="BM463" s="140"/>
      <c r="BN463" s="269"/>
      <c r="BO463" s="140"/>
      <c r="BP463" s="140"/>
      <c r="BQ463" s="140"/>
      <c r="BR463" s="355"/>
      <c r="BS463" s="269"/>
      <c r="BU463" s="269"/>
    </row>
    <row r="464" spans="1:82" ht="18" customHeight="1" x14ac:dyDescent="0.25">
      <c r="A464" s="354">
        <v>11</v>
      </c>
      <c r="B464" s="355"/>
      <c r="C464" s="356">
        <v>69095</v>
      </c>
      <c r="D464" s="140"/>
      <c r="E464" s="269" t="s">
        <v>590</v>
      </c>
      <c r="F464" s="269" t="s">
        <v>7379</v>
      </c>
      <c r="G464" s="269">
        <v>7</v>
      </c>
      <c r="H464" s="275" t="s">
        <v>893</v>
      </c>
      <c r="I464" s="269"/>
      <c r="J464" s="140" t="s">
        <v>211</v>
      </c>
      <c r="K464" s="273"/>
      <c r="L464" s="273" t="s">
        <v>894</v>
      </c>
      <c r="N464" s="275" t="s">
        <v>901</v>
      </c>
      <c r="O464" s="272" t="s">
        <v>902</v>
      </c>
      <c r="P464" s="272"/>
      <c r="Q464" s="766" t="s">
        <v>903</v>
      </c>
      <c r="R464" s="269"/>
      <c r="S464" s="269" t="s">
        <v>214</v>
      </c>
      <c r="T464" s="273" t="s">
        <v>446</v>
      </c>
      <c r="U464" s="547">
        <v>45412</v>
      </c>
      <c r="V464" s="140" t="s">
        <v>447</v>
      </c>
      <c r="W464" s="140"/>
      <c r="X464" s="140"/>
      <c r="Y464" s="269" t="s">
        <v>904</v>
      </c>
      <c r="AX464" s="140"/>
      <c r="AZ464" s="140"/>
      <c r="BC464" s="280"/>
      <c r="BD464" s="669"/>
      <c r="BE464" s="740"/>
      <c r="BF464" s="440"/>
      <c r="BG464" s="140"/>
      <c r="BH464" s="801"/>
      <c r="BI464" s="280"/>
      <c r="BJ464" s="280"/>
      <c r="BK464" s="280"/>
      <c r="BL464" s="280"/>
      <c r="BM464" s="140"/>
      <c r="BN464" s="269"/>
      <c r="BO464" s="140"/>
      <c r="BP464" s="140"/>
      <c r="BQ464" s="140"/>
      <c r="BR464" s="355"/>
      <c r="BS464" s="269"/>
      <c r="BU464" s="269"/>
    </row>
    <row r="465" spans="1:82" ht="18" customHeight="1" x14ac:dyDescent="0.25">
      <c r="A465" s="354">
        <v>11</v>
      </c>
      <c r="B465" s="355"/>
      <c r="C465" s="356">
        <v>69968</v>
      </c>
      <c r="D465" s="140"/>
      <c r="E465" s="269" t="s">
        <v>590</v>
      </c>
      <c r="F465" s="269" t="s">
        <v>7379</v>
      </c>
      <c r="G465" s="269">
        <v>9</v>
      </c>
      <c r="H465" s="275" t="s">
        <v>893</v>
      </c>
      <c r="I465" s="269"/>
      <c r="J465" s="140" t="s">
        <v>211</v>
      </c>
      <c r="K465" s="273"/>
      <c r="L465" s="273" t="s">
        <v>894</v>
      </c>
      <c r="N465" s="275" t="s">
        <v>1100</v>
      </c>
      <c r="O465" s="272" t="s">
        <v>1101</v>
      </c>
      <c r="P465" s="272" t="s">
        <v>1101</v>
      </c>
      <c r="Q465" s="766" t="s">
        <v>1102</v>
      </c>
      <c r="R465" s="269"/>
      <c r="S465" s="269" t="s">
        <v>214</v>
      </c>
      <c r="T465" s="273" t="s">
        <v>446</v>
      </c>
      <c r="U465" s="547">
        <v>45412</v>
      </c>
      <c r="V465" s="140" t="s">
        <v>447</v>
      </c>
      <c r="W465" s="140"/>
      <c r="X465" s="140"/>
      <c r="Y465" s="269" t="s">
        <v>1103</v>
      </c>
      <c r="AX465" s="140"/>
      <c r="AZ465" s="140"/>
      <c r="BC465" s="280"/>
      <c r="BD465" s="669"/>
      <c r="BE465" s="740"/>
      <c r="BF465" s="440"/>
      <c r="BG465" s="140"/>
      <c r="BH465" s="801"/>
      <c r="BI465" s="280"/>
      <c r="BJ465" s="280"/>
      <c r="BK465" s="280"/>
      <c r="BL465" s="280"/>
      <c r="BM465" s="140"/>
      <c r="BN465" s="269"/>
      <c r="BO465" s="140"/>
      <c r="BP465" s="140"/>
      <c r="BQ465" s="140"/>
      <c r="BR465" s="355"/>
      <c r="BS465" s="269"/>
      <c r="BU465" s="269"/>
    </row>
    <row r="466" spans="1:82" ht="18" customHeight="1" x14ac:dyDescent="0.25">
      <c r="A466" s="354">
        <v>11</v>
      </c>
      <c r="B466" s="355"/>
      <c r="C466" s="356">
        <v>70358</v>
      </c>
      <c r="D466" s="140"/>
      <c r="E466" s="269" t="s">
        <v>590</v>
      </c>
      <c r="F466" s="269" t="s">
        <v>7379</v>
      </c>
      <c r="G466" s="269">
        <v>11</v>
      </c>
      <c r="H466" s="275" t="s">
        <v>893</v>
      </c>
      <c r="J466" s="271" t="s">
        <v>211</v>
      </c>
      <c r="L466" s="271" t="s">
        <v>894</v>
      </c>
      <c r="N466" s="208" t="s">
        <v>917</v>
      </c>
      <c r="P466" s="502" t="s">
        <v>918</v>
      </c>
      <c r="S466" s="271" t="s">
        <v>214</v>
      </c>
      <c r="T466" s="271" t="s">
        <v>446</v>
      </c>
      <c r="U466" s="596">
        <v>45412</v>
      </c>
      <c r="V466" s="271" t="s">
        <v>447</v>
      </c>
      <c r="Y466" s="269" t="s">
        <v>919</v>
      </c>
      <c r="AZ466" s="140"/>
    </row>
    <row r="467" spans="1:82" ht="18" customHeight="1" x14ac:dyDescent="0.25">
      <c r="A467" s="354">
        <v>11</v>
      </c>
      <c r="B467" s="355"/>
      <c r="C467" s="356">
        <v>69194</v>
      </c>
      <c r="D467" s="140"/>
      <c r="E467" s="269" t="s">
        <v>590</v>
      </c>
      <c r="F467" s="269" t="s">
        <v>7379</v>
      </c>
      <c r="G467" s="269">
        <v>12</v>
      </c>
      <c r="H467" s="275" t="s">
        <v>893</v>
      </c>
      <c r="J467" s="271" t="s">
        <v>211</v>
      </c>
      <c r="L467" s="271" t="s">
        <v>894</v>
      </c>
      <c r="M467" s="271"/>
      <c r="N467" s="271" t="s">
        <v>920</v>
      </c>
      <c r="O467" s="271" t="s">
        <v>921</v>
      </c>
      <c r="P467" s="271" t="s">
        <v>922</v>
      </c>
      <c r="Q467" s="271"/>
      <c r="R467" s="271"/>
      <c r="S467" s="271" t="s">
        <v>214</v>
      </c>
      <c r="T467" s="271" t="s">
        <v>446</v>
      </c>
      <c r="U467" s="597">
        <v>45412</v>
      </c>
      <c r="V467" s="271" t="s">
        <v>447</v>
      </c>
      <c r="Y467" s="208" t="s">
        <v>897</v>
      </c>
      <c r="Z467" s="271"/>
      <c r="AA467" s="271"/>
      <c r="AB467" s="271"/>
      <c r="AC467" s="271"/>
      <c r="AD467" s="271"/>
      <c r="AE467" s="271"/>
      <c r="AF467" s="271"/>
      <c r="AG467" s="271"/>
      <c r="AH467" s="271"/>
      <c r="AI467" s="271"/>
      <c r="AJ467" s="271"/>
      <c r="AK467" s="271"/>
      <c r="AL467" s="271"/>
      <c r="AM467" s="271"/>
      <c r="AN467" s="271"/>
      <c r="AO467" s="271"/>
      <c r="AP467" s="271"/>
      <c r="AQ467" s="271"/>
      <c r="AR467" s="271"/>
      <c r="AS467" s="271"/>
      <c r="AT467" s="271"/>
      <c r="AU467" s="271"/>
      <c r="AV467" s="271"/>
      <c r="AW467" s="271"/>
      <c r="AY467" s="271"/>
      <c r="AZ467" s="271"/>
      <c r="BA467" s="271"/>
      <c r="BB467" s="271"/>
      <c r="BD467" s="212"/>
      <c r="BE467" s="212"/>
      <c r="BF467" s="212"/>
      <c r="BH467" s="212"/>
      <c r="BN467" s="271"/>
      <c r="BR467" s="271"/>
      <c r="BS467" s="271"/>
      <c r="BT467" s="271"/>
      <c r="BU467" s="271"/>
      <c r="BV467" s="271"/>
      <c r="BW467" s="271"/>
      <c r="BX467" s="271"/>
      <c r="BY467" s="271"/>
      <c r="BZ467" s="271"/>
      <c r="CA467" s="271"/>
      <c r="CB467" s="271"/>
      <c r="CC467" s="271"/>
      <c r="CD467" s="271"/>
    </row>
    <row r="468" spans="1:82" ht="18" customHeight="1" x14ac:dyDescent="0.25">
      <c r="A468" s="354">
        <v>11</v>
      </c>
      <c r="B468" s="355"/>
      <c r="C468" s="356">
        <v>65686</v>
      </c>
      <c r="D468" s="140"/>
      <c r="E468" s="269" t="s">
        <v>590</v>
      </c>
      <c r="F468" s="269" t="s">
        <v>761</v>
      </c>
      <c r="G468" s="269">
        <v>14</v>
      </c>
      <c r="H468" s="275" t="s">
        <v>893</v>
      </c>
      <c r="J468" s="271" t="s">
        <v>211</v>
      </c>
      <c r="L468" s="271" t="s">
        <v>894</v>
      </c>
      <c r="M468" s="271"/>
      <c r="N468" s="271" t="s">
        <v>991</v>
      </c>
      <c r="O468" s="271" t="s">
        <v>992</v>
      </c>
      <c r="P468" s="271"/>
      <c r="Q468" s="271"/>
      <c r="R468" s="271"/>
      <c r="S468" s="271" t="s">
        <v>214</v>
      </c>
      <c r="T468" s="271" t="s">
        <v>446</v>
      </c>
      <c r="U468" s="597">
        <v>45411</v>
      </c>
      <c r="V468" s="271" t="s">
        <v>447</v>
      </c>
      <c r="Y468" s="208" t="s">
        <v>7919</v>
      </c>
      <c r="Z468" s="271"/>
      <c r="AA468" s="271"/>
      <c r="AB468" s="271"/>
      <c r="AC468" s="271"/>
      <c r="AD468" s="271"/>
      <c r="AE468" s="271"/>
      <c r="AF468" s="271"/>
      <c r="AG468" s="271"/>
      <c r="AH468" s="271"/>
      <c r="AI468" s="271"/>
      <c r="AJ468" s="271"/>
      <c r="AK468" s="271"/>
      <c r="AL468" s="271"/>
      <c r="AM468" s="271"/>
      <c r="AN468" s="271"/>
      <c r="AO468" s="271"/>
      <c r="AP468" s="271"/>
      <c r="AQ468" s="271"/>
      <c r="AR468" s="271"/>
      <c r="AS468" s="271"/>
      <c r="AT468" s="271"/>
      <c r="AU468" s="271"/>
      <c r="AV468" s="271"/>
      <c r="AW468" s="271"/>
      <c r="AY468" s="271"/>
      <c r="AZ468" s="271"/>
      <c r="BA468" s="271"/>
      <c r="BB468" s="271"/>
      <c r="BD468" s="212"/>
      <c r="BE468" s="212"/>
      <c r="BF468" s="212"/>
      <c r="BH468" s="212"/>
      <c r="BN468" s="692" t="s">
        <v>993</v>
      </c>
      <c r="BR468" s="271"/>
      <c r="BS468" s="271"/>
      <c r="BT468" s="271"/>
      <c r="BU468" s="271"/>
      <c r="BV468" s="271"/>
      <c r="BW468" s="271"/>
      <c r="BX468" s="271"/>
      <c r="BY468" s="271"/>
      <c r="BZ468" s="271"/>
      <c r="CA468" s="271"/>
      <c r="CB468" s="271"/>
      <c r="CC468" s="271"/>
      <c r="CD468" s="271"/>
    </row>
    <row r="469" spans="1:82" ht="18" customHeight="1" x14ac:dyDescent="0.25">
      <c r="A469" s="354">
        <v>11</v>
      </c>
      <c r="B469" s="355"/>
      <c r="C469" s="356">
        <v>69174</v>
      </c>
      <c r="D469" s="140"/>
      <c r="E469" s="269" t="s">
        <v>590</v>
      </c>
      <c r="F469" s="269" t="s">
        <v>7379</v>
      </c>
      <c r="G469" s="269">
        <v>15</v>
      </c>
      <c r="H469" s="275" t="s">
        <v>893</v>
      </c>
      <c r="J469" s="271" t="s">
        <v>211</v>
      </c>
      <c r="L469" s="271" t="s">
        <v>894</v>
      </c>
      <c r="M469" s="271"/>
      <c r="N469" s="271" t="s">
        <v>994</v>
      </c>
      <c r="O469" s="271" t="s">
        <v>995</v>
      </c>
      <c r="P469" s="271"/>
      <c r="Q469" s="271" t="s">
        <v>996</v>
      </c>
      <c r="R469" s="271"/>
      <c r="S469" s="271" t="s">
        <v>214</v>
      </c>
      <c r="T469" s="271" t="s">
        <v>446</v>
      </c>
      <c r="U469" s="597">
        <v>45411</v>
      </c>
      <c r="V469" s="271" t="s">
        <v>447</v>
      </c>
      <c r="Y469" s="208" t="s">
        <v>7391</v>
      </c>
      <c r="Z469" s="271"/>
      <c r="AA469" s="271"/>
      <c r="AB469" s="271"/>
      <c r="AC469" s="271"/>
      <c r="AD469" s="271"/>
      <c r="AE469" s="271"/>
      <c r="AF469" s="271"/>
      <c r="AG469" s="271"/>
      <c r="AH469" s="271"/>
      <c r="AI469" s="271"/>
      <c r="AJ469" s="271"/>
      <c r="AK469" s="271"/>
      <c r="AL469" s="271"/>
      <c r="AM469" s="271"/>
      <c r="AN469" s="271"/>
      <c r="AO469" s="271"/>
      <c r="AP469" s="271"/>
      <c r="AQ469" s="271"/>
      <c r="AR469" s="271"/>
      <c r="AS469" s="271"/>
      <c r="AT469" s="271"/>
      <c r="AU469" s="271"/>
      <c r="AV469" s="271"/>
      <c r="AW469" s="271"/>
      <c r="AY469" s="271"/>
      <c r="AZ469" s="271"/>
      <c r="BA469" s="271"/>
      <c r="BB469" s="271"/>
      <c r="BD469" s="212"/>
      <c r="BE469" s="212"/>
      <c r="BF469" s="212"/>
      <c r="BH469" s="212"/>
      <c r="BN469" s="271"/>
      <c r="BR469" s="271"/>
      <c r="BS469" s="271"/>
      <c r="BT469" s="271"/>
      <c r="BU469" s="271"/>
      <c r="BV469" s="271"/>
      <c r="BW469" s="271"/>
      <c r="BX469" s="271"/>
      <c r="BY469" s="271"/>
      <c r="BZ469" s="271"/>
      <c r="CA469" s="271"/>
      <c r="CB469" s="271"/>
      <c r="CC469" s="271"/>
      <c r="CD469" s="271"/>
    </row>
    <row r="470" spans="1:82" ht="18" customHeight="1" x14ac:dyDescent="0.25">
      <c r="A470" s="354">
        <v>11</v>
      </c>
      <c r="B470" s="355"/>
      <c r="C470" s="356">
        <v>61424</v>
      </c>
      <c r="D470" s="140"/>
      <c r="E470" s="269" t="s">
        <v>590</v>
      </c>
      <c r="F470" s="269" t="s">
        <v>7379</v>
      </c>
      <c r="G470" s="269">
        <v>16</v>
      </c>
      <c r="H470" s="275" t="s">
        <v>893</v>
      </c>
      <c r="J470" s="271" t="s">
        <v>211</v>
      </c>
      <c r="L470" s="271" t="s">
        <v>894</v>
      </c>
      <c r="M470" s="271"/>
      <c r="N470" s="271" t="s">
        <v>930</v>
      </c>
      <c r="O470" s="271"/>
      <c r="P470" s="271" t="s">
        <v>931</v>
      </c>
      <c r="Q470" s="271"/>
      <c r="R470" s="271"/>
      <c r="S470" s="271" t="s">
        <v>214</v>
      </c>
      <c r="T470" s="271" t="s">
        <v>446</v>
      </c>
      <c r="U470" s="597">
        <v>45412</v>
      </c>
      <c r="V470" s="271" t="s">
        <v>447</v>
      </c>
      <c r="Y470" s="208" t="s">
        <v>7390</v>
      </c>
      <c r="Z470" s="271"/>
      <c r="AA470" s="271"/>
      <c r="AB470" s="271"/>
      <c r="AC470" s="271"/>
      <c r="AD470" s="271"/>
      <c r="AE470" s="271"/>
      <c r="AF470" s="271"/>
      <c r="AG470" s="271"/>
      <c r="AH470" s="271"/>
      <c r="AI470" s="271"/>
      <c r="AJ470" s="271"/>
      <c r="AK470" s="271"/>
      <c r="AL470" s="271"/>
      <c r="AM470" s="271"/>
      <c r="AN470" s="271"/>
      <c r="AO470" s="271"/>
      <c r="AP470" s="271"/>
      <c r="AQ470" s="271"/>
      <c r="AR470" s="271"/>
      <c r="AS470" s="271"/>
      <c r="AT470" s="271"/>
      <c r="AU470" s="271"/>
      <c r="AV470" s="271"/>
      <c r="AW470" s="271"/>
      <c r="AY470" s="271"/>
      <c r="AZ470" s="271"/>
      <c r="BA470" s="271"/>
      <c r="BB470" s="271"/>
      <c r="BD470" s="212"/>
      <c r="BE470" s="212"/>
      <c r="BF470" s="212"/>
      <c r="BH470" s="212"/>
      <c r="BN470" s="271"/>
      <c r="BR470" s="271"/>
      <c r="BS470" s="271"/>
      <c r="BT470" s="271"/>
      <c r="BU470" s="271"/>
      <c r="BV470" s="271"/>
      <c r="BW470" s="271"/>
      <c r="BX470" s="271"/>
      <c r="BY470" s="271"/>
      <c r="BZ470" s="271"/>
      <c r="CA470" s="271"/>
      <c r="CB470" s="271"/>
      <c r="CC470" s="271"/>
      <c r="CD470" s="271"/>
    </row>
    <row r="471" spans="1:82" ht="18" customHeight="1" x14ac:dyDescent="0.25">
      <c r="A471" s="354">
        <v>11</v>
      </c>
      <c r="B471" s="355"/>
      <c r="C471" s="356">
        <v>61425</v>
      </c>
      <c r="D471" s="140"/>
      <c r="E471" s="269" t="s">
        <v>590</v>
      </c>
      <c r="F471" s="269" t="s">
        <v>7379</v>
      </c>
      <c r="G471" s="269">
        <v>21</v>
      </c>
      <c r="H471" s="275" t="s">
        <v>893</v>
      </c>
      <c r="J471" s="271" t="s">
        <v>211</v>
      </c>
      <c r="L471" s="271" t="s">
        <v>894</v>
      </c>
      <c r="M471" s="271"/>
      <c r="N471" s="271" t="s">
        <v>940</v>
      </c>
      <c r="O471" s="271" t="s">
        <v>941</v>
      </c>
      <c r="P471" s="271" t="s">
        <v>942</v>
      </c>
      <c r="Q471" s="271"/>
      <c r="R471" s="271"/>
      <c r="S471" s="271" t="s">
        <v>214</v>
      </c>
      <c r="T471" s="271" t="s">
        <v>446</v>
      </c>
      <c r="U471" s="597">
        <v>45412</v>
      </c>
      <c r="V471" s="271" t="s">
        <v>447</v>
      </c>
      <c r="Y471" s="208" t="s">
        <v>897</v>
      </c>
      <c r="Z471" s="271"/>
      <c r="AA471" s="271"/>
      <c r="AB471" s="271"/>
      <c r="AC471" s="271"/>
      <c r="AD471" s="271"/>
      <c r="AE471" s="271"/>
      <c r="AF471" s="271"/>
      <c r="AG471" s="271"/>
      <c r="AH471" s="271"/>
      <c r="AI471" s="271"/>
      <c r="AJ471" s="271"/>
      <c r="AK471" s="271"/>
      <c r="AL471" s="271"/>
      <c r="AM471" s="271"/>
      <c r="AN471" s="271"/>
      <c r="AO471" s="271"/>
      <c r="AP471" s="271"/>
      <c r="AQ471" s="271"/>
      <c r="AR471" s="271"/>
      <c r="AS471" s="271"/>
      <c r="AT471" s="271"/>
      <c r="AU471" s="271"/>
      <c r="AV471" s="271"/>
      <c r="AW471" s="271"/>
      <c r="AY471" s="271"/>
      <c r="AZ471" s="271"/>
      <c r="BA471" s="271"/>
      <c r="BB471" s="271"/>
      <c r="BD471" s="212"/>
      <c r="BE471" s="212"/>
      <c r="BF471" s="212"/>
      <c r="BH471" s="212"/>
      <c r="BN471" s="271"/>
      <c r="BR471" s="271"/>
      <c r="BS471" s="271"/>
      <c r="BT471" s="271"/>
      <c r="BU471" s="271"/>
      <c r="BV471" s="271"/>
      <c r="BW471" s="271"/>
      <c r="BX471" s="271"/>
      <c r="BY471" s="271"/>
      <c r="BZ471" s="271"/>
      <c r="CA471" s="271"/>
      <c r="CB471" s="271"/>
      <c r="CC471" s="271"/>
      <c r="CD471" s="271"/>
    </row>
    <row r="472" spans="1:82" ht="18" customHeight="1" x14ac:dyDescent="0.25">
      <c r="A472" s="354">
        <v>11</v>
      </c>
      <c r="B472" s="355"/>
      <c r="C472" s="356">
        <v>68081</v>
      </c>
      <c r="D472" s="140"/>
      <c r="E472" s="269" t="s">
        <v>590</v>
      </c>
      <c r="F472" s="269" t="s">
        <v>7379</v>
      </c>
      <c r="G472" s="269">
        <v>22</v>
      </c>
      <c r="H472" s="275" t="s">
        <v>893</v>
      </c>
      <c r="J472" s="271" t="s">
        <v>211</v>
      </c>
      <c r="L472" s="271" t="s">
        <v>894</v>
      </c>
      <c r="M472" s="271"/>
      <c r="N472" s="271" t="s">
        <v>943</v>
      </c>
      <c r="O472" s="271"/>
      <c r="P472" s="271" t="s">
        <v>944</v>
      </c>
      <c r="Q472" s="271"/>
      <c r="R472" s="271"/>
      <c r="S472" s="271" t="s">
        <v>214</v>
      </c>
      <c r="T472" s="271" t="s">
        <v>446</v>
      </c>
      <c r="U472" s="597">
        <v>45413</v>
      </c>
      <c r="V472" s="271" t="s">
        <v>447</v>
      </c>
      <c r="Y472" s="208" t="s">
        <v>945</v>
      </c>
      <c r="Z472" s="271"/>
      <c r="AA472" s="271"/>
      <c r="AB472" s="271"/>
      <c r="AC472" s="271"/>
      <c r="AD472" s="271"/>
      <c r="AE472" s="271"/>
      <c r="AF472" s="271"/>
      <c r="AG472" s="271"/>
      <c r="AH472" s="271"/>
      <c r="AI472" s="271"/>
      <c r="AJ472" s="271"/>
      <c r="AK472" s="271"/>
      <c r="AL472" s="271"/>
      <c r="AM472" s="271"/>
      <c r="AN472" s="271"/>
      <c r="AO472" s="271"/>
      <c r="AP472" s="271"/>
      <c r="AQ472" s="271"/>
      <c r="AR472" s="271"/>
      <c r="AS472" s="271"/>
      <c r="AT472" s="271"/>
      <c r="AU472" s="271"/>
      <c r="AV472" s="271"/>
      <c r="AW472" s="271"/>
      <c r="AY472" s="271"/>
      <c r="AZ472" s="271"/>
      <c r="BA472" s="271"/>
      <c r="BB472" s="271"/>
      <c r="BD472" s="212"/>
      <c r="BE472" s="212"/>
      <c r="BF472" s="212"/>
      <c r="BH472" s="212"/>
      <c r="BN472" s="271"/>
      <c r="BR472" s="271"/>
      <c r="BS472" s="271"/>
      <c r="BT472" s="271"/>
      <c r="BU472" s="271"/>
      <c r="BV472" s="271"/>
      <c r="BW472" s="271"/>
      <c r="BX472" s="271"/>
      <c r="BY472" s="271"/>
      <c r="BZ472" s="271"/>
      <c r="CA472" s="271"/>
      <c r="CB472" s="271"/>
      <c r="CC472" s="271"/>
      <c r="CD472" s="271"/>
    </row>
    <row r="473" spans="1:82" ht="18" customHeight="1" x14ac:dyDescent="0.25">
      <c r="A473" s="354">
        <v>11</v>
      </c>
      <c r="B473" s="355"/>
      <c r="C473" s="356">
        <v>69248</v>
      </c>
      <c r="D473" s="140"/>
      <c r="E473" s="269" t="s">
        <v>590</v>
      </c>
      <c r="F473" s="269" t="s">
        <v>7379</v>
      </c>
      <c r="G473" s="269">
        <v>23</v>
      </c>
      <c r="H473" s="275" t="s">
        <v>893</v>
      </c>
      <c r="J473" s="271" t="s">
        <v>211</v>
      </c>
      <c r="L473" s="271" t="s">
        <v>894</v>
      </c>
      <c r="M473" s="271"/>
      <c r="N473" s="271" t="s">
        <v>946</v>
      </c>
      <c r="O473" s="271"/>
      <c r="P473" s="271" t="s">
        <v>947</v>
      </c>
      <c r="Q473" s="271" t="s">
        <v>948</v>
      </c>
      <c r="R473" s="271"/>
      <c r="S473" s="271" t="s">
        <v>214</v>
      </c>
      <c r="T473" s="271" t="s">
        <v>446</v>
      </c>
      <c r="U473" s="597">
        <v>45413</v>
      </c>
      <c r="V473" s="271" t="s">
        <v>447</v>
      </c>
      <c r="Y473" s="208" t="s">
        <v>949</v>
      </c>
      <c r="Z473" s="271"/>
      <c r="AA473" s="271"/>
      <c r="AB473" s="271"/>
      <c r="AC473" s="271"/>
      <c r="AD473" s="271"/>
      <c r="AE473" s="271"/>
      <c r="AF473" s="271"/>
      <c r="AG473" s="271"/>
      <c r="AH473" s="271"/>
      <c r="AI473" s="271"/>
      <c r="AJ473" s="271"/>
      <c r="AK473" s="271"/>
      <c r="AL473" s="271"/>
      <c r="AM473" s="271"/>
      <c r="AN473" s="271"/>
      <c r="AO473" s="271"/>
      <c r="AP473" s="271"/>
      <c r="AQ473" s="271"/>
      <c r="AR473" s="271"/>
      <c r="AS473" s="271"/>
      <c r="AT473" s="271"/>
      <c r="AU473" s="271"/>
      <c r="AV473" s="271"/>
      <c r="AW473" s="271"/>
      <c r="AY473" s="271"/>
      <c r="AZ473" s="271"/>
      <c r="BA473" s="271"/>
      <c r="BB473" s="271"/>
      <c r="BD473" s="212"/>
      <c r="BE473" s="212"/>
      <c r="BF473" s="212"/>
      <c r="BH473" s="212"/>
      <c r="BN473" s="271"/>
      <c r="BR473" s="271"/>
      <c r="BS473" s="271"/>
      <c r="BT473" s="271"/>
      <c r="BU473" s="271"/>
      <c r="BV473" s="271"/>
      <c r="BW473" s="271"/>
      <c r="BX473" s="271"/>
      <c r="BY473" s="271"/>
      <c r="BZ473" s="271"/>
      <c r="CA473" s="271"/>
      <c r="CB473" s="271"/>
      <c r="CC473" s="271"/>
      <c r="CD473" s="271"/>
    </row>
    <row r="474" spans="1:82" ht="18" customHeight="1" x14ac:dyDescent="0.25">
      <c r="A474" s="354">
        <v>11</v>
      </c>
      <c r="B474" s="355"/>
      <c r="C474" s="356">
        <v>70333</v>
      </c>
      <c r="D474" s="140"/>
      <c r="E474" s="269" t="s">
        <v>590</v>
      </c>
      <c r="F474" s="269" t="s">
        <v>7379</v>
      </c>
      <c r="G474" s="269">
        <v>24</v>
      </c>
      <c r="H474" s="275" t="s">
        <v>893</v>
      </c>
      <c r="J474" s="271" t="s">
        <v>211</v>
      </c>
      <c r="L474" s="271" t="s">
        <v>894</v>
      </c>
      <c r="M474" s="271"/>
      <c r="N474" s="271" t="s">
        <v>997</v>
      </c>
      <c r="O474" s="271" t="s">
        <v>998</v>
      </c>
      <c r="P474" s="271"/>
      <c r="Q474" s="271"/>
      <c r="R474" s="271"/>
      <c r="S474" s="271" t="s">
        <v>214</v>
      </c>
      <c r="T474" s="271" t="s">
        <v>446</v>
      </c>
      <c r="U474" s="597">
        <v>45413</v>
      </c>
      <c r="V474" s="271" t="s">
        <v>447</v>
      </c>
      <c r="Y474" s="208" t="s">
        <v>999</v>
      </c>
      <c r="Z474" s="271"/>
      <c r="AA474" s="271"/>
      <c r="AB474" s="271"/>
      <c r="AC474" s="271"/>
      <c r="AD474" s="271"/>
      <c r="AE474" s="271"/>
      <c r="AF474" s="271"/>
      <c r="AG474" s="271"/>
      <c r="AH474" s="271"/>
      <c r="AI474" s="271"/>
      <c r="AJ474" s="271"/>
      <c r="AK474" s="271"/>
      <c r="AL474" s="271"/>
      <c r="AM474" s="271"/>
      <c r="AN474" s="271"/>
      <c r="AO474" s="271"/>
      <c r="AP474" s="271"/>
      <c r="AQ474" s="271"/>
      <c r="AR474" s="271"/>
      <c r="AS474" s="271"/>
      <c r="AT474" s="271"/>
      <c r="AU474" s="271"/>
      <c r="AV474" s="271"/>
      <c r="AW474" s="271"/>
      <c r="AY474" s="271"/>
      <c r="AZ474" s="271"/>
      <c r="BA474" s="271"/>
      <c r="BB474" s="271"/>
      <c r="BD474" s="212"/>
      <c r="BE474" s="212"/>
      <c r="BF474" s="212"/>
      <c r="BH474" s="212"/>
      <c r="BN474" s="271"/>
      <c r="BR474" s="271"/>
      <c r="BS474" s="271"/>
      <c r="BT474" s="271"/>
      <c r="BU474" s="271"/>
      <c r="BV474" s="271"/>
      <c r="BW474" s="271"/>
      <c r="BX474" s="271"/>
      <c r="BY474" s="271"/>
      <c r="BZ474" s="271"/>
      <c r="CA474" s="271"/>
      <c r="CB474" s="271"/>
      <c r="CC474" s="271"/>
      <c r="CD474" s="271"/>
    </row>
    <row r="475" spans="1:82" ht="26.25" customHeight="1" x14ac:dyDescent="0.25">
      <c r="A475" s="354">
        <v>11</v>
      </c>
      <c r="B475" s="355"/>
      <c r="C475" s="356">
        <v>64411</v>
      </c>
      <c r="D475" s="140"/>
      <c r="E475" s="269" t="s">
        <v>590</v>
      </c>
      <c r="F475" s="269" t="s">
        <v>7379</v>
      </c>
      <c r="G475" s="269">
        <v>25</v>
      </c>
      <c r="H475" s="275" t="s">
        <v>893</v>
      </c>
      <c r="J475" s="271" t="s">
        <v>211</v>
      </c>
      <c r="L475" s="271" t="s">
        <v>894</v>
      </c>
      <c r="N475" s="208" t="s">
        <v>952</v>
      </c>
      <c r="O475" s="502" t="s">
        <v>953</v>
      </c>
      <c r="P475" s="502" t="s">
        <v>954</v>
      </c>
      <c r="S475" s="271" t="s">
        <v>214</v>
      </c>
      <c r="T475" s="271" t="s">
        <v>446</v>
      </c>
      <c r="U475" s="596">
        <v>45413</v>
      </c>
      <c r="V475" s="271" t="s">
        <v>447</v>
      </c>
      <c r="Y475" s="269" t="s">
        <v>955</v>
      </c>
      <c r="AZ475" s="140"/>
    </row>
    <row r="476" spans="1:82" ht="18" customHeight="1" x14ac:dyDescent="0.25">
      <c r="A476" s="354">
        <v>11</v>
      </c>
      <c r="B476" s="355"/>
      <c r="C476" s="356">
        <v>65532</v>
      </c>
      <c r="D476" s="140"/>
      <c r="E476" s="269" t="s">
        <v>590</v>
      </c>
      <c r="F476" s="269" t="s">
        <v>7379</v>
      </c>
      <c r="G476" s="269">
        <v>26</v>
      </c>
      <c r="H476" s="275" t="s">
        <v>893</v>
      </c>
      <c r="J476" s="271" t="s">
        <v>211</v>
      </c>
      <c r="L476" s="271" t="s">
        <v>894</v>
      </c>
      <c r="N476" s="208" t="s">
        <v>956</v>
      </c>
      <c r="P476" s="502" t="s">
        <v>957</v>
      </c>
      <c r="S476" s="271" t="s">
        <v>214</v>
      </c>
      <c r="T476" s="271" t="s">
        <v>446</v>
      </c>
      <c r="U476" s="596">
        <v>45413</v>
      </c>
      <c r="V476" s="271" t="s">
        <v>447</v>
      </c>
      <c r="Y476" s="269" t="s">
        <v>926</v>
      </c>
      <c r="AZ476" s="140"/>
    </row>
    <row r="477" spans="1:82" ht="18" customHeight="1" x14ac:dyDescent="0.25">
      <c r="A477" s="354">
        <v>11</v>
      </c>
      <c r="B477" s="355"/>
      <c r="C477" s="356">
        <v>70790</v>
      </c>
      <c r="D477" s="140"/>
      <c r="E477" s="269" t="s">
        <v>590</v>
      </c>
      <c r="F477" s="269" t="s">
        <v>7503</v>
      </c>
      <c r="G477" s="269">
        <v>27</v>
      </c>
      <c r="H477" s="275" t="s">
        <v>893</v>
      </c>
      <c r="J477" s="271" t="s">
        <v>211</v>
      </c>
      <c r="L477" s="271" t="s">
        <v>894</v>
      </c>
      <c r="N477" s="208" t="s">
        <v>1901</v>
      </c>
      <c r="P477" s="502" t="s">
        <v>1902</v>
      </c>
      <c r="Q477" s="502" t="s">
        <v>1903</v>
      </c>
      <c r="R477" s="208" t="s">
        <v>585</v>
      </c>
      <c r="S477" s="271" t="s">
        <v>214</v>
      </c>
      <c r="T477" s="271" t="s">
        <v>446</v>
      </c>
      <c r="U477" s="596">
        <v>45413</v>
      </c>
      <c r="V477" s="271" t="s">
        <v>447</v>
      </c>
      <c r="Y477" s="269" t="s">
        <v>7504</v>
      </c>
      <c r="AZ477" s="140"/>
      <c r="BC477" s="214" t="s">
        <v>7507</v>
      </c>
    </row>
    <row r="478" spans="1:82" ht="18" customHeight="1" x14ac:dyDescent="0.25">
      <c r="A478" s="354">
        <v>11</v>
      </c>
      <c r="B478" s="355"/>
      <c r="C478" s="356">
        <v>68557</v>
      </c>
      <c r="D478" s="140"/>
      <c r="E478" s="269" t="s">
        <v>590</v>
      </c>
      <c r="F478" s="269" t="s">
        <v>7379</v>
      </c>
      <c r="G478" s="269">
        <v>30</v>
      </c>
      <c r="H478" s="275" t="s">
        <v>893</v>
      </c>
      <c r="J478" s="271" t="s">
        <v>211</v>
      </c>
      <c r="L478" s="271" t="s">
        <v>894</v>
      </c>
      <c r="N478" s="208" t="s">
        <v>963</v>
      </c>
      <c r="P478" s="502" t="s">
        <v>964</v>
      </c>
      <c r="Q478" s="502" t="s">
        <v>965</v>
      </c>
      <c r="S478" s="271" t="s">
        <v>214</v>
      </c>
      <c r="T478" s="271" t="s">
        <v>446</v>
      </c>
      <c r="U478" s="596">
        <v>45413</v>
      </c>
      <c r="V478" s="271" t="s">
        <v>447</v>
      </c>
      <c r="Y478" s="269" t="s">
        <v>926</v>
      </c>
      <c r="AZ478" s="140"/>
    </row>
    <row r="479" spans="1:82" ht="18" customHeight="1" x14ac:dyDescent="0.25">
      <c r="A479" s="354">
        <v>11</v>
      </c>
      <c r="B479" s="355"/>
      <c r="C479" s="356">
        <v>66873</v>
      </c>
      <c r="D479" s="140"/>
      <c r="E479" s="269" t="s">
        <v>590</v>
      </c>
      <c r="F479" s="269" t="s">
        <v>7379</v>
      </c>
      <c r="G479" s="269">
        <v>5</v>
      </c>
      <c r="H479" s="275" t="s">
        <v>893</v>
      </c>
      <c r="I479" s="269"/>
      <c r="J479" s="140" t="s">
        <v>211</v>
      </c>
      <c r="K479" s="273"/>
      <c r="L479" s="273" t="s">
        <v>894</v>
      </c>
      <c r="N479" s="275" t="s">
        <v>1328</v>
      </c>
      <c r="O479" s="272" t="s">
        <v>1329</v>
      </c>
      <c r="P479" s="272" t="s">
        <v>1330</v>
      </c>
      <c r="Q479" s="766"/>
      <c r="R479" s="269"/>
      <c r="S479" s="269" t="s">
        <v>214</v>
      </c>
      <c r="T479" s="273" t="s">
        <v>446</v>
      </c>
      <c r="U479" s="547">
        <v>45469</v>
      </c>
      <c r="V479" s="140" t="s">
        <v>447</v>
      </c>
      <c r="W479" s="140"/>
      <c r="X479" s="140"/>
      <c r="Y479" s="269" t="s">
        <v>7965</v>
      </c>
      <c r="AX479" s="140"/>
      <c r="AZ479" s="140"/>
      <c r="BC479" s="280"/>
      <c r="BD479" s="669"/>
      <c r="BE479" s="740"/>
      <c r="BF479" s="440"/>
      <c r="BG479" s="140"/>
      <c r="BH479" s="801"/>
      <c r="BI479" s="280"/>
      <c r="BJ479" s="280"/>
      <c r="BK479" s="280"/>
      <c r="BL479" s="280"/>
      <c r="BM479" s="140"/>
      <c r="BN479" s="269"/>
      <c r="BO479" s="140"/>
      <c r="BP479" s="140"/>
      <c r="BQ479" s="140"/>
      <c r="BR479" s="355"/>
      <c r="BS479" s="269"/>
      <c r="BU479" s="269"/>
    </row>
    <row r="480" spans="1:82" ht="18" customHeight="1" x14ac:dyDescent="0.25">
      <c r="A480" s="354">
        <v>11</v>
      </c>
      <c r="B480" s="355"/>
      <c r="C480" s="356">
        <v>69862</v>
      </c>
      <c r="D480" s="140"/>
      <c r="E480" s="269" t="s">
        <v>590</v>
      </c>
      <c r="F480" s="269" t="s">
        <v>7524</v>
      </c>
      <c r="G480" s="269">
        <v>2</v>
      </c>
      <c r="H480" s="275" t="s">
        <v>598</v>
      </c>
      <c r="I480" s="269"/>
      <c r="J480" s="140" t="s">
        <v>211</v>
      </c>
      <c r="K480" s="273"/>
      <c r="L480" s="273" t="s">
        <v>599</v>
      </c>
      <c r="N480" s="275" t="s">
        <v>600</v>
      </c>
      <c r="O480" s="272"/>
      <c r="P480" s="272" t="s">
        <v>601</v>
      </c>
      <c r="Q480" s="766" t="s">
        <v>602</v>
      </c>
      <c r="R480" s="269"/>
      <c r="S480" s="269" t="s">
        <v>214</v>
      </c>
      <c r="T480" s="271" t="s">
        <v>340</v>
      </c>
      <c r="U480" s="466">
        <v>45400</v>
      </c>
      <c r="V480" s="140" t="s">
        <v>264</v>
      </c>
      <c r="W480" s="140"/>
      <c r="X480" s="140"/>
      <c r="Y480" s="269" t="s">
        <v>8269</v>
      </c>
      <c r="AD480" s="140">
        <v>5</v>
      </c>
      <c r="AX480" s="140"/>
      <c r="BC480" s="280"/>
      <c r="BD480" s="669"/>
      <c r="BE480" s="740"/>
      <c r="BF480" s="440"/>
      <c r="BG480" s="140"/>
      <c r="BH480" s="801"/>
      <c r="BI480" s="280"/>
      <c r="BJ480" s="280"/>
      <c r="BK480" s="280"/>
      <c r="BL480" s="280"/>
      <c r="BM480" s="140"/>
      <c r="BN480" s="269"/>
      <c r="BO480" s="140"/>
      <c r="BP480" s="140"/>
      <c r="BQ480" s="140"/>
      <c r="BR480" s="355"/>
      <c r="BS480" s="269"/>
      <c r="BU480" s="269"/>
    </row>
    <row r="481" spans="1:82" ht="18" customHeight="1" x14ac:dyDescent="0.25">
      <c r="A481" s="354">
        <v>11</v>
      </c>
      <c r="B481" s="355"/>
      <c r="C481" s="356">
        <v>65864</v>
      </c>
      <c r="D481" s="140"/>
      <c r="E481" s="269" t="s">
        <v>590</v>
      </c>
      <c r="F481" s="269" t="s">
        <v>591</v>
      </c>
      <c r="G481" s="269">
        <v>42</v>
      </c>
      <c r="H481" s="275" t="s">
        <v>598</v>
      </c>
      <c r="J481" s="271" t="s">
        <v>211</v>
      </c>
      <c r="L481" s="271" t="s">
        <v>599</v>
      </c>
      <c r="N481" s="208" t="s">
        <v>692</v>
      </c>
      <c r="P481" s="502" t="s">
        <v>693</v>
      </c>
      <c r="Q481" s="502" t="s">
        <v>694</v>
      </c>
      <c r="S481" s="271" t="s">
        <v>214</v>
      </c>
      <c r="T481" s="271" t="s">
        <v>340</v>
      </c>
      <c r="U481" s="596">
        <v>45406</v>
      </c>
      <c r="V481" s="271" t="s">
        <v>226</v>
      </c>
      <c r="Y481" s="269" t="s">
        <v>7915</v>
      </c>
      <c r="AD481" s="140">
        <v>6</v>
      </c>
      <c r="AO481" s="140">
        <v>1</v>
      </c>
      <c r="AQ481" s="140">
        <v>1</v>
      </c>
      <c r="AZ481" s="140"/>
    </row>
    <row r="482" spans="1:82" ht="18" customHeight="1" x14ac:dyDescent="0.25">
      <c r="A482" s="354">
        <v>11</v>
      </c>
      <c r="B482" s="355"/>
      <c r="C482" s="356">
        <v>59876</v>
      </c>
      <c r="D482" s="140"/>
      <c r="E482" s="269" t="s">
        <v>590</v>
      </c>
      <c r="F482" s="269" t="s">
        <v>591</v>
      </c>
      <c r="G482" s="269">
        <v>52</v>
      </c>
      <c r="H482" s="275" t="s">
        <v>598</v>
      </c>
      <c r="J482" s="271" t="s">
        <v>211</v>
      </c>
      <c r="L482" s="271" t="s">
        <v>599</v>
      </c>
      <c r="N482" s="208" t="s">
        <v>696</v>
      </c>
      <c r="O482" s="502" t="s">
        <v>697</v>
      </c>
      <c r="P482" s="502" t="s">
        <v>698</v>
      </c>
      <c r="S482" s="271" t="s">
        <v>214</v>
      </c>
      <c r="T482" s="271" t="s">
        <v>340</v>
      </c>
      <c r="U482" s="596">
        <v>45406</v>
      </c>
      <c r="V482" s="271" t="s">
        <v>264</v>
      </c>
      <c r="Y482" s="269" t="s">
        <v>695</v>
      </c>
      <c r="AD482" s="140">
        <v>5</v>
      </c>
      <c r="AZ482" s="140"/>
    </row>
    <row r="483" spans="1:82" ht="18" customHeight="1" x14ac:dyDescent="0.25">
      <c r="A483" s="354">
        <v>11</v>
      </c>
      <c r="B483" s="355"/>
      <c r="C483" s="356">
        <v>60436</v>
      </c>
      <c r="D483" s="140"/>
      <c r="E483" s="269" t="s">
        <v>590</v>
      </c>
      <c r="F483" s="269"/>
      <c r="G483" s="269">
        <v>4</v>
      </c>
      <c r="H483" s="275" t="s">
        <v>598</v>
      </c>
      <c r="I483" s="269"/>
      <c r="J483" s="140" t="s">
        <v>211</v>
      </c>
      <c r="K483" s="273"/>
      <c r="L483" s="273" t="s">
        <v>599</v>
      </c>
      <c r="N483" s="275" t="s">
        <v>833</v>
      </c>
      <c r="O483" s="272">
        <v>7470198312</v>
      </c>
      <c r="P483" s="272"/>
      <c r="Q483" s="766"/>
      <c r="R483" s="269"/>
      <c r="S483" s="269" t="s">
        <v>214</v>
      </c>
      <c r="T483" s="273" t="s">
        <v>340</v>
      </c>
      <c r="U483" s="466">
        <v>45426</v>
      </c>
      <c r="V483" s="140" t="s">
        <v>627</v>
      </c>
      <c r="W483" s="140"/>
      <c r="X483" s="140">
        <v>1</v>
      </c>
      <c r="Y483" s="269" t="s">
        <v>7392</v>
      </c>
      <c r="AX483" s="140"/>
      <c r="AZ483" s="140"/>
      <c r="BC483" s="280"/>
      <c r="BD483" s="669"/>
      <c r="BE483" s="740"/>
      <c r="BF483" s="440"/>
      <c r="BG483" s="140"/>
      <c r="BH483" s="801"/>
      <c r="BI483" s="280"/>
      <c r="BJ483" s="280"/>
      <c r="BK483" s="280"/>
      <c r="BL483" s="280"/>
      <c r="BM483" s="140"/>
      <c r="BN483" s="269"/>
      <c r="BO483" s="140"/>
      <c r="BP483" s="140"/>
      <c r="BQ483" s="140"/>
      <c r="BR483" s="355"/>
      <c r="BS483" s="269"/>
      <c r="BU483" s="269"/>
    </row>
    <row r="484" spans="1:82" ht="18" customHeight="1" x14ac:dyDescent="0.25">
      <c r="A484" s="354">
        <v>11</v>
      </c>
      <c r="B484" s="355"/>
      <c r="C484" s="356">
        <v>59858</v>
      </c>
      <c r="D484" s="140"/>
      <c r="E484" s="269" t="s">
        <v>590</v>
      </c>
      <c r="F484" s="269" t="s">
        <v>7430</v>
      </c>
      <c r="G484" s="269">
        <v>18</v>
      </c>
      <c r="H484" s="275" t="s">
        <v>598</v>
      </c>
      <c r="I484" s="269"/>
      <c r="J484" s="140" t="s">
        <v>211</v>
      </c>
      <c r="K484" s="273"/>
      <c r="L484" s="273" t="s">
        <v>599</v>
      </c>
      <c r="N484" s="275" t="s">
        <v>885</v>
      </c>
      <c r="O484" s="272"/>
      <c r="P484" s="272" t="s">
        <v>886</v>
      </c>
      <c r="Q484" s="766" t="s">
        <v>887</v>
      </c>
      <c r="R484" s="269"/>
      <c r="S484" s="269" t="s">
        <v>214</v>
      </c>
      <c r="T484" s="273" t="s">
        <v>340</v>
      </c>
      <c r="U484" s="466">
        <v>45457</v>
      </c>
      <c r="V484" s="140" t="s">
        <v>264</v>
      </c>
      <c r="W484" s="140"/>
      <c r="X484" s="140"/>
      <c r="Y484" s="269" t="s">
        <v>888</v>
      </c>
      <c r="AX484" s="140"/>
      <c r="AZ484" s="140"/>
      <c r="BC484" s="280"/>
      <c r="BD484" s="669"/>
      <c r="BE484" s="740"/>
      <c r="BF484" s="440"/>
      <c r="BG484" s="140"/>
      <c r="BH484" s="801"/>
      <c r="BI484" s="280"/>
      <c r="BJ484" s="280"/>
      <c r="BK484" s="280"/>
      <c r="BL484" s="280"/>
      <c r="BM484" s="140"/>
      <c r="BN484" s="269"/>
      <c r="BR484" s="271"/>
      <c r="BS484" s="271"/>
      <c r="BT484" s="271"/>
      <c r="BU484" s="271"/>
      <c r="BV484" s="271"/>
      <c r="BW484" s="271"/>
      <c r="BX484" s="271"/>
      <c r="BY484" s="271"/>
      <c r="BZ484" s="271"/>
      <c r="CA484" s="271"/>
      <c r="CB484" s="271"/>
      <c r="CC484" s="271"/>
      <c r="CD484" s="271"/>
    </row>
    <row r="485" spans="1:82" ht="18" customHeight="1" x14ac:dyDescent="0.25">
      <c r="A485" s="354">
        <v>11</v>
      </c>
      <c r="B485" s="355"/>
      <c r="C485" s="356">
        <v>70674</v>
      </c>
      <c r="D485" s="140"/>
      <c r="E485" s="269" t="s">
        <v>590</v>
      </c>
      <c r="F485" s="269"/>
      <c r="G485" s="269">
        <v>20</v>
      </c>
      <c r="H485" s="275" t="s">
        <v>598</v>
      </c>
      <c r="J485" s="271" t="s">
        <v>211</v>
      </c>
      <c r="L485" s="271" t="s">
        <v>599</v>
      </c>
      <c r="M485" s="271"/>
      <c r="N485" s="271" t="s">
        <v>863</v>
      </c>
      <c r="O485" s="271" t="s">
        <v>864</v>
      </c>
      <c r="P485" s="271"/>
      <c r="Q485" s="271" t="s">
        <v>865</v>
      </c>
      <c r="R485" s="271"/>
      <c r="S485" s="271" t="s">
        <v>214</v>
      </c>
      <c r="T485" s="271" t="s">
        <v>340</v>
      </c>
      <c r="U485" s="466">
        <v>45425</v>
      </c>
      <c r="V485" s="271" t="s">
        <v>226</v>
      </c>
      <c r="Y485" s="208" t="s">
        <v>7902</v>
      </c>
      <c r="Z485" s="271"/>
      <c r="AA485" s="271"/>
      <c r="AB485" s="271"/>
      <c r="AC485" s="271"/>
      <c r="AD485" s="271"/>
      <c r="AE485" s="271"/>
      <c r="AF485" s="271"/>
      <c r="AG485" s="271"/>
      <c r="AH485" s="271"/>
      <c r="AI485" s="271"/>
      <c r="AJ485" s="271"/>
      <c r="AK485" s="271"/>
      <c r="AL485" s="271"/>
      <c r="AM485" s="271"/>
      <c r="AN485" s="271"/>
      <c r="AO485" s="271"/>
      <c r="AP485" s="271"/>
      <c r="AQ485" s="271"/>
      <c r="AR485" s="271"/>
      <c r="AS485" s="271"/>
      <c r="AT485" s="271"/>
      <c r="AU485" s="271"/>
      <c r="AV485" s="271"/>
      <c r="AW485" s="271"/>
      <c r="AY485" s="271"/>
      <c r="AZ485" s="271"/>
      <c r="BA485" s="271"/>
      <c r="BB485" s="271"/>
      <c r="BD485" s="212"/>
      <c r="BE485" s="212"/>
      <c r="BF485" s="212"/>
      <c r="BH485" s="212"/>
      <c r="BN485" s="271"/>
      <c r="BR485" s="271"/>
      <c r="BS485" s="271"/>
      <c r="BT485" s="271"/>
      <c r="BU485" s="271"/>
      <c r="BV485" s="271"/>
      <c r="BW485" s="271"/>
      <c r="BX485" s="271"/>
      <c r="BY485" s="271"/>
      <c r="BZ485" s="271"/>
      <c r="CA485" s="271"/>
      <c r="CB485" s="271"/>
      <c r="CC485" s="271"/>
      <c r="CD485" s="271"/>
    </row>
    <row r="486" spans="1:82" ht="18" customHeight="1" x14ac:dyDescent="0.25">
      <c r="A486" s="354">
        <v>11</v>
      </c>
      <c r="B486" s="355"/>
      <c r="C486" s="356">
        <v>67833</v>
      </c>
      <c r="D486" s="140"/>
      <c r="E486" s="269" t="s">
        <v>590</v>
      </c>
      <c r="F486" s="269" t="s">
        <v>7430</v>
      </c>
      <c r="G486" s="269">
        <v>56</v>
      </c>
      <c r="H486" s="275" t="s">
        <v>598</v>
      </c>
      <c r="J486" s="271" t="s">
        <v>211</v>
      </c>
      <c r="L486" s="271" t="s">
        <v>599</v>
      </c>
      <c r="N486" s="208" t="s">
        <v>988</v>
      </c>
      <c r="O486" s="502" t="s">
        <v>989</v>
      </c>
      <c r="Q486" s="502" t="s">
        <v>990</v>
      </c>
      <c r="S486" s="271" t="s">
        <v>214</v>
      </c>
      <c r="T486" s="271" t="s">
        <v>340</v>
      </c>
      <c r="U486" s="596">
        <v>45420</v>
      </c>
      <c r="V486" s="271" t="s">
        <v>226</v>
      </c>
      <c r="Y486" s="269" t="s">
        <v>7394</v>
      </c>
      <c r="AZ486" s="140"/>
    </row>
    <row r="487" spans="1:82" ht="18" customHeight="1" x14ac:dyDescent="0.25">
      <c r="A487" s="354">
        <v>11</v>
      </c>
      <c r="B487" s="355"/>
      <c r="C487" s="356">
        <v>69282</v>
      </c>
      <c r="D487" s="140"/>
      <c r="E487" s="269" t="s">
        <v>590</v>
      </c>
      <c r="F487" s="269" t="s">
        <v>7430</v>
      </c>
      <c r="G487" s="269">
        <v>58</v>
      </c>
      <c r="H487" s="275" t="s">
        <v>598</v>
      </c>
      <c r="J487" s="271" t="s">
        <v>211</v>
      </c>
      <c r="L487" s="271" t="s">
        <v>599</v>
      </c>
      <c r="N487" s="208" t="s">
        <v>1009</v>
      </c>
      <c r="O487" s="502" t="s">
        <v>1010</v>
      </c>
      <c r="S487" s="271" t="s">
        <v>214</v>
      </c>
      <c r="T487" s="271" t="s">
        <v>340</v>
      </c>
      <c r="U487" s="596">
        <v>45419</v>
      </c>
      <c r="V487" s="271" t="s">
        <v>264</v>
      </c>
      <c r="Y487" s="269" t="s">
        <v>7396</v>
      </c>
      <c r="AZ487" s="140"/>
    </row>
    <row r="488" spans="1:82" ht="18" customHeight="1" x14ac:dyDescent="0.25">
      <c r="A488" s="354">
        <v>11</v>
      </c>
      <c r="B488" s="355"/>
      <c r="C488" s="356">
        <v>68828</v>
      </c>
      <c r="D488" s="140"/>
      <c r="E488" s="269" t="s">
        <v>590</v>
      </c>
      <c r="F488" s="269" t="s">
        <v>7430</v>
      </c>
      <c r="G488" s="269">
        <v>76</v>
      </c>
      <c r="H488" s="275" t="s">
        <v>598</v>
      </c>
      <c r="J488" s="271" t="s">
        <v>211</v>
      </c>
      <c r="L488" s="271" t="s">
        <v>599</v>
      </c>
      <c r="N488" s="208" t="s">
        <v>1044</v>
      </c>
      <c r="O488" s="502" t="s">
        <v>1045</v>
      </c>
      <c r="P488" s="502" t="s">
        <v>1045</v>
      </c>
      <c r="Q488" s="502" t="s">
        <v>1046</v>
      </c>
      <c r="S488" s="271" t="s">
        <v>214</v>
      </c>
      <c r="T488" s="271" t="s">
        <v>340</v>
      </c>
      <c r="U488" s="596">
        <v>45421</v>
      </c>
      <c r="V488" s="271" t="s">
        <v>226</v>
      </c>
      <c r="Y488" s="269" t="s">
        <v>7399</v>
      </c>
      <c r="AZ488" s="140"/>
    </row>
    <row r="489" spans="1:82" ht="18" customHeight="1" x14ac:dyDescent="0.25">
      <c r="A489" s="354">
        <v>11</v>
      </c>
      <c r="B489" s="355"/>
      <c r="C489" s="356">
        <v>63410</v>
      </c>
      <c r="D489" s="140"/>
      <c r="E489" s="269" t="s">
        <v>590</v>
      </c>
      <c r="F489" s="269" t="s">
        <v>7430</v>
      </c>
      <c r="G489" s="269">
        <v>78</v>
      </c>
      <c r="H489" s="275" t="s">
        <v>598</v>
      </c>
      <c r="J489" s="271" t="s">
        <v>211</v>
      </c>
      <c r="L489" s="271" t="s">
        <v>599</v>
      </c>
      <c r="N489" s="208" t="s">
        <v>1047</v>
      </c>
      <c r="P489" s="502" t="s">
        <v>1048</v>
      </c>
      <c r="Q489" s="502" t="s">
        <v>1049</v>
      </c>
      <c r="S489" s="271" t="s">
        <v>214</v>
      </c>
      <c r="T489" s="271" t="s">
        <v>340</v>
      </c>
      <c r="U489" s="596">
        <v>45421</v>
      </c>
      <c r="V489" s="271" t="s">
        <v>226</v>
      </c>
      <c r="Y489" s="269" t="s">
        <v>7399</v>
      </c>
      <c r="AZ489" s="140"/>
    </row>
    <row r="490" spans="1:82" ht="18" customHeight="1" x14ac:dyDescent="0.25">
      <c r="A490" s="354">
        <v>11</v>
      </c>
      <c r="B490" s="355"/>
      <c r="C490" s="356">
        <v>65961</v>
      </c>
      <c r="D490" s="140"/>
      <c r="E490" s="269" t="s">
        <v>590</v>
      </c>
      <c r="F490" s="269" t="s">
        <v>7430</v>
      </c>
      <c r="G490" s="269">
        <v>80</v>
      </c>
      <c r="H490" s="275" t="s">
        <v>598</v>
      </c>
      <c r="J490" s="271" t="s">
        <v>211</v>
      </c>
      <c r="L490" s="271" t="s">
        <v>599</v>
      </c>
      <c r="N490" s="208" t="s">
        <v>1050</v>
      </c>
      <c r="O490" s="502" t="s">
        <v>1051</v>
      </c>
      <c r="Q490" s="502" t="s">
        <v>1052</v>
      </c>
      <c r="S490" s="271" t="s">
        <v>214</v>
      </c>
      <c r="T490" s="271" t="s">
        <v>340</v>
      </c>
      <c r="U490" s="596">
        <v>45421</v>
      </c>
      <c r="V490" s="271" t="s">
        <v>264</v>
      </c>
      <c r="Y490" s="269" t="s">
        <v>7399</v>
      </c>
      <c r="AZ490" s="140"/>
    </row>
    <row r="491" spans="1:82" ht="18" customHeight="1" x14ac:dyDescent="0.25">
      <c r="A491" s="354">
        <v>11</v>
      </c>
      <c r="B491" s="355"/>
      <c r="C491" s="356">
        <v>70677</v>
      </c>
      <c r="D491" s="140"/>
      <c r="E491" s="269" t="s">
        <v>590</v>
      </c>
      <c r="F491" s="269" t="s">
        <v>7430</v>
      </c>
      <c r="G491" s="269">
        <v>82</v>
      </c>
      <c r="H491" s="275" t="s">
        <v>598</v>
      </c>
      <c r="J491" s="271" t="s">
        <v>211</v>
      </c>
      <c r="L491" s="271" t="s">
        <v>599</v>
      </c>
      <c r="N491" s="208" t="s">
        <v>1053</v>
      </c>
      <c r="O491" s="502" t="s">
        <v>1054</v>
      </c>
      <c r="Q491" s="502" t="s">
        <v>1055</v>
      </c>
      <c r="S491" s="271" t="s">
        <v>214</v>
      </c>
      <c r="T491" s="271" t="s">
        <v>340</v>
      </c>
      <c r="U491" s="596">
        <v>45421</v>
      </c>
      <c r="V491" s="271" t="s">
        <v>264</v>
      </c>
      <c r="Y491" s="269" t="s">
        <v>1056</v>
      </c>
      <c r="AZ491" s="140"/>
    </row>
    <row r="492" spans="1:82" ht="18" customHeight="1" x14ac:dyDescent="0.25">
      <c r="A492" s="354">
        <v>11</v>
      </c>
      <c r="B492" s="355"/>
      <c r="C492" s="356">
        <v>68902</v>
      </c>
      <c r="D492" s="140"/>
      <c r="E492" s="269" t="s">
        <v>590</v>
      </c>
      <c r="F492" s="269"/>
      <c r="G492" s="269" t="s">
        <v>851</v>
      </c>
      <c r="H492" s="275" t="s">
        <v>598</v>
      </c>
      <c r="J492" s="271" t="s">
        <v>211</v>
      </c>
      <c r="L492" s="271" t="s">
        <v>599</v>
      </c>
      <c r="N492" s="208" t="s">
        <v>852</v>
      </c>
      <c r="P492" s="502" t="s">
        <v>853</v>
      </c>
      <c r="Q492" s="502" t="s">
        <v>854</v>
      </c>
      <c r="S492" s="271" t="s">
        <v>214</v>
      </c>
      <c r="T492" s="271" t="s">
        <v>340</v>
      </c>
      <c r="U492" s="596">
        <v>45425</v>
      </c>
      <c r="V492" s="271" t="s">
        <v>264</v>
      </c>
      <c r="Y492" s="269" t="s">
        <v>7903</v>
      </c>
      <c r="AZ492" s="140"/>
      <c r="BB492" s="269" t="s">
        <v>855</v>
      </c>
    </row>
    <row r="493" spans="1:82" ht="18" customHeight="1" x14ac:dyDescent="0.25">
      <c r="A493" s="354">
        <v>11</v>
      </c>
      <c r="B493" s="355"/>
      <c r="C493" s="356">
        <v>67963</v>
      </c>
      <c r="D493" s="140"/>
      <c r="E493" s="269" t="s">
        <v>590</v>
      </c>
      <c r="F493" s="269" t="s">
        <v>7912</v>
      </c>
      <c r="G493" s="269" t="s">
        <v>856</v>
      </c>
      <c r="H493" s="275" t="s">
        <v>598</v>
      </c>
      <c r="J493" s="271" t="s">
        <v>211</v>
      </c>
      <c r="L493" s="271" t="s">
        <v>599</v>
      </c>
      <c r="N493" s="208" t="s">
        <v>857</v>
      </c>
      <c r="P493" s="502" t="s">
        <v>858</v>
      </c>
      <c r="Q493" s="502" t="s">
        <v>859</v>
      </c>
      <c r="S493" s="271" t="s">
        <v>214</v>
      </c>
      <c r="T493" s="271" t="s">
        <v>340</v>
      </c>
      <c r="U493" s="606">
        <v>45471</v>
      </c>
      <c r="V493" s="271" t="s">
        <v>264</v>
      </c>
      <c r="Y493" s="269" t="s">
        <v>860</v>
      </c>
      <c r="AZ493" s="140"/>
      <c r="BB493" s="269" t="s">
        <v>861</v>
      </c>
      <c r="BH493" s="455" t="s">
        <v>862</v>
      </c>
    </row>
    <row r="494" spans="1:82" ht="18" customHeight="1" x14ac:dyDescent="0.25">
      <c r="A494" s="354">
        <v>11</v>
      </c>
      <c r="B494" s="355"/>
      <c r="C494" s="356">
        <v>59875</v>
      </c>
      <c r="D494" s="140"/>
      <c r="E494" s="269" t="s">
        <v>590</v>
      </c>
      <c r="F494" s="269" t="s">
        <v>7430</v>
      </c>
      <c r="G494" s="269" t="s">
        <v>932</v>
      </c>
      <c r="H494" s="275" t="s">
        <v>598</v>
      </c>
      <c r="J494" s="271" t="s">
        <v>211</v>
      </c>
      <c r="L494" s="271" t="s">
        <v>599</v>
      </c>
      <c r="N494" s="208" t="s">
        <v>933</v>
      </c>
      <c r="P494" s="502" t="s">
        <v>934</v>
      </c>
      <c r="S494" s="271" t="s">
        <v>214</v>
      </c>
      <c r="T494" s="271" t="s">
        <v>340</v>
      </c>
      <c r="U494" s="596">
        <v>45419</v>
      </c>
      <c r="V494" s="271" t="s">
        <v>226</v>
      </c>
      <c r="Y494" s="269" t="s">
        <v>7393</v>
      </c>
      <c r="AZ494" s="140"/>
      <c r="BB494" s="269" t="s">
        <v>855</v>
      </c>
    </row>
    <row r="495" spans="1:82" ht="18" customHeight="1" x14ac:dyDescent="0.25">
      <c r="A495" s="354">
        <v>11</v>
      </c>
      <c r="B495" s="355"/>
      <c r="C495" s="356">
        <v>70309</v>
      </c>
      <c r="D495" s="140"/>
      <c r="E495" s="269" t="s">
        <v>590</v>
      </c>
      <c r="F495" s="269" t="s">
        <v>7430</v>
      </c>
      <c r="G495" s="269" t="s">
        <v>1034</v>
      </c>
      <c r="H495" s="275" t="s">
        <v>598</v>
      </c>
      <c r="J495" s="271" t="s">
        <v>211</v>
      </c>
      <c r="L495" s="271" t="s">
        <v>599</v>
      </c>
      <c r="N495" s="208" t="s">
        <v>1035</v>
      </c>
      <c r="P495" s="502" t="s">
        <v>1036</v>
      </c>
      <c r="S495" s="271" t="s">
        <v>214</v>
      </c>
      <c r="T495" s="271" t="s">
        <v>340</v>
      </c>
      <c r="U495" s="596">
        <v>45420</v>
      </c>
      <c r="V495" s="271" t="s">
        <v>264</v>
      </c>
      <c r="Y495" s="269" t="s">
        <v>7397</v>
      </c>
    </row>
    <row r="496" spans="1:82" ht="18" customHeight="1" x14ac:dyDescent="0.25">
      <c r="A496" s="354">
        <v>11</v>
      </c>
      <c r="B496" s="355"/>
      <c r="C496" s="356">
        <v>68805</v>
      </c>
      <c r="D496" s="140"/>
      <c r="E496" s="269" t="s">
        <v>590</v>
      </c>
      <c r="F496" s="269" t="s">
        <v>7430</v>
      </c>
      <c r="G496" s="269" t="s">
        <v>1037</v>
      </c>
      <c r="H496" s="275" t="s">
        <v>598</v>
      </c>
      <c r="J496" s="271" t="s">
        <v>211</v>
      </c>
      <c r="L496" s="271" t="s">
        <v>599</v>
      </c>
      <c r="N496" s="208" t="s">
        <v>1038</v>
      </c>
      <c r="P496" s="502" t="s">
        <v>1039</v>
      </c>
      <c r="S496" s="271" t="s">
        <v>214</v>
      </c>
      <c r="T496" s="271" t="s">
        <v>340</v>
      </c>
      <c r="U496" s="596">
        <v>45420</v>
      </c>
      <c r="V496" s="271" t="s">
        <v>264</v>
      </c>
      <c r="Y496" s="269" t="s">
        <v>7398</v>
      </c>
      <c r="AZ496" s="140"/>
    </row>
    <row r="497" spans="1:82" ht="18" customHeight="1" x14ac:dyDescent="0.25">
      <c r="A497" s="354">
        <v>11</v>
      </c>
      <c r="B497" s="355"/>
      <c r="C497" s="356">
        <v>59889</v>
      </c>
      <c r="D497" s="140"/>
      <c r="E497" s="269" t="s">
        <v>590</v>
      </c>
      <c r="F497" s="269" t="s">
        <v>7430</v>
      </c>
      <c r="G497" s="269" t="s">
        <v>1040</v>
      </c>
      <c r="H497" s="275" t="s">
        <v>598</v>
      </c>
      <c r="J497" s="271" t="s">
        <v>211</v>
      </c>
      <c r="L497" s="271" t="s">
        <v>599</v>
      </c>
      <c r="N497" s="208" t="s">
        <v>1041</v>
      </c>
      <c r="P497" s="502" t="s">
        <v>1042</v>
      </c>
      <c r="Q497" s="502" t="s">
        <v>1043</v>
      </c>
      <c r="S497" s="271" t="s">
        <v>214</v>
      </c>
      <c r="T497" s="271" t="s">
        <v>340</v>
      </c>
      <c r="U497" s="596">
        <v>45421</v>
      </c>
      <c r="V497" s="271" t="s">
        <v>226</v>
      </c>
      <c r="Y497" s="269" t="s">
        <v>7399</v>
      </c>
    </row>
    <row r="498" spans="1:82" ht="18" customHeight="1" x14ac:dyDescent="0.25">
      <c r="A498" s="354">
        <v>11</v>
      </c>
      <c r="B498" s="355"/>
      <c r="C498" s="356">
        <v>64885</v>
      </c>
      <c r="D498" s="140"/>
      <c r="E498" s="269" t="s">
        <v>590</v>
      </c>
      <c r="F498" s="269"/>
      <c r="G498" s="269">
        <v>10</v>
      </c>
      <c r="H498" s="275" t="s">
        <v>598</v>
      </c>
      <c r="I498" s="269"/>
      <c r="J498" s="140" t="s">
        <v>211</v>
      </c>
      <c r="K498" s="273"/>
      <c r="L498" s="273" t="s">
        <v>599</v>
      </c>
      <c r="N498" s="275" t="s">
        <v>1118</v>
      </c>
      <c r="O498" s="272" t="s">
        <v>1119</v>
      </c>
      <c r="P498" s="272"/>
      <c r="Q498" s="766"/>
      <c r="R498" s="269"/>
      <c r="S498" s="269" t="s">
        <v>214</v>
      </c>
      <c r="T498" s="273" t="s">
        <v>340</v>
      </c>
      <c r="U498" s="466">
        <v>45425</v>
      </c>
      <c r="V498" s="140" t="s">
        <v>226</v>
      </c>
      <c r="W498" s="140"/>
      <c r="X498" s="140"/>
      <c r="Y498" s="269" t="s">
        <v>8270</v>
      </c>
      <c r="AX498" s="140"/>
      <c r="AZ498" s="140"/>
      <c r="BC498" s="280"/>
      <c r="BD498" s="669"/>
      <c r="BE498" s="740"/>
      <c r="BF498" s="440"/>
      <c r="BG498" s="140"/>
      <c r="BH498" s="801"/>
      <c r="BI498" s="280"/>
      <c r="BJ498" s="280"/>
      <c r="BK498" s="280"/>
      <c r="BL498" s="280"/>
      <c r="BM498" s="140"/>
      <c r="BN498" s="269"/>
      <c r="BO498" s="140"/>
      <c r="BP498" s="140"/>
      <c r="BQ498" s="140"/>
      <c r="BR498" s="355"/>
      <c r="BS498" s="269"/>
      <c r="BU498" s="269"/>
    </row>
    <row r="499" spans="1:82" ht="18" customHeight="1" x14ac:dyDescent="0.25">
      <c r="A499" s="354">
        <v>11</v>
      </c>
      <c r="B499" s="355"/>
      <c r="C499" s="356">
        <v>64996</v>
      </c>
      <c r="D499" s="140"/>
      <c r="E499" s="269" t="s">
        <v>590</v>
      </c>
      <c r="F499" s="269" t="s">
        <v>7912</v>
      </c>
      <c r="G499" s="269" t="s">
        <v>1019</v>
      </c>
      <c r="H499" s="275" t="s">
        <v>598</v>
      </c>
      <c r="J499" s="271" t="s">
        <v>211</v>
      </c>
      <c r="L499" s="271" t="s">
        <v>599</v>
      </c>
      <c r="N499" s="208" t="s">
        <v>1020</v>
      </c>
      <c r="O499" s="502" t="s">
        <v>1021</v>
      </c>
      <c r="P499" s="502" t="s">
        <v>1022</v>
      </c>
      <c r="Q499" s="502" t="s">
        <v>1023</v>
      </c>
      <c r="S499" s="271" t="s">
        <v>214</v>
      </c>
      <c r="T499" s="271" t="s">
        <v>340</v>
      </c>
      <c r="U499" s="596">
        <v>45471</v>
      </c>
      <c r="V499" s="271" t="s">
        <v>264</v>
      </c>
      <c r="Y499" s="269" t="s">
        <v>7296</v>
      </c>
      <c r="AZ499" s="140"/>
      <c r="BB499" s="269" t="s">
        <v>1014</v>
      </c>
    </row>
    <row r="500" spans="1:82" ht="18" customHeight="1" x14ac:dyDescent="0.25">
      <c r="A500" s="354">
        <v>11</v>
      </c>
      <c r="B500" s="355"/>
      <c r="C500" s="356">
        <v>67817</v>
      </c>
      <c r="D500" s="140"/>
      <c r="E500" s="269" t="s">
        <v>590</v>
      </c>
      <c r="F500" s="269" t="s">
        <v>7430</v>
      </c>
      <c r="G500" s="269" t="s">
        <v>1024</v>
      </c>
      <c r="H500" s="275" t="s">
        <v>598</v>
      </c>
      <c r="J500" s="271" t="s">
        <v>211</v>
      </c>
      <c r="L500" s="271" t="s">
        <v>599</v>
      </c>
      <c r="N500" s="208" t="s">
        <v>1025</v>
      </c>
      <c r="P500" s="502" t="s">
        <v>1026</v>
      </c>
      <c r="Q500" s="502" t="s">
        <v>1027</v>
      </c>
      <c r="S500" s="271" t="s">
        <v>214</v>
      </c>
      <c r="T500" s="271" t="s">
        <v>340</v>
      </c>
      <c r="U500" s="596">
        <v>45457</v>
      </c>
      <c r="V500" s="271" t="s">
        <v>226</v>
      </c>
      <c r="Y500" s="269" t="s">
        <v>1028</v>
      </c>
      <c r="AZ500" s="140"/>
      <c r="BB500" s="269" t="s">
        <v>1014</v>
      </c>
    </row>
    <row r="501" spans="1:82" ht="18" customHeight="1" x14ac:dyDescent="0.25">
      <c r="A501" s="354">
        <v>11</v>
      </c>
      <c r="B501" s="355"/>
      <c r="C501" s="356">
        <v>66789</v>
      </c>
      <c r="D501" s="140"/>
      <c r="E501" s="269" t="s">
        <v>590</v>
      </c>
      <c r="F501" s="269" t="s">
        <v>972</v>
      </c>
      <c r="G501" s="269">
        <v>24</v>
      </c>
      <c r="H501" s="275" t="s">
        <v>1264</v>
      </c>
      <c r="J501" s="271" t="s">
        <v>211</v>
      </c>
      <c r="L501" s="271" t="s">
        <v>1265</v>
      </c>
      <c r="M501" s="140" t="s">
        <v>213</v>
      </c>
      <c r="N501" s="208" t="s">
        <v>4947</v>
      </c>
      <c r="O501" s="502" t="s">
        <v>4949</v>
      </c>
      <c r="S501" s="271" t="s">
        <v>214</v>
      </c>
      <c r="T501" s="271" t="s">
        <v>446</v>
      </c>
      <c r="U501" s="596">
        <v>45463</v>
      </c>
      <c r="V501" s="271" t="s">
        <v>447</v>
      </c>
      <c r="Y501" s="269" t="s">
        <v>8111</v>
      </c>
      <c r="AD501" s="140">
        <v>11</v>
      </c>
      <c r="AO501" s="140">
        <v>1</v>
      </c>
      <c r="AQ501" s="140">
        <v>1</v>
      </c>
      <c r="AY501" s="140" t="s">
        <v>87</v>
      </c>
      <c r="AZ501" s="140"/>
      <c r="BA501" s="140" t="s">
        <v>227</v>
      </c>
      <c r="BB501" s="269" t="s">
        <v>7709</v>
      </c>
      <c r="BN501" s="208" t="s">
        <v>8112</v>
      </c>
    </row>
    <row r="502" spans="1:82" ht="18" customHeight="1" x14ac:dyDescent="0.25">
      <c r="A502" s="354">
        <v>11</v>
      </c>
      <c r="B502" s="355"/>
      <c r="C502" s="356">
        <v>61182</v>
      </c>
      <c r="D502" s="140"/>
      <c r="E502" s="269" t="s">
        <v>590</v>
      </c>
      <c r="F502" s="269" t="s">
        <v>7378</v>
      </c>
      <c r="G502" s="269" t="s">
        <v>4960</v>
      </c>
      <c r="H502" s="275" t="s">
        <v>1264</v>
      </c>
      <c r="J502" s="271" t="s">
        <v>416</v>
      </c>
      <c r="L502" s="271" t="s">
        <v>1265</v>
      </c>
      <c r="M502" s="140" t="s">
        <v>239</v>
      </c>
      <c r="N502" s="208" t="s">
        <v>4961</v>
      </c>
      <c r="O502" s="502" t="s">
        <v>4962</v>
      </c>
      <c r="S502" s="271" t="s">
        <v>214</v>
      </c>
      <c r="T502" s="271" t="s">
        <v>446</v>
      </c>
      <c r="U502" s="596">
        <v>45463</v>
      </c>
      <c r="V502" s="271" t="s">
        <v>447</v>
      </c>
      <c r="Y502" s="269" t="s">
        <v>7719</v>
      </c>
      <c r="AD502" s="140">
        <v>6</v>
      </c>
      <c r="AK502" s="140">
        <v>1</v>
      </c>
      <c r="AY502" s="140" t="s">
        <v>87</v>
      </c>
      <c r="AZ502" s="140" t="s">
        <v>342</v>
      </c>
      <c r="BA502" s="140" t="s">
        <v>227</v>
      </c>
      <c r="BB502" s="269" t="s">
        <v>7715</v>
      </c>
      <c r="BN502" s="208" t="s">
        <v>7718</v>
      </c>
    </row>
    <row r="503" spans="1:82" ht="18" customHeight="1" x14ac:dyDescent="0.25">
      <c r="A503" s="354">
        <v>11</v>
      </c>
      <c r="B503" s="355"/>
      <c r="C503" s="356">
        <v>68829</v>
      </c>
      <c r="D503" s="140"/>
      <c r="E503" s="269" t="s">
        <v>590</v>
      </c>
      <c r="F503" s="269" t="s">
        <v>7524</v>
      </c>
      <c r="G503" s="269">
        <v>3</v>
      </c>
      <c r="H503" s="275" t="s">
        <v>1279</v>
      </c>
      <c r="I503" s="269"/>
      <c r="J503" s="140" t="s">
        <v>211</v>
      </c>
      <c r="K503" s="273"/>
      <c r="L503" s="273" t="s">
        <v>1280</v>
      </c>
      <c r="N503" s="275" t="s">
        <v>1281</v>
      </c>
      <c r="O503" s="272"/>
      <c r="P503" s="272" t="s">
        <v>1282</v>
      </c>
      <c r="Q503" s="766"/>
      <c r="R503" s="269"/>
      <c r="S503" s="269" t="s">
        <v>214</v>
      </c>
      <c r="T503" s="273" t="s">
        <v>446</v>
      </c>
      <c r="U503" s="466">
        <v>45474</v>
      </c>
      <c r="V503" s="140" t="s">
        <v>447</v>
      </c>
      <c r="W503" s="140"/>
      <c r="X503" s="140"/>
      <c r="Y503" s="269" t="s">
        <v>8158</v>
      </c>
      <c r="AX503" s="140"/>
      <c r="AZ503" s="140"/>
      <c r="BC503" s="280"/>
      <c r="BD503" s="669"/>
      <c r="BE503" s="740"/>
      <c r="BF503" s="440"/>
      <c r="BG503" s="140"/>
      <c r="BH503" s="801"/>
      <c r="BI503" s="280"/>
      <c r="BJ503" s="280"/>
      <c r="BK503" s="280"/>
      <c r="BL503" s="280"/>
      <c r="BM503" s="140"/>
      <c r="BN503" s="269"/>
      <c r="BO503" s="140"/>
      <c r="BP503" s="140"/>
      <c r="BQ503" s="140"/>
      <c r="BR503" s="355"/>
      <c r="BS503" s="269"/>
      <c r="BU503" s="269"/>
    </row>
    <row r="504" spans="1:82" ht="18" customHeight="1" x14ac:dyDescent="0.25">
      <c r="A504" s="354">
        <v>11</v>
      </c>
      <c r="B504" s="355"/>
      <c r="C504" s="356">
        <v>61918</v>
      </c>
      <c r="D504" s="140"/>
      <c r="E504" s="269" t="s">
        <v>590</v>
      </c>
      <c r="F504" s="269" t="s">
        <v>7524</v>
      </c>
      <c r="G504" s="269">
        <v>5</v>
      </c>
      <c r="H504" s="275" t="s">
        <v>1279</v>
      </c>
      <c r="I504" s="269"/>
      <c r="J504" s="140" t="s">
        <v>211</v>
      </c>
      <c r="K504" s="273"/>
      <c r="L504" s="273" t="s">
        <v>1280</v>
      </c>
      <c r="N504" s="275" t="s">
        <v>1345</v>
      </c>
      <c r="O504" s="272"/>
      <c r="P504" s="272" t="s">
        <v>1346</v>
      </c>
      <c r="Q504" s="766" t="s">
        <v>1347</v>
      </c>
      <c r="R504" s="269"/>
      <c r="S504" s="269" t="s">
        <v>214</v>
      </c>
      <c r="T504" s="273" t="s">
        <v>446</v>
      </c>
      <c r="U504" s="466">
        <v>45474</v>
      </c>
      <c r="V504" s="140" t="s">
        <v>447</v>
      </c>
      <c r="W504" s="140"/>
      <c r="X504" s="140"/>
      <c r="Y504" s="269" t="s">
        <v>8202</v>
      </c>
      <c r="AX504" s="140"/>
      <c r="AZ504" s="140"/>
      <c r="BC504" s="280"/>
      <c r="BD504" s="669"/>
      <c r="BE504" s="740"/>
      <c r="BF504" s="440"/>
      <c r="BG504" s="140"/>
      <c r="BH504" s="801"/>
      <c r="BI504" s="280"/>
      <c r="BJ504" s="280"/>
      <c r="BK504" s="280"/>
      <c r="BL504" s="280"/>
      <c r="BM504" s="140"/>
      <c r="BN504" s="269"/>
      <c r="BO504" s="140"/>
      <c r="BP504" s="140"/>
      <c r="BQ504" s="140"/>
      <c r="BR504" s="355"/>
      <c r="BS504" s="269"/>
      <c r="BU504" s="269"/>
    </row>
    <row r="505" spans="1:82" ht="18" customHeight="1" x14ac:dyDescent="0.25">
      <c r="A505" s="354">
        <v>11</v>
      </c>
      <c r="B505" s="355"/>
      <c r="C505" s="356">
        <v>61486</v>
      </c>
      <c r="D505" s="140"/>
      <c r="E505" s="269" t="s">
        <v>590</v>
      </c>
      <c r="F505" s="269" t="s">
        <v>7524</v>
      </c>
      <c r="G505" s="269">
        <v>8</v>
      </c>
      <c r="H505" s="275" t="s">
        <v>1279</v>
      </c>
      <c r="I505" s="269"/>
      <c r="J505" s="140" t="s">
        <v>211</v>
      </c>
      <c r="K505" s="273"/>
      <c r="L505" s="273" t="s">
        <v>1280</v>
      </c>
      <c r="N505" s="275" t="s">
        <v>1455</v>
      </c>
      <c r="O505" s="272"/>
      <c r="P505" s="272" t="s">
        <v>1456</v>
      </c>
      <c r="Q505" s="766" t="s">
        <v>1457</v>
      </c>
      <c r="R505" s="269"/>
      <c r="S505" s="269" t="s">
        <v>214</v>
      </c>
      <c r="T505" s="273" t="s">
        <v>446</v>
      </c>
      <c r="U505" s="466">
        <v>45474</v>
      </c>
      <c r="V505" s="140" t="s">
        <v>447</v>
      </c>
      <c r="W505" s="140"/>
      <c r="X505" s="140"/>
      <c r="Y505" s="269" t="s">
        <v>8203</v>
      </c>
      <c r="AX505" s="140"/>
      <c r="AZ505" s="140"/>
      <c r="BC505" s="280"/>
      <c r="BD505" s="669"/>
      <c r="BE505" s="740"/>
      <c r="BF505" s="440"/>
      <c r="BG505" s="140"/>
      <c r="BH505" s="801"/>
      <c r="BI505" s="280"/>
      <c r="BJ505" s="280"/>
      <c r="BK505" s="280"/>
      <c r="BL505" s="280"/>
      <c r="BM505" s="140"/>
      <c r="BN505" s="269"/>
      <c r="BO505" s="140"/>
      <c r="BP505" s="140"/>
      <c r="BQ505" s="140"/>
      <c r="BR505" s="355"/>
      <c r="BS505" s="269"/>
      <c r="BU505" s="269"/>
    </row>
    <row r="506" spans="1:82" ht="18" customHeight="1" x14ac:dyDescent="0.25">
      <c r="A506" s="354">
        <v>11</v>
      </c>
      <c r="B506" s="355"/>
      <c r="C506" s="356">
        <v>69899</v>
      </c>
      <c r="D506" s="140"/>
      <c r="E506" s="269" t="s">
        <v>590</v>
      </c>
      <c r="F506" s="269" t="s">
        <v>7524</v>
      </c>
      <c r="G506" s="269">
        <v>12</v>
      </c>
      <c r="H506" s="275" t="s">
        <v>1279</v>
      </c>
      <c r="J506" s="271" t="s">
        <v>211</v>
      </c>
      <c r="L506" s="271" t="s">
        <v>1280</v>
      </c>
      <c r="M506" s="271"/>
      <c r="N506" s="271" t="s">
        <v>1584</v>
      </c>
      <c r="O506" s="271"/>
      <c r="P506" s="271" t="s">
        <v>1585</v>
      </c>
      <c r="Q506" s="271" t="s">
        <v>1586</v>
      </c>
      <c r="R506" s="271"/>
      <c r="S506" s="271" t="s">
        <v>214</v>
      </c>
      <c r="T506" s="271" t="s">
        <v>446</v>
      </c>
      <c r="U506" s="597">
        <v>45474</v>
      </c>
      <c r="V506" s="271" t="s">
        <v>6735</v>
      </c>
      <c r="Y506" s="208" t="s">
        <v>8204</v>
      </c>
      <c r="Z506" s="271"/>
      <c r="AA506" s="271"/>
      <c r="AB506" s="271"/>
      <c r="AC506" s="271"/>
      <c r="AD506" s="271"/>
      <c r="AE506" s="271"/>
      <c r="AF506" s="271"/>
      <c r="AG506" s="271"/>
      <c r="AH506" s="271"/>
      <c r="AI506" s="271"/>
      <c r="AJ506" s="271"/>
      <c r="AK506" s="271"/>
      <c r="AL506" s="271"/>
      <c r="AM506" s="271"/>
      <c r="AN506" s="271"/>
      <c r="AO506" s="271"/>
      <c r="AP506" s="271"/>
      <c r="AQ506" s="271"/>
      <c r="AR506" s="271"/>
      <c r="AS506" s="271"/>
      <c r="AT506" s="271"/>
      <c r="AU506" s="271"/>
      <c r="AV506" s="271"/>
      <c r="AW506" s="271"/>
      <c r="AY506" s="271"/>
      <c r="AZ506" s="271"/>
      <c r="BA506" s="271"/>
      <c r="BB506" s="271"/>
      <c r="BD506" s="212"/>
      <c r="BE506" s="212"/>
      <c r="BF506" s="212"/>
      <c r="BH506" s="212"/>
      <c r="BN506" s="271"/>
      <c r="BR506" s="271"/>
      <c r="BS506" s="271"/>
      <c r="BT506" s="271"/>
      <c r="BU506" s="271"/>
      <c r="BV506" s="271"/>
      <c r="BW506" s="271"/>
      <c r="BX506" s="271"/>
      <c r="BY506" s="271"/>
      <c r="BZ506" s="271"/>
      <c r="CA506" s="271"/>
      <c r="CB506" s="271"/>
      <c r="CC506" s="271"/>
      <c r="CD506" s="271"/>
    </row>
    <row r="507" spans="1:82" ht="18" customHeight="1" x14ac:dyDescent="0.25">
      <c r="A507" s="354">
        <v>11</v>
      </c>
      <c r="B507" s="355"/>
      <c r="C507" s="356">
        <v>61899</v>
      </c>
      <c r="D507" s="140"/>
      <c r="E507" s="269" t="s">
        <v>590</v>
      </c>
      <c r="F507" s="269" t="s">
        <v>7524</v>
      </c>
      <c r="G507" s="269">
        <v>15</v>
      </c>
      <c r="H507" s="275" t="s">
        <v>1279</v>
      </c>
      <c r="J507" s="271" t="s">
        <v>211</v>
      </c>
      <c r="L507" s="271" t="s">
        <v>1280</v>
      </c>
      <c r="M507" s="271"/>
      <c r="N507" s="271" t="s">
        <v>1649</v>
      </c>
      <c r="O507" s="271" t="s">
        <v>1650</v>
      </c>
      <c r="P507" s="271"/>
      <c r="Q507" s="271" t="s">
        <v>1651</v>
      </c>
      <c r="R507" s="271"/>
      <c r="S507" s="271" t="s">
        <v>214</v>
      </c>
      <c r="T507" s="271" t="s">
        <v>446</v>
      </c>
      <c r="U507" s="597">
        <v>45475</v>
      </c>
      <c r="V507" s="271" t="s">
        <v>447</v>
      </c>
      <c r="Y507" s="208" t="s">
        <v>8205</v>
      </c>
      <c r="Z507" s="271"/>
      <c r="AA507" s="271"/>
      <c r="AB507" s="271"/>
      <c r="AC507" s="271"/>
      <c r="AD507" s="271"/>
      <c r="AE507" s="271"/>
      <c r="AF507" s="271"/>
      <c r="AG507" s="271"/>
      <c r="AH507" s="271"/>
      <c r="AI507" s="271"/>
      <c r="AJ507" s="271"/>
      <c r="AK507" s="271"/>
      <c r="AL507" s="271"/>
      <c r="AM507" s="271"/>
      <c r="AN507" s="271"/>
      <c r="AO507" s="271"/>
      <c r="AP507" s="271"/>
      <c r="AQ507" s="271"/>
      <c r="AR507" s="271"/>
      <c r="AS507" s="271"/>
      <c r="AT507" s="271"/>
      <c r="AU507" s="271"/>
      <c r="AV507" s="271"/>
      <c r="AW507" s="271"/>
      <c r="AY507" s="271"/>
      <c r="AZ507" s="271"/>
      <c r="BA507" s="271"/>
      <c r="BB507" s="271"/>
      <c r="BD507" s="212"/>
      <c r="BE507" s="212"/>
      <c r="BF507" s="212"/>
      <c r="BH507" s="212"/>
      <c r="BN507" s="271"/>
      <c r="BR507" s="271"/>
      <c r="BS507" s="271"/>
      <c r="BT507" s="271"/>
      <c r="BU507" s="271"/>
      <c r="BV507" s="271"/>
      <c r="BW507" s="271"/>
      <c r="BX507" s="271"/>
      <c r="BY507" s="271"/>
      <c r="BZ507" s="271"/>
      <c r="CA507" s="271"/>
      <c r="CB507" s="271"/>
      <c r="CC507" s="271"/>
      <c r="CD507" s="271"/>
    </row>
    <row r="508" spans="1:82" ht="18" customHeight="1" x14ac:dyDescent="0.25">
      <c r="A508" s="354">
        <v>11</v>
      </c>
      <c r="B508" s="355"/>
      <c r="C508" s="356">
        <v>65063</v>
      </c>
      <c r="D508" s="140"/>
      <c r="E508" s="269" t="s">
        <v>590</v>
      </c>
      <c r="F508" s="269" t="s">
        <v>7524</v>
      </c>
      <c r="G508" s="269">
        <v>16</v>
      </c>
      <c r="H508" s="275" t="s">
        <v>1279</v>
      </c>
      <c r="J508" s="271" t="s">
        <v>211</v>
      </c>
      <c r="L508" s="271" t="s">
        <v>1280</v>
      </c>
      <c r="M508" s="271"/>
      <c r="N508" s="271" t="s">
        <v>1684</v>
      </c>
      <c r="O508" s="271" t="s">
        <v>1685</v>
      </c>
      <c r="P508" s="271"/>
      <c r="Q508" s="271"/>
      <c r="R508" s="271"/>
      <c r="S508" s="271" t="s">
        <v>214</v>
      </c>
      <c r="T508" s="271" t="s">
        <v>446</v>
      </c>
      <c r="U508" s="597">
        <v>45475</v>
      </c>
      <c r="V508" s="271" t="s">
        <v>447</v>
      </c>
      <c r="Y508" s="208" t="s">
        <v>8206</v>
      </c>
      <c r="Z508" s="271"/>
      <c r="AA508" s="271"/>
      <c r="AB508" s="271"/>
      <c r="AC508" s="271"/>
      <c r="AD508" s="271"/>
      <c r="AE508" s="271"/>
      <c r="AF508" s="271"/>
      <c r="AG508" s="271"/>
      <c r="AH508" s="271"/>
      <c r="AI508" s="271"/>
      <c r="AJ508" s="271"/>
      <c r="AK508" s="271"/>
      <c r="AL508" s="271"/>
      <c r="AM508" s="271"/>
      <c r="AN508" s="271"/>
      <c r="AO508" s="271"/>
      <c r="AP508" s="271"/>
      <c r="AQ508" s="271"/>
      <c r="AR508" s="271"/>
      <c r="AS508" s="271"/>
      <c r="AT508" s="271"/>
      <c r="AU508" s="271"/>
      <c r="AV508" s="271"/>
      <c r="AW508" s="271"/>
      <c r="AY508" s="271"/>
      <c r="AZ508" s="271"/>
      <c r="BA508" s="271"/>
      <c r="BB508" s="271"/>
      <c r="BD508" s="212"/>
      <c r="BE508" s="212"/>
      <c r="BF508" s="212"/>
      <c r="BH508" s="212"/>
      <c r="BN508" s="271"/>
      <c r="BR508" s="271"/>
      <c r="BS508" s="271"/>
      <c r="BT508" s="271"/>
      <c r="BU508" s="271"/>
      <c r="BV508" s="271"/>
      <c r="BW508" s="271"/>
      <c r="BX508" s="271"/>
      <c r="BY508" s="271"/>
      <c r="BZ508" s="271"/>
      <c r="CA508" s="271"/>
      <c r="CB508" s="271"/>
      <c r="CC508" s="271"/>
      <c r="CD508" s="271"/>
    </row>
    <row r="509" spans="1:82" ht="18" customHeight="1" x14ac:dyDescent="0.25">
      <c r="A509" s="354">
        <v>11</v>
      </c>
      <c r="B509" s="355"/>
      <c r="C509" s="356">
        <v>61860</v>
      </c>
      <c r="D509" s="140"/>
      <c r="E509" s="269" t="s">
        <v>590</v>
      </c>
      <c r="F509" s="269" t="s">
        <v>7524</v>
      </c>
      <c r="G509" s="269">
        <v>18</v>
      </c>
      <c r="H509" s="275" t="s">
        <v>1279</v>
      </c>
      <c r="I509" s="269"/>
      <c r="J509" s="140" t="s">
        <v>211</v>
      </c>
      <c r="K509" s="273"/>
      <c r="L509" s="273" t="s">
        <v>1280</v>
      </c>
      <c r="N509" s="275" t="s">
        <v>1751</v>
      </c>
      <c r="O509" s="272"/>
      <c r="P509" s="272"/>
      <c r="Q509" s="766"/>
      <c r="R509" s="269"/>
      <c r="S509" s="269" t="s">
        <v>214</v>
      </c>
      <c r="T509" s="273" t="s">
        <v>446</v>
      </c>
      <c r="U509" s="466">
        <v>45475</v>
      </c>
      <c r="V509" s="140" t="s">
        <v>447</v>
      </c>
      <c r="W509" s="140"/>
      <c r="X509" s="140"/>
      <c r="Y509" s="269" t="s">
        <v>8206</v>
      </c>
      <c r="AX509" s="140"/>
      <c r="AZ509" s="140"/>
      <c r="BC509" s="280"/>
      <c r="BD509" s="669"/>
      <c r="BE509" s="740"/>
      <c r="BF509" s="440"/>
      <c r="BG509" s="140"/>
      <c r="BH509" s="801"/>
      <c r="BI509" s="280"/>
      <c r="BJ509" s="280"/>
      <c r="BK509" s="280"/>
      <c r="BL509" s="280"/>
      <c r="BM509" s="140"/>
      <c r="BN509" s="269"/>
      <c r="BR509" s="271"/>
      <c r="BS509" s="271"/>
      <c r="BT509" s="271"/>
      <c r="BU509" s="271"/>
      <c r="BV509" s="271"/>
      <c r="BW509" s="271"/>
      <c r="BX509" s="271"/>
      <c r="BY509" s="271"/>
      <c r="BZ509" s="271"/>
      <c r="CA509" s="271"/>
      <c r="CB509" s="271"/>
      <c r="CC509" s="271"/>
      <c r="CD509" s="271"/>
    </row>
    <row r="510" spans="1:82" ht="18" customHeight="1" x14ac:dyDescent="0.25">
      <c r="A510" s="354">
        <v>11</v>
      </c>
      <c r="B510" s="355"/>
      <c r="C510" s="356">
        <v>61706</v>
      </c>
      <c r="D510" s="140"/>
      <c r="E510" s="269" t="s">
        <v>590</v>
      </c>
      <c r="F510" s="269" t="s">
        <v>7524</v>
      </c>
      <c r="G510" s="269">
        <v>24</v>
      </c>
      <c r="H510" s="275" t="s">
        <v>1279</v>
      </c>
      <c r="J510" s="271" t="s">
        <v>211</v>
      </c>
      <c r="L510" s="271" t="s">
        <v>1280</v>
      </c>
      <c r="M510" s="271"/>
      <c r="N510" s="271" t="s">
        <v>1922</v>
      </c>
      <c r="O510" s="271"/>
      <c r="P510" s="271" t="s">
        <v>1923</v>
      </c>
      <c r="Q510" s="271" t="s">
        <v>1924</v>
      </c>
      <c r="R510" s="271"/>
      <c r="S510" s="271" t="s">
        <v>214</v>
      </c>
      <c r="T510" s="271" t="s">
        <v>446</v>
      </c>
      <c r="U510" s="597">
        <v>45475</v>
      </c>
      <c r="V510" s="271" t="s">
        <v>447</v>
      </c>
      <c r="Y510" s="208" t="s">
        <v>8208</v>
      </c>
      <c r="Z510" s="271"/>
      <c r="AA510" s="271"/>
      <c r="AB510" s="271"/>
      <c r="AC510" s="271"/>
      <c r="AD510" s="271"/>
      <c r="AE510" s="271"/>
      <c r="AF510" s="271"/>
      <c r="AG510" s="271"/>
      <c r="AH510" s="271"/>
      <c r="AI510" s="271"/>
      <c r="AJ510" s="271"/>
      <c r="AK510" s="271"/>
      <c r="AL510" s="271"/>
      <c r="AM510" s="271"/>
      <c r="AN510" s="271"/>
      <c r="AO510" s="271"/>
      <c r="AP510" s="271"/>
      <c r="AQ510" s="271"/>
      <c r="AR510" s="271"/>
      <c r="AS510" s="271"/>
      <c r="AT510" s="271"/>
      <c r="AU510" s="271"/>
      <c r="AV510" s="271"/>
      <c r="AW510" s="271"/>
      <c r="AY510" s="271"/>
      <c r="AZ510" s="271"/>
      <c r="BA510" s="271"/>
      <c r="BB510" s="271"/>
      <c r="BD510" s="212"/>
      <c r="BE510" s="212"/>
      <c r="BF510" s="212"/>
      <c r="BH510" s="212"/>
      <c r="BN510" s="271"/>
      <c r="BR510" s="271"/>
      <c r="BS510" s="271"/>
      <c r="BT510" s="271"/>
      <c r="BU510" s="271"/>
      <c r="BV510" s="271"/>
      <c r="BW510" s="271"/>
      <c r="BX510" s="271"/>
      <c r="BY510" s="271"/>
      <c r="BZ510" s="271"/>
      <c r="CA510" s="271"/>
      <c r="CB510" s="271"/>
      <c r="CC510" s="271"/>
      <c r="CD510" s="271"/>
    </row>
    <row r="511" spans="1:82" ht="18" customHeight="1" x14ac:dyDescent="0.25">
      <c r="A511" s="354">
        <v>11</v>
      </c>
      <c r="B511" s="355"/>
      <c r="C511" s="356">
        <v>70767</v>
      </c>
      <c r="D511" s="140"/>
      <c r="E511" s="269" t="s">
        <v>590</v>
      </c>
      <c r="F511" s="269" t="s">
        <v>7378</v>
      </c>
      <c r="G511" s="269">
        <v>76</v>
      </c>
      <c r="H511" s="275" t="s">
        <v>821</v>
      </c>
      <c r="J511" s="271" t="s">
        <v>211</v>
      </c>
      <c r="L511" s="271" t="s">
        <v>1082</v>
      </c>
      <c r="N511" s="208" t="s">
        <v>1120</v>
      </c>
      <c r="O511" s="502">
        <v>7850489726</v>
      </c>
      <c r="S511" s="271" t="s">
        <v>214</v>
      </c>
      <c r="T511" s="271" t="s">
        <v>446</v>
      </c>
      <c r="U511" s="606">
        <v>45435</v>
      </c>
      <c r="V511" s="271" t="s">
        <v>447</v>
      </c>
      <c r="Y511" s="269" t="s">
        <v>7380</v>
      </c>
      <c r="AZ511" s="140"/>
    </row>
    <row r="512" spans="1:82" ht="18" customHeight="1" x14ac:dyDescent="0.25">
      <c r="A512" s="354">
        <v>11</v>
      </c>
      <c r="B512" s="355"/>
      <c r="C512" s="356">
        <v>61320</v>
      </c>
      <c r="D512" s="140"/>
      <c r="E512" s="269" t="s">
        <v>570</v>
      </c>
      <c r="F512" s="269"/>
      <c r="G512" s="269">
        <v>14</v>
      </c>
      <c r="H512" s="275" t="s">
        <v>1250</v>
      </c>
      <c r="J512" s="271" t="s">
        <v>211</v>
      </c>
      <c r="L512" s="271" t="s">
        <v>1251</v>
      </c>
      <c r="M512" s="271"/>
      <c r="N512" s="271" t="s">
        <v>1592</v>
      </c>
      <c r="O512" s="271"/>
      <c r="P512" s="271"/>
      <c r="Q512" s="271"/>
      <c r="R512" s="271"/>
      <c r="S512" s="271" t="s">
        <v>214</v>
      </c>
      <c r="T512" s="271" t="s">
        <v>225</v>
      </c>
      <c r="U512" s="597">
        <v>45498</v>
      </c>
      <c r="V512" s="271" t="s">
        <v>226</v>
      </c>
      <c r="X512" s="271">
        <v>1</v>
      </c>
      <c r="Y512" s="741" t="s">
        <v>8119</v>
      </c>
      <c r="Z512" s="271"/>
      <c r="AA512" s="271"/>
      <c r="AB512" s="271"/>
      <c r="AC512" s="271"/>
      <c r="AD512" s="271"/>
      <c r="AE512" s="271"/>
      <c r="AF512" s="271"/>
      <c r="AG512" s="271"/>
      <c r="AH512" s="271"/>
      <c r="AI512" s="271"/>
      <c r="AJ512" s="271"/>
      <c r="AK512" s="271"/>
      <c r="AL512" s="271"/>
      <c r="AM512" s="271"/>
      <c r="AN512" s="271"/>
      <c r="AO512" s="271"/>
      <c r="AP512" s="271"/>
      <c r="AQ512" s="271"/>
      <c r="AR512" s="271"/>
      <c r="AS512" s="271"/>
      <c r="AT512" s="271"/>
      <c r="AU512" s="271"/>
      <c r="AV512" s="271"/>
      <c r="AW512" s="271"/>
      <c r="AY512" s="271"/>
      <c r="AZ512" s="271"/>
      <c r="BA512" s="271"/>
      <c r="BB512" s="271"/>
      <c r="BD512" s="212"/>
      <c r="BE512" s="212"/>
      <c r="BF512" s="212"/>
      <c r="BH512" s="212"/>
      <c r="BN512" s="271"/>
      <c r="BR512" s="271"/>
      <c r="BS512" s="271"/>
      <c r="BT512" s="271"/>
      <c r="BU512" s="271"/>
      <c r="BV512" s="271"/>
      <c r="BW512" s="271"/>
      <c r="BX512" s="271"/>
      <c r="BY512" s="271"/>
      <c r="BZ512" s="271"/>
      <c r="CA512" s="271"/>
      <c r="CB512" s="271"/>
      <c r="CC512" s="271"/>
      <c r="CD512" s="271"/>
    </row>
    <row r="513" spans="1:82" ht="18" customHeight="1" x14ac:dyDescent="0.25">
      <c r="A513" s="354">
        <v>11</v>
      </c>
      <c r="B513" s="355"/>
      <c r="C513" s="356">
        <v>61319</v>
      </c>
      <c r="D513" s="140"/>
      <c r="E513" s="269" t="s">
        <v>590</v>
      </c>
      <c r="F513" s="269" t="s">
        <v>7524</v>
      </c>
      <c r="G513" s="269">
        <v>16</v>
      </c>
      <c r="H513" s="275" t="s">
        <v>1250</v>
      </c>
      <c r="J513" s="271" t="s">
        <v>211</v>
      </c>
      <c r="L513" s="271" t="s">
        <v>1251</v>
      </c>
      <c r="M513" s="271"/>
      <c r="N513" s="271" t="s">
        <v>1660</v>
      </c>
      <c r="O513" s="271" t="s">
        <v>1661</v>
      </c>
      <c r="P513" s="271" t="s">
        <v>1662</v>
      </c>
      <c r="Q513" s="271"/>
      <c r="R513" s="271"/>
      <c r="S513" s="271" t="s">
        <v>214</v>
      </c>
      <c r="T513" s="271" t="s">
        <v>225</v>
      </c>
      <c r="U513" s="597">
        <v>45476</v>
      </c>
      <c r="V513" s="271" t="s">
        <v>226</v>
      </c>
      <c r="Y513" s="741" t="s">
        <v>7667</v>
      </c>
      <c r="Z513" s="271"/>
      <c r="AA513" s="271"/>
      <c r="AB513" s="271"/>
      <c r="AC513" s="271"/>
      <c r="AD513" s="271"/>
      <c r="AE513" s="271"/>
      <c r="AF513" s="271"/>
      <c r="AG513" s="271"/>
      <c r="AH513" s="271"/>
      <c r="AI513" s="271"/>
      <c r="AJ513" s="271"/>
      <c r="AK513" s="271"/>
      <c r="AL513" s="271"/>
      <c r="AM513" s="271"/>
      <c r="AN513" s="271"/>
      <c r="AO513" s="271"/>
      <c r="AP513" s="271"/>
      <c r="AQ513" s="271"/>
      <c r="AR513" s="271"/>
      <c r="AS513" s="271"/>
      <c r="AT513" s="271"/>
      <c r="AU513" s="271"/>
      <c r="AV513" s="271"/>
      <c r="AW513" s="271"/>
      <c r="AY513" s="271"/>
      <c r="AZ513" s="271"/>
      <c r="BA513" s="271"/>
      <c r="BB513" s="271"/>
      <c r="BD513" s="212"/>
      <c r="BE513" s="212"/>
      <c r="BF513" s="212"/>
      <c r="BH513" s="212"/>
      <c r="BN513" s="271"/>
      <c r="BR513" s="271"/>
      <c r="BS513" s="271"/>
      <c r="BT513" s="271"/>
      <c r="BU513" s="271"/>
      <c r="BV513" s="271"/>
      <c r="BW513" s="271"/>
      <c r="BX513" s="271"/>
      <c r="BY513" s="271"/>
      <c r="BZ513" s="271"/>
      <c r="CA513" s="271"/>
      <c r="CB513" s="271"/>
      <c r="CC513" s="271"/>
      <c r="CD513" s="271"/>
    </row>
    <row r="514" spans="1:82" ht="18" customHeight="1" x14ac:dyDescent="0.25">
      <c r="A514" s="354">
        <v>11</v>
      </c>
      <c r="B514" s="355"/>
      <c r="C514" s="356">
        <v>64915</v>
      </c>
      <c r="D514" s="140"/>
      <c r="E514" s="269" t="s">
        <v>590</v>
      </c>
      <c r="F514" s="269" t="s">
        <v>7524</v>
      </c>
      <c r="G514" s="269">
        <v>17</v>
      </c>
      <c r="H514" s="275" t="s">
        <v>1250</v>
      </c>
      <c r="J514" s="271" t="s">
        <v>211</v>
      </c>
      <c r="L514" s="271" t="s">
        <v>1251</v>
      </c>
      <c r="N514" s="208" t="s">
        <v>3042</v>
      </c>
      <c r="O514" s="502" t="s">
        <v>3043</v>
      </c>
      <c r="S514" s="271" t="s">
        <v>214</v>
      </c>
      <c r="T514" s="271" t="s">
        <v>225</v>
      </c>
      <c r="U514" s="596">
        <v>45476</v>
      </c>
      <c r="V514" s="271" t="s">
        <v>264</v>
      </c>
      <c r="Y514" s="215" t="s">
        <v>7666</v>
      </c>
      <c r="AZ514" s="140"/>
    </row>
    <row r="515" spans="1:82" ht="18" customHeight="1" x14ac:dyDescent="0.25">
      <c r="A515" s="354">
        <v>11</v>
      </c>
      <c r="B515" s="355"/>
      <c r="C515" s="356">
        <v>62763</v>
      </c>
      <c r="D515" s="140"/>
      <c r="E515" s="269" t="s">
        <v>590</v>
      </c>
      <c r="F515" s="269" t="s">
        <v>7524</v>
      </c>
      <c r="G515" s="269">
        <v>18</v>
      </c>
      <c r="H515" s="275" t="s">
        <v>1250</v>
      </c>
      <c r="I515" s="269"/>
      <c r="J515" s="140" t="s">
        <v>211</v>
      </c>
      <c r="K515" s="273"/>
      <c r="L515" s="273" t="s">
        <v>1251</v>
      </c>
      <c r="N515" s="275" t="s">
        <v>1734</v>
      </c>
      <c r="O515" s="272" t="s">
        <v>1735</v>
      </c>
      <c r="P515" s="272" t="s">
        <v>1736</v>
      </c>
      <c r="Q515" s="766"/>
      <c r="R515" s="269"/>
      <c r="S515" s="269" t="s">
        <v>214</v>
      </c>
      <c r="T515" s="273" t="s">
        <v>225</v>
      </c>
      <c r="U515" s="466">
        <v>45476</v>
      </c>
      <c r="V515" s="140" t="s">
        <v>226</v>
      </c>
      <c r="W515" s="140"/>
      <c r="X515" s="140"/>
      <c r="Y515" s="215" t="s">
        <v>7669</v>
      </c>
      <c r="AX515" s="140"/>
      <c r="AZ515" s="140"/>
      <c r="BC515" s="280"/>
      <c r="BD515" s="669"/>
      <c r="BE515" s="740"/>
      <c r="BF515" s="440"/>
      <c r="BG515" s="140"/>
      <c r="BH515" s="801"/>
      <c r="BI515" s="280"/>
      <c r="BJ515" s="280"/>
      <c r="BK515" s="280"/>
      <c r="BL515" s="280"/>
      <c r="BM515" s="140"/>
      <c r="BN515" s="269"/>
      <c r="BR515" s="271"/>
      <c r="BS515" s="271"/>
      <c r="BT515" s="271"/>
      <c r="BU515" s="271"/>
      <c r="BV515" s="271"/>
      <c r="BW515" s="271"/>
      <c r="BX515" s="271"/>
      <c r="BY515" s="271"/>
      <c r="BZ515" s="271"/>
      <c r="CA515" s="271"/>
      <c r="CB515" s="271"/>
      <c r="CC515" s="271"/>
      <c r="CD515" s="271"/>
    </row>
    <row r="516" spans="1:82" ht="18" customHeight="1" x14ac:dyDescent="0.25">
      <c r="A516" s="354">
        <v>11</v>
      </c>
      <c r="B516" s="355"/>
      <c r="C516" s="356">
        <v>61324</v>
      </c>
      <c r="D516" s="140"/>
      <c r="E516" s="269" t="s">
        <v>590</v>
      </c>
      <c r="F516" s="269" t="s">
        <v>7524</v>
      </c>
      <c r="G516" s="269">
        <v>20</v>
      </c>
      <c r="H516" s="275" t="s">
        <v>1250</v>
      </c>
      <c r="J516" s="271" t="s">
        <v>211</v>
      </c>
      <c r="L516" s="271" t="s">
        <v>1251</v>
      </c>
      <c r="M516" s="271"/>
      <c r="N516" s="271" t="s">
        <v>1799</v>
      </c>
      <c r="O516" s="271"/>
      <c r="P516" s="271" t="s">
        <v>1800</v>
      </c>
      <c r="Q516" s="271"/>
      <c r="R516" s="271"/>
      <c r="S516" s="271" t="s">
        <v>214</v>
      </c>
      <c r="T516" s="271" t="s">
        <v>225</v>
      </c>
      <c r="U516" s="597">
        <v>45476</v>
      </c>
      <c r="V516" s="271" t="s">
        <v>264</v>
      </c>
      <c r="Y516" s="215" t="s">
        <v>7668</v>
      </c>
      <c r="Z516" s="271"/>
      <c r="AA516" s="271"/>
      <c r="AB516" s="271"/>
      <c r="AC516" s="271"/>
      <c r="AD516" s="271"/>
      <c r="AE516" s="271"/>
      <c r="AF516" s="271"/>
      <c r="AG516" s="271"/>
      <c r="AH516" s="271"/>
      <c r="AI516" s="271"/>
      <c r="AJ516" s="271"/>
      <c r="AK516" s="271"/>
      <c r="AL516" s="271"/>
      <c r="AM516" s="271"/>
      <c r="AN516" s="271"/>
      <c r="AO516" s="271"/>
      <c r="AP516" s="271"/>
      <c r="AQ516" s="271"/>
      <c r="AR516" s="271"/>
      <c r="AS516" s="271"/>
      <c r="AT516" s="271"/>
      <c r="AU516" s="271"/>
      <c r="AV516" s="271"/>
      <c r="AW516" s="271"/>
      <c r="AY516" s="271"/>
      <c r="AZ516" s="271"/>
      <c r="BA516" s="271"/>
      <c r="BB516" s="271"/>
      <c r="BD516" s="212"/>
      <c r="BE516" s="212"/>
      <c r="BF516" s="212"/>
      <c r="BH516" s="212"/>
      <c r="BN516" s="271"/>
      <c r="BR516" s="271"/>
      <c r="BS516" s="271"/>
      <c r="BT516" s="271"/>
      <c r="BU516" s="271"/>
      <c r="BV516" s="271"/>
      <c r="BW516" s="271"/>
      <c r="BX516" s="271"/>
      <c r="BY516" s="271"/>
      <c r="BZ516" s="271"/>
      <c r="CA516" s="271"/>
      <c r="CB516" s="271"/>
      <c r="CC516" s="271"/>
      <c r="CD516" s="271"/>
    </row>
    <row r="517" spans="1:82" ht="18" customHeight="1" x14ac:dyDescent="0.25">
      <c r="A517" s="354">
        <v>11</v>
      </c>
      <c r="B517" s="355"/>
      <c r="C517" s="356">
        <v>68996</v>
      </c>
      <c r="D517" s="140"/>
      <c r="E517" s="269" t="s">
        <v>570</v>
      </c>
      <c r="F517" s="269"/>
      <c r="G517" s="269" t="s">
        <v>3599</v>
      </c>
      <c r="H517" s="275" t="s">
        <v>220</v>
      </c>
      <c r="J517" s="271" t="s">
        <v>416</v>
      </c>
      <c r="L517" s="271" t="s">
        <v>221</v>
      </c>
      <c r="N517" s="208" t="s">
        <v>3600</v>
      </c>
      <c r="O517" s="502">
        <v>7387314944</v>
      </c>
      <c r="P517" s="502" t="s">
        <v>3601</v>
      </c>
      <c r="S517" s="271" t="s">
        <v>214</v>
      </c>
      <c r="T517" s="271" t="s">
        <v>225</v>
      </c>
      <c r="U517" s="596">
        <v>45497</v>
      </c>
      <c r="X517" s="271">
        <v>2</v>
      </c>
      <c r="Y517" s="269" t="s">
        <v>7978</v>
      </c>
      <c r="AZ517" s="140"/>
    </row>
    <row r="518" spans="1:82" ht="18" customHeight="1" x14ac:dyDescent="0.25">
      <c r="A518" s="354">
        <v>11</v>
      </c>
      <c r="B518" s="355"/>
      <c r="C518" s="356">
        <v>68516</v>
      </c>
      <c r="D518" s="140"/>
      <c r="E518" s="269" t="s">
        <v>570</v>
      </c>
      <c r="F518" s="269"/>
      <c r="G518" s="269">
        <v>5</v>
      </c>
      <c r="H518" s="275" t="s">
        <v>2606</v>
      </c>
      <c r="J518" s="271" t="s">
        <v>211</v>
      </c>
      <c r="L518" s="271" t="s">
        <v>2607</v>
      </c>
      <c r="N518" s="208" t="s">
        <v>3608</v>
      </c>
      <c r="P518" s="502" t="s">
        <v>3609</v>
      </c>
      <c r="Q518" s="502" t="s">
        <v>3610</v>
      </c>
      <c r="S518" s="271" t="s">
        <v>214</v>
      </c>
      <c r="T518" s="271" t="s">
        <v>225</v>
      </c>
      <c r="U518" s="596">
        <v>45497</v>
      </c>
      <c r="V518" s="271" t="s">
        <v>264</v>
      </c>
      <c r="Y518" s="269" t="s">
        <v>8291</v>
      </c>
      <c r="AZ518" s="140"/>
    </row>
    <row r="519" spans="1:82" ht="18" customHeight="1" x14ac:dyDescent="0.25">
      <c r="A519" s="354">
        <v>11</v>
      </c>
      <c r="B519" s="355"/>
      <c r="C519" s="356">
        <v>69724</v>
      </c>
      <c r="D519" s="140"/>
      <c r="E519" s="269" t="s">
        <v>570</v>
      </c>
      <c r="F519" s="269"/>
      <c r="G519" s="269">
        <v>16</v>
      </c>
      <c r="H519" s="275" t="s">
        <v>1224</v>
      </c>
      <c r="J519" s="271" t="s">
        <v>211</v>
      </c>
      <c r="L519" s="271" t="s">
        <v>1225</v>
      </c>
      <c r="M519" s="271"/>
      <c r="N519" s="271" t="s">
        <v>1663</v>
      </c>
      <c r="O519" s="271">
        <v>7512032487</v>
      </c>
      <c r="P519" s="271" t="s">
        <v>1664</v>
      </c>
      <c r="Q519" s="271" t="s">
        <v>1665</v>
      </c>
      <c r="R519" s="271"/>
      <c r="S519" s="271" t="s">
        <v>214</v>
      </c>
      <c r="T519" s="271" t="s">
        <v>340</v>
      </c>
      <c r="U519" s="597">
        <v>45484</v>
      </c>
      <c r="V519" s="271" t="s">
        <v>264</v>
      </c>
      <c r="Y519" s="208" t="s">
        <v>7373</v>
      </c>
      <c r="Z519" s="271"/>
      <c r="AA519" s="271"/>
      <c r="AB519" s="271"/>
      <c r="AC519" s="271"/>
      <c r="AD519" s="271"/>
      <c r="AE519" s="271"/>
      <c r="AF519" s="271"/>
      <c r="AG519" s="271"/>
      <c r="AH519" s="271"/>
      <c r="AI519" s="271"/>
      <c r="AJ519" s="271"/>
      <c r="AK519" s="271"/>
      <c r="AL519" s="271"/>
      <c r="AM519" s="271"/>
      <c r="AN519" s="271"/>
      <c r="AO519" s="271"/>
      <c r="AP519" s="271"/>
      <c r="AQ519" s="271"/>
      <c r="AR519" s="271"/>
      <c r="AS519" s="271"/>
      <c r="AT519" s="271"/>
      <c r="AU519" s="271"/>
      <c r="AV519" s="271"/>
      <c r="AW519" s="271"/>
      <c r="AY519" s="271"/>
      <c r="AZ519" s="271"/>
      <c r="BA519" s="271"/>
      <c r="BB519" s="271"/>
      <c r="BD519" s="212"/>
      <c r="BE519" s="212"/>
      <c r="BF519" s="212"/>
      <c r="BH519" s="212"/>
      <c r="BN519" s="271"/>
      <c r="BR519" s="271"/>
      <c r="BS519" s="271"/>
      <c r="BT519" s="271"/>
      <c r="BU519" s="271"/>
      <c r="BV519" s="271"/>
      <c r="BW519" s="271"/>
      <c r="BX519" s="271"/>
      <c r="BY519" s="271"/>
      <c r="BZ519" s="271"/>
      <c r="CA519" s="271"/>
      <c r="CB519" s="271"/>
      <c r="CC519" s="271"/>
      <c r="CD519" s="271"/>
    </row>
    <row r="520" spans="1:82" ht="18" customHeight="1" x14ac:dyDescent="0.25">
      <c r="A520" s="354">
        <v>11</v>
      </c>
      <c r="B520" s="355"/>
      <c r="C520" s="356">
        <v>69709</v>
      </c>
      <c r="D520" s="140"/>
      <c r="E520" s="269" t="s">
        <v>590</v>
      </c>
      <c r="F520" s="269" t="s">
        <v>7524</v>
      </c>
      <c r="G520" s="269">
        <v>18</v>
      </c>
      <c r="H520" s="275" t="s">
        <v>1224</v>
      </c>
      <c r="I520" s="269"/>
      <c r="J520" s="140" t="s">
        <v>211</v>
      </c>
      <c r="K520" s="273"/>
      <c r="L520" s="273" t="s">
        <v>1225</v>
      </c>
      <c r="N520" s="275" t="s">
        <v>1737</v>
      </c>
      <c r="O520" s="272"/>
      <c r="P520" s="272" t="s">
        <v>1738</v>
      </c>
      <c r="Q520" s="766" t="s">
        <v>1739</v>
      </c>
      <c r="R520" s="269"/>
      <c r="S520" s="269" t="s">
        <v>214</v>
      </c>
      <c r="T520" s="273" t="s">
        <v>340</v>
      </c>
      <c r="U520" s="466">
        <v>45483</v>
      </c>
      <c r="V520" s="140" t="s">
        <v>447</v>
      </c>
      <c r="W520" s="140"/>
      <c r="X520" s="140"/>
      <c r="Y520" s="269" t="s">
        <v>8288</v>
      </c>
      <c r="AX520" s="140"/>
      <c r="AZ520" s="140"/>
      <c r="BC520" s="280"/>
      <c r="BD520" s="669"/>
      <c r="BE520" s="740"/>
      <c r="BF520" s="440"/>
      <c r="BG520" s="140"/>
      <c r="BH520" s="801"/>
      <c r="BI520" s="280"/>
      <c r="BJ520" s="280"/>
      <c r="BK520" s="280"/>
      <c r="BL520" s="280"/>
      <c r="BM520" s="140"/>
      <c r="BN520" s="269"/>
      <c r="BR520" s="271"/>
      <c r="BS520" s="271"/>
      <c r="BT520" s="271"/>
      <c r="BU520" s="271"/>
      <c r="BV520" s="271"/>
      <c r="BW520" s="271"/>
      <c r="BX520" s="271"/>
      <c r="BY520" s="271"/>
      <c r="BZ520" s="271"/>
      <c r="CA520" s="271"/>
      <c r="CB520" s="271"/>
      <c r="CC520" s="271"/>
      <c r="CD520" s="271"/>
    </row>
    <row r="521" spans="1:82" ht="18" customHeight="1" x14ac:dyDescent="0.25">
      <c r="A521" s="354">
        <v>11</v>
      </c>
      <c r="B521" s="355"/>
      <c r="C521" s="356">
        <v>68517</v>
      </c>
      <c r="D521" s="140"/>
      <c r="E521" s="269" t="s">
        <v>570</v>
      </c>
      <c r="F521" s="269"/>
      <c r="G521" s="269">
        <v>15</v>
      </c>
      <c r="H521" s="275" t="s">
        <v>1624</v>
      </c>
      <c r="J521" s="271" t="s">
        <v>211</v>
      </c>
      <c r="L521" s="271" t="s">
        <v>1625</v>
      </c>
      <c r="M521" s="271"/>
      <c r="N521" s="271" t="s">
        <v>1626</v>
      </c>
      <c r="O521" s="271" t="s">
        <v>7784</v>
      </c>
      <c r="P521" s="271"/>
      <c r="Q521" s="208" t="s">
        <v>1628</v>
      </c>
      <c r="R521" s="271"/>
      <c r="S521" s="271" t="s">
        <v>214</v>
      </c>
      <c r="T521" s="271" t="s">
        <v>340</v>
      </c>
      <c r="U521" s="597">
        <v>45490</v>
      </c>
      <c r="V521" s="271" t="s">
        <v>226</v>
      </c>
      <c r="X521" s="271">
        <v>1</v>
      </c>
      <c r="Y521" s="208" t="s">
        <v>7786</v>
      </c>
      <c r="Z521" s="271"/>
      <c r="AA521" s="271"/>
      <c r="AB521" s="271"/>
      <c r="AC521" s="271"/>
      <c r="AD521" s="271"/>
      <c r="AE521" s="271"/>
      <c r="AF521" s="271"/>
      <c r="AG521" s="271"/>
      <c r="AH521" s="271"/>
      <c r="AI521" s="271"/>
      <c r="AJ521" s="271"/>
      <c r="AK521" s="271"/>
      <c r="AL521" s="271"/>
      <c r="AM521" s="271"/>
      <c r="AN521" s="271"/>
      <c r="AO521" s="271"/>
      <c r="AP521" s="271"/>
      <c r="AQ521" s="271"/>
      <c r="AR521" s="271"/>
      <c r="AS521" s="271"/>
      <c r="AT521" s="271"/>
      <c r="AU521" s="271"/>
      <c r="AV521" s="271"/>
      <c r="AW521" s="271"/>
      <c r="AY521" s="271"/>
      <c r="AZ521" s="271"/>
      <c r="BA521" s="271"/>
      <c r="BB521" s="271"/>
      <c r="BD521" s="212"/>
      <c r="BE521" s="212"/>
      <c r="BF521" s="212"/>
      <c r="BH521" s="212"/>
      <c r="BN521" s="271"/>
      <c r="BR521" s="271"/>
      <c r="BS521" s="271"/>
      <c r="BT521" s="271"/>
      <c r="BU521" s="271"/>
      <c r="BV521" s="271"/>
      <c r="BW521" s="271"/>
      <c r="BX521" s="271"/>
      <c r="BY521" s="271"/>
      <c r="BZ521" s="271"/>
      <c r="CA521" s="271"/>
      <c r="CB521" s="271"/>
      <c r="CC521" s="271"/>
      <c r="CD521" s="271"/>
    </row>
    <row r="522" spans="1:82" ht="18" customHeight="1" x14ac:dyDescent="0.25">
      <c r="A522" s="354">
        <v>11</v>
      </c>
      <c r="B522" s="355"/>
      <c r="C522" s="356">
        <v>68369</v>
      </c>
      <c r="D522" s="140"/>
      <c r="E522" s="269" t="s">
        <v>590</v>
      </c>
      <c r="F522" s="269" t="s">
        <v>7524</v>
      </c>
      <c r="G522" s="269">
        <v>55</v>
      </c>
      <c r="H522" s="275" t="s">
        <v>1624</v>
      </c>
      <c r="J522" s="271" t="s">
        <v>211</v>
      </c>
      <c r="L522" s="271" t="s">
        <v>1625</v>
      </c>
      <c r="N522" s="208" t="s">
        <v>3913</v>
      </c>
      <c r="P522" s="502" t="s">
        <v>3914</v>
      </c>
      <c r="S522" s="271" t="s">
        <v>214</v>
      </c>
      <c r="T522" s="271" t="s">
        <v>340</v>
      </c>
      <c r="U522" s="596">
        <v>45478</v>
      </c>
      <c r="V522" s="271" t="s">
        <v>226</v>
      </c>
      <c r="Y522" s="215" t="s">
        <v>8045</v>
      </c>
      <c r="AZ522" s="140"/>
    </row>
    <row r="523" spans="1:82" ht="18" customHeight="1" x14ac:dyDescent="0.25">
      <c r="A523" s="354">
        <v>11</v>
      </c>
      <c r="B523" s="355"/>
      <c r="C523" s="356">
        <v>55582</v>
      </c>
      <c r="D523" s="140"/>
      <c r="E523" s="269" t="s">
        <v>590</v>
      </c>
      <c r="F523" s="269" t="s">
        <v>7524</v>
      </c>
      <c r="G523" s="269">
        <v>61</v>
      </c>
      <c r="H523" s="275" t="s">
        <v>1624</v>
      </c>
      <c r="J523" s="271" t="s">
        <v>211</v>
      </c>
      <c r="L523" s="271" t="s">
        <v>1625</v>
      </c>
      <c r="N523" s="208" t="s">
        <v>3919</v>
      </c>
      <c r="O523" s="502" t="s">
        <v>3920</v>
      </c>
      <c r="S523" s="271" t="s">
        <v>214</v>
      </c>
      <c r="T523" s="271" t="s">
        <v>340</v>
      </c>
      <c r="U523" s="596">
        <v>45478</v>
      </c>
      <c r="V523" s="271" t="s">
        <v>264</v>
      </c>
      <c r="Y523" s="215" t="s">
        <v>8049</v>
      </c>
      <c r="AZ523" s="140"/>
    </row>
    <row r="524" spans="1:82" ht="18" customHeight="1" x14ac:dyDescent="0.25">
      <c r="A524" s="354">
        <v>11</v>
      </c>
      <c r="B524" s="355"/>
      <c r="C524" s="356">
        <v>55583</v>
      </c>
      <c r="D524" s="140"/>
      <c r="E524" s="269" t="s">
        <v>590</v>
      </c>
      <c r="F524" s="269" t="s">
        <v>7524</v>
      </c>
      <c r="G524" s="269">
        <v>63</v>
      </c>
      <c r="H524" s="275" t="s">
        <v>1624</v>
      </c>
      <c r="J524" s="271" t="s">
        <v>211</v>
      </c>
      <c r="L524" s="271" t="s">
        <v>1625</v>
      </c>
      <c r="N524" s="208" t="s">
        <v>3921</v>
      </c>
      <c r="S524" s="271" t="s">
        <v>214</v>
      </c>
      <c r="T524" s="271" t="s">
        <v>340</v>
      </c>
      <c r="U524" s="596">
        <v>45478</v>
      </c>
      <c r="V524" s="271" t="s">
        <v>264</v>
      </c>
      <c r="Y524" s="215" t="s">
        <v>8048</v>
      </c>
      <c r="AZ524" s="140"/>
    </row>
    <row r="525" spans="1:82" ht="18" customHeight="1" x14ac:dyDescent="0.25">
      <c r="A525" s="354">
        <v>11</v>
      </c>
      <c r="B525" s="355"/>
      <c r="C525" s="356">
        <v>69332</v>
      </c>
      <c r="D525" s="140"/>
      <c r="E525" s="269" t="s">
        <v>570</v>
      </c>
      <c r="F525" s="269"/>
      <c r="G525" s="269">
        <v>4</v>
      </c>
      <c r="H525" s="275" t="s">
        <v>1624</v>
      </c>
      <c r="J525" s="271" t="s">
        <v>211</v>
      </c>
      <c r="L525" s="271" t="s">
        <v>1934</v>
      </c>
      <c r="N525" s="208" t="s">
        <v>3894</v>
      </c>
      <c r="P525" s="502" t="s">
        <v>3895</v>
      </c>
      <c r="Q525" s="502" t="s">
        <v>3896</v>
      </c>
      <c r="S525" s="271" t="s">
        <v>214</v>
      </c>
      <c r="T525" s="271" t="s">
        <v>340</v>
      </c>
      <c r="U525" s="596">
        <v>45490</v>
      </c>
      <c r="V525" s="271" t="s">
        <v>226</v>
      </c>
      <c r="Y525" s="269" t="s">
        <v>7826</v>
      </c>
      <c r="AZ525" s="140"/>
    </row>
    <row r="526" spans="1:82" ht="18" customHeight="1" x14ac:dyDescent="0.25">
      <c r="A526" s="354">
        <v>11</v>
      </c>
      <c r="B526" s="355"/>
      <c r="C526" s="356">
        <v>69433</v>
      </c>
      <c r="D526" s="140"/>
      <c r="E526" s="269" t="s">
        <v>570</v>
      </c>
      <c r="F526" s="269"/>
      <c r="G526" s="269">
        <v>10</v>
      </c>
      <c r="H526" s="275" t="s">
        <v>1624</v>
      </c>
      <c r="J526" s="271" t="s">
        <v>211</v>
      </c>
      <c r="L526" s="271" t="s">
        <v>1934</v>
      </c>
      <c r="N526" s="208" t="s">
        <v>3903</v>
      </c>
      <c r="P526" s="502" t="s">
        <v>7820</v>
      </c>
      <c r="Q526" s="502" t="s">
        <v>3904</v>
      </c>
      <c r="S526" s="271" t="s">
        <v>214</v>
      </c>
      <c r="T526" s="271" t="s">
        <v>340</v>
      </c>
      <c r="U526" s="596">
        <v>45490</v>
      </c>
      <c r="V526" s="271" t="s">
        <v>226</v>
      </c>
      <c r="X526" s="271">
        <v>1</v>
      </c>
      <c r="Y526" s="269" t="s">
        <v>7923</v>
      </c>
      <c r="AZ526" s="140"/>
    </row>
    <row r="527" spans="1:82" ht="18" customHeight="1" x14ac:dyDescent="0.25">
      <c r="A527" s="354">
        <v>11</v>
      </c>
      <c r="B527" s="355"/>
      <c r="C527" s="356">
        <v>65764</v>
      </c>
      <c r="D527" s="140"/>
      <c r="E527" s="269" t="s">
        <v>590</v>
      </c>
      <c r="F527" s="269" t="s">
        <v>7524</v>
      </c>
      <c r="G527" s="269">
        <v>20</v>
      </c>
      <c r="H527" s="275" t="s">
        <v>1624</v>
      </c>
      <c r="J527" s="271" t="s">
        <v>211</v>
      </c>
      <c r="L527" s="271" t="s">
        <v>1934</v>
      </c>
      <c r="N527" s="208" t="s">
        <v>3911</v>
      </c>
      <c r="P527" s="502" t="s">
        <v>3912</v>
      </c>
      <c r="S527" s="271" t="s">
        <v>214</v>
      </c>
      <c r="T527" s="271" t="s">
        <v>340</v>
      </c>
      <c r="U527" s="596">
        <v>45478</v>
      </c>
      <c r="V527" s="271" t="s">
        <v>226</v>
      </c>
      <c r="Y527" s="215" t="s">
        <v>8047</v>
      </c>
      <c r="AZ527" s="140"/>
    </row>
    <row r="528" spans="1:82" ht="18" customHeight="1" x14ac:dyDescent="0.25">
      <c r="A528" s="354">
        <v>11</v>
      </c>
      <c r="B528" s="355"/>
      <c r="C528" s="356">
        <v>61363</v>
      </c>
      <c r="D528" s="140"/>
      <c r="E528" s="269" t="s">
        <v>570</v>
      </c>
      <c r="F528" s="269"/>
      <c r="G528" s="269">
        <v>21</v>
      </c>
      <c r="H528" s="275" t="s">
        <v>2674</v>
      </c>
      <c r="J528" s="271" t="s">
        <v>211</v>
      </c>
      <c r="L528" s="271" t="s">
        <v>2675</v>
      </c>
      <c r="N528" s="208" t="s">
        <v>3110</v>
      </c>
      <c r="P528" s="502" t="s">
        <v>3111</v>
      </c>
      <c r="S528" s="271" t="s">
        <v>214</v>
      </c>
      <c r="T528" s="271" t="s">
        <v>446</v>
      </c>
      <c r="U528" s="596">
        <v>45498</v>
      </c>
      <c r="V528" s="271" t="s">
        <v>447</v>
      </c>
      <c r="X528" s="271">
        <v>1</v>
      </c>
      <c r="Y528" s="269" t="s">
        <v>8053</v>
      </c>
      <c r="AZ528" s="140"/>
    </row>
    <row r="529" spans="1:73" ht="18" customHeight="1" x14ac:dyDescent="0.25">
      <c r="A529" s="354">
        <v>11</v>
      </c>
      <c r="B529" s="355"/>
      <c r="C529" s="356">
        <v>65877</v>
      </c>
      <c r="D529" s="140"/>
      <c r="E529" s="269" t="s">
        <v>570</v>
      </c>
      <c r="F529" s="269"/>
      <c r="G529" s="269" t="s">
        <v>4187</v>
      </c>
      <c r="H529" s="275" t="s">
        <v>2674</v>
      </c>
      <c r="J529" s="271" t="s">
        <v>416</v>
      </c>
      <c r="L529" s="271" t="s">
        <v>2675</v>
      </c>
      <c r="N529" s="208" t="s">
        <v>4188</v>
      </c>
      <c r="P529" s="502" t="s">
        <v>4189</v>
      </c>
      <c r="Q529" s="502" t="s">
        <v>4190</v>
      </c>
      <c r="S529" s="271" t="s">
        <v>214</v>
      </c>
      <c r="T529" s="271" t="s">
        <v>446</v>
      </c>
      <c r="U529" s="596">
        <v>45489</v>
      </c>
      <c r="V529" s="271" t="s">
        <v>447</v>
      </c>
      <c r="X529" s="271">
        <v>1</v>
      </c>
      <c r="Y529" s="269" t="s">
        <v>8280</v>
      </c>
      <c r="AZ529" s="140"/>
    </row>
    <row r="530" spans="1:73" ht="18" customHeight="1" x14ac:dyDescent="0.25">
      <c r="A530" s="354">
        <v>11</v>
      </c>
      <c r="B530" s="355"/>
      <c r="C530" s="356">
        <v>70481</v>
      </c>
      <c r="D530" s="140"/>
      <c r="E530" s="269" t="s">
        <v>570</v>
      </c>
      <c r="F530" s="269"/>
      <c r="G530" s="269" t="s">
        <v>4192</v>
      </c>
      <c r="H530" s="275" t="s">
        <v>2674</v>
      </c>
      <c r="J530" s="271" t="s">
        <v>416</v>
      </c>
      <c r="L530" s="271" t="s">
        <v>2675</v>
      </c>
      <c r="N530" s="208" t="s">
        <v>4193</v>
      </c>
      <c r="P530" s="502" t="s">
        <v>4194</v>
      </c>
      <c r="Q530" s="502" t="s">
        <v>4195</v>
      </c>
      <c r="S530" s="271" t="s">
        <v>214</v>
      </c>
      <c r="T530" s="271" t="s">
        <v>446</v>
      </c>
      <c r="U530" s="596">
        <v>45489</v>
      </c>
      <c r="V530" s="271" t="s">
        <v>447</v>
      </c>
      <c r="X530" s="271">
        <v>1</v>
      </c>
      <c r="Y530" s="269" t="s">
        <v>8190</v>
      </c>
      <c r="AZ530" s="140"/>
    </row>
    <row r="531" spans="1:73" ht="18" customHeight="1" x14ac:dyDescent="0.25">
      <c r="A531" s="354">
        <v>11</v>
      </c>
      <c r="B531" s="355"/>
      <c r="C531" s="356">
        <v>69485</v>
      </c>
      <c r="D531" s="140"/>
      <c r="E531" s="269" t="s">
        <v>570</v>
      </c>
      <c r="F531" s="269"/>
      <c r="G531" s="269" t="s">
        <v>244</v>
      </c>
      <c r="H531" s="275" t="s">
        <v>1176</v>
      </c>
      <c r="I531" s="269"/>
      <c r="J531" s="140" t="s">
        <v>211</v>
      </c>
      <c r="K531" s="273"/>
      <c r="L531" s="273" t="s">
        <v>1177</v>
      </c>
      <c r="N531" s="275" t="s">
        <v>1498</v>
      </c>
      <c r="O531" s="272" t="s">
        <v>1499</v>
      </c>
      <c r="P531" s="272" t="s">
        <v>1500</v>
      </c>
      <c r="Q531" s="766" t="s">
        <v>1501</v>
      </c>
      <c r="R531" s="269"/>
      <c r="S531" s="269" t="s">
        <v>214</v>
      </c>
      <c r="T531" s="273" t="s">
        <v>446</v>
      </c>
      <c r="U531" s="547">
        <v>45502</v>
      </c>
      <c r="V531" s="140" t="s">
        <v>447</v>
      </c>
      <c r="W531" s="140"/>
      <c r="X531" s="140"/>
      <c r="Y531" s="269" t="s">
        <v>8277</v>
      </c>
      <c r="AX531" s="140"/>
      <c r="AZ531" s="140"/>
      <c r="BB531" s="269" t="s">
        <v>1502</v>
      </c>
      <c r="BC531" s="280"/>
      <c r="BD531" s="669"/>
      <c r="BE531" s="740"/>
      <c r="BF531" s="440"/>
      <c r="BG531" s="140"/>
      <c r="BH531" s="801"/>
      <c r="BI531" s="280"/>
      <c r="BJ531" s="280"/>
      <c r="BK531" s="280"/>
      <c r="BL531" s="280"/>
      <c r="BM531" s="140"/>
      <c r="BN531" s="269" t="s">
        <v>1503</v>
      </c>
      <c r="BO531" s="140"/>
      <c r="BP531" s="140"/>
      <c r="BQ531" s="140"/>
      <c r="BR531" s="355"/>
      <c r="BS531" s="269"/>
      <c r="BU531" s="269"/>
    </row>
    <row r="532" spans="1:73" ht="18" customHeight="1" x14ac:dyDescent="0.25">
      <c r="A532" s="354">
        <v>11</v>
      </c>
      <c r="B532" s="355"/>
      <c r="C532" s="356">
        <v>59708</v>
      </c>
      <c r="D532" s="140"/>
      <c r="E532" s="269" t="s">
        <v>570</v>
      </c>
      <c r="F532" s="269"/>
      <c r="G532" s="269">
        <v>3</v>
      </c>
      <c r="H532" s="275" t="s">
        <v>1791</v>
      </c>
      <c r="J532" s="271" t="s">
        <v>211</v>
      </c>
      <c r="L532" s="271" t="s">
        <v>1792</v>
      </c>
      <c r="N532" s="208" t="s">
        <v>2206</v>
      </c>
      <c r="P532" s="502" t="s">
        <v>2207</v>
      </c>
      <c r="S532" s="271" t="s">
        <v>214</v>
      </c>
      <c r="T532" s="271" t="s">
        <v>446</v>
      </c>
      <c r="U532" s="596">
        <v>45503</v>
      </c>
      <c r="V532" s="271" t="s">
        <v>447</v>
      </c>
      <c r="X532" s="271">
        <v>1</v>
      </c>
      <c r="Y532" s="269" t="s">
        <v>7827</v>
      </c>
      <c r="AZ532" s="140"/>
    </row>
    <row r="533" spans="1:73" ht="18" customHeight="1" x14ac:dyDescent="0.25">
      <c r="A533" s="354">
        <v>11</v>
      </c>
      <c r="B533" s="355"/>
      <c r="C533" s="356">
        <v>66186</v>
      </c>
      <c r="D533" s="140"/>
      <c r="E533" s="269" t="s">
        <v>590</v>
      </c>
      <c r="F533" s="269" t="s">
        <v>7378</v>
      </c>
      <c r="G533" s="269" t="s">
        <v>2810</v>
      </c>
      <c r="H533" s="275" t="s">
        <v>2555</v>
      </c>
      <c r="J533" s="271" t="s">
        <v>211</v>
      </c>
      <c r="L533" s="271" t="s">
        <v>2708</v>
      </c>
      <c r="N533" s="208" t="s">
        <v>8391</v>
      </c>
      <c r="P533" s="502" t="s">
        <v>8392</v>
      </c>
      <c r="Q533" s="503" t="s">
        <v>8393</v>
      </c>
      <c r="S533" s="271" t="s">
        <v>214</v>
      </c>
      <c r="T533" s="271" t="s">
        <v>446</v>
      </c>
      <c r="U533" s="596">
        <v>45484</v>
      </c>
      <c r="V533" s="271" t="s">
        <v>447</v>
      </c>
      <c r="Y533" s="269" t="s">
        <v>8394</v>
      </c>
      <c r="AB533" s="140">
        <v>5</v>
      </c>
      <c r="AQ533" s="140">
        <v>1</v>
      </c>
      <c r="AZ533" s="140"/>
    </row>
    <row r="534" spans="1:73" ht="18" customHeight="1" x14ac:dyDescent="0.25">
      <c r="A534" s="354">
        <v>11</v>
      </c>
      <c r="B534" s="355"/>
      <c r="C534" s="356">
        <v>56974</v>
      </c>
      <c r="D534" s="140"/>
      <c r="E534" s="269" t="s">
        <v>570</v>
      </c>
      <c r="F534" s="269"/>
      <c r="G534" s="269" t="s">
        <v>4324</v>
      </c>
      <c r="H534" s="275" t="s">
        <v>4325</v>
      </c>
      <c r="J534" s="271" t="s">
        <v>211</v>
      </c>
      <c r="L534" s="271" t="s">
        <v>4326</v>
      </c>
      <c r="N534" s="208" t="s">
        <v>4327</v>
      </c>
      <c r="O534" s="502" t="s">
        <v>4328</v>
      </c>
      <c r="P534" s="502" t="s">
        <v>4329</v>
      </c>
      <c r="S534" s="271" t="s">
        <v>214</v>
      </c>
      <c r="T534" s="271" t="s">
        <v>340</v>
      </c>
      <c r="U534" s="596">
        <v>45504</v>
      </c>
      <c r="V534" s="271" t="s">
        <v>264</v>
      </c>
      <c r="X534" s="271">
        <v>1</v>
      </c>
      <c r="Y534" s="269" t="s">
        <v>8492</v>
      </c>
      <c r="AZ534" s="140"/>
    </row>
    <row r="535" spans="1:73" ht="18" customHeight="1" x14ac:dyDescent="0.25">
      <c r="A535" s="354">
        <v>11</v>
      </c>
      <c r="B535" s="355"/>
      <c r="C535" s="356">
        <v>68514</v>
      </c>
      <c r="D535" s="140"/>
      <c r="E535" s="269" t="s">
        <v>570</v>
      </c>
      <c r="F535" s="269"/>
      <c r="G535" s="269">
        <v>35</v>
      </c>
      <c r="H535" s="275" t="s">
        <v>4325</v>
      </c>
      <c r="J535" s="271" t="s">
        <v>211</v>
      </c>
      <c r="L535" s="271" t="s">
        <v>4372</v>
      </c>
      <c r="N535" s="208" t="s">
        <v>4373</v>
      </c>
      <c r="O535" s="502" t="s">
        <v>4374</v>
      </c>
      <c r="Q535" s="502" t="s">
        <v>4375</v>
      </c>
      <c r="S535" s="271" t="s">
        <v>214</v>
      </c>
      <c r="T535" s="271" t="s">
        <v>340</v>
      </c>
      <c r="U535" s="596">
        <v>45491</v>
      </c>
      <c r="V535" s="271" t="s">
        <v>226</v>
      </c>
      <c r="Y535" s="269" t="s">
        <v>8043</v>
      </c>
      <c r="AZ535" s="140"/>
    </row>
    <row r="536" spans="1:73" ht="18" customHeight="1" x14ac:dyDescent="0.25">
      <c r="A536" s="354">
        <v>12</v>
      </c>
      <c r="B536" s="355"/>
      <c r="C536" s="356">
        <v>55816</v>
      </c>
      <c r="D536" s="140"/>
      <c r="E536" s="269" t="s">
        <v>889</v>
      </c>
      <c r="F536" s="269" t="s">
        <v>972</v>
      </c>
      <c r="G536" s="269">
        <v>37</v>
      </c>
      <c r="H536" s="275" t="s">
        <v>4325</v>
      </c>
      <c r="J536" s="271" t="s">
        <v>211</v>
      </c>
      <c r="L536" s="271" t="s">
        <v>4372</v>
      </c>
      <c r="N536" s="208" t="s">
        <v>4376</v>
      </c>
      <c r="O536" s="502" t="s">
        <v>4377</v>
      </c>
      <c r="P536" s="502" t="s">
        <v>4378</v>
      </c>
      <c r="S536" s="271" t="s">
        <v>214</v>
      </c>
      <c r="T536" s="271" t="s">
        <v>340</v>
      </c>
      <c r="U536" s="596" t="s">
        <v>8647</v>
      </c>
      <c r="Y536" s="269" t="s">
        <v>8646</v>
      </c>
      <c r="AZ536" s="140"/>
    </row>
    <row r="537" spans="1:73" ht="18" customHeight="1" x14ac:dyDescent="0.25">
      <c r="A537" s="354">
        <v>11</v>
      </c>
      <c r="B537" s="355"/>
      <c r="C537" s="356">
        <v>61931</v>
      </c>
      <c r="D537" s="140"/>
      <c r="E537" s="269" t="s">
        <v>570</v>
      </c>
      <c r="F537" s="269"/>
      <c r="G537" s="269">
        <v>39</v>
      </c>
      <c r="H537" s="275" t="s">
        <v>4325</v>
      </c>
      <c r="J537" s="271" t="s">
        <v>211</v>
      </c>
      <c r="L537" s="271" t="s">
        <v>4372</v>
      </c>
      <c r="N537" s="208" t="s">
        <v>4381</v>
      </c>
      <c r="O537" s="502" t="s">
        <v>4382</v>
      </c>
      <c r="P537" s="502" t="s">
        <v>4383</v>
      </c>
      <c r="Q537" s="502" t="s">
        <v>4384</v>
      </c>
      <c r="S537" s="271" t="s">
        <v>214</v>
      </c>
      <c r="T537" s="271" t="s">
        <v>340</v>
      </c>
      <c r="U537" s="596">
        <v>45497</v>
      </c>
      <c r="V537" s="271" t="s">
        <v>226</v>
      </c>
      <c r="Y537" s="269" t="s">
        <v>8293</v>
      </c>
      <c r="AZ537" s="140"/>
    </row>
    <row r="538" spans="1:73" ht="18" customHeight="1" x14ac:dyDescent="0.25">
      <c r="A538" s="354">
        <v>11</v>
      </c>
      <c r="B538" s="355"/>
      <c r="C538" s="356">
        <v>55820</v>
      </c>
      <c r="D538" s="140"/>
      <c r="E538" s="269" t="s">
        <v>570</v>
      </c>
      <c r="F538" s="269"/>
      <c r="G538" s="269">
        <v>43</v>
      </c>
      <c r="H538" s="275" t="s">
        <v>4325</v>
      </c>
      <c r="J538" s="271" t="s">
        <v>211</v>
      </c>
      <c r="L538" s="271" t="s">
        <v>4372</v>
      </c>
      <c r="N538" s="208" t="s">
        <v>4385</v>
      </c>
      <c r="O538" s="502" t="s">
        <v>4386</v>
      </c>
      <c r="S538" s="271" t="s">
        <v>214</v>
      </c>
      <c r="T538" s="271" t="s">
        <v>340</v>
      </c>
      <c r="U538" s="596">
        <v>45497</v>
      </c>
      <c r="V538" s="271" t="s">
        <v>264</v>
      </c>
      <c r="Y538" s="269" t="s">
        <v>8120</v>
      </c>
      <c r="AZ538" s="140"/>
    </row>
    <row r="539" spans="1:73" ht="30.75" customHeight="1" x14ac:dyDescent="0.25">
      <c r="A539" s="354">
        <v>11</v>
      </c>
      <c r="B539" s="355"/>
      <c r="C539" s="356">
        <v>69098</v>
      </c>
      <c r="D539" s="140"/>
      <c r="E539" s="269" t="s">
        <v>570</v>
      </c>
      <c r="F539" s="269"/>
      <c r="G539" s="269">
        <v>45</v>
      </c>
      <c r="H539" s="275" t="s">
        <v>4325</v>
      </c>
      <c r="J539" s="271" t="s">
        <v>211</v>
      </c>
      <c r="L539" s="271" t="s">
        <v>4372</v>
      </c>
      <c r="N539" s="208" t="s">
        <v>1109</v>
      </c>
      <c r="P539" s="502" t="s">
        <v>4387</v>
      </c>
      <c r="Q539" s="502" t="s">
        <v>4388</v>
      </c>
      <c r="S539" s="271" t="s">
        <v>214</v>
      </c>
      <c r="T539" s="271" t="s">
        <v>340</v>
      </c>
      <c r="U539" s="596">
        <v>45497</v>
      </c>
      <c r="V539" s="271" t="s">
        <v>264</v>
      </c>
      <c r="Y539" s="269" t="s">
        <v>8296</v>
      </c>
      <c r="AZ539" s="140"/>
    </row>
    <row r="540" spans="1:73" ht="18" customHeight="1" x14ac:dyDescent="0.25">
      <c r="A540" s="354">
        <v>12</v>
      </c>
      <c r="B540" s="355"/>
      <c r="C540" s="356">
        <v>63343</v>
      </c>
      <c r="D540" s="140"/>
      <c r="E540" s="269" t="s">
        <v>889</v>
      </c>
      <c r="F540" s="269"/>
      <c r="G540" s="269">
        <v>10</v>
      </c>
      <c r="H540" s="275" t="s">
        <v>4325</v>
      </c>
      <c r="J540" s="271" t="s">
        <v>211</v>
      </c>
      <c r="L540" s="271" t="s">
        <v>4331</v>
      </c>
      <c r="N540" s="208" t="s">
        <v>4368</v>
      </c>
      <c r="O540" s="502" t="s">
        <v>4369</v>
      </c>
      <c r="P540" s="502" t="s">
        <v>8250</v>
      </c>
      <c r="S540" s="271" t="s">
        <v>214</v>
      </c>
      <c r="T540" s="271" t="s">
        <v>340</v>
      </c>
      <c r="U540" s="596" t="s">
        <v>8604</v>
      </c>
      <c r="Y540" s="269" t="s">
        <v>8605</v>
      </c>
      <c r="AZ540" s="140"/>
    </row>
    <row r="541" spans="1:73" ht="18" customHeight="1" x14ac:dyDescent="0.25">
      <c r="A541" s="354">
        <v>11</v>
      </c>
      <c r="B541" s="355"/>
      <c r="C541" s="356">
        <v>58465</v>
      </c>
      <c r="D541" s="140"/>
      <c r="E541" s="269" t="s">
        <v>570</v>
      </c>
      <c r="F541" s="269"/>
      <c r="G541" s="269">
        <v>38</v>
      </c>
      <c r="H541" s="275" t="s">
        <v>4325</v>
      </c>
      <c r="J541" s="271" t="s">
        <v>211</v>
      </c>
      <c r="L541" s="271" t="s">
        <v>4331</v>
      </c>
      <c r="N541" s="208" t="s">
        <v>4379</v>
      </c>
      <c r="P541" s="502" t="s">
        <v>4380</v>
      </c>
      <c r="S541" s="271" t="s">
        <v>214</v>
      </c>
      <c r="T541" s="271" t="s">
        <v>340</v>
      </c>
      <c r="U541" s="596">
        <v>45497</v>
      </c>
      <c r="V541" s="271" t="s">
        <v>226</v>
      </c>
      <c r="Y541" s="269" t="s">
        <v>8273</v>
      </c>
      <c r="AZ541" s="140"/>
    </row>
    <row r="542" spans="1:73" ht="18" customHeight="1" x14ac:dyDescent="0.25">
      <c r="A542" s="354">
        <v>11</v>
      </c>
      <c r="B542" s="355"/>
      <c r="C542" s="356">
        <v>61380</v>
      </c>
      <c r="D542" s="140"/>
      <c r="E542" s="269" t="s">
        <v>570</v>
      </c>
      <c r="F542" s="269"/>
      <c r="G542" s="269" t="s">
        <v>4365</v>
      </c>
      <c r="H542" s="275" t="s">
        <v>4325</v>
      </c>
      <c r="J542" s="271" t="s">
        <v>211</v>
      </c>
      <c r="L542" s="271" t="s">
        <v>4331</v>
      </c>
      <c r="N542" s="208" t="s">
        <v>4366</v>
      </c>
      <c r="O542" s="502" t="s">
        <v>4367</v>
      </c>
      <c r="S542" s="271" t="s">
        <v>214</v>
      </c>
      <c r="T542" s="271" t="s">
        <v>340</v>
      </c>
      <c r="U542" s="596">
        <v>45491</v>
      </c>
      <c r="V542" s="271" t="s">
        <v>264</v>
      </c>
      <c r="Y542" s="269" t="s">
        <v>8108</v>
      </c>
      <c r="AZ542" s="140"/>
    </row>
    <row r="543" spans="1:73" ht="18" customHeight="1" x14ac:dyDescent="0.25">
      <c r="A543" s="354">
        <v>11</v>
      </c>
      <c r="B543" s="355"/>
      <c r="C543" s="356">
        <v>61374</v>
      </c>
      <c r="D543" s="140"/>
      <c r="E543" s="269" t="s">
        <v>570</v>
      </c>
      <c r="F543" s="269"/>
      <c r="G543" s="269" t="s">
        <v>4346</v>
      </c>
      <c r="H543" s="275" t="s">
        <v>4325</v>
      </c>
      <c r="J543" s="271" t="s">
        <v>211</v>
      </c>
      <c r="L543" s="271" t="s">
        <v>4331</v>
      </c>
      <c r="N543" s="208" t="s">
        <v>4347</v>
      </c>
      <c r="S543" s="271" t="s">
        <v>214</v>
      </c>
      <c r="T543" s="271" t="s">
        <v>340</v>
      </c>
      <c r="U543" s="596">
        <v>45491</v>
      </c>
      <c r="V543" s="271" t="s">
        <v>226</v>
      </c>
      <c r="Y543" s="269" t="s">
        <v>8041</v>
      </c>
      <c r="AZ543" s="140"/>
    </row>
    <row r="544" spans="1:73" ht="18" customHeight="1" x14ac:dyDescent="0.25">
      <c r="A544" s="354">
        <v>11</v>
      </c>
      <c r="B544" s="355"/>
      <c r="C544" s="356">
        <v>65208</v>
      </c>
      <c r="D544" s="140"/>
      <c r="E544" s="269" t="s">
        <v>590</v>
      </c>
      <c r="F544" s="269" t="s">
        <v>7524</v>
      </c>
      <c r="G544" s="269" t="s">
        <v>4355</v>
      </c>
      <c r="H544" s="275" t="s">
        <v>4325</v>
      </c>
      <c r="J544" s="271" t="s">
        <v>211</v>
      </c>
      <c r="L544" s="271" t="s">
        <v>4331</v>
      </c>
      <c r="N544" s="208" t="s">
        <v>4356</v>
      </c>
      <c r="P544" s="502" t="s">
        <v>4357</v>
      </c>
      <c r="S544" s="271" t="s">
        <v>214</v>
      </c>
      <c r="T544" s="271" t="s">
        <v>340</v>
      </c>
      <c r="U544" s="596">
        <v>45478</v>
      </c>
      <c r="V544" s="271" t="s">
        <v>264</v>
      </c>
      <c r="Y544" s="215" t="s">
        <v>8046</v>
      </c>
      <c r="AZ544" s="140"/>
    </row>
    <row r="545" spans="1:82" ht="18" customHeight="1" x14ac:dyDescent="0.25">
      <c r="A545" s="354">
        <v>11</v>
      </c>
      <c r="B545" s="355"/>
      <c r="C545" s="356">
        <v>65265</v>
      </c>
      <c r="D545" s="140"/>
      <c r="E545" s="269" t="s">
        <v>570</v>
      </c>
      <c r="F545" s="269"/>
      <c r="G545" s="269" t="s">
        <v>2399</v>
      </c>
      <c r="H545" s="275" t="s">
        <v>4325</v>
      </c>
      <c r="J545" s="271" t="s">
        <v>211</v>
      </c>
      <c r="L545" s="271" t="s">
        <v>4331</v>
      </c>
      <c r="N545" s="208" t="s">
        <v>4352</v>
      </c>
      <c r="O545" s="502" t="s">
        <v>4353</v>
      </c>
      <c r="P545" s="502" t="s">
        <v>4354</v>
      </c>
      <c r="S545" s="271" t="s">
        <v>214</v>
      </c>
      <c r="T545" s="271" t="s">
        <v>340</v>
      </c>
      <c r="U545" s="596">
        <v>45491</v>
      </c>
      <c r="V545" s="271" t="s">
        <v>226</v>
      </c>
      <c r="Y545" s="269" t="s">
        <v>8248</v>
      </c>
      <c r="AZ545" s="140"/>
    </row>
    <row r="546" spans="1:82" ht="18" customHeight="1" x14ac:dyDescent="0.25">
      <c r="A546" s="354">
        <v>11</v>
      </c>
      <c r="B546" s="355"/>
      <c r="C546" s="356">
        <v>69677</v>
      </c>
      <c r="D546" s="140"/>
      <c r="E546" s="269" t="s">
        <v>570</v>
      </c>
      <c r="F546" s="269"/>
      <c r="G546" s="269" t="s">
        <v>1444</v>
      </c>
      <c r="H546" s="275" t="s">
        <v>4325</v>
      </c>
      <c r="J546" s="271" t="s">
        <v>211</v>
      </c>
      <c r="L546" s="271" t="s">
        <v>4331</v>
      </c>
      <c r="N546" s="208" t="s">
        <v>4363</v>
      </c>
      <c r="P546" s="502" t="s">
        <v>4364</v>
      </c>
      <c r="S546" s="271" t="s">
        <v>214</v>
      </c>
      <c r="T546" s="271" t="s">
        <v>340</v>
      </c>
      <c r="U546" s="596">
        <v>45490</v>
      </c>
      <c r="V546" s="271" t="s">
        <v>264</v>
      </c>
      <c r="Y546" s="269" t="s">
        <v>7981</v>
      </c>
      <c r="AZ546" s="140"/>
    </row>
    <row r="547" spans="1:82" ht="18" customHeight="1" x14ac:dyDescent="0.25">
      <c r="A547" s="354">
        <v>11</v>
      </c>
      <c r="B547" s="355"/>
      <c r="C547" s="356">
        <v>70185</v>
      </c>
      <c r="D547" s="140"/>
      <c r="E547" s="269" t="s">
        <v>570</v>
      </c>
      <c r="F547" s="269"/>
      <c r="G547" s="269" t="s">
        <v>4358</v>
      </c>
      <c r="H547" s="275" t="s">
        <v>4325</v>
      </c>
      <c r="J547" s="271" t="s">
        <v>211</v>
      </c>
      <c r="L547" s="271" t="s">
        <v>4331</v>
      </c>
      <c r="N547" s="208" t="s">
        <v>4359</v>
      </c>
      <c r="Q547" s="502" t="s">
        <v>4360</v>
      </c>
      <c r="S547" s="271" t="s">
        <v>214</v>
      </c>
      <c r="T547" s="271" t="s">
        <v>340</v>
      </c>
      <c r="U547" s="596">
        <v>45490</v>
      </c>
      <c r="V547" s="271" t="s">
        <v>264</v>
      </c>
      <c r="Y547" s="269" t="s">
        <v>8106</v>
      </c>
      <c r="AZ547" s="140"/>
    </row>
    <row r="548" spans="1:82" ht="18" customHeight="1" x14ac:dyDescent="0.25">
      <c r="A548" s="354">
        <v>11</v>
      </c>
      <c r="B548" s="355"/>
      <c r="C548" s="356">
        <v>61378</v>
      </c>
      <c r="D548" s="140"/>
      <c r="E548" s="269" t="s">
        <v>570</v>
      </c>
      <c r="F548" s="269"/>
      <c r="G548" s="269" t="s">
        <v>4361</v>
      </c>
      <c r="H548" s="275" t="s">
        <v>4325</v>
      </c>
      <c r="J548" s="271" t="s">
        <v>211</v>
      </c>
      <c r="L548" s="271" t="s">
        <v>4331</v>
      </c>
      <c r="N548" s="208" t="s">
        <v>4362</v>
      </c>
      <c r="S548" s="271" t="s">
        <v>214</v>
      </c>
      <c r="T548" s="271" t="s">
        <v>340</v>
      </c>
      <c r="U548" s="596">
        <v>45490</v>
      </c>
      <c r="V548" s="271" t="s">
        <v>264</v>
      </c>
      <c r="AZ548" s="140"/>
    </row>
    <row r="549" spans="1:82" ht="18" customHeight="1" x14ac:dyDescent="0.25">
      <c r="A549" s="354">
        <v>11</v>
      </c>
      <c r="B549" s="355"/>
      <c r="C549" s="356">
        <v>69971</v>
      </c>
      <c r="D549" s="140"/>
      <c r="E549" s="269" t="s">
        <v>590</v>
      </c>
      <c r="F549" s="269" t="s">
        <v>7524</v>
      </c>
      <c r="G549" s="269" t="s">
        <v>4330</v>
      </c>
      <c r="H549" s="275" t="s">
        <v>4325</v>
      </c>
      <c r="J549" s="271" t="s">
        <v>211</v>
      </c>
      <c r="L549" s="271" t="s">
        <v>4331</v>
      </c>
      <c r="N549" s="208" t="s">
        <v>4332</v>
      </c>
      <c r="P549" s="502" t="s">
        <v>4333</v>
      </c>
      <c r="Q549" s="502" t="s">
        <v>4334</v>
      </c>
      <c r="S549" s="271" t="s">
        <v>214</v>
      </c>
      <c r="T549" s="271" t="s">
        <v>340</v>
      </c>
      <c r="U549" s="596">
        <v>45483</v>
      </c>
      <c r="V549" s="271" t="s">
        <v>226</v>
      </c>
      <c r="Y549" s="269" t="s">
        <v>7705</v>
      </c>
      <c r="AZ549" s="140"/>
    </row>
    <row r="550" spans="1:82" ht="18" customHeight="1" x14ac:dyDescent="0.25">
      <c r="A550" s="354">
        <v>11</v>
      </c>
      <c r="B550" s="355"/>
      <c r="C550" s="356">
        <v>61979</v>
      </c>
      <c r="D550" s="140"/>
      <c r="E550" s="269" t="s">
        <v>590</v>
      </c>
      <c r="F550" s="269" t="s">
        <v>7524</v>
      </c>
      <c r="G550" s="269" t="s">
        <v>4335</v>
      </c>
      <c r="H550" s="275" t="s">
        <v>4325</v>
      </c>
      <c r="J550" s="271" t="s">
        <v>211</v>
      </c>
      <c r="L550" s="271" t="s">
        <v>4331</v>
      </c>
      <c r="N550" s="208" t="s">
        <v>4336</v>
      </c>
      <c r="O550" s="502" t="s">
        <v>4337</v>
      </c>
      <c r="P550" s="502" t="s">
        <v>4338</v>
      </c>
      <c r="Q550" s="502" t="s">
        <v>4339</v>
      </c>
      <c r="S550" s="271" t="s">
        <v>214</v>
      </c>
      <c r="T550" s="271" t="s">
        <v>340</v>
      </c>
      <c r="U550" s="596">
        <v>45483</v>
      </c>
      <c r="V550" s="271" t="s">
        <v>226</v>
      </c>
      <c r="Y550" s="269" t="s">
        <v>7744</v>
      </c>
      <c r="AZ550" s="140"/>
    </row>
    <row r="551" spans="1:82" ht="18" customHeight="1" x14ac:dyDescent="0.25">
      <c r="A551" s="354">
        <v>11</v>
      </c>
      <c r="B551" s="355"/>
      <c r="C551" s="356">
        <v>69536</v>
      </c>
      <c r="D551" s="140"/>
      <c r="E551" s="269" t="s">
        <v>570</v>
      </c>
      <c r="F551" s="269"/>
      <c r="G551" s="269" t="s">
        <v>386</v>
      </c>
      <c r="H551" s="275" t="s">
        <v>4325</v>
      </c>
      <c r="J551" s="271" t="s">
        <v>211</v>
      </c>
      <c r="L551" s="271" t="s">
        <v>4331</v>
      </c>
      <c r="N551" s="208" t="s">
        <v>4348</v>
      </c>
      <c r="O551" s="502" t="s">
        <v>4349</v>
      </c>
      <c r="P551" s="502" t="s">
        <v>4350</v>
      </c>
      <c r="Q551" s="502" t="s">
        <v>4351</v>
      </c>
      <c r="S551" s="271" t="s">
        <v>214</v>
      </c>
      <c r="T551" s="271" t="s">
        <v>340</v>
      </c>
      <c r="U551" s="596">
        <v>45484</v>
      </c>
      <c r="V551" s="271" t="s">
        <v>226</v>
      </c>
      <c r="AZ551" s="140"/>
    </row>
    <row r="552" spans="1:82" ht="18" customHeight="1" x14ac:dyDescent="0.25">
      <c r="A552" s="354">
        <v>11</v>
      </c>
      <c r="B552" s="355"/>
      <c r="C552" s="356">
        <v>59776</v>
      </c>
      <c r="D552" s="140"/>
      <c r="E552" s="269" t="s">
        <v>570</v>
      </c>
      <c r="F552" s="269"/>
      <c r="G552" s="269">
        <v>76</v>
      </c>
      <c r="H552" s="275" t="s">
        <v>336</v>
      </c>
      <c r="J552" s="271" t="s">
        <v>211</v>
      </c>
      <c r="L552" s="271" t="s">
        <v>362</v>
      </c>
      <c r="N552" s="208" t="s">
        <v>872</v>
      </c>
      <c r="O552" s="502" t="s">
        <v>873</v>
      </c>
      <c r="S552" s="271" t="s">
        <v>214</v>
      </c>
      <c r="T552" s="271" t="s">
        <v>340</v>
      </c>
      <c r="U552" s="596">
        <v>45498</v>
      </c>
      <c r="V552" s="271" t="s">
        <v>226</v>
      </c>
      <c r="X552" s="271">
        <v>2</v>
      </c>
      <c r="Y552" s="269" t="s">
        <v>7974</v>
      </c>
      <c r="AZ552" s="140"/>
    </row>
    <row r="553" spans="1:82" ht="18" customHeight="1" x14ac:dyDescent="0.25">
      <c r="A553" s="354">
        <v>11</v>
      </c>
      <c r="B553" s="355"/>
      <c r="C553" s="356">
        <v>69782</v>
      </c>
      <c r="D553" s="140"/>
      <c r="E553" s="269" t="s">
        <v>570</v>
      </c>
      <c r="F553" s="269"/>
      <c r="G553" s="269" t="s">
        <v>684</v>
      </c>
      <c r="H553" s="275" t="s">
        <v>441</v>
      </c>
      <c r="J553" s="271" t="s">
        <v>211</v>
      </c>
      <c r="L553" s="271" t="s">
        <v>442</v>
      </c>
      <c r="N553" s="208" t="s">
        <v>890</v>
      </c>
      <c r="P553" s="502" t="s">
        <v>891</v>
      </c>
      <c r="Q553" s="502" t="s">
        <v>892</v>
      </c>
      <c r="S553" s="271" t="s">
        <v>214</v>
      </c>
      <c r="T553" s="271" t="s">
        <v>446</v>
      </c>
      <c r="U553" s="596">
        <v>45502</v>
      </c>
      <c r="V553" s="271" t="s">
        <v>447</v>
      </c>
      <c r="X553" s="271">
        <v>2</v>
      </c>
      <c r="Y553" s="269" t="s">
        <v>7947</v>
      </c>
      <c r="AZ553" s="140"/>
    </row>
    <row r="554" spans="1:82" ht="18" customHeight="1" x14ac:dyDescent="0.25">
      <c r="A554" s="354">
        <v>11</v>
      </c>
      <c r="B554" s="355"/>
      <c r="C554" s="356">
        <v>67507</v>
      </c>
      <c r="D554" s="140"/>
      <c r="E554" s="269" t="s">
        <v>570</v>
      </c>
      <c r="F554" s="269"/>
      <c r="G554" s="269">
        <v>11</v>
      </c>
      <c r="H554" s="275" t="s">
        <v>441</v>
      </c>
      <c r="J554" s="271" t="s">
        <v>211</v>
      </c>
      <c r="L554" s="271" t="s">
        <v>711</v>
      </c>
      <c r="N554" s="208" t="s">
        <v>1123</v>
      </c>
      <c r="P554" s="502" t="s">
        <v>1124</v>
      </c>
      <c r="Q554" s="502" t="s">
        <v>1125</v>
      </c>
      <c r="S554" s="271" t="s">
        <v>214</v>
      </c>
      <c r="T554" s="271" t="s">
        <v>446</v>
      </c>
      <c r="U554" s="596">
        <v>45502</v>
      </c>
      <c r="V554" s="271" t="s">
        <v>447</v>
      </c>
      <c r="X554" s="271">
        <v>2</v>
      </c>
      <c r="Y554" s="269" t="s">
        <v>7932</v>
      </c>
      <c r="AZ554" s="140"/>
    </row>
    <row r="555" spans="1:82" ht="18" customHeight="1" x14ac:dyDescent="0.25">
      <c r="A555" s="354">
        <v>11</v>
      </c>
      <c r="B555" s="355"/>
      <c r="C555" s="356">
        <v>61868</v>
      </c>
      <c r="D555" s="140"/>
      <c r="E555" s="269" t="s">
        <v>570</v>
      </c>
      <c r="F555" s="269"/>
      <c r="G555" s="269">
        <v>48</v>
      </c>
      <c r="H555" s="275" t="s">
        <v>441</v>
      </c>
      <c r="J555" s="271" t="s">
        <v>211</v>
      </c>
      <c r="L555" s="271" t="s">
        <v>442</v>
      </c>
      <c r="N555" s="208" t="s">
        <v>1132</v>
      </c>
      <c r="P555" s="502" t="s">
        <v>1133</v>
      </c>
      <c r="Q555" s="502" t="s">
        <v>1134</v>
      </c>
      <c r="S555" s="271" t="s">
        <v>214</v>
      </c>
      <c r="T555" s="271" t="s">
        <v>446</v>
      </c>
      <c r="U555" s="596">
        <v>45502</v>
      </c>
      <c r="V555" s="271" t="s">
        <v>447</v>
      </c>
      <c r="X555" s="271">
        <v>2</v>
      </c>
      <c r="Y555" s="269" t="s">
        <v>7948</v>
      </c>
      <c r="AZ555" s="140"/>
    </row>
    <row r="556" spans="1:82" ht="18" customHeight="1" x14ac:dyDescent="0.25">
      <c r="A556" s="354">
        <v>11</v>
      </c>
      <c r="B556" s="355"/>
      <c r="C556" s="356">
        <v>69627</v>
      </c>
      <c r="D556" s="140"/>
      <c r="E556" s="269" t="s">
        <v>590</v>
      </c>
      <c r="F556" s="269" t="s">
        <v>7524</v>
      </c>
      <c r="G556" s="269">
        <v>22</v>
      </c>
      <c r="H556" s="275" t="s">
        <v>598</v>
      </c>
      <c r="J556" s="271" t="s">
        <v>211</v>
      </c>
      <c r="L556" s="271" t="s">
        <v>599</v>
      </c>
      <c r="M556" s="271"/>
      <c r="N556" s="271" t="s">
        <v>837</v>
      </c>
      <c r="O556" s="271"/>
      <c r="P556" s="208" t="s">
        <v>7451</v>
      </c>
      <c r="Q556" s="208" t="s">
        <v>839</v>
      </c>
      <c r="R556" s="271"/>
      <c r="S556" s="271" t="s">
        <v>214</v>
      </c>
      <c r="T556" s="271" t="s">
        <v>340</v>
      </c>
      <c r="U556" s="597">
        <v>45484</v>
      </c>
      <c r="V556" s="271" t="s">
        <v>226</v>
      </c>
      <c r="Y556" s="208" t="s">
        <v>7490</v>
      </c>
      <c r="Z556" s="271"/>
      <c r="AA556" s="271"/>
      <c r="AB556" s="271"/>
      <c r="AC556" s="271"/>
      <c r="AD556" s="271"/>
      <c r="AE556" s="271"/>
      <c r="AF556" s="271"/>
      <c r="AG556" s="271"/>
      <c r="AH556" s="271"/>
      <c r="AI556" s="271"/>
      <c r="AJ556" s="271"/>
      <c r="AK556" s="271"/>
      <c r="AL556" s="271"/>
      <c r="AM556" s="271"/>
      <c r="AN556" s="271"/>
      <c r="AO556" s="271"/>
      <c r="AP556" s="271"/>
      <c r="AQ556" s="271"/>
      <c r="AR556" s="271"/>
      <c r="AS556" s="271"/>
      <c r="AT556" s="271"/>
      <c r="AU556" s="271"/>
      <c r="AV556" s="271"/>
      <c r="AW556" s="271"/>
      <c r="AY556" s="271"/>
      <c r="AZ556" s="271"/>
      <c r="BA556" s="271"/>
      <c r="BB556" s="271"/>
      <c r="BD556" s="212"/>
      <c r="BE556" s="212"/>
      <c r="BF556" s="212"/>
      <c r="BH556" s="212"/>
      <c r="BN556" s="271"/>
      <c r="BR556" s="271"/>
      <c r="BS556" s="271"/>
      <c r="BT556" s="271"/>
      <c r="BU556" s="271"/>
      <c r="BV556" s="271"/>
      <c r="BW556" s="271"/>
      <c r="BX556" s="271"/>
      <c r="BY556" s="271"/>
      <c r="BZ556" s="271"/>
      <c r="CA556" s="271"/>
      <c r="CB556" s="271"/>
      <c r="CC556" s="271"/>
      <c r="CD556" s="271"/>
    </row>
    <row r="557" spans="1:82" ht="18" customHeight="1" x14ac:dyDescent="0.25">
      <c r="A557" s="354">
        <v>11</v>
      </c>
      <c r="B557" s="355"/>
      <c r="C557" s="356">
        <v>64700</v>
      </c>
      <c r="D557" s="140"/>
      <c r="E557" s="269" t="s">
        <v>570</v>
      </c>
      <c r="F557" s="269"/>
      <c r="G557" s="269" t="s">
        <v>1011</v>
      </c>
      <c r="H557" s="275" t="s">
        <v>598</v>
      </c>
      <c r="J557" s="271" t="s">
        <v>211</v>
      </c>
      <c r="L557" s="271" t="s">
        <v>599</v>
      </c>
      <c r="N557" s="208" t="s">
        <v>1012</v>
      </c>
      <c r="P557" s="502">
        <v>7751066503</v>
      </c>
      <c r="Q557" s="502" t="s">
        <v>1013</v>
      </c>
      <c r="S557" s="271" t="s">
        <v>214</v>
      </c>
      <c r="T557" s="271" t="s">
        <v>340</v>
      </c>
      <c r="U557" s="596">
        <v>45498</v>
      </c>
      <c r="V557" s="271" t="s">
        <v>226</v>
      </c>
      <c r="X557" s="271">
        <v>1</v>
      </c>
      <c r="Y557" s="269" t="s">
        <v>8258</v>
      </c>
      <c r="AZ557" s="140"/>
      <c r="BB557" s="269" t="s">
        <v>1014</v>
      </c>
    </row>
    <row r="558" spans="1:82" ht="18" customHeight="1" x14ac:dyDescent="0.25">
      <c r="A558" s="354">
        <v>11</v>
      </c>
      <c r="B558" s="355"/>
      <c r="C558" s="356">
        <v>69875</v>
      </c>
      <c r="D558" s="140"/>
      <c r="E558" s="269" t="s">
        <v>570</v>
      </c>
      <c r="F558" s="269"/>
      <c r="G558" s="269" t="s">
        <v>1015</v>
      </c>
      <c r="H558" s="275" t="s">
        <v>598</v>
      </c>
      <c r="J558" s="271" t="s">
        <v>211</v>
      </c>
      <c r="L558" s="271" t="s">
        <v>599</v>
      </c>
      <c r="N558" s="208" t="s">
        <v>1016</v>
      </c>
      <c r="O558" s="502" t="s">
        <v>1017</v>
      </c>
      <c r="P558" s="502" t="s">
        <v>1017</v>
      </c>
      <c r="Q558" s="502" t="s">
        <v>1018</v>
      </c>
      <c r="S558" s="271" t="s">
        <v>214</v>
      </c>
      <c r="T558" s="271" t="s">
        <v>340</v>
      </c>
      <c r="U558" s="596">
        <v>45419</v>
      </c>
      <c r="V558" s="271" t="s">
        <v>264</v>
      </c>
      <c r="Y558" s="269" t="s">
        <v>7824</v>
      </c>
      <c r="AZ558" s="140"/>
      <c r="BB558" s="269" t="s">
        <v>1014</v>
      </c>
    </row>
    <row r="559" spans="1:82" ht="18" customHeight="1" x14ac:dyDescent="0.25">
      <c r="A559" s="354">
        <v>11</v>
      </c>
      <c r="B559" s="355"/>
      <c r="C559" s="356">
        <v>68165</v>
      </c>
      <c r="D559" s="140"/>
      <c r="E559" s="269" t="s">
        <v>570</v>
      </c>
      <c r="F559" s="269"/>
      <c r="G559" s="269" t="s">
        <v>1029</v>
      </c>
      <c r="H559" s="275" t="s">
        <v>598</v>
      </c>
      <c r="J559" s="271" t="s">
        <v>211</v>
      </c>
      <c r="L559" s="271" t="s">
        <v>599</v>
      </c>
      <c r="N559" s="208" t="s">
        <v>1030</v>
      </c>
      <c r="O559" s="502">
        <v>7305947116</v>
      </c>
      <c r="P559" s="502" t="s">
        <v>1032</v>
      </c>
      <c r="Q559" s="502" t="s">
        <v>1033</v>
      </c>
      <c r="S559" s="271" t="s">
        <v>214</v>
      </c>
      <c r="T559" s="271" t="s">
        <v>340</v>
      </c>
      <c r="U559" s="596">
        <v>45498</v>
      </c>
      <c r="V559" s="271" t="s">
        <v>264</v>
      </c>
      <c r="X559" s="271">
        <v>2</v>
      </c>
      <c r="Y559" s="269" t="s">
        <v>8500</v>
      </c>
    </row>
    <row r="560" spans="1:82" ht="18" customHeight="1" x14ac:dyDescent="0.25">
      <c r="A560" s="354">
        <v>11</v>
      </c>
      <c r="B560" s="355"/>
      <c r="C560" s="356">
        <v>69648</v>
      </c>
      <c r="D560" s="140"/>
      <c r="E560" s="269" t="s">
        <v>570</v>
      </c>
      <c r="F560" s="269"/>
      <c r="G560" s="269" t="s">
        <v>4968</v>
      </c>
      <c r="H560" s="275" t="s">
        <v>1264</v>
      </c>
      <c r="J560" s="271" t="s">
        <v>416</v>
      </c>
      <c r="L560" s="271" t="s">
        <v>1265</v>
      </c>
      <c r="N560" s="208" t="s">
        <v>4969</v>
      </c>
      <c r="O560" s="502" t="s">
        <v>4970</v>
      </c>
      <c r="Q560" s="502" t="s">
        <v>4971</v>
      </c>
      <c r="S560" s="271" t="s">
        <v>214</v>
      </c>
      <c r="T560" s="271" t="s">
        <v>446</v>
      </c>
      <c r="U560" s="596">
        <v>45502</v>
      </c>
      <c r="V560" s="271" t="s">
        <v>447</v>
      </c>
      <c r="X560" s="271">
        <v>1</v>
      </c>
      <c r="Y560" s="269" t="s">
        <v>7917</v>
      </c>
      <c r="AZ560" s="140"/>
    </row>
    <row r="561" spans="1:82" ht="18" customHeight="1" x14ac:dyDescent="0.25">
      <c r="A561" s="354">
        <v>11</v>
      </c>
      <c r="B561" s="355"/>
      <c r="C561" s="356">
        <v>67331</v>
      </c>
      <c r="D561" s="140"/>
      <c r="E561" s="269" t="s">
        <v>570</v>
      </c>
      <c r="F561" s="269"/>
      <c r="G561" s="269">
        <v>9</v>
      </c>
      <c r="H561" s="275" t="s">
        <v>1264</v>
      </c>
      <c r="I561" s="269"/>
      <c r="J561" s="140" t="s">
        <v>211</v>
      </c>
      <c r="K561" s="273"/>
      <c r="L561" s="273" t="s">
        <v>1265</v>
      </c>
      <c r="N561" s="275" t="s">
        <v>1484</v>
      </c>
      <c r="O561" s="272"/>
      <c r="P561" s="272" t="s">
        <v>1485</v>
      </c>
      <c r="Q561" s="766"/>
      <c r="R561" s="269"/>
      <c r="S561" s="269" t="s">
        <v>214</v>
      </c>
      <c r="T561" s="273" t="s">
        <v>446</v>
      </c>
      <c r="U561" s="466">
        <v>45502</v>
      </c>
      <c r="V561" s="140" t="s">
        <v>447</v>
      </c>
      <c r="W561" s="140"/>
      <c r="X561" s="140">
        <v>2</v>
      </c>
      <c r="Y561" s="269" t="s">
        <v>7949</v>
      </c>
      <c r="AX561" s="140"/>
      <c r="AZ561" s="140"/>
      <c r="BC561" s="280"/>
      <c r="BD561" s="669"/>
      <c r="BE561" s="740"/>
      <c r="BF561" s="440"/>
      <c r="BG561" s="140"/>
      <c r="BH561" s="801"/>
      <c r="BI561" s="280"/>
      <c r="BJ561" s="280"/>
      <c r="BK561" s="280"/>
      <c r="BL561" s="280"/>
      <c r="BM561" s="140"/>
      <c r="BN561" s="269"/>
      <c r="BO561" s="140"/>
      <c r="BP561" s="140"/>
      <c r="BQ561" s="140"/>
      <c r="BR561" s="355"/>
      <c r="BS561" s="269"/>
      <c r="BU561" s="269"/>
    </row>
    <row r="562" spans="1:82" ht="18" customHeight="1" x14ac:dyDescent="0.25">
      <c r="A562" s="354">
        <v>11</v>
      </c>
      <c r="B562" s="355"/>
      <c r="C562" s="356">
        <v>65909</v>
      </c>
      <c r="D562" s="140"/>
      <c r="E562" s="269" t="s">
        <v>570</v>
      </c>
      <c r="F562" s="269"/>
      <c r="G562" s="269">
        <v>17</v>
      </c>
      <c r="H562" s="275" t="s">
        <v>1264</v>
      </c>
      <c r="J562" s="271" t="s">
        <v>211</v>
      </c>
      <c r="L562" s="271" t="s">
        <v>1265</v>
      </c>
      <c r="M562" s="271"/>
      <c r="N562" s="271" t="s">
        <v>1706</v>
      </c>
      <c r="O562" s="271" t="s">
        <v>1707</v>
      </c>
      <c r="P562" s="271"/>
      <c r="Q562" s="271"/>
      <c r="R562" s="271"/>
      <c r="S562" s="271" t="s">
        <v>214</v>
      </c>
      <c r="T562" s="271" t="s">
        <v>446</v>
      </c>
      <c r="U562" s="597">
        <v>45502</v>
      </c>
      <c r="V562" s="271" t="s">
        <v>447</v>
      </c>
      <c r="X562" s="271">
        <v>1</v>
      </c>
      <c r="Y562" s="208" t="s">
        <v>7914</v>
      </c>
      <c r="Z562" s="271"/>
      <c r="AA562" s="271"/>
      <c r="AB562" s="271"/>
      <c r="AC562" s="271"/>
      <c r="AD562" s="271"/>
      <c r="AE562" s="271"/>
      <c r="AF562" s="271"/>
      <c r="AG562" s="271"/>
      <c r="AH562" s="271"/>
      <c r="AI562" s="271"/>
      <c r="AJ562" s="271"/>
      <c r="AK562" s="271"/>
      <c r="AL562" s="271"/>
      <c r="AM562" s="271"/>
      <c r="AN562" s="271"/>
      <c r="AO562" s="271"/>
      <c r="AP562" s="271"/>
      <c r="AQ562" s="271"/>
      <c r="AR562" s="271"/>
      <c r="AS562" s="271"/>
      <c r="AT562" s="271"/>
      <c r="AU562" s="271"/>
      <c r="AV562" s="271"/>
      <c r="AW562" s="271"/>
      <c r="AY562" s="271"/>
      <c r="AZ562" s="271"/>
      <c r="BA562" s="271"/>
      <c r="BB562" s="271"/>
      <c r="BD562" s="212"/>
      <c r="BE562" s="212"/>
      <c r="BF562" s="212"/>
      <c r="BH562" s="212"/>
      <c r="BN562" s="271"/>
      <c r="BR562" s="271"/>
      <c r="BS562" s="271"/>
      <c r="BT562" s="271"/>
      <c r="BU562" s="271"/>
      <c r="BV562" s="271"/>
      <c r="BW562" s="271"/>
      <c r="BX562" s="271"/>
      <c r="BY562" s="271"/>
      <c r="BZ562" s="271"/>
      <c r="CA562" s="271"/>
      <c r="CB562" s="271"/>
      <c r="CC562" s="271"/>
      <c r="CD562" s="271"/>
    </row>
    <row r="563" spans="1:82" ht="18" customHeight="1" x14ac:dyDescent="0.25">
      <c r="A563" s="354">
        <v>11</v>
      </c>
      <c r="B563" s="355"/>
      <c r="C563" s="356">
        <v>66146</v>
      </c>
      <c r="D563" s="140"/>
      <c r="E563" s="269" t="s">
        <v>570</v>
      </c>
      <c r="F563" s="269"/>
      <c r="G563" s="269">
        <v>19</v>
      </c>
      <c r="H563" s="275" t="s">
        <v>1264</v>
      </c>
      <c r="I563" s="269"/>
      <c r="J563" s="140" t="s">
        <v>211</v>
      </c>
      <c r="K563" s="273"/>
      <c r="L563" s="273" t="s">
        <v>1265</v>
      </c>
      <c r="N563" s="275" t="s">
        <v>1772</v>
      </c>
      <c r="O563" s="272" t="s">
        <v>1773</v>
      </c>
      <c r="P563" s="272"/>
      <c r="Q563" s="766"/>
      <c r="R563" s="269"/>
      <c r="S563" s="269" t="s">
        <v>214</v>
      </c>
      <c r="T563" s="273" t="s">
        <v>446</v>
      </c>
      <c r="U563" s="466">
        <v>45502</v>
      </c>
      <c r="V563" s="140" t="s">
        <v>447</v>
      </c>
      <c r="W563" s="140"/>
      <c r="X563" s="140">
        <v>1</v>
      </c>
      <c r="Y563" s="269" t="s">
        <v>7916</v>
      </c>
      <c r="AX563" s="140"/>
      <c r="AZ563" s="140"/>
      <c r="BC563" s="280"/>
      <c r="BD563" s="669"/>
      <c r="BE563" s="740"/>
      <c r="BF563" s="440"/>
      <c r="BG563" s="140"/>
      <c r="BH563" s="801"/>
      <c r="BI563" s="280"/>
      <c r="BJ563" s="280"/>
      <c r="BK563" s="280"/>
      <c r="BL563" s="280"/>
      <c r="BM563" s="140"/>
      <c r="BN563" s="269"/>
      <c r="BR563" s="271"/>
      <c r="BS563" s="271"/>
      <c r="BT563" s="271"/>
      <c r="BU563" s="271"/>
      <c r="BV563" s="271"/>
      <c r="BW563" s="271"/>
      <c r="BX563" s="271"/>
      <c r="BY563" s="271"/>
      <c r="BZ563" s="271"/>
      <c r="CA563" s="271"/>
      <c r="CB563" s="271"/>
      <c r="CC563" s="271"/>
      <c r="CD563" s="271"/>
    </row>
    <row r="564" spans="1:82" ht="18" customHeight="1" x14ac:dyDescent="0.25">
      <c r="A564" s="354">
        <v>11</v>
      </c>
      <c r="B564" s="355"/>
      <c r="C564" s="356">
        <v>60269</v>
      </c>
      <c r="D564" s="140"/>
      <c r="E564" s="269" t="s">
        <v>570</v>
      </c>
      <c r="F564" s="269"/>
      <c r="G564" s="269">
        <v>30</v>
      </c>
      <c r="H564" s="275" t="s">
        <v>237</v>
      </c>
      <c r="J564" s="271" t="s">
        <v>211</v>
      </c>
      <c r="L564" s="271" t="s">
        <v>238</v>
      </c>
      <c r="N564" s="208" t="s">
        <v>6350</v>
      </c>
      <c r="O564" s="502" t="s">
        <v>6351</v>
      </c>
      <c r="Q564" s="502" t="s">
        <v>6352</v>
      </c>
      <c r="S564" s="271" t="s">
        <v>214</v>
      </c>
      <c r="T564" s="271" t="s">
        <v>225</v>
      </c>
      <c r="U564" s="596">
        <v>45497</v>
      </c>
      <c r="V564" s="271" t="s">
        <v>226</v>
      </c>
      <c r="Y564" s="269" t="s">
        <v>8253</v>
      </c>
    </row>
    <row r="565" spans="1:82" ht="18" customHeight="1" x14ac:dyDescent="0.25">
      <c r="A565" s="354">
        <v>11</v>
      </c>
      <c r="B565" s="355"/>
      <c r="C565" s="356">
        <v>70035</v>
      </c>
      <c r="D565" s="140"/>
      <c r="E565" s="269" t="s">
        <v>590</v>
      </c>
      <c r="F565" s="269" t="s">
        <v>7524</v>
      </c>
      <c r="G565" s="269">
        <v>3</v>
      </c>
      <c r="H565" s="275" t="s">
        <v>1269</v>
      </c>
      <c r="I565" s="269"/>
      <c r="J565" s="140" t="s">
        <v>211</v>
      </c>
      <c r="K565" s="273"/>
      <c r="L565" s="273" t="s">
        <v>1270</v>
      </c>
      <c r="N565" s="275" t="s">
        <v>1271</v>
      </c>
      <c r="O565" s="272" t="s">
        <v>1272</v>
      </c>
      <c r="P565" s="272" t="s">
        <v>1272</v>
      </c>
      <c r="Q565" s="766"/>
      <c r="R565" s="269"/>
      <c r="S565" s="269" t="s">
        <v>214</v>
      </c>
      <c r="T565" s="273" t="s">
        <v>225</v>
      </c>
      <c r="U565" s="466">
        <v>45482</v>
      </c>
      <c r="V565" s="140" t="s">
        <v>226</v>
      </c>
      <c r="W565" s="140"/>
      <c r="X565" s="140"/>
      <c r="Y565" s="269" t="s">
        <v>7706</v>
      </c>
      <c r="AX565" s="140"/>
      <c r="AZ565" s="140"/>
      <c r="BC565" s="280"/>
      <c r="BD565" s="669"/>
      <c r="BE565" s="740"/>
      <c r="BF565" s="440"/>
      <c r="BG565" s="140"/>
      <c r="BH565" s="801"/>
      <c r="BI565" s="280"/>
      <c r="BJ565" s="280"/>
      <c r="BK565" s="280"/>
      <c r="BL565" s="280"/>
      <c r="BM565" s="140"/>
      <c r="BN565" s="269"/>
      <c r="BO565" s="140"/>
      <c r="BP565" s="140"/>
      <c r="BQ565" s="140"/>
      <c r="BR565" s="355"/>
      <c r="BS565" s="269"/>
      <c r="BU565" s="269"/>
    </row>
    <row r="566" spans="1:82" ht="18" customHeight="1" x14ac:dyDescent="0.25">
      <c r="A566" s="354">
        <v>11</v>
      </c>
      <c r="B566" s="355"/>
      <c r="C566" s="356">
        <v>68410</v>
      </c>
      <c r="D566" s="140"/>
      <c r="E566" s="269" t="s">
        <v>590</v>
      </c>
      <c r="F566" s="269" t="s">
        <v>7524</v>
      </c>
      <c r="G566" s="269">
        <v>5</v>
      </c>
      <c r="H566" s="275" t="s">
        <v>1269</v>
      </c>
      <c r="I566" s="269"/>
      <c r="J566" s="140" t="s">
        <v>211</v>
      </c>
      <c r="K566" s="273"/>
      <c r="L566" s="273" t="s">
        <v>1270</v>
      </c>
      <c r="N566" s="275" t="s">
        <v>1336</v>
      </c>
      <c r="O566" s="272"/>
      <c r="P566" s="272" t="s">
        <v>1337</v>
      </c>
      <c r="Q566" s="766" t="s">
        <v>1338</v>
      </c>
      <c r="R566" s="269"/>
      <c r="S566" s="269" t="s">
        <v>214</v>
      </c>
      <c r="T566" s="273" t="s">
        <v>225</v>
      </c>
      <c r="U566" s="466">
        <v>45482</v>
      </c>
      <c r="V566" s="140" t="s">
        <v>226</v>
      </c>
      <c r="W566" s="140"/>
      <c r="X566" s="140"/>
      <c r="Y566" s="269" t="s">
        <v>7706</v>
      </c>
      <c r="AX566" s="140"/>
      <c r="AZ566" s="140"/>
      <c r="BC566" s="280"/>
      <c r="BD566" s="669"/>
      <c r="BE566" s="740"/>
      <c r="BF566" s="440"/>
      <c r="BG566" s="140"/>
      <c r="BH566" s="801"/>
      <c r="BI566" s="280"/>
      <c r="BJ566" s="280"/>
      <c r="BK566" s="280"/>
      <c r="BL566" s="280"/>
      <c r="BM566" s="140"/>
      <c r="BN566" s="269"/>
      <c r="BO566" s="140"/>
      <c r="BP566" s="140"/>
      <c r="BQ566" s="140"/>
      <c r="BR566" s="355"/>
      <c r="BS566" s="269"/>
      <c r="BU566" s="269"/>
    </row>
    <row r="567" spans="1:82" ht="18" customHeight="1" x14ac:dyDescent="0.25">
      <c r="A567" s="354">
        <v>11</v>
      </c>
      <c r="B567" s="355"/>
      <c r="C567" s="356">
        <v>70275</v>
      </c>
      <c r="D567" s="140"/>
      <c r="E567" s="269" t="s">
        <v>590</v>
      </c>
      <c r="F567" s="269" t="s">
        <v>7524</v>
      </c>
      <c r="G567" s="269">
        <v>7</v>
      </c>
      <c r="H567" s="275" t="s">
        <v>1269</v>
      </c>
      <c r="I567" s="269"/>
      <c r="J567" s="140" t="s">
        <v>211</v>
      </c>
      <c r="K567" s="273"/>
      <c r="L567" s="273" t="s">
        <v>1270</v>
      </c>
      <c r="N567" s="275" t="s">
        <v>1412</v>
      </c>
      <c r="O567" s="272"/>
      <c r="P567" s="272" t="s">
        <v>1413</v>
      </c>
      <c r="Q567" s="766" t="s">
        <v>1414</v>
      </c>
      <c r="R567" s="269"/>
      <c r="S567" s="269" t="s">
        <v>214</v>
      </c>
      <c r="T567" s="273" t="s">
        <v>225</v>
      </c>
      <c r="U567" s="466">
        <v>45482</v>
      </c>
      <c r="V567" s="140" t="s">
        <v>264</v>
      </c>
      <c r="W567" s="140"/>
      <c r="X567" s="140"/>
      <c r="Y567" s="269" t="s">
        <v>7740</v>
      </c>
      <c r="AX567" s="140"/>
      <c r="AZ567" s="140"/>
      <c r="BC567" s="280"/>
      <c r="BD567" s="669"/>
      <c r="BE567" s="740"/>
      <c r="BF567" s="440"/>
      <c r="BG567" s="140"/>
      <c r="BH567" s="801"/>
      <c r="BI567" s="280"/>
      <c r="BJ567" s="280"/>
      <c r="BK567" s="280"/>
      <c r="BL567" s="280"/>
      <c r="BM567" s="140"/>
      <c r="BN567" s="269"/>
      <c r="BO567" s="140"/>
      <c r="BP567" s="140"/>
      <c r="BQ567" s="140"/>
      <c r="BR567" s="355"/>
      <c r="BS567" s="269"/>
      <c r="BU567" s="269"/>
    </row>
    <row r="568" spans="1:82" ht="18" customHeight="1" x14ac:dyDescent="0.25">
      <c r="A568" s="354">
        <v>11</v>
      </c>
      <c r="B568" s="355"/>
      <c r="C568" s="356">
        <v>65791</v>
      </c>
      <c r="D568" s="140"/>
      <c r="E568" s="269" t="s">
        <v>590</v>
      </c>
      <c r="F568" s="269" t="s">
        <v>7524</v>
      </c>
      <c r="G568" s="269">
        <v>14</v>
      </c>
      <c r="H568" s="275" t="s">
        <v>1269</v>
      </c>
      <c r="J568" s="271" t="s">
        <v>211</v>
      </c>
      <c r="L568" s="271" t="s">
        <v>1270</v>
      </c>
      <c r="M568" s="271"/>
      <c r="N568" s="271" t="s">
        <v>1606</v>
      </c>
      <c r="O568" s="271"/>
      <c r="P568" s="271" t="s">
        <v>1607</v>
      </c>
      <c r="Q568" s="271"/>
      <c r="R568" s="271"/>
      <c r="S568" s="271" t="s">
        <v>214</v>
      </c>
      <c r="T568" s="271" t="s">
        <v>225</v>
      </c>
      <c r="U568" s="597">
        <v>45483</v>
      </c>
      <c r="V568" s="271" t="s">
        <v>264</v>
      </c>
      <c r="Y568" s="208" t="s">
        <v>7714</v>
      </c>
      <c r="Z568" s="271"/>
      <c r="AA568" s="271"/>
      <c r="AB568" s="271"/>
      <c r="AC568" s="271"/>
      <c r="AD568" s="271"/>
      <c r="AE568" s="271"/>
      <c r="AF568" s="271"/>
      <c r="AG568" s="271"/>
      <c r="AH568" s="271"/>
      <c r="AI568" s="271"/>
      <c r="AJ568" s="271"/>
      <c r="AK568" s="271"/>
      <c r="AL568" s="271"/>
      <c r="AM568" s="271"/>
      <c r="AN568" s="271"/>
      <c r="AO568" s="271"/>
      <c r="AP568" s="271"/>
      <c r="AQ568" s="271"/>
      <c r="AR568" s="271"/>
      <c r="AS568" s="271"/>
      <c r="AT568" s="271"/>
      <c r="AU568" s="271"/>
      <c r="AV568" s="271"/>
      <c r="AW568" s="271"/>
      <c r="AY568" s="271"/>
      <c r="AZ568" s="271"/>
      <c r="BA568" s="271"/>
      <c r="BB568" s="271"/>
      <c r="BD568" s="212"/>
      <c r="BE568" s="212"/>
      <c r="BF568" s="212"/>
      <c r="BH568" s="212"/>
      <c r="BN568" s="271"/>
      <c r="BR568" s="271"/>
      <c r="BS568" s="271"/>
      <c r="BT568" s="271"/>
      <c r="BU568" s="271"/>
      <c r="BV568" s="271"/>
      <c r="BW568" s="271"/>
      <c r="BX568" s="271"/>
      <c r="BY568" s="271"/>
      <c r="BZ568" s="271"/>
      <c r="CA568" s="271"/>
      <c r="CB568" s="271"/>
      <c r="CC568" s="271"/>
      <c r="CD568" s="271"/>
    </row>
    <row r="569" spans="1:82" ht="18" customHeight="1" x14ac:dyDescent="0.25">
      <c r="A569" s="354">
        <v>11</v>
      </c>
      <c r="B569" s="355"/>
      <c r="C569" s="356">
        <v>65833</v>
      </c>
      <c r="D569" s="140"/>
      <c r="E569" s="269" t="s">
        <v>590</v>
      </c>
      <c r="F569" s="269" t="s">
        <v>7524</v>
      </c>
      <c r="G569" s="269">
        <v>18</v>
      </c>
      <c r="H569" s="275" t="s">
        <v>1269</v>
      </c>
      <c r="I569" s="269"/>
      <c r="J569" s="140" t="s">
        <v>211</v>
      </c>
      <c r="K569" s="273"/>
      <c r="L569" s="273" t="s">
        <v>1270</v>
      </c>
      <c r="N569" s="275" t="s">
        <v>1745</v>
      </c>
      <c r="O569" s="272"/>
      <c r="P569" s="272" t="s">
        <v>1746</v>
      </c>
      <c r="Q569" s="766" t="s">
        <v>1747</v>
      </c>
      <c r="R569" s="269"/>
      <c r="S569" s="269" t="s">
        <v>214</v>
      </c>
      <c r="T569" s="273" t="s">
        <v>225</v>
      </c>
      <c r="U569" s="466">
        <v>45483</v>
      </c>
      <c r="V569" s="140" t="s">
        <v>264</v>
      </c>
      <c r="W569" s="140"/>
      <c r="X569" s="140"/>
      <c r="Y569" s="269" t="s">
        <v>7714</v>
      </c>
      <c r="AX569" s="140"/>
      <c r="AZ569" s="140"/>
      <c r="BC569" s="280"/>
      <c r="BD569" s="669"/>
      <c r="BE569" s="740"/>
      <c r="BF569" s="440"/>
      <c r="BG569" s="140"/>
      <c r="BH569" s="801"/>
      <c r="BI569" s="280"/>
      <c r="BJ569" s="280"/>
      <c r="BK569" s="280"/>
      <c r="BL569" s="280"/>
      <c r="BM569" s="140"/>
      <c r="BN569" s="269"/>
      <c r="BR569" s="271"/>
      <c r="BS569" s="271"/>
      <c r="BT569" s="271"/>
      <c r="BU569" s="271"/>
      <c r="BV569" s="271"/>
      <c r="BW569" s="271"/>
      <c r="BX569" s="271"/>
      <c r="BY569" s="271"/>
      <c r="BZ569" s="271"/>
      <c r="CA569" s="271"/>
      <c r="CB569" s="271"/>
      <c r="CC569" s="271"/>
      <c r="CD569" s="271"/>
    </row>
    <row r="570" spans="1:82" ht="18" customHeight="1" x14ac:dyDescent="0.25">
      <c r="A570" s="354">
        <v>11</v>
      </c>
      <c r="B570" s="355"/>
      <c r="C570" s="356">
        <v>61890</v>
      </c>
      <c r="D570" s="140"/>
      <c r="E570" s="269" t="s">
        <v>590</v>
      </c>
      <c r="F570" s="269" t="s">
        <v>7524</v>
      </c>
      <c r="G570" s="269" t="s">
        <v>399</v>
      </c>
      <c r="H570" s="275" t="s">
        <v>1269</v>
      </c>
      <c r="I570" s="269"/>
      <c r="J570" s="140" t="s">
        <v>211</v>
      </c>
      <c r="K570" s="273"/>
      <c r="L570" s="273" t="s">
        <v>1270</v>
      </c>
      <c r="N570" s="275" t="s">
        <v>1373</v>
      </c>
      <c r="O570" s="272" t="s">
        <v>1374</v>
      </c>
      <c r="P570" s="272"/>
      <c r="Q570" s="766"/>
      <c r="R570" s="269"/>
      <c r="S570" s="269" t="s">
        <v>214</v>
      </c>
      <c r="T570" s="273" t="s">
        <v>225</v>
      </c>
      <c r="U570" s="466">
        <v>45482</v>
      </c>
      <c r="V570" s="140" t="s">
        <v>264</v>
      </c>
      <c r="W570" s="140"/>
      <c r="X570" s="140"/>
      <c r="Y570" s="269" t="s">
        <v>7366</v>
      </c>
      <c r="AX570" s="140"/>
      <c r="AZ570" s="140"/>
      <c r="BC570" s="280"/>
      <c r="BD570" s="669"/>
      <c r="BE570" s="740"/>
      <c r="BF570" s="440"/>
      <c r="BG570" s="140"/>
      <c r="BH570" s="801"/>
      <c r="BI570" s="280"/>
      <c r="BJ570" s="280"/>
      <c r="BK570" s="280"/>
      <c r="BL570" s="280"/>
      <c r="BM570" s="140"/>
      <c r="BN570" s="269"/>
      <c r="BO570" s="140"/>
      <c r="BP570" s="140"/>
      <c r="BQ570" s="140"/>
      <c r="BR570" s="355"/>
      <c r="BS570" s="269"/>
      <c r="BU570" s="269"/>
    </row>
    <row r="571" spans="1:82" ht="18" customHeight="1" x14ac:dyDescent="0.25">
      <c r="A571" s="354">
        <v>11</v>
      </c>
      <c r="B571" s="355"/>
      <c r="C571" s="356">
        <v>69077</v>
      </c>
      <c r="D571" s="140"/>
      <c r="E571" s="269" t="s">
        <v>590</v>
      </c>
      <c r="F571" s="269" t="s">
        <v>7524</v>
      </c>
      <c r="G571" s="269">
        <v>4</v>
      </c>
      <c r="H571" s="275" t="s">
        <v>2480</v>
      </c>
      <c r="J571" s="271" t="s">
        <v>211</v>
      </c>
      <c r="L571" s="271" t="s">
        <v>5644</v>
      </c>
      <c r="N571" s="208" t="s">
        <v>5645</v>
      </c>
      <c r="P571" s="502" t="s">
        <v>5646</v>
      </c>
      <c r="S571" s="271" t="s">
        <v>214</v>
      </c>
      <c r="T571" s="271" t="s">
        <v>225</v>
      </c>
      <c r="U571" s="596">
        <v>45484</v>
      </c>
      <c r="V571" s="271" t="s">
        <v>226</v>
      </c>
      <c r="Y571" s="269" t="s">
        <v>7725</v>
      </c>
      <c r="AZ571" s="140"/>
    </row>
    <row r="572" spans="1:82" ht="18" customHeight="1" x14ac:dyDescent="0.25">
      <c r="A572" s="354">
        <v>11</v>
      </c>
      <c r="B572" s="355"/>
      <c r="C572" s="356">
        <v>67469</v>
      </c>
      <c r="D572" s="140"/>
      <c r="E572" s="269" t="s">
        <v>590</v>
      </c>
      <c r="F572" s="269" t="s">
        <v>7524</v>
      </c>
      <c r="G572" s="269">
        <v>6</v>
      </c>
      <c r="H572" s="275" t="s">
        <v>2480</v>
      </c>
      <c r="J572" s="271" t="s">
        <v>211</v>
      </c>
      <c r="L572" s="271" t="s">
        <v>5644</v>
      </c>
      <c r="N572" s="208" t="s">
        <v>5647</v>
      </c>
      <c r="P572" s="502" t="s">
        <v>5648</v>
      </c>
      <c r="Q572" s="502" t="s">
        <v>5649</v>
      </c>
      <c r="S572" s="271" t="s">
        <v>214</v>
      </c>
      <c r="T572" s="271" t="s">
        <v>225</v>
      </c>
      <c r="U572" s="596">
        <v>45484</v>
      </c>
      <c r="V572" s="271" t="s">
        <v>226</v>
      </c>
      <c r="Y572" s="269" t="s">
        <v>7747</v>
      </c>
      <c r="AZ572" s="140"/>
    </row>
    <row r="573" spans="1:82" ht="18" customHeight="1" x14ac:dyDescent="0.25">
      <c r="A573" s="354">
        <v>11</v>
      </c>
      <c r="B573" s="355"/>
      <c r="C573" s="356">
        <v>56566</v>
      </c>
      <c r="D573" s="140"/>
      <c r="E573" s="269" t="s">
        <v>590</v>
      </c>
      <c r="F573" s="269" t="s">
        <v>7524</v>
      </c>
      <c r="G573" s="269">
        <v>10</v>
      </c>
      <c r="H573" s="275" t="s">
        <v>2480</v>
      </c>
      <c r="J573" s="271" t="s">
        <v>211</v>
      </c>
      <c r="L573" s="271" t="s">
        <v>5644</v>
      </c>
      <c r="N573" s="208" t="s">
        <v>5653</v>
      </c>
      <c r="O573" s="502">
        <v>1217767619</v>
      </c>
      <c r="P573" s="502" t="s">
        <v>5655</v>
      </c>
      <c r="Q573" s="502" t="s">
        <v>5656</v>
      </c>
      <c r="S573" s="271" t="s">
        <v>214</v>
      </c>
      <c r="T573" s="271" t="s">
        <v>225</v>
      </c>
      <c r="U573" s="596">
        <v>45484</v>
      </c>
      <c r="V573" s="271" t="s">
        <v>264</v>
      </c>
      <c r="Y573" s="269" t="s">
        <v>7725</v>
      </c>
      <c r="AZ573" s="140"/>
    </row>
    <row r="574" spans="1:82" ht="18" customHeight="1" x14ac:dyDescent="0.25">
      <c r="A574" s="354">
        <v>11</v>
      </c>
      <c r="B574" s="355"/>
      <c r="C574" s="356">
        <v>65276</v>
      </c>
      <c r="D574" s="140"/>
      <c r="E574" s="269" t="s">
        <v>590</v>
      </c>
      <c r="F574" s="269" t="s">
        <v>7524</v>
      </c>
      <c r="G574" s="269">
        <v>14</v>
      </c>
      <c r="H574" s="275" t="s">
        <v>2480</v>
      </c>
      <c r="J574" s="271" t="s">
        <v>211</v>
      </c>
      <c r="L574" s="271" t="s">
        <v>5644</v>
      </c>
      <c r="N574" s="208" t="s">
        <v>5657</v>
      </c>
      <c r="O574" s="502">
        <v>7380369666</v>
      </c>
      <c r="S574" s="271" t="s">
        <v>214</v>
      </c>
      <c r="T574" s="271" t="s">
        <v>225</v>
      </c>
      <c r="U574" s="596">
        <v>45484</v>
      </c>
      <c r="V574" s="271" t="s">
        <v>264</v>
      </c>
      <c r="Y574" s="269" t="s">
        <v>7725</v>
      </c>
      <c r="AZ574" s="140"/>
    </row>
    <row r="575" spans="1:82" ht="18" customHeight="1" x14ac:dyDescent="0.25">
      <c r="A575" s="354">
        <v>11</v>
      </c>
      <c r="B575" s="355"/>
      <c r="C575" s="356">
        <v>66900</v>
      </c>
      <c r="D575" s="140"/>
      <c r="E575" s="269" t="s">
        <v>590</v>
      </c>
      <c r="F575" s="440" t="s">
        <v>7524</v>
      </c>
      <c r="G575" s="269">
        <v>7</v>
      </c>
      <c r="H575" s="275" t="s">
        <v>1279</v>
      </c>
      <c r="I575" s="269"/>
      <c r="J575" s="140" t="s">
        <v>211</v>
      </c>
      <c r="K575" s="273"/>
      <c r="L575" s="273" t="s">
        <v>1280</v>
      </c>
      <c r="N575" s="275" t="s">
        <v>1421</v>
      </c>
      <c r="O575" s="272"/>
      <c r="P575" s="272" t="s">
        <v>1422</v>
      </c>
      <c r="Q575" s="766" t="s">
        <v>7486</v>
      </c>
      <c r="R575" s="269"/>
      <c r="S575" s="269" t="s">
        <v>214</v>
      </c>
      <c r="T575" s="273" t="s">
        <v>446</v>
      </c>
      <c r="U575" s="466">
        <v>45484</v>
      </c>
      <c r="V575" s="140" t="s">
        <v>447</v>
      </c>
      <c r="W575" s="140"/>
      <c r="X575" s="140"/>
      <c r="Y575" s="269" t="s">
        <v>7716</v>
      </c>
      <c r="AX575" s="140"/>
      <c r="AZ575" s="140"/>
      <c r="BC575" s="280"/>
      <c r="BD575" s="669"/>
      <c r="BE575" s="740"/>
      <c r="BF575" s="440"/>
      <c r="BG575" s="140"/>
      <c r="BH575" s="801"/>
      <c r="BI575" s="280"/>
      <c r="BJ575" s="280"/>
      <c r="BK575" s="280"/>
      <c r="BL575" s="280"/>
      <c r="BM575" s="140"/>
      <c r="BN575" s="269"/>
      <c r="BO575" s="140"/>
      <c r="BP575" s="140"/>
      <c r="BQ575" s="140"/>
      <c r="BR575" s="355"/>
      <c r="BS575" s="269"/>
      <c r="BU575" s="269"/>
    </row>
    <row r="576" spans="1:82" ht="18" customHeight="1" x14ac:dyDescent="0.25">
      <c r="A576" s="354">
        <v>11</v>
      </c>
      <c r="B576" s="355"/>
      <c r="C576" s="356">
        <v>65876</v>
      </c>
      <c r="D576" s="140"/>
      <c r="E576" s="269" t="s">
        <v>590</v>
      </c>
      <c r="F576" s="440" t="s">
        <v>761</v>
      </c>
      <c r="G576" s="269">
        <v>27</v>
      </c>
      <c r="H576" s="275" t="s">
        <v>1279</v>
      </c>
      <c r="J576" s="271" t="s">
        <v>211</v>
      </c>
      <c r="L576" s="271" t="s">
        <v>1280</v>
      </c>
      <c r="N576" s="208" t="s">
        <v>2005</v>
      </c>
      <c r="O576" s="502" t="s">
        <v>2006</v>
      </c>
      <c r="Q576" s="502" t="s">
        <v>2007</v>
      </c>
      <c r="S576" s="271" t="s">
        <v>214</v>
      </c>
      <c r="T576" s="271" t="s">
        <v>446</v>
      </c>
      <c r="U576" s="596">
        <v>45482</v>
      </c>
      <c r="V576" s="271" t="s">
        <v>447</v>
      </c>
      <c r="Y576" s="269" t="s">
        <v>8612</v>
      </c>
      <c r="AZ576" s="140"/>
    </row>
    <row r="577" spans="1:73" ht="18" customHeight="1" x14ac:dyDescent="0.25">
      <c r="A577" s="354">
        <v>11</v>
      </c>
      <c r="B577" s="355"/>
      <c r="C577" s="356">
        <v>68890</v>
      </c>
      <c r="D577" s="140"/>
      <c r="E577" s="269" t="s">
        <v>590</v>
      </c>
      <c r="F577" s="440"/>
      <c r="G577" s="269">
        <v>29</v>
      </c>
      <c r="H577" s="275" t="s">
        <v>1279</v>
      </c>
      <c r="J577" s="271" t="s">
        <v>211</v>
      </c>
      <c r="L577" s="271" t="s">
        <v>1280</v>
      </c>
      <c r="N577" s="208" t="s">
        <v>2046</v>
      </c>
      <c r="S577" s="271" t="s">
        <v>214</v>
      </c>
      <c r="T577" s="271" t="s">
        <v>446</v>
      </c>
      <c r="U577" s="596">
        <v>45482</v>
      </c>
      <c r="V577" s="271" t="s">
        <v>447</v>
      </c>
      <c r="Y577" s="269" t="s">
        <v>7728</v>
      </c>
      <c r="AZ577" s="140"/>
    </row>
    <row r="578" spans="1:73" ht="18" customHeight="1" x14ac:dyDescent="0.25">
      <c r="A578" s="354">
        <v>11</v>
      </c>
      <c r="B578" s="355"/>
      <c r="C578" s="356">
        <v>68434</v>
      </c>
      <c r="D578" s="140"/>
      <c r="E578" s="269" t="s">
        <v>570</v>
      </c>
      <c r="F578" s="269"/>
      <c r="G578" s="269">
        <v>30</v>
      </c>
      <c r="H578" s="275" t="s">
        <v>1279</v>
      </c>
      <c r="J578" s="271" t="s">
        <v>211</v>
      </c>
      <c r="L578" s="271" t="s">
        <v>1280</v>
      </c>
      <c r="N578" s="208" t="s">
        <v>2065</v>
      </c>
      <c r="P578" s="502" t="s">
        <v>2066</v>
      </c>
      <c r="S578" s="271" t="s">
        <v>214</v>
      </c>
      <c r="T578" s="271" t="s">
        <v>446</v>
      </c>
      <c r="U578" s="596">
        <v>45503</v>
      </c>
      <c r="V578" s="271" t="s">
        <v>447</v>
      </c>
      <c r="X578" s="271">
        <v>1</v>
      </c>
      <c r="Y578" s="269" t="s">
        <v>8666</v>
      </c>
      <c r="AZ578" s="140"/>
    </row>
    <row r="579" spans="1:73" ht="18" customHeight="1" x14ac:dyDescent="0.25">
      <c r="A579" s="354">
        <v>11</v>
      </c>
      <c r="B579" s="355"/>
      <c r="C579" s="356">
        <v>68589</v>
      </c>
      <c r="D579" s="140"/>
      <c r="E579" s="269" t="s">
        <v>570</v>
      </c>
      <c r="F579" s="269" t="s">
        <v>972</v>
      </c>
      <c r="G579" s="269" t="s">
        <v>2744</v>
      </c>
      <c r="H579" s="275" t="s">
        <v>2555</v>
      </c>
      <c r="J579" s="271" t="s">
        <v>211</v>
      </c>
      <c r="L579" s="271" t="s">
        <v>2708</v>
      </c>
      <c r="N579" s="208" t="s">
        <v>2745</v>
      </c>
      <c r="O579" s="502" t="s">
        <v>2746</v>
      </c>
      <c r="Q579" s="502" t="s">
        <v>2747</v>
      </c>
      <c r="S579" s="271" t="s">
        <v>214</v>
      </c>
      <c r="T579" s="271" t="s">
        <v>446</v>
      </c>
      <c r="U579" s="596">
        <v>45497</v>
      </c>
      <c r="V579" s="271" t="s">
        <v>447</v>
      </c>
      <c r="Y579" s="269" t="s">
        <v>8159</v>
      </c>
      <c r="AZ579" s="140"/>
    </row>
    <row r="580" spans="1:73" ht="18" customHeight="1" x14ac:dyDescent="0.25">
      <c r="A580" s="354">
        <v>12</v>
      </c>
      <c r="B580" s="355"/>
      <c r="C580" s="356">
        <v>69094</v>
      </c>
      <c r="D580" s="140"/>
      <c r="E580" s="269" t="s">
        <v>889</v>
      </c>
      <c r="F580" s="269"/>
      <c r="G580" s="269">
        <v>2</v>
      </c>
      <c r="H580" s="275" t="s">
        <v>1086</v>
      </c>
      <c r="I580" s="269"/>
      <c r="J580" s="140" t="s">
        <v>211</v>
      </c>
      <c r="K580" s="273"/>
      <c r="L580" s="273" t="s">
        <v>1087</v>
      </c>
      <c r="N580" s="275" t="s">
        <v>1161</v>
      </c>
      <c r="O580" s="272" t="s">
        <v>1162</v>
      </c>
      <c r="P580" s="272" t="s">
        <v>1162</v>
      </c>
      <c r="Q580" s="766" t="s">
        <v>1163</v>
      </c>
      <c r="R580" s="269"/>
      <c r="S580" s="269" t="s">
        <v>214</v>
      </c>
      <c r="T580" s="501" t="s">
        <v>340</v>
      </c>
      <c r="U580" s="466"/>
      <c r="V580" s="140"/>
      <c r="W580" s="140"/>
      <c r="X580" s="140">
        <v>1</v>
      </c>
      <c r="Y580" s="269" t="s">
        <v>8680</v>
      </c>
      <c r="AX580" s="140"/>
      <c r="AZ580" s="140"/>
      <c r="BC580" s="280"/>
      <c r="BD580" s="669"/>
      <c r="BE580" s="740"/>
      <c r="BF580" s="440"/>
      <c r="BG580" s="140"/>
      <c r="BH580" s="801"/>
      <c r="BI580" s="280"/>
      <c r="BJ580" s="280"/>
      <c r="BK580" s="280"/>
      <c r="BL580" s="280"/>
      <c r="BM580" s="140"/>
      <c r="BN580" s="269"/>
      <c r="BO580" s="140"/>
      <c r="BP580" s="140"/>
      <c r="BQ580" s="140"/>
      <c r="BR580" s="355"/>
      <c r="BS580" s="269"/>
      <c r="BU580" s="269"/>
    </row>
    <row r="581" spans="1:73" ht="18" customHeight="1" x14ac:dyDescent="0.25">
      <c r="A581" s="354">
        <v>11</v>
      </c>
      <c r="B581" s="355"/>
      <c r="C581" s="356">
        <v>68431</v>
      </c>
      <c r="D581" s="140"/>
      <c r="E581" s="269" t="s">
        <v>570</v>
      </c>
      <c r="F581" s="269"/>
      <c r="G581" s="269">
        <v>35</v>
      </c>
      <c r="H581" s="275" t="s">
        <v>1086</v>
      </c>
      <c r="J581" s="271" t="s">
        <v>211</v>
      </c>
      <c r="L581" s="271" t="s">
        <v>1087</v>
      </c>
      <c r="N581" s="208" t="s">
        <v>2140</v>
      </c>
      <c r="O581" s="502" t="s">
        <v>2141</v>
      </c>
      <c r="P581" s="502" t="s">
        <v>2142</v>
      </c>
      <c r="Q581" s="502" t="s">
        <v>2143</v>
      </c>
      <c r="S581" s="271" t="s">
        <v>214</v>
      </c>
      <c r="T581" s="271" t="s">
        <v>340</v>
      </c>
      <c r="U581" s="596">
        <v>45498</v>
      </c>
      <c r="V581" s="271" t="s">
        <v>226</v>
      </c>
      <c r="Y581" s="269" t="s">
        <v>8058</v>
      </c>
      <c r="AZ581" s="140"/>
      <c r="BB581" s="269" t="s">
        <v>2144</v>
      </c>
    </row>
    <row r="582" spans="1:73" ht="18" customHeight="1" x14ac:dyDescent="0.25">
      <c r="A582" s="354">
        <v>11</v>
      </c>
      <c r="B582" s="355"/>
      <c r="C582" s="356">
        <v>61705</v>
      </c>
      <c r="D582" s="140"/>
      <c r="E582" s="269" t="s">
        <v>570</v>
      </c>
      <c r="F582" s="269"/>
      <c r="G582" s="269">
        <v>3</v>
      </c>
      <c r="H582" s="275" t="s">
        <v>1250</v>
      </c>
      <c r="I582" s="269"/>
      <c r="J582" s="140" t="s">
        <v>211</v>
      </c>
      <c r="K582" s="273"/>
      <c r="L582" s="273" t="s">
        <v>1251</v>
      </c>
      <c r="N582" s="275" t="s">
        <v>1252</v>
      </c>
      <c r="O582" s="272"/>
      <c r="P582" s="272" t="s">
        <v>1253</v>
      </c>
      <c r="Q582" s="766"/>
      <c r="R582" s="269"/>
      <c r="S582" s="269" t="s">
        <v>214</v>
      </c>
      <c r="T582" s="273" t="s">
        <v>225</v>
      </c>
      <c r="U582" s="466">
        <v>45497</v>
      </c>
      <c r="V582" s="140" t="s">
        <v>226</v>
      </c>
      <c r="W582" s="140"/>
      <c r="X582" s="140"/>
      <c r="Y582" s="215" t="s">
        <v>8251</v>
      </c>
      <c r="AX582" s="140"/>
      <c r="AZ582" s="140"/>
      <c r="BC582" s="280"/>
      <c r="BD582" s="669"/>
      <c r="BE582" s="740"/>
      <c r="BF582" s="440"/>
      <c r="BG582" s="140"/>
      <c r="BH582" s="801"/>
      <c r="BI582" s="280"/>
      <c r="BJ582" s="280"/>
      <c r="BK582" s="280"/>
      <c r="BL582" s="280"/>
      <c r="BM582" s="140"/>
      <c r="BN582" s="269"/>
      <c r="BO582" s="140"/>
      <c r="BP582" s="140"/>
      <c r="BQ582" s="140"/>
      <c r="BR582" s="355"/>
      <c r="BS582" s="269"/>
      <c r="BU582" s="269"/>
    </row>
    <row r="583" spans="1:73" ht="18" customHeight="1" x14ac:dyDescent="0.25">
      <c r="A583" s="354">
        <v>11</v>
      </c>
      <c r="B583" s="355"/>
      <c r="C583" s="356">
        <v>68459</v>
      </c>
      <c r="D583" s="140"/>
      <c r="E583" s="269" t="s">
        <v>570</v>
      </c>
      <c r="F583" s="269"/>
      <c r="G583" s="269">
        <v>4</v>
      </c>
      <c r="H583" s="275" t="s">
        <v>1250</v>
      </c>
      <c r="I583" s="269"/>
      <c r="J583" s="140" t="s">
        <v>211</v>
      </c>
      <c r="K583" s="273"/>
      <c r="L583" s="273" t="s">
        <v>1251</v>
      </c>
      <c r="N583" s="275" t="s">
        <v>1292</v>
      </c>
      <c r="O583" s="272" t="s">
        <v>1293</v>
      </c>
      <c r="P583" s="272"/>
      <c r="Q583" s="766" t="s">
        <v>1294</v>
      </c>
      <c r="R583" s="269"/>
      <c r="S583" s="269" t="s">
        <v>214</v>
      </c>
      <c r="T583" s="273" t="s">
        <v>225</v>
      </c>
      <c r="U583" s="466">
        <v>45497</v>
      </c>
      <c r="V583" s="140" t="s">
        <v>226</v>
      </c>
      <c r="W583" s="140"/>
      <c r="X583" s="140"/>
      <c r="Y583" s="215" t="s">
        <v>8252</v>
      </c>
      <c r="AX583" s="140"/>
      <c r="AZ583" s="140"/>
      <c r="BC583" s="280"/>
      <c r="BD583" s="669"/>
      <c r="BE583" s="740"/>
      <c r="BF583" s="440"/>
      <c r="BG583" s="140"/>
      <c r="BH583" s="801"/>
      <c r="BI583" s="280"/>
      <c r="BJ583" s="280"/>
      <c r="BK583" s="280"/>
      <c r="BL583" s="280"/>
      <c r="BM583" s="140"/>
      <c r="BN583" s="269"/>
      <c r="BO583" s="140"/>
      <c r="BP583" s="140"/>
      <c r="BQ583" s="140"/>
      <c r="BR583" s="355"/>
      <c r="BS583" s="269"/>
      <c r="BU583" s="269"/>
    </row>
    <row r="584" spans="1:73" ht="18" customHeight="1" x14ac:dyDescent="0.25">
      <c r="A584" s="354">
        <v>11</v>
      </c>
      <c r="B584" s="355"/>
      <c r="C584" s="356">
        <v>61347</v>
      </c>
      <c r="D584" s="140"/>
      <c r="E584" s="269" t="s">
        <v>570</v>
      </c>
      <c r="F584" s="269"/>
      <c r="G584" s="269">
        <v>10</v>
      </c>
      <c r="H584" s="275" t="s">
        <v>2611</v>
      </c>
      <c r="J584" s="271" t="s">
        <v>211</v>
      </c>
      <c r="L584" s="271" t="s">
        <v>2612</v>
      </c>
      <c r="N584" s="208" t="s">
        <v>2613</v>
      </c>
      <c r="O584" s="502" t="s">
        <v>2614</v>
      </c>
      <c r="P584" s="502" t="s">
        <v>2615</v>
      </c>
      <c r="S584" s="271" t="s">
        <v>214</v>
      </c>
      <c r="T584" s="271" t="s">
        <v>446</v>
      </c>
      <c r="U584" s="596" t="s">
        <v>8198</v>
      </c>
      <c r="V584" s="271" t="s">
        <v>447</v>
      </c>
      <c r="Y584" s="269" t="s">
        <v>8197</v>
      </c>
      <c r="AZ584" s="140"/>
    </row>
    <row r="585" spans="1:73" ht="18" customHeight="1" x14ac:dyDescent="0.25">
      <c r="A585" s="354">
        <v>11</v>
      </c>
      <c r="B585" s="355"/>
      <c r="C585" s="356">
        <v>61742</v>
      </c>
      <c r="D585" s="140"/>
      <c r="E585" s="269" t="s">
        <v>570</v>
      </c>
      <c r="F585" s="269"/>
      <c r="G585" s="269" t="s">
        <v>2877</v>
      </c>
      <c r="H585" s="275" t="s">
        <v>2555</v>
      </c>
      <c r="J585" s="271" t="s">
        <v>211</v>
      </c>
      <c r="L585" s="271" t="s">
        <v>2708</v>
      </c>
      <c r="N585" s="208" t="s">
        <v>2878</v>
      </c>
      <c r="O585" s="502" t="s">
        <v>2879</v>
      </c>
      <c r="S585" s="271" t="s">
        <v>214</v>
      </c>
      <c r="T585" s="271" t="s">
        <v>446</v>
      </c>
      <c r="U585" s="596">
        <v>45497</v>
      </c>
      <c r="V585" s="271" t="s">
        <v>447</v>
      </c>
      <c r="Y585" s="269" t="s">
        <v>8050</v>
      </c>
      <c r="AZ585" s="140"/>
    </row>
    <row r="586" spans="1:73" ht="18" customHeight="1" x14ac:dyDescent="0.25">
      <c r="A586" s="354">
        <v>11</v>
      </c>
      <c r="B586" s="355"/>
      <c r="C586" s="356">
        <v>61535</v>
      </c>
      <c r="D586" s="140"/>
      <c r="E586" s="269" t="s">
        <v>570</v>
      </c>
      <c r="F586" s="269"/>
      <c r="G586" s="269" t="s">
        <v>2880</v>
      </c>
      <c r="H586" s="275" t="s">
        <v>2555</v>
      </c>
      <c r="J586" s="271" t="s">
        <v>211</v>
      </c>
      <c r="L586" s="271" t="s">
        <v>2708</v>
      </c>
      <c r="N586" s="208" t="s">
        <v>2881</v>
      </c>
      <c r="O586" s="502" t="s">
        <v>2882</v>
      </c>
      <c r="P586" s="502" t="s">
        <v>2883</v>
      </c>
      <c r="Q586" s="502" t="s">
        <v>2884</v>
      </c>
      <c r="S586" s="271" t="s">
        <v>214</v>
      </c>
      <c r="T586" s="271" t="s">
        <v>446</v>
      </c>
      <c r="U586" s="596">
        <v>45497</v>
      </c>
      <c r="V586" s="271" t="s">
        <v>447</v>
      </c>
      <c r="Y586" s="269" t="s">
        <v>8050</v>
      </c>
      <c r="AZ586" s="140"/>
    </row>
    <row r="587" spans="1:73" ht="18" customHeight="1" x14ac:dyDescent="0.25">
      <c r="A587" s="354">
        <v>11</v>
      </c>
      <c r="B587" s="355"/>
      <c r="C587" s="356">
        <v>63288</v>
      </c>
      <c r="D587" s="140"/>
      <c r="E587" s="269" t="s">
        <v>570</v>
      </c>
      <c r="F587" s="269"/>
      <c r="G587" s="269" t="s">
        <v>2885</v>
      </c>
      <c r="H587" s="275" t="s">
        <v>2555</v>
      </c>
      <c r="J587" s="271" t="s">
        <v>211</v>
      </c>
      <c r="L587" s="271" t="s">
        <v>2708</v>
      </c>
      <c r="N587" s="208" t="s">
        <v>2886</v>
      </c>
      <c r="P587" s="502" t="s">
        <v>2887</v>
      </c>
      <c r="S587" s="271" t="s">
        <v>214</v>
      </c>
      <c r="T587" s="271" t="s">
        <v>446</v>
      </c>
      <c r="U587" s="596">
        <v>45497</v>
      </c>
      <c r="V587" s="271" t="s">
        <v>447</v>
      </c>
      <c r="Y587" s="269" t="s">
        <v>8050</v>
      </c>
      <c r="AZ587" s="140"/>
    </row>
    <row r="588" spans="1:73" ht="18" customHeight="1" x14ac:dyDescent="0.25">
      <c r="A588" s="354">
        <v>11</v>
      </c>
      <c r="B588" s="355"/>
      <c r="C588" s="356">
        <v>61537</v>
      </c>
      <c r="D588" s="140"/>
      <c r="E588" s="269" t="s">
        <v>570</v>
      </c>
      <c r="F588" s="269"/>
      <c r="G588" s="269" t="s">
        <v>2888</v>
      </c>
      <c r="H588" s="275" t="s">
        <v>2555</v>
      </c>
      <c r="J588" s="271" t="s">
        <v>211</v>
      </c>
      <c r="L588" s="271" t="s">
        <v>2708</v>
      </c>
      <c r="N588" s="208" t="s">
        <v>2889</v>
      </c>
      <c r="P588" s="502" t="s">
        <v>2890</v>
      </c>
      <c r="S588" s="271" t="s">
        <v>214</v>
      </c>
      <c r="T588" s="271" t="s">
        <v>446</v>
      </c>
      <c r="U588" s="596">
        <v>45497</v>
      </c>
      <c r="V588" s="271" t="s">
        <v>447</v>
      </c>
      <c r="Y588" s="269" t="s">
        <v>8055</v>
      </c>
      <c r="AZ588" s="140"/>
    </row>
    <row r="589" spans="1:73" ht="18" customHeight="1" x14ac:dyDescent="0.25">
      <c r="A589" s="354">
        <v>11</v>
      </c>
      <c r="B589" s="355"/>
      <c r="C589" s="356">
        <v>62089</v>
      </c>
      <c r="D589" s="140"/>
      <c r="E589" s="269" t="s">
        <v>570</v>
      </c>
      <c r="F589" s="269"/>
      <c r="G589" s="269" t="s">
        <v>2891</v>
      </c>
      <c r="H589" s="275" t="s">
        <v>2555</v>
      </c>
      <c r="J589" s="271" t="s">
        <v>211</v>
      </c>
      <c r="L589" s="271" t="s">
        <v>2708</v>
      </c>
      <c r="N589" s="208" t="s">
        <v>2892</v>
      </c>
      <c r="P589" s="502" t="s">
        <v>2893</v>
      </c>
      <c r="S589" s="271" t="s">
        <v>214</v>
      </c>
      <c r="T589" s="271" t="s">
        <v>446</v>
      </c>
      <c r="U589" s="596">
        <v>45497</v>
      </c>
      <c r="V589" s="271" t="s">
        <v>447</v>
      </c>
      <c r="Y589" s="269" t="s">
        <v>8050</v>
      </c>
      <c r="AZ589" s="140"/>
    </row>
    <row r="590" spans="1:73" ht="18" customHeight="1" x14ac:dyDescent="0.25">
      <c r="A590" s="354">
        <v>11</v>
      </c>
      <c r="B590" s="355"/>
      <c r="C590" s="356">
        <v>61539</v>
      </c>
      <c r="D590" s="140"/>
      <c r="E590" s="269" t="s">
        <v>570</v>
      </c>
      <c r="F590" s="269"/>
      <c r="G590" s="269" t="s">
        <v>2894</v>
      </c>
      <c r="H590" s="275" t="s">
        <v>2555</v>
      </c>
      <c r="J590" s="271" t="s">
        <v>211</v>
      </c>
      <c r="L590" s="271" t="s">
        <v>2708</v>
      </c>
      <c r="N590" s="208" t="s">
        <v>2895</v>
      </c>
      <c r="P590" s="502" t="s">
        <v>2896</v>
      </c>
      <c r="S590" s="271" t="s">
        <v>214</v>
      </c>
      <c r="T590" s="271" t="s">
        <v>446</v>
      </c>
      <c r="U590" s="824">
        <v>45497</v>
      </c>
      <c r="V590" s="271" t="s">
        <v>447</v>
      </c>
      <c r="Y590" s="269" t="s">
        <v>8050</v>
      </c>
      <c r="AZ590" s="140"/>
    </row>
    <row r="591" spans="1:73" ht="18" customHeight="1" x14ac:dyDescent="0.25">
      <c r="A591" s="354">
        <v>11</v>
      </c>
      <c r="B591" s="355"/>
      <c r="C591" s="356">
        <v>64393</v>
      </c>
      <c r="D591" s="140"/>
      <c r="E591" s="269" t="s">
        <v>570</v>
      </c>
      <c r="F591" s="269"/>
      <c r="G591" s="269" t="s">
        <v>2947</v>
      </c>
      <c r="H591" s="275" t="s">
        <v>2555</v>
      </c>
      <c r="J591" s="271" t="s">
        <v>211</v>
      </c>
      <c r="L591" s="271" t="s">
        <v>2708</v>
      </c>
      <c r="N591" s="208" t="s">
        <v>2948</v>
      </c>
      <c r="O591" s="502" t="s">
        <v>2949</v>
      </c>
      <c r="S591" s="271" t="s">
        <v>214</v>
      </c>
      <c r="T591" s="271" t="s">
        <v>446</v>
      </c>
      <c r="U591" s="596">
        <v>45497</v>
      </c>
      <c r="V591" s="271" t="s">
        <v>447</v>
      </c>
      <c r="Y591" s="269" t="s">
        <v>8050</v>
      </c>
      <c r="AZ591" s="140"/>
    </row>
    <row r="592" spans="1:73" ht="18" customHeight="1" x14ac:dyDescent="0.25">
      <c r="A592" s="354">
        <v>11</v>
      </c>
      <c r="B592" s="355"/>
      <c r="C592" s="356">
        <v>61554</v>
      </c>
      <c r="D592" s="140"/>
      <c r="E592" s="269" t="s">
        <v>570</v>
      </c>
      <c r="F592" s="269"/>
      <c r="G592" s="269" t="s">
        <v>2950</v>
      </c>
      <c r="H592" s="275" t="s">
        <v>2555</v>
      </c>
      <c r="J592" s="271" t="s">
        <v>211</v>
      </c>
      <c r="L592" s="271" t="s">
        <v>2708</v>
      </c>
      <c r="N592" s="208" t="s">
        <v>2951</v>
      </c>
      <c r="O592" s="502" t="s">
        <v>2952</v>
      </c>
      <c r="S592" s="271" t="s">
        <v>214</v>
      </c>
      <c r="T592" s="271" t="s">
        <v>446</v>
      </c>
      <c r="U592" s="596">
        <v>45497</v>
      </c>
      <c r="V592" s="271" t="s">
        <v>447</v>
      </c>
      <c r="Y592" s="269" t="s">
        <v>8050</v>
      </c>
      <c r="AZ592" s="140"/>
    </row>
    <row r="593" spans="1:52" ht="18" customHeight="1" x14ac:dyDescent="0.25">
      <c r="A593" s="354">
        <v>11</v>
      </c>
      <c r="B593" s="355"/>
      <c r="C593" s="356">
        <v>61555</v>
      </c>
      <c r="D593" s="140"/>
      <c r="E593" s="269" t="s">
        <v>570</v>
      </c>
      <c r="F593" s="269"/>
      <c r="G593" s="269" t="s">
        <v>2957</v>
      </c>
      <c r="H593" s="275" t="s">
        <v>2555</v>
      </c>
      <c r="J593" s="271" t="s">
        <v>211</v>
      </c>
      <c r="L593" s="271" t="s">
        <v>2708</v>
      </c>
      <c r="N593" s="208" t="s">
        <v>2958</v>
      </c>
      <c r="O593" s="502" t="s">
        <v>2959</v>
      </c>
      <c r="S593" s="271" t="s">
        <v>214</v>
      </c>
      <c r="T593" s="271" t="s">
        <v>446</v>
      </c>
      <c r="U593" s="596">
        <v>45497</v>
      </c>
      <c r="V593" s="271" t="s">
        <v>447</v>
      </c>
      <c r="Y593" s="269" t="s">
        <v>8117</v>
      </c>
      <c r="AZ593" s="140"/>
    </row>
    <row r="594" spans="1:52" ht="18" customHeight="1" x14ac:dyDescent="0.25">
      <c r="A594" s="354">
        <v>11</v>
      </c>
      <c r="B594" s="355"/>
      <c r="C594" s="356">
        <v>64158</v>
      </c>
      <c r="D594" s="140"/>
      <c r="E594" s="269" t="s">
        <v>570</v>
      </c>
      <c r="F594" s="269"/>
      <c r="G594" s="269" t="s">
        <v>2965</v>
      </c>
      <c r="H594" s="275" t="s">
        <v>2555</v>
      </c>
      <c r="J594" s="271" t="s">
        <v>211</v>
      </c>
      <c r="L594" s="271" t="s">
        <v>2708</v>
      </c>
      <c r="N594" s="208" t="s">
        <v>2966</v>
      </c>
      <c r="O594" s="502" t="s">
        <v>2967</v>
      </c>
      <c r="Q594" s="502" t="s">
        <v>2968</v>
      </c>
      <c r="S594" s="271" t="s">
        <v>214</v>
      </c>
      <c r="T594" s="271" t="s">
        <v>446</v>
      </c>
      <c r="U594" s="596">
        <v>45497</v>
      </c>
      <c r="V594" s="271" t="s">
        <v>447</v>
      </c>
      <c r="Y594" s="269" t="s">
        <v>8055</v>
      </c>
      <c r="AZ594" s="140"/>
    </row>
    <row r="595" spans="1:52" ht="18" customHeight="1" x14ac:dyDescent="0.25">
      <c r="A595" s="354">
        <v>11</v>
      </c>
      <c r="B595" s="355"/>
      <c r="C595" s="356">
        <v>70270</v>
      </c>
      <c r="D595" s="140"/>
      <c r="E595" s="269" t="s">
        <v>570</v>
      </c>
      <c r="F595" s="269"/>
      <c r="G595" s="269" t="s">
        <v>2969</v>
      </c>
      <c r="H595" s="275" t="s">
        <v>2555</v>
      </c>
      <c r="J595" s="271" t="s">
        <v>211</v>
      </c>
      <c r="L595" s="271" t="s">
        <v>2708</v>
      </c>
      <c r="N595" s="208" t="s">
        <v>2970</v>
      </c>
      <c r="P595" s="502" t="s">
        <v>2971</v>
      </c>
      <c r="Q595" s="502" t="s">
        <v>2972</v>
      </c>
      <c r="S595" s="271" t="s">
        <v>214</v>
      </c>
      <c r="T595" s="271" t="s">
        <v>446</v>
      </c>
      <c r="U595" s="596">
        <v>45497</v>
      </c>
      <c r="V595" s="271" t="s">
        <v>447</v>
      </c>
      <c r="Y595" s="269" t="s">
        <v>8055</v>
      </c>
      <c r="AZ595" s="140"/>
    </row>
    <row r="596" spans="1:52" ht="18" customHeight="1" x14ac:dyDescent="0.25">
      <c r="A596" s="354">
        <v>11</v>
      </c>
      <c r="B596" s="355"/>
      <c r="C596" s="356">
        <v>68994</v>
      </c>
      <c r="D596" s="140"/>
      <c r="E596" s="269" t="s">
        <v>570</v>
      </c>
      <c r="F596" s="269"/>
      <c r="G596" s="269" t="s">
        <v>2973</v>
      </c>
      <c r="H596" s="275" t="s">
        <v>2555</v>
      </c>
      <c r="J596" s="271" t="s">
        <v>211</v>
      </c>
      <c r="L596" s="271" t="s">
        <v>2708</v>
      </c>
      <c r="N596" s="208" t="s">
        <v>2974</v>
      </c>
      <c r="O596" s="502" t="s">
        <v>2975</v>
      </c>
      <c r="S596" s="271" t="s">
        <v>214</v>
      </c>
      <c r="T596" s="271" t="s">
        <v>446</v>
      </c>
      <c r="U596" s="596">
        <v>45497</v>
      </c>
      <c r="V596" s="271" t="s">
        <v>447</v>
      </c>
      <c r="Y596" s="269" t="s">
        <v>8050</v>
      </c>
      <c r="AZ596" s="140"/>
    </row>
    <row r="597" spans="1:52" ht="18" customHeight="1" x14ac:dyDescent="0.25">
      <c r="A597" s="354">
        <v>11</v>
      </c>
      <c r="B597" s="355"/>
      <c r="C597" s="356">
        <v>69411</v>
      </c>
      <c r="D597" s="140"/>
      <c r="E597" s="269" t="s">
        <v>570</v>
      </c>
      <c r="F597" s="269"/>
      <c r="G597" s="269" t="s">
        <v>2976</v>
      </c>
      <c r="H597" s="275" t="s">
        <v>2555</v>
      </c>
      <c r="J597" s="271" t="s">
        <v>211</v>
      </c>
      <c r="L597" s="271" t="s">
        <v>2708</v>
      </c>
      <c r="N597" s="208" t="s">
        <v>2977</v>
      </c>
      <c r="P597" s="502" t="s">
        <v>2978</v>
      </c>
      <c r="Q597" s="502" t="s">
        <v>2979</v>
      </c>
      <c r="S597" s="271" t="s">
        <v>214</v>
      </c>
      <c r="T597" s="271" t="s">
        <v>446</v>
      </c>
      <c r="U597" s="596">
        <v>45498</v>
      </c>
      <c r="V597" s="271" t="s">
        <v>447</v>
      </c>
      <c r="Y597" s="269" t="s">
        <v>8058</v>
      </c>
      <c r="AZ597" s="140"/>
    </row>
    <row r="598" spans="1:52" ht="18" customHeight="1" x14ac:dyDescent="0.25">
      <c r="A598" s="354">
        <v>11</v>
      </c>
      <c r="B598" s="355"/>
      <c r="C598" s="356">
        <v>61838</v>
      </c>
      <c r="D598" s="140"/>
      <c r="E598" s="269" t="s">
        <v>570</v>
      </c>
      <c r="F598" s="269"/>
      <c r="G598" s="269" t="s">
        <v>2980</v>
      </c>
      <c r="H598" s="275" t="s">
        <v>2555</v>
      </c>
      <c r="J598" s="271" t="s">
        <v>211</v>
      </c>
      <c r="L598" s="271" t="s">
        <v>2708</v>
      </c>
      <c r="N598" s="208" t="s">
        <v>2981</v>
      </c>
      <c r="O598" s="502" t="s">
        <v>2982</v>
      </c>
      <c r="S598" s="271" t="s">
        <v>214</v>
      </c>
      <c r="T598" s="271" t="s">
        <v>446</v>
      </c>
      <c r="U598" s="596">
        <v>45498</v>
      </c>
      <c r="V598" s="271" t="s">
        <v>447</v>
      </c>
      <c r="Y598" s="269" t="s">
        <v>8121</v>
      </c>
      <c r="AZ598" s="140"/>
    </row>
    <row r="599" spans="1:52" ht="18" customHeight="1" x14ac:dyDescent="0.25">
      <c r="A599" s="354">
        <v>11</v>
      </c>
      <c r="B599" s="355"/>
      <c r="C599" s="356">
        <v>69831</v>
      </c>
      <c r="D599" s="140"/>
      <c r="E599" s="269" t="s">
        <v>570</v>
      </c>
      <c r="F599" s="269"/>
      <c r="G599" s="269" t="s">
        <v>2983</v>
      </c>
      <c r="H599" s="275" t="s">
        <v>2555</v>
      </c>
      <c r="J599" s="271" t="s">
        <v>211</v>
      </c>
      <c r="L599" s="271" t="s">
        <v>2708</v>
      </c>
      <c r="N599" s="208" t="s">
        <v>2984</v>
      </c>
      <c r="P599" s="502" t="s">
        <v>2985</v>
      </c>
      <c r="S599" s="271" t="s">
        <v>214</v>
      </c>
      <c r="T599" s="271" t="s">
        <v>446</v>
      </c>
      <c r="U599" s="596">
        <v>45498</v>
      </c>
      <c r="V599" s="271" t="s">
        <v>447</v>
      </c>
      <c r="Y599" s="269" t="s">
        <v>8052</v>
      </c>
      <c r="AZ599" s="140"/>
    </row>
    <row r="600" spans="1:52" ht="18" customHeight="1" x14ac:dyDescent="0.25">
      <c r="A600" s="354">
        <v>11</v>
      </c>
      <c r="B600" s="355"/>
      <c r="C600" s="356">
        <v>69123</v>
      </c>
      <c r="D600" s="140"/>
      <c r="E600" s="269" t="s">
        <v>570</v>
      </c>
      <c r="F600" s="269"/>
      <c r="G600" s="269" t="s">
        <v>2986</v>
      </c>
      <c r="H600" s="275" t="s">
        <v>2555</v>
      </c>
      <c r="J600" s="271" t="s">
        <v>211</v>
      </c>
      <c r="L600" s="271" t="s">
        <v>2708</v>
      </c>
      <c r="N600" s="208" t="s">
        <v>2987</v>
      </c>
      <c r="P600" s="502" t="s">
        <v>2988</v>
      </c>
      <c r="Q600" s="502" t="s">
        <v>2989</v>
      </c>
      <c r="S600" s="271" t="s">
        <v>214</v>
      </c>
      <c r="T600" s="271" t="s">
        <v>446</v>
      </c>
      <c r="U600" s="596">
        <v>45498</v>
      </c>
      <c r="V600" s="271" t="s">
        <v>447</v>
      </c>
      <c r="Y600" s="269" t="s">
        <v>8058</v>
      </c>
      <c r="AZ600" s="140"/>
    </row>
    <row r="601" spans="1:52" ht="18" customHeight="1" x14ac:dyDescent="0.25">
      <c r="A601" s="354">
        <v>11</v>
      </c>
      <c r="B601" s="355"/>
      <c r="C601" s="356">
        <v>69434</v>
      </c>
      <c r="D601" s="140"/>
      <c r="E601" s="269" t="s">
        <v>570</v>
      </c>
      <c r="F601" s="269"/>
      <c r="G601" s="269" t="s">
        <v>2990</v>
      </c>
      <c r="H601" s="275" t="s">
        <v>2555</v>
      </c>
      <c r="J601" s="271" t="s">
        <v>211</v>
      </c>
      <c r="L601" s="271" t="s">
        <v>2708</v>
      </c>
      <c r="N601" s="208" t="s">
        <v>2991</v>
      </c>
      <c r="O601" s="502" t="s">
        <v>2992</v>
      </c>
      <c r="Q601" s="502" t="s">
        <v>2993</v>
      </c>
      <c r="S601" s="271" t="s">
        <v>214</v>
      </c>
      <c r="T601" s="271" t="s">
        <v>446</v>
      </c>
      <c r="U601" s="596">
        <v>45498</v>
      </c>
      <c r="V601" s="271" t="s">
        <v>447</v>
      </c>
      <c r="Y601" s="269" t="s">
        <v>8121</v>
      </c>
      <c r="AZ601" s="140"/>
    </row>
    <row r="602" spans="1:52" ht="18" customHeight="1" x14ac:dyDescent="0.25">
      <c r="A602" s="354">
        <v>11</v>
      </c>
      <c r="B602" s="355"/>
      <c r="C602" s="356">
        <v>61837</v>
      </c>
      <c r="D602" s="140"/>
      <c r="E602" s="269" t="s">
        <v>570</v>
      </c>
      <c r="F602" s="269"/>
      <c r="G602" s="269" t="s">
        <v>2994</v>
      </c>
      <c r="H602" s="275" t="s">
        <v>2555</v>
      </c>
      <c r="J602" s="271" t="s">
        <v>211</v>
      </c>
      <c r="L602" s="271" t="s">
        <v>2708</v>
      </c>
      <c r="N602" s="208" t="s">
        <v>2995</v>
      </c>
      <c r="O602" s="502" t="s">
        <v>2996</v>
      </c>
      <c r="S602" s="271" t="s">
        <v>214</v>
      </c>
      <c r="T602" s="271" t="s">
        <v>446</v>
      </c>
      <c r="U602" s="596">
        <v>45498</v>
      </c>
      <c r="V602" s="271" t="s">
        <v>447</v>
      </c>
      <c r="Y602" s="269" t="s">
        <v>8052</v>
      </c>
      <c r="AZ602" s="140"/>
    </row>
    <row r="603" spans="1:52" ht="18" customHeight="1" x14ac:dyDescent="0.25">
      <c r="A603" s="354">
        <v>11</v>
      </c>
      <c r="B603" s="355"/>
      <c r="C603" s="356">
        <v>68855</v>
      </c>
      <c r="D603" s="140"/>
      <c r="E603" s="269" t="s">
        <v>570</v>
      </c>
      <c r="F603" s="269"/>
      <c r="G603" s="269" t="s">
        <v>3085</v>
      </c>
      <c r="H603" s="275" t="s">
        <v>2555</v>
      </c>
      <c r="J603" s="271" t="s">
        <v>416</v>
      </c>
      <c r="L603" s="271" t="s">
        <v>3086</v>
      </c>
      <c r="N603" s="208" t="s">
        <v>3087</v>
      </c>
      <c r="O603" s="502" t="s">
        <v>3088</v>
      </c>
      <c r="P603" s="502" t="s">
        <v>3089</v>
      </c>
      <c r="Q603" s="502" t="s">
        <v>3090</v>
      </c>
      <c r="S603" s="271" t="s">
        <v>214</v>
      </c>
      <c r="T603" s="271" t="s">
        <v>446</v>
      </c>
      <c r="U603" s="596">
        <v>45498</v>
      </c>
      <c r="V603" s="271" t="s">
        <v>447</v>
      </c>
      <c r="Y603" s="269" t="s">
        <v>8052</v>
      </c>
      <c r="AZ603" s="140"/>
    </row>
    <row r="604" spans="1:52" ht="18" customHeight="1" x14ac:dyDescent="0.25">
      <c r="A604" s="354">
        <v>11</v>
      </c>
      <c r="B604" s="355"/>
      <c r="C604" s="356">
        <v>70408</v>
      </c>
      <c r="D604" s="140"/>
      <c r="E604" s="269" t="s">
        <v>570</v>
      </c>
      <c r="F604" s="269"/>
      <c r="G604" s="269" t="s">
        <v>4266</v>
      </c>
      <c r="H604" s="275" t="s">
        <v>2555</v>
      </c>
      <c r="J604" s="271" t="s">
        <v>416</v>
      </c>
      <c r="L604" s="271" t="s">
        <v>3086</v>
      </c>
      <c r="N604" s="208" t="s">
        <v>4267</v>
      </c>
      <c r="P604" s="502" t="s">
        <v>4268</v>
      </c>
      <c r="Q604" s="502" t="s">
        <v>4269</v>
      </c>
      <c r="S604" s="271" t="s">
        <v>214</v>
      </c>
      <c r="T604" s="271" t="s">
        <v>446</v>
      </c>
      <c r="U604" s="596">
        <v>45498</v>
      </c>
      <c r="V604" s="271" t="s">
        <v>447</v>
      </c>
      <c r="Y604" s="269" t="s">
        <v>8058</v>
      </c>
      <c r="AZ604" s="140"/>
    </row>
    <row r="605" spans="1:52" ht="18" customHeight="1" x14ac:dyDescent="0.25">
      <c r="A605" s="354">
        <v>11</v>
      </c>
      <c r="B605" s="355"/>
      <c r="C605" s="356">
        <v>70049</v>
      </c>
      <c r="D605" s="140"/>
      <c r="E605" s="269" t="s">
        <v>570</v>
      </c>
      <c r="F605" s="269"/>
      <c r="G605" s="269" t="s">
        <v>4270</v>
      </c>
      <c r="H605" s="275" t="s">
        <v>2555</v>
      </c>
      <c r="J605" s="271" t="s">
        <v>416</v>
      </c>
      <c r="L605" s="271" t="s">
        <v>3086</v>
      </c>
      <c r="N605" s="208" t="s">
        <v>4271</v>
      </c>
      <c r="P605" s="502" t="s">
        <v>4272</v>
      </c>
      <c r="Q605" s="502" t="s">
        <v>4273</v>
      </c>
      <c r="S605" s="271" t="s">
        <v>214</v>
      </c>
      <c r="T605" s="271" t="s">
        <v>446</v>
      </c>
      <c r="U605" s="596">
        <v>45498</v>
      </c>
      <c r="V605" s="271" t="s">
        <v>447</v>
      </c>
      <c r="Y605" s="269" t="s">
        <v>8052</v>
      </c>
      <c r="AZ605" s="140"/>
    </row>
    <row r="606" spans="1:52" ht="18" customHeight="1" x14ac:dyDescent="0.25">
      <c r="A606" s="354">
        <v>11</v>
      </c>
      <c r="B606" s="355"/>
      <c r="C606" s="356">
        <v>62862</v>
      </c>
      <c r="D606" s="140"/>
      <c r="E606" s="269" t="s">
        <v>570</v>
      </c>
      <c r="F606" s="269"/>
      <c r="G606" s="269" t="s">
        <v>4274</v>
      </c>
      <c r="H606" s="275" t="s">
        <v>2555</v>
      </c>
      <c r="J606" s="271" t="s">
        <v>416</v>
      </c>
      <c r="L606" s="271" t="s">
        <v>3086</v>
      </c>
      <c r="N606" s="208" t="s">
        <v>4275</v>
      </c>
      <c r="S606" s="271" t="s">
        <v>214</v>
      </c>
      <c r="T606" s="271" t="s">
        <v>446</v>
      </c>
      <c r="U606" s="596">
        <v>45498</v>
      </c>
      <c r="V606" s="271" t="s">
        <v>447</v>
      </c>
      <c r="Y606" s="269" t="s">
        <v>8121</v>
      </c>
      <c r="AZ606" s="140"/>
    </row>
    <row r="607" spans="1:52" ht="18" customHeight="1" x14ac:dyDescent="0.25">
      <c r="A607" s="354">
        <v>11</v>
      </c>
      <c r="B607" s="355"/>
      <c r="C607" s="356">
        <v>55754</v>
      </c>
      <c r="D607" s="140"/>
      <c r="E607" s="269" t="s">
        <v>570</v>
      </c>
      <c r="F607" s="269"/>
      <c r="G607" s="269" t="s">
        <v>4276</v>
      </c>
      <c r="H607" s="275" t="s">
        <v>2555</v>
      </c>
      <c r="J607" s="271" t="s">
        <v>416</v>
      </c>
      <c r="L607" s="271" t="s">
        <v>3086</v>
      </c>
      <c r="N607" s="208" t="s">
        <v>4277</v>
      </c>
      <c r="O607" s="502" t="s">
        <v>4278</v>
      </c>
      <c r="S607" s="271" t="s">
        <v>214</v>
      </c>
      <c r="T607" s="271" t="s">
        <v>446</v>
      </c>
      <c r="U607" s="596">
        <v>45498</v>
      </c>
      <c r="V607" s="271" t="s">
        <v>447</v>
      </c>
      <c r="Y607" s="269" t="s">
        <v>8121</v>
      </c>
      <c r="AZ607" s="140"/>
    </row>
    <row r="608" spans="1:52" ht="18" customHeight="1" x14ac:dyDescent="0.25">
      <c r="A608" s="354">
        <v>11</v>
      </c>
      <c r="B608" s="355"/>
      <c r="C608" s="356">
        <v>63712</v>
      </c>
      <c r="D608" s="140"/>
      <c r="E608" s="269" t="s">
        <v>570</v>
      </c>
      <c r="F608" s="269"/>
      <c r="G608" s="269">
        <v>97</v>
      </c>
      <c r="H608" s="275" t="s">
        <v>4325</v>
      </c>
      <c r="J608" s="271" t="s">
        <v>211</v>
      </c>
      <c r="L608" s="271" t="s">
        <v>4419</v>
      </c>
      <c r="N608" s="208" t="s">
        <v>4420</v>
      </c>
      <c r="P608" s="502" t="s">
        <v>4421</v>
      </c>
      <c r="S608" s="271" t="s">
        <v>214</v>
      </c>
      <c r="T608" s="271" t="s">
        <v>340</v>
      </c>
      <c r="U608" s="596">
        <v>45505</v>
      </c>
      <c r="V608" s="271" t="s">
        <v>264</v>
      </c>
      <c r="Y608" s="269" t="s">
        <v>8493</v>
      </c>
      <c r="AZ608" s="140"/>
    </row>
    <row r="609" spans="1:73" ht="18" customHeight="1" x14ac:dyDescent="0.25">
      <c r="A609" s="354">
        <v>11</v>
      </c>
      <c r="B609" s="355"/>
      <c r="C609" s="356">
        <v>70001</v>
      </c>
      <c r="D609" s="140"/>
      <c r="E609" s="269" t="s">
        <v>570</v>
      </c>
      <c r="F609" s="269"/>
      <c r="G609" s="269">
        <v>101</v>
      </c>
      <c r="H609" s="275" t="s">
        <v>4325</v>
      </c>
      <c r="J609" s="271" t="s">
        <v>211</v>
      </c>
      <c r="L609" s="271" t="s">
        <v>4419</v>
      </c>
      <c r="N609" s="208" t="s">
        <v>4422</v>
      </c>
      <c r="P609" s="502" t="s">
        <v>4423</v>
      </c>
      <c r="S609" s="271" t="s">
        <v>214</v>
      </c>
      <c r="T609" s="271" t="s">
        <v>340</v>
      </c>
      <c r="U609" s="596">
        <v>45505</v>
      </c>
      <c r="V609" s="271" t="s">
        <v>264</v>
      </c>
      <c r="Y609" s="269" t="s">
        <v>8502</v>
      </c>
      <c r="AZ609" s="140"/>
    </row>
    <row r="610" spans="1:73" ht="18" customHeight="1" x14ac:dyDescent="0.25">
      <c r="A610" s="354">
        <v>11</v>
      </c>
      <c r="B610" s="355"/>
      <c r="C610" s="356">
        <v>69574</v>
      </c>
      <c r="D610" s="140"/>
      <c r="E610" s="269" t="s">
        <v>570</v>
      </c>
      <c r="F610" s="269"/>
      <c r="G610" s="269">
        <v>60</v>
      </c>
      <c r="H610" s="275" t="s">
        <v>4325</v>
      </c>
      <c r="J610" s="271" t="s">
        <v>211</v>
      </c>
      <c r="L610" s="271" t="s">
        <v>4331</v>
      </c>
      <c r="N610" s="208" t="s">
        <v>4406</v>
      </c>
      <c r="O610" s="502" t="s">
        <v>4407</v>
      </c>
      <c r="P610" s="502" t="s">
        <v>4408</v>
      </c>
      <c r="Q610" s="502" t="s">
        <v>4409</v>
      </c>
      <c r="S610" s="271" t="s">
        <v>214</v>
      </c>
      <c r="T610" s="271" t="s">
        <v>340</v>
      </c>
      <c r="U610" s="596">
        <v>45497</v>
      </c>
      <c r="V610" s="271" t="s">
        <v>264</v>
      </c>
      <c r="Y610" s="269" t="s">
        <v>8274</v>
      </c>
      <c r="AZ610" s="140"/>
    </row>
    <row r="611" spans="1:73" ht="18" customHeight="1" x14ac:dyDescent="0.25">
      <c r="A611" s="354">
        <v>11</v>
      </c>
      <c r="B611" s="355"/>
      <c r="C611" s="356">
        <v>56197</v>
      </c>
      <c r="D611" s="140"/>
      <c r="E611" s="269" t="s">
        <v>570</v>
      </c>
      <c r="F611" s="269"/>
      <c r="G611" s="269" t="s">
        <v>1444</v>
      </c>
      <c r="H611" s="275" t="s">
        <v>1264</v>
      </c>
      <c r="J611" s="271" t="s">
        <v>211</v>
      </c>
      <c r="L611" s="271" t="s">
        <v>1265</v>
      </c>
      <c r="N611" s="208" t="s">
        <v>4943</v>
      </c>
      <c r="O611" s="502">
        <v>7761915204</v>
      </c>
      <c r="P611" s="502" t="s">
        <v>4944</v>
      </c>
      <c r="S611" s="271" t="s">
        <v>214</v>
      </c>
      <c r="T611" s="271" t="s">
        <v>446</v>
      </c>
      <c r="U611" s="596">
        <v>45489</v>
      </c>
      <c r="V611" s="271" t="s">
        <v>447</v>
      </c>
      <c r="X611" s="271">
        <v>1</v>
      </c>
      <c r="Y611" s="269" t="s">
        <v>7825</v>
      </c>
      <c r="AZ611" s="140"/>
    </row>
    <row r="612" spans="1:73" ht="18" customHeight="1" x14ac:dyDescent="0.25">
      <c r="A612" s="354">
        <v>11</v>
      </c>
      <c r="B612" s="355"/>
      <c r="C612" s="356">
        <v>65516</v>
      </c>
      <c r="D612" s="140"/>
      <c r="E612" s="269" t="s">
        <v>570</v>
      </c>
      <c r="F612" s="269"/>
      <c r="G612" s="269">
        <v>4</v>
      </c>
      <c r="H612" s="275" t="s">
        <v>1205</v>
      </c>
      <c r="I612" s="269"/>
      <c r="J612" s="140" t="s">
        <v>211</v>
      </c>
      <c r="K612" s="273"/>
      <c r="L612" s="273" t="s">
        <v>1206</v>
      </c>
      <c r="N612" s="275" t="s">
        <v>1312</v>
      </c>
      <c r="O612" s="272" t="s">
        <v>1313</v>
      </c>
      <c r="P612" s="272"/>
      <c r="Q612" s="766" t="s">
        <v>1314</v>
      </c>
      <c r="R612" s="269"/>
      <c r="S612" s="269" t="s">
        <v>214</v>
      </c>
      <c r="T612" s="273" t="s">
        <v>225</v>
      </c>
      <c r="U612" s="539">
        <v>45498</v>
      </c>
      <c r="V612" s="140" t="s">
        <v>264</v>
      </c>
      <c r="W612" s="140"/>
      <c r="X612" s="140"/>
      <c r="Y612" s="269" t="s">
        <v>8497</v>
      </c>
      <c r="AX612" s="140"/>
      <c r="AZ612" s="140"/>
      <c r="BC612" s="280"/>
      <c r="BD612" s="669"/>
      <c r="BE612" s="740"/>
      <c r="BF612" s="440"/>
      <c r="BG612" s="140"/>
      <c r="BH612" s="801"/>
      <c r="BI612" s="280"/>
      <c r="BJ612" s="280"/>
      <c r="BK612" s="280"/>
      <c r="BL612" s="280"/>
      <c r="BM612" s="140"/>
      <c r="BN612" s="269"/>
      <c r="BO612" s="140"/>
      <c r="BP612" s="140"/>
      <c r="BQ612" s="140"/>
      <c r="BR612" s="355"/>
      <c r="BS612" s="269"/>
      <c r="BU612" s="269"/>
    </row>
    <row r="613" spans="1:73" ht="18" customHeight="1" x14ac:dyDescent="0.25">
      <c r="A613" s="354">
        <v>11</v>
      </c>
      <c r="B613" s="355"/>
      <c r="C613" s="356">
        <v>69920</v>
      </c>
      <c r="D613" s="140"/>
      <c r="E613" s="269" t="s">
        <v>570</v>
      </c>
      <c r="F613" s="269"/>
      <c r="G613" s="269">
        <v>1</v>
      </c>
      <c r="H613" s="275" t="s">
        <v>1205</v>
      </c>
      <c r="I613" s="269"/>
      <c r="J613" s="140" t="s">
        <v>211</v>
      </c>
      <c r="K613" s="273"/>
      <c r="L613" s="273" t="s">
        <v>1206</v>
      </c>
      <c r="N613" s="275" t="s">
        <v>1207</v>
      </c>
      <c r="O613" s="272" t="s">
        <v>1208</v>
      </c>
      <c r="P613" s="272"/>
      <c r="Q613" s="766" t="s">
        <v>1209</v>
      </c>
      <c r="R613" s="269"/>
      <c r="S613" s="269" t="s">
        <v>214</v>
      </c>
      <c r="T613" s="273" t="s">
        <v>225</v>
      </c>
      <c r="U613" s="466">
        <v>45497</v>
      </c>
      <c r="V613" s="140" t="s">
        <v>264</v>
      </c>
      <c r="W613" s="140"/>
      <c r="X613" s="140"/>
      <c r="Y613" s="269" t="s">
        <v>8055</v>
      </c>
      <c r="AX613" s="140"/>
      <c r="BC613" s="280"/>
      <c r="BD613" s="669"/>
      <c r="BE613" s="740"/>
      <c r="BF613" s="440"/>
      <c r="BG613" s="140"/>
      <c r="BH613" s="801"/>
      <c r="BI613" s="280"/>
      <c r="BJ613" s="280"/>
      <c r="BK613" s="280"/>
      <c r="BL613" s="280"/>
      <c r="BM613" s="140"/>
      <c r="BN613" s="269"/>
      <c r="BO613" s="140"/>
      <c r="BP613" s="140"/>
      <c r="BQ613" s="140"/>
      <c r="BR613" s="355"/>
      <c r="BS613" s="269"/>
      <c r="BU613" s="269"/>
    </row>
    <row r="614" spans="1:73" ht="18" customHeight="1" x14ac:dyDescent="0.25">
      <c r="A614" s="354">
        <v>11</v>
      </c>
      <c r="B614" s="355"/>
      <c r="C614" s="356">
        <v>65362</v>
      </c>
      <c r="D614" s="140"/>
      <c r="E614" s="269" t="s">
        <v>570</v>
      </c>
      <c r="F614" s="269"/>
      <c r="G614" s="269">
        <v>2</v>
      </c>
      <c r="H614" s="275" t="s">
        <v>1205</v>
      </c>
      <c r="I614" s="269"/>
      <c r="J614" s="140" t="s">
        <v>211</v>
      </c>
      <c r="K614" s="273"/>
      <c r="L614" s="273" t="s">
        <v>1206</v>
      </c>
      <c r="N614" s="275" t="s">
        <v>1243</v>
      </c>
      <c r="O614" s="272" t="s">
        <v>1244</v>
      </c>
      <c r="P614" s="272"/>
      <c r="Q614" s="766"/>
      <c r="R614" s="269"/>
      <c r="S614" s="269" t="s">
        <v>214</v>
      </c>
      <c r="T614" s="273" t="s">
        <v>225</v>
      </c>
      <c r="U614" s="466">
        <v>45497</v>
      </c>
      <c r="V614" s="140" t="s">
        <v>264</v>
      </c>
      <c r="W614" s="140"/>
      <c r="X614" s="140"/>
      <c r="Y614" s="269" t="s">
        <v>8055</v>
      </c>
      <c r="AX614" s="140"/>
      <c r="AZ614" s="140"/>
      <c r="BC614" s="280"/>
      <c r="BD614" s="669"/>
      <c r="BE614" s="740"/>
      <c r="BF614" s="440"/>
      <c r="BG614" s="140"/>
      <c r="BH614" s="801"/>
      <c r="BI614" s="280"/>
      <c r="BJ614" s="280"/>
      <c r="BK614" s="280"/>
      <c r="BL614" s="280"/>
      <c r="BM614" s="140"/>
      <c r="BN614" s="269"/>
      <c r="BO614" s="140"/>
      <c r="BP614" s="140"/>
      <c r="BQ614" s="140"/>
      <c r="BR614" s="355"/>
      <c r="BS614" s="269"/>
      <c r="BU614" s="269"/>
    </row>
    <row r="615" spans="1:73" ht="18" customHeight="1" x14ac:dyDescent="0.25">
      <c r="A615" s="354">
        <v>11</v>
      </c>
      <c r="B615" s="355"/>
      <c r="C615" s="356">
        <v>59990</v>
      </c>
      <c r="D615" s="140"/>
      <c r="E615" s="269" t="s">
        <v>570</v>
      </c>
      <c r="F615" s="269"/>
      <c r="G615" s="269">
        <v>3</v>
      </c>
      <c r="H615" s="275" t="s">
        <v>1205</v>
      </c>
      <c r="I615" s="269"/>
      <c r="J615" s="140" t="s">
        <v>211</v>
      </c>
      <c r="K615" s="273"/>
      <c r="L615" s="273" t="s">
        <v>1206</v>
      </c>
      <c r="N615" s="275" t="s">
        <v>1273</v>
      </c>
      <c r="O615" s="272"/>
      <c r="P615" s="272" t="s">
        <v>1274</v>
      </c>
      <c r="Q615" s="766" t="s">
        <v>1275</v>
      </c>
      <c r="R615" s="269"/>
      <c r="S615" s="269" t="s">
        <v>214</v>
      </c>
      <c r="T615" s="273" t="s">
        <v>225</v>
      </c>
      <c r="U615" s="466">
        <v>45498</v>
      </c>
      <c r="V615" s="140" t="s">
        <v>264</v>
      </c>
      <c r="W615" s="140"/>
      <c r="X615" s="140"/>
      <c r="Y615" s="269" t="s">
        <v>8058</v>
      </c>
      <c r="AX615" s="140"/>
      <c r="AZ615" s="140"/>
      <c r="BC615" s="280"/>
      <c r="BD615" s="669"/>
      <c r="BE615" s="740"/>
      <c r="BF615" s="440"/>
      <c r="BG615" s="140"/>
      <c r="BH615" s="801"/>
      <c r="BI615" s="280"/>
      <c r="BJ615" s="280"/>
      <c r="BK615" s="280"/>
      <c r="BL615" s="280"/>
      <c r="BM615" s="140"/>
      <c r="BN615" s="269"/>
      <c r="BO615" s="140"/>
      <c r="BP615" s="140"/>
      <c r="BQ615" s="140"/>
      <c r="BR615" s="355"/>
      <c r="BS615" s="269"/>
      <c r="BU615" s="269"/>
    </row>
    <row r="616" spans="1:73" ht="18" customHeight="1" x14ac:dyDescent="0.25">
      <c r="A616" s="354">
        <v>11</v>
      </c>
      <c r="B616" s="355"/>
      <c r="C616" s="356">
        <v>60366</v>
      </c>
      <c r="D616" s="140"/>
      <c r="E616" s="269" t="s">
        <v>570</v>
      </c>
      <c r="F616" s="269"/>
      <c r="G616" s="269">
        <v>18</v>
      </c>
      <c r="H616" s="275" t="s">
        <v>2480</v>
      </c>
      <c r="J616" s="271" t="s">
        <v>211</v>
      </c>
      <c r="L616" s="271" t="s">
        <v>5644</v>
      </c>
      <c r="N616" s="208" t="s">
        <v>5661</v>
      </c>
      <c r="O616" s="502" t="s">
        <v>5662</v>
      </c>
      <c r="P616" s="502" t="s">
        <v>5662</v>
      </c>
      <c r="Q616" s="502" t="s">
        <v>5663</v>
      </c>
      <c r="S616" s="271" t="s">
        <v>214</v>
      </c>
      <c r="T616" s="271" t="s">
        <v>225</v>
      </c>
      <c r="U616" s="596">
        <v>45498</v>
      </c>
      <c r="V616" s="271" t="s">
        <v>226</v>
      </c>
      <c r="Y616" s="269" t="s">
        <v>8058</v>
      </c>
      <c r="AZ616" s="140"/>
    </row>
    <row r="617" spans="1:73" ht="18" customHeight="1" x14ac:dyDescent="0.25">
      <c r="A617" s="354">
        <v>11</v>
      </c>
      <c r="B617" s="355"/>
      <c r="C617" s="356">
        <v>60346</v>
      </c>
      <c r="D617" s="140"/>
      <c r="E617" s="269" t="s">
        <v>570</v>
      </c>
      <c r="F617" s="269"/>
      <c r="G617" s="269">
        <v>20</v>
      </c>
      <c r="H617" s="275" t="s">
        <v>2480</v>
      </c>
      <c r="J617" s="271" t="s">
        <v>211</v>
      </c>
      <c r="L617" s="271" t="s">
        <v>5644</v>
      </c>
      <c r="N617" s="208" t="s">
        <v>5664</v>
      </c>
      <c r="P617" s="502" t="s">
        <v>5665</v>
      </c>
      <c r="Q617" s="502" t="s">
        <v>5666</v>
      </c>
      <c r="S617" s="271" t="s">
        <v>214</v>
      </c>
      <c r="T617" s="271" t="s">
        <v>225</v>
      </c>
      <c r="U617" s="596">
        <v>45498</v>
      </c>
      <c r="V617" s="271" t="s">
        <v>226</v>
      </c>
      <c r="Y617" s="269" t="s">
        <v>8058</v>
      </c>
      <c r="AZ617" s="140"/>
    </row>
    <row r="618" spans="1:73" ht="18" customHeight="1" x14ac:dyDescent="0.25">
      <c r="A618" s="354">
        <v>11</v>
      </c>
      <c r="B618" s="355"/>
      <c r="C618" s="356">
        <v>60756</v>
      </c>
      <c r="D618" s="140"/>
      <c r="E618" s="269" t="s">
        <v>570</v>
      </c>
      <c r="F618" s="269"/>
      <c r="G618" s="269">
        <v>26</v>
      </c>
      <c r="H618" s="275" t="s">
        <v>2480</v>
      </c>
      <c r="J618" s="271" t="s">
        <v>211</v>
      </c>
      <c r="L618" s="271" t="s">
        <v>5644</v>
      </c>
      <c r="N618" s="208" t="s">
        <v>5670</v>
      </c>
      <c r="O618" s="502" t="s">
        <v>5671</v>
      </c>
      <c r="Q618" s="502" t="s">
        <v>5672</v>
      </c>
      <c r="S618" s="271" t="s">
        <v>214</v>
      </c>
      <c r="T618" s="271" t="s">
        <v>225</v>
      </c>
      <c r="U618" s="596">
        <v>45498</v>
      </c>
      <c r="V618" s="271" t="s">
        <v>264</v>
      </c>
      <c r="Y618" s="269" t="s">
        <v>8498</v>
      </c>
      <c r="AZ618" s="140"/>
    </row>
    <row r="619" spans="1:73" ht="18" customHeight="1" x14ac:dyDescent="0.25">
      <c r="A619" s="354">
        <v>12</v>
      </c>
      <c r="B619" s="355"/>
      <c r="C619" s="356">
        <v>65204</v>
      </c>
      <c r="D619" s="140"/>
      <c r="E619" s="269" t="s">
        <v>889</v>
      </c>
      <c r="F619" s="269"/>
      <c r="G619" s="269">
        <v>10</v>
      </c>
      <c r="H619" s="275" t="s">
        <v>1279</v>
      </c>
      <c r="I619" s="269"/>
      <c r="J619" s="140" t="s">
        <v>211</v>
      </c>
      <c r="K619" s="273"/>
      <c r="L619" s="273" t="s">
        <v>1280</v>
      </c>
      <c r="N619" s="275" t="s">
        <v>1523</v>
      </c>
      <c r="O619" s="272"/>
      <c r="P619" s="272" t="s">
        <v>7833</v>
      </c>
      <c r="Q619" s="766"/>
      <c r="R619" s="269"/>
      <c r="S619" s="269" t="s">
        <v>214</v>
      </c>
      <c r="T619" s="273" t="s">
        <v>446</v>
      </c>
      <c r="U619" s="466"/>
      <c r="V619" s="140"/>
      <c r="W619" s="140"/>
      <c r="X619" s="140">
        <v>1</v>
      </c>
      <c r="Y619" s="269" t="s">
        <v>8506</v>
      </c>
      <c r="AX619" s="140"/>
      <c r="AZ619" s="140"/>
      <c r="BC619" s="280"/>
      <c r="BD619" s="669"/>
      <c r="BE619" s="740"/>
      <c r="BF619" s="440"/>
      <c r="BG619" s="140"/>
      <c r="BH619" s="801"/>
      <c r="BI619" s="280"/>
      <c r="BJ619" s="280"/>
      <c r="BK619" s="280"/>
      <c r="BL619" s="280"/>
      <c r="BM619" s="140"/>
      <c r="BN619" s="269"/>
      <c r="BO619" s="140"/>
      <c r="BP619" s="140"/>
      <c r="BQ619" s="140"/>
      <c r="BR619" s="355"/>
      <c r="BS619" s="269"/>
      <c r="BU619" s="269"/>
    </row>
    <row r="620" spans="1:73" ht="18" customHeight="1" x14ac:dyDescent="0.25">
      <c r="A620" s="354">
        <v>12</v>
      </c>
      <c r="B620" s="355"/>
      <c r="C620" s="356">
        <v>64327</v>
      </c>
      <c r="D620" s="140"/>
      <c r="E620" s="269" t="s">
        <v>889</v>
      </c>
      <c r="F620" s="269"/>
      <c r="G620" s="269">
        <v>26</v>
      </c>
      <c r="H620" s="275" t="s">
        <v>4325</v>
      </c>
      <c r="J620" s="271" t="s">
        <v>211</v>
      </c>
      <c r="L620" s="271" t="s">
        <v>4331</v>
      </c>
      <c r="N620" s="208" t="s">
        <v>4371</v>
      </c>
      <c r="O620" s="502" t="s">
        <v>8461</v>
      </c>
      <c r="S620" s="271" t="s">
        <v>214</v>
      </c>
      <c r="T620" s="271" t="s">
        <v>340</v>
      </c>
      <c r="Y620" s="269" t="s">
        <v>8462</v>
      </c>
      <c r="AZ620" s="140"/>
    </row>
    <row r="621" spans="1:73" ht="18" customHeight="1" x14ac:dyDescent="0.25">
      <c r="A621" s="354">
        <v>12</v>
      </c>
      <c r="B621" s="355"/>
      <c r="C621" s="356">
        <v>56564</v>
      </c>
      <c r="D621" s="140"/>
      <c r="E621" s="269" t="s">
        <v>889</v>
      </c>
      <c r="F621" s="269" t="s">
        <v>8416</v>
      </c>
      <c r="G621" s="269">
        <v>8</v>
      </c>
      <c r="H621" s="275" t="s">
        <v>2480</v>
      </c>
      <c r="J621" s="271" t="s">
        <v>211</v>
      </c>
      <c r="L621" s="271" t="s">
        <v>5644</v>
      </c>
      <c r="N621" s="208" t="s">
        <v>5650</v>
      </c>
      <c r="O621" s="502">
        <v>1217475102</v>
      </c>
      <c r="P621" s="502" t="s">
        <v>5652</v>
      </c>
      <c r="S621" s="271" t="s">
        <v>214</v>
      </c>
      <c r="T621" s="271" t="s">
        <v>225</v>
      </c>
      <c r="X621" s="271">
        <v>1</v>
      </c>
      <c r="Y621" s="269" t="s">
        <v>8417</v>
      </c>
      <c r="AZ621" s="140"/>
    </row>
    <row r="622" spans="1:73" ht="18" customHeight="1" x14ac:dyDescent="0.25">
      <c r="A622" s="354">
        <v>12</v>
      </c>
      <c r="B622" s="355"/>
      <c r="C622" s="356">
        <v>60135</v>
      </c>
      <c r="D622" s="140"/>
      <c r="E622" s="269" t="s">
        <v>889</v>
      </c>
      <c r="F622" s="269"/>
      <c r="G622" s="269" t="s">
        <v>3222</v>
      </c>
      <c r="H622" s="275" t="s">
        <v>3203</v>
      </c>
      <c r="J622" s="271" t="s">
        <v>211</v>
      </c>
      <c r="K622" s="271" t="s">
        <v>372</v>
      </c>
      <c r="L622" s="271" t="s">
        <v>3204</v>
      </c>
      <c r="N622" s="208" t="s">
        <v>3223</v>
      </c>
      <c r="P622" s="502" t="s">
        <v>3224</v>
      </c>
      <c r="S622" s="271" t="s">
        <v>214</v>
      </c>
      <c r="T622" s="271" t="s">
        <v>446</v>
      </c>
      <c r="V622" s="271" t="s">
        <v>447</v>
      </c>
      <c r="X622" s="271">
        <v>2</v>
      </c>
      <c r="Y622" s="269" t="s">
        <v>8372</v>
      </c>
      <c r="AZ622" s="140"/>
      <c r="BN622" s="208" t="s">
        <v>3217</v>
      </c>
    </row>
    <row r="623" spans="1:73" ht="18" customHeight="1" x14ac:dyDescent="0.25">
      <c r="A623" s="354">
        <v>12</v>
      </c>
      <c r="B623" s="355"/>
      <c r="C623" s="356">
        <v>67710</v>
      </c>
      <c r="D623" s="140"/>
      <c r="E623" s="269" t="s">
        <v>889</v>
      </c>
      <c r="F623" s="269"/>
      <c r="G623" s="269" t="s">
        <v>3228</v>
      </c>
      <c r="H623" s="275" t="s">
        <v>3203</v>
      </c>
      <c r="J623" s="271" t="s">
        <v>211</v>
      </c>
      <c r="L623" s="271" t="s">
        <v>3204</v>
      </c>
      <c r="N623" s="208" t="s">
        <v>3229</v>
      </c>
      <c r="P623" s="502" t="s">
        <v>3230</v>
      </c>
      <c r="S623" s="271" t="s">
        <v>214</v>
      </c>
      <c r="T623" s="271" t="s">
        <v>446</v>
      </c>
      <c r="V623" s="271" t="s">
        <v>447</v>
      </c>
      <c r="X623" s="271">
        <v>2</v>
      </c>
      <c r="Y623" s="269" t="s">
        <v>8371</v>
      </c>
      <c r="AZ623" s="140"/>
      <c r="BN623" s="208" t="s">
        <v>3217</v>
      </c>
    </row>
    <row r="624" spans="1:73" ht="18" customHeight="1" x14ac:dyDescent="0.25">
      <c r="A624" s="354">
        <v>12</v>
      </c>
      <c r="B624" s="355"/>
      <c r="C624" s="356">
        <v>60138</v>
      </c>
      <c r="D624" s="140"/>
      <c r="E624" s="269" t="s">
        <v>889</v>
      </c>
      <c r="F624" s="269"/>
      <c r="G624" s="269" t="s">
        <v>3231</v>
      </c>
      <c r="H624" s="275" t="s">
        <v>3203</v>
      </c>
      <c r="J624" s="271" t="s">
        <v>211</v>
      </c>
      <c r="L624" s="271" t="s">
        <v>3204</v>
      </c>
      <c r="N624" s="208" t="s">
        <v>3232</v>
      </c>
      <c r="O624" s="502">
        <v>7984479727</v>
      </c>
      <c r="S624" s="271" t="s">
        <v>214</v>
      </c>
      <c r="T624" s="271" t="s">
        <v>446</v>
      </c>
      <c r="V624" s="271" t="s">
        <v>447</v>
      </c>
      <c r="X624" s="271">
        <v>2</v>
      </c>
      <c r="Y624" s="269" t="s">
        <v>8672</v>
      </c>
      <c r="AZ624" s="140"/>
      <c r="BB624" s="269" t="s">
        <v>3235</v>
      </c>
      <c r="BN624" s="208" t="s">
        <v>3236</v>
      </c>
    </row>
    <row r="625" spans="1:82" ht="18" customHeight="1" x14ac:dyDescent="0.25">
      <c r="A625" s="354">
        <v>12</v>
      </c>
      <c r="B625" s="355"/>
      <c r="C625" s="356">
        <v>64632</v>
      </c>
      <c r="D625" s="140"/>
      <c r="E625" s="269" t="s">
        <v>889</v>
      </c>
      <c r="F625" s="269"/>
      <c r="G625" s="269" t="s">
        <v>2715</v>
      </c>
      <c r="H625" s="275" t="s">
        <v>2555</v>
      </c>
      <c r="J625" s="271" t="s">
        <v>211</v>
      </c>
      <c r="L625" s="271" t="s">
        <v>2708</v>
      </c>
      <c r="N625" s="208" t="s">
        <v>2716</v>
      </c>
      <c r="O625" s="502" t="s">
        <v>2717</v>
      </c>
      <c r="P625" s="502" t="s">
        <v>2718</v>
      </c>
      <c r="S625" s="271" t="s">
        <v>214</v>
      </c>
      <c r="T625" s="271" t="s">
        <v>446</v>
      </c>
      <c r="V625" s="271" t="s">
        <v>447</v>
      </c>
      <c r="X625" s="271">
        <v>1</v>
      </c>
      <c r="Y625" s="269" t="s">
        <v>8669</v>
      </c>
      <c r="AZ625" s="140"/>
    </row>
    <row r="626" spans="1:82" ht="18" customHeight="1" x14ac:dyDescent="0.25">
      <c r="A626" s="354">
        <v>12</v>
      </c>
      <c r="B626" s="355"/>
      <c r="C626" s="356">
        <v>70227</v>
      </c>
      <c r="D626" s="140"/>
      <c r="E626" s="269" t="s">
        <v>889</v>
      </c>
      <c r="F626" s="269"/>
      <c r="G626" s="269" t="s">
        <v>2740</v>
      </c>
      <c r="H626" s="275" t="s">
        <v>2555</v>
      </c>
      <c r="J626" s="271" t="s">
        <v>211</v>
      </c>
      <c r="L626" s="271" t="s">
        <v>2708</v>
      </c>
      <c r="N626" s="208" t="s">
        <v>2741</v>
      </c>
      <c r="P626" s="502" t="s">
        <v>2742</v>
      </c>
      <c r="Q626" s="502" t="s">
        <v>2743</v>
      </c>
      <c r="S626" s="271" t="s">
        <v>214</v>
      </c>
      <c r="T626" s="271" t="s">
        <v>446</v>
      </c>
      <c r="V626" s="271" t="s">
        <v>447</v>
      </c>
      <c r="X626" s="271">
        <v>1</v>
      </c>
      <c r="Y626" s="269" t="s">
        <v>8671</v>
      </c>
      <c r="AZ626" s="140"/>
    </row>
    <row r="627" spans="1:82" ht="18" customHeight="1" x14ac:dyDescent="0.25">
      <c r="A627" s="354">
        <v>12</v>
      </c>
      <c r="B627" s="355"/>
      <c r="C627" s="356">
        <v>68862</v>
      </c>
      <c r="D627" s="140"/>
      <c r="E627" s="269" t="s">
        <v>889</v>
      </c>
      <c r="F627" s="269"/>
      <c r="G627" s="269" t="s">
        <v>2748</v>
      </c>
      <c r="H627" s="275" t="s">
        <v>2555</v>
      </c>
      <c r="J627" s="271" t="s">
        <v>211</v>
      </c>
      <c r="L627" s="271" t="s">
        <v>2708</v>
      </c>
      <c r="N627" s="208" t="s">
        <v>2749</v>
      </c>
      <c r="O627" s="502" t="s">
        <v>2750</v>
      </c>
      <c r="P627" s="502" t="s">
        <v>2751</v>
      </c>
      <c r="S627" s="271" t="s">
        <v>214</v>
      </c>
      <c r="T627" s="271" t="s">
        <v>446</v>
      </c>
      <c r="V627" s="271" t="s">
        <v>447</v>
      </c>
      <c r="X627" s="271">
        <v>1</v>
      </c>
      <c r="Y627" s="269" t="s">
        <v>8670</v>
      </c>
      <c r="AZ627" s="140"/>
    </row>
    <row r="628" spans="1:82" ht="18" customHeight="1" x14ac:dyDescent="0.25">
      <c r="A628" s="354">
        <v>12</v>
      </c>
      <c r="B628" s="355"/>
      <c r="C628" s="356">
        <v>67532</v>
      </c>
      <c r="D628" s="140"/>
      <c r="E628" s="269" t="s">
        <v>889</v>
      </c>
      <c r="F628" s="269"/>
      <c r="G628" s="269">
        <v>7</v>
      </c>
      <c r="H628" s="275" t="s">
        <v>2606</v>
      </c>
      <c r="J628" s="271" t="s">
        <v>211</v>
      </c>
      <c r="L628" s="271" t="s">
        <v>2607</v>
      </c>
      <c r="N628" s="208" t="s">
        <v>3611</v>
      </c>
      <c r="P628" s="502" t="s">
        <v>3612</v>
      </c>
      <c r="Q628" s="502" t="s">
        <v>3613</v>
      </c>
      <c r="S628" s="271" t="s">
        <v>214</v>
      </c>
      <c r="T628" s="271" t="s">
        <v>225</v>
      </c>
      <c r="X628" s="271">
        <v>2</v>
      </c>
      <c r="Y628" s="269" t="s">
        <v>8415</v>
      </c>
      <c r="AZ628" s="140"/>
    </row>
    <row r="629" spans="1:82" ht="18" customHeight="1" x14ac:dyDescent="0.25">
      <c r="A629" s="354">
        <v>12</v>
      </c>
      <c r="B629" s="355"/>
      <c r="C629" s="356">
        <v>59528</v>
      </c>
      <c r="D629" s="140"/>
      <c r="E629" s="269" t="s">
        <v>889</v>
      </c>
      <c r="F629" s="269"/>
      <c r="G629" s="269">
        <v>14</v>
      </c>
      <c r="H629" s="275" t="s">
        <v>1224</v>
      </c>
      <c r="J629" s="271" t="s">
        <v>211</v>
      </c>
      <c r="L629" s="271" t="s">
        <v>1225</v>
      </c>
      <c r="M629" s="271"/>
      <c r="N629" s="271" t="s">
        <v>1593</v>
      </c>
      <c r="O629" s="271"/>
      <c r="P629" s="271" t="s">
        <v>1594</v>
      </c>
      <c r="Q629" s="271"/>
      <c r="R629" s="271"/>
      <c r="S629" s="271" t="s">
        <v>214</v>
      </c>
      <c r="T629" s="271" t="s">
        <v>340</v>
      </c>
      <c r="U629" s="597"/>
      <c r="X629" s="271">
        <v>1</v>
      </c>
      <c r="Y629" s="208" t="s">
        <v>8435</v>
      </c>
      <c r="Z629" s="271"/>
      <c r="AA629" s="271"/>
      <c r="AB629" s="271"/>
      <c r="AC629" s="271"/>
      <c r="AD629" s="271"/>
      <c r="AE629" s="271"/>
      <c r="AF629" s="271"/>
      <c r="AG629" s="271"/>
      <c r="AH629" s="271"/>
      <c r="AI629" s="271"/>
      <c r="AJ629" s="271"/>
      <c r="AK629" s="271"/>
      <c r="AL629" s="271"/>
      <c r="AM629" s="271"/>
      <c r="AN629" s="271"/>
      <c r="AO629" s="271"/>
      <c r="AP629" s="271"/>
      <c r="AQ629" s="271"/>
      <c r="AR629" s="271"/>
      <c r="AS629" s="271"/>
      <c r="AT629" s="271"/>
      <c r="AU629" s="271"/>
      <c r="AV629" s="271"/>
      <c r="AW629" s="271"/>
      <c r="AY629" s="271"/>
      <c r="AZ629" s="271"/>
      <c r="BA629" s="271"/>
      <c r="BB629" s="271"/>
      <c r="BD629" s="212"/>
      <c r="BE629" s="212"/>
      <c r="BF629" s="212"/>
      <c r="BH629" s="212"/>
      <c r="BN629" s="271"/>
      <c r="BR629" s="271"/>
      <c r="BS629" s="271"/>
      <c r="BT629" s="271"/>
      <c r="BU629" s="271"/>
      <c r="BV629" s="271"/>
      <c r="BW629" s="271"/>
      <c r="BX629" s="271"/>
      <c r="BY629" s="271"/>
      <c r="BZ629" s="271"/>
      <c r="CA629" s="271"/>
      <c r="CB629" s="271"/>
      <c r="CC629" s="271"/>
      <c r="CD629" s="271"/>
    </row>
    <row r="630" spans="1:82" ht="18" customHeight="1" x14ac:dyDescent="0.25">
      <c r="A630" s="354">
        <v>12</v>
      </c>
      <c r="B630" s="355"/>
      <c r="C630" s="356">
        <v>67734</v>
      </c>
      <c r="D630" s="140"/>
      <c r="E630" s="269" t="s">
        <v>889</v>
      </c>
      <c r="F630" s="269"/>
      <c r="G630" s="269" t="s">
        <v>1909</v>
      </c>
      <c r="H630" s="275" t="s">
        <v>1224</v>
      </c>
      <c r="J630" s="271" t="s">
        <v>211</v>
      </c>
      <c r="L630" s="271" t="s">
        <v>1225</v>
      </c>
      <c r="M630" s="271"/>
      <c r="N630" s="271" t="s">
        <v>1910</v>
      </c>
      <c r="O630" s="271"/>
      <c r="P630" s="271" t="s">
        <v>1911</v>
      </c>
      <c r="Q630" s="271" t="s">
        <v>1912</v>
      </c>
      <c r="R630" s="271"/>
      <c r="S630" s="271" t="s">
        <v>214</v>
      </c>
      <c r="T630" s="271" t="s">
        <v>340</v>
      </c>
      <c r="U630" s="597"/>
      <c r="X630" s="271">
        <v>1</v>
      </c>
      <c r="Y630" s="208" t="s">
        <v>8436</v>
      </c>
      <c r="Z630" s="271"/>
      <c r="AA630" s="271"/>
      <c r="AB630" s="271"/>
      <c r="AC630" s="271"/>
      <c r="AD630" s="271"/>
      <c r="AE630" s="271"/>
      <c r="AF630" s="271"/>
      <c r="AG630" s="271"/>
      <c r="AH630" s="271"/>
      <c r="AI630" s="271"/>
      <c r="AJ630" s="271"/>
      <c r="AK630" s="271"/>
      <c r="AL630" s="271"/>
      <c r="AM630" s="271"/>
      <c r="AN630" s="271"/>
      <c r="AO630" s="271"/>
      <c r="AP630" s="271"/>
      <c r="AQ630" s="271"/>
      <c r="AR630" s="271"/>
      <c r="AS630" s="271"/>
      <c r="AT630" s="271"/>
      <c r="AU630" s="271"/>
      <c r="AV630" s="271"/>
      <c r="AW630" s="271"/>
      <c r="AY630" s="271"/>
      <c r="AZ630" s="271"/>
      <c r="BA630" s="271"/>
      <c r="BB630" s="271"/>
      <c r="BD630" s="212"/>
      <c r="BE630" s="212"/>
      <c r="BF630" s="212"/>
      <c r="BH630" s="212"/>
      <c r="BN630" s="271"/>
      <c r="BR630" s="271"/>
      <c r="BS630" s="271"/>
      <c r="BT630" s="271"/>
      <c r="BU630" s="271"/>
      <c r="BV630" s="271"/>
      <c r="BW630" s="271"/>
      <c r="BX630" s="271"/>
      <c r="BY630" s="271"/>
      <c r="BZ630" s="271"/>
      <c r="CA630" s="271"/>
      <c r="CB630" s="271"/>
      <c r="CC630" s="271"/>
      <c r="CD630" s="271"/>
    </row>
    <row r="631" spans="1:82" ht="18" customHeight="1" x14ac:dyDescent="0.25">
      <c r="A631" s="354">
        <v>12</v>
      </c>
      <c r="B631" s="355"/>
      <c r="C631" s="356">
        <v>59656</v>
      </c>
      <c r="D631" s="140"/>
      <c r="E631" s="269" t="s">
        <v>889</v>
      </c>
      <c r="F631" s="269"/>
      <c r="G631" s="269" t="s">
        <v>2226</v>
      </c>
      <c r="H631" s="275" t="s">
        <v>1176</v>
      </c>
      <c r="J631" s="271" t="s">
        <v>211</v>
      </c>
      <c r="L631" s="271" t="s">
        <v>1177</v>
      </c>
      <c r="N631" s="208" t="s">
        <v>2227</v>
      </c>
      <c r="O631" s="502" t="s">
        <v>2228</v>
      </c>
      <c r="S631" s="271" t="s">
        <v>214</v>
      </c>
      <c r="T631" s="271" t="s">
        <v>446</v>
      </c>
      <c r="V631" s="271" t="s">
        <v>447</v>
      </c>
      <c r="X631" s="271">
        <v>1</v>
      </c>
      <c r="Y631" s="269" t="s">
        <v>8490</v>
      </c>
      <c r="AZ631" s="140"/>
      <c r="BB631" s="269" t="s">
        <v>2100</v>
      </c>
    </row>
    <row r="632" spans="1:82" ht="18" customHeight="1" x14ac:dyDescent="0.25">
      <c r="A632" s="354">
        <v>12</v>
      </c>
      <c r="B632" s="355"/>
      <c r="C632" s="356">
        <v>63878</v>
      </c>
      <c r="D632" s="140"/>
      <c r="E632" s="269" t="s">
        <v>889</v>
      </c>
      <c r="F632" s="269"/>
      <c r="G632" s="269" t="s">
        <v>2798</v>
      </c>
      <c r="H632" s="275" t="s">
        <v>2555</v>
      </c>
      <c r="J632" s="271" t="s">
        <v>211</v>
      </c>
      <c r="L632" s="271" t="s">
        <v>2708</v>
      </c>
      <c r="N632" s="208" t="s">
        <v>2799</v>
      </c>
      <c r="S632" s="271" t="s">
        <v>214</v>
      </c>
      <c r="T632" s="271" t="s">
        <v>446</v>
      </c>
      <c r="V632" s="271" t="s">
        <v>447</v>
      </c>
      <c r="X632" s="271">
        <v>1</v>
      </c>
      <c r="Y632" s="269" t="s">
        <v>8370</v>
      </c>
      <c r="AZ632" s="140"/>
    </row>
    <row r="633" spans="1:82" ht="18" customHeight="1" x14ac:dyDescent="0.25">
      <c r="A633" s="354">
        <v>12</v>
      </c>
      <c r="B633" s="355"/>
      <c r="C633" s="356">
        <v>68474</v>
      </c>
      <c r="D633" s="140"/>
      <c r="E633" s="269" t="s">
        <v>889</v>
      </c>
      <c r="F633" s="269"/>
      <c r="G633" s="269" t="s">
        <v>2908</v>
      </c>
      <c r="H633" s="275" t="s">
        <v>2555</v>
      </c>
      <c r="J633" s="271" t="s">
        <v>211</v>
      </c>
      <c r="L633" s="271" t="s">
        <v>2708</v>
      </c>
      <c r="N633" s="208" t="s">
        <v>2909</v>
      </c>
      <c r="O633" s="502" t="s">
        <v>2910</v>
      </c>
      <c r="Q633" s="502" t="s">
        <v>2911</v>
      </c>
      <c r="S633" s="271" t="s">
        <v>214</v>
      </c>
      <c r="T633" s="271" t="s">
        <v>446</v>
      </c>
      <c r="U633" s="596">
        <v>45504</v>
      </c>
      <c r="V633" s="271" t="s">
        <v>447</v>
      </c>
      <c r="Y633" s="269" t="s">
        <v>8109</v>
      </c>
      <c r="AZ633" s="140"/>
    </row>
    <row r="634" spans="1:82" ht="18" customHeight="1" x14ac:dyDescent="0.25">
      <c r="A634" s="354">
        <v>12</v>
      </c>
      <c r="B634" s="355"/>
      <c r="C634" s="356">
        <v>59621</v>
      </c>
      <c r="D634" s="140"/>
      <c r="E634" s="269" t="s">
        <v>889</v>
      </c>
      <c r="F634" s="269"/>
      <c r="G634" s="269">
        <v>57</v>
      </c>
      <c r="H634" s="275" t="s">
        <v>1624</v>
      </c>
      <c r="J634" s="271" t="s">
        <v>211</v>
      </c>
      <c r="L634" s="271" t="s">
        <v>1625</v>
      </c>
      <c r="N634" s="208" t="s">
        <v>3915</v>
      </c>
      <c r="P634" s="502" t="s">
        <v>3916</v>
      </c>
      <c r="S634" s="271" t="s">
        <v>214</v>
      </c>
      <c r="T634" s="271" t="s">
        <v>340</v>
      </c>
      <c r="Y634" s="215" t="s">
        <v>8289</v>
      </c>
      <c r="AZ634" s="140"/>
    </row>
    <row r="635" spans="1:82" ht="18" customHeight="1" x14ac:dyDescent="0.25">
      <c r="A635" s="354">
        <v>12</v>
      </c>
      <c r="B635" s="355"/>
      <c r="C635" s="356">
        <v>63487</v>
      </c>
      <c r="D635" s="140"/>
      <c r="E635" s="269" t="s">
        <v>889</v>
      </c>
      <c r="F635" s="269"/>
      <c r="G635" s="269" t="s">
        <v>4342</v>
      </c>
      <c r="H635" s="275" t="s">
        <v>4325</v>
      </c>
      <c r="J635" s="271" t="s">
        <v>211</v>
      </c>
      <c r="L635" s="271" t="s">
        <v>4331</v>
      </c>
      <c r="N635" s="208" t="s">
        <v>4343</v>
      </c>
      <c r="P635" s="502" t="s">
        <v>4344</v>
      </c>
      <c r="Q635" s="502" t="s">
        <v>4345</v>
      </c>
      <c r="S635" s="271" t="s">
        <v>214</v>
      </c>
      <c r="T635" s="271" t="s">
        <v>340</v>
      </c>
      <c r="X635" s="271">
        <v>1</v>
      </c>
      <c r="Y635" s="269" t="s">
        <v>8496</v>
      </c>
      <c r="AZ635" s="140"/>
    </row>
    <row r="636" spans="1:82" ht="18" customHeight="1" x14ac:dyDescent="0.25">
      <c r="A636" s="354">
        <v>12</v>
      </c>
      <c r="B636" s="355"/>
      <c r="C636" s="356">
        <v>67238</v>
      </c>
      <c r="D636" s="140"/>
      <c r="E636" s="269" t="s">
        <v>889</v>
      </c>
      <c r="F636" s="269"/>
      <c r="G636" s="269">
        <v>12</v>
      </c>
      <c r="H636" s="275" t="s">
        <v>1269</v>
      </c>
      <c r="J636" s="271" t="s">
        <v>211</v>
      </c>
      <c r="L636" s="271" t="s">
        <v>1270</v>
      </c>
      <c r="M636" s="271"/>
      <c r="N636" s="271" t="s">
        <v>1572</v>
      </c>
      <c r="O636" s="271" t="s">
        <v>1573</v>
      </c>
      <c r="P636" s="271"/>
      <c r="Q636" s="271"/>
      <c r="R636" s="271"/>
      <c r="S636" s="271" t="s">
        <v>214</v>
      </c>
      <c r="T636" s="271" t="s">
        <v>225</v>
      </c>
      <c r="U636" s="597" t="s">
        <v>8275</v>
      </c>
      <c r="X636" s="271">
        <v>1</v>
      </c>
      <c r="Y636" s="208" t="s">
        <v>8276</v>
      </c>
      <c r="Z636" s="271"/>
      <c r="AA636" s="271"/>
      <c r="AB636" s="271"/>
      <c r="AC636" s="271"/>
      <c r="AD636" s="271"/>
      <c r="AE636" s="271"/>
      <c r="AF636" s="271"/>
      <c r="AG636" s="271"/>
      <c r="AH636" s="271"/>
      <c r="AI636" s="271"/>
      <c r="AJ636" s="271"/>
      <c r="AK636" s="271"/>
      <c r="AL636" s="271"/>
      <c r="AM636" s="271"/>
      <c r="AN636" s="271"/>
      <c r="AO636" s="271"/>
      <c r="AP636" s="271"/>
      <c r="AQ636" s="271"/>
      <c r="AR636" s="271"/>
      <c r="AS636" s="271"/>
      <c r="AT636" s="271"/>
      <c r="AU636" s="271"/>
      <c r="AV636" s="271"/>
      <c r="AW636" s="271"/>
      <c r="AY636" s="271"/>
      <c r="AZ636" s="271"/>
      <c r="BA636" s="271"/>
      <c r="BB636" s="271"/>
      <c r="BD636" s="212"/>
      <c r="BE636" s="212"/>
      <c r="BF636" s="212"/>
      <c r="BH636" s="212"/>
      <c r="BN636" s="271"/>
      <c r="BR636" s="271"/>
      <c r="BS636" s="271"/>
      <c r="BT636" s="271"/>
      <c r="BU636" s="271"/>
      <c r="BV636" s="271"/>
      <c r="BW636" s="271"/>
      <c r="BX636" s="271"/>
      <c r="BY636" s="271"/>
      <c r="BZ636" s="271"/>
      <c r="CA636" s="271"/>
      <c r="CB636" s="271"/>
      <c r="CC636" s="271"/>
      <c r="CD636" s="271"/>
    </row>
    <row r="637" spans="1:82" ht="18" customHeight="1" x14ac:dyDescent="0.25">
      <c r="A637" s="354">
        <v>12</v>
      </c>
      <c r="B637" s="355"/>
      <c r="C637" s="356">
        <v>61878</v>
      </c>
      <c r="D637" s="140"/>
      <c r="E637" s="269" t="s">
        <v>889</v>
      </c>
      <c r="F637" s="269"/>
      <c r="G637" s="269">
        <v>16</v>
      </c>
      <c r="H637" s="275" t="s">
        <v>1269</v>
      </c>
      <c r="J637" s="271" t="s">
        <v>211</v>
      </c>
      <c r="L637" s="271" t="s">
        <v>1270</v>
      </c>
      <c r="M637" s="271"/>
      <c r="N637" s="271" t="s">
        <v>1675</v>
      </c>
      <c r="O637" s="271"/>
      <c r="P637" s="271" t="s">
        <v>1676</v>
      </c>
      <c r="Q637" s="271"/>
      <c r="R637" s="271"/>
      <c r="S637" s="271" t="s">
        <v>214</v>
      </c>
      <c r="T637" s="271" t="s">
        <v>225</v>
      </c>
      <c r="U637" s="597"/>
      <c r="Y637" s="208" t="s">
        <v>8163</v>
      </c>
      <c r="Z637" s="271"/>
      <c r="AA637" s="271"/>
      <c r="AB637" s="271"/>
      <c r="AC637" s="271"/>
      <c r="AD637" s="271"/>
      <c r="AE637" s="271"/>
      <c r="AF637" s="271"/>
      <c r="AG637" s="271"/>
      <c r="AH637" s="271"/>
      <c r="AI637" s="271"/>
      <c r="AJ637" s="271"/>
      <c r="AK637" s="271"/>
      <c r="AL637" s="271"/>
      <c r="AM637" s="271"/>
      <c r="AN637" s="271"/>
      <c r="AO637" s="271"/>
      <c r="AP637" s="271"/>
      <c r="AQ637" s="271"/>
      <c r="AR637" s="271"/>
      <c r="AS637" s="271"/>
      <c r="AT637" s="271"/>
      <c r="AU637" s="271"/>
      <c r="AV637" s="271"/>
      <c r="AW637" s="271"/>
      <c r="AY637" s="271"/>
      <c r="AZ637" s="271"/>
      <c r="BA637" s="271"/>
      <c r="BB637" s="271"/>
      <c r="BD637" s="212"/>
      <c r="BE637" s="212"/>
      <c r="BF637" s="212"/>
      <c r="BH637" s="212"/>
      <c r="BN637" s="271"/>
      <c r="BR637" s="271"/>
      <c r="BS637" s="271"/>
      <c r="BT637" s="271"/>
      <c r="BU637" s="271"/>
      <c r="BV637" s="271"/>
      <c r="BW637" s="271"/>
      <c r="BX637" s="271"/>
      <c r="BY637" s="271"/>
      <c r="BZ637" s="271"/>
      <c r="CA637" s="271"/>
      <c r="CB637" s="271"/>
      <c r="CC637" s="271"/>
      <c r="CD637" s="271"/>
    </row>
    <row r="638" spans="1:82" ht="18" customHeight="1" x14ac:dyDescent="0.25">
      <c r="A638" s="354">
        <v>12</v>
      </c>
      <c r="B638" s="355"/>
      <c r="C638" s="356">
        <v>65529</v>
      </c>
      <c r="D638" s="140"/>
      <c r="E638" s="269" t="s">
        <v>889</v>
      </c>
      <c r="F638" s="269"/>
      <c r="G638" s="269" t="s">
        <v>244</v>
      </c>
      <c r="H638" s="275" t="s">
        <v>1269</v>
      </c>
      <c r="I638" s="269"/>
      <c r="J638" s="140" t="s">
        <v>211</v>
      </c>
      <c r="K638" s="273"/>
      <c r="L638" s="273" t="s">
        <v>1270</v>
      </c>
      <c r="N638" s="275" t="s">
        <v>1515</v>
      </c>
      <c r="O638" s="272"/>
      <c r="P638" s="272">
        <v>7543841494</v>
      </c>
      <c r="Q638" s="766"/>
      <c r="R638" s="269"/>
      <c r="S638" s="269" t="s">
        <v>214</v>
      </c>
      <c r="T638" s="273" t="s">
        <v>225</v>
      </c>
      <c r="U638" s="466"/>
      <c r="V638" s="140"/>
      <c r="W638" s="140"/>
      <c r="X638" s="140">
        <v>1</v>
      </c>
      <c r="Y638" s="269" t="s">
        <v>8272</v>
      </c>
      <c r="AX638" s="140"/>
      <c r="AZ638" s="140"/>
      <c r="BC638" s="280"/>
      <c r="BD638" s="669"/>
      <c r="BE638" s="740"/>
      <c r="BF638" s="440"/>
      <c r="BG638" s="140"/>
      <c r="BH638" s="801"/>
      <c r="BI638" s="280"/>
      <c r="BJ638" s="280"/>
      <c r="BK638" s="280"/>
      <c r="BL638" s="280"/>
      <c r="BM638" s="140"/>
      <c r="BN638" s="269"/>
      <c r="BO638" s="140"/>
      <c r="BP638" s="140"/>
      <c r="BQ638" s="140"/>
      <c r="BR638" s="355"/>
      <c r="BS638" s="269"/>
      <c r="BU638" s="269"/>
    </row>
    <row r="639" spans="1:82" ht="18" customHeight="1" x14ac:dyDescent="0.25">
      <c r="A639" s="354">
        <v>12</v>
      </c>
      <c r="B639" s="355"/>
      <c r="C639" s="356">
        <v>61892</v>
      </c>
      <c r="D639" s="140"/>
      <c r="E639" s="269" t="s">
        <v>889</v>
      </c>
      <c r="F639" s="269"/>
      <c r="G639" s="269" t="s">
        <v>386</v>
      </c>
      <c r="H639" s="275" t="s">
        <v>1269</v>
      </c>
      <c r="I639" s="269"/>
      <c r="J639" s="140" t="s">
        <v>211</v>
      </c>
      <c r="K639" s="273"/>
      <c r="L639" s="273" t="s">
        <v>1270</v>
      </c>
      <c r="N639" s="275" t="s">
        <v>1310</v>
      </c>
      <c r="O639" s="272" t="s">
        <v>1311</v>
      </c>
      <c r="P639" s="272"/>
      <c r="Q639" s="766"/>
      <c r="R639" s="269"/>
      <c r="S639" s="269" t="s">
        <v>214</v>
      </c>
      <c r="T639" s="273" t="s">
        <v>225</v>
      </c>
      <c r="U639" s="466"/>
      <c r="V639" s="140"/>
      <c r="W639" s="140"/>
      <c r="X639" s="140">
        <v>1</v>
      </c>
      <c r="Y639" s="269" t="s">
        <v>8165</v>
      </c>
      <c r="AX639" s="140"/>
      <c r="AZ639" s="140"/>
      <c r="BC639" s="280"/>
      <c r="BD639" s="669"/>
      <c r="BE639" s="740"/>
      <c r="BF639" s="440"/>
      <c r="BG639" s="140"/>
      <c r="BH639" s="801"/>
      <c r="BI639" s="280"/>
      <c r="BJ639" s="280"/>
      <c r="BK639" s="280"/>
      <c r="BL639" s="280"/>
      <c r="BM639" s="140"/>
      <c r="BN639" s="269"/>
      <c r="BO639" s="140"/>
      <c r="BP639" s="140"/>
      <c r="BQ639" s="140"/>
      <c r="BR639" s="355"/>
      <c r="BS639" s="269"/>
      <c r="BU639" s="269"/>
    </row>
    <row r="640" spans="1:82" ht="18" customHeight="1" x14ac:dyDescent="0.25">
      <c r="A640" s="354">
        <v>12</v>
      </c>
      <c r="B640" s="355"/>
      <c r="C640" s="356">
        <v>68794</v>
      </c>
      <c r="D640" s="140"/>
      <c r="E640" s="269" t="s">
        <v>889</v>
      </c>
      <c r="F640" s="269"/>
      <c r="G640" s="269" t="s">
        <v>609</v>
      </c>
      <c r="H640" s="275" t="s">
        <v>1269</v>
      </c>
      <c r="I640" s="269"/>
      <c r="J640" s="140" t="s">
        <v>211</v>
      </c>
      <c r="K640" s="273"/>
      <c r="L640" s="273" t="s">
        <v>1270</v>
      </c>
      <c r="N640" s="275" t="s">
        <v>1447</v>
      </c>
      <c r="O640" s="272"/>
      <c r="P640" s="272" t="s">
        <v>1448</v>
      </c>
      <c r="Q640" s="766" t="s">
        <v>1449</v>
      </c>
      <c r="R640" s="269"/>
      <c r="S640" s="269" t="s">
        <v>214</v>
      </c>
      <c r="T640" s="273" t="s">
        <v>225</v>
      </c>
      <c r="U640" s="466"/>
      <c r="V640" s="140"/>
      <c r="W640" s="140"/>
      <c r="X640" s="140">
        <v>1</v>
      </c>
      <c r="Y640" s="269" t="s">
        <v>8271</v>
      </c>
      <c r="AX640" s="140"/>
      <c r="AZ640" s="140"/>
      <c r="BC640" s="280"/>
      <c r="BD640" s="669"/>
      <c r="BE640" s="740"/>
      <c r="BF640" s="440"/>
      <c r="BG640" s="140"/>
      <c r="BH640" s="801"/>
      <c r="BI640" s="280"/>
      <c r="BJ640" s="280"/>
      <c r="BK640" s="280"/>
      <c r="BL640" s="280"/>
      <c r="BM640" s="140"/>
      <c r="BN640" s="269"/>
      <c r="BO640" s="140"/>
      <c r="BP640" s="140"/>
      <c r="BQ640" s="140"/>
      <c r="BR640" s="355"/>
      <c r="BS640" s="269"/>
      <c r="BU640" s="269"/>
    </row>
    <row r="641" spans="1:82" ht="18" customHeight="1" x14ac:dyDescent="0.25">
      <c r="A641" s="354">
        <v>12</v>
      </c>
      <c r="B641" s="355"/>
      <c r="C641" s="356">
        <v>63193</v>
      </c>
      <c r="D641" s="140"/>
      <c r="E641" s="269" t="s">
        <v>889</v>
      </c>
      <c r="F641" s="269"/>
      <c r="G641" s="269">
        <v>16</v>
      </c>
      <c r="H641" s="275" t="s">
        <v>2480</v>
      </c>
      <c r="J641" s="271" t="s">
        <v>211</v>
      </c>
      <c r="L641" s="271" t="s">
        <v>5644</v>
      </c>
      <c r="N641" s="208" t="s">
        <v>5659</v>
      </c>
      <c r="O641" s="502" t="s">
        <v>5660</v>
      </c>
      <c r="S641" s="271" t="s">
        <v>214</v>
      </c>
      <c r="T641" s="271" t="s">
        <v>225</v>
      </c>
      <c r="Y641" s="269" t="s">
        <v>8077</v>
      </c>
      <c r="AZ641" s="140"/>
    </row>
    <row r="642" spans="1:82" ht="18" customHeight="1" x14ac:dyDescent="0.25">
      <c r="A642" s="354">
        <v>12</v>
      </c>
      <c r="B642" s="355"/>
      <c r="C642" s="356">
        <v>68935</v>
      </c>
      <c r="D642" s="140"/>
      <c r="E642" s="269" t="s">
        <v>889</v>
      </c>
      <c r="F642" s="269"/>
      <c r="G642" s="269">
        <v>29</v>
      </c>
      <c r="H642" s="275" t="s">
        <v>2075</v>
      </c>
      <c r="J642" s="271" t="s">
        <v>211</v>
      </c>
      <c r="L642" s="271" t="s">
        <v>1172</v>
      </c>
      <c r="N642" s="208" t="s">
        <v>2076</v>
      </c>
      <c r="P642" s="502" t="s">
        <v>2077</v>
      </c>
      <c r="S642" s="271" t="s">
        <v>214</v>
      </c>
      <c r="AZ642" s="140"/>
    </row>
    <row r="643" spans="1:82" ht="18" customHeight="1" x14ac:dyDescent="0.25">
      <c r="A643" s="354">
        <v>12</v>
      </c>
      <c r="B643" s="355"/>
      <c r="C643" s="356">
        <v>70154</v>
      </c>
      <c r="D643" s="140"/>
      <c r="E643" s="269" t="s">
        <v>889</v>
      </c>
      <c r="F643" s="269"/>
      <c r="G643" s="269">
        <v>65</v>
      </c>
      <c r="H643" s="275" t="s">
        <v>3496</v>
      </c>
      <c r="J643" s="271" t="s">
        <v>211</v>
      </c>
      <c r="L643" s="271" t="s">
        <v>3497</v>
      </c>
      <c r="N643" s="208" t="s">
        <v>3502</v>
      </c>
      <c r="P643" s="502" t="s">
        <v>3503</v>
      </c>
      <c r="Q643" s="502" t="s">
        <v>3504</v>
      </c>
      <c r="S643" s="271" t="s">
        <v>214</v>
      </c>
      <c r="AZ643" s="140"/>
    </row>
    <row r="644" spans="1:82" ht="18" customHeight="1" x14ac:dyDescent="0.25">
      <c r="A644" s="354">
        <v>12</v>
      </c>
      <c r="B644" s="355"/>
      <c r="C644" s="356">
        <v>67447</v>
      </c>
      <c r="D644" s="140"/>
      <c r="E644" s="269" t="s">
        <v>889</v>
      </c>
      <c r="F644" s="269"/>
      <c r="G644" s="269">
        <v>67</v>
      </c>
      <c r="H644" s="275" t="s">
        <v>3496</v>
      </c>
      <c r="J644" s="271" t="s">
        <v>211</v>
      </c>
      <c r="L644" s="271" t="s">
        <v>3497</v>
      </c>
      <c r="N644" s="208" t="s">
        <v>3520</v>
      </c>
      <c r="P644" s="502" t="s">
        <v>3521</v>
      </c>
      <c r="Q644" s="502" t="s">
        <v>3522</v>
      </c>
      <c r="S644" s="271" t="s">
        <v>214</v>
      </c>
      <c r="AZ644" s="140"/>
    </row>
    <row r="645" spans="1:82" ht="18" customHeight="1" x14ac:dyDescent="0.25">
      <c r="A645" s="354">
        <v>12</v>
      </c>
      <c r="B645" s="355"/>
      <c r="C645" s="356">
        <v>68756</v>
      </c>
      <c r="D645" s="140"/>
      <c r="E645" s="269" t="s">
        <v>889</v>
      </c>
      <c r="F645" s="269"/>
      <c r="G645" s="269">
        <v>81</v>
      </c>
      <c r="H645" s="275" t="s">
        <v>3496</v>
      </c>
      <c r="J645" s="271" t="s">
        <v>211</v>
      </c>
      <c r="L645" s="271" t="s">
        <v>3497</v>
      </c>
      <c r="N645" s="208" t="s">
        <v>3498</v>
      </c>
      <c r="O645" s="502" t="s">
        <v>3499</v>
      </c>
      <c r="P645" s="502" t="s">
        <v>3500</v>
      </c>
      <c r="Q645" s="502" t="s">
        <v>3501</v>
      </c>
      <c r="S645" s="271" t="s">
        <v>214</v>
      </c>
      <c r="AZ645" s="140"/>
    </row>
    <row r="646" spans="1:82" ht="18" customHeight="1" x14ac:dyDescent="0.25">
      <c r="A646" s="354">
        <v>12</v>
      </c>
      <c r="B646" s="355"/>
      <c r="C646" s="356">
        <v>67848</v>
      </c>
      <c r="D646" s="140"/>
      <c r="E646" s="269" t="s">
        <v>889</v>
      </c>
      <c r="F646" s="269"/>
      <c r="G646" s="269" t="s">
        <v>2818</v>
      </c>
      <c r="H646" s="275" t="s">
        <v>2555</v>
      </c>
      <c r="J646" s="271" t="s">
        <v>211</v>
      </c>
      <c r="L646" s="271" t="s">
        <v>2708</v>
      </c>
      <c r="N646" s="208" t="s">
        <v>2819</v>
      </c>
      <c r="O646" s="502" t="s">
        <v>2820</v>
      </c>
      <c r="P646" s="502" t="s">
        <v>2821</v>
      </c>
      <c r="Q646" s="502" t="s">
        <v>2822</v>
      </c>
      <c r="S646" s="271" t="s">
        <v>214</v>
      </c>
      <c r="T646" s="271" t="s">
        <v>446</v>
      </c>
      <c r="Y646" s="269" t="s">
        <v>8641</v>
      </c>
      <c r="AZ646" s="140"/>
    </row>
    <row r="647" spans="1:82" ht="18" customHeight="1" x14ac:dyDescent="0.25">
      <c r="A647" s="354">
        <v>12</v>
      </c>
      <c r="B647" s="355"/>
      <c r="C647" s="356">
        <v>55490</v>
      </c>
      <c r="D647" s="140"/>
      <c r="E647" s="269" t="s">
        <v>889</v>
      </c>
      <c r="F647" s="269" t="s">
        <v>972</v>
      </c>
      <c r="G647" s="269">
        <v>42</v>
      </c>
      <c r="H647" s="275" t="s">
        <v>3614</v>
      </c>
      <c r="J647" s="271" t="s">
        <v>211</v>
      </c>
      <c r="L647" s="271" t="s">
        <v>3615</v>
      </c>
      <c r="N647" s="208" t="s">
        <v>3637</v>
      </c>
      <c r="P647" s="502" t="s">
        <v>3638</v>
      </c>
      <c r="S647" s="271" t="s">
        <v>214</v>
      </c>
      <c r="T647" s="271" t="s">
        <v>446</v>
      </c>
      <c r="Y647" s="269" t="s">
        <v>3639</v>
      </c>
      <c r="AZ647" s="140"/>
    </row>
    <row r="648" spans="1:82" ht="18" customHeight="1" x14ac:dyDescent="0.25">
      <c r="A648" s="354">
        <v>12</v>
      </c>
      <c r="B648" s="355"/>
      <c r="C648" s="356">
        <v>68430</v>
      </c>
      <c r="D648" s="140"/>
      <c r="E648" s="269" t="s">
        <v>889</v>
      </c>
      <c r="F648" s="269"/>
      <c r="G648" s="269">
        <v>58</v>
      </c>
      <c r="H648" s="275" t="s">
        <v>1176</v>
      </c>
      <c r="J648" s="271" t="s">
        <v>211</v>
      </c>
      <c r="L648" s="271" t="s">
        <v>1177</v>
      </c>
      <c r="N648" s="208" t="s">
        <v>2330</v>
      </c>
      <c r="P648" s="502" t="s">
        <v>2331</v>
      </c>
      <c r="Q648" s="502" t="s">
        <v>2332</v>
      </c>
      <c r="S648" s="271" t="s">
        <v>214</v>
      </c>
      <c r="T648" s="271" t="s">
        <v>446</v>
      </c>
      <c r="U648" s="596">
        <v>45503</v>
      </c>
      <c r="V648" s="271" t="s">
        <v>447</v>
      </c>
      <c r="AZ648" s="140"/>
    </row>
    <row r="649" spans="1:82" ht="18" customHeight="1" x14ac:dyDescent="0.25">
      <c r="A649" s="354">
        <v>12</v>
      </c>
      <c r="B649" s="355"/>
      <c r="C649" s="356">
        <v>67662</v>
      </c>
      <c r="D649" s="140"/>
      <c r="E649" s="269" t="s">
        <v>889</v>
      </c>
      <c r="F649" s="269"/>
      <c r="G649" s="269" t="s">
        <v>2454</v>
      </c>
      <c r="H649" s="275" t="s">
        <v>1176</v>
      </c>
      <c r="J649" s="271" t="s">
        <v>211</v>
      </c>
      <c r="L649" s="271" t="s">
        <v>1177</v>
      </c>
      <c r="N649" s="208" t="s">
        <v>2455</v>
      </c>
      <c r="O649" s="502" t="s">
        <v>2456</v>
      </c>
      <c r="P649" s="502" t="s">
        <v>2457</v>
      </c>
      <c r="Q649" s="502" t="s">
        <v>2458</v>
      </c>
      <c r="S649" s="271" t="s">
        <v>214</v>
      </c>
      <c r="T649" s="271" t="s">
        <v>446</v>
      </c>
      <c r="U649" s="596">
        <v>45503</v>
      </c>
      <c r="V649" s="271" t="s">
        <v>447</v>
      </c>
      <c r="Y649" s="269" t="s">
        <v>7968</v>
      </c>
      <c r="AZ649" s="140"/>
      <c r="BB649" s="269" t="s">
        <v>2381</v>
      </c>
    </row>
    <row r="650" spans="1:82" ht="18" customHeight="1" x14ac:dyDescent="0.25">
      <c r="A650" s="354">
        <v>12</v>
      </c>
      <c r="B650" s="355"/>
      <c r="C650" s="356">
        <v>62635</v>
      </c>
      <c r="D650" s="140"/>
      <c r="E650" s="269" t="s">
        <v>889</v>
      </c>
      <c r="F650" s="269"/>
      <c r="G650" s="269">
        <v>1</v>
      </c>
      <c r="H650" s="275" t="s">
        <v>1176</v>
      </c>
      <c r="I650" s="269"/>
      <c r="J650" s="140" t="s">
        <v>211</v>
      </c>
      <c r="K650" s="273"/>
      <c r="L650" s="273" t="s">
        <v>1177</v>
      </c>
      <c r="N650" s="275" t="s">
        <v>1178</v>
      </c>
      <c r="O650" s="272" t="s">
        <v>1179</v>
      </c>
      <c r="P650" s="272"/>
      <c r="Q650" s="766" t="s">
        <v>1180</v>
      </c>
      <c r="R650" s="269"/>
      <c r="S650" s="269" t="s">
        <v>214</v>
      </c>
      <c r="T650" s="273" t="s">
        <v>446</v>
      </c>
      <c r="U650" s="466">
        <v>45503</v>
      </c>
      <c r="V650" s="140" t="s">
        <v>447</v>
      </c>
      <c r="W650" s="140"/>
      <c r="X650" s="140"/>
      <c r="Y650" s="269" t="s">
        <v>7641</v>
      </c>
      <c r="AX650" s="140"/>
      <c r="BC650" s="280"/>
      <c r="BD650" s="669"/>
      <c r="BE650" s="740"/>
      <c r="BF650" s="440"/>
      <c r="BG650" s="140"/>
      <c r="BH650" s="801"/>
      <c r="BI650" s="280"/>
      <c r="BJ650" s="280"/>
      <c r="BK650" s="280"/>
      <c r="BL650" s="280"/>
      <c r="BM650" s="140"/>
      <c r="BN650" s="545"/>
      <c r="BO650" s="140"/>
      <c r="BP650" s="140"/>
      <c r="BQ650" s="140"/>
      <c r="BR650" s="355"/>
      <c r="BS650" s="269"/>
      <c r="BU650" s="269"/>
      <c r="BW650" s="269"/>
      <c r="BY650" s="269"/>
      <c r="CA650" s="269"/>
      <c r="CC650" s="269"/>
    </row>
    <row r="651" spans="1:82" ht="18" customHeight="1" x14ac:dyDescent="0.25">
      <c r="A651" s="354">
        <v>12</v>
      </c>
      <c r="B651" s="355"/>
      <c r="C651" s="356">
        <v>64169</v>
      </c>
      <c r="D651" s="140"/>
      <c r="E651" s="269" t="s">
        <v>889</v>
      </c>
      <c r="F651" s="269"/>
      <c r="G651" s="269">
        <v>24</v>
      </c>
      <c r="H651" s="275" t="s">
        <v>1176</v>
      </c>
      <c r="J651" s="271" t="s">
        <v>211</v>
      </c>
      <c r="L651" s="271" t="s">
        <v>1177</v>
      </c>
      <c r="M651" s="271"/>
      <c r="N651" s="271" t="s">
        <v>1915</v>
      </c>
      <c r="O651" s="271"/>
      <c r="P651" s="271" t="s">
        <v>1916</v>
      </c>
      <c r="Q651" s="271"/>
      <c r="R651" s="271"/>
      <c r="S651" s="271" t="s">
        <v>214</v>
      </c>
      <c r="T651" s="271" t="s">
        <v>446</v>
      </c>
      <c r="U651" s="597">
        <v>45503</v>
      </c>
      <c r="V651" s="271" t="s">
        <v>447</v>
      </c>
      <c r="Y651" s="208"/>
      <c r="Z651" s="271"/>
      <c r="AA651" s="271"/>
      <c r="AB651" s="271"/>
      <c r="AC651" s="271"/>
      <c r="AD651" s="271"/>
      <c r="AE651" s="271"/>
      <c r="AF651" s="271"/>
      <c r="AG651" s="271"/>
      <c r="AH651" s="271"/>
      <c r="AI651" s="271"/>
      <c r="AJ651" s="271"/>
      <c r="AK651" s="271"/>
      <c r="AL651" s="271"/>
      <c r="AM651" s="271"/>
      <c r="AN651" s="271"/>
      <c r="AO651" s="271"/>
      <c r="AP651" s="271"/>
      <c r="AQ651" s="271"/>
      <c r="AR651" s="271"/>
      <c r="AS651" s="271"/>
      <c r="AT651" s="271"/>
      <c r="AU651" s="271"/>
      <c r="AV651" s="271"/>
      <c r="AW651" s="271"/>
      <c r="AY651" s="271"/>
      <c r="AZ651" s="208"/>
      <c r="BA651" s="271"/>
      <c r="BB651" s="208"/>
      <c r="BD651" s="212"/>
      <c r="BE651" s="212"/>
      <c r="BF651" s="212"/>
      <c r="BH651" s="212"/>
      <c r="BN651" s="271"/>
      <c r="BR651" s="271"/>
      <c r="BS651" s="271"/>
      <c r="BT651" s="271"/>
      <c r="BU651" s="271"/>
      <c r="BV651" s="271"/>
      <c r="BW651" s="271"/>
      <c r="BX651" s="271"/>
      <c r="BY651" s="271"/>
      <c r="BZ651" s="271"/>
      <c r="CA651" s="271"/>
      <c r="CB651" s="271"/>
      <c r="CC651" s="271"/>
      <c r="CD651" s="271"/>
    </row>
    <row r="652" spans="1:82" ht="18" customHeight="1" x14ac:dyDescent="0.25">
      <c r="A652" s="354">
        <v>12</v>
      </c>
      <c r="B652" s="355"/>
      <c r="C652" s="356">
        <v>59650</v>
      </c>
      <c r="D652" s="140"/>
      <c r="E652" s="269" t="s">
        <v>889</v>
      </c>
      <c r="F652" s="269"/>
      <c r="G652" s="269">
        <v>28</v>
      </c>
      <c r="H652" s="275" t="s">
        <v>1176</v>
      </c>
      <c r="J652" s="271" t="s">
        <v>211</v>
      </c>
      <c r="L652" s="271" t="s">
        <v>1177</v>
      </c>
      <c r="N652" s="208" t="s">
        <v>2018</v>
      </c>
      <c r="P652" s="502" t="s">
        <v>2019</v>
      </c>
      <c r="Q652" s="502" t="s">
        <v>2020</v>
      </c>
      <c r="S652" s="271" t="s">
        <v>214</v>
      </c>
      <c r="T652" s="271" t="s">
        <v>446</v>
      </c>
      <c r="U652" s="596">
        <v>45503</v>
      </c>
      <c r="V652" s="271" t="s">
        <v>447</v>
      </c>
    </row>
    <row r="653" spans="1:82" ht="18" customHeight="1" x14ac:dyDescent="0.25">
      <c r="A653" s="354">
        <v>12</v>
      </c>
      <c r="B653" s="355"/>
      <c r="C653" s="356">
        <v>70434</v>
      </c>
      <c r="D653" s="140"/>
      <c r="E653" s="269" t="s">
        <v>889</v>
      </c>
      <c r="F653" s="269"/>
      <c r="G653" s="269" t="s">
        <v>3713</v>
      </c>
      <c r="H653" s="275" t="s">
        <v>4481</v>
      </c>
      <c r="J653" s="271" t="s">
        <v>211</v>
      </c>
      <c r="L653" s="271" t="s">
        <v>4482</v>
      </c>
      <c r="N653" s="208" t="s">
        <v>4483</v>
      </c>
      <c r="Q653" s="502" t="s">
        <v>4484</v>
      </c>
      <c r="S653" s="271" t="s">
        <v>214</v>
      </c>
      <c r="AZ653" s="140"/>
    </row>
    <row r="654" spans="1:82" ht="18" customHeight="1" x14ac:dyDescent="0.25">
      <c r="A654" s="354">
        <v>12</v>
      </c>
      <c r="B654" s="355"/>
      <c r="C654" s="356">
        <v>68922</v>
      </c>
      <c r="D654" s="140"/>
      <c r="E654" s="269" t="s">
        <v>889</v>
      </c>
      <c r="F654" s="269"/>
      <c r="G654" s="269">
        <v>29</v>
      </c>
      <c r="H654" s="275" t="s">
        <v>893</v>
      </c>
      <c r="J654" s="271" t="s">
        <v>211</v>
      </c>
      <c r="L654" s="271" t="s">
        <v>894</v>
      </c>
      <c r="N654" s="208" t="s">
        <v>960</v>
      </c>
      <c r="O654" s="502" t="s">
        <v>961</v>
      </c>
      <c r="P654" s="502" t="s">
        <v>961</v>
      </c>
      <c r="Q654" s="502" t="s">
        <v>962</v>
      </c>
      <c r="S654" s="271" t="s">
        <v>214</v>
      </c>
      <c r="T654" s="271" t="s">
        <v>446</v>
      </c>
      <c r="U654" s="596">
        <v>45503</v>
      </c>
      <c r="V654" s="271" t="s">
        <v>447</v>
      </c>
      <c r="X654" s="271">
        <v>2</v>
      </c>
      <c r="Y654" s="269" t="s">
        <v>7951</v>
      </c>
      <c r="AZ654" s="140"/>
    </row>
    <row r="655" spans="1:82" ht="18" customHeight="1" x14ac:dyDescent="0.25">
      <c r="A655" s="354">
        <v>12</v>
      </c>
      <c r="B655" s="355"/>
      <c r="C655" s="356">
        <v>66843</v>
      </c>
      <c r="D655" s="140"/>
      <c r="E655" s="269" t="s">
        <v>889</v>
      </c>
      <c r="F655" s="269"/>
      <c r="G655" s="269" t="s">
        <v>4965</v>
      </c>
      <c r="H655" s="275" t="s">
        <v>1264</v>
      </c>
      <c r="J655" s="271" t="s">
        <v>416</v>
      </c>
      <c r="L655" s="271" t="s">
        <v>1265</v>
      </c>
      <c r="N655" s="208" t="s">
        <v>4966</v>
      </c>
      <c r="O655" s="502" t="s">
        <v>4967</v>
      </c>
      <c r="S655" s="271" t="s">
        <v>214</v>
      </c>
      <c r="T655" s="271" t="s">
        <v>446</v>
      </c>
      <c r="Y655" s="269" t="s">
        <v>7702</v>
      </c>
      <c r="AZ655" s="140"/>
    </row>
    <row r="656" spans="1:82" ht="18" customHeight="1" x14ac:dyDescent="0.25">
      <c r="A656" s="354">
        <v>12</v>
      </c>
      <c r="B656" s="355"/>
      <c r="C656" s="356">
        <v>69072</v>
      </c>
      <c r="D656" s="140"/>
      <c r="E656" s="269" t="s">
        <v>889</v>
      </c>
      <c r="F656" s="269"/>
      <c r="G656" s="269" t="s">
        <v>4611</v>
      </c>
      <c r="H656" s="275" t="s">
        <v>5339</v>
      </c>
      <c r="J656" s="271" t="s">
        <v>5340</v>
      </c>
      <c r="L656" s="271" t="s">
        <v>5341</v>
      </c>
      <c r="N656" s="208" t="s">
        <v>5342</v>
      </c>
      <c r="Q656" s="502" t="s">
        <v>5343</v>
      </c>
      <c r="S656" s="271" t="s">
        <v>214</v>
      </c>
      <c r="AZ656" s="140"/>
    </row>
    <row r="657" spans="1:82" ht="18" customHeight="1" x14ac:dyDescent="0.2">
      <c r="A657" s="354">
        <v>12</v>
      </c>
      <c r="B657" s="355"/>
      <c r="C657" s="356">
        <v>68700</v>
      </c>
      <c r="D657" s="140"/>
      <c r="E657" s="269" t="s">
        <v>889</v>
      </c>
      <c r="F657" s="269"/>
      <c r="G657" s="269" t="s">
        <v>1937</v>
      </c>
      <c r="H657" s="275" t="s">
        <v>5339</v>
      </c>
      <c r="I657" s="767"/>
      <c r="J657" s="271" t="s">
        <v>5340</v>
      </c>
      <c r="L657" s="271" t="s">
        <v>5341</v>
      </c>
      <c r="N657" s="208" t="s">
        <v>5344</v>
      </c>
      <c r="P657" s="502" t="s">
        <v>5345</v>
      </c>
      <c r="Q657" s="502" t="s">
        <v>5346</v>
      </c>
      <c r="S657" s="271" t="s">
        <v>214</v>
      </c>
      <c r="AZ657" s="140"/>
    </row>
    <row r="658" spans="1:82" ht="18" customHeight="1" x14ac:dyDescent="0.25">
      <c r="A658" s="354">
        <v>12</v>
      </c>
      <c r="B658" s="355"/>
      <c r="C658" s="356">
        <v>56830</v>
      </c>
      <c r="D658" s="140"/>
      <c r="E658" s="269" t="s">
        <v>889</v>
      </c>
      <c r="F658" s="269"/>
      <c r="G658" s="269">
        <v>50</v>
      </c>
      <c r="H658" s="275" t="s">
        <v>821</v>
      </c>
      <c r="J658" s="271" t="s">
        <v>211</v>
      </c>
      <c r="L658" s="271" t="s">
        <v>1064</v>
      </c>
      <c r="N658" s="208" t="s">
        <v>1070</v>
      </c>
      <c r="O658" s="502" t="s">
        <v>1071</v>
      </c>
      <c r="S658" s="271" t="s">
        <v>214</v>
      </c>
      <c r="T658" s="271" t="s">
        <v>446</v>
      </c>
      <c r="X658" s="271">
        <v>2</v>
      </c>
      <c r="Y658" s="269" t="s">
        <v>7924</v>
      </c>
      <c r="AZ658" s="140"/>
    </row>
    <row r="659" spans="1:82" ht="18" customHeight="1" x14ac:dyDescent="0.25">
      <c r="A659" s="354">
        <v>12</v>
      </c>
      <c r="B659" s="355"/>
      <c r="C659" s="356">
        <v>59454</v>
      </c>
      <c r="D659" s="140"/>
      <c r="E659" s="269" t="s">
        <v>889</v>
      </c>
      <c r="F659" s="269" t="s">
        <v>972</v>
      </c>
      <c r="G659" s="269">
        <v>22</v>
      </c>
      <c r="H659" s="275" t="s">
        <v>1086</v>
      </c>
      <c r="J659" s="271" t="s">
        <v>211</v>
      </c>
      <c r="L659" s="271" t="s">
        <v>1087</v>
      </c>
      <c r="M659" s="271"/>
      <c r="N659" s="271" t="s">
        <v>1855</v>
      </c>
      <c r="O659" s="271"/>
      <c r="P659" s="271" t="s">
        <v>7431</v>
      </c>
      <c r="Q659" s="271"/>
      <c r="R659" s="271"/>
      <c r="S659" s="271" t="s">
        <v>214</v>
      </c>
      <c r="T659" s="271" t="s">
        <v>340</v>
      </c>
      <c r="U659" s="597"/>
      <c r="Y659" s="208" t="s">
        <v>7417</v>
      </c>
      <c r="Z659" s="271"/>
      <c r="AA659" s="271"/>
      <c r="AB659" s="271"/>
      <c r="AC659" s="271"/>
      <c r="AD659" s="271"/>
      <c r="AE659" s="271"/>
      <c r="AF659" s="271"/>
      <c r="AG659" s="271"/>
      <c r="AH659" s="271"/>
      <c r="AI659" s="271"/>
      <c r="AJ659" s="271"/>
      <c r="AK659" s="271"/>
      <c r="AL659" s="271"/>
      <c r="AM659" s="271"/>
      <c r="AN659" s="271"/>
      <c r="AO659" s="271"/>
      <c r="AP659" s="271"/>
      <c r="AQ659" s="271"/>
      <c r="AR659" s="271"/>
      <c r="AS659" s="271"/>
      <c r="AT659" s="271"/>
      <c r="AU659" s="271"/>
      <c r="AV659" s="271"/>
      <c r="AW659" s="271"/>
      <c r="AY659" s="271"/>
      <c r="AZ659" s="271"/>
      <c r="BA659" s="271"/>
      <c r="BB659" s="271"/>
      <c r="BD659" s="212"/>
      <c r="BE659" s="212"/>
      <c r="BF659" s="212"/>
      <c r="BH659" s="212"/>
      <c r="BN659" s="271"/>
      <c r="BR659" s="271"/>
      <c r="BS659" s="271"/>
      <c r="BT659" s="271"/>
      <c r="BU659" s="271"/>
      <c r="BV659" s="271"/>
      <c r="BW659" s="271"/>
      <c r="BX659" s="271"/>
      <c r="BY659" s="271"/>
      <c r="BZ659" s="271"/>
      <c r="CA659" s="271"/>
      <c r="CB659" s="271"/>
      <c r="CC659" s="271"/>
      <c r="CD659" s="271"/>
    </row>
    <row r="660" spans="1:82" ht="18" customHeight="1" x14ac:dyDescent="0.25">
      <c r="A660" s="354">
        <v>12</v>
      </c>
      <c r="B660" s="355"/>
      <c r="C660" s="356">
        <v>67094</v>
      </c>
      <c r="D660" s="140"/>
      <c r="E660" s="269" t="s">
        <v>889</v>
      </c>
      <c r="F660" s="269"/>
      <c r="G660" s="269">
        <v>43</v>
      </c>
      <c r="H660" s="275" t="s">
        <v>1086</v>
      </c>
      <c r="J660" s="271" t="s">
        <v>211</v>
      </c>
      <c r="L660" s="271" t="s">
        <v>1087</v>
      </c>
      <c r="N660" s="208" t="s">
        <v>2232</v>
      </c>
      <c r="O660" s="502" t="s">
        <v>2233</v>
      </c>
      <c r="S660" s="271" t="s">
        <v>214</v>
      </c>
      <c r="T660" s="271" t="s">
        <v>340</v>
      </c>
      <c r="Y660" s="269" t="s">
        <v>8079</v>
      </c>
      <c r="AZ660" s="140"/>
    </row>
    <row r="661" spans="1:82" ht="18" customHeight="1" x14ac:dyDescent="0.25">
      <c r="A661" s="354">
        <v>12</v>
      </c>
      <c r="B661" s="355"/>
      <c r="C661" s="356">
        <v>59468</v>
      </c>
      <c r="D661" s="140"/>
      <c r="E661" s="269" t="s">
        <v>889</v>
      </c>
      <c r="F661" s="269" t="s">
        <v>972</v>
      </c>
      <c r="G661" s="269" t="s">
        <v>1617</v>
      </c>
      <c r="H661" s="275" t="s">
        <v>1086</v>
      </c>
      <c r="J661" s="271" t="s">
        <v>211</v>
      </c>
      <c r="L661" s="271" t="s">
        <v>1087</v>
      </c>
      <c r="M661" s="271"/>
      <c r="N661" s="271" t="s">
        <v>1618</v>
      </c>
      <c r="O661" s="271" t="s">
        <v>1619</v>
      </c>
      <c r="P661" s="271"/>
      <c r="Q661" s="271"/>
      <c r="R661" s="271"/>
      <c r="S661" s="271" t="s">
        <v>214</v>
      </c>
      <c r="T661" s="271" t="s">
        <v>340</v>
      </c>
      <c r="U661" s="597"/>
      <c r="Y661" s="208" t="s">
        <v>1620</v>
      </c>
      <c r="Z661" s="271"/>
      <c r="AA661" s="271"/>
      <c r="AB661" s="271"/>
      <c r="AC661" s="271"/>
      <c r="AD661" s="271"/>
      <c r="AE661" s="271"/>
      <c r="AF661" s="271"/>
      <c r="AG661" s="271"/>
      <c r="AH661" s="271"/>
      <c r="AI661" s="271"/>
      <c r="AJ661" s="271"/>
      <c r="AK661" s="271"/>
      <c r="AL661" s="271"/>
      <c r="AM661" s="271"/>
      <c r="AN661" s="271"/>
      <c r="AO661" s="271"/>
      <c r="AP661" s="271"/>
      <c r="AQ661" s="271"/>
      <c r="AR661" s="271"/>
      <c r="AS661" s="271"/>
      <c r="AT661" s="271"/>
      <c r="AU661" s="271"/>
      <c r="AV661" s="271"/>
      <c r="AW661" s="271"/>
      <c r="AY661" s="271"/>
      <c r="AZ661" s="271"/>
      <c r="BA661" s="271"/>
      <c r="BB661" s="271" t="s">
        <v>1090</v>
      </c>
      <c r="BD661" s="212"/>
      <c r="BE661" s="212"/>
      <c r="BF661" s="212"/>
      <c r="BH661" s="212"/>
      <c r="BN661" s="271"/>
      <c r="BR661" s="271"/>
      <c r="BS661" s="271"/>
      <c r="BT661" s="271"/>
      <c r="BU661" s="271"/>
      <c r="BV661" s="271"/>
      <c r="BW661" s="271"/>
      <c r="BX661" s="271"/>
      <c r="BY661" s="271"/>
      <c r="BZ661" s="271"/>
      <c r="CA661" s="271"/>
      <c r="CB661" s="271"/>
      <c r="CC661" s="271"/>
      <c r="CD661" s="271"/>
    </row>
    <row r="662" spans="1:82" ht="18" customHeight="1" x14ac:dyDescent="0.25">
      <c r="A662" s="354">
        <v>12</v>
      </c>
      <c r="B662" s="355"/>
      <c r="C662" s="356">
        <v>69418</v>
      </c>
      <c r="D662" s="140"/>
      <c r="E662" s="269" t="s">
        <v>889</v>
      </c>
      <c r="F662" s="269"/>
      <c r="G662" s="269" t="s">
        <v>3523</v>
      </c>
      <c r="H662" s="275" t="s">
        <v>3524</v>
      </c>
      <c r="J662" s="271" t="s">
        <v>211</v>
      </c>
      <c r="L662" s="271" t="s">
        <v>3525</v>
      </c>
      <c r="N662" s="208" t="s">
        <v>3526</v>
      </c>
      <c r="Q662" s="502" t="s">
        <v>3527</v>
      </c>
      <c r="S662" s="271" t="s">
        <v>214</v>
      </c>
      <c r="AZ662" s="140"/>
    </row>
    <row r="663" spans="1:82" ht="18" customHeight="1" x14ac:dyDescent="0.25">
      <c r="A663" s="354">
        <v>12</v>
      </c>
      <c r="B663" s="355"/>
      <c r="C663" s="356">
        <v>65966</v>
      </c>
      <c r="D663" s="140"/>
      <c r="E663" s="269" t="s">
        <v>889</v>
      </c>
      <c r="F663" s="269"/>
      <c r="G663" s="269">
        <v>25</v>
      </c>
      <c r="H663" s="275" t="s">
        <v>3528</v>
      </c>
      <c r="J663" s="271" t="s">
        <v>211</v>
      </c>
      <c r="L663" s="271" t="s">
        <v>3544</v>
      </c>
      <c r="N663" s="208" t="s">
        <v>3545</v>
      </c>
      <c r="P663" s="502" t="s">
        <v>3546</v>
      </c>
      <c r="S663" s="271" t="s">
        <v>214</v>
      </c>
      <c r="AZ663" s="140"/>
    </row>
    <row r="664" spans="1:82" ht="18" customHeight="1" x14ac:dyDescent="0.25">
      <c r="A664" s="354">
        <v>12</v>
      </c>
      <c r="B664" s="355"/>
      <c r="C664" s="356">
        <v>66790</v>
      </c>
      <c r="D664" s="140"/>
      <c r="E664" s="269" t="s">
        <v>889</v>
      </c>
      <c r="F664" s="269"/>
      <c r="G664" s="269">
        <v>31</v>
      </c>
      <c r="H664" s="275" t="s">
        <v>3528</v>
      </c>
      <c r="J664" s="271" t="s">
        <v>211</v>
      </c>
      <c r="L664" s="271" t="s">
        <v>3544</v>
      </c>
      <c r="S664" s="271" t="s">
        <v>214</v>
      </c>
      <c r="AZ664" s="140"/>
    </row>
    <row r="665" spans="1:82" ht="18" customHeight="1" x14ac:dyDescent="0.25">
      <c r="A665" s="354">
        <v>12</v>
      </c>
      <c r="B665" s="355"/>
      <c r="C665" s="356">
        <v>69185</v>
      </c>
      <c r="D665" s="140"/>
      <c r="E665" s="269" t="s">
        <v>889</v>
      </c>
      <c r="F665" s="269"/>
      <c r="G665" s="269">
        <v>16</v>
      </c>
      <c r="H665" s="275" t="s">
        <v>3528</v>
      </c>
      <c r="J665" s="271" t="s">
        <v>211</v>
      </c>
      <c r="L665" s="271" t="s">
        <v>3529</v>
      </c>
      <c r="N665" s="208" t="s">
        <v>3540</v>
      </c>
      <c r="P665" s="502" t="s">
        <v>3541</v>
      </c>
      <c r="S665" s="271" t="s">
        <v>214</v>
      </c>
      <c r="AZ665" s="140"/>
    </row>
    <row r="666" spans="1:82" ht="18" customHeight="1" x14ac:dyDescent="0.25">
      <c r="A666" s="354">
        <v>12</v>
      </c>
      <c r="B666" s="355"/>
      <c r="C666" s="356">
        <v>62173</v>
      </c>
      <c r="D666" s="140"/>
      <c r="E666" s="269" t="s">
        <v>889</v>
      </c>
      <c r="F666" s="269"/>
      <c r="G666" s="269">
        <v>18</v>
      </c>
      <c r="H666" s="275" t="s">
        <v>3528</v>
      </c>
      <c r="J666" s="271" t="s">
        <v>211</v>
      </c>
      <c r="L666" s="271" t="s">
        <v>3529</v>
      </c>
      <c r="N666" s="208" t="s">
        <v>3542</v>
      </c>
      <c r="P666" s="502" t="s">
        <v>3543</v>
      </c>
      <c r="S666" s="271" t="s">
        <v>214</v>
      </c>
      <c r="AZ666" s="140"/>
    </row>
    <row r="667" spans="1:82" ht="18" customHeight="1" x14ac:dyDescent="0.25">
      <c r="A667" s="354">
        <v>12</v>
      </c>
      <c r="B667" s="355"/>
      <c r="C667" s="356">
        <v>65626</v>
      </c>
      <c r="D667" s="140"/>
      <c r="E667" s="269" t="s">
        <v>889</v>
      </c>
      <c r="F667" s="269"/>
      <c r="G667" s="269" t="s">
        <v>1562</v>
      </c>
      <c r="H667" s="275" t="s">
        <v>3528</v>
      </c>
      <c r="J667" s="271" t="s">
        <v>211</v>
      </c>
      <c r="L667" s="271" t="s">
        <v>3529</v>
      </c>
      <c r="N667" s="208" t="s">
        <v>3533</v>
      </c>
      <c r="P667" s="502" t="s">
        <v>3534</v>
      </c>
      <c r="S667" s="271" t="s">
        <v>214</v>
      </c>
      <c r="AZ667" s="140"/>
    </row>
    <row r="668" spans="1:82" ht="18" customHeight="1" x14ac:dyDescent="0.25">
      <c r="A668" s="354">
        <v>12</v>
      </c>
      <c r="B668" s="355"/>
      <c r="C668" s="356">
        <v>62479</v>
      </c>
      <c r="D668" s="140"/>
      <c r="E668" s="269" t="s">
        <v>889</v>
      </c>
      <c r="F668" s="269"/>
      <c r="G668" s="269" t="s">
        <v>3535</v>
      </c>
      <c r="H668" s="275" t="s">
        <v>3528</v>
      </c>
      <c r="J668" s="271" t="s">
        <v>211</v>
      </c>
      <c r="L668" s="271" t="s">
        <v>3529</v>
      </c>
      <c r="N668" s="208" t="s">
        <v>3536</v>
      </c>
      <c r="O668" s="502" t="s">
        <v>3537</v>
      </c>
      <c r="Q668" s="502" t="s">
        <v>3538</v>
      </c>
      <c r="S668" s="271" t="s">
        <v>214</v>
      </c>
      <c r="Y668" s="269" t="s">
        <v>3539</v>
      </c>
      <c r="AZ668" s="140"/>
      <c r="BB668" s="269" t="s">
        <v>3539</v>
      </c>
      <c r="BN668" s="208" t="s">
        <v>3539</v>
      </c>
    </row>
    <row r="669" spans="1:82" ht="18" customHeight="1" x14ac:dyDescent="0.25">
      <c r="A669" s="354">
        <v>12</v>
      </c>
      <c r="B669" s="355"/>
      <c r="C669" s="356">
        <v>61991</v>
      </c>
      <c r="D669" s="140"/>
      <c r="E669" s="269" t="s">
        <v>889</v>
      </c>
      <c r="F669" s="269"/>
      <c r="G669" s="269" t="s">
        <v>609</v>
      </c>
      <c r="H669" s="275" t="s">
        <v>3528</v>
      </c>
      <c r="J669" s="271" t="s">
        <v>211</v>
      </c>
      <c r="L669" s="271" t="s">
        <v>3529</v>
      </c>
      <c r="N669" s="208" t="s">
        <v>3530</v>
      </c>
      <c r="O669" s="502" t="s">
        <v>3531</v>
      </c>
      <c r="P669" s="502" t="s">
        <v>3532</v>
      </c>
      <c r="S669" s="271" t="s">
        <v>214</v>
      </c>
      <c r="AZ669" s="140"/>
    </row>
    <row r="670" spans="1:82" ht="18" customHeight="1" x14ac:dyDescent="0.25">
      <c r="A670" s="354">
        <v>12</v>
      </c>
      <c r="B670" s="355"/>
      <c r="C670" s="356">
        <v>68532</v>
      </c>
      <c r="D670" s="140"/>
      <c r="E670" s="269" t="s">
        <v>889</v>
      </c>
      <c r="F670" s="269"/>
      <c r="G670" s="269">
        <v>52</v>
      </c>
      <c r="H670" s="275" t="s">
        <v>3528</v>
      </c>
      <c r="J670" s="271" t="s">
        <v>211</v>
      </c>
      <c r="L670" s="271" t="s">
        <v>3547</v>
      </c>
      <c r="N670" s="208" t="s">
        <v>3548</v>
      </c>
      <c r="P670" s="502" t="s">
        <v>3549</v>
      </c>
      <c r="S670" s="271" t="s">
        <v>214</v>
      </c>
      <c r="AZ670" s="140"/>
    </row>
    <row r="671" spans="1:82" ht="18" customHeight="1" x14ac:dyDescent="0.25">
      <c r="A671" s="354">
        <v>12</v>
      </c>
      <c r="B671" s="355"/>
      <c r="C671" s="356">
        <v>69003</v>
      </c>
      <c r="D671" s="140"/>
      <c r="E671" s="269" t="s">
        <v>889</v>
      </c>
      <c r="F671" s="269"/>
      <c r="G671" s="269">
        <v>29</v>
      </c>
      <c r="H671" s="275" t="s">
        <v>2032</v>
      </c>
      <c r="J671" s="271" t="s">
        <v>211</v>
      </c>
      <c r="L671" s="271" t="s">
        <v>1172</v>
      </c>
      <c r="N671" s="208" t="s">
        <v>2033</v>
      </c>
      <c r="O671" s="502" t="s">
        <v>2034</v>
      </c>
      <c r="P671" s="502" t="s">
        <v>2035</v>
      </c>
      <c r="S671" s="271" t="s">
        <v>214</v>
      </c>
      <c r="AZ671" s="140"/>
    </row>
    <row r="672" spans="1:82" ht="18" customHeight="1" x14ac:dyDescent="0.25">
      <c r="A672" s="354">
        <v>12</v>
      </c>
      <c r="B672" s="355"/>
      <c r="C672" s="356">
        <v>61278</v>
      </c>
      <c r="D672" s="140"/>
      <c r="E672" s="269" t="s">
        <v>889</v>
      </c>
      <c r="F672" s="269"/>
      <c r="G672" s="269">
        <v>15</v>
      </c>
      <c r="H672" s="275" t="s">
        <v>3550</v>
      </c>
      <c r="J672" s="271" t="s">
        <v>211</v>
      </c>
      <c r="L672" s="271" t="s">
        <v>3551</v>
      </c>
      <c r="N672" s="208" t="s">
        <v>3552</v>
      </c>
      <c r="P672" s="502" t="s">
        <v>3553</v>
      </c>
      <c r="Q672" s="502" t="s">
        <v>3554</v>
      </c>
      <c r="S672" s="271" t="s">
        <v>214</v>
      </c>
      <c r="AZ672" s="140"/>
    </row>
    <row r="673" spans="1:52" ht="18" customHeight="1" x14ac:dyDescent="0.25">
      <c r="A673" s="354">
        <v>12</v>
      </c>
      <c r="B673" s="355"/>
      <c r="C673" s="356">
        <v>55419</v>
      </c>
      <c r="D673" s="140"/>
      <c r="E673" s="269" t="s">
        <v>889</v>
      </c>
      <c r="F673" s="269"/>
      <c r="G673" s="269">
        <v>17</v>
      </c>
      <c r="H673" s="275" t="s">
        <v>3550</v>
      </c>
      <c r="J673" s="271" t="s">
        <v>211</v>
      </c>
      <c r="L673" s="271" t="s">
        <v>3551</v>
      </c>
      <c r="N673" s="208" t="s">
        <v>3555</v>
      </c>
      <c r="P673" s="502" t="s">
        <v>3556</v>
      </c>
      <c r="S673" s="271" t="s">
        <v>214</v>
      </c>
      <c r="AZ673" s="140"/>
    </row>
    <row r="674" spans="1:52" ht="18" customHeight="1" x14ac:dyDescent="0.25">
      <c r="A674" s="354">
        <v>12</v>
      </c>
      <c r="B674" s="355"/>
      <c r="C674" s="356">
        <v>69908</v>
      </c>
      <c r="D674" s="140"/>
      <c r="E674" s="269" t="s">
        <v>889</v>
      </c>
      <c r="F674" s="269"/>
      <c r="G674" s="269">
        <v>19</v>
      </c>
      <c r="H674" s="275" t="s">
        <v>3550</v>
      </c>
      <c r="J674" s="271" t="s">
        <v>211</v>
      </c>
      <c r="L674" s="271" t="s">
        <v>3551</v>
      </c>
      <c r="N674" s="208" t="s">
        <v>3557</v>
      </c>
      <c r="P674" s="502" t="s">
        <v>3558</v>
      </c>
      <c r="Q674" s="502" t="s">
        <v>3559</v>
      </c>
      <c r="S674" s="271" t="s">
        <v>214</v>
      </c>
      <c r="AZ674" s="140"/>
    </row>
    <row r="675" spans="1:52" ht="18" customHeight="1" x14ac:dyDescent="0.25">
      <c r="A675" s="354">
        <v>12</v>
      </c>
      <c r="B675" s="355"/>
      <c r="C675" s="356">
        <v>55421</v>
      </c>
      <c r="D675" s="140"/>
      <c r="E675" s="269" t="s">
        <v>889</v>
      </c>
      <c r="F675" s="269"/>
      <c r="G675" s="269">
        <v>21</v>
      </c>
      <c r="H675" s="275" t="s">
        <v>3550</v>
      </c>
      <c r="J675" s="271" t="s">
        <v>211</v>
      </c>
      <c r="L675" s="271" t="s">
        <v>3551</v>
      </c>
      <c r="N675" s="208" t="s">
        <v>3560</v>
      </c>
      <c r="P675" s="502" t="s">
        <v>3561</v>
      </c>
      <c r="S675" s="271" t="s">
        <v>214</v>
      </c>
      <c r="AZ675" s="140"/>
    </row>
    <row r="676" spans="1:52" ht="18" customHeight="1" x14ac:dyDescent="0.25">
      <c r="A676" s="354">
        <v>12</v>
      </c>
      <c r="B676" s="355"/>
      <c r="C676" s="356">
        <v>65517</v>
      </c>
      <c r="D676" s="140"/>
      <c r="E676" s="269" t="s">
        <v>889</v>
      </c>
      <c r="F676" s="269"/>
      <c r="G676" s="269">
        <v>23</v>
      </c>
      <c r="H676" s="275" t="s">
        <v>3550</v>
      </c>
      <c r="J676" s="271" t="s">
        <v>211</v>
      </c>
      <c r="L676" s="271" t="s">
        <v>3551</v>
      </c>
      <c r="N676" s="208" t="s">
        <v>3562</v>
      </c>
      <c r="P676" s="502" t="s">
        <v>3563</v>
      </c>
      <c r="S676" s="271" t="s">
        <v>214</v>
      </c>
      <c r="AZ676" s="140"/>
    </row>
    <row r="677" spans="1:52" ht="18" customHeight="1" x14ac:dyDescent="0.25">
      <c r="A677" s="354">
        <v>12</v>
      </c>
      <c r="B677" s="355"/>
      <c r="C677" s="356">
        <v>64886</v>
      </c>
      <c r="D677" s="140"/>
      <c r="E677" s="269" t="s">
        <v>889</v>
      </c>
      <c r="F677" s="269"/>
      <c r="G677" s="269">
        <v>25</v>
      </c>
      <c r="H677" s="275" t="s">
        <v>3550</v>
      </c>
      <c r="J677" s="271" t="s">
        <v>211</v>
      </c>
      <c r="L677" s="271" t="s">
        <v>3551</v>
      </c>
      <c r="N677" s="208" t="s">
        <v>3564</v>
      </c>
      <c r="O677" s="502" t="s">
        <v>3565</v>
      </c>
      <c r="P677" s="502" t="s">
        <v>3566</v>
      </c>
      <c r="S677" s="271" t="s">
        <v>214</v>
      </c>
      <c r="AZ677" s="140"/>
    </row>
    <row r="678" spans="1:52" ht="18" customHeight="1" x14ac:dyDescent="0.25">
      <c r="A678" s="354">
        <v>12</v>
      </c>
      <c r="B678" s="355"/>
      <c r="C678" s="356">
        <v>64818</v>
      </c>
      <c r="D678" s="140"/>
      <c r="E678" s="269" t="s">
        <v>889</v>
      </c>
      <c r="F678" s="269"/>
      <c r="G678" s="269">
        <v>31</v>
      </c>
      <c r="H678" s="275" t="s">
        <v>3550</v>
      </c>
      <c r="J678" s="271" t="s">
        <v>211</v>
      </c>
      <c r="L678" s="271" t="s">
        <v>3551</v>
      </c>
      <c r="N678" s="208" t="s">
        <v>3567</v>
      </c>
      <c r="P678" s="502" t="s">
        <v>3568</v>
      </c>
      <c r="Q678" s="502" t="s">
        <v>3569</v>
      </c>
      <c r="S678" s="271" t="s">
        <v>214</v>
      </c>
      <c r="AZ678" s="140"/>
    </row>
    <row r="679" spans="1:52" ht="18" customHeight="1" x14ac:dyDescent="0.25">
      <c r="A679" s="354">
        <v>12</v>
      </c>
      <c r="B679" s="355"/>
      <c r="C679" s="356">
        <v>55425</v>
      </c>
      <c r="D679" s="140"/>
      <c r="E679" s="269" t="s">
        <v>889</v>
      </c>
      <c r="F679" s="269"/>
      <c r="G679" s="269">
        <v>33</v>
      </c>
      <c r="H679" s="275" t="s">
        <v>3550</v>
      </c>
      <c r="J679" s="271" t="s">
        <v>211</v>
      </c>
      <c r="L679" s="271" t="s">
        <v>3551</v>
      </c>
      <c r="N679" s="208" t="s">
        <v>3570</v>
      </c>
      <c r="O679" s="502" t="s">
        <v>3571</v>
      </c>
      <c r="Q679" s="502" t="s">
        <v>3572</v>
      </c>
      <c r="S679" s="271" t="s">
        <v>214</v>
      </c>
      <c r="AZ679" s="140"/>
    </row>
    <row r="680" spans="1:52" ht="18" customHeight="1" x14ac:dyDescent="0.25">
      <c r="A680" s="354">
        <v>12</v>
      </c>
      <c r="B680" s="355"/>
      <c r="C680" s="356">
        <v>70510</v>
      </c>
      <c r="D680" s="140"/>
      <c r="E680" s="269" t="s">
        <v>889</v>
      </c>
      <c r="F680" s="269"/>
      <c r="G680" s="269" t="s">
        <v>1801</v>
      </c>
      <c r="H680" s="275" t="s">
        <v>3573</v>
      </c>
      <c r="J680" s="271" t="s">
        <v>211</v>
      </c>
      <c r="L680" s="271" t="s">
        <v>3574</v>
      </c>
      <c r="N680" s="208" t="s">
        <v>3575</v>
      </c>
      <c r="Q680" s="502" t="s">
        <v>3576</v>
      </c>
      <c r="S680" s="271" t="s">
        <v>214</v>
      </c>
      <c r="AZ680" s="140"/>
    </row>
    <row r="681" spans="1:52" ht="18" customHeight="1" x14ac:dyDescent="0.25">
      <c r="A681" s="354">
        <v>12</v>
      </c>
      <c r="B681" s="355"/>
      <c r="C681" s="356">
        <v>67089</v>
      </c>
      <c r="D681" s="140"/>
      <c r="E681" s="269" t="s">
        <v>889</v>
      </c>
      <c r="F681" s="269"/>
      <c r="G681" s="269">
        <v>14</v>
      </c>
      <c r="H681" s="275" t="s">
        <v>3578</v>
      </c>
      <c r="J681" s="271" t="s">
        <v>211</v>
      </c>
      <c r="L681" s="271" t="s">
        <v>3579</v>
      </c>
      <c r="N681" s="208" t="s">
        <v>3589</v>
      </c>
      <c r="O681" s="502" t="s">
        <v>3590</v>
      </c>
      <c r="P681" s="502" t="s">
        <v>3590</v>
      </c>
      <c r="S681" s="271" t="s">
        <v>214</v>
      </c>
      <c r="AZ681" s="140"/>
    </row>
    <row r="682" spans="1:52" ht="18" customHeight="1" x14ac:dyDescent="0.25">
      <c r="A682" s="354">
        <v>12</v>
      </c>
      <c r="B682" s="355"/>
      <c r="C682" s="356">
        <v>58189</v>
      </c>
      <c r="D682" s="140"/>
      <c r="E682" s="269" t="s">
        <v>889</v>
      </c>
      <c r="F682" s="269"/>
      <c r="G682" s="269">
        <v>15</v>
      </c>
      <c r="H682" s="275" t="s">
        <v>3578</v>
      </c>
      <c r="J682" s="271" t="s">
        <v>211</v>
      </c>
      <c r="L682" s="271" t="s">
        <v>3579</v>
      </c>
      <c r="N682" s="208" t="s">
        <v>3591</v>
      </c>
      <c r="P682" s="502" t="s">
        <v>3592</v>
      </c>
      <c r="S682" s="271" t="s">
        <v>214</v>
      </c>
      <c r="AZ682" s="140"/>
    </row>
    <row r="683" spans="1:52" ht="18" customHeight="1" x14ac:dyDescent="0.25">
      <c r="A683" s="354">
        <v>12</v>
      </c>
      <c r="B683" s="355"/>
      <c r="C683" s="356">
        <v>69135</v>
      </c>
      <c r="D683" s="140"/>
      <c r="E683" s="269" t="s">
        <v>889</v>
      </c>
      <c r="F683" s="269"/>
      <c r="G683" s="269">
        <v>22</v>
      </c>
      <c r="H683" s="275" t="s">
        <v>3578</v>
      </c>
      <c r="J683" s="271" t="s">
        <v>211</v>
      </c>
      <c r="L683" s="271" t="s">
        <v>3579</v>
      </c>
      <c r="N683" s="208" t="s">
        <v>1714</v>
      </c>
      <c r="Q683" s="502" t="s">
        <v>3593</v>
      </c>
      <c r="S683" s="271" t="s">
        <v>214</v>
      </c>
      <c r="AZ683" s="140"/>
    </row>
    <row r="684" spans="1:52" ht="18" customHeight="1" x14ac:dyDescent="0.25">
      <c r="A684" s="354">
        <v>12</v>
      </c>
      <c r="B684" s="355"/>
      <c r="C684" s="356">
        <v>55450</v>
      </c>
      <c r="D684" s="140"/>
      <c r="E684" s="269" t="s">
        <v>889</v>
      </c>
      <c r="F684" s="269"/>
      <c r="G684" s="269">
        <v>31</v>
      </c>
      <c r="H684" s="275" t="s">
        <v>3578</v>
      </c>
      <c r="J684" s="271" t="s">
        <v>211</v>
      </c>
      <c r="L684" s="271" t="s">
        <v>3579</v>
      </c>
      <c r="N684" s="208" t="s">
        <v>793</v>
      </c>
      <c r="P684" s="502" t="s">
        <v>3594</v>
      </c>
      <c r="Q684" s="502" t="s">
        <v>3595</v>
      </c>
      <c r="S684" s="271" t="s">
        <v>214</v>
      </c>
      <c r="AZ684" s="140"/>
    </row>
    <row r="685" spans="1:52" ht="18" customHeight="1" x14ac:dyDescent="0.25">
      <c r="A685" s="354">
        <v>12</v>
      </c>
      <c r="B685" s="355"/>
      <c r="C685" s="356">
        <v>63929</v>
      </c>
      <c r="D685" s="140"/>
      <c r="E685" s="269" t="s">
        <v>889</v>
      </c>
      <c r="F685" s="269"/>
      <c r="G685" s="269" t="s">
        <v>3577</v>
      </c>
      <c r="H685" s="275" t="s">
        <v>3578</v>
      </c>
      <c r="J685" s="271" t="s">
        <v>211</v>
      </c>
      <c r="L685" s="271" t="s">
        <v>3579</v>
      </c>
      <c r="N685" s="208" t="s">
        <v>3580</v>
      </c>
      <c r="O685" s="502" t="s">
        <v>3581</v>
      </c>
      <c r="P685" s="502" t="s">
        <v>3581</v>
      </c>
      <c r="Q685" s="502" t="s">
        <v>3582</v>
      </c>
      <c r="S685" s="271" t="s">
        <v>214</v>
      </c>
      <c r="AZ685" s="140"/>
    </row>
    <row r="686" spans="1:52" ht="18" customHeight="1" x14ac:dyDescent="0.25">
      <c r="A686" s="354">
        <v>12</v>
      </c>
      <c r="B686" s="355"/>
      <c r="C686" s="356">
        <v>61827</v>
      </c>
      <c r="D686" s="140"/>
      <c r="E686" s="269" t="s">
        <v>889</v>
      </c>
      <c r="F686" s="269"/>
      <c r="G686" s="269" t="s">
        <v>3583</v>
      </c>
      <c r="H686" s="275" t="s">
        <v>3578</v>
      </c>
      <c r="J686" s="271" t="s">
        <v>211</v>
      </c>
      <c r="L686" s="271" t="s">
        <v>3579</v>
      </c>
      <c r="N686" s="208" t="s">
        <v>3584</v>
      </c>
      <c r="P686" s="502" t="s">
        <v>3585</v>
      </c>
      <c r="S686" s="271" t="s">
        <v>214</v>
      </c>
      <c r="AZ686" s="140"/>
    </row>
    <row r="687" spans="1:52" ht="18" customHeight="1" x14ac:dyDescent="0.25">
      <c r="A687" s="354">
        <v>12</v>
      </c>
      <c r="B687" s="355"/>
      <c r="C687" s="356">
        <v>66250</v>
      </c>
      <c r="D687" s="140"/>
      <c r="E687" s="269" t="s">
        <v>889</v>
      </c>
      <c r="F687" s="269"/>
      <c r="G687" s="269" t="s">
        <v>1462</v>
      </c>
      <c r="H687" s="275" t="s">
        <v>3578</v>
      </c>
      <c r="J687" s="271" t="s">
        <v>211</v>
      </c>
      <c r="L687" s="271" t="s">
        <v>3579</v>
      </c>
      <c r="N687" s="208" t="s">
        <v>3586</v>
      </c>
      <c r="O687" s="502" t="s">
        <v>3587</v>
      </c>
      <c r="P687" s="502" t="s">
        <v>3587</v>
      </c>
      <c r="Q687" s="502" t="s">
        <v>3588</v>
      </c>
      <c r="S687" s="271" t="s">
        <v>214</v>
      </c>
      <c r="AZ687" s="140"/>
    </row>
    <row r="688" spans="1:52" ht="18" customHeight="1" x14ac:dyDescent="0.25">
      <c r="A688" s="354">
        <v>12</v>
      </c>
      <c r="B688" s="355"/>
      <c r="C688" s="356">
        <v>68075</v>
      </c>
      <c r="D688" s="140"/>
      <c r="E688" s="269" t="s">
        <v>889</v>
      </c>
      <c r="F688" s="269"/>
      <c r="G688" s="269">
        <v>35</v>
      </c>
      <c r="H688" s="275" t="s">
        <v>210</v>
      </c>
      <c r="J688" s="271" t="s">
        <v>211</v>
      </c>
      <c r="L688" s="271" t="s">
        <v>212</v>
      </c>
      <c r="N688" s="208" t="s">
        <v>2145</v>
      </c>
      <c r="O688" s="502" t="s">
        <v>2146</v>
      </c>
      <c r="P688" s="502" t="s">
        <v>2147</v>
      </c>
      <c r="S688" s="271" t="s">
        <v>214</v>
      </c>
      <c r="AZ688" s="140"/>
    </row>
    <row r="689" spans="1:52" ht="18" customHeight="1" x14ac:dyDescent="0.25">
      <c r="A689" s="354">
        <v>12</v>
      </c>
      <c r="B689" s="355"/>
      <c r="C689" s="356">
        <v>69897</v>
      </c>
      <c r="D689" s="140"/>
      <c r="E689" s="269" t="s">
        <v>889</v>
      </c>
      <c r="F689" s="269"/>
      <c r="G689" s="269">
        <v>37</v>
      </c>
      <c r="H689" s="275" t="s">
        <v>210</v>
      </c>
      <c r="J689" s="271" t="s">
        <v>211</v>
      </c>
      <c r="L689" s="271" t="s">
        <v>212</v>
      </c>
      <c r="N689" s="208" t="s">
        <v>2174</v>
      </c>
      <c r="P689" s="502" t="s">
        <v>2175</v>
      </c>
      <c r="S689" s="271" t="s">
        <v>214</v>
      </c>
      <c r="AZ689" s="140"/>
    </row>
    <row r="690" spans="1:52" ht="18" customHeight="1" x14ac:dyDescent="0.25">
      <c r="A690" s="354">
        <v>12</v>
      </c>
      <c r="B690" s="355"/>
      <c r="C690" s="356">
        <v>59486</v>
      </c>
      <c r="D690" s="140"/>
      <c r="E690" s="269" t="s">
        <v>889</v>
      </c>
      <c r="F690" s="269"/>
      <c r="G690" s="269">
        <v>39</v>
      </c>
      <c r="H690" s="275" t="s">
        <v>210</v>
      </c>
      <c r="J690" s="271" t="s">
        <v>211</v>
      </c>
      <c r="L690" s="271" t="s">
        <v>212</v>
      </c>
      <c r="N690" s="208" t="s">
        <v>2196</v>
      </c>
      <c r="O690" s="502" t="s">
        <v>2197</v>
      </c>
      <c r="P690" s="502" t="s">
        <v>2198</v>
      </c>
      <c r="S690" s="271" t="s">
        <v>214</v>
      </c>
      <c r="AZ690" s="140"/>
    </row>
    <row r="691" spans="1:52" ht="18" customHeight="1" x14ac:dyDescent="0.25">
      <c r="A691" s="354">
        <v>12</v>
      </c>
      <c r="B691" s="355"/>
      <c r="C691" s="356">
        <v>64131</v>
      </c>
      <c r="D691" s="140"/>
      <c r="E691" s="269" t="s">
        <v>889</v>
      </c>
      <c r="F691" s="269"/>
      <c r="G691" s="269">
        <v>45</v>
      </c>
      <c r="H691" s="275" t="s">
        <v>210</v>
      </c>
      <c r="J691" s="271" t="s">
        <v>211</v>
      </c>
      <c r="L691" s="271" t="s">
        <v>212</v>
      </c>
      <c r="N691" s="208" t="s">
        <v>2243</v>
      </c>
      <c r="O691" s="502" t="s">
        <v>2244</v>
      </c>
      <c r="P691" s="502" t="s">
        <v>2245</v>
      </c>
      <c r="S691" s="271" t="s">
        <v>214</v>
      </c>
      <c r="AZ691" s="140"/>
    </row>
    <row r="692" spans="1:52" ht="18" customHeight="1" x14ac:dyDescent="0.25">
      <c r="A692" s="354">
        <v>12</v>
      </c>
      <c r="B692" s="355"/>
      <c r="C692" s="356">
        <v>69759</v>
      </c>
      <c r="D692" s="140"/>
      <c r="E692" s="269" t="s">
        <v>889</v>
      </c>
      <c r="F692" s="269"/>
      <c r="G692" s="269">
        <v>47</v>
      </c>
      <c r="H692" s="275" t="s">
        <v>210</v>
      </c>
      <c r="J692" s="271" t="s">
        <v>211</v>
      </c>
      <c r="L692" s="271" t="s">
        <v>212</v>
      </c>
      <c r="N692" s="208" t="s">
        <v>2258</v>
      </c>
      <c r="S692" s="271" t="s">
        <v>214</v>
      </c>
      <c r="AZ692" s="140"/>
    </row>
    <row r="693" spans="1:52" ht="18" customHeight="1" x14ac:dyDescent="0.25">
      <c r="A693" s="354">
        <v>12</v>
      </c>
      <c r="B693" s="355"/>
      <c r="C693" s="356">
        <v>68475</v>
      </c>
      <c r="D693" s="140"/>
      <c r="E693" s="269" t="s">
        <v>889</v>
      </c>
      <c r="F693" s="269"/>
      <c r="G693" s="269">
        <v>49</v>
      </c>
      <c r="H693" s="275" t="s">
        <v>210</v>
      </c>
      <c r="J693" s="271" t="s">
        <v>211</v>
      </c>
      <c r="L693" s="271" t="s">
        <v>212</v>
      </c>
      <c r="N693" s="208" t="s">
        <v>2271</v>
      </c>
      <c r="P693" s="502" t="s">
        <v>2272</v>
      </c>
      <c r="S693" s="271" t="s">
        <v>214</v>
      </c>
      <c r="AZ693" s="140"/>
    </row>
    <row r="694" spans="1:52" ht="18" customHeight="1" x14ac:dyDescent="0.25">
      <c r="A694" s="354">
        <v>12</v>
      </c>
      <c r="B694" s="355"/>
      <c r="C694" s="356">
        <v>69959</v>
      </c>
      <c r="D694" s="140"/>
      <c r="E694" s="269" t="s">
        <v>889</v>
      </c>
      <c r="F694" s="269"/>
      <c r="G694" s="269">
        <v>50</v>
      </c>
      <c r="H694" s="275" t="s">
        <v>210</v>
      </c>
      <c r="J694" s="271" t="s">
        <v>211</v>
      </c>
      <c r="L694" s="271" t="s">
        <v>212</v>
      </c>
      <c r="N694" s="208" t="s">
        <v>2283</v>
      </c>
      <c r="O694" s="502" t="s">
        <v>2284</v>
      </c>
      <c r="Q694" s="502" t="s">
        <v>2285</v>
      </c>
      <c r="S694" s="271" t="s">
        <v>214</v>
      </c>
      <c r="Y694" s="269" t="s">
        <v>7361</v>
      </c>
      <c r="AZ694" s="140"/>
    </row>
    <row r="695" spans="1:52" ht="18" customHeight="1" x14ac:dyDescent="0.25">
      <c r="A695" s="354">
        <v>12</v>
      </c>
      <c r="B695" s="355"/>
      <c r="C695" s="356">
        <v>59491</v>
      </c>
      <c r="D695" s="140"/>
      <c r="E695" s="269" t="s">
        <v>889</v>
      </c>
      <c r="F695" s="269"/>
      <c r="G695" s="269">
        <v>51</v>
      </c>
      <c r="H695" s="275" t="s">
        <v>210</v>
      </c>
      <c r="J695" s="271" t="s">
        <v>211</v>
      </c>
      <c r="L695" s="271" t="s">
        <v>212</v>
      </c>
      <c r="N695" s="208" t="s">
        <v>2290</v>
      </c>
      <c r="P695" s="502" t="s">
        <v>2291</v>
      </c>
      <c r="Q695" s="502" t="s">
        <v>2292</v>
      </c>
      <c r="S695" s="271" t="s">
        <v>214</v>
      </c>
      <c r="AZ695" s="140"/>
    </row>
    <row r="696" spans="1:52" ht="18" customHeight="1" x14ac:dyDescent="0.25">
      <c r="A696" s="354">
        <v>12</v>
      </c>
      <c r="B696" s="355"/>
      <c r="C696" s="356">
        <v>69083</v>
      </c>
      <c r="D696" s="140"/>
      <c r="E696" s="269" t="s">
        <v>889</v>
      </c>
      <c r="F696" s="269"/>
      <c r="G696" s="269">
        <v>53</v>
      </c>
      <c r="H696" s="275" t="s">
        <v>210</v>
      </c>
      <c r="J696" s="271" t="s">
        <v>211</v>
      </c>
      <c r="L696" s="271" t="s">
        <v>212</v>
      </c>
      <c r="N696" s="208" t="s">
        <v>2302</v>
      </c>
      <c r="P696" s="502" t="s">
        <v>2303</v>
      </c>
      <c r="Q696" s="502" t="s">
        <v>2304</v>
      </c>
      <c r="S696" s="271" t="s">
        <v>214</v>
      </c>
      <c r="AZ696" s="140"/>
    </row>
    <row r="697" spans="1:52" ht="18" customHeight="1" x14ac:dyDescent="0.25">
      <c r="A697" s="354">
        <v>12</v>
      </c>
      <c r="B697" s="355"/>
      <c r="C697" s="356">
        <v>65504</v>
      </c>
      <c r="D697" s="140"/>
      <c r="E697" s="269" t="s">
        <v>889</v>
      </c>
      <c r="F697" s="269"/>
      <c r="G697" s="269">
        <v>55</v>
      </c>
      <c r="H697" s="275" t="s">
        <v>210</v>
      </c>
      <c r="J697" s="271" t="s">
        <v>211</v>
      </c>
      <c r="L697" s="271" t="s">
        <v>212</v>
      </c>
      <c r="N697" s="208" t="s">
        <v>2314</v>
      </c>
      <c r="O697" s="502" t="s">
        <v>2315</v>
      </c>
      <c r="S697" s="271" t="s">
        <v>214</v>
      </c>
      <c r="AZ697" s="140"/>
    </row>
    <row r="698" spans="1:52" ht="18" customHeight="1" x14ac:dyDescent="0.25">
      <c r="A698" s="354">
        <v>12</v>
      </c>
      <c r="B698" s="355"/>
      <c r="C698" s="356">
        <v>59495</v>
      </c>
      <c r="D698" s="140"/>
      <c r="E698" s="269" t="s">
        <v>889</v>
      </c>
      <c r="F698" s="269"/>
      <c r="G698" s="269">
        <v>56</v>
      </c>
      <c r="H698" s="275" t="s">
        <v>210</v>
      </c>
      <c r="J698" s="271" t="s">
        <v>211</v>
      </c>
      <c r="L698" s="271" t="s">
        <v>212</v>
      </c>
      <c r="N698" s="208" t="s">
        <v>2318</v>
      </c>
      <c r="O698" s="502" t="s">
        <v>2319</v>
      </c>
      <c r="S698" s="271" t="s">
        <v>214</v>
      </c>
      <c r="AZ698" s="140"/>
    </row>
    <row r="699" spans="1:52" ht="18" customHeight="1" x14ac:dyDescent="0.25">
      <c r="A699" s="354">
        <v>12</v>
      </c>
      <c r="B699" s="355"/>
      <c r="C699" s="356">
        <v>61568</v>
      </c>
      <c r="D699" s="140"/>
      <c r="E699" s="269" t="s">
        <v>889</v>
      </c>
      <c r="F699" s="269"/>
      <c r="G699" s="269">
        <v>58</v>
      </c>
      <c r="H699" s="275" t="s">
        <v>210</v>
      </c>
      <c r="J699" s="271" t="s">
        <v>211</v>
      </c>
      <c r="L699" s="271" t="s">
        <v>212</v>
      </c>
      <c r="N699" s="208" t="s">
        <v>1442</v>
      </c>
      <c r="P699" s="502" t="s">
        <v>2329</v>
      </c>
      <c r="S699" s="271" t="s">
        <v>214</v>
      </c>
      <c r="AZ699" s="140"/>
    </row>
    <row r="700" spans="1:52" ht="18" customHeight="1" x14ac:dyDescent="0.25">
      <c r="A700" s="354">
        <v>12</v>
      </c>
      <c r="B700" s="355"/>
      <c r="C700" s="356">
        <v>67658</v>
      </c>
      <c r="D700" s="140"/>
      <c r="E700" s="269" t="s">
        <v>889</v>
      </c>
      <c r="F700" s="269"/>
      <c r="G700" s="269">
        <v>59</v>
      </c>
      <c r="H700" s="275" t="s">
        <v>210</v>
      </c>
      <c r="J700" s="271" t="s">
        <v>211</v>
      </c>
      <c r="L700" s="271" t="s">
        <v>212</v>
      </c>
      <c r="N700" s="208" t="s">
        <v>2333</v>
      </c>
      <c r="O700" s="502" t="s">
        <v>2334</v>
      </c>
      <c r="Q700" s="502" t="s">
        <v>2335</v>
      </c>
      <c r="S700" s="271" t="s">
        <v>214</v>
      </c>
      <c r="AZ700" s="140"/>
    </row>
    <row r="701" spans="1:52" ht="18" customHeight="1" x14ac:dyDescent="0.25">
      <c r="A701" s="354">
        <v>12</v>
      </c>
      <c r="B701" s="355"/>
      <c r="C701" s="356">
        <v>68085</v>
      </c>
      <c r="D701" s="140"/>
      <c r="E701" s="269" t="s">
        <v>889</v>
      </c>
      <c r="F701" s="269"/>
      <c r="G701" s="269">
        <v>60</v>
      </c>
      <c r="H701" s="275" t="s">
        <v>210</v>
      </c>
      <c r="J701" s="271" t="s">
        <v>211</v>
      </c>
      <c r="L701" s="271" t="s">
        <v>212</v>
      </c>
      <c r="N701" s="208" t="s">
        <v>2339</v>
      </c>
      <c r="P701" s="502" t="s">
        <v>2340</v>
      </c>
      <c r="S701" s="271" t="s">
        <v>214</v>
      </c>
      <c r="Y701" s="269" t="s">
        <v>7361</v>
      </c>
      <c r="AZ701" s="140"/>
    </row>
    <row r="702" spans="1:52" ht="18" customHeight="1" x14ac:dyDescent="0.25">
      <c r="A702" s="354">
        <v>12</v>
      </c>
      <c r="B702" s="355"/>
      <c r="C702" s="356">
        <v>59500</v>
      </c>
      <c r="D702" s="140"/>
      <c r="E702" s="269" t="s">
        <v>889</v>
      </c>
      <c r="F702" s="269"/>
      <c r="G702" s="269">
        <v>61</v>
      </c>
      <c r="H702" s="275" t="s">
        <v>210</v>
      </c>
      <c r="J702" s="271" t="s">
        <v>211</v>
      </c>
      <c r="L702" s="271" t="s">
        <v>212</v>
      </c>
      <c r="N702" s="208" t="s">
        <v>2349</v>
      </c>
      <c r="P702" s="502" t="s">
        <v>2350</v>
      </c>
      <c r="S702" s="271" t="s">
        <v>214</v>
      </c>
      <c r="AZ702" s="140"/>
    </row>
    <row r="703" spans="1:52" ht="18" customHeight="1" x14ac:dyDescent="0.25">
      <c r="A703" s="354">
        <v>12</v>
      </c>
      <c r="B703" s="355"/>
      <c r="C703" s="356">
        <v>65416</v>
      </c>
      <c r="D703" s="140"/>
      <c r="E703" s="269" t="s">
        <v>889</v>
      </c>
      <c r="F703" s="269"/>
      <c r="G703" s="269">
        <v>62</v>
      </c>
      <c r="H703" s="275" t="s">
        <v>210</v>
      </c>
      <c r="J703" s="271" t="s">
        <v>211</v>
      </c>
      <c r="L703" s="271" t="s">
        <v>212</v>
      </c>
      <c r="N703" s="208" t="s">
        <v>2351</v>
      </c>
      <c r="P703" s="502" t="s">
        <v>2352</v>
      </c>
      <c r="S703" s="271" t="s">
        <v>214</v>
      </c>
      <c r="AZ703" s="140"/>
    </row>
    <row r="704" spans="1:52" ht="18" customHeight="1" x14ac:dyDescent="0.25">
      <c r="A704" s="354">
        <v>12</v>
      </c>
      <c r="B704" s="355"/>
      <c r="C704" s="356">
        <v>70686</v>
      </c>
      <c r="D704" s="140"/>
      <c r="E704" s="269" t="s">
        <v>889</v>
      </c>
      <c r="F704" s="269"/>
      <c r="G704" s="269">
        <v>63</v>
      </c>
      <c r="H704" s="275" t="s">
        <v>210</v>
      </c>
      <c r="J704" s="271" t="s">
        <v>211</v>
      </c>
      <c r="L704" s="271" t="s">
        <v>212</v>
      </c>
      <c r="N704" s="208" t="s">
        <v>2358</v>
      </c>
      <c r="P704" s="502" t="s">
        <v>2359</v>
      </c>
      <c r="Q704" s="502" t="s">
        <v>2360</v>
      </c>
      <c r="S704" s="271" t="s">
        <v>214</v>
      </c>
      <c r="AZ704" s="140"/>
    </row>
    <row r="705" spans="1:52" ht="18" customHeight="1" x14ac:dyDescent="0.25">
      <c r="A705" s="354">
        <v>12</v>
      </c>
      <c r="B705" s="355"/>
      <c r="C705" s="356">
        <v>59502</v>
      </c>
      <c r="D705" s="140"/>
      <c r="E705" s="269" t="s">
        <v>889</v>
      </c>
      <c r="F705" s="269"/>
      <c r="G705" s="269">
        <v>64</v>
      </c>
      <c r="H705" s="275" t="s">
        <v>210</v>
      </c>
      <c r="J705" s="271" t="s">
        <v>211</v>
      </c>
      <c r="L705" s="271" t="s">
        <v>212</v>
      </c>
      <c r="N705" s="208" t="s">
        <v>2361</v>
      </c>
      <c r="O705" s="502" t="s">
        <v>2362</v>
      </c>
      <c r="S705" s="271" t="s">
        <v>214</v>
      </c>
      <c r="AZ705" s="140"/>
    </row>
    <row r="706" spans="1:52" ht="18" customHeight="1" x14ac:dyDescent="0.25">
      <c r="A706" s="354">
        <v>12</v>
      </c>
      <c r="B706" s="355"/>
      <c r="C706" s="356">
        <v>65967</v>
      </c>
      <c r="D706" s="140"/>
      <c r="E706" s="269" t="s">
        <v>889</v>
      </c>
      <c r="F706" s="269"/>
      <c r="G706" s="269">
        <v>65</v>
      </c>
      <c r="H706" s="275" t="s">
        <v>210</v>
      </c>
      <c r="J706" s="271" t="s">
        <v>211</v>
      </c>
      <c r="L706" s="271" t="s">
        <v>212</v>
      </c>
      <c r="N706" s="208" t="s">
        <v>2368</v>
      </c>
      <c r="O706" s="502" t="s">
        <v>2369</v>
      </c>
      <c r="P706" s="502" t="s">
        <v>2370</v>
      </c>
      <c r="Q706" s="502" t="s">
        <v>2371</v>
      </c>
      <c r="S706" s="271" t="s">
        <v>214</v>
      </c>
      <c r="AZ706" s="140"/>
    </row>
    <row r="707" spans="1:52" ht="18" customHeight="1" x14ac:dyDescent="0.25">
      <c r="A707" s="354">
        <v>12</v>
      </c>
      <c r="B707" s="355"/>
      <c r="C707" s="356">
        <v>63988</v>
      </c>
      <c r="D707" s="140"/>
      <c r="E707" s="269" t="s">
        <v>889</v>
      </c>
      <c r="F707" s="269"/>
      <c r="G707" s="269">
        <v>66</v>
      </c>
      <c r="H707" s="275" t="s">
        <v>210</v>
      </c>
      <c r="J707" s="271" t="s">
        <v>211</v>
      </c>
      <c r="L707" s="271" t="s">
        <v>212</v>
      </c>
      <c r="N707" s="208" t="s">
        <v>2376</v>
      </c>
      <c r="O707" s="502" t="s">
        <v>2377</v>
      </c>
      <c r="P707" s="502" t="s">
        <v>2378</v>
      </c>
      <c r="S707" s="271" t="s">
        <v>214</v>
      </c>
      <c r="AZ707" s="140"/>
    </row>
    <row r="708" spans="1:52" ht="18" customHeight="1" x14ac:dyDescent="0.25">
      <c r="A708" s="354">
        <v>12</v>
      </c>
      <c r="B708" s="355"/>
      <c r="C708" s="356">
        <v>59505</v>
      </c>
      <c r="D708" s="140"/>
      <c r="E708" s="269" t="s">
        <v>889</v>
      </c>
      <c r="F708" s="269"/>
      <c r="G708" s="269">
        <v>67</v>
      </c>
      <c r="H708" s="275" t="s">
        <v>210</v>
      </c>
      <c r="J708" s="271" t="s">
        <v>211</v>
      </c>
      <c r="L708" s="271" t="s">
        <v>212</v>
      </c>
      <c r="N708" s="208" t="s">
        <v>2384</v>
      </c>
      <c r="P708" s="502" t="s">
        <v>2385</v>
      </c>
      <c r="S708" s="271" t="s">
        <v>214</v>
      </c>
      <c r="AZ708" s="140"/>
    </row>
    <row r="709" spans="1:52" ht="18" customHeight="1" x14ac:dyDescent="0.25">
      <c r="A709" s="354">
        <v>12</v>
      </c>
      <c r="B709" s="355"/>
      <c r="C709" s="356">
        <v>59506</v>
      </c>
      <c r="D709" s="140"/>
      <c r="E709" s="269" t="s">
        <v>889</v>
      </c>
      <c r="F709" s="269"/>
      <c r="G709" s="269">
        <v>68</v>
      </c>
      <c r="H709" s="275" t="s">
        <v>210</v>
      </c>
      <c r="J709" s="271" t="s">
        <v>211</v>
      </c>
      <c r="L709" s="271" t="s">
        <v>212</v>
      </c>
      <c r="N709" s="208" t="s">
        <v>2386</v>
      </c>
      <c r="O709" s="502" t="s">
        <v>2387</v>
      </c>
      <c r="S709" s="271" t="s">
        <v>214</v>
      </c>
      <c r="AZ709" s="140"/>
    </row>
    <row r="710" spans="1:52" ht="18" customHeight="1" x14ac:dyDescent="0.25">
      <c r="A710" s="354">
        <v>12</v>
      </c>
      <c r="B710" s="355"/>
      <c r="C710" s="356">
        <v>68057</v>
      </c>
      <c r="D710" s="140"/>
      <c r="E710" s="269" t="s">
        <v>889</v>
      </c>
      <c r="F710" s="269"/>
      <c r="G710" s="269">
        <v>70</v>
      </c>
      <c r="H710" s="275" t="s">
        <v>210</v>
      </c>
      <c r="J710" s="271" t="s">
        <v>211</v>
      </c>
      <c r="L710" s="271" t="s">
        <v>212</v>
      </c>
      <c r="N710" s="208" t="s">
        <v>2412</v>
      </c>
      <c r="P710" s="502" t="s">
        <v>2413</v>
      </c>
      <c r="S710" s="271" t="s">
        <v>214</v>
      </c>
      <c r="AZ710" s="140"/>
    </row>
    <row r="711" spans="1:52" ht="18" customHeight="1" x14ac:dyDescent="0.25">
      <c r="A711" s="354">
        <v>12</v>
      </c>
      <c r="B711" s="355"/>
      <c r="C711" s="356">
        <v>68442</v>
      </c>
      <c r="D711" s="140"/>
      <c r="E711" s="269" t="s">
        <v>889</v>
      </c>
      <c r="F711" s="269"/>
      <c r="G711" s="269">
        <v>73</v>
      </c>
      <c r="H711" s="275" t="s">
        <v>210</v>
      </c>
      <c r="J711" s="271" t="s">
        <v>211</v>
      </c>
      <c r="L711" s="271" t="s">
        <v>212</v>
      </c>
      <c r="N711" s="208" t="s">
        <v>2433</v>
      </c>
      <c r="P711" s="502" t="s">
        <v>2434</v>
      </c>
      <c r="S711" s="271" t="s">
        <v>214</v>
      </c>
      <c r="AZ711" s="140"/>
    </row>
    <row r="712" spans="1:52" ht="18" customHeight="1" x14ac:dyDescent="0.25">
      <c r="A712" s="354">
        <v>12</v>
      </c>
      <c r="B712" s="355"/>
      <c r="C712" s="356">
        <v>67821</v>
      </c>
      <c r="D712" s="140"/>
      <c r="E712" s="269" t="s">
        <v>889</v>
      </c>
      <c r="F712" s="269"/>
      <c r="G712" s="269">
        <v>79</v>
      </c>
      <c r="H712" s="275" t="s">
        <v>210</v>
      </c>
      <c r="J712" s="271" t="s">
        <v>211</v>
      </c>
      <c r="L712" s="271" t="s">
        <v>212</v>
      </c>
      <c r="N712" s="208" t="s">
        <v>2462</v>
      </c>
      <c r="O712" s="502" t="s">
        <v>2463</v>
      </c>
      <c r="Q712" s="502" t="s">
        <v>2464</v>
      </c>
      <c r="S712" s="271" t="s">
        <v>214</v>
      </c>
      <c r="AZ712" s="140"/>
    </row>
    <row r="713" spans="1:52" ht="18" customHeight="1" x14ac:dyDescent="0.25">
      <c r="A713" s="354">
        <v>12</v>
      </c>
      <c r="B713" s="355"/>
      <c r="C713" s="356">
        <v>68397</v>
      </c>
      <c r="D713" s="140"/>
      <c r="E713" s="269" t="s">
        <v>889</v>
      </c>
      <c r="F713" s="269"/>
      <c r="G713" s="269">
        <v>81</v>
      </c>
      <c r="H713" s="275" t="s">
        <v>210</v>
      </c>
      <c r="J713" s="271" t="s">
        <v>211</v>
      </c>
      <c r="L713" s="271" t="s">
        <v>212</v>
      </c>
      <c r="N713" s="208" t="s">
        <v>2477</v>
      </c>
      <c r="O713" s="502" t="s">
        <v>2478</v>
      </c>
      <c r="Q713" s="502" t="s">
        <v>2479</v>
      </c>
      <c r="S713" s="271" t="s">
        <v>214</v>
      </c>
      <c r="AZ713" s="140"/>
    </row>
    <row r="714" spans="1:52" ht="18" customHeight="1" x14ac:dyDescent="0.25">
      <c r="A714" s="354">
        <v>12</v>
      </c>
      <c r="B714" s="355"/>
      <c r="C714" s="356">
        <v>65024</v>
      </c>
      <c r="D714" s="140"/>
      <c r="E714" s="269" t="s">
        <v>889</v>
      </c>
      <c r="F714" s="269"/>
      <c r="G714" s="269">
        <v>85</v>
      </c>
      <c r="H714" s="275" t="s">
        <v>210</v>
      </c>
      <c r="J714" s="271" t="s">
        <v>211</v>
      </c>
      <c r="L714" s="271" t="s">
        <v>212</v>
      </c>
      <c r="N714" s="208" t="s">
        <v>2495</v>
      </c>
      <c r="P714" s="502" t="s">
        <v>2496</v>
      </c>
      <c r="S714" s="271" t="s">
        <v>214</v>
      </c>
      <c r="AZ714" s="140"/>
    </row>
    <row r="715" spans="1:52" ht="18" customHeight="1" x14ac:dyDescent="0.25">
      <c r="A715" s="354">
        <v>12</v>
      </c>
      <c r="B715" s="355"/>
      <c r="C715" s="356">
        <v>60419</v>
      </c>
      <c r="D715" s="140"/>
      <c r="E715" s="269" t="s">
        <v>889</v>
      </c>
      <c r="F715" s="269"/>
      <c r="G715" s="269">
        <v>87</v>
      </c>
      <c r="H715" s="275" t="s">
        <v>210</v>
      </c>
      <c r="J715" s="271" t="s">
        <v>211</v>
      </c>
      <c r="L715" s="271" t="s">
        <v>212</v>
      </c>
      <c r="N715" s="208" t="s">
        <v>2506</v>
      </c>
      <c r="P715" s="502" t="s">
        <v>2507</v>
      </c>
      <c r="Q715" s="502" t="s">
        <v>2508</v>
      </c>
      <c r="S715" s="271" t="s">
        <v>214</v>
      </c>
      <c r="AZ715" s="140"/>
    </row>
    <row r="716" spans="1:52" ht="18" customHeight="1" x14ac:dyDescent="0.25">
      <c r="A716" s="354">
        <v>12</v>
      </c>
      <c r="B716" s="355"/>
      <c r="C716" s="356">
        <v>59518</v>
      </c>
      <c r="D716" s="140"/>
      <c r="E716" s="269" t="s">
        <v>889</v>
      </c>
      <c r="F716" s="269"/>
      <c r="G716" s="269">
        <v>89</v>
      </c>
      <c r="H716" s="275" t="s">
        <v>210</v>
      </c>
      <c r="J716" s="271" t="s">
        <v>211</v>
      </c>
      <c r="L716" s="271" t="s">
        <v>212</v>
      </c>
      <c r="N716" s="208" t="s">
        <v>2515</v>
      </c>
      <c r="O716" s="502" t="s">
        <v>2516</v>
      </c>
      <c r="P716" s="502" t="s">
        <v>2517</v>
      </c>
      <c r="Q716" s="502" t="s">
        <v>2518</v>
      </c>
      <c r="S716" s="271" t="s">
        <v>214</v>
      </c>
      <c r="AZ716" s="140"/>
    </row>
    <row r="717" spans="1:52" ht="18" customHeight="1" x14ac:dyDescent="0.25">
      <c r="A717" s="354">
        <v>12</v>
      </c>
      <c r="B717" s="355"/>
      <c r="C717" s="356">
        <v>61569</v>
      </c>
      <c r="D717" s="140"/>
      <c r="E717" s="269" t="s">
        <v>889</v>
      </c>
      <c r="F717" s="269"/>
      <c r="G717" s="269">
        <v>91</v>
      </c>
      <c r="H717" s="275" t="s">
        <v>210</v>
      </c>
      <c r="J717" s="271" t="s">
        <v>211</v>
      </c>
      <c r="L717" s="271" t="s">
        <v>212</v>
      </c>
      <c r="N717" s="208" t="s">
        <v>2530</v>
      </c>
      <c r="P717" s="502" t="s">
        <v>2531</v>
      </c>
      <c r="S717" s="271" t="s">
        <v>214</v>
      </c>
      <c r="AZ717" s="140"/>
    </row>
    <row r="718" spans="1:52" ht="18" customHeight="1" x14ac:dyDescent="0.25">
      <c r="A718" s="354">
        <v>12</v>
      </c>
      <c r="B718" s="355"/>
      <c r="C718" s="356">
        <v>69078</v>
      </c>
      <c r="D718" s="140"/>
      <c r="E718" s="269" t="s">
        <v>889</v>
      </c>
      <c r="F718" s="269"/>
      <c r="G718" s="269">
        <v>93</v>
      </c>
      <c r="H718" s="275" t="s">
        <v>210</v>
      </c>
      <c r="J718" s="271" t="s">
        <v>211</v>
      </c>
      <c r="L718" s="271" t="s">
        <v>212</v>
      </c>
      <c r="N718" s="208" t="s">
        <v>2532</v>
      </c>
      <c r="O718" s="502" t="s">
        <v>2533</v>
      </c>
      <c r="Q718" s="502" t="s">
        <v>2534</v>
      </c>
      <c r="S718" s="271" t="s">
        <v>214</v>
      </c>
      <c r="AZ718" s="140"/>
    </row>
    <row r="719" spans="1:52" ht="18" customHeight="1" x14ac:dyDescent="0.25">
      <c r="A719" s="354">
        <v>12</v>
      </c>
      <c r="B719" s="355"/>
      <c r="C719" s="356">
        <v>62318</v>
      </c>
      <c r="D719" s="140"/>
      <c r="E719" s="269" t="s">
        <v>889</v>
      </c>
      <c r="F719" s="269"/>
      <c r="G719" s="269">
        <v>95</v>
      </c>
      <c r="H719" s="275" t="s">
        <v>210</v>
      </c>
      <c r="J719" s="271" t="s">
        <v>211</v>
      </c>
      <c r="L719" s="271" t="s">
        <v>212</v>
      </c>
      <c r="N719" s="208" t="s">
        <v>2537</v>
      </c>
      <c r="O719" s="502" t="s">
        <v>2538</v>
      </c>
      <c r="Q719" s="502" t="s">
        <v>2539</v>
      </c>
      <c r="S719" s="271" t="s">
        <v>214</v>
      </c>
      <c r="AZ719" s="140"/>
    </row>
    <row r="720" spans="1:52" ht="18" customHeight="1" x14ac:dyDescent="0.25">
      <c r="A720" s="354">
        <v>12</v>
      </c>
      <c r="B720" s="355"/>
      <c r="C720" s="356">
        <v>68963</v>
      </c>
      <c r="D720" s="140"/>
      <c r="E720" s="269" t="s">
        <v>889</v>
      </c>
      <c r="F720" s="269"/>
      <c r="G720" s="269">
        <v>97</v>
      </c>
      <c r="H720" s="275" t="s">
        <v>210</v>
      </c>
      <c r="J720" s="271" t="s">
        <v>211</v>
      </c>
      <c r="L720" s="271" t="s">
        <v>212</v>
      </c>
      <c r="N720" s="208" t="s">
        <v>2542</v>
      </c>
      <c r="P720" s="502" t="s">
        <v>2543</v>
      </c>
      <c r="S720" s="271" t="s">
        <v>214</v>
      </c>
      <c r="AZ720" s="140"/>
    </row>
    <row r="721" spans="1:52" ht="18" customHeight="1" x14ac:dyDescent="0.25">
      <c r="A721" s="354">
        <v>12</v>
      </c>
      <c r="B721" s="355"/>
      <c r="C721" s="356">
        <v>59496</v>
      </c>
      <c r="D721" s="140"/>
      <c r="E721" s="269" t="s">
        <v>889</v>
      </c>
      <c r="F721" s="269"/>
      <c r="G721" s="269" t="s">
        <v>2322</v>
      </c>
      <c r="H721" s="275" t="s">
        <v>210</v>
      </c>
      <c r="J721" s="271" t="s">
        <v>211</v>
      </c>
      <c r="L721" s="271" t="s">
        <v>212</v>
      </c>
      <c r="N721" s="208" t="s">
        <v>2323</v>
      </c>
      <c r="P721" s="502" t="s">
        <v>2324</v>
      </c>
      <c r="S721" s="271" t="s">
        <v>214</v>
      </c>
      <c r="AZ721" s="140"/>
    </row>
    <row r="722" spans="1:52" ht="18" customHeight="1" x14ac:dyDescent="0.25">
      <c r="A722" s="354">
        <v>12</v>
      </c>
      <c r="B722" s="355"/>
      <c r="C722" s="356">
        <v>66949</v>
      </c>
      <c r="D722" s="140"/>
      <c r="E722" s="269" t="s">
        <v>889</v>
      </c>
      <c r="F722" s="269"/>
      <c r="G722" s="269" t="s">
        <v>2395</v>
      </c>
      <c r="H722" s="275" t="s">
        <v>210</v>
      </c>
      <c r="J722" s="271" t="s">
        <v>211</v>
      </c>
      <c r="L722" s="271" t="s">
        <v>212</v>
      </c>
      <c r="N722" s="208" t="s">
        <v>2396</v>
      </c>
      <c r="O722" s="502" t="s">
        <v>2397</v>
      </c>
      <c r="P722" s="502" t="s">
        <v>2398</v>
      </c>
      <c r="S722" s="271" t="s">
        <v>214</v>
      </c>
      <c r="AZ722" s="140"/>
    </row>
    <row r="723" spans="1:52" ht="18" customHeight="1" x14ac:dyDescent="0.25">
      <c r="A723" s="354">
        <v>12</v>
      </c>
      <c r="B723" s="355"/>
      <c r="C723" s="356">
        <v>59509</v>
      </c>
      <c r="D723" s="140"/>
      <c r="E723" s="269" t="s">
        <v>889</v>
      </c>
      <c r="F723" s="269"/>
      <c r="G723" s="269" t="s">
        <v>2423</v>
      </c>
      <c r="H723" s="275" t="s">
        <v>210</v>
      </c>
      <c r="J723" s="271" t="s">
        <v>211</v>
      </c>
      <c r="L723" s="271" t="s">
        <v>212</v>
      </c>
      <c r="N723" s="208" t="s">
        <v>2424</v>
      </c>
      <c r="O723" s="502" t="s">
        <v>2425</v>
      </c>
      <c r="S723" s="271" t="s">
        <v>214</v>
      </c>
      <c r="AZ723" s="140"/>
    </row>
    <row r="724" spans="1:52" ht="18" customHeight="1" x14ac:dyDescent="0.25">
      <c r="A724" s="354">
        <v>12</v>
      </c>
      <c r="B724" s="355"/>
      <c r="C724" s="356">
        <v>64438</v>
      </c>
      <c r="D724" s="140"/>
      <c r="E724" s="269" t="s">
        <v>889</v>
      </c>
      <c r="F724" s="269"/>
      <c r="G724" s="269" t="s">
        <v>2443</v>
      </c>
      <c r="H724" s="275" t="s">
        <v>210</v>
      </c>
      <c r="J724" s="271" t="s">
        <v>211</v>
      </c>
      <c r="L724" s="271" t="s">
        <v>212</v>
      </c>
      <c r="N724" s="208" t="s">
        <v>2444</v>
      </c>
      <c r="P724" s="502" t="s">
        <v>2445</v>
      </c>
      <c r="Q724" s="502" t="s">
        <v>2446</v>
      </c>
      <c r="S724" s="271" t="s">
        <v>214</v>
      </c>
      <c r="AZ724" s="140"/>
    </row>
    <row r="725" spans="1:52" ht="18" customHeight="1" x14ac:dyDescent="0.25">
      <c r="A725" s="354">
        <v>12</v>
      </c>
      <c r="B725" s="355"/>
      <c r="C725" s="356">
        <v>65331</v>
      </c>
      <c r="D725" s="140"/>
      <c r="E725" s="269" t="s">
        <v>889</v>
      </c>
      <c r="F725" s="269"/>
      <c r="G725" s="269">
        <v>18</v>
      </c>
      <c r="H725" s="275" t="s">
        <v>2606</v>
      </c>
      <c r="J725" s="271" t="s">
        <v>211</v>
      </c>
      <c r="L725" s="271" t="s">
        <v>2607</v>
      </c>
      <c r="N725" s="208" t="s">
        <v>3055</v>
      </c>
      <c r="O725" s="502" t="s">
        <v>3056</v>
      </c>
      <c r="P725" s="502" t="s">
        <v>3057</v>
      </c>
      <c r="S725" s="271" t="s">
        <v>214</v>
      </c>
      <c r="T725" s="271" t="s">
        <v>225</v>
      </c>
      <c r="X725" s="271">
        <v>1</v>
      </c>
      <c r="Y725" s="269" t="s">
        <v>7930</v>
      </c>
      <c r="AZ725" s="140"/>
    </row>
    <row r="726" spans="1:52" ht="18" customHeight="1" x14ac:dyDescent="0.25">
      <c r="A726" s="354">
        <v>12</v>
      </c>
      <c r="B726" s="355"/>
      <c r="C726" s="356">
        <v>65444</v>
      </c>
      <c r="D726" s="140"/>
      <c r="E726" s="269" t="s">
        <v>889</v>
      </c>
      <c r="F726" s="269"/>
      <c r="G726" s="269" t="s">
        <v>2094</v>
      </c>
      <c r="H726" s="275" t="s">
        <v>1224</v>
      </c>
      <c r="J726" s="271" t="s">
        <v>211</v>
      </c>
      <c r="L726" s="271" t="s">
        <v>1225</v>
      </c>
      <c r="N726" s="208" t="s">
        <v>2095</v>
      </c>
      <c r="O726" s="502" t="s">
        <v>2096</v>
      </c>
      <c r="Q726" s="502" t="s">
        <v>2097</v>
      </c>
      <c r="S726" s="271" t="s">
        <v>214</v>
      </c>
      <c r="T726" s="271" t="s">
        <v>340</v>
      </c>
      <c r="U726" s="596" t="s">
        <v>8161</v>
      </c>
      <c r="Y726" s="269" t="s">
        <v>8160</v>
      </c>
      <c r="AZ726" s="140"/>
    </row>
    <row r="727" spans="1:52" ht="18" customHeight="1" x14ac:dyDescent="0.25">
      <c r="A727" s="354">
        <v>12</v>
      </c>
      <c r="B727" s="355"/>
      <c r="C727" s="356">
        <v>70784</v>
      </c>
      <c r="D727" s="140"/>
      <c r="E727" s="269" t="s">
        <v>889</v>
      </c>
      <c r="F727" s="269"/>
      <c r="G727" s="269">
        <v>70</v>
      </c>
      <c r="H727" s="275" t="s">
        <v>3614</v>
      </c>
      <c r="J727" s="271" t="s">
        <v>211</v>
      </c>
      <c r="L727" s="271" t="s">
        <v>3615</v>
      </c>
      <c r="N727" s="208" t="s">
        <v>3671</v>
      </c>
      <c r="O727" s="502" t="s">
        <v>3672</v>
      </c>
      <c r="P727" s="502" t="s">
        <v>3673</v>
      </c>
      <c r="Q727" s="502" t="s">
        <v>3674</v>
      </c>
      <c r="S727" s="271" t="s">
        <v>214</v>
      </c>
      <c r="Y727" s="269" t="s">
        <v>3675</v>
      </c>
      <c r="AZ727" s="140"/>
    </row>
    <row r="728" spans="1:52" ht="18" customHeight="1" x14ac:dyDescent="0.25">
      <c r="A728" s="354">
        <v>12</v>
      </c>
      <c r="B728" s="355"/>
      <c r="C728" s="356">
        <v>69821</v>
      </c>
      <c r="D728" s="140"/>
      <c r="E728" s="269" t="s">
        <v>889</v>
      </c>
      <c r="F728" s="269"/>
      <c r="G728" s="269">
        <v>20</v>
      </c>
      <c r="H728" s="275" t="s">
        <v>3706</v>
      </c>
      <c r="J728" s="271" t="s">
        <v>211</v>
      </c>
      <c r="L728" s="271" t="s">
        <v>3707</v>
      </c>
      <c r="N728" s="208" t="s">
        <v>3730</v>
      </c>
      <c r="S728" s="271" t="s">
        <v>214</v>
      </c>
      <c r="AZ728" s="140"/>
    </row>
    <row r="729" spans="1:52" ht="18" customHeight="1" x14ac:dyDescent="0.25">
      <c r="A729" s="354">
        <v>12</v>
      </c>
      <c r="B729" s="355"/>
      <c r="C729" s="356">
        <v>66046</v>
      </c>
      <c r="D729" s="140"/>
      <c r="E729" s="269" t="s">
        <v>889</v>
      </c>
      <c r="F729" s="269"/>
      <c r="G729" s="269" t="s">
        <v>3368</v>
      </c>
      <c r="H729" s="275" t="s">
        <v>3706</v>
      </c>
      <c r="J729" s="271" t="s">
        <v>211</v>
      </c>
      <c r="L729" s="271" t="s">
        <v>3707</v>
      </c>
      <c r="N729" s="208" t="s">
        <v>3708</v>
      </c>
      <c r="P729" s="502" t="s">
        <v>3709</v>
      </c>
      <c r="S729" s="271" t="s">
        <v>214</v>
      </c>
      <c r="AZ729" s="140"/>
    </row>
    <row r="730" spans="1:52" ht="18" customHeight="1" x14ac:dyDescent="0.25">
      <c r="A730" s="354">
        <v>12</v>
      </c>
      <c r="B730" s="355"/>
      <c r="C730" s="356">
        <v>69747</v>
      </c>
      <c r="D730" s="140"/>
      <c r="E730" s="269" t="s">
        <v>889</v>
      </c>
      <c r="F730" s="269"/>
      <c r="G730" s="269" t="s">
        <v>3717</v>
      </c>
      <c r="H730" s="275" t="s">
        <v>3706</v>
      </c>
      <c r="J730" s="271" t="s">
        <v>211</v>
      </c>
      <c r="L730" s="271" t="s">
        <v>3707</v>
      </c>
      <c r="N730" s="208" t="s">
        <v>3718</v>
      </c>
      <c r="P730" s="502" t="s">
        <v>3719</v>
      </c>
      <c r="S730" s="271" t="s">
        <v>214</v>
      </c>
      <c r="AZ730" s="140"/>
    </row>
    <row r="731" spans="1:52" ht="18" customHeight="1" x14ac:dyDescent="0.25">
      <c r="A731" s="354">
        <v>12</v>
      </c>
      <c r="B731" s="355"/>
      <c r="C731" s="356">
        <v>66157</v>
      </c>
      <c r="D731" s="140"/>
      <c r="E731" s="269" t="s">
        <v>889</v>
      </c>
      <c r="F731" s="269"/>
      <c r="G731" s="269" t="s">
        <v>1467</v>
      </c>
      <c r="H731" s="275" t="s">
        <v>3706</v>
      </c>
      <c r="J731" s="271" t="s">
        <v>211</v>
      </c>
      <c r="L731" s="271" t="s">
        <v>3707</v>
      </c>
      <c r="N731" s="208" t="s">
        <v>3722</v>
      </c>
      <c r="O731" s="502" t="s">
        <v>3723</v>
      </c>
      <c r="P731" s="502" t="s">
        <v>3724</v>
      </c>
      <c r="S731" s="271" t="s">
        <v>214</v>
      </c>
      <c r="AZ731" s="140"/>
    </row>
    <row r="732" spans="1:52" ht="18" customHeight="1" x14ac:dyDescent="0.25">
      <c r="A732" s="354">
        <v>12</v>
      </c>
      <c r="B732" s="355"/>
      <c r="C732" s="356">
        <v>55520</v>
      </c>
      <c r="D732" s="140"/>
      <c r="E732" s="269" t="s">
        <v>889</v>
      </c>
      <c r="F732" s="269"/>
      <c r="G732" s="269">
        <v>24</v>
      </c>
      <c r="H732" s="275" t="s">
        <v>3706</v>
      </c>
      <c r="J732" s="271" t="s">
        <v>211</v>
      </c>
      <c r="L732" s="271" t="s">
        <v>3714</v>
      </c>
      <c r="N732" s="208" t="s">
        <v>3731</v>
      </c>
      <c r="Q732" s="502" t="s">
        <v>3732</v>
      </c>
      <c r="S732" s="271" t="s">
        <v>214</v>
      </c>
      <c r="AZ732" s="140"/>
    </row>
    <row r="733" spans="1:52" ht="18" customHeight="1" x14ac:dyDescent="0.25">
      <c r="A733" s="354">
        <v>12</v>
      </c>
      <c r="B733" s="355"/>
      <c r="C733" s="356">
        <v>55526</v>
      </c>
      <c r="D733" s="140"/>
      <c r="E733" s="269" t="s">
        <v>889</v>
      </c>
      <c r="F733" s="269"/>
      <c r="G733" s="269">
        <v>38</v>
      </c>
      <c r="H733" s="275" t="s">
        <v>3706</v>
      </c>
      <c r="J733" s="271" t="s">
        <v>211</v>
      </c>
      <c r="L733" s="271" t="s">
        <v>3714</v>
      </c>
      <c r="N733" s="208" t="s">
        <v>3744</v>
      </c>
      <c r="P733" s="502" t="s">
        <v>3745</v>
      </c>
      <c r="Q733" s="502" t="s">
        <v>3746</v>
      </c>
      <c r="S733" s="271" t="s">
        <v>214</v>
      </c>
      <c r="AZ733" s="140"/>
    </row>
    <row r="734" spans="1:52" ht="18" customHeight="1" x14ac:dyDescent="0.25">
      <c r="A734" s="354">
        <v>12</v>
      </c>
      <c r="B734" s="355"/>
      <c r="C734" s="356">
        <v>64290</v>
      </c>
      <c r="D734" s="140"/>
      <c r="E734" s="269" t="s">
        <v>889</v>
      </c>
      <c r="F734" s="269"/>
      <c r="G734" s="269">
        <v>40</v>
      </c>
      <c r="H734" s="275" t="s">
        <v>3706</v>
      </c>
      <c r="J734" s="271" t="s">
        <v>211</v>
      </c>
      <c r="L734" s="271" t="s">
        <v>3714</v>
      </c>
      <c r="N734" s="208" t="s">
        <v>3747</v>
      </c>
      <c r="P734" s="502" t="s">
        <v>3748</v>
      </c>
      <c r="Q734" s="502" t="s">
        <v>3749</v>
      </c>
      <c r="S734" s="271" t="s">
        <v>214</v>
      </c>
      <c r="AZ734" s="140"/>
    </row>
    <row r="735" spans="1:52" ht="18" customHeight="1" x14ac:dyDescent="0.25">
      <c r="A735" s="354">
        <v>12</v>
      </c>
      <c r="B735" s="355"/>
      <c r="C735" s="356">
        <v>66995</v>
      </c>
      <c r="D735" s="140"/>
      <c r="E735" s="269" t="s">
        <v>889</v>
      </c>
      <c r="F735" s="269"/>
      <c r="G735" s="269">
        <v>44</v>
      </c>
      <c r="H735" s="275" t="s">
        <v>3706</v>
      </c>
      <c r="J735" s="271" t="s">
        <v>211</v>
      </c>
      <c r="L735" s="271" t="s">
        <v>3714</v>
      </c>
      <c r="N735" s="208" t="s">
        <v>3750</v>
      </c>
      <c r="S735" s="271" t="s">
        <v>214</v>
      </c>
      <c r="AZ735" s="140"/>
    </row>
    <row r="736" spans="1:52" ht="18" customHeight="1" x14ac:dyDescent="0.25">
      <c r="A736" s="354">
        <v>12</v>
      </c>
      <c r="B736" s="355"/>
      <c r="C736" s="356">
        <v>69720</v>
      </c>
      <c r="D736" s="140"/>
      <c r="E736" s="269" t="s">
        <v>889</v>
      </c>
      <c r="F736" s="269"/>
      <c r="G736" s="269">
        <v>46</v>
      </c>
      <c r="H736" s="275" t="s">
        <v>3706</v>
      </c>
      <c r="J736" s="271" t="s">
        <v>211</v>
      </c>
      <c r="L736" s="271" t="s">
        <v>3714</v>
      </c>
      <c r="N736" s="208" t="s">
        <v>3751</v>
      </c>
      <c r="O736" s="502" t="s">
        <v>3752</v>
      </c>
      <c r="P736" s="502" t="s">
        <v>3753</v>
      </c>
      <c r="S736" s="271" t="s">
        <v>214</v>
      </c>
      <c r="AZ736" s="140"/>
    </row>
    <row r="737" spans="1:52" ht="18" customHeight="1" x14ac:dyDescent="0.25">
      <c r="A737" s="354">
        <v>12</v>
      </c>
      <c r="B737" s="355"/>
      <c r="C737" s="356">
        <v>64479</v>
      </c>
      <c r="D737" s="140"/>
      <c r="E737" s="269" t="s">
        <v>889</v>
      </c>
      <c r="F737" s="269"/>
      <c r="G737" s="269">
        <v>48</v>
      </c>
      <c r="H737" s="275" t="s">
        <v>3706</v>
      </c>
      <c r="J737" s="271" t="s">
        <v>211</v>
      </c>
      <c r="L737" s="271" t="s">
        <v>3714</v>
      </c>
      <c r="N737" s="208" t="s">
        <v>3754</v>
      </c>
      <c r="O737" s="502" t="s">
        <v>3755</v>
      </c>
      <c r="P737" s="502" t="s">
        <v>3756</v>
      </c>
      <c r="S737" s="271" t="s">
        <v>214</v>
      </c>
      <c r="AZ737" s="140"/>
    </row>
    <row r="738" spans="1:52" ht="18" customHeight="1" x14ac:dyDescent="0.25">
      <c r="A738" s="354">
        <v>12</v>
      </c>
      <c r="B738" s="355"/>
      <c r="C738" s="356">
        <v>70785</v>
      </c>
      <c r="D738" s="140"/>
      <c r="E738" s="269" t="s">
        <v>889</v>
      </c>
      <c r="F738" s="269"/>
      <c r="G738" s="269" t="s">
        <v>3713</v>
      </c>
      <c r="H738" s="275" t="s">
        <v>3706</v>
      </c>
      <c r="J738" s="271" t="s">
        <v>211</v>
      </c>
      <c r="L738" s="271" t="s">
        <v>3714</v>
      </c>
      <c r="N738" s="208" t="s">
        <v>3715</v>
      </c>
      <c r="P738" s="502" t="s">
        <v>3716</v>
      </c>
      <c r="S738" s="271" t="s">
        <v>214</v>
      </c>
      <c r="AZ738" s="140"/>
    </row>
    <row r="739" spans="1:52" ht="18" customHeight="1" x14ac:dyDescent="0.25">
      <c r="A739" s="354">
        <v>12</v>
      </c>
      <c r="B739" s="355"/>
      <c r="C739" s="356">
        <v>62594</v>
      </c>
      <c r="D739" s="140"/>
      <c r="E739" s="269" t="s">
        <v>889</v>
      </c>
      <c r="F739" s="269"/>
      <c r="G739" s="269" t="s">
        <v>3710</v>
      </c>
      <c r="H739" s="275" t="s">
        <v>3706</v>
      </c>
      <c r="J739" s="271" t="s">
        <v>211</v>
      </c>
      <c r="L739" s="271" t="s">
        <v>2166</v>
      </c>
      <c r="N739" s="208" t="s">
        <v>3711</v>
      </c>
      <c r="O739" s="502" t="s">
        <v>3712</v>
      </c>
      <c r="P739" s="502" t="s">
        <v>3712</v>
      </c>
      <c r="S739" s="271" t="s">
        <v>214</v>
      </c>
      <c r="AZ739" s="140"/>
    </row>
    <row r="740" spans="1:52" ht="18" customHeight="1" x14ac:dyDescent="0.25">
      <c r="A740" s="354">
        <v>12</v>
      </c>
      <c r="B740" s="355"/>
      <c r="C740" s="356">
        <v>70440</v>
      </c>
      <c r="D740" s="140"/>
      <c r="E740" s="269" t="s">
        <v>889</v>
      </c>
      <c r="F740" s="269"/>
      <c r="G740" s="269" t="s">
        <v>1861</v>
      </c>
      <c r="H740" s="275" t="s">
        <v>1473</v>
      </c>
      <c r="J740" s="271" t="s">
        <v>211</v>
      </c>
      <c r="L740" s="271" t="s">
        <v>3684</v>
      </c>
      <c r="N740" s="208" t="s">
        <v>3685</v>
      </c>
      <c r="P740" s="502" t="s">
        <v>3686</v>
      </c>
      <c r="Q740" s="502" t="s">
        <v>3687</v>
      </c>
      <c r="S740" s="271" t="s">
        <v>214</v>
      </c>
      <c r="AZ740" s="140"/>
    </row>
    <row r="741" spans="1:52" ht="18" customHeight="1" x14ac:dyDescent="0.25">
      <c r="A741" s="354">
        <v>12</v>
      </c>
      <c r="B741" s="355"/>
      <c r="C741" s="356">
        <v>55519</v>
      </c>
      <c r="D741" s="140"/>
      <c r="E741" s="269" t="s">
        <v>889</v>
      </c>
      <c r="F741" s="269"/>
      <c r="G741" s="269">
        <v>19</v>
      </c>
      <c r="H741" s="275" t="s">
        <v>1473</v>
      </c>
      <c r="J741" s="271" t="s">
        <v>211</v>
      </c>
      <c r="L741" s="271" t="s">
        <v>1474</v>
      </c>
      <c r="N741" s="208" t="s">
        <v>3728</v>
      </c>
      <c r="O741" s="502" t="s">
        <v>3729</v>
      </c>
      <c r="S741" s="271" t="s">
        <v>214</v>
      </c>
      <c r="AZ741" s="140"/>
    </row>
    <row r="742" spans="1:52" ht="18" customHeight="1" x14ac:dyDescent="0.25">
      <c r="A742" s="354">
        <v>12</v>
      </c>
      <c r="B742" s="355"/>
      <c r="C742" s="356">
        <v>63655</v>
      </c>
      <c r="D742" s="140"/>
      <c r="E742" s="269" t="s">
        <v>889</v>
      </c>
      <c r="F742" s="269"/>
      <c r="G742" s="269">
        <v>31</v>
      </c>
      <c r="H742" s="275" t="s">
        <v>1473</v>
      </c>
      <c r="J742" s="271" t="s">
        <v>211</v>
      </c>
      <c r="L742" s="271" t="s">
        <v>1474</v>
      </c>
      <c r="N742" s="208" t="s">
        <v>3733</v>
      </c>
      <c r="O742" s="502" t="s">
        <v>3734</v>
      </c>
      <c r="P742" s="502" t="s">
        <v>3735</v>
      </c>
      <c r="S742" s="271" t="s">
        <v>214</v>
      </c>
      <c r="AZ742" s="140"/>
    </row>
    <row r="743" spans="1:52" ht="18" customHeight="1" x14ac:dyDescent="0.25">
      <c r="A743" s="354">
        <v>12</v>
      </c>
      <c r="B743" s="355"/>
      <c r="C743" s="356">
        <v>64524</v>
      </c>
      <c r="D743" s="140"/>
      <c r="E743" s="269" t="s">
        <v>889</v>
      </c>
      <c r="F743" s="269"/>
      <c r="G743" s="269">
        <v>33</v>
      </c>
      <c r="H743" s="275" t="s">
        <v>1473</v>
      </c>
      <c r="J743" s="271" t="s">
        <v>211</v>
      </c>
      <c r="L743" s="271" t="s">
        <v>1474</v>
      </c>
      <c r="N743" s="208" t="s">
        <v>3736</v>
      </c>
      <c r="P743" s="502" t="s">
        <v>3737</v>
      </c>
      <c r="S743" s="271" t="s">
        <v>214</v>
      </c>
      <c r="AZ743" s="140"/>
    </row>
    <row r="744" spans="1:52" ht="18" customHeight="1" x14ac:dyDescent="0.25">
      <c r="A744" s="354">
        <v>12</v>
      </c>
      <c r="B744" s="355"/>
      <c r="C744" s="356">
        <v>58108</v>
      </c>
      <c r="D744" s="140"/>
      <c r="E744" s="269" t="s">
        <v>889</v>
      </c>
      <c r="F744" s="269"/>
      <c r="G744" s="269">
        <v>63</v>
      </c>
      <c r="H744" s="275" t="s">
        <v>1473</v>
      </c>
      <c r="J744" s="271" t="s">
        <v>211</v>
      </c>
      <c r="L744" s="271" t="s">
        <v>1474</v>
      </c>
      <c r="N744" s="208" t="s">
        <v>3759</v>
      </c>
      <c r="P744" s="502" t="s">
        <v>3760</v>
      </c>
      <c r="Q744" s="502" t="s">
        <v>3761</v>
      </c>
      <c r="S744" s="271" t="s">
        <v>214</v>
      </c>
      <c r="AZ744" s="140"/>
    </row>
    <row r="745" spans="1:52" ht="18" customHeight="1" x14ac:dyDescent="0.25">
      <c r="A745" s="354">
        <v>12</v>
      </c>
      <c r="B745" s="355"/>
      <c r="C745" s="356">
        <v>68005</v>
      </c>
      <c r="D745" s="140"/>
      <c r="E745" s="269" t="s">
        <v>889</v>
      </c>
      <c r="F745" s="269"/>
      <c r="G745" s="269">
        <v>67</v>
      </c>
      <c r="H745" s="275" t="s">
        <v>1473</v>
      </c>
      <c r="J745" s="271" t="s">
        <v>211</v>
      </c>
      <c r="L745" s="271" t="s">
        <v>1474</v>
      </c>
      <c r="N745" s="208" t="s">
        <v>3762</v>
      </c>
      <c r="O745" s="502" t="s">
        <v>3763</v>
      </c>
      <c r="P745" s="502" t="s">
        <v>3763</v>
      </c>
      <c r="Q745" s="502" t="s">
        <v>3764</v>
      </c>
      <c r="S745" s="271" t="s">
        <v>214</v>
      </c>
      <c r="AZ745" s="140"/>
    </row>
    <row r="746" spans="1:52" ht="18" customHeight="1" x14ac:dyDescent="0.25">
      <c r="A746" s="354">
        <v>12</v>
      </c>
      <c r="B746" s="355"/>
      <c r="C746" s="356">
        <v>67659</v>
      </c>
      <c r="D746" s="140"/>
      <c r="E746" s="269" t="s">
        <v>889</v>
      </c>
      <c r="F746" s="269"/>
      <c r="G746" s="269" t="s">
        <v>3765</v>
      </c>
      <c r="H746" s="275" t="s">
        <v>1473</v>
      </c>
      <c r="J746" s="271" t="s">
        <v>416</v>
      </c>
      <c r="L746" s="271" t="s">
        <v>1474</v>
      </c>
      <c r="N746" s="208" t="s">
        <v>3766</v>
      </c>
      <c r="P746" s="502" t="s">
        <v>3767</v>
      </c>
      <c r="Q746" s="502" t="s">
        <v>3768</v>
      </c>
      <c r="S746" s="271" t="s">
        <v>214</v>
      </c>
      <c r="AZ746" s="140"/>
    </row>
    <row r="747" spans="1:52" ht="18" customHeight="1" x14ac:dyDescent="0.25">
      <c r="A747" s="354">
        <v>12</v>
      </c>
      <c r="B747" s="355"/>
      <c r="C747" s="356">
        <v>58151</v>
      </c>
      <c r="D747" s="140"/>
      <c r="E747" s="269" t="s">
        <v>889</v>
      </c>
      <c r="F747" s="269"/>
      <c r="G747" s="269" t="s">
        <v>1528</v>
      </c>
      <c r="H747" s="275" t="s">
        <v>1473</v>
      </c>
      <c r="J747" s="271" t="s">
        <v>211</v>
      </c>
      <c r="L747" s="271" t="s">
        <v>1474</v>
      </c>
      <c r="N747" s="208" t="s">
        <v>3725</v>
      </c>
      <c r="P747" s="502" t="s">
        <v>3726</v>
      </c>
      <c r="Q747" s="502" t="s">
        <v>3727</v>
      </c>
      <c r="S747" s="271" t="s">
        <v>214</v>
      </c>
      <c r="AZ747" s="140"/>
    </row>
    <row r="748" spans="1:52" ht="18" customHeight="1" x14ac:dyDescent="0.25">
      <c r="A748" s="354">
        <v>12</v>
      </c>
      <c r="B748" s="355"/>
      <c r="C748" s="356">
        <v>67741</v>
      </c>
      <c r="D748" s="140"/>
      <c r="E748" s="269" t="s">
        <v>889</v>
      </c>
      <c r="F748" s="269"/>
      <c r="G748" s="269" t="s">
        <v>1617</v>
      </c>
      <c r="H748" s="275" t="s">
        <v>1473</v>
      </c>
      <c r="J748" s="271" t="s">
        <v>211</v>
      </c>
      <c r="L748" s="271" t="s">
        <v>1474</v>
      </c>
      <c r="N748" s="208" t="s">
        <v>3681</v>
      </c>
      <c r="O748" s="502" t="s">
        <v>3682</v>
      </c>
      <c r="Q748" s="502" t="s">
        <v>3683</v>
      </c>
      <c r="S748" s="271" t="s">
        <v>214</v>
      </c>
      <c r="AZ748" s="140"/>
    </row>
    <row r="749" spans="1:52" ht="18" customHeight="1" x14ac:dyDescent="0.25">
      <c r="A749" s="354">
        <v>12</v>
      </c>
      <c r="B749" s="355"/>
      <c r="C749" s="356">
        <v>65559</v>
      </c>
      <c r="D749" s="140"/>
      <c r="E749" s="269" t="s">
        <v>889</v>
      </c>
      <c r="F749" s="269"/>
      <c r="G749" s="269" t="s">
        <v>3738</v>
      </c>
      <c r="H749" s="275" t="s">
        <v>1473</v>
      </c>
      <c r="J749" s="271" t="s">
        <v>211</v>
      </c>
      <c r="L749" s="271" t="s">
        <v>1474</v>
      </c>
      <c r="N749" s="208" t="s">
        <v>3739</v>
      </c>
      <c r="O749" s="502" t="s">
        <v>3740</v>
      </c>
      <c r="S749" s="271" t="s">
        <v>214</v>
      </c>
      <c r="AZ749" s="140"/>
    </row>
    <row r="750" spans="1:52" ht="18" customHeight="1" x14ac:dyDescent="0.25">
      <c r="A750" s="354">
        <v>12</v>
      </c>
      <c r="B750" s="355"/>
      <c r="C750" s="356">
        <v>69011</v>
      </c>
      <c r="D750" s="140"/>
      <c r="E750" s="269" t="s">
        <v>889</v>
      </c>
      <c r="F750" s="269"/>
      <c r="G750" s="269" t="s">
        <v>3741</v>
      </c>
      <c r="H750" s="275" t="s">
        <v>1473</v>
      </c>
      <c r="J750" s="271" t="s">
        <v>211</v>
      </c>
      <c r="L750" s="271" t="s">
        <v>1474</v>
      </c>
      <c r="N750" s="208" t="s">
        <v>3742</v>
      </c>
      <c r="P750" s="502" t="s">
        <v>3743</v>
      </c>
      <c r="S750" s="271" t="s">
        <v>214</v>
      </c>
      <c r="AZ750" s="140"/>
    </row>
    <row r="751" spans="1:52" ht="18" customHeight="1" x14ac:dyDescent="0.25">
      <c r="A751" s="354">
        <v>12</v>
      </c>
      <c r="B751" s="355"/>
      <c r="C751" s="356">
        <v>68541</v>
      </c>
      <c r="D751" s="140"/>
      <c r="E751" s="269" t="s">
        <v>889</v>
      </c>
      <c r="F751" s="269"/>
      <c r="G751" s="269" t="s">
        <v>3688</v>
      </c>
      <c r="H751" s="275" t="s">
        <v>1473</v>
      </c>
      <c r="J751" s="271" t="s">
        <v>211</v>
      </c>
      <c r="L751" s="271" t="s">
        <v>1474</v>
      </c>
      <c r="N751" s="208" t="s">
        <v>3689</v>
      </c>
      <c r="P751" s="502" t="s">
        <v>3690</v>
      </c>
      <c r="S751" s="271" t="s">
        <v>214</v>
      </c>
      <c r="AZ751" s="140"/>
    </row>
    <row r="752" spans="1:52" ht="18" customHeight="1" x14ac:dyDescent="0.25">
      <c r="A752" s="354">
        <v>12</v>
      </c>
      <c r="B752" s="355"/>
      <c r="C752" s="356">
        <v>70764</v>
      </c>
      <c r="D752" s="140"/>
      <c r="E752" s="269" t="s">
        <v>889</v>
      </c>
      <c r="F752" s="269"/>
      <c r="G752" s="269" t="s">
        <v>3691</v>
      </c>
      <c r="H752" s="275" t="s">
        <v>1473</v>
      </c>
      <c r="J752" s="271" t="s">
        <v>211</v>
      </c>
      <c r="L752" s="271" t="s">
        <v>1474</v>
      </c>
      <c r="N752" s="208" t="s">
        <v>3692</v>
      </c>
      <c r="S752" s="271" t="s">
        <v>214</v>
      </c>
      <c r="AZ752" s="140"/>
    </row>
    <row r="753" spans="1:73" ht="18" customHeight="1" x14ac:dyDescent="0.25">
      <c r="A753" s="354">
        <v>12</v>
      </c>
      <c r="B753" s="355"/>
      <c r="C753" s="356">
        <v>55511</v>
      </c>
      <c r="D753" s="140"/>
      <c r="E753" s="269" t="s">
        <v>889</v>
      </c>
      <c r="F753" s="269"/>
      <c r="G753" s="269" t="s">
        <v>3693</v>
      </c>
      <c r="H753" s="275" t="s">
        <v>1473</v>
      </c>
      <c r="J753" s="271" t="s">
        <v>211</v>
      </c>
      <c r="L753" s="271" t="s">
        <v>1474</v>
      </c>
      <c r="N753" s="208" t="s">
        <v>3694</v>
      </c>
      <c r="O753" s="502" t="s">
        <v>3695</v>
      </c>
      <c r="P753" s="502" t="s">
        <v>3695</v>
      </c>
      <c r="Q753" s="502" t="s">
        <v>3696</v>
      </c>
      <c r="S753" s="271" t="s">
        <v>214</v>
      </c>
      <c r="AZ753" s="140"/>
    </row>
    <row r="754" spans="1:73" ht="18" customHeight="1" x14ac:dyDescent="0.25">
      <c r="A754" s="354">
        <v>12</v>
      </c>
      <c r="B754" s="355"/>
      <c r="C754" s="356">
        <v>66189</v>
      </c>
      <c r="D754" s="140"/>
      <c r="E754" s="269" t="s">
        <v>889</v>
      </c>
      <c r="F754" s="269"/>
      <c r="G754" s="269" t="s">
        <v>3697</v>
      </c>
      <c r="H754" s="275" t="s">
        <v>1473</v>
      </c>
      <c r="J754" s="271" t="s">
        <v>211</v>
      </c>
      <c r="L754" s="271" t="s">
        <v>1474</v>
      </c>
      <c r="N754" s="208" t="s">
        <v>3698</v>
      </c>
      <c r="P754" s="502" t="s">
        <v>3699</v>
      </c>
      <c r="Q754" s="502" t="s">
        <v>3700</v>
      </c>
      <c r="S754" s="271" t="s">
        <v>214</v>
      </c>
      <c r="AZ754" s="140"/>
    </row>
    <row r="755" spans="1:73" ht="18" customHeight="1" x14ac:dyDescent="0.25">
      <c r="A755" s="354">
        <v>12</v>
      </c>
      <c r="B755" s="355"/>
      <c r="C755" s="356">
        <v>69932</v>
      </c>
      <c r="D755" s="140"/>
      <c r="E755" s="269" t="s">
        <v>889</v>
      </c>
      <c r="F755" s="269"/>
      <c r="G755" s="269" t="s">
        <v>3757</v>
      </c>
      <c r="H755" s="275" t="s">
        <v>1473</v>
      </c>
      <c r="J755" s="271" t="s">
        <v>211</v>
      </c>
      <c r="L755" s="271" t="s">
        <v>1474</v>
      </c>
      <c r="N755" s="208" t="s">
        <v>3758</v>
      </c>
      <c r="S755" s="271" t="s">
        <v>214</v>
      </c>
      <c r="AZ755" s="140"/>
    </row>
    <row r="756" spans="1:73" ht="18" customHeight="1" x14ac:dyDescent="0.25">
      <c r="A756" s="354">
        <v>12</v>
      </c>
      <c r="B756" s="355"/>
      <c r="C756" s="356">
        <v>63717</v>
      </c>
      <c r="D756" s="140"/>
      <c r="E756" s="269" t="s">
        <v>889</v>
      </c>
      <c r="F756" s="269"/>
      <c r="G756" s="269" t="s">
        <v>3701</v>
      </c>
      <c r="H756" s="275" t="s">
        <v>1473</v>
      </c>
      <c r="J756" s="271" t="s">
        <v>211</v>
      </c>
      <c r="L756" s="271" t="s">
        <v>1474</v>
      </c>
      <c r="N756" s="208" t="s">
        <v>3702</v>
      </c>
      <c r="O756" s="502" t="s">
        <v>3703</v>
      </c>
      <c r="P756" s="502" t="s">
        <v>3704</v>
      </c>
      <c r="Q756" s="502" t="s">
        <v>3705</v>
      </c>
      <c r="S756" s="271" t="s">
        <v>214</v>
      </c>
      <c r="AZ756" s="140"/>
    </row>
    <row r="757" spans="1:73" ht="18" customHeight="1" x14ac:dyDescent="0.25">
      <c r="A757" s="354">
        <v>12</v>
      </c>
      <c r="B757" s="355"/>
      <c r="C757" s="356">
        <v>60486</v>
      </c>
      <c r="D757" s="140"/>
      <c r="E757" s="269" t="s">
        <v>889</v>
      </c>
      <c r="F757" s="269"/>
      <c r="G757" s="269" t="s">
        <v>404</v>
      </c>
      <c r="H757" s="275" t="s">
        <v>1473</v>
      </c>
      <c r="J757" s="271" t="s">
        <v>211</v>
      </c>
      <c r="L757" s="271" t="s">
        <v>1474</v>
      </c>
      <c r="N757" s="208" t="s">
        <v>3720</v>
      </c>
      <c r="Q757" s="502" t="s">
        <v>3721</v>
      </c>
      <c r="S757" s="271" t="s">
        <v>214</v>
      </c>
      <c r="AZ757" s="140"/>
    </row>
    <row r="758" spans="1:73" ht="18" customHeight="1" x14ac:dyDescent="0.25">
      <c r="A758" s="354">
        <v>12</v>
      </c>
      <c r="B758" s="355"/>
      <c r="C758" s="356">
        <v>65508</v>
      </c>
      <c r="D758" s="140"/>
      <c r="E758" s="269" t="s">
        <v>889</v>
      </c>
      <c r="F758" s="269"/>
      <c r="G758" s="269" t="s">
        <v>1472</v>
      </c>
      <c r="H758" s="275" t="s">
        <v>1473</v>
      </c>
      <c r="I758" s="269"/>
      <c r="J758" s="140" t="s">
        <v>211</v>
      </c>
      <c r="K758" s="273"/>
      <c r="L758" s="273" t="s">
        <v>1474</v>
      </c>
      <c r="N758" s="275" t="s">
        <v>1475</v>
      </c>
      <c r="O758" s="272" t="s">
        <v>1476</v>
      </c>
      <c r="P758" s="272"/>
      <c r="Q758" s="766"/>
      <c r="R758" s="269"/>
      <c r="S758" s="269" t="s">
        <v>214</v>
      </c>
      <c r="T758" s="273"/>
      <c r="U758" s="466"/>
      <c r="V758" s="140"/>
      <c r="W758" s="140"/>
      <c r="X758" s="140"/>
      <c r="AX758" s="140"/>
      <c r="AZ758" s="140"/>
      <c r="BC758" s="280"/>
      <c r="BD758" s="669"/>
      <c r="BE758" s="740"/>
      <c r="BF758" s="440"/>
      <c r="BG758" s="140"/>
      <c r="BH758" s="801"/>
      <c r="BI758" s="280"/>
      <c r="BJ758" s="280"/>
      <c r="BK758" s="280"/>
      <c r="BL758" s="280"/>
      <c r="BM758" s="140"/>
      <c r="BN758" s="269"/>
      <c r="BO758" s="140"/>
      <c r="BP758" s="140"/>
      <c r="BQ758" s="140"/>
      <c r="BR758" s="355"/>
      <c r="BS758" s="269"/>
      <c r="BU758" s="269"/>
    </row>
    <row r="759" spans="1:73" ht="18" customHeight="1" x14ac:dyDescent="0.25">
      <c r="A759" s="354">
        <v>12</v>
      </c>
      <c r="B759" s="355"/>
      <c r="C759" s="356">
        <v>68554</v>
      </c>
      <c r="D759" s="140"/>
      <c r="E759" s="269" t="s">
        <v>889</v>
      </c>
      <c r="F759" s="269"/>
      <c r="G759" s="269" t="s">
        <v>3772</v>
      </c>
      <c r="H759" s="275" t="s">
        <v>1862</v>
      </c>
      <c r="J759" s="271" t="s">
        <v>211</v>
      </c>
      <c r="L759" s="271" t="s">
        <v>3769</v>
      </c>
      <c r="N759" s="208" t="s">
        <v>3773</v>
      </c>
      <c r="P759" s="502" t="s">
        <v>3774</v>
      </c>
      <c r="S759" s="271" t="s">
        <v>214</v>
      </c>
      <c r="AZ759" s="140"/>
    </row>
    <row r="760" spans="1:73" ht="18" customHeight="1" x14ac:dyDescent="0.25">
      <c r="A760" s="354">
        <v>12</v>
      </c>
      <c r="B760" s="355"/>
      <c r="C760" s="356">
        <v>58106</v>
      </c>
      <c r="D760" s="140"/>
      <c r="E760" s="269" t="s">
        <v>889</v>
      </c>
      <c r="F760" s="269"/>
      <c r="G760" s="269" t="s">
        <v>3775</v>
      </c>
      <c r="H760" s="275" t="s">
        <v>1862</v>
      </c>
      <c r="J760" s="271" t="s">
        <v>211</v>
      </c>
      <c r="L760" s="271" t="s">
        <v>3769</v>
      </c>
      <c r="N760" s="208" t="s">
        <v>3776</v>
      </c>
      <c r="S760" s="271" t="s">
        <v>214</v>
      </c>
      <c r="AZ760" s="140"/>
    </row>
    <row r="761" spans="1:73" ht="18" customHeight="1" x14ac:dyDescent="0.25">
      <c r="A761" s="354">
        <v>12</v>
      </c>
      <c r="B761" s="355"/>
      <c r="C761" s="356">
        <v>64490</v>
      </c>
      <c r="D761" s="140"/>
      <c r="E761" s="269" t="s">
        <v>889</v>
      </c>
      <c r="F761" s="269"/>
      <c r="G761" s="269" t="s">
        <v>3777</v>
      </c>
      <c r="H761" s="275" t="s">
        <v>1862</v>
      </c>
      <c r="J761" s="271" t="s">
        <v>211</v>
      </c>
      <c r="L761" s="271" t="s">
        <v>3769</v>
      </c>
      <c r="N761" s="208" t="s">
        <v>3778</v>
      </c>
      <c r="O761" s="502" t="s">
        <v>3779</v>
      </c>
      <c r="Q761" s="502" t="s">
        <v>3780</v>
      </c>
      <c r="S761" s="271" t="s">
        <v>214</v>
      </c>
      <c r="AZ761" s="140"/>
    </row>
    <row r="762" spans="1:73" ht="18" customHeight="1" x14ac:dyDescent="0.25">
      <c r="A762" s="354">
        <v>12</v>
      </c>
      <c r="B762" s="355"/>
      <c r="C762" s="356">
        <v>66782</v>
      </c>
      <c r="D762" s="140"/>
      <c r="E762" s="269" t="s">
        <v>889</v>
      </c>
      <c r="F762" s="269"/>
      <c r="G762" s="269" t="s">
        <v>3781</v>
      </c>
      <c r="H762" s="275" t="s">
        <v>1862</v>
      </c>
      <c r="J762" s="271" t="s">
        <v>211</v>
      </c>
      <c r="L762" s="271" t="s">
        <v>3769</v>
      </c>
      <c r="N762" s="208" t="s">
        <v>3782</v>
      </c>
      <c r="P762" s="502" t="s">
        <v>3783</v>
      </c>
      <c r="Q762" s="502" t="s">
        <v>3784</v>
      </c>
      <c r="S762" s="271" t="s">
        <v>214</v>
      </c>
      <c r="AZ762" s="140"/>
    </row>
    <row r="763" spans="1:73" ht="18" customHeight="1" x14ac:dyDescent="0.25">
      <c r="A763" s="354">
        <v>12</v>
      </c>
      <c r="B763" s="355"/>
      <c r="C763" s="356">
        <v>65001</v>
      </c>
      <c r="D763" s="140"/>
      <c r="E763" s="269" t="s">
        <v>889</v>
      </c>
      <c r="F763" s="269"/>
      <c r="G763" s="269" t="s">
        <v>3785</v>
      </c>
      <c r="H763" s="275" t="s">
        <v>1862</v>
      </c>
      <c r="J763" s="271" t="s">
        <v>211</v>
      </c>
      <c r="L763" s="271" t="s">
        <v>3769</v>
      </c>
      <c r="N763" s="208" t="s">
        <v>3786</v>
      </c>
      <c r="O763" s="502" t="s">
        <v>3787</v>
      </c>
      <c r="S763" s="271" t="s">
        <v>214</v>
      </c>
      <c r="AZ763" s="140"/>
    </row>
    <row r="764" spans="1:73" ht="18" customHeight="1" x14ac:dyDescent="0.25">
      <c r="A764" s="354">
        <v>12</v>
      </c>
      <c r="B764" s="355"/>
      <c r="C764" s="356">
        <v>55541</v>
      </c>
      <c r="D764" s="140"/>
      <c r="E764" s="269" t="s">
        <v>889</v>
      </c>
      <c r="F764" s="269"/>
      <c r="G764" s="269" t="s">
        <v>3788</v>
      </c>
      <c r="H764" s="275" t="s">
        <v>1862</v>
      </c>
      <c r="J764" s="271" t="s">
        <v>211</v>
      </c>
      <c r="L764" s="271" t="s">
        <v>3769</v>
      </c>
      <c r="N764" s="208" t="s">
        <v>3789</v>
      </c>
      <c r="O764" s="502" t="s">
        <v>3790</v>
      </c>
      <c r="S764" s="271" t="s">
        <v>214</v>
      </c>
      <c r="AZ764" s="140"/>
    </row>
    <row r="765" spans="1:73" ht="18" customHeight="1" x14ac:dyDescent="0.25">
      <c r="A765" s="354">
        <v>12</v>
      </c>
      <c r="B765" s="355"/>
      <c r="C765" s="356">
        <v>67768</v>
      </c>
      <c r="D765" s="140"/>
      <c r="E765" s="269" t="s">
        <v>889</v>
      </c>
      <c r="F765" s="269"/>
      <c r="G765" s="269" t="s">
        <v>3791</v>
      </c>
      <c r="H765" s="275" t="s">
        <v>1862</v>
      </c>
      <c r="J765" s="271" t="s">
        <v>211</v>
      </c>
      <c r="L765" s="271" t="s">
        <v>3769</v>
      </c>
      <c r="N765" s="208" t="s">
        <v>3792</v>
      </c>
      <c r="O765" s="502" t="s">
        <v>3793</v>
      </c>
      <c r="P765" s="502" t="s">
        <v>3793</v>
      </c>
      <c r="S765" s="271" t="s">
        <v>214</v>
      </c>
      <c r="AZ765" s="140"/>
    </row>
    <row r="766" spans="1:73" ht="18" customHeight="1" x14ac:dyDescent="0.25">
      <c r="A766" s="354">
        <v>12</v>
      </c>
      <c r="B766" s="355"/>
      <c r="C766" s="356">
        <v>62853</v>
      </c>
      <c r="D766" s="140"/>
      <c r="E766" s="269" t="s">
        <v>889</v>
      </c>
      <c r="F766" s="269"/>
      <c r="G766" s="269" t="s">
        <v>3794</v>
      </c>
      <c r="H766" s="275" t="s">
        <v>1862</v>
      </c>
      <c r="J766" s="271" t="s">
        <v>211</v>
      </c>
      <c r="L766" s="271" t="s">
        <v>3769</v>
      </c>
      <c r="N766" s="208" t="s">
        <v>3795</v>
      </c>
      <c r="O766" s="502" t="s">
        <v>3796</v>
      </c>
      <c r="P766" s="502" t="s">
        <v>3797</v>
      </c>
      <c r="Q766" s="502" t="s">
        <v>3798</v>
      </c>
      <c r="S766" s="271" t="s">
        <v>214</v>
      </c>
      <c r="AZ766" s="140"/>
    </row>
    <row r="767" spans="1:73" ht="18" customHeight="1" x14ac:dyDescent="0.25">
      <c r="A767" s="354">
        <v>12</v>
      </c>
      <c r="B767" s="355"/>
      <c r="C767" s="356">
        <v>68079</v>
      </c>
      <c r="D767" s="140"/>
      <c r="E767" s="269" t="s">
        <v>889</v>
      </c>
      <c r="F767" s="269"/>
      <c r="G767" s="269" t="s">
        <v>3799</v>
      </c>
      <c r="H767" s="275" t="s">
        <v>1862</v>
      </c>
      <c r="J767" s="271" t="s">
        <v>211</v>
      </c>
      <c r="L767" s="271" t="s">
        <v>3769</v>
      </c>
      <c r="N767" s="208" t="s">
        <v>3800</v>
      </c>
      <c r="O767" s="502" t="s">
        <v>3801</v>
      </c>
      <c r="P767" s="502" t="s">
        <v>3802</v>
      </c>
      <c r="Q767" s="502" t="s">
        <v>3803</v>
      </c>
      <c r="S767" s="271" t="s">
        <v>214</v>
      </c>
      <c r="AZ767" s="140"/>
    </row>
    <row r="768" spans="1:73" ht="18" customHeight="1" x14ac:dyDescent="0.25">
      <c r="A768" s="354">
        <v>12</v>
      </c>
      <c r="B768" s="355"/>
      <c r="C768" s="356">
        <v>55545</v>
      </c>
      <c r="D768" s="140"/>
      <c r="E768" s="269" t="s">
        <v>889</v>
      </c>
      <c r="F768" s="269"/>
      <c r="G768" s="269" t="s">
        <v>3738</v>
      </c>
      <c r="H768" s="275" t="s">
        <v>1862</v>
      </c>
      <c r="J768" s="271" t="s">
        <v>211</v>
      </c>
      <c r="L768" s="271" t="s">
        <v>3769</v>
      </c>
      <c r="N768" s="208" t="s">
        <v>3804</v>
      </c>
      <c r="O768" s="502" t="s">
        <v>3805</v>
      </c>
      <c r="Q768" s="502" t="s">
        <v>3806</v>
      </c>
      <c r="S768" s="271" t="s">
        <v>214</v>
      </c>
      <c r="AZ768" s="140"/>
    </row>
    <row r="769" spans="1:82" ht="18" customHeight="1" x14ac:dyDescent="0.25">
      <c r="A769" s="354">
        <v>12</v>
      </c>
      <c r="B769" s="355"/>
      <c r="C769" s="356">
        <v>68384</v>
      </c>
      <c r="D769" s="140"/>
      <c r="E769" s="269" t="s">
        <v>889</v>
      </c>
      <c r="F769" s="269"/>
      <c r="G769" s="269" t="s">
        <v>3741</v>
      </c>
      <c r="H769" s="275" t="s">
        <v>1862</v>
      </c>
      <c r="J769" s="271" t="s">
        <v>211</v>
      </c>
      <c r="L769" s="271" t="s">
        <v>3769</v>
      </c>
      <c r="N769" s="208" t="s">
        <v>3807</v>
      </c>
      <c r="O769" s="502" t="s">
        <v>3808</v>
      </c>
      <c r="P769" s="502" t="s">
        <v>3809</v>
      </c>
      <c r="Q769" s="502" t="s">
        <v>3810</v>
      </c>
      <c r="S769" s="271" t="s">
        <v>214</v>
      </c>
      <c r="AZ769" s="140"/>
    </row>
    <row r="770" spans="1:82" ht="18" customHeight="1" x14ac:dyDescent="0.25">
      <c r="A770" s="354">
        <v>12</v>
      </c>
      <c r="B770" s="355"/>
      <c r="C770" s="356">
        <v>69058</v>
      </c>
      <c r="D770" s="140"/>
      <c r="E770" s="269" t="s">
        <v>889</v>
      </c>
      <c r="F770" s="269"/>
      <c r="G770" s="269" t="s">
        <v>3811</v>
      </c>
      <c r="H770" s="275" t="s">
        <v>1862</v>
      </c>
      <c r="J770" s="271" t="s">
        <v>211</v>
      </c>
      <c r="L770" s="271" t="s">
        <v>3769</v>
      </c>
      <c r="N770" s="208" t="s">
        <v>3812</v>
      </c>
      <c r="S770" s="271" t="s">
        <v>214</v>
      </c>
      <c r="AZ770" s="140"/>
    </row>
    <row r="771" spans="1:82" ht="18" customHeight="1" x14ac:dyDescent="0.25">
      <c r="A771" s="354">
        <v>12</v>
      </c>
      <c r="B771" s="355"/>
      <c r="C771" s="356">
        <v>69624</v>
      </c>
      <c r="D771" s="140"/>
      <c r="E771" s="269" t="s">
        <v>889</v>
      </c>
      <c r="F771" s="269"/>
      <c r="G771" s="269" t="s">
        <v>1472</v>
      </c>
      <c r="H771" s="275" t="s">
        <v>1862</v>
      </c>
      <c r="J771" s="271" t="s">
        <v>211</v>
      </c>
      <c r="L771" s="271" t="s">
        <v>3769</v>
      </c>
      <c r="N771" s="208" t="s">
        <v>3770</v>
      </c>
      <c r="P771" s="502" t="s">
        <v>3771</v>
      </c>
      <c r="S771" s="271" t="s">
        <v>214</v>
      </c>
      <c r="AZ771" s="140"/>
    </row>
    <row r="772" spans="1:82" ht="18" customHeight="1" x14ac:dyDescent="0.25">
      <c r="A772" s="354">
        <v>12</v>
      </c>
      <c r="B772" s="355"/>
      <c r="C772" s="356">
        <v>63391</v>
      </c>
      <c r="D772" s="140"/>
      <c r="E772" s="269" t="s">
        <v>889</v>
      </c>
      <c r="F772" s="269"/>
      <c r="G772" s="269">
        <v>63</v>
      </c>
      <c r="H772" s="275" t="s">
        <v>1862</v>
      </c>
      <c r="J772" s="271" t="s">
        <v>211</v>
      </c>
      <c r="L772" s="271" t="s">
        <v>3814</v>
      </c>
      <c r="N772" s="208" t="s">
        <v>3827</v>
      </c>
      <c r="P772" s="502" t="s">
        <v>3828</v>
      </c>
      <c r="Q772" s="502" t="s">
        <v>3829</v>
      </c>
      <c r="S772" s="271" t="s">
        <v>214</v>
      </c>
      <c r="AZ772" s="140"/>
    </row>
    <row r="773" spans="1:82" ht="18" customHeight="1" x14ac:dyDescent="0.25">
      <c r="A773" s="354">
        <v>12</v>
      </c>
      <c r="B773" s="355"/>
      <c r="C773" s="356">
        <v>68087</v>
      </c>
      <c r="D773" s="140"/>
      <c r="E773" s="269" t="s">
        <v>889</v>
      </c>
      <c r="F773" s="269"/>
      <c r="G773" s="269">
        <v>65</v>
      </c>
      <c r="H773" s="275" t="s">
        <v>1862</v>
      </c>
      <c r="J773" s="271" t="s">
        <v>211</v>
      </c>
      <c r="L773" s="271" t="s">
        <v>3814</v>
      </c>
      <c r="N773" s="208" t="s">
        <v>3830</v>
      </c>
      <c r="P773" s="502" t="s">
        <v>3831</v>
      </c>
      <c r="S773" s="271" t="s">
        <v>214</v>
      </c>
      <c r="AZ773" s="140"/>
    </row>
    <row r="774" spans="1:82" ht="18" customHeight="1" x14ac:dyDescent="0.25">
      <c r="A774" s="354">
        <v>12</v>
      </c>
      <c r="B774" s="355"/>
      <c r="C774" s="356">
        <v>55555</v>
      </c>
      <c r="D774" s="140"/>
      <c r="E774" s="269" t="s">
        <v>889</v>
      </c>
      <c r="F774" s="269"/>
      <c r="G774" s="269">
        <v>73</v>
      </c>
      <c r="H774" s="275" t="s">
        <v>1862</v>
      </c>
      <c r="J774" s="271" t="s">
        <v>211</v>
      </c>
      <c r="L774" s="271" t="s">
        <v>3814</v>
      </c>
      <c r="N774" s="208" t="s">
        <v>3832</v>
      </c>
      <c r="P774" s="502" t="s">
        <v>3833</v>
      </c>
      <c r="S774" s="271" t="s">
        <v>214</v>
      </c>
      <c r="AZ774" s="140"/>
    </row>
    <row r="775" spans="1:82" ht="18" customHeight="1" x14ac:dyDescent="0.25">
      <c r="A775" s="354">
        <v>12</v>
      </c>
      <c r="B775" s="355"/>
      <c r="C775" s="356">
        <v>55556</v>
      </c>
      <c r="D775" s="140"/>
      <c r="E775" s="269" t="s">
        <v>889</v>
      </c>
      <c r="F775" s="269"/>
      <c r="G775" s="269">
        <v>77</v>
      </c>
      <c r="H775" s="275" t="s">
        <v>1862</v>
      </c>
      <c r="J775" s="271" t="s">
        <v>211</v>
      </c>
      <c r="L775" s="271" t="s">
        <v>3814</v>
      </c>
      <c r="N775" s="208" t="s">
        <v>3834</v>
      </c>
      <c r="O775" s="502" t="s">
        <v>3835</v>
      </c>
      <c r="S775" s="271" t="s">
        <v>214</v>
      </c>
      <c r="AZ775" s="140"/>
    </row>
    <row r="776" spans="1:82" ht="18" customHeight="1" x14ac:dyDescent="0.25">
      <c r="A776" s="354">
        <v>12</v>
      </c>
      <c r="B776" s="355"/>
      <c r="C776" s="356">
        <v>55557</v>
      </c>
      <c r="D776" s="140"/>
      <c r="E776" s="269" t="s">
        <v>889</v>
      </c>
      <c r="F776" s="269"/>
      <c r="G776" s="269">
        <v>89</v>
      </c>
      <c r="H776" s="275" t="s">
        <v>1862</v>
      </c>
      <c r="J776" s="271" t="s">
        <v>211</v>
      </c>
      <c r="L776" s="271" t="s">
        <v>3814</v>
      </c>
      <c r="N776" s="208" t="s">
        <v>3836</v>
      </c>
      <c r="O776" s="502" t="s">
        <v>3837</v>
      </c>
      <c r="S776" s="271" t="s">
        <v>214</v>
      </c>
      <c r="AZ776" s="140"/>
    </row>
    <row r="777" spans="1:82" ht="18" customHeight="1" x14ac:dyDescent="0.25">
      <c r="A777" s="354">
        <v>12</v>
      </c>
      <c r="B777" s="355"/>
      <c r="C777" s="356">
        <v>67576</v>
      </c>
      <c r="D777" s="140"/>
      <c r="E777" s="269" t="s">
        <v>889</v>
      </c>
      <c r="F777" s="269"/>
      <c r="G777" s="269">
        <v>93</v>
      </c>
      <c r="H777" s="275" t="s">
        <v>1862</v>
      </c>
      <c r="J777" s="271" t="s">
        <v>211</v>
      </c>
      <c r="L777" s="271" t="s">
        <v>3814</v>
      </c>
      <c r="N777" s="208" t="s">
        <v>3838</v>
      </c>
      <c r="O777" s="502" t="s">
        <v>3839</v>
      </c>
      <c r="P777" s="502" t="s">
        <v>3839</v>
      </c>
      <c r="S777" s="271" t="s">
        <v>214</v>
      </c>
      <c r="AZ777" s="140"/>
    </row>
    <row r="778" spans="1:82" ht="18" customHeight="1" x14ac:dyDescent="0.25">
      <c r="A778" s="354">
        <v>12</v>
      </c>
      <c r="B778" s="355"/>
      <c r="C778" s="356">
        <v>68611</v>
      </c>
      <c r="D778" s="140"/>
      <c r="E778" s="269" t="s">
        <v>889</v>
      </c>
      <c r="F778" s="269"/>
      <c r="G778" s="269" t="s">
        <v>3813</v>
      </c>
      <c r="H778" s="275" t="s">
        <v>1862</v>
      </c>
      <c r="J778" s="271" t="s">
        <v>211</v>
      </c>
      <c r="L778" s="271" t="s">
        <v>3814</v>
      </c>
      <c r="N778" s="208" t="s">
        <v>3815</v>
      </c>
      <c r="O778" s="502" t="s">
        <v>3816</v>
      </c>
      <c r="Q778" s="502" t="s">
        <v>3817</v>
      </c>
      <c r="S778" s="271" t="s">
        <v>214</v>
      </c>
      <c r="AZ778" s="140"/>
    </row>
    <row r="779" spans="1:82" ht="18" customHeight="1" x14ac:dyDescent="0.25">
      <c r="A779" s="354">
        <v>12</v>
      </c>
      <c r="B779" s="355"/>
      <c r="C779" s="356">
        <v>68338</v>
      </c>
      <c r="D779" s="140"/>
      <c r="E779" s="269" t="s">
        <v>889</v>
      </c>
      <c r="F779" s="269"/>
      <c r="G779" s="269" t="s">
        <v>3818</v>
      </c>
      <c r="H779" s="275" t="s">
        <v>1862</v>
      </c>
      <c r="J779" s="271" t="s">
        <v>211</v>
      </c>
      <c r="L779" s="271" t="s">
        <v>3814</v>
      </c>
      <c r="N779" s="208" t="s">
        <v>3819</v>
      </c>
      <c r="S779" s="271" t="s">
        <v>214</v>
      </c>
      <c r="AZ779" s="140"/>
    </row>
    <row r="780" spans="1:82" ht="18" customHeight="1" x14ac:dyDescent="0.25">
      <c r="A780" s="354">
        <v>12</v>
      </c>
      <c r="B780" s="355"/>
      <c r="C780" s="356">
        <v>66776</v>
      </c>
      <c r="D780" s="140"/>
      <c r="E780" s="269" t="s">
        <v>889</v>
      </c>
      <c r="F780" s="269"/>
      <c r="G780" s="269" t="s">
        <v>3820</v>
      </c>
      <c r="H780" s="275" t="s">
        <v>1862</v>
      </c>
      <c r="J780" s="271" t="s">
        <v>211</v>
      </c>
      <c r="L780" s="271" t="s">
        <v>3814</v>
      </c>
      <c r="N780" s="208" t="s">
        <v>3821</v>
      </c>
      <c r="P780" s="502" t="s">
        <v>3822</v>
      </c>
      <c r="Q780" s="502" t="s">
        <v>3823</v>
      </c>
      <c r="S780" s="271" t="s">
        <v>214</v>
      </c>
      <c r="AZ780" s="140"/>
    </row>
    <row r="781" spans="1:82" ht="18" customHeight="1" x14ac:dyDescent="0.25">
      <c r="A781" s="354">
        <v>12</v>
      </c>
      <c r="B781" s="355"/>
      <c r="C781" s="356">
        <v>58385</v>
      </c>
      <c r="D781" s="140"/>
      <c r="E781" s="269" t="s">
        <v>889</v>
      </c>
      <c r="F781" s="269"/>
      <c r="G781" s="269" t="s">
        <v>3824</v>
      </c>
      <c r="H781" s="275" t="s">
        <v>1862</v>
      </c>
      <c r="J781" s="271" t="s">
        <v>211</v>
      </c>
      <c r="L781" s="271" t="s">
        <v>3814</v>
      </c>
      <c r="N781" s="208" t="s">
        <v>3825</v>
      </c>
      <c r="O781" s="502" t="s">
        <v>3826</v>
      </c>
      <c r="P781" s="502" t="s">
        <v>3826</v>
      </c>
      <c r="S781" s="271" t="s">
        <v>214</v>
      </c>
      <c r="AZ781" s="140"/>
    </row>
    <row r="782" spans="1:82" ht="18" customHeight="1" x14ac:dyDescent="0.25">
      <c r="A782" s="354">
        <v>12</v>
      </c>
      <c r="B782" s="355"/>
      <c r="C782" s="356">
        <v>59596</v>
      </c>
      <c r="D782" s="140"/>
      <c r="E782" s="269" t="s">
        <v>889</v>
      </c>
      <c r="F782" s="269"/>
      <c r="G782" s="269">
        <v>24</v>
      </c>
      <c r="H782" s="275" t="s">
        <v>1862</v>
      </c>
      <c r="J782" s="271" t="s">
        <v>211</v>
      </c>
      <c r="L782" s="271" t="s">
        <v>1863</v>
      </c>
      <c r="M782" s="271"/>
      <c r="N782" s="271" t="s">
        <v>1913</v>
      </c>
      <c r="O782" s="271" t="s">
        <v>1914</v>
      </c>
      <c r="P782" s="271"/>
      <c r="Q782" s="271"/>
      <c r="R782" s="271"/>
      <c r="S782" s="271" t="s">
        <v>214</v>
      </c>
      <c r="U782" s="271"/>
      <c r="Y782" s="208"/>
      <c r="Z782" s="271"/>
      <c r="AA782" s="271"/>
      <c r="AB782" s="271"/>
      <c r="AC782" s="271"/>
      <c r="AD782" s="271"/>
      <c r="AE782" s="271"/>
      <c r="AF782" s="271"/>
      <c r="AG782" s="271"/>
      <c r="AH782" s="271"/>
      <c r="AI782" s="271"/>
      <c r="AJ782" s="271"/>
      <c r="AK782" s="271"/>
      <c r="AL782" s="271"/>
      <c r="AM782" s="271"/>
      <c r="AN782" s="271"/>
      <c r="AO782" s="271"/>
      <c r="AP782" s="271"/>
      <c r="AQ782" s="271"/>
      <c r="AR782" s="271"/>
      <c r="AS782" s="271"/>
      <c r="AT782" s="271"/>
      <c r="AU782" s="271"/>
      <c r="AV782" s="271"/>
      <c r="AW782" s="271"/>
      <c r="AY782" s="271"/>
      <c r="AZ782" s="271"/>
      <c r="BA782" s="271"/>
      <c r="BB782" s="271"/>
      <c r="BD782" s="212"/>
      <c r="BE782" s="212"/>
      <c r="BF782" s="212"/>
      <c r="BH782" s="212"/>
      <c r="BN782" s="271"/>
      <c r="BR782" s="271"/>
      <c r="BS782" s="271"/>
      <c r="BT782" s="271"/>
      <c r="BU782" s="271"/>
      <c r="BV782" s="271"/>
      <c r="BW782" s="271"/>
      <c r="BX782" s="271"/>
      <c r="BY782" s="271"/>
      <c r="BZ782" s="271"/>
      <c r="CA782" s="271"/>
      <c r="CB782" s="271"/>
      <c r="CC782" s="271"/>
      <c r="CD782" s="271"/>
    </row>
    <row r="783" spans="1:82" ht="18" customHeight="1" x14ac:dyDescent="0.25">
      <c r="A783" s="354">
        <v>12</v>
      </c>
      <c r="B783" s="355"/>
      <c r="C783" s="356">
        <v>64284</v>
      </c>
      <c r="D783" s="140"/>
      <c r="E783" s="269" t="s">
        <v>889</v>
      </c>
      <c r="F783" s="269"/>
      <c r="G783" s="269">
        <v>26</v>
      </c>
      <c r="H783" s="275" t="s">
        <v>1862</v>
      </c>
      <c r="J783" s="271" t="s">
        <v>211</v>
      </c>
      <c r="L783" s="271" t="s">
        <v>1863</v>
      </c>
      <c r="N783" s="208" t="s">
        <v>1964</v>
      </c>
      <c r="O783" s="502" t="s">
        <v>1965</v>
      </c>
      <c r="S783" s="271" t="s">
        <v>214</v>
      </c>
      <c r="AZ783" s="140"/>
    </row>
    <row r="784" spans="1:82" ht="18" customHeight="1" x14ac:dyDescent="0.25">
      <c r="A784" s="354">
        <v>12</v>
      </c>
      <c r="B784" s="355"/>
      <c r="C784" s="356">
        <v>69797</v>
      </c>
      <c r="D784" s="140"/>
      <c r="E784" s="269" t="s">
        <v>889</v>
      </c>
      <c r="F784" s="269"/>
      <c r="G784" s="269">
        <v>28</v>
      </c>
      <c r="H784" s="275" t="s">
        <v>1862</v>
      </c>
      <c r="J784" s="271" t="s">
        <v>211</v>
      </c>
      <c r="L784" s="271" t="s">
        <v>1863</v>
      </c>
      <c r="N784" s="208" t="s">
        <v>2016</v>
      </c>
      <c r="P784" s="502" t="s">
        <v>2017</v>
      </c>
      <c r="S784" s="271" t="s">
        <v>214</v>
      </c>
      <c r="AZ784" s="140"/>
    </row>
    <row r="785" spans="1:82" ht="18" customHeight="1" x14ac:dyDescent="0.25">
      <c r="A785" s="354">
        <v>12</v>
      </c>
      <c r="B785" s="355"/>
      <c r="C785" s="356">
        <v>59601</v>
      </c>
      <c r="D785" s="140"/>
      <c r="E785" s="269" t="s">
        <v>889</v>
      </c>
      <c r="F785" s="269"/>
      <c r="G785" s="269">
        <v>30</v>
      </c>
      <c r="H785" s="275" t="s">
        <v>1862</v>
      </c>
      <c r="J785" s="271" t="s">
        <v>211</v>
      </c>
      <c r="L785" s="271" t="s">
        <v>1863</v>
      </c>
      <c r="N785" s="208" t="s">
        <v>2056</v>
      </c>
      <c r="O785" s="502" t="s">
        <v>2057</v>
      </c>
      <c r="Q785" s="502" t="s">
        <v>2058</v>
      </c>
      <c r="S785" s="271" t="s">
        <v>214</v>
      </c>
      <c r="AZ785" s="140"/>
    </row>
    <row r="786" spans="1:82" ht="18" customHeight="1" x14ac:dyDescent="0.25">
      <c r="A786" s="354">
        <v>12</v>
      </c>
      <c r="B786" s="355"/>
      <c r="C786" s="356">
        <v>59595</v>
      </c>
      <c r="D786" s="140"/>
      <c r="E786" s="269" t="s">
        <v>889</v>
      </c>
      <c r="F786" s="269"/>
      <c r="G786" s="269" t="s">
        <v>1861</v>
      </c>
      <c r="H786" s="275" t="s">
        <v>1862</v>
      </c>
      <c r="J786" s="271" t="s">
        <v>211</v>
      </c>
      <c r="L786" s="271" t="s">
        <v>1863</v>
      </c>
      <c r="M786" s="271"/>
      <c r="N786" s="271" t="s">
        <v>1864</v>
      </c>
      <c r="O786" s="271"/>
      <c r="P786" s="271"/>
      <c r="Q786" s="271"/>
      <c r="R786" s="271"/>
      <c r="S786" s="271" t="s">
        <v>214</v>
      </c>
      <c r="U786" s="271"/>
      <c r="Y786" s="208"/>
      <c r="Z786" s="271"/>
      <c r="AA786" s="271"/>
      <c r="AB786" s="271"/>
      <c r="AC786" s="271"/>
      <c r="AD786" s="271"/>
      <c r="AE786" s="271"/>
      <c r="AF786" s="271"/>
      <c r="AG786" s="271"/>
      <c r="AH786" s="271"/>
      <c r="AI786" s="271"/>
      <c r="AJ786" s="271"/>
      <c r="AK786" s="271"/>
      <c r="AL786" s="271"/>
      <c r="AM786" s="271"/>
      <c r="AN786" s="271"/>
      <c r="AO786" s="271"/>
      <c r="AP786" s="271"/>
      <c r="AQ786" s="271"/>
      <c r="AR786" s="271"/>
      <c r="AS786" s="271"/>
      <c r="AT786" s="271"/>
      <c r="AU786" s="271"/>
      <c r="AV786" s="271"/>
      <c r="AW786" s="271"/>
      <c r="AY786" s="271"/>
      <c r="AZ786" s="271"/>
      <c r="BA786" s="271"/>
      <c r="BB786" s="271"/>
      <c r="BD786" s="212"/>
      <c r="BE786" s="212"/>
      <c r="BF786" s="212"/>
      <c r="BH786" s="212"/>
      <c r="BN786" s="271"/>
      <c r="BR786" s="271"/>
      <c r="BS786" s="271"/>
      <c r="BT786" s="271"/>
      <c r="BU786" s="271"/>
      <c r="BV786" s="271"/>
      <c r="BW786" s="271"/>
      <c r="BX786" s="271"/>
      <c r="BY786" s="271"/>
      <c r="BZ786" s="271"/>
      <c r="CA786" s="271"/>
      <c r="CB786" s="271"/>
      <c r="CC786" s="271"/>
      <c r="CD786" s="271"/>
    </row>
    <row r="787" spans="1:82" ht="18" customHeight="1" x14ac:dyDescent="0.25">
      <c r="A787" s="354">
        <v>12</v>
      </c>
      <c r="B787" s="355"/>
      <c r="C787" s="356">
        <v>55559</v>
      </c>
      <c r="D787" s="140"/>
      <c r="E787" s="269" t="s">
        <v>889</v>
      </c>
      <c r="F787" s="269"/>
      <c r="G787" s="269">
        <v>121</v>
      </c>
      <c r="H787" s="275" t="s">
        <v>1862</v>
      </c>
      <c r="J787" s="271" t="s">
        <v>211</v>
      </c>
      <c r="L787" s="271" t="s">
        <v>3840</v>
      </c>
      <c r="N787" s="208" t="s">
        <v>3841</v>
      </c>
      <c r="O787" s="502" t="s">
        <v>3842</v>
      </c>
      <c r="S787" s="271" t="s">
        <v>214</v>
      </c>
      <c r="AZ787" s="140"/>
    </row>
    <row r="788" spans="1:82" ht="18" customHeight="1" x14ac:dyDescent="0.25">
      <c r="A788" s="354">
        <v>12</v>
      </c>
      <c r="B788" s="355"/>
      <c r="C788" s="356">
        <v>65776</v>
      </c>
      <c r="D788" s="140"/>
      <c r="E788" s="269" t="s">
        <v>889</v>
      </c>
      <c r="F788" s="269"/>
      <c r="G788" s="269">
        <v>127</v>
      </c>
      <c r="H788" s="275" t="s">
        <v>1862</v>
      </c>
      <c r="J788" s="271" t="s">
        <v>211</v>
      </c>
      <c r="L788" s="271" t="s">
        <v>3840</v>
      </c>
      <c r="N788" s="208" t="s">
        <v>3843</v>
      </c>
      <c r="P788" s="502" t="s">
        <v>3844</v>
      </c>
      <c r="S788" s="271" t="s">
        <v>214</v>
      </c>
      <c r="AZ788" s="140"/>
    </row>
    <row r="789" spans="1:82" ht="18" customHeight="1" x14ac:dyDescent="0.25">
      <c r="A789" s="354">
        <v>12</v>
      </c>
      <c r="B789" s="355"/>
      <c r="C789" s="356">
        <v>55562</v>
      </c>
      <c r="D789" s="140"/>
      <c r="E789" s="269" t="s">
        <v>889</v>
      </c>
      <c r="F789" s="269"/>
      <c r="G789" s="269">
        <v>131</v>
      </c>
      <c r="H789" s="275" t="s">
        <v>1862</v>
      </c>
      <c r="J789" s="271" t="s">
        <v>211</v>
      </c>
      <c r="L789" s="271" t="s">
        <v>3840</v>
      </c>
      <c r="N789" s="208" t="s">
        <v>3845</v>
      </c>
      <c r="O789" s="502" t="s">
        <v>3846</v>
      </c>
      <c r="S789" s="271" t="s">
        <v>214</v>
      </c>
      <c r="AZ789" s="140"/>
    </row>
    <row r="790" spans="1:82" ht="18" customHeight="1" x14ac:dyDescent="0.25">
      <c r="A790" s="354">
        <v>12</v>
      </c>
      <c r="B790" s="355"/>
      <c r="C790" s="356">
        <v>65749</v>
      </c>
      <c r="D790" s="140"/>
      <c r="E790" s="269" t="s">
        <v>889</v>
      </c>
      <c r="F790" s="269"/>
      <c r="G790" s="269">
        <v>133</v>
      </c>
      <c r="H790" s="275" t="s">
        <v>1862</v>
      </c>
      <c r="J790" s="271" t="s">
        <v>211</v>
      </c>
      <c r="L790" s="271" t="s">
        <v>3840</v>
      </c>
      <c r="N790" s="208" t="s">
        <v>1241</v>
      </c>
      <c r="O790" s="502" t="s">
        <v>3847</v>
      </c>
      <c r="P790" s="502" t="s">
        <v>3848</v>
      </c>
      <c r="Q790" s="502" t="s">
        <v>3849</v>
      </c>
      <c r="S790" s="271" t="s">
        <v>214</v>
      </c>
      <c r="AZ790" s="140"/>
    </row>
    <row r="791" spans="1:82" ht="18" customHeight="1" x14ac:dyDescent="0.25">
      <c r="A791" s="354">
        <v>12</v>
      </c>
      <c r="B791" s="355"/>
      <c r="C791" s="356">
        <v>68365</v>
      </c>
      <c r="D791" s="140"/>
      <c r="E791" s="269" t="s">
        <v>889</v>
      </c>
      <c r="F791" s="269"/>
      <c r="G791" s="269">
        <v>135</v>
      </c>
      <c r="H791" s="275" t="s">
        <v>1862</v>
      </c>
      <c r="J791" s="271" t="s">
        <v>211</v>
      </c>
      <c r="L791" s="271" t="s">
        <v>3840</v>
      </c>
      <c r="N791" s="208" t="s">
        <v>3850</v>
      </c>
      <c r="O791" s="502" t="s">
        <v>3851</v>
      </c>
      <c r="Q791" s="502" t="s">
        <v>3852</v>
      </c>
      <c r="S791" s="271" t="s">
        <v>214</v>
      </c>
      <c r="AZ791" s="140"/>
    </row>
    <row r="792" spans="1:82" ht="18" customHeight="1" x14ac:dyDescent="0.25">
      <c r="A792" s="354">
        <v>12</v>
      </c>
      <c r="B792" s="355"/>
      <c r="C792" s="356">
        <v>70531</v>
      </c>
      <c r="D792" s="140"/>
      <c r="E792" s="269" t="s">
        <v>889</v>
      </c>
      <c r="F792" s="269"/>
      <c r="G792" s="269">
        <v>137</v>
      </c>
      <c r="H792" s="275" t="s">
        <v>1862</v>
      </c>
      <c r="J792" s="271" t="s">
        <v>211</v>
      </c>
      <c r="L792" s="271" t="s">
        <v>3840</v>
      </c>
      <c r="N792" s="208" t="s">
        <v>3853</v>
      </c>
      <c r="P792" s="502" t="s">
        <v>3854</v>
      </c>
      <c r="Q792" s="502" t="s">
        <v>3855</v>
      </c>
      <c r="S792" s="271" t="s">
        <v>214</v>
      </c>
      <c r="AZ792" s="140"/>
    </row>
    <row r="793" spans="1:82" ht="18" customHeight="1" x14ac:dyDescent="0.25">
      <c r="A793" s="354">
        <v>12</v>
      </c>
      <c r="B793" s="355"/>
      <c r="C793" s="356">
        <v>68678</v>
      </c>
      <c r="D793" s="140"/>
      <c r="E793" s="269" t="s">
        <v>889</v>
      </c>
      <c r="F793" s="269"/>
      <c r="G793" s="269">
        <v>147</v>
      </c>
      <c r="H793" s="275" t="s">
        <v>1862</v>
      </c>
      <c r="J793" s="271" t="s">
        <v>211</v>
      </c>
      <c r="L793" s="271" t="s">
        <v>2954</v>
      </c>
      <c r="N793" s="208" t="s">
        <v>3856</v>
      </c>
      <c r="P793" s="502" t="s">
        <v>3857</v>
      </c>
      <c r="Q793" s="502" t="s">
        <v>3858</v>
      </c>
      <c r="S793" s="271" t="s">
        <v>214</v>
      </c>
      <c r="AZ793" s="140"/>
    </row>
    <row r="794" spans="1:82" ht="18" customHeight="1" x14ac:dyDescent="0.25">
      <c r="A794" s="354">
        <v>12</v>
      </c>
      <c r="B794" s="355"/>
      <c r="C794" s="356">
        <v>67332</v>
      </c>
      <c r="D794" s="140"/>
      <c r="E794" s="269" t="s">
        <v>889</v>
      </c>
      <c r="F794" s="269"/>
      <c r="G794" s="269">
        <v>157</v>
      </c>
      <c r="H794" s="275" t="s">
        <v>1862</v>
      </c>
      <c r="J794" s="271" t="s">
        <v>211</v>
      </c>
      <c r="L794" s="271" t="s">
        <v>2954</v>
      </c>
      <c r="N794" s="208" t="s">
        <v>3871</v>
      </c>
      <c r="P794" s="502" t="s">
        <v>3872</v>
      </c>
      <c r="Q794" s="502" t="s">
        <v>3873</v>
      </c>
      <c r="S794" s="271" t="s">
        <v>214</v>
      </c>
      <c r="AZ794" s="140"/>
    </row>
    <row r="795" spans="1:82" ht="18" customHeight="1" x14ac:dyDescent="0.25">
      <c r="A795" s="354">
        <v>12</v>
      </c>
      <c r="B795" s="355"/>
      <c r="C795" s="356">
        <v>69416</v>
      </c>
      <c r="D795" s="140"/>
      <c r="E795" s="269" t="s">
        <v>889</v>
      </c>
      <c r="F795" s="269"/>
      <c r="G795" s="269">
        <v>165</v>
      </c>
      <c r="H795" s="275" t="s">
        <v>1862</v>
      </c>
      <c r="J795" s="271" t="s">
        <v>211</v>
      </c>
      <c r="L795" s="271" t="s">
        <v>2954</v>
      </c>
      <c r="N795" s="208" t="s">
        <v>3874</v>
      </c>
      <c r="Q795" s="502" t="s">
        <v>3875</v>
      </c>
      <c r="S795" s="271" t="s">
        <v>214</v>
      </c>
      <c r="AZ795" s="140"/>
    </row>
    <row r="796" spans="1:82" ht="18" customHeight="1" x14ac:dyDescent="0.25">
      <c r="A796" s="354">
        <v>12</v>
      </c>
      <c r="B796" s="355"/>
      <c r="C796" s="356">
        <v>55572</v>
      </c>
      <c r="D796" s="140"/>
      <c r="E796" s="269" t="s">
        <v>889</v>
      </c>
      <c r="F796" s="269"/>
      <c r="G796" s="269">
        <v>169</v>
      </c>
      <c r="H796" s="275" t="s">
        <v>1862</v>
      </c>
      <c r="J796" s="271" t="s">
        <v>211</v>
      </c>
      <c r="L796" s="271" t="s">
        <v>2954</v>
      </c>
      <c r="N796" s="208" t="s">
        <v>3876</v>
      </c>
      <c r="O796" s="502" t="s">
        <v>3877</v>
      </c>
      <c r="S796" s="271" t="s">
        <v>214</v>
      </c>
      <c r="AZ796" s="140"/>
    </row>
    <row r="797" spans="1:82" ht="18" customHeight="1" x14ac:dyDescent="0.25">
      <c r="A797" s="354">
        <v>12</v>
      </c>
      <c r="B797" s="355"/>
      <c r="C797" s="356">
        <v>65914</v>
      </c>
      <c r="D797" s="140"/>
      <c r="E797" s="269" t="s">
        <v>889</v>
      </c>
      <c r="F797" s="269"/>
      <c r="G797" s="269">
        <v>171</v>
      </c>
      <c r="H797" s="275" t="s">
        <v>1862</v>
      </c>
      <c r="J797" s="271" t="s">
        <v>211</v>
      </c>
      <c r="L797" s="271" t="s">
        <v>2954</v>
      </c>
      <c r="N797" s="208" t="s">
        <v>2477</v>
      </c>
      <c r="O797" s="502" t="s">
        <v>3878</v>
      </c>
      <c r="S797" s="271" t="s">
        <v>214</v>
      </c>
      <c r="AZ797" s="140"/>
    </row>
    <row r="798" spans="1:82" ht="18" customHeight="1" x14ac:dyDescent="0.25">
      <c r="A798" s="354">
        <v>12</v>
      </c>
      <c r="B798" s="355"/>
      <c r="C798" s="356">
        <v>59602</v>
      </c>
      <c r="D798" s="140"/>
      <c r="E798" s="269" t="s">
        <v>889</v>
      </c>
      <c r="F798" s="269"/>
      <c r="G798" s="269" t="s">
        <v>2953</v>
      </c>
      <c r="H798" s="275" t="s">
        <v>1862</v>
      </c>
      <c r="J798" s="271" t="s">
        <v>211</v>
      </c>
      <c r="L798" s="271" t="s">
        <v>2954</v>
      </c>
      <c r="N798" s="208" t="s">
        <v>2955</v>
      </c>
      <c r="O798" s="502" t="s">
        <v>2956</v>
      </c>
      <c r="P798" s="502" t="s">
        <v>2956</v>
      </c>
      <c r="S798" s="271" t="s">
        <v>214</v>
      </c>
      <c r="AZ798" s="140"/>
    </row>
    <row r="799" spans="1:82" ht="18" customHeight="1" x14ac:dyDescent="0.25">
      <c r="A799" s="354">
        <v>12</v>
      </c>
      <c r="B799" s="355"/>
      <c r="C799" s="356">
        <v>61247</v>
      </c>
      <c r="D799" s="140"/>
      <c r="E799" s="269" t="s">
        <v>889</v>
      </c>
      <c r="F799" s="269"/>
      <c r="G799" s="269" t="s">
        <v>3859</v>
      </c>
      <c r="H799" s="275" t="s">
        <v>1862</v>
      </c>
      <c r="J799" s="271" t="s">
        <v>211</v>
      </c>
      <c r="L799" s="271" t="s">
        <v>2954</v>
      </c>
      <c r="N799" s="208" t="s">
        <v>3860</v>
      </c>
      <c r="P799" s="502" t="s">
        <v>3861</v>
      </c>
      <c r="Q799" s="502" t="s">
        <v>3862</v>
      </c>
      <c r="S799" s="271" t="s">
        <v>214</v>
      </c>
      <c r="AZ799" s="140"/>
    </row>
    <row r="800" spans="1:82" ht="18" customHeight="1" x14ac:dyDescent="0.25">
      <c r="A800" s="354">
        <v>12</v>
      </c>
      <c r="B800" s="355"/>
      <c r="C800" s="356">
        <v>64858</v>
      </c>
      <c r="D800" s="140"/>
      <c r="E800" s="269" t="s">
        <v>889</v>
      </c>
      <c r="F800" s="269"/>
      <c r="G800" s="269" t="s">
        <v>3863</v>
      </c>
      <c r="H800" s="275" t="s">
        <v>1862</v>
      </c>
      <c r="J800" s="271" t="s">
        <v>211</v>
      </c>
      <c r="L800" s="271" t="s">
        <v>2954</v>
      </c>
      <c r="N800" s="208" t="s">
        <v>3864</v>
      </c>
      <c r="P800" s="502" t="s">
        <v>3865</v>
      </c>
      <c r="Q800" s="502" t="s">
        <v>3866</v>
      </c>
      <c r="S800" s="271" t="s">
        <v>214</v>
      </c>
      <c r="AZ800" s="140"/>
    </row>
    <row r="801" spans="1:82" ht="18" customHeight="1" x14ac:dyDescent="0.25">
      <c r="A801" s="354">
        <v>12</v>
      </c>
      <c r="B801" s="355"/>
      <c r="C801" s="356">
        <v>58462</v>
      </c>
      <c r="D801" s="140"/>
      <c r="E801" s="269" t="s">
        <v>889</v>
      </c>
      <c r="F801" s="269"/>
      <c r="G801" s="269" t="s">
        <v>3867</v>
      </c>
      <c r="H801" s="275" t="s">
        <v>1862</v>
      </c>
      <c r="J801" s="271" t="s">
        <v>211</v>
      </c>
      <c r="L801" s="271" t="s">
        <v>2954</v>
      </c>
      <c r="N801" s="208" t="s">
        <v>3868</v>
      </c>
      <c r="P801" s="502" t="s">
        <v>3869</v>
      </c>
      <c r="Q801" s="502" t="s">
        <v>3870</v>
      </c>
      <c r="S801" s="271" t="s">
        <v>214</v>
      </c>
      <c r="AZ801" s="140"/>
    </row>
    <row r="802" spans="1:82" ht="18" customHeight="1" x14ac:dyDescent="0.25">
      <c r="A802" s="354">
        <v>12</v>
      </c>
      <c r="B802" s="355"/>
      <c r="C802" s="356">
        <v>69391</v>
      </c>
      <c r="D802" s="140"/>
      <c r="E802" s="269" t="s">
        <v>889</v>
      </c>
      <c r="F802" s="269"/>
      <c r="G802" s="269" t="s">
        <v>684</v>
      </c>
      <c r="H802" s="275" t="s">
        <v>3879</v>
      </c>
      <c r="J802" s="271" t="s">
        <v>211</v>
      </c>
      <c r="L802" s="271" t="s">
        <v>3880</v>
      </c>
      <c r="N802" s="208" t="s">
        <v>3881</v>
      </c>
      <c r="Q802" s="502" t="s">
        <v>3882</v>
      </c>
      <c r="S802" s="271" t="s">
        <v>214</v>
      </c>
      <c r="AZ802" s="140"/>
    </row>
    <row r="803" spans="1:82" ht="18" customHeight="1" x14ac:dyDescent="0.25">
      <c r="A803" s="354">
        <v>12</v>
      </c>
      <c r="B803" s="355"/>
      <c r="C803" s="356">
        <v>69792</v>
      </c>
      <c r="D803" s="140"/>
      <c r="E803" s="269" t="s">
        <v>889</v>
      </c>
      <c r="F803" s="269"/>
      <c r="G803" s="269" t="s">
        <v>3883</v>
      </c>
      <c r="H803" s="275" t="s">
        <v>2763</v>
      </c>
      <c r="J803" s="271" t="s">
        <v>416</v>
      </c>
      <c r="L803" s="271" t="s">
        <v>3884</v>
      </c>
      <c r="N803" s="208" t="s">
        <v>3885</v>
      </c>
      <c r="O803" s="502" t="s">
        <v>3886</v>
      </c>
      <c r="Q803" s="502" t="s">
        <v>3887</v>
      </c>
      <c r="S803" s="271" t="s">
        <v>214</v>
      </c>
      <c r="AZ803" s="140"/>
    </row>
    <row r="804" spans="1:82" ht="18" customHeight="1" x14ac:dyDescent="0.25">
      <c r="A804" s="354">
        <v>12</v>
      </c>
      <c r="B804" s="355"/>
      <c r="C804" s="356">
        <v>67261</v>
      </c>
      <c r="D804" s="140"/>
      <c r="E804" s="269" t="s">
        <v>889</v>
      </c>
      <c r="F804" s="269"/>
      <c r="G804" s="269" t="s">
        <v>3888</v>
      </c>
      <c r="H804" s="275" t="s">
        <v>2763</v>
      </c>
      <c r="J804" s="271" t="s">
        <v>416</v>
      </c>
      <c r="L804" s="271" t="s">
        <v>3884</v>
      </c>
      <c r="N804" s="208" t="s">
        <v>3889</v>
      </c>
      <c r="P804" s="502" t="s">
        <v>3890</v>
      </c>
      <c r="Q804" s="502" t="s">
        <v>3891</v>
      </c>
      <c r="S804" s="271" t="s">
        <v>214</v>
      </c>
      <c r="AZ804" s="140"/>
    </row>
    <row r="805" spans="1:82" ht="18" customHeight="1" x14ac:dyDescent="0.25">
      <c r="A805" s="354">
        <v>12</v>
      </c>
      <c r="B805" s="355"/>
      <c r="C805" s="356">
        <v>61343</v>
      </c>
      <c r="D805" s="140"/>
      <c r="E805" s="269" t="s">
        <v>889</v>
      </c>
      <c r="F805" s="269"/>
      <c r="G805" s="269">
        <v>1301</v>
      </c>
      <c r="H805" s="275" t="s">
        <v>2763</v>
      </c>
      <c r="J805" s="271" t="s">
        <v>211</v>
      </c>
      <c r="L805" s="271" t="s">
        <v>2764</v>
      </c>
      <c r="N805" s="208" t="s">
        <v>2765</v>
      </c>
      <c r="P805" s="502" t="s">
        <v>2766</v>
      </c>
      <c r="S805" s="271" t="s">
        <v>214</v>
      </c>
      <c r="AZ805" s="140"/>
    </row>
    <row r="806" spans="1:82" ht="18" customHeight="1" x14ac:dyDescent="0.25">
      <c r="A806" s="354">
        <v>12</v>
      </c>
      <c r="B806" s="355"/>
      <c r="C806" s="356">
        <v>68300</v>
      </c>
      <c r="D806" s="140"/>
      <c r="E806" s="269" t="s">
        <v>889</v>
      </c>
      <c r="F806" s="269"/>
      <c r="G806" s="269">
        <v>1303</v>
      </c>
      <c r="H806" s="275" t="s">
        <v>2763</v>
      </c>
      <c r="J806" s="271" t="s">
        <v>211</v>
      </c>
      <c r="L806" s="271" t="s">
        <v>2764</v>
      </c>
      <c r="N806" s="208" t="s">
        <v>2767</v>
      </c>
      <c r="P806" s="502" t="s">
        <v>2768</v>
      </c>
      <c r="S806" s="271" t="s">
        <v>214</v>
      </c>
      <c r="AZ806" s="140"/>
    </row>
    <row r="807" spans="1:82" ht="18" customHeight="1" x14ac:dyDescent="0.25">
      <c r="A807" s="354">
        <v>12</v>
      </c>
      <c r="B807" s="355"/>
      <c r="C807" s="356">
        <v>61345</v>
      </c>
      <c r="D807" s="140"/>
      <c r="E807" s="269" t="s">
        <v>889</v>
      </c>
      <c r="F807" s="269"/>
      <c r="G807" s="269">
        <v>1305</v>
      </c>
      <c r="H807" s="275" t="s">
        <v>2763</v>
      </c>
      <c r="J807" s="271" t="s">
        <v>211</v>
      </c>
      <c r="L807" s="271" t="s">
        <v>2764</v>
      </c>
      <c r="N807" s="208" t="s">
        <v>2769</v>
      </c>
      <c r="P807" s="502" t="s">
        <v>2770</v>
      </c>
      <c r="S807" s="271" t="s">
        <v>214</v>
      </c>
      <c r="AZ807" s="140"/>
    </row>
    <row r="808" spans="1:82" ht="18" customHeight="1" x14ac:dyDescent="0.25">
      <c r="A808" s="354">
        <v>12</v>
      </c>
      <c r="B808" s="355"/>
      <c r="C808" s="356">
        <v>61346</v>
      </c>
      <c r="D808" s="140"/>
      <c r="E808" s="269" t="s">
        <v>889</v>
      </c>
      <c r="F808" s="269"/>
      <c r="G808" s="269">
        <v>1307</v>
      </c>
      <c r="H808" s="275" t="s">
        <v>2763</v>
      </c>
      <c r="J808" s="271" t="s">
        <v>211</v>
      </c>
      <c r="L808" s="271" t="s">
        <v>2764</v>
      </c>
      <c r="N808" s="208" t="s">
        <v>2771</v>
      </c>
      <c r="O808" s="502" t="s">
        <v>2772</v>
      </c>
      <c r="S808" s="271" t="s">
        <v>214</v>
      </c>
      <c r="AZ808" s="140"/>
    </row>
    <row r="809" spans="1:82" ht="18" customHeight="1" x14ac:dyDescent="0.25">
      <c r="A809" s="354">
        <v>11</v>
      </c>
      <c r="B809" s="355"/>
      <c r="C809" s="356">
        <v>65963</v>
      </c>
      <c r="D809" s="140"/>
      <c r="E809" s="269" t="s">
        <v>570</v>
      </c>
      <c r="F809" s="269"/>
      <c r="G809" s="269">
        <v>17</v>
      </c>
      <c r="H809" s="275" t="s">
        <v>1624</v>
      </c>
      <c r="J809" s="271" t="s">
        <v>211</v>
      </c>
      <c r="L809" s="271" t="s">
        <v>1625</v>
      </c>
      <c r="M809" s="271"/>
      <c r="N809" s="271" t="s">
        <v>1691</v>
      </c>
      <c r="O809" s="271" t="s">
        <v>1692</v>
      </c>
      <c r="P809" s="271" t="s">
        <v>1693</v>
      </c>
      <c r="Q809" s="271" t="s">
        <v>1694</v>
      </c>
      <c r="R809" s="271"/>
      <c r="S809" s="271" t="s">
        <v>214</v>
      </c>
      <c r="T809" s="271" t="s">
        <v>340</v>
      </c>
      <c r="U809" s="597">
        <v>45505</v>
      </c>
      <c r="V809" s="271" t="s">
        <v>226</v>
      </c>
      <c r="Y809" s="208" t="s">
        <v>8501</v>
      </c>
      <c r="Z809" s="271"/>
      <c r="AA809" s="271"/>
      <c r="AB809" s="271"/>
      <c r="AC809" s="271"/>
      <c r="AD809" s="271"/>
      <c r="AE809" s="271"/>
      <c r="AF809" s="271"/>
      <c r="AG809" s="271"/>
      <c r="AH809" s="271"/>
      <c r="AI809" s="271"/>
      <c r="AJ809" s="271"/>
      <c r="AK809" s="271"/>
      <c r="AL809" s="271"/>
      <c r="AM809" s="271"/>
      <c r="AN809" s="271"/>
      <c r="AO809" s="271"/>
      <c r="AP809" s="271"/>
      <c r="AQ809" s="271"/>
      <c r="AR809" s="271"/>
      <c r="AS809" s="271"/>
      <c r="AT809" s="271"/>
      <c r="AU809" s="271"/>
      <c r="AV809" s="271"/>
      <c r="AW809" s="271"/>
      <c r="AY809" s="271"/>
      <c r="AZ809" s="271"/>
      <c r="BA809" s="271"/>
      <c r="BB809" s="271"/>
      <c r="BD809" s="212"/>
      <c r="BE809" s="212"/>
      <c r="BF809" s="212"/>
      <c r="BH809" s="212"/>
      <c r="BN809" s="271"/>
      <c r="BR809" s="271"/>
      <c r="BS809" s="271"/>
      <c r="BT809" s="271"/>
      <c r="BU809" s="271"/>
      <c r="BV809" s="271"/>
      <c r="BW809" s="271"/>
      <c r="BX809" s="271"/>
      <c r="BY809" s="271"/>
      <c r="BZ809" s="271"/>
      <c r="CA809" s="271"/>
      <c r="CB809" s="271"/>
      <c r="CC809" s="271"/>
      <c r="CD809" s="271"/>
    </row>
    <row r="810" spans="1:82" ht="18" customHeight="1" x14ac:dyDescent="0.25">
      <c r="A810" s="354">
        <v>11</v>
      </c>
      <c r="B810" s="355"/>
      <c r="C810" s="356">
        <v>62497</v>
      </c>
      <c r="D810" s="140"/>
      <c r="E810" s="269" t="s">
        <v>570</v>
      </c>
      <c r="F810" s="269"/>
      <c r="G810" s="269">
        <v>19</v>
      </c>
      <c r="H810" s="275" t="s">
        <v>1624</v>
      </c>
      <c r="I810" s="269"/>
      <c r="J810" s="140" t="s">
        <v>211</v>
      </c>
      <c r="K810" s="273"/>
      <c r="L810" s="273" t="s">
        <v>1625</v>
      </c>
      <c r="N810" s="275" t="s">
        <v>1762</v>
      </c>
      <c r="O810" s="272" t="s">
        <v>1763</v>
      </c>
      <c r="P810" s="272"/>
      <c r="Q810" s="766" t="s">
        <v>1764</v>
      </c>
      <c r="R810" s="269"/>
      <c r="S810" s="269" t="s">
        <v>214</v>
      </c>
      <c r="T810" s="273" t="s">
        <v>340</v>
      </c>
      <c r="U810" s="466">
        <v>45505</v>
      </c>
      <c r="V810" s="140" t="s">
        <v>226</v>
      </c>
      <c r="W810" s="140"/>
      <c r="X810" s="140"/>
      <c r="Y810" s="269" t="s">
        <v>8493</v>
      </c>
      <c r="AX810" s="140"/>
      <c r="AZ810" s="140"/>
      <c r="BC810" s="280"/>
      <c r="BD810" s="669"/>
      <c r="BE810" s="740"/>
      <c r="BF810" s="440"/>
      <c r="BG810" s="140"/>
      <c r="BH810" s="801"/>
      <c r="BI810" s="280"/>
      <c r="BJ810" s="280"/>
      <c r="BK810" s="280"/>
      <c r="BL810" s="280"/>
      <c r="BM810" s="140"/>
      <c r="BN810" s="269"/>
      <c r="BR810" s="271"/>
      <c r="BS810" s="271"/>
      <c r="BT810" s="271"/>
      <c r="BU810" s="271"/>
      <c r="BV810" s="271"/>
      <c r="BW810" s="271"/>
      <c r="BX810" s="271"/>
      <c r="BY810" s="271"/>
      <c r="BZ810" s="271"/>
      <c r="CA810" s="271"/>
      <c r="CB810" s="271"/>
      <c r="CC810" s="271"/>
      <c r="CD810" s="271"/>
    </row>
    <row r="811" spans="1:82" ht="18" customHeight="1" x14ac:dyDescent="0.25">
      <c r="A811" s="354">
        <v>11</v>
      </c>
      <c r="B811" s="355"/>
      <c r="C811" s="356">
        <v>61800</v>
      </c>
      <c r="D811" s="140"/>
      <c r="E811" s="269" t="s">
        <v>570</v>
      </c>
      <c r="F811" s="269"/>
      <c r="G811" s="269">
        <v>21</v>
      </c>
      <c r="H811" s="275" t="s">
        <v>1624</v>
      </c>
      <c r="J811" s="271" t="s">
        <v>211</v>
      </c>
      <c r="L811" s="271" t="s">
        <v>1625</v>
      </c>
      <c r="M811" s="271"/>
      <c r="N811" s="271" t="s">
        <v>1831</v>
      </c>
      <c r="O811" s="271"/>
      <c r="P811" s="271" t="s">
        <v>1832</v>
      </c>
      <c r="Q811" s="271" t="s">
        <v>1833</v>
      </c>
      <c r="R811" s="271"/>
      <c r="S811" s="271" t="s">
        <v>214</v>
      </c>
      <c r="T811" s="271" t="s">
        <v>340</v>
      </c>
      <c r="U811" s="597">
        <v>45505</v>
      </c>
      <c r="V811" s="271" t="s">
        <v>226</v>
      </c>
      <c r="Y811" s="208" t="s">
        <v>8493</v>
      </c>
      <c r="Z811" s="271"/>
      <c r="AA811" s="271"/>
      <c r="AB811" s="271"/>
      <c r="AC811" s="271"/>
      <c r="AD811" s="271"/>
      <c r="AE811" s="271"/>
      <c r="AF811" s="271"/>
      <c r="AG811" s="271"/>
      <c r="AH811" s="271"/>
      <c r="AI811" s="271"/>
      <c r="AJ811" s="271"/>
      <c r="AK811" s="271"/>
      <c r="AL811" s="271"/>
      <c r="AM811" s="271"/>
      <c r="AN811" s="271"/>
      <c r="AO811" s="271"/>
      <c r="AP811" s="271"/>
      <c r="AQ811" s="271"/>
      <c r="AR811" s="271"/>
      <c r="AS811" s="271"/>
      <c r="AT811" s="271"/>
      <c r="AU811" s="271"/>
      <c r="AV811" s="271"/>
      <c r="AW811" s="271"/>
      <c r="AY811" s="271"/>
      <c r="AZ811" s="271"/>
      <c r="BA811" s="271"/>
      <c r="BB811" s="271"/>
      <c r="BD811" s="212"/>
      <c r="BE811" s="212"/>
      <c r="BF811" s="212"/>
      <c r="BH811" s="212"/>
      <c r="BN811" s="271"/>
      <c r="BR811" s="271"/>
      <c r="BS811" s="271"/>
      <c r="BT811" s="271"/>
      <c r="BU811" s="271"/>
      <c r="BV811" s="271"/>
      <c r="BW811" s="271"/>
      <c r="BX811" s="271"/>
      <c r="BY811" s="271"/>
      <c r="BZ811" s="271"/>
      <c r="CA811" s="271"/>
      <c r="CB811" s="271"/>
      <c r="CC811" s="271"/>
      <c r="CD811" s="271"/>
    </row>
    <row r="812" spans="1:82" ht="18" customHeight="1" x14ac:dyDescent="0.25">
      <c r="A812" s="354">
        <v>12</v>
      </c>
      <c r="B812" s="355"/>
      <c r="C812" s="356">
        <v>67601</v>
      </c>
      <c r="D812" s="140"/>
      <c r="E812" s="269" t="s">
        <v>889</v>
      </c>
      <c r="F812" s="269"/>
      <c r="G812" s="269">
        <v>27</v>
      </c>
      <c r="H812" s="275" t="s">
        <v>1624</v>
      </c>
      <c r="J812" s="271" t="s">
        <v>211</v>
      </c>
      <c r="L812" s="271" t="s">
        <v>1625</v>
      </c>
      <c r="N812" s="208" t="s">
        <v>1988</v>
      </c>
      <c r="O812" s="502" t="s">
        <v>1989</v>
      </c>
      <c r="S812" s="271" t="s">
        <v>214</v>
      </c>
      <c r="T812" s="271" t="s">
        <v>340</v>
      </c>
      <c r="U812" s="452" t="s">
        <v>7726</v>
      </c>
      <c r="Y812" s="215" t="s">
        <v>7798</v>
      </c>
      <c r="AZ812" s="140"/>
    </row>
    <row r="813" spans="1:82" ht="18" customHeight="1" x14ac:dyDescent="0.25">
      <c r="A813" s="354">
        <v>12</v>
      </c>
      <c r="B813" s="355"/>
      <c r="C813" s="356">
        <v>55581</v>
      </c>
      <c r="D813" s="140"/>
      <c r="E813" s="269" t="s">
        <v>889</v>
      </c>
      <c r="F813" s="269"/>
      <c r="G813" s="269">
        <v>59</v>
      </c>
      <c r="H813" s="275" t="s">
        <v>1624</v>
      </c>
      <c r="J813" s="271" t="s">
        <v>211</v>
      </c>
      <c r="L813" s="271" t="s">
        <v>1625</v>
      </c>
      <c r="N813" s="208" t="s">
        <v>3917</v>
      </c>
      <c r="O813" s="502" t="s">
        <v>3918</v>
      </c>
      <c r="S813" s="271" t="s">
        <v>214</v>
      </c>
      <c r="T813" s="271" t="s">
        <v>340</v>
      </c>
      <c r="Y813" s="215" t="s">
        <v>7526</v>
      </c>
      <c r="AZ813" s="140"/>
    </row>
    <row r="814" spans="1:82" ht="18" customHeight="1" x14ac:dyDescent="0.25">
      <c r="A814" s="354">
        <v>12</v>
      </c>
      <c r="B814" s="355"/>
      <c r="C814" s="356">
        <v>66818</v>
      </c>
      <c r="D814" s="140"/>
      <c r="E814" s="269" t="s">
        <v>889</v>
      </c>
      <c r="F814" s="269"/>
      <c r="G814" s="269" t="s">
        <v>1886</v>
      </c>
      <c r="H814" s="275" t="s">
        <v>1624</v>
      </c>
      <c r="J814" s="271" t="s">
        <v>211</v>
      </c>
      <c r="L814" s="271" t="s">
        <v>1625</v>
      </c>
      <c r="M814" s="271"/>
      <c r="N814" s="271" t="s">
        <v>1887</v>
      </c>
      <c r="O814" s="271" t="s">
        <v>1888</v>
      </c>
      <c r="P814" s="271"/>
      <c r="Q814" s="271" t="s">
        <v>1889</v>
      </c>
      <c r="R814" s="271"/>
      <c r="S814" s="271" t="s">
        <v>214</v>
      </c>
      <c r="T814" s="271" t="s">
        <v>340</v>
      </c>
      <c r="U814" s="597"/>
      <c r="Y814" s="208"/>
      <c r="Z814" s="271"/>
      <c r="AA814" s="271"/>
      <c r="AB814" s="271"/>
      <c r="AC814" s="271"/>
      <c r="AD814" s="271"/>
      <c r="AE814" s="271"/>
      <c r="AF814" s="271"/>
      <c r="AG814" s="271"/>
      <c r="AH814" s="271"/>
      <c r="AI814" s="271"/>
      <c r="AJ814" s="271"/>
      <c r="AK814" s="271"/>
      <c r="AL814" s="271"/>
      <c r="AM814" s="271"/>
      <c r="AN814" s="271"/>
      <c r="AO814" s="271"/>
      <c r="AP814" s="271"/>
      <c r="AQ814" s="271"/>
      <c r="AR814" s="271"/>
      <c r="AS814" s="271"/>
      <c r="AT814" s="271"/>
      <c r="AU814" s="271"/>
      <c r="AV814" s="271"/>
      <c r="AW814" s="271"/>
      <c r="AY814" s="271"/>
      <c r="AZ814" s="271"/>
      <c r="BA814" s="271"/>
      <c r="BB814" s="271"/>
      <c r="BD814" s="212"/>
      <c r="BE814" s="212"/>
      <c r="BF814" s="212"/>
      <c r="BH814" s="212"/>
      <c r="BN814" s="271"/>
      <c r="BR814" s="271"/>
      <c r="BS814" s="271"/>
      <c r="BT814" s="271"/>
      <c r="BU814" s="271"/>
      <c r="BV814" s="271"/>
      <c r="BW814" s="271"/>
      <c r="BX814" s="271"/>
      <c r="BY814" s="271"/>
      <c r="BZ814" s="271"/>
      <c r="CA814" s="271"/>
      <c r="CB814" s="271"/>
      <c r="CC814" s="271"/>
      <c r="CD814" s="271"/>
    </row>
    <row r="815" spans="1:82" ht="18" customHeight="1" x14ac:dyDescent="0.25">
      <c r="A815" s="354">
        <v>12</v>
      </c>
      <c r="B815" s="355"/>
      <c r="C815" s="356">
        <v>55576</v>
      </c>
      <c r="D815" s="140"/>
      <c r="E815" s="269" t="s">
        <v>889</v>
      </c>
      <c r="F815" s="269"/>
      <c r="G815" s="269">
        <v>8</v>
      </c>
      <c r="H815" s="275" t="s">
        <v>1624</v>
      </c>
      <c r="J815" s="271" t="s">
        <v>211</v>
      </c>
      <c r="L815" s="271" t="s">
        <v>1934</v>
      </c>
      <c r="N815" s="208" t="s">
        <v>3901</v>
      </c>
      <c r="P815" s="502" t="s">
        <v>3902</v>
      </c>
      <c r="S815" s="271" t="s">
        <v>214</v>
      </c>
      <c r="T815" s="271" t="s">
        <v>340</v>
      </c>
      <c r="V815" s="271" t="s">
        <v>226</v>
      </c>
      <c r="X815" s="271">
        <v>1</v>
      </c>
      <c r="Y815" s="269" t="s">
        <v>7913</v>
      </c>
      <c r="AZ815" s="140"/>
    </row>
    <row r="816" spans="1:82" ht="18" customHeight="1" x14ac:dyDescent="0.25">
      <c r="A816" s="354">
        <v>11</v>
      </c>
      <c r="B816" s="355"/>
      <c r="C816" s="356">
        <v>69545</v>
      </c>
      <c r="D816" s="140"/>
      <c r="E816" s="269" t="s">
        <v>570</v>
      </c>
      <c r="F816" s="269"/>
      <c r="G816" s="269">
        <v>25</v>
      </c>
      <c r="H816" s="275" t="s">
        <v>1624</v>
      </c>
      <c r="J816" s="271" t="s">
        <v>211</v>
      </c>
      <c r="L816" s="271" t="s">
        <v>1934</v>
      </c>
      <c r="M816" s="271"/>
      <c r="N816" s="271" t="s">
        <v>1935</v>
      </c>
      <c r="O816" s="271"/>
      <c r="P816" s="271" t="s">
        <v>1936</v>
      </c>
      <c r="Q816" s="271"/>
      <c r="R816" s="271"/>
      <c r="S816" s="271" t="s">
        <v>214</v>
      </c>
      <c r="T816" s="271" t="s">
        <v>340</v>
      </c>
      <c r="U816" s="597">
        <v>45505</v>
      </c>
      <c r="V816" s="271" t="s">
        <v>264</v>
      </c>
      <c r="Y816" s="208" t="s">
        <v>8493</v>
      </c>
      <c r="Z816" s="271"/>
      <c r="AA816" s="271"/>
      <c r="AB816" s="271"/>
      <c r="AC816" s="271"/>
      <c r="AD816" s="271"/>
      <c r="AE816" s="271"/>
      <c r="AF816" s="271"/>
      <c r="AG816" s="271"/>
      <c r="AH816" s="271"/>
      <c r="AI816" s="271"/>
      <c r="AJ816" s="271"/>
      <c r="AK816" s="271"/>
      <c r="AL816" s="271"/>
      <c r="AM816" s="271"/>
      <c r="AN816" s="271"/>
      <c r="AO816" s="271"/>
      <c r="AP816" s="271"/>
      <c r="AQ816" s="271"/>
      <c r="AR816" s="271"/>
      <c r="AS816" s="271"/>
      <c r="AT816" s="271"/>
      <c r="AU816" s="271"/>
      <c r="AV816" s="271"/>
      <c r="AW816" s="271"/>
      <c r="AY816" s="271"/>
      <c r="AZ816" s="271"/>
      <c r="BA816" s="271"/>
      <c r="BB816" s="271"/>
      <c r="BD816" s="212"/>
      <c r="BE816" s="212"/>
      <c r="BF816" s="212"/>
      <c r="BH816" s="212"/>
      <c r="BN816" s="271"/>
      <c r="BR816" s="271"/>
      <c r="BS816" s="271"/>
      <c r="BT816" s="271"/>
      <c r="BU816" s="271"/>
      <c r="BV816" s="271"/>
      <c r="BW816" s="271"/>
      <c r="BX816" s="271"/>
      <c r="BY816" s="271"/>
      <c r="BZ816" s="271"/>
      <c r="CA816" s="271"/>
      <c r="CB816" s="271"/>
      <c r="CC816" s="271"/>
      <c r="CD816" s="271"/>
    </row>
    <row r="817" spans="1:52" ht="18" customHeight="1" x14ac:dyDescent="0.25">
      <c r="A817" s="354">
        <v>12</v>
      </c>
      <c r="B817" s="355"/>
      <c r="C817" s="356">
        <v>70321</v>
      </c>
      <c r="D817" s="140"/>
      <c r="E817" s="269" t="s">
        <v>889</v>
      </c>
      <c r="F817" s="269"/>
      <c r="G817" s="269">
        <v>1</v>
      </c>
      <c r="H817" s="275" t="s">
        <v>3922</v>
      </c>
      <c r="J817" s="271" t="s">
        <v>211</v>
      </c>
      <c r="L817" s="271" t="s">
        <v>3923</v>
      </c>
      <c r="N817" s="208" t="s">
        <v>3924</v>
      </c>
      <c r="O817" s="502" t="s">
        <v>3925</v>
      </c>
      <c r="P817" s="502" t="s">
        <v>3925</v>
      </c>
      <c r="Q817" s="502" t="s">
        <v>3926</v>
      </c>
      <c r="S817" s="271" t="s">
        <v>214</v>
      </c>
      <c r="AZ817" s="140"/>
    </row>
    <row r="818" spans="1:52" ht="18" customHeight="1" x14ac:dyDescent="0.25">
      <c r="A818" s="354">
        <v>12</v>
      </c>
      <c r="B818" s="355"/>
      <c r="C818" s="356">
        <v>70739</v>
      </c>
      <c r="D818" s="140"/>
      <c r="E818" s="269" t="s">
        <v>889</v>
      </c>
      <c r="F818" s="269"/>
      <c r="G818" s="269">
        <v>3</v>
      </c>
      <c r="H818" s="275" t="s">
        <v>3922</v>
      </c>
      <c r="J818" s="271" t="s">
        <v>211</v>
      </c>
      <c r="L818" s="271" t="s">
        <v>3923</v>
      </c>
      <c r="N818" s="208" t="s">
        <v>3927</v>
      </c>
      <c r="P818" s="502" t="s">
        <v>3928</v>
      </c>
      <c r="Q818" s="502" t="s">
        <v>3929</v>
      </c>
      <c r="S818" s="271" t="s">
        <v>214</v>
      </c>
      <c r="AZ818" s="140"/>
    </row>
    <row r="819" spans="1:52" ht="18" customHeight="1" x14ac:dyDescent="0.25">
      <c r="A819" s="354">
        <v>12</v>
      </c>
      <c r="B819" s="355"/>
      <c r="C819" s="356">
        <v>55625</v>
      </c>
      <c r="D819" s="140"/>
      <c r="E819" s="269" t="s">
        <v>889</v>
      </c>
      <c r="F819" s="269"/>
      <c r="G819" s="269">
        <v>7</v>
      </c>
      <c r="H819" s="275" t="s">
        <v>3922</v>
      </c>
      <c r="J819" s="271" t="s">
        <v>211</v>
      </c>
      <c r="L819" s="271" t="s">
        <v>3923</v>
      </c>
      <c r="N819" s="208" t="s">
        <v>3930</v>
      </c>
      <c r="P819" s="502" t="s">
        <v>3931</v>
      </c>
      <c r="S819" s="271" t="s">
        <v>214</v>
      </c>
      <c r="AZ819" s="140"/>
    </row>
    <row r="820" spans="1:52" ht="18" customHeight="1" x14ac:dyDescent="0.25">
      <c r="A820" s="354">
        <v>12</v>
      </c>
      <c r="B820" s="355"/>
      <c r="C820" s="356">
        <v>65777</v>
      </c>
      <c r="D820" s="140"/>
      <c r="E820" s="269" t="s">
        <v>889</v>
      </c>
      <c r="F820" s="269"/>
      <c r="G820" s="269" t="s">
        <v>2673</v>
      </c>
      <c r="H820" s="275" t="s">
        <v>3922</v>
      </c>
      <c r="J820" s="271" t="s">
        <v>211</v>
      </c>
      <c r="L820" s="271" t="s">
        <v>3923</v>
      </c>
      <c r="N820" s="208" t="s">
        <v>3932</v>
      </c>
      <c r="P820" s="502" t="s">
        <v>3933</v>
      </c>
      <c r="S820" s="271" t="s">
        <v>214</v>
      </c>
      <c r="Y820" s="269" t="s">
        <v>3934</v>
      </c>
      <c r="AZ820" s="140"/>
    </row>
    <row r="821" spans="1:52" ht="18" customHeight="1" x14ac:dyDescent="0.25">
      <c r="A821" s="354">
        <v>12</v>
      </c>
      <c r="B821" s="355"/>
      <c r="C821" s="356">
        <v>65268</v>
      </c>
      <c r="D821" s="140"/>
      <c r="E821" s="269" t="s">
        <v>889</v>
      </c>
      <c r="F821" s="269"/>
      <c r="G821" s="269" t="s">
        <v>3943</v>
      </c>
      <c r="H821" s="275" t="s">
        <v>3922</v>
      </c>
      <c r="J821" s="271" t="s">
        <v>211</v>
      </c>
      <c r="L821" s="271" t="s">
        <v>3923</v>
      </c>
      <c r="N821" s="208" t="s">
        <v>3944</v>
      </c>
      <c r="O821" s="502" t="s">
        <v>3945</v>
      </c>
      <c r="P821" s="502" t="s">
        <v>3946</v>
      </c>
      <c r="Q821" s="502" t="s">
        <v>3947</v>
      </c>
      <c r="S821" s="271" t="s">
        <v>214</v>
      </c>
      <c r="AZ821" s="140"/>
    </row>
    <row r="822" spans="1:52" ht="18" customHeight="1" x14ac:dyDescent="0.25">
      <c r="A822" s="354">
        <v>12</v>
      </c>
      <c r="B822" s="355"/>
      <c r="C822" s="356">
        <v>62178</v>
      </c>
      <c r="D822" s="140"/>
      <c r="E822" s="269" t="s">
        <v>889</v>
      </c>
      <c r="F822" s="269"/>
      <c r="G822" s="269" t="s">
        <v>3948</v>
      </c>
      <c r="H822" s="275" t="s">
        <v>3922</v>
      </c>
      <c r="J822" s="271" t="s">
        <v>416</v>
      </c>
      <c r="L822" s="271" t="s">
        <v>3923</v>
      </c>
      <c r="N822" s="208" t="s">
        <v>3949</v>
      </c>
      <c r="P822" s="502" t="s">
        <v>3950</v>
      </c>
      <c r="S822" s="271" t="s">
        <v>214</v>
      </c>
      <c r="AZ822" s="140"/>
    </row>
    <row r="823" spans="1:52" ht="18" customHeight="1" x14ac:dyDescent="0.25">
      <c r="A823" s="354">
        <v>12</v>
      </c>
      <c r="B823" s="355"/>
      <c r="C823" s="356">
        <v>70574</v>
      </c>
      <c r="D823" s="140"/>
      <c r="E823" s="269" t="s">
        <v>889</v>
      </c>
      <c r="F823" s="269"/>
      <c r="G823" s="269" t="s">
        <v>3954</v>
      </c>
      <c r="H823" s="275" t="s">
        <v>3922</v>
      </c>
      <c r="J823" s="271" t="s">
        <v>416</v>
      </c>
      <c r="L823" s="271" t="s">
        <v>3923</v>
      </c>
      <c r="N823" s="208" t="s">
        <v>3955</v>
      </c>
      <c r="Q823" s="502" t="s">
        <v>3956</v>
      </c>
      <c r="S823" s="271" t="s">
        <v>214</v>
      </c>
      <c r="AZ823" s="140"/>
    </row>
    <row r="824" spans="1:52" ht="18" customHeight="1" x14ac:dyDescent="0.25">
      <c r="A824" s="354">
        <v>12</v>
      </c>
      <c r="B824" s="355"/>
      <c r="C824" s="356">
        <v>70239</v>
      </c>
      <c r="D824" s="140"/>
      <c r="E824" s="269" t="s">
        <v>889</v>
      </c>
      <c r="F824" s="269"/>
      <c r="G824" s="269" t="s">
        <v>3961</v>
      </c>
      <c r="H824" s="275" t="s">
        <v>3922</v>
      </c>
      <c r="J824" s="271" t="s">
        <v>416</v>
      </c>
      <c r="L824" s="271" t="s">
        <v>3923</v>
      </c>
      <c r="N824" s="208" t="s">
        <v>3962</v>
      </c>
      <c r="P824" s="502" t="s">
        <v>3963</v>
      </c>
      <c r="S824" s="271" t="s">
        <v>214</v>
      </c>
      <c r="AZ824" s="140"/>
    </row>
    <row r="825" spans="1:52" ht="18" customHeight="1" x14ac:dyDescent="0.25">
      <c r="A825" s="354">
        <v>12</v>
      </c>
      <c r="B825" s="355"/>
      <c r="C825" s="356">
        <v>62181</v>
      </c>
      <c r="D825" s="140"/>
      <c r="E825" s="269" t="s">
        <v>889</v>
      </c>
      <c r="F825" s="269"/>
      <c r="G825" s="269" t="s">
        <v>3967</v>
      </c>
      <c r="H825" s="275" t="s">
        <v>3922</v>
      </c>
      <c r="J825" s="271" t="s">
        <v>211</v>
      </c>
      <c r="L825" s="271" t="s">
        <v>3923</v>
      </c>
      <c r="N825" s="208" t="s">
        <v>3968</v>
      </c>
      <c r="P825" s="502" t="s">
        <v>3969</v>
      </c>
      <c r="S825" s="271" t="s">
        <v>214</v>
      </c>
      <c r="AZ825" s="140"/>
    </row>
    <row r="826" spans="1:52" ht="18" customHeight="1" x14ac:dyDescent="0.25">
      <c r="A826" s="354">
        <v>12</v>
      </c>
      <c r="B826" s="355"/>
      <c r="C826" s="356">
        <v>68389</v>
      </c>
      <c r="D826" s="140"/>
      <c r="E826" s="269" t="s">
        <v>889</v>
      </c>
      <c r="F826" s="269"/>
      <c r="G826" s="269" t="s">
        <v>3972</v>
      </c>
      <c r="H826" s="275" t="s">
        <v>3922</v>
      </c>
      <c r="J826" s="271" t="s">
        <v>211</v>
      </c>
      <c r="L826" s="271" t="s">
        <v>3923</v>
      </c>
      <c r="N826" s="208" t="s">
        <v>3973</v>
      </c>
      <c r="P826" s="502" t="s">
        <v>3974</v>
      </c>
      <c r="Q826" s="502" t="s">
        <v>3975</v>
      </c>
      <c r="S826" s="271" t="s">
        <v>214</v>
      </c>
      <c r="AZ826" s="140"/>
    </row>
    <row r="827" spans="1:52" ht="18" customHeight="1" x14ac:dyDescent="0.25">
      <c r="A827" s="354">
        <v>12</v>
      </c>
      <c r="B827" s="355"/>
      <c r="C827" s="356">
        <v>66922</v>
      </c>
      <c r="D827" s="140"/>
      <c r="E827" s="269" t="s">
        <v>889</v>
      </c>
      <c r="F827" s="269"/>
      <c r="G827" s="269">
        <v>40</v>
      </c>
      <c r="H827" s="275" t="s">
        <v>3922</v>
      </c>
      <c r="J827" s="271" t="s">
        <v>211</v>
      </c>
      <c r="L827" s="271" t="s">
        <v>3936</v>
      </c>
      <c r="N827" s="208" t="s">
        <v>3984</v>
      </c>
      <c r="O827" s="502" t="s">
        <v>3985</v>
      </c>
      <c r="P827" s="502" t="s">
        <v>3986</v>
      </c>
      <c r="S827" s="271" t="s">
        <v>214</v>
      </c>
      <c r="AZ827" s="140"/>
    </row>
    <row r="828" spans="1:52" ht="18" customHeight="1" x14ac:dyDescent="0.25">
      <c r="A828" s="354">
        <v>12</v>
      </c>
      <c r="B828" s="355"/>
      <c r="C828" s="356">
        <v>66162</v>
      </c>
      <c r="D828" s="140"/>
      <c r="E828" s="269" t="s">
        <v>889</v>
      </c>
      <c r="F828" s="269"/>
      <c r="G828" s="269">
        <v>42</v>
      </c>
      <c r="H828" s="275" t="s">
        <v>3922</v>
      </c>
      <c r="J828" s="271" t="s">
        <v>211</v>
      </c>
      <c r="L828" s="271" t="s">
        <v>3936</v>
      </c>
      <c r="N828" s="208" t="s">
        <v>3987</v>
      </c>
      <c r="P828" s="502" t="s">
        <v>3988</v>
      </c>
      <c r="S828" s="271" t="s">
        <v>214</v>
      </c>
      <c r="AZ828" s="140"/>
    </row>
    <row r="829" spans="1:52" ht="18" customHeight="1" x14ac:dyDescent="0.25">
      <c r="A829" s="354">
        <v>12</v>
      </c>
      <c r="B829" s="355"/>
      <c r="C829" s="356">
        <v>67866</v>
      </c>
      <c r="D829" s="140"/>
      <c r="E829" s="269" t="s">
        <v>889</v>
      </c>
      <c r="F829" s="269"/>
      <c r="G829" s="269">
        <v>44</v>
      </c>
      <c r="H829" s="275" t="s">
        <v>3922</v>
      </c>
      <c r="J829" s="271" t="s">
        <v>211</v>
      </c>
      <c r="L829" s="271" t="s">
        <v>3936</v>
      </c>
      <c r="N829" s="208" t="s">
        <v>3989</v>
      </c>
      <c r="S829" s="271" t="s">
        <v>214</v>
      </c>
      <c r="AZ829" s="140"/>
    </row>
    <row r="830" spans="1:52" ht="18" customHeight="1" x14ac:dyDescent="0.25">
      <c r="A830" s="354">
        <v>12</v>
      </c>
      <c r="B830" s="355"/>
      <c r="C830" s="356">
        <v>62194</v>
      </c>
      <c r="D830" s="140"/>
      <c r="E830" s="269" t="s">
        <v>889</v>
      </c>
      <c r="F830" s="269"/>
      <c r="G830" s="269">
        <v>46</v>
      </c>
      <c r="H830" s="275" t="s">
        <v>3922</v>
      </c>
      <c r="J830" s="271" t="s">
        <v>211</v>
      </c>
      <c r="L830" s="271" t="s">
        <v>3936</v>
      </c>
      <c r="N830" s="208" t="s">
        <v>3990</v>
      </c>
      <c r="P830" s="502" t="s">
        <v>3991</v>
      </c>
      <c r="S830" s="271" t="s">
        <v>214</v>
      </c>
      <c r="AZ830" s="140"/>
    </row>
    <row r="831" spans="1:52" ht="18" customHeight="1" x14ac:dyDescent="0.25">
      <c r="A831" s="354">
        <v>12</v>
      </c>
      <c r="B831" s="355"/>
      <c r="C831" s="356">
        <v>69070</v>
      </c>
      <c r="D831" s="140"/>
      <c r="E831" s="269" t="s">
        <v>889</v>
      </c>
      <c r="F831" s="269"/>
      <c r="G831" s="269" t="s">
        <v>3951</v>
      </c>
      <c r="H831" s="275" t="s">
        <v>3922</v>
      </c>
      <c r="J831" s="271" t="s">
        <v>211</v>
      </c>
      <c r="L831" s="271" t="s">
        <v>3936</v>
      </c>
      <c r="N831" s="208" t="s">
        <v>3952</v>
      </c>
      <c r="P831" s="502" t="s">
        <v>3953</v>
      </c>
      <c r="S831" s="271" t="s">
        <v>214</v>
      </c>
      <c r="AZ831" s="140"/>
    </row>
    <row r="832" spans="1:52" ht="18" customHeight="1" x14ac:dyDescent="0.25">
      <c r="A832" s="354">
        <v>12</v>
      </c>
      <c r="B832" s="355"/>
      <c r="C832" s="356">
        <v>65544</v>
      </c>
      <c r="D832" s="140"/>
      <c r="E832" s="269" t="s">
        <v>889</v>
      </c>
      <c r="F832" s="269"/>
      <c r="G832" s="269" t="s">
        <v>3957</v>
      </c>
      <c r="H832" s="275" t="s">
        <v>3922</v>
      </c>
      <c r="J832" s="271" t="s">
        <v>211</v>
      </c>
      <c r="L832" s="271" t="s">
        <v>3936</v>
      </c>
      <c r="N832" s="208" t="s">
        <v>3958</v>
      </c>
      <c r="O832" s="502" t="s">
        <v>3959</v>
      </c>
      <c r="P832" s="502" t="s">
        <v>3959</v>
      </c>
      <c r="Q832" s="502" t="s">
        <v>3960</v>
      </c>
      <c r="S832" s="271" t="s">
        <v>214</v>
      </c>
      <c r="AZ832" s="140"/>
    </row>
    <row r="833" spans="1:52" ht="18" customHeight="1" x14ac:dyDescent="0.25">
      <c r="A833" s="354">
        <v>12</v>
      </c>
      <c r="B833" s="355"/>
      <c r="C833" s="356">
        <v>68930</v>
      </c>
      <c r="D833" s="140"/>
      <c r="E833" s="269" t="s">
        <v>889</v>
      </c>
      <c r="F833" s="269"/>
      <c r="G833" s="269" t="s">
        <v>3996</v>
      </c>
      <c r="H833" s="275" t="s">
        <v>3922</v>
      </c>
      <c r="J833" s="271" t="s">
        <v>211</v>
      </c>
      <c r="L833" s="271" t="s">
        <v>3936</v>
      </c>
      <c r="N833" s="208" t="s">
        <v>3997</v>
      </c>
      <c r="P833" s="502" t="s">
        <v>3998</v>
      </c>
      <c r="S833" s="271" t="s">
        <v>214</v>
      </c>
      <c r="AZ833" s="140"/>
    </row>
    <row r="834" spans="1:52" ht="18" customHeight="1" x14ac:dyDescent="0.25">
      <c r="A834" s="354">
        <v>12</v>
      </c>
      <c r="B834" s="355"/>
      <c r="C834" s="356">
        <v>62196</v>
      </c>
      <c r="D834" s="140"/>
      <c r="E834" s="269" t="s">
        <v>889</v>
      </c>
      <c r="F834" s="269"/>
      <c r="G834" s="269" t="s">
        <v>3713</v>
      </c>
      <c r="H834" s="275" t="s">
        <v>3922</v>
      </c>
      <c r="J834" s="271" t="s">
        <v>211</v>
      </c>
      <c r="L834" s="271" t="s">
        <v>3936</v>
      </c>
      <c r="N834" s="208" t="s">
        <v>4002</v>
      </c>
      <c r="P834" s="502" t="s">
        <v>4003</v>
      </c>
      <c r="S834" s="271" t="s">
        <v>214</v>
      </c>
      <c r="AZ834" s="140"/>
    </row>
    <row r="835" spans="1:52" ht="18" customHeight="1" x14ac:dyDescent="0.25">
      <c r="A835" s="354">
        <v>12</v>
      </c>
      <c r="B835" s="355"/>
      <c r="C835" s="356">
        <v>70430</v>
      </c>
      <c r="D835" s="140"/>
      <c r="E835" s="269" t="s">
        <v>889</v>
      </c>
      <c r="F835" s="269"/>
      <c r="G835" s="269" t="s">
        <v>3935</v>
      </c>
      <c r="H835" s="275" t="s">
        <v>3922</v>
      </c>
      <c r="J835" s="271" t="s">
        <v>211</v>
      </c>
      <c r="L835" s="271" t="s">
        <v>3936</v>
      </c>
      <c r="N835" s="208" t="s">
        <v>3937</v>
      </c>
      <c r="Q835" s="502" t="s">
        <v>3938</v>
      </c>
      <c r="S835" s="271" t="s">
        <v>214</v>
      </c>
      <c r="AZ835" s="140"/>
    </row>
    <row r="836" spans="1:52" ht="18" customHeight="1" x14ac:dyDescent="0.25">
      <c r="A836" s="354">
        <v>12</v>
      </c>
      <c r="B836" s="355"/>
      <c r="C836" s="356">
        <v>69653</v>
      </c>
      <c r="D836" s="140"/>
      <c r="E836" s="269" t="s">
        <v>889</v>
      </c>
      <c r="F836" s="269"/>
      <c r="G836" s="269" t="s">
        <v>3939</v>
      </c>
      <c r="H836" s="275" t="s">
        <v>3922</v>
      </c>
      <c r="J836" s="271" t="s">
        <v>211</v>
      </c>
      <c r="L836" s="271" t="s">
        <v>3936</v>
      </c>
      <c r="N836" s="208" t="s">
        <v>3940</v>
      </c>
      <c r="P836" s="502" t="s">
        <v>3941</v>
      </c>
      <c r="Q836" s="502" t="s">
        <v>3942</v>
      </c>
      <c r="S836" s="271" t="s">
        <v>214</v>
      </c>
      <c r="AZ836" s="140"/>
    </row>
    <row r="837" spans="1:52" ht="18" customHeight="1" x14ac:dyDescent="0.25">
      <c r="A837" s="354">
        <v>12</v>
      </c>
      <c r="B837" s="355"/>
      <c r="C837" s="356">
        <v>69484</v>
      </c>
      <c r="D837" s="140"/>
      <c r="E837" s="269" t="s">
        <v>889</v>
      </c>
      <c r="F837" s="269"/>
      <c r="G837" s="269" t="s">
        <v>2094</v>
      </c>
      <c r="H837" s="275" t="s">
        <v>3922</v>
      </c>
      <c r="J837" s="271" t="s">
        <v>211</v>
      </c>
      <c r="L837" s="271" t="s">
        <v>3936</v>
      </c>
      <c r="N837" s="208" t="s">
        <v>3964</v>
      </c>
      <c r="P837" s="502" t="s">
        <v>3965</v>
      </c>
      <c r="Q837" s="502" t="s">
        <v>3966</v>
      </c>
      <c r="S837" s="271" t="s">
        <v>214</v>
      </c>
      <c r="AZ837" s="140"/>
    </row>
    <row r="838" spans="1:52" ht="18" customHeight="1" x14ac:dyDescent="0.25">
      <c r="A838" s="354">
        <v>12</v>
      </c>
      <c r="B838" s="355"/>
      <c r="C838" s="356">
        <v>66745</v>
      </c>
      <c r="D838" s="140"/>
      <c r="E838" s="269" t="s">
        <v>889</v>
      </c>
      <c r="F838" s="269"/>
      <c r="G838" s="269" t="s">
        <v>533</v>
      </c>
      <c r="H838" s="275" t="s">
        <v>3922</v>
      </c>
      <c r="J838" s="271" t="s">
        <v>211</v>
      </c>
      <c r="L838" s="271" t="s">
        <v>3936</v>
      </c>
      <c r="N838" s="208" t="s">
        <v>3970</v>
      </c>
      <c r="Q838" s="502" t="s">
        <v>3971</v>
      </c>
      <c r="S838" s="271" t="s">
        <v>214</v>
      </c>
      <c r="AZ838" s="140"/>
    </row>
    <row r="839" spans="1:52" ht="18" customHeight="1" x14ac:dyDescent="0.25">
      <c r="A839" s="354">
        <v>12</v>
      </c>
      <c r="B839" s="355"/>
      <c r="C839" s="356">
        <v>61903</v>
      </c>
      <c r="D839" s="140"/>
      <c r="E839" s="269" t="s">
        <v>889</v>
      </c>
      <c r="F839" s="269"/>
      <c r="G839" s="269" t="s">
        <v>1240</v>
      </c>
      <c r="H839" s="275" t="s">
        <v>3922</v>
      </c>
      <c r="J839" s="271" t="s">
        <v>211</v>
      </c>
      <c r="L839" s="271" t="s">
        <v>3936</v>
      </c>
      <c r="N839" s="208" t="s">
        <v>3976</v>
      </c>
      <c r="P839" s="502" t="s">
        <v>3977</v>
      </c>
      <c r="Q839" s="502" t="s">
        <v>3978</v>
      </c>
      <c r="S839" s="271" t="s">
        <v>214</v>
      </c>
      <c r="AZ839" s="140"/>
    </row>
    <row r="840" spans="1:52" ht="18" customHeight="1" x14ac:dyDescent="0.25">
      <c r="A840" s="354">
        <v>12</v>
      </c>
      <c r="B840" s="355"/>
      <c r="C840" s="356">
        <v>67752</v>
      </c>
      <c r="D840" s="140"/>
      <c r="E840" s="269" t="s">
        <v>889</v>
      </c>
      <c r="F840" s="269"/>
      <c r="G840" s="269" t="s">
        <v>3979</v>
      </c>
      <c r="H840" s="275" t="s">
        <v>3922</v>
      </c>
      <c r="J840" s="271" t="s">
        <v>211</v>
      </c>
      <c r="L840" s="271" t="s">
        <v>3936</v>
      </c>
      <c r="N840" s="208" t="s">
        <v>3980</v>
      </c>
      <c r="O840" s="502" t="s">
        <v>3981</v>
      </c>
      <c r="P840" s="502" t="s">
        <v>3982</v>
      </c>
      <c r="Q840" s="502" t="s">
        <v>3983</v>
      </c>
      <c r="S840" s="271" t="s">
        <v>214</v>
      </c>
      <c r="AZ840" s="140"/>
    </row>
    <row r="841" spans="1:52" ht="18" customHeight="1" x14ac:dyDescent="0.25">
      <c r="A841" s="354">
        <v>12</v>
      </c>
      <c r="B841" s="355"/>
      <c r="C841" s="356">
        <v>70409</v>
      </c>
      <c r="D841" s="140"/>
      <c r="E841" s="269" t="s">
        <v>889</v>
      </c>
      <c r="F841" s="269"/>
      <c r="G841" s="269" t="s">
        <v>3697</v>
      </c>
      <c r="H841" s="275" t="s">
        <v>3922</v>
      </c>
      <c r="J841" s="271" t="s">
        <v>211</v>
      </c>
      <c r="L841" s="271" t="s">
        <v>3992</v>
      </c>
      <c r="N841" s="208" t="s">
        <v>3993</v>
      </c>
      <c r="P841" s="502" t="s">
        <v>3994</v>
      </c>
      <c r="Q841" s="502" t="s">
        <v>3995</v>
      </c>
      <c r="S841" s="271" t="s">
        <v>214</v>
      </c>
      <c r="AZ841" s="140"/>
    </row>
    <row r="842" spans="1:52" ht="18" customHeight="1" x14ac:dyDescent="0.25">
      <c r="A842" s="354">
        <v>12</v>
      </c>
      <c r="B842" s="355"/>
      <c r="C842" s="356">
        <v>69990</v>
      </c>
      <c r="D842" s="140"/>
      <c r="E842" s="269" t="s">
        <v>889</v>
      </c>
      <c r="F842" s="269"/>
      <c r="G842" s="269" t="s">
        <v>3757</v>
      </c>
      <c r="H842" s="275" t="s">
        <v>3922</v>
      </c>
      <c r="J842" s="271" t="s">
        <v>211</v>
      </c>
      <c r="L842" s="271" t="s">
        <v>3992</v>
      </c>
      <c r="N842" s="208" t="s">
        <v>3999</v>
      </c>
      <c r="P842" s="502" t="s">
        <v>4000</v>
      </c>
      <c r="Q842" s="502" t="s">
        <v>4001</v>
      </c>
      <c r="S842" s="271" t="s">
        <v>214</v>
      </c>
      <c r="AZ842" s="140"/>
    </row>
    <row r="843" spans="1:52" ht="18" customHeight="1" x14ac:dyDescent="0.25">
      <c r="A843" s="354">
        <v>12</v>
      </c>
      <c r="B843" s="355"/>
      <c r="C843" s="356">
        <v>55641</v>
      </c>
      <c r="D843" s="140"/>
      <c r="E843" s="269" t="s">
        <v>889</v>
      </c>
      <c r="F843" s="269"/>
      <c r="G843" s="269" t="s">
        <v>3701</v>
      </c>
      <c r="H843" s="275" t="s">
        <v>3922</v>
      </c>
      <c r="J843" s="271" t="s">
        <v>211</v>
      </c>
      <c r="L843" s="271" t="s">
        <v>3992</v>
      </c>
      <c r="N843" s="208" t="s">
        <v>4004</v>
      </c>
      <c r="O843" s="502" t="s">
        <v>4005</v>
      </c>
      <c r="S843" s="271" t="s">
        <v>214</v>
      </c>
      <c r="AZ843" s="140"/>
    </row>
    <row r="844" spans="1:52" ht="18" customHeight="1" x14ac:dyDescent="0.25">
      <c r="A844" s="354">
        <v>12</v>
      </c>
      <c r="B844" s="355"/>
      <c r="C844" s="356">
        <v>70656</v>
      </c>
      <c r="D844" s="140"/>
      <c r="E844" s="269" t="s">
        <v>889</v>
      </c>
      <c r="F844" s="269"/>
      <c r="G844" s="269" t="s">
        <v>4006</v>
      </c>
      <c r="H844" s="275" t="s">
        <v>3922</v>
      </c>
      <c r="J844" s="271" t="s">
        <v>211</v>
      </c>
      <c r="L844" s="271" t="s">
        <v>4007</v>
      </c>
      <c r="N844" s="208" t="s">
        <v>4008</v>
      </c>
      <c r="P844" s="502" t="s">
        <v>4009</v>
      </c>
      <c r="Q844" s="502" t="s">
        <v>4010</v>
      </c>
      <c r="S844" s="271" t="s">
        <v>214</v>
      </c>
      <c r="AZ844" s="140"/>
    </row>
    <row r="845" spans="1:52" ht="18" customHeight="1" x14ac:dyDescent="0.25">
      <c r="A845" s="354">
        <v>12</v>
      </c>
      <c r="B845" s="355"/>
      <c r="C845" s="356">
        <v>70013</v>
      </c>
      <c r="D845" s="140"/>
      <c r="E845" s="269" t="s">
        <v>889</v>
      </c>
      <c r="F845" s="269"/>
      <c r="G845" s="269" t="s">
        <v>3642</v>
      </c>
      <c r="H845" s="275" t="s">
        <v>3922</v>
      </c>
      <c r="J845" s="271" t="s">
        <v>211</v>
      </c>
      <c r="L845" s="271" t="s">
        <v>4007</v>
      </c>
      <c r="N845" s="208" t="s">
        <v>4011</v>
      </c>
      <c r="O845" s="502" t="s">
        <v>4012</v>
      </c>
      <c r="P845" s="502" t="s">
        <v>4013</v>
      </c>
      <c r="S845" s="271" t="s">
        <v>214</v>
      </c>
      <c r="AZ845" s="140"/>
    </row>
    <row r="846" spans="1:52" ht="18" customHeight="1" x14ac:dyDescent="0.25">
      <c r="A846" s="354">
        <v>12</v>
      </c>
      <c r="B846" s="355"/>
      <c r="C846" s="356">
        <v>69818</v>
      </c>
      <c r="D846" s="140"/>
      <c r="E846" s="269" t="s">
        <v>889</v>
      </c>
      <c r="F846" s="269"/>
      <c r="G846" s="269" t="s">
        <v>3646</v>
      </c>
      <c r="H846" s="275" t="s">
        <v>3922</v>
      </c>
      <c r="J846" s="271" t="s">
        <v>211</v>
      </c>
      <c r="L846" s="271" t="s">
        <v>4007</v>
      </c>
      <c r="N846" s="208" t="s">
        <v>4014</v>
      </c>
      <c r="O846" s="502" t="s">
        <v>4015</v>
      </c>
      <c r="Q846" s="502" t="s">
        <v>4016</v>
      </c>
      <c r="S846" s="271" t="s">
        <v>214</v>
      </c>
      <c r="AZ846" s="140"/>
    </row>
    <row r="847" spans="1:52" ht="18" customHeight="1" x14ac:dyDescent="0.25">
      <c r="A847" s="354">
        <v>12</v>
      </c>
      <c r="B847" s="355"/>
      <c r="C847" s="356">
        <v>58686</v>
      </c>
      <c r="D847" s="140"/>
      <c r="E847" s="269" t="s">
        <v>889</v>
      </c>
      <c r="F847" s="269"/>
      <c r="G847" s="269" t="s">
        <v>3649</v>
      </c>
      <c r="H847" s="275" t="s">
        <v>3922</v>
      </c>
      <c r="J847" s="271" t="s">
        <v>211</v>
      </c>
      <c r="L847" s="271" t="s">
        <v>4007</v>
      </c>
      <c r="N847" s="208" t="s">
        <v>4017</v>
      </c>
      <c r="P847" s="502" t="s">
        <v>4018</v>
      </c>
      <c r="Q847" s="502" t="s">
        <v>4019</v>
      </c>
      <c r="S847" s="271" t="s">
        <v>214</v>
      </c>
      <c r="AZ847" s="140"/>
    </row>
    <row r="848" spans="1:52" ht="18" customHeight="1" x14ac:dyDescent="0.25">
      <c r="A848" s="354">
        <v>12</v>
      </c>
      <c r="B848" s="355"/>
      <c r="C848" s="356">
        <v>55647</v>
      </c>
      <c r="D848" s="140"/>
      <c r="E848" s="269" t="s">
        <v>889</v>
      </c>
      <c r="F848" s="269"/>
      <c r="G848" s="269">
        <v>20</v>
      </c>
      <c r="H848" s="275" t="s">
        <v>4020</v>
      </c>
      <c r="J848" s="271" t="s">
        <v>211</v>
      </c>
      <c r="L848" s="271" t="s">
        <v>4021</v>
      </c>
      <c r="N848" s="208" t="s">
        <v>4022</v>
      </c>
      <c r="P848" s="502" t="s">
        <v>4023</v>
      </c>
      <c r="Q848" s="502" t="s">
        <v>4024</v>
      </c>
      <c r="S848" s="271" t="s">
        <v>214</v>
      </c>
      <c r="AZ848" s="140"/>
    </row>
    <row r="849" spans="1:73" ht="18" customHeight="1" x14ac:dyDescent="0.25">
      <c r="A849" s="354">
        <v>12</v>
      </c>
      <c r="B849" s="355"/>
      <c r="C849" s="356">
        <v>55648</v>
      </c>
      <c r="D849" s="140"/>
      <c r="E849" s="269" t="s">
        <v>889</v>
      </c>
      <c r="F849" s="269"/>
      <c r="G849" s="269">
        <v>22</v>
      </c>
      <c r="H849" s="275" t="s">
        <v>4020</v>
      </c>
      <c r="J849" s="271" t="s">
        <v>211</v>
      </c>
      <c r="L849" s="271" t="s">
        <v>4021</v>
      </c>
      <c r="N849" s="208" t="s">
        <v>4025</v>
      </c>
      <c r="O849" s="502" t="s">
        <v>4026</v>
      </c>
      <c r="S849" s="271" t="s">
        <v>214</v>
      </c>
      <c r="AZ849" s="140"/>
    </row>
    <row r="850" spans="1:73" ht="18" customHeight="1" x14ac:dyDescent="0.25">
      <c r="A850" s="354">
        <v>12</v>
      </c>
      <c r="B850" s="355"/>
      <c r="C850" s="356">
        <v>55649</v>
      </c>
      <c r="D850" s="140"/>
      <c r="E850" s="269" t="s">
        <v>889</v>
      </c>
      <c r="F850" s="269"/>
      <c r="G850" s="269">
        <v>24</v>
      </c>
      <c r="H850" s="275" t="s">
        <v>4020</v>
      </c>
      <c r="J850" s="271" t="s">
        <v>211</v>
      </c>
      <c r="L850" s="271" t="s">
        <v>4021</v>
      </c>
      <c r="N850" s="208" t="s">
        <v>4027</v>
      </c>
      <c r="O850" s="502" t="s">
        <v>4028</v>
      </c>
      <c r="S850" s="271" t="s">
        <v>214</v>
      </c>
      <c r="AZ850" s="140"/>
    </row>
    <row r="851" spans="1:73" ht="18" customHeight="1" x14ac:dyDescent="0.25">
      <c r="A851" s="354">
        <v>12</v>
      </c>
      <c r="B851" s="355"/>
      <c r="C851" s="356">
        <v>61351</v>
      </c>
      <c r="D851" s="140"/>
      <c r="E851" s="269" t="s">
        <v>889</v>
      </c>
      <c r="F851" s="269"/>
      <c r="G851" s="269">
        <v>16</v>
      </c>
      <c r="H851" s="275" t="s">
        <v>2611</v>
      </c>
      <c r="J851" s="271" t="s">
        <v>211</v>
      </c>
      <c r="L851" s="271" t="s">
        <v>2612</v>
      </c>
      <c r="N851" s="208" t="s">
        <v>3038</v>
      </c>
      <c r="P851" s="502" t="s">
        <v>3039</v>
      </c>
      <c r="S851" s="271" t="s">
        <v>214</v>
      </c>
      <c r="T851" s="271" t="s">
        <v>446</v>
      </c>
      <c r="U851" s="596">
        <v>45504</v>
      </c>
      <c r="V851" s="271" t="s">
        <v>447</v>
      </c>
      <c r="AZ851" s="140"/>
    </row>
    <row r="852" spans="1:73" ht="18" customHeight="1" x14ac:dyDescent="0.25">
      <c r="A852" s="354">
        <v>12</v>
      </c>
      <c r="B852" s="355"/>
      <c r="C852" s="356">
        <v>61352</v>
      </c>
      <c r="D852" s="140"/>
      <c r="E852" s="269" t="s">
        <v>889</v>
      </c>
      <c r="F852" s="269"/>
      <c r="G852" s="269">
        <v>17</v>
      </c>
      <c r="H852" s="275" t="s">
        <v>2611</v>
      </c>
      <c r="J852" s="271" t="s">
        <v>211</v>
      </c>
      <c r="L852" s="271" t="s">
        <v>2612</v>
      </c>
      <c r="N852" s="208" t="s">
        <v>3044</v>
      </c>
      <c r="O852" s="502" t="s">
        <v>3045</v>
      </c>
      <c r="P852" s="502" t="s">
        <v>3046</v>
      </c>
      <c r="S852" s="271" t="s">
        <v>214</v>
      </c>
      <c r="T852" s="271" t="s">
        <v>446</v>
      </c>
      <c r="U852" s="596">
        <v>45504</v>
      </c>
      <c r="V852" s="271" t="s">
        <v>447</v>
      </c>
      <c r="AZ852" s="140"/>
    </row>
    <row r="853" spans="1:73" ht="18" customHeight="1" x14ac:dyDescent="0.25">
      <c r="A853" s="354">
        <v>12</v>
      </c>
      <c r="B853" s="355"/>
      <c r="C853" s="356">
        <v>68873</v>
      </c>
      <c r="D853" s="140"/>
      <c r="E853" s="269" t="s">
        <v>889</v>
      </c>
      <c r="F853" s="269"/>
      <c r="G853" s="269">
        <v>19</v>
      </c>
      <c r="H853" s="275" t="s">
        <v>2611</v>
      </c>
      <c r="J853" s="271" t="s">
        <v>211</v>
      </c>
      <c r="L853" s="271" t="s">
        <v>2612</v>
      </c>
      <c r="N853" s="208" t="s">
        <v>3061</v>
      </c>
      <c r="Q853" s="502" t="s">
        <v>3062</v>
      </c>
      <c r="S853" s="271" t="s">
        <v>214</v>
      </c>
      <c r="T853" s="271" t="s">
        <v>446</v>
      </c>
      <c r="U853" s="596">
        <v>45504</v>
      </c>
      <c r="V853" s="271" t="s">
        <v>447</v>
      </c>
      <c r="AZ853" s="140"/>
    </row>
    <row r="854" spans="1:73" ht="18" customHeight="1" x14ac:dyDescent="0.25">
      <c r="A854" s="354">
        <v>12</v>
      </c>
      <c r="B854" s="355"/>
      <c r="C854" s="356">
        <v>67600</v>
      </c>
      <c r="D854" s="140"/>
      <c r="E854" s="269" t="s">
        <v>889</v>
      </c>
      <c r="F854" s="269"/>
      <c r="G854" s="269" t="s">
        <v>3023</v>
      </c>
      <c r="H854" s="275" t="s">
        <v>2611</v>
      </c>
      <c r="J854" s="271" t="s">
        <v>211</v>
      </c>
      <c r="L854" s="271" t="s">
        <v>2612</v>
      </c>
      <c r="N854" s="208" t="s">
        <v>3024</v>
      </c>
      <c r="O854" s="502" t="s">
        <v>3025</v>
      </c>
      <c r="P854" s="502" t="s">
        <v>3026</v>
      </c>
      <c r="Q854" s="502" t="s">
        <v>3027</v>
      </c>
      <c r="S854" s="271" t="s">
        <v>214</v>
      </c>
      <c r="T854" s="271" t="s">
        <v>446</v>
      </c>
      <c r="U854" s="596">
        <v>45504</v>
      </c>
      <c r="V854" s="271" t="s">
        <v>447</v>
      </c>
      <c r="AZ854" s="140"/>
    </row>
    <row r="855" spans="1:73" ht="18" customHeight="1" x14ac:dyDescent="0.25">
      <c r="A855" s="354">
        <v>12</v>
      </c>
      <c r="B855" s="355"/>
      <c r="C855" s="356">
        <v>68527</v>
      </c>
      <c r="D855" s="140"/>
      <c r="E855" s="269" t="s">
        <v>889</v>
      </c>
      <c r="F855" s="269"/>
      <c r="G855" s="269">
        <v>25</v>
      </c>
      <c r="H855" s="275" t="s">
        <v>2674</v>
      </c>
      <c r="J855" s="271" t="s">
        <v>211</v>
      </c>
      <c r="L855" s="271" t="s">
        <v>2675</v>
      </c>
      <c r="N855" s="208" t="s">
        <v>3160</v>
      </c>
      <c r="O855" s="502" t="s">
        <v>3161</v>
      </c>
      <c r="P855" s="502" t="s">
        <v>3162</v>
      </c>
      <c r="S855" s="271" t="s">
        <v>214</v>
      </c>
      <c r="T855" s="271" t="s">
        <v>446</v>
      </c>
      <c r="U855" s="596">
        <v>45504</v>
      </c>
      <c r="V855" s="271" t="s">
        <v>447</v>
      </c>
      <c r="Y855" s="269" t="s">
        <v>7331</v>
      </c>
      <c r="AZ855" s="140"/>
    </row>
    <row r="856" spans="1:73" ht="18" customHeight="1" x14ac:dyDescent="0.25">
      <c r="A856" s="354">
        <v>12</v>
      </c>
      <c r="B856" s="355"/>
      <c r="C856" s="356">
        <v>70036</v>
      </c>
      <c r="D856" s="140"/>
      <c r="E856" s="269" t="s">
        <v>889</v>
      </c>
      <c r="F856" s="269"/>
      <c r="G856" s="269">
        <v>29</v>
      </c>
      <c r="H856" s="275" t="s">
        <v>2674</v>
      </c>
      <c r="J856" s="271" t="s">
        <v>211</v>
      </c>
      <c r="L856" s="271" t="s">
        <v>2675</v>
      </c>
      <c r="N856" s="208" t="s">
        <v>3170</v>
      </c>
      <c r="P856" s="502" t="s">
        <v>3171</v>
      </c>
      <c r="S856" s="271" t="s">
        <v>214</v>
      </c>
      <c r="T856" s="271" t="s">
        <v>446</v>
      </c>
      <c r="U856" s="596">
        <v>45504</v>
      </c>
      <c r="V856" s="271" t="s">
        <v>447</v>
      </c>
      <c r="Y856" s="269" t="s">
        <v>3172</v>
      </c>
      <c r="AZ856" s="140"/>
    </row>
    <row r="857" spans="1:73" ht="18" customHeight="1" x14ac:dyDescent="0.25">
      <c r="A857" s="354">
        <v>12</v>
      </c>
      <c r="B857" s="355"/>
      <c r="C857" s="356">
        <v>61360</v>
      </c>
      <c r="D857" s="140"/>
      <c r="E857" s="269" t="s">
        <v>889</v>
      </c>
      <c r="F857" s="269"/>
      <c r="G857" s="269" t="s">
        <v>3028</v>
      </c>
      <c r="H857" s="275" t="s">
        <v>2674</v>
      </c>
      <c r="J857" s="271" t="s">
        <v>211</v>
      </c>
      <c r="L857" s="271" t="s">
        <v>2675</v>
      </c>
      <c r="N857" s="208" t="s">
        <v>3029</v>
      </c>
      <c r="P857" s="502" t="s">
        <v>3030</v>
      </c>
      <c r="S857" s="271" t="s">
        <v>214</v>
      </c>
      <c r="T857" s="271" t="s">
        <v>446</v>
      </c>
      <c r="Y857" s="269" t="s">
        <v>7300</v>
      </c>
      <c r="AZ857" s="140"/>
    </row>
    <row r="858" spans="1:73" ht="18" customHeight="1" x14ac:dyDescent="0.25">
      <c r="A858" s="354">
        <v>12</v>
      </c>
      <c r="B858" s="355"/>
      <c r="C858" s="356">
        <v>63932</v>
      </c>
      <c r="D858" s="140"/>
      <c r="E858" s="269" t="s">
        <v>889</v>
      </c>
      <c r="F858" s="269"/>
      <c r="G858" s="269">
        <v>3</v>
      </c>
      <c r="H858" s="275" t="s">
        <v>1176</v>
      </c>
      <c r="I858" s="269"/>
      <c r="J858" s="140" t="s">
        <v>211</v>
      </c>
      <c r="K858" s="273"/>
      <c r="L858" s="273" t="s">
        <v>1177</v>
      </c>
      <c r="N858" s="275" t="s">
        <v>1254</v>
      </c>
      <c r="O858" s="272"/>
      <c r="P858" s="272" t="s">
        <v>1255</v>
      </c>
      <c r="Q858" s="766" t="s">
        <v>1256</v>
      </c>
      <c r="R858" s="269"/>
      <c r="S858" s="269" t="s">
        <v>214</v>
      </c>
      <c r="T858" s="273" t="s">
        <v>446</v>
      </c>
      <c r="U858" s="466">
        <v>45505</v>
      </c>
      <c r="V858" s="140" t="s">
        <v>447</v>
      </c>
      <c r="W858" s="140"/>
      <c r="X858" s="140"/>
      <c r="AX858" s="140"/>
      <c r="AZ858" s="140"/>
      <c r="BC858" s="280"/>
      <c r="BD858" s="669"/>
      <c r="BE858" s="740"/>
      <c r="BF858" s="440"/>
      <c r="BG858" s="140"/>
      <c r="BH858" s="802"/>
      <c r="BI858" s="280"/>
      <c r="BJ858" s="280"/>
      <c r="BK858" s="280"/>
      <c r="BL858" s="280"/>
      <c r="BM858" s="140"/>
      <c r="BN858" s="545"/>
      <c r="BO858" s="140"/>
      <c r="BP858" s="140"/>
      <c r="BQ858" s="140"/>
      <c r="BR858" s="355"/>
      <c r="BS858" s="269"/>
      <c r="BU858" s="269"/>
    </row>
    <row r="859" spans="1:73" ht="18" customHeight="1" x14ac:dyDescent="0.25">
      <c r="A859" s="354">
        <v>12</v>
      </c>
      <c r="B859" s="355"/>
      <c r="C859" s="356">
        <v>64710</v>
      </c>
      <c r="D859" s="140"/>
      <c r="E859" s="269" t="s">
        <v>889</v>
      </c>
      <c r="F859" s="269"/>
      <c r="G859" s="269">
        <v>4</v>
      </c>
      <c r="H859" s="275" t="s">
        <v>1176</v>
      </c>
      <c r="I859" s="269"/>
      <c r="J859" s="140" t="s">
        <v>211</v>
      </c>
      <c r="K859" s="273"/>
      <c r="L859" s="273" t="s">
        <v>1177</v>
      </c>
      <c r="N859" s="275" t="s">
        <v>1298</v>
      </c>
      <c r="O859" s="272" t="s">
        <v>1299</v>
      </c>
      <c r="P859" s="272" t="s">
        <v>1300</v>
      </c>
      <c r="Q859" s="766"/>
      <c r="R859" s="269"/>
      <c r="S859" s="269" t="s">
        <v>214</v>
      </c>
      <c r="T859" s="273" t="s">
        <v>446</v>
      </c>
      <c r="U859" s="466">
        <v>45505</v>
      </c>
      <c r="V859" s="140" t="s">
        <v>447</v>
      </c>
      <c r="W859" s="140"/>
      <c r="X859" s="140"/>
      <c r="AX859" s="140"/>
      <c r="AZ859" s="140"/>
      <c r="BC859" s="280"/>
      <c r="BD859" s="669"/>
      <c r="BE859" s="740"/>
      <c r="BF859" s="440"/>
      <c r="BG859" s="140"/>
      <c r="BH859" s="801"/>
      <c r="BI859" s="280"/>
      <c r="BJ859" s="280"/>
      <c r="BK859" s="280"/>
      <c r="BL859" s="280"/>
      <c r="BM859" s="140"/>
      <c r="BN859" s="269"/>
      <c r="BO859" s="140"/>
      <c r="BP859" s="140"/>
      <c r="BQ859" s="140"/>
      <c r="BR859" s="355"/>
      <c r="BS859" s="269"/>
      <c r="BU859" s="269"/>
    </row>
    <row r="860" spans="1:73" ht="18" customHeight="1" x14ac:dyDescent="0.25">
      <c r="A860" s="354">
        <v>12</v>
      </c>
      <c r="B860" s="355"/>
      <c r="C860" s="356">
        <v>66905</v>
      </c>
      <c r="D860" s="140"/>
      <c r="E860" s="269" t="s">
        <v>889</v>
      </c>
      <c r="F860" s="269"/>
      <c r="G860" s="269">
        <v>5</v>
      </c>
      <c r="H860" s="275" t="s">
        <v>1176</v>
      </c>
      <c r="I860" s="269"/>
      <c r="J860" s="140" t="s">
        <v>211</v>
      </c>
      <c r="K860" s="273"/>
      <c r="L860" s="273" t="s">
        <v>1177</v>
      </c>
      <c r="N860" s="275" t="s">
        <v>1322</v>
      </c>
      <c r="O860" s="272" t="s">
        <v>1323</v>
      </c>
      <c r="P860" s="272"/>
      <c r="Q860" s="766" t="s">
        <v>1324</v>
      </c>
      <c r="R860" s="269"/>
      <c r="S860" s="269" t="s">
        <v>214</v>
      </c>
      <c r="T860" s="273" t="s">
        <v>446</v>
      </c>
      <c r="U860" s="466">
        <v>45505</v>
      </c>
      <c r="V860" s="140" t="s">
        <v>447</v>
      </c>
      <c r="W860" s="140"/>
      <c r="X860" s="140"/>
      <c r="AX860" s="140"/>
      <c r="BC860" s="280"/>
      <c r="BD860" s="669"/>
      <c r="BE860" s="740"/>
      <c r="BF860" s="440"/>
      <c r="BG860" s="140"/>
      <c r="BH860" s="801"/>
      <c r="BI860" s="280"/>
      <c r="BJ860" s="280"/>
      <c r="BK860" s="280"/>
      <c r="BL860" s="280"/>
      <c r="BM860" s="140"/>
      <c r="BN860" s="269"/>
      <c r="BO860" s="140"/>
      <c r="BP860" s="140"/>
      <c r="BQ860" s="140"/>
      <c r="BR860" s="355"/>
      <c r="BS860" s="269"/>
      <c r="BU860" s="269"/>
    </row>
    <row r="861" spans="1:73" ht="18" customHeight="1" x14ac:dyDescent="0.25">
      <c r="A861" s="354">
        <v>12</v>
      </c>
      <c r="B861" s="355"/>
      <c r="C861" s="356">
        <v>61597</v>
      </c>
      <c r="D861" s="140"/>
      <c r="E861" s="269" t="s">
        <v>889</v>
      </c>
      <c r="F861" s="269"/>
      <c r="G861" s="269">
        <v>6</v>
      </c>
      <c r="H861" s="275" t="s">
        <v>1176</v>
      </c>
      <c r="I861" s="269"/>
      <c r="J861" s="140" t="s">
        <v>211</v>
      </c>
      <c r="K861" s="273"/>
      <c r="L861" s="273" t="s">
        <v>1177</v>
      </c>
      <c r="N861" s="275" t="s">
        <v>1363</v>
      </c>
      <c r="O861" s="272"/>
      <c r="P861" s="272" t="s">
        <v>1364</v>
      </c>
      <c r="Q861" s="766" t="s">
        <v>1365</v>
      </c>
      <c r="R861" s="269"/>
      <c r="S861" s="269" t="s">
        <v>214</v>
      </c>
      <c r="T861" s="273" t="s">
        <v>446</v>
      </c>
      <c r="U861" s="466">
        <v>45505</v>
      </c>
      <c r="V861" s="140" t="s">
        <v>447</v>
      </c>
      <c r="W861" s="140"/>
      <c r="X861" s="140"/>
      <c r="AX861" s="140"/>
      <c r="BC861" s="280"/>
      <c r="BD861" s="669"/>
      <c r="BE861" s="740"/>
      <c r="BF861" s="440"/>
      <c r="BG861" s="140"/>
      <c r="BH861" s="801"/>
      <c r="BI861" s="280"/>
      <c r="BJ861" s="280"/>
      <c r="BK861" s="280"/>
      <c r="BL861" s="280"/>
      <c r="BM861" s="140"/>
      <c r="BN861" s="269"/>
      <c r="BO861" s="140"/>
      <c r="BP861" s="140"/>
      <c r="BQ861" s="140"/>
      <c r="BR861" s="355"/>
      <c r="BS861" s="269"/>
      <c r="BU861" s="269"/>
    </row>
    <row r="862" spans="1:73" ht="18" customHeight="1" x14ac:dyDescent="0.25">
      <c r="A862" s="354">
        <v>12</v>
      </c>
      <c r="B862" s="355"/>
      <c r="C862" s="356">
        <v>59632</v>
      </c>
      <c r="D862" s="140"/>
      <c r="E862" s="269" t="s">
        <v>889</v>
      </c>
      <c r="F862" s="269"/>
      <c r="G862" s="269">
        <v>7</v>
      </c>
      <c r="H862" s="275" t="s">
        <v>1176</v>
      </c>
      <c r="I862" s="269"/>
      <c r="J862" s="140" t="s">
        <v>211</v>
      </c>
      <c r="K862" s="273"/>
      <c r="L862" s="273" t="s">
        <v>1177</v>
      </c>
      <c r="N862" s="275" t="s">
        <v>1400</v>
      </c>
      <c r="O862" s="272" t="s">
        <v>1401</v>
      </c>
      <c r="P862" s="272"/>
      <c r="Q862" s="766"/>
      <c r="R862" s="269"/>
      <c r="S862" s="269" t="s">
        <v>214</v>
      </c>
      <c r="T862" s="273" t="s">
        <v>446</v>
      </c>
      <c r="U862" s="466">
        <v>45505</v>
      </c>
      <c r="V862" s="140" t="s">
        <v>447</v>
      </c>
      <c r="W862" s="140"/>
      <c r="X862" s="140"/>
      <c r="AX862" s="140"/>
      <c r="AZ862" s="140"/>
      <c r="BC862" s="280"/>
      <c r="BD862" s="669"/>
      <c r="BE862" s="740"/>
      <c r="BF862" s="440"/>
      <c r="BG862" s="140"/>
      <c r="BH862" s="801"/>
      <c r="BI862" s="280"/>
      <c r="BJ862" s="280"/>
      <c r="BK862" s="280"/>
      <c r="BL862" s="280"/>
      <c r="BM862" s="140"/>
      <c r="BN862" s="269"/>
      <c r="BO862" s="140"/>
      <c r="BP862" s="140"/>
      <c r="BQ862" s="140"/>
      <c r="BR862" s="355"/>
      <c r="BS862" s="269"/>
      <c r="BU862" s="269"/>
    </row>
    <row r="863" spans="1:73" ht="18" customHeight="1" x14ac:dyDescent="0.25">
      <c r="A863" s="354">
        <v>12</v>
      </c>
      <c r="B863" s="355"/>
      <c r="C863" s="356">
        <v>63486</v>
      </c>
      <c r="D863" s="140"/>
      <c r="E863" s="269" t="s">
        <v>889</v>
      </c>
      <c r="F863" s="269"/>
      <c r="G863" s="269">
        <v>9</v>
      </c>
      <c r="H863" s="275" t="s">
        <v>1176</v>
      </c>
      <c r="I863" s="269"/>
      <c r="J863" s="140" t="s">
        <v>211</v>
      </c>
      <c r="K863" s="273"/>
      <c r="L863" s="273" t="s">
        <v>1177</v>
      </c>
      <c r="N863" s="275" t="s">
        <v>1477</v>
      </c>
      <c r="O863" s="272" t="s">
        <v>1478</v>
      </c>
      <c r="P863" s="272"/>
      <c r="Q863" s="766" t="s">
        <v>1479</v>
      </c>
      <c r="R863" s="269"/>
      <c r="S863" s="269" t="s">
        <v>214</v>
      </c>
      <c r="T863" s="273" t="s">
        <v>446</v>
      </c>
      <c r="U863" s="466">
        <v>45505</v>
      </c>
      <c r="V863" s="140" t="s">
        <v>447</v>
      </c>
      <c r="W863" s="140"/>
      <c r="X863" s="140"/>
      <c r="AX863" s="140"/>
      <c r="AZ863" s="140"/>
      <c r="BC863" s="280"/>
      <c r="BD863" s="669"/>
      <c r="BE863" s="740"/>
      <c r="BF863" s="440"/>
      <c r="BG863" s="140"/>
      <c r="BH863" s="801"/>
      <c r="BI863" s="280"/>
      <c r="BJ863" s="280"/>
      <c r="BK863" s="280"/>
      <c r="BL863" s="280"/>
      <c r="BM863" s="140"/>
      <c r="BN863" s="269"/>
      <c r="BO863" s="140"/>
      <c r="BP863" s="140"/>
      <c r="BQ863" s="140"/>
      <c r="BR863" s="355"/>
      <c r="BS863" s="269"/>
      <c r="BU863" s="269"/>
    </row>
    <row r="864" spans="1:73" ht="18" customHeight="1" x14ac:dyDescent="0.25">
      <c r="A864" s="354">
        <v>12</v>
      </c>
      <c r="B864" s="355"/>
      <c r="C864" s="356">
        <v>69822</v>
      </c>
      <c r="D864" s="140"/>
      <c r="E864" s="269" t="s">
        <v>889</v>
      </c>
      <c r="F864" s="269"/>
      <c r="G864" s="269">
        <v>11</v>
      </c>
      <c r="H864" s="275" t="s">
        <v>1176</v>
      </c>
      <c r="J864" s="271" t="s">
        <v>211</v>
      </c>
      <c r="L864" s="271" t="s">
        <v>1177</v>
      </c>
      <c r="N864" s="208" t="s">
        <v>1535</v>
      </c>
      <c r="O864" s="502" t="s">
        <v>1536</v>
      </c>
      <c r="Q864" s="502" t="s">
        <v>1537</v>
      </c>
      <c r="S864" s="271" t="s">
        <v>214</v>
      </c>
      <c r="T864" s="271" t="s">
        <v>446</v>
      </c>
      <c r="U864" s="596">
        <v>45505</v>
      </c>
      <c r="V864" s="271" t="s">
        <v>447</v>
      </c>
      <c r="AZ864" s="140"/>
    </row>
    <row r="865" spans="1:52" ht="18" customHeight="1" x14ac:dyDescent="0.25">
      <c r="A865" s="354">
        <v>12</v>
      </c>
      <c r="B865" s="355"/>
      <c r="C865" s="356">
        <v>69957</v>
      </c>
      <c r="D865" s="140"/>
      <c r="E865" s="269" t="s">
        <v>889</v>
      </c>
      <c r="F865" s="269"/>
      <c r="G865" s="269">
        <v>26</v>
      </c>
      <c r="H865" s="275" t="s">
        <v>1176</v>
      </c>
      <c r="J865" s="271" t="s">
        <v>211</v>
      </c>
      <c r="L865" s="271" t="s">
        <v>1177</v>
      </c>
      <c r="N865" s="208" t="s">
        <v>1966</v>
      </c>
      <c r="P865" s="502" t="s">
        <v>1967</v>
      </c>
      <c r="Q865" s="502" t="s">
        <v>1968</v>
      </c>
      <c r="S865" s="271" t="s">
        <v>214</v>
      </c>
      <c r="T865" s="271" t="s">
        <v>446</v>
      </c>
      <c r="U865" s="596">
        <v>45505</v>
      </c>
      <c r="V865" s="271" t="s">
        <v>447</v>
      </c>
    </row>
    <row r="866" spans="1:52" ht="18" customHeight="1" x14ac:dyDescent="0.25">
      <c r="A866" s="354">
        <v>12</v>
      </c>
      <c r="B866" s="355"/>
      <c r="C866" s="356">
        <v>59659</v>
      </c>
      <c r="D866" s="140"/>
      <c r="E866" s="269" t="s">
        <v>889</v>
      </c>
      <c r="F866" s="269"/>
      <c r="G866" s="269">
        <v>48</v>
      </c>
      <c r="H866" s="275" t="s">
        <v>1176</v>
      </c>
      <c r="J866" s="271" t="s">
        <v>211</v>
      </c>
      <c r="L866" s="271" t="s">
        <v>1177</v>
      </c>
      <c r="N866" s="208" t="s">
        <v>2262</v>
      </c>
      <c r="O866" s="502" t="s">
        <v>2263</v>
      </c>
      <c r="P866" s="502" t="s">
        <v>2264</v>
      </c>
      <c r="S866" s="271" t="s">
        <v>214</v>
      </c>
      <c r="T866" s="271" t="s">
        <v>446</v>
      </c>
      <c r="U866" s="596">
        <v>45505</v>
      </c>
      <c r="V866" s="271" t="s">
        <v>447</v>
      </c>
      <c r="AZ866" s="140"/>
    </row>
    <row r="867" spans="1:52" ht="18" customHeight="1" x14ac:dyDescent="0.25">
      <c r="A867" s="354">
        <v>12</v>
      </c>
      <c r="B867" s="355"/>
      <c r="C867" s="356">
        <v>64386</v>
      </c>
      <c r="D867" s="140"/>
      <c r="E867" s="269" t="s">
        <v>889</v>
      </c>
      <c r="F867" s="269"/>
      <c r="G867" s="269">
        <v>50</v>
      </c>
      <c r="H867" s="275" t="s">
        <v>1176</v>
      </c>
      <c r="J867" s="271" t="s">
        <v>211</v>
      </c>
      <c r="L867" s="271" t="s">
        <v>1177</v>
      </c>
      <c r="N867" s="208" t="s">
        <v>2286</v>
      </c>
      <c r="O867" s="502" t="s">
        <v>2287</v>
      </c>
      <c r="P867" s="502" t="s">
        <v>2288</v>
      </c>
      <c r="Q867" s="502" t="s">
        <v>2289</v>
      </c>
      <c r="S867" s="271" t="s">
        <v>214</v>
      </c>
      <c r="AZ867" s="140"/>
    </row>
    <row r="868" spans="1:52" ht="18" customHeight="1" x14ac:dyDescent="0.25">
      <c r="A868" s="354">
        <v>12</v>
      </c>
      <c r="B868" s="355"/>
      <c r="C868" s="356">
        <v>61601</v>
      </c>
      <c r="D868" s="140"/>
      <c r="E868" s="269" t="s">
        <v>889</v>
      </c>
      <c r="F868" s="269"/>
      <c r="G868" s="269">
        <v>52</v>
      </c>
      <c r="H868" s="275" t="s">
        <v>1176</v>
      </c>
      <c r="J868" s="271" t="s">
        <v>211</v>
      </c>
      <c r="L868" s="271" t="s">
        <v>1177</v>
      </c>
      <c r="N868" s="208" t="s">
        <v>2300</v>
      </c>
      <c r="P868" s="502" t="s">
        <v>2301</v>
      </c>
      <c r="S868" s="271" t="s">
        <v>214</v>
      </c>
      <c r="T868" s="271" t="s">
        <v>446</v>
      </c>
      <c r="U868" s="596">
        <v>45505</v>
      </c>
      <c r="V868" s="271" t="s">
        <v>447</v>
      </c>
      <c r="AZ868" s="140"/>
    </row>
    <row r="869" spans="1:52" ht="18" customHeight="1" x14ac:dyDescent="0.25">
      <c r="A869" s="354">
        <v>12</v>
      </c>
      <c r="B869" s="355"/>
      <c r="C869" s="356">
        <v>67831</v>
      </c>
      <c r="D869" s="140"/>
      <c r="E869" s="269" t="s">
        <v>889</v>
      </c>
      <c r="F869" s="269"/>
      <c r="G869" s="269">
        <v>54</v>
      </c>
      <c r="H869" s="275" t="s">
        <v>1176</v>
      </c>
      <c r="J869" s="271" t="s">
        <v>211</v>
      </c>
      <c r="L869" s="271" t="s">
        <v>1177</v>
      </c>
      <c r="N869" s="208" t="s">
        <v>2312</v>
      </c>
      <c r="P869" s="502" t="s">
        <v>2313</v>
      </c>
      <c r="S869" s="271" t="s">
        <v>214</v>
      </c>
      <c r="T869" s="271" t="s">
        <v>446</v>
      </c>
      <c r="U869" s="596">
        <v>45505</v>
      </c>
      <c r="V869" s="271" t="s">
        <v>447</v>
      </c>
      <c r="AZ869" s="140"/>
    </row>
    <row r="870" spans="1:52" ht="18" customHeight="1" x14ac:dyDescent="0.25">
      <c r="A870" s="354">
        <v>12</v>
      </c>
      <c r="B870" s="355"/>
      <c r="C870" s="356">
        <v>70251</v>
      </c>
      <c r="D870" s="140"/>
      <c r="E870" s="269" t="s">
        <v>889</v>
      </c>
      <c r="F870" s="269"/>
      <c r="G870" s="269">
        <v>56</v>
      </c>
      <c r="H870" s="275" t="s">
        <v>1176</v>
      </c>
      <c r="J870" s="271" t="s">
        <v>211</v>
      </c>
      <c r="L870" s="271" t="s">
        <v>1177</v>
      </c>
      <c r="N870" s="208" t="s">
        <v>2320</v>
      </c>
      <c r="P870" s="502" t="s">
        <v>2321</v>
      </c>
      <c r="S870" s="271" t="s">
        <v>214</v>
      </c>
      <c r="T870" s="271" t="s">
        <v>446</v>
      </c>
      <c r="U870" s="596">
        <v>45504</v>
      </c>
      <c r="V870" s="271" t="s">
        <v>447</v>
      </c>
      <c r="AZ870" s="140"/>
    </row>
    <row r="871" spans="1:52" ht="18" customHeight="1" x14ac:dyDescent="0.25">
      <c r="A871" s="354">
        <v>12</v>
      </c>
      <c r="B871" s="355"/>
      <c r="C871" s="356">
        <v>67829</v>
      </c>
      <c r="D871" s="140"/>
      <c r="E871" s="269" t="s">
        <v>889</v>
      </c>
      <c r="F871" s="269"/>
      <c r="G871" s="269">
        <v>60</v>
      </c>
      <c r="H871" s="275" t="s">
        <v>1176</v>
      </c>
      <c r="J871" s="271" t="s">
        <v>211</v>
      </c>
      <c r="L871" s="271" t="s">
        <v>1177</v>
      </c>
      <c r="N871" s="208" t="s">
        <v>2341</v>
      </c>
      <c r="P871" s="502" t="s">
        <v>2342</v>
      </c>
      <c r="Q871" s="502" t="s">
        <v>2343</v>
      </c>
      <c r="S871" s="271" t="s">
        <v>214</v>
      </c>
      <c r="T871" s="271" t="s">
        <v>446</v>
      </c>
      <c r="U871" s="596">
        <v>45504</v>
      </c>
      <c r="V871" s="271" t="s">
        <v>447</v>
      </c>
      <c r="AZ871" s="140"/>
    </row>
    <row r="872" spans="1:52" ht="18" customHeight="1" x14ac:dyDescent="0.25">
      <c r="A872" s="354">
        <v>12</v>
      </c>
      <c r="B872" s="355"/>
      <c r="C872" s="356">
        <v>70373</v>
      </c>
      <c r="D872" s="140"/>
      <c r="E872" s="269" t="s">
        <v>889</v>
      </c>
      <c r="F872" s="269"/>
      <c r="G872" s="269">
        <v>62</v>
      </c>
      <c r="H872" s="275" t="s">
        <v>1176</v>
      </c>
      <c r="J872" s="271" t="s">
        <v>211</v>
      </c>
      <c r="L872" s="271" t="s">
        <v>1177</v>
      </c>
      <c r="N872" s="208" t="s">
        <v>2353</v>
      </c>
      <c r="P872" s="502" t="s">
        <v>2354</v>
      </c>
      <c r="Q872" s="502" t="s">
        <v>2355</v>
      </c>
      <c r="S872" s="271" t="s">
        <v>214</v>
      </c>
      <c r="T872" s="271" t="s">
        <v>446</v>
      </c>
      <c r="U872" s="596">
        <v>45504</v>
      </c>
      <c r="V872" s="271" t="s">
        <v>447</v>
      </c>
      <c r="AZ872" s="140"/>
    </row>
    <row r="873" spans="1:52" ht="18" customHeight="1" x14ac:dyDescent="0.25">
      <c r="A873" s="354">
        <v>12</v>
      </c>
      <c r="B873" s="355"/>
      <c r="C873" s="356">
        <v>68710</v>
      </c>
      <c r="D873" s="140"/>
      <c r="E873" s="269" t="s">
        <v>889</v>
      </c>
      <c r="F873" s="269"/>
      <c r="G873" s="269">
        <v>88</v>
      </c>
      <c r="H873" s="275" t="s">
        <v>1176</v>
      </c>
      <c r="J873" s="271" t="s">
        <v>211</v>
      </c>
      <c r="L873" s="271" t="s">
        <v>1177</v>
      </c>
      <c r="N873" s="208" t="s">
        <v>2511</v>
      </c>
      <c r="O873" s="502" t="s">
        <v>2512</v>
      </c>
      <c r="S873" s="271" t="s">
        <v>214</v>
      </c>
      <c r="T873" s="271" t="s">
        <v>446</v>
      </c>
      <c r="AZ873" s="140"/>
    </row>
    <row r="874" spans="1:52" ht="18" customHeight="1" x14ac:dyDescent="0.25">
      <c r="A874" s="354">
        <v>12</v>
      </c>
      <c r="B874" s="355"/>
      <c r="C874" s="356">
        <v>64746</v>
      </c>
      <c r="D874" s="140"/>
      <c r="E874" s="269" t="s">
        <v>889</v>
      </c>
      <c r="F874" s="269"/>
      <c r="G874" s="269">
        <v>90</v>
      </c>
      <c r="H874" s="275" t="s">
        <v>1176</v>
      </c>
      <c r="J874" s="271" t="s">
        <v>211</v>
      </c>
      <c r="L874" s="271" t="s">
        <v>1177</v>
      </c>
      <c r="N874" s="208" t="s">
        <v>2526</v>
      </c>
      <c r="O874" s="502" t="s">
        <v>2527</v>
      </c>
      <c r="P874" s="502" t="s">
        <v>2528</v>
      </c>
      <c r="Q874" s="502" t="s">
        <v>2529</v>
      </c>
      <c r="S874" s="271" t="s">
        <v>214</v>
      </c>
      <c r="T874" s="271" t="s">
        <v>446</v>
      </c>
      <c r="AZ874" s="140"/>
    </row>
    <row r="875" spans="1:52" ht="18" customHeight="1" x14ac:dyDescent="0.25">
      <c r="A875" s="354">
        <v>12</v>
      </c>
      <c r="B875" s="355"/>
      <c r="C875" s="356">
        <v>64086</v>
      </c>
      <c r="D875" s="140"/>
      <c r="E875" s="269" t="s">
        <v>889</v>
      </c>
      <c r="F875" s="269"/>
      <c r="G875" s="269">
        <v>94</v>
      </c>
      <c r="H875" s="275" t="s">
        <v>1176</v>
      </c>
      <c r="J875" s="271" t="s">
        <v>211</v>
      </c>
      <c r="L875" s="271" t="s">
        <v>1177</v>
      </c>
      <c r="N875" s="208" t="s">
        <v>2535</v>
      </c>
      <c r="P875" s="502" t="s">
        <v>2536</v>
      </c>
      <c r="S875" s="271" t="s">
        <v>214</v>
      </c>
      <c r="T875" s="271" t="s">
        <v>446</v>
      </c>
      <c r="AZ875" s="140"/>
    </row>
    <row r="876" spans="1:52" ht="18" customHeight="1" x14ac:dyDescent="0.25">
      <c r="A876" s="354">
        <v>12</v>
      </c>
      <c r="B876" s="355"/>
      <c r="C876" s="356">
        <v>63314</v>
      </c>
      <c r="D876" s="140"/>
      <c r="E876" s="269" t="s">
        <v>889</v>
      </c>
      <c r="F876" s="269"/>
      <c r="G876" s="269">
        <v>96</v>
      </c>
      <c r="H876" s="275" t="s">
        <v>1176</v>
      </c>
      <c r="J876" s="271" t="s">
        <v>211</v>
      </c>
      <c r="L876" s="271" t="s">
        <v>1177</v>
      </c>
      <c r="N876" s="208" t="s">
        <v>2540</v>
      </c>
      <c r="P876" s="502" t="s">
        <v>2541</v>
      </c>
      <c r="S876" s="271" t="s">
        <v>214</v>
      </c>
      <c r="T876" s="271" t="s">
        <v>446</v>
      </c>
      <c r="AZ876" s="140"/>
    </row>
    <row r="877" spans="1:52" ht="18" customHeight="1" x14ac:dyDescent="0.25">
      <c r="A877" s="354">
        <v>12</v>
      </c>
      <c r="B877" s="355"/>
      <c r="C877" s="356">
        <v>65473</v>
      </c>
      <c r="D877" s="140"/>
      <c r="E877" s="269" t="s">
        <v>889</v>
      </c>
      <c r="F877" s="269"/>
      <c r="G877" s="269">
        <v>98</v>
      </c>
      <c r="H877" s="275" t="s">
        <v>1176</v>
      </c>
      <c r="J877" s="271" t="s">
        <v>211</v>
      </c>
      <c r="L877" s="271" t="s">
        <v>1177</v>
      </c>
      <c r="N877" s="208" t="s">
        <v>2544</v>
      </c>
      <c r="O877" s="502" t="s">
        <v>2545</v>
      </c>
      <c r="P877" s="502" t="s">
        <v>2546</v>
      </c>
      <c r="Q877" s="502" t="s">
        <v>2547</v>
      </c>
      <c r="S877" s="271" t="s">
        <v>214</v>
      </c>
      <c r="T877" s="271" t="s">
        <v>446</v>
      </c>
      <c r="AZ877" s="140"/>
    </row>
    <row r="878" spans="1:52" ht="18" customHeight="1" x14ac:dyDescent="0.25">
      <c r="A878" s="354">
        <v>12</v>
      </c>
      <c r="B878" s="355"/>
      <c r="C878" s="356">
        <v>68280</v>
      </c>
      <c r="D878" s="140"/>
      <c r="E878" s="269" t="s">
        <v>889</v>
      </c>
      <c r="F878" s="269"/>
      <c r="G878" s="269">
        <v>106</v>
      </c>
      <c r="H878" s="275" t="s">
        <v>1176</v>
      </c>
      <c r="J878" s="271" t="s">
        <v>211</v>
      </c>
      <c r="L878" s="271" t="s">
        <v>1177</v>
      </c>
      <c r="N878" s="208" t="s">
        <v>2581</v>
      </c>
      <c r="O878" s="502" t="s">
        <v>2582</v>
      </c>
      <c r="S878" s="271" t="s">
        <v>214</v>
      </c>
      <c r="T878" s="271" t="s">
        <v>446</v>
      </c>
      <c r="AZ878" s="140"/>
    </row>
    <row r="879" spans="1:52" ht="18" customHeight="1" x14ac:dyDescent="0.25">
      <c r="A879" s="354">
        <v>12</v>
      </c>
      <c r="B879" s="355"/>
      <c r="C879" s="356">
        <v>59693</v>
      </c>
      <c r="D879" s="140"/>
      <c r="E879" s="269" t="s">
        <v>889</v>
      </c>
      <c r="F879" s="269"/>
      <c r="G879" s="269">
        <v>118</v>
      </c>
      <c r="H879" s="275" t="s">
        <v>1176</v>
      </c>
      <c r="J879" s="271" t="s">
        <v>211</v>
      </c>
      <c r="L879" s="271" t="s">
        <v>1177</v>
      </c>
      <c r="N879" s="208" t="s">
        <v>2664</v>
      </c>
      <c r="P879" s="502" t="s">
        <v>2665</v>
      </c>
      <c r="S879" s="271" t="s">
        <v>214</v>
      </c>
      <c r="T879" s="271" t="s">
        <v>446</v>
      </c>
      <c r="AZ879" s="140"/>
    </row>
    <row r="880" spans="1:52" ht="18" customHeight="1" x14ac:dyDescent="0.25">
      <c r="A880" s="354">
        <v>12</v>
      </c>
      <c r="B880" s="355"/>
      <c r="C880" s="356">
        <v>64629</v>
      </c>
      <c r="D880" s="140"/>
      <c r="E880" s="269" t="s">
        <v>889</v>
      </c>
      <c r="F880" s="269"/>
      <c r="G880" s="269">
        <v>120</v>
      </c>
      <c r="H880" s="275" t="s">
        <v>1176</v>
      </c>
      <c r="J880" s="271" t="s">
        <v>211</v>
      </c>
      <c r="L880" s="271" t="s">
        <v>1177</v>
      </c>
      <c r="N880" s="208" t="s">
        <v>2681</v>
      </c>
      <c r="O880" s="502" t="s">
        <v>2682</v>
      </c>
      <c r="P880" s="502" t="s">
        <v>2683</v>
      </c>
      <c r="Q880" s="502" t="s">
        <v>2684</v>
      </c>
      <c r="S880" s="271" t="s">
        <v>214</v>
      </c>
      <c r="T880" s="271" t="s">
        <v>446</v>
      </c>
      <c r="AZ880" s="140"/>
    </row>
    <row r="881" spans="1:82" ht="18" customHeight="1" x14ac:dyDescent="0.25">
      <c r="A881" s="354">
        <v>12</v>
      </c>
      <c r="B881" s="355"/>
      <c r="C881" s="356">
        <v>62931</v>
      </c>
      <c r="D881" s="140"/>
      <c r="E881" s="269" t="s">
        <v>889</v>
      </c>
      <c r="F881" s="269"/>
      <c r="G881" s="269">
        <v>122</v>
      </c>
      <c r="H881" s="275" t="s">
        <v>1176</v>
      </c>
      <c r="J881" s="271" t="s">
        <v>211</v>
      </c>
      <c r="L881" s="271" t="s">
        <v>1177</v>
      </c>
      <c r="N881" s="208" t="s">
        <v>2690</v>
      </c>
      <c r="O881" s="502" t="s">
        <v>2691</v>
      </c>
      <c r="P881" s="502" t="s">
        <v>2692</v>
      </c>
      <c r="Q881" s="502" t="s">
        <v>2693</v>
      </c>
      <c r="S881" s="271" t="s">
        <v>214</v>
      </c>
      <c r="T881" s="271" t="s">
        <v>446</v>
      </c>
      <c r="AZ881" s="140"/>
    </row>
    <row r="882" spans="1:82" ht="18" customHeight="1" x14ac:dyDescent="0.25">
      <c r="A882" s="354">
        <v>12</v>
      </c>
      <c r="B882" s="355"/>
      <c r="C882" s="356">
        <v>67011</v>
      </c>
      <c r="D882" s="140"/>
      <c r="E882" s="269" t="s">
        <v>889</v>
      </c>
      <c r="F882" s="269"/>
      <c r="G882" s="269">
        <v>124</v>
      </c>
      <c r="H882" s="275" t="s">
        <v>1176</v>
      </c>
      <c r="J882" s="271" t="s">
        <v>211</v>
      </c>
      <c r="L882" s="271" t="s">
        <v>1177</v>
      </c>
      <c r="N882" s="208" t="s">
        <v>2702</v>
      </c>
      <c r="P882" s="502" t="s">
        <v>2703</v>
      </c>
      <c r="Q882" s="502" t="s">
        <v>2704</v>
      </c>
      <c r="S882" s="271" t="s">
        <v>214</v>
      </c>
      <c r="T882" s="271" t="s">
        <v>446</v>
      </c>
      <c r="AZ882" s="140"/>
    </row>
    <row r="883" spans="1:82" ht="18" customHeight="1" x14ac:dyDescent="0.25">
      <c r="A883" s="354">
        <v>12</v>
      </c>
      <c r="B883" s="355"/>
      <c r="C883" s="356">
        <v>59698</v>
      </c>
      <c r="D883" s="140"/>
      <c r="E883" s="269" t="s">
        <v>889</v>
      </c>
      <c r="F883" s="269"/>
      <c r="G883" s="269">
        <v>126</v>
      </c>
      <c r="H883" s="275" t="s">
        <v>1176</v>
      </c>
      <c r="J883" s="271" t="s">
        <v>211</v>
      </c>
      <c r="L883" s="271" t="s">
        <v>1177</v>
      </c>
      <c r="N883" s="208" t="s">
        <v>2705</v>
      </c>
      <c r="P883" s="502" t="s">
        <v>2706</v>
      </c>
      <c r="S883" s="271" t="s">
        <v>214</v>
      </c>
      <c r="T883" s="271" t="s">
        <v>446</v>
      </c>
      <c r="AZ883" s="140"/>
    </row>
    <row r="884" spans="1:82" ht="18" customHeight="1" x14ac:dyDescent="0.25">
      <c r="A884" s="354">
        <v>12</v>
      </c>
      <c r="B884" s="355"/>
      <c r="C884" s="356">
        <v>59701</v>
      </c>
      <c r="D884" s="140"/>
      <c r="E884" s="269" t="s">
        <v>889</v>
      </c>
      <c r="F884" s="269"/>
      <c r="G884" s="269">
        <v>130</v>
      </c>
      <c r="H884" s="275" t="s">
        <v>1176</v>
      </c>
      <c r="J884" s="271" t="s">
        <v>211</v>
      </c>
      <c r="L884" s="271" t="s">
        <v>1177</v>
      </c>
      <c r="N884" s="208" t="s">
        <v>2773</v>
      </c>
      <c r="O884" s="502" t="s">
        <v>2774</v>
      </c>
      <c r="P884" s="502" t="s">
        <v>2775</v>
      </c>
      <c r="S884" s="271" t="s">
        <v>214</v>
      </c>
      <c r="T884" s="271" t="s">
        <v>446</v>
      </c>
      <c r="AZ884" s="140"/>
    </row>
    <row r="885" spans="1:82" ht="18" customHeight="1" x14ac:dyDescent="0.25">
      <c r="A885" s="354">
        <v>12</v>
      </c>
      <c r="B885" s="355"/>
      <c r="C885" s="356">
        <v>65520</v>
      </c>
      <c r="D885" s="140"/>
      <c r="E885" s="269" t="s">
        <v>889</v>
      </c>
      <c r="F885" s="269"/>
      <c r="G885" s="269">
        <v>132</v>
      </c>
      <c r="H885" s="275" t="s">
        <v>1176</v>
      </c>
      <c r="J885" s="271" t="s">
        <v>211</v>
      </c>
      <c r="L885" s="271" t="s">
        <v>1177</v>
      </c>
      <c r="N885" s="208" t="s">
        <v>2804</v>
      </c>
      <c r="P885" s="502" t="s">
        <v>2805</v>
      </c>
      <c r="S885" s="271" t="s">
        <v>214</v>
      </c>
      <c r="T885" s="271" t="s">
        <v>446</v>
      </c>
      <c r="AZ885" s="140"/>
    </row>
    <row r="886" spans="1:82" ht="18" customHeight="1" x14ac:dyDescent="0.25">
      <c r="A886" s="354">
        <v>12</v>
      </c>
      <c r="B886" s="355"/>
      <c r="C886" s="356">
        <v>59703</v>
      </c>
      <c r="D886" s="140"/>
      <c r="E886" s="269" t="s">
        <v>889</v>
      </c>
      <c r="F886" s="269"/>
      <c r="G886" s="269">
        <v>134</v>
      </c>
      <c r="H886" s="275" t="s">
        <v>1176</v>
      </c>
      <c r="J886" s="271" t="s">
        <v>211</v>
      </c>
      <c r="L886" s="271" t="s">
        <v>1177</v>
      </c>
      <c r="N886" s="208" t="s">
        <v>2835</v>
      </c>
      <c r="O886" s="502" t="s">
        <v>2836</v>
      </c>
      <c r="Q886" s="502" t="s">
        <v>2837</v>
      </c>
      <c r="S886" s="271" t="s">
        <v>214</v>
      </c>
      <c r="T886" s="271" t="s">
        <v>446</v>
      </c>
      <c r="AZ886" s="140"/>
    </row>
    <row r="887" spans="1:82" ht="18" customHeight="1" x14ac:dyDescent="0.25">
      <c r="A887" s="354">
        <v>12</v>
      </c>
      <c r="B887" s="355"/>
      <c r="C887" s="356">
        <v>68531</v>
      </c>
      <c r="D887" s="140"/>
      <c r="E887" s="269" t="s">
        <v>889</v>
      </c>
      <c r="F887" s="269"/>
      <c r="G887" s="269">
        <v>138</v>
      </c>
      <c r="H887" s="275" t="s">
        <v>1176</v>
      </c>
      <c r="J887" s="271" t="s">
        <v>211</v>
      </c>
      <c r="L887" s="271" t="s">
        <v>1177</v>
      </c>
      <c r="N887" s="208" t="s">
        <v>2873</v>
      </c>
      <c r="O887" s="502" t="s">
        <v>2874</v>
      </c>
      <c r="P887" s="502" t="s">
        <v>2875</v>
      </c>
      <c r="S887" s="271" t="s">
        <v>214</v>
      </c>
      <c r="T887" s="271" t="s">
        <v>446</v>
      </c>
      <c r="AZ887" s="140"/>
    </row>
    <row r="888" spans="1:82" ht="18" customHeight="1" x14ac:dyDescent="0.25">
      <c r="A888" s="354">
        <v>12</v>
      </c>
      <c r="B888" s="355"/>
      <c r="C888" s="356">
        <v>65899</v>
      </c>
      <c r="D888" s="140"/>
      <c r="E888" s="269" t="s">
        <v>889</v>
      </c>
      <c r="F888" s="269"/>
      <c r="G888" s="269" t="s">
        <v>2550</v>
      </c>
      <c r="H888" s="275" t="s">
        <v>1176</v>
      </c>
      <c r="J888" s="271" t="s">
        <v>211</v>
      </c>
      <c r="L888" s="271" t="s">
        <v>1177</v>
      </c>
      <c r="N888" s="208" t="s">
        <v>2551</v>
      </c>
      <c r="P888" s="502" t="s">
        <v>2552</v>
      </c>
      <c r="Q888" s="502" t="s">
        <v>2553</v>
      </c>
      <c r="S888" s="271" t="s">
        <v>214</v>
      </c>
      <c r="T888" s="271" t="s">
        <v>446</v>
      </c>
      <c r="AZ888" s="140"/>
    </row>
    <row r="889" spans="1:82" ht="18" customHeight="1" x14ac:dyDescent="0.25">
      <c r="A889" s="354">
        <v>12</v>
      </c>
      <c r="B889" s="355"/>
      <c r="C889" s="356">
        <v>68271</v>
      </c>
      <c r="D889" s="140"/>
      <c r="E889" s="269" t="s">
        <v>889</v>
      </c>
      <c r="F889" s="269"/>
      <c r="G889" s="269" t="s">
        <v>2559</v>
      </c>
      <c r="H889" s="275" t="s">
        <v>1176</v>
      </c>
      <c r="J889" s="271" t="s">
        <v>211</v>
      </c>
      <c r="L889" s="271" t="s">
        <v>1177</v>
      </c>
      <c r="N889" s="208" t="s">
        <v>2560</v>
      </c>
      <c r="P889" s="502" t="s">
        <v>2561</v>
      </c>
      <c r="Q889" s="502" t="s">
        <v>2562</v>
      </c>
      <c r="S889" s="271" t="s">
        <v>214</v>
      </c>
      <c r="T889" s="271" t="s">
        <v>446</v>
      </c>
      <c r="AZ889" s="140"/>
    </row>
    <row r="890" spans="1:82" ht="18" customHeight="1" x14ac:dyDescent="0.25">
      <c r="A890" s="354">
        <v>12</v>
      </c>
      <c r="B890" s="355"/>
      <c r="C890" s="356">
        <v>59692</v>
      </c>
      <c r="D890" s="140"/>
      <c r="E890" s="269" t="s">
        <v>889</v>
      </c>
      <c r="F890" s="269"/>
      <c r="G890" s="269" t="s">
        <v>2656</v>
      </c>
      <c r="H890" s="275" t="s">
        <v>1176</v>
      </c>
      <c r="J890" s="271" t="s">
        <v>211</v>
      </c>
      <c r="L890" s="271" t="s">
        <v>1177</v>
      </c>
      <c r="N890" s="208" t="s">
        <v>2657</v>
      </c>
      <c r="O890" s="502" t="s">
        <v>2658</v>
      </c>
      <c r="Q890" s="502" t="s">
        <v>2659</v>
      </c>
      <c r="S890" s="271" t="s">
        <v>214</v>
      </c>
      <c r="T890" s="271" t="s">
        <v>446</v>
      </c>
      <c r="AZ890" s="140"/>
    </row>
    <row r="891" spans="1:82" ht="18" customHeight="1" x14ac:dyDescent="0.25">
      <c r="A891" s="354">
        <v>12</v>
      </c>
      <c r="B891" s="355"/>
      <c r="C891" s="356">
        <v>68144</v>
      </c>
      <c r="D891" s="140"/>
      <c r="E891" s="269" t="s">
        <v>889</v>
      </c>
      <c r="F891" s="269"/>
      <c r="G891" s="269" t="s">
        <v>2730</v>
      </c>
      <c r="H891" s="275" t="s">
        <v>1176</v>
      </c>
      <c r="J891" s="271" t="s">
        <v>211</v>
      </c>
      <c r="L891" s="271" t="s">
        <v>1177</v>
      </c>
      <c r="N891" s="208" t="s">
        <v>2731</v>
      </c>
      <c r="P891" s="502" t="s">
        <v>2732</v>
      </c>
      <c r="Q891" s="502" t="s">
        <v>2733</v>
      </c>
      <c r="S891" s="271" t="s">
        <v>214</v>
      </c>
      <c r="T891" s="271" t="s">
        <v>446</v>
      </c>
      <c r="AZ891" s="140"/>
    </row>
    <row r="892" spans="1:82" ht="18" customHeight="1" x14ac:dyDescent="0.25">
      <c r="A892" s="354">
        <v>12</v>
      </c>
      <c r="B892" s="355"/>
      <c r="C892" s="356">
        <v>66097</v>
      </c>
      <c r="D892" s="140"/>
      <c r="E892" s="269" t="s">
        <v>889</v>
      </c>
      <c r="F892" s="269"/>
      <c r="G892" s="269" t="s">
        <v>2590</v>
      </c>
      <c r="H892" s="275" t="s">
        <v>1176</v>
      </c>
      <c r="J892" s="271" t="s">
        <v>211</v>
      </c>
      <c r="L892" s="271" t="s">
        <v>1177</v>
      </c>
      <c r="N892" s="208" t="s">
        <v>2591</v>
      </c>
      <c r="O892" s="502" t="s">
        <v>2592</v>
      </c>
      <c r="Q892" s="502" t="s">
        <v>2593</v>
      </c>
      <c r="S892" s="271" t="s">
        <v>214</v>
      </c>
      <c r="T892" s="271" t="s">
        <v>446</v>
      </c>
      <c r="AZ892" s="140"/>
      <c r="BB892" s="269" t="s">
        <v>2594</v>
      </c>
    </row>
    <row r="893" spans="1:82" ht="18" customHeight="1" x14ac:dyDescent="0.25">
      <c r="A893" s="354">
        <v>12</v>
      </c>
      <c r="B893" s="355"/>
      <c r="C893" s="356">
        <v>68128</v>
      </c>
      <c r="D893" s="140"/>
      <c r="E893" s="269" t="s">
        <v>889</v>
      </c>
      <c r="F893" s="269"/>
      <c r="G893" s="269" t="s">
        <v>2622</v>
      </c>
      <c r="H893" s="275" t="s">
        <v>1176</v>
      </c>
      <c r="J893" s="271" t="s">
        <v>211</v>
      </c>
      <c r="L893" s="271" t="s">
        <v>1177</v>
      </c>
      <c r="N893" s="208" t="s">
        <v>2623</v>
      </c>
      <c r="P893" s="502" t="s">
        <v>2624</v>
      </c>
      <c r="Q893" s="502" t="s">
        <v>2625</v>
      </c>
      <c r="S893" s="271" t="s">
        <v>214</v>
      </c>
      <c r="T893" s="271" t="s">
        <v>446</v>
      </c>
      <c r="AZ893" s="140"/>
      <c r="BB893" s="269" t="s">
        <v>2594</v>
      </c>
    </row>
    <row r="894" spans="1:82" ht="18" customHeight="1" x14ac:dyDescent="0.25">
      <c r="A894" s="354">
        <v>12</v>
      </c>
      <c r="B894" s="355"/>
      <c r="C894" s="356">
        <v>59689</v>
      </c>
      <c r="D894" s="140"/>
      <c r="E894" s="269" t="s">
        <v>889</v>
      </c>
      <c r="F894" s="269"/>
      <c r="G894" s="269" t="s">
        <v>2634</v>
      </c>
      <c r="H894" s="275" t="s">
        <v>1176</v>
      </c>
      <c r="J894" s="271" t="s">
        <v>211</v>
      </c>
      <c r="L894" s="271" t="s">
        <v>1177</v>
      </c>
      <c r="N894" s="208" t="s">
        <v>2635</v>
      </c>
      <c r="P894" s="502" t="s">
        <v>2636</v>
      </c>
      <c r="Q894" s="502" t="s">
        <v>2637</v>
      </c>
      <c r="S894" s="271" t="s">
        <v>214</v>
      </c>
      <c r="T894" s="271" t="s">
        <v>446</v>
      </c>
      <c r="AZ894" s="140"/>
      <c r="BB894" s="269" t="s">
        <v>2594</v>
      </c>
    </row>
    <row r="895" spans="1:82" ht="18" customHeight="1" x14ac:dyDescent="0.25">
      <c r="A895" s="354">
        <v>12</v>
      </c>
      <c r="B895" s="355"/>
      <c r="C895" s="356">
        <v>59690</v>
      </c>
      <c r="D895" s="140"/>
      <c r="E895" s="269" t="s">
        <v>889</v>
      </c>
      <c r="F895" s="269"/>
      <c r="G895" s="269" t="s">
        <v>2642</v>
      </c>
      <c r="H895" s="275" t="s">
        <v>1176</v>
      </c>
      <c r="J895" s="271" t="s">
        <v>211</v>
      </c>
      <c r="L895" s="271" t="s">
        <v>1177</v>
      </c>
      <c r="N895" s="208" t="s">
        <v>2643</v>
      </c>
      <c r="O895" s="502" t="s">
        <v>2644</v>
      </c>
      <c r="P895" s="502" t="s">
        <v>2645</v>
      </c>
      <c r="S895" s="271" t="s">
        <v>214</v>
      </c>
      <c r="T895" s="271" t="s">
        <v>446</v>
      </c>
      <c r="AZ895" s="140"/>
      <c r="BB895" s="269" t="s">
        <v>2594</v>
      </c>
    </row>
    <row r="896" spans="1:82" ht="18" customHeight="1" x14ac:dyDescent="0.25">
      <c r="A896" s="354">
        <v>12</v>
      </c>
      <c r="B896" s="355"/>
      <c r="C896" s="356">
        <v>69186</v>
      </c>
      <c r="D896" s="140"/>
      <c r="E896" s="269" t="s">
        <v>889</v>
      </c>
      <c r="F896" s="269"/>
      <c r="G896" s="269" t="s">
        <v>1617</v>
      </c>
      <c r="H896" s="275" t="s">
        <v>1176</v>
      </c>
      <c r="J896" s="271" t="s">
        <v>211</v>
      </c>
      <c r="L896" s="271" t="s">
        <v>1177</v>
      </c>
      <c r="M896" s="271"/>
      <c r="N896" s="271" t="s">
        <v>1629</v>
      </c>
      <c r="O896" s="271"/>
      <c r="P896" s="271" t="s">
        <v>1630</v>
      </c>
      <c r="Q896" s="271" t="s">
        <v>1631</v>
      </c>
      <c r="R896" s="271"/>
      <c r="S896" s="271" t="s">
        <v>214</v>
      </c>
      <c r="T896" s="271" t="s">
        <v>446</v>
      </c>
      <c r="U896" s="271"/>
      <c r="Y896" s="208"/>
      <c r="Z896" s="271"/>
      <c r="AA896" s="271"/>
      <c r="AB896" s="271"/>
      <c r="AC896" s="271"/>
      <c r="AD896" s="271"/>
      <c r="AE896" s="271"/>
      <c r="AF896" s="271"/>
      <c r="AG896" s="271"/>
      <c r="AH896" s="271"/>
      <c r="AI896" s="271"/>
      <c r="AJ896" s="271"/>
      <c r="AK896" s="271"/>
      <c r="AL896" s="271"/>
      <c r="AM896" s="271"/>
      <c r="AN896" s="271"/>
      <c r="AO896" s="271"/>
      <c r="AP896" s="271"/>
      <c r="AQ896" s="271"/>
      <c r="AR896" s="271"/>
      <c r="AS896" s="271"/>
      <c r="AT896" s="271"/>
      <c r="AU896" s="271"/>
      <c r="AV896" s="271"/>
      <c r="AW896" s="271"/>
      <c r="AY896" s="271"/>
      <c r="AZ896" s="271"/>
      <c r="BA896" s="271"/>
      <c r="BB896" s="271" t="s">
        <v>1632</v>
      </c>
      <c r="BD896" s="212"/>
      <c r="BE896" s="212"/>
      <c r="BF896" s="212"/>
      <c r="BH896" s="212"/>
      <c r="BN896" s="271"/>
      <c r="BR896" s="271"/>
      <c r="BS896" s="271"/>
      <c r="BT896" s="271"/>
      <c r="BU896" s="271"/>
      <c r="BV896" s="271"/>
      <c r="BW896" s="271"/>
      <c r="BX896" s="271"/>
      <c r="BY896" s="271"/>
      <c r="BZ896" s="271"/>
      <c r="CA896" s="271"/>
      <c r="CB896" s="271"/>
      <c r="CC896" s="271"/>
      <c r="CD896" s="271"/>
    </row>
    <row r="897" spans="1:82" ht="18" customHeight="1" x14ac:dyDescent="0.25">
      <c r="A897" s="354">
        <v>12</v>
      </c>
      <c r="B897" s="355"/>
      <c r="C897" s="356">
        <v>67873</v>
      </c>
      <c r="D897" s="140"/>
      <c r="E897" s="269" t="s">
        <v>889</v>
      </c>
      <c r="F897" s="269"/>
      <c r="G897" s="269" t="s">
        <v>1695</v>
      </c>
      <c r="H897" s="275" t="s">
        <v>1176</v>
      </c>
      <c r="J897" s="271" t="s">
        <v>211</v>
      </c>
      <c r="L897" s="271" t="s">
        <v>1177</v>
      </c>
      <c r="M897" s="271"/>
      <c r="N897" s="271" t="s">
        <v>1696</v>
      </c>
      <c r="O897" s="271" t="s">
        <v>1697</v>
      </c>
      <c r="P897" s="271" t="s">
        <v>1697</v>
      </c>
      <c r="Q897" s="271"/>
      <c r="R897" s="271"/>
      <c r="S897" s="271" t="s">
        <v>214</v>
      </c>
      <c r="T897" s="271" t="s">
        <v>446</v>
      </c>
      <c r="U897" s="271"/>
      <c r="Y897" s="208"/>
      <c r="Z897" s="271"/>
      <c r="AA897" s="271"/>
      <c r="AB897" s="271"/>
      <c r="AC897" s="271"/>
      <c r="AD897" s="271"/>
      <c r="AE897" s="271"/>
      <c r="AF897" s="271"/>
      <c r="AG897" s="271"/>
      <c r="AH897" s="271"/>
      <c r="AI897" s="271"/>
      <c r="AJ897" s="271"/>
      <c r="AK897" s="271"/>
      <c r="AL897" s="271"/>
      <c r="AM897" s="271"/>
      <c r="AN897" s="271"/>
      <c r="AO897" s="271"/>
      <c r="AP897" s="271"/>
      <c r="AQ897" s="271"/>
      <c r="AR897" s="271"/>
      <c r="AS897" s="271"/>
      <c r="AT897" s="271"/>
      <c r="AU897" s="271"/>
      <c r="AV897" s="271"/>
      <c r="AW897" s="271"/>
      <c r="AY897" s="271"/>
      <c r="AZ897" s="271"/>
      <c r="BA897" s="271"/>
      <c r="BB897" s="271" t="s">
        <v>1698</v>
      </c>
      <c r="BD897" s="212"/>
      <c r="BE897" s="212"/>
      <c r="BF897" s="212"/>
      <c r="BH897" s="212"/>
      <c r="BN897" s="271"/>
      <c r="BR897" s="271"/>
      <c r="BS897" s="271"/>
      <c r="BT897" s="271"/>
      <c r="BU897" s="271"/>
      <c r="BV897" s="271"/>
      <c r="BW897" s="271"/>
      <c r="BX897" s="271"/>
      <c r="BY897" s="271"/>
      <c r="BZ897" s="271"/>
      <c r="CA897" s="271"/>
      <c r="CB897" s="271"/>
      <c r="CC897" s="271"/>
      <c r="CD897" s="271"/>
    </row>
    <row r="898" spans="1:82" ht="18" customHeight="1" x14ac:dyDescent="0.25">
      <c r="A898" s="354">
        <v>12</v>
      </c>
      <c r="B898" s="355"/>
      <c r="C898" s="356">
        <v>69463</v>
      </c>
      <c r="D898" s="140"/>
      <c r="E898" s="269" t="s">
        <v>889</v>
      </c>
      <c r="F898" s="269"/>
      <c r="G898" s="269" t="s">
        <v>1765</v>
      </c>
      <c r="H898" s="275" t="s">
        <v>1176</v>
      </c>
      <c r="I898" s="269"/>
      <c r="J898" s="140" t="s">
        <v>211</v>
      </c>
      <c r="K898" s="273"/>
      <c r="L898" s="273" t="s">
        <v>1177</v>
      </c>
      <c r="N898" s="275" t="s">
        <v>1766</v>
      </c>
      <c r="O898" s="272"/>
      <c r="P898" s="272" t="s">
        <v>1767</v>
      </c>
      <c r="Q898" s="766" t="s">
        <v>1768</v>
      </c>
      <c r="R898" s="269"/>
      <c r="S898" s="269" t="s">
        <v>214</v>
      </c>
      <c r="T898" s="273" t="s">
        <v>446</v>
      </c>
      <c r="U898" s="466"/>
      <c r="V898" s="140"/>
      <c r="W898" s="140"/>
      <c r="X898" s="140"/>
      <c r="AX898" s="140"/>
      <c r="AZ898" s="140"/>
      <c r="BB898" s="269" t="s">
        <v>1698</v>
      </c>
      <c r="BC898" s="280"/>
      <c r="BD898" s="669"/>
      <c r="BE898" s="740"/>
      <c r="BF898" s="440"/>
      <c r="BG898" s="140"/>
      <c r="BH898" s="801"/>
      <c r="BI898" s="280"/>
      <c r="BJ898" s="280"/>
      <c r="BK898" s="280"/>
      <c r="BL898" s="280"/>
      <c r="BM898" s="140"/>
      <c r="BN898" s="269"/>
      <c r="BR898" s="271"/>
      <c r="BS898" s="271"/>
      <c r="BT898" s="271"/>
      <c r="BU898" s="271"/>
      <c r="BV898" s="271"/>
      <c r="BW898" s="271"/>
      <c r="BX898" s="271"/>
      <c r="BY898" s="271"/>
      <c r="BZ898" s="271"/>
      <c r="CA898" s="271"/>
      <c r="CB898" s="271"/>
      <c r="CC898" s="271"/>
      <c r="CD898" s="271"/>
    </row>
    <row r="899" spans="1:82" ht="18" customHeight="1" x14ac:dyDescent="0.25">
      <c r="A899" s="354">
        <v>12</v>
      </c>
      <c r="B899" s="355"/>
      <c r="C899" s="356">
        <v>68106</v>
      </c>
      <c r="D899" s="140"/>
      <c r="E899" s="269" t="s">
        <v>889</v>
      </c>
      <c r="F899" s="269"/>
      <c r="G899" s="269" t="s">
        <v>1937</v>
      </c>
      <c r="H899" s="275" t="s">
        <v>1176</v>
      </c>
      <c r="J899" s="271" t="s">
        <v>211</v>
      </c>
      <c r="L899" s="271" t="s">
        <v>1177</v>
      </c>
      <c r="M899" s="271"/>
      <c r="N899" s="271" t="s">
        <v>1938</v>
      </c>
      <c r="O899" s="271" t="s">
        <v>1939</v>
      </c>
      <c r="P899" s="271" t="s">
        <v>1940</v>
      </c>
      <c r="Q899" s="271" t="s">
        <v>1941</v>
      </c>
      <c r="R899" s="271"/>
      <c r="S899" s="271" t="s">
        <v>214</v>
      </c>
      <c r="T899" s="271" t="s">
        <v>446</v>
      </c>
      <c r="U899" s="271"/>
      <c r="Y899" s="208"/>
      <c r="Z899" s="271"/>
      <c r="AA899" s="271"/>
      <c r="AB899" s="271"/>
      <c r="AC899" s="271"/>
      <c r="AD899" s="271"/>
      <c r="AE899" s="271"/>
      <c r="AF899" s="271"/>
      <c r="AG899" s="271"/>
      <c r="AH899" s="271"/>
      <c r="AI899" s="271"/>
      <c r="AJ899" s="271"/>
      <c r="AK899" s="271"/>
      <c r="AL899" s="271"/>
      <c r="AM899" s="271"/>
      <c r="AN899" s="271"/>
      <c r="AO899" s="271"/>
      <c r="AP899" s="271"/>
      <c r="AQ899" s="271"/>
      <c r="AR899" s="271"/>
      <c r="AS899" s="271"/>
      <c r="AT899" s="271"/>
      <c r="AU899" s="271"/>
      <c r="AV899" s="271"/>
      <c r="AW899" s="271"/>
      <c r="AY899" s="271"/>
      <c r="AZ899" s="271"/>
      <c r="BA899" s="271"/>
      <c r="BB899" s="271"/>
      <c r="BD899" s="212"/>
      <c r="BE899" s="212"/>
      <c r="BF899" s="212"/>
      <c r="BH899" s="212"/>
      <c r="BN899" s="271"/>
      <c r="BR899" s="271"/>
      <c r="BS899" s="271"/>
      <c r="BT899" s="271"/>
      <c r="BU899" s="271"/>
      <c r="BV899" s="271"/>
      <c r="BW899" s="271"/>
      <c r="BX899" s="271"/>
      <c r="BY899" s="271"/>
      <c r="BZ899" s="271"/>
      <c r="CA899" s="271"/>
      <c r="CB899" s="271"/>
      <c r="CC899" s="271"/>
      <c r="CD899" s="271"/>
    </row>
    <row r="900" spans="1:82" ht="18" customHeight="1" x14ac:dyDescent="0.25">
      <c r="A900" s="354">
        <v>12</v>
      </c>
      <c r="B900" s="355"/>
      <c r="C900" s="356">
        <v>69441</v>
      </c>
      <c r="D900" s="140"/>
      <c r="E900" s="269" t="s">
        <v>889</v>
      </c>
      <c r="F900" s="269"/>
      <c r="G900" s="269" t="s">
        <v>1801</v>
      </c>
      <c r="H900" s="275" t="s">
        <v>1176</v>
      </c>
      <c r="J900" s="271" t="s">
        <v>211</v>
      </c>
      <c r="L900" s="271" t="s">
        <v>1177</v>
      </c>
      <c r="M900" s="271"/>
      <c r="N900" s="271" t="s">
        <v>1806</v>
      </c>
      <c r="O900" s="271"/>
      <c r="P900" s="271" t="s">
        <v>1807</v>
      </c>
      <c r="Q900" s="271" t="s">
        <v>1808</v>
      </c>
      <c r="R900" s="271"/>
      <c r="S900" s="271" t="s">
        <v>214</v>
      </c>
      <c r="T900" s="271" t="s">
        <v>446</v>
      </c>
      <c r="U900" s="271"/>
      <c r="Y900" s="208"/>
      <c r="Z900" s="271"/>
      <c r="AA900" s="271"/>
      <c r="AB900" s="271"/>
      <c r="AC900" s="271"/>
      <c r="AD900" s="271"/>
      <c r="AE900" s="271"/>
      <c r="AF900" s="271"/>
      <c r="AG900" s="271"/>
      <c r="AH900" s="271"/>
      <c r="AI900" s="271"/>
      <c r="AJ900" s="271"/>
      <c r="AK900" s="271"/>
      <c r="AL900" s="271"/>
      <c r="AM900" s="271"/>
      <c r="AN900" s="271"/>
      <c r="AO900" s="271"/>
      <c r="AP900" s="271"/>
      <c r="AQ900" s="271"/>
      <c r="AR900" s="271"/>
      <c r="AS900" s="271"/>
      <c r="AT900" s="271"/>
      <c r="AU900" s="271"/>
      <c r="AV900" s="271"/>
      <c r="AW900" s="271"/>
      <c r="AY900" s="271"/>
      <c r="AZ900" s="271"/>
      <c r="BA900" s="271"/>
      <c r="BB900" s="271" t="s">
        <v>1502</v>
      </c>
      <c r="BD900" s="212"/>
      <c r="BE900" s="212"/>
      <c r="BF900" s="212"/>
      <c r="BH900" s="212"/>
      <c r="BN900" s="271"/>
      <c r="BR900" s="271"/>
      <c r="BS900" s="271"/>
      <c r="BT900" s="271"/>
      <c r="BU900" s="271"/>
      <c r="BV900" s="271"/>
      <c r="BW900" s="271"/>
      <c r="BX900" s="271"/>
      <c r="BY900" s="271"/>
      <c r="BZ900" s="271"/>
      <c r="CA900" s="271"/>
      <c r="CB900" s="271"/>
      <c r="CC900" s="271"/>
      <c r="CD900" s="271"/>
    </row>
    <row r="901" spans="1:82" ht="18" customHeight="1" x14ac:dyDescent="0.25">
      <c r="A901" s="354">
        <v>12</v>
      </c>
      <c r="B901" s="355"/>
      <c r="C901" s="356">
        <v>70307</v>
      </c>
      <c r="D901" s="140"/>
      <c r="E901" s="269" t="s">
        <v>889</v>
      </c>
      <c r="F901" s="269"/>
      <c r="G901" s="269" t="s">
        <v>1834</v>
      </c>
      <c r="H901" s="275" t="s">
        <v>1176</v>
      </c>
      <c r="J901" s="271" t="s">
        <v>211</v>
      </c>
      <c r="L901" s="271" t="s">
        <v>1177</v>
      </c>
      <c r="M901" s="271"/>
      <c r="N901" s="271" t="s">
        <v>1835</v>
      </c>
      <c r="O901" s="271"/>
      <c r="P901" s="271" t="s">
        <v>1836</v>
      </c>
      <c r="Q901" s="271" t="s">
        <v>1837</v>
      </c>
      <c r="R901" s="271"/>
      <c r="S901" s="271" t="s">
        <v>214</v>
      </c>
      <c r="T901" s="271" t="s">
        <v>446</v>
      </c>
      <c r="U901" s="271"/>
      <c r="Y901" s="208"/>
      <c r="Z901" s="271"/>
      <c r="AA901" s="271"/>
      <c r="AB901" s="271"/>
      <c r="AC901" s="271"/>
      <c r="AD901" s="271"/>
      <c r="AE901" s="271"/>
      <c r="AF901" s="271"/>
      <c r="AG901" s="271"/>
      <c r="AH901" s="271"/>
      <c r="AI901" s="271"/>
      <c r="AJ901" s="271"/>
      <c r="AK901" s="271"/>
      <c r="AL901" s="271"/>
      <c r="AM901" s="271"/>
      <c r="AN901" s="271"/>
      <c r="AO901" s="271"/>
      <c r="AP901" s="271"/>
      <c r="AQ901" s="271"/>
      <c r="AR901" s="271"/>
      <c r="AS901" s="271"/>
      <c r="AT901" s="271"/>
      <c r="AU901" s="271"/>
      <c r="AV901" s="271"/>
      <c r="AW901" s="271"/>
      <c r="AY901" s="271"/>
      <c r="AZ901" s="271"/>
      <c r="BA901" s="271"/>
      <c r="BB901" s="271" t="s">
        <v>1698</v>
      </c>
      <c r="BD901" s="212"/>
      <c r="BE901" s="212"/>
      <c r="BF901" s="212"/>
      <c r="BH901" s="212"/>
      <c r="BN901" s="271"/>
      <c r="BR901" s="271"/>
      <c r="BS901" s="271"/>
      <c r="BT901" s="271"/>
      <c r="BU901" s="271"/>
      <c r="BV901" s="271"/>
      <c r="BW901" s="271"/>
      <c r="BX901" s="271"/>
      <c r="BY901" s="271"/>
      <c r="BZ901" s="271"/>
      <c r="CA901" s="271"/>
      <c r="CB901" s="271"/>
      <c r="CC901" s="271"/>
      <c r="CD901" s="271"/>
    </row>
    <row r="902" spans="1:82" ht="18" customHeight="1" x14ac:dyDescent="0.25">
      <c r="A902" s="354">
        <v>12</v>
      </c>
      <c r="B902" s="355"/>
      <c r="C902" s="356">
        <v>64261</v>
      </c>
      <c r="D902" s="140"/>
      <c r="E902" s="269" t="s">
        <v>889</v>
      </c>
      <c r="F902" s="269"/>
      <c r="G902" s="269" t="s">
        <v>1856</v>
      </c>
      <c r="H902" s="275" t="s">
        <v>1176</v>
      </c>
      <c r="J902" s="271" t="s">
        <v>211</v>
      </c>
      <c r="L902" s="271" t="s">
        <v>1177</v>
      </c>
      <c r="M902" s="271"/>
      <c r="N902" s="271" t="s">
        <v>1865</v>
      </c>
      <c r="O902" s="271" t="s">
        <v>1866</v>
      </c>
      <c r="P902" s="271" t="s">
        <v>1867</v>
      </c>
      <c r="Q902" s="271" t="s">
        <v>1868</v>
      </c>
      <c r="R902" s="271"/>
      <c r="S902" s="271" t="s">
        <v>214</v>
      </c>
      <c r="T902" s="271" t="s">
        <v>446</v>
      </c>
      <c r="U902" s="271"/>
      <c r="Y902" s="208"/>
      <c r="Z902" s="271"/>
      <c r="AA902" s="271"/>
      <c r="AB902" s="271"/>
      <c r="AC902" s="271"/>
      <c r="AD902" s="271"/>
      <c r="AE902" s="271"/>
      <c r="AF902" s="271"/>
      <c r="AG902" s="271"/>
      <c r="AH902" s="271"/>
      <c r="AI902" s="271"/>
      <c r="AJ902" s="271"/>
      <c r="AK902" s="271"/>
      <c r="AL902" s="271"/>
      <c r="AM902" s="271"/>
      <c r="AN902" s="271"/>
      <c r="AO902" s="271"/>
      <c r="AP902" s="271"/>
      <c r="AQ902" s="271"/>
      <c r="AR902" s="271"/>
      <c r="AS902" s="271"/>
      <c r="AT902" s="271"/>
      <c r="AU902" s="271"/>
      <c r="AV902" s="271"/>
      <c r="AW902" s="271"/>
      <c r="AY902" s="271"/>
      <c r="AZ902" s="271"/>
      <c r="BA902" s="271"/>
      <c r="BB902" s="271" t="s">
        <v>1502</v>
      </c>
      <c r="BD902" s="212"/>
      <c r="BE902" s="212"/>
      <c r="BF902" s="212"/>
      <c r="BH902" s="212"/>
      <c r="BN902" s="271"/>
      <c r="BR902" s="271"/>
      <c r="BS902" s="271"/>
      <c r="BT902" s="271"/>
      <c r="BU902" s="271"/>
      <c r="BV902" s="271"/>
      <c r="BW902" s="271"/>
      <c r="BX902" s="271"/>
      <c r="BY902" s="271"/>
      <c r="BZ902" s="271"/>
      <c r="CA902" s="271"/>
      <c r="CB902" s="271"/>
      <c r="CC902" s="271"/>
      <c r="CD902" s="271"/>
    </row>
    <row r="903" spans="1:82" ht="18" customHeight="1" x14ac:dyDescent="0.25">
      <c r="A903" s="354">
        <v>12</v>
      </c>
      <c r="B903" s="355"/>
      <c r="C903" s="356">
        <v>59645</v>
      </c>
      <c r="D903" s="140"/>
      <c r="E903" s="269" t="s">
        <v>889</v>
      </c>
      <c r="F903" s="269"/>
      <c r="G903" s="269" t="s">
        <v>1882</v>
      </c>
      <c r="H903" s="275" t="s">
        <v>1176</v>
      </c>
      <c r="J903" s="271" t="s">
        <v>211</v>
      </c>
      <c r="L903" s="271" t="s">
        <v>1177</v>
      </c>
      <c r="M903" s="271"/>
      <c r="N903" s="271" t="s">
        <v>1890</v>
      </c>
      <c r="O903" s="271" t="s">
        <v>1891</v>
      </c>
      <c r="P903" s="271" t="s">
        <v>1891</v>
      </c>
      <c r="Q903" s="271" t="s">
        <v>1892</v>
      </c>
      <c r="R903" s="271"/>
      <c r="S903" s="271" t="s">
        <v>214</v>
      </c>
      <c r="T903" s="271" t="s">
        <v>446</v>
      </c>
      <c r="U903" s="271"/>
      <c r="Y903" s="208"/>
      <c r="Z903" s="271"/>
      <c r="AA903" s="271"/>
      <c r="AB903" s="271"/>
      <c r="AC903" s="271"/>
      <c r="AD903" s="271"/>
      <c r="AE903" s="271"/>
      <c r="AF903" s="271"/>
      <c r="AG903" s="271"/>
      <c r="AH903" s="271"/>
      <c r="AI903" s="271"/>
      <c r="AJ903" s="271"/>
      <c r="AK903" s="271"/>
      <c r="AL903" s="271"/>
      <c r="AM903" s="271"/>
      <c r="AN903" s="271"/>
      <c r="AO903" s="271"/>
      <c r="AP903" s="271"/>
      <c r="AQ903" s="271"/>
      <c r="AR903" s="271"/>
      <c r="AS903" s="271"/>
      <c r="AT903" s="271"/>
      <c r="AU903" s="271"/>
      <c r="AV903" s="271"/>
      <c r="AW903" s="271"/>
      <c r="AY903" s="271"/>
      <c r="AZ903" s="271"/>
      <c r="BA903" s="271"/>
      <c r="BB903" s="271" t="s">
        <v>1698</v>
      </c>
      <c r="BD903" s="212"/>
      <c r="BE903" s="212"/>
      <c r="BF903" s="212"/>
      <c r="BH903" s="212"/>
      <c r="BN903" s="271"/>
      <c r="BR903" s="271"/>
      <c r="BS903" s="271"/>
      <c r="BT903" s="271"/>
      <c r="BU903" s="271"/>
      <c r="BV903" s="271"/>
      <c r="BW903" s="271"/>
      <c r="BX903" s="271"/>
      <c r="BY903" s="271"/>
      <c r="BZ903" s="271"/>
      <c r="CA903" s="271"/>
      <c r="CB903" s="271"/>
      <c r="CC903" s="271"/>
      <c r="CD903" s="271"/>
    </row>
    <row r="904" spans="1:82" ht="18" customHeight="1" x14ac:dyDescent="0.25">
      <c r="A904" s="354">
        <v>12</v>
      </c>
      <c r="B904" s="355"/>
      <c r="C904" s="356">
        <v>59649</v>
      </c>
      <c r="D904" s="140"/>
      <c r="E904" s="269" t="s">
        <v>889</v>
      </c>
      <c r="F904" s="269"/>
      <c r="G904" s="269" t="s">
        <v>1990</v>
      </c>
      <c r="H904" s="275" t="s">
        <v>1176</v>
      </c>
      <c r="J904" s="271" t="s">
        <v>211</v>
      </c>
      <c r="L904" s="271" t="s">
        <v>1177</v>
      </c>
      <c r="N904" s="208" t="s">
        <v>1991</v>
      </c>
      <c r="O904" s="502" t="s">
        <v>1992</v>
      </c>
      <c r="S904" s="271" t="s">
        <v>214</v>
      </c>
      <c r="T904" s="271" t="s">
        <v>446</v>
      </c>
      <c r="AZ904" s="140"/>
      <c r="BB904" s="269" t="s">
        <v>1698</v>
      </c>
    </row>
    <row r="905" spans="1:82" ht="18" customHeight="1" x14ac:dyDescent="0.25">
      <c r="A905" s="354">
        <v>12</v>
      </c>
      <c r="B905" s="355"/>
      <c r="C905" s="356">
        <v>67841</v>
      </c>
      <c r="D905" s="140"/>
      <c r="E905" s="269" t="s">
        <v>889</v>
      </c>
      <c r="F905" s="269"/>
      <c r="G905" s="269" t="s">
        <v>538</v>
      </c>
      <c r="H905" s="275" t="s">
        <v>1176</v>
      </c>
      <c r="J905" s="271" t="s">
        <v>211</v>
      </c>
      <c r="L905" s="271" t="s">
        <v>1177</v>
      </c>
      <c r="N905" s="208" t="s">
        <v>2189</v>
      </c>
      <c r="O905" s="502" t="s">
        <v>2190</v>
      </c>
      <c r="S905" s="271" t="s">
        <v>214</v>
      </c>
      <c r="T905" s="271" t="s">
        <v>446</v>
      </c>
      <c r="U905" s="596">
        <v>45503</v>
      </c>
      <c r="V905" s="271" t="s">
        <v>447</v>
      </c>
      <c r="X905" s="271">
        <v>1</v>
      </c>
      <c r="Y905" s="269" t="s">
        <v>7966</v>
      </c>
      <c r="AZ905" s="140"/>
      <c r="BB905" s="269" t="s">
        <v>2100</v>
      </c>
    </row>
    <row r="906" spans="1:82" ht="18" customHeight="1" x14ac:dyDescent="0.25">
      <c r="A906" s="354">
        <v>12</v>
      </c>
      <c r="B906" s="355"/>
      <c r="C906" s="356">
        <v>64754</v>
      </c>
      <c r="D906" s="140"/>
      <c r="E906" s="269" t="s">
        <v>889</v>
      </c>
      <c r="F906" s="269"/>
      <c r="G906" s="269" t="s">
        <v>2211</v>
      </c>
      <c r="H906" s="275" t="s">
        <v>1176</v>
      </c>
      <c r="J906" s="271" t="s">
        <v>211</v>
      </c>
      <c r="L906" s="271" t="s">
        <v>1177</v>
      </c>
      <c r="N906" s="208" t="s">
        <v>2212</v>
      </c>
      <c r="O906" s="502" t="s">
        <v>2213</v>
      </c>
      <c r="P906" s="502" t="s">
        <v>2214</v>
      </c>
      <c r="Q906" s="502" t="s">
        <v>2215</v>
      </c>
      <c r="S906" s="271" t="s">
        <v>214</v>
      </c>
      <c r="T906" s="271" t="s">
        <v>446</v>
      </c>
      <c r="U906" s="596">
        <v>45503</v>
      </c>
      <c r="V906" s="271" t="s">
        <v>447</v>
      </c>
      <c r="X906" s="271">
        <v>1</v>
      </c>
      <c r="Y906" s="269" t="s">
        <v>7967</v>
      </c>
      <c r="AZ906" s="140"/>
      <c r="BB906" s="269" t="s">
        <v>2100</v>
      </c>
    </row>
    <row r="907" spans="1:82" ht="18" customHeight="1" x14ac:dyDescent="0.25">
      <c r="A907" s="354">
        <v>12</v>
      </c>
      <c r="B907" s="355"/>
      <c r="C907" s="356">
        <v>68360</v>
      </c>
      <c r="D907" s="140"/>
      <c r="E907" s="269" t="s">
        <v>889</v>
      </c>
      <c r="F907" s="269"/>
      <c r="G907" s="269" t="s">
        <v>2426</v>
      </c>
      <c r="H907" s="275" t="s">
        <v>1176</v>
      </c>
      <c r="J907" s="271" t="s">
        <v>211</v>
      </c>
      <c r="L907" s="271" t="s">
        <v>1177</v>
      </c>
      <c r="N907" s="208" t="s">
        <v>2427</v>
      </c>
      <c r="P907" s="502" t="s">
        <v>2428</v>
      </c>
      <c r="S907" s="271" t="s">
        <v>214</v>
      </c>
      <c r="T907" s="271" t="s">
        <v>446</v>
      </c>
      <c r="U907" s="596">
        <v>45503</v>
      </c>
      <c r="V907" s="271" t="s">
        <v>447</v>
      </c>
      <c r="X907" s="271">
        <v>1</v>
      </c>
      <c r="Y907" s="269" t="s">
        <v>8507</v>
      </c>
      <c r="AZ907" s="140"/>
      <c r="BB907" s="269" t="s">
        <v>2381</v>
      </c>
    </row>
    <row r="908" spans="1:82" ht="18" customHeight="1" x14ac:dyDescent="0.25">
      <c r="A908" s="354">
        <v>12</v>
      </c>
      <c r="B908" s="355"/>
      <c r="C908" s="356">
        <v>69532</v>
      </c>
      <c r="D908" s="140"/>
      <c r="E908" s="269" t="s">
        <v>889</v>
      </c>
      <c r="F908" s="269"/>
      <c r="G908" s="269" t="s">
        <v>2470</v>
      </c>
      <c r="H908" s="275" t="s">
        <v>1176</v>
      </c>
      <c r="J908" s="271" t="s">
        <v>211</v>
      </c>
      <c r="L908" s="271" t="s">
        <v>1177</v>
      </c>
      <c r="N908" s="208" t="s">
        <v>2471</v>
      </c>
      <c r="O908" s="502" t="s">
        <v>2472</v>
      </c>
      <c r="P908" s="502" t="s">
        <v>2472</v>
      </c>
      <c r="S908" s="271" t="s">
        <v>214</v>
      </c>
      <c r="T908" s="271" t="s">
        <v>446</v>
      </c>
      <c r="AZ908" s="140"/>
      <c r="BB908" s="269" t="s">
        <v>2473</v>
      </c>
    </row>
    <row r="909" spans="1:82" ht="18" customHeight="1" x14ac:dyDescent="0.25">
      <c r="A909" s="354">
        <v>12</v>
      </c>
      <c r="B909" s="355"/>
      <c r="C909" s="356">
        <v>66076</v>
      </c>
      <c r="D909" s="140"/>
      <c r="E909" s="269" t="s">
        <v>889</v>
      </c>
      <c r="F909" s="269"/>
      <c r="G909" s="269" t="s">
        <v>2485</v>
      </c>
      <c r="H909" s="275" t="s">
        <v>1176</v>
      </c>
      <c r="J909" s="271" t="s">
        <v>211</v>
      </c>
      <c r="L909" s="271" t="s">
        <v>1177</v>
      </c>
      <c r="N909" s="208" t="s">
        <v>2486</v>
      </c>
      <c r="P909" s="502" t="s">
        <v>2487</v>
      </c>
      <c r="Q909" s="502" t="s">
        <v>2488</v>
      </c>
      <c r="S909" s="271" t="s">
        <v>214</v>
      </c>
      <c r="T909" s="271" t="s">
        <v>446</v>
      </c>
      <c r="AZ909" s="140"/>
      <c r="BB909" s="269" t="s">
        <v>2473</v>
      </c>
    </row>
    <row r="910" spans="1:82" ht="18" customHeight="1" x14ac:dyDescent="0.25">
      <c r="A910" s="354">
        <v>12</v>
      </c>
      <c r="B910" s="355"/>
      <c r="C910" s="356">
        <v>64196</v>
      </c>
      <c r="D910" s="140"/>
      <c r="E910" s="269" t="s">
        <v>889</v>
      </c>
      <c r="F910" s="269"/>
      <c r="G910" s="269" t="s">
        <v>2490</v>
      </c>
      <c r="H910" s="275" t="s">
        <v>1176</v>
      </c>
      <c r="J910" s="271" t="s">
        <v>211</v>
      </c>
      <c r="L910" s="271" t="s">
        <v>1177</v>
      </c>
      <c r="N910" s="208" t="s">
        <v>2491</v>
      </c>
      <c r="P910" s="502" t="s">
        <v>2492</v>
      </c>
      <c r="S910" s="271" t="s">
        <v>214</v>
      </c>
      <c r="T910" s="271" t="s">
        <v>446</v>
      </c>
      <c r="AZ910" s="140"/>
      <c r="BB910" s="269" t="s">
        <v>2473</v>
      </c>
    </row>
    <row r="911" spans="1:82" ht="18" customHeight="1" x14ac:dyDescent="0.25">
      <c r="A911" s="354">
        <v>12</v>
      </c>
      <c r="B911" s="355"/>
      <c r="C911" s="356">
        <v>63357</v>
      </c>
      <c r="D911" s="140"/>
      <c r="E911" s="269" t="s">
        <v>889</v>
      </c>
      <c r="F911" s="269"/>
      <c r="G911" s="269" t="s">
        <v>2500</v>
      </c>
      <c r="H911" s="275" t="s">
        <v>1176</v>
      </c>
      <c r="J911" s="271" t="s">
        <v>211</v>
      </c>
      <c r="L911" s="271" t="s">
        <v>1177</v>
      </c>
      <c r="N911" s="208" t="s">
        <v>2501</v>
      </c>
      <c r="P911" s="502" t="s">
        <v>2502</v>
      </c>
      <c r="S911" s="271" t="s">
        <v>214</v>
      </c>
      <c r="T911" s="271" t="s">
        <v>446</v>
      </c>
      <c r="AZ911" s="140"/>
      <c r="BB911" s="269" t="s">
        <v>2473</v>
      </c>
    </row>
    <row r="912" spans="1:82" ht="18" customHeight="1" x14ac:dyDescent="0.25">
      <c r="A912" s="354">
        <v>12</v>
      </c>
      <c r="B912" s="355"/>
      <c r="C912" s="356">
        <v>59711</v>
      </c>
      <c r="D912" s="140"/>
      <c r="E912" s="269" t="s">
        <v>889</v>
      </c>
      <c r="F912" s="269"/>
      <c r="G912" s="269">
        <v>6</v>
      </c>
      <c r="H912" s="275" t="s">
        <v>1791</v>
      </c>
      <c r="J912" s="271" t="s">
        <v>211</v>
      </c>
      <c r="L912" s="271" t="s">
        <v>1792</v>
      </c>
      <c r="N912" s="208" t="s">
        <v>2409</v>
      </c>
      <c r="O912" s="502" t="s">
        <v>2410</v>
      </c>
      <c r="P912" s="502" t="s">
        <v>2411</v>
      </c>
      <c r="S912" s="271" t="s">
        <v>214</v>
      </c>
      <c r="T912" s="271" t="s">
        <v>446</v>
      </c>
    </row>
    <row r="913" spans="1:54" ht="18" customHeight="1" x14ac:dyDescent="0.25">
      <c r="A913" s="354">
        <v>12</v>
      </c>
      <c r="B913" s="355"/>
      <c r="C913" s="356">
        <v>59715</v>
      </c>
      <c r="D913" s="140"/>
      <c r="E913" s="269" t="s">
        <v>889</v>
      </c>
      <c r="F913" s="269"/>
      <c r="G913" s="269">
        <v>10</v>
      </c>
      <c r="H913" s="275" t="s">
        <v>1791</v>
      </c>
      <c r="J913" s="271" t="s">
        <v>211</v>
      </c>
      <c r="L913" s="271" t="s">
        <v>1792</v>
      </c>
      <c r="N913" s="208" t="s">
        <v>2616</v>
      </c>
      <c r="O913" s="502" t="s">
        <v>2617</v>
      </c>
      <c r="P913" s="502" t="s">
        <v>2618</v>
      </c>
      <c r="S913" s="271" t="s">
        <v>214</v>
      </c>
      <c r="T913" s="271" t="s">
        <v>446</v>
      </c>
      <c r="AZ913" s="140"/>
    </row>
    <row r="914" spans="1:54" ht="18" customHeight="1" x14ac:dyDescent="0.25">
      <c r="A914" s="354">
        <v>12</v>
      </c>
      <c r="B914" s="355"/>
      <c r="C914" s="356">
        <v>59717</v>
      </c>
      <c r="D914" s="140"/>
      <c r="E914" s="269" t="s">
        <v>889</v>
      </c>
      <c r="F914" s="269"/>
      <c r="G914" s="269">
        <v>12</v>
      </c>
      <c r="H914" s="275" t="s">
        <v>1791</v>
      </c>
      <c r="J914" s="271" t="s">
        <v>211</v>
      </c>
      <c r="L914" s="271" t="s">
        <v>1792</v>
      </c>
      <c r="N914" s="208" t="s">
        <v>2759</v>
      </c>
      <c r="P914" s="502" t="s">
        <v>2760</v>
      </c>
      <c r="S914" s="271" t="s">
        <v>214</v>
      </c>
      <c r="T914" s="271" t="s">
        <v>446</v>
      </c>
    </row>
    <row r="915" spans="1:54" ht="18" customHeight="1" x14ac:dyDescent="0.25">
      <c r="A915" s="354">
        <v>12</v>
      </c>
      <c r="B915" s="355"/>
      <c r="C915" s="356">
        <v>64265</v>
      </c>
      <c r="D915" s="140"/>
      <c r="E915" s="269" t="s">
        <v>889</v>
      </c>
      <c r="F915" s="269"/>
      <c r="G915" s="269">
        <v>14</v>
      </c>
      <c r="H915" s="275" t="s">
        <v>1791</v>
      </c>
      <c r="J915" s="271" t="s">
        <v>211</v>
      </c>
      <c r="L915" s="271" t="s">
        <v>1792</v>
      </c>
      <c r="N915" s="208" t="s">
        <v>3018</v>
      </c>
      <c r="O915" s="502" t="s">
        <v>3019</v>
      </c>
      <c r="S915" s="271" t="s">
        <v>214</v>
      </c>
      <c r="T915" s="271" t="s">
        <v>446</v>
      </c>
    </row>
    <row r="916" spans="1:54" ht="18" customHeight="1" x14ac:dyDescent="0.25">
      <c r="A916" s="354">
        <v>12</v>
      </c>
      <c r="B916" s="355"/>
      <c r="C916" s="356">
        <v>68126</v>
      </c>
      <c r="D916" s="140"/>
      <c r="E916" s="269" t="s">
        <v>889</v>
      </c>
      <c r="F916" s="269"/>
      <c r="G916" s="269">
        <v>16</v>
      </c>
      <c r="H916" s="275" t="s">
        <v>1791</v>
      </c>
      <c r="J916" s="271" t="s">
        <v>211</v>
      </c>
      <c r="L916" s="271" t="s">
        <v>1792</v>
      </c>
      <c r="N916" s="208" t="s">
        <v>2193</v>
      </c>
      <c r="P916" s="502" t="s">
        <v>3040</v>
      </c>
      <c r="Q916" s="502" t="s">
        <v>3041</v>
      </c>
      <c r="S916" s="271" t="s">
        <v>214</v>
      </c>
      <c r="T916" s="271" t="s">
        <v>446</v>
      </c>
    </row>
    <row r="917" spans="1:54" ht="18" customHeight="1" x14ac:dyDescent="0.25">
      <c r="A917" s="354">
        <v>12</v>
      </c>
      <c r="B917" s="355"/>
      <c r="C917" s="356">
        <v>61616</v>
      </c>
      <c r="D917" s="140"/>
      <c r="E917" s="269" t="s">
        <v>889</v>
      </c>
      <c r="F917" s="269"/>
      <c r="G917" s="269">
        <v>17</v>
      </c>
      <c r="H917" s="275" t="s">
        <v>1791</v>
      </c>
      <c r="J917" s="271" t="s">
        <v>211</v>
      </c>
      <c r="L917" s="271" t="s">
        <v>1792</v>
      </c>
      <c r="N917" s="208" t="s">
        <v>3049</v>
      </c>
      <c r="Q917" s="502" t="s">
        <v>3050</v>
      </c>
      <c r="S917" s="271" t="s">
        <v>214</v>
      </c>
      <c r="T917" s="271" t="s">
        <v>446</v>
      </c>
      <c r="AZ917" s="140"/>
    </row>
    <row r="918" spans="1:54" ht="18" customHeight="1" x14ac:dyDescent="0.25">
      <c r="A918" s="354">
        <v>12</v>
      </c>
      <c r="B918" s="355"/>
      <c r="C918" s="356">
        <v>59728</v>
      </c>
      <c r="D918" s="140"/>
      <c r="E918" s="269" t="s">
        <v>889</v>
      </c>
      <c r="F918" s="269"/>
      <c r="G918" s="269">
        <v>19</v>
      </c>
      <c r="H918" s="275" t="s">
        <v>1791</v>
      </c>
      <c r="J918" s="271" t="s">
        <v>211</v>
      </c>
      <c r="L918" s="271" t="s">
        <v>1792</v>
      </c>
      <c r="N918" s="208" t="s">
        <v>3065</v>
      </c>
      <c r="P918" s="502" t="s">
        <v>3066</v>
      </c>
      <c r="Q918" s="502" t="s">
        <v>3067</v>
      </c>
      <c r="S918" s="271" t="s">
        <v>214</v>
      </c>
      <c r="T918" s="271" t="s">
        <v>446</v>
      </c>
      <c r="AZ918" s="140"/>
    </row>
    <row r="919" spans="1:54" ht="18" customHeight="1" x14ac:dyDescent="0.25">
      <c r="A919" s="354">
        <v>12</v>
      </c>
      <c r="B919" s="355"/>
      <c r="C919" s="356">
        <v>64972</v>
      </c>
      <c r="D919" s="140"/>
      <c r="E919" s="269" t="s">
        <v>889</v>
      </c>
      <c r="F919" s="269"/>
      <c r="G919" s="269" t="s">
        <v>2465</v>
      </c>
      <c r="H919" s="275" t="s">
        <v>1791</v>
      </c>
      <c r="J919" s="271" t="s">
        <v>211</v>
      </c>
      <c r="L919" s="271" t="s">
        <v>1792</v>
      </c>
      <c r="N919" s="208" t="s">
        <v>2466</v>
      </c>
      <c r="O919" s="502" t="s">
        <v>2467</v>
      </c>
      <c r="P919" s="502" t="s">
        <v>2468</v>
      </c>
      <c r="S919" s="271" t="s">
        <v>214</v>
      </c>
      <c r="T919" s="271" t="s">
        <v>446</v>
      </c>
      <c r="AZ919" s="140"/>
      <c r="BB919" s="269" t="s">
        <v>2469</v>
      </c>
    </row>
    <row r="920" spans="1:54" ht="18" customHeight="1" x14ac:dyDescent="0.25">
      <c r="A920" s="354">
        <v>12</v>
      </c>
      <c r="B920" s="355"/>
      <c r="C920" s="356">
        <v>63031</v>
      </c>
      <c r="D920" s="140"/>
      <c r="E920" s="269" t="s">
        <v>889</v>
      </c>
      <c r="F920" s="269"/>
      <c r="G920" s="269" t="s">
        <v>1467</v>
      </c>
      <c r="H920" s="275" t="s">
        <v>1791</v>
      </c>
      <c r="J920" s="271" t="s">
        <v>211</v>
      </c>
      <c r="L920" s="271" t="s">
        <v>1792</v>
      </c>
      <c r="N920" s="208" t="s">
        <v>2548</v>
      </c>
      <c r="P920" s="502" t="s">
        <v>2549</v>
      </c>
      <c r="S920" s="271" t="s">
        <v>214</v>
      </c>
      <c r="T920" s="271" t="s">
        <v>446</v>
      </c>
      <c r="AZ920" s="140"/>
    </row>
    <row r="921" spans="1:54" ht="18" customHeight="1" x14ac:dyDescent="0.25">
      <c r="A921" s="354">
        <v>12</v>
      </c>
      <c r="B921" s="355"/>
      <c r="C921" s="356">
        <v>66896</v>
      </c>
      <c r="D921" s="140"/>
      <c r="E921" s="269" t="s">
        <v>889</v>
      </c>
      <c r="F921" s="269"/>
      <c r="G921" s="269" t="s">
        <v>1528</v>
      </c>
      <c r="H921" s="275" t="s">
        <v>1791</v>
      </c>
      <c r="J921" s="271" t="s">
        <v>211</v>
      </c>
      <c r="L921" s="271" t="s">
        <v>1792</v>
      </c>
      <c r="N921" s="208" t="s">
        <v>2679</v>
      </c>
      <c r="O921" s="502" t="s">
        <v>2680</v>
      </c>
      <c r="S921" s="271" t="s">
        <v>214</v>
      </c>
      <c r="T921" s="271" t="s">
        <v>446</v>
      </c>
      <c r="AZ921" s="140"/>
    </row>
    <row r="922" spans="1:54" ht="18" customHeight="1" x14ac:dyDescent="0.25">
      <c r="A922" s="354">
        <v>12</v>
      </c>
      <c r="B922" s="355"/>
      <c r="C922" s="356">
        <v>55659</v>
      </c>
      <c r="D922" s="140"/>
      <c r="E922" s="269" t="s">
        <v>889</v>
      </c>
      <c r="F922" s="269"/>
      <c r="G922" s="269">
        <v>3</v>
      </c>
      <c r="H922" s="275" t="s">
        <v>4048</v>
      </c>
      <c r="J922" s="271" t="s">
        <v>211</v>
      </c>
      <c r="L922" s="271" t="s">
        <v>4049</v>
      </c>
      <c r="N922" s="208" t="s">
        <v>4050</v>
      </c>
      <c r="P922" s="502" t="s">
        <v>4051</v>
      </c>
      <c r="Q922" s="502" t="s">
        <v>4052</v>
      </c>
      <c r="S922" s="271" t="s">
        <v>214</v>
      </c>
      <c r="AZ922" s="140"/>
    </row>
    <row r="923" spans="1:54" ht="18" customHeight="1" x14ac:dyDescent="0.25">
      <c r="A923" s="354">
        <v>12</v>
      </c>
      <c r="B923" s="355"/>
      <c r="C923" s="356">
        <v>55660</v>
      </c>
      <c r="D923" s="140"/>
      <c r="E923" s="269" t="s">
        <v>889</v>
      </c>
      <c r="F923" s="269"/>
      <c r="G923" s="269">
        <v>4</v>
      </c>
      <c r="H923" s="275" t="s">
        <v>4048</v>
      </c>
      <c r="J923" s="271" t="s">
        <v>211</v>
      </c>
      <c r="L923" s="271" t="s">
        <v>4049</v>
      </c>
      <c r="N923" s="208" t="s">
        <v>4053</v>
      </c>
      <c r="S923" s="271" t="s">
        <v>214</v>
      </c>
      <c r="AZ923" s="140"/>
    </row>
    <row r="924" spans="1:54" ht="18" customHeight="1" x14ac:dyDescent="0.25">
      <c r="A924" s="354">
        <v>12</v>
      </c>
      <c r="B924" s="355"/>
      <c r="C924" s="356">
        <v>55661</v>
      </c>
      <c r="D924" s="140"/>
      <c r="E924" s="269" t="s">
        <v>889</v>
      </c>
      <c r="F924" s="269"/>
      <c r="G924" s="269">
        <v>5</v>
      </c>
      <c r="H924" s="275" t="s">
        <v>4048</v>
      </c>
      <c r="J924" s="271" t="s">
        <v>211</v>
      </c>
      <c r="L924" s="271" t="s">
        <v>4049</v>
      </c>
      <c r="N924" s="208" t="s">
        <v>4054</v>
      </c>
      <c r="O924" s="502" t="s">
        <v>4055</v>
      </c>
      <c r="P924" s="502" t="s">
        <v>4056</v>
      </c>
      <c r="S924" s="271" t="s">
        <v>214</v>
      </c>
      <c r="AZ924" s="140"/>
    </row>
    <row r="925" spans="1:54" ht="18" customHeight="1" x14ac:dyDescent="0.25">
      <c r="A925" s="354">
        <v>12</v>
      </c>
      <c r="B925" s="355"/>
      <c r="C925" s="356">
        <v>69855</v>
      </c>
      <c r="D925" s="140"/>
      <c r="E925" s="269" t="s">
        <v>889</v>
      </c>
      <c r="F925" s="269"/>
      <c r="G925" s="269">
        <v>7</v>
      </c>
      <c r="H925" s="275" t="s">
        <v>4048</v>
      </c>
      <c r="J925" s="271" t="s">
        <v>211</v>
      </c>
      <c r="L925" s="271" t="s">
        <v>4049</v>
      </c>
      <c r="N925" s="208" t="s">
        <v>4022</v>
      </c>
      <c r="P925" s="502" t="s">
        <v>4057</v>
      </c>
      <c r="Q925" s="502" t="s">
        <v>4058</v>
      </c>
      <c r="S925" s="271" t="s">
        <v>214</v>
      </c>
      <c r="AZ925" s="140"/>
    </row>
    <row r="926" spans="1:54" ht="18" customHeight="1" x14ac:dyDescent="0.25">
      <c r="A926" s="354">
        <v>12</v>
      </c>
      <c r="B926" s="355"/>
      <c r="C926" s="356">
        <v>65429</v>
      </c>
      <c r="D926" s="140"/>
      <c r="E926" s="269" t="s">
        <v>889</v>
      </c>
      <c r="F926" s="269"/>
      <c r="G926" s="269">
        <v>11</v>
      </c>
      <c r="H926" s="275" t="s">
        <v>4048</v>
      </c>
      <c r="J926" s="271" t="s">
        <v>211</v>
      </c>
      <c r="L926" s="271" t="s">
        <v>4049</v>
      </c>
      <c r="N926" s="208" t="s">
        <v>4059</v>
      </c>
      <c r="P926" s="502" t="s">
        <v>4060</v>
      </c>
      <c r="Q926" s="502" t="s">
        <v>4061</v>
      </c>
      <c r="S926" s="271" t="s">
        <v>214</v>
      </c>
      <c r="AZ926" s="140"/>
    </row>
    <row r="927" spans="1:54" ht="18" customHeight="1" x14ac:dyDescent="0.25">
      <c r="A927" s="354">
        <v>12</v>
      </c>
      <c r="B927" s="355"/>
      <c r="C927" s="356">
        <v>63702</v>
      </c>
      <c r="D927" s="140"/>
      <c r="E927" s="269" t="s">
        <v>889</v>
      </c>
      <c r="F927" s="269"/>
      <c r="G927" s="269">
        <v>12</v>
      </c>
      <c r="H927" s="275" t="s">
        <v>4048</v>
      </c>
      <c r="J927" s="271" t="s">
        <v>211</v>
      </c>
      <c r="L927" s="271" t="s">
        <v>4049</v>
      </c>
      <c r="N927" s="208" t="s">
        <v>4062</v>
      </c>
      <c r="P927" s="502" t="s">
        <v>4063</v>
      </c>
      <c r="S927" s="271" t="s">
        <v>214</v>
      </c>
      <c r="AZ927" s="140"/>
    </row>
    <row r="928" spans="1:54" ht="18" customHeight="1" x14ac:dyDescent="0.25">
      <c r="A928" s="354">
        <v>12</v>
      </c>
      <c r="B928" s="355"/>
      <c r="C928" s="356">
        <v>55665</v>
      </c>
      <c r="D928" s="140"/>
      <c r="E928" s="269" t="s">
        <v>889</v>
      </c>
      <c r="F928" s="269"/>
      <c r="G928" s="269">
        <v>14</v>
      </c>
      <c r="H928" s="275" t="s">
        <v>4048</v>
      </c>
      <c r="J928" s="271" t="s">
        <v>211</v>
      </c>
      <c r="L928" s="271" t="s">
        <v>4049</v>
      </c>
      <c r="N928" s="208" t="s">
        <v>4064</v>
      </c>
      <c r="O928" s="502" t="s">
        <v>2309</v>
      </c>
      <c r="S928" s="271" t="s">
        <v>214</v>
      </c>
      <c r="AZ928" s="140"/>
    </row>
    <row r="929" spans="1:52" ht="18" customHeight="1" x14ac:dyDescent="0.25">
      <c r="A929" s="354">
        <v>12</v>
      </c>
      <c r="B929" s="355"/>
      <c r="C929" s="356">
        <v>70571</v>
      </c>
      <c r="D929" s="140"/>
      <c r="E929" s="269" t="s">
        <v>889</v>
      </c>
      <c r="F929" s="269"/>
      <c r="G929" s="269">
        <v>17</v>
      </c>
      <c r="H929" s="275" t="s">
        <v>4048</v>
      </c>
      <c r="J929" s="271" t="s">
        <v>211</v>
      </c>
      <c r="L929" s="271" t="s">
        <v>4049</v>
      </c>
      <c r="N929" s="208" t="s">
        <v>4065</v>
      </c>
      <c r="P929" s="502" t="s">
        <v>4066</v>
      </c>
      <c r="S929" s="271" t="s">
        <v>214</v>
      </c>
      <c r="AZ929" s="140"/>
    </row>
    <row r="930" spans="1:52" ht="18" customHeight="1" x14ac:dyDescent="0.25">
      <c r="A930" s="354">
        <v>12</v>
      </c>
      <c r="B930" s="355"/>
      <c r="C930" s="356">
        <v>55668</v>
      </c>
      <c r="D930" s="140"/>
      <c r="E930" s="269" t="s">
        <v>889</v>
      </c>
      <c r="F930" s="269"/>
      <c r="G930" s="269">
        <v>18</v>
      </c>
      <c r="H930" s="275" t="s">
        <v>4048</v>
      </c>
      <c r="J930" s="271" t="s">
        <v>211</v>
      </c>
      <c r="L930" s="271" t="s">
        <v>4049</v>
      </c>
      <c r="N930" s="208" t="s">
        <v>4067</v>
      </c>
      <c r="O930" s="502" t="s">
        <v>4068</v>
      </c>
      <c r="Q930" s="502" t="s">
        <v>4069</v>
      </c>
      <c r="S930" s="271" t="s">
        <v>214</v>
      </c>
      <c r="AZ930" s="140"/>
    </row>
    <row r="931" spans="1:52" ht="18" customHeight="1" x14ac:dyDescent="0.25">
      <c r="A931" s="354">
        <v>12</v>
      </c>
      <c r="B931" s="355"/>
      <c r="C931" s="356">
        <v>55669</v>
      </c>
      <c r="D931" s="140"/>
      <c r="E931" s="269" t="s">
        <v>889</v>
      </c>
      <c r="F931" s="269"/>
      <c r="G931" s="269">
        <v>19</v>
      </c>
      <c r="H931" s="275" t="s">
        <v>4048</v>
      </c>
      <c r="J931" s="271" t="s">
        <v>211</v>
      </c>
      <c r="L931" s="271" t="s">
        <v>4049</v>
      </c>
      <c r="N931" s="208" t="s">
        <v>4070</v>
      </c>
      <c r="O931" s="502" t="s">
        <v>4071</v>
      </c>
      <c r="Q931" s="502" t="s">
        <v>4072</v>
      </c>
      <c r="S931" s="271" t="s">
        <v>214</v>
      </c>
      <c r="AZ931" s="140"/>
    </row>
    <row r="932" spans="1:52" ht="18" customHeight="1" x14ac:dyDescent="0.25">
      <c r="A932" s="354">
        <v>12</v>
      </c>
      <c r="B932" s="355"/>
      <c r="C932" s="356">
        <v>55670</v>
      </c>
      <c r="D932" s="140"/>
      <c r="E932" s="269" t="s">
        <v>889</v>
      </c>
      <c r="F932" s="269"/>
      <c r="G932" s="269">
        <v>20</v>
      </c>
      <c r="H932" s="275" t="s">
        <v>4048</v>
      </c>
      <c r="J932" s="271" t="s">
        <v>211</v>
      </c>
      <c r="L932" s="271" t="s">
        <v>4049</v>
      </c>
      <c r="N932" s="208" t="s">
        <v>4073</v>
      </c>
      <c r="O932" s="502" t="s">
        <v>4074</v>
      </c>
      <c r="S932" s="271" t="s">
        <v>214</v>
      </c>
      <c r="AZ932" s="140"/>
    </row>
    <row r="933" spans="1:52" ht="18" customHeight="1" x14ac:dyDescent="0.25">
      <c r="A933" s="354">
        <v>12</v>
      </c>
      <c r="B933" s="355"/>
      <c r="C933" s="356">
        <v>58738</v>
      </c>
      <c r="D933" s="140"/>
      <c r="E933" s="269" t="s">
        <v>889</v>
      </c>
      <c r="F933" s="269"/>
      <c r="G933" s="269">
        <v>21</v>
      </c>
      <c r="H933" s="275" t="s">
        <v>4048</v>
      </c>
      <c r="J933" s="271" t="s">
        <v>211</v>
      </c>
      <c r="L933" s="271" t="s">
        <v>4049</v>
      </c>
      <c r="N933" s="208" t="s">
        <v>4075</v>
      </c>
      <c r="O933" s="502" t="s">
        <v>4076</v>
      </c>
      <c r="P933" s="502" t="s">
        <v>4077</v>
      </c>
      <c r="S933" s="271" t="s">
        <v>214</v>
      </c>
      <c r="AZ933" s="140"/>
    </row>
    <row r="934" spans="1:52" ht="18" customHeight="1" x14ac:dyDescent="0.25">
      <c r="A934" s="354">
        <v>12</v>
      </c>
      <c r="B934" s="355"/>
      <c r="C934" s="356">
        <v>55674</v>
      </c>
      <c r="D934" s="140"/>
      <c r="E934" s="269" t="s">
        <v>889</v>
      </c>
      <c r="F934" s="269"/>
      <c r="G934" s="269">
        <v>25</v>
      </c>
      <c r="H934" s="275" t="s">
        <v>4048</v>
      </c>
      <c r="J934" s="271" t="s">
        <v>211</v>
      </c>
      <c r="L934" s="271" t="s">
        <v>4049</v>
      </c>
      <c r="N934" s="208" t="s">
        <v>4078</v>
      </c>
      <c r="O934" s="502" t="s">
        <v>4079</v>
      </c>
      <c r="S934" s="271" t="s">
        <v>214</v>
      </c>
      <c r="AZ934" s="140"/>
    </row>
    <row r="935" spans="1:52" ht="18" customHeight="1" x14ac:dyDescent="0.25">
      <c r="A935" s="354">
        <v>12</v>
      </c>
      <c r="B935" s="355"/>
      <c r="C935" s="356">
        <v>55676</v>
      </c>
      <c r="D935" s="140"/>
      <c r="E935" s="269" t="s">
        <v>889</v>
      </c>
      <c r="F935" s="269"/>
      <c r="G935" s="269">
        <v>29</v>
      </c>
      <c r="H935" s="275" t="s">
        <v>4048</v>
      </c>
      <c r="J935" s="271" t="s">
        <v>211</v>
      </c>
      <c r="L935" s="271" t="s">
        <v>4049</v>
      </c>
      <c r="N935" s="208" t="s">
        <v>4080</v>
      </c>
      <c r="O935" s="502" t="s">
        <v>4081</v>
      </c>
      <c r="P935" s="502" t="s">
        <v>4082</v>
      </c>
      <c r="S935" s="271" t="s">
        <v>214</v>
      </c>
      <c r="AZ935" s="140"/>
    </row>
    <row r="936" spans="1:52" ht="18" customHeight="1" x14ac:dyDescent="0.25">
      <c r="A936" s="354">
        <v>12</v>
      </c>
      <c r="B936" s="355"/>
      <c r="C936" s="356">
        <v>70547</v>
      </c>
      <c r="D936" s="140"/>
      <c r="E936" s="269" t="s">
        <v>889</v>
      </c>
      <c r="F936" s="269"/>
      <c r="G936" s="269">
        <v>31</v>
      </c>
      <c r="H936" s="275" t="s">
        <v>4048</v>
      </c>
      <c r="J936" s="271" t="s">
        <v>211</v>
      </c>
      <c r="L936" s="271" t="s">
        <v>4049</v>
      </c>
      <c r="N936" s="208" t="s">
        <v>4083</v>
      </c>
      <c r="P936" s="502" t="s">
        <v>4084</v>
      </c>
      <c r="S936" s="271" t="s">
        <v>214</v>
      </c>
      <c r="AZ936" s="140"/>
    </row>
    <row r="937" spans="1:52" ht="18" customHeight="1" x14ac:dyDescent="0.25">
      <c r="A937" s="354">
        <v>12</v>
      </c>
      <c r="B937" s="355"/>
      <c r="C937" s="356">
        <v>69064</v>
      </c>
      <c r="D937" s="140"/>
      <c r="E937" s="269" t="s">
        <v>889</v>
      </c>
      <c r="F937" s="269"/>
      <c r="G937" s="269">
        <v>33</v>
      </c>
      <c r="H937" s="275" t="s">
        <v>4048</v>
      </c>
      <c r="J937" s="271" t="s">
        <v>211</v>
      </c>
      <c r="L937" s="271" t="s">
        <v>4049</v>
      </c>
      <c r="N937" s="208" t="s">
        <v>3766</v>
      </c>
      <c r="P937" s="502" t="s">
        <v>4085</v>
      </c>
      <c r="S937" s="271" t="s">
        <v>214</v>
      </c>
      <c r="AZ937" s="140"/>
    </row>
    <row r="938" spans="1:52" ht="18" customHeight="1" x14ac:dyDescent="0.25">
      <c r="A938" s="354">
        <v>12</v>
      </c>
      <c r="B938" s="355"/>
      <c r="C938" s="356">
        <v>55679</v>
      </c>
      <c r="D938" s="140"/>
      <c r="E938" s="269" t="s">
        <v>889</v>
      </c>
      <c r="F938" s="269"/>
      <c r="G938" s="269">
        <v>37</v>
      </c>
      <c r="H938" s="275" t="s">
        <v>4048</v>
      </c>
      <c r="J938" s="271" t="s">
        <v>211</v>
      </c>
      <c r="L938" s="271" t="s">
        <v>4049</v>
      </c>
      <c r="N938" s="208" t="s">
        <v>458</v>
      </c>
      <c r="O938" s="502" t="s">
        <v>4086</v>
      </c>
      <c r="P938" s="502" t="s">
        <v>4087</v>
      </c>
      <c r="S938" s="271" t="s">
        <v>214</v>
      </c>
      <c r="AZ938" s="140"/>
    </row>
    <row r="939" spans="1:52" ht="18" customHeight="1" x14ac:dyDescent="0.25">
      <c r="A939" s="354">
        <v>12</v>
      </c>
      <c r="B939" s="355"/>
      <c r="C939" s="356">
        <v>63124</v>
      </c>
      <c r="D939" s="140"/>
      <c r="E939" s="269" t="s">
        <v>889</v>
      </c>
      <c r="F939" s="269"/>
      <c r="G939" s="269">
        <v>43</v>
      </c>
      <c r="H939" s="275" t="s">
        <v>4048</v>
      </c>
      <c r="J939" s="271" t="s">
        <v>211</v>
      </c>
      <c r="L939" s="271" t="s">
        <v>4049</v>
      </c>
      <c r="N939" s="208" t="s">
        <v>4088</v>
      </c>
      <c r="P939" s="502" t="s">
        <v>4089</v>
      </c>
      <c r="Q939" s="502" t="s">
        <v>4090</v>
      </c>
      <c r="S939" s="271" t="s">
        <v>214</v>
      </c>
      <c r="AZ939" s="140"/>
    </row>
    <row r="940" spans="1:52" ht="18" customHeight="1" x14ac:dyDescent="0.25">
      <c r="A940" s="354">
        <v>12</v>
      </c>
      <c r="B940" s="355"/>
      <c r="C940" s="356">
        <v>55683</v>
      </c>
      <c r="D940" s="140"/>
      <c r="E940" s="269" t="s">
        <v>889</v>
      </c>
      <c r="F940" s="269"/>
      <c r="G940" s="269">
        <v>12</v>
      </c>
      <c r="H940" s="275" t="s">
        <v>4101</v>
      </c>
      <c r="J940" s="271" t="s">
        <v>211</v>
      </c>
      <c r="L940" s="271" t="s">
        <v>4102</v>
      </c>
      <c r="N940" s="208" t="s">
        <v>4103</v>
      </c>
      <c r="O940" s="502" t="s">
        <v>4104</v>
      </c>
      <c r="P940" s="502" t="s">
        <v>4105</v>
      </c>
      <c r="S940" s="271" t="s">
        <v>214</v>
      </c>
      <c r="AZ940" s="140"/>
    </row>
    <row r="941" spans="1:52" ht="18" customHeight="1" x14ac:dyDescent="0.25">
      <c r="A941" s="354">
        <v>12</v>
      </c>
      <c r="B941" s="355"/>
      <c r="C941" s="356">
        <v>67624</v>
      </c>
      <c r="D941" s="140"/>
      <c r="E941" s="269" t="s">
        <v>889</v>
      </c>
      <c r="F941" s="269"/>
      <c r="G941" s="269">
        <v>22</v>
      </c>
      <c r="H941" s="275" t="s">
        <v>4101</v>
      </c>
      <c r="J941" s="271" t="s">
        <v>211</v>
      </c>
      <c r="L941" s="271" t="s">
        <v>4102</v>
      </c>
      <c r="N941" s="208" t="s">
        <v>4106</v>
      </c>
      <c r="P941" s="502" t="s">
        <v>4107</v>
      </c>
      <c r="Q941" s="502" t="s">
        <v>4108</v>
      </c>
      <c r="S941" s="271" t="s">
        <v>214</v>
      </c>
      <c r="AZ941" s="140"/>
    </row>
    <row r="942" spans="1:52" ht="18" customHeight="1" x14ac:dyDescent="0.25">
      <c r="A942" s="354">
        <v>12</v>
      </c>
      <c r="B942" s="355"/>
      <c r="C942" s="356">
        <v>62197</v>
      </c>
      <c r="D942" s="140"/>
      <c r="E942" s="269" t="s">
        <v>889</v>
      </c>
      <c r="F942" s="269"/>
      <c r="G942" s="269">
        <v>26</v>
      </c>
      <c r="H942" s="275" t="s">
        <v>4101</v>
      </c>
      <c r="J942" s="271" t="s">
        <v>211</v>
      </c>
      <c r="L942" s="271" t="s">
        <v>4102</v>
      </c>
      <c r="N942" s="208" t="s">
        <v>4109</v>
      </c>
      <c r="P942" s="502" t="s">
        <v>4110</v>
      </c>
      <c r="S942" s="271" t="s">
        <v>214</v>
      </c>
      <c r="AZ942" s="140"/>
    </row>
    <row r="943" spans="1:52" ht="18" customHeight="1" x14ac:dyDescent="0.25">
      <c r="A943" s="354">
        <v>12</v>
      </c>
      <c r="B943" s="355"/>
      <c r="C943" s="356">
        <v>68343</v>
      </c>
      <c r="D943" s="140"/>
      <c r="E943" s="269" t="s">
        <v>889</v>
      </c>
      <c r="F943" s="269"/>
      <c r="G943" s="269">
        <v>28</v>
      </c>
      <c r="H943" s="275" t="s">
        <v>4101</v>
      </c>
      <c r="J943" s="271" t="s">
        <v>211</v>
      </c>
      <c r="L943" s="271" t="s">
        <v>4102</v>
      </c>
      <c r="N943" s="208" t="s">
        <v>4111</v>
      </c>
      <c r="S943" s="271" t="s">
        <v>214</v>
      </c>
      <c r="AZ943" s="140"/>
    </row>
    <row r="944" spans="1:52" ht="18" customHeight="1" x14ac:dyDescent="0.25">
      <c r="A944" s="354">
        <v>12</v>
      </c>
      <c r="B944" s="355"/>
      <c r="C944" s="356">
        <v>69856</v>
      </c>
      <c r="D944" s="140"/>
      <c r="E944" s="269" t="s">
        <v>889</v>
      </c>
      <c r="F944" s="269"/>
      <c r="G944" s="269">
        <v>30</v>
      </c>
      <c r="H944" s="275" t="s">
        <v>4101</v>
      </c>
      <c r="J944" s="271" t="s">
        <v>211</v>
      </c>
      <c r="L944" s="271" t="s">
        <v>4102</v>
      </c>
      <c r="N944" s="208" t="s">
        <v>3838</v>
      </c>
      <c r="P944" s="502" t="s">
        <v>4112</v>
      </c>
      <c r="Q944" s="502" t="s">
        <v>4113</v>
      </c>
      <c r="S944" s="271" t="s">
        <v>214</v>
      </c>
      <c r="AZ944" s="140"/>
    </row>
    <row r="945" spans="1:82" ht="18" customHeight="1" x14ac:dyDescent="0.25">
      <c r="A945" s="354">
        <v>12</v>
      </c>
      <c r="B945" s="355"/>
      <c r="C945" s="356">
        <v>62200</v>
      </c>
      <c r="D945" s="140"/>
      <c r="E945" s="269" t="s">
        <v>889</v>
      </c>
      <c r="F945" s="269"/>
      <c r="G945" s="269">
        <v>32</v>
      </c>
      <c r="H945" s="275" t="s">
        <v>4101</v>
      </c>
      <c r="J945" s="271" t="s">
        <v>211</v>
      </c>
      <c r="L945" s="271" t="s">
        <v>4102</v>
      </c>
      <c r="N945" s="208" t="s">
        <v>4114</v>
      </c>
      <c r="P945" s="502" t="s">
        <v>4115</v>
      </c>
      <c r="Q945" s="502" t="s">
        <v>4116</v>
      </c>
      <c r="S945" s="271" t="s">
        <v>214</v>
      </c>
      <c r="AZ945" s="140"/>
    </row>
    <row r="946" spans="1:82" ht="18" customHeight="1" x14ac:dyDescent="0.25">
      <c r="A946" s="354">
        <v>12</v>
      </c>
      <c r="B946" s="355"/>
      <c r="C946" s="356">
        <v>68395</v>
      </c>
      <c r="D946" s="140"/>
      <c r="E946" s="269" t="s">
        <v>889</v>
      </c>
      <c r="F946" s="269"/>
      <c r="G946" s="269">
        <v>34</v>
      </c>
      <c r="H946" s="275" t="s">
        <v>4101</v>
      </c>
      <c r="J946" s="271" t="s">
        <v>211</v>
      </c>
      <c r="L946" s="271" t="s">
        <v>4102</v>
      </c>
      <c r="N946" s="208" t="s">
        <v>4117</v>
      </c>
      <c r="P946" s="502" t="s">
        <v>4118</v>
      </c>
      <c r="Q946" s="502" t="s">
        <v>4119</v>
      </c>
      <c r="S946" s="271" t="s">
        <v>214</v>
      </c>
      <c r="AZ946" s="140"/>
    </row>
    <row r="947" spans="1:82" ht="18" customHeight="1" x14ac:dyDescent="0.25">
      <c r="A947" s="354">
        <v>12</v>
      </c>
      <c r="B947" s="355"/>
      <c r="C947" s="356">
        <v>62202</v>
      </c>
      <c r="D947" s="140"/>
      <c r="E947" s="269" t="s">
        <v>889</v>
      </c>
      <c r="F947" s="269"/>
      <c r="G947" s="269">
        <v>36</v>
      </c>
      <c r="H947" s="275" t="s">
        <v>4101</v>
      </c>
      <c r="J947" s="271" t="s">
        <v>211</v>
      </c>
      <c r="L947" s="271" t="s">
        <v>4102</v>
      </c>
      <c r="N947" s="208" t="s">
        <v>4120</v>
      </c>
      <c r="P947" s="502" t="s">
        <v>4121</v>
      </c>
      <c r="Q947" s="502" t="s">
        <v>4122</v>
      </c>
      <c r="S947" s="271" t="s">
        <v>214</v>
      </c>
      <c r="AZ947" s="140"/>
    </row>
    <row r="948" spans="1:82" ht="18" customHeight="1" x14ac:dyDescent="0.25">
      <c r="A948" s="354">
        <v>12</v>
      </c>
      <c r="B948" s="355"/>
      <c r="C948" s="356">
        <v>63713</v>
      </c>
      <c r="D948" s="140"/>
      <c r="E948" s="269" t="s">
        <v>889</v>
      </c>
      <c r="F948" s="269"/>
      <c r="G948" s="269">
        <v>38</v>
      </c>
      <c r="H948" s="275" t="s">
        <v>4101</v>
      </c>
      <c r="J948" s="271" t="s">
        <v>211</v>
      </c>
      <c r="L948" s="271" t="s">
        <v>4102</v>
      </c>
      <c r="N948" s="208" t="s">
        <v>4123</v>
      </c>
      <c r="P948" s="502" t="s">
        <v>4124</v>
      </c>
      <c r="Q948" s="502" t="s">
        <v>4125</v>
      </c>
      <c r="S948" s="271" t="s">
        <v>214</v>
      </c>
      <c r="AZ948" s="140"/>
    </row>
    <row r="949" spans="1:82" ht="18" customHeight="1" x14ac:dyDescent="0.25">
      <c r="A949" s="354">
        <v>12</v>
      </c>
      <c r="B949" s="355"/>
      <c r="C949" s="356">
        <v>67683</v>
      </c>
      <c r="D949" s="140"/>
      <c r="E949" s="269" t="s">
        <v>889</v>
      </c>
      <c r="F949" s="269"/>
      <c r="G949" s="269">
        <v>40</v>
      </c>
      <c r="H949" s="275" t="s">
        <v>4101</v>
      </c>
      <c r="J949" s="271" t="s">
        <v>211</v>
      </c>
      <c r="L949" s="271" t="s">
        <v>4102</v>
      </c>
      <c r="N949" s="208" t="s">
        <v>4126</v>
      </c>
      <c r="P949" s="502" t="s">
        <v>4127</v>
      </c>
      <c r="Q949" s="502" t="s">
        <v>4128</v>
      </c>
      <c r="S949" s="271" t="s">
        <v>214</v>
      </c>
      <c r="AZ949" s="140"/>
    </row>
    <row r="950" spans="1:82" ht="18" customHeight="1" x14ac:dyDescent="0.25">
      <c r="A950" s="354">
        <v>12</v>
      </c>
      <c r="B950" s="355"/>
      <c r="C950" s="356">
        <v>66204</v>
      </c>
      <c r="D950" s="140"/>
      <c r="E950" s="269" t="s">
        <v>889</v>
      </c>
      <c r="F950" s="269"/>
      <c r="G950" s="269">
        <v>42</v>
      </c>
      <c r="H950" s="275" t="s">
        <v>4101</v>
      </c>
      <c r="J950" s="271" t="s">
        <v>211</v>
      </c>
      <c r="L950" s="271" t="s">
        <v>4102</v>
      </c>
      <c r="N950" s="208" t="s">
        <v>4129</v>
      </c>
      <c r="O950" s="502" t="s">
        <v>4130</v>
      </c>
      <c r="Q950" s="502" t="s">
        <v>4131</v>
      </c>
      <c r="S950" s="271" t="s">
        <v>214</v>
      </c>
      <c r="AZ950" s="140"/>
    </row>
    <row r="951" spans="1:82" ht="18" customHeight="1" x14ac:dyDescent="0.25">
      <c r="A951" s="354">
        <v>12</v>
      </c>
      <c r="B951" s="355"/>
      <c r="C951" s="356">
        <v>64695</v>
      </c>
      <c r="D951" s="140"/>
      <c r="E951" s="269" t="s">
        <v>889</v>
      </c>
      <c r="F951" s="269"/>
      <c r="G951" s="269">
        <v>44</v>
      </c>
      <c r="H951" s="275" t="s">
        <v>4101</v>
      </c>
      <c r="J951" s="271" t="s">
        <v>211</v>
      </c>
      <c r="L951" s="271" t="s">
        <v>4102</v>
      </c>
      <c r="N951" s="208" t="s">
        <v>4132</v>
      </c>
      <c r="P951" s="502" t="s">
        <v>4133</v>
      </c>
      <c r="S951" s="271" t="s">
        <v>214</v>
      </c>
      <c r="AZ951" s="140"/>
    </row>
    <row r="952" spans="1:82" ht="18" customHeight="1" x14ac:dyDescent="0.25">
      <c r="A952" s="354">
        <v>12</v>
      </c>
      <c r="B952" s="355"/>
      <c r="C952" s="356">
        <v>62207</v>
      </c>
      <c r="D952" s="140"/>
      <c r="E952" s="269" t="s">
        <v>889</v>
      </c>
      <c r="F952" s="269"/>
      <c r="G952" s="269">
        <v>46</v>
      </c>
      <c r="H952" s="275" t="s">
        <v>4101</v>
      </c>
      <c r="J952" s="271" t="s">
        <v>211</v>
      </c>
      <c r="L952" s="271" t="s">
        <v>4102</v>
      </c>
      <c r="N952" s="208" t="s">
        <v>4134</v>
      </c>
      <c r="O952" s="502" t="s">
        <v>4135</v>
      </c>
      <c r="Q952" s="502" t="s">
        <v>4136</v>
      </c>
      <c r="S952" s="271" t="s">
        <v>214</v>
      </c>
      <c r="AZ952" s="140"/>
    </row>
    <row r="953" spans="1:82" ht="18" customHeight="1" x14ac:dyDescent="0.25">
      <c r="A953" s="354">
        <v>12</v>
      </c>
      <c r="B953" s="355"/>
      <c r="C953" s="356">
        <v>62239</v>
      </c>
      <c r="D953" s="140"/>
      <c r="E953" s="269" t="s">
        <v>889</v>
      </c>
      <c r="F953" s="269"/>
      <c r="G953" s="269">
        <v>48</v>
      </c>
      <c r="H953" s="275" t="s">
        <v>4101</v>
      </c>
      <c r="J953" s="271" t="s">
        <v>211</v>
      </c>
      <c r="L953" s="271" t="s">
        <v>4102</v>
      </c>
      <c r="N953" s="208" t="s">
        <v>4137</v>
      </c>
      <c r="O953" s="502" t="s">
        <v>4138</v>
      </c>
      <c r="S953" s="271" t="s">
        <v>214</v>
      </c>
      <c r="AZ953" s="140"/>
    </row>
    <row r="954" spans="1:82" ht="18" customHeight="1" x14ac:dyDescent="0.25">
      <c r="A954" s="354">
        <v>12</v>
      </c>
      <c r="B954" s="355"/>
      <c r="C954" s="356">
        <v>69670</v>
      </c>
      <c r="D954" s="140"/>
      <c r="E954" s="269" t="s">
        <v>889</v>
      </c>
      <c r="F954" s="269"/>
      <c r="G954" s="269">
        <v>89</v>
      </c>
      <c r="H954" s="275" t="s">
        <v>4139</v>
      </c>
      <c r="J954" s="271" t="s">
        <v>211</v>
      </c>
      <c r="L954" s="271" t="s">
        <v>4140</v>
      </c>
      <c r="N954" s="208" t="s">
        <v>4141</v>
      </c>
      <c r="P954" s="502" t="s">
        <v>4142</v>
      </c>
      <c r="Q954" s="502" t="s">
        <v>4143</v>
      </c>
      <c r="S954" s="271" t="s">
        <v>214</v>
      </c>
      <c r="AZ954" s="140"/>
    </row>
    <row r="955" spans="1:82" ht="18" customHeight="1" x14ac:dyDescent="0.25">
      <c r="A955" s="354">
        <v>12</v>
      </c>
      <c r="B955" s="355"/>
      <c r="C955" s="356">
        <v>69414</v>
      </c>
      <c r="D955" s="140"/>
      <c r="E955" s="269" t="s">
        <v>889</v>
      </c>
      <c r="F955" s="269"/>
      <c r="G955" s="269">
        <v>40</v>
      </c>
      <c r="H955" s="275" t="s">
        <v>4166</v>
      </c>
      <c r="J955" s="271" t="s">
        <v>211</v>
      </c>
      <c r="L955" s="271" t="s">
        <v>4167</v>
      </c>
      <c r="N955" s="208" t="s">
        <v>4168</v>
      </c>
      <c r="P955" s="502" t="s">
        <v>4169</v>
      </c>
      <c r="Q955" s="502" t="s">
        <v>4170</v>
      </c>
      <c r="S955" s="271" t="s">
        <v>214</v>
      </c>
      <c r="AZ955" s="140"/>
    </row>
    <row r="956" spans="1:82" ht="18" customHeight="1" x14ac:dyDescent="0.25">
      <c r="A956" s="354">
        <v>12</v>
      </c>
      <c r="B956" s="355"/>
      <c r="C956" s="356">
        <v>65624</v>
      </c>
      <c r="D956" s="140"/>
      <c r="E956" s="269" t="s">
        <v>889</v>
      </c>
      <c r="F956" s="269"/>
      <c r="G956" s="269">
        <v>16</v>
      </c>
      <c r="H956" s="275" t="s">
        <v>1181</v>
      </c>
      <c r="J956" s="271" t="s">
        <v>211</v>
      </c>
      <c r="L956" s="271" t="s">
        <v>1182</v>
      </c>
      <c r="N956" s="208" t="s">
        <v>4158</v>
      </c>
      <c r="P956" s="502" t="s">
        <v>4159</v>
      </c>
      <c r="Q956" s="502" t="s">
        <v>4160</v>
      </c>
      <c r="S956" s="271" t="s">
        <v>214</v>
      </c>
      <c r="T956" s="271" t="s">
        <v>446</v>
      </c>
      <c r="U956" s="596" t="s">
        <v>4161</v>
      </c>
      <c r="Y956" s="269" t="s">
        <v>4162</v>
      </c>
      <c r="AZ956" s="140"/>
    </row>
    <row r="957" spans="1:82" ht="18" customHeight="1" x14ac:dyDescent="0.25">
      <c r="A957" s="354">
        <v>12</v>
      </c>
      <c r="B957" s="355"/>
      <c r="C957" s="356">
        <v>62974</v>
      </c>
      <c r="D957" s="140"/>
      <c r="E957" s="269" t="s">
        <v>889</v>
      </c>
      <c r="F957" s="269" t="s">
        <v>972</v>
      </c>
      <c r="G957" s="269">
        <v>21</v>
      </c>
      <c r="H957" s="275" t="s">
        <v>1181</v>
      </c>
      <c r="J957" s="271" t="s">
        <v>211</v>
      </c>
      <c r="L957" s="271" t="s">
        <v>1182</v>
      </c>
      <c r="M957" s="271"/>
      <c r="N957" s="271" t="s">
        <v>1838</v>
      </c>
      <c r="O957" s="271" t="s">
        <v>1839</v>
      </c>
      <c r="P957" s="271"/>
      <c r="Q957" s="271" t="s">
        <v>1840</v>
      </c>
      <c r="R957" s="271"/>
      <c r="S957" s="271" t="s">
        <v>214</v>
      </c>
      <c r="T957" s="271" t="s">
        <v>446</v>
      </c>
      <c r="U957" s="597">
        <v>45502</v>
      </c>
      <c r="V957" s="271" t="s">
        <v>447</v>
      </c>
      <c r="Y957" s="208" t="s">
        <v>8032</v>
      </c>
      <c r="Z957" s="271"/>
      <c r="AA957" s="271"/>
      <c r="AB957" s="271"/>
      <c r="AC957" s="271"/>
      <c r="AD957" s="271"/>
      <c r="AE957" s="271"/>
      <c r="AF957" s="271"/>
      <c r="AG957" s="271"/>
      <c r="AH957" s="271"/>
      <c r="AI957" s="271"/>
      <c r="AJ957" s="271"/>
      <c r="AK957" s="271"/>
      <c r="AL957" s="271"/>
      <c r="AM957" s="271"/>
      <c r="AN957" s="271"/>
      <c r="AO957" s="271"/>
      <c r="AP957" s="271"/>
      <c r="AQ957" s="271"/>
      <c r="AR957" s="271"/>
      <c r="AS957" s="271"/>
      <c r="AT957" s="271"/>
      <c r="AU957" s="271"/>
      <c r="AV957" s="271"/>
      <c r="AW957" s="271"/>
      <c r="AY957" s="271"/>
      <c r="AZ957" s="271"/>
      <c r="BA957" s="271"/>
      <c r="BB957" s="271"/>
      <c r="BD957" s="212"/>
      <c r="BE957" s="212"/>
      <c r="BF957" s="212"/>
      <c r="BH957" s="212"/>
      <c r="BN957" s="271"/>
      <c r="BR957" s="271"/>
      <c r="BS957" s="271"/>
      <c r="BT957" s="271"/>
      <c r="BU957" s="271"/>
      <c r="BV957" s="271"/>
      <c r="BW957" s="271"/>
      <c r="BX957" s="271"/>
      <c r="BY957" s="271"/>
      <c r="BZ957" s="271"/>
      <c r="CA957" s="271"/>
      <c r="CB957" s="271"/>
      <c r="CC957" s="271"/>
      <c r="CD957" s="271"/>
    </row>
    <row r="958" spans="1:82" ht="18" customHeight="1" x14ac:dyDescent="0.25">
      <c r="A958" s="354">
        <v>12</v>
      </c>
      <c r="B958" s="355"/>
      <c r="C958" s="356">
        <v>59741</v>
      </c>
      <c r="D958" s="140"/>
      <c r="E958" s="269" t="s">
        <v>889</v>
      </c>
      <c r="F958" s="269" t="s">
        <v>972</v>
      </c>
      <c r="G958" s="269" t="s">
        <v>3076</v>
      </c>
      <c r="H958" s="275" t="s">
        <v>1181</v>
      </c>
      <c r="J958" s="271" t="s">
        <v>211</v>
      </c>
      <c r="L958" s="271" t="s">
        <v>1182</v>
      </c>
      <c r="N958" s="208" t="s">
        <v>3077</v>
      </c>
      <c r="O958" s="502" t="s">
        <v>3078</v>
      </c>
      <c r="P958" s="502" t="s">
        <v>3079</v>
      </c>
      <c r="S958" s="271" t="s">
        <v>214</v>
      </c>
      <c r="T958" s="271" t="s">
        <v>446</v>
      </c>
      <c r="Y958" s="269" t="s">
        <v>3080</v>
      </c>
      <c r="AZ958" s="140"/>
    </row>
    <row r="959" spans="1:82" ht="18" customHeight="1" x14ac:dyDescent="0.25">
      <c r="A959" s="354">
        <v>12</v>
      </c>
      <c r="B959" s="355"/>
      <c r="C959" s="356">
        <v>65025</v>
      </c>
      <c r="D959" s="140"/>
      <c r="E959" s="269" t="s">
        <v>889</v>
      </c>
      <c r="F959" s="269"/>
      <c r="G959" s="269">
        <v>1</v>
      </c>
      <c r="H959" s="275" t="s">
        <v>2555</v>
      </c>
      <c r="J959" s="271" t="s">
        <v>211</v>
      </c>
      <c r="L959" s="271" t="s">
        <v>2556</v>
      </c>
      <c r="N959" s="208" t="s">
        <v>4207</v>
      </c>
      <c r="P959" s="502" t="s">
        <v>4208</v>
      </c>
      <c r="S959" s="271" t="s">
        <v>214</v>
      </c>
      <c r="T959" s="271" t="s">
        <v>446</v>
      </c>
      <c r="AZ959" s="140"/>
    </row>
    <row r="960" spans="1:82" ht="18" customHeight="1" x14ac:dyDescent="0.25">
      <c r="A960" s="354">
        <v>12</v>
      </c>
      <c r="B960" s="355"/>
      <c r="C960" s="356">
        <v>68845</v>
      </c>
      <c r="D960" s="140"/>
      <c r="E960" s="269" t="s">
        <v>889</v>
      </c>
      <c r="F960" s="269"/>
      <c r="G960" s="269">
        <v>3</v>
      </c>
      <c r="H960" s="275" t="s">
        <v>2555</v>
      </c>
      <c r="J960" s="271" t="s">
        <v>211</v>
      </c>
      <c r="L960" s="271" t="s">
        <v>2556</v>
      </c>
      <c r="N960" s="208" t="s">
        <v>4209</v>
      </c>
      <c r="O960" s="502" t="s">
        <v>4210</v>
      </c>
      <c r="P960" s="502" t="s">
        <v>4210</v>
      </c>
      <c r="Q960" s="502" t="s">
        <v>4211</v>
      </c>
      <c r="S960" s="271" t="s">
        <v>214</v>
      </c>
      <c r="T960" s="271" t="s">
        <v>446</v>
      </c>
      <c r="AZ960" s="140"/>
    </row>
    <row r="961" spans="1:52" ht="18" customHeight="1" x14ac:dyDescent="0.25">
      <c r="A961" s="354">
        <v>12</v>
      </c>
      <c r="B961" s="355"/>
      <c r="C961" s="356">
        <v>55711</v>
      </c>
      <c r="D961" s="140"/>
      <c r="E961" s="269" t="s">
        <v>889</v>
      </c>
      <c r="F961" s="269"/>
      <c r="G961" s="269">
        <v>5</v>
      </c>
      <c r="H961" s="275" t="s">
        <v>2555</v>
      </c>
      <c r="J961" s="271" t="s">
        <v>211</v>
      </c>
      <c r="L961" s="271" t="s">
        <v>2556</v>
      </c>
      <c r="N961" s="208" t="s">
        <v>4212</v>
      </c>
      <c r="O961" s="502" t="s">
        <v>4213</v>
      </c>
      <c r="P961" s="502" t="s">
        <v>4214</v>
      </c>
      <c r="S961" s="271" t="s">
        <v>214</v>
      </c>
      <c r="T961" s="271" t="s">
        <v>446</v>
      </c>
      <c r="AZ961" s="140"/>
    </row>
    <row r="962" spans="1:52" ht="18" customHeight="1" x14ac:dyDescent="0.25">
      <c r="A962" s="354">
        <v>12</v>
      </c>
      <c r="B962" s="355"/>
      <c r="C962" s="356">
        <v>59752</v>
      </c>
      <c r="D962" s="140"/>
      <c r="E962" s="269" t="s">
        <v>889</v>
      </c>
      <c r="F962" s="269"/>
      <c r="G962" s="269">
        <v>9</v>
      </c>
      <c r="H962" s="275" t="s">
        <v>2555</v>
      </c>
      <c r="J962" s="271" t="s">
        <v>211</v>
      </c>
      <c r="L962" s="271" t="s">
        <v>2556</v>
      </c>
      <c r="N962" s="208" t="s">
        <v>4215</v>
      </c>
      <c r="O962" s="502" t="s">
        <v>4216</v>
      </c>
      <c r="P962" s="502" t="s">
        <v>4217</v>
      </c>
      <c r="S962" s="271" t="s">
        <v>214</v>
      </c>
      <c r="T962" s="271" t="s">
        <v>446</v>
      </c>
      <c r="AZ962" s="140"/>
    </row>
    <row r="963" spans="1:52" ht="18" customHeight="1" x14ac:dyDescent="0.25">
      <c r="A963" s="354">
        <v>12</v>
      </c>
      <c r="B963" s="355"/>
      <c r="C963" s="356">
        <v>70053</v>
      </c>
      <c r="D963" s="140"/>
      <c r="E963" s="269" t="s">
        <v>889</v>
      </c>
      <c r="F963" s="269"/>
      <c r="G963" s="269">
        <v>11</v>
      </c>
      <c r="H963" s="275" t="s">
        <v>2555</v>
      </c>
      <c r="J963" s="271" t="s">
        <v>211</v>
      </c>
      <c r="L963" s="271" t="s">
        <v>2556</v>
      </c>
      <c r="N963" s="208" t="s">
        <v>4218</v>
      </c>
      <c r="P963" s="502" t="s">
        <v>4219</v>
      </c>
      <c r="S963" s="271" t="s">
        <v>214</v>
      </c>
      <c r="T963" s="271" t="s">
        <v>446</v>
      </c>
      <c r="AZ963" s="140"/>
    </row>
    <row r="964" spans="1:52" ht="18" customHeight="1" x14ac:dyDescent="0.25">
      <c r="A964" s="354">
        <v>12</v>
      </c>
      <c r="B964" s="355"/>
      <c r="C964" s="356">
        <v>65179</v>
      </c>
      <c r="D964" s="140"/>
      <c r="E964" s="269" t="s">
        <v>889</v>
      </c>
      <c r="F964" s="269"/>
      <c r="G964" s="269">
        <v>15</v>
      </c>
      <c r="H964" s="275" t="s">
        <v>2555</v>
      </c>
      <c r="J964" s="271" t="s">
        <v>211</v>
      </c>
      <c r="L964" s="271" t="s">
        <v>2556</v>
      </c>
      <c r="N964" s="208" t="s">
        <v>4220</v>
      </c>
      <c r="P964" s="502" t="s">
        <v>4221</v>
      </c>
      <c r="Q964" s="502" t="s">
        <v>4222</v>
      </c>
      <c r="S964" s="271" t="s">
        <v>214</v>
      </c>
      <c r="T964" s="271" t="s">
        <v>446</v>
      </c>
      <c r="AZ964" s="140"/>
    </row>
    <row r="965" spans="1:52" ht="18" customHeight="1" x14ac:dyDescent="0.25">
      <c r="A965" s="354">
        <v>12</v>
      </c>
      <c r="B965" s="355"/>
      <c r="C965" s="356">
        <v>69615</v>
      </c>
      <c r="D965" s="140"/>
      <c r="E965" s="269" t="s">
        <v>889</v>
      </c>
      <c r="F965" s="269"/>
      <c r="G965" s="269">
        <v>17</v>
      </c>
      <c r="H965" s="275" t="s">
        <v>2555</v>
      </c>
      <c r="J965" s="271" t="s">
        <v>211</v>
      </c>
      <c r="L965" s="271" t="s">
        <v>2556</v>
      </c>
      <c r="N965" s="208" t="s">
        <v>4223</v>
      </c>
      <c r="P965" s="502" t="s">
        <v>4224</v>
      </c>
      <c r="Q965" s="502" t="s">
        <v>4225</v>
      </c>
      <c r="S965" s="271" t="s">
        <v>214</v>
      </c>
      <c r="T965" s="271" t="s">
        <v>446</v>
      </c>
      <c r="AZ965" s="140"/>
    </row>
    <row r="966" spans="1:52" ht="18" customHeight="1" x14ac:dyDescent="0.25">
      <c r="A966" s="354">
        <v>12</v>
      </c>
      <c r="B966" s="355"/>
      <c r="C966" s="356">
        <v>68744</v>
      </c>
      <c r="D966" s="140"/>
      <c r="E966" s="269" t="s">
        <v>889</v>
      </c>
      <c r="F966" s="269"/>
      <c r="G966" s="269">
        <v>27</v>
      </c>
      <c r="H966" s="275" t="s">
        <v>2555</v>
      </c>
      <c r="J966" s="271" t="s">
        <v>211</v>
      </c>
      <c r="L966" s="271" t="s">
        <v>2556</v>
      </c>
      <c r="N966" s="208" t="s">
        <v>4226</v>
      </c>
      <c r="O966" s="502" t="s">
        <v>4227</v>
      </c>
      <c r="P966" s="502" t="s">
        <v>4228</v>
      </c>
      <c r="Q966" s="502" t="s">
        <v>4229</v>
      </c>
      <c r="S966" s="271" t="s">
        <v>214</v>
      </c>
      <c r="T966" s="271" t="s">
        <v>446</v>
      </c>
      <c r="AZ966" s="140"/>
    </row>
    <row r="967" spans="1:52" ht="18" customHeight="1" x14ac:dyDescent="0.25">
      <c r="A967" s="354">
        <v>12</v>
      </c>
      <c r="B967" s="355"/>
      <c r="C967" s="356">
        <v>68995</v>
      </c>
      <c r="D967" s="140"/>
      <c r="E967" s="269" t="s">
        <v>889</v>
      </c>
      <c r="F967" s="269"/>
      <c r="G967" s="269" t="s">
        <v>2554</v>
      </c>
      <c r="H967" s="275" t="s">
        <v>2555</v>
      </c>
      <c r="J967" s="271" t="s">
        <v>211</v>
      </c>
      <c r="L967" s="271" t="s">
        <v>2556</v>
      </c>
      <c r="N967" s="208" t="s">
        <v>2557</v>
      </c>
      <c r="P967" s="502" t="s">
        <v>2558</v>
      </c>
      <c r="S967" s="271" t="s">
        <v>214</v>
      </c>
      <c r="T967" s="271" t="s">
        <v>446</v>
      </c>
      <c r="AZ967" s="140"/>
    </row>
    <row r="968" spans="1:52" ht="18" customHeight="1" x14ac:dyDescent="0.25">
      <c r="A968" s="354">
        <v>12</v>
      </c>
      <c r="B968" s="355"/>
      <c r="C968" s="356">
        <v>69273</v>
      </c>
      <c r="D968" s="140"/>
      <c r="E968" s="269" t="s">
        <v>889</v>
      </c>
      <c r="F968" s="269"/>
      <c r="G968" s="269" t="s">
        <v>2563</v>
      </c>
      <c r="H968" s="275" t="s">
        <v>2555</v>
      </c>
      <c r="J968" s="271" t="s">
        <v>211</v>
      </c>
      <c r="L968" s="271" t="s">
        <v>2556</v>
      </c>
      <c r="N968" s="208" t="s">
        <v>2564</v>
      </c>
      <c r="P968" s="502" t="s">
        <v>2565</v>
      </c>
      <c r="Q968" s="502" t="s">
        <v>2566</v>
      </c>
      <c r="S968" s="271" t="s">
        <v>214</v>
      </c>
      <c r="T968" s="271" t="s">
        <v>446</v>
      </c>
      <c r="AZ968" s="140"/>
    </row>
    <row r="969" spans="1:52" ht="18" customHeight="1" x14ac:dyDescent="0.25">
      <c r="A969" s="354">
        <v>12</v>
      </c>
      <c r="B969" s="355"/>
      <c r="C969" s="356">
        <v>63754</v>
      </c>
      <c r="D969" s="140"/>
      <c r="E969" s="269" t="s">
        <v>889</v>
      </c>
      <c r="F969" s="269"/>
      <c r="G969" s="269" t="s">
        <v>2573</v>
      </c>
      <c r="H969" s="275" t="s">
        <v>2555</v>
      </c>
      <c r="J969" s="271" t="s">
        <v>211</v>
      </c>
      <c r="L969" s="271" t="s">
        <v>2556</v>
      </c>
      <c r="N969" s="208" t="s">
        <v>2574</v>
      </c>
      <c r="O969" s="502" t="s">
        <v>2575</v>
      </c>
      <c r="P969" s="502" t="s">
        <v>2576</v>
      </c>
      <c r="S969" s="271" t="s">
        <v>214</v>
      </c>
      <c r="T969" s="271" t="s">
        <v>446</v>
      </c>
      <c r="AZ969" s="140"/>
    </row>
    <row r="970" spans="1:52" ht="18" customHeight="1" x14ac:dyDescent="0.25">
      <c r="A970" s="354">
        <v>12</v>
      </c>
      <c r="B970" s="355"/>
      <c r="C970" s="356">
        <v>69889</v>
      </c>
      <c r="D970" s="140"/>
      <c r="E970" s="269" t="s">
        <v>889</v>
      </c>
      <c r="F970" s="269"/>
      <c r="G970" s="269" t="s">
        <v>2583</v>
      </c>
      <c r="H970" s="275" t="s">
        <v>2555</v>
      </c>
      <c r="J970" s="271" t="s">
        <v>211</v>
      </c>
      <c r="L970" s="271" t="s">
        <v>2556</v>
      </c>
      <c r="N970" s="208" t="s">
        <v>2584</v>
      </c>
      <c r="P970" s="502" t="s">
        <v>2585</v>
      </c>
      <c r="Q970" s="502" t="s">
        <v>2586</v>
      </c>
      <c r="S970" s="271" t="s">
        <v>214</v>
      </c>
      <c r="T970" s="271" t="s">
        <v>446</v>
      </c>
      <c r="AZ970" s="140"/>
    </row>
    <row r="971" spans="1:52" ht="18" customHeight="1" x14ac:dyDescent="0.25">
      <c r="A971" s="354">
        <v>12</v>
      </c>
      <c r="B971" s="355"/>
      <c r="C971" s="356">
        <v>70237</v>
      </c>
      <c r="D971" s="140"/>
      <c r="E971" s="269" t="s">
        <v>889</v>
      </c>
      <c r="F971" s="269"/>
      <c r="G971" s="269" t="s">
        <v>2595</v>
      </c>
      <c r="H971" s="275" t="s">
        <v>2555</v>
      </c>
      <c r="J971" s="271" t="s">
        <v>211</v>
      </c>
      <c r="L971" s="271" t="s">
        <v>2556</v>
      </c>
      <c r="N971" s="208" t="s">
        <v>2596</v>
      </c>
      <c r="P971" s="502" t="s">
        <v>2597</v>
      </c>
      <c r="Q971" s="502" t="s">
        <v>2598</v>
      </c>
      <c r="S971" s="271" t="s">
        <v>214</v>
      </c>
      <c r="T971" s="271" t="s">
        <v>446</v>
      </c>
      <c r="AZ971" s="140"/>
    </row>
    <row r="972" spans="1:52" ht="18" customHeight="1" x14ac:dyDescent="0.25">
      <c r="A972" s="354">
        <v>12</v>
      </c>
      <c r="B972" s="355"/>
      <c r="C972" s="356">
        <v>68452</v>
      </c>
      <c r="D972" s="140"/>
      <c r="E972" s="269" t="s">
        <v>889</v>
      </c>
      <c r="F972" s="269"/>
      <c r="G972" s="269" t="s">
        <v>2626</v>
      </c>
      <c r="H972" s="275" t="s">
        <v>2555</v>
      </c>
      <c r="J972" s="271" t="s">
        <v>211</v>
      </c>
      <c r="L972" s="271" t="s">
        <v>2556</v>
      </c>
      <c r="N972" s="208" t="s">
        <v>2627</v>
      </c>
      <c r="P972" s="502" t="s">
        <v>2628</v>
      </c>
      <c r="Q972" s="502" t="s">
        <v>2629</v>
      </c>
      <c r="S972" s="271" t="s">
        <v>214</v>
      </c>
      <c r="T972" s="271" t="s">
        <v>446</v>
      </c>
      <c r="AZ972" s="140"/>
    </row>
    <row r="973" spans="1:52" ht="18" customHeight="1" x14ac:dyDescent="0.25">
      <c r="A973" s="354">
        <v>12</v>
      </c>
      <c r="B973" s="355"/>
      <c r="C973" s="356">
        <v>62883</v>
      </c>
      <c r="D973" s="140"/>
      <c r="E973" s="269" t="s">
        <v>889</v>
      </c>
      <c r="F973" s="269"/>
      <c r="G973" s="269" t="s">
        <v>2638</v>
      </c>
      <c r="H973" s="275" t="s">
        <v>2555</v>
      </c>
      <c r="J973" s="271" t="s">
        <v>211</v>
      </c>
      <c r="L973" s="271" t="s">
        <v>2556</v>
      </c>
      <c r="N973" s="208" t="s">
        <v>2639</v>
      </c>
      <c r="P973" s="502" t="s">
        <v>2640</v>
      </c>
      <c r="Q973" s="502" t="s">
        <v>2641</v>
      </c>
      <c r="S973" s="271" t="s">
        <v>214</v>
      </c>
      <c r="T973" s="271" t="s">
        <v>446</v>
      </c>
      <c r="AZ973" s="140"/>
    </row>
    <row r="974" spans="1:52" ht="18" customHeight="1" x14ac:dyDescent="0.25">
      <c r="A974" s="354">
        <v>12</v>
      </c>
      <c r="B974" s="355"/>
      <c r="C974" s="356">
        <v>67435</v>
      </c>
      <c r="D974" s="140"/>
      <c r="E974" s="269" t="s">
        <v>889</v>
      </c>
      <c r="F974" s="269"/>
      <c r="G974" s="269" t="s">
        <v>2646</v>
      </c>
      <c r="H974" s="275" t="s">
        <v>2555</v>
      </c>
      <c r="J974" s="271" t="s">
        <v>211</v>
      </c>
      <c r="L974" s="271" t="s">
        <v>2556</v>
      </c>
      <c r="N974" s="208" t="s">
        <v>2647</v>
      </c>
      <c r="P974" s="502" t="s">
        <v>2648</v>
      </c>
      <c r="S974" s="271" t="s">
        <v>214</v>
      </c>
      <c r="T974" s="271" t="s">
        <v>446</v>
      </c>
      <c r="AZ974" s="140"/>
    </row>
    <row r="975" spans="1:52" ht="18" customHeight="1" x14ac:dyDescent="0.25">
      <c r="A975" s="354">
        <v>12</v>
      </c>
      <c r="B975" s="355"/>
      <c r="C975" s="356">
        <v>69550</v>
      </c>
      <c r="D975" s="140"/>
      <c r="E975" s="269" t="s">
        <v>889</v>
      </c>
      <c r="F975" s="269"/>
      <c r="G975" s="269" t="s">
        <v>2660</v>
      </c>
      <c r="H975" s="275" t="s">
        <v>2555</v>
      </c>
      <c r="J975" s="271" t="s">
        <v>211</v>
      </c>
      <c r="L975" s="271" t="s">
        <v>2556</v>
      </c>
      <c r="N975" s="208" t="s">
        <v>2661</v>
      </c>
      <c r="P975" s="502" t="s">
        <v>2662</v>
      </c>
      <c r="Q975" s="502" t="s">
        <v>2663</v>
      </c>
      <c r="S975" s="271" t="s">
        <v>214</v>
      </c>
      <c r="T975" s="271" t="s">
        <v>446</v>
      </c>
      <c r="AZ975" s="140"/>
    </row>
    <row r="976" spans="1:52" ht="18" customHeight="1" x14ac:dyDescent="0.25">
      <c r="A976" s="354">
        <v>12</v>
      </c>
      <c r="B976" s="355"/>
      <c r="C976" s="356">
        <v>67322</v>
      </c>
      <c r="D976" s="140"/>
      <c r="E976" s="269" t="s">
        <v>889</v>
      </c>
      <c r="F976" s="269"/>
      <c r="G976" s="269" t="s">
        <v>2670</v>
      </c>
      <c r="H976" s="275" t="s">
        <v>2555</v>
      </c>
      <c r="J976" s="271" t="s">
        <v>211</v>
      </c>
      <c r="L976" s="271" t="s">
        <v>2556</v>
      </c>
      <c r="N976" s="208" t="s">
        <v>2671</v>
      </c>
      <c r="O976" s="502" t="s">
        <v>2672</v>
      </c>
      <c r="P976" s="502" t="s">
        <v>2672</v>
      </c>
      <c r="S976" s="271" t="s">
        <v>214</v>
      </c>
      <c r="T976" s="271" t="s">
        <v>446</v>
      </c>
      <c r="AZ976" s="140"/>
    </row>
    <row r="977" spans="1:52" ht="18" customHeight="1" x14ac:dyDescent="0.25">
      <c r="A977" s="354">
        <v>12</v>
      </c>
      <c r="B977" s="355"/>
      <c r="C977" s="356">
        <v>69495</v>
      </c>
      <c r="D977" s="140"/>
      <c r="E977" s="269" t="s">
        <v>889</v>
      </c>
      <c r="F977" s="269"/>
      <c r="G977" s="269" t="s">
        <v>2687</v>
      </c>
      <c r="H977" s="275" t="s">
        <v>2555</v>
      </c>
      <c r="J977" s="271" t="s">
        <v>211</v>
      </c>
      <c r="L977" s="271" t="s">
        <v>2556</v>
      </c>
      <c r="N977" s="208" t="s">
        <v>2688</v>
      </c>
      <c r="O977" s="502" t="s">
        <v>2689</v>
      </c>
      <c r="S977" s="271" t="s">
        <v>214</v>
      </c>
      <c r="T977" s="271" t="s">
        <v>446</v>
      </c>
      <c r="AZ977" s="140"/>
    </row>
    <row r="978" spans="1:52" ht="18" customHeight="1" x14ac:dyDescent="0.25">
      <c r="A978" s="354">
        <v>12</v>
      </c>
      <c r="B978" s="355"/>
      <c r="C978" s="356">
        <v>69020</v>
      </c>
      <c r="D978" s="140"/>
      <c r="E978" s="269" t="s">
        <v>889</v>
      </c>
      <c r="F978" s="269"/>
      <c r="G978" s="269" t="s">
        <v>2698</v>
      </c>
      <c r="H978" s="275" t="s">
        <v>2555</v>
      </c>
      <c r="J978" s="271" t="s">
        <v>211</v>
      </c>
      <c r="L978" s="271" t="s">
        <v>2556</v>
      </c>
      <c r="N978" s="208" t="s">
        <v>2699</v>
      </c>
      <c r="O978" s="502" t="s">
        <v>2700</v>
      </c>
      <c r="P978" s="502" t="s">
        <v>2700</v>
      </c>
      <c r="Q978" s="502" t="s">
        <v>2701</v>
      </c>
      <c r="S978" s="271" t="s">
        <v>214</v>
      </c>
      <c r="T978" s="271" t="s">
        <v>446</v>
      </c>
      <c r="AZ978" s="140"/>
    </row>
    <row r="979" spans="1:52" ht="18" customHeight="1" x14ac:dyDescent="0.25">
      <c r="A979" s="354">
        <v>12</v>
      </c>
      <c r="B979" s="355"/>
      <c r="C979" s="356">
        <v>67584</v>
      </c>
      <c r="D979" s="140"/>
      <c r="E979" s="269" t="s">
        <v>889</v>
      </c>
      <c r="F979" s="269"/>
      <c r="G979" s="269" t="s">
        <v>848</v>
      </c>
      <c r="H979" s="275" t="s">
        <v>2555</v>
      </c>
      <c r="J979" s="271" t="s">
        <v>211</v>
      </c>
      <c r="L979" s="271" t="s">
        <v>2556</v>
      </c>
      <c r="N979" s="208" t="s">
        <v>4230</v>
      </c>
      <c r="O979" s="502" t="s">
        <v>4231</v>
      </c>
      <c r="P979" s="502" t="s">
        <v>4232</v>
      </c>
      <c r="S979" s="271" t="s">
        <v>214</v>
      </c>
      <c r="T979" s="271" t="s">
        <v>446</v>
      </c>
      <c r="AZ979" s="140"/>
    </row>
    <row r="980" spans="1:52" ht="18" customHeight="1" x14ac:dyDescent="0.25">
      <c r="A980" s="354">
        <v>12</v>
      </c>
      <c r="B980" s="355"/>
      <c r="C980" s="356">
        <v>69668</v>
      </c>
      <c r="D980" s="140"/>
      <c r="E980" s="269" t="s">
        <v>889</v>
      </c>
      <c r="F980" s="269"/>
      <c r="G980" s="269">
        <v>100</v>
      </c>
      <c r="H980" s="275" t="s">
        <v>2555</v>
      </c>
      <c r="J980" s="271" t="s">
        <v>211</v>
      </c>
      <c r="L980" s="271" t="s">
        <v>4234</v>
      </c>
      <c r="N980" s="208" t="s">
        <v>4237</v>
      </c>
      <c r="P980" s="502" t="s">
        <v>4238</v>
      </c>
      <c r="S980" s="271" t="s">
        <v>214</v>
      </c>
      <c r="T980" s="271" t="s">
        <v>446</v>
      </c>
      <c r="AZ980" s="140"/>
    </row>
    <row r="981" spans="1:52" ht="18" customHeight="1" x14ac:dyDescent="0.25">
      <c r="A981" s="354">
        <v>12</v>
      </c>
      <c r="B981" s="355"/>
      <c r="C981" s="356">
        <v>64595</v>
      </c>
      <c r="D981" s="140"/>
      <c r="E981" s="269" t="s">
        <v>889</v>
      </c>
      <c r="F981" s="269"/>
      <c r="G981" s="269" t="s">
        <v>4233</v>
      </c>
      <c r="H981" s="275" t="s">
        <v>2555</v>
      </c>
      <c r="J981" s="271" t="s">
        <v>211</v>
      </c>
      <c r="L981" s="271" t="s">
        <v>4234</v>
      </c>
      <c r="N981" s="208" t="s">
        <v>4235</v>
      </c>
      <c r="P981" s="502" t="s">
        <v>4236</v>
      </c>
      <c r="S981" s="271" t="s">
        <v>214</v>
      </c>
      <c r="T981" s="271" t="s">
        <v>446</v>
      </c>
      <c r="AZ981" s="140"/>
    </row>
    <row r="982" spans="1:52" ht="18" customHeight="1" x14ac:dyDescent="0.25">
      <c r="A982" s="354">
        <v>12</v>
      </c>
      <c r="B982" s="355"/>
      <c r="C982" s="356">
        <v>69399</v>
      </c>
      <c r="D982" s="140"/>
      <c r="E982" s="269" t="s">
        <v>889</v>
      </c>
      <c r="F982" s="269"/>
      <c r="G982" s="269" t="s">
        <v>2960</v>
      </c>
      <c r="H982" s="275" t="s">
        <v>2555</v>
      </c>
      <c r="J982" s="271" t="s">
        <v>211</v>
      </c>
      <c r="L982" s="271" t="s">
        <v>2708</v>
      </c>
      <c r="N982" s="208" t="s">
        <v>2961</v>
      </c>
      <c r="O982" s="502" t="s">
        <v>2962</v>
      </c>
      <c r="P982" s="502" t="s">
        <v>2963</v>
      </c>
      <c r="Q982" s="502" t="s">
        <v>2964</v>
      </c>
      <c r="S982" s="271" t="s">
        <v>214</v>
      </c>
      <c r="T982" s="271" t="s">
        <v>446</v>
      </c>
      <c r="Y982" s="269" t="s">
        <v>8110</v>
      </c>
      <c r="AZ982" s="140"/>
    </row>
    <row r="983" spans="1:52" ht="18" customHeight="1" x14ac:dyDescent="0.25">
      <c r="A983" s="354">
        <v>12</v>
      </c>
      <c r="B983" s="355"/>
      <c r="C983" s="356">
        <v>61834</v>
      </c>
      <c r="D983" s="140"/>
      <c r="E983" s="269" t="s">
        <v>889</v>
      </c>
      <c r="F983" s="269"/>
      <c r="G983" s="269" t="s">
        <v>2997</v>
      </c>
      <c r="H983" s="275" t="s">
        <v>2555</v>
      </c>
      <c r="J983" s="271" t="s">
        <v>211</v>
      </c>
      <c r="L983" s="271" t="s">
        <v>2708</v>
      </c>
      <c r="N983" s="208" t="s">
        <v>2998</v>
      </c>
      <c r="O983" s="502" t="s">
        <v>2999</v>
      </c>
      <c r="P983" s="502" t="s">
        <v>3000</v>
      </c>
      <c r="Q983" s="502" t="s">
        <v>3001</v>
      </c>
      <c r="S983" s="271" t="s">
        <v>214</v>
      </c>
      <c r="T983" s="271" t="s">
        <v>446</v>
      </c>
      <c r="Y983" s="269" t="s">
        <v>8078</v>
      </c>
      <c r="AZ983" s="140"/>
    </row>
    <row r="984" spans="1:52" ht="18" customHeight="1" x14ac:dyDescent="0.25">
      <c r="A984" s="354">
        <v>12</v>
      </c>
      <c r="B984" s="355"/>
      <c r="C984" s="356">
        <v>55731</v>
      </c>
      <c r="D984" s="140"/>
      <c r="E984" s="269" t="s">
        <v>889</v>
      </c>
      <c r="F984" s="269"/>
      <c r="G984" s="269">
        <v>172</v>
      </c>
      <c r="H984" s="275" t="s">
        <v>2555</v>
      </c>
      <c r="J984" s="271" t="s">
        <v>211</v>
      </c>
      <c r="L984" s="271" t="s">
        <v>4239</v>
      </c>
      <c r="N984" s="208" t="s">
        <v>4240</v>
      </c>
      <c r="P984" s="502" t="s">
        <v>4241</v>
      </c>
      <c r="S984" s="271" t="s">
        <v>214</v>
      </c>
      <c r="T984" s="271" t="s">
        <v>446</v>
      </c>
      <c r="AZ984" s="140"/>
    </row>
    <row r="985" spans="1:52" ht="18" customHeight="1" x14ac:dyDescent="0.25">
      <c r="A985" s="354">
        <v>12</v>
      </c>
      <c r="B985" s="355"/>
      <c r="C985" s="356">
        <v>65573</v>
      </c>
      <c r="D985" s="140"/>
      <c r="E985" s="269" t="s">
        <v>889</v>
      </c>
      <c r="F985" s="269"/>
      <c r="G985" s="269" t="s">
        <v>4279</v>
      </c>
      <c r="H985" s="275" t="s">
        <v>2555</v>
      </c>
      <c r="J985" s="271" t="s">
        <v>416</v>
      </c>
      <c r="L985" s="271" t="s">
        <v>3086</v>
      </c>
      <c r="N985" s="208" t="s">
        <v>4280</v>
      </c>
      <c r="S985" s="271" t="s">
        <v>214</v>
      </c>
      <c r="T985" s="271" t="s">
        <v>446</v>
      </c>
      <c r="AZ985" s="140"/>
    </row>
    <row r="986" spans="1:52" ht="18" customHeight="1" x14ac:dyDescent="0.25">
      <c r="A986" s="354">
        <v>12</v>
      </c>
      <c r="B986" s="355"/>
      <c r="C986" s="356">
        <v>70400</v>
      </c>
      <c r="D986" s="140"/>
      <c r="E986" s="269" t="s">
        <v>889</v>
      </c>
      <c r="F986" s="269"/>
      <c r="G986" s="269" t="s">
        <v>4281</v>
      </c>
      <c r="H986" s="275" t="s">
        <v>2555</v>
      </c>
      <c r="J986" s="271" t="s">
        <v>416</v>
      </c>
      <c r="L986" s="271" t="s">
        <v>3086</v>
      </c>
      <c r="N986" s="208" t="s">
        <v>4282</v>
      </c>
      <c r="P986" s="502" t="s">
        <v>4283</v>
      </c>
      <c r="Q986" s="502" t="s">
        <v>4284</v>
      </c>
      <c r="S986" s="271" t="s">
        <v>214</v>
      </c>
      <c r="T986" s="271" t="s">
        <v>446</v>
      </c>
      <c r="AZ986" s="140"/>
    </row>
    <row r="987" spans="1:52" ht="18" customHeight="1" x14ac:dyDescent="0.25">
      <c r="A987" s="354">
        <v>12</v>
      </c>
      <c r="B987" s="355"/>
      <c r="C987" s="356">
        <v>69252</v>
      </c>
      <c r="D987" s="140"/>
      <c r="E987" s="269" t="s">
        <v>889</v>
      </c>
      <c r="F987" s="269"/>
      <c r="G987" s="269" t="s">
        <v>4285</v>
      </c>
      <c r="H987" s="275" t="s">
        <v>2555</v>
      </c>
      <c r="J987" s="271" t="s">
        <v>416</v>
      </c>
      <c r="L987" s="271" t="s">
        <v>3086</v>
      </c>
      <c r="N987" s="208" t="s">
        <v>4286</v>
      </c>
      <c r="P987" s="502" t="s">
        <v>4287</v>
      </c>
      <c r="Q987" s="502" t="s">
        <v>4288</v>
      </c>
      <c r="S987" s="271" t="s">
        <v>214</v>
      </c>
      <c r="T987" s="271" t="s">
        <v>446</v>
      </c>
      <c r="AZ987" s="140"/>
    </row>
    <row r="988" spans="1:52" ht="18" customHeight="1" x14ac:dyDescent="0.25">
      <c r="A988" s="354">
        <v>12</v>
      </c>
      <c r="B988" s="355"/>
      <c r="C988" s="356">
        <v>55758</v>
      </c>
      <c r="D988" s="140"/>
      <c r="E988" s="269" t="s">
        <v>889</v>
      </c>
      <c r="F988" s="269"/>
      <c r="G988" s="269" t="s">
        <v>4289</v>
      </c>
      <c r="H988" s="275" t="s">
        <v>2555</v>
      </c>
      <c r="J988" s="271" t="s">
        <v>416</v>
      </c>
      <c r="L988" s="271" t="s">
        <v>3086</v>
      </c>
      <c r="N988" s="208" t="s">
        <v>4290</v>
      </c>
      <c r="S988" s="271" t="s">
        <v>214</v>
      </c>
      <c r="T988" s="271" t="s">
        <v>446</v>
      </c>
      <c r="AZ988" s="140"/>
    </row>
    <row r="989" spans="1:52" ht="18" customHeight="1" x14ac:dyDescent="0.25">
      <c r="A989" s="354">
        <v>12</v>
      </c>
      <c r="B989" s="355"/>
      <c r="C989" s="356">
        <v>67125</v>
      </c>
      <c r="D989" s="140"/>
      <c r="E989" s="269" t="s">
        <v>889</v>
      </c>
      <c r="F989" s="269"/>
      <c r="G989" s="269" t="s">
        <v>4291</v>
      </c>
      <c r="H989" s="275" t="s">
        <v>2555</v>
      </c>
      <c r="J989" s="271" t="s">
        <v>416</v>
      </c>
      <c r="L989" s="271" t="s">
        <v>3086</v>
      </c>
      <c r="N989" s="208" t="s">
        <v>4292</v>
      </c>
      <c r="P989" s="502" t="s">
        <v>4293</v>
      </c>
      <c r="S989" s="271" t="s">
        <v>214</v>
      </c>
      <c r="T989" s="271" t="s">
        <v>446</v>
      </c>
      <c r="AZ989" s="140"/>
    </row>
    <row r="990" spans="1:52" ht="18" customHeight="1" x14ac:dyDescent="0.25">
      <c r="A990" s="354">
        <v>12</v>
      </c>
      <c r="B990" s="355"/>
      <c r="C990" s="356">
        <v>70383</v>
      </c>
      <c r="D990" s="140"/>
      <c r="E990" s="269" t="s">
        <v>889</v>
      </c>
      <c r="F990" s="269"/>
      <c r="G990" s="269" t="s">
        <v>4294</v>
      </c>
      <c r="H990" s="275" t="s">
        <v>2555</v>
      </c>
      <c r="J990" s="271" t="s">
        <v>416</v>
      </c>
      <c r="L990" s="271" t="s">
        <v>3086</v>
      </c>
      <c r="N990" s="208" t="s">
        <v>4295</v>
      </c>
      <c r="P990" s="502" t="s">
        <v>4296</v>
      </c>
      <c r="Q990" s="502" t="s">
        <v>4297</v>
      </c>
      <c r="S990" s="271" t="s">
        <v>214</v>
      </c>
      <c r="T990" s="271" t="s">
        <v>446</v>
      </c>
      <c r="AZ990" s="140"/>
    </row>
    <row r="991" spans="1:52" ht="18" customHeight="1" x14ac:dyDescent="0.25">
      <c r="A991" s="354">
        <v>12</v>
      </c>
      <c r="B991" s="355"/>
      <c r="C991" s="356">
        <v>55737</v>
      </c>
      <c r="D991" s="140"/>
      <c r="E991" s="269" t="s">
        <v>889</v>
      </c>
      <c r="F991" s="269"/>
      <c r="G991" s="269">
        <v>230</v>
      </c>
      <c r="H991" s="275" t="s">
        <v>2555</v>
      </c>
      <c r="J991" s="271" t="s">
        <v>211</v>
      </c>
      <c r="L991" s="271" t="s">
        <v>3211</v>
      </c>
      <c r="N991" s="208" t="s">
        <v>4242</v>
      </c>
      <c r="S991" s="271" t="s">
        <v>214</v>
      </c>
      <c r="T991" s="271" t="s">
        <v>446</v>
      </c>
      <c r="AZ991" s="140"/>
    </row>
    <row r="992" spans="1:52" ht="18" customHeight="1" x14ac:dyDescent="0.25">
      <c r="A992" s="354">
        <v>12</v>
      </c>
      <c r="B992" s="355"/>
      <c r="C992" s="356">
        <v>55738</v>
      </c>
      <c r="D992" s="140"/>
      <c r="E992" s="269" t="s">
        <v>889</v>
      </c>
      <c r="F992" s="269"/>
      <c r="G992" s="269">
        <v>238</v>
      </c>
      <c r="H992" s="275" t="s">
        <v>2555</v>
      </c>
      <c r="J992" s="271" t="s">
        <v>211</v>
      </c>
      <c r="L992" s="271" t="s">
        <v>3211</v>
      </c>
      <c r="N992" s="208" t="s">
        <v>4243</v>
      </c>
      <c r="O992" s="502" t="s">
        <v>4244</v>
      </c>
      <c r="S992" s="271" t="s">
        <v>214</v>
      </c>
      <c r="T992" s="271" t="s">
        <v>446</v>
      </c>
      <c r="AZ992" s="140"/>
    </row>
    <row r="993" spans="1:66" ht="18" customHeight="1" x14ac:dyDescent="0.25">
      <c r="A993" s="354">
        <v>12</v>
      </c>
      <c r="B993" s="355"/>
      <c r="C993" s="356">
        <v>61852</v>
      </c>
      <c r="D993" s="140"/>
      <c r="E993" s="269" t="s">
        <v>889</v>
      </c>
      <c r="F993" s="269"/>
      <c r="G993" s="269">
        <v>328</v>
      </c>
      <c r="H993" s="275" t="s">
        <v>2555</v>
      </c>
      <c r="J993" s="271" t="s">
        <v>211</v>
      </c>
      <c r="L993" s="271" t="s">
        <v>3211</v>
      </c>
      <c r="N993" s="208" t="s">
        <v>3212</v>
      </c>
      <c r="P993" s="502" t="s">
        <v>3213</v>
      </c>
      <c r="S993" s="271" t="s">
        <v>214</v>
      </c>
      <c r="T993" s="271" t="s">
        <v>446</v>
      </c>
      <c r="AZ993" s="140"/>
    </row>
    <row r="994" spans="1:66" ht="18" customHeight="1" x14ac:dyDescent="0.25">
      <c r="A994" s="354">
        <v>12</v>
      </c>
      <c r="B994" s="355"/>
      <c r="C994" s="356">
        <v>63837</v>
      </c>
      <c r="D994" s="140"/>
      <c r="E994" s="269" t="s">
        <v>889</v>
      </c>
      <c r="F994" s="269"/>
      <c r="G994" s="269" t="s">
        <v>3218</v>
      </c>
      <c r="H994" s="275" t="s">
        <v>2555</v>
      </c>
      <c r="J994" s="271" t="s">
        <v>211</v>
      </c>
      <c r="L994" s="271" t="s">
        <v>3211</v>
      </c>
      <c r="N994" s="208" t="s">
        <v>3219</v>
      </c>
      <c r="P994" s="502" t="s">
        <v>3220</v>
      </c>
      <c r="Q994" s="502" t="s">
        <v>3221</v>
      </c>
      <c r="S994" s="271" t="s">
        <v>214</v>
      </c>
      <c r="T994" s="271" t="s">
        <v>446</v>
      </c>
      <c r="AZ994" s="140"/>
    </row>
    <row r="995" spans="1:66" ht="18" customHeight="1" x14ac:dyDescent="0.25">
      <c r="A995" s="354">
        <v>12</v>
      </c>
      <c r="B995" s="355"/>
      <c r="C995" s="356">
        <v>67589</v>
      </c>
      <c r="D995" s="140"/>
      <c r="E995" s="269" t="s">
        <v>889</v>
      </c>
      <c r="F995" s="269"/>
      <c r="G995" s="269">
        <v>258</v>
      </c>
      <c r="H995" s="275" t="s">
        <v>2555</v>
      </c>
      <c r="J995" s="271" t="s">
        <v>211</v>
      </c>
      <c r="L995" s="271" t="s">
        <v>4245</v>
      </c>
      <c r="N995" s="208" t="s">
        <v>4246</v>
      </c>
      <c r="O995" s="502" t="s">
        <v>4247</v>
      </c>
      <c r="Q995" s="502" t="s">
        <v>4248</v>
      </c>
      <c r="S995" s="271" t="s">
        <v>214</v>
      </c>
      <c r="T995" s="271" t="s">
        <v>446</v>
      </c>
      <c r="AZ995" s="140"/>
    </row>
    <row r="996" spans="1:66" ht="18" customHeight="1" x14ac:dyDescent="0.25">
      <c r="A996" s="354">
        <v>12</v>
      </c>
      <c r="B996" s="355"/>
      <c r="C996" s="356">
        <v>55741</v>
      </c>
      <c r="D996" s="140"/>
      <c r="E996" s="269" t="s">
        <v>889</v>
      </c>
      <c r="F996" s="269"/>
      <c r="G996" s="269">
        <v>266</v>
      </c>
      <c r="H996" s="275" t="s">
        <v>2555</v>
      </c>
      <c r="J996" s="271" t="s">
        <v>211</v>
      </c>
      <c r="L996" s="271" t="s">
        <v>4245</v>
      </c>
      <c r="N996" s="208" t="s">
        <v>4249</v>
      </c>
      <c r="O996" s="502" t="s">
        <v>4250</v>
      </c>
      <c r="P996" s="502" t="s">
        <v>4251</v>
      </c>
      <c r="S996" s="271" t="s">
        <v>214</v>
      </c>
      <c r="T996" s="271" t="s">
        <v>446</v>
      </c>
      <c r="AZ996" s="140"/>
    </row>
    <row r="997" spans="1:66" ht="18" customHeight="1" x14ac:dyDescent="0.25">
      <c r="A997" s="354">
        <v>12</v>
      </c>
      <c r="B997" s="355"/>
      <c r="C997" s="356">
        <v>67362</v>
      </c>
      <c r="D997" s="140"/>
      <c r="E997" s="269" t="s">
        <v>889</v>
      </c>
      <c r="F997" s="269"/>
      <c r="G997" s="269">
        <v>268</v>
      </c>
      <c r="H997" s="275" t="s">
        <v>2555</v>
      </c>
      <c r="J997" s="271" t="s">
        <v>211</v>
      </c>
      <c r="L997" s="271" t="s">
        <v>4245</v>
      </c>
      <c r="N997" s="208" t="s">
        <v>4252</v>
      </c>
      <c r="O997" s="502" t="s">
        <v>4253</v>
      </c>
      <c r="P997" s="502" t="s">
        <v>4254</v>
      </c>
      <c r="S997" s="271" t="s">
        <v>214</v>
      </c>
      <c r="T997" s="271" t="s">
        <v>446</v>
      </c>
      <c r="AZ997" s="140"/>
    </row>
    <row r="998" spans="1:66" ht="18" customHeight="1" x14ac:dyDescent="0.25">
      <c r="A998" s="354">
        <v>12</v>
      </c>
      <c r="B998" s="355"/>
      <c r="C998" s="356">
        <v>55745</v>
      </c>
      <c r="D998" s="140"/>
      <c r="E998" s="269" t="s">
        <v>889</v>
      </c>
      <c r="F998" s="269"/>
      <c r="G998" s="269">
        <v>284</v>
      </c>
      <c r="H998" s="275" t="s">
        <v>2555</v>
      </c>
      <c r="J998" s="271" t="s">
        <v>211</v>
      </c>
      <c r="L998" s="271" t="s">
        <v>4245</v>
      </c>
      <c r="N998" s="208" t="s">
        <v>4255</v>
      </c>
      <c r="O998" s="502" t="s">
        <v>4256</v>
      </c>
      <c r="S998" s="271" t="s">
        <v>214</v>
      </c>
      <c r="T998" s="271" t="s">
        <v>446</v>
      </c>
      <c r="AZ998" s="140"/>
    </row>
    <row r="999" spans="1:66" ht="18" customHeight="1" x14ac:dyDescent="0.25">
      <c r="A999" s="354">
        <v>12</v>
      </c>
      <c r="B999" s="355"/>
      <c r="C999" s="356">
        <v>61578</v>
      </c>
      <c r="D999" s="140"/>
      <c r="E999" s="269" t="s">
        <v>889</v>
      </c>
      <c r="F999" s="269"/>
      <c r="G999" s="269">
        <v>359</v>
      </c>
      <c r="H999" s="275" t="s">
        <v>2555</v>
      </c>
      <c r="J999" s="271" t="s">
        <v>211</v>
      </c>
      <c r="L999" s="271" t="s">
        <v>3267</v>
      </c>
      <c r="N999" s="208" t="s">
        <v>3268</v>
      </c>
      <c r="O999" s="502" t="s">
        <v>3269</v>
      </c>
      <c r="P999" s="502" t="s">
        <v>3270</v>
      </c>
      <c r="S999" s="271" t="s">
        <v>214</v>
      </c>
      <c r="T999" s="271" t="s">
        <v>446</v>
      </c>
      <c r="AZ999" s="140"/>
    </row>
    <row r="1000" spans="1:66" ht="18" customHeight="1" x14ac:dyDescent="0.25">
      <c r="A1000" s="354">
        <v>12</v>
      </c>
      <c r="B1000" s="355"/>
      <c r="C1000" s="356">
        <v>61581</v>
      </c>
      <c r="D1000" s="140"/>
      <c r="E1000" s="269" t="s">
        <v>889</v>
      </c>
      <c r="F1000" s="269"/>
      <c r="G1000" s="269">
        <v>365</v>
      </c>
      <c r="H1000" s="275" t="s">
        <v>2555</v>
      </c>
      <c r="J1000" s="271" t="s">
        <v>211</v>
      </c>
      <c r="L1000" s="271" t="s">
        <v>3267</v>
      </c>
      <c r="N1000" s="208" t="s">
        <v>3289</v>
      </c>
      <c r="O1000" s="502" t="s">
        <v>3290</v>
      </c>
      <c r="P1000" s="502" t="s">
        <v>3291</v>
      </c>
      <c r="S1000" s="271" t="s">
        <v>214</v>
      </c>
      <c r="T1000" s="271" t="s">
        <v>446</v>
      </c>
      <c r="AZ1000" s="140"/>
    </row>
    <row r="1001" spans="1:66" ht="18" customHeight="1" x14ac:dyDescent="0.25">
      <c r="A1001" s="354">
        <v>12</v>
      </c>
      <c r="B1001" s="355"/>
      <c r="C1001" s="356">
        <v>61579</v>
      </c>
      <c r="D1001" s="140"/>
      <c r="E1001" s="269" t="s">
        <v>889</v>
      </c>
      <c r="F1001" s="269"/>
      <c r="G1001" s="269" t="s">
        <v>3274</v>
      </c>
      <c r="H1001" s="275" t="s">
        <v>2555</v>
      </c>
      <c r="J1001" s="271" t="s">
        <v>211</v>
      </c>
      <c r="L1001" s="271" t="s">
        <v>3267</v>
      </c>
      <c r="N1001" s="208" t="s">
        <v>3275</v>
      </c>
      <c r="O1001" s="502" t="s">
        <v>3276</v>
      </c>
      <c r="P1001" s="502" t="s">
        <v>3277</v>
      </c>
      <c r="S1001" s="271" t="s">
        <v>214</v>
      </c>
      <c r="T1001" s="271" t="s">
        <v>446</v>
      </c>
      <c r="AZ1001" s="140"/>
    </row>
    <row r="1002" spans="1:66" ht="18" customHeight="1" x14ac:dyDescent="0.25">
      <c r="A1002" s="354">
        <v>12</v>
      </c>
      <c r="B1002" s="355"/>
      <c r="C1002" s="356">
        <v>61582</v>
      </c>
      <c r="D1002" s="140"/>
      <c r="E1002" s="269" t="s">
        <v>889</v>
      </c>
      <c r="F1002" s="269"/>
      <c r="G1002" s="269" t="s">
        <v>3297</v>
      </c>
      <c r="H1002" s="275" t="s">
        <v>2555</v>
      </c>
      <c r="J1002" s="271" t="s">
        <v>211</v>
      </c>
      <c r="L1002" s="271" t="s">
        <v>3267</v>
      </c>
      <c r="N1002" s="208" t="s">
        <v>3298</v>
      </c>
      <c r="O1002" s="502" t="s">
        <v>3299</v>
      </c>
      <c r="P1002" s="502" t="s">
        <v>3300</v>
      </c>
      <c r="S1002" s="271" t="s">
        <v>214</v>
      </c>
      <c r="T1002" s="271" t="s">
        <v>446</v>
      </c>
      <c r="AZ1002" s="140"/>
    </row>
    <row r="1003" spans="1:66" ht="18" customHeight="1" x14ac:dyDescent="0.25">
      <c r="A1003" s="354">
        <v>12</v>
      </c>
      <c r="B1003" s="355"/>
      <c r="C1003" s="356">
        <v>61948</v>
      </c>
      <c r="D1003" s="140"/>
      <c r="E1003" s="269" t="s">
        <v>889</v>
      </c>
      <c r="F1003" s="269"/>
      <c r="G1003" s="269" t="s">
        <v>3304</v>
      </c>
      <c r="H1003" s="275" t="s">
        <v>2555</v>
      </c>
      <c r="J1003" s="271" t="s">
        <v>211</v>
      </c>
      <c r="L1003" s="271" t="s">
        <v>3267</v>
      </c>
      <c r="N1003" s="208" t="s">
        <v>3305</v>
      </c>
      <c r="P1003" s="502" t="s">
        <v>3306</v>
      </c>
      <c r="Q1003" s="502" t="s">
        <v>3307</v>
      </c>
      <c r="S1003" s="271" t="s">
        <v>214</v>
      </c>
      <c r="T1003" s="271" t="s">
        <v>446</v>
      </c>
      <c r="AZ1003" s="140"/>
    </row>
    <row r="1004" spans="1:66" ht="18" customHeight="1" x14ac:dyDescent="0.25">
      <c r="A1004" s="354">
        <v>12</v>
      </c>
      <c r="B1004" s="355"/>
      <c r="C1004" s="356">
        <v>69443</v>
      </c>
      <c r="D1004" s="140"/>
      <c r="E1004" s="269" t="s">
        <v>889</v>
      </c>
      <c r="F1004" s="269"/>
      <c r="G1004" s="269" t="s">
        <v>3310</v>
      </c>
      <c r="H1004" s="275" t="s">
        <v>2555</v>
      </c>
      <c r="J1004" s="271" t="s">
        <v>211</v>
      </c>
      <c r="L1004" s="271" t="s">
        <v>3267</v>
      </c>
      <c r="N1004" s="208" t="s">
        <v>3311</v>
      </c>
      <c r="O1004" s="502" t="s">
        <v>3312</v>
      </c>
      <c r="Q1004" s="502" t="s">
        <v>3313</v>
      </c>
      <c r="S1004" s="271" t="s">
        <v>214</v>
      </c>
      <c r="T1004" s="271" t="s">
        <v>446</v>
      </c>
      <c r="AZ1004" s="140"/>
    </row>
    <row r="1005" spans="1:66" ht="18" customHeight="1" x14ac:dyDescent="0.25">
      <c r="A1005" s="354">
        <v>12</v>
      </c>
      <c r="B1005" s="355"/>
      <c r="C1005" s="356">
        <v>68683</v>
      </c>
      <c r="D1005" s="140"/>
      <c r="E1005" s="269" t="s">
        <v>889</v>
      </c>
      <c r="F1005" s="269"/>
      <c r="G1005" s="269" t="s">
        <v>3321</v>
      </c>
      <c r="H1005" s="275" t="s">
        <v>2555</v>
      </c>
      <c r="J1005" s="271" t="s">
        <v>211</v>
      </c>
      <c r="L1005" s="271" t="s">
        <v>3267</v>
      </c>
      <c r="N1005" s="208" t="s">
        <v>3322</v>
      </c>
      <c r="O1005" s="502" t="s">
        <v>3323</v>
      </c>
      <c r="P1005" s="502" t="s">
        <v>3323</v>
      </c>
      <c r="S1005" s="271" t="s">
        <v>214</v>
      </c>
      <c r="T1005" s="271" t="s">
        <v>446</v>
      </c>
      <c r="Y1005" s="269" t="s">
        <v>3324</v>
      </c>
      <c r="AZ1005" s="140"/>
      <c r="BB1005" s="269" t="s">
        <v>3324</v>
      </c>
      <c r="BN1005" s="208" t="s">
        <v>3324</v>
      </c>
    </row>
    <row r="1006" spans="1:66" ht="18" customHeight="1" x14ac:dyDescent="0.25">
      <c r="A1006" s="354">
        <v>12</v>
      </c>
      <c r="B1006" s="355"/>
      <c r="C1006" s="356">
        <v>66045</v>
      </c>
      <c r="D1006" s="140"/>
      <c r="E1006" s="269" t="s">
        <v>889</v>
      </c>
      <c r="F1006" s="269"/>
      <c r="G1006" s="269" t="s">
        <v>3328</v>
      </c>
      <c r="H1006" s="275" t="s">
        <v>2555</v>
      </c>
      <c r="J1006" s="271" t="s">
        <v>211</v>
      </c>
      <c r="L1006" s="271" t="s">
        <v>3267</v>
      </c>
      <c r="N1006" s="208" t="s">
        <v>3329</v>
      </c>
      <c r="P1006" s="502" t="s">
        <v>3330</v>
      </c>
      <c r="S1006" s="271" t="s">
        <v>214</v>
      </c>
      <c r="T1006" s="271" t="s">
        <v>446</v>
      </c>
      <c r="AZ1006" s="140"/>
    </row>
    <row r="1007" spans="1:66" ht="18" customHeight="1" x14ac:dyDescent="0.25">
      <c r="A1007" s="354">
        <v>12</v>
      </c>
      <c r="B1007" s="355"/>
      <c r="C1007" s="356">
        <v>61588</v>
      </c>
      <c r="D1007" s="140"/>
      <c r="E1007" s="269" t="s">
        <v>889</v>
      </c>
      <c r="F1007" s="269"/>
      <c r="G1007" s="269" t="s">
        <v>3334</v>
      </c>
      <c r="H1007" s="275" t="s">
        <v>2555</v>
      </c>
      <c r="J1007" s="271" t="s">
        <v>211</v>
      </c>
      <c r="L1007" s="271" t="s">
        <v>3267</v>
      </c>
      <c r="N1007" s="208" t="s">
        <v>3335</v>
      </c>
      <c r="P1007" s="502" t="s">
        <v>3336</v>
      </c>
      <c r="Q1007" s="502" t="s">
        <v>3337</v>
      </c>
      <c r="S1007" s="271" t="s">
        <v>214</v>
      </c>
      <c r="T1007" s="271" t="s">
        <v>446</v>
      </c>
      <c r="AZ1007" s="140"/>
    </row>
    <row r="1008" spans="1:66" ht="18" customHeight="1" x14ac:dyDescent="0.25">
      <c r="A1008" s="354">
        <v>12</v>
      </c>
      <c r="B1008" s="355"/>
      <c r="C1008" s="356">
        <v>55747</v>
      </c>
      <c r="D1008" s="140"/>
      <c r="E1008" s="269" t="s">
        <v>889</v>
      </c>
      <c r="F1008" s="269"/>
      <c r="G1008" s="269">
        <v>332</v>
      </c>
      <c r="H1008" s="275" t="s">
        <v>2555</v>
      </c>
      <c r="J1008" s="271" t="s">
        <v>211</v>
      </c>
      <c r="L1008" s="271" t="s">
        <v>4257</v>
      </c>
      <c r="N1008" s="208" t="s">
        <v>4258</v>
      </c>
      <c r="P1008" s="502" t="s">
        <v>4259</v>
      </c>
      <c r="S1008" s="271" t="s">
        <v>214</v>
      </c>
      <c r="T1008" s="271" t="s">
        <v>446</v>
      </c>
      <c r="AZ1008" s="140"/>
    </row>
    <row r="1009" spans="1:82" ht="18" customHeight="1" x14ac:dyDescent="0.25">
      <c r="A1009" s="354">
        <v>12</v>
      </c>
      <c r="B1009" s="355"/>
      <c r="C1009" s="356">
        <v>68762</v>
      </c>
      <c r="D1009" s="140"/>
      <c r="E1009" s="269" t="s">
        <v>889</v>
      </c>
      <c r="F1009" s="269"/>
      <c r="G1009" s="269">
        <v>334</v>
      </c>
      <c r="H1009" s="275" t="s">
        <v>2555</v>
      </c>
      <c r="J1009" s="271" t="s">
        <v>211</v>
      </c>
      <c r="L1009" s="271" t="s">
        <v>4257</v>
      </c>
      <c r="N1009" s="208" t="s">
        <v>4260</v>
      </c>
      <c r="O1009" s="502" t="s">
        <v>4261</v>
      </c>
      <c r="P1009" s="502" t="s">
        <v>4261</v>
      </c>
      <c r="Q1009" s="502" t="s">
        <v>4262</v>
      </c>
      <c r="S1009" s="271" t="s">
        <v>214</v>
      </c>
      <c r="T1009" s="271" t="s">
        <v>446</v>
      </c>
      <c r="AZ1009" s="140"/>
    </row>
    <row r="1010" spans="1:82" ht="18" customHeight="1" x14ac:dyDescent="0.25">
      <c r="A1010" s="354">
        <v>12</v>
      </c>
      <c r="B1010" s="355"/>
      <c r="C1010" s="356">
        <v>69762</v>
      </c>
      <c r="D1010" s="140"/>
      <c r="E1010" s="269" t="s">
        <v>889</v>
      </c>
      <c r="F1010" s="269"/>
      <c r="G1010" s="269">
        <v>340</v>
      </c>
      <c r="H1010" s="275" t="s">
        <v>2555</v>
      </c>
      <c r="J1010" s="271" t="s">
        <v>211</v>
      </c>
      <c r="L1010" s="271" t="s">
        <v>4257</v>
      </c>
      <c r="N1010" s="208" t="s">
        <v>4263</v>
      </c>
      <c r="O1010" s="502" t="s">
        <v>4264</v>
      </c>
      <c r="Q1010" s="502" t="s">
        <v>4265</v>
      </c>
      <c r="S1010" s="271" t="s">
        <v>214</v>
      </c>
      <c r="T1010" s="271" t="s">
        <v>446</v>
      </c>
      <c r="AZ1010" s="140"/>
    </row>
    <row r="1011" spans="1:82" ht="18" customHeight="1" x14ac:dyDescent="0.25">
      <c r="A1011" s="354">
        <v>12</v>
      </c>
      <c r="B1011" s="355"/>
      <c r="C1011" s="356">
        <v>67884</v>
      </c>
      <c r="D1011" s="140"/>
      <c r="E1011" s="269" t="s">
        <v>889</v>
      </c>
      <c r="F1011" s="269"/>
      <c r="G1011" s="269">
        <v>1</v>
      </c>
      <c r="H1011" s="275" t="s">
        <v>1186</v>
      </c>
      <c r="I1011" s="269"/>
      <c r="J1011" s="140" t="s">
        <v>211</v>
      </c>
      <c r="K1011" s="273"/>
      <c r="L1011" s="273" t="s">
        <v>1187</v>
      </c>
      <c r="N1011" s="275" t="s">
        <v>1188</v>
      </c>
      <c r="O1011" s="272">
        <v>1217303071</v>
      </c>
      <c r="P1011" s="272"/>
      <c r="Q1011" s="766" t="s">
        <v>1189</v>
      </c>
      <c r="R1011" s="269"/>
      <c r="S1011" s="269" t="s">
        <v>214</v>
      </c>
      <c r="T1011" s="273"/>
      <c r="U1011" s="466"/>
      <c r="V1011" s="140"/>
      <c r="W1011" s="140"/>
      <c r="X1011" s="140"/>
      <c r="Y1011" s="545"/>
      <c r="AX1011" s="140"/>
      <c r="AZ1011" s="140"/>
      <c r="BC1011" s="280"/>
      <c r="BD1011" s="669"/>
      <c r="BE1011" s="740"/>
      <c r="BF1011" s="440"/>
      <c r="BG1011" s="140"/>
      <c r="BH1011" s="801"/>
      <c r="BI1011" s="280"/>
      <c r="BJ1011" s="280"/>
      <c r="BK1011" s="280"/>
      <c r="BL1011" s="280"/>
      <c r="BM1011" s="140"/>
      <c r="BN1011" s="545"/>
      <c r="BO1011" s="140"/>
      <c r="BP1011" s="140"/>
      <c r="BQ1011" s="140"/>
      <c r="BR1011" s="355"/>
      <c r="BS1011" s="269"/>
      <c r="BU1011" s="269"/>
      <c r="BW1011" s="269"/>
      <c r="BY1011" s="269"/>
      <c r="CA1011" s="269"/>
      <c r="CC1011" s="269"/>
    </row>
    <row r="1012" spans="1:82" ht="18" customHeight="1" x14ac:dyDescent="0.25">
      <c r="A1012" s="354">
        <v>12</v>
      </c>
      <c r="B1012" s="355"/>
      <c r="C1012" s="356">
        <v>61590</v>
      </c>
      <c r="D1012" s="140"/>
      <c r="E1012" s="269" t="s">
        <v>889</v>
      </c>
      <c r="F1012" s="269"/>
      <c r="G1012" s="269" t="s">
        <v>3002</v>
      </c>
      <c r="H1012" s="275" t="s">
        <v>1186</v>
      </c>
      <c r="J1012" s="271" t="s">
        <v>211</v>
      </c>
      <c r="L1012" s="271" t="s">
        <v>1187</v>
      </c>
      <c r="N1012" s="208" t="s">
        <v>3003</v>
      </c>
      <c r="O1012" s="502" t="s">
        <v>3004</v>
      </c>
      <c r="P1012" s="502" t="s">
        <v>3005</v>
      </c>
      <c r="Q1012" s="502" t="s">
        <v>3006</v>
      </c>
      <c r="S1012" s="271" t="s">
        <v>214</v>
      </c>
      <c r="AZ1012" s="140"/>
    </row>
    <row r="1013" spans="1:82" ht="18" customHeight="1" x14ac:dyDescent="0.25">
      <c r="A1013" s="354">
        <v>12</v>
      </c>
      <c r="B1013" s="355"/>
      <c r="C1013" s="356">
        <v>69439</v>
      </c>
      <c r="D1013" s="140"/>
      <c r="E1013" s="269" t="s">
        <v>889</v>
      </c>
      <c r="F1013" s="269"/>
      <c r="G1013" s="269" t="s">
        <v>3012</v>
      </c>
      <c r="H1013" s="275" t="s">
        <v>1186</v>
      </c>
      <c r="J1013" s="271" t="s">
        <v>211</v>
      </c>
      <c r="L1013" s="271" t="s">
        <v>1187</v>
      </c>
      <c r="N1013" s="208" t="s">
        <v>3013</v>
      </c>
      <c r="O1013" s="502" t="s">
        <v>3014</v>
      </c>
      <c r="P1013" s="502" t="s">
        <v>3015</v>
      </c>
      <c r="S1013" s="271" t="s">
        <v>214</v>
      </c>
      <c r="AZ1013" s="140"/>
    </row>
    <row r="1014" spans="1:82" ht="18" customHeight="1" x14ac:dyDescent="0.25">
      <c r="A1014" s="354">
        <v>12</v>
      </c>
      <c r="B1014" s="355"/>
      <c r="C1014" s="356">
        <v>59768</v>
      </c>
      <c r="D1014" s="140"/>
      <c r="E1014" s="269" t="s">
        <v>889</v>
      </c>
      <c r="F1014" s="269"/>
      <c r="G1014" s="269" t="s">
        <v>1789</v>
      </c>
      <c r="H1014" s="275" t="s">
        <v>1186</v>
      </c>
      <c r="I1014" s="269"/>
      <c r="J1014" s="140" t="s">
        <v>211</v>
      </c>
      <c r="K1014" s="273"/>
      <c r="L1014" s="273" t="s">
        <v>1187</v>
      </c>
      <c r="N1014" s="275" t="s">
        <v>1790</v>
      </c>
      <c r="O1014" s="272"/>
      <c r="P1014" s="272"/>
      <c r="Q1014" s="766"/>
      <c r="R1014" s="269"/>
      <c r="S1014" s="269" t="s">
        <v>214</v>
      </c>
      <c r="T1014" s="273"/>
      <c r="U1014" s="466"/>
      <c r="V1014" s="140"/>
      <c r="W1014" s="140"/>
      <c r="X1014" s="140"/>
      <c r="AX1014" s="140"/>
      <c r="AZ1014" s="140"/>
      <c r="BC1014" s="280"/>
      <c r="BD1014" s="669"/>
      <c r="BE1014" s="740"/>
      <c r="BF1014" s="440"/>
      <c r="BG1014" s="140"/>
      <c r="BH1014" s="801"/>
      <c r="BI1014" s="280"/>
      <c r="BJ1014" s="280"/>
      <c r="BK1014" s="280"/>
      <c r="BL1014" s="280"/>
      <c r="BM1014" s="140"/>
      <c r="BN1014" s="269"/>
      <c r="BR1014" s="271"/>
      <c r="BS1014" s="271"/>
      <c r="BT1014" s="271"/>
      <c r="BU1014" s="271"/>
      <c r="BV1014" s="271"/>
      <c r="BW1014" s="271"/>
      <c r="BX1014" s="271"/>
      <c r="BY1014" s="271"/>
      <c r="BZ1014" s="271"/>
      <c r="CA1014" s="271"/>
      <c r="CB1014" s="271"/>
      <c r="CC1014" s="271"/>
      <c r="CD1014" s="271"/>
    </row>
    <row r="1015" spans="1:82" ht="18" customHeight="1" x14ac:dyDescent="0.25">
      <c r="A1015" s="354">
        <v>12</v>
      </c>
      <c r="B1015" s="355"/>
      <c r="C1015" s="356">
        <v>69552</v>
      </c>
      <c r="D1015" s="140"/>
      <c r="E1015" s="269" t="s">
        <v>889</v>
      </c>
      <c r="F1015" s="269"/>
      <c r="G1015" s="269" t="s">
        <v>4298</v>
      </c>
      <c r="H1015" s="275" t="s">
        <v>4299</v>
      </c>
      <c r="J1015" s="271" t="s">
        <v>211</v>
      </c>
      <c r="L1015" s="271" t="s">
        <v>4300</v>
      </c>
      <c r="N1015" s="208" t="s">
        <v>4301</v>
      </c>
      <c r="P1015" s="502" t="s">
        <v>4302</v>
      </c>
      <c r="Q1015" s="502" t="s">
        <v>4303</v>
      </c>
      <c r="S1015" s="271" t="s">
        <v>214</v>
      </c>
      <c r="AZ1015" s="140"/>
    </row>
    <row r="1016" spans="1:82" ht="18" customHeight="1" x14ac:dyDescent="0.25">
      <c r="A1016" s="354">
        <v>12</v>
      </c>
      <c r="B1016" s="355"/>
      <c r="C1016" s="356">
        <v>63243</v>
      </c>
      <c r="D1016" s="140"/>
      <c r="E1016" s="269" t="s">
        <v>889</v>
      </c>
      <c r="F1016" s="269"/>
      <c r="G1016" s="269">
        <v>15</v>
      </c>
      <c r="H1016" s="275" t="s">
        <v>4304</v>
      </c>
      <c r="J1016" s="271" t="s">
        <v>211</v>
      </c>
      <c r="L1016" s="271" t="s">
        <v>4318</v>
      </c>
      <c r="N1016" s="208" t="s">
        <v>4319</v>
      </c>
      <c r="P1016" s="502" t="s">
        <v>4320</v>
      </c>
      <c r="Q1016" s="502" t="s">
        <v>4321</v>
      </c>
      <c r="S1016" s="271" t="s">
        <v>214</v>
      </c>
      <c r="AZ1016" s="140"/>
    </row>
    <row r="1017" spans="1:82" ht="18" customHeight="1" x14ac:dyDescent="0.25">
      <c r="A1017" s="354">
        <v>12</v>
      </c>
      <c r="B1017" s="355"/>
      <c r="C1017" s="356">
        <v>55791</v>
      </c>
      <c r="D1017" s="140"/>
      <c r="E1017" s="269" t="s">
        <v>889</v>
      </c>
      <c r="F1017" s="269"/>
      <c r="G1017" s="269">
        <v>10</v>
      </c>
      <c r="H1017" s="275" t="s">
        <v>4304</v>
      </c>
      <c r="J1017" s="271" t="s">
        <v>211</v>
      </c>
      <c r="L1017" s="271" t="s">
        <v>4305</v>
      </c>
      <c r="N1017" s="208" t="s">
        <v>4309</v>
      </c>
      <c r="O1017" s="502" t="s">
        <v>4310</v>
      </c>
      <c r="Q1017" s="502" t="s">
        <v>4311</v>
      </c>
      <c r="S1017" s="271" t="s">
        <v>214</v>
      </c>
      <c r="AZ1017" s="140"/>
    </row>
    <row r="1018" spans="1:82" ht="18" customHeight="1" x14ac:dyDescent="0.25">
      <c r="A1018" s="354">
        <v>12</v>
      </c>
      <c r="B1018" s="355"/>
      <c r="C1018" s="356">
        <v>68035</v>
      </c>
      <c r="D1018" s="140"/>
      <c r="E1018" s="269" t="s">
        <v>889</v>
      </c>
      <c r="F1018" s="269"/>
      <c r="G1018" s="269">
        <v>12</v>
      </c>
      <c r="H1018" s="275" t="s">
        <v>4304</v>
      </c>
      <c r="J1018" s="271" t="s">
        <v>211</v>
      </c>
      <c r="L1018" s="271" t="s">
        <v>4305</v>
      </c>
      <c r="N1018" s="208" t="s">
        <v>4312</v>
      </c>
      <c r="P1018" s="502" t="s">
        <v>4313</v>
      </c>
      <c r="Q1018" s="502" t="s">
        <v>4314</v>
      </c>
      <c r="S1018" s="271" t="s">
        <v>214</v>
      </c>
      <c r="AZ1018" s="140"/>
    </row>
    <row r="1019" spans="1:82" ht="18" customHeight="1" x14ac:dyDescent="0.25">
      <c r="A1019" s="354">
        <v>12</v>
      </c>
      <c r="B1019" s="355"/>
      <c r="C1019" s="356">
        <v>65804</v>
      </c>
      <c r="D1019" s="140"/>
      <c r="E1019" s="269" t="s">
        <v>889</v>
      </c>
      <c r="F1019" s="269"/>
      <c r="G1019" s="269">
        <v>14</v>
      </c>
      <c r="H1019" s="275" t="s">
        <v>4304</v>
      </c>
      <c r="J1019" s="271" t="s">
        <v>211</v>
      </c>
      <c r="L1019" s="271" t="s">
        <v>4305</v>
      </c>
      <c r="N1019" s="208" t="s">
        <v>4315</v>
      </c>
      <c r="O1019" s="502" t="s">
        <v>4316</v>
      </c>
      <c r="Q1019" s="502" t="s">
        <v>4317</v>
      </c>
      <c r="S1019" s="271" t="s">
        <v>214</v>
      </c>
      <c r="AZ1019" s="140"/>
    </row>
    <row r="1020" spans="1:82" ht="18" customHeight="1" x14ac:dyDescent="0.25">
      <c r="A1020" s="354">
        <v>12</v>
      </c>
      <c r="B1020" s="355"/>
      <c r="C1020" s="356">
        <v>67423</v>
      </c>
      <c r="D1020" s="140"/>
      <c r="E1020" s="269" t="s">
        <v>889</v>
      </c>
      <c r="F1020" s="269"/>
      <c r="G1020" s="269" t="s">
        <v>1444</v>
      </c>
      <c r="H1020" s="275" t="s">
        <v>4304</v>
      </c>
      <c r="J1020" s="271" t="s">
        <v>211</v>
      </c>
      <c r="L1020" s="271" t="s">
        <v>4305</v>
      </c>
      <c r="N1020" s="208" t="s">
        <v>4306</v>
      </c>
      <c r="O1020" s="502" t="s">
        <v>4307</v>
      </c>
      <c r="Q1020" s="502" t="s">
        <v>4308</v>
      </c>
      <c r="S1020" s="271" t="s">
        <v>214</v>
      </c>
      <c r="AZ1020" s="140"/>
    </row>
    <row r="1021" spans="1:82" ht="18" customHeight="1" x14ac:dyDescent="0.25">
      <c r="A1021" s="354">
        <v>12</v>
      </c>
      <c r="B1021" s="355"/>
      <c r="C1021" s="356">
        <v>70267</v>
      </c>
      <c r="D1021" s="140"/>
      <c r="E1021" s="269" t="s">
        <v>889</v>
      </c>
      <c r="F1021" s="269"/>
      <c r="G1021" s="269">
        <v>48</v>
      </c>
      <c r="H1021" s="275" t="s">
        <v>4322</v>
      </c>
      <c r="J1021" s="271" t="s">
        <v>211</v>
      </c>
      <c r="L1021" s="271" t="s">
        <v>4323</v>
      </c>
      <c r="N1021" s="208" t="s">
        <v>1000</v>
      </c>
      <c r="S1021" s="271" t="s">
        <v>214</v>
      </c>
      <c r="AZ1021" s="140"/>
    </row>
    <row r="1022" spans="1:82" ht="18" customHeight="1" x14ac:dyDescent="0.25">
      <c r="A1022" s="354">
        <v>12</v>
      </c>
      <c r="B1022" s="355"/>
      <c r="C1022" s="356">
        <v>55822</v>
      </c>
      <c r="D1022" s="140"/>
      <c r="E1022" s="269" t="s">
        <v>6353</v>
      </c>
      <c r="F1022" s="269" t="s">
        <v>6913</v>
      </c>
      <c r="G1022" s="269">
        <v>47</v>
      </c>
      <c r="H1022" s="275" t="s">
        <v>4325</v>
      </c>
      <c r="J1022" s="271" t="s">
        <v>211</v>
      </c>
      <c r="L1022" s="271" t="s">
        <v>4372</v>
      </c>
      <c r="N1022" s="208" t="s">
        <v>4389</v>
      </c>
      <c r="P1022" s="502" t="s">
        <v>4390</v>
      </c>
      <c r="Q1022" s="502" t="s">
        <v>4391</v>
      </c>
      <c r="S1022" s="271" t="s">
        <v>214</v>
      </c>
      <c r="T1022" s="271" t="s">
        <v>340</v>
      </c>
      <c r="U1022" s="596" t="s">
        <v>8134</v>
      </c>
      <c r="Y1022" s="269" t="s">
        <v>8495</v>
      </c>
      <c r="AZ1022" s="140"/>
    </row>
    <row r="1023" spans="1:82" ht="18" customHeight="1" x14ac:dyDescent="0.25">
      <c r="A1023" s="354">
        <v>11</v>
      </c>
      <c r="B1023" s="355"/>
      <c r="C1023" s="356">
        <v>70308</v>
      </c>
      <c r="D1023" s="140"/>
      <c r="E1023" s="269" t="s">
        <v>570</v>
      </c>
      <c r="F1023" s="269"/>
      <c r="G1023" s="269">
        <v>49</v>
      </c>
      <c r="H1023" s="275" t="s">
        <v>4325</v>
      </c>
      <c r="J1023" s="271" t="s">
        <v>211</v>
      </c>
      <c r="L1023" s="271" t="s">
        <v>4372</v>
      </c>
      <c r="N1023" s="208" t="s">
        <v>4392</v>
      </c>
      <c r="O1023" s="502" t="s">
        <v>4393</v>
      </c>
      <c r="Q1023" s="502" t="s">
        <v>4394</v>
      </c>
      <c r="S1023" s="271" t="s">
        <v>214</v>
      </c>
      <c r="T1023" s="271" t="s">
        <v>340</v>
      </c>
      <c r="U1023" s="596">
        <v>45504</v>
      </c>
      <c r="Y1023" s="269" t="s">
        <v>8494</v>
      </c>
      <c r="AZ1023" s="140"/>
    </row>
    <row r="1024" spans="1:82" ht="18" customHeight="1" x14ac:dyDescent="0.25">
      <c r="A1024" s="354">
        <v>11</v>
      </c>
      <c r="B1024" s="355"/>
      <c r="C1024" s="356">
        <v>55825</v>
      </c>
      <c r="D1024" s="140"/>
      <c r="E1024" s="269" t="s">
        <v>570</v>
      </c>
      <c r="F1024" s="269"/>
      <c r="G1024" s="269">
        <v>53</v>
      </c>
      <c r="H1024" s="275" t="s">
        <v>4325</v>
      </c>
      <c r="J1024" s="271" t="s">
        <v>211</v>
      </c>
      <c r="L1024" s="271" t="s">
        <v>4372</v>
      </c>
      <c r="N1024" s="208" t="s">
        <v>4396</v>
      </c>
      <c r="O1024" s="502" t="s">
        <v>4397</v>
      </c>
      <c r="P1024" s="502" t="s">
        <v>4398</v>
      </c>
      <c r="S1024" s="271" t="s">
        <v>214</v>
      </c>
      <c r="T1024" s="271" t="s">
        <v>340</v>
      </c>
      <c r="U1024" s="596">
        <v>45504</v>
      </c>
      <c r="Y1024" s="269" t="s">
        <v>8493</v>
      </c>
      <c r="AZ1024" s="140"/>
    </row>
    <row r="1025" spans="1:66" ht="18" customHeight="1" x14ac:dyDescent="0.25">
      <c r="A1025" s="354">
        <v>11</v>
      </c>
      <c r="B1025" s="355"/>
      <c r="C1025" s="356">
        <v>55827</v>
      </c>
      <c r="D1025" s="140"/>
      <c r="E1025" s="269" t="s">
        <v>570</v>
      </c>
      <c r="F1025" s="269"/>
      <c r="G1025" s="269">
        <v>55</v>
      </c>
      <c r="H1025" s="275" t="s">
        <v>4325</v>
      </c>
      <c r="J1025" s="271" t="s">
        <v>211</v>
      </c>
      <c r="L1025" s="271" t="s">
        <v>4372</v>
      </c>
      <c r="N1025" s="208" t="s">
        <v>4402</v>
      </c>
      <c r="O1025" s="502" t="s">
        <v>4403</v>
      </c>
      <c r="P1025" s="502" t="s">
        <v>4404</v>
      </c>
      <c r="Q1025" s="502" t="s">
        <v>4405</v>
      </c>
      <c r="S1025" s="271" t="s">
        <v>214</v>
      </c>
      <c r="T1025" s="271" t="s">
        <v>340</v>
      </c>
      <c r="U1025" s="596">
        <v>45504</v>
      </c>
      <c r="Y1025" s="269" t="s">
        <v>8494</v>
      </c>
      <c r="AZ1025" s="140"/>
    </row>
    <row r="1026" spans="1:66" ht="18" customHeight="1" x14ac:dyDescent="0.25">
      <c r="A1026" s="354">
        <v>11</v>
      </c>
      <c r="B1026" s="355"/>
      <c r="C1026" s="356">
        <v>55830</v>
      </c>
      <c r="D1026" s="140"/>
      <c r="E1026" s="269" t="s">
        <v>570</v>
      </c>
      <c r="F1026" s="269"/>
      <c r="G1026" s="269">
        <v>63</v>
      </c>
      <c r="H1026" s="275" t="s">
        <v>4325</v>
      </c>
      <c r="J1026" s="271" t="s">
        <v>211</v>
      </c>
      <c r="L1026" s="271" t="s">
        <v>4372</v>
      </c>
      <c r="N1026" s="208" t="s">
        <v>4410</v>
      </c>
      <c r="O1026" s="502" t="s">
        <v>4411</v>
      </c>
      <c r="P1026" s="502" t="s">
        <v>4412</v>
      </c>
      <c r="S1026" s="271" t="s">
        <v>214</v>
      </c>
      <c r="T1026" s="271" t="s">
        <v>340</v>
      </c>
      <c r="U1026" s="596">
        <v>45504</v>
      </c>
      <c r="Y1026" s="269" t="s">
        <v>8606</v>
      </c>
      <c r="AZ1026" s="140"/>
    </row>
    <row r="1027" spans="1:66" ht="18" customHeight="1" x14ac:dyDescent="0.25">
      <c r="A1027" s="354">
        <v>11</v>
      </c>
      <c r="B1027" s="355"/>
      <c r="C1027" s="356">
        <v>55832</v>
      </c>
      <c r="D1027" s="140"/>
      <c r="E1027" s="269" t="s">
        <v>570</v>
      </c>
      <c r="F1027" s="269"/>
      <c r="G1027" s="269">
        <v>65</v>
      </c>
      <c r="H1027" s="275" t="s">
        <v>4325</v>
      </c>
      <c r="J1027" s="271" t="s">
        <v>211</v>
      </c>
      <c r="L1027" s="271" t="s">
        <v>4372</v>
      </c>
      <c r="N1027" s="208" t="s">
        <v>4413</v>
      </c>
      <c r="S1027" s="271" t="s">
        <v>214</v>
      </c>
      <c r="T1027" s="271" t="s">
        <v>340</v>
      </c>
      <c r="U1027" s="596">
        <v>45504</v>
      </c>
      <c r="Y1027" s="269" t="s">
        <v>8493</v>
      </c>
      <c r="AZ1027" s="140"/>
    </row>
    <row r="1028" spans="1:66" ht="18" customHeight="1" x14ac:dyDescent="0.25">
      <c r="A1028" s="354">
        <v>12</v>
      </c>
      <c r="B1028" s="355"/>
      <c r="C1028" s="356">
        <v>69459</v>
      </c>
      <c r="D1028" s="140"/>
      <c r="E1028" s="269" t="s">
        <v>889</v>
      </c>
      <c r="F1028" s="269"/>
      <c r="G1028" s="269">
        <v>109</v>
      </c>
      <c r="H1028" s="275" t="s">
        <v>4325</v>
      </c>
      <c r="J1028" s="271" t="s">
        <v>211</v>
      </c>
      <c r="L1028" s="271" t="s">
        <v>4427</v>
      </c>
      <c r="N1028" s="208" t="s">
        <v>4428</v>
      </c>
      <c r="O1028" s="502" t="s">
        <v>4429</v>
      </c>
      <c r="P1028" s="502" t="s">
        <v>4430</v>
      </c>
      <c r="S1028" s="271" t="s">
        <v>214</v>
      </c>
      <c r="T1028" s="271" t="s">
        <v>340</v>
      </c>
      <c r="AZ1028" s="140"/>
    </row>
    <row r="1029" spans="1:66" ht="18" customHeight="1" x14ac:dyDescent="0.25">
      <c r="A1029" s="354">
        <v>12</v>
      </c>
      <c r="B1029" s="355"/>
      <c r="C1029" s="356">
        <v>65861</v>
      </c>
      <c r="D1029" s="140"/>
      <c r="E1029" s="269" t="s">
        <v>889</v>
      </c>
      <c r="F1029" s="269"/>
      <c r="G1029" s="269">
        <v>111</v>
      </c>
      <c r="H1029" s="275" t="s">
        <v>4325</v>
      </c>
      <c r="J1029" s="271" t="s">
        <v>211</v>
      </c>
      <c r="L1029" s="271" t="s">
        <v>4427</v>
      </c>
      <c r="N1029" s="208" t="s">
        <v>4431</v>
      </c>
      <c r="P1029" s="502" t="s">
        <v>4432</v>
      </c>
      <c r="Q1029" s="502" t="s">
        <v>4433</v>
      </c>
      <c r="S1029" s="271" t="s">
        <v>214</v>
      </c>
      <c r="T1029" s="271" t="s">
        <v>340</v>
      </c>
      <c r="AZ1029" s="140"/>
    </row>
    <row r="1030" spans="1:66" ht="18" customHeight="1" x14ac:dyDescent="0.25">
      <c r="A1030" s="354">
        <v>12</v>
      </c>
      <c r="B1030" s="355"/>
      <c r="C1030" s="356">
        <v>55852</v>
      </c>
      <c r="D1030" s="140"/>
      <c r="E1030" s="269" t="s">
        <v>889</v>
      </c>
      <c r="F1030" s="269"/>
      <c r="G1030" s="269">
        <v>115</v>
      </c>
      <c r="H1030" s="275" t="s">
        <v>4325</v>
      </c>
      <c r="J1030" s="271" t="s">
        <v>211</v>
      </c>
      <c r="L1030" s="271" t="s">
        <v>4427</v>
      </c>
      <c r="N1030" s="208" t="s">
        <v>4434</v>
      </c>
      <c r="S1030" s="271" t="s">
        <v>214</v>
      </c>
      <c r="T1030" s="271" t="s">
        <v>340</v>
      </c>
      <c r="AZ1030" s="140"/>
    </row>
    <row r="1031" spans="1:66" ht="18" customHeight="1" x14ac:dyDescent="0.25">
      <c r="A1031" s="354">
        <v>12</v>
      </c>
      <c r="B1031" s="355"/>
      <c r="C1031" s="356">
        <v>67840</v>
      </c>
      <c r="D1031" s="140"/>
      <c r="E1031" s="269" t="s">
        <v>889</v>
      </c>
      <c r="F1031" s="269"/>
      <c r="G1031" s="269">
        <v>123</v>
      </c>
      <c r="H1031" s="275" t="s">
        <v>4325</v>
      </c>
      <c r="J1031" s="271" t="s">
        <v>211</v>
      </c>
      <c r="L1031" s="271" t="s">
        <v>4427</v>
      </c>
      <c r="N1031" s="208" t="s">
        <v>4435</v>
      </c>
      <c r="P1031" s="502" t="s">
        <v>4436</v>
      </c>
      <c r="S1031" s="271" t="s">
        <v>214</v>
      </c>
      <c r="T1031" s="271" t="s">
        <v>340</v>
      </c>
      <c r="AZ1031" s="140"/>
    </row>
    <row r="1032" spans="1:66" ht="18" customHeight="1" x14ac:dyDescent="0.25">
      <c r="A1032" s="354">
        <v>12</v>
      </c>
      <c r="B1032" s="355"/>
      <c r="C1032" s="356">
        <v>58597</v>
      </c>
      <c r="D1032" s="140"/>
      <c r="E1032" s="269" t="s">
        <v>889</v>
      </c>
      <c r="F1032" s="269"/>
      <c r="G1032" s="269">
        <v>52</v>
      </c>
      <c r="H1032" s="275" t="s">
        <v>4325</v>
      </c>
      <c r="J1032" s="271" t="s">
        <v>211</v>
      </c>
      <c r="L1032" s="271" t="s">
        <v>4331</v>
      </c>
      <c r="N1032" s="208" t="s">
        <v>2619</v>
      </c>
      <c r="O1032" s="502" t="s">
        <v>4395</v>
      </c>
      <c r="S1032" s="271" t="s">
        <v>214</v>
      </c>
      <c r="T1032" s="271" t="s">
        <v>340</v>
      </c>
      <c r="AZ1032" s="140"/>
    </row>
    <row r="1033" spans="1:66" ht="18" customHeight="1" x14ac:dyDescent="0.25">
      <c r="A1033" s="354">
        <v>12</v>
      </c>
      <c r="B1033" s="355"/>
      <c r="C1033" s="356">
        <v>55826</v>
      </c>
      <c r="D1033" s="140"/>
      <c r="E1033" s="269" t="s">
        <v>889</v>
      </c>
      <c r="F1033" s="269"/>
      <c r="G1033" s="269">
        <v>54</v>
      </c>
      <c r="H1033" s="275" t="s">
        <v>4325</v>
      </c>
      <c r="J1033" s="271" t="s">
        <v>211</v>
      </c>
      <c r="L1033" s="271" t="s">
        <v>4331</v>
      </c>
      <c r="N1033" s="208" t="s">
        <v>4399</v>
      </c>
      <c r="P1033" s="502" t="s">
        <v>4400</v>
      </c>
      <c r="Q1033" s="502" t="s">
        <v>4401</v>
      </c>
      <c r="S1033" s="271" t="s">
        <v>214</v>
      </c>
      <c r="T1033" s="271" t="s">
        <v>340</v>
      </c>
      <c r="AZ1033" s="140"/>
    </row>
    <row r="1034" spans="1:66" ht="18" customHeight="1" x14ac:dyDescent="0.25">
      <c r="A1034" s="354">
        <v>12</v>
      </c>
      <c r="B1034" s="355"/>
      <c r="C1034" s="356">
        <v>55833</v>
      </c>
      <c r="D1034" s="140"/>
      <c r="E1034" s="269" t="s">
        <v>889</v>
      </c>
      <c r="F1034" s="269" t="s">
        <v>972</v>
      </c>
      <c r="G1034" s="269">
        <v>68</v>
      </c>
      <c r="H1034" s="275" t="s">
        <v>4325</v>
      </c>
      <c r="J1034" s="271" t="s">
        <v>211</v>
      </c>
      <c r="L1034" s="271" t="s">
        <v>4331</v>
      </c>
      <c r="N1034" s="208" t="s">
        <v>4414</v>
      </c>
      <c r="P1034" s="502" t="s">
        <v>4415</v>
      </c>
      <c r="S1034" s="271" t="s">
        <v>214</v>
      </c>
      <c r="T1034" s="271" t="s">
        <v>340</v>
      </c>
      <c r="Y1034" s="269" t="s">
        <v>4416</v>
      </c>
      <c r="AZ1034" s="140"/>
      <c r="BB1034" s="269" t="s">
        <v>4416</v>
      </c>
      <c r="BN1034" s="208" t="s">
        <v>4416</v>
      </c>
    </row>
    <row r="1035" spans="1:66" ht="18" customHeight="1" x14ac:dyDescent="0.25">
      <c r="A1035" s="354">
        <v>12</v>
      </c>
      <c r="B1035" s="355"/>
      <c r="C1035" s="356">
        <v>57808</v>
      </c>
      <c r="D1035" s="140"/>
      <c r="E1035" s="269" t="s">
        <v>889</v>
      </c>
      <c r="F1035" s="269"/>
      <c r="G1035" s="269">
        <v>70</v>
      </c>
      <c r="H1035" s="275" t="s">
        <v>4325</v>
      </c>
      <c r="J1035" s="271" t="s">
        <v>211</v>
      </c>
      <c r="L1035" s="271" t="s">
        <v>4331</v>
      </c>
      <c r="N1035" s="208" t="s">
        <v>4417</v>
      </c>
      <c r="Q1035" s="502" t="s">
        <v>4418</v>
      </c>
      <c r="S1035" s="271" t="s">
        <v>214</v>
      </c>
      <c r="T1035" s="271" t="s">
        <v>340</v>
      </c>
      <c r="AZ1035" s="140"/>
    </row>
    <row r="1036" spans="1:66" ht="18" customHeight="1" x14ac:dyDescent="0.25">
      <c r="A1036" s="354">
        <v>12</v>
      </c>
      <c r="B1036" s="355"/>
      <c r="C1036" s="356">
        <v>62856</v>
      </c>
      <c r="D1036" s="140"/>
      <c r="E1036" s="269" t="s">
        <v>889</v>
      </c>
      <c r="F1036" s="269"/>
      <c r="G1036" s="269" t="s">
        <v>592</v>
      </c>
      <c r="H1036" s="275" t="s">
        <v>4325</v>
      </c>
      <c r="J1036" s="271" t="s">
        <v>211</v>
      </c>
      <c r="L1036" s="271" t="s">
        <v>4331</v>
      </c>
      <c r="N1036" s="208" t="s">
        <v>4340</v>
      </c>
      <c r="O1036" s="502" t="s">
        <v>7727</v>
      </c>
      <c r="P1036" s="502" t="s">
        <v>4341</v>
      </c>
      <c r="S1036" s="271" t="s">
        <v>214</v>
      </c>
      <c r="T1036" s="271" t="s">
        <v>340</v>
      </c>
      <c r="U1036" s="596" t="s">
        <v>7726</v>
      </c>
      <c r="Y1036" s="269" t="s">
        <v>7708</v>
      </c>
      <c r="AZ1036" s="140"/>
    </row>
    <row r="1037" spans="1:66" ht="18" customHeight="1" x14ac:dyDescent="0.25">
      <c r="A1037" s="354">
        <v>12</v>
      </c>
      <c r="B1037" s="355"/>
      <c r="C1037" s="356">
        <v>65986</v>
      </c>
      <c r="D1037" s="140"/>
      <c r="E1037" s="269" t="s">
        <v>889</v>
      </c>
      <c r="F1037" s="269"/>
      <c r="G1037" s="269">
        <v>4</v>
      </c>
      <c r="H1037" s="275" t="s">
        <v>4437</v>
      </c>
      <c r="J1037" s="271" t="s">
        <v>211</v>
      </c>
      <c r="L1037" s="271" t="s">
        <v>4438</v>
      </c>
      <c r="N1037" s="208" t="s">
        <v>4439</v>
      </c>
      <c r="O1037" s="502" t="s">
        <v>4440</v>
      </c>
      <c r="P1037" s="502" t="s">
        <v>4441</v>
      </c>
      <c r="Q1037" s="502" t="s">
        <v>4442</v>
      </c>
      <c r="S1037" s="271" t="s">
        <v>214</v>
      </c>
      <c r="AZ1037" s="140"/>
    </row>
    <row r="1038" spans="1:66" ht="18" customHeight="1" x14ac:dyDescent="0.25">
      <c r="A1038" s="354">
        <v>12</v>
      </c>
      <c r="B1038" s="355"/>
      <c r="C1038" s="356">
        <v>60199</v>
      </c>
      <c r="D1038" s="140"/>
      <c r="E1038" s="269" t="s">
        <v>889</v>
      </c>
      <c r="F1038" s="269"/>
      <c r="G1038" s="269">
        <v>6</v>
      </c>
      <c r="H1038" s="275" t="s">
        <v>4437</v>
      </c>
      <c r="J1038" s="271" t="s">
        <v>211</v>
      </c>
      <c r="L1038" s="271" t="s">
        <v>4438</v>
      </c>
      <c r="N1038" s="208" t="s">
        <v>4443</v>
      </c>
      <c r="P1038" s="502" t="s">
        <v>4444</v>
      </c>
      <c r="Q1038" s="502" t="s">
        <v>4445</v>
      </c>
      <c r="S1038" s="271" t="s">
        <v>214</v>
      </c>
      <c r="AZ1038" s="140"/>
    </row>
    <row r="1039" spans="1:66" ht="18" customHeight="1" x14ac:dyDescent="0.25">
      <c r="A1039" s="354">
        <v>12</v>
      </c>
      <c r="B1039" s="355"/>
      <c r="C1039" s="356">
        <v>68515</v>
      </c>
      <c r="D1039" s="140"/>
      <c r="E1039" s="269" t="s">
        <v>889</v>
      </c>
      <c r="F1039" s="269"/>
      <c r="G1039" s="269">
        <v>26</v>
      </c>
      <c r="H1039" s="275" t="s">
        <v>4437</v>
      </c>
      <c r="J1039" s="271" t="s">
        <v>211</v>
      </c>
      <c r="L1039" s="271" t="s">
        <v>4438</v>
      </c>
      <c r="N1039" s="208" t="s">
        <v>4446</v>
      </c>
      <c r="Q1039" s="502" t="s">
        <v>4447</v>
      </c>
      <c r="S1039" s="271" t="s">
        <v>214</v>
      </c>
      <c r="AZ1039" s="140"/>
    </row>
    <row r="1040" spans="1:66" ht="18" customHeight="1" x14ac:dyDescent="0.25">
      <c r="A1040" s="354">
        <v>12</v>
      </c>
      <c r="B1040" s="355"/>
      <c r="C1040" s="356">
        <v>69914</v>
      </c>
      <c r="D1040" s="140"/>
      <c r="E1040" s="269" t="s">
        <v>889</v>
      </c>
      <c r="F1040" s="269"/>
      <c r="G1040" s="269">
        <v>28</v>
      </c>
      <c r="H1040" s="275" t="s">
        <v>4437</v>
      </c>
      <c r="J1040" s="271" t="s">
        <v>211</v>
      </c>
      <c r="L1040" s="271" t="s">
        <v>4438</v>
      </c>
      <c r="N1040" s="208" t="s">
        <v>4448</v>
      </c>
      <c r="Q1040" s="502" t="s">
        <v>4449</v>
      </c>
      <c r="S1040" s="271" t="s">
        <v>214</v>
      </c>
      <c r="AZ1040" s="140"/>
    </row>
    <row r="1041" spans="1:52" ht="18" customHeight="1" x14ac:dyDescent="0.25">
      <c r="A1041" s="354">
        <v>12</v>
      </c>
      <c r="B1041" s="355"/>
      <c r="C1041" s="356">
        <v>62731</v>
      </c>
      <c r="D1041" s="140"/>
      <c r="E1041" s="269" t="s">
        <v>889</v>
      </c>
      <c r="F1041" s="269"/>
      <c r="G1041" s="269">
        <v>30</v>
      </c>
      <c r="H1041" s="275" t="s">
        <v>4437</v>
      </c>
      <c r="J1041" s="271" t="s">
        <v>211</v>
      </c>
      <c r="L1041" s="271" t="s">
        <v>4438</v>
      </c>
      <c r="N1041" s="208" t="s">
        <v>4450</v>
      </c>
      <c r="P1041" s="502" t="s">
        <v>4451</v>
      </c>
      <c r="Q1041" s="502" t="s">
        <v>4452</v>
      </c>
      <c r="S1041" s="271" t="s">
        <v>214</v>
      </c>
      <c r="AZ1041" s="140"/>
    </row>
    <row r="1042" spans="1:52" ht="18" customHeight="1" x14ac:dyDescent="0.25">
      <c r="A1042" s="354">
        <v>12</v>
      </c>
      <c r="B1042" s="355"/>
      <c r="C1042" s="356">
        <v>70669</v>
      </c>
      <c r="D1042" s="140"/>
      <c r="E1042" s="269" t="s">
        <v>889</v>
      </c>
      <c r="F1042" s="269"/>
      <c r="G1042" s="269">
        <v>32</v>
      </c>
      <c r="H1042" s="275" t="s">
        <v>4437</v>
      </c>
      <c r="J1042" s="271" t="s">
        <v>211</v>
      </c>
      <c r="L1042" s="271" t="s">
        <v>4438</v>
      </c>
      <c r="N1042" s="208" t="s">
        <v>4453</v>
      </c>
      <c r="P1042" s="502" t="s">
        <v>4454</v>
      </c>
      <c r="Q1042" s="502" t="s">
        <v>4455</v>
      </c>
      <c r="S1042" s="271" t="s">
        <v>214</v>
      </c>
      <c r="AZ1042" s="140"/>
    </row>
    <row r="1043" spans="1:52" ht="18" customHeight="1" x14ac:dyDescent="0.25">
      <c r="A1043" s="354">
        <v>12</v>
      </c>
      <c r="B1043" s="355"/>
      <c r="C1043" s="356">
        <v>64578</v>
      </c>
      <c r="D1043" s="140"/>
      <c r="E1043" s="269" t="s">
        <v>889</v>
      </c>
      <c r="F1043" s="269"/>
      <c r="G1043" s="269">
        <v>34</v>
      </c>
      <c r="H1043" s="275" t="s">
        <v>4437</v>
      </c>
      <c r="J1043" s="271" t="s">
        <v>211</v>
      </c>
      <c r="L1043" s="271" t="s">
        <v>4438</v>
      </c>
      <c r="N1043" s="208" t="s">
        <v>4456</v>
      </c>
      <c r="O1043" s="502" t="s">
        <v>4457</v>
      </c>
      <c r="P1043" s="502" t="s">
        <v>4458</v>
      </c>
      <c r="Q1043" s="502" t="s">
        <v>4459</v>
      </c>
      <c r="S1043" s="271" t="s">
        <v>214</v>
      </c>
      <c r="AZ1043" s="140"/>
    </row>
    <row r="1044" spans="1:52" ht="18" customHeight="1" x14ac:dyDescent="0.25">
      <c r="A1044" s="354">
        <v>12</v>
      </c>
      <c r="B1044" s="355"/>
      <c r="C1044" s="356">
        <v>68774</v>
      </c>
      <c r="D1044" s="140"/>
      <c r="E1044" s="269" t="s">
        <v>889</v>
      </c>
      <c r="F1044" s="269"/>
      <c r="G1044" s="269">
        <v>36</v>
      </c>
      <c r="H1044" s="275" t="s">
        <v>4437</v>
      </c>
      <c r="J1044" s="271" t="s">
        <v>211</v>
      </c>
      <c r="L1044" s="271" t="s">
        <v>4438</v>
      </c>
      <c r="N1044" s="208" t="s">
        <v>4460</v>
      </c>
      <c r="O1044" s="502" t="s">
        <v>4461</v>
      </c>
      <c r="Q1044" s="502" t="s">
        <v>4462</v>
      </c>
      <c r="S1044" s="271" t="s">
        <v>214</v>
      </c>
      <c r="AZ1044" s="140"/>
    </row>
    <row r="1045" spans="1:52" ht="18" customHeight="1" x14ac:dyDescent="0.25">
      <c r="A1045" s="354">
        <v>12</v>
      </c>
      <c r="B1045" s="355"/>
      <c r="C1045" s="356">
        <v>64162</v>
      </c>
      <c r="D1045" s="140"/>
      <c r="E1045" s="269" t="s">
        <v>889</v>
      </c>
      <c r="F1045" s="269"/>
      <c r="G1045" s="269">
        <v>38</v>
      </c>
      <c r="H1045" s="275" t="s">
        <v>4437</v>
      </c>
      <c r="J1045" s="271" t="s">
        <v>211</v>
      </c>
      <c r="L1045" s="271" t="s">
        <v>4438</v>
      </c>
      <c r="N1045" s="208" t="s">
        <v>4463</v>
      </c>
      <c r="P1045" s="502" t="s">
        <v>4464</v>
      </c>
      <c r="S1045" s="271" t="s">
        <v>214</v>
      </c>
      <c r="AZ1045" s="140"/>
    </row>
    <row r="1046" spans="1:52" ht="18" customHeight="1" x14ac:dyDescent="0.25">
      <c r="A1046" s="354">
        <v>12</v>
      </c>
      <c r="B1046" s="355"/>
      <c r="C1046" s="356">
        <v>58147</v>
      </c>
      <c r="D1046" s="140"/>
      <c r="E1046" s="269" t="s">
        <v>889</v>
      </c>
      <c r="F1046" s="269"/>
      <c r="G1046" s="269">
        <v>48</v>
      </c>
      <c r="H1046" s="275" t="s">
        <v>4437</v>
      </c>
      <c r="J1046" s="271" t="s">
        <v>211</v>
      </c>
      <c r="L1046" s="271" t="s">
        <v>4438</v>
      </c>
      <c r="N1046" s="208" t="s">
        <v>4465</v>
      </c>
      <c r="O1046" s="502" t="s">
        <v>4466</v>
      </c>
      <c r="S1046" s="271" t="s">
        <v>214</v>
      </c>
      <c r="AZ1046" s="140"/>
    </row>
    <row r="1047" spans="1:52" ht="18" customHeight="1" x14ac:dyDescent="0.25">
      <c r="A1047" s="354">
        <v>12</v>
      </c>
      <c r="B1047" s="355"/>
      <c r="C1047" s="356">
        <v>68921</v>
      </c>
      <c r="D1047" s="140"/>
      <c r="E1047" s="269" t="s">
        <v>889</v>
      </c>
      <c r="F1047" s="269"/>
      <c r="G1047" s="269">
        <v>50</v>
      </c>
      <c r="H1047" s="275" t="s">
        <v>4437</v>
      </c>
      <c r="J1047" s="271" t="s">
        <v>211</v>
      </c>
      <c r="L1047" s="271" t="s">
        <v>4438</v>
      </c>
      <c r="N1047" s="208" t="s">
        <v>4467</v>
      </c>
      <c r="O1047" s="502" t="s">
        <v>4468</v>
      </c>
      <c r="S1047" s="271" t="s">
        <v>214</v>
      </c>
      <c r="AZ1047" s="140"/>
    </row>
    <row r="1048" spans="1:52" ht="18" customHeight="1" x14ac:dyDescent="0.25">
      <c r="A1048" s="354">
        <v>12</v>
      </c>
      <c r="B1048" s="355"/>
      <c r="C1048" s="356">
        <v>55946</v>
      </c>
      <c r="D1048" s="140"/>
      <c r="E1048" s="269" t="s">
        <v>889</v>
      </c>
      <c r="F1048" s="269"/>
      <c r="G1048" s="269">
        <v>52</v>
      </c>
      <c r="H1048" s="275" t="s">
        <v>4437</v>
      </c>
      <c r="J1048" s="271" t="s">
        <v>211</v>
      </c>
      <c r="L1048" s="271" t="s">
        <v>4438</v>
      </c>
      <c r="N1048" s="208" t="s">
        <v>4469</v>
      </c>
      <c r="O1048" s="502" t="s">
        <v>4470</v>
      </c>
      <c r="S1048" s="271" t="s">
        <v>214</v>
      </c>
      <c r="AZ1048" s="140"/>
    </row>
    <row r="1049" spans="1:52" ht="18" customHeight="1" x14ac:dyDescent="0.25">
      <c r="A1049" s="354">
        <v>12</v>
      </c>
      <c r="B1049" s="355"/>
      <c r="C1049" s="356">
        <v>65411</v>
      </c>
      <c r="D1049" s="140"/>
      <c r="E1049" s="269" t="s">
        <v>889</v>
      </c>
      <c r="F1049" s="269"/>
      <c r="G1049" s="269">
        <v>56</v>
      </c>
      <c r="H1049" s="275" t="s">
        <v>4437</v>
      </c>
      <c r="J1049" s="271" t="s">
        <v>211</v>
      </c>
      <c r="L1049" s="271" t="s">
        <v>4438</v>
      </c>
      <c r="N1049" s="208" t="s">
        <v>4471</v>
      </c>
      <c r="P1049" s="502" t="s">
        <v>4472</v>
      </c>
      <c r="S1049" s="271" t="s">
        <v>214</v>
      </c>
      <c r="AZ1049" s="140"/>
    </row>
    <row r="1050" spans="1:52" ht="18" customHeight="1" x14ac:dyDescent="0.25">
      <c r="A1050" s="354">
        <v>12</v>
      </c>
      <c r="B1050" s="355"/>
      <c r="C1050" s="356">
        <v>67733</v>
      </c>
      <c r="D1050" s="140"/>
      <c r="E1050" s="269" t="s">
        <v>889</v>
      </c>
      <c r="F1050" s="269"/>
      <c r="G1050" s="269" t="s">
        <v>1112</v>
      </c>
      <c r="H1050" s="275" t="s">
        <v>4473</v>
      </c>
      <c r="J1050" s="271" t="s">
        <v>211</v>
      </c>
      <c r="L1050" s="271" t="s">
        <v>4474</v>
      </c>
      <c r="N1050" s="208" t="s">
        <v>4475</v>
      </c>
      <c r="Q1050" s="502" t="s">
        <v>4476</v>
      </c>
      <c r="S1050" s="271" t="s">
        <v>214</v>
      </c>
      <c r="AZ1050" s="140"/>
    </row>
    <row r="1051" spans="1:52" ht="18" customHeight="1" x14ac:dyDescent="0.25">
      <c r="A1051" s="354">
        <v>12</v>
      </c>
      <c r="B1051" s="355"/>
      <c r="C1051" s="356">
        <v>55905</v>
      </c>
      <c r="D1051" s="140"/>
      <c r="E1051" s="269" t="s">
        <v>889</v>
      </c>
      <c r="F1051" s="269" t="s">
        <v>972</v>
      </c>
      <c r="G1051" s="269">
        <v>32</v>
      </c>
      <c r="H1051" s="275" t="s">
        <v>336</v>
      </c>
      <c r="J1051" s="271" t="s">
        <v>211</v>
      </c>
      <c r="L1051" s="271" t="s">
        <v>362</v>
      </c>
      <c r="N1051" s="208" t="s">
        <v>4485</v>
      </c>
      <c r="P1051" s="502" t="s">
        <v>4486</v>
      </c>
      <c r="Q1051" s="502" t="s">
        <v>4487</v>
      </c>
      <c r="S1051" s="271" t="s">
        <v>214</v>
      </c>
      <c r="T1051" s="271" t="s">
        <v>340</v>
      </c>
      <c r="Y1051" s="269" t="s">
        <v>4488</v>
      </c>
      <c r="AZ1051" s="140"/>
    </row>
    <row r="1052" spans="1:52" ht="18" customHeight="1" x14ac:dyDescent="0.25">
      <c r="A1052" s="354">
        <v>12</v>
      </c>
      <c r="B1052" s="355"/>
      <c r="C1052" s="356">
        <v>67818</v>
      </c>
      <c r="D1052" s="140"/>
      <c r="E1052" s="269" t="s">
        <v>889</v>
      </c>
      <c r="F1052" s="269" t="s">
        <v>972</v>
      </c>
      <c r="G1052" s="269">
        <v>33</v>
      </c>
      <c r="H1052" s="275" t="s">
        <v>336</v>
      </c>
      <c r="J1052" s="271" t="s">
        <v>211</v>
      </c>
      <c r="L1052" s="271" t="s">
        <v>337</v>
      </c>
      <c r="N1052" s="208" t="s">
        <v>4489</v>
      </c>
      <c r="P1052" s="502" t="s">
        <v>4490</v>
      </c>
      <c r="Q1052" s="502" t="s">
        <v>4491</v>
      </c>
      <c r="S1052" s="271" t="s">
        <v>214</v>
      </c>
      <c r="T1052" s="271" t="s">
        <v>340</v>
      </c>
      <c r="Y1052" s="269" t="s">
        <v>4492</v>
      </c>
      <c r="AZ1052" s="140"/>
    </row>
    <row r="1053" spans="1:52" ht="18" customHeight="1" x14ac:dyDescent="0.25">
      <c r="A1053" s="354">
        <v>12</v>
      </c>
      <c r="B1053" s="355"/>
      <c r="C1053" s="356">
        <v>57085</v>
      </c>
      <c r="D1053" s="140"/>
      <c r="E1053" s="269" t="s">
        <v>889</v>
      </c>
      <c r="F1053" s="269"/>
      <c r="G1053" s="269">
        <v>2</v>
      </c>
      <c r="H1053" s="275" t="s">
        <v>4493</v>
      </c>
      <c r="J1053" s="271" t="s">
        <v>211</v>
      </c>
      <c r="L1053" s="271" t="s">
        <v>4494</v>
      </c>
      <c r="N1053" s="208" t="s">
        <v>4495</v>
      </c>
      <c r="S1053" s="271" t="s">
        <v>214</v>
      </c>
      <c r="AZ1053" s="140"/>
    </row>
    <row r="1054" spans="1:52" ht="18" customHeight="1" x14ac:dyDescent="0.25">
      <c r="A1054" s="354">
        <v>12</v>
      </c>
      <c r="B1054" s="355"/>
      <c r="C1054" s="356">
        <v>70445</v>
      </c>
      <c r="D1054" s="140"/>
      <c r="E1054" s="269" t="s">
        <v>889</v>
      </c>
      <c r="F1054" s="269"/>
      <c r="G1054" s="269">
        <v>5</v>
      </c>
      <c r="H1054" s="275" t="s">
        <v>4493</v>
      </c>
      <c r="J1054" s="271" t="s">
        <v>211</v>
      </c>
      <c r="L1054" s="271" t="s">
        <v>4494</v>
      </c>
      <c r="N1054" s="208" t="s">
        <v>4496</v>
      </c>
      <c r="P1054" s="502" t="s">
        <v>4497</v>
      </c>
      <c r="S1054" s="271" t="s">
        <v>214</v>
      </c>
      <c r="AZ1054" s="140"/>
    </row>
    <row r="1055" spans="1:52" ht="18" customHeight="1" x14ac:dyDescent="0.25">
      <c r="A1055" s="354">
        <v>12</v>
      </c>
      <c r="B1055" s="355"/>
      <c r="C1055" s="356">
        <v>64687</v>
      </c>
      <c r="D1055" s="140"/>
      <c r="E1055" s="269" t="s">
        <v>889</v>
      </c>
      <c r="F1055" s="269"/>
      <c r="G1055" s="269">
        <v>8</v>
      </c>
      <c r="H1055" s="275" t="s">
        <v>4493</v>
      </c>
      <c r="J1055" s="271" t="s">
        <v>211</v>
      </c>
      <c r="L1055" s="271" t="s">
        <v>4494</v>
      </c>
      <c r="N1055" s="208" t="s">
        <v>4498</v>
      </c>
      <c r="P1055" s="502" t="s">
        <v>4499</v>
      </c>
      <c r="S1055" s="271" t="s">
        <v>214</v>
      </c>
      <c r="AZ1055" s="140"/>
    </row>
    <row r="1056" spans="1:52" ht="18" customHeight="1" x14ac:dyDescent="0.25">
      <c r="A1056" s="354">
        <v>12</v>
      </c>
      <c r="B1056" s="355"/>
      <c r="C1056" s="356">
        <v>60726</v>
      </c>
      <c r="D1056" s="140"/>
      <c r="E1056" s="269" t="s">
        <v>889</v>
      </c>
      <c r="F1056" s="269"/>
      <c r="G1056" s="269">
        <v>10</v>
      </c>
      <c r="H1056" s="275" t="s">
        <v>4493</v>
      </c>
      <c r="J1056" s="271" t="s">
        <v>211</v>
      </c>
      <c r="L1056" s="271" t="s">
        <v>4494</v>
      </c>
      <c r="N1056" s="208" t="s">
        <v>4500</v>
      </c>
      <c r="S1056" s="271" t="s">
        <v>214</v>
      </c>
      <c r="AZ1056" s="140"/>
    </row>
    <row r="1057" spans="1:52" ht="18" customHeight="1" x14ac:dyDescent="0.25">
      <c r="A1057" s="354">
        <v>12</v>
      </c>
      <c r="B1057" s="355"/>
      <c r="C1057" s="356">
        <v>55935</v>
      </c>
      <c r="D1057" s="140"/>
      <c r="E1057" s="269" t="s">
        <v>889</v>
      </c>
      <c r="F1057" s="269"/>
      <c r="G1057" s="269">
        <v>12</v>
      </c>
      <c r="H1057" s="275" t="s">
        <v>4493</v>
      </c>
      <c r="J1057" s="271" t="s">
        <v>211</v>
      </c>
      <c r="L1057" s="271" t="s">
        <v>4494</v>
      </c>
      <c r="N1057" s="208" t="s">
        <v>4501</v>
      </c>
      <c r="P1057" s="502" t="s">
        <v>4502</v>
      </c>
      <c r="Q1057" s="502" t="s">
        <v>1314</v>
      </c>
      <c r="S1057" s="271" t="s">
        <v>214</v>
      </c>
      <c r="AZ1057" s="140"/>
    </row>
    <row r="1058" spans="1:52" ht="18" customHeight="1" x14ac:dyDescent="0.25">
      <c r="A1058" s="354">
        <v>12</v>
      </c>
      <c r="B1058" s="355"/>
      <c r="C1058" s="356">
        <v>65702</v>
      </c>
      <c r="D1058" s="140"/>
      <c r="E1058" s="269" t="s">
        <v>889</v>
      </c>
      <c r="F1058" s="269"/>
      <c r="G1058" s="269">
        <v>14</v>
      </c>
      <c r="H1058" s="275" t="s">
        <v>4493</v>
      </c>
      <c r="J1058" s="271" t="s">
        <v>211</v>
      </c>
      <c r="L1058" s="271" t="s">
        <v>4494</v>
      </c>
      <c r="N1058" s="208" t="s">
        <v>4503</v>
      </c>
      <c r="P1058" s="502" t="s">
        <v>4504</v>
      </c>
      <c r="S1058" s="271" t="s">
        <v>214</v>
      </c>
      <c r="AZ1058" s="140"/>
    </row>
    <row r="1059" spans="1:52" ht="18" customHeight="1" x14ac:dyDescent="0.25">
      <c r="A1059" s="354">
        <v>12</v>
      </c>
      <c r="B1059" s="355"/>
      <c r="C1059" s="356">
        <v>55937</v>
      </c>
      <c r="D1059" s="140"/>
      <c r="E1059" s="269" t="s">
        <v>889</v>
      </c>
      <c r="F1059" s="269"/>
      <c r="G1059" s="269">
        <v>15</v>
      </c>
      <c r="H1059" s="275" t="s">
        <v>4493</v>
      </c>
      <c r="J1059" s="271" t="s">
        <v>211</v>
      </c>
      <c r="L1059" s="271" t="s">
        <v>4494</v>
      </c>
      <c r="N1059" s="208" t="s">
        <v>4505</v>
      </c>
      <c r="O1059" s="502" t="s">
        <v>4506</v>
      </c>
      <c r="Q1059" s="502" t="s">
        <v>4507</v>
      </c>
      <c r="S1059" s="271" t="s">
        <v>214</v>
      </c>
      <c r="AZ1059" s="140"/>
    </row>
    <row r="1060" spans="1:52" ht="18" customHeight="1" x14ac:dyDescent="0.25">
      <c r="A1060" s="354">
        <v>12</v>
      </c>
      <c r="B1060" s="355"/>
      <c r="C1060" s="356">
        <v>63361</v>
      </c>
      <c r="D1060" s="140"/>
      <c r="E1060" s="269" t="s">
        <v>889</v>
      </c>
      <c r="F1060" s="269"/>
      <c r="G1060" s="269">
        <v>19</v>
      </c>
      <c r="H1060" s="275" t="s">
        <v>4493</v>
      </c>
      <c r="J1060" s="271" t="s">
        <v>211</v>
      </c>
      <c r="L1060" s="271" t="s">
        <v>4494</v>
      </c>
      <c r="N1060" s="208" t="s">
        <v>4508</v>
      </c>
      <c r="O1060" s="502" t="s">
        <v>4509</v>
      </c>
      <c r="S1060" s="271" t="s">
        <v>214</v>
      </c>
      <c r="AZ1060" s="140"/>
    </row>
    <row r="1061" spans="1:52" ht="18" customHeight="1" x14ac:dyDescent="0.25">
      <c r="A1061" s="354">
        <v>12</v>
      </c>
      <c r="B1061" s="355"/>
      <c r="C1061" s="356">
        <v>57155</v>
      </c>
      <c r="D1061" s="140"/>
      <c r="E1061" s="269" t="s">
        <v>889</v>
      </c>
      <c r="F1061" s="269"/>
      <c r="G1061" s="269">
        <v>21</v>
      </c>
      <c r="H1061" s="275" t="s">
        <v>4493</v>
      </c>
      <c r="J1061" s="271" t="s">
        <v>211</v>
      </c>
      <c r="L1061" s="271" t="s">
        <v>4494</v>
      </c>
      <c r="N1061" s="208" t="s">
        <v>4510</v>
      </c>
      <c r="P1061" s="502" t="s">
        <v>4511</v>
      </c>
      <c r="S1061" s="271" t="s">
        <v>214</v>
      </c>
      <c r="AZ1061" s="140"/>
    </row>
    <row r="1062" spans="1:52" ht="18" customHeight="1" x14ac:dyDescent="0.25">
      <c r="A1062" s="354">
        <v>12</v>
      </c>
      <c r="B1062" s="355"/>
      <c r="C1062" s="356">
        <v>55938</v>
      </c>
      <c r="D1062" s="140"/>
      <c r="E1062" s="269" t="s">
        <v>889</v>
      </c>
      <c r="F1062" s="269"/>
      <c r="G1062" s="269">
        <v>22</v>
      </c>
      <c r="H1062" s="275" t="s">
        <v>4493</v>
      </c>
      <c r="J1062" s="271" t="s">
        <v>211</v>
      </c>
      <c r="L1062" s="271" t="s">
        <v>4494</v>
      </c>
      <c r="N1062" s="208" t="s">
        <v>4512</v>
      </c>
      <c r="O1062" s="502" t="s">
        <v>4513</v>
      </c>
      <c r="S1062" s="271" t="s">
        <v>214</v>
      </c>
      <c r="AZ1062" s="140"/>
    </row>
    <row r="1063" spans="1:52" ht="18" customHeight="1" x14ac:dyDescent="0.25">
      <c r="A1063" s="354">
        <v>12</v>
      </c>
      <c r="B1063" s="355"/>
      <c r="C1063" s="356">
        <v>55939</v>
      </c>
      <c r="D1063" s="140"/>
      <c r="E1063" s="269" t="s">
        <v>889</v>
      </c>
      <c r="F1063" s="269"/>
      <c r="G1063" s="269">
        <v>27</v>
      </c>
      <c r="H1063" s="275" t="s">
        <v>4493</v>
      </c>
      <c r="J1063" s="271" t="s">
        <v>211</v>
      </c>
      <c r="L1063" s="271" t="s">
        <v>4494</v>
      </c>
      <c r="N1063" s="208" t="s">
        <v>4514</v>
      </c>
      <c r="O1063" s="502" t="s">
        <v>4515</v>
      </c>
      <c r="Q1063" s="502" t="s">
        <v>4516</v>
      </c>
      <c r="S1063" s="271" t="s">
        <v>214</v>
      </c>
      <c r="AZ1063" s="140"/>
    </row>
    <row r="1064" spans="1:52" ht="18" customHeight="1" x14ac:dyDescent="0.25">
      <c r="A1064" s="354">
        <v>12</v>
      </c>
      <c r="B1064" s="355"/>
      <c r="C1064" s="356">
        <v>55940</v>
      </c>
      <c r="D1064" s="140"/>
      <c r="E1064" s="269" t="s">
        <v>889</v>
      </c>
      <c r="F1064" s="269"/>
      <c r="G1064" s="269">
        <v>31</v>
      </c>
      <c r="H1064" s="275" t="s">
        <v>4493</v>
      </c>
      <c r="J1064" s="271" t="s">
        <v>211</v>
      </c>
      <c r="L1064" s="271" t="s">
        <v>4494</v>
      </c>
      <c r="N1064" s="208" t="s">
        <v>4517</v>
      </c>
      <c r="P1064" s="502" t="s">
        <v>4518</v>
      </c>
      <c r="S1064" s="271" t="s">
        <v>214</v>
      </c>
      <c r="AZ1064" s="140"/>
    </row>
    <row r="1065" spans="1:52" ht="18" customHeight="1" x14ac:dyDescent="0.25">
      <c r="A1065" s="354">
        <v>12</v>
      </c>
      <c r="B1065" s="355"/>
      <c r="C1065" s="356">
        <v>65468</v>
      </c>
      <c r="D1065" s="140"/>
      <c r="E1065" s="269" t="s">
        <v>889</v>
      </c>
      <c r="F1065" s="269"/>
      <c r="G1065" s="269">
        <v>21</v>
      </c>
      <c r="H1065" s="275" t="s">
        <v>2344</v>
      </c>
      <c r="J1065" s="271" t="s">
        <v>211</v>
      </c>
      <c r="L1065" s="271" t="s">
        <v>4519</v>
      </c>
      <c r="N1065" s="208" t="s">
        <v>4520</v>
      </c>
      <c r="P1065" s="502" t="s">
        <v>4521</v>
      </c>
      <c r="Q1065" s="502" t="s">
        <v>4522</v>
      </c>
      <c r="S1065" s="271" t="s">
        <v>214</v>
      </c>
      <c r="AZ1065" s="140"/>
    </row>
    <row r="1066" spans="1:52" ht="18" customHeight="1" x14ac:dyDescent="0.25">
      <c r="A1066" s="354">
        <v>12</v>
      </c>
      <c r="B1066" s="355"/>
      <c r="C1066" s="356">
        <v>65505</v>
      </c>
      <c r="D1066" s="140"/>
      <c r="E1066" s="269" t="s">
        <v>889</v>
      </c>
      <c r="F1066" s="269"/>
      <c r="G1066" s="269">
        <v>34</v>
      </c>
      <c r="H1066" s="275" t="s">
        <v>2344</v>
      </c>
      <c r="J1066" s="271" t="s">
        <v>211</v>
      </c>
      <c r="L1066" s="271" t="s">
        <v>4523</v>
      </c>
      <c r="N1066" s="208" t="s">
        <v>4524</v>
      </c>
      <c r="O1066" s="502" t="s">
        <v>4525</v>
      </c>
      <c r="P1066" s="502" t="s">
        <v>4526</v>
      </c>
      <c r="S1066" s="271" t="s">
        <v>214</v>
      </c>
      <c r="AZ1066" s="140"/>
    </row>
    <row r="1067" spans="1:52" ht="18" customHeight="1" x14ac:dyDescent="0.25">
      <c r="A1067" s="354">
        <v>12</v>
      </c>
      <c r="B1067" s="355"/>
      <c r="C1067" s="356">
        <v>65784</v>
      </c>
      <c r="D1067" s="140"/>
      <c r="E1067" s="269" t="s">
        <v>889</v>
      </c>
      <c r="F1067" s="269"/>
      <c r="G1067" s="269">
        <v>60</v>
      </c>
      <c r="H1067" s="275" t="s">
        <v>2344</v>
      </c>
      <c r="J1067" s="271" t="s">
        <v>211</v>
      </c>
      <c r="L1067" s="271" t="s">
        <v>1577</v>
      </c>
      <c r="N1067" s="208" t="s">
        <v>2345</v>
      </c>
      <c r="O1067" s="502" t="s">
        <v>2346</v>
      </c>
      <c r="P1067" s="502" t="s">
        <v>2347</v>
      </c>
      <c r="Q1067" s="502" t="s">
        <v>2348</v>
      </c>
      <c r="S1067" s="271" t="s">
        <v>214</v>
      </c>
      <c r="AZ1067" s="140"/>
    </row>
    <row r="1068" spans="1:52" ht="18" customHeight="1" x14ac:dyDescent="0.25">
      <c r="A1068" s="354">
        <v>12</v>
      </c>
      <c r="B1068" s="355"/>
      <c r="C1068" s="356">
        <v>61399</v>
      </c>
      <c r="D1068" s="140"/>
      <c r="E1068" s="269" t="s">
        <v>889</v>
      </c>
      <c r="F1068" s="269"/>
      <c r="G1068" s="269">
        <v>62</v>
      </c>
      <c r="H1068" s="275" t="s">
        <v>2344</v>
      </c>
      <c r="J1068" s="271" t="s">
        <v>211</v>
      </c>
      <c r="L1068" s="271" t="s">
        <v>1577</v>
      </c>
      <c r="N1068" s="208" t="s">
        <v>2356</v>
      </c>
      <c r="P1068" s="502" t="s">
        <v>2357</v>
      </c>
      <c r="S1068" s="271" t="s">
        <v>214</v>
      </c>
      <c r="AZ1068" s="140"/>
    </row>
    <row r="1069" spans="1:52" ht="18" customHeight="1" x14ac:dyDescent="0.25">
      <c r="A1069" s="354">
        <v>12</v>
      </c>
      <c r="B1069" s="355"/>
      <c r="C1069" s="356">
        <v>62609</v>
      </c>
      <c r="D1069" s="140"/>
      <c r="E1069" s="269" t="s">
        <v>889</v>
      </c>
      <c r="F1069" s="269"/>
      <c r="G1069" s="269">
        <v>64</v>
      </c>
      <c r="H1069" s="275" t="s">
        <v>2344</v>
      </c>
      <c r="J1069" s="271" t="s">
        <v>211</v>
      </c>
      <c r="L1069" s="271" t="s">
        <v>1577</v>
      </c>
      <c r="N1069" s="208" t="s">
        <v>2366</v>
      </c>
      <c r="P1069" s="502" t="s">
        <v>2367</v>
      </c>
      <c r="S1069" s="271" t="s">
        <v>214</v>
      </c>
      <c r="AZ1069" s="140"/>
    </row>
    <row r="1070" spans="1:52" ht="18" customHeight="1" x14ac:dyDescent="0.25">
      <c r="A1070" s="354">
        <v>12</v>
      </c>
      <c r="B1070" s="355"/>
      <c r="C1070" s="356">
        <v>61909</v>
      </c>
      <c r="D1070" s="140"/>
      <c r="E1070" s="269" t="s">
        <v>889</v>
      </c>
      <c r="F1070" s="269"/>
      <c r="G1070" s="269">
        <v>66</v>
      </c>
      <c r="H1070" s="275" t="s">
        <v>2344</v>
      </c>
      <c r="J1070" s="271" t="s">
        <v>211</v>
      </c>
      <c r="L1070" s="271" t="s">
        <v>1577</v>
      </c>
      <c r="N1070" s="208" t="s">
        <v>2382</v>
      </c>
      <c r="O1070" s="502" t="s">
        <v>2383</v>
      </c>
      <c r="S1070" s="271" t="s">
        <v>214</v>
      </c>
      <c r="AZ1070" s="140"/>
    </row>
    <row r="1071" spans="1:52" ht="18" customHeight="1" x14ac:dyDescent="0.25">
      <c r="A1071" s="354">
        <v>12</v>
      </c>
      <c r="B1071" s="355"/>
      <c r="C1071" s="356">
        <v>69395</v>
      </c>
      <c r="D1071" s="140"/>
      <c r="E1071" s="269" t="s">
        <v>889</v>
      </c>
      <c r="F1071" s="269"/>
      <c r="G1071" s="269">
        <v>68</v>
      </c>
      <c r="H1071" s="275" t="s">
        <v>2344</v>
      </c>
      <c r="J1071" s="271" t="s">
        <v>211</v>
      </c>
      <c r="L1071" s="271" t="s">
        <v>1577</v>
      </c>
      <c r="N1071" s="208" t="s">
        <v>2392</v>
      </c>
      <c r="P1071" s="502" t="s">
        <v>2393</v>
      </c>
      <c r="Q1071" s="502" t="s">
        <v>2394</v>
      </c>
      <c r="S1071" s="271" t="s">
        <v>214</v>
      </c>
      <c r="AZ1071" s="140"/>
    </row>
    <row r="1072" spans="1:52" ht="18" customHeight="1" x14ac:dyDescent="0.25">
      <c r="A1072" s="354">
        <v>12</v>
      </c>
      <c r="B1072" s="355"/>
      <c r="C1072" s="356">
        <v>62167</v>
      </c>
      <c r="D1072" s="140"/>
      <c r="E1072" s="269" t="s">
        <v>889</v>
      </c>
      <c r="F1072" s="269"/>
      <c r="G1072" s="269">
        <v>70</v>
      </c>
      <c r="H1072" s="275" t="s">
        <v>2344</v>
      </c>
      <c r="J1072" s="271" t="s">
        <v>211</v>
      </c>
      <c r="L1072" s="271" t="s">
        <v>1577</v>
      </c>
      <c r="N1072" s="208" t="s">
        <v>2419</v>
      </c>
      <c r="O1072" s="502" t="s">
        <v>2420</v>
      </c>
      <c r="P1072" s="502" t="s">
        <v>2421</v>
      </c>
      <c r="Q1072" s="502" t="s">
        <v>2422</v>
      </c>
      <c r="S1072" s="271" t="s">
        <v>214</v>
      </c>
      <c r="AZ1072" s="140"/>
    </row>
    <row r="1073" spans="1:52" ht="18" customHeight="1" x14ac:dyDescent="0.25">
      <c r="A1073" s="354">
        <v>12</v>
      </c>
      <c r="B1073" s="355"/>
      <c r="C1073" s="356">
        <v>68661</v>
      </c>
      <c r="D1073" s="140"/>
      <c r="E1073" s="269" t="s">
        <v>889</v>
      </c>
      <c r="F1073" s="269"/>
      <c r="G1073" s="269">
        <v>72</v>
      </c>
      <c r="H1073" s="275" t="s">
        <v>2344</v>
      </c>
      <c r="J1073" s="271" t="s">
        <v>211</v>
      </c>
      <c r="L1073" s="271" t="s">
        <v>1577</v>
      </c>
      <c r="N1073" s="208" t="s">
        <v>2429</v>
      </c>
      <c r="O1073" s="502" t="s">
        <v>2430</v>
      </c>
      <c r="P1073" s="502" t="s">
        <v>2431</v>
      </c>
      <c r="Q1073" s="502" t="s">
        <v>2432</v>
      </c>
      <c r="S1073" s="271" t="s">
        <v>214</v>
      </c>
      <c r="AZ1073" s="140"/>
    </row>
    <row r="1074" spans="1:52" ht="18" customHeight="1" x14ac:dyDescent="0.25">
      <c r="A1074" s="354">
        <v>12</v>
      </c>
      <c r="B1074" s="355"/>
      <c r="C1074" s="356">
        <v>61403</v>
      </c>
      <c r="D1074" s="140"/>
      <c r="E1074" s="269" t="s">
        <v>889</v>
      </c>
      <c r="F1074" s="269"/>
      <c r="G1074" s="269">
        <v>74</v>
      </c>
      <c r="H1074" s="275" t="s">
        <v>2344</v>
      </c>
      <c r="J1074" s="271" t="s">
        <v>211</v>
      </c>
      <c r="L1074" s="271" t="s">
        <v>1577</v>
      </c>
      <c r="N1074" s="208" t="s">
        <v>2441</v>
      </c>
      <c r="P1074" s="502" t="s">
        <v>2442</v>
      </c>
      <c r="S1074" s="271" t="s">
        <v>214</v>
      </c>
      <c r="AZ1074" s="140"/>
    </row>
    <row r="1075" spans="1:52" ht="18" customHeight="1" x14ac:dyDescent="0.25">
      <c r="A1075" s="354">
        <v>12</v>
      </c>
      <c r="B1075" s="355"/>
      <c r="C1075" s="356">
        <v>69090</v>
      </c>
      <c r="D1075" s="140"/>
      <c r="E1075" s="269" t="s">
        <v>889</v>
      </c>
      <c r="F1075" s="269"/>
      <c r="G1075" s="269">
        <v>76</v>
      </c>
      <c r="H1075" s="275" t="s">
        <v>2344</v>
      </c>
      <c r="J1075" s="271" t="s">
        <v>211</v>
      </c>
      <c r="L1075" s="271" t="s">
        <v>1577</v>
      </c>
      <c r="N1075" s="208" t="s">
        <v>2451</v>
      </c>
      <c r="O1075" s="502" t="s">
        <v>2452</v>
      </c>
      <c r="Q1075" s="502" t="s">
        <v>2453</v>
      </c>
      <c r="S1075" s="271" t="s">
        <v>214</v>
      </c>
      <c r="AZ1075" s="140"/>
    </row>
    <row r="1076" spans="1:52" ht="18" customHeight="1" x14ac:dyDescent="0.25">
      <c r="A1076" s="354">
        <v>12</v>
      </c>
      <c r="B1076" s="355"/>
      <c r="C1076" s="356">
        <v>70362</v>
      </c>
      <c r="D1076" s="140"/>
      <c r="E1076" s="269" t="s">
        <v>889</v>
      </c>
      <c r="F1076" s="269"/>
      <c r="G1076" s="269">
        <v>78</v>
      </c>
      <c r="H1076" s="275" t="s">
        <v>2344</v>
      </c>
      <c r="J1076" s="271" t="s">
        <v>211</v>
      </c>
      <c r="L1076" s="271" t="s">
        <v>1577</v>
      </c>
      <c r="N1076" s="208" t="s">
        <v>2459</v>
      </c>
      <c r="P1076" s="502" t="s">
        <v>2460</v>
      </c>
      <c r="Q1076" s="502" t="s">
        <v>2461</v>
      </c>
      <c r="S1076" s="271" t="s">
        <v>214</v>
      </c>
      <c r="AZ1076" s="140"/>
    </row>
    <row r="1077" spans="1:52" ht="18" customHeight="1" x14ac:dyDescent="0.25">
      <c r="A1077" s="354">
        <v>12</v>
      </c>
      <c r="B1077" s="355"/>
      <c r="C1077" s="356">
        <v>67574</v>
      </c>
      <c r="D1077" s="140"/>
      <c r="E1077" s="269" t="s">
        <v>889</v>
      </c>
      <c r="F1077" s="269"/>
      <c r="G1077" s="269">
        <v>17</v>
      </c>
      <c r="H1077" s="275" t="s">
        <v>4527</v>
      </c>
      <c r="J1077" s="271" t="s">
        <v>211</v>
      </c>
      <c r="L1077" s="271" t="s">
        <v>4528</v>
      </c>
      <c r="N1077" s="208" t="s">
        <v>4554</v>
      </c>
      <c r="P1077" s="502" t="s">
        <v>4555</v>
      </c>
      <c r="Q1077" s="502" t="s">
        <v>4556</v>
      </c>
      <c r="S1077" s="271" t="s">
        <v>214</v>
      </c>
      <c r="AZ1077" s="140"/>
    </row>
    <row r="1078" spans="1:52" ht="18" customHeight="1" x14ac:dyDescent="0.25">
      <c r="A1078" s="354">
        <v>12</v>
      </c>
      <c r="B1078" s="355"/>
      <c r="C1078" s="356">
        <v>57812</v>
      </c>
      <c r="D1078" s="140"/>
      <c r="E1078" s="269" t="s">
        <v>889</v>
      </c>
      <c r="F1078" s="269"/>
      <c r="G1078" s="269">
        <v>19</v>
      </c>
      <c r="H1078" s="275" t="s">
        <v>4527</v>
      </c>
      <c r="J1078" s="271" t="s">
        <v>211</v>
      </c>
      <c r="L1078" s="271" t="s">
        <v>4528</v>
      </c>
      <c r="N1078" s="208" t="s">
        <v>4557</v>
      </c>
      <c r="S1078" s="271" t="s">
        <v>214</v>
      </c>
      <c r="AZ1078" s="140"/>
    </row>
    <row r="1079" spans="1:52" ht="18" customHeight="1" x14ac:dyDescent="0.25">
      <c r="A1079" s="354">
        <v>12</v>
      </c>
      <c r="B1079" s="355"/>
      <c r="C1079" s="356">
        <v>59784</v>
      </c>
      <c r="D1079" s="140"/>
      <c r="E1079" s="269" t="s">
        <v>889</v>
      </c>
      <c r="F1079" s="269"/>
      <c r="G1079" s="269">
        <v>25</v>
      </c>
      <c r="H1079" s="275" t="s">
        <v>4527</v>
      </c>
      <c r="J1079" s="271" t="s">
        <v>211</v>
      </c>
      <c r="L1079" s="271" t="s">
        <v>4528</v>
      </c>
      <c r="N1079" s="208" t="s">
        <v>4558</v>
      </c>
      <c r="S1079" s="271" t="s">
        <v>214</v>
      </c>
      <c r="AZ1079" s="140"/>
    </row>
    <row r="1080" spans="1:52" ht="18" customHeight="1" x14ac:dyDescent="0.25">
      <c r="A1080" s="354">
        <v>12</v>
      </c>
      <c r="B1080" s="355"/>
      <c r="C1080" s="356">
        <v>63028</v>
      </c>
      <c r="D1080" s="140"/>
      <c r="E1080" s="269" t="s">
        <v>889</v>
      </c>
      <c r="F1080" s="269"/>
      <c r="G1080" s="269">
        <v>29</v>
      </c>
      <c r="H1080" s="275" t="s">
        <v>4527</v>
      </c>
      <c r="J1080" s="271" t="s">
        <v>211</v>
      </c>
      <c r="L1080" s="271" t="s">
        <v>4528</v>
      </c>
      <c r="N1080" s="208" t="s">
        <v>4565</v>
      </c>
      <c r="P1080" s="502" t="s">
        <v>4566</v>
      </c>
      <c r="S1080" s="271" t="s">
        <v>214</v>
      </c>
      <c r="AZ1080" s="140"/>
    </row>
    <row r="1081" spans="1:52" ht="18" customHeight="1" x14ac:dyDescent="0.25">
      <c r="A1081" s="354">
        <v>12</v>
      </c>
      <c r="B1081" s="355"/>
      <c r="C1081" s="356">
        <v>56025</v>
      </c>
      <c r="D1081" s="140"/>
      <c r="E1081" s="269" t="s">
        <v>889</v>
      </c>
      <c r="F1081" s="269"/>
      <c r="G1081" s="269" t="s">
        <v>4596</v>
      </c>
      <c r="H1081" s="275" t="s">
        <v>4527</v>
      </c>
      <c r="J1081" s="271" t="s">
        <v>211</v>
      </c>
      <c r="L1081" s="271" t="s">
        <v>4528</v>
      </c>
      <c r="N1081" s="208" t="s">
        <v>4597</v>
      </c>
      <c r="P1081" s="502" t="s">
        <v>4598</v>
      </c>
      <c r="S1081" s="271" t="s">
        <v>214</v>
      </c>
      <c r="AZ1081" s="140"/>
    </row>
    <row r="1082" spans="1:52" ht="18" customHeight="1" x14ac:dyDescent="0.25">
      <c r="A1082" s="354">
        <v>12</v>
      </c>
      <c r="B1082" s="355"/>
      <c r="C1082" s="356">
        <v>69408</v>
      </c>
      <c r="D1082" s="140"/>
      <c r="E1082" s="269" t="s">
        <v>889</v>
      </c>
      <c r="F1082" s="269"/>
      <c r="G1082" s="269" t="s">
        <v>3772</v>
      </c>
      <c r="H1082" s="275" t="s">
        <v>4527</v>
      </c>
      <c r="J1082" s="271" t="s">
        <v>211</v>
      </c>
      <c r="L1082" s="271" t="s">
        <v>4528</v>
      </c>
      <c r="N1082" s="208" t="s">
        <v>4546</v>
      </c>
      <c r="P1082" s="502" t="s">
        <v>4547</v>
      </c>
      <c r="Q1082" s="502" t="s">
        <v>4548</v>
      </c>
      <c r="S1082" s="271" t="s">
        <v>214</v>
      </c>
      <c r="AZ1082" s="140"/>
    </row>
    <row r="1083" spans="1:52" ht="18" customHeight="1" x14ac:dyDescent="0.25">
      <c r="A1083" s="354">
        <v>12</v>
      </c>
      <c r="B1083" s="355"/>
      <c r="C1083" s="356">
        <v>64980</v>
      </c>
      <c r="D1083" s="140"/>
      <c r="E1083" s="269" t="s">
        <v>889</v>
      </c>
      <c r="F1083" s="269"/>
      <c r="G1083" s="269" t="s">
        <v>3577</v>
      </c>
      <c r="H1083" s="275" t="s">
        <v>4527</v>
      </c>
      <c r="J1083" s="271" t="s">
        <v>211</v>
      </c>
      <c r="L1083" s="271" t="s">
        <v>4528</v>
      </c>
      <c r="N1083" s="208" t="s">
        <v>4529</v>
      </c>
      <c r="O1083" s="502" t="s">
        <v>4530</v>
      </c>
      <c r="P1083" s="502" t="s">
        <v>4531</v>
      </c>
      <c r="Q1083" s="502" t="s">
        <v>4532</v>
      </c>
      <c r="S1083" s="271" t="s">
        <v>214</v>
      </c>
      <c r="AZ1083" s="140"/>
    </row>
    <row r="1084" spans="1:52" ht="18" customHeight="1" x14ac:dyDescent="0.25">
      <c r="A1084" s="354">
        <v>12</v>
      </c>
      <c r="B1084" s="355"/>
      <c r="C1084" s="356">
        <v>65923</v>
      </c>
      <c r="D1084" s="140"/>
      <c r="E1084" s="269" t="s">
        <v>889</v>
      </c>
      <c r="F1084" s="269"/>
      <c r="G1084" s="269" t="s">
        <v>3824</v>
      </c>
      <c r="H1084" s="275" t="s">
        <v>4527</v>
      </c>
      <c r="J1084" s="271" t="s">
        <v>211</v>
      </c>
      <c r="L1084" s="271" t="s">
        <v>4528</v>
      </c>
      <c r="N1084" s="208" t="s">
        <v>4585</v>
      </c>
      <c r="Q1084" s="502" t="s">
        <v>4586</v>
      </c>
      <c r="S1084" s="271" t="s">
        <v>214</v>
      </c>
      <c r="AZ1084" s="140"/>
    </row>
    <row r="1085" spans="1:52" ht="27" customHeight="1" x14ac:dyDescent="0.25">
      <c r="A1085" s="354">
        <v>12</v>
      </c>
      <c r="B1085" s="355"/>
      <c r="C1085" s="356">
        <v>68875</v>
      </c>
      <c r="D1085" s="140"/>
      <c r="E1085" s="269" t="s">
        <v>889</v>
      </c>
      <c r="F1085" s="269"/>
      <c r="G1085" s="269" t="s">
        <v>4587</v>
      </c>
      <c r="H1085" s="275" t="s">
        <v>4527</v>
      </c>
      <c r="J1085" s="271" t="s">
        <v>211</v>
      </c>
      <c r="L1085" s="271" t="s">
        <v>4528</v>
      </c>
      <c r="N1085" s="208" t="s">
        <v>4588</v>
      </c>
      <c r="O1085" s="502" t="s">
        <v>4589</v>
      </c>
      <c r="P1085" s="502" t="s">
        <v>4590</v>
      </c>
      <c r="S1085" s="271" t="s">
        <v>214</v>
      </c>
      <c r="AZ1085" s="140"/>
    </row>
    <row r="1086" spans="1:52" ht="18" customHeight="1" x14ac:dyDescent="0.25">
      <c r="A1086" s="354">
        <v>12</v>
      </c>
      <c r="B1086" s="355"/>
      <c r="C1086" s="356">
        <v>56023</v>
      </c>
      <c r="D1086" s="140"/>
      <c r="E1086" s="269" t="s">
        <v>889</v>
      </c>
      <c r="F1086" s="269"/>
      <c r="G1086" s="269" t="s">
        <v>4591</v>
      </c>
      <c r="H1086" s="275" t="s">
        <v>4527</v>
      </c>
      <c r="J1086" s="271" t="s">
        <v>211</v>
      </c>
      <c r="L1086" s="271" t="s">
        <v>4528</v>
      </c>
      <c r="N1086" s="208" t="s">
        <v>4592</v>
      </c>
      <c r="P1086" s="502" t="s">
        <v>4593</v>
      </c>
      <c r="S1086" s="271" t="s">
        <v>214</v>
      </c>
      <c r="AZ1086" s="140"/>
    </row>
    <row r="1087" spans="1:52" ht="18" customHeight="1" x14ac:dyDescent="0.25">
      <c r="A1087" s="354">
        <v>12</v>
      </c>
      <c r="B1087" s="355"/>
      <c r="C1087" s="356">
        <v>56024</v>
      </c>
      <c r="D1087" s="140"/>
      <c r="E1087" s="269" t="s">
        <v>889</v>
      </c>
      <c r="F1087" s="269"/>
      <c r="G1087" s="269" t="s">
        <v>4594</v>
      </c>
      <c r="H1087" s="275" t="s">
        <v>4527</v>
      </c>
      <c r="J1087" s="271" t="s">
        <v>211</v>
      </c>
      <c r="L1087" s="271" t="s">
        <v>4528</v>
      </c>
      <c r="N1087" s="208" t="s">
        <v>4595</v>
      </c>
      <c r="S1087" s="271" t="s">
        <v>214</v>
      </c>
      <c r="AZ1087" s="140"/>
    </row>
    <row r="1088" spans="1:52" ht="18" customHeight="1" x14ac:dyDescent="0.25">
      <c r="A1088" s="354">
        <v>12</v>
      </c>
      <c r="B1088" s="355"/>
      <c r="C1088" s="356">
        <v>68493</v>
      </c>
      <c r="D1088" s="140"/>
      <c r="E1088" s="269" t="s">
        <v>889</v>
      </c>
      <c r="F1088" s="269"/>
      <c r="G1088" s="269" t="s">
        <v>3583</v>
      </c>
      <c r="H1088" s="275" t="s">
        <v>4527</v>
      </c>
      <c r="J1088" s="271" t="s">
        <v>211</v>
      </c>
      <c r="L1088" s="271" t="s">
        <v>4528</v>
      </c>
      <c r="N1088" s="208" t="s">
        <v>4533</v>
      </c>
      <c r="Q1088" s="502" t="s">
        <v>4534</v>
      </c>
      <c r="S1088" s="271" t="s">
        <v>214</v>
      </c>
      <c r="AZ1088" s="140"/>
    </row>
    <row r="1089" spans="1:52" ht="18" customHeight="1" x14ac:dyDescent="0.25">
      <c r="A1089" s="354">
        <v>12</v>
      </c>
      <c r="B1089" s="355"/>
      <c r="C1089" s="356">
        <v>69458</v>
      </c>
      <c r="D1089" s="140"/>
      <c r="E1089" s="269" t="s">
        <v>889</v>
      </c>
      <c r="F1089" s="269"/>
      <c r="G1089" s="269" t="s">
        <v>4599</v>
      </c>
      <c r="H1089" s="275" t="s">
        <v>4527</v>
      </c>
      <c r="J1089" s="271" t="s">
        <v>211</v>
      </c>
      <c r="L1089" s="271" t="s">
        <v>4528</v>
      </c>
      <c r="N1089" s="208" t="s">
        <v>4600</v>
      </c>
      <c r="P1089" s="502" t="s">
        <v>4601</v>
      </c>
      <c r="Q1089" s="502" t="s">
        <v>4602</v>
      </c>
      <c r="S1089" s="271" t="s">
        <v>214</v>
      </c>
      <c r="AZ1089" s="140"/>
    </row>
    <row r="1090" spans="1:52" ht="18" customHeight="1" x14ac:dyDescent="0.25">
      <c r="A1090" s="354">
        <v>12</v>
      </c>
      <c r="B1090" s="355"/>
      <c r="C1090" s="356">
        <v>70771</v>
      </c>
      <c r="D1090" s="140"/>
      <c r="E1090" s="269" t="s">
        <v>889</v>
      </c>
      <c r="F1090" s="269"/>
      <c r="G1090" s="269" t="s">
        <v>4603</v>
      </c>
      <c r="H1090" s="275" t="s">
        <v>4527</v>
      </c>
      <c r="J1090" s="271" t="s">
        <v>211</v>
      </c>
      <c r="L1090" s="271" t="s">
        <v>4528</v>
      </c>
      <c r="N1090" s="208" t="s">
        <v>1000</v>
      </c>
      <c r="S1090" s="271" t="s">
        <v>214</v>
      </c>
      <c r="AZ1090" s="140"/>
    </row>
    <row r="1091" spans="1:52" ht="18" customHeight="1" x14ac:dyDescent="0.25">
      <c r="A1091" s="354">
        <v>12</v>
      </c>
      <c r="B1091" s="355"/>
      <c r="C1091" s="356">
        <v>56028</v>
      </c>
      <c r="D1091" s="140"/>
      <c r="E1091" s="269" t="s">
        <v>889</v>
      </c>
      <c r="F1091" s="269"/>
      <c r="G1091" s="269" t="s">
        <v>4604</v>
      </c>
      <c r="H1091" s="275" t="s">
        <v>4527</v>
      </c>
      <c r="J1091" s="271" t="s">
        <v>211</v>
      </c>
      <c r="L1091" s="271" t="s">
        <v>4528</v>
      </c>
      <c r="N1091" s="208" t="s">
        <v>4605</v>
      </c>
      <c r="P1091" s="502" t="s">
        <v>4606</v>
      </c>
      <c r="Q1091" s="502" t="s">
        <v>4607</v>
      </c>
      <c r="S1091" s="271" t="s">
        <v>214</v>
      </c>
      <c r="AZ1091" s="140"/>
    </row>
    <row r="1092" spans="1:52" ht="18" customHeight="1" x14ac:dyDescent="0.25">
      <c r="A1092" s="354">
        <v>12</v>
      </c>
      <c r="B1092" s="355"/>
      <c r="C1092" s="356">
        <v>69884</v>
      </c>
      <c r="D1092" s="140"/>
      <c r="E1092" s="269" t="s">
        <v>889</v>
      </c>
      <c r="F1092" s="269"/>
      <c r="G1092" s="269" t="s">
        <v>4608</v>
      </c>
      <c r="H1092" s="275" t="s">
        <v>4527</v>
      </c>
      <c r="J1092" s="271" t="s">
        <v>211</v>
      </c>
      <c r="L1092" s="271" t="s">
        <v>4528</v>
      </c>
      <c r="N1092" s="208" t="s">
        <v>4609</v>
      </c>
      <c r="P1092" s="502" t="s">
        <v>4610</v>
      </c>
      <c r="S1092" s="271" t="s">
        <v>214</v>
      </c>
      <c r="AZ1092" s="140"/>
    </row>
    <row r="1093" spans="1:52" ht="18" customHeight="1" x14ac:dyDescent="0.25">
      <c r="A1093" s="354">
        <v>12</v>
      </c>
      <c r="B1093" s="355"/>
      <c r="C1093" s="356">
        <v>63237</v>
      </c>
      <c r="D1093" s="140"/>
      <c r="E1093" s="269" t="s">
        <v>889</v>
      </c>
      <c r="F1093" s="269"/>
      <c r="G1093" s="269" t="s">
        <v>1462</v>
      </c>
      <c r="H1093" s="275" t="s">
        <v>4527</v>
      </c>
      <c r="J1093" s="271" t="s">
        <v>211</v>
      </c>
      <c r="L1093" s="271" t="s">
        <v>4528</v>
      </c>
      <c r="N1093" s="208" t="s">
        <v>4540</v>
      </c>
      <c r="P1093" s="502" t="s">
        <v>4541</v>
      </c>
      <c r="S1093" s="271" t="s">
        <v>214</v>
      </c>
      <c r="AZ1093" s="140"/>
    </row>
    <row r="1094" spans="1:52" ht="18" customHeight="1" x14ac:dyDescent="0.25">
      <c r="A1094" s="354">
        <v>12</v>
      </c>
      <c r="B1094" s="355"/>
      <c r="C1094" s="356">
        <v>62424</v>
      </c>
      <c r="D1094" s="140"/>
      <c r="E1094" s="269" t="s">
        <v>889</v>
      </c>
      <c r="F1094" s="269"/>
      <c r="G1094" s="269" t="s">
        <v>4542</v>
      </c>
      <c r="H1094" s="275" t="s">
        <v>4527</v>
      </c>
      <c r="J1094" s="271" t="s">
        <v>211</v>
      </c>
      <c r="L1094" s="271" t="s">
        <v>4536</v>
      </c>
      <c r="N1094" s="208" t="s">
        <v>4543</v>
      </c>
      <c r="O1094" s="502" t="s">
        <v>4544</v>
      </c>
      <c r="P1094" s="502" t="s">
        <v>4545</v>
      </c>
      <c r="S1094" s="271" t="s">
        <v>214</v>
      </c>
      <c r="AZ1094" s="140"/>
    </row>
    <row r="1095" spans="1:52" ht="18" customHeight="1" x14ac:dyDescent="0.25">
      <c r="A1095" s="354">
        <v>12</v>
      </c>
      <c r="B1095" s="355"/>
      <c r="C1095" s="356">
        <v>69562</v>
      </c>
      <c r="D1095" s="140"/>
      <c r="E1095" s="269" t="s">
        <v>889</v>
      </c>
      <c r="F1095" s="269"/>
      <c r="G1095" s="269" t="s">
        <v>1562</v>
      </c>
      <c r="H1095" s="275" t="s">
        <v>4527</v>
      </c>
      <c r="J1095" s="271" t="s">
        <v>211</v>
      </c>
      <c r="L1095" s="271" t="s">
        <v>4536</v>
      </c>
      <c r="N1095" s="208" t="s">
        <v>4549</v>
      </c>
      <c r="P1095" s="502" t="s">
        <v>4550</v>
      </c>
      <c r="Q1095" s="502" t="s">
        <v>4551</v>
      </c>
      <c r="S1095" s="271" t="s">
        <v>214</v>
      </c>
      <c r="AZ1095" s="140"/>
    </row>
    <row r="1096" spans="1:52" ht="18" customHeight="1" x14ac:dyDescent="0.25">
      <c r="A1096" s="354">
        <v>12</v>
      </c>
      <c r="B1096" s="355"/>
      <c r="C1096" s="356">
        <v>67634</v>
      </c>
      <c r="D1096" s="140"/>
      <c r="E1096" s="269" t="s">
        <v>889</v>
      </c>
      <c r="F1096" s="269"/>
      <c r="G1096" s="269" t="s">
        <v>3535</v>
      </c>
      <c r="H1096" s="275" t="s">
        <v>4527</v>
      </c>
      <c r="J1096" s="271" t="s">
        <v>211</v>
      </c>
      <c r="L1096" s="271" t="s">
        <v>4536</v>
      </c>
      <c r="N1096" s="208" t="s">
        <v>4552</v>
      </c>
      <c r="Q1096" s="502" t="s">
        <v>4553</v>
      </c>
      <c r="S1096" s="271" t="s">
        <v>214</v>
      </c>
      <c r="AZ1096" s="140"/>
    </row>
    <row r="1097" spans="1:52" ht="18" customHeight="1" x14ac:dyDescent="0.25">
      <c r="A1097" s="354">
        <v>12</v>
      </c>
      <c r="B1097" s="355"/>
      <c r="C1097" s="356">
        <v>68377</v>
      </c>
      <c r="D1097" s="140"/>
      <c r="E1097" s="269" t="s">
        <v>889</v>
      </c>
      <c r="F1097" s="269"/>
      <c r="G1097" s="269" t="s">
        <v>4535</v>
      </c>
      <c r="H1097" s="275" t="s">
        <v>4527</v>
      </c>
      <c r="J1097" s="271" t="s">
        <v>211</v>
      </c>
      <c r="L1097" s="271" t="s">
        <v>4536</v>
      </c>
      <c r="N1097" s="208" t="s">
        <v>4537</v>
      </c>
      <c r="O1097" s="502" t="s">
        <v>4538</v>
      </c>
      <c r="P1097" s="502" t="s">
        <v>4538</v>
      </c>
      <c r="Q1097" s="502" t="s">
        <v>4539</v>
      </c>
      <c r="S1097" s="271" t="s">
        <v>214</v>
      </c>
      <c r="AZ1097" s="140"/>
    </row>
    <row r="1098" spans="1:52" ht="18" customHeight="1" x14ac:dyDescent="0.25">
      <c r="A1098" s="354">
        <v>12</v>
      </c>
      <c r="B1098" s="355"/>
      <c r="C1098" s="356">
        <v>63785</v>
      </c>
      <c r="D1098" s="140"/>
      <c r="E1098" s="269" t="s">
        <v>889</v>
      </c>
      <c r="F1098" s="269"/>
      <c r="G1098" s="269">
        <v>26</v>
      </c>
      <c r="H1098" s="275" t="s">
        <v>4527</v>
      </c>
      <c r="J1098" s="271" t="s">
        <v>211</v>
      </c>
      <c r="L1098" s="271" t="s">
        <v>4559</v>
      </c>
      <c r="N1098" s="208" t="s">
        <v>4560</v>
      </c>
      <c r="O1098" s="502" t="s">
        <v>4561</v>
      </c>
      <c r="P1098" s="502" t="s">
        <v>4562</v>
      </c>
      <c r="S1098" s="271" t="s">
        <v>214</v>
      </c>
      <c r="AZ1098" s="140"/>
    </row>
    <row r="1099" spans="1:52" ht="18" customHeight="1" x14ac:dyDescent="0.25">
      <c r="A1099" s="354">
        <v>12</v>
      </c>
      <c r="B1099" s="355"/>
      <c r="C1099" s="356">
        <v>56003</v>
      </c>
      <c r="D1099" s="140"/>
      <c r="E1099" s="269" t="s">
        <v>889</v>
      </c>
      <c r="F1099" s="269"/>
      <c r="G1099" s="269">
        <v>28</v>
      </c>
      <c r="H1099" s="275" t="s">
        <v>4527</v>
      </c>
      <c r="J1099" s="271" t="s">
        <v>211</v>
      </c>
      <c r="L1099" s="271" t="s">
        <v>4559</v>
      </c>
      <c r="N1099" s="208" t="s">
        <v>4563</v>
      </c>
      <c r="P1099" s="502" t="s">
        <v>4564</v>
      </c>
      <c r="S1099" s="271" t="s">
        <v>214</v>
      </c>
      <c r="AZ1099" s="140"/>
    </row>
    <row r="1100" spans="1:52" ht="18" customHeight="1" x14ac:dyDescent="0.25">
      <c r="A1100" s="354">
        <v>12</v>
      </c>
      <c r="B1100" s="355"/>
      <c r="C1100" s="356">
        <v>65110</v>
      </c>
      <c r="D1100" s="140"/>
      <c r="E1100" s="269" t="s">
        <v>889</v>
      </c>
      <c r="F1100" s="269"/>
      <c r="G1100" s="269">
        <v>30</v>
      </c>
      <c r="H1100" s="275" t="s">
        <v>4527</v>
      </c>
      <c r="J1100" s="271" t="s">
        <v>211</v>
      </c>
      <c r="L1100" s="271" t="s">
        <v>4559</v>
      </c>
      <c r="N1100" s="208" t="s">
        <v>2046</v>
      </c>
      <c r="P1100" s="502" t="s">
        <v>4567</v>
      </c>
      <c r="S1100" s="271" t="s">
        <v>214</v>
      </c>
      <c r="AZ1100" s="140"/>
    </row>
    <row r="1101" spans="1:52" ht="18" customHeight="1" x14ac:dyDescent="0.25">
      <c r="A1101" s="354">
        <v>12</v>
      </c>
      <c r="B1101" s="355"/>
      <c r="C1101" s="356">
        <v>56008</v>
      </c>
      <c r="D1101" s="140"/>
      <c r="E1101" s="269" t="s">
        <v>889</v>
      </c>
      <c r="F1101" s="269"/>
      <c r="G1101" s="269">
        <v>34</v>
      </c>
      <c r="H1101" s="275" t="s">
        <v>4527</v>
      </c>
      <c r="J1101" s="271" t="s">
        <v>211</v>
      </c>
      <c r="L1101" s="271" t="s">
        <v>4559</v>
      </c>
      <c r="N1101" s="208" t="s">
        <v>4568</v>
      </c>
      <c r="P1101" s="502" t="s">
        <v>4569</v>
      </c>
      <c r="Q1101" s="502" t="s">
        <v>4570</v>
      </c>
      <c r="S1101" s="271" t="s">
        <v>214</v>
      </c>
      <c r="AZ1101" s="140"/>
    </row>
    <row r="1102" spans="1:52" ht="18" customHeight="1" x14ac:dyDescent="0.25">
      <c r="A1102" s="354">
        <v>12</v>
      </c>
      <c r="B1102" s="355"/>
      <c r="C1102" s="356">
        <v>56013</v>
      </c>
      <c r="D1102" s="140"/>
      <c r="E1102" s="269" t="s">
        <v>889</v>
      </c>
      <c r="F1102" s="269"/>
      <c r="G1102" s="269">
        <v>44</v>
      </c>
      <c r="H1102" s="275" t="s">
        <v>4527</v>
      </c>
      <c r="J1102" s="271" t="s">
        <v>211</v>
      </c>
      <c r="L1102" s="271" t="s">
        <v>4559</v>
      </c>
      <c r="N1102" s="208" t="s">
        <v>3346</v>
      </c>
      <c r="O1102" s="502" t="s">
        <v>4571</v>
      </c>
      <c r="P1102" s="502" t="s">
        <v>1128</v>
      </c>
      <c r="Q1102" s="502" t="s">
        <v>4572</v>
      </c>
      <c r="S1102" s="271" t="s">
        <v>214</v>
      </c>
      <c r="AZ1102" s="140"/>
    </row>
    <row r="1103" spans="1:52" ht="18" customHeight="1" x14ac:dyDescent="0.25">
      <c r="A1103" s="354">
        <v>12</v>
      </c>
      <c r="B1103" s="355"/>
      <c r="C1103" s="356">
        <v>70338</v>
      </c>
      <c r="D1103" s="140"/>
      <c r="E1103" s="269" t="s">
        <v>889</v>
      </c>
      <c r="F1103" s="269"/>
      <c r="G1103" s="269" t="s">
        <v>4573</v>
      </c>
      <c r="H1103" s="275" t="s">
        <v>4527</v>
      </c>
      <c r="J1103" s="271" t="s">
        <v>211</v>
      </c>
      <c r="L1103" s="271" t="s">
        <v>4559</v>
      </c>
      <c r="N1103" s="208" t="s">
        <v>4574</v>
      </c>
      <c r="S1103" s="271" t="s">
        <v>214</v>
      </c>
      <c r="AZ1103" s="140"/>
    </row>
    <row r="1104" spans="1:52" ht="18" customHeight="1" x14ac:dyDescent="0.25">
      <c r="A1104" s="354">
        <v>12</v>
      </c>
      <c r="B1104" s="355"/>
      <c r="C1104" s="356">
        <v>69732</v>
      </c>
      <c r="D1104" s="140"/>
      <c r="E1104" s="269" t="s">
        <v>889</v>
      </c>
      <c r="F1104" s="269"/>
      <c r="G1104" s="269" t="s">
        <v>4575</v>
      </c>
      <c r="H1104" s="275" t="s">
        <v>4527</v>
      </c>
      <c r="J1104" s="271" t="s">
        <v>211</v>
      </c>
      <c r="L1104" s="271" t="s">
        <v>4559</v>
      </c>
      <c r="N1104" s="208" t="s">
        <v>4576</v>
      </c>
      <c r="P1104" s="502" t="s">
        <v>4577</v>
      </c>
      <c r="Q1104" s="502" t="s">
        <v>4578</v>
      </c>
      <c r="S1104" s="271" t="s">
        <v>214</v>
      </c>
      <c r="AZ1104" s="140"/>
    </row>
    <row r="1105" spans="1:52" ht="18" customHeight="1" x14ac:dyDescent="0.25">
      <c r="A1105" s="354">
        <v>12</v>
      </c>
      <c r="B1105" s="355"/>
      <c r="C1105" s="356">
        <v>68679</v>
      </c>
      <c r="D1105" s="140"/>
      <c r="E1105" s="269" t="s">
        <v>889</v>
      </c>
      <c r="F1105" s="269"/>
      <c r="G1105" s="269" t="s">
        <v>4579</v>
      </c>
      <c r="H1105" s="275" t="s">
        <v>4527</v>
      </c>
      <c r="J1105" s="271" t="s">
        <v>211</v>
      </c>
      <c r="L1105" s="271" t="s">
        <v>4559</v>
      </c>
      <c r="N1105" s="208" t="s">
        <v>4580</v>
      </c>
      <c r="O1105" s="502" t="s">
        <v>4581</v>
      </c>
      <c r="P1105" s="502" t="s">
        <v>4581</v>
      </c>
      <c r="Q1105" s="502" t="s">
        <v>4582</v>
      </c>
      <c r="S1105" s="271" t="s">
        <v>214</v>
      </c>
      <c r="AZ1105" s="140"/>
    </row>
    <row r="1106" spans="1:52" ht="18" customHeight="1" x14ac:dyDescent="0.25">
      <c r="A1106" s="354">
        <v>12</v>
      </c>
      <c r="B1106" s="355"/>
      <c r="C1106" s="356">
        <v>68644</v>
      </c>
      <c r="D1106" s="140"/>
      <c r="E1106" s="269" t="s">
        <v>889</v>
      </c>
      <c r="F1106" s="269"/>
      <c r="G1106" s="269" t="s">
        <v>4006</v>
      </c>
      <c r="H1106" s="275" t="s">
        <v>4527</v>
      </c>
      <c r="J1106" s="271" t="s">
        <v>211</v>
      </c>
      <c r="L1106" s="271" t="s">
        <v>4559</v>
      </c>
      <c r="N1106" s="208" t="s">
        <v>4583</v>
      </c>
      <c r="P1106" s="502" t="s">
        <v>4584</v>
      </c>
      <c r="S1106" s="271" t="s">
        <v>214</v>
      </c>
      <c r="AZ1106" s="140"/>
    </row>
    <row r="1107" spans="1:52" ht="18" customHeight="1" x14ac:dyDescent="0.25">
      <c r="A1107" s="354">
        <v>12</v>
      </c>
      <c r="B1107" s="355"/>
      <c r="C1107" s="356">
        <v>61938</v>
      </c>
      <c r="D1107" s="140"/>
      <c r="E1107" s="269" t="s">
        <v>889</v>
      </c>
      <c r="F1107" s="269"/>
      <c r="G1107" s="269">
        <v>78</v>
      </c>
      <c r="H1107" s="275" t="s">
        <v>441</v>
      </c>
      <c r="J1107" s="271" t="s">
        <v>211</v>
      </c>
      <c r="L1107" s="271" t="s">
        <v>442</v>
      </c>
      <c r="N1107" s="208" t="s">
        <v>1164</v>
      </c>
      <c r="P1107" s="502" t="s">
        <v>1165</v>
      </c>
      <c r="Q1107" s="502" t="s">
        <v>1166</v>
      </c>
      <c r="S1107" s="271" t="s">
        <v>214</v>
      </c>
      <c r="T1107" s="271" t="s">
        <v>446</v>
      </c>
      <c r="U1107" s="596" t="s">
        <v>7500</v>
      </c>
      <c r="Y1107" s="269" t="s">
        <v>7459</v>
      </c>
      <c r="AZ1107" s="140"/>
    </row>
    <row r="1108" spans="1:52" ht="18" customHeight="1" x14ac:dyDescent="0.25">
      <c r="A1108" s="354">
        <v>12</v>
      </c>
      <c r="B1108" s="355"/>
      <c r="C1108" s="356">
        <v>65215</v>
      </c>
      <c r="D1108" s="140"/>
      <c r="E1108" s="269" t="s">
        <v>889</v>
      </c>
      <c r="F1108" s="269"/>
      <c r="G1108" s="269">
        <v>14</v>
      </c>
      <c r="H1108" s="275" t="s">
        <v>4612</v>
      </c>
      <c r="J1108" s="271" t="s">
        <v>211</v>
      </c>
      <c r="L1108" s="271" t="s">
        <v>4613</v>
      </c>
      <c r="N1108" s="208" t="s">
        <v>4634</v>
      </c>
      <c r="P1108" s="502" t="s">
        <v>4635</v>
      </c>
      <c r="Q1108" s="502" t="s">
        <v>4636</v>
      </c>
      <c r="S1108" s="271" t="s">
        <v>214</v>
      </c>
      <c r="AZ1108" s="140"/>
    </row>
    <row r="1109" spans="1:52" ht="18" customHeight="1" x14ac:dyDescent="0.25">
      <c r="A1109" s="354">
        <v>12</v>
      </c>
      <c r="B1109" s="355"/>
      <c r="C1109" s="356">
        <v>65295</v>
      </c>
      <c r="D1109" s="140"/>
      <c r="E1109" s="269" t="s">
        <v>889</v>
      </c>
      <c r="F1109" s="269"/>
      <c r="G1109" s="269">
        <v>15</v>
      </c>
      <c r="H1109" s="275" t="s">
        <v>4612</v>
      </c>
      <c r="J1109" s="271" t="s">
        <v>211</v>
      </c>
      <c r="L1109" s="271" t="s">
        <v>4613</v>
      </c>
      <c r="N1109" s="208" t="s">
        <v>4637</v>
      </c>
      <c r="O1109" s="502" t="s">
        <v>4638</v>
      </c>
      <c r="P1109" s="502" t="s">
        <v>4639</v>
      </c>
      <c r="Q1109" s="502" t="s">
        <v>4640</v>
      </c>
      <c r="S1109" s="271" t="s">
        <v>214</v>
      </c>
      <c r="AZ1109" s="140"/>
    </row>
    <row r="1110" spans="1:52" ht="18" customHeight="1" x14ac:dyDescent="0.25">
      <c r="A1110" s="354">
        <v>12</v>
      </c>
      <c r="B1110" s="355"/>
      <c r="C1110" s="356">
        <v>56059</v>
      </c>
      <c r="D1110" s="140"/>
      <c r="E1110" s="269" t="s">
        <v>889</v>
      </c>
      <c r="F1110" s="269"/>
      <c r="G1110" s="269">
        <v>20</v>
      </c>
      <c r="H1110" s="275" t="s">
        <v>4612</v>
      </c>
      <c r="J1110" s="271" t="s">
        <v>211</v>
      </c>
      <c r="L1110" s="271" t="s">
        <v>4613</v>
      </c>
      <c r="N1110" s="208" t="s">
        <v>4641</v>
      </c>
      <c r="S1110" s="271" t="s">
        <v>214</v>
      </c>
      <c r="AZ1110" s="140"/>
    </row>
    <row r="1111" spans="1:52" ht="18" customHeight="1" x14ac:dyDescent="0.25">
      <c r="A1111" s="354">
        <v>12</v>
      </c>
      <c r="B1111" s="355"/>
      <c r="C1111" s="356">
        <v>56060</v>
      </c>
      <c r="D1111" s="140"/>
      <c r="E1111" s="269" t="s">
        <v>889</v>
      </c>
      <c r="F1111" s="269"/>
      <c r="G1111" s="269">
        <v>26</v>
      </c>
      <c r="H1111" s="275" t="s">
        <v>4612</v>
      </c>
      <c r="J1111" s="271" t="s">
        <v>211</v>
      </c>
      <c r="L1111" s="271" t="s">
        <v>4613</v>
      </c>
      <c r="N1111" s="208" t="s">
        <v>4642</v>
      </c>
      <c r="S1111" s="271" t="s">
        <v>214</v>
      </c>
      <c r="AZ1111" s="140"/>
    </row>
    <row r="1112" spans="1:52" ht="18" customHeight="1" x14ac:dyDescent="0.25">
      <c r="A1112" s="354">
        <v>12</v>
      </c>
      <c r="B1112" s="355"/>
      <c r="C1112" s="356">
        <v>69728</v>
      </c>
      <c r="D1112" s="140"/>
      <c r="E1112" s="269" t="s">
        <v>889</v>
      </c>
      <c r="F1112" s="269"/>
      <c r="G1112" s="269" t="s">
        <v>4650</v>
      </c>
      <c r="H1112" s="275" t="s">
        <v>4612</v>
      </c>
      <c r="J1112" s="271" t="s">
        <v>211</v>
      </c>
      <c r="L1112" s="271" t="s">
        <v>4613</v>
      </c>
      <c r="N1112" s="208" t="s">
        <v>4651</v>
      </c>
      <c r="P1112" s="502" t="s">
        <v>4652</v>
      </c>
      <c r="Q1112" s="502" t="s">
        <v>4653</v>
      </c>
      <c r="S1112" s="271" t="s">
        <v>214</v>
      </c>
      <c r="AZ1112" s="140"/>
    </row>
    <row r="1113" spans="1:52" ht="18" customHeight="1" x14ac:dyDescent="0.25">
      <c r="A1113" s="354">
        <v>12</v>
      </c>
      <c r="B1113" s="355"/>
      <c r="C1113" s="356">
        <v>66759</v>
      </c>
      <c r="D1113" s="140"/>
      <c r="E1113" s="269" t="s">
        <v>889</v>
      </c>
      <c r="F1113" s="269"/>
      <c r="G1113" s="269" t="s">
        <v>4611</v>
      </c>
      <c r="H1113" s="275" t="s">
        <v>4612</v>
      </c>
      <c r="J1113" s="271" t="s">
        <v>211</v>
      </c>
      <c r="L1113" s="271" t="s">
        <v>4613</v>
      </c>
      <c r="N1113" s="208" t="s">
        <v>4614</v>
      </c>
      <c r="Q1113" s="502" t="s">
        <v>4615</v>
      </c>
      <c r="S1113" s="271" t="s">
        <v>214</v>
      </c>
      <c r="AZ1113" s="140"/>
    </row>
    <row r="1114" spans="1:52" ht="18" customHeight="1" x14ac:dyDescent="0.25">
      <c r="A1114" s="354">
        <v>12</v>
      </c>
      <c r="B1114" s="355"/>
      <c r="C1114" s="356">
        <v>69423</v>
      </c>
      <c r="D1114" s="140"/>
      <c r="E1114" s="269" t="s">
        <v>889</v>
      </c>
      <c r="F1114" s="269"/>
      <c r="G1114" s="269" t="s">
        <v>4542</v>
      </c>
      <c r="H1114" s="275" t="s">
        <v>4612</v>
      </c>
      <c r="J1114" s="271" t="s">
        <v>211</v>
      </c>
      <c r="L1114" s="271" t="s">
        <v>4613</v>
      </c>
      <c r="N1114" s="208" t="s">
        <v>4629</v>
      </c>
      <c r="P1114" s="502" t="s">
        <v>4630</v>
      </c>
      <c r="Q1114" s="502" t="s">
        <v>4631</v>
      </c>
      <c r="S1114" s="271" t="s">
        <v>214</v>
      </c>
      <c r="AZ1114" s="140"/>
    </row>
    <row r="1115" spans="1:52" ht="18" customHeight="1" x14ac:dyDescent="0.25">
      <c r="A1115" s="354">
        <v>12</v>
      </c>
      <c r="B1115" s="355"/>
      <c r="C1115" s="356">
        <v>63770</v>
      </c>
      <c r="D1115" s="140"/>
      <c r="E1115" s="269" t="s">
        <v>889</v>
      </c>
      <c r="F1115" s="269"/>
      <c r="G1115" s="269" t="s">
        <v>1562</v>
      </c>
      <c r="H1115" s="275" t="s">
        <v>4612</v>
      </c>
      <c r="J1115" s="271" t="s">
        <v>211</v>
      </c>
      <c r="L1115" s="271" t="s">
        <v>4613</v>
      </c>
      <c r="N1115" s="208" t="s">
        <v>4632</v>
      </c>
      <c r="P1115" s="502" t="s">
        <v>4633</v>
      </c>
      <c r="Q1115" s="502" t="s">
        <v>1314</v>
      </c>
      <c r="S1115" s="271" t="s">
        <v>214</v>
      </c>
      <c r="AZ1115" s="140"/>
    </row>
    <row r="1116" spans="1:52" ht="18" customHeight="1" x14ac:dyDescent="0.25">
      <c r="A1116" s="354">
        <v>12</v>
      </c>
      <c r="B1116" s="355"/>
      <c r="C1116" s="356">
        <v>56049</v>
      </c>
      <c r="D1116" s="140"/>
      <c r="E1116" s="269" t="s">
        <v>889</v>
      </c>
      <c r="F1116" s="269"/>
      <c r="G1116" s="269" t="s">
        <v>382</v>
      </c>
      <c r="H1116" s="275" t="s">
        <v>4612</v>
      </c>
      <c r="J1116" s="271" t="s">
        <v>211</v>
      </c>
      <c r="L1116" s="271" t="s">
        <v>4613</v>
      </c>
      <c r="N1116" s="208" t="s">
        <v>4616</v>
      </c>
      <c r="O1116" s="502" t="s">
        <v>4617</v>
      </c>
      <c r="S1116" s="271" t="s">
        <v>214</v>
      </c>
      <c r="AZ1116" s="140"/>
    </row>
    <row r="1117" spans="1:52" ht="18" customHeight="1" x14ac:dyDescent="0.25">
      <c r="A1117" s="354">
        <v>12</v>
      </c>
      <c r="B1117" s="355"/>
      <c r="C1117" s="356">
        <v>69462</v>
      </c>
      <c r="D1117" s="140"/>
      <c r="E1117" s="269" t="s">
        <v>889</v>
      </c>
      <c r="F1117" s="269"/>
      <c r="G1117" s="269" t="s">
        <v>4643</v>
      </c>
      <c r="H1117" s="275" t="s">
        <v>4612</v>
      </c>
      <c r="J1117" s="271" t="s">
        <v>211</v>
      </c>
      <c r="L1117" s="271" t="s">
        <v>4613</v>
      </c>
      <c r="N1117" s="208" t="s">
        <v>4644</v>
      </c>
      <c r="O1117" s="502" t="s">
        <v>2081</v>
      </c>
      <c r="P1117" s="502" t="s">
        <v>4645</v>
      </c>
      <c r="Q1117" s="502" t="s">
        <v>4646</v>
      </c>
      <c r="S1117" s="271" t="s">
        <v>214</v>
      </c>
      <c r="AZ1117" s="140"/>
    </row>
    <row r="1118" spans="1:52" ht="18" customHeight="1" x14ac:dyDescent="0.25">
      <c r="A1118" s="354">
        <v>12</v>
      </c>
      <c r="B1118" s="355"/>
      <c r="C1118" s="356">
        <v>56063</v>
      </c>
      <c r="D1118" s="140"/>
      <c r="E1118" s="269" t="s">
        <v>889</v>
      </c>
      <c r="F1118" s="269"/>
      <c r="G1118" s="269" t="s">
        <v>3979</v>
      </c>
      <c r="H1118" s="275" t="s">
        <v>4612</v>
      </c>
      <c r="J1118" s="271" t="s">
        <v>211</v>
      </c>
      <c r="L1118" s="271" t="s">
        <v>4613</v>
      </c>
      <c r="N1118" s="208" t="s">
        <v>4647</v>
      </c>
      <c r="O1118" s="502" t="s">
        <v>4648</v>
      </c>
      <c r="Q1118" s="502" t="s">
        <v>4649</v>
      </c>
      <c r="S1118" s="271" t="s">
        <v>214</v>
      </c>
      <c r="AZ1118" s="140"/>
    </row>
    <row r="1119" spans="1:52" ht="18" customHeight="1" x14ac:dyDescent="0.25">
      <c r="A1119" s="354">
        <v>12</v>
      </c>
      <c r="B1119" s="355"/>
      <c r="C1119" s="356">
        <v>67425</v>
      </c>
      <c r="D1119" s="140"/>
      <c r="E1119" s="269" t="s">
        <v>889</v>
      </c>
      <c r="F1119" s="269"/>
      <c r="G1119" s="269" t="s">
        <v>4654</v>
      </c>
      <c r="H1119" s="275" t="s">
        <v>4612</v>
      </c>
      <c r="J1119" s="271" t="s">
        <v>211</v>
      </c>
      <c r="L1119" s="271" t="s">
        <v>4613</v>
      </c>
      <c r="N1119" s="208" t="s">
        <v>4655</v>
      </c>
      <c r="O1119" s="502" t="s">
        <v>4656</v>
      </c>
      <c r="P1119" s="502" t="s">
        <v>4657</v>
      </c>
      <c r="S1119" s="271" t="s">
        <v>214</v>
      </c>
      <c r="AZ1119" s="140"/>
    </row>
    <row r="1120" spans="1:52" ht="18" customHeight="1" x14ac:dyDescent="0.25">
      <c r="A1120" s="354">
        <v>12</v>
      </c>
      <c r="B1120" s="355"/>
      <c r="C1120" s="356">
        <v>63624</v>
      </c>
      <c r="D1120" s="140"/>
      <c r="E1120" s="269" t="s">
        <v>889</v>
      </c>
      <c r="F1120" s="269"/>
      <c r="G1120" s="269" t="s">
        <v>4573</v>
      </c>
      <c r="H1120" s="275" t="s">
        <v>4612</v>
      </c>
      <c r="J1120" s="271" t="s">
        <v>211</v>
      </c>
      <c r="L1120" s="271" t="s">
        <v>4613</v>
      </c>
      <c r="N1120" s="208" t="s">
        <v>4658</v>
      </c>
      <c r="Q1120" s="502" t="s">
        <v>4659</v>
      </c>
      <c r="S1120" s="271" t="s">
        <v>214</v>
      </c>
      <c r="AZ1120" s="140"/>
    </row>
    <row r="1121" spans="1:54" ht="18" customHeight="1" x14ac:dyDescent="0.25">
      <c r="A1121" s="354">
        <v>12</v>
      </c>
      <c r="B1121" s="355"/>
      <c r="C1121" s="356">
        <v>64508</v>
      </c>
      <c r="D1121" s="140"/>
      <c r="E1121" s="269" t="s">
        <v>889</v>
      </c>
      <c r="F1121" s="269"/>
      <c r="G1121" s="269" t="s">
        <v>4575</v>
      </c>
      <c r="H1121" s="275" t="s">
        <v>4612</v>
      </c>
      <c r="J1121" s="271" t="s">
        <v>211</v>
      </c>
      <c r="L1121" s="271" t="s">
        <v>4613</v>
      </c>
      <c r="N1121" s="208" t="s">
        <v>4660</v>
      </c>
      <c r="O1121" s="502" t="s">
        <v>4661</v>
      </c>
      <c r="P1121" s="502" t="s">
        <v>4662</v>
      </c>
      <c r="Q1121" s="502" t="s">
        <v>4663</v>
      </c>
      <c r="S1121" s="271" t="s">
        <v>214</v>
      </c>
      <c r="AZ1121" s="140"/>
    </row>
    <row r="1122" spans="1:54" ht="18" customHeight="1" x14ac:dyDescent="0.25">
      <c r="A1122" s="354">
        <v>12</v>
      </c>
      <c r="B1122" s="355"/>
      <c r="C1122" s="356">
        <v>70511</v>
      </c>
      <c r="D1122" s="140"/>
      <c r="E1122" s="269" t="s">
        <v>889</v>
      </c>
      <c r="F1122" s="269"/>
      <c r="G1122" s="269" t="s">
        <v>3577</v>
      </c>
      <c r="H1122" s="275" t="s">
        <v>4612</v>
      </c>
      <c r="J1122" s="271" t="s">
        <v>211</v>
      </c>
      <c r="L1122" s="271" t="s">
        <v>4613</v>
      </c>
      <c r="N1122" s="208" t="s">
        <v>4618</v>
      </c>
      <c r="Q1122" s="502" t="s">
        <v>4619</v>
      </c>
      <c r="S1122" s="271" t="s">
        <v>214</v>
      </c>
      <c r="AZ1122" s="140"/>
    </row>
    <row r="1123" spans="1:54" ht="18" customHeight="1" x14ac:dyDescent="0.25">
      <c r="A1123" s="354">
        <v>12</v>
      </c>
      <c r="B1123" s="355"/>
      <c r="C1123" s="356">
        <v>57081</v>
      </c>
      <c r="D1123" s="140"/>
      <c r="E1123" s="269" t="s">
        <v>889</v>
      </c>
      <c r="F1123" s="269"/>
      <c r="G1123" s="269" t="s">
        <v>4579</v>
      </c>
      <c r="H1123" s="275" t="s">
        <v>4612</v>
      </c>
      <c r="J1123" s="271" t="s">
        <v>211</v>
      </c>
      <c r="L1123" s="271" t="s">
        <v>4613</v>
      </c>
      <c r="N1123" s="208" t="s">
        <v>4664</v>
      </c>
      <c r="O1123" s="502" t="s">
        <v>4665</v>
      </c>
      <c r="S1123" s="271" t="s">
        <v>214</v>
      </c>
      <c r="AZ1123" s="140"/>
    </row>
    <row r="1124" spans="1:54" ht="18" customHeight="1" x14ac:dyDescent="0.25">
      <c r="A1124" s="354">
        <v>12</v>
      </c>
      <c r="B1124" s="355"/>
      <c r="C1124" s="356">
        <v>67776</v>
      </c>
      <c r="D1124" s="140"/>
      <c r="E1124" s="269" t="s">
        <v>889</v>
      </c>
      <c r="F1124" s="269"/>
      <c r="G1124" s="269" t="s">
        <v>4006</v>
      </c>
      <c r="H1124" s="275" t="s">
        <v>4612</v>
      </c>
      <c r="J1124" s="271" t="s">
        <v>211</v>
      </c>
      <c r="L1124" s="271" t="s">
        <v>4613</v>
      </c>
      <c r="N1124" s="208" t="s">
        <v>4666</v>
      </c>
      <c r="P1124" s="502" t="s">
        <v>4667</v>
      </c>
      <c r="S1124" s="271" t="s">
        <v>214</v>
      </c>
      <c r="AZ1124" s="140"/>
    </row>
    <row r="1125" spans="1:54" ht="18" customHeight="1" x14ac:dyDescent="0.25">
      <c r="A1125" s="354">
        <v>12</v>
      </c>
      <c r="B1125" s="355"/>
      <c r="C1125" s="356">
        <v>56070</v>
      </c>
      <c r="D1125" s="140"/>
      <c r="E1125" s="269" t="s">
        <v>889</v>
      </c>
      <c r="F1125" s="269"/>
      <c r="G1125" s="269" t="s">
        <v>3642</v>
      </c>
      <c r="H1125" s="275" t="s">
        <v>4612</v>
      </c>
      <c r="J1125" s="271" t="s">
        <v>211</v>
      </c>
      <c r="L1125" s="271" t="s">
        <v>4613</v>
      </c>
      <c r="N1125" s="208" t="s">
        <v>4668</v>
      </c>
      <c r="O1125" s="502" t="s">
        <v>4669</v>
      </c>
      <c r="S1125" s="271" t="s">
        <v>214</v>
      </c>
      <c r="AZ1125" s="140"/>
    </row>
    <row r="1126" spans="1:54" ht="18" customHeight="1" x14ac:dyDescent="0.25">
      <c r="A1126" s="354">
        <v>12</v>
      </c>
      <c r="B1126" s="355"/>
      <c r="C1126" s="356">
        <v>69721</v>
      </c>
      <c r="D1126" s="140"/>
      <c r="E1126" s="269" t="s">
        <v>889</v>
      </c>
      <c r="F1126" s="269"/>
      <c r="G1126" s="269" t="s">
        <v>3646</v>
      </c>
      <c r="H1126" s="275" t="s">
        <v>4612</v>
      </c>
      <c r="J1126" s="271" t="s">
        <v>211</v>
      </c>
      <c r="L1126" s="271" t="s">
        <v>4613</v>
      </c>
      <c r="N1126" s="208" t="s">
        <v>4670</v>
      </c>
      <c r="P1126" s="502" t="s">
        <v>4671</v>
      </c>
      <c r="S1126" s="271" t="s">
        <v>214</v>
      </c>
      <c r="AZ1126" s="140"/>
    </row>
    <row r="1127" spans="1:54" ht="18" customHeight="1" x14ac:dyDescent="0.25">
      <c r="A1127" s="354">
        <v>12</v>
      </c>
      <c r="B1127" s="355"/>
      <c r="C1127" s="356">
        <v>70710</v>
      </c>
      <c r="D1127" s="140"/>
      <c r="E1127" s="269" t="s">
        <v>889</v>
      </c>
      <c r="F1127" s="269"/>
      <c r="G1127" s="269" t="s">
        <v>3649</v>
      </c>
      <c r="H1127" s="275" t="s">
        <v>4612</v>
      </c>
      <c r="J1127" s="271" t="s">
        <v>211</v>
      </c>
      <c r="L1127" s="271" t="s">
        <v>4613</v>
      </c>
      <c r="N1127" s="208" t="s">
        <v>4672</v>
      </c>
      <c r="O1127" s="502" t="s">
        <v>4673</v>
      </c>
      <c r="Q1127" s="502" t="s">
        <v>724</v>
      </c>
      <c r="S1127" s="271" t="s">
        <v>214</v>
      </c>
      <c r="AZ1127" s="140"/>
    </row>
    <row r="1128" spans="1:54" ht="18" customHeight="1" x14ac:dyDescent="0.25">
      <c r="A1128" s="354">
        <v>12</v>
      </c>
      <c r="B1128" s="355"/>
      <c r="C1128" s="356">
        <v>56051</v>
      </c>
      <c r="D1128" s="140"/>
      <c r="E1128" s="269" t="s">
        <v>889</v>
      </c>
      <c r="F1128" s="269"/>
      <c r="G1128" s="269" t="s">
        <v>4620</v>
      </c>
      <c r="H1128" s="275" t="s">
        <v>4612</v>
      </c>
      <c r="J1128" s="271" t="s">
        <v>211</v>
      </c>
      <c r="L1128" s="271" t="s">
        <v>4613</v>
      </c>
      <c r="N1128" s="208" t="s">
        <v>4621</v>
      </c>
      <c r="P1128" s="502" t="s">
        <v>4622</v>
      </c>
      <c r="S1128" s="271" t="s">
        <v>214</v>
      </c>
      <c r="AZ1128" s="140"/>
    </row>
    <row r="1129" spans="1:54" ht="18" customHeight="1" x14ac:dyDescent="0.25">
      <c r="A1129" s="354">
        <v>12</v>
      </c>
      <c r="B1129" s="355"/>
      <c r="C1129" s="356">
        <v>56052</v>
      </c>
      <c r="D1129" s="140"/>
      <c r="E1129" s="269" t="s">
        <v>889</v>
      </c>
      <c r="F1129" s="269"/>
      <c r="G1129" s="269" t="s">
        <v>3583</v>
      </c>
      <c r="H1129" s="275" t="s">
        <v>4612</v>
      </c>
      <c r="J1129" s="271" t="s">
        <v>211</v>
      </c>
      <c r="L1129" s="271" t="s">
        <v>4613</v>
      </c>
      <c r="N1129" s="208" t="s">
        <v>4623</v>
      </c>
      <c r="P1129" s="502" t="s">
        <v>4624</v>
      </c>
      <c r="Q1129" s="502" t="s">
        <v>4625</v>
      </c>
      <c r="S1129" s="271" t="s">
        <v>214</v>
      </c>
      <c r="AZ1129" s="140"/>
    </row>
    <row r="1130" spans="1:54" ht="18" customHeight="1" x14ac:dyDescent="0.25">
      <c r="A1130" s="354">
        <v>12</v>
      </c>
      <c r="B1130" s="355"/>
      <c r="C1130" s="356">
        <v>62054</v>
      </c>
      <c r="D1130" s="140"/>
      <c r="E1130" s="269" t="s">
        <v>889</v>
      </c>
      <c r="F1130" s="269"/>
      <c r="G1130" s="269" t="s">
        <v>4535</v>
      </c>
      <c r="H1130" s="275" t="s">
        <v>4612</v>
      </c>
      <c r="J1130" s="271" t="s">
        <v>211</v>
      </c>
      <c r="L1130" s="271" t="s">
        <v>4613</v>
      </c>
      <c r="N1130" s="208" t="s">
        <v>4626</v>
      </c>
      <c r="O1130" s="502" t="s">
        <v>4627</v>
      </c>
      <c r="P1130" s="502" t="s">
        <v>4628</v>
      </c>
      <c r="S1130" s="271" t="s">
        <v>214</v>
      </c>
      <c r="AZ1130" s="140"/>
    </row>
    <row r="1131" spans="1:54" ht="18" customHeight="1" x14ac:dyDescent="0.25">
      <c r="A1131" s="354">
        <v>12</v>
      </c>
      <c r="B1131" s="355"/>
      <c r="C1131" s="356">
        <v>70288</v>
      </c>
      <c r="D1131" s="140"/>
      <c r="E1131" s="269" t="s">
        <v>889</v>
      </c>
      <c r="F1131" s="269" t="s">
        <v>972</v>
      </c>
      <c r="G1131" s="269" t="s">
        <v>1167</v>
      </c>
      <c r="H1131" s="275" t="s">
        <v>593</v>
      </c>
      <c r="J1131" s="271" t="s">
        <v>211</v>
      </c>
      <c r="L1131" s="271" t="s">
        <v>594</v>
      </c>
      <c r="N1131" s="208" t="s">
        <v>1168</v>
      </c>
      <c r="O1131" s="502" t="s">
        <v>7822</v>
      </c>
      <c r="P1131" s="502" t="s">
        <v>7823</v>
      </c>
      <c r="S1131" s="271" t="s">
        <v>214</v>
      </c>
      <c r="T1131" s="271" t="s">
        <v>340</v>
      </c>
      <c r="X1131" s="271">
        <v>2</v>
      </c>
      <c r="Y1131" s="269" t="s">
        <v>7821</v>
      </c>
      <c r="AZ1131" s="140"/>
      <c r="BB1131" s="269" t="s">
        <v>1008</v>
      </c>
    </row>
    <row r="1132" spans="1:54" ht="18" customHeight="1" x14ac:dyDescent="0.25">
      <c r="A1132" s="354">
        <v>12</v>
      </c>
      <c r="B1132" s="355"/>
      <c r="C1132" s="356">
        <v>68869</v>
      </c>
      <c r="D1132" s="140"/>
      <c r="E1132" s="269" t="s">
        <v>889</v>
      </c>
      <c r="F1132" s="269"/>
      <c r="G1132" s="269" t="s">
        <v>4643</v>
      </c>
      <c r="H1132" s="275" t="s">
        <v>4674</v>
      </c>
      <c r="J1132" s="271" t="s">
        <v>211</v>
      </c>
      <c r="L1132" s="271" t="s">
        <v>4007</v>
      </c>
      <c r="N1132" s="208" t="s">
        <v>4725</v>
      </c>
      <c r="P1132" s="502" t="s">
        <v>4726</v>
      </c>
      <c r="Q1132" s="502" t="s">
        <v>4727</v>
      </c>
      <c r="S1132" s="271" t="s">
        <v>214</v>
      </c>
      <c r="AZ1132" s="140"/>
    </row>
    <row r="1133" spans="1:54" ht="18" customHeight="1" x14ac:dyDescent="0.25">
      <c r="A1133" s="354">
        <v>12</v>
      </c>
      <c r="B1133" s="355"/>
      <c r="C1133" s="356">
        <v>68814</v>
      </c>
      <c r="D1133" s="140"/>
      <c r="E1133" s="269" t="s">
        <v>889</v>
      </c>
      <c r="F1133" s="269"/>
      <c r="G1133" s="269">
        <v>57</v>
      </c>
      <c r="H1133" s="275" t="s">
        <v>4674</v>
      </c>
      <c r="J1133" s="271" t="s">
        <v>211</v>
      </c>
      <c r="L1133" s="271" t="s">
        <v>4748</v>
      </c>
      <c r="N1133" s="208" t="s">
        <v>4749</v>
      </c>
      <c r="O1133" s="502" t="s">
        <v>4750</v>
      </c>
      <c r="Q1133" s="502" t="s">
        <v>4751</v>
      </c>
      <c r="S1133" s="271" t="s">
        <v>214</v>
      </c>
      <c r="AZ1133" s="140"/>
    </row>
    <row r="1134" spans="1:54" ht="18" customHeight="1" x14ac:dyDescent="0.25">
      <c r="A1134" s="354">
        <v>12</v>
      </c>
      <c r="B1134" s="355"/>
      <c r="C1134" s="356">
        <v>70687</v>
      </c>
      <c r="D1134" s="140"/>
      <c r="E1134" s="269" t="s">
        <v>889</v>
      </c>
      <c r="F1134" s="269"/>
      <c r="G1134" s="269">
        <v>65</v>
      </c>
      <c r="H1134" s="275" t="s">
        <v>4674</v>
      </c>
      <c r="J1134" s="271" t="s">
        <v>211</v>
      </c>
      <c r="L1134" s="271" t="s">
        <v>4748</v>
      </c>
      <c r="N1134" s="208" t="s">
        <v>4754</v>
      </c>
      <c r="P1134" s="502" t="s">
        <v>4755</v>
      </c>
      <c r="Q1134" s="502" t="s">
        <v>4756</v>
      </c>
      <c r="S1134" s="271" t="s">
        <v>214</v>
      </c>
      <c r="AZ1134" s="140"/>
    </row>
    <row r="1135" spans="1:54" ht="18" customHeight="1" x14ac:dyDescent="0.25">
      <c r="A1135" s="354">
        <v>12</v>
      </c>
      <c r="B1135" s="355"/>
      <c r="C1135" s="356">
        <v>65618</v>
      </c>
      <c r="D1135" s="140"/>
      <c r="E1135" s="269" t="s">
        <v>889</v>
      </c>
      <c r="F1135" s="269"/>
      <c r="G1135" s="269">
        <v>44</v>
      </c>
      <c r="H1135" s="275" t="s">
        <v>4674</v>
      </c>
      <c r="J1135" s="271" t="s">
        <v>211</v>
      </c>
      <c r="L1135" s="271" t="s">
        <v>4740</v>
      </c>
      <c r="N1135" s="208" t="s">
        <v>4741</v>
      </c>
      <c r="P1135" s="502" t="s">
        <v>4742</v>
      </c>
      <c r="S1135" s="271" t="s">
        <v>214</v>
      </c>
      <c r="AZ1135" s="140"/>
    </row>
    <row r="1136" spans="1:54" ht="18" customHeight="1" x14ac:dyDescent="0.25">
      <c r="A1136" s="354">
        <v>12</v>
      </c>
      <c r="B1136" s="355"/>
      <c r="C1136" s="356">
        <v>63334</v>
      </c>
      <c r="D1136" s="140"/>
      <c r="E1136" s="269" t="s">
        <v>889</v>
      </c>
      <c r="F1136" s="269"/>
      <c r="G1136" s="269">
        <v>50</v>
      </c>
      <c r="H1136" s="275" t="s">
        <v>4674</v>
      </c>
      <c r="J1136" s="271" t="s">
        <v>211</v>
      </c>
      <c r="L1136" s="271" t="s">
        <v>4740</v>
      </c>
      <c r="N1136" s="208" t="s">
        <v>4743</v>
      </c>
      <c r="P1136" s="502" t="s">
        <v>4744</v>
      </c>
      <c r="S1136" s="271" t="s">
        <v>214</v>
      </c>
      <c r="AZ1136" s="140"/>
    </row>
    <row r="1137" spans="1:52" ht="18" customHeight="1" x14ac:dyDescent="0.25">
      <c r="A1137" s="354">
        <v>12</v>
      </c>
      <c r="B1137" s="355"/>
      <c r="C1137" s="356">
        <v>56099</v>
      </c>
      <c r="D1137" s="140"/>
      <c r="E1137" s="269" t="s">
        <v>889</v>
      </c>
      <c r="F1137" s="269"/>
      <c r="G1137" s="269">
        <v>54</v>
      </c>
      <c r="H1137" s="275" t="s">
        <v>4674</v>
      </c>
      <c r="J1137" s="271" t="s">
        <v>211</v>
      </c>
      <c r="L1137" s="271" t="s">
        <v>4740</v>
      </c>
      <c r="N1137" s="208" t="s">
        <v>4745</v>
      </c>
      <c r="O1137" s="502" t="s">
        <v>4746</v>
      </c>
      <c r="P1137" s="502" t="s">
        <v>4747</v>
      </c>
      <c r="S1137" s="271" t="s">
        <v>214</v>
      </c>
      <c r="AZ1137" s="140"/>
    </row>
    <row r="1138" spans="1:52" ht="18" customHeight="1" x14ac:dyDescent="0.25">
      <c r="A1138" s="354">
        <v>12</v>
      </c>
      <c r="B1138" s="355"/>
      <c r="C1138" s="356">
        <v>56102</v>
      </c>
      <c r="D1138" s="140"/>
      <c r="E1138" s="269" t="s">
        <v>889</v>
      </c>
      <c r="F1138" s="269"/>
      <c r="G1138" s="269">
        <v>58</v>
      </c>
      <c r="H1138" s="275" t="s">
        <v>4674</v>
      </c>
      <c r="J1138" s="271" t="s">
        <v>211</v>
      </c>
      <c r="L1138" s="271" t="s">
        <v>4740</v>
      </c>
      <c r="N1138" s="208" t="s">
        <v>4752</v>
      </c>
      <c r="P1138" s="502" t="s">
        <v>4753</v>
      </c>
      <c r="S1138" s="271" t="s">
        <v>214</v>
      </c>
      <c r="AZ1138" s="140"/>
    </row>
    <row r="1139" spans="1:52" ht="18" customHeight="1" x14ac:dyDescent="0.25">
      <c r="A1139" s="354">
        <v>12</v>
      </c>
      <c r="B1139" s="355"/>
      <c r="C1139" s="356">
        <v>56087</v>
      </c>
      <c r="D1139" s="140"/>
      <c r="E1139" s="269" t="s">
        <v>889</v>
      </c>
      <c r="F1139" s="269"/>
      <c r="G1139" s="269" t="s">
        <v>4712</v>
      </c>
      <c r="H1139" s="275" t="s">
        <v>4674</v>
      </c>
      <c r="J1139" s="271" t="s">
        <v>211</v>
      </c>
      <c r="L1139" s="271" t="s">
        <v>4675</v>
      </c>
      <c r="N1139" s="208" t="s">
        <v>4713</v>
      </c>
      <c r="P1139" s="502" t="s">
        <v>4714</v>
      </c>
      <c r="S1139" s="271" t="s">
        <v>214</v>
      </c>
      <c r="AZ1139" s="140"/>
    </row>
    <row r="1140" spans="1:52" ht="18" customHeight="1" x14ac:dyDescent="0.25">
      <c r="A1140" s="354">
        <v>12</v>
      </c>
      <c r="B1140" s="355"/>
      <c r="C1140" s="356">
        <v>68540</v>
      </c>
      <c r="D1140" s="140"/>
      <c r="E1140" s="269" t="s">
        <v>889</v>
      </c>
      <c r="F1140" s="269"/>
      <c r="G1140" s="269" t="s">
        <v>3772</v>
      </c>
      <c r="H1140" s="275" t="s">
        <v>4674</v>
      </c>
      <c r="J1140" s="271" t="s">
        <v>211</v>
      </c>
      <c r="L1140" s="271" t="s">
        <v>4675</v>
      </c>
      <c r="N1140" s="208" t="s">
        <v>4681</v>
      </c>
      <c r="P1140" s="502" t="s">
        <v>4682</v>
      </c>
      <c r="S1140" s="271" t="s">
        <v>214</v>
      </c>
      <c r="AZ1140" s="140"/>
    </row>
    <row r="1141" spans="1:52" ht="18" customHeight="1" x14ac:dyDescent="0.25">
      <c r="A1141" s="354">
        <v>12</v>
      </c>
      <c r="B1141" s="355"/>
      <c r="C1141" s="356">
        <v>68846</v>
      </c>
      <c r="D1141" s="140"/>
      <c r="E1141" s="269" t="s">
        <v>889</v>
      </c>
      <c r="F1141" s="269"/>
      <c r="G1141" s="269" t="s">
        <v>3775</v>
      </c>
      <c r="H1141" s="275" t="s">
        <v>4674</v>
      </c>
      <c r="J1141" s="271" t="s">
        <v>211</v>
      </c>
      <c r="L1141" s="271" t="s">
        <v>4675</v>
      </c>
      <c r="N1141" s="208" t="s">
        <v>4689</v>
      </c>
      <c r="O1141" s="502" t="s">
        <v>4690</v>
      </c>
      <c r="Q1141" s="502" t="s">
        <v>4691</v>
      </c>
      <c r="S1141" s="271" t="s">
        <v>214</v>
      </c>
      <c r="AZ1141" s="140"/>
    </row>
    <row r="1142" spans="1:52" ht="18" customHeight="1" x14ac:dyDescent="0.25">
      <c r="A1142" s="354">
        <v>12</v>
      </c>
      <c r="B1142" s="355"/>
      <c r="C1142" s="356">
        <v>70194</v>
      </c>
      <c r="D1142" s="140"/>
      <c r="E1142" s="269" t="s">
        <v>889</v>
      </c>
      <c r="F1142" s="269"/>
      <c r="G1142" s="269" t="s">
        <v>3777</v>
      </c>
      <c r="H1142" s="275" t="s">
        <v>4674</v>
      </c>
      <c r="J1142" s="271" t="s">
        <v>211</v>
      </c>
      <c r="L1142" s="271" t="s">
        <v>4675</v>
      </c>
      <c r="N1142" s="208" t="s">
        <v>4694</v>
      </c>
      <c r="P1142" s="502" t="s">
        <v>4695</v>
      </c>
      <c r="S1142" s="271" t="s">
        <v>214</v>
      </c>
      <c r="AZ1142" s="140"/>
    </row>
    <row r="1143" spans="1:52" ht="18" customHeight="1" x14ac:dyDescent="0.25">
      <c r="A1143" s="354">
        <v>12</v>
      </c>
      <c r="B1143" s="355"/>
      <c r="C1143" s="356">
        <v>56081</v>
      </c>
      <c r="D1143" s="140"/>
      <c r="E1143" s="269" t="s">
        <v>889</v>
      </c>
      <c r="F1143" s="269"/>
      <c r="G1143" s="269" t="s">
        <v>3781</v>
      </c>
      <c r="H1143" s="275" t="s">
        <v>4674</v>
      </c>
      <c r="J1143" s="271" t="s">
        <v>211</v>
      </c>
      <c r="L1143" s="271" t="s">
        <v>4675</v>
      </c>
      <c r="N1143" s="208" t="s">
        <v>4698</v>
      </c>
      <c r="O1143" s="502" t="s">
        <v>4699</v>
      </c>
      <c r="Q1143" s="502" t="s">
        <v>4700</v>
      </c>
      <c r="S1143" s="271" t="s">
        <v>214</v>
      </c>
      <c r="AZ1143" s="140"/>
    </row>
    <row r="1144" spans="1:52" ht="18" customHeight="1" x14ac:dyDescent="0.25">
      <c r="A1144" s="354">
        <v>12</v>
      </c>
      <c r="B1144" s="355"/>
      <c r="C1144" s="356">
        <v>56082</v>
      </c>
      <c r="D1144" s="140"/>
      <c r="E1144" s="269" t="s">
        <v>889</v>
      </c>
      <c r="F1144" s="269"/>
      <c r="G1144" s="269" t="s">
        <v>3785</v>
      </c>
      <c r="H1144" s="275" t="s">
        <v>4674</v>
      </c>
      <c r="J1144" s="271" t="s">
        <v>211</v>
      </c>
      <c r="L1144" s="271" t="s">
        <v>4675</v>
      </c>
      <c r="N1144" s="208" t="s">
        <v>4701</v>
      </c>
      <c r="P1144" s="502" t="s">
        <v>4702</v>
      </c>
      <c r="S1144" s="271" t="s">
        <v>214</v>
      </c>
      <c r="AZ1144" s="140"/>
    </row>
    <row r="1145" spans="1:52" ht="18" customHeight="1" x14ac:dyDescent="0.25">
      <c r="A1145" s="354">
        <v>12</v>
      </c>
      <c r="B1145" s="355"/>
      <c r="C1145" s="356">
        <v>67073</v>
      </c>
      <c r="D1145" s="140"/>
      <c r="E1145" s="269" t="s">
        <v>889</v>
      </c>
      <c r="F1145" s="269"/>
      <c r="G1145" s="269" t="s">
        <v>3788</v>
      </c>
      <c r="H1145" s="275" t="s">
        <v>4674</v>
      </c>
      <c r="J1145" s="271" t="s">
        <v>211</v>
      </c>
      <c r="L1145" s="271" t="s">
        <v>4675</v>
      </c>
      <c r="N1145" s="208" t="s">
        <v>4706</v>
      </c>
      <c r="O1145" s="502" t="s">
        <v>4707</v>
      </c>
      <c r="P1145" s="502" t="s">
        <v>4708</v>
      </c>
      <c r="Q1145" s="502" t="s">
        <v>4709</v>
      </c>
      <c r="S1145" s="271" t="s">
        <v>214</v>
      </c>
      <c r="AZ1145" s="140"/>
    </row>
    <row r="1146" spans="1:52" ht="18" customHeight="1" x14ac:dyDescent="0.25">
      <c r="A1146" s="354">
        <v>12</v>
      </c>
      <c r="B1146" s="355"/>
      <c r="C1146" s="356">
        <v>65912</v>
      </c>
      <c r="D1146" s="140"/>
      <c r="E1146" s="269" t="s">
        <v>889</v>
      </c>
      <c r="F1146" s="269"/>
      <c r="G1146" s="269" t="s">
        <v>3583</v>
      </c>
      <c r="H1146" s="275" t="s">
        <v>4674</v>
      </c>
      <c r="J1146" s="271" t="s">
        <v>211</v>
      </c>
      <c r="L1146" s="271" t="s">
        <v>4675</v>
      </c>
      <c r="N1146" s="208" t="s">
        <v>4676</v>
      </c>
      <c r="P1146" s="502" t="s">
        <v>4677</v>
      </c>
      <c r="S1146" s="271" t="s">
        <v>214</v>
      </c>
      <c r="AZ1146" s="140"/>
    </row>
    <row r="1147" spans="1:52" ht="18" customHeight="1" x14ac:dyDescent="0.25">
      <c r="A1147" s="354">
        <v>12</v>
      </c>
      <c r="B1147" s="355"/>
      <c r="C1147" s="356">
        <v>70751</v>
      </c>
      <c r="D1147" s="140"/>
      <c r="E1147" s="269" t="s">
        <v>889</v>
      </c>
      <c r="F1147" s="269"/>
      <c r="G1147" s="269" t="s">
        <v>1462</v>
      </c>
      <c r="H1147" s="275" t="s">
        <v>4674</v>
      </c>
      <c r="J1147" s="271" t="s">
        <v>211</v>
      </c>
      <c r="L1147" s="271" t="s">
        <v>4675</v>
      </c>
      <c r="N1147" s="208" t="s">
        <v>4678</v>
      </c>
      <c r="P1147" s="502" t="s">
        <v>4679</v>
      </c>
      <c r="Q1147" s="502" t="s">
        <v>4680</v>
      </c>
      <c r="S1147" s="271" t="s">
        <v>214</v>
      </c>
      <c r="AZ1147" s="140"/>
    </row>
    <row r="1148" spans="1:52" ht="18" customHeight="1" x14ac:dyDescent="0.25">
      <c r="A1148" s="354">
        <v>12</v>
      </c>
      <c r="B1148" s="355"/>
      <c r="C1148" s="356">
        <v>56083</v>
      </c>
      <c r="D1148" s="140"/>
      <c r="E1148" s="269" t="s">
        <v>889</v>
      </c>
      <c r="F1148" s="269"/>
      <c r="G1148" s="269" t="s">
        <v>4703</v>
      </c>
      <c r="H1148" s="275" t="s">
        <v>4674</v>
      </c>
      <c r="J1148" s="271" t="s">
        <v>211</v>
      </c>
      <c r="L1148" s="271" t="s">
        <v>4683</v>
      </c>
      <c r="N1148" s="208" t="s">
        <v>4704</v>
      </c>
      <c r="P1148" s="502" t="s">
        <v>4705</v>
      </c>
      <c r="S1148" s="271" t="s">
        <v>214</v>
      </c>
      <c r="AZ1148" s="140"/>
    </row>
    <row r="1149" spans="1:52" ht="18" customHeight="1" x14ac:dyDescent="0.25">
      <c r="A1149" s="354">
        <v>12</v>
      </c>
      <c r="B1149" s="355"/>
      <c r="C1149" s="356">
        <v>69283</v>
      </c>
      <c r="D1149" s="140"/>
      <c r="E1149" s="269" t="s">
        <v>889</v>
      </c>
      <c r="F1149" s="269"/>
      <c r="G1149" s="269" t="s">
        <v>1562</v>
      </c>
      <c r="H1149" s="275" t="s">
        <v>4674</v>
      </c>
      <c r="J1149" s="271" t="s">
        <v>211</v>
      </c>
      <c r="L1149" s="271" t="s">
        <v>4683</v>
      </c>
      <c r="N1149" s="208" t="s">
        <v>4684</v>
      </c>
      <c r="O1149" s="502" t="s">
        <v>4685</v>
      </c>
      <c r="P1149" s="502" t="s">
        <v>4686</v>
      </c>
      <c r="S1149" s="271" t="s">
        <v>214</v>
      </c>
      <c r="AZ1149" s="140"/>
    </row>
    <row r="1150" spans="1:52" ht="18" customHeight="1" x14ac:dyDescent="0.25">
      <c r="A1150" s="354">
        <v>12</v>
      </c>
      <c r="B1150" s="355"/>
      <c r="C1150" s="356">
        <v>56076</v>
      </c>
      <c r="D1150" s="140"/>
      <c r="E1150" s="269" t="s">
        <v>889</v>
      </c>
      <c r="F1150" s="269"/>
      <c r="G1150" s="269" t="s">
        <v>3535</v>
      </c>
      <c r="H1150" s="275" t="s">
        <v>4674</v>
      </c>
      <c r="J1150" s="271" t="s">
        <v>211</v>
      </c>
      <c r="L1150" s="271" t="s">
        <v>4683</v>
      </c>
      <c r="N1150" s="208" t="s">
        <v>4687</v>
      </c>
      <c r="O1150" s="502" t="s">
        <v>4688</v>
      </c>
      <c r="P1150" s="502" t="s">
        <v>1358</v>
      </c>
      <c r="S1150" s="271" t="s">
        <v>214</v>
      </c>
      <c r="AZ1150" s="140"/>
    </row>
    <row r="1151" spans="1:52" ht="18" customHeight="1" x14ac:dyDescent="0.25">
      <c r="A1151" s="354">
        <v>12</v>
      </c>
      <c r="B1151" s="355"/>
      <c r="C1151" s="356">
        <v>56078</v>
      </c>
      <c r="D1151" s="140"/>
      <c r="E1151" s="269" t="s">
        <v>889</v>
      </c>
      <c r="F1151" s="269"/>
      <c r="G1151" s="269" t="s">
        <v>1666</v>
      </c>
      <c r="H1151" s="275" t="s">
        <v>4674</v>
      </c>
      <c r="J1151" s="271" t="s">
        <v>211</v>
      </c>
      <c r="L1151" s="271" t="s">
        <v>4683</v>
      </c>
      <c r="N1151" s="208" t="s">
        <v>4692</v>
      </c>
      <c r="P1151" s="502" t="s">
        <v>4693</v>
      </c>
      <c r="S1151" s="271" t="s">
        <v>214</v>
      </c>
      <c r="AZ1151" s="140"/>
    </row>
    <row r="1152" spans="1:52" ht="18" customHeight="1" x14ac:dyDescent="0.25">
      <c r="A1152" s="354">
        <v>12</v>
      </c>
      <c r="B1152" s="355"/>
      <c r="C1152" s="356">
        <v>56080</v>
      </c>
      <c r="D1152" s="140"/>
      <c r="E1152" s="269" t="s">
        <v>889</v>
      </c>
      <c r="F1152" s="269"/>
      <c r="G1152" s="269" t="s">
        <v>3935</v>
      </c>
      <c r="H1152" s="275" t="s">
        <v>4674</v>
      </c>
      <c r="J1152" s="271" t="s">
        <v>211</v>
      </c>
      <c r="L1152" s="271" t="s">
        <v>4683</v>
      </c>
      <c r="N1152" s="208" t="s">
        <v>4696</v>
      </c>
      <c r="P1152" s="502" t="s">
        <v>4697</v>
      </c>
      <c r="S1152" s="271" t="s">
        <v>214</v>
      </c>
      <c r="AZ1152" s="140"/>
    </row>
    <row r="1153" spans="1:81" ht="18" customHeight="1" x14ac:dyDescent="0.25">
      <c r="A1153" s="354">
        <v>12</v>
      </c>
      <c r="B1153" s="355"/>
      <c r="C1153" s="356">
        <v>68716</v>
      </c>
      <c r="D1153" s="140"/>
      <c r="E1153" s="269" t="s">
        <v>889</v>
      </c>
      <c r="F1153" s="269"/>
      <c r="G1153" s="269" t="s">
        <v>1961</v>
      </c>
      <c r="H1153" s="275" t="s">
        <v>4674</v>
      </c>
      <c r="J1153" s="271" t="s">
        <v>211</v>
      </c>
      <c r="L1153" s="271" t="s">
        <v>4683</v>
      </c>
      <c r="N1153" s="208" t="s">
        <v>4710</v>
      </c>
      <c r="O1153" s="502" t="s">
        <v>4711</v>
      </c>
      <c r="P1153" s="502" t="s">
        <v>4711</v>
      </c>
      <c r="S1153" s="271" t="s">
        <v>214</v>
      </c>
      <c r="AZ1153" s="140"/>
    </row>
    <row r="1154" spans="1:81" ht="18" customHeight="1" x14ac:dyDescent="0.25">
      <c r="A1154" s="354">
        <v>12</v>
      </c>
      <c r="B1154" s="355"/>
      <c r="C1154" s="356">
        <v>67130</v>
      </c>
      <c r="D1154" s="140"/>
      <c r="E1154" s="269" t="s">
        <v>889</v>
      </c>
      <c r="F1154" s="269"/>
      <c r="G1154" s="269" t="s">
        <v>4715</v>
      </c>
      <c r="H1154" s="275" t="s">
        <v>4674</v>
      </c>
      <c r="J1154" s="271" t="s">
        <v>211</v>
      </c>
      <c r="L1154" s="271" t="s">
        <v>4683</v>
      </c>
      <c r="N1154" s="208" t="s">
        <v>4716</v>
      </c>
      <c r="P1154" s="502" t="s">
        <v>4717</v>
      </c>
      <c r="S1154" s="271" t="s">
        <v>214</v>
      </c>
      <c r="AZ1154" s="140"/>
    </row>
    <row r="1155" spans="1:81" ht="18" customHeight="1" x14ac:dyDescent="0.25">
      <c r="A1155" s="354">
        <v>12</v>
      </c>
      <c r="B1155" s="355"/>
      <c r="C1155" s="356">
        <v>70496</v>
      </c>
      <c r="D1155" s="140"/>
      <c r="E1155" s="269" t="s">
        <v>889</v>
      </c>
      <c r="F1155" s="269"/>
      <c r="G1155" s="269" t="s">
        <v>4718</v>
      </c>
      <c r="H1155" s="275" t="s">
        <v>4674</v>
      </c>
      <c r="J1155" s="271" t="s">
        <v>211</v>
      </c>
      <c r="L1155" s="271" t="s">
        <v>4683</v>
      </c>
      <c r="N1155" s="208" t="s">
        <v>4719</v>
      </c>
      <c r="P1155" s="502" t="s">
        <v>4720</v>
      </c>
      <c r="S1155" s="271" t="s">
        <v>214</v>
      </c>
      <c r="AZ1155" s="140"/>
    </row>
    <row r="1156" spans="1:81" ht="18" customHeight="1" x14ac:dyDescent="0.25">
      <c r="A1156" s="354">
        <v>12</v>
      </c>
      <c r="B1156" s="355"/>
      <c r="C1156" s="356">
        <v>68513</v>
      </c>
      <c r="D1156" s="140"/>
      <c r="E1156" s="269" t="s">
        <v>889</v>
      </c>
      <c r="F1156" s="269"/>
      <c r="G1156" s="269" t="s">
        <v>4721</v>
      </c>
      <c r="H1156" s="275" t="s">
        <v>4674</v>
      </c>
      <c r="J1156" s="271" t="s">
        <v>211</v>
      </c>
      <c r="L1156" s="271" t="s">
        <v>4683</v>
      </c>
      <c r="N1156" s="208" t="s">
        <v>4722</v>
      </c>
      <c r="P1156" s="502" t="s">
        <v>4723</v>
      </c>
      <c r="Q1156" s="502" t="s">
        <v>4724</v>
      </c>
      <c r="S1156" s="271" t="s">
        <v>214</v>
      </c>
      <c r="AZ1156" s="140"/>
    </row>
    <row r="1157" spans="1:81" ht="18" customHeight="1" x14ac:dyDescent="0.25">
      <c r="A1157" s="354">
        <v>12</v>
      </c>
      <c r="B1157" s="355"/>
      <c r="C1157" s="356">
        <v>66036</v>
      </c>
      <c r="D1157" s="140"/>
      <c r="E1157" s="269" t="s">
        <v>889</v>
      </c>
      <c r="F1157" s="269"/>
      <c r="G1157" s="269" t="s">
        <v>1240</v>
      </c>
      <c r="H1157" s="275" t="s">
        <v>4674</v>
      </c>
      <c r="J1157" s="271" t="s">
        <v>211</v>
      </c>
      <c r="L1157" s="271" t="s">
        <v>4683</v>
      </c>
      <c r="N1157" s="208" t="s">
        <v>4728</v>
      </c>
      <c r="O1157" s="502" t="s">
        <v>4729</v>
      </c>
      <c r="P1157" s="502" t="s">
        <v>4730</v>
      </c>
      <c r="S1157" s="271" t="s">
        <v>214</v>
      </c>
      <c r="AZ1157" s="140"/>
    </row>
    <row r="1158" spans="1:81" ht="18" customHeight="1" x14ac:dyDescent="0.25">
      <c r="A1158" s="354">
        <v>12</v>
      </c>
      <c r="B1158" s="355"/>
      <c r="C1158" s="356">
        <v>69425</v>
      </c>
      <c r="D1158" s="140"/>
      <c r="E1158" s="269" t="s">
        <v>889</v>
      </c>
      <c r="F1158" s="269"/>
      <c r="G1158" s="269" t="s">
        <v>3979</v>
      </c>
      <c r="H1158" s="275" t="s">
        <v>4674</v>
      </c>
      <c r="J1158" s="271" t="s">
        <v>211</v>
      </c>
      <c r="L1158" s="271" t="s">
        <v>4683</v>
      </c>
      <c r="N1158" s="208" t="s">
        <v>4731</v>
      </c>
      <c r="P1158" s="502" t="s">
        <v>4732</v>
      </c>
      <c r="Q1158" s="502" t="s">
        <v>4733</v>
      </c>
      <c r="S1158" s="271" t="s">
        <v>214</v>
      </c>
      <c r="AZ1158" s="140"/>
    </row>
    <row r="1159" spans="1:81" ht="18" customHeight="1" x14ac:dyDescent="0.25">
      <c r="A1159" s="354">
        <v>12</v>
      </c>
      <c r="B1159" s="355"/>
      <c r="C1159" s="356">
        <v>66208</v>
      </c>
      <c r="D1159" s="140"/>
      <c r="E1159" s="269" t="s">
        <v>889</v>
      </c>
      <c r="F1159" s="269"/>
      <c r="G1159" s="269" t="s">
        <v>2211</v>
      </c>
      <c r="H1159" s="275" t="s">
        <v>4674</v>
      </c>
      <c r="J1159" s="271" t="s">
        <v>211</v>
      </c>
      <c r="L1159" s="271" t="s">
        <v>4683</v>
      </c>
      <c r="N1159" s="208" t="s">
        <v>4734</v>
      </c>
      <c r="O1159" s="502" t="s">
        <v>4735</v>
      </c>
      <c r="Q1159" s="502" t="s">
        <v>4736</v>
      </c>
      <c r="S1159" s="271" t="s">
        <v>214</v>
      </c>
      <c r="AZ1159" s="140"/>
    </row>
    <row r="1160" spans="1:81" ht="18" customHeight="1" x14ac:dyDescent="0.25">
      <c r="A1160" s="354">
        <v>12</v>
      </c>
      <c r="B1160" s="355"/>
      <c r="C1160" s="356">
        <v>64121</v>
      </c>
      <c r="D1160" s="140"/>
      <c r="E1160" s="269" t="s">
        <v>889</v>
      </c>
      <c r="F1160" s="269"/>
      <c r="G1160" s="269" t="s">
        <v>4737</v>
      </c>
      <c r="H1160" s="275" t="s">
        <v>4674</v>
      </c>
      <c r="J1160" s="271" t="s">
        <v>211</v>
      </c>
      <c r="L1160" s="271" t="s">
        <v>4683</v>
      </c>
      <c r="N1160" s="208" t="s">
        <v>4738</v>
      </c>
      <c r="P1160" s="502" t="s">
        <v>4739</v>
      </c>
      <c r="S1160" s="271" t="s">
        <v>214</v>
      </c>
      <c r="AZ1160" s="140"/>
    </row>
    <row r="1161" spans="1:81" ht="18" customHeight="1" x14ac:dyDescent="0.25">
      <c r="A1161" s="354">
        <v>12</v>
      </c>
      <c r="B1161" s="355"/>
      <c r="C1161" s="356">
        <v>68311</v>
      </c>
      <c r="D1161" s="140"/>
      <c r="E1161" s="269" t="s">
        <v>889</v>
      </c>
      <c r="F1161" s="269"/>
      <c r="G1161" s="269">
        <v>4</v>
      </c>
      <c r="H1161" s="275" t="s">
        <v>4757</v>
      </c>
      <c r="J1161" s="271" t="s">
        <v>211</v>
      </c>
      <c r="L1161" s="271" t="s">
        <v>4758</v>
      </c>
      <c r="N1161" s="208" t="s">
        <v>4759</v>
      </c>
      <c r="P1161" s="502" t="s">
        <v>4760</v>
      </c>
      <c r="Q1161" s="502" t="s">
        <v>4761</v>
      </c>
      <c r="S1161" s="271" t="s">
        <v>214</v>
      </c>
      <c r="AZ1161" s="140"/>
    </row>
    <row r="1162" spans="1:81" ht="18" customHeight="1" x14ac:dyDescent="0.25">
      <c r="A1162" s="354">
        <v>12</v>
      </c>
      <c r="B1162" s="355"/>
      <c r="C1162" s="356">
        <v>59803</v>
      </c>
      <c r="D1162" s="140"/>
      <c r="E1162" s="269" t="s">
        <v>889</v>
      </c>
      <c r="F1162" s="269"/>
      <c r="G1162" s="269">
        <v>1</v>
      </c>
      <c r="H1162" s="275" t="s">
        <v>1190</v>
      </c>
      <c r="I1162" s="269"/>
      <c r="J1162" s="140" t="s">
        <v>211</v>
      </c>
      <c r="K1162" s="273" t="s">
        <v>372</v>
      </c>
      <c r="L1162" s="273" t="s">
        <v>1191</v>
      </c>
      <c r="N1162" s="275" t="s">
        <v>1192</v>
      </c>
      <c r="O1162" s="272" t="s">
        <v>1193</v>
      </c>
      <c r="P1162" s="272" t="s">
        <v>1194</v>
      </c>
      <c r="Q1162" s="766"/>
      <c r="R1162" s="269"/>
      <c r="S1162" s="269" t="s">
        <v>214</v>
      </c>
      <c r="T1162" s="273"/>
      <c r="U1162" s="466"/>
      <c r="V1162" s="140"/>
      <c r="W1162" s="140"/>
      <c r="X1162" s="140"/>
      <c r="AX1162" s="140"/>
      <c r="AZ1162" s="140"/>
      <c r="BC1162" s="280"/>
      <c r="BD1162" s="669"/>
      <c r="BE1162" s="740"/>
      <c r="BF1162" s="440"/>
      <c r="BG1162" s="140"/>
      <c r="BH1162" s="801"/>
      <c r="BI1162" s="280"/>
      <c r="BJ1162" s="280"/>
      <c r="BK1162" s="280"/>
      <c r="BL1162" s="280"/>
      <c r="BM1162" s="140"/>
      <c r="BN1162" s="269"/>
      <c r="BO1162" s="140"/>
      <c r="BP1162" s="140"/>
      <c r="BQ1162" s="140"/>
      <c r="BR1162" s="355"/>
      <c r="BS1162" s="269"/>
      <c r="BU1162" s="269"/>
      <c r="BW1162" s="269"/>
      <c r="BY1162" s="269"/>
      <c r="CA1162" s="269"/>
      <c r="CC1162" s="269"/>
    </row>
    <row r="1163" spans="1:81" ht="18" customHeight="1" x14ac:dyDescent="0.25">
      <c r="A1163" s="354">
        <v>12</v>
      </c>
      <c r="B1163" s="355"/>
      <c r="C1163" s="356">
        <v>59804</v>
      </c>
      <c r="D1163" s="140"/>
      <c r="E1163" s="269" t="s">
        <v>889</v>
      </c>
      <c r="F1163" s="269"/>
      <c r="G1163" s="269">
        <v>2</v>
      </c>
      <c r="H1163" s="275" t="s">
        <v>1190</v>
      </c>
      <c r="I1163" s="269"/>
      <c r="J1163" s="140" t="s">
        <v>211</v>
      </c>
      <c r="K1163" s="273"/>
      <c r="L1163" s="273" t="s">
        <v>1191</v>
      </c>
      <c r="N1163" s="275" t="s">
        <v>1233</v>
      </c>
      <c r="O1163" s="272" t="s">
        <v>1234</v>
      </c>
      <c r="P1163" s="272" t="s">
        <v>1235</v>
      </c>
      <c r="Q1163" s="766"/>
      <c r="R1163" s="269"/>
      <c r="S1163" s="269" t="s">
        <v>214</v>
      </c>
      <c r="U1163" s="466"/>
      <c r="V1163" s="140"/>
      <c r="W1163" s="140"/>
      <c r="X1163" s="140"/>
      <c r="Y1163" s="545"/>
      <c r="AX1163" s="140"/>
      <c r="AZ1163" s="140"/>
      <c r="BC1163" s="280"/>
      <c r="BD1163" s="669"/>
      <c r="BE1163" s="740"/>
      <c r="BF1163" s="440"/>
      <c r="BG1163" s="140"/>
      <c r="BH1163" s="801"/>
      <c r="BI1163" s="280"/>
      <c r="BJ1163" s="280"/>
      <c r="BK1163" s="280"/>
      <c r="BL1163" s="280"/>
      <c r="BM1163" s="140"/>
      <c r="BN1163" s="545"/>
      <c r="BO1163" s="140"/>
      <c r="BP1163" s="140"/>
      <c r="BQ1163" s="140"/>
      <c r="BR1163" s="355"/>
      <c r="BS1163" s="269"/>
      <c r="BU1163" s="269"/>
    </row>
    <row r="1164" spans="1:81" ht="18" customHeight="1" x14ac:dyDescent="0.25">
      <c r="A1164" s="354">
        <v>12</v>
      </c>
      <c r="B1164" s="355"/>
      <c r="C1164" s="356">
        <v>64910</v>
      </c>
      <c r="D1164" s="140"/>
      <c r="E1164" s="269" t="s">
        <v>889</v>
      </c>
      <c r="F1164" s="269"/>
      <c r="G1164" s="269">
        <v>3</v>
      </c>
      <c r="H1164" s="275" t="s">
        <v>1190</v>
      </c>
      <c r="I1164" s="269"/>
      <c r="J1164" s="140" t="s">
        <v>211</v>
      </c>
      <c r="K1164" s="273"/>
      <c r="L1164" s="273" t="s">
        <v>1191</v>
      </c>
      <c r="N1164" s="275" t="s">
        <v>1257</v>
      </c>
      <c r="O1164" s="272"/>
      <c r="P1164" s="272" t="s">
        <v>1258</v>
      </c>
      <c r="Q1164" s="766" t="s">
        <v>1259</v>
      </c>
      <c r="R1164" s="269"/>
      <c r="S1164" s="269" t="s">
        <v>214</v>
      </c>
      <c r="T1164" s="273"/>
      <c r="U1164" s="466"/>
      <c r="V1164" s="140"/>
      <c r="W1164" s="140"/>
      <c r="X1164" s="140"/>
      <c r="AX1164" s="140"/>
      <c r="AZ1164" s="140"/>
      <c r="BC1164" s="280"/>
      <c r="BD1164" s="669"/>
      <c r="BE1164" s="740"/>
      <c r="BF1164" s="440"/>
      <c r="BG1164" s="140"/>
      <c r="BH1164" s="802"/>
      <c r="BI1164" s="280"/>
      <c r="BJ1164" s="280"/>
      <c r="BK1164" s="280"/>
      <c r="BL1164" s="280"/>
      <c r="BM1164" s="140"/>
      <c r="BN1164" s="269"/>
      <c r="BO1164" s="140"/>
      <c r="BP1164" s="140"/>
      <c r="BQ1164" s="140"/>
      <c r="BR1164" s="355"/>
      <c r="BS1164" s="269"/>
      <c r="BU1164" s="269"/>
    </row>
    <row r="1165" spans="1:81" ht="18" customHeight="1" x14ac:dyDescent="0.25">
      <c r="A1165" s="354">
        <v>12</v>
      </c>
      <c r="B1165" s="355"/>
      <c r="C1165" s="356">
        <v>59806</v>
      </c>
      <c r="D1165" s="140"/>
      <c r="E1165" s="269" t="s">
        <v>889</v>
      </c>
      <c r="F1165" s="269"/>
      <c r="G1165" s="269">
        <v>4</v>
      </c>
      <c r="H1165" s="275" t="s">
        <v>1190</v>
      </c>
      <c r="I1165" s="269"/>
      <c r="J1165" s="140" t="s">
        <v>211</v>
      </c>
      <c r="K1165" s="273"/>
      <c r="L1165" s="273" t="s">
        <v>1191</v>
      </c>
      <c r="N1165" s="275" t="s">
        <v>1301</v>
      </c>
      <c r="O1165" s="272" t="s">
        <v>1302</v>
      </c>
      <c r="P1165" s="272"/>
      <c r="Q1165" s="766"/>
      <c r="R1165" s="269"/>
      <c r="S1165" s="269" t="s">
        <v>214</v>
      </c>
      <c r="T1165" s="273"/>
      <c r="U1165" s="466"/>
      <c r="V1165" s="140"/>
      <c r="W1165" s="140"/>
      <c r="X1165" s="140"/>
      <c r="AX1165" s="140"/>
      <c r="AZ1165" s="140"/>
      <c r="BC1165" s="280"/>
      <c r="BD1165" s="669"/>
      <c r="BE1165" s="740"/>
      <c r="BF1165" s="440"/>
      <c r="BG1165" s="140"/>
      <c r="BH1165" s="801"/>
      <c r="BI1165" s="280"/>
      <c r="BJ1165" s="280"/>
      <c r="BK1165" s="280"/>
      <c r="BL1165" s="280"/>
      <c r="BM1165" s="140"/>
      <c r="BN1165" s="269"/>
      <c r="BO1165" s="140"/>
      <c r="BP1165" s="140"/>
      <c r="BQ1165" s="140"/>
      <c r="BR1165" s="355"/>
      <c r="BS1165" s="269"/>
      <c r="BU1165" s="269"/>
    </row>
    <row r="1166" spans="1:81" ht="18" customHeight="1" x14ac:dyDescent="0.25">
      <c r="A1166" s="354">
        <v>12</v>
      </c>
      <c r="B1166" s="355"/>
      <c r="C1166" s="356">
        <v>59807</v>
      </c>
      <c r="D1166" s="140"/>
      <c r="E1166" s="269" t="s">
        <v>889</v>
      </c>
      <c r="F1166" s="269"/>
      <c r="G1166" s="269">
        <v>5</v>
      </c>
      <c r="H1166" s="275" t="s">
        <v>1190</v>
      </c>
      <c r="I1166" s="269"/>
      <c r="J1166" s="140" t="s">
        <v>211</v>
      </c>
      <c r="K1166" s="273"/>
      <c r="L1166" s="273" t="s">
        <v>1191</v>
      </c>
      <c r="N1166" s="275" t="s">
        <v>1325</v>
      </c>
      <c r="O1166" s="272"/>
      <c r="P1166" s="272" t="s">
        <v>1326</v>
      </c>
      <c r="Q1166" s="766" t="s">
        <v>1327</v>
      </c>
      <c r="R1166" s="269"/>
      <c r="S1166" s="269" t="s">
        <v>214</v>
      </c>
      <c r="T1166" s="273"/>
      <c r="U1166" s="466"/>
      <c r="V1166" s="140"/>
      <c r="W1166" s="140"/>
      <c r="X1166" s="140"/>
      <c r="Y1166" s="545"/>
      <c r="AX1166" s="140"/>
      <c r="AZ1166" s="140"/>
      <c r="BC1166" s="280"/>
      <c r="BD1166" s="669"/>
      <c r="BE1166" s="740"/>
      <c r="BF1166" s="440"/>
      <c r="BG1166" s="140"/>
      <c r="BH1166" s="801"/>
      <c r="BI1166" s="280"/>
      <c r="BJ1166" s="280"/>
      <c r="BK1166" s="280"/>
      <c r="BL1166" s="280"/>
      <c r="BM1166" s="140"/>
      <c r="BN1166" s="269"/>
      <c r="BO1166" s="140"/>
      <c r="BP1166" s="140"/>
      <c r="BQ1166" s="140"/>
      <c r="BR1166" s="355"/>
      <c r="BS1166" s="269"/>
      <c r="BU1166" s="269"/>
    </row>
    <row r="1167" spans="1:81" ht="18" customHeight="1" x14ac:dyDescent="0.25">
      <c r="A1167" s="354">
        <v>12</v>
      </c>
      <c r="B1167" s="355"/>
      <c r="C1167" s="356">
        <v>65361</v>
      </c>
      <c r="D1167" s="140"/>
      <c r="E1167" s="269" t="s">
        <v>889</v>
      </c>
      <c r="F1167" s="269"/>
      <c r="G1167" s="269">
        <v>6</v>
      </c>
      <c r="H1167" s="275" t="s">
        <v>1190</v>
      </c>
      <c r="I1167" s="269"/>
      <c r="J1167" s="140" t="s">
        <v>211</v>
      </c>
      <c r="K1167" s="273"/>
      <c r="L1167" s="273" t="s">
        <v>1191</v>
      </c>
      <c r="N1167" s="275" t="s">
        <v>1366</v>
      </c>
      <c r="O1167" s="272"/>
      <c r="P1167" s="272" t="s">
        <v>1367</v>
      </c>
      <c r="Q1167" s="766"/>
      <c r="R1167" s="269"/>
      <c r="S1167" s="269" t="s">
        <v>214</v>
      </c>
      <c r="T1167" s="273"/>
      <c r="U1167" s="466"/>
      <c r="V1167" s="140"/>
      <c r="W1167" s="140"/>
      <c r="X1167" s="140"/>
      <c r="AX1167" s="140"/>
      <c r="AZ1167" s="140"/>
      <c r="BC1167" s="280"/>
      <c r="BD1167" s="669"/>
      <c r="BE1167" s="740"/>
      <c r="BF1167" s="440"/>
      <c r="BG1167" s="140"/>
      <c r="BH1167" s="801"/>
      <c r="BI1167" s="280"/>
      <c r="BJ1167" s="280"/>
      <c r="BK1167" s="280"/>
      <c r="BL1167" s="280"/>
      <c r="BM1167" s="140"/>
      <c r="BN1167" s="269"/>
      <c r="BO1167" s="140"/>
      <c r="BP1167" s="140"/>
      <c r="BQ1167" s="140"/>
      <c r="BR1167" s="355"/>
      <c r="BS1167" s="269"/>
      <c r="BU1167" s="269"/>
    </row>
    <row r="1168" spans="1:81" ht="18" customHeight="1" x14ac:dyDescent="0.25">
      <c r="A1168" s="354">
        <v>12</v>
      </c>
      <c r="B1168" s="355"/>
      <c r="C1168" s="356">
        <v>59809</v>
      </c>
      <c r="D1168" s="140"/>
      <c r="E1168" s="269" t="s">
        <v>889</v>
      </c>
      <c r="F1168" s="269" t="s">
        <v>761</v>
      </c>
      <c r="G1168" s="269">
        <v>7</v>
      </c>
      <c r="H1168" s="275" t="s">
        <v>1190</v>
      </c>
      <c r="I1168" s="269"/>
      <c r="J1168" s="140" t="s">
        <v>211</v>
      </c>
      <c r="K1168" s="273"/>
      <c r="L1168" s="273" t="s">
        <v>1191</v>
      </c>
      <c r="N1168" s="275" t="s">
        <v>1402</v>
      </c>
      <c r="O1168" s="272"/>
      <c r="P1168" s="272" t="s">
        <v>1403</v>
      </c>
      <c r="Q1168" s="766"/>
      <c r="R1168" s="269"/>
      <c r="S1168" s="269" t="s">
        <v>214</v>
      </c>
      <c r="T1168" s="273"/>
      <c r="U1168" s="466"/>
      <c r="V1168" s="140"/>
      <c r="W1168" s="140"/>
      <c r="X1168" s="140"/>
      <c r="Y1168" s="269" t="s">
        <v>1404</v>
      </c>
      <c r="AX1168" s="140"/>
      <c r="AZ1168" s="140"/>
      <c r="BC1168" s="280"/>
      <c r="BD1168" s="669"/>
      <c r="BE1168" s="740"/>
      <c r="BF1168" s="440"/>
      <c r="BG1168" s="140"/>
      <c r="BH1168" s="801"/>
      <c r="BI1168" s="280"/>
      <c r="BJ1168" s="280"/>
      <c r="BK1168" s="280"/>
      <c r="BL1168" s="280"/>
      <c r="BM1168" s="140"/>
      <c r="BN1168" s="269"/>
      <c r="BO1168" s="140"/>
      <c r="BP1168" s="140"/>
      <c r="BQ1168" s="140"/>
      <c r="BR1168" s="355"/>
      <c r="BS1168" s="269"/>
      <c r="BU1168" s="269"/>
    </row>
    <row r="1169" spans="1:82" ht="18" customHeight="1" x14ac:dyDescent="0.25">
      <c r="A1169" s="354">
        <v>12</v>
      </c>
      <c r="B1169" s="355"/>
      <c r="C1169" s="356">
        <v>59810</v>
      </c>
      <c r="D1169" s="140"/>
      <c r="E1169" s="269" t="s">
        <v>889</v>
      </c>
      <c r="F1169" s="269"/>
      <c r="G1169" s="269">
        <v>8</v>
      </c>
      <c r="H1169" s="275" t="s">
        <v>1190</v>
      </c>
      <c r="I1169" s="269"/>
      <c r="J1169" s="140" t="s">
        <v>211</v>
      </c>
      <c r="K1169" s="273"/>
      <c r="L1169" s="273" t="s">
        <v>1191</v>
      </c>
      <c r="N1169" s="275" t="s">
        <v>1436</v>
      </c>
      <c r="O1169" s="272" t="s">
        <v>1437</v>
      </c>
      <c r="P1169" s="272"/>
      <c r="Q1169" s="766"/>
      <c r="R1169" s="269"/>
      <c r="S1169" s="269" t="s">
        <v>214</v>
      </c>
      <c r="T1169" s="273"/>
      <c r="U1169" s="466"/>
      <c r="V1169" s="140"/>
      <c r="W1169" s="140"/>
      <c r="X1169" s="140"/>
      <c r="AX1169" s="140"/>
      <c r="AZ1169" s="140"/>
      <c r="BC1169" s="280"/>
      <c r="BD1169" s="669"/>
      <c r="BE1169" s="740"/>
      <c r="BF1169" s="440"/>
      <c r="BG1169" s="140"/>
      <c r="BH1169" s="801"/>
      <c r="BI1169" s="280"/>
      <c r="BJ1169" s="280"/>
      <c r="BK1169" s="280"/>
      <c r="BL1169" s="280"/>
      <c r="BM1169" s="140"/>
      <c r="BN1169" s="269"/>
      <c r="BO1169" s="140"/>
      <c r="BP1169" s="140"/>
      <c r="BQ1169" s="140"/>
      <c r="BR1169" s="355"/>
      <c r="BS1169" s="269"/>
      <c r="BU1169" s="269"/>
    </row>
    <row r="1170" spans="1:82" ht="18" customHeight="1" x14ac:dyDescent="0.25">
      <c r="A1170" s="354">
        <v>12</v>
      </c>
      <c r="B1170" s="355"/>
      <c r="C1170" s="356">
        <v>61753</v>
      </c>
      <c r="D1170" s="140"/>
      <c r="E1170" s="269" t="s">
        <v>889</v>
      </c>
      <c r="F1170" s="269"/>
      <c r="G1170" s="269">
        <v>9</v>
      </c>
      <c r="H1170" s="275" t="s">
        <v>1190</v>
      </c>
      <c r="I1170" s="269"/>
      <c r="J1170" s="140" t="s">
        <v>211</v>
      </c>
      <c r="K1170" s="273"/>
      <c r="L1170" s="273" t="s">
        <v>1191</v>
      </c>
      <c r="N1170" s="275" t="s">
        <v>1480</v>
      </c>
      <c r="O1170" s="272"/>
      <c r="P1170" s="272" t="s">
        <v>1481</v>
      </c>
      <c r="Q1170" s="766" t="s">
        <v>1482</v>
      </c>
      <c r="R1170" s="269"/>
      <c r="S1170" s="269" t="s">
        <v>214</v>
      </c>
      <c r="T1170" s="273"/>
      <c r="U1170" s="466"/>
      <c r="V1170" s="140"/>
      <c r="W1170" s="140"/>
      <c r="X1170" s="140"/>
      <c r="AX1170" s="140"/>
      <c r="AZ1170" s="140"/>
      <c r="BC1170" s="280"/>
      <c r="BD1170" s="669"/>
      <c r="BE1170" s="740"/>
      <c r="BF1170" s="440"/>
      <c r="BG1170" s="140"/>
      <c r="BH1170" s="801"/>
      <c r="BI1170" s="280"/>
      <c r="BJ1170" s="280"/>
      <c r="BK1170" s="280"/>
      <c r="BL1170" s="280"/>
      <c r="BM1170" s="140"/>
      <c r="BN1170" s="269"/>
      <c r="BO1170" s="140"/>
      <c r="BP1170" s="140"/>
      <c r="BQ1170" s="140"/>
      <c r="BR1170" s="355"/>
      <c r="BS1170" s="269"/>
      <c r="BU1170" s="269"/>
    </row>
    <row r="1171" spans="1:82" ht="18" customHeight="1" x14ac:dyDescent="0.25">
      <c r="A1171" s="354">
        <v>12</v>
      </c>
      <c r="B1171" s="355"/>
      <c r="C1171" s="356">
        <v>68217</v>
      </c>
      <c r="D1171" s="140"/>
      <c r="E1171" s="269" t="s">
        <v>889</v>
      </c>
      <c r="F1171" s="269"/>
      <c r="G1171" s="269">
        <v>10</v>
      </c>
      <c r="H1171" s="275" t="s">
        <v>1190</v>
      </c>
      <c r="I1171" s="269"/>
      <c r="J1171" s="140" t="s">
        <v>211</v>
      </c>
      <c r="K1171" s="273"/>
      <c r="L1171" s="273" t="s">
        <v>1191</v>
      </c>
      <c r="N1171" s="275" t="s">
        <v>1504</v>
      </c>
      <c r="O1171" s="272"/>
      <c r="P1171" s="272" t="s">
        <v>1505</v>
      </c>
      <c r="Q1171" s="766"/>
      <c r="R1171" s="269"/>
      <c r="S1171" s="269" t="s">
        <v>214</v>
      </c>
      <c r="T1171" s="273"/>
      <c r="U1171" s="466"/>
      <c r="V1171" s="140"/>
      <c r="W1171" s="140"/>
      <c r="X1171" s="140"/>
      <c r="AX1171" s="140"/>
      <c r="AZ1171" s="140"/>
      <c r="BC1171" s="280"/>
      <c r="BD1171" s="669"/>
      <c r="BE1171" s="740"/>
      <c r="BF1171" s="440"/>
      <c r="BG1171" s="140"/>
      <c r="BH1171" s="801"/>
      <c r="BI1171" s="280"/>
      <c r="BJ1171" s="280"/>
      <c r="BK1171" s="280"/>
      <c r="BL1171" s="280"/>
      <c r="BM1171" s="140"/>
      <c r="BN1171" s="269"/>
      <c r="BO1171" s="140"/>
      <c r="BP1171" s="140"/>
      <c r="BQ1171" s="140"/>
      <c r="BR1171" s="355"/>
      <c r="BS1171" s="269"/>
      <c r="BU1171" s="269"/>
    </row>
    <row r="1172" spans="1:82" ht="18" customHeight="1" x14ac:dyDescent="0.25">
      <c r="A1172" s="354">
        <v>12</v>
      </c>
      <c r="B1172" s="355"/>
      <c r="C1172" s="356">
        <v>64038</v>
      </c>
      <c r="D1172" s="140"/>
      <c r="E1172" s="269" t="s">
        <v>889</v>
      </c>
      <c r="F1172" s="269"/>
      <c r="G1172" s="269">
        <v>11</v>
      </c>
      <c r="H1172" s="275" t="s">
        <v>1190</v>
      </c>
      <c r="J1172" s="271" t="s">
        <v>211</v>
      </c>
      <c r="L1172" s="271" t="s">
        <v>1191</v>
      </c>
      <c r="N1172" s="208" t="s">
        <v>1538</v>
      </c>
      <c r="P1172" s="502" t="s">
        <v>1539</v>
      </c>
      <c r="Q1172" s="502" t="s">
        <v>1540</v>
      </c>
      <c r="S1172" s="271" t="s">
        <v>214</v>
      </c>
      <c r="AZ1172" s="140"/>
    </row>
    <row r="1173" spans="1:82" ht="18" customHeight="1" x14ac:dyDescent="0.25">
      <c r="A1173" s="354">
        <v>12</v>
      </c>
      <c r="B1173" s="355"/>
      <c r="C1173" s="356">
        <v>68491</v>
      </c>
      <c r="D1173" s="140"/>
      <c r="E1173" s="269" t="s">
        <v>889</v>
      </c>
      <c r="F1173" s="269"/>
      <c r="G1173" s="269">
        <v>12</v>
      </c>
      <c r="H1173" s="275" t="s">
        <v>1190</v>
      </c>
      <c r="J1173" s="271" t="s">
        <v>211</v>
      </c>
      <c r="L1173" s="271" t="s">
        <v>1191</v>
      </c>
      <c r="M1173" s="271"/>
      <c r="N1173" s="271" t="s">
        <v>1565</v>
      </c>
      <c r="O1173" s="271"/>
      <c r="P1173" s="271" t="s">
        <v>1566</v>
      </c>
      <c r="Q1173" s="271"/>
      <c r="R1173" s="271"/>
      <c r="S1173" s="271" t="s">
        <v>214</v>
      </c>
      <c r="U1173" s="271"/>
      <c r="Y1173" s="208"/>
      <c r="Z1173" s="271"/>
      <c r="AA1173" s="271"/>
      <c r="AB1173" s="271"/>
      <c r="AC1173" s="271"/>
      <c r="AD1173" s="271"/>
      <c r="AE1173" s="271"/>
      <c r="AF1173" s="271"/>
      <c r="AG1173" s="271"/>
      <c r="AH1173" s="271"/>
      <c r="AI1173" s="271"/>
      <c r="AJ1173" s="271"/>
      <c r="AK1173" s="271"/>
      <c r="AL1173" s="271"/>
      <c r="AM1173" s="271"/>
      <c r="AN1173" s="271"/>
      <c r="AO1173" s="271"/>
      <c r="AP1173" s="271"/>
      <c r="AQ1173" s="271"/>
      <c r="AR1173" s="271"/>
      <c r="AS1173" s="271"/>
      <c r="AT1173" s="271"/>
      <c r="AU1173" s="271"/>
      <c r="AV1173" s="271"/>
      <c r="AW1173" s="271"/>
      <c r="AY1173" s="271"/>
      <c r="AZ1173" s="271"/>
      <c r="BA1173" s="271"/>
      <c r="BB1173" s="271"/>
      <c r="BD1173" s="212"/>
      <c r="BE1173" s="212"/>
      <c r="BF1173" s="212"/>
      <c r="BH1173" s="212"/>
      <c r="BN1173" s="271"/>
      <c r="BR1173" s="271"/>
      <c r="BS1173" s="271"/>
      <c r="BT1173" s="271"/>
      <c r="BU1173" s="271"/>
      <c r="BV1173" s="271"/>
      <c r="BW1173" s="271"/>
      <c r="BX1173" s="271"/>
      <c r="BY1173" s="271"/>
      <c r="BZ1173" s="271"/>
      <c r="CA1173" s="271"/>
      <c r="CB1173" s="271"/>
      <c r="CC1173" s="271"/>
      <c r="CD1173" s="271"/>
    </row>
    <row r="1174" spans="1:82" ht="18" customHeight="1" x14ac:dyDescent="0.25">
      <c r="A1174" s="354">
        <v>12</v>
      </c>
      <c r="B1174" s="355"/>
      <c r="C1174" s="356">
        <v>59815</v>
      </c>
      <c r="D1174" s="140"/>
      <c r="E1174" s="269" t="s">
        <v>889</v>
      </c>
      <c r="F1174" s="269"/>
      <c r="G1174" s="269">
        <v>14</v>
      </c>
      <c r="H1174" s="275" t="s">
        <v>1190</v>
      </c>
      <c r="J1174" s="271" t="s">
        <v>211</v>
      </c>
      <c r="L1174" s="271" t="s">
        <v>1191</v>
      </c>
      <c r="M1174" s="271"/>
      <c r="N1174" s="271" t="s">
        <v>1599</v>
      </c>
      <c r="O1174" s="271" t="s">
        <v>1600</v>
      </c>
      <c r="P1174" s="271" t="s">
        <v>1601</v>
      </c>
      <c r="Q1174" s="271" t="s">
        <v>1602</v>
      </c>
      <c r="R1174" s="271"/>
      <c r="S1174" s="271" t="s">
        <v>214</v>
      </c>
      <c r="U1174" s="271"/>
      <c r="Y1174" s="208"/>
      <c r="Z1174" s="271"/>
      <c r="AA1174" s="271"/>
      <c r="AB1174" s="271"/>
      <c r="AC1174" s="271"/>
      <c r="AD1174" s="271"/>
      <c r="AE1174" s="271"/>
      <c r="AF1174" s="271"/>
      <c r="AG1174" s="271"/>
      <c r="AH1174" s="271"/>
      <c r="AI1174" s="271"/>
      <c r="AJ1174" s="271"/>
      <c r="AK1174" s="271"/>
      <c r="AL1174" s="271"/>
      <c r="AM1174" s="271"/>
      <c r="AN1174" s="271"/>
      <c r="AO1174" s="271"/>
      <c r="AP1174" s="271"/>
      <c r="AQ1174" s="271"/>
      <c r="AR1174" s="271"/>
      <c r="AS1174" s="271"/>
      <c r="AT1174" s="271"/>
      <c r="AU1174" s="271"/>
      <c r="AV1174" s="271"/>
      <c r="AW1174" s="271"/>
      <c r="AY1174" s="271"/>
      <c r="AZ1174" s="271"/>
      <c r="BA1174" s="271"/>
      <c r="BB1174" s="271"/>
      <c r="BD1174" s="212"/>
      <c r="BE1174" s="212"/>
      <c r="BF1174" s="212"/>
      <c r="BH1174" s="212"/>
      <c r="BN1174" s="271"/>
      <c r="BR1174" s="271"/>
      <c r="BS1174" s="271"/>
      <c r="BT1174" s="271"/>
      <c r="BU1174" s="271"/>
      <c r="BV1174" s="271"/>
      <c r="BW1174" s="271"/>
      <c r="BX1174" s="271"/>
      <c r="BY1174" s="271"/>
      <c r="BZ1174" s="271"/>
      <c r="CA1174" s="271"/>
      <c r="CB1174" s="271"/>
      <c r="CC1174" s="271"/>
      <c r="CD1174" s="271"/>
    </row>
    <row r="1175" spans="1:82" ht="18" customHeight="1" x14ac:dyDescent="0.25">
      <c r="A1175" s="354">
        <v>12</v>
      </c>
      <c r="B1175" s="355"/>
      <c r="C1175" s="356">
        <v>59816</v>
      </c>
      <c r="D1175" s="140"/>
      <c r="E1175" s="269" t="s">
        <v>889</v>
      </c>
      <c r="F1175" s="269"/>
      <c r="G1175" s="269">
        <v>15</v>
      </c>
      <c r="H1175" s="275" t="s">
        <v>1190</v>
      </c>
      <c r="J1175" s="271" t="s">
        <v>211</v>
      </c>
      <c r="L1175" s="271" t="s">
        <v>1191</v>
      </c>
      <c r="M1175" s="271"/>
      <c r="N1175" s="271" t="s">
        <v>1633</v>
      </c>
      <c r="O1175" s="271" t="s">
        <v>1634</v>
      </c>
      <c r="P1175" s="271" t="s">
        <v>1635</v>
      </c>
      <c r="Q1175" s="271"/>
      <c r="R1175" s="271"/>
      <c r="S1175" s="271" t="s">
        <v>214</v>
      </c>
      <c r="U1175" s="271"/>
      <c r="Y1175" s="208"/>
      <c r="Z1175" s="271"/>
      <c r="AA1175" s="271"/>
      <c r="AB1175" s="271"/>
      <c r="AC1175" s="271"/>
      <c r="AD1175" s="271"/>
      <c r="AE1175" s="271"/>
      <c r="AF1175" s="271"/>
      <c r="AG1175" s="271"/>
      <c r="AH1175" s="271"/>
      <c r="AI1175" s="271"/>
      <c r="AJ1175" s="271"/>
      <c r="AK1175" s="271"/>
      <c r="AL1175" s="271"/>
      <c r="AM1175" s="271"/>
      <c r="AN1175" s="271"/>
      <c r="AO1175" s="271"/>
      <c r="AP1175" s="271"/>
      <c r="AQ1175" s="271"/>
      <c r="AR1175" s="271"/>
      <c r="AS1175" s="271"/>
      <c r="AT1175" s="271"/>
      <c r="AU1175" s="271"/>
      <c r="AV1175" s="271"/>
      <c r="AW1175" s="271"/>
      <c r="AY1175" s="271"/>
      <c r="AZ1175" s="271"/>
      <c r="BA1175" s="271"/>
      <c r="BB1175" s="271"/>
      <c r="BD1175" s="212"/>
      <c r="BE1175" s="212"/>
      <c r="BF1175" s="212"/>
      <c r="BH1175" s="212"/>
      <c r="BN1175" s="271"/>
      <c r="BR1175" s="271"/>
      <c r="BS1175" s="271"/>
      <c r="BT1175" s="271"/>
      <c r="BU1175" s="271"/>
      <c r="BV1175" s="271"/>
      <c r="BW1175" s="271"/>
      <c r="BX1175" s="271"/>
      <c r="BY1175" s="271"/>
      <c r="BZ1175" s="271"/>
      <c r="CA1175" s="271"/>
      <c r="CB1175" s="271"/>
      <c r="CC1175" s="271"/>
      <c r="CD1175" s="271"/>
    </row>
    <row r="1176" spans="1:82" ht="18" customHeight="1" x14ac:dyDescent="0.25">
      <c r="A1176" s="354">
        <v>12</v>
      </c>
      <c r="B1176" s="355"/>
      <c r="C1176" s="356">
        <v>69427</v>
      </c>
      <c r="D1176" s="140"/>
      <c r="E1176" s="269" t="s">
        <v>889</v>
      </c>
      <c r="F1176" s="269"/>
      <c r="G1176" s="269">
        <v>16</v>
      </c>
      <c r="H1176" s="275" t="s">
        <v>1190</v>
      </c>
      <c r="J1176" s="271" t="s">
        <v>211</v>
      </c>
      <c r="L1176" s="271" t="s">
        <v>1191</v>
      </c>
      <c r="M1176" s="271"/>
      <c r="N1176" s="271" t="s">
        <v>1669</v>
      </c>
      <c r="O1176" s="271" t="s">
        <v>1670</v>
      </c>
      <c r="P1176" s="271"/>
      <c r="Q1176" s="271" t="s">
        <v>1671</v>
      </c>
      <c r="R1176" s="271"/>
      <c r="S1176" s="271" t="s">
        <v>214</v>
      </c>
      <c r="U1176" s="271"/>
      <c r="Y1176" s="208"/>
      <c r="Z1176" s="271"/>
      <c r="AA1176" s="271"/>
      <c r="AB1176" s="271"/>
      <c r="AC1176" s="271"/>
      <c r="AD1176" s="271"/>
      <c r="AE1176" s="271"/>
      <c r="AF1176" s="271"/>
      <c r="AG1176" s="271"/>
      <c r="AH1176" s="271"/>
      <c r="AI1176" s="271"/>
      <c r="AJ1176" s="271"/>
      <c r="AK1176" s="271"/>
      <c r="AL1176" s="271"/>
      <c r="AM1176" s="271"/>
      <c r="AN1176" s="271"/>
      <c r="AO1176" s="271"/>
      <c r="AP1176" s="271"/>
      <c r="AQ1176" s="271"/>
      <c r="AR1176" s="271"/>
      <c r="AS1176" s="271"/>
      <c r="AT1176" s="271"/>
      <c r="AU1176" s="271"/>
      <c r="AV1176" s="271"/>
      <c r="AW1176" s="271"/>
      <c r="AY1176" s="271"/>
      <c r="AZ1176" s="271"/>
      <c r="BA1176" s="271"/>
      <c r="BB1176" s="271"/>
      <c r="BD1176" s="212"/>
      <c r="BE1176" s="212"/>
      <c r="BF1176" s="212"/>
      <c r="BH1176" s="212"/>
      <c r="BN1176" s="271"/>
      <c r="BR1176" s="271"/>
      <c r="BS1176" s="271"/>
      <c r="BT1176" s="271"/>
      <c r="BU1176" s="271"/>
      <c r="BV1176" s="271"/>
      <c r="BW1176" s="271"/>
      <c r="BX1176" s="271"/>
      <c r="BY1176" s="271"/>
      <c r="BZ1176" s="271"/>
      <c r="CA1176" s="271"/>
      <c r="CB1176" s="271"/>
      <c r="CC1176" s="271"/>
      <c r="CD1176" s="271"/>
    </row>
    <row r="1177" spans="1:82" ht="18" customHeight="1" x14ac:dyDescent="0.25">
      <c r="A1177" s="354">
        <v>12</v>
      </c>
      <c r="B1177" s="355"/>
      <c r="C1177" s="356">
        <v>64509</v>
      </c>
      <c r="D1177" s="140"/>
      <c r="E1177" s="269" t="s">
        <v>889</v>
      </c>
      <c r="F1177" s="269"/>
      <c r="G1177" s="269">
        <v>17</v>
      </c>
      <c r="H1177" s="275" t="s">
        <v>1190</v>
      </c>
      <c r="J1177" s="271" t="s">
        <v>211</v>
      </c>
      <c r="L1177" s="271" t="s">
        <v>1191</v>
      </c>
      <c r="M1177" s="271"/>
      <c r="N1177" s="271" t="s">
        <v>1699</v>
      </c>
      <c r="O1177" s="271" t="s">
        <v>1700</v>
      </c>
      <c r="P1177" s="271" t="s">
        <v>1701</v>
      </c>
      <c r="Q1177" s="271"/>
      <c r="R1177" s="271"/>
      <c r="S1177" s="271" t="s">
        <v>214</v>
      </c>
      <c r="U1177" s="271"/>
      <c r="Y1177" s="208"/>
      <c r="Z1177" s="271"/>
      <c r="AA1177" s="271"/>
      <c r="AB1177" s="271"/>
      <c r="AC1177" s="271"/>
      <c r="AD1177" s="271"/>
      <c r="AE1177" s="271"/>
      <c r="AF1177" s="271"/>
      <c r="AG1177" s="271"/>
      <c r="AH1177" s="271"/>
      <c r="AI1177" s="271"/>
      <c r="AJ1177" s="271"/>
      <c r="AK1177" s="271"/>
      <c r="AL1177" s="271"/>
      <c r="AM1177" s="271"/>
      <c r="AN1177" s="271"/>
      <c r="AO1177" s="271"/>
      <c r="AP1177" s="271"/>
      <c r="AQ1177" s="271"/>
      <c r="AR1177" s="271"/>
      <c r="AS1177" s="271"/>
      <c r="AT1177" s="271"/>
      <c r="AU1177" s="271"/>
      <c r="AV1177" s="271"/>
      <c r="AW1177" s="271"/>
      <c r="AY1177" s="271"/>
      <c r="AZ1177" s="271"/>
      <c r="BA1177" s="271"/>
      <c r="BB1177" s="271"/>
      <c r="BD1177" s="212"/>
      <c r="BE1177" s="212"/>
      <c r="BF1177" s="212"/>
      <c r="BH1177" s="212"/>
      <c r="BN1177" s="271"/>
      <c r="BR1177" s="271"/>
      <c r="BS1177" s="271"/>
      <c r="BT1177" s="271"/>
      <c r="BU1177" s="271"/>
      <c r="BV1177" s="271"/>
      <c r="BW1177" s="271"/>
      <c r="BX1177" s="271"/>
      <c r="BY1177" s="271"/>
      <c r="BZ1177" s="271"/>
      <c r="CA1177" s="271"/>
      <c r="CB1177" s="271"/>
      <c r="CC1177" s="271"/>
      <c r="CD1177" s="271"/>
    </row>
    <row r="1178" spans="1:82" ht="18" customHeight="1" x14ac:dyDescent="0.25">
      <c r="A1178" s="354">
        <v>12</v>
      </c>
      <c r="B1178" s="355"/>
      <c r="C1178" s="356">
        <v>59820</v>
      </c>
      <c r="D1178" s="140"/>
      <c r="E1178" s="269" t="s">
        <v>889</v>
      </c>
      <c r="F1178" s="269"/>
      <c r="G1178" s="269">
        <v>19</v>
      </c>
      <c r="H1178" s="275" t="s">
        <v>1190</v>
      </c>
      <c r="I1178" s="269"/>
      <c r="J1178" s="140" t="s">
        <v>211</v>
      </c>
      <c r="K1178" s="273"/>
      <c r="L1178" s="273" t="s">
        <v>1191</v>
      </c>
      <c r="N1178" s="275" t="s">
        <v>1531</v>
      </c>
      <c r="O1178" s="272" t="s">
        <v>1769</v>
      </c>
      <c r="P1178" s="272" t="s">
        <v>1770</v>
      </c>
      <c r="Q1178" s="766" t="s">
        <v>1771</v>
      </c>
      <c r="R1178" s="269"/>
      <c r="S1178" s="269" t="s">
        <v>214</v>
      </c>
      <c r="T1178" s="273"/>
      <c r="U1178" s="466"/>
      <c r="V1178" s="140"/>
      <c r="W1178" s="140"/>
      <c r="X1178" s="140"/>
      <c r="AX1178" s="140"/>
      <c r="AZ1178" s="140"/>
      <c r="BC1178" s="280"/>
      <c r="BD1178" s="669"/>
      <c r="BE1178" s="740"/>
      <c r="BF1178" s="440"/>
      <c r="BG1178" s="140"/>
      <c r="BH1178" s="801"/>
      <c r="BI1178" s="280"/>
      <c r="BJ1178" s="280"/>
      <c r="BK1178" s="280"/>
      <c r="BL1178" s="280"/>
      <c r="BM1178" s="140"/>
      <c r="BN1178" s="269"/>
      <c r="BR1178" s="271"/>
      <c r="BS1178" s="271"/>
      <c r="BT1178" s="271"/>
      <c r="BU1178" s="271"/>
      <c r="BV1178" s="271"/>
      <c r="BW1178" s="271"/>
      <c r="BX1178" s="271"/>
      <c r="BY1178" s="271"/>
      <c r="BZ1178" s="271"/>
      <c r="CA1178" s="271"/>
      <c r="CB1178" s="271"/>
      <c r="CC1178" s="271"/>
      <c r="CD1178" s="271"/>
    </row>
    <row r="1179" spans="1:82" ht="18" customHeight="1" x14ac:dyDescent="0.25">
      <c r="A1179" s="354">
        <v>12</v>
      </c>
      <c r="B1179" s="355"/>
      <c r="C1179" s="356">
        <v>59821</v>
      </c>
      <c r="D1179" s="140"/>
      <c r="E1179" s="269" t="s">
        <v>889</v>
      </c>
      <c r="F1179" s="269"/>
      <c r="G1179" s="269">
        <v>20</v>
      </c>
      <c r="H1179" s="275" t="s">
        <v>1190</v>
      </c>
      <c r="J1179" s="271" t="s">
        <v>211</v>
      </c>
      <c r="L1179" s="271" t="s">
        <v>1191</v>
      </c>
      <c r="M1179" s="271"/>
      <c r="N1179" s="271" t="s">
        <v>1809</v>
      </c>
      <c r="O1179" s="271" t="s">
        <v>1810</v>
      </c>
      <c r="P1179" s="271"/>
      <c r="Q1179" s="271"/>
      <c r="R1179" s="271"/>
      <c r="S1179" s="271" t="s">
        <v>214</v>
      </c>
      <c r="U1179" s="271"/>
      <c r="Y1179" s="208"/>
      <c r="Z1179" s="271"/>
      <c r="AA1179" s="271"/>
      <c r="AB1179" s="271"/>
      <c r="AC1179" s="271"/>
      <c r="AD1179" s="271"/>
      <c r="AE1179" s="271"/>
      <c r="AF1179" s="271"/>
      <c r="AG1179" s="271"/>
      <c r="AH1179" s="271"/>
      <c r="AI1179" s="271"/>
      <c r="AJ1179" s="271"/>
      <c r="AK1179" s="271"/>
      <c r="AL1179" s="271"/>
      <c r="AM1179" s="271"/>
      <c r="AN1179" s="271"/>
      <c r="AO1179" s="271"/>
      <c r="AP1179" s="271"/>
      <c r="AQ1179" s="271"/>
      <c r="AR1179" s="271"/>
      <c r="AS1179" s="271"/>
      <c r="AT1179" s="271"/>
      <c r="AU1179" s="271"/>
      <c r="AV1179" s="271"/>
      <c r="AW1179" s="271"/>
      <c r="AY1179" s="271"/>
      <c r="AZ1179" s="271"/>
      <c r="BA1179" s="271"/>
      <c r="BB1179" s="271"/>
      <c r="BD1179" s="212"/>
      <c r="BE1179" s="212"/>
      <c r="BF1179" s="212"/>
      <c r="BH1179" s="212"/>
      <c r="BN1179" s="271"/>
      <c r="BR1179" s="271"/>
      <c r="BS1179" s="271"/>
      <c r="BT1179" s="271"/>
      <c r="BU1179" s="271"/>
      <c r="BV1179" s="271"/>
      <c r="BW1179" s="271"/>
      <c r="BX1179" s="271"/>
      <c r="BY1179" s="271"/>
      <c r="BZ1179" s="271"/>
      <c r="CA1179" s="271"/>
      <c r="CB1179" s="271"/>
      <c r="CC1179" s="271"/>
      <c r="CD1179" s="271"/>
    </row>
    <row r="1180" spans="1:82" ht="18" customHeight="1" x14ac:dyDescent="0.25">
      <c r="A1180" s="354">
        <v>12</v>
      </c>
      <c r="B1180" s="355"/>
      <c r="C1180" s="356">
        <v>63396</v>
      </c>
      <c r="D1180" s="140"/>
      <c r="E1180" s="269" t="s">
        <v>889</v>
      </c>
      <c r="F1180" s="269"/>
      <c r="G1180" s="269">
        <v>22</v>
      </c>
      <c r="H1180" s="275" t="s">
        <v>1190</v>
      </c>
      <c r="J1180" s="271" t="s">
        <v>211</v>
      </c>
      <c r="L1180" s="271" t="s">
        <v>1191</v>
      </c>
      <c r="M1180" s="271"/>
      <c r="N1180" s="271" t="s">
        <v>1869</v>
      </c>
      <c r="O1180" s="271" t="s">
        <v>1870</v>
      </c>
      <c r="P1180" s="271"/>
      <c r="Q1180" s="271"/>
      <c r="R1180" s="271"/>
      <c r="S1180" s="271" t="s">
        <v>214</v>
      </c>
      <c r="U1180" s="271"/>
      <c r="Y1180" s="208"/>
      <c r="Z1180" s="271"/>
      <c r="AA1180" s="271"/>
      <c r="AB1180" s="271"/>
      <c r="AC1180" s="271"/>
      <c r="AD1180" s="271"/>
      <c r="AE1180" s="271"/>
      <c r="AF1180" s="271"/>
      <c r="AG1180" s="271"/>
      <c r="AH1180" s="271"/>
      <c r="AI1180" s="271"/>
      <c r="AJ1180" s="271"/>
      <c r="AK1180" s="271"/>
      <c r="AL1180" s="271"/>
      <c r="AM1180" s="271"/>
      <c r="AN1180" s="271"/>
      <c r="AO1180" s="271"/>
      <c r="AP1180" s="271"/>
      <c r="AQ1180" s="271"/>
      <c r="AR1180" s="271"/>
      <c r="AS1180" s="271"/>
      <c r="AT1180" s="271"/>
      <c r="AU1180" s="271"/>
      <c r="AV1180" s="271"/>
      <c r="AW1180" s="271"/>
      <c r="AY1180" s="271"/>
      <c r="AZ1180" s="271"/>
      <c r="BA1180" s="271"/>
      <c r="BB1180" s="271"/>
      <c r="BD1180" s="212"/>
      <c r="BE1180" s="212"/>
      <c r="BF1180" s="212"/>
      <c r="BH1180" s="212"/>
      <c r="BN1180" s="271"/>
      <c r="BR1180" s="271"/>
      <c r="BS1180" s="271"/>
      <c r="BT1180" s="271"/>
      <c r="BU1180" s="271"/>
      <c r="BV1180" s="271"/>
      <c r="BW1180" s="271"/>
      <c r="BX1180" s="271"/>
      <c r="BY1180" s="271"/>
      <c r="BZ1180" s="271"/>
      <c r="CA1180" s="271"/>
      <c r="CB1180" s="271"/>
      <c r="CC1180" s="271"/>
      <c r="CD1180" s="271"/>
    </row>
    <row r="1181" spans="1:82" ht="18" customHeight="1" x14ac:dyDescent="0.25">
      <c r="A1181" s="354">
        <v>12</v>
      </c>
      <c r="B1181" s="355"/>
      <c r="C1181" s="356">
        <v>64985</v>
      </c>
      <c r="D1181" s="140"/>
      <c r="E1181" s="269" t="s">
        <v>889</v>
      </c>
      <c r="F1181" s="269"/>
      <c r="G1181" s="269">
        <v>24</v>
      </c>
      <c r="H1181" s="275" t="s">
        <v>1190</v>
      </c>
      <c r="J1181" s="271" t="s">
        <v>211</v>
      </c>
      <c r="L1181" s="271" t="s">
        <v>1191</v>
      </c>
      <c r="M1181" s="271"/>
      <c r="N1181" s="271" t="s">
        <v>1917</v>
      </c>
      <c r="O1181" s="271" t="s">
        <v>1918</v>
      </c>
      <c r="P1181" s="271"/>
      <c r="Q1181" s="271"/>
      <c r="R1181" s="271"/>
      <c r="S1181" s="271" t="s">
        <v>214</v>
      </c>
      <c r="U1181" s="271"/>
      <c r="Y1181" s="208"/>
      <c r="Z1181" s="271"/>
      <c r="AA1181" s="271"/>
      <c r="AB1181" s="271"/>
      <c r="AC1181" s="271"/>
      <c r="AD1181" s="271"/>
      <c r="AE1181" s="271"/>
      <c r="AF1181" s="271"/>
      <c r="AG1181" s="271"/>
      <c r="AH1181" s="271"/>
      <c r="AI1181" s="271"/>
      <c r="AJ1181" s="271"/>
      <c r="AK1181" s="271"/>
      <c r="AL1181" s="271"/>
      <c r="AM1181" s="271"/>
      <c r="AN1181" s="271"/>
      <c r="AO1181" s="271"/>
      <c r="AP1181" s="271"/>
      <c r="AQ1181" s="271"/>
      <c r="AR1181" s="271"/>
      <c r="AS1181" s="271"/>
      <c r="AT1181" s="271"/>
      <c r="AU1181" s="271"/>
      <c r="AV1181" s="271"/>
      <c r="AW1181" s="271"/>
      <c r="AY1181" s="271"/>
      <c r="AZ1181" s="271"/>
      <c r="BA1181" s="271"/>
      <c r="BB1181" s="271"/>
      <c r="BD1181" s="212"/>
      <c r="BE1181" s="212"/>
      <c r="BF1181" s="212"/>
      <c r="BH1181" s="212"/>
      <c r="BN1181" s="271"/>
      <c r="BR1181" s="271"/>
      <c r="BS1181" s="271"/>
      <c r="BT1181" s="271"/>
      <c r="BU1181" s="271"/>
      <c r="BV1181" s="271"/>
      <c r="BW1181" s="271"/>
      <c r="BX1181" s="271"/>
      <c r="BY1181" s="271"/>
      <c r="BZ1181" s="271"/>
      <c r="CA1181" s="271"/>
      <c r="CB1181" s="271"/>
      <c r="CC1181" s="271"/>
      <c r="CD1181" s="271"/>
    </row>
    <row r="1182" spans="1:82" ht="18" customHeight="1" x14ac:dyDescent="0.25">
      <c r="A1182" s="354">
        <v>12</v>
      </c>
      <c r="B1182" s="355"/>
      <c r="C1182" s="356">
        <v>70652</v>
      </c>
      <c r="D1182" s="140"/>
      <c r="E1182" s="269" t="s">
        <v>889</v>
      </c>
      <c r="F1182" s="269"/>
      <c r="G1182" s="269">
        <v>25</v>
      </c>
      <c r="H1182" s="275" t="s">
        <v>1190</v>
      </c>
      <c r="J1182" s="271" t="s">
        <v>211</v>
      </c>
      <c r="L1182" s="271" t="s">
        <v>1191</v>
      </c>
      <c r="N1182" s="208" t="s">
        <v>1942</v>
      </c>
      <c r="P1182" s="502" t="s">
        <v>1943</v>
      </c>
      <c r="Q1182" s="502" t="s">
        <v>1944</v>
      </c>
      <c r="S1182" s="271" t="s">
        <v>214</v>
      </c>
      <c r="AZ1182" s="140"/>
    </row>
    <row r="1183" spans="1:82" ht="18" customHeight="1" x14ac:dyDescent="0.25">
      <c r="A1183" s="354">
        <v>12</v>
      </c>
      <c r="B1183" s="355"/>
      <c r="C1183" s="356">
        <v>61626</v>
      </c>
      <c r="D1183" s="140"/>
      <c r="E1183" s="269" t="s">
        <v>889</v>
      </c>
      <c r="F1183" s="269"/>
      <c r="G1183" s="269">
        <v>26</v>
      </c>
      <c r="H1183" s="275" t="s">
        <v>1190</v>
      </c>
      <c r="J1183" s="271" t="s">
        <v>211</v>
      </c>
      <c r="L1183" s="271" t="s">
        <v>1191</v>
      </c>
      <c r="N1183" s="208" t="s">
        <v>1969</v>
      </c>
      <c r="O1183" s="502" t="s">
        <v>1970</v>
      </c>
      <c r="Q1183" s="502" t="s">
        <v>1971</v>
      </c>
      <c r="S1183" s="271" t="s">
        <v>214</v>
      </c>
      <c r="AZ1183" s="140"/>
    </row>
    <row r="1184" spans="1:82" ht="18" customHeight="1" x14ac:dyDescent="0.25">
      <c r="A1184" s="354">
        <v>12</v>
      </c>
      <c r="B1184" s="355"/>
      <c r="C1184" s="356">
        <v>68780</v>
      </c>
      <c r="D1184" s="140"/>
      <c r="E1184" s="269" t="s">
        <v>889</v>
      </c>
      <c r="F1184" s="269"/>
      <c r="G1184" s="269">
        <v>27</v>
      </c>
      <c r="H1184" s="275" t="s">
        <v>1190</v>
      </c>
      <c r="J1184" s="271" t="s">
        <v>211</v>
      </c>
      <c r="L1184" s="271" t="s">
        <v>1191</v>
      </c>
      <c r="N1184" s="208" t="s">
        <v>1993</v>
      </c>
      <c r="P1184" s="502" t="s">
        <v>1994</v>
      </c>
      <c r="Q1184" s="502" t="s">
        <v>1995</v>
      </c>
      <c r="S1184" s="271" t="s">
        <v>214</v>
      </c>
      <c r="AZ1184" s="140"/>
    </row>
    <row r="1185" spans="1:82" ht="18" customHeight="1" x14ac:dyDescent="0.25">
      <c r="A1185" s="354">
        <v>12</v>
      </c>
      <c r="B1185" s="355"/>
      <c r="C1185" s="356">
        <v>69776</v>
      </c>
      <c r="D1185" s="140"/>
      <c r="E1185" s="269" t="s">
        <v>889</v>
      </c>
      <c r="F1185" s="269"/>
      <c r="G1185" s="269">
        <v>2</v>
      </c>
      <c r="H1185" s="275" t="s">
        <v>1236</v>
      </c>
      <c r="I1185" s="269"/>
      <c r="J1185" s="140" t="s">
        <v>211</v>
      </c>
      <c r="K1185" s="273"/>
      <c r="L1185" s="273" t="s">
        <v>1237</v>
      </c>
      <c r="N1185" s="275" t="s">
        <v>1238</v>
      </c>
      <c r="O1185" s="272"/>
      <c r="P1185" s="272" t="s">
        <v>1239</v>
      </c>
      <c r="Q1185" s="766"/>
      <c r="R1185" s="269"/>
      <c r="S1185" s="269" t="s">
        <v>214</v>
      </c>
      <c r="U1185" s="466"/>
      <c r="V1185" s="140"/>
      <c r="W1185" s="140"/>
      <c r="X1185" s="140"/>
      <c r="Y1185" s="545"/>
      <c r="AX1185" s="140"/>
      <c r="AZ1185" s="140"/>
      <c r="BC1185" s="280"/>
      <c r="BD1185" s="669"/>
      <c r="BE1185" s="740"/>
      <c r="BF1185" s="440"/>
      <c r="BG1185" s="140"/>
      <c r="BH1185" s="801"/>
      <c r="BI1185" s="280"/>
      <c r="BJ1185" s="280"/>
      <c r="BK1185" s="280"/>
      <c r="BL1185" s="280"/>
      <c r="BM1185" s="140"/>
      <c r="BN1185" s="545"/>
      <c r="BO1185" s="140"/>
      <c r="BP1185" s="140"/>
      <c r="BQ1185" s="140"/>
      <c r="BR1185" s="355"/>
      <c r="BS1185" s="269"/>
      <c r="BU1185" s="269"/>
    </row>
    <row r="1186" spans="1:82" ht="18" customHeight="1" x14ac:dyDescent="0.25">
      <c r="A1186" s="354">
        <v>12</v>
      </c>
      <c r="B1186" s="355"/>
      <c r="C1186" s="356">
        <v>59830</v>
      </c>
      <c r="D1186" s="140"/>
      <c r="E1186" s="269" t="s">
        <v>889</v>
      </c>
      <c r="F1186" s="269"/>
      <c r="G1186" s="269">
        <v>4</v>
      </c>
      <c r="H1186" s="275" t="s">
        <v>1236</v>
      </c>
      <c r="I1186" s="269"/>
      <c r="J1186" s="140" t="s">
        <v>211</v>
      </c>
      <c r="K1186" s="273"/>
      <c r="L1186" s="273" t="s">
        <v>1237</v>
      </c>
      <c r="N1186" s="275" t="s">
        <v>1303</v>
      </c>
      <c r="O1186" s="272"/>
      <c r="P1186" s="272" t="s">
        <v>1304</v>
      </c>
      <c r="Q1186" s="766"/>
      <c r="R1186" s="269"/>
      <c r="S1186" s="269" t="s">
        <v>214</v>
      </c>
      <c r="T1186" s="273"/>
      <c r="U1186" s="466"/>
      <c r="V1186" s="140"/>
      <c r="W1186" s="140"/>
      <c r="X1186" s="140"/>
      <c r="AX1186" s="140"/>
      <c r="AZ1186" s="140"/>
      <c r="BC1186" s="280"/>
      <c r="BD1186" s="669"/>
      <c r="BE1186" s="740"/>
      <c r="BF1186" s="440"/>
      <c r="BG1186" s="140"/>
      <c r="BH1186" s="801"/>
      <c r="BI1186" s="280"/>
      <c r="BJ1186" s="280"/>
      <c r="BK1186" s="280"/>
      <c r="BL1186" s="280"/>
      <c r="BM1186" s="140"/>
      <c r="BN1186" s="269"/>
      <c r="BO1186" s="140"/>
      <c r="BP1186" s="140"/>
      <c r="BQ1186" s="140"/>
      <c r="BR1186" s="355"/>
      <c r="BS1186" s="269"/>
      <c r="BU1186" s="269"/>
    </row>
    <row r="1187" spans="1:82" ht="18" customHeight="1" x14ac:dyDescent="0.25">
      <c r="A1187" s="354">
        <v>12</v>
      </c>
      <c r="B1187" s="355"/>
      <c r="C1187" s="356">
        <v>68523</v>
      </c>
      <c r="D1187" s="140"/>
      <c r="E1187" s="269" t="s">
        <v>889</v>
      </c>
      <c r="F1187" s="269"/>
      <c r="G1187" s="269">
        <v>6</v>
      </c>
      <c r="H1187" s="275" t="s">
        <v>1236</v>
      </c>
      <c r="I1187" s="269"/>
      <c r="J1187" s="140" t="s">
        <v>211</v>
      </c>
      <c r="K1187" s="273"/>
      <c r="L1187" s="273" t="s">
        <v>1237</v>
      </c>
      <c r="N1187" s="275" t="s">
        <v>1368</v>
      </c>
      <c r="O1187" s="272"/>
      <c r="P1187" s="272" t="s">
        <v>1369</v>
      </c>
      <c r="Q1187" s="766"/>
      <c r="R1187" s="269"/>
      <c r="S1187" s="269" t="s">
        <v>214</v>
      </c>
      <c r="T1187" s="273"/>
      <c r="U1187" s="466"/>
      <c r="V1187" s="140"/>
      <c r="W1187" s="140"/>
      <c r="X1187" s="140"/>
      <c r="AX1187" s="140"/>
      <c r="AZ1187" s="140"/>
      <c r="BC1187" s="280"/>
      <c r="BD1187" s="669"/>
      <c r="BE1187" s="740"/>
      <c r="BF1187" s="440"/>
      <c r="BG1187" s="140"/>
      <c r="BH1187" s="801"/>
      <c r="BI1187" s="280"/>
      <c r="BJ1187" s="280"/>
      <c r="BK1187" s="280"/>
      <c r="BL1187" s="280"/>
      <c r="BM1187" s="140"/>
      <c r="BN1187" s="269"/>
      <c r="BO1187" s="140"/>
      <c r="BP1187" s="140"/>
      <c r="BQ1187" s="140"/>
      <c r="BR1187" s="355"/>
      <c r="BS1187" s="269"/>
      <c r="BU1187" s="269"/>
    </row>
    <row r="1188" spans="1:82" ht="18" customHeight="1" x14ac:dyDescent="0.25">
      <c r="A1188" s="354">
        <v>12</v>
      </c>
      <c r="B1188" s="355"/>
      <c r="C1188" s="356">
        <v>59832</v>
      </c>
      <c r="D1188" s="140"/>
      <c r="E1188" s="269" t="s">
        <v>889</v>
      </c>
      <c r="F1188" s="269"/>
      <c r="G1188" s="269">
        <v>8</v>
      </c>
      <c r="H1188" s="275" t="s">
        <v>1236</v>
      </c>
      <c r="I1188" s="269"/>
      <c r="J1188" s="140" t="s">
        <v>211</v>
      </c>
      <c r="K1188" s="273"/>
      <c r="L1188" s="273" t="s">
        <v>1237</v>
      </c>
      <c r="N1188" s="275" t="s">
        <v>1438</v>
      </c>
      <c r="O1188" s="272"/>
      <c r="P1188" s="272" t="s">
        <v>1439</v>
      </c>
      <c r="Q1188" s="766"/>
      <c r="R1188" s="269"/>
      <c r="S1188" s="269" t="s">
        <v>214</v>
      </c>
      <c r="T1188" s="273"/>
      <c r="U1188" s="466"/>
      <c r="V1188" s="140"/>
      <c r="W1188" s="140"/>
      <c r="X1188" s="140"/>
      <c r="Y1188" s="545"/>
      <c r="AX1188" s="140"/>
      <c r="AZ1188" s="140"/>
      <c r="BC1188" s="280"/>
      <c r="BD1188" s="669"/>
      <c r="BE1188" s="740"/>
      <c r="BF1188" s="440"/>
      <c r="BG1188" s="140"/>
      <c r="BH1188" s="801"/>
      <c r="BI1188" s="280"/>
      <c r="BJ1188" s="280"/>
      <c r="BK1188" s="280"/>
      <c r="BL1188" s="280"/>
      <c r="BM1188" s="140"/>
      <c r="BN1188" s="269"/>
      <c r="BO1188" s="140"/>
      <c r="BP1188" s="140"/>
      <c r="BQ1188" s="140"/>
      <c r="BR1188" s="355"/>
      <c r="BS1188" s="269"/>
      <c r="BU1188" s="269"/>
    </row>
    <row r="1189" spans="1:82" ht="18" customHeight="1" x14ac:dyDescent="0.25">
      <c r="A1189" s="354">
        <v>12</v>
      </c>
      <c r="B1189" s="355"/>
      <c r="C1189" s="356">
        <v>59833</v>
      </c>
      <c r="D1189" s="140"/>
      <c r="E1189" s="269" t="s">
        <v>889</v>
      </c>
      <c r="F1189" s="269"/>
      <c r="G1189" s="269">
        <v>10</v>
      </c>
      <c r="H1189" s="275" t="s">
        <v>1236</v>
      </c>
      <c r="I1189" s="269"/>
      <c r="J1189" s="140" t="s">
        <v>211</v>
      </c>
      <c r="K1189" s="273"/>
      <c r="L1189" s="273" t="s">
        <v>1237</v>
      </c>
      <c r="N1189" s="275" t="s">
        <v>1506</v>
      </c>
      <c r="O1189" s="272"/>
      <c r="P1189" s="272" t="s">
        <v>1507</v>
      </c>
      <c r="Q1189" s="766"/>
      <c r="R1189" s="269"/>
      <c r="S1189" s="269" t="s">
        <v>214</v>
      </c>
      <c r="T1189" s="273"/>
      <c r="U1189" s="466"/>
      <c r="V1189" s="140"/>
      <c r="W1189" s="140"/>
      <c r="X1189" s="140"/>
      <c r="AX1189" s="140"/>
      <c r="AZ1189" s="140"/>
      <c r="BC1189" s="280"/>
      <c r="BD1189" s="669"/>
      <c r="BE1189" s="740"/>
      <c r="BF1189" s="440"/>
      <c r="BG1189" s="140"/>
      <c r="BH1189" s="801"/>
      <c r="BI1189" s="280"/>
      <c r="BJ1189" s="280"/>
      <c r="BK1189" s="280"/>
      <c r="BL1189" s="280"/>
      <c r="BM1189" s="140"/>
      <c r="BN1189" s="269"/>
      <c r="BO1189" s="140"/>
      <c r="BP1189" s="140"/>
      <c r="BQ1189" s="140"/>
      <c r="BR1189" s="355"/>
      <c r="BS1189" s="269"/>
      <c r="BU1189" s="269"/>
    </row>
    <row r="1190" spans="1:82" ht="18" customHeight="1" x14ac:dyDescent="0.25">
      <c r="A1190" s="354">
        <v>12</v>
      </c>
      <c r="B1190" s="355"/>
      <c r="C1190" s="356">
        <v>64854</v>
      </c>
      <c r="D1190" s="140"/>
      <c r="E1190" s="269" t="s">
        <v>889</v>
      </c>
      <c r="F1190" s="269"/>
      <c r="G1190" s="269">
        <v>12</v>
      </c>
      <c r="H1190" s="275" t="s">
        <v>1236</v>
      </c>
      <c r="J1190" s="271" t="s">
        <v>211</v>
      </c>
      <c r="L1190" s="271" t="s">
        <v>1237</v>
      </c>
      <c r="M1190" s="271"/>
      <c r="N1190" s="271" t="s">
        <v>1567</v>
      </c>
      <c r="O1190" s="271"/>
      <c r="P1190" s="271" t="s">
        <v>1568</v>
      </c>
      <c r="Q1190" s="271" t="s">
        <v>1569</v>
      </c>
      <c r="R1190" s="271"/>
      <c r="S1190" s="271" t="s">
        <v>214</v>
      </c>
      <c r="U1190" s="271"/>
      <c r="Y1190" s="208"/>
      <c r="Z1190" s="271"/>
      <c r="AA1190" s="271"/>
      <c r="AB1190" s="271"/>
      <c r="AC1190" s="271"/>
      <c r="AD1190" s="271"/>
      <c r="AE1190" s="271"/>
      <c r="AF1190" s="271"/>
      <c r="AG1190" s="271"/>
      <c r="AH1190" s="271"/>
      <c r="AI1190" s="271"/>
      <c r="AJ1190" s="271"/>
      <c r="AK1190" s="271"/>
      <c r="AL1190" s="271"/>
      <c r="AM1190" s="271"/>
      <c r="AN1190" s="271"/>
      <c r="AO1190" s="271"/>
      <c r="AP1190" s="271"/>
      <c r="AQ1190" s="271"/>
      <c r="AR1190" s="271"/>
      <c r="AS1190" s="271"/>
      <c r="AT1190" s="271"/>
      <c r="AU1190" s="271"/>
      <c r="AV1190" s="271"/>
      <c r="AW1190" s="271"/>
      <c r="AY1190" s="271"/>
      <c r="AZ1190" s="271"/>
      <c r="BA1190" s="271"/>
      <c r="BB1190" s="271"/>
      <c r="BD1190" s="212"/>
      <c r="BE1190" s="212"/>
      <c r="BF1190" s="212"/>
      <c r="BH1190" s="212"/>
      <c r="BN1190" s="271"/>
      <c r="BR1190" s="271"/>
      <c r="BS1190" s="271"/>
      <c r="BT1190" s="271"/>
      <c r="BU1190" s="271"/>
      <c r="BV1190" s="271"/>
      <c r="BW1190" s="271"/>
      <c r="BX1190" s="271"/>
      <c r="BY1190" s="271"/>
      <c r="BZ1190" s="271"/>
      <c r="CA1190" s="271"/>
      <c r="CB1190" s="271"/>
      <c r="CC1190" s="271"/>
      <c r="CD1190" s="271"/>
    </row>
    <row r="1191" spans="1:82" ht="18" customHeight="1" x14ac:dyDescent="0.25">
      <c r="A1191" s="354">
        <v>12</v>
      </c>
      <c r="B1191" s="355"/>
      <c r="C1191" s="356">
        <v>59835</v>
      </c>
      <c r="D1191" s="140"/>
      <c r="E1191" s="269" t="s">
        <v>889</v>
      </c>
      <c r="F1191" s="269"/>
      <c r="G1191" s="269">
        <v>14</v>
      </c>
      <c r="H1191" s="275" t="s">
        <v>1236</v>
      </c>
      <c r="J1191" s="271" t="s">
        <v>211</v>
      </c>
      <c r="L1191" s="271" t="s">
        <v>1237</v>
      </c>
      <c r="M1191" s="271"/>
      <c r="N1191" s="271" t="s">
        <v>1603</v>
      </c>
      <c r="O1191" s="271" t="s">
        <v>1604</v>
      </c>
      <c r="P1191" s="271" t="s">
        <v>1605</v>
      </c>
      <c r="Q1191" s="271"/>
      <c r="R1191" s="271"/>
      <c r="S1191" s="271" t="s">
        <v>214</v>
      </c>
      <c r="U1191" s="271"/>
      <c r="Y1191" s="208"/>
      <c r="Z1191" s="271"/>
      <c r="AA1191" s="271"/>
      <c r="AB1191" s="271"/>
      <c r="AC1191" s="271"/>
      <c r="AD1191" s="271"/>
      <c r="AE1191" s="271"/>
      <c r="AF1191" s="271"/>
      <c r="AG1191" s="271"/>
      <c r="AH1191" s="271"/>
      <c r="AI1191" s="271"/>
      <c r="AJ1191" s="271"/>
      <c r="AK1191" s="271"/>
      <c r="AL1191" s="271"/>
      <c r="AM1191" s="271"/>
      <c r="AN1191" s="271"/>
      <c r="AO1191" s="271"/>
      <c r="AP1191" s="271"/>
      <c r="AQ1191" s="271"/>
      <c r="AR1191" s="271"/>
      <c r="AS1191" s="271"/>
      <c r="AT1191" s="271"/>
      <c r="AU1191" s="271"/>
      <c r="AV1191" s="271"/>
      <c r="AW1191" s="271"/>
      <c r="AY1191" s="271"/>
      <c r="AZ1191" s="271"/>
      <c r="BA1191" s="271"/>
      <c r="BB1191" s="271"/>
      <c r="BD1191" s="212"/>
      <c r="BE1191" s="212"/>
      <c r="BF1191" s="212"/>
      <c r="BH1191" s="212"/>
      <c r="BN1191" s="271"/>
      <c r="BR1191" s="271"/>
      <c r="BS1191" s="271"/>
      <c r="BT1191" s="271"/>
      <c r="BU1191" s="271"/>
      <c r="BV1191" s="271"/>
      <c r="BW1191" s="271"/>
      <c r="BX1191" s="271"/>
      <c r="BY1191" s="271"/>
      <c r="BZ1191" s="271"/>
      <c r="CA1191" s="271"/>
      <c r="CB1191" s="271"/>
      <c r="CC1191" s="271"/>
      <c r="CD1191" s="271"/>
    </row>
    <row r="1192" spans="1:82" ht="18" customHeight="1" x14ac:dyDescent="0.25">
      <c r="A1192" s="354">
        <v>12</v>
      </c>
      <c r="B1192" s="355"/>
      <c r="C1192" s="356">
        <v>64068</v>
      </c>
      <c r="D1192" s="140"/>
      <c r="E1192" s="269" t="s">
        <v>889</v>
      </c>
      <c r="F1192" s="269"/>
      <c r="G1192" s="269">
        <v>16</v>
      </c>
      <c r="H1192" s="275" t="s">
        <v>1236</v>
      </c>
      <c r="J1192" s="271" t="s">
        <v>211</v>
      </c>
      <c r="L1192" s="271" t="s">
        <v>1237</v>
      </c>
      <c r="M1192" s="271"/>
      <c r="N1192" s="271" t="s">
        <v>1672</v>
      </c>
      <c r="O1192" s="271" t="s">
        <v>1673</v>
      </c>
      <c r="P1192" s="271"/>
      <c r="Q1192" s="271" t="s">
        <v>1674</v>
      </c>
      <c r="R1192" s="271"/>
      <c r="S1192" s="271" t="s">
        <v>214</v>
      </c>
      <c r="U1192" s="271"/>
      <c r="Y1192" s="208"/>
      <c r="Z1192" s="271"/>
      <c r="AA1192" s="271"/>
      <c r="AB1192" s="271"/>
      <c r="AC1192" s="271"/>
      <c r="AD1192" s="271"/>
      <c r="AE1192" s="271"/>
      <c r="AF1192" s="271"/>
      <c r="AG1192" s="271"/>
      <c r="AH1192" s="271"/>
      <c r="AI1192" s="271"/>
      <c r="AJ1192" s="271"/>
      <c r="AK1192" s="271"/>
      <c r="AL1192" s="271"/>
      <c r="AM1192" s="271"/>
      <c r="AN1192" s="271"/>
      <c r="AO1192" s="271"/>
      <c r="AP1192" s="271"/>
      <c r="AQ1192" s="271"/>
      <c r="AR1192" s="271"/>
      <c r="AS1192" s="271"/>
      <c r="AT1192" s="271"/>
      <c r="AU1192" s="271"/>
      <c r="AV1192" s="271"/>
      <c r="AW1192" s="271"/>
      <c r="AY1192" s="271"/>
      <c r="AZ1192" s="271"/>
      <c r="BA1192" s="271"/>
      <c r="BB1192" s="271"/>
      <c r="BD1192" s="212"/>
      <c r="BE1192" s="212"/>
      <c r="BF1192" s="212"/>
      <c r="BH1192" s="212"/>
      <c r="BN1192" s="271"/>
      <c r="BR1192" s="271"/>
      <c r="BS1192" s="271"/>
      <c r="BT1192" s="271"/>
      <c r="BU1192" s="271"/>
      <c r="BV1192" s="271"/>
      <c r="BW1192" s="271"/>
      <c r="BX1192" s="271"/>
      <c r="BY1192" s="271"/>
      <c r="BZ1192" s="271"/>
      <c r="CA1192" s="271"/>
      <c r="CB1192" s="271"/>
      <c r="CC1192" s="271"/>
      <c r="CD1192" s="271"/>
    </row>
    <row r="1193" spans="1:82" ht="18" customHeight="1" x14ac:dyDescent="0.25">
      <c r="A1193" s="354">
        <v>12</v>
      </c>
      <c r="B1193" s="355"/>
      <c r="C1193" s="356">
        <v>63405</v>
      </c>
      <c r="D1193" s="140"/>
      <c r="E1193" s="269" t="s">
        <v>889</v>
      </c>
      <c r="F1193" s="269"/>
      <c r="G1193" s="269">
        <v>18</v>
      </c>
      <c r="H1193" s="275" t="s">
        <v>1236</v>
      </c>
      <c r="I1193" s="269"/>
      <c r="J1193" s="140" t="s">
        <v>211</v>
      </c>
      <c r="K1193" s="273"/>
      <c r="L1193" s="273" t="s">
        <v>1237</v>
      </c>
      <c r="N1193" s="275" t="s">
        <v>1743</v>
      </c>
      <c r="O1193" s="272"/>
      <c r="P1193" s="272" t="s">
        <v>1744</v>
      </c>
      <c r="Q1193" s="766"/>
      <c r="R1193" s="269"/>
      <c r="S1193" s="269" t="s">
        <v>214</v>
      </c>
      <c r="T1193" s="273"/>
      <c r="U1193" s="466"/>
      <c r="V1193" s="140"/>
      <c r="W1193" s="140"/>
      <c r="X1193" s="140"/>
      <c r="AX1193" s="140"/>
      <c r="AZ1193" s="140"/>
      <c r="BC1193" s="280"/>
      <c r="BD1193" s="669"/>
      <c r="BE1193" s="740"/>
      <c r="BF1193" s="440"/>
      <c r="BG1193" s="140"/>
      <c r="BH1193" s="801"/>
      <c r="BI1193" s="280"/>
      <c r="BJ1193" s="280"/>
      <c r="BK1193" s="280"/>
      <c r="BL1193" s="280"/>
      <c r="BM1193" s="140"/>
      <c r="BN1193" s="269"/>
      <c r="BR1193" s="271"/>
      <c r="BS1193" s="271"/>
      <c r="BT1193" s="271"/>
      <c r="BU1193" s="271"/>
      <c r="BV1193" s="271"/>
      <c r="BW1193" s="271"/>
      <c r="BX1193" s="271"/>
      <c r="BY1193" s="271"/>
      <c r="BZ1193" s="271"/>
      <c r="CA1193" s="271"/>
      <c r="CB1193" s="271"/>
      <c r="CC1193" s="271"/>
      <c r="CD1193" s="271"/>
    </row>
    <row r="1194" spans="1:82" ht="18" customHeight="1" x14ac:dyDescent="0.25">
      <c r="A1194" s="354">
        <v>12</v>
      </c>
      <c r="B1194" s="355"/>
      <c r="C1194" s="356">
        <v>59838</v>
      </c>
      <c r="D1194" s="140"/>
      <c r="E1194" s="269" t="s">
        <v>889</v>
      </c>
      <c r="F1194" s="269"/>
      <c r="G1194" s="269">
        <v>40</v>
      </c>
      <c r="H1194" s="275" t="s">
        <v>1236</v>
      </c>
      <c r="J1194" s="271" t="s">
        <v>211</v>
      </c>
      <c r="L1194" s="271" t="s">
        <v>1237</v>
      </c>
      <c r="N1194" s="208" t="s">
        <v>2216</v>
      </c>
      <c r="P1194" s="502" t="s">
        <v>2217</v>
      </c>
      <c r="Q1194" s="502" t="s">
        <v>2218</v>
      </c>
      <c r="S1194" s="271" t="s">
        <v>214</v>
      </c>
      <c r="AZ1194" s="140"/>
    </row>
    <row r="1195" spans="1:82" ht="18" customHeight="1" x14ac:dyDescent="0.25">
      <c r="A1195" s="354">
        <v>12</v>
      </c>
      <c r="B1195" s="355"/>
      <c r="C1195" s="356">
        <v>56113</v>
      </c>
      <c r="D1195" s="140"/>
      <c r="E1195" s="269" t="s">
        <v>889</v>
      </c>
      <c r="F1195" s="269"/>
      <c r="G1195" s="269">
        <v>56</v>
      </c>
      <c r="H1195" s="275" t="s">
        <v>1236</v>
      </c>
      <c r="J1195" s="271" t="s">
        <v>211</v>
      </c>
      <c r="L1195" s="271" t="s">
        <v>1237</v>
      </c>
      <c r="N1195" s="208" t="s">
        <v>4784</v>
      </c>
      <c r="O1195" s="502" t="s">
        <v>4785</v>
      </c>
      <c r="P1195" s="502" t="s">
        <v>4786</v>
      </c>
      <c r="S1195" s="271" t="s">
        <v>214</v>
      </c>
      <c r="AZ1195" s="140"/>
    </row>
    <row r="1196" spans="1:82" ht="18" customHeight="1" x14ac:dyDescent="0.25">
      <c r="A1196" s="354">
        <v>12</v>
      </c>
      <c r="B1196" s="355"/>
      <c r="C1196" s="356">
        <v>69359</v>
      </c>
      <c r="D1196" s="140"/>
      <c r="E1196" s="269" t="s">
        <v>889</v>
      </c>
      <c r="F1196" s="269"/>
      <c r="G1196" s="269">
        <v>62</v>
      </c>
      <c r="H1196" s="275" t="s">
        <v>1236</v>
      </c>
      <c r="J1196" s="271" t="s">
        <v>211</v>
      </c>
      <c r="L1196" s="271" t="s">
        <v>1237</v>
      </c>
      <c r="N1196" s="208" t="s">
        <v>4787</v>
      </c>
      <c r="O1196" s="502" t="s">
        <v>2962</v>
      </c>
      <c r="Q1196" s="502" t="s">
        <v>4788</v>
      </c>
      <c r="S1196" s="271" t="s">
        <v>214</v>
      </c>
      <c r="AZ1196" s="140"/>
    </row>
    <row r="1197" spans="1:82" ht="18" customHeight="1" x14ac:dyDescent="0.25">
      <c r="A1197" s="354">
        <v>12</v>
      </c>
      <c r="B1197" s="355"/>
      <c r="C1197" s="356">
        <v>62416</v>
      </c>
      <c r="D1197" s="140"/>
      <c r="E1197" s="269" t="s">
        <v>889</v>
      </c>
      <c r="F1197" s="269"/>
      <c r="G1197" s="269">
        <v>66</v>
      </c>
      <c r="H1197" s="275" t="s">
        <v>1236</v>
      </c>
      <c r="J1197" s="271" t="s">
        <v>211</v>
      </c>
      <c r="L1197" s="271" t="s">
        <v>1237</v>
      </c>
      <c r="N1197" s="208" t="s">
        <v>4789</v>
      </c>
      <c r="P1197" s="502" t="s">
        <v>4790</v>
      </c>
      <c r="Q1197" s="502" t="s">
        <v>4791</v>
      </c>
      <c r="S1197" s="271" t="s">
        <v>214</v>
      </c>
      <c r="AZ1197" s="140"/>
    </row>
    <row r="1198" spans="1:82" ht="18" customHeight="1" x14ac:dyDescent="0.25">
      <c r="A1198" s="354">
        <v>12</v>
      </c>
      <c r="B1198" s="355"/>
      <c r="C1198" s="356">
        <v>70708</v>
      </c>
      <c r="D1198" s="140"/>
      <c r="E1198" s="269" t="s">
        <v>889</v>
      </c>
      <c r="F1198" s="269"/>
      <c r="G1198" s="269">
        <v>68</v>
      </c>
      <c r="H1198" s="275" t="s">
        <v>1236</v>
      </c>
      <c r="J1198" s="271" t="s">
        <v>211</v>
      </c>
      <c r="L1198" s="271" t="s">
        <v>1237</v>
      </c>
      <c r="N1198" s="208" t="s">
        <v>2283</v>
      </c>
      <c r="P1198" s="502" t="s">
        <v>4792</v>
      </c>
      <c r="Q1198" s="502" t="s">
        <v>4793</v>
      </c>
      <c r="S1198" s="271" t="s">
        <v>214</v>
      </c>
      <c r="AZ1198" s="140"/>
    </row>
    <row r="1199" spans="1:82" ht="18" customHeight="1" x14ac:dyDescent="0.25">
      <c r="A1199" s="354">
        <v>12</v>
      </c>
      <c r="B1199" s="355"/>
      <c r="C1199" s="356">
        <v>69854</v>
      </c>
      <c r="D1199" s="140"/>
      <c r="E1199" s="269" t="s">
        <v>889</v>
      </c>
      <c r="F1199" s="269"/>
      <c r="G1199" s="269">
        <v>84</v>
      </c>
      <c r="H1199" s="275" t="s">
        <v>1236</v>
      </c>
      <c r="J1199" s="271" t="s">
        <v>211</v>
      </c>
      <c r="L1199" s="271" t="s">
        <v>1237</v>
      </c>
      <c r="N1199" s="208" t="s">
        <v>2493</v>
      </c>
      <c r="P1199" s="502" t="s">
        <v>2494</v>
      </c>
      <c r="S1199" s="271" t="s">
        <v>214</v>
      </c>
      <c r="AZ1199" s="140"/>
    </row>
    <row r="1200" spans="1:82" ht="18" customHeight="1" x14ac:dyDescent="0.25">
      <c r="A1200" s="354">
        <v>12</v>
      </c>
      <c r="B1200" s="355"/>
      <c r="C1200" s="356">
        <v>69997</v>
      </c>
      <c r="D1200" s="140"/>
      <c r="E1200" s="269" t="s">
        <v>889</v>
      </c>
      <c r="F1200" s="269"/>
      <c r="G1200" s="269">
        <v>86</v>
      </c>
      <c r="H1200" s="275" t="s">
        <v>1236</v>
      </c>
      <c r="J1200" s="271" t="s">
        <v>211</v>
      </c>
      <c r="L1200" s="271" t="s">
        <v>1237</v>
      </c>
      <c r="N1200" s="208" t="s">
        <v>2503</v>
      </c>
      <c r="O1200" s="502" t="s">
        <v>2504</v>
      </c>
      <c r="Q1200" s="502" t="s">
        <v>2505</v>
      </c>
      <c r="S1200" s="271" t="s">
        <v>214</v>
      </c>
      <c r="AZ1200" s="140"/>
    </row>
    <row r="1201" spans="1:52" ht="18" customHeight="1" x14ac:dyDescent="0.25">
      <c r="A1201" s="354">
        <v>12</v>
      </c>
      <c r="B1201" s="355"/>
      <c r="C1201" s="356">
        <v>62857</v>
      </c>
      <c r="D1201" s="140"/>
      <c r="E1201" s="269" t="s">
        <v>889</v>
      </c>
      <c r="F1201" s="269"/>
      <c r="G1201" s="269">
        <v>88</v>
      </c>
      <c r="H1201" s="275" t="s">
        <v>1236</v>
      </c>
      <c r="J1201" s="271" t="s">
        <v>211</v>
      </c>
      <c r="L1201" s="271" t="s">
        <v>1237</v>
      </c>
      <c r="N1201" s="208" t="s">
        <v>2513</v>
      </c>
      <c r="P1201" s="502" t="s">
        <v>2514</v>
      </c>
      <c r="S1201" s="271" t="s">
        <v>214</v>
      </c>
      <c r="AZ1201" s="140"/>
    </row>
    <row r="1202" spans="1:52" ht="18" customHeight="1" x14ac:dyDescent="0.25">
      <c r="A1202" s="354">
        <v>12</v>
      </c>
      <c r="B1202" s="355"/>
      <c r="C1202" s="356">
        <v>70705</v>
      </c>
      <c r="D1202" s="140"/>
      <c r="E1202" s="269" t="s">
        <v>889</v>
      </c>
      <c r="F1202" s="269"/>
      <c r="G1202" s="269">
        <v>90</v>
      </c>
      <c r="H1202" s="275" t="s">
        <v>1236</v>
      </c>
      <c r="J1202" s="271" t="s">
        <v>211</v>
      </c>
      <c r="L1202" s="271" t="s">
        <v>1237</v>
      </c>
      <c r="N1202" s="208" t="s">
        <v>4794</v>
      </c>
      <c r="P1202" s="502" t="s">
        <v>4795</v>
      </c>
      <c r="Q1202" s="502" t="s">
        <v>4796</v>
      </c>
      <c r="S1202" s="271" t="s">
        <v>214</v>
      </c>
      <c r="AZ1202" s="140"/>
    </row>
    <row r="1203" spans="1:52" ht="18" customHeight="1" x14ac:dyDescent="0.25">
      <c r="A1203" s="354">
        <v>12</v>
      </c>
      <c r="B1203" s="355"/>
      <c r="C1203" s="356">
        <v>70061</v>
      </c>
      <c r="D1203" s="140"/>
      <c r="E1203" s="269" t="s">
        <v>889</v>
      </c>
      <c r="F1203" s="269"/>
      <c r="G1203" s="269">
        <v>92</v>
      </c>
      <c r="H1203" s="275" t="s">
        <v>1236</v>
      </c>
      <c r="J1203" s="271" t="s">
        <v>211</v>
      </c>
      <c r="L1203" s="271" t="s">
        <v>1237</v>
      </c>
      <c r="N1203" s="208" t="s">
        <v>4797</v>
      </c>
      <c r="P1203" s="502" t="s">
        <v>4798</v>
      </c>
      <c r="S1203" s="271" t="s">
        <v>214</v>
      </c>
      <c r="AZ1203" s="140"/>
    </row>
    <row r="1204" spans="1:52" ht="18" customHeight="1" x14ac:dyDescent="0.25">
      <c r="A1204" s="354">
        <v>12</v>
      </c>
      <c r="B1204" s="355"/>
      <c r="C1204" s="356">
        <v>67994</v>
      </c>
      <c r="D1204" s="140"/>
      <c r="E1204" s="269" t="s">
        <v>889</v>
      </c>
      <c r="F1204" s="269"/>
      <c r="G1204" s="269">
        <v>94</v>
      </c>
      <c r="H1204" s="275" t="s">
        <v>1236</v>
      </c>
      <c r="J1204" s="271" t="s">
        <v>211</v>
      </c>
      <c r="L1204" s="271" t="s">
        <v>1237</v>
      </c>
      <c r="N1204" s="208" t="s">
        <v>4799</v>
      </c>
      <c r="P1204" s="502" t="s">
        <v>4800</v>
      </c>
      <c r="S1204" s="271" t="s">
        <v>214</v>
      </c>
      <c r="AZ1204" s="140"/>
    </row>
    <row r="1205" spans="1:52" ht="18" customHeight="1" x14ac:dyDescent="0.25">
      <c r="A1205" s="354">
        <v>12</v>
      </c>
      <c r="B1205" s="355"/>
      <c r="C1205" s="356">
        <v>69249</v>
      </c>
      <c r="D1205" s="140"/>
      <c r="E1205" s="269" t="s">
        <v>889</v>
      </c>
      <c r="F1205" s="269"/>
      <c r="G1205" s="269">
        <v>96</v>
      </c>
      <c r="H1205" s="275" t="s">
        <v>1236</v>
      </c>
      <c r="J1205" s="271" t="s">
        <v>211</v>
      </c>
      <c r="L1205" s="271" t="s">
        <v>1237</v>
      </c>
      <c r="N1205" s="208" t="s">
        <v>4801</v>
      </c>
      <c r="P1205" s="502" t="s">
        <v>4802</v>
      </c>
      <c r="Q1205" s="502" t="s">
        <v>4803</v>
      </c>
      <c r="S1205" s="271" t="s">
        <v>214</v>
      </c>
      <c r="AZ1205" s="140"/>
    </row>
    <row r="1206" spans="1:52" ht="18" customHeight="1" x14ac:dyDescent="0.25">
      <c r="A1206" s="354">
        <v>12</v>
      </c>
      <c r="B1206" s="355"/>
      <c r="C1206" s="356">
        <v>68778</v>
      </c>
      <c r="D1206" s="140"/>
      <c r="E1206" s="269" t="s">
        <v>889</v>
      </c>
      <c r="F1206" s="269"/>
      <c r="G1206" s="269">
        <v>98</v>
      </c>
      <c r="H1206" s="275" t="s">
        <v>1236</v>
      </c>
      <c r="J1206" s="271" t="s">
        <v>211</v>
      </c>
      <c r="L1206" s="271" t="s">
        <v>1237</v>
      </c>
      <c r="N1206" s="208" t="s">
        <v>4804</v>
      </c>
      <c r="O1206" s="502" t="s">
        <v>4805</v>
      </c>
      <c r="S1206" s="271" t="s">
        <v>214</v>
      </c>
      <c r="AZ1206" s="140"/>
    </row>
    <row r="1207" spans="1:52" ht="18" customHeight="1" x14ac:dyDescent="0.25">
      <c r="A1207" s="354">
        <v>12</v>
      </c>
      <c r="B1207" s="355"/>
      <c r="C1207" s="356">
        <v>59843</v>
      </c>
      <c r="D1207" s="140"/>
      <c r="E1207" s="269" t="s">
        <v>889</v>
      </c>
      <c r="F1207" s="269"/>
      <c r="G1207" s="269">
        <v>120</v>
      </c>
      <c r="H1207" s="275" t="s">
        <v>1236</v>
      </c>
      <c r="J1207" s="271" t="s">
        <v>211</v>
      </c>
      <c r="L1207" s="271" t="s">
        <v>1237</v>
      </c>
      <c r="N1207" s="208" t="s">
        <v>2685</v>
      </c>
      <c r="Q1207" s="502" t="s">
        <v>2686</v>
      </c>
      <c r="S1207" s="271" t="s">
        <v>214</v>
      </c>
      <c r="AZ1207" s="140"/>
    </row>
    <row r="1208" spans="1:52" ht="18" customHeight="1" x14ac:dyDescent="0.25">
      <c r="A1208" s="354">
        <v>12</v>
      </c>
      <c r="B1208" s="355"/>
      <c r="C1208" s="356">
        <v>62988</v>
      </c>
      <c r="D1208" s="140"/>
      <c r="E1208" s="269" t="s">
        <v>889</v>
      </c>
      <c r="F1208" s="269"/>
      <c r="G1208" s="269">
        <v>1</v>
      </c>
      <c r="H1208" s="275" t="s">
        <v>1236</v>
      </c>
      <c r="J1208" s="271" t="s">
        <v>211</v>
      </c>
      <c r="L1208" s="271" t="s">
        <v>4762</v>
      </c>
      <c r="N1208" s="208" t="s">
        <v>4763</v>
      </c>
      <c r="O1208" s="502" t="s">
        <v>4764</v>
      </c>
      <c r="P1208" s="502" t="s">
        <v>4765</v>
      </c>
      <c r="S1208" s="271" t="s">
        <v>214</v>
      </c>
      <c r="AZ1208" s="140"/>
    </row>
    <row r="1209" spans="1:52" ht="18" customHeight="1" x14ac:dyDescent="0.25">
      <c r="A1209" s="354">
        <v>12</v>
      </c>
      <c r="B1209" s="355"/>
      <c r="C1209" s="356">
        <v>56105</v>
      </c>
      <c r="D1209" s="140"/>
      <c r="E1209" s="269" t="s">
        <v>889</v>
      </c>
      <c r="F1209" s="269"/>
      <c r="G1209" s="269">
        <v>3</v>
      </c>
      <c r="H1209" s="275" t="s">
        <v>1236</v>
      </c>
      <c r="J1209" s="271" t="s">
        <v>211</v>
      </c>
      <c r="L1209" s="271" t="s">
        <v>4762</v>
      </c>
      <c r="N1209" s="208" t="s">
        <v>4766</v>
      </c>
      <c r="O1209" s="502" t="s">
        <v>4767</v>
      </c>
      <c r="P1209" s="502" t="s">
        <v>4767</v>
      </c>
      <c r="Q1209" s="502" t="s">
        <v>4768</v>
      </c>
      <c r="S1209" s="271" t="s">
        <v>214</v>
      </c>
      <c r="AZ1209" s="140"/>
    </row>
    <row r="1210" spans="1:52" ht="18" customHeight="1" x14ac:dyDescent="0.25">
      <c r="A1210" s="354">
        <v>12</v>
      </c>
      <c r="B1210" s="355"/>
      <c r="C1210" s="356">
        <v>56106</v>
      </c>
      <c r="D1210" s="140"/>
      <c r="E1210" s="269" t="s">
        <v>889</v>
      </c>
      <c r="F1210" s="269"/>
      <c r="G1210" s="269">
        <v>9</v>
      </c>
      <c r="H1210" s="275" t="s">
        <v>1236</v>
      </c>
      <c r="J1210" s="271" t="s">
        <v>211</v>
      </c>
      <c r="L1210" s="271" t="s">
        <v>4762</v>
      </c>
      <c r="N1210" s="208" t="s">
        <v>4769</v>
      </c>
      <c r="P1210" s="502" t="s">
        <v>4770</v>
      </c>
      <c r="S1210" s="271" t="s">
        <v>214</v>
      </c>
      <c r="AZ1210" s="140"/>
    </row>
    <row r="1211" spans="1:52" ht="18" customHeight="1" x14ac:dyDescent="0.25">
      <c r="A1211" s="354">
        <v>12</v>
      </c>
      <c r="B1211" s="355"/>
      <c r="C1211" s="356">
        <v>68078</v>
      </c>
      <c r="D1211" s="140"/>
      <c r="E1211" s="269" t="s">
        <v>889</v>
      </c>
      <c r="F1211" s="269"/>
      <c r="G1211" s="269">
        <v>15</v>
      </c>
      <c r="H1211" s="275" t="s">
        <v>1236</v>
      </c>
      <c r="J1211" s="271" t="s">
        <v>211</v>
      </c>
      <c r="L1211" s="271" t="s">
        <v>4762</v>
      </c>
      <c r="N1211" s="208" t="s">
        <v>4771</v>
      </c>
      <c r="P1211" s="502" t="s">
        <v>4772</v>
      </c>
      <c r="S1211" s="271" t="s">
        <v>214</v>
      </c>
      <c r="AZ1211" s="140"/>
    </row>
    <row r="1212" spans="1:52" ht="18" customHeight="1" x14ac:dyDescent="0.25">
      <c r="A1212" s="354">
        <v>12</v>
      </c>
      <c r="B1212" s="355"/>
      <c r="C1212" s="356">
        <v>56108</v>
      </c>
      <c r="D1212" s="140"/>
      <c r="E1212" s="269" t="s">
        <v>889</v>
      </c>
      <c r="F1212" s="269"/>
      <c r="G1212" s="269">
        <v>17</v>
      </c>
      <c r="H1212" s="275" t="s">
        <v>1236</v>
      </c>
      <c r="J1212" s="271" t="s">
        <v>211</v>
      </c>
      <c r="L1212" s="271" t="s">
        <v>4762</v>
      </c>
      <c r="N1212" s="208" t="s">
        <v>4773</v>
      </c>
      <c r="O1212" s="502" t="s">
        <v>4774</v>
      </c>
      <c r="P1212" s="502" t="s">
        <v>4775</v>
      </c>
      <c r="Q1212" s="502" t="s">
        <v>4776</v>
      </c>
      <c r="S1212" s="271" t="s">
        <v>214</v>
      </c>
      <c r="AZ1212" s="140"/>
    </row>
    <row r="1213" spans="1:52" ht="18" customHeight="1" x14ac:dyDescent="0.25">
      <c r="A1213" s="354">
        <v>12</v>
      </c>
      <c r="B1213" s="355"/>
      <c r="C1213" s="356">
        <v>67896</v>
      </c>
      <c r="D1213" s="140"/>
      <c r="E1213" s="269" t="s">
        <v>889</v>
      </c>
      <c r="F1213" s="269"/>
      <c r="G1213" s="269">
        <v>19</v>
      </c>
      <c r="H1213" s="275" t="s">
        <v>1236</v>
      </c>
      <c r="J1213" s="271" t="s">
        <v>211</v>
      </c>
      <c r="L1213" s="271" t="s">
        <v>4762</v>
      </c>
      <c r="N1213" s="208" t="s">
        <v>4777</v>
      </c>
      <c r="P1213" s="502" t="s">
        <v>4778</v>
      </c>
      <c r="Q1213" s="502" t="s">
        <v>4779</v>
      </c>
      <c r="S1213" s="271" t="s">
        <v>214</v>
      </c>
      <c r="AZ1213" s="140"/>
    </row>
    <row r="1214" spans="1:52" ht="18" customHeight="1" x14ac:dyDescent="0.25">
      <c r="A1214" s="354">
        <v>12</v>
      </c>
      <c r="B1214" s="355"/>
      <c r="C1214" s="356">
        <v>70399</v>
      </c>
      <c r="D1214" s="140"/>
      <c r="E1214" s="269" t="s">
        <v>889</v>
      </c>
      <c r="F1214" s="269"/>
      <c r="G1214" s="269">
        <v>21</v>
      </c>
      <c r="H1214" s="275" t="s">
        <v>1236</v>
      </c>
      <c r="J1214" s="271" t="s">
        <v>211</v>
      </c>
      <c r="L1214" s="271" t="s">
        <v>4762</v>
      </c>
      <c r="N1214" s="208" t="s">
        <v>4780</v>
      </c>
      <c r="P1214" s="502" t="s">
        <v>4781</v>
      </c>
      <c r="S1214" s="271" t="s">
        <v>214</v>
      </c>
      <c r="AZ1214" s="140"/>
    </row>
    <row r="1215" spans="1:52" ht="18" customHeight="1" x14ac:dyDescent="0.25">
      <c r="A1215" s="354">
        <v>12</v>
      </c>
      <c r="B1215" s="355"/>
      <c r="C1215" s="356">
        <v>62821</v>
      </c>
      <c r="D1215" s="140"/>
      <c r="E1215" s="269" t="s">
        <v>889</v>
      </c>
      <c r="F1215" s="269"/>
      <c r="G1215" s="269">
        <v>31</v>
      </c>
      <c r="H1215" s="275" t="s">
        <v>1236</v>
      </c>
      <c r="J1215" s="271" t="s">
        <v>211</v>
      </c>
      <c r="L1215" s="271" t="s">
        <v>4762</v>
      </c>
      <c r="N1215" s="208" t="s">
        <v>4782</v>
      </c>
      <c r="P1215" s="502" t="s">
        <v>4783</v>
      </c>
      <c r="S1215" s="271" t="s">
        <v>214</v>
      </c>
      <c r="AZ1215" s="140"/>
    </row>
    <row r="1216" spans="1:52" ht="18" customHeight="1" x14ac:dyDescent="0.25">
      <c r="A1216" s="354">
        <v>12</v>
      </c>
      <c r="B1216" s="355"/>
      <c r="C1216" s="356">
        <v>56121</v>
      </c>
      <c r="D1216" s="140"/>
      <c r="E1216" s="269" t="s">
        <v>889</v>
      </c>
      <c r="F1216" s="269"/>
      <c r="G1216" s="269">
        <v>106</v>
      </c>
      <c r="H1216" s="275" t="s">
        <v>1236</v>
      </c>
      <c r="J1216" s="271" t="s">
        <v>211</v>
      </c>
      <c r="L1216" s="271" t="s">
        <v>2666</v>
      </c>
      <c r="N1216" s="208" t="s">
        <v>4806</v>
      </c>
      <c r="P1216" s="502" t="s">
        <v>4807</v>
      </c>
      <c r="Q1216" s="502" t="s">
        <v>4808</v>
      </c>
      <c r="S1216" s="271" t="s">
        <v>214</v>
      </c>
      <c r="AZ1216" s="140"/>
    </row>
    <row r="1217" spans="1:52" ht="18" customHeight="1" x14ac:dyDescent="0.25">
      <c r="A1217" s="354">
        <v>12</v>
      </c>
      <c r="B1217" s="355"/>
      <c r="C1217" s="356">
        <v>56123</v>
      </c>
      <c r="D1217" s="140"/>
      <c r="E1217" s="269" t="s">
        <v>889</v>
      </c>
      <c r="F1217" s="269"/>
      <c r="G1217" s="269">
        <v>114</v>
      </c>
      <c r="H1217" s="275" t="s">
        <v>1236</v>
      </c>
      <c r="J1217" s="271" t="s">
        <v>211</v>
      </c>
      <c r="L1217" s="271" t="s">
        <v>2666</v>
      </c>
      <c r="N1217" s="208" t="s">
        <v>4809</v>
      </c>
      <c r="S1217" s="271" t="s">
        <v>214</v>
      </c>
      <c r="AZ1217" s="140"/>
    </row>
    <row r="1218" spans="1:52" ht="18" customHeight="1" x14ac:dyDescent="0.25">
      <c r="A1218" s="354">
        <v>12</v>
      </c>
      <c r="B1218" s="355"/>
      <c r="C1218" s="356">
        <v>59842</v>
      </c>
      <c r="D1218" s="140"/>
      <c r="E1218" s="269" t="s">
        <v>889</v>
      </c>
      <c r="F1218" s="269"/>
      <c r="G1218" s="269">
        <v>118</v>
      </c>
      <c r="H1218" s="275" t="s">
        <v>1236</v>
      </c>
      <c r="J1218" s="271" t="s">
        <v>211</v>
      </c>
      <c r="L1218" s="271" t="s">
        <v>2666</v>
      </c>
      <c r="N1218" s="208" t="s">
        <v>2667</v>
      </c>
      <c r="O1218" s="502" t="s">
        <v>2668</v>
      </c>
      <c r="Q1218" s="502" t="s">
        <v>2669</v>
      </c>
      <c r="S1218" s="271" t="s">
        <v>214</v>
      </c>
      <c r="AZ1218" s="140"/>
    </row>
    <row r="1219" spans="1:52" ht="18" customHeight="1" x14ac:dyDescent="0.25">
      <c r="A1219" s="354">
        <v>12</v>
      </c>
      <c r="B1219" s="355"/>
      <c r="C1219" s="356">
        <v>59844</v>
      </c>
      <c r="D1219" s="140"/>
      <c r="E1219" s="269" t="s">
        <v>889</v>
      </c>
      <c r="F1219" s="269"/>
      <c r="G1219" s="269">
        <v>122</v>
      </c>
      <c r="H1219" s="275" t="s">
        <v>1236</v>
      </c>
      <c r="J1219" s="271" t="s">
        <v>211</v>
      </c>
      <c r="L1219" s="271" t="s">
        <v>2666</v>
      </c>
      <c r="N1219" s="208" t="s">
        <v>2696</v>
      </c>
      <c r="O1219" s="502" t="s">
        <v>2697</v>
      </c>
      <c r="S1219" s="271" t="s">
        <v>214</v>
      </c>
      <c r="AZ1219" s="140"/>
    </row>
    <row r="1220" spans="1:52" ht="18" customHeight="1" x14ac:dyDescent="0.25">
      <c r="A1220" s="354">
        <v>12</v>
      </c>
      <c r="B1220" s="355"/>
      <c r="C1220" s="356">
        <v>58159</v>
      </c>
      <c r="D1220" s="140"/>
      <c r="E1220" s="269" t="s">
        <v>889</v>
      </c>
      <c r="F1220" s="269"/>
      <c r="G1220" s="269" t="s">
        <v>4810</v>
      </c>
      <c r="H1220" s="275" t="s">
        <v>1236</v>
      </c>
      <c r="J1220" s="271" t="s">
        <v>416</v>
      </c>
      <c r="L1220" s="271" t="s">
        <v>2666</v>
      </c>
      <c r="N1220" s="208" t="s">
        <v>4811</v>
      </c>
      <c r="O1220" s="502" t="s">
        <v>4812</v>
      </c>
      <c r="Q1220" s="502" t="s">
        <v>4813</v>
      </c>
      <c r="S1220" s="271" t="s">
        <v>214</v>
      </c>
      <c r="AZ1220" s="140"/>
    </row>
    <row r="1221" spans="1:52" ht="18" customHeight="1" x14ac:dyDescent="0.25">
      <c r="A1221" s="354">
        <v>12</v>
      </c>
      <c r="B1221" s="355"/>
      <c r="C1221" s="356">
        <v>67907</v>
      </c>
      <c r="D1221" s="140"/>
      <c r="E1221" s="269" t="s">
        <v>889</v>
      </c>
      <c r="F1221" s="269"/>
      <c r="G1221" s="269" t="s">
        <v>4835</v>
      </c>
      <c r="H1221" s="275" t="s">
        <v>1236</v>
      </c>
      <c r="J1221" s="271" t="s">
        <v>416</v>
      </c>
      <c r="L1221" s="271" t="s">
        <v>2666</v>
      </c>
      <c r="N1221" s="208" t="s">
        <v>4836</v>
      </c>
      <c r="P1221" s="502" t="s">
        <v>4837</v>
      </c>
      <c r="S1221" s="271" t="s">
        <v>214</v>
      </c>
      <c r="AZ1221" s="140"/>
    </row>
    <row r="1222" spans="1:52" ht="18" customHeight="1" x14ac:dyDescent="0.25">
      <c r="A1222" s="354">
        <v>12</v>
      </c>
      <c r="B1222" s="355"/>
      <c r="C1222" s="356">
        <v>67868</v>
      </c>
      <c r="D1222" s="140"/>
      <c r="E1222" s="269" t="s">
        <v>889</v>
      </c>
      <c r="F1222" s="269"/>
      <c r="G1222" s="269" t="s">
        <v>4853</v>
      </c>
      <c r="H1222" s="275" t="s">
        <v>1236</v>
      </c>
      <c r="J1222" s="271" t="s">
        <v>416</v>
      </c>
      <c r="L1222" s="271" t="s">
        <v>2666</v>
      </c>
      <c r="N1222" s="208" t="s">
        <v>4854</v>
      </c>
      <c r="P1222" s="502" t="s">
        <v>4855</v>
      </c>
      <c r="Q1222" s="502" t="s">
        <v>4856</v>
      </c>
      <c r="S1222" s="271" t="s">
        <v>214</v>
      </c>
      <c r="AZ1222" s="140"/>
    </row>
    <row r="1223" spans="1:52" ht="18" customHeight="1" x14ac:dyDescent="0.25">
      <c r="A1223" s="354">
        <v>12</v>
      </c>
      <c r="B1223" s="355"/>
      <c r="C1223" s="356">
        <v>62921</v>
      </c>
      <c r="D1223" s="140"/>
      <c r="E1223" s="269" t="s">
        <v>889</v>
      </c>
      <c r="F1223" s="269"/>
      <c r="G1223" s="269" t="s">
        <v>4814</v>
      </c>
      <c r="H1223" s="275" t="s">
        <v>1236</v>
      </c>
      <c r="J1223" s="271" t="s">
        <v>416</v>
      </c>
      <c r="L1223" s="271" t="s">
        <v>2666</v>
      </c>
      <c r="N1223" s="208" t="s">
        <v>4815</v>
      </c>
      <c r="P1223" s="502" t="s">
        <v>4816</v>
      </c>
      <c r="Q1223" s="502" t="s">
        <v>4817</v>
      </c>
      <c r="S1223" s="271" t="s">
        <v>214</v>
      </c>
      <c r="AZ1223" s="140"/>
    </row>
    <row r="1224" spans="1:52" ht="18" customHeight="1" x14ac:dyDescent="0.25">
      <c r="A1224" s="354">
        <v>12</v>
      </c>
      <c r="B1224" s="355"/>
      <c r="C1224" s="356">
        <v>70495</v>
      </c>
      <c r="D1224" s="140"/>
      <c r="E1224" s="269" t="s">
        <v>889</v>
      </c>
      <c r="F1224" s="269"/>
      <c r="G1224" s="269" t="s">
        <v>4838</v>
      </c>
      <c r="H1224" s="275" t="s">
        <v>1236</v>
      </c>
      <c r="J1224" s="271" t="s">
        <v>416</v>
      </c>
      <c r="L1224" s="271" t="s">
        <v>2666</v>
      </c>
      <c r="N1224" s="208" t="s">
        <v>4839</v>
      </c>
      <c r="P1224" s="502" t="s">
        <v>4840</v>
      </c>
      <c r="Q1224" s="502" t="s">
        <v>4841</v>
      </c>
      <c r="S1224" s="271" t="s">
        <v>214</v>
      </c>
      <c r="AZ1224" s="140"/>
    </row>
    <row r="1225" spans="1:52" ht="18" customHeight="1" x14ac:dyDescent="0.25">
      <c r="A1225" s="354">
        <v>12</v>
      </c>
      <c r="B1225" s="355"/>
      <c r="C1225" s="356">
        <v>63210</v>
      </c>
      <c r="D1225" s="140"/>
      <c r="E1225" s="269" t="s">
        <v>889</v>
      </c>
      <c r="F1225" s="269"/>
      <c r="G1225" s="269" t="s">
        <v>4857</v>
      </c>
      <c r="H1225" s="275" t="s">
        <v>1236</v>
      </c>
      <c r="J1225" s="271" t="s">
        <v>416</v>
      </c>
      <c r="L1225" s="271" t="s">
        <v>2666</v>
      </c>
      <c r="N1225" s="208" t="s">
        <v>4858</v>
      </c>
      <c r="P1225" s="502" t="s">
        <v>4859</v>
      </c>
      <c r="Q1225" s="502" t="s">
        <v>4860</v>
      </c>
      <c r="S1225" s="271" t="s">
        <v>214</v>
      </c>
      <c r="AZ1225" s="140"/>
    </row>
    <row r="1226" spans="1:52" ht="18" customHeight="1" x14ac:dyDescent="0.25">
      <c r="A1226" s="354">
        <v>12</v>
      </c>
      <c r="B1226" s="355"/>
      <c r="C1226" s="356">
        <v>70190</v>
      </c>
      <c r="D1226" s="140"/>
      <c r="E1226" s="269" t="s">
        <v>889</v>
      </c>
      <c r="F1226" s="269"/>
      <c r="G1226" s="269" t="s">
        <v>4818</v>
      </c>
      <c r="H1226" s="275" t="s">
        <v>1236</v>
      </c>
      <c r="J1226" s="271" t="s">
        <v>416</v>
      </c>
      <c r="L1226" s="271" t="s">
        <v>2666</v>
      </c>
      <c r="N1226" s="208" t="s">
        <v>4819</v>
      </c>
      <c r="P1226" s="502" t="s">
        <v>4820</v>
      </c>
      <c r="Q1226" s="502" t="s">
        <v>4821</v>
      </c>
      <c r="S1226" s="271" t="s">
        <v>214</v>
      </c>
      <c r="AZ1226" s="140"/>
    </row>
    <row r="1227" spans="1:52" ht="18" customHeight="1" x14ac:dyDescent="0.25">
      <c r="A1227" s="354">
        <v>12</v>
      </c>
      <c r="B1227" s="355"/>
      <c r="C1227" s="356">
        <v>69126</v>
      </c>
      <c r="D1227" s="140"/>
      <c r="E1227" s="269" t="s">
        <v>889</v>
      </c>
      <c r="F1227" s="269"/>
      <c r="G1227" s="269" t="s">
        <v>4842</v>
      </c>
      <c r="H1227" s="275" t="s">
        <v>1236</v>
      </c>
      <c r="J1227" s="271" t="s">
        <v>416</v>
      </c>
      <c r="L1227" s="271" t="s">
        <v>2666</v>
      </c>
      <c r="N1227" s="208" t="s">
        <v>4843</v>
      </c>
      <c r="P1227" s="502" t="s">
        <v>4844</v>
      </c>
      <c r="Q1227" s="502" t="s">
        <v>4845</v>
      </c>
      <c r="S1227" s="271" t="s">
        <v>214</v>
      </c>
      <c r="AZ1227" s="140"/>
    </row>
    <row r="1228" spans="1:52" ht="18" customHeight="1" x14ac:dyDescent="0.25">
      <c r="A1228" s="354">
        <v>12</v>
      </c>
      <c r="B1228" s="355"/>
      <c r="C1228" s="356">
        <v>69972</v>
      </c>
      <c r="D1228" s="140"/>
      <c r="E1228" s="269" t="s">
        <v>889</v>
      </c>
      <c r="F1228" s="269"/>
      <c r="G1228" s="269" t="s">
        <v>4861</v>
      </c>
      <c r="H1228" s="275" t="s">
        <v>1236</v>
      </c>
      <c r="J1228" s="271" t="s">
        <v>416</v>
      </c>
      <c r="L1228" s="271" t="s">
        <v>2666</v>
      </c>
      <c r="N1228" s="208" t="s">
        <v>4862</v>
      </c>
      <c r="O1228" s="502" t="s">
        <v>4863</v>
      </c>
      <c r="P1228" s="502" t="s">
        <v>4864</v>
      </c>
      <c r="S1228" s="271" t="s">
        <v>214</v>
      </c>
      <c r="AZ1228" s="140"/>
    </row>
    <row r="1229" spans="1:52" ht="18" customHeight="1" x14ac:dyDescent="0.25">
      <c r="A1229" s="354">
        <v>12</v>
      </c>
      <c r="B1229" s="355"/>
      <c r="C1229" s="356">
        <v>56128</v>
      </c>
      <c r="D1229" s="140"/>
      <c r="E1229" s="269" t="s">
        <v>889</v>
      </c>
      <c r="F1229" s="269"/>
      <c r="G1229" s="269" t="s">
        <v>4822</v>
      </c>
      <c r="H1229" s="275" t="s">
        <v>1236</v>
      </c>
      <c r="J1229" s="271" t="s">
        <v>416</v>
      </c>
      <c r="L1229" s="271" t="s">
        <v>2666</v>
      </c>
      <c r="N1229" s="208" t="s">
        <v>4823</v>
      </c>
      <c r="O1229" s="502" t="s">
        <v>4824</v>
      </c>
      <c r="P1229" s="502" t="s">
        <v>4825</v>
      </c>
      <c r="Q1229" s="502" t="s">
        <v>4826</v>
      </c>
      <c r="S1229" s="271" t="s">
        <v>214</v>
      </c>
      <c r="AZ1229" s="140"/>
    </row>
    <row r="1230" spans="1:52" ht="18" customHeight="1" x14ac:dyDescent="0.25">
      <c r="A1230" s="354">
        <v>12</v>
      </c>
      <c r="B1230" s="355"/>
      <c r="C1230" s="356">
        <v>64398</v>
      </c>
      <c r="D1230" s="140"/>
      <c r="E1230" s="269" t="s">
        <v>889</v>
      </c>
      <c r="F1230" s="269"/>
      <c r="G1230" s="269" t="s">
        <v>4846</v>
      </c>
      <c r="H1230" s="275" t="s">
        <v>1236</v>
      </c>
      <c r="J1230" s="271" t="s">
        <v>416</v>
      </c>
      <c r="L1230" s="271" t="s">
        <v>2666</v>
      </c>
      <c r="N1230" s="208" t="s">
        <v>4847</v>
      </c>
      <c r="O1230" s="502" t="s">
        <v>4848</v>
      </c>
      <c r="P1230" s="502" t="s">
        <v>4849</v>
      </c>
      <c r="S1230" s="271" t="s">
        <v>214</v>
      </c>
      <c r="AZ1230" s="140"/>
    </row>
    <row r="1231" spans="1:52" ht="18" customHeight="1" x14ac:dyDescent="0.25">
      <c r="A1231" s="354">
        <v>12</v>
      </c>
      <c r="B1231" s="355"/>
      <c r="C1231" s="356">
        <v>56140</v>
      </c>
      <c r="D1231" s="140"/>
      <c r="E1231" s="269" t="s">
        <v>889</v>
      </c>
      <c r="F1231" s="269"/>
      <c r="G1231" s="269" t="s">
        <v>4865</v>
      </c>
      <c r="H1231" s="275" t="s">
        <v>1236</v>
      </c>
      <c r="J1231" s="271" t="s">
        <v>416</v>
      </c>
      <c r="L1231" s="271" t="s">
        <v>2666</v>
      </c>
      <c r="N1231" s="208" t="s">
        <v>4866</v>
      </c>
      <c r="P1231" s="502" t="s">
        <v>4867</v>
      </c>
      <c r="S1231" s="271" t="s">
        <v>214</v>
      </c>
      <c r="AZ1231" s="140"/>
    </row>
    <row r="1232" spans="1:52" ht="18" customHeight="1" x14ac:dyDescent="0.25">
      <c r="A1232" s="354">
        <v>12</v>
      </c>
      <c r="B1232" s="355"/>
      <c r="C1232" s="356">
        <v>69300</v>
      </c>
      <c r="D1232" s="140"/>
      <c r="E1232" s="269" t="s">
        <v>889</v>
      </c>
      <c r="F1232" s="269"/>
      <c r="G1232" s="269" t="s">
        <v>4827</v>
      </c>
      <c r="H1232" s="275" t="s">
        <v>1236</v>
      </c>
      <c r="J1232" s="271" t="s">
        <v>416</v>
      </c>
      <c r="L1232" s="271" t="s">
        <v>2666</v>
      </c>
      <c r="N1232" s="208" t="s">
        <v>4828</v>
      </c>
      <c r="P1232" s="502" t="s">
        <v>4829</v>
      </c>
      <c r="Q1232" s="502" t="s">
        <v>4830</v>
      </c>
      <c r="S1232" s="271" t="s">
        <v>214</v>
      </c>
      <c r="AZ1232" s="140"/>
    </row>
    <row r="1233" spans="1:73" ht="18" customHeight="1" x14ac:dyDescent="0.25">
      <c r="A1233" s="354">
        <v>12</v>
      </c>
      <c r="B1233" s="355"/>
      <c r="C1233" s="356">
        <v>64706</v>
      </c>
      <c r="D1233" s="140"/>
      <c r="E1233" s="269" t="s">
        <v>889</v>
      </c>
      <c r="F1233" s="269"/>
      <c r="G1233" s="269" t="s">
        <v>4850</v>
      </c>
      <c r="H1233" s="275" t="s">
        <v>1236</v>
      </c>
      <c r="J1233" s="271" t="s">
        <v>416</v>
      </c>
      <c r="L1233" s="271" t="s">
        <v>2666</v>
      </c>
      <c r="N1233" s="208" t="s">
        <v>4851</v>
      </c>
      <c r="P1233" s="502" t="s">
        <v>4852</v>
      </c>
      <c r="S1233" s="271" t="s">
        <v>214</v>
      </c>
      <c r="AZ1233" s="140"/>
    </row>
    <row r="1234" spans="1:73" ht="18" customHeight="1" x14ac:dyDescent="0.25">
      <c r="A1234" s="354">
        <v>12</v>
      </c>
      <c r="B1234" s="355"/>
      <c r="C1234" s="356">
        <v>66762</v>
      </c>
      <c r="D1234" s="140"/>
      <c r="E1234" s="269" t="s">
        <v>889</v>
      </c>
      <c r="F1234" s="269"/>
      <c r="G1234" s="269" t="s">
        <v>4868</v>
      </c>
      <c r="H1234" s="275" t="s">
        <v>1236</v>
      </c>
      <c r="J1234" s="271" t="s">
        <v>416</v>
      </c>
      <c r="L1234" s="271" t="s">
        <v>2666</v>
      </c>
      <c r="N1234" s="208" t="s">
        <v>4869</v>
      </c>
      <c r="O1234" s="502" t="s">
        <v>4870</v>
      </c>
      <c r="S1234" s="271" t="s">
        <v>214</v>
      </c>
      <c r="AZ1234" s="140"/>
    </row>
    <row r="1235" spans="1:73" ht="18" customHeight="1" x14ac:dyDescent="0.25">
      <c r="A1235" s="354">
        <v>12</v>
      </c>
      <c r="B1235" s="355"/>
      <c r="C1235" s="356">
        <v>70197</v>
      </c>
      <c r="D1235" s="140"/>
      <c r="E1235" s="269" t="s">
        <v>889</v>
      </c>
      <c r="F1235" s="269"/>
      <c r="G1235" s="269" t="s">
        <v>4831</v>
      </c>
      <c r="H1235" s="275" t="s">
        <v>1236</v>
      </c>
      <c r="J1235" s="271" t="s">
        <v>416</v>
      </c>
      <c r="L1235" s="271" t="s">
        <v>2666</v>
      </c>
      <c r="N1235" s="208" t="s">
        <v>4832</v>
      </c>
      <c r="P1235" s="502" t="s">
        <v>4833</v>
      </c>
      <c r="Q1235" s="502" t="s">
        <v>4834</v>
      </c>
      <c r="S1235" s="271" t="s">
        <v>214</v>
      </c>
      <c r="AZ1235" s="140"/>
    </row>
    <row r="1236" spans="1:73" ht="18" customHeight="1" x14ac:dyDescent="0.25">
      <c r="A1236" s="354">
        <v>12</v>
      </c>
      <c r="B1236" s="355"/>
      <c r="C1236" s="356">
        <v>66262</v>
      </c>
      <c r="D1236" s="140"/>
      <c r="E1236" s="269" t="s">
        <v>889</v>
      </c>
      <c r="F1236" s="269"/>
      <c r="G1236" s="269" t="s">
        <v>4871</v>
      </c>
      <c r="H1236" s="275" t="s">
        <v>1236</v>
      </c>
      <c r="J1236" s="271" t="s">
        <v>416</v>
      </c>
      <c r="L1236" s="271" t="s">
        <v>2666</v>
      </c>
      <c r="N1236" s="208" t="s">
        <v>1506</v>
      </c>
      <c r="O1236" s="502" t="s">
        <v>4872</v>
      </c>
      <c r="P1236" s="502" t="s">
        <v>4873</v>
      </c>
      <c r="Q1236" s="502" t="s">
        <v>4874</v>
      </c>
      <c r="S1236" s="271" t="s">
        <v>214</v>
      </c>
      <c r="AZ1236" s="140"/>
    </row>
    <row r="1237" spans="1:73" ht="18" customHeight="1" x14ac:dyDescent="0.25">
      <c r="A1237" s="354">
        <v>12</v>
      </c>
      <c r="B1237" s="355"/>
      <c r="C1237" s="356">
        <v>70284</v>
      </c>
      <c r="D1237" s="140"/>
      <c r="E1237" s="269" t="s">
        <v>889</v>
      </c>
      <c r="F1237" s="269"/>
      <c r="G1237" s="269" t="s">
        <v>3028</v>
      </c>
      <c r="H1237" s="275" t="s">
        <v>4882</v>
      </c>
      <c r="J1237" s="271" t="s">
        <v>211</v>
      </c>
      <c r="L1237" s="271" t="s">
        <v>4883</v>
      </c>
      <c r="N1237" s="208" t="s">
        <v>4884</v>
      </c>
      <c r="Q1237" s="502" t="s">
        <v>4885</v>
      </c>
      <c r="S1237" s="271" t="s">
        <v>214</v>
      </c>
      <c r="AZ1237" s="140"/>
    </row>
    <row r="1238" spans="1:73" ht="18" customHeight="1" x14ac:dyDescent="0.25">
      <c r="A1238" s="354">
        <v>12</v>
      </c>
      <c r="B1238" s="355"/>
      <c r="C1238" s="356">
        <v>56143</v>
      </c>
      <c r="D1238" s="140"/>
      <c r="E1238" s="269" t="s">
        <v>889</v>
      </c>
      <c r="F1238" s="269"/>
      <c r="G1238" s="269">
        <v>2</v>
      </c>
      <c r="H1238" s="275" t="s">
        <v>4875</v>
      </c>
      <c r="J1238" s="271" t="s">
        <v>211</v>
      </c>
      <c r="L1238" s="271" t="s">
        <v>4876</v>
      </c>
      <c r="N1238" s="208" t="s">
        <v>4877</v>
      </c>
      <c r="P1238" s="502" t="s">
        <v>4878</v>
      </c>
      <c r="S1238" s="271" t="s">
        <v>214</v>
      </c>
      <c r="AZ1238" s="140"/>
    </row>
    <row r="1239" spans="1:73" ht="18" customHeight="1" x14ac:dyDescent="0.25">
      <c r="A1239" s="354">
        <v>12</v>
      </c>
      <c r="B1239" s="355"/>
      <c r="C1239" s="356">
        <v>56144</v>
      </c>
      <c r="D1239" s="140"/>
      <c r="E1239" s="269" t="s">
        <v>889</v>
      </c>
      <c r="F1239" s="269"/>
      <c r="G1239" s="269">
        <v>4</v>
      </c>
      <c r="H1239" s="275" t="s">
        <v>4875</v>
      </c>
      <c r="J1239" s="271" t="s">
        <v>211</v>
      </c>
      <c r="L1239" s="271" t="s">
        <v>4876</v>
      </c>
      <c r="N1239" s="208" t="s">
        <v>4879</v>
      </c>
      <c r="O1239" s="502" t="s">
        <v>4880</v>
      </c>
      <c r="P1239" s="502" t="s">
        <v>4881</v>
      </c>
      <c r="S1239" s="271" t="s">
        <v>214</v>
      </c>
      <c r="AZ1239" s="140"/>
    </row>
    <row r="1240" spans="1:73" ht="18" customHeight="1" x14ac:dyDescent="0.25">
      <c r="A1240" s="354">
        <v>12</v>
      </c>
      <c r="B1240" s="355"/>
      <c r="C1240" s="356">
        <v>68639</v>
      </c>
      <c r="D1240" s="140"/>
      <c r="E1240" s="269" t="s">
        <v>889</v>
      </c>
      <c r="F1240" s="269"/>
      <c r="G1240" s="269" t="s">
        <v>4886</v>
      </c>
      <c r="H1240" s="275" t="s">
        <v>4887</v>
      </c>
      <c r="J1240" s="271" t="s">
        <v>211</v>
      </c>
      <c r="L1240" s="271" t="s">
        <v>4888</v>
      </c>
      <c r="N1240" s="208" t="s">
        <v>4889</v>
      </c>
      <c r="P1240" s="502" t="s">
        <v>4890</v>
      </c>
      <c r="Q1240" s="502" t="s">
        <v>4891</v>
      </c>
      <c r="S1240" s="271" t="s">
        <v>214</v>
      </c>
      <c r="AZ1240" s="140"/>
    </row>
    <row r="1241" spans="1:73" ht="18" customHeight="1" x14ac:dyDescent="0.25">
      <c r="A1241" s="354">
        <v>12</v>
      </c>
      <c r="B1241" s="355"/>
      <c r="C1241" s="356">
        <v>67996</v>
      </c>
      <c r="D1241" s="140"/>
      <c r="E1241" s="269" t="s">
        <v>889</v>
      </c>
      <c r="F1241" s="269"/>
      <c r="G1241" s="269">
        <v>1</v>
      </c>
      <c r="H1241" s="275" t="s">
        <v>1195</v>
      </c>
      <c r="I1241" s="269"/>
      <c r="J1241" s="140" t="s">
        <v>211</v>
      </c>
      <c r="K1241" s="273"/>
      <c r="L1241" s="273" t="s">
        <v>1196</v>
      </c>
      <c r="N1241" s="275" t="s">
        <v>1197</v>
      </c>
      <c r="O1241" s="272"/>
      <c r="P1241" s="272" t="s">
        <v>1198</v>
      </c>
      <c r="Q1241" s="766" t="s">
        <v>1199</v>
      </c>
      <c r="R1241" s="269"/>
      <c r="S1241" s="269" t="s">
        <v>214</v>
      </c>
      <c r="T1241" s="273"/>
      <c r="U1241" s="466"/>
      <c r="V1241" s="140"/>
      <c r="W1241" s="140"/>
      <c r="X1241" s="140"/>
      <c r="AX1241" s="140"/>
      <c r="AZ1241" s="140"/>
      <c r="BC1241" s="280"/>
      <c r="BD1241" s="669"/>
      <c r="BE1241" s="740"/>
      <c r="BF1241" s="440"/>
      <c r="BG1241" s="140"/>
      <c r="BH1241" s="801"/>
      <c r="BI1241" s="280"/>
      <c r="BJ1241" s="280"/>
      <c r="BK1241" s="280"/>
      <c r="BL1241" s="280"/>
      <c r="BM1241" s="140"/>
      <c r="BN1241" s="269"/>
      <c r="BO1241" s="140"/>
      <c r="BP1241" s="140"/>
      <c r="BQ1241" s="140"/>
      <c r="BR1241" s="355"/>
      <c r="BS1241" s="269"/>
      <c r="BU1241" s="269"/>
    </row>
    <row r="1242" spans="1:73" ht="18" customHeight="1" x14ac:dyDescent="0.25">
      <c r="A1242" s="354">
        <v>12</v>
      </c>
      <c r="B1242" s="355"/>
      <c r="C1242" s="356">
        <v>68494</v>
      </c>
      <c r="D1242" s="140"/>
      <c r="E1242" s="269" t="s">
        <v>889</v>
      </c>
      <c r="F1242" s="269"/>
      <c r="G1242" s="269">
        <v>3</v>
      </c>
      <c r="H1242" s="275" t="s">
        <v>1195</v>
      </c>
      <c r="I1242" s="269"/>
      <c r="J1242" s="140" t="s">
        <v>211</v>
      </c>
      <c r="K1242" s="273"/>
      <c r="L1242" s="273" t="s">
        <v>1196</v>
      </c>
      <c r="N1242" s="275" t="s">
        <v>1260</v>
      </c>
      <c r="O1242" s="272" t="s">
        <v>1261</v>
      </c>
      <c r="P1242" s="272" t="s">
        <v>1261</v>
      </c>
      <c r="Q1242" s="766"/>
      <c r="R1242" s="269"/>
      <c r="S1242" s="269" t="s">
        <v>214</v>
      </c>
      <c r="T1242" s="273"/>
      <c r="U1242" s="466"/>
      <c r="V1242" s="140"/>
      <c r="W1242" s="140"/>
      <c r="X1242" s="140"/>
      <c r="AX1242" s="140"/>
      <c r="AZ1242" s="140"/>
      <c r="BC1242" s="280"/>
      <c r="BD1242" s="669"/>
      <c r="BE1242" s="740"/>
      <c r="BF1242" s="440"/>
      <c r="BG1242" s="140"/>
      <c r="BH1242" s="802"/>
      <c r="BI1242" s="280"/>
      <c r="BJ1242" s="280"/>
      <c r="BK1242" s="280"/>
      <c r="BL1242" s="280"/>
      <c r="BM1242" s="140"/>
      <c r="BN1242" s="269"/>
      <c r="BO1242" s="140"/>
      <c r="BP1242" s="140"/>
      <c r="BQ1242" s="140"/>
      <c r="BR1242" s="355"/>
      <c r="BS1242" s="269"/>
      <c r="BU1242" s="269"/>
    </row>
    <row r="1243" spans="1:73" ht="18" customHeight="1" x14ac:dyDescent="0.25">
      <c r="A1243" s="354">
        <v>12</v>
      </c>
      <c r="B1243" s="355"/>
      <c r="C1243" s="356">
        <v>66791</v>
      </c>
      <c r="D1243" s="140"/>
      <c r="E1243" s="269" t="s">
        <v>889</v>
      </c>
      <c r="F1243" s="269"/>
      <c r="G1243" s="269">
        <v>8</v>
      </c>
      <c r="H1243" s="275" t="s">
        <v>1195</v>
      </c>
      <c r="J1243" s="271" t="s">
        <v>211</v>
      </c>
      <c r="L1243" s="271" t="s">
        <v>1196</v>
      </c>
      <c r="N1243" s="208" t="s">
        <v>4892</v>
      </c>
      <c r="S1243" s="271" t="s">
        <v>214</v>
      </c>
      <c r="AZ1243" s="140"/>
    </row>
    <row r="1244" spans="1:73" ht="18" customHeight="1" x14ac:dyDescent="0.25">
      <c r="A1244" s="354">
        <v>12</v>
      </c>
      <c r="B1244" s="355"/>
      <c r="C1244" s="356">
        <v>65417</v>
      </c>
      <c r="D1244" s="140"/>
      <c r="E1244" s="269" t="s">
        <v>889</v>
      </c>
      <c r="F1244" s="269"/>
      <c r="G1244" s="269">
        <v>9</v>
      </c>
      <c r="H1244" s="275" t="s">
        <v>1195</v>
      </c>
      <c r="J1244" s="271" t="s">
        <v>211</v>
      </c>
      <c r="L1244" s="271" t="s">
        <v>1196</v>
      </c>
      <c r="N1244" s="208" t="s">
        <v>4893</v>
      </c>
      <c r="P1244" s="502" t="s">
        <v>4894</v>
      </c>
      <c r="Q1244" s="502" t="s">
        <v>4895</v>
      </c>
      <c r="S1244" s="271" t="s">
        <v>214</v>
      </c>
      <c r="AZ1244" s="140"/>
    </row>
    <row r="1245" spans="1:73" ht="18" customHeight="1" x14ac:dyDescent="0.25">
      <c r="A1245" s="354">
        <v>12</v>
      </c>
      <c r="B1245" s="355"/>
      <c r="C1245" s="356">
        <v>56159</v>
      </c>
      <c r="D1245" s="140"/>
      <c r="E1245" s="269" t="s">
        <v>889</v>
      </c>
      <c r="F1245" s="269"/>
      <c r="G1245" s="269">
        <v>18</v>
      </c>
      <c r="H1245" s="275" t="s">
        <v>1195</v>
      </c>
      <c r="J1245" s="271" t="s">
        <v>211</v>
      </c>
      <c r="L1245" s="271" t="s">
        <v>1196</v>
      </c>
      <c r="N1245" s="208" t="s">
        <v>4896</v>
      </c>
      <c r="P1245" s="502" t="s">
        <v>4897</v>
      </c>
      <c r="S1245" s="271" t="s">
        <v>214</v>
      </c>
      <c r="AZ1245" s="140"/>
    </row>
    <row r="1246" spans="1:73" ht="18" customHeight="1" x14ac:dyDescent="0.25">
      <c r="A1246" s="354">
        <v>12</v>
      </c>
      <c r="B1246" s="355"/>
      <c r="C1246" s="356">
        <v>56160</v>
      </c>
      <c r="D1246" s="140"/>
      <c r="E1246" s="269" t="s">
        <v>889</v>
      </c>
      <c r="F1246" s="269"/>
      <c r="G1246" s="269">
        <v>20</v>
      </c>
      <c r="H1246" s="275" t="s">
        <v>1195</v>
      </c>
      <c r="J1246" s="271" t="s">
        <v>211</v>
      </c>
      <c r="L1246" s="271" t="s">
        <v>1196</v>
      </c>
      <c r="N1246" s="208" t="s">
        <v>4898</v>
      </c>
      <c r="S1246" s="271" t="s">
        <v>214</v>
      </c>
      <c r="AZ1246" s="140"/>
    </row>
    <row r="1247" spans="1:73" ht="18" customHeight="1" x14ac:dyDescent="0.25">
      <c r="A1247" s="354">
        <v>12</v>
      </c>
      <c r="B1247" s="355"/>
      <c r="C1247" s="356">
        <v>62353</v>
      </c>
      <c r="D1247" s="140"/>
      <c r="E1247" s="269" t="s">
        <v>889</v>
      </c>
      <c r="F1247" s="269"/>
      <c r="G1247" s="269">
        <v>24</v>
      </c>
      <c r="H1247" s="275" t="s">
        <v>1195</v>
      </c>
      <c r="J1247" s="271" t="s">
        <v>211</v>
      </c>
      <c r="L1247" s="271" t="s">
        <v>1196</v>
      </c>
      <c r="N1247" s="208" t="s">
        <v>4899</v>
      </c>
      <c r="O1247" s="502" t="s">
        <v>4900</v>
      </c>
      <c r="P1247" s="502" t="s">
        <v>4901</v>
      </c>
      <c r="S1247" s="271" t="s">
        <v>214</v>
      </c>
      <c r="AZ1247" s="140"/>
    </row>
    <row r="1248" spans="1:73" ht="18" customHeight="1" x14ac:dyDescent="0.25">
      <c r="A1248" s="354">
        <v>12</v>
      </c>
      <c r="B1248" s="355"/>
      <c r="C1248" s="356">
        <v>69404</v>
      </c>
      <c r="D1248" s="140"/>
      <c r="E1248" s="269" t="s">
        <v>889</v>
      </c>
      <c r="F1248" s="269"/>
      <c r="G1248" s="269">
        <v>3</v>
      </c>
      <c r="H1248" s="275" t="s">
        <v>893</v>
      </c>
      <c r="I1248" s="269"/>
      <c r="J1248" s="140" t="s">
        <v>211</v>
      </c>
      <c r="K1248" s="273"/>
      <c r="L1248" s="273" t="s">
        <v>894</v>
      </c>
      <c r="N1248" s="275" t="s">
        <v>1139</v>
      </c>
      <c r="O1248" s="272"/>
      <c r="P1248" s="272" t="s">
        <v>1140</v>
      </c>
      <c r="Q1248" s="766" t="s">
        <v>1141</v>
      </c>
      <c r="R1248" s="269"/>
      <c r="S1248" s="269" t="s">
        <v>214</v>
      </c>
      <c r="T1248" s="273" t="s">
        <v>446</v>
      </c>
      <c r="U1248" s="466">
        <v>45503</v>
      </c>
      <c r="V1248" s="140" t="s">
        <v>447</v>
      </c>
      <c r="W1248" s="140"/>
      <c r="X1248" s="140">
        <v>2</v>
      </c>
      <c r="Y1248" s="269" t="s">
        <v>7952</v>
      </c>
      <c r="AX1248" s="140"/>
      <c r="AZ1248" s="140"/>
      <c r="BC1248" s="280"/>
      <c r="BD1248" s="669"/>
      <c r="BE1248" s="740"/>
      <c r="BF1248" s="440"/>
      <c r="BG1248" s="140"/>
      <c r="BH1248" s="802"/>
      <c r="BI1248" s="280"/>
      <c r="BJ1248" s="280"/>
      <c r="BK1248" s="280"/>
      <c r="BL1248" s="280"/>
      <c r="BM1248" s="140"/>
      <c r="BN1248" s="269"/>
      <c r="BO1248" s="140"/>
      <c r="BP1248" s="140"/>
      <c r="BQ1248" s="140"/>
      <c r="BR1248" s="355"/>
      <c r="BS1248" s="269"/>
      <c r="BU1248" s="269"/>
    </row>
    <row r="1249" spans="1:82" ht="18" customHeight="1" x14ac:dyDescent="0.25">
      <c r="A1249" s="354">
        <v>12</v>
      </c>
      <c r="B1249" s="355"/>
      <c r="C1249" s="356">
        <v>70789</v>
      </c>
      <c r="D1249" s="140"/>
      <c r="E1249" s="269" t="s">
        <v>889</v>
      </c>
      <c r="F1249" s="269"/>
      <c r="G1249" s="269">
        <v>7</v>
      </c>
      <c r="H1249" s="275" t="s">
        <v>1702</v>
      </c>
      <c r="J1249" s="271" t="s">
        <v>211</v>
      </c>
      <c r="L1249" s="271" t="s">
        <v>4902</v>
      </c>
      <c r="N1249" s="208" t="s">
        <v>2238</v>
      </c>
      <c r="O1249" s="502" t="s">
        <v>4903</v>
      </c>
      <c r="P1249" s="502" t="s">
        <v>4903</v>
      </c>
      <c r="S1249" s="271" t="s">
        <v>214</v>
      </c>
      <c r="AZ1249" s="140"/>
    </row>
    <row r="1250" spans="1:82" ht="18" customHeight="1" x14ac:dyDescent="0.25">
      <c r="A1250" s="354">
        <v>12</v>
      </c>
      <c r="B1250" s="355"/>
      <c r="C1250" s="356">
        <v>56163</v>
      </c>
      <c r="D1250" s="140"/>
      <c r="E1250" s="269" t="s">
        <v>889</v>
      </c>
      <c r="F1250" s="269"/>
      <c r="G1250" s="269">
        <v>9</v>
      </c>
      <c r="H1250" s="275" t="s">
        <v>1702</v>
      </c>
      <c r="J1250" s="271" t="s">
        <v>211</v>
      </c>
      <c r="L1250" s="271" t="s">
        <v>4902</v>
      </c>
      <c r="N1250" s="208" t="s">
        <v>4904</v>
      </c>
      <c r="P1250" s="502" t="s">
        <v>4905</v>
      </c>
      <c r="Q1250" s="502" t="s">
        <v>4906</v>
      </c>
      <c r="S1250" s="271" t="s">
        <v>214</v>
      </c>
      <c r="AZ1250" s="140"/>
    </row>
    <row r="1251" spans="1:82" ht="18" customHeight="1" x14ac:dyDescent="0.25">
      <c r="A1251" s="354">
        <v>12</v>
      </c>
      <c r="B1251" s="355"/>
      <c r="C1251" s="356">
        <v>56164</v>
      </c>
      <c r="D1251" s="140"/>
      <c r="E1251" s="269" t="s">
        <v>889</v>
      </c>
      <c r="F1251" s="269"/>
      <c r="G1251" s="269">
        <v>11</v>
      </c>
      <c r="H1251" s="275" t="s">
        <v>1702</v>
      </c>
      <c r="J1251" s="271" t="s">
        <v>211</v>
      </c>
      <c r="L1251" s="271" t="s">
        <v>4902</v>
      </c>
      <c r="N1251" s="208" t="s">
        <v>4907</v>
      </c>
      <c r="O1251" s="502" t="s">
        <v>4908</v>
      </c>
      <c r="P1251" s="502" t="s">
        <v>4909</v>
      </c>
      <c r="S1251" s="271" t="s">
        <v>214</v>
      </c>
      <c r="AZ1251" s="140"/>
    </row>
    <row r="1252" spans="1:82" ht="18" customHeight="1" x14ac:dyDescent="0.25">
      <c r="A1252" s="354">
        <v>12</v>
      </c>
      <c r="B1252" s="355"/>
      <c r="C1252" s="356">
        <v>64697</v>
      </c>
      <c r="D1252" s="140"/>
      <c r="E1252" s="269" t="s">
        <v>889</v>
      </c>
      <c r="F1252" s="269"/>
      <c r="G1252" s="269">
        <v>17</v>
      </c>
      <c r="H1252" s="275" t="s">
        <v>1702</v>
      </c>
      <c r="J1252" s="271" t="s">
        <v>211</v>
      </c>
      <c r="L1252" s="271" t="s">
        <v>1703</v>
      </c>
      <c r="M1252" s="271"/>
      <c r="N1252" s="271" t="s">
        <v>1704</v>
      </c>
      <c r="O1252" s="271"/>
      <c r="P1252" s="271" t="s">
        <v>1705</v>
      </c>
      <c r="Q1252" s="271"/>
      <c r="R1252" s="271"/>
      <c r="S1252" s="271" t="s">
        <v>214</v>
      </c>
      <c r="U1252" s="271"/>
      <c r="Y1252" s="208"/>
      <c r="Z1252" s="271"/>
      <c r="AA1252" s="271"/>
      <c r="AB1252" s="271"/>
      <c r="AC1252" s="271"/>
      <c r="AD1252" s="271"/>
      <c r="AE1252" s="271"/>
      <c r="AF1252" s="271"/>
      <c r="AG1252" s="271"/>
      <c r="AH1252" s="271"/>
      <c r="AI1252" s="271"/>
      <c r="AJ1252" s="271"/>
      <c r="AK1252" s="271"/>
      <c r="AL1252" s="271"/>
      <c r="AM1252" s="271"/>
      <c r="AN1252" s="271"/>
      <c r="AO1252" s="271"/>
      <c r="AP1252" s="271"/>
      <c r="AQ1252" s="271"/>
      <c r="AR1252" s="271"/>
      <c r="AS1252" s="271"/>
      <c r="AT1252" s="271"/>
      <c r="AU1252" s="271"/>
      <c r="AV1252" s="271"/>
      <c r="AW1252" s="271"/>
      <c r="AY1252" s="271"/>
      <c r="AZ1252" s="271"/>
      <c r="BA1252" s="271"/>
      <c r="BB1252" s="271"/>
      <c r="BD1252" s="212"/>
      <c r="BE1252" s="212"/>
      <c r="BF1252" s="212"/>
      <c r="BH1252" s="212"/>
      <c r="BN1252" s="271"/>
      <c r="BR1252" s="271"/>
      <c r="BS1252" s="271"/>
      <c r="BT1252" s="271"/>
      <c r="BU1252" s="271"/>
      <c r="BV1252" s="271"/>
      <c r="BW1252" s="271"/>
      <c r="BX1252" s="271"/>
      <c r="BY1252" s="271"/>
      <c r="BZ1252" s="271"/>
      <c r="CA1252" s="271"/>
      <c r="CB1252" s="271"/>
      <c r="CC1252" s="271"/>
      <c r="CD1252" s="271"/>
    </row>
    <row r="1253" spans="1:82" ht="18" customHeight="1" x14ac:dyDescent="0.25">
      <c r="A1253" s="354">
        <v>12</v>
      </c>
      <c r="B1253" s="355"/>
      <c r="C1253" s="356">
        <v>56165</v>
      </c>
      <c r="D1253" s="140"/>
      <c r="E1253" s="269" t="s">
        <v>889</v>
      </c>
      <c r="F1253" s="269"/>
      <c r="G1253" s="269">
        <v>31</v>
      </c>
      <c r="H1253" s="275" t="s">
        <v>1702</v>
      </c>
      <c r="J1253" s="271" t="s">
        <v>211</v>
      </c>
      <c r="L1253" s="271" t="s">
        <v>1703</v>
      </c>
      <c r="N1253" s="208" t="s">
        <v>4910</v>
      </c>
      <c r="S1253" s="271" t="s">
        <v>214</v>
      </c>
      <c r="AZ1253" s="140"/>
    </row>
    <row r="1254" spans="1:82" ht="18" customHeight="1" x14ac:dyDescent="0.25">
      <c r="A1254" s="354">
        <v>12</v>
      </c>
      <c r="B1254" s="355"/>
      <c r="C1254" s="356">
        <v>64857</v>
      </c>
      <c r="D1254" s="140"/>
      <c r="E1254" s="269" t="s">
        <v>889</v>
      </c>
      <c r="F1254" s="269"/>
      <c r="G1254" s="269">
        <v>45</v>
      </c>
      <c r="H1254" s="275" t="s">
        <v>1702</v>
      </c>
      <c r="J1254" s="271" t="s">
        <v>211</v>
      </c>
      <c r="L1254" s="271" t="s">
        <v>2293</v>
      </c>
      <c r="N1254" s="208" t="s">
        <v>4911</v>
      </c>
      <c r="P1254" s="502" t="s">
        <v>4912</v>
      </c>
      <c r="S1254" s="271" t="s">
        <v>214</v>
      </c>
      <c r="AZ1254" s="140"/>
    </row>
    <row r="1255" spans="1:82" ht="18" customHeight="1" x14ac:dyDescent="0.25">
      <c r="A1255" s="354">
        <v>12</v>
      </c>
      <c r="B1255" s="355"/>
      <c r="C1255" s="356">
        <v>62995</v>
      </c>
      <c r="D1255" s="140"/>
      <c r="E1255" s="269" t="s">
        <v>889</v>
      </c>
      <c r="F1255" s="269"/>
      <c r="G1255" s="269">
        <v>51</v>
      </c>
      <c r="H1255" s="275" t="s">
        <v>1702</v>
      </c>
      <c r="J1255" s="271" t="s">
        <v>211</v>
      </c>
      <c r="L1255" s="271" t="s">
        <v>2293</v>
      </c>
      <c r="N1255" s="208" t="s">
        <v>2294</v>
      </c>
      <c r="O1255" s="502" t="s">
        <v>2295</v>
      </c>
      <c r="P1255" s="502" t="s">
        <v>2296</v>
      </c>
      <c r="S1255" s="271" t="s">
        <v>214</v>
      </c>
      <c r="AZ1255" s="140"/>
    </row>
    <row r="1256" spans="1:82" ht="18" customHeight="1" x14ac:dyDescent="0.25">
      <c r="A1256" s="354">
        <v>12</v>
      </c>
      <c r="B1256" s="355"/>
      <c r="C1256" s="356">
        <v>64034</v>
      </c>
      <c r="D1256" s="140"/>
      <c r="E1256" s="269" t="s">
        <v>889</v>
      </c>
      <c r="F1256" s="269"/>
      <c r="G1256" s="269">
        <v>53</v>
      </c>
      <c r="H1256" s="275" t="s">
        <v>1702</v>
      </c>
      <c r="J1256" s="271" t="s">
        <v>211</v>
      </c>
      <c r="L1256" s="271" t="s">
        <v>2293</v>
      </c>
      <c r="N1256" s="208" t="s">
        <v>2305</v>
      </c>
      <c r="P1256" s="502" t="s">
        <v>2306</v>
      </c>
      <c r="S1256" s="271" t="s">
        <v>214</v>
      </c>
      <c r="AZ1256" s="140"/>
    </row>
    <row r="1257" spans="1:82" ht="18" customHeight="1" x14ac:dyDescent="0.25">
      <c r="A1257" s="354">
        <v>12</v>
      </c>
      <c r="B1257" s="355"/>
      <c r="C1257" s="356">
        <v>68549</v>
      </c>
      <c r="D1257" s="140"/>
      <c r="E1257" s="269" t="s">
        <v>889</v>
      </c>
      <c r="F1257" s="269"/>
      <c r="G1257" s="269">
        <v>55</v>
      </c>
      <c r="H1257" s="275" t="s">
        <v>1702</v>
      </c>
      <c r="J1257" s="271" t="s">
        <v>211</v>
      </c>
      <c r="L1257" s="271" t="s">
        <v>2293</v>
      </c>
      <c r="N1257" s="208" t="s">
        <v>2316</v>
      </c>
      <c r="P1257" s="502" t="s">
        <v>2317</v>
      </c>
      <c r="S1257" s="271" t="s">
        <v>214</v>
      </c>
      <c r="AZ1257" s="140"/>
    </row>
    <row r="1258" spans="1:82" ht="18" customHeight="1" x14ac:dyDescent="0.25">
      <c r="A1258" s="354">
        <v>12</v>
      </c>
      <c r="B1258" s="355"/>
      <c r="C1258" s="356">
        <v>63588</v>
      </c>
      <c r="D1258" s="140"/>
      <c r="E1258" s="269" t="s">
        <v>889</v>
      </c>
      <c r="F1258" s="269"/>
      <c r="G1258" s="269">
        <v>57</v>
      </c>
      <c r="H1258" s="275" t="s">
        <v>1702</v>
      </c>
      <c r="J1258" s="271" t="s">
        <v>211</v>
      </c>
      <c r="L1258" s="271" t="s">
        <v>2293</v>
      </c>
      <c r="N1258" s="208" t="s">
        <v>2327</v>
      </c>
      <c r="P1258" s="502" t="s">
        <v>2328</v>
      </c>
      <c r="S1258" s="271" t="s">
        <v>214</v>
      </c>
      <c r="AZ1258" s="140"/>
    </row>
    <row r="1259" spans="1:82" ht="18" customHeight="1" x14ac:dyDescent="0.25">
      <c r="A1259" s="354">
        <v>12</v>
      </c>
      <c r="B1259" s="355"/>
      <c r="C1259" s="356">
        <v>61434</v>
      </c>
      <c r="D1259" s="140"/>
      <c r="E1259" s="269" t="s">
        <v>889</v>
      </c>
      <c r="F1259" s="269"/>
      <c r="G1259" s="269" t="s">
        <v>2297</v>
      </c>
      <c r="H1259" s="275" t="s">
        <v>1702</v>
      </c>
      <c r="J1259" s="271" t="s">
        <v>211</v>
      </c>
      <c r="L1259" s="271" t="s">
        <v>2293</v>
      </c>
      <c r="N1259" s="208" t="s">
        <v>2298</v>
      </c>
      <c r="P1259" s="502" t="s">
        <v>2299</v>
      </c>
      <c r="S1259" s="271" t="s">
        <v>214</v>
      </c>
      <c r="AZ1259" s="140"/>
    </row>
    <row r="1260" spans="1:82" ht="18" customHeight="1" x14ac:dyDescent="0.25">
      <c r="A1260" s="354">
        <v>12</v>
      </c>
      <c r="B1260" s="355"/>
      <c r="C1260" s="356">
        <v>65499</v>
      </c>
      <c r="D1260" s="140"/>
      <c r="E1260" s="269" t="s">
        <v>889</v>
      </c>
      <c r="F1260" s="269"/>
      <c r="G1260" s="269" t="s">
        <v>2307</v>
      </c>
      <c r="H1260" s="275" t="s">
        <v>1702</v>
      </c>
      <c r="J1260" s="271" t="s">
        <v>211</v>
      </c>
      <c r="L1260" s="271" t="s">
        <v>2293</v>
      </c>
      <c r="N1260" s="208" t="s">
        <v>2308</v>
      </c>
      <c r="P1260" s="502" t="s">
        <v>2309</v>
      </c>
      <c r="S1260" s="271" t="s">
        <v>214</v>
      </c>
      <c r="AZ1260" s="140"/>
    </row>
    <row r="1261" spans="1:82" ht="18" customHeight="1" x14ac:dyDescent="0.25">
      <c r="A1261" s="354">
        <v>12</v>
      </c>
      <c r="B1261" s="355"/>
      <c r="C1261" s="356">
        <v>69331</v>
      </c>
      <c r="D1261" s="140"/>
      <c r="E1261" s="269" t="s">
        <v>889</v>
      </c>
      <c r="F1261" s="269"/>
      <c r="G1261" s="269">
        <v>59</v>
      </c>
      <c r="H1261" s="275" t="s">
        <v>1702</v>
      </c>
      <c r="J1261" s="271" t="s">
        <v>211</v>
      </c>
      <c r="L1261" s="271" t="s">
        <v>2435</v>
      </c>
      <c r="N1261" s="835" t="s">
        <v>4913</v>
      </c>
      <c r="P1261" s="836" t="s">
        <v>4914</v>
      </c>
      <c r="Q1261" s="502" t="s">
        <v>4915</v>
      </c>
      <c r="S1261" s="271" t="s">
        <v>214</v>
      </c>
      <c r="AZ1261" s="140"/>
    </row>
    <row r="1262" spans="1:82" ht="18" customHeight="1" x14ac:dyDescent="0.25">
      <c r="A1262" s="354">
        <v>12</v>
      </c>
      <c r="B1262" s="355"/>
      <c r="C1262" s="356">
        <v>56167</v>
      </c>
      <c r="D1262" s="140"/>
      <c r="E1262" s="269" t="s">
        <v>889</v>
      </c>
      <c r="F1262" s="269"/>
      <c r="G1262" s="269">
        <v>61</v>
      </c>
      <c r="H1262" s="275" t="s">
        <v>1702</v>
      </c>
      <c r="J1262" s="271" t="s">
        <v>211</v>
      </c>
      <c r="L1262" s="271" t="s">
        <v>2435</v>
      </c>
      <c r="N1262" s="208" t="s">
        <v>4916</v>
      </c>
      <c r="O1262" s="502" t="s">
        <v>4917</v>
      </c>
      <c r="P1262" s="502" t="s">
        <v>4918</v>
      </c>
      <c r="S1262" s="271" t="s">
        <v>214</v>
      </c>
      <c r="AZ1262" s="140"/>
    </row>
    <row r="1263" spans="1:82" ht="18" customHeight="1" x14ac:dyDescent="0.25">
      <c r="A1263" s="354">
        <v>12</v>
      </c>
      <c r="B1263" s="355"/>
      <c r="C1263" s="356">
        <v>56169</v>
      </c>
      <c r="D1263" s="140"/>
      <c r="E1263" s="269" t="s">
        <v>889</v>
      </c>
      <c r="F1263" s="269"/>
      <c r="G1263" s="269">
        <v>69</v>
      </c>
      <c r="H1263" s="275" t="s">
        <v>1702</v>
      </c>
      <c r="J1263" s="271" t="s">
        <v>211</v>
      </c>
      <c r="L1263" s="271" t="s">
        <v>2435</v>
      </c>
      <c r="N1263" s="208" t="s">
        <v>4919</v>
      </c>
      <c r="O1263" s="502" t="s">
        <v>4920</v>
      </c>
      <c r="S1263" s="271" t="s">
        <v>214</v>
      </c>
      <c r="AZ1263" s="140"/>
    </row>
    <row r="1264" spans="1:82" ht="18" customHeight="1" x14ac:dyDescent="0.25">
      <c r="A1264" s="354">
        <v>12</v>
      </c>
      <c r="B1264" s="355"/>
      <c r="C1264" s="356">
        <v>61833</v>
      </c>
      <c r="D1264" s="140"/>
      <c r="E1264" s="269" t="s">
        <v>889</v>
      </c>
      <c r="F1264" s="269"/>
      <c r="G1264" s="269">
        <v>73</v>
      </c>
      <c r="H1264" s="275" t="s">
        <v>1702</v>
      </c>
      <c r="J1264" s="271" t="s">
        <v>211</v>
      </c>
      <c r="L1264" s="271" t="s">
        <v>2435</v>
      </c>
      <c r="N1264" s="208" t="s">
        <v>2436</v>
      </c>
      <c r="P1264" s="502" t="s">
        <v>2437</v>
      </c>
      <c r="S1264" s="271" t="s">
        <v>214</v>
      </c>
      <c r="AZ1264" s="140"/>
    </row>
    <row r="1265" spans="1:82" ht="18" customHeight="1" x14ac:dyDescent="0.25">
      <c r="A1265" s="354">
        <v>12</v>
      </c>
      <c r="B1265" s="355"/>
      <c r="C1265" s="356">
        <v>70017</v>
      </c>
      <c r="D1265" s="140"/>
      <c r="E1265" s="269" t="s">
        <v>889</v>
      </c>
      <c r="F1265" s="269"/>
      <c r="G1265" s="269" t="s">
        <v>2649</v>
      </c>
      <c r="H1265" s="275" t="s">
        <v>1702</v>
      </c>
      <c r="J1265" s="271" t="s">
        <v>211</v>
      </c>
      <c r="L1265" s="271" t="s">
        <v>2650</v>
      </c>
      <c r="N1265" s="208" t="s">
        <v>2651</v>
      </c>
      <c r="P1265" s="502" t="s">
        <v>2652</v>
      </c>
      <c r="S1265" s="271" t="s">
        <v>214</v>
      </c>
      <c r="AZ1265" s="140"/>
    </row>
    <row r="1266" spans="1:82" ht="18" customHeight="1" x14ac:dyDescent="0.25">
      <c r="A1266" s="354">
        <v>12</v>
      </c>
      <c r="B1266" s="355"/>
      <c r="C1266" s="356">
        <v>70263</v>
      </c>
      <c r="D1266" s="140"/>
      <c r="E1266" s="269" t="s">
        <v>889</v>
      </c>
      <c r="F1266" s="269"/>
      <c r="G1266" s="269">
        <v>15</v>
      </c>
      <c r="H1266" s="275" t="s">
        <v>1637</v>
      </c>
      <c r="J1266" s="271" t="s">
        <v>211</v>
      </c>
      <c r="L1266" s="271" t="s">
        <v>1638</v>
      </c>
      <c r="M1266" s="271"/>
      <c r="N1266" s="271" t="s">
        <v>1639</v>
      </c>
      <c r="O1266" s="271"/>
      <c r="P1266" s="271" t="s">
        <v>1640</v>
      </c>
      <c r="Q1266" s="271" t="s">
        <v>1641</v>
      </c>
      <c r="R1266" s="271"/>
      <c r="S1266" s="271" t="s">
        <v>214</v>
      </c>
      <c r="U1266" s="271"/>
      <c r="Y1266" s="208"/>
      <c r="Z1266" s="271"/>
      <c r="AA1266" s="271"/>
      <c r="AB1266" s="271"/>
      <c r="AC1266" s="271"/>
      <c r="AD1266" s="271"/>
      <c r="AE1266" s="271"/>
      <c r="AF1266" s="271"/>
      <c r="AG1266" s="271"/>
      <c r="AH1266" s="271"/>
      <c r="AI1266" s="271"/>
      <c r="AJ1266" s="271"/>
      <c r="AK1266" s="271"/>
      <c r="AL1266" s="271"/>
      <c r="AM1266" s="271"/>
      <c r="AN1266" s="271"/>
      <c r="AO1266" s="271"/>
      <c r="AP1266" s="271"/>
      <c r="AQ1266" s="271"/>
      <c r="AR1266" s="271"/>
      <c r="AS1266" s="271"/>
      <c r="AT1266" s="271"/>
      <c r="AU1266" s="271"/>
      <c r="AV1266" s="271"/>
      <c r="AW1266" s="271"/>
      <c r="AY1266" s="271"/>
      <c r="AZ1266" s="271"/>
      <c r="BA1266" s="271"/>
      <c r="BB1266" s="271"/>
      <c r="BD1266" s="212"/>
      <c r="BE1266" s="212"/>
      <c r="BF1266" s="212"/>
      <c r="BH1266" s="212"/>
      <c r="BN1266" s="271"/>
      <c r="BR1266" s="271"/>
      <c r="BS1266" s="271"/>
      <c r="BT1266" s="271"/>
      <c r="BU1266" s="271"/>
      <c r="BV1266" s="271"/>
      <c r="BW1266" s="271"/>
      <c r="BX1266" s="271"/>
      <c r="BY1266" s="271"/>
      <c r="BZ1266" s="271"/>
      <c r="CA1266" s="271"/>
      <c r="CB1266" s="271"/>
      <c r="CC1266" s="271"/>
      <c r="CD1266" s="271"/>
    </row>
    <row r="1267" spans="1:82" ht="18" customHeight="1" x14ac:dyDescent="0.25">
      <c r="A1267" s="354">
        <v>12</v>
      </c>
      <c r="B1267" s="355"/>
      <c r="C1267" s="356">
        <v>61763</v>
      </c>
      <c r="D1267" s="140"/>
      <c r="E1267" s="269" t="s">
        <v>889</v>
      </c>
      <c r="F1267" s="269"/>
      <c r="G1267" s="269">
        <v>17</v>
      </c>
      <c r="H1267" s="275" t="s">
        <v>1637</v>
      </c>
      <c r="J1267" s="271" t="s">
        <v>211</v>
      </c>
      <c r="L1267" s="271" t="s">
        <v>1638</v>
      </c>
      <c r="M1267" s="271"/>
      <c r="N1267" s="271" t="s">
        <v>1708</v>
      </c>
      <c r="O1267" s="271" t="s">
        <v>1709</v>
      </c>
      <c r="P1267" s="271" t="s">
        <v>1710</v>
      </c>
      <c r="Q1267" s="271"/>
      <c r="R1267" s="271"/>
      <c r="S1267" s="271" t="s">
        <v>214</v>
      </c>
      <c r="U1267" s="271"/>
      <c r="Y1267" s="208"/>
      <c r="Z1267" s="271"/>
      <c r="AA1267" s="271"/>
      <c r="AB1267" s="271"/>
      <c r="AC1267" s="271"/>
      <c r="AD1267" s="271"/>
      <c r="AE1267" s="271"/>
      <c r="AF1267" s="271"/>
      <c r="AG1267" s="271"/>
      <c r="AH1267" s="271"/>
      <c r="AI1267" s="271"/>
      <c r="AJ1267" s="271"/>
      <c r="AK1267" s="271"/>
      <c r="AL1267" s="271"/>
      <c r="AM1267" s="271"/>
      <c r="AN1267" s="271"/>
      <c r="AO1267" s="271"/>
      <c r="AP1267" s="271"/>
      <c r="AQ1267" s="271"/>
      <c r="AR1267" s="271"/>
      <c r="AS1267" s="271"/>
      <c r="AT1267" s="271"/>
      <c r="AU1267" s="271"/>
      <c r="AV1267" s="271"/>
      <c r="AW1267" s="271"/>
      <c r="AY1267" s="271"/>
      <c r="AZ1267" s="271"/>
      <c r="BA1267" s="271"/>
      <c r="BB1267" s="271"/>
      <c r="BD1267" s="212"/>
      <c r="BE1267" s="212"/>
      <c r="BF1267" s="212"/>
      <c r="BH1267" s="212"/>
      <c r="BN1267" s="271"/>
      <c r="BR1267" s="271"/>
      <c r="BS1267" s="271"/>
      <c r="BT1267" s="271"/>
      <c r="BU1267" s="271"/>
      <c r="BV1267" s="271"/>
      <c r="BW1267" s="271"/>
      <c r="BX1267" s="271"/>
      <c r="BY1267" s="271"/>
      <c r="BZ1267" s="271"/>
      <c r="CA1267" s="271"/>
      <c r="CB1267" s="271"/>
      <c r="CC1267" s="271"/>
      <c r="CD1267" s="271"/>
    </row>
    <row r="1268" spans="1:82" ht="18" customHeight="1" x14ac:dyDescent="0.25">
      <c r="A1268" s="354">
        <v>12</v>
      </c>
      <c r="B1268" s="355"/>
      <c r="C1268" s="356">
        <v>70012</v>
      </c>
      <c r="D1268" s="140"/>
      <c r="E1268" s="269" t="s">
        <v>889</v>
      </c>
      <c r="F1268" s="269"/>
      <c r="G1268" s="269" t="s">
        <v>3577</v>
      </c>
      <c r="H1268" s="275" t="s">
        <v>1637</v>
      </c>
      <c r="J1268" s="271" t="s">
        <v>211</v>
      </c>
      <c r="L1268" s="271" t="s">
        <v>1638</v>
      </c>
      <c r="N1268" s="208" t="s">
        <v>4921</v>
      </c>
      <c r="Q1268" s="502" t="s">
        <v>4922</v>
      </c>
      <c r="S1268" s="271" t="s">
        <v>214</v>
      </c>
      <c r="AZ1268" s="140"/>
    </row>
    <row r="1269" spans="1:82" ht="18" customHeight="1" x14ac:dyDescent="0.25">
      <c r="A1269" s="354">
        <v>12</v>
      </c>
      <c r="B1269" s="355"/>
      <c r="C1269" s="356">
        <v>56189</v>
      </c>
      <c r="D1269" s="140"/>
      <c r="E1269" s="269" t="s">
        <v>889</v>
      </c>
      <c r="F1269" s="269"/>
      <c r="G1269" s="269">
        <v>14</v>
      </c>
      <c r="H1269" s="275" t="s">
        <v>4923</v>
      </c>
      <c r="J1269" s="271" t="s">
        <v>211</v>
      </c>
      <c r="L1269" s="271" t="s">
        <v>4924</v>
      </c>
      <c r="N1269" s="208" t="s">
        <v>4925</v>
      </c>
      <c r="P1269" s="502" t="s">
        <v>4926</v>
      </c>
      <c r="S1269" s="271" t="s">
        <v>214</v>
      </c>
      <c r="AZ1269" s="140"/>
    </row>
    <row r="1270" spans="1:82" ht="18" customHeight="1" x14ac:dyDescent="0.25">
      <c r="A1270" s="354">
        <v>12</v>
      </c>
      <c r="B1270" s="355"/>
      <c r="C1270" s="356">
        <v>70508</v>
      </c>
      <c r="D1270" s="140"/>
      <c r="E1270" s="269" t="s">
        <v>889</v>
      </c>
      <c r="F1270" s="269"/>
      <c r="G1270" s="269">
        <v>15</v>
      </c>
      <c r="H1270" s="275" t="s">
        <v>4923</v>
      </c>
      <c r="J1270" s="271" t="s">
        <v>211</v>
      </c>
      <c r="L1270" s="271" t="s">
        <v>4924</v>
      </c>
      <c r="N1270" s="208" t="s">
        <v>4927</v>
      </c>
      <c r="P1270" s="502" t="s">
        <v>4928</v>
      </c>
      <c r="Q1270" s="502" t="s">
        <v>4929</v>
      </c>
      <c r="S1270" s="271" t="s">
        <v>214</v>
      </c>
      <c r="AZ1270" s="140"/>
    </row>
    <row r="1271" spans="1:82" ht="18" customHeight="1" x14ac:dyDescent="0.25">
      <c r="A1271" s="354">
        <v>12</v>
      </c>
      <c r="B1271" s="355"/>
      <c r="C1271" s="356">
        <v>58655</v>
      </c>
      <c r="D1271" s="140"/>
      <c r="E1271" s="269" t="s">
        <v>889</v>
      </c>
      <c r="F1271" s="269"/>
      <c r="G1271" s="269">
        <v>22</v>
      </c>
      <c r="H1271" s="275" t="s">
        <v>4923</v>
      </c>
      <c r="J1271" s="271" t="s">
        <v>211</v>
      </c>
      <c r="L1271" s="271" t="s">
        <v>4924</v>
      </c>
      <c r="N1271" s="208" t="s">
        <v>4930</v>
      </c>
      <c r="O1271" s="502" t="s">
        <v>4931</v>
      </c>
      <c r="S1271" s="271" t="s">
        <v>214</v>
      </c>
      <c r="AZ1271" s="140"/>
    </row>
    <row r="1272" spans="1:82" ht="18" customHeight="1" x14ac:dyDescent="0.25">
      <c r="A1272" s="354">
        <v>12</v>
      </c>
      <c r="B1272" s="355"/>
      <c r="C1272" s="356">
        <v>57943</v>
      </c>
      <c r="D1272" s="140"/>
      <c r="E1272" s="269" t="s">
        <v>889</v>
      </c>
      <c r="F1272" s="269"/>
      <c r="G1272" s="269">
        <v>26</v>
      </c>
      <c r="H1272" s="275" t="s">
        <v>4923</v>
      </c>
      <c r="J1272" s="271" t="s">
        <v>211</v>
      </c>
      <c r="L1272" s="271" t="s">
        <v>4924</v>
      </c>
      <c r="N1272" s="208" t="s">
        <v>4932</v>
      </c>
      <c r="P1272" s="502" t="s">
        <v>4933</v>
      </c>
      <c r="S1272" s="271" t="s">
        <v>214</v>
      </c>
      <c r="AZ1272" s="140"/>
    </row>
    <row r="1273" spans="1:82" ht="18" customHeight="1" x14ac:dyDescent="0.25">
      <c r="A1273" s="354">
        <v>12</v>
      </c>
      <c r="B1273" s="355"/>
      <c r="C1273" s="356">
        <v>63514</v>
      </c>
      <c r="D1273" s="140"/>
      <c r="E1273" s="269" t="s">
        <v>889</v>
      </c>
      <c r="F1273" s="269"/>
      <c r="G1273" s="269">
        <v>32</v>
      </c>
      <c r="H1273" s="275" t="s">
        <v>4923</v>
      </c>
      <c r="J1273" s="271" t="s">
        <v>211</v>
      </c>
      <c r="L1273" s="271" t="s">
        <v>4924</v>
      </c>
      <c r="N1273" s="208" t="s">
        <v>4934</v>
      </c>
      <c r="O1273" s="502" t="s">
        <v>4935</v>
      </c>
      <c r="P1273" s="502" t="s">
        <v>4936</v>
      </c>
      <c r="Q1273" s="502" t="s">
        <v>4937</v>
      </c>
      <c r="S1273" s="271" t="s">
        <v>214</v>
      </c>
      <c r="AZ1273" s="140"/>
    </row>
    <row r="1274" spans="1:82" ht="18" customHeight="1" x14ac:dyDescent="0.25">
      <c r="A1274" s="354">
        <v>12</v>
      </c>
      <c r="B1274" s="355"/>
      <c r="C1274" s="356">
        <v>62837</v>
      </c>
      <c r="D1274" s="140"/>
      <c r="E1274" s="269" t="s">
        <v>889</v>
      </c>
      <c r="F1274" s="269"/>
      <c r="G1274" s="269">
        <v>36</v>
      </c>
      <c r="H1274" s="275" t="s">
        <v>4923</v>
      </c>
      <c r="J1274" s="271" t="s">
        <v>211</v>
      </c>
      <c r="L1274" s="271" t="s">
        <v>4924</v>
      </c>
      <c r="N1274" s="208" t="s">
        <v>4938</v>
      </c>
      <c r="P1274" s="502" t="s">
        <v>4939</v>
      </c>
      <c r="Q1274" s="502" t="s">
        <v>4940</v>
      </c>
      <c r="S1274" s="271" t="s">
        <v>214</v>
      </c>
      <c r="AZ1274" s="140"/>
    </row>
    <row r="1275" spans="1:82" ht="18" customHeight="1" x14ac:dyDescent="0.25">
      <c r="A1275" s="354">
        <v>12</v>
      </c>
      <c r="B1275" s="355"/>
      <c r="C1275" s="356">
        <v>63751</v>
      </c>
      <c r="D1275" s="140"/>
      <c r="E1275" s="269" t="s">
        <v>889</v>
      </c>
      <c r="F1275" s="269"/>
      <c r="G1275" s="269">
        <v>38</v>
      </c>
      <c r="H1275" s="275" t="s">
        <v>4923</v>
      </c>
      <c r="J1275" s="271" t="s">
        <v>211</v>
      </c>
      <c r="L1275" s="271" t="s">
        <v>4924</v>
      </c>
      <c r="N1275" s="208" t="s">
        <v>4941</v>
      </c>
      <c r="P1275" s="502" t="s">
        <v>4942</v>
      </c>
      <c r="S1275" s="271" t="s">
        <v>214</v>
      </c>
      <c r="AZ1275" s="140"/>
    </row>
    <row r="1276" spans="1:82" ht="18" customHeight="1" x14ac:dyDescent="0.25">
      <c r="A1276" s="354">
        <v>12</v>
      </c>
      <c r="B1276" s="355"/>
      <c r="C1276" s="356">
        <v>67968</v>
      </c>
      <c r="D1276" s="140"/>
      <c r="E1276" s="269" t="s">
        <v>889</v>
      </c>
      <c r="F1276" s="269"/>
      <c r="G1276" s="269">
        <v>7</v>
      </c>
      <c r="H1276" s="275" t="s">
        <v>1264</v>
      </c>
      <c r="I1276" s="269"/>
      <c r="J1276" s="140" t="s">
        <v>211</v>
      </c>
      <c r="K1276" s="273"/>
      <c r="L1276" s="273" t="s">
        <v>1265</v>
      </c>
      <c r="N1276" s="275" t="s">
        <v>1408</v>
      </c>
      <c r="O1276" s="272" t="s">
        <v>1409</v>
      </c>
      <c r="P1276" s="272" t="s">
        <v>1410</v>
      </c>
      <c r="Q1276" s="766" t="s">
        <v>1411</v>
      </c>
      <c r="R1276" s="269"/>
      <c r="S1276" s="269" t="s">
        <v>214</v>
      </c>
      <c r="T1276" s="273" t="s">
        <v>446</v>
      </c>
      <c r="U1276" s="466" t="s">
        <v>7303</v>
      </c>
      <c r="V1276" s="140"/>
      <c r="W1276" s="140"/>
      <c r="X1276" s="140"/>
      <c r="Y1276" s="269" t="s">
        <v>7302</v>
      </c>
      <c r="AX1276" s="140"/>
      <c r="AZ1276" s="140"/>
      <c r="BC1276" s="280"/>
      <c r="BD1276" s="669"/>
      <c r="BE1276" s="740"/>
      <c r="BF1276" s="440"/>
      <c r="BG1276" s="140"/>
      <c r="BH1276" s="801"/>
      <c r="BI1276" s="280"/>
      <c r="BJ1276" s="280"/>
      <c r="BK1276" s="280"/>
      <c r="BL1276" s="280"/>
      <c r="BM1276" s="140"/>
      <c r="BN1276" s="269"/>
      <c r="BO1276" s="140"/>
      <c r="BP1276" s="140"/>
      <c r="BQ1276" s="140"/>
      <c r="BR1276" s="355"/>
      <c r="BS1276" s="269"/>
      <c r="BU1276" s="269"/>
    </row>
    <row r="1277" spans="1:82" ht="18" customHeight="1" x14ac:dyDescent="0.25">
      <c r="A1277" s="354">
        <v>12</v>
      </c>
      <c r="B1277" s="355"/>
      <c r="C1277" s="356">
        <v>68701</v>
      </c>
      <c r="D1277" s="140"/>
      <c r="E1277" s="269" t="s">
        <v>889</v>
      </c>
      <c r="F1277" s="269"/>
      <c r="G1277" s="269">
        <v>11</v>
      </c>
      <c r="H1277" s="275" t="s">
        <v>1264</v>
      </c>
      <c r="J1277" s="271" t="s">
        <v>211</v>
      </c>
      <c r="L1277" s="271" t="s">
        <v>1265</v>
      </c>
      <c r="N1277" s="208" t="s">
        <v>1543</v>
      </c>
      <c r="O1277" s="502" t="s">
        <v>1544</v>
      </c>
      <c r="P1277" s="502" t="s">
        <v>1544</v>
      </c>
      <c r="S1277" s="271" t="s">
        <v>214</v>
      </c>
      <c r="T1277" s="271" t="s">
        <v>446</v>
      </c>
      <c r="Y1277" s="269" t="s">
        <v>7429</v>
      </c>
      <c r="AZ1277" s="140"/>
    </row>
    <row r="1278" spans="1:82" ht="18" customHeight="1" x14ac:dyDescent="0.25">
      <c r="A1278" s="354">
        <v>12</v>
      </c>
      <c r="B1278" s="355"/>
      <c r="C1278" s="356">
        <v>64050</v>
      </c>
      <c r="D1278" s="140"/>
      <c r="E1278" s="269" t="s">
        <v>889</v>
      </c>
      <c r="F1278" s="269"/>
      <c r="G1278" s="269">
        <v>1</v>
      </c>
      <c r="H1278" s="275" t="s">
        <v>4977</v>
      </c>
      <c r="J1278" s="271" t="s">
        <v>211</v>
      </c>
      <c r="L1278" s="271" t="s">
        <v>4978</v>
      </c>
      <c r="N1278" s="208" t="s">
        <v>4979</v>
      </c>
      <c r="P1278" s="502" t="s">
        <v>4980</v>
      </c>
      <c r="Q1278" s="502" t="s">
        <v>4981</v>
      </c>
      <c r="S1278" s="271" t="s">
        <v>214</v>
      </c>
      <c r="AZ1278" s="140"/>
    </row>
    <row r="1279" spans="1:82" ht="18" customHeight="1" x14ac:dyDescent="0.25">
      <c r="A1279" s="354">
        <v>12</v>
      </c>
      <c r="B1279" s="355"/>
      <c r="C1279" s="356">
        <v>67107</v>
      </c>
      <c r="D1279" s="140"/>
      <c r="E1279" s="269" t="s">
        <v>889</v>
      </c>
      <c r="F1279" s="269"/>
      <c r="G1279" s="269">
        <v>19</v>
      </c>
      <c r="H1279" s="275" t="s">
        <v>4977</v>
      </c>
      <c r="J1279" s="271" t="s">
        <v>211</v>
      </c>
      <c r="L1279" s="271" t="s">
        <v>4978</v>
      </c>
      <c r="N1279" s="208" t="s">
        <v>4989</v>
      </c>
      <c r="P1279" s="502" t="s">
        <v>4990</v>
      </c>
      <c r="Q1279" s="502" t="s">
        <v>4991</v>
      </c>
      <c r="S1279" s="271" t="s">
        <v>214</v>
      </c>
      <c r="AZ1279" s="140"/>
    </row>
    <row r="1280" spans="1:82" ht="18" customHeight="1" x14ac:dyDescent="0.25">
      <c r="A1280" s="354">
        <v>12</v>
      </c>
      <c r="B1280" s="355"/>
      <c r="C1280" s="356">
        <v>65497</v>
      </c>
      <c r="D1280" s="140"/>
      <c r="E1280" s="269" t="s">
        <v>889</v>
      </c>
      <c r="F1280" s="269"/>
      <c r="G1280" s="269">
        <v>21</v>
      </c>
      <c r="H1280" s="275" t="s">
        <v>4977</v>
      </c>
      <c r="J1280" s="271" t="s">
        <v>211</v>
      </c>
      <c r="L1280" s="271" t="s">
        <v>4978</v>
      </c>
      <c r="N1280" s="208" t="s">
        <v>4022</v>
      </c>
      <c r="O1280" s="502" t="s">
        <v>4992</v>
      </c>
      <c r="Q1280" s="502" t="s">
        <v>4993</v>
      </c>
      <c r="S1280" s="271" t="s">
        <v>214</v>
      </c>
      <c r="AZ1280" s="140"/>
    </row>
    <row r="1281" spans="1:52" ht="18" customHeight="1" x14ac:dyDescent="0.25">
      <c r="A1281" s="354">
        <v>12</v>
      </c>
      <c r="B1281" s="355"/>
      <c r="C1281" s="356">
        <v>66811</v>
      </c>
      <c r="D1281" s="140"/>
      <c r="E1281" s="269" t="s">
        <v>889</v>
      </c>
      <c r="F1281" s="269"/>
      <c r="G1281" s="269">
        <v>27</v>
      </c>
      <c r="H1281" s="275" t="s">
        <v>4977</v>
      </c>
      <c r="J1281" s="271" t="s">
        <v>211</v>
      </c>
      <c r="L1281" s="271" t="s">
        <v>4978</v>
      </c>
      <c r="N1281" s="208" t="s">
        <v>4999</v>
      </c>
      <c r="P1281" s="502" t="s">
        <v>5000</v>
      </c>
      <c r="Q1281" s="502" t="s">
        <v>5001</v>
      </c>
      <c r="S1281" s="271" t="s">
        <v>214</v>
      </c>
      <c r="AZ1281" s="140"/>
    </row>
    <row r="1282" spans="1:52" ht="18" customHeight="1" x14ac:dyDescent="0.25">
      <c r="A1282" s="354">
        <v>12</v>
      </c>
      <c r="B1282" s="355"/>
      <c r="C1282" s="356">
        <v>56219</v>
      </c>
      <c r="D1282" s="140"/>
      <c r="E1282" s="269" t="s">
        <v>889</v>
      </c>
      <c r="F1282" s="269"/>
      <c r="G1282" s="269">
        <v>29</v>
      </c>
      <c r="H1282" s="275" t="s">
        <v>4977</v>
      </c>
      <c r="J1282" s="271" t="s">
        <v>211</v>
      </c>
      <c r="L1282" s="271" t="s">
        <v>4978</v>
      </c>
      <c r="N1282" s="208" t="s">
        <v>5002</v>
      </c>
      <c r="S1282" s="271" t="s">
        <v>214</v>
      </c>
      <c r="AZ1282" s="140"/>
    </row>
    <row r="1283" spans="1:52" ht="18" customHeight="1" x14ac:dyDescent="0.25">
      <c r="A1283" s="354">
        <v>12</v>
      </c>
      <c r="B1283" s="355"/>
      <c r="C1283" s="356">
        <v>56224</v>
      </c>
      <c r="D1283" s="140"/>
      <c r="E1283" s="269" t="s">
        <v>889</v>
      </c>
      <c r="F1283" s="269"/>
      <c r="G1283" s="269">
        <v>35</v>
      </c>
      <c r="H1283" s="275" t="s">
        <v>4977</v>
      </c>
      <c r="J1283" s="271" t="s">
        <v>211</v>
      </c>
      <c r="L1283" s="271" t="s">
        <v>4978</v>
      </c>
      <c r="N1283" s="208" t="s">
        <v>5006</v>
      </c>
      <c r="O1283" s="502" t="s">
        <v>5007</v>
      </c>
      <c r="S1283" s="271" t="s">
        <v>214</v>
      </c>
      <c r="AZ1283" s="140"/>
    </row>
    <row r="1284" spans="1:52" ht="18" customHeight="1" x14ac:dyDescent="0.25">
      <c r="A1284" s="354">
        <v>12</v>
      </c>
      <c r="B1284" s="355"/>
      <c r="C1284" s="356">
        <v>58457</v>
      </c>
      <c r="D1284" s="140"/>
      <c r="E1284" s="269" t="s">
        <v>889</v>
      </c>
      <c r="F1284" s="269"/>
      <c r="G1284" s="269">
        <v>37</v>
      </c>
      <c r="H1284" s="275" t="s">
        <v>4977</v>
      </c>
      <c r="J1284" s="271" t="s">
        <v>211</v>
      </c>
      <c r="L1284" s="271" t="s">
        <v>4978</v>
      </c>
      <c r="N1284" s="208" t="s">
        <v>5008</v>
      </c>
      <c r="P1284" s="502" t="s">
        <v>5009</v>
      </c>
      <c r="S1284" s="271" t="s">
        <v>214</v>
      </c>
      <c r="AZ1284" s="140"/>
    </row>
    <row r="1285" spans="1:52" ht="18" customHeight="1" x14ac:dyDescent="0.25">
      <c r="A1285" s="354">
        <v>12</v>
      </c>
      <c r="B1285" s="355"/>
      <c r="C1285" s="356">
        <v>58707</v>
      </c>
      <c r="D1285" s="140"/>
      <c r="E1285" s="269" t="s">
        <v>889</v>
      </c>
      <c r="F1285" s="269"/>
      <c r="G1285" s="269">
        <v>45</v>
      </c>
      <c r="H1285" s="275" t="s">
        <v>4977</v>
      </c>
      <c r="J1285" s="271" t="s">
        <v>211</v>
      </c>
      <c r="L1285" s="271" t="s">
        <v>4978</v>
      </c>
      <c r="N1285" s="208" t="s">
        <v>5017</v>
      </c>
      <c r="P1285" s="502" t="s">
        <v>5018</v>
      </c>
      <c r="Q1285" s="502" t="s">
        <v>5019</v>
      </c>
      <c r="S1285" s="271" t="s">
        <v>214</v>
      </c>
      <c r="AZ1285" s="140"/>
    </row>
    <row r="1286" spans="1:52" ht="18" customHeight="1" x14ac:dyDescent="0.25">
      <c r="A1286" s="354">
        <v>12</v>
      </c>
      <c r="B1286" s="355"/>
      <c r="C1286" s="356">
        <v>69177</v>
      </c>
      <c r="D1286" s="140"/>
      <c r="E1286" s="269" t="s">
        <v>889</v>
      </c>
      <c r="F1286" s="269"/>
      <c r="G1286" s="269">
        <v>53</v>
      </c>
      <c r="H1286" s="275" t="s">
        <v>4977</v>
      </c>
      <c r="J1286" s="271" t="s">
        <v>211</v>
      </c>
      <c r="L1286" s="271" t="s">
        <v>4978</v>
      </c>
      <c r="N1286" s="208" t="s">
        <v>5023</v>
      </c>
      <c r="P1286" s="502" t="s">
        <v>5024</v>
      </c>
      <c r="Q1286" s="502" t="s">
        <v>5025</v>
      </c>
      <c r="S1286" s="271" t="s">
        <v>214</v>
      </c>
      <c r="AZ1286" s="140"/>
    </row>
    <row r="1287" spans="1:52" ht="18" customHeight="1" x14ac:dyDescent="0.25">
      <c r="A1287" s="354">
        <v>12</v>
      </c>
      <c r="B1287" s="355"/>
      <c r="C1287" s="356">
        <v>56210</v>
      </c>
      <c r="D1287" s="140"/>
      <c r="E1287" s="269" t="s">
        <v>889</v>
      </c>
      <c r="F1287" s="269"/>
      <c r="G1287" s="269">
        <v>4</v>
      </c>
      <c r="H1287" s="275" t="s">
        <v>4977</v>
      </c>
      <c r="J1287" s="271" t="s">
        <v>211</v>
      </c>
      <c r="L1287" s="271" t="s">
        <v>4982</v>
      </c>
      <c r="N1287" s="208" t="s">
        <v>4983</v>
      </c>
      <c r="O1287" s="502" t="s">
        <v>4984</v>
      </c>
      <c r="P1287" s="502" t="s">
        <v>4985</v>
      </c>
      <c r="S1287" s="271" t="s">
        <v>214</v>
      </c>
      <c r="AZ1287" s="140"/>
    </row>
    <row r="1288" spans="1:52" ht="18" customHeight="1" x14ac:dyDescent="0.25">
      <c r="A1288" s="354">
        <v>12</v>
      </c>
      <c r="B1288" s="355"/>
      <c r="C1288" s="356">
        <v>68359</v>
      </c>
      <c r="D1288" s="140"/>
      <c r="E1288" s="269" t="s">
        <v>889</v>
      </c>
      <c r="F1288" s="269"/>
      <c r="G1288" s="269">
        <v>14</v>
      </c>
      <c r="H1288" s="275" t="s">
        <v>4977</v>
      </c>
      <c r="J1288" s="271" t="s">
        <v>211</v>
      </c>
      <c r="L1288" s="271" t="s">
        <v>4982</v>
      </c>
      <c r="N1288" s="208" t="s">
        <v>813</v>
      </c>
      <c r="O1288" s="502" t="s">
        <v>4986</v>
      </c>
      <c r="P1288" s="502" t="s">
        <v>4987</v>
      </c>
      <c r="S1288" s="271" t="s">
        <v>214</v>
      </c>
      <c r="AZ1288" s="140"/>
    </row>
    <row r="1289" spans="1:52" ht="18" customHeight="1" x14ac:dyDescent="0.25">
      <c r="A1289" s="354">
        <v>12</v>
      </c>
      <c r="B1289" s="355"/>
      <c r="C1289" s="356">
        <v>56214</v>
      </c>
      <c r="D1289" s="140"/>
      <c r="E1289" s="269" t="s">
        <v>889</v>
      </c>
      <c r="F1289" s="269"/>
      <c r="G1289" s="269">
        <v>16</v>
      </c>
      <c r="H1289" s="275" t="s">
        <v>4977</v>
      </c>
      <c r="J1289" s="271" t="s">
        <v>211</v>
      </c>
      <c r="L1289" s="271" t="s">
        <v>4982</v>
      </c>
      <c r="N1289" s="208" t="s">
        <v>4988</v>
      </c>
      <c r="S1289" s="271" t="s">
        <v>214</v>
      </c>
      <c r="AZ1289" s="140"/>
    </row>
    <row r="1290" spans="1:52" ht="18" customHeight="1" x14ac:dyDescent="0.25">
      <c r="A1290" s="354">
        <v>12</v>
      </c>
      <c r="B1290" s="355"/>
      <c r="C1290" s="356">
        <v>65142</v>
      </c>
      <c r="D1290" s="140"/>
      <c r="E1290" s="269" t="s">
        <v>889</v>
      </c>
      <c r="F1290" s="269"/>
      <c r="G1290" s="269">
        <v>22</v>
      </c>
      <c r="H1290" s="275" t="s">
        <v>4977</v>
      </c>
      <c r="J1290" s="271" t="s">
        <v>211</v>
      </c>
      <c r="L1290" s="271" t="s">
        <v>4982</v>
      </c>
      <c r="N1290" s="208" t="s">
        <v>4994</v>
      </c>
      <c r="P1290" s="502" t="s">
        <v>4995</v>
      </c>
      <c r="S1290" s="271" t="s">
        <v>214</v>
      </c>
      <c r="AZ1290" s="140"/>
    </row>
    <row r="1291" spans="1:52" ht="18" customHeight="1" x14ac:dyDescent="0.25">
      <c r="A1291" s="354">
        <v>12</v>
      </c>
      <c r="B1291" s="355"/>
      <c r="C1291" s="356">
        <v>56984</v>
      </c>
      <c r="D1291" s="140"/>
      <c r="E1291" s="269" t="s">
        <v>889</v>
      </c>
      <c r="F1291" s="269"/>
      <c r="G1291" s="269">
        <v>26</v>
      </c>
      <c r="H1291" s="275" t="s">
        <v>4977</v>
      </c>
      <c r="J1291" s="271" t="s">
        <v>211</v>
      </c>
      <c r="L1291" s="271" t="s">
        <v>4982</v>
      </c>
      <c r="N1291" s="208" t="s">
        <v>4996</v>
      </c>
      <c r="O1291" s="502" t="s">
        <v>4997</v>
      </c>
      <c r="Q1291" s="502" t="s">
        <v>4998</v>
      </c>
      <c r="S1291" s="271" t="s">
        <v>214</v>
      </c>
      <c r="AZ1291" s="140"/>
    </row>
    <row r="1292" spans="1:52" ht="18" customHeight="1" x14ac:dyDescent="0.25">
      <c r="A1292" s="354">
        <v>12</v>
      </c>
      <c r="B1292" s="355"/>
      <c r="C1292" s="356">
        <v>56220</v>
      </c>
      <c r="D1292" s="140"/>
      <c r="E1292" s="269" t="s">
        <v>889</v>
      </c>
      <c r="F1292" s="269"/>
      <c r="G1292" s="269">
        <v>30</v>
      </c>
      <c r="H1292" s="275" t="s">
        <v>4977</v>
      </c>
      <c r="J1292" s="271" t="s">
        <v>211</v>
      </c>
      <c r="L1292" s="271" t="s">
        <v>4982</v>
      </c>
      <c r="N1292" s="208" t="s">
        <v>5003</v>
      </c>
      <c r="Q1292" s="502" t="s">
        <v>5004</v>
      </c>
      <c r="S1292" s="271" t="s">
        <v>214</v>
      </c>
      <c r="AZ1292" s="140"/>
    </row>
    <row r="1293" spans="1:52" ht="18" customHeight="1" x14ac:dyDescent="0.25">
      <c r="A1293" s="354">
        <v>12</v>
      </c>
      <c r="B1293" s="355"/>
      <c r="C1293" s="356">
        <v>56223</v>
      </c>
      <c r="D1293" s="140"/>
      <c r="E1293" s="269" t="s">
        <v>889</v>
      </c>
      <c r="F1293" s="269"/>
      <c r="G1293" s="269">
        <v>34</v>
      </c>
      <c r="H1293" s="275" t="s">
        <v>4977</v>
      </c>
      <c r="J1293" s="271" t="s">
        <v>211</v>
      </c>
      <c r="L1293" s="271" t="s">
        <v>4982</v>
      </c>
      <c r="N1293" s="208" t="s">
        <v>5005</v>
      </c>
      <c r="S1293" s="271" t="s">
        <v>214</v>
      </c>
      <c r="AZ1293" s="140"/>
    </row>
    <row r="1294" spans="1:52" ht="18" customHeight="1" x14ac:dyDescent="0.25">
      <c r="A1294" s="354">
        <v>12</v>
      </c>
      <c r="B1294" s="355"/>
      <c r="C1294" s="356">
        <v>58554</v>
      </c>
      <c r="D1294" s="140"/>
      <c r="E1294" s="269" t="s">
        <v>889</v>
      </c>
      <c r="F1294" s="269"/>
      <c r="G1294" s="269">
        <v>38</v>
      </c>
      <c r="H1294" s="275" t="s">
        <v>4977</v>
      </c>
      <c r="J1294" s="271" t="s">
        <v>211</v>
      </c>
      <c r="L1294" s="271" t="s">
        <v>4982</v>
      </c>
      <c r="N1294" s="208" t="s">
        <v>5010</v>
      </c>
      <c r="O1294" s="502" t="s">
        <v>5011</v>
      </c>
      <c r="P1294" s="502" t="s">
        <v>5012</v>
      </c>
      <c r="Q1294" s="502" t="s">
        <v>5013</v>
      </c>
      <c r="S1294" s="271" t="s">
        <v>214</v>
      </c>
      <c r="AZ1294" s="140"/>
    </row>
    <row r="1295" spans="1:52" ht="18" customHeight="1" x14ac:dyDescent="0.25">
      <c r="A1295" s="354">
        <v>12</v>
      </c>
      <c r="B1295" s="355"/>
      <c r="C1295" s="356">
        <v>62891</v>
      </c>
      <c r="D1295" s="140"/>
      <c r="E1295" s="269" t="s">
        <v>889</v>
      </c>
      <c r="F1295" s="269"/>
      <c r="G1295" s="269">
        <v>40</v>
      </c>
      <c r="H1295" s="275" t="s">
        <v>4977</v>
      </c>
      <c r="J1295" s="271" t="s">
        <v>211</v>
      </c>
      <c r="L1295" s="271" t="s">
        <v>4982</v>
      </c>
      <c r="N1295" s="208" t="s">
        <v>5014</v>
      </c>
      <c r="P1295" s="502" t="s">
        <v>5015</v>
      </c>
      <c r="Q1295" s="502" t="s">
        <v>5016</v>
      </c>
      <c r="S1295" s="271" t="s">
        <v>214</v>
      </c>
      <c r="AZ1295" s="140"/>
    </row>
    <row r="1296" spans="1:52" ht="18" customHeight="1" x14ac:dyDescent="0.25">
      <c r="A1296" s="354">
        <v>12</v>
      </c>
      <c r="B1296" s="355"/>
      <c r="C1296" s="356">
        <v>56228</v>
      </c>
      <c r="D1296" s="140"/>
      <c r="E1296" s="269" t="s">
        <v>889</v>
      </c>
      <c r="F1296" s="269"/>
      <c r="G1296" s="269">
        <v>48</v>
      </c>
      <c r="H1296" s="275" t="s">
        <v>4977</v>
      </c>
      <c r="J1296" s="271" t="s">
        <v>211</v>
      </c>
      <c r="L1296" s="271" t="s">
        <v>4982</v>
      </c>
      <c r="N1296" s="208" t="s">
        <v>5020</v>
      </c>
      <c r="O1296" s="502" t="s">
        <v>5021</v>
      </c>
      <c r="Q1296" s="502" t="s">
        <v>5022</v>
      </c>
      <c r="S1296" s="271" t="s">
        <v>214</v>
      </c>
      <c r="AZ1296" s="140"/>
    </row>
    <row r="1297" spans="1:52" ht="18" customHeight="1" x14ac:dyDescent="0.25">
      <c r="A1297" s="354">
        <v>12</v>
      </c>
      <c r="B1297" s="355"/>
      <c r="C1297" s="356">
        <v>56232</v>
      </c>
      <c r="D1297" s="140"/>
      <c r="E1297" s="269" t="s">
        <v>889</v>
      </c>
      <c r="F1297" s="269"/>
      <c r="G1297" s="269">
        <v>54</v>
      </c>
      <c r="H1297" s="275" t="s">
        <v>4977</v>
      </c>
      <c r="J1297" s="271" t="s">
        <v>211</v>
      </c>
      <c r="L1297" s="271" t="s">
        <v>4982</v>
      </c>
      <c r="N1297" s="208" t="s">
        <v>5026</v>
      </c>
      <c r="S1297" s="271" t="s">
        <v>214</v>
      </c>
      <c r="AZ1297" s="140"/>
    </row>
    <row r="1298" spans="1:52" ht="18" customHeight="1" x14ac:dyDescent="0.25">
      <c r="A1298" s="354">
        <v>12</v>
      </c>
      <c r="B1298" s="355"/>
      <c r="C1298" s="356">
        <v>65518</v>
      </c>
      <c r="D1298" s="140"/>
      <c r="E1298" s="269" t="s">
        <v>889</v>
      </c>
      <c r="F1298" s="269"/>
      <c r="G1298" s="269">
        <v>58</v>
      </c>
      <c r="H1298" s="275" t="s">
        <v>4977</v>
      </c>
      <c r="J1298" s="271" t="s">
        <v>211</v>
      </c>
      <c r="L1298" s="271" t="s">
        <v>4982</v>
      </c>
      <c r="N1298" s="208" t="s">
        <v>5027</v>
      </c>
      <c r="O1298" s="502" t="s">
        <v>5028</v>
      </c>
      <c r="S1298" s="271" t="s">
        <v>214</v>
      </c>
      <c r="AZ1298" s="140"/>
    </row>
    <row r="1299" spans="1:52" ht="18" customHeight="1" x14ac:dyDescent="0.25">
      <c r="A1299" s="354">
        <v>12</v>
      </c>
      <c r="B1299" s="355"/>
      <c r="C1299" s="356">
        <v>70253</v>
      </c>
      <c r="D1299" s="140"/>
      <c r="E1299" s="269" t="s">
        <v>889</v>
      </c>
      <c r="F1299" s="269"/>
      <c r="G1299" s="269">
        <v>62</v>
      </c>
      <c r="H1299" s="275" t="s">
        <v>4977</v>
      </c>
      <c r="J1299" s="271" t="s">
        <v>211</v>
      </c>
      <c r="L1299" s="271" t="s">
        <v>4982</v>
      </c>
      <c r="N1299" s="208" t="s">
        <v>5029</v>
      </c>
      <c r="P1299" s="502" t="s">
        <v>5030</v>
      </c>
      <c r="Q1299" s="502" t="s">
        <v>5031</v>
      </c>
      <c r="S1299" s="271" t="s">
        <v>214</v>
      </c>
      <c r="AZ1299" s="140"/>
    </row>
    <row r="1300" spans="1:52" ht="18" customHeight="1" x14ac:dyDescent="0.25">
      <c r="A1300" s="354">
        <v>12</v>
      </c>
      <c r="B1300" s="355"/>
      <c r="C1300" s="356">
        <v>56237</v>
      </c>
      <c r="D1300" s="140"/>
      <c r="E1300" s="269" t="s">
        <v>889</v>
      </c>
      <c r="F1300" s="269"/>
      <c r="G1300" s="269">
        <v>64</v>
      </c>
      <c r="H1300" s="275" t="s">
        <v>4977</v>
      </c>
      <c r="J1300" s="271" t="s">
        <v>211</v>
      </c>
      <c r="L1300" s="271" t="s">
        <v>4982</v>
      </c>
      <c r="N1300" s="208" t="s">
        <v>5032</v>
      </c>
      <c r="P1300" s="502" t="s">
        <v>5033</v>
      </c>
      <c r="S1300" s="271" t="s">
        <v>214</v>
      </c>
      <c r="AZ1300" s="140"/>
    </row>
    <row r="1301" spans="1:52" ht="18" customHeight="1" x14ac:dyDescent="0.25">
      <c r="A1301" s="354">
        <v>12</v>
      </c>
      <c r="B1301" s="355"/>
      <c r="C1301" s="356">
        <v>56238</v>
      </c>
      <c r="D1301" s="140"/>
      <c r="E1301" s="269" t="s">
        <v>889</v>
      </c>
      <c r="F1301" s="269"/>
      <c r="G1301" s="269">
        <v>66</v>
      </c>
      <c r="H1301" s="275" t="s">
        <v>4977</v>
      </c>
      <c r="J1301" s="271" t="s">
        <v>211</v>
      </c>
      <c r="L1301" s="271" t="s">
        <v>4982</v>
      </c>
      <c r="N1301" s="208" t="s">
        <v>5034</v>
      </c>
      <c r="P1301" s="502" t="s">
        <v>5035</v>
      </c>
      <c r="S1301" s="271" t="s">
        <v>214</v>
      </c>
      <c r="AZ1301" s="140"/>
    </row>
    <row r="1302" spans="1:52" ht="18" customHeight="1" x14ac:dyDescent="0.25">
      <c r="A1302" s="354">
        <v>12</v>
      </c>
      <c r="B1302" s="355"/>
      <c r="C1302" s="356">
        <v>69881</v>
      </c>
      <c r="D1302" s="140"/>
      <c r="E1302" s="269" t="s">
        <v>889</v>
      </c>
      <c r="F1302" s="269"/>
      <c r="G1302" s="269">
        <v>72</v>
      </c>
      <c r="H1302" s="275" t="s">
        <v>4977</v>
      </c>
      <c r="J1302" s="271" t="s">
        <v>211</v>
      </c>
      <c r="L1302" s="271" t="s">
        <v>4982</v>
      </c>
      <c r="N1302" s="208" t="s">
        <v>5036</v>
      </c>
      <c r="P1302" s="502" t="s">
        <v>5037</v>
      </c>
      <c r="Q1302" s="502" t="s">
        <v>5038</v>
      </c>
      <c r="S1302" s="271" t="s">
        <v>214</v>
      </c>
      <c r="AZ1302" s="140"/>
    </row>
    <row r="1303" spans="1:52" ht="18" customHeight="1" x14ac:dyDescent="0.25">
      <c r="A1303" s="354">
        <v>12</v>
      </c>
      <c r="B1303" s="355"/>
      <c r="C1303" s="356">
        <v>56242</v>
      </c>
      <c r="D1303" s="140"/>
      <c r="E1303" s="269" t="s">
        <v>889</v>
      </c>
      <c r="F1303" s="269"/>
      <c r="G1303" s="269">
        <v>3</v>
      </c>
      <c r="H1303" s="275" t="s">
        <v>1996</v>
      </c>
      <c r="J1303" s="271" t="s">
        <v>211</v>
      </c>
      <c r="L1303" s="271" t="s">
        <v>5042</v>
      </c>
      <c r="N1303" s="208" t="s">
        <v>5043</v>
      </c>
      <c r="O1303" s="502" t="s">
        <v>5044</v>
      </c>
      <c r="P1303" s="502" t="s">
        <v>5045</v>
      </c>
      <c r="S1303" s="271" t="s">
        <v>214</v>
      </c>
      <c r="AZ1303" s="140"/>
    </row>
    <row r="1304" spans="1:52" ht="18" customHeight="1" x14ac:dyDescent="0.25">
      <c r="A1304" s="354">
        <v>12</v>
      </c>
      <c r="B1304" s="355"/>
      <c r="C1304" s="356">
        <v>59913</v>
      </c>
      <c r="D1304" s="140"/>
      <c r="E1304" s="269" t="s">
        <v>889</v>
      </c>
      <c r="F1304" s="269"/>
      <c r="G1304" s="269">
        <v>4</v>
      </c>
      <c r="H1304" s="275" t="s">
        <v>1996</v>
      </c>
      <c r="J1304" s="271" t="s">
        <v>211</v>
      </c>
      <c r="L1304" s="271" t="s">
        <v>5042</v>
      </c>
      <c r="N1304" s="208" t="s">
        <v>5046</v>
      </c>
      <c r="P1304" s="502" t="s">
        <v>5047</v>
      </c>
      <c r="S1304" s="271" t="s">
        <v>214</v>
      </c>
      <c r="AZ1304" s="140"/>
    </row>
    <row r="1305" spans="1:52" ht="18" customHeight="1" x14ac:dyDescent="0.25">
      <c r="A1305" s="354">
        <v>12</v>
      </c>
      <c r="B1305" s="355"/>
      <c r="C1305" s="356">
        <v>67977</v>
      </c>
      <c r="D1305" s="140"/>
      <c r="E1305" s="269" t="s">
        <v>889</v>
      </c>
      <c r="F1305" s="269"/>
      <c r="G1305" s="269">
        <v>9</v>
      </c>
      <c r="H1305" s="275" t="s">
        <v>1996</v>
      </c>
      <c r="J1305" s="271" t="s">
        <v>211</v>
      </c>
      <c r="L1305" s="271" t="s">
        <v>5042</v>
      </c>
      <c r="N1305" s="208" t="s">
        <v>5057</v>
      </c>
      <c r="O1305" s="502" t="s">
        <v>5058</v>
      </c>
      <c r="S1305" s="271" t="s">
        <v>214</v>
      </c>
      <c r="AZ1305" s="140"/>
    </row>
    <row r="1306" spans="1:52" ht="18" customHeight="1" x14ac:dyDescent="0.25">
      <c r="A1306" s="354">
        <v>12</v>
      </c>
      <c r="B1306" s="355"/>
      <c r="C1306" s="356">
        <v>66000</v>
      </c>
      <c r="D1306" s="140"/>
      <c r="E1306" s="269" t="s">
        <v>889</v>
      </c>
      <c r="F1306" s="269"/>
      <c r="G1306" s="269">
        <v>11</v>
      </c>
      <c r="H1306" s="275" t="s">
        <v>1996</v>
      </c>
      <c r="J1306" s="271" t="s">
        <v>211</v>
      </c>
      <c r="L1306" s="271" t="s">
        <v>5042</v>
      </c>
      <c r="N1306" s="208" t="s">
        <v>5059</v>
      </c>
      <c r="P1306" s="502" t="s">
        <v>5060</v>
      </c>
      <c r="Q1306" s="502" t="s">
        <v>5061</v>
      </c>
      <c r="S1306" s="271" t="s">
        <v>214</v>
      </c>
      <c r="AZ1306" s="140"/>
    </row>
    <row r="1307" spans="1:52" ht="18" customHeight="1" x14ac:dyDescent="0.25">
      <c r="A1307" s="354">
        <v>12</v>
      </c>
      <c r="B1307" s="355"/>
      <c r="C1307" s="356">
        <v>67735</v>
      </c>
      <c r="D1307" s="140"/>
      <c r="E1307" s="269" t="s">
        <v>889</v>
      </c>
      <c r="F1307" s="269"/>
      <c r="G1307" s="269">
        <v>25</v>
      </c>
      <c r="H1307" s="275" t="s">
        <v>1996</v>
      </c>
      <c r="J1307" s="271" t="s">
        <v>211</v>
      </c>
      <c r="L1307" s="271" t="s">
        <v>5042</v>
      </c>
      <c r="N1307" s="208" t="s">
        <v>5062</v>
      </c>
      <c r="P1307" s="502" t="s">
        <v>5063</v>
      </c>
      <c r="S1307" s="271" t="s">
        <v>214</v>
      </c>
      <c r="AZ1307" s="140"/>
    </row>
    <row r="1308" spans="1:52" ht="18" customHeight="1" x14ac:dyDescent="0.25">
      <c r="A1308" s="354">
        <v>12</v>
      </c>
      <c r="B1308" s="355"/>
      <c r="C1308" s="356">
        <v>65987</v>
      </c>
      <c r="D1308" s="140"/>
      <c r="E1308" s="269" t="s">
        <v>889</v>
      </c>
      <c r="F1308" s="269"/>
      <c r="G1308" s="269">
        <v>2</v>
      </c>
      <c r="H1308" s="275" t="s">
        <v>1996</v>
      </c>
      <c r="J1308" s="271" t="s">
        <v>211</v>
      </c>
      <c r="L1308" s="271" t="s">
        <v>1997</v>
      </c>
      <c r="N1308" s="208" t="s">
        <v>5039</v>
      </c>
      <c r="O1308" s="502" t="s">
        <v>5040</v>
      </c>
      <c r="Q1308" s="502" t="s">
        <v>5041</v>
      </c>
      <c r="S1308" s="271" t="s">
        <v>214</v>
      </c>
      <c r="AZ1308" s="140"/>
    </row>
    <row r="1309" spans="1:52" ht="18" customHeight="1" x14ac:dyDescent="0.25">
      <c r="A1309" s="354">
        <v>12</v>
      </c>
      <c r="B1309" s="355"/>
      <c r="C1309" s="356">
        <v>58173</v>
      </c>
      <c r="D1309" s="140"/>
      <c r="E1309" s="269" t="s">
        <v>889</v>
      </c>
      <c r="F1309" s="269"/>
      <c r="G1309" s="269">
        <v>6</v>
      </c>
      <c r="H1309" s="275" t="s">
        <v>1996</v>
      </c>
      <c r="J1309" s="271" t="s">
        <v>211</v>
      </c>
      <c r="L1309" s="271" t="s">
        <v>1997</v>
      </c>
      <c r="N1309" s="208" t="s">
        <v>5053</v>
      </c>
      <c r="P1309" s="502" t="s">
        <v>5054</v>
      </c>
      <c r="S1309" s="271" t="s">
        <v>214</v>
      </c>
      <c r="AZ1309" s="140"/>
    </row>
    <row r="1310" spans="1:52" ht="18" customHeight="1" x14ac:dyDescent="0.25">
      <c r="A1310" s="354">
        <v>12</v>
      </c>
      <c r="B1310" s="355"/>
      <c r="C1310" s="356">
        <v>59914</v>
      </c>
      <c r="D1310" s="140"/>
      <c r="E1310" s="269" t="s">
        <v>889</v>
      </c>
      <c r="F1310" s="269"/>
      <c r="G1310" s="269">
        <v>7</v>
      </c>
      <c r="H1310" s="275" t="s">
        <v>1996</v>
      </c>
      <c r="J1310" s="271" t="s">
        <v>211</v>
      </c>
      <c r="L1310" s="271" t="s">
        <v>1997</v>
      </c>
      <c r="N1310" s="208" t="s">
        <v>5055</v>
      </c>
      <c r="P1310" s="502" t="s">
        <v>5056</v>
      </c>
      <c r="S1310" s="271" t="s">
        <v>214</v>
      </c>
      <c r="AZ1310" s="140"/>
    </row>
    <row r="1311" spans="1:52" ht="18" customHeight="1" x14ac:dyDescent="0.25">
      <c r="A1311" s="354">
        <v>12</v>
      </c>
      <c r="B1311" s="355"/>
      <c r="C1311" s="356">
        <v>62060</v>
      </c>
      <c r="D1311" s="140"/>
      <c r="E1311" s="269" t="s">
        <v>889</v>
      </c>
      <c r="F1311" s="269"/>
      <c r="G1311" s="269">
        <v>27</v>
      </c>
      <c r="H1311" s="275" t="s">
        <v>1996</v>
      </c>
      <c r="J1311" s="271" t="s">
        <v>211</v>
      </c>
      <c r="L1311" s="271" t="s">
        <v>1997</v>
      </c>
      <c r="N1311" s="208" t="s">
        <v>1998</v>
      </c>
      <c r="P1311" s="502" t="s">
        <v>1999</v>
      </c>
      <c r="S1311" s="271" t="s">
        <v>214</v>
      </c>
      <c r="AZ1311" s="140"/>
    </row>
    <row r="1312" spans="1:52" ht="18" customHeight="1" x14ac:dyDescent="0.25">
      <c r="A1312" s="354">
        <v>12</v>
      </c>
      <c r="B1312" s="355"/>
      <c r="C1312" s="356">
        <v>69801</v>
      </c>
      <c r="D1312" s="140"/>
      <c r="E1312" s="269" t="s">
        <v>889</v>
      </c>
      <c r="F1312" s="269"/>
      <c r="G1312" s="269">
        <v>29</v>
      </c>
      <c r="H1312" s="275" t="s">
        <v>1996</v>
      </c>
      <c r="J1312" s="271" t="s">
        <v>211</v>
      </c>
      <c r="L1312" s="271" t="s">
        <v>1997</v>
      </c>
      <c r="N1312" s="208" t="s">
        <v>2040</v>
      </c>
      <c r="O1312" s="502" t="s">
        <v>2041</v>
      </c>
      <c r="P1312" s="502" t="s">
        <v>2041</v>
      </c>
      <c r="Q1312" s="502" t="s">
        <v>2042</v>
      </c>
      <c r="S1312" s="271" t="s">
        <v>214</v>
      </c>
      <c r="AZ1312" s="140"/>
    </row>
    <row r="1313" spans="1:52" ht="18" customHeight="1" x14ac:dyDescent="0.25">
      <c r="A1313" s="354">
        <v>12</v>
      </c>
      <c r="B1313" s="355"/>
      <c r="C1313" s="356">
        <v>69405</v>
      </c>
      <c r="D1313" s="140"/>
      <c r="E1313" s="269" t="s">
        <v>889</v>
      </c>
      <c r="F1313" s="269"/>
      <c r="G1313" s="269">
        <v>31</v>
      </c>
      <c r="H1313" s="275" t="s">
        <v>1996</v>
      </c>
      <c r="J1313" s="271" t="s">
        <v>211</v>
      </c>
      <c r="L1313" s="271" t="s">
        <v>1997</v>
      </c>
      <c r="N1313" s="208" t="s">
        <v>2080</v>
      </c>
      <c r="P1313" s="502" t="s">
        <v>2081</v>
      </c>
      <c r="Q1313" s="502" t="s">
        <v>2082</v>
      </c>
      <c r="S1313" s="271" t="s">
        <v>214</v>
      </c>
      <c r="AZ1313" s="140"/>
    </row>
    <row r="1314" spans="1:52" ht="18" customHeight="1" x14ac:dyDescent="0.25">
      <c r="A1314" s="354">
        <v>12</v>
      </c>
      <c r="B1314" s="355"/>
      <c r="C1314" s="356">
        <v>67914</v>
      </c>
      <c r="D1314" s="140"/>
      <c r="E1314" s="269" t="s">
        <v>889</v>
      </c>
      <c r="F1314" s="269"/>
      <c r="G1314" s="269">
        <v>33</v>
      </c>
      <c r="H1314" s="275" t="s">
        <v>1996</v>
      </c>
      <c r="J1314" s="271" t="s">
        <v>211</v>
      </c>
      <c r="L1314" s="271" t="s">
        <v>1997</v>
      </c>
      <c r="N1314" s="208" t="s">
        <v>2119</v>
      </c>
      <c r="O1314" s="502" t="s">
        <v>2120</v>
      </c>
      <c r="P1314" s="502" t="s">
        <v>2121</v>
      </c>
      <c r="Q1314" s="502" t="s">
        <v>2122</v>
      </c>
      <c r="S1314" s="271" t="s">
        <v>214</v>
      </c>
      <c r="AZ1314" s="140"/>
    </row>
    <row r="1315" spans="1:52" ht="18" customHeight="1" x14ac:dyDescent="0.25">
      <c r="A1315" s="354">
        <v>12</v>
      </c>
      <c r="B1315" s="355"/>
      <c r="C1315" s="356">
        <v>69338</v>
      </c>
      <c r="D1315" s="140"/>
      <c r="E1315" s="269" t="s">
        <v>889</v>
      </c>
      <c r="F1315" s="269"/>
      <c r="G1315" s="269">
        <v>35</v>
      </c>
      <c r="H1315" s="275" t="s">
        <v>1996</v>
      </c>
      <c r="J1315" s="271" t="s">
        <v>211</v>
      </c>
      <c r="L1315" s="271" t="s">
        <v>1997</v>
      </c>
      <c r="N1315" s="208" t="s">
        <v>2151</v>
      </c>
      <c r="P1315" s="502" t="s">
        <v>2152</v>
      </c>
      <c r="S1315" s="271" t="s">
        <v>214</v>
      </c>
      <c r="AZ1315" s="140"/>
    </row>
    <row r="1316" spans="1:52" ht="18" customHeight="1" x14ac:dyDescent="0.25">
      <c r="A1316" s="354">
        <v>12</v>
      </c>
      <c r="B1316" s="355"/>
      <c r="C1316" s="356">
        <v>67687</v>
      </c>
      <c r="D1316" s="140"/>
      <c r="E1316" s="269" t="s">
        <v>889</v>
      </c>
      <c r="F1316" s="269"/>
      <c r="G1316" s="269">
        <v>37</v>
      </c>
      <c r="H1316" s="275" t="s">
        <v>1996</v>
      </c>
      <c r="J1316" s="271" t="s">
        <v>211</v>
      </c>
      <c r="L1316" s="271" t="s">
        <v>1997</v>
      </c>
      <c r="N1316" s="208" t="s">
        <v>2176</v>
      </c>
      <c r="O1316" s="502" t="s">
        <v>2177</v>
      </c>
      <c r="P1316" s="502" t="s">
        <v>2178</v>
      </c>
      <c r="Q1316" s="502" t="s">
        <v>2179</v>
      </c>
      <c r="S1316" s="271" t="s">
        <v>214</v>
      </c>
      <c r="AZ1316" s="140"/>
    </row>
    <row r="1317" spans="1:52" ht="18" customHeight="1" x14ac:dyDescent="0.25">
      <c r="A1317" s="354">
        <v>12</v>
      </c>
      <c r="B1317" s="355"/>
      <c r="C1317" s="356">
        <v>69132</v>
      </c>
      <c r="D1317" s="140"/>
      <c r="E1317" s="269" t="s">
        <v>889</v>
      </c>
      <c r="F1317" s="269"/>
      <c r="G1317" s="269">
        <v>39</v>
      </c>
      <c r="H1317" s="275" t="s">
        <v>1996</v>
      </c>
      <c r="J1317" s="271" t="s">
        <v>211</v>
      </c>
      <c r="L1317" s="271" t="s">
        <v>1997</v>
      </c>
      <c r="N1317" s="208" t="s">
        <v>2199</v>
      </c>
      <c r="O1317" s="502" t="s">
        <v>2200</v>
      </c>
      <c r="P1317" s="502" t="s">
        <v>2201</v>
      </c>
      <c r="S1317" s="271" t="s">
        <v>214</v>
      </c>
      <c r="AZ1317" s="140"/>
    </row>
    <row r="1318" spans="1:52" ht="18" customHeight="1" x14ac:dyDescent="0.25">
      <c r="A1318" s="354">
        <v>12</v>
      </c>
      <c r="B1318" s="355"/>
      <c r="C1318" s="356">
        <v>59922</v>
      </c>
      <c r="D1318" s="140"/>
      <c r="E1318" s="269" t="s">
        <v>889</v>
      </c>
      <c r="F1318" s="269"/>
      <c r="G1318" s="269">
        <v>41</v>
      </c>
      <c r="H1318" s="275" t="s">
        <v>1996</v>
      </c>
      <c r="J1318" s="271" t="s">
        <v>211</v>
      </c>
      <c r="L1318" s="271" t="s">
        <v>1997</v>
      </c>
      <c r="N1318" s="208" t="s">
        <v>2224</v>
      </c>
      <c r="O1318" s="502" t="s">
        <v>2225</v>
      </c>
      <c r="S1318" s="271" t="s">
        <v>214</v>
      </c>
      <c r="AZ1318" s="140"/>
    </row>
    <row r="1319" spans="1:52" ht="18" customHeight="1" x14ac:dyDescent="0.25">
      <c r="A1319" s="354">
        <v>12</v>
      </c>
      <c r="B1319" s="355"/>
      <c r="C1319" s="356">
        <v>59923</v>
      </c>
      <c r="D1319" s="140"/>
      <c r="E1319" s="269" t="s">
        <v>889</v>
      </c>
      <c r="F1319" s="269"/>
      <c r="G1319" s="269">
        <v>43</v>
      </c>
      <c r="H1319" s="275" t="s">
        <v>1996</v>
      </c>
      <c r="J1319" s="271" t="s">
        <v>211</v>
      </c>
      <c r="L1319" s="271" t="s">
        <v>1997</v>
      </c>
      <c r="N1319" s="208" t="s">
        <v>2234</v>
      </c>
      <c r="P1319" s="502" t="s">
        <v>2235</v>
      </c>
      <c r="S1319" s="271" t="s">
        <v>214</v>
      </c>
      <c r="AZ1319" s="140"/>
    </row>
    <row r="1320" spans="1:52" ht="18" customHeight="1" x14ac:dyDescent="0.25">
      <c r="A1320" s="354">
        <v>12</v>
      </c>
      <c r="B1320" s="355"/>
      <c r="C1320" s="356">
        <v>65977</v>
      </c>
      <c r="D1320" s="140"/>
      <c r="E1320" s="269" t="s">
        <v>889</v>
      </c>
      <c r="F1320" s="269"/>
      <c r="G1320" s="269">
        <v>45</v>
      </c>
      <c r="H1320" s="275" t="s">
        <v>1996</v>
      </c>
      <c r="J1320" s="271" t="s">
        <v>211</v>
      </c>
      <c r="L1320" s="271" t="s">
        <v>1997</v>
      </c>
      <c r="N1320" s="208" t="s">
        <v>2246</v>
      </c>
      <c r="P1320" s="502" t="s">
        <v>2247</v>
      </c>
      <c r="Q1320" s="502" t="s">
        <v>2248</v>
      </c>
      <c r="S1320" s="271" t="s">
        <v>214</v>
      </c>
      <c r="AZ1320" s="140"/>
    </row>
    <row r="1321" spans="1:52" ht="18" customHeight="1" x14ac:dyDescent="0.25">
      <c r="A1321" s="354">
        <v>12</v>
      </c>
      <c r="B1321" s="355"/>
      <c r="C1321" s="356">
        <v>70282</v>
      </c>
      <c r="D1321" s="140"/>
      <c r="E1321" s="269" t="s">
        <v>889</v>
      </c>
      <c r="F1321" s="269"/>
      <c r="G1321" s="269">
        <v>47</v>
      </c>
      <c r="H1321" s="275" t="s">
        <v>1996</v>
      </c>
      <c r="J1321" s="271" t="s">
        <v>211</v>
      </c>
      <c r="L1321" s="271" t="s">
        <v>1997</v>
      </c>
      <c r="N1321" s="208" t="s">
        <v>2259</v>
      </c>
      <c r="O1321" s="502" t="s">
        <v>2260</v>
      </c>
      <c r="P1321" s="502" t="s">
        <v>2260</v>
      </c>
      <c r="Q1321" s="502" t="s">
        <v>2261</v>
      </c>
      <c r="S1321" s="271" t="s">
        <v>214</v>
      </c>
      <c r="AZ1321" s="140"/>
    </row>
    <row r="1322" spans="1:52" ht="18" customHeight="1" x14ac:dyDescent="0.25">
      <c r="A1322" s="354">
        <v>12</v>
      </c>
      <c r="B1322" s="355"/>
      <c r="C1322" s="356">
        <v>59926</v>
      </c>
      <c r="D1322" s="140"/>
      <c r="E1322" s="269" t="s">
        <v>889</v>
      </c>
      <c r="F1322" s="269"/>
      <c r="G1322" s="269">
        <v>49</v>
      </c>
      <c r="H1322" s="275" t="s">
        <v>1996</v>
      </c>
      <c r="J1322" s="271" t="s">
        <v>211</v>
      </c>
      <c r="L1322" s="271" t="s">
        <v>1997</v>
      </c>
      <c r="N1322" s="208" t="s">
        <v>2273</v>
      </c>
      <c r="P1322" s="502" t="s">
        <v>2274</v>
      </c>
      <c r="Q1322" s="502" t="s">
        <v>2275</v>
      </c>
      <c r="S1322" s="271" t="s">
        <v>214</v>
      </c>
      <c r="AZ1322" s="140"/>
    </row>
    <row r="1323" spans="1:52" ht="18" customHeight="1" x14ac:dyDescent="0.25">
      <c r="A1323" s="354">
        <v>12</v>
      </c>
      <c r="B1323" s="355"/>
      <c r="C1323" s="356">
        <v>59928</v>
      </c>
      <c r="D1323" s="140"/>
      <c r="E1323" s="269" t="s">
        <v>889</v>
      </c>
      <c r="F1323" s="269"/>
      <c r="G1323" s="269">
        <v>53</v>
      </c>
      <c r="H1323" s="275" t="s">
        <v>1996</v>
      </c>
      <c r="J1323" s="271" t="s">
        <v>211</v>
      </c>
      <c r="L1323" s="271" t="s">
        <v>1997</v>
      </c>
      <c r="N1323" s="208" t="s">
        <v>2310</v>
      </c>
      <c r="O1323" s="502" t="s">
        <v>2311</v>
      </c>
      <c r="S1323" s="271" t="s">
        <v>214</v>
      </c>
      <c r="AZ1323" s="140"/>
    </row>
    <row r="1324" spans="1:52" ht="18" customHeight="1" x14ac:dyDescent="0.25">
      <c r="A1324" s="354">
        <v>12</v>
      </c>
      <c r="B1324" s="355"/>
      <c r="C1324" s="356">
        <v>57862</v>
      </c>
      <c r="D1324" s="140"/>
      <c r="E1324" s="269" t="s">
        <v>889</v>
      </c>
      <c r="F1324" s="269"/>
      <c r="G1324" s="269">
        <v>1</v>
      </c>
      <c r="H1324" s="275" t="s">
        <v>5064</v>
      </c>
      <c r="J1324" s="271" t="s">
        <v>211</v>
      </c>
      <c r="L1324" s="271" t="s">
        <v>5065</v>
      </c>
      <c r="N1324" s="208" t="s">
        <v>5066</v>
      </c>
      <c r="P1324" s="502" t="s">
        <v>5067</v>
      </c>
      <c r="S1324" s="271" t="s">
        <v>214</v>
      </c>
      <c r="AZ1324" s="140"/>
    </row>
    <row r="1325" spans="1:52" ht="18" customHeight="1" x14ac:dyDescent="0.25">
      <c r="A1325" s="354">
        <v>12</v>
      </c>
      <c r="B1325" s="355"/>
      <c r="C1325" s="356">
        <v>63383</v>
      </c>
      <c r="D1325" s="140"/>
      <c r="E1325" s="269" t="s">
        <v>889</v>
      </c>
      <c r="F1325" s="269"/>
      <c r="G1325" s="269">
        <v>3</v>
      </c>
      <c r="H1325" s="275" t="s">
        <v>5064</v>
      </c>
      <c r="J1325" s="271" t="s">
        <v>211</v>
      </c>
      <c r="L1325" s="271" t="s">
        <v>5065</v>
      </c>
      <c r="N1325" s="208" t="s">
        <v>5068</v>
      </c>
      <c r="P1325" s="502" t="s">
        <v>5069</v>
      </c>
      <c r="Q1325" s="502" t="s">
        <v>5070</v>
      </c>
      <c r="S1325" s="271" t="s">
        <v>214</v>
      </c>
      <c r="AZ1325" s="140"/>
    </row>
    <row r="1326" spans="1:52" ht="18" customHeight="1" x14ac:dyDescent="0.25">
      <c r="A1326" s="354">
        <v>12</v>
      </c>
      <c r="B1326" s="355"/>
      <c r="C1326" s="356">
        <v>68341</v>
      </c>
      <c r="D1326" s="140"/>
      <c r="E1326" s="269" t="s">
        <v>889</v>
      </c>
      <c r="F1326" s="269"/>
      <c r="G1326" s="269">
        <v>5</v>
      </c>
      <c r="H1326" s="275" t="s">
        <v>5064</v>
      </c>
      <c r="J1326" s="271" t="s">
        <v>211</v>
      </c>
      <c r="L1326" s="271" t="s">
        <v>5065</v>
      </c>
      <c r="N1326" s="208" t="s">
        <v>5071</v>
      </c>
      <c r="P1326" s="502" t="s">
        <v>5072</v>
      </c>
      <c r="S1326" s="271" t="s">
        <v>214</v>
      </c>
      <c r="AZ1326" s="140"/>
    </row>
    <row r="1327" spans="1:52" ht="18" customHeight="1" x14ac:dyDescent="0.25">
      <c r="A1327" s="354">
        <v>12</v>
      </c>
      <c r="B1327" s="355"/>
      <c r="C1327" s="356">
        <v>67854</v>
      </c>
      <c r="D1327" s="140"/>
      <c r="E1327" s="269" t="s">
        <v>889</v>
      </c>
      <c r="F1327" s="269"/>
      <c r="G1327" s="269">
        <v>9</v>
      </c>
      <c r="H1327" s="275" t="s">
        <v>5064</v>
      </c>
      <c r="J1327" s="271" t="s">
        <v>211</v>
      </c>
      <c r="L1327" s="271" t="s">
        <v>5065</v>
      </c>
      <c r="N1327" s="208" t="s">
        <v>5073</v>
      </c>
      <c r="P1327" s="502" t="s">
        <v>5074</v>
      </c>
      <c r="S1327" s="271" t="s">
        <v>214</v>
      </c>
      <c r="AZ1327" s="140"/>
    </row>
    <row r="1328" spans="1:52" ht="18" customHeight="1" x14ac:dyDescent="0.25">
      <c r="A1328" s="354">
        <v>12</v>
      </c>
      <c r="B1328" s="355"/>
      <c r="C1328" s="356">
        <v>56252</v>
      </c>
      <c r="D1328" s="140"/>
      <c r="E1328" s="269" t="s">
        <v>889</v>
      </c>
      <c r="F1328" s="269"/>
      <c r="G1328" s="269">
        <v>11</v>
      </c>
      <c r="H1328" s="275" t="s">
        <v>5064</v>
      </c>
      <c r="J1328" s="271" t="s">
        <v>211</v>
      </c>
      <c r="L1328" s="271" t="s">
        <v>5065</v>
      </c>
      <c r="N1328" s="208" t="s">
        <v>5075</v>
      </c>
      <c r="O1328" s="502" t="s">
        <v>5076</v>
      </c>
      <c r="P1328" s="502" t="s">
        <v>5077</v>
      </c>
      <c r="S1328" s="271" t="s">
        <v>214</v>
      </c>
      <c r="AZ1328" s="140"/>
    </row>
    <row r="1329" spans="1:73" ht="18" customHeight="1" x14ac:dyDescent="0.25">
      <c r="A1329" s="354">
        <v>12</v>
      </c>
      <c r="B1329" s="355"/>
      <c r="C1329" s="356">
        <v>56253</v>
      </c>
      <c r="D1329" s="140"/>
      <c r="E1329" s="269" t="s">
        <v>889</v>
      </c>
      <c r="F1329" s="269"/>
      <c r="G1329" s="269">
        <v>15</v>
      </c>
      <c r="H1329" s="275" t="s">
        <v>5064</v>
      </c>
      <c r="J1329" s="271" t="s">
        <v>211</v>
      </c>
      <c r="L1329" s="271" t="s">
        <v>5065</v>
      </c>
      <c r="N1329" s="208" t="s">
        <v>5078</v>
      </c>
      <c r="S1329" s="271" t="s">
        <v>214</v>
      </c>
      <c r="AZ1329" s="140"/>
    </row>
    <row r="1330" spans="1:73" ht="18" customHeight="1" x14ac:dyDescent="0.25">
      <c r="A1330" s="354">
        <v>12</v>
      </c>
      <c r="B1330" s="355"/>
      <c r="C1330" s="356">
        <v>69134</v>
      </c>
      <c r="D1330" s="140"/>
      <c r="E1330" s="269" t="s">
        <v>889</v>
      </c>
      <c r="F1330" s="269"/>
      <c r="G1330" s="269">
        <v>19</v>
      </c>
      <c r="H1330" s="275" t="s">
        <v>5064</v>
      </c>
      <c r="J1330" s="271" t="s">
        <v>211</v>
      </c>
      <c r="L1330" s="271" t="s">
        <v>5065</v>
      </c>
      <c r="N1330" s="208" t="s">
        <v>5079</v>
      </c>
      <c r="P1330" s="502" t="s">
        <v>5080</v>
      </c>
      <c r="Q1330" s="502" t="s">
        <v>5081</v>
      </c>
      <c r="S1330" s="271" t="s">
        <v>214</v>
      </c>
      <c r="AZ1330" s="140"/>
    </row>
    <row r="1331" spans="1:73" ht="18" customHeight="1" x14ac:dyDescent="0.25">
      <c r="A1331" s="354">
        <v>12</v>
      </c>
      <c r="B1331" s="355"/>
      <c r="C1331" s="356">
        <v>64830</v>
      </c>
      <c r="D1331" s="140"/>
      <c r="E1331" s="269" t="s">
        <v>889</v>
      </c>
      <c r="F1331" s="269"/>
      <c r="G1331" s="269">
        <v>21</v>
      </c>
      <c r="H1331" s="275" t="s">
        <v>5064</v>
      </c>
      <c r="J1331" s="271" t="s">
        <v>211</v>
      </c>
      <c r="L1331" s="271" t="s">
        <v>5065</v>
      </c>
      <c r="N1331" s="208" t="s">
        <v>5082</v>
      </c>
      <c r="P1331" s="502" t="s">
        <v>5083</v>
      </c>
      <c r="S1331" s="271" t="s">
        <v>214</v>
      </c>
      <c r="AZ1331" s="140"/>
    </row>
    <row r="1332" spans="1:73" ht="18" customHeight="1" x14ac:dyDescent="0.25">
      <c r="A1332" s="354">
        <v>12</v>
      </c>
      <c r="B1332" s="355"/>
      <c r="C1332" s="356">
        <v>65994</v>
      </c>
      <c r="D1332" s="140"/>
      <c r="E1332" s="269" t="s">
        <v>889</v>
      </c>
      <c r="F1332" s="269"/>
      <c r="G1332" s="269">
        <v>33</v>
      </c>
      <c r="H1332" s="275" t="s">
        <v>5064</v>
      </c>
      <c r="J1332" s="271" t="s">
        <v>211</v>
      </c>
      <c r="L1332" s="271" t="s">
        <v>5065</v>
      </c>
      <c r="N1332" s="208" t="s">
        <v>5084</v>
      </c>
      <c r="P1332" s="502" t="s">
        <v>5085</v>
      </c>
      <c r="Q1332" s="502" t="s">
        <v>5086</v>
      </c>
      <c r="S1332" s="271" t="s">
        <v>214</v>
      </c>
      <c r="AZ1332" s="140"/>
    </row>
    <row r="1333" spans="1:73" ht="18" customHeight="1" x14ac:dyDescent="0.25">
      <c r="A1333" s="354">
        <v>12</v>
      </c>
      <c r="B1333" s="355"/>
      <c r="C1333" s="356">
        <v>62258</v>
      </c>
      <c r="D1333" s="140"/>
      <c r="E1333" s="269" t="s">
        <v>889</v>
      </c>
      <c r="F1333" s="269"/>
      <c r="G1333" s="269" t="s">
        <v>592</v>
      </c>
      <c r="H1333" s="275" t="s">
        <v>237</v>
      </c>
      <c r="I1333" s="269"/>
      <c r="J1333" s="140" t="s">
        <v>211</v>
      </c>
      <c r="K1333" s="273"/>
      <c r="L1333" s="273" t="s">
        <v>238</v>
      </c>
      <c r="N1333" s="275" t="s">
        <v>1811</v>
      </c>
      <c r="O1333" s="272"/>
      <c r="P1333" s="272" t="s">
        <v>1812</v>
      </c>
      <c r="Q1333" s="766" t="s">
        <v>1813</v>
      </c>
      <c r="R1333" s="269"/>
      <c r="S1333" s="269" t="s">
        <v>214</v>
      </c>
      <c r="T1333" s="271" t="s">
        <v>225</v>
      </c>
      <c r="U1333" s="607"/>
      <c r="V1333" s="140"/>
      <c r="W1333" s="140"/>
      <c r="X1333" s="140"/>
      <c r="Y1333" s="269" t="s">
        <v>8116</v>
      </c>
      <c r="AX1333" s="140"/>
      <c r="BB1333" s="269" t="s">
        <v>1814</v>
      </c>
      <c r="BC1333" s="280"/>
      <c r="BD1333" s="669"/>
      <c r="BE1333" s="740"/>
      <c r="BF1333" s="440"/>
      <c r="BG1333" s="140"/>
      <c r="BH1333" s="801"/>
      <c r="BI1333" s="280"/>
      <c r="BJ1333" s="280"/>
      <c r="BK1333" s="280"/>
      <c r="BL1333" s="280"/>
      <c r="BM1333" s="140"/>
      <c r="BN1333" s="545"/>
      <c r="BO1333" s="140"/>
      <c r="BP1333" s="140"/>
      <c r="BQ1333" s="140"/>
      <c r="BR1333" s="355"/>
      <c r="BS1333" s="269"/>
      <c r="BU1333" s="269"/>
    </row>
    <row r="1334" spans="1:73" ht="18" customHeight="1" x14ac:dyDescent="0.25">
      <c r="A1334" s="354">
        <v>12</v>
      </c>
      <c r="B1334" s="355"/>
      <c r="C1334" s="356">
        <v>62379</v>
      </c>
      <c r="D1334" s="140"/>
      <c r="E1334" s="269" t="s">
        <v>889</v>
      </c>
      <c r="F1334" s="269"/>
      <c r="G1334" s="269">
        <v>4</v>
      </c>
      <c r="H1334" s="275" t="s">
        <v>5087</v>
      </c>
      <c r="J1334" s="271" t="s">
        <v>211</v>
      </c>
      <c r="L1334" s="271" t="s">
        <v>5088</v>
      </c>
      <c r="N1334" s="208" t="s">
        <v>5089</v>
      </c>
      <c r="P1334" s="502" t="s">
        <v>5090</v>
      </c>
      <c r="S1334" s="271" t="s">
        <v>214</v>
      </c>
      <c r="AZ1334" s="140"/>
    </row>
    <row r="1335" spans="1:73" ht="18" customHeight="1" x14ac:dyDescent="0.25">
      <c r="A1335" s="354">
        <v>12</v>
      </c>
      <c r="B1335" s="355"/>
      <c r="C1335" s="356">
        <v>68613</v>
      </c>
      <c r="D1335" s="140"/>
      <c r="E1335" s="269" t="s">
        <v>889</v>
      </c>
      <c r="F1335" s="269"/>
      <c r="G1335" s="269">
        <v>6</v>
      </c>
      <c r="H1335" s="275" t="s">
        <v>5087</v>
      </c>
      <c r="J1335" s="271" t="s">
        <v>211</v>
      </c>
      <c r="L1335" s="271" t="s">
        <v>5088</v>
      </c>
      <c r="N1335" s="208" t="s">
        <v>5091</v>
      </c>
      <c r="P1335" s="502" t="s">
        <v>5092</v>
      </c>
      <c r="S1335" s="271" t="s">
        <v>214</v>
      </c>
      <c r="AZ1335" s="140"/>
    </row>
    <row r="1336" spans="1:73" ht="18" customHeight="1" x14ac:dyDescent="0.25">
      <c r="A1336" s="354">
        <v>12</v>
      </c>
      <c r="B1336" s="355"/>
      <c r="C1336" s="356">
        <v>65715</v>
      </c>
      <c r="D1336" s="140"/>
      <c r="E1336" s="269" t="s">
        <v>889</v>
      </c>
      <c r="F1336" s="269"/>
      <c r="G1336" s="269">
        <v>8</v>
      </c>
      <c r="H1336" s="275" t="s">
        <v>5087</v>
      </c>
      <c r="J1336" s="271" t="s">
        <v>211</v>
      </c>
      <c r="L1336" s="271" t="s">
        <v>5088</v>
      </c>
      <c r="N1336" s="208" t="s">
        <v>5093</v>
      </c>
      <c r="S1336" s="271" t="s">
        <v>214</v>
      </c>
      <c r="AZ1336" s="140"/>
    </row>
    <row r="1337" spans="1:73" ht="18" customHeight="1" x14ac:dyDescent="0.25">
      <c r="A1337" s="354">
        <v>12</v>
      </c>
      <c r="B1337" s="355"/>
      <c r="C1337" s="356">
        <v>62386</v>
      </c>
      <c r="D1337" s="140"/>
      <c r="E1337" s="269" t="s">
        <v>889</v>
      </c>
      <c r="F1337" s="269"/>
      <c r="G1337" s="269" t="s">
        <v>5094</v>
      </c>
      <c r="H1337" s="275" t="s">
        <v>5087</v>
      </c>
      <c r="J1337" s="271" t="s">
        <v>211</v>
      </c>
      <c r="L1337" s="271" t="s">
        <v>5088</v>
      </c>
      <c r="N1337" s="208" t="s">
        <v>5095</v>
      </c>
      <c r="P1337" s="502" t="s">
        <v>5096</v>
      </c>
      <c r="Q1337" s="502" t="s">
        <v>5097</v>
      </c>
      <c r="S1337" s="271" t="s">
        <v>214</v>
      </c>
      <c r="AZ1337" s="140"/>
    </row>
    <row r="1338" spans="1:73" ht="18" customHeight="1" x14ac:dyDescent="0.25">
      <c r="A1338" s="354">
        <v>12</v>
      </c>
      <c r="B1338" s="355"/>
      <c r="C1338" s="356">
        <v>56295</v>
      </c>
      <c r="D1338" s="140"/>
      <c r="E1338" s="269" t="s">
        <v>889</v>
      </c>
      <c r="F1338" s="269"/>
      <c r="G1338" s="269">
        <v>3</v>
      </c>
      <c r="H1338" s="275" t="s">
        <v>5098</v>
      </c>
      <c r="J1338" s="271" t="s">
        <v>211</v>
      </c>
      <c r="L1338" s="271" t="s">
        <v>5099</v>
      </c>
      <c r="N1338" s="208" t="s">
        <v>5100</v>
      </c>
      <c r="P1338" s="502" t="s">
        <v>5101</v>
      </c>
      <c r="Q1338" s="502" t="s">
        <v>5102</v>
      </c>
      <c r="S1338" s="271" t="s">
        <v>214</v>
      </c>
      <c r="AZ1338" s="140"/>
    </row>
    <row r="1339" spans="1:73" ht="18" customHeight="1" x14ac:dyDescent="0.25">
      <c r="A1339" s="354">
        <v>12</v>
      </c>
      <c r="B1339" s="355"/>
      <c r="C1339" s="356">
        <v>67579</v>
      </c>
      <c r="D1339" s="140"/>
      <c r="E1339" s="269" t="s">
        <v>889</v>
      </c>
      <c r="F1339" s="269"/>
      <c r="G1339" s="269">
        <v>5</v>
      </c>
      <c r="H1339" s="275" t="s">
        <v>5098</v>
      </c>
      <c r="J1339" s="271" t="s">
        <v>211</v>
      </c>
      <c r="L1339" s="271" t="s">
        <v>5099</v>
      </c>
      <c r="N1339" s="208" t="s">
        <v>5106</v>
      </c>
      <c r="P1339" s="502" t="s">
        <v>5107</v>
      </c>
      <c r="S1339" s="271" t="s">
        <v>214</v>
      </c>
      <c r="AZ1339" s="140"/>
    </row>
    <row r="1340" spans="1:73" ht="18" customHeight="1" x14ac:dyDescent="0.25">
      <c r="A1340" s="354">
        <v>12</v>
      </c>
      <c r="B1340" s="355"/>
      <c r="C1340" s="356">
        <v>68083</v>
      </c>
      <c r="D1340" s="140"/>
      <c r="E1340" s="269" t="s">
        <v>889</v>
      </c>
      <c r="F1340" s="269"/>
      <c r="G1340" s="269">
        <v>7</v>
      </c>
      <c r="H1340" s="275" t="s">
        <v>5098</v>
      </c>
      <c r="J1340" s="271" t="s">
        <v>211</v>
      </c>
      <c r="L1340" s="271" t="s">
        <v>5099</v>
      </c>
      <c r="N1340" s="208" t="s">
        <v>5108</v>
      </c>
      <c r="O1340" s="502" t="s">
        <v>5109</v>
      </c>
      <c r="P1340" s="502" t="s">
        <v>5110</v>
      </c>
      <c r="Q1340" s="502" t="s">
        <v>5111</v>
      </c>
      <c r="S1340" s="271" t="s">
        <v>214</v>
      </c>
      <c r="AZ1340" s="140"/>
    </row>
    <row r="1341" spans="1:73" ht="18" customHeight="1" x14ac:dyDescent="0.25">
      <c r="A1341" s="354">
        <v>12</v>
      </c>
      <c r="B1341" s="355"/>
      <c r="C1341" s="356">
        <v>64900</v>
      </c>
      <c r="D1341" s="140"/>
      <c r="E1341" s="269" t="s">
        <v>889</v>
      </c>
      <c r="F1341" s="269"/>
      <c r="G1341" s="269">
        <v>9</v>
      </c>
      <c r="H1341" s="275" t="s">
        <v>5098</v>
      </c>
      <c r="J1341" s="271" t="s">
        <v>211</v>
      </c>
      <c r="L1341" s="271" t="s">
        <v>5099</v>
      </c>
      <c r="N1341" s="208" t="s">
        <v>5112</v>
      </c>
      <c r="O1341" s="502" t="s">
        <v>5113</v>
      </c>
      <c r="P1341" s="502" t="s">
        <v>5114</v>
      </c>
      <c r="Q1341" s="502" t="s">
        <v>5115</v>
      </c>
      <c r="S1341" s="271" t="s">
        <v>214</v>
      </c>
      <c r="AZ1341" s="140"/>
    </row>
    <row r="1342" spans="1:73" ht="18" customHeight="1" x14ac:dyDescent="0.25">
      <c r="A1342" s="354">
        <v>12</v>
      </c>
      <c r="B1342" s="355"/>
      <c r="C1342" s="356">
        <v>66960</v>
      </c>
      <c r="D1342" s="140"/>
      <c r="E1342" s="269" t="s">
        <v>889</v>
      </c>
      <c r="F1342" s="269"/>
      <c r="G1342" s="269">
        <v>17</v>
      </c>
      <c r="H1342" s="275" t="s">
        <v>5098</v>
      </c>
      <c r="J1342" s="271" t="s">
        <v>211</v>
      </c>
      <c r="L1342" s="271" t="s">
        <v>5099</v>
      </c>
      <c r="N1342" s="208" t="s">
        <v>5116</v>
      </c>
      <c r="Q1342" s="502" t="s">
        <v>5117</v>
      </c>
      <c r="S1342" s="271" t="s">
        <v>214</v>
      </c>
      <c r="AZ1342" s="140"/>
    </row>
    <row r="1343" spans="1:73" ht="18" customHeight="1" x14ac:dyDescent="0.25">
      <c r="A1343" s="354">
        <v>12</v>
      </c>
      <c r="B1343" s="355"/>
      <c r="C1343" s="356">
        <v>64283</v>
      </c>
      <c r="D1343" s="140"/>
      <c r="E1343" s="269" t="s">
        <v>889</v>
      </c>
      <c r="F1343" s="269"/>
      <c r="G1343" s="269">
        <v>19</v>
      </c>
      <c r="H1343" s="275" t="s">
        <v>5098</v>
      </c>
      <c r="J1343" s="271" t="s">
        <v>211</v>
      </c>
      <c r="L1343" s="271" t="s">
        <v>5099</v>
      </c>
      <c r="N1343" s="208" t="s">
        <v>5121</v>
      </c>
      <c r="P1343" s="502" t="s">
        <v>5122</v>
      </c>
      <c r="S1343" s="271" t="s">
        <v>214</v>
      </c>
      <c r="AZ1343" s="140"/>
    </row>
    <row r="1344" spans="1:73" ht="18" customHeight="1" x14ac:dyDescent="0.25">
      <c r="A1344" s="354">
        <v>12</v>
      </c>
      <c r="B1344" s="355"/>
      <c r="C1344" s="356">
        <v>67653</v>
      </c>
      <c r="D1344" s="140"/>
      <c r="E1344" s="269" t="s">
        <v>889</v>
      </c>
      <c r="F1344" s="269"/>
      <c r="G1344" s="269">
        <v>21</v>
      </c>
      <c r="H1344" s="275" t="s">
        <v>5098</v>
      </c>
      <c r="J1344" s="271" t="s">
        <v>211</v>
      </c>
      <c r="L1344" s="271" t="s">
        <v>5099</v>
      </c>
      <c r="N1344" s="208" t="s">
        <v>5123</v>
      </c>
      <c r="P1344" s="502" t="s">
        <v>5124</v>
      </c>
      <c r="Q1344" s="502" t="s">
        <v>5125</v>
      </c>
      <c r="S1344" s="271" t="s">
        <v>214</v>
      </c>
      <c r="AZ1344" s="140"/>
    </row>
    <row r="1345" spans="1:73" ht="18" customHeight="1" x14ac:dyDescent="0.25">
      <c r="A1345" s="354">
        <v>12</v>
      </c>
      <c r="B1345" s="355"/>
      <c r="C1345" s="356">
        <v>63935</v>
      </c>
      <c r="D1345" s="140"/>
      <c r="E1345" s="269" t="s">
        <v>889</v>
      </c>
      <c r="F1345" s="269"/>
      <c r="G1345" s="269">
        <v>25</v>
      </c>
      <c r="H1345" s="275" t="s">
        <v>5098</v>
      </c>
      <c r="J1345" s="271" t="s">
        <v>211</v>
      </c>
      <c r="L1345" s="271" t="s">
        <v>5099</v>
      </c>
      <c r="N1345" s="208" t="s">
        <v>5129</v>
      </c>
      <c r="O1345" s="502" t="s">
        <v>5130</v>
      </c>
      <c r="P1345" s="502" t="s">
        <v>5131</v>
      </c>
      <c r="Q1345" s="502" t="s">
        <v>5132</v>
      </c>
      <c r="S1345" s="271" t="s">
        <v>214</v>
      </c>
      <c r="AZ1345" s="140"/>
    </row>
    <row r="1346" spans="1:73" ht="18" customHeight="1" x14ac:dyDescent="0.25">
      <c r="A1346" s="354">
        <v>12</v>
      </c>
      <c r="B1346" s="355"/>
      <c r="C1346" s="356">
        <v>70410</v>
      </c>
      <c r="D1346" s="140"/>
      <c r="E1346" s="269" t="s">
        <v>889</v>
      </c>
      <c r="F1346" s="269"/>
      <c r="G1346" s="269">
        <v>27</v>
      </c>
      <c r="H1346" s="275" t="s">
        <v>5098</v>
      </c>
      <c r="J1346" s="271" t="s">
        <v>211</v>
      </c>
      <c r="L1346" s="271" t="s">
        <v>5099</v>
      </c>
      <c r="N1346" s="208" t="s">
        <v>5133</v>
      </c>
      <c r="P1346" s="502" t="s">
        <v>5134</v>
      </c>
      <c r="Q1346" s="502" t="s">
        <v>5135</v>
      </c>
      <c r="S1346" s="271" t="s">
        <v>214</v>
      </c>
      <c r="AZ1346" s="140"/>
    </row>
    <row r="1347" spans="1:73" ht="18" customHeight="1" x14ac:dyDescent="0.25">
      <c r="A1347" s="354">
        <v>12</v>
      </c>
      <c r="B1347" s="355"/>
      <c r="C1347" s="356">
        <v>56312</v>
      </c>
      <c r="D1347" s="140"/>
      <c r="E1347" s="269" t="s">
        <v>889</v>
      </c>
      <c r="F1347" s="269"/>
      <c r="G1347" s="269">
        <v>43</v>
      </c>
      <c r="H1347" s="275" t="s">
        <v>5098</v>
      </c>
      <c r="J1347" s="271" t="s">
        <v>211</v>
      </c>
      <c r="L1347" s="271" t="s">
        <v>5099</v>
      </c>
      <c r="N1347" s="208" t="s">
        <v>5141</v>
      </c>
      <c r="P1347" s="502" t="s">
        <v>5142</v>
      </c>
      <c r="S1347" s="271" t="s">
        <v>214</v>
      </c>
      <c r="AZ1347" s="140"/>
    </row>
    <row r="1348" spans="1:73" ht="18" customHeight="1" x14ac:dyDescent="0.25">
      <c r="A1348" s="354">
        <v>12</v>
      </c>
      <c r="B1348" s="355"/>
      <c r="C1348" s="356">
        <v>56313</v>
      </c>
      <c r="D1348" s="140"/>
      <c r="E1348" s="269" t="s">
        <v>889</v>
      </c>
      <c r="F1348" s="269"/>
      <c r="G1348" s="269">
        <v>47</v>
      </c>
      <c r="H1348" s="275" t="s">
        <v>5098</v>
      </c>
      <c r="J1348" s="271" t="s">
        <v>211</v>
      </c>
      <c r="L1348" s="271" t="s">
        <v>5099</v>
      </c>
      <c r="N1348" s="208" t="s">
        <v>5143</v>
      </c>
      <c r="S1348" s="271" t="s">
        <v>214</v>
      </c>
      <c r="AZ1348" s="140"/>
    </row>
    <row r="1349" spans="1:73" ht="18" customHeight="1" x14ac:dyDescent="0.25">
      <c r="A1349" s="354">
        <v>12</v>
      </c>
      <c r="B1349" s="355"/>
      <c r="C1349" s="356">
        <v>69010</v>
      </c>
      <c r="D1349" s="140"/>
      <c r="E1349" s="269" t="s">
        <v>889</v>
      </c>
      <c r="F1349" s="269"/>
      <c r="G1349" s="269">
        <v>4</v>
      </c>
      <c r="H1349" s="275" t="s">
        <v>5098</v>
      </c>
      <c r="J1349" s="271" t="s">
        <v>211</v>
      </c>
      <c r="L1349" s="271" t="s">
        <v>5103</v>
      </c>
      <c r="N1349" s="208" t="s">
        <v>5104</v>
      </c>
      <c r="P1349" s="502" t="s">
        <v>5105</v>
      </c>
      <c r="S1349" s="271" t="s">
        <v>214</v>
      </c>
      <c r="AZ1349" s="140"/>
    </row>
    <row r="1350" spans="1:73" ht="18" customHeight="1" x14ac:dyDescent="0.25">
      <c r="A1350" s="354">
        <v>12</v>
      </c>
      <c r="B1350" s="355"/>
      <c r="C1350" s="356">
        <v>67865</v>
      </c>
      <c r="D1350" s="140"/>
      <c r="E1350" s="269" t="s">
        <v>889</v>
      </c>
      <c r="F1350" s="269"/>
      <c r="G1350" s="269">
        <v>18</v>
      </c>
      <c r="H1350" s="275" t="s">
        <v>5098</v>
      </c>
      <c r="J1350" s="271" t="s">
        <v>211</v>
      </c>
      <c r="L1350" s="271" t="s">
        <v>5103</v>
      </c>
      <c r="N1350" s="208" t="s">
        <v>5118</v>
      </c>
      <c r="P1350" s="502" t="s">
        <v>5119</v>
      </c>
      <c r="Q1350" s="502" t="s">
        <v>5120</v>
      </c>
      <c r="S1350" s="271" t="s">
        <v>214</v>
      </c>
      <c r="AZ1350" s="140"/>
    </row>
    <row r="1351" spans="1:73" ht="18" customHeight="1" x14ac:dyDescent="0.25">
      <c r="A1351" s="354">
        <v>12</v>
      </c>
      <c r="B1351" s="355"/>
      <c r="C1351" s="356">
        <v>56305</v>
      </c>
      <c r="D1351" s="140"/>
      <c r="E1351" s="269" t="s">
        <v>889</v>
      </c>
      <c r="F1351" s="269"/>
      <c r="G1351" s="269">
        <v>24</v>
      </c>
      <c r="H1351" s="275" t="s">
        <v>5098</v>
      </c>
      <c r="J1351" s="271" t="s">
        <v>211</v>
      </c>
      <c r="L1351" s="271" t="s">
        <v>5103</v>
      </c>
      <c r="N1351" s="208" t="s">
        <v>5126</v>
      </c>
      <c r="P1351" s="502" t="s">
        <v>5127</v>
      </c>
      <c r="Q1351" s="502" t="s">
        <v>5128</v>
      </c>
      <c r="S1351" s="271" t="s">
        <v>214</v>
      </c>
      <c r="AZ1351" s="140"/>
    </row>
    <row r="1352" spans="1:73" ht="18" customHeight="1" x14ac:dyDescent="0.25">
      <c r="A1352" s="354">
        <v>12</v>
      </c>
      <c r="B1352" s="355"/>
      <c r="C1352" s="356">
        <v>57860</v>
      </c>
      <c r="D1352" s="140"/>
      <c r="E1352" s="269" t="s">
        <v>889</v>
      </c>
      <c r="F1352" s="269"/>
      <c r="G1352" s="269">
        <v>28</v>
      </c>
      <c r="H1352" s="275" t="s">
        <v>5098</v>
      </c>
      <c r="J1352" s="271" t="s">
        <v>211</v>
      </c>
      <c r="L1352" s="271" t="s">
        <v>5103</v>
      </c>
      <c r="N1352" s="208" t="s">
        <v>5136</v>
      </c>
      <c r="S1352" s="271" t="s">
        <v>214</v>
      </c>
      <c r="AZ1352" s="140"/>
    </row>
    <row r="1353" spans="1:73" ht="18" customHeight="1" x14ac:dyDescent="0.25">
      <c r="A1353" s="354">
        <v>12</v>
      </c>
      <c r="B1353" s="355"/>
      <c r="C1353" s="356">
        <v>60369</v>
      </c>
      <c r="D1353" s="140"/>
      <c r="E1353" s="269" t="s">
        <v>889</v>
      </c>
      <c r="F1353" s="269"/>
      <c r="G1353" s="269">
        <v>34</v>
      </c>
      <c r="H1353" s="275" t="s">
        <v>5098</v>
      </c>
      <c r="J1353" s="271" t="s">
        <v>211</v>
      </c>
      <c r="L1353" s="271" t="s">
        <v>5103</v>
      </c>
      <c r="N1353" s="208" t="s">
        <v>5137</v>
      </c>
      <c r="O1353" s="502" t="s">
        <v>5138</v>
      </c>
      <c r="P1353" s="502" t="s">
        <v>5138</v>
      </c>
      <c r="S1353" s="271" t="s">
        <v>214</v>
      </c>
      <c r="AZ1353" s="140"/>
    </row>
    <row r="1354" spans="1:73" ht="18" customHeight="1" x14ac:dyDescent="0.25">
      <c r="A1354" s="354">
        <v>12</v>
      </c>
      <c r="B1354" s="355"/>
      <c r="C1354" s="356">
        <v>66244</v>
      </c>
      <c r="D1354" s="140"/>
      <c r="E1354" s="269" t="s">
        <v>889</v>
      </c>
      <c r="F1354" s="269"/>
      <c r="G1354" s="269">
        <v>42</v>
      </c>
      <c r="H1354" s="275" t="s">
        <v>5098</v>
      </c>
      <c r="J1354" s="271" t="s">
        <v>211</v>
      </c>
      <c r="L1354" s="271" t="s">
        <v>5103</v>
      </c>
      <c r="N1354" s="208" t="s">
        <v>5139</v>
      </c>
      <c r="O1354" s="502" t="s">
        <v>5140</v>
      </c>
      <c r="S1354" s="271" t="s">
        <v>214</v>
      </c>
      <c r="AZ1354" s="140"/>
    </row>
    <row r="1355" spans="1:73" ht="18" customHeight="1" x14ac:dyDescent="0.25">
      <c r="A1355" s="354">
        <v>12</v>
      </c>
      <c r="B1355" s="355"/>
      <c r="C1355" s="356">
        <v>68844</v>
      </c>
      <c r="D1355" s="140"/>
      <c r="E1355" s="269" t="s">
        <v>889</v>
      </c>
      <c r="F1355" s="269"/>
      <c r="G1355" s="269">
        <v>4</v>
      </c>
      <c r="H1355" s="275" t="s">
        <v>1305</v>
      </c>
      <c r="I1355" s="269"/>
      <c r="J1355" s="140" t="s">
        <v>211</v>
      </c>
      <c r="K1355" s="273"/>
      <c r="L1355" s="273" t="s">
        <v>1306</v>
      </c>
      <c r="N1355" s="275" t="s">
        <v>1307</v>
      </c>
      <c r="O1355" s="272"/>
      <c r="P1355" s="272" t="s">
        <v>1308</v>
      </c>
      <c r="Q1355" s="766" t="s">
        <v>1309</v>
      </c>
      <c r="R1355" s="269"/>
      <c r="S1355" s="269" t="s">
        <v>214</v>
      </c>
      <c r="T1355" s="273"/>
      <c r="U1355" s="466"/>
      <c r="V1355" s="140"/>
      <c r="W1355" s="140"/>
      <c r="X1355" s="140"/>
      <c r="AX1355" s="140"/>
      <c r="AZ1355" s="140"/>
      <c r="BC1355" s="280"/>
      <c r="BD1355" s="669"/>
      <c r="BE1355" s="740"/>
      <c r="BF1355" s="440"/>
      <c r="BG1355" s="140"/>
      <c r="BH1355" s="801"/>
      <c r="BI1355" s="280"/>
      <c r="BJ1355" s="280"/>
      <c r="BK1355" s="280"/>
      <c r="BL1355" s="280"/>
      <c r="BM1355" s="140"/>
      <c r="BN1355" s="269"/>
      <c r="BO1355" s="140"/>
      <c r="BP1355" s="140"/>
      <c r="BQ1355" s="140"/>
      <c r="BR1355" s="355"/>
      <c r="BS1355" s="269"/>
      <c r="BU1355" s="269"/>
    </row>
    <row r="1356" spans="1:73" ht="18" customHeight="1" x14ac:dyDescent="0.25">
      <c r="A1356" s="354">
        <v>12</v>
      </c>
      <c r="B1356" s="355"/>
      <c r="C1356" s="356">
        <v>63753</v>
      </c>
      <c r="D1356" s="140"/>
      <c r="E1356" s="269" t="s">
        <v>889</v>
      </c>
      <c r="F1356" s="269"/>
      <c r="G1356" s="269">
        <v>2</v>
      </c>
      <c r="H1356" s="275" t="s">
        <v>1370</v>
      </c>
      <c r="J1356" s="271" t="s">
        <v>211</v>
      </c>
      <c r="L1356" s="271" t="s">
        <v>1306</v>
      </c>
      <c r="N1356" s="208" t="s">
        <v>3176</v>
      </c>
      <c r="P1356" s="502" t="s">
        <v>3177</v>
      </c>
      <c r="S1356" s="271" t="s">
        <v>214</v>
      </c>
      <c r="AZ1356" s="140"/>
    </row>
    <row r="1357" spans="1:73" ht="18" customHeight="1" x14ac:dyDescent="0.25">
      <c r="A1357" s="354">
        <v>12</v>
      </c>
      <c r="B1357" s="355"/>
      <c r="C1357" s="356">
        <v>62838</v>
      </c>
      <c r="D1357" s="140"/>
      <c r="E1357" s="269" t="s">
        <v>889</v>
      </c>
      <c r="F1357" s="269"/>
      <c r="G1357" s="269">
        <v>6</v>
      </c>
      <c r="H1357" s="275" t="s">
        <v>1370</v>
      </c>
      <c r="I1357" s="269"/>
      <c r="J1357" s="140" t="s">
        <v>211</v>
      </c>
      <c r="K1357" s="273"/>
      <c r="L1357" s="273" t="s">
        <v>1306</v>
      </c>
      <c r="N1357" s="275" t="s">
        <v>1371</v>
      </c>
      <c r="O1357" s="272"/>
      <c r="P1357" s="272" t="s">
        <v>1372</v>
      </c>
      <c r="Q1357" s="766"/>
      <c r="R1357" s="269"/>
      <c r="S1357" s="269" t="s">
        <v>214</v>
      </c>
      <c r="T1357" s="273"/>
      <c r="U1357" s="466"/>
      <c r="V1357" s="140"/>
      <c r="W1357" s="140"/>
      <c r="X1357" s="140"/>
      <c r="AX1357" s="140"/>
      <c r="AZ1357" s="140"/>
      <c r="BC1357" s="280"/>
      <c r="BD1357" s="669"/>
      <c r="BE1357" s="740"/>
      <c r="BF1357" s="440"/>
      <c r="BG1357" s="140"/>
      <c r="BH1357" s="801"/>
      <c r="BI1357" s="280"/>
      <c r="BJ1357" s="280"/>
      <c r="BK1357" s="280"/>
      <c r="BL1357" s="280"/>
      <c r="BM1357" s="140"/>
      <c r="BN1357" s="269"/>
      <c r="BO1357" s="140"/>
      <c r="BP1357" s="140"/>
      <c r="BQ1357" s="140"/>
      <c r="BR1357" s="355"/>
      <c r="BS1357" s="269"/>
      <c r="BU1357" s="269"/>
    </row>
    <row r="1358" spans="1:73" ht="18" customHeight="1" x14ac:dyDescent="0.25">
      <c r="A1358" s="354">
        <v>12</v>
      </c>
      <c r="B1358" s="355"/>
      <c r="C1358" s="356">
        <v>56315</v>
      </c>
      <c r="D1358" s="140"/>
      <c r="E1358" s="269" t="s">
        <v>889</v>
      </c>
      <c r="F1358" s="269"/>
      <c r="G1358" s="269">
        <v>12</v>
      </c>
      <c r="H1358" s="275" t="s">
        <v>1370</v>
      </c>
      <c r="J1358" s="271" t="s">
        <v>211</v>
      </c>
      <c r="L1358" s="271" t="s">
        <v>1306</v>
      </c>
      <c r="N1358" s="208" t="s">
        <v>5144</v>
      </c>
      <c r="P1358" s="502" t="s">
        <v>5145</v>
      </c>
      <c r="Q1358" s="502" t="s">
        <v>5146</v>
      </c>
      <c r="S1358" s="271" t="s">
        <v>214</v>
      </c>
      <c r="AZ1358" s="140"/>
    </row>
    <row r="1359" spans="1:73" ht="18" customHeight="1" x14ac:dyDescent="0.25">
      <c r="A1359" s="354">
        <v>12</v>
      </c>
      <c r="B1359" s="355"/>
      <c r="C1359" s="356">
        <v>56316</v>
      </c>
      <c r="D1359" s="140"/>
      <c r="E1359" s="269" t="s">
        <v>889</v>
      </c>
      <c r="F1359" s="269"/>
      <c r="G1359" s="269">
        <v>15</v>
      </c>
      <c r="H1359" s="275" t="s">
        <v>1370</v>
      </c>
      <c r="J1359" s="271" t="s">
        <v>211</v>
      </c>
      <c r="L1359" s="271" t="s">
        <v>1306</v>
      </c>
      <c r="N1359" s="208" t="s">
        <v>5147</v>
      </c>
      <c r="S1359" s="271" t="s">
        <v>214</v>
      </c>
      <c r="AZ1359" s="140"/>
    </row>
    <row r="1360" spans="1:73" ht="18" customHeight="1" x14ac:dyDescent="0.25">
      <c r="A1360" s="354">
        <v>12</v>
      </c>
      <c r="B1360" s="355"/>
      <c r="C1360" s="356">
        <v>56318</v>
      </c>
      <c r="D1360" s="140"/>
      <c r="E1360" s="269" t="s">
        <v>889</v>
      </c>
      <c r="F1360" s="269"/>
      <c r="G1360" s="269">
        <v>19</v>
      </c>
      <c r="H1360" s="275" t="s">
        <v>1370</v>
      </c>
      <c r="J1360" s="271" t="s">
        <v>211</v>
      </c>
      <c r="L1360" s="271" t="s">
        <v>1306</v>
      </c>
      <c r="N1360" s="208" t="s">
        <v>5148</v>
      </c>
      <c r="S1360" s="271" t="s">
        <v>214</v>
      </c>
      <c r="AZ1360" s="140"/>
    </row>
    <row r="1361" spans="1:73" ht="18" customHeight="1" x14ac:dyDescent="0.25">
      <c r="A1361" s="354">
        <v>12</v>
      </c>
      <c r="B1361" s="355"/>
      <c r="C1361" s="356">
        <v>64608</v>
      </c>
      <c r="D1361" s="140"/>
      <c r="E1361" s="269" t="s">
        <v>889</v>
      </c>
      <c r="F1361" s="269"/>
      <c r="G1361" s="269">
        <v>27</v>
      </c>
      <c r="H1361" s="275" t="s">
        <v>1370</v>
      </c>
      <c r="J1361" s="271" t="s">
        <v>211</v>
      </c>
      <c r="L1361" s="271" t="s">
        <v>1306</v>
      </c>
      <c r="N1361" s="208" t="s">
        <v>5149</v>
      </c>
      <c r="O1361" s="502" t="s">
        <v>5150</v>
      </c>
      <c r="P1361" s="502" t="s">
        <v>5151</v>
      </c>
      <c r="Q1361" s="502" t="s">
        <v>5152</v>
      </c>
      <c r="S1361" s="271" t="s">
        <v>214</v>
      </c>
      <c r="AZ1361" s="140"/>
    </row>
    <row r="1362" spans="1:73" ht="18" customHeight="1" x14ac:dyDescent="0.25">
      <c r="A1362" s="354">
        <v>12</v>
      </c>
      <c r="B1362" s="355"/>
      <c r="C1362" s="356">
        <v>69726</v>
      </c>
      <c r="D1362" s="140"/>
      <c r="E1362" s="269" t="s">
        <v>889</v>
      </c>
      <c r="F1362" s="269"/>
      <c r="G1362" s="269">
        <v>29</v>
      </c>
      <c r="H1362" s="275" t="s">
        <v>1370</v>
      </c>
      <c r="J1362" s="271" t="s">
        <v>211</v>
      </c>
      <c r="L1362" s="271" t="s">
        <v>1306</v>
      </c>
      <c r="N1362" s="208" t="s">
        <v>587</v>
      </c>
      <c r="S1362" s="271" t="s">
        <v>214</v>
      </c>
      <c r="AZ1362" s="140"/>
    </row>
    <row r="1363" spans="1:73" ht="18" customHeight="1" x14ac:dyDescent="0.25">
      <c r="A1363" s="354">
        <v>12</v>
      </c>
      <c r="B1363" s="355"/>
      <c r="C1363" s="356">
        <v>56324</v>
      </c>
      <c r="D1363" s="140"/>
      <c r="E1363" s="269" t="s">
        <v>889</v>
      </c>
      <c r="F1363" s="269"/>
      <c r="G1363" s="269">
        <v>33</v>
      </c>
      <c r="H1363" s="275" t="s">
        <v>1370</v>
      </c>
      <c r="J1363" s="271" t="s">
        <v>211</v>
      </c>
      <c r="L1363" s="271" t="s">
        <v>1306</v>
      </c>
      <c r="N1363" s="208" t="s">
        <v>5153</v>
      </c>
      <c r="S1363" s="271" t="s">
        <v>214</v>
      </c>
      <c r="AZ1363" s="140"/>
    </row>
    <row r="1364" spans="1:73" ht="18" customHeight="1" x14ac:dyDescent="0.25">
      <c r="A1364" s="354">
        <v>12</v>
      </c>
      <c r="B1364" s="355"/>
      <c r="C1364" s="356">
        <v>62210</v>
      </c>
      <c r="D1364" s="140"/>
      <c r="E1364" s="269" t="s">
        <v>889</v>
      </c>
      <c r="F1364" s="269"/>
      <c r="G1364" s="269">
        <v>34</v>
      </c>
      <c r="H1364" s="275" t="s">
        <v>1370</v>
      </c>
      <c r="J1364" s="271" t="s">
        <v>211</v>
      </c>
      <c r="L1364" s="271" t="s">
        <v>1306</v>
      </c>
      <c r="N1364" s="208" t="s">
        <v>5154</v>
      </c>
      <c r="O1364" s="502" t="s">
        <v>5155</v>
      </c>
      <c r="Q1364" s="502" t="s">
        <v>5156</v>
      </c>
      <c r="S1364" s="271" t="s">
        <v>214</v>
      </c>
      <c r="AZ1364" s="140"/>
    </row>
    <row r="1365" spans="1:73" ht="18" customHeight="1" x14ac:dyDescent="0.25">
      <c r="A1365" s="354">
        <v>12</v>
      </c>
      <c r="B1365" s="355"/>
      <c r="C1365" s="356">
        <v>69760</v>
      </c>
      <c r="D1365" s="140"/>
      <c r="E1365" s="269" t="s">
        <v>889</v>
      </c>
      <c r="F1365" s="269"/>
      <c r="G1365" s="269">
        <v>36</v>
      </c>
      <c r="H1365" s="275" t="s">
        <v>1370</v>
      </c>
      <c r="J1365" s="271" t="s">
        <v>211</v>
      </c>
      <c r="L1365" s="271" t="s">
        <v>1306</v>
      </c>
      <c r="N1365" s="208" t="s">
        <v>5157</v>
      </c>
      <c r="P1365" s="502" t="s">
        <v>5158</v>
      </c>
      <c r="Q1365" s="502" t="s">
        <v>5159</v>
      </c>
      <c r="S1365" s="271" t="s">
        <v>214</v>
      </c>
      <c r="AZ1365" s="140"/>
    </row>
    <row r="1366" spans="1:73" ht="18" customHeight="1" x14ac:dyDescent="0.25">
      <c r="A1366" s="354">
        <v>12</v>
      </c>
      <c r="B1366" s="355"/>
      <c r="C1366" s="356">
        <v>68393</v>
      </c>
      <c r="D1366" s="140"/>
      <c r="E1366" s="269" t="s">
        <v>889</v>
      </c>
      <c r="F1366" s="269"/>
      <c r="G1366" s="269">
        <v>38</v>
      </c>
      <c r="H1366" s="275" t="s">
        <v>1370</v>
      </c>
      <c r="J1366" s="271" t="s">
        <v>211</v>
      </c>
      <c r="L1366" s="271" t="s">
        <v>1306</v>
      </c>
      <c r="N1366" s="208" t="s">
        <v>5160</v>
      </c>
      <c r="O1366" s="502" t="s">
        <v>5161</v>
      </c>
      <c r="P1366" s="502" t="s">
        <v>5162</v>
      </c>
      <c r="S1366" s="271" t="s">
        <v>214</v>
      </c>
      <c r="AZ1366" s="140"/>
    </row>
    <row r="1367" spans="1:73" ht="18" customHeight="1" x14ac:dyDescent="0.25">
      <c r="A1367" s="354">
        <v>12</v>
      </c>
      <c r="B1367" s="355"/>
      <c r="C1367" s="356">
        <v>62213</v>
      </c>
      <c r="D1367" s="140"/>
      <c r="E1367" s="269" t="s">
        <v>889</v>
      </c>
      <c r="F1367" s="269"/>
      <c r="G1367" s="269">
        <v>40</v>
      </c>
      <c r="H1367" s="275" t="s">
        <v>1370</v>
      </c>
      <c r="J1367" s="271" t="s">
        <v>211</v>
      </c>
      <c r="L1367" s="271" t="s">
        <v>1306</v>
      </c>
      <c r="N1367" s="208" t="s">
        <v>732</v>
      </c>
      <c r="O1367" s="502" t="s">
        <v>5163</v>
      </c>
      <c r="Q1367" s="502" t="s">
        <v>5164</v>
      </c>
      <c r="S1367" s="271" t="s">
        <v>214</v>
      </c>
      <c r="AZ1367" s="140"/>
    </row>
    <row r="1368" spans="1:73" ht="18" customHeight="1" x14ac:dyDescent="0.25">
      <c r="A1368" s="354">
        <v>12</v>
      </c>
      <c r="B1368" s="355"/>
      <c r="C1368" s="356">
        <v>62214</v>
      </c>
      <c r="D1368" s="140"/>
      <c r="E1368" s="269" t="s">
        <v>889</v>
      </c>
      <c r="F1368" s="269"/>
      <c r="G1368" s="269">
        <v>61</v>
      </c>
      <c r="H1368" s="275" t="s">
        <v>1370</v>
      </c>
      <c r="J1368" s="271" t="s">
        <v>211</v>
      </c>
      <c r="L1368" s="271" t="s">
        <v>1306</v>
      </c>
      <c r="N1368" s="208" t="s">
        <v>5165</v>
      </c>
      <c r="O1368" s="502" t="s">
        <v>5166</v>
      </c>
      <c r="P1368" s="502" t="s">
        <v>5167</v>
      </c>
      <c r="S1368" s="271" t="s">
        <v>214</v>
      </c>
      <c r="AZ1368" s="140"/>
    </row>
    <row r="1369" spans="1:73" ht="18" customHeight="1" x14ac:dyDescent="0.25">
      <c r="A1369" s="354">
        <v>12</v>
      </c>
      <c r="B1369" s="355"/>
      <c r="C1369" s="356">
        <v>66176</v>
      </c>
      <c r="D1369" s="140"/>
      <c r="E1369" s="269" t="s">
        <v>889</v>
      </c>
      <c r="F1369" s="269"/>
      <c r="G1369" s="269">
        <v>63</v>
      </c>
      <c r="H1369" s="275" t="s">
        <v>1370</v>
      </c>
      <c r="J1369" s="271" t="s">
        <v>211</v>
      </c>
      <c r="L1369" s="271" t="s">
        <v>1306</v>
      </c>
      <c r="N1369" s="208" t="s">
        <v>5168</v>
      </c>
      <c r="P1369" s="502" t="s">
        <v>5169</v>
      </c>
      <c r="S1369" s="271" t="s">
        <v>214</v>
      </c>
      <c r="AZ1369" s="140"/>
    </row>
    <row r="1370" spans="1:73" ht="18" customHeight="1" x14ac:dyDescent="0.25">
      <c r="A1370" s="354">
        <v>12</v>
      </c>
      <c r="B1370" s="355"/>
      <c r="C1370" s="356">
        <v>62216</v>
      </c>
      <c r="D1370" s="140"/>
      <c r="E1370" s="269" t="s">
        <v>889</v>
      </c>
      <c r="F1370" s="269"/>
      <c r="G1370" s="269">
        <v>65</v>
      </c>
      <c r="H1370" s="275" t="s">
        <v>1370</v>
      </c>
      <c r="J1370" s="271" t="s">
        <v>211</v>
      </c>
      <c r="L1370" s="271" t="s">
        <v>1306</v>
      </c>
      <c r="N1370" s="208" t="s">
        <v>5170</v>
      </c>
      <c r="O1370" s="502" t="s">
        <v>5171</v>
      </c>
      <c r="P1370" s="502" t="s">
        <v>5172</v>
      </c>
      <c r="S1370" s="271" t="s">
        <v>214</v>
      </c>
      <c r="AZ1370" s="140"/>
    </row>
    <row r="1371" spans="1:73" ht="18" customHeight="1" x14ac:dyDescent="0.25">
      <c r="A1371" s="354">
        <v>12</v>
      </c>
      <c r="B1371" s="355"/>
      <c r="C1371" s="356">
        <v>64382</v>
      </c>
      <c r="D1371" s="140"/>
      <c r="E1371" s="269" t="s">
        <v>889</v>
      </c>
      <c r="F1371" s="269"/>
      <c r="G1371" s="269">
        <v>67</v>
      </c>
      <c r="H1371" s="275" t="s">
        <v>1370</v>
      </c>
      <c r="J1371" s="271" t="s">
        <v>211</v>
      </c>
      <c r="L1371" s="271" t="s">
        <v>1306</v>
      </c>
      <c r="N1371" s="208" t="s">
        <v>5173</v>
      </c>
      <c r="P1371" s="502" t="s">
        <v>5174</v>
      </c>
      <c r="S1371" s="271" t="s">
        <v>214</v>
      </c>
      <c r="AZ1371" s="140"/>
    </row>
    <row r="1372" spans="1:73" ht="18" customHeight="1" x14ac:dyDescent="0.25">
      <c r="A1372" s="354">
        <v>12</v>
      </c>
      <c r="B1372" s="355"/>
      <c r="C1372" s="356">
        <v>67406</v>
      </c>
      <c r="D1372" s="140"/>
      <c r="E1372" s="269" t="s">
        <v>889</v>
      </c>
      <c r="F1372" s="269"/>
      <c r="G1372" s="269">
        <v>69</v>
      </c>
      <c r="H1372" s="275" t="s">
        <v>1370</v>
      </c>
      <c r="J1372" s="271" t="s">
        <v>211</v>
      </c>
      <c r="L1372" s="271" t="s">
        <v>1306</v>
      </c>
      <c r="N1372" s="208" t="s">
        <v>5175</v>
      </c>
      <c r="O1372" s="502" t="s">
        <v>5176</v>
      </c>
      <c r="P1372" s="502" t="s">
        <v>5177</v>
      </c>
      <c r="S1372" s="271" t="s">
        <v>214</v>
      </c>
      <c r="AZ1372" s="140"/>
    </row>
    <row r="1373" spans="1:73" ht="18" customHeight="1" x14ac:dyDescent="0.25">
      <c r="A1373" s="354">
        <v>12</v>
      </c>
      <c r="B1373" s="355"/>
      <c r="C1373" s="356">
        <v>68978</v>
      </c>
      <c r="D1373" s="140"/>
      <c r="E1373" s="269" t="s">
        <v>889</v>
      </c>
      <c r="F1373" s="269"/>
      <c r="G1373" s="269">
        <v>71</v>
      </c>
      <c r="H1373" s="275" t="s">
        <v>1370</v>
      </c>
      <c r="J1373" s="271" t="s">
        <v>211</v>
      </c>
      <c r="L1373" s="271" t="s">
        <v>1306</v>
      </c>
      <c r="N1373" s="208" t="s">
        <v>5178</v>
      </c>
      <c r="P1373" s="502" t="s">
        <v>5179</v>
      </c>
      <c r="S1373" s="271" t="s">
        <v>214</v>
      </c>
      <c r="AZ1373" s="140"/>
    </row>
    <row r="1374" spans="1:73" ht="18" customHeight="1" x14ac:dyDescent="0.25">
      <c r="A1374" s="354">
        <v>12</v>
      </c>
      <c r="B1374" s="355"/>
      <c r="C1374" s="356">
        <v>69486</v>
      </c>
      <c r="D1374" s="140"/>
      <c r="E1374" s="269" t="s">
        <v>889</v>
      </c>
      <c r="F1374" s="700"/>
      <c r="G1374" s="269" t="s">
        <v>1511</v>
      </c>
      <c r="H1374" s="275" t="s">
        <v>1370</v>
      </c>
      <c r="I1374" s="269"/>
      <c r="J1374" s="140" t="s">
        <v>211</v>
      </c>
      <c r="K1374" s="273"/>
      <c r="L1374" s="273" t="s">
        <v>1306</v>
      </c>
      <c r="N1374" s="275" t="s">
        <v>1512</v>
      </c>
      <c r="O1374" s="272"/>
      <c r="P1374" s="272" t="s">
        <v>1513</v>
      </c>
      <c r="Q1374" s="766" t="s">
        <v>1514</v>
      </c>
      <c r="R1374" s="269"/>
      <c r="S1374" s="269" t="s">
        <v>214</v>
      </c>
      <c r="T1374" s="273"/>
      <c r="U1374" s="466"/>
      <c r="V1374" s="140"/>
      <c r="W1374" s="140"/>
      <c r="X1374" s="140"/>
      <c r="AX1374" s="140"/>
      <c r="AZ1374" s="140"/>
      <c r="BC1374" s="280"/>
      <c r="BD1374" s="669"/>
      <c r="BE1374" s="740"/>
      <c r="BF1374" s="440"/>
      <c r="BG1374" s="140"/>
      <c r="BH1374" s="801"/>
      <c r="BI1374" s="280"/>
      <c r="BJ1374" s="280"/>
      <c r="BK1374" s="280"/>
      <c r="BL1374" s="280"/>
      <c r="BM1374" s="140"/>
      <c r="BN1374" s="269"/>
      <c r="BO1374" s="140"/>
      <c r="BP1374" s="140"/>
      <c r="BQ1374" s="140"/>
      <c r="BR1374" s="355"/>
      <c r="BS1374" s="269"/>
      <c r="BU1374" s="269"/>
    </row>
    <row r="1375" spans="1:73" ht="18" customHeight="1" x14ac:dyDescent="0.25">
      <c r="A1375" s="354">
        <v>12</v>
      </c>
      <c r="B1375" s="355"/>
      <c r="C1375" s="356">
        <v>69956</v>
      </c>
      <c r="D1375" s="140"/>
      <c r="E1375" s="269" t="s">
        <v>889</v>
      </c>
      <c r="F1375" s="269"/>
      <c r="G1375" s="269" t="s">
        <v>2602</v>
      </c>
      <c r="H1375" s="275" t="s">
        <v>1370</v>
      </c>
      <c r="J1375" s="271" t="s">
        <v>211</v>
      </c>
      <c r="L1375" s="271" t="s">
        <v>1306</v>
      </c>
      <c r="N1375" s="208" t="s">
        <v>2603</v>
      </c>
      <c r="P1375" s="502" t="s">
        <v>2604</v>
      </c>
      <c r="Q1375" s="502" t="s">
        <v>2605</v>
      </c>
      <c r="S1375" s="271" t="s">
        <v>214</v>
      </c>
      <c r="AZ1375" s="140"/>
    </row>
    <row r="1376" spans="1:73" ht="18" customHeight="1" x14ac:dyDescent="0.25">
      <c r="A1376" s="354">
        <v>12</v>
      </c>
      <c r="B1376" s="355"/>
      <c r="C1376" s="356">
        <v>63783</v>
      </c>
      <c r="D1376" s="140"/>
      <c r="E1376" s="269" t="s">
        <v>889</v>
      </c>
      <c r="F1376" s="269"/>
      <c r="G1376" s="269" t="s">
        <v>1444</v>
      </c>
      <c r="H1376" s="275" t="s">
        <v>1370</v>
      </c>
      <c r="I1376" s="269"/>
      <c r="J1376" s="140" t="s">
        <v>211</v>
      </c>
      <c r="K1376" s="273"/>
      <c r="L1376" s="273" t="s">
        <v>1306</v>
      </c>
      <c r="N1376" s="275" t="s">
        <v>1445</v>
      </c>
      <c r="O1376" s="272"/>
      <c r="P1376" s="272" t="s">
        <v>1446</v>
      </c>
      <c r="Q1376" s="766"/>
      <c r="R1376" s="269"/>
      <c r="S1376" s="269" t="s">
        <v>214</v>
      </c>
      <c r="T1376" s="273"/>
      <c r="U1376" s="466"/>
      <c r="V1376" s="140"/>
      <c r="W1376" s="140"/>
      <c r="X1376" s="140"/>
      <c r="AX1376" s="140"/>
      <c r="AZ1376" s="140"/>
      <c r="BC1376" s="280"/>
      <c r="BD1376" s="669"/>
      <c r="BE1376" s="740"/>
      <c r="BF1376" s="440"/>
      <c r="BG1376" s="140"/>
      <c r="BH1376" s="801"/>
      <c r="BI1376" s="280"/>
      <c r="BJ1376" s="280"/>
      <c r="BK1376" s="280"/>
      <c r="BL1376" s="280"/>
      <c r="BM1376" s="140"/>
      <c r="BN1376" s="269"/>
      <c r="BO1376" s="140"/>
      <c r="BP1376" s="140"/>
      <c r="BQ1376" s="140"/>
      <c r="BR1376" s="355"/>
      <c r="BS1376" s="269"/>
      <c r="BU1376" s="269"/>
    </row>
    <row r="1377" spans="1:52" ht="18" customHeight="1" x14ac:dyDescent="0.25">
      <c r="A1377" s="354">
        <v>12</v>
      </c>
      <c r="B1377" s="355"/>
      <c r="C1377" s="356">
        <v>69896</v>
      </c>
      <c r="D1377" s="140"/>
      <c r="E1377" s="269" t="s">
        <v>889</v>
      </c>
      <c r="F1377" s="269"/>
      <c r="G1377" s="269" t="s">
        <v>2521</v>
      </c>
      <c r="H1377" s="275" t="s">
        <v>1370</v>
      </c>
      <c r="J1377" s="271" t="s">
        <v>211</v>
      </c>
      <c r="L1377" s="271" t="s">
        <v>1306</v>
      </c>
      <c r="N1377" s="208" t="s">
        <v>2522</v>
      </c>
      <c r="O1377" s="502" t="s">
        <v>2523</v>
      </c>
      <c r="P1377" s="502" t="s">
        <v>2524</v>
      </c>
      <c r="Q1377" s="502" t="s">
        <v>2525</v>
      </c>
      <c r="S1377" s="271" t="s">
        <v>214</v>
      </c>
      <c r="AZ1377" s="140"/>
    </row>
    <row r="1378" spans="1:52" ht="18" customHeight="1" x14ac:dyDescent="0.25">
      <c r="A1378" s="354">
        <v>12</v>
      </c>
      <c r="B1378" s="355"/>
      <c r="C1378" s="356">
        <v>56326</v>
      </c>
      <c r="D1378" s="140"/>
      <c r="E1378" s="269" t="s">
        <v>889</v>
      </c>
      <c r="F1378" s="269"/>
      <c r="G1378" s="269" t="s">
        <v>5180</v>
      </c>
      <c r="H1378" s="275" t="s">
        <v>3103</v>
      </c>
      <c r="J1378" s="271" t="s">
        <v>416</v>
      </c>
      <c r="L1378" s="271" t="s">
        <v>3279</v>
      </c>
      <c r="N1378" s="208" t="s">
        <v>5181</v>
      </c>
      <c r="O1378" s="502" t="s">
        <v>5182</v>
      </c>
      <c r="S1378" s="271" t="s">
        <v>214</v>
      </c>
      <c r="AZ1378" s="140"/>
    </row>
    <row r="1379" spans="1:52" ht="18" customHeight="1" x14ac:dyDescent="0.25">
      <c r="A1379" s="354">
        <v>12</v>
      </c>
      <c r="B1379" s="355"/>
      <c r="C1379" s="356">
        <v>70578</v>
      </c>
      <c r="D1379" s="140"/>
      <c r="E1379" s="269" t="s">
        <v>889</v>
      </c>
      <c r="F1379" s="269"/>
      <c r="G1379" s="269" t="s">
        <v>5183</v>
      </c>
      <c r="H1379" s="275" t="s">
        <v>3103</v>
      </c>
      <c r="J1379" s="271" t="s">
        <v>416</v>
      </c>
      <c r="L1379" s="271" t="s">
        <v>3279</v>
      </c>
      <c r="N1379" s="208" t="s">
        <v>5184</v>
      </c>
      <c r="O1379" s="502" t="s">
        <v>5185</v>
      </c>
      <c r="S1379" s="271" t="s">
        <v>214</v>
      </c>
      <c r="AZ1379" s="140"/>
    </row>
    <row r="1380" spans="1:52" ht="18" customHeight="1" x14ac:dyDescent="0.25">
      <c r="A1380" s="354">
        <v>12</v>
      </c>
      <c r="B1380" s="355"/>
      <c r="C1380" s="356">
        <v>70382</v>
      </c>
      <c r="D1380" s="140"/>
      <c r="E1380" s="269" t="s">
        <v>889</v>
      </c>
      <c r="F1380" s="269"/>
      <c r="G1380" s="269" t="s">
        <v>5186</v>
      </c>
      <c r="H1380" s="275" t="s">
        <v>3103</v>
      </c>
      <c r="J1380" s="271" t="s">
        <v>416</v>
      </c>
      <c r="L1380" s="271" t="s">
        <v>3279</v>
      </c>
      <c r="N1380" s="208" t="s">
        <v>5187</v>
      </c>
      <c r="P1380" s="502" t="s">
        <v>5188</v>
      </c>
      <c r="Q1380" s="502" t="s">
        <v>5189</v>
      </c>
      <c r="S1380" s="271" t="s">
        <v>214</v>
      </c>
      <c r="AZ1380" s="140"/>
    </row>
    <row r="1381" spans="1:52" ht="18" customHeight="1" x14ac:dyDescent="0.25">
      <c r="A1381" s="354">
        <v>12</v>
      </c>
      <c r="B1381" s="355"/>
      <c r="C1381" s="356">
        <v>61571</v>
      </c>
      <c r="D1381" s="140"/>
      <c r="E1381" s="269" t="s">
        <v>889</v>
      </c>
      <c r="F1381" s="269"/>
      <c r="G1381" s="269" t="s">
        <v>3278</v>
      </c>
      <c r="H1381" s="275" t="s">
        <v>3103</v>
      </c>
      <c r="J1381" s="271" t="s">
        <v>416</v>
      </c>
      <c r="L1381" s="271" t="s">
        <v>3279</v>
      </c>
      <c r="N1381" s="208" t="s">
        <v>3280</v>
      </c>
      <c r="O1381" s="502" t="s">
        <v>3281</v>
      </c>
      <c r="Q1381" s="502" t="s">
        <v>3282</v>
      </c>
      <c r="S1381" s="271" t="s">
        <v>214</v>
      </c>
      <c r="AZ1381" s="140"/>
    </row>
    <row r="1382" spans="1:52" ht="18" customHeight="1" x14ac:dyDescent="0.25">
      <c r="A1382" s="354">
        <v>12</v>
      </c>
      <c r="B1382" s="355"/>
      <c r="C1382" s="356">
        <v>67720</v>
      </c>
      <c r="D1382" s="140"/>
      <c r="E1382" s="269" t="s">
        <v>889</v>
      </c>
      <c r="F1382" s="269"/>
      <c r="G1382" s="269" t="s">
        <v>5190</v>
      </c>
      <c r="H1382" s="275" t="s">
        <v>3103</v>
      </c>
      <c r="J1382" s="271" t="s">
        <v>416</v>
      </c>
      <c r="L1382" s="271" t="s">
        <v>3279</v>
      </c>
      <c r="N1382" s="208" t="s">
        <v>5191</v>
      </c>
      <c r="O1382" s="502" t="s">
        <v>5192</v>
      </c>
      <c r="Q1382" s="502" t="s">
        <v>5193</v>
      </c>
      <c r="S1382" s="271" t="s">
        <v>214</v>
      </c>
      <c r="AZ1382" s="140"/>
    </row>
    <row r="1383" spans="1:52" ht="18" customHeight="1" x14ac:dyDescent="0.25">
      <c r="A1383" s="354">
        <v>12</v>
      </c>
      <c r="B1383" s="355"/>
      <c r="C1383" s="356">
        <v>61440</v>
      </c>
      <c r="D1383" s="140"/>
      <c r="E1383" s="269" t="s">
        <v>889</v>
      </c>
      <c r="F1383" s="269"/>
      <c r="G1383" s="269">
        <v>219</v>
      </c>
      <c r="H1383" s="275" t="s">
        <v>3103</v>
      </c>
      <c r="J1383" s="271" t="s">
        <v>211</v>
      </c>
      <c r="L1383" s="271" t="s">
        <v>3104</v>
      </c>
      <c r="N1383" s="208" t="s">
        <v>3105</v>
      </c>
      <c r="P1383" s="502" t="s">
        <v>3106</v>
      </c>
      <c r="S1383" s="271" t="s">
        <v>214</v>
      </c>
      <c r="AZ1383" s="140"/>
    </row>
    <row r="1384" spans="1:52" ht="18" customHeight="1" x14ac:dyDescent="0.25">
      <c r="A1384" s="354">
        <v>12</v>
      </c>
      <c r="B1384" s="355"/>
      <c r="C1384" s="356">
        <v>63240</v>
      </c>
      <c r="D1384" s="140"/>
      <c r="E1384" s="269" t="s">
        <v>889</v>
      </c>
      <c r="F1384" s="269"/>
      <c r="G1384" s="269">
        <v>221</v>
      </c>
      <c r="H1384" s="275" t="s">
        <v>3103</v>
      </c>
      <c r="J1384" s="271" t="s">
        <v>211</v>
      </c>
      <c r="L1384" s="271" t="s">
        <v>3104</v>
      </c>
      <c r="N1384" s="208" t="s">
        <v>3115</v>
      </c>
      <c r="P1384" s="502" t="s">
        <v>3116</v>
      </c>
      <c r="Q1384" s="502" t="s">
        <v>3117</v>
      </c>
      <c r="S1384" s="271" t="s">
        <v>214</v>
      </c>
      <c r="AZ1384" s="140"/>
    </row>
    <row r="1385" spans="1:52" ht="18" customHeight="1" x14ac:dyDescent="0.25">
      <c r="A1385" s="354">
        <v>12</v>
      </c>
      <c r="B1385" s="355"/>
      <c r="C1385" s="356">
        <v>61442</v>
      </c>
      <c r="D1385" s="140"/>
      <c r="E1385" s="269" t="s">
        <v>889</v>
      </c>
      <c r="F1385" s="269"/>
      <c r="G1385" s="269">
        <v>223</v>
      </c>
      <c r="H1385" s="275" t="s">
        <v>3103</v>
      </c>
      <c r="J1385" s="271" t="s">
        <v>211</v>
      </c>
      <c r="L1385" s="271" t="s">
        <v>3104</v>
      </c>
      <c r="N1385" s="208" t="s">
        <v>3118</v>
      </c>
      <c r="P1385" s="502" t="s">
        <v>3119</v>
      </c>
      <c r="Q1385" s="502" t="s">
        <v>3120</v>
      </c>
      <c r="S1385" s="271" t="s">
        <v>214</v>
      </c>
      <c r="AZ1385" s="140"/>
    </row>
    <row r="1386" spans="1:52" ht="18" customHeight="1" x14ac:dyDescent="0.25">
      <c r="A1386" s="354">
        <v>12</v>
      </c>
      <c r="B1386" s="355"/>
      <c r="C1386" s="356">
        <v>61443</v>
      </c>
      <c r="D1386" s="140"/>
      <c r="E1386" s="269" t="s">
        <v>889</v>
      </c>
      <c r="F1386" s="269"/>
      <c r="G1386" s="269">
        <v>225</v>
      </c>
      <c r="H1386" s="275" t="s">
        <v>3103</v>
      </c>
      <c r="J1386" s="271" t="s">
        <v>211</v>
      </c>
      <c r="L1386" s="271" t="s">
        <v>3104</v>
      </c>
      <c r="N1386" s="208" t="s">
        <v>3124</v>
      </c>
      <c r="P1386" s="502" t="s">
        <v>3125</v>
      </c>
      <c r="S1386" s="271" t="s">
        <v>214</v>
      </c>
      <c r="AZ1386" s="140"/>
    </row>
    <row r="1387" spans="1:52" ht="18" customHeight="1" x14ac:dyDescent="0.25">
      <c r="A1387" s="354">
        <v>12</v>
      </c>
      <c r="B1387" s="355"/>
      <c r="C1387" s="356">
        <v>61446</v>
      </c>
      <c r="D1387" s="140"/>
      <c r="E1387" s="269" t="s">
        <v>889</v>
      </c>
      <c r="F1387" s="269"/>
      <c r="G1387" s="269">
        <v>231</v>
      </c>
      <c r="H1387" s="275" t="s">
        <v>3103</v>
      </c>
      <c r="J1387" s="271" t="s">
        <v>211</v>
      </c>
      <c r="L1387" s="271" t="s">
        <v>3104</v>
      </c>
      <c r="N1387" s="208" t="s">
        <v>3136</v>
      </c>
      <c r="P1387" s="502" t="s">
        <v>3137</v>
      </c>
      <c r="S1387" s="271" t="s">
        <v>214</v>
      </c>
      <c r="AZ1387" s="140"/>
    </row>
    <row r="1388" spans="1:52" ht="18" customHeight="1" x14ac:dyDescent="0.25">
      <c r="A1388" s="354">
        <v>12</v>
      </c>
      <c r="B1388" s="355"/>
      <c r="C1388" s="356">
        <v>61447</v>
      </c>
      <c r="D1388" s="140"/>
      <c r="E1388" s="269" t="s">
        <v>889</v>
      </c>
      <c r="F1388" s="269"/>
      <c r="G1388" s="269">
        <v>233</v>
      </c>
      <c r="H1388" s="275" t="s">
        <v>3103</v>
      </c>
      <c r="J1388" s="271" t="s">
        <v>211</v>
      </c>
      <c r="L1388" s="271" t="s">
        <v>3104</v>
      </c>
      <c r="N1388" s="208" t="s">
        <v>3139</v>
      </c>
      <c r="O1388" s="502" t="s">
        <v>3140</v>
      </c>
      <c r="P1388" s="502" t="s">
        <v>3141</v>
      </c>
      <c r="S1388" s="271" t="s">
        <v>214</v>
      </c>
      <c r="AZ1388" s="140"/>
    </row>
    <row r="1389" spans="1:52" ht="18" customHeight="1" x14ac:dyDescent="0.25">
      <c r="A1389" s="354">
        <v>12</v>
      </c>
      <c r="B1389" s="355"/>
      <c r="C1389" s="356">
        <v>61448</v>
      </c>
      <c r="D1389" s="140"/>
      <c r="E1389" s="269" t="s">
        <v>889</v>
      </c>
      <c r="F1389" s="269"/>
      <c r="G1389" s="269">
        <v>235</v>
      </c>
      <c r="H1389" s="275" t="s">
        <v>3103</v>
      </c>
      <c r="J1389" s="271" t="s">
        <v>211</v>
      </c>
      <c r="L1389" s="271" t="s">
        <v>3104</v>
      </c>
      <c r="N1389" s="208" t="s">
        <v>3144</v>
      </c>
      <c r="P1389" s="502" t="s">
        <v>3145</v>
      </c>
      <c r="S1389" s="271" t="s">
        <v>214</v>
      </c>
      <c r="AZ1389" s="140"/>
    </row>
    <row r="1390" spans="1:52" ht="18" customHeight="1" x14ac:dyDescent="0.25">
      <c r="A1390" s="354">
        <v>12</v>
      </c>
      <c r="B1390" s="355"/>
      <c r="C1390" s="356">
        <v>70454</v>
      </c>
      <c r="D1390" s="140"/>
      <c r="E1390" s="269" t="s">
        <v>889</v>
      </c>
      <c r="F1390" s="269"/>
      <c r="G1390" s="269" t="s">
        <v>4960</v>
      </c>
      <c r="H1390" s="275" t="s">
        <v>5195</v>
      </c>
      <c r="J1390" s="271" t="s">
        <v>416</v>
      </c>
      <c r="L1390" s="271" t="s">
        <v>5196</v>
      </c>
      <c r="N1390" s="208" t="s">
        <v>5273</v>
      </c>
      <c r="O1390" s="502" t="s">
        <v>5274</v>
      </c>
      <c r="P1390" s="502" t="s">
        <v>5274</v>
      </c>
      <c r="Q1390" s="502" t="s">
        <v>5275</v>
      </c>
      <c r="S1390" s="271" t="s">
        <v>214</v>
      </c>
      <c r="AZ1390" s="140"/>
    </row>
    <row r="1391" spans="1:52" ht="18" customHeight="1" x14ac:dyDescent="0.25">
      <c r="A1391" s="354">
        <v>12</v>
      </c>
      <c r="B1391" s="355"/>
      <c r="C1391" s="356">
        <v>69045</v>
      </c>
      <c r="D1391" s="140"/>
      <c r="E1391" s="269" t="s">
        <v>889</v>
      </c>
      <c r="F1391" s="269"/>
      <c r="G1391" s="269" t="s">
        <v>2653</v>
      </c>
      <c r="H1391" s="275" t="s">
        <v>5195</v>
      </c>
      <c r="J1391" s="271" t="s">
        <v>416</v>
      </c>
      <c r="L1391" s="271" t="s">
        <v>5196</v>
      </c>
      <c r="N1391" s="208" t="s">
        <v>5243</v>
      </c>
      <c r="P1391" s="502" t="s">
        <v>5244</v>
      </c>
      <c r="S1391" s="271" t="s">
        <v>214</v>
      </c>
      <c r="AZ1391" s="140"/>
    </row>
    <row r="1392" spans="1:52" ht="18" customHeight="1" x14ac:dyDescent="0.25">
      <c r="A1392" s="354">
        <v>12</v>
      </c>
      <c r="B1392" s="355"/>
      <c r="C1392" s="356">
        <v>67580</v>
      </c>
      <c r="D1392" s="140"/>
      <c r="E1392" s="269" t="s">
        <v>889</v>
      </c>
      <c r="F1392" s="269"/>
      <c r="G1392" s="269" t="s">
        <v>5221</v>
      </c>
      <c r="H1392" s="275" t="s">
        <v>5195</v>
      </c>
      <c r="J1392" s="271" t="s">
        <v>416</v>
      </c>
      <c r="L1392" s="271" t="s">
        <v>5196</v>
      </c>
      <c r="N1392" s="208" t="s">
        <v>5222</v>
      </c>
      <c r="P1392" s="502" t="s">
        <v>5223</v>
      </c>
      <c r="S1392" s="271" t="s">
        <v>214</v>
      </c>
      <c r="AZ1392" s="140"/>
    </row>
    <row r="1393" spans="1:52" ht="18" customHeight="1" x14ac:dyDescent="0.25">
      <c r="A1393" s="354">
        <v>12</v>
      </c>
      <c r="B1393" s="355"/>
      <c r="C1393" s="356">
        <v>65071</v>
      </c>
      <c r="D1393" s="140"/>
      <c r="E1393" s="269" t="s">
        <v>889</v>
      </c>
      <c r="F1393" s="269"/>
      <c r="G1393" s="269" t="s">
        <v>5194</v>
      </c>
      <c r="H1393" s="275" t="s">
        <v>5195</v>
      </c>
      <c r="J1393" s="271" t="s">
        <v>416</v>
      </c>
      <c r="L1393" s="271" t="s">
        <v>5196</v>
      </c>
      <c r="N1393" s="208" t="s">
        <v>5197</v>
      </c>
      <c r="O1393" s="502" t="s">
        <v>5198</v>
      </c>
      <c r="P1393" s="502" t="s">
        <v>5199</v>
      </c>
      <c r="S1393" s="271" t="s">
        <v>214</v>
      </c>
      <c r="AZ1393" s="140"/>
    </row>
    <row r="1394" spans="1:52" ht="18" customHeight="1" x14ac:dyDescent="0.25">
      <c r="A1394" s="354">
        <v>12</v>
      </c>
      <c r="B1394" s="355"/>
      <c r="C1394" s="356">
        <v>56432</v>
      </c>
      <c r="D1394" s="140"/>
      <c r="E1394" s="269" t="s">
        <v>889</v>
      </c>
      <c r="F1394" s="269"/>
      <c r="G1394" s="269" t="s">
        <v>5255</v>
      </c>
      <c r="H1394" s="275" t="s">
        <v>5195</v>
      </c>
      <c r="J1394" s="271" t="s">
        <v>416</v>
      </c>
      <c r="L1394" s="271" t="s">
        <v>5196</v>
      </c>
      <c r="N1394" s="208" t="s">
        <v>5256</v>
      </c>
      <c r="O1394" s="502" t="s">
        <v>5257</v>
      </c>
      <c r="P1394" s="502" t="s">
        <v>5258</v>
      </c>
      <c r="S1394" s="271" t="s">
        <v>214</v>
      </c>
      <c r="AZ1394" s="140"/>
    </row>
    <row r="1395" spans="1:52" ht="18" customHeight="1" x14ac:dyDescent="0.25">
      <c r="A1395" s="354">
        <v>12</v>
      </c>
      <c r="B1395" s="355"/>
      <c r="C1395" s="356">
        <v>56414</v>
      </c>
      <c r="D1395" s="140"/>
      <c r="E1395" s="269" t="s">
        <v>889</v>
      </c>
      <c r="F1395" s="269"/>
      <c r="G1395" s="269" t="s">
        <v>5209</v>
      </c>
      <c r="H1395" s="275" t="s">
        <v>5195</v>
      </c>
      <c r="J1395" s="271" t="s">
        <v>416</v>
      </c>
      <c r="L1395" s="271" t="s">
        <v>5196</v>
      </c>
      <c r="N1395" s="208" t="s">
        <v>5210</v>
      </c>
      <c r="S1395" s="271" t="s">
        <v>214</v>
      </c>
      <c r="AZ1395" s="140"/>
    </row>
    <row r="1396" spans="1:52" ht="18" customHeight="1" x14ac:dyDescent="0.25">
      <c r="A1396" s="354">
        <v>12</v>
      </c>
      <c r="B1396" s="355"/>
      <c r="C1396" s="356">
        <v>56439</v>
      </c>
      <c r="D1396" s="140"/>
      <c r="E1396" s="269" t="s">
        <v>889</v>
      </c>
      <c r="F1396" s="269"/>
      <c r="G1396" s="269" t="s">
        <v>4963</v>
      </c>
      <c r="H1396" s="275" t="s">
        <v>5195</v>
      </c>
      <c r="J1396" s="271" t="s">
        <v>416</v>
      </c>
      <c r="L1396" s="271" t="s">
        <v>5196</v>
      </c>
      <c r="N1396" s="208" t="s">
        <v>5276</v>
      </c>
      <c r="O1396" s="502" t="s">
        <v>5277</v>
      </c>
      <c r="S1396" s="271" t="s">
        <v>214</v>
      </c>
      <c r="AZ1396" s="140"/>
    </row>
    <row r="1397" spans="1:52" ht="18" customHeight="1" x14ac:dyDescent="0.25">
      <c r="A1397" s="354">
        <v>12</v>
      </c>
      <c r="B1397" s="355"/>
      <c r="C1397" s="356">
        <v>64760</v>
      </c>
      <c r="D1397" s="140"/>
      <c r="E1397" s="269" t="s">
        <v>889</v>
      </c>
      <c r="F1397" s="269"/>
      <c r="G1397" s="269" t="s">
        <v>3095</v>
      </c>
      <c r="H1397" s="275" t="s">
        <v>5195</v>
      </c>
      <c r="J1397" s="271" t="s">
        <v>416</v>
      </c>
      <c r="L1397" s="271" t="s">
        <v>5196</v>
      </c>
      <c r="N1397" s="208" t="s">
        <v>5245</v>
      </c>
      <c r="O1397" s="502" t="s">
        <v>5246</v>
      </c>
      <c r="S1397" s="271" t="s">
        <v>214</v>
      </c>
      <c r="AZ1397" s="140"/>
    </row>
    <row r="1398" spans="1:52" ht="18" customHeight="1" x14ac:dyDescent="0.25">
      <c r="A1398" s="354">
        <v>12</v>
      </c>
      <c r="B1398" s="355"/>
      <c r="C1398" s="356">
        <v>68492</v>
      </c>
      <c r="D1398" s="140"/>
      <c r="E1398" s="269" t="s">
        <v>889</v>
      </c>
      <c r="F1398" s="269"/>
      <c r="G1398" s="269" t="s">
        <v>5224</v>
      </c>
      <c r="H1398" s="275" t="s">
        <v>5195</v>
      </c>
      <c r="J1398" s="271" t="s">
        <v>416</v>
      </c>
      <c r="L1398" s="271" t="s">
        <v>5196</v>
      </c>
      <c r="N1398" s="208" t="s">
        <v>5225</v>
      </c>
      <c r="P1398" s="502" t="s">
        <v>5226</v>
      </c>
      <c r="S1398" s="271" t="s">
        <v>214</v>
      </c>
      <c r="AZ1398" s="140"/>
    </row>
    <row r="1399" spans="1:52" ht="18" customHeight="1" x14ac:dyDescent="0.25">
      <c r="A1399" s="354">
        <v>12</v>
      </c>
      <c r="B1399" s="355"/>
      <c r="C1399" s="356">
        <v>70372</v>
      </c>
      <c r="D1399" s="140"/>
      <c r="E1399" s="269" t="s">
        <v>889</v>
      </c>
      <c r="F1399" s="269"/>
      <c r="G1399" s="269" t="s">
        <v>5200</v>
      </c>
      <c r="H1399" s="275" t="s">
        <v>5195</v>
      </c>
      <c r="J1399" s="271" t="s">
        <v>416</v>
      </c>
      <c r="L1399" s="271" t="s">
        <v>5196</v>
      </c>
      <c r="N1399" s="208" t="s">
        <v>5201</v>
      </c>
      <c r="O1399" s="502" t="s">
        <v>5202</v>
      </c>
      <c r="P1399" s="502" t="s">
        <v>5203</v>
      </c>
      <c r="Q1399" s="502" t="s">
        <v>5204</v>
      </c>
      <c r="S1399" s="271" t="s">
        <v>214</v>
      </c>
      <c r="AZ1399" s="140"/>
    </row>
    <row r="1400" spans="1:52" ht="18" customHeight="1" x14ac:dyDescent="0.25">
      <c r="A1400" s="354">
        <v>12</v>
      </c>
      <c r="B1400" s="355"/>
      <c r="C1400" s="356">
        <v>67361</v>
      </c>
      <c r="D1400" s="140"/>
      <c r="E1400" s="269" t="s">
        <v>889</v>
      </c>
      <c r="F1400" s="269"/>
      <c r="G1400" s="269" t="s">
        <v>5259</v>
      </c>
      <c r="H1400" s="275" t="s">
        <v>5195</v>
      </c>
      <c r="J1400" s="271" t="s">
        <v>416</v>
      </c>
      <c r="L1400" s="271" t="s">
        <v>5196</v>
      </c>
      <c r="N1400" s="208" t="s">
        <v>5260</v>
      </c>
      <c r="P1400" s="502" t="s">
        <v>5261</v>
      </c>
      <c r="S1400" s="271" t="s">
        <v>214</v>
      </c>
      <c r="AZ1400" s="140"/>
    </row>
    <row r="1401" spans="1:52" ht="18" customHeight="1" x14ac:dyDescent="0.25">
      <c r="A1401" s="354">
        <v>12</v>
      </c>
      <c r="B1401" s="355"/>
      <c r="C1401" s="356">
        <v>66984</v>
      </c>
      <c r="D1401" s="140"/>
      <c r="E1401" s="269" t="s">
        <v>889</v>
      </c>
      <c r="F1401" s="269"/>
      <c r="G1401" s="269" t="s">
        <v>5211</v>
      </c>
      <c r="H1401" s="275" t="s">
        <v>5195</v>
      </c>
      <c r="J1401" s="271" t="s">
        <v>416</v>
      </c>
      <c r="L1401" s="271" t="s">
        <v>5196</v>
      </c>
      <c r="N1401" s="208" t="s">
        <v>5212</v>
      </c>
      <c r="O1401" s="502" t="s">
        <v>5213</v>
      </c>
      <c r="P1401" s="502" t="s">
        <v>5214</v>
      </c>
      <c r="Q1401" s="502" t="s">
        <v>5215</v>
      </c>
      <c r="S1401" s="271" t="s">
        <v>214</v>
      </c>
      <c r="AZ1401" s="140"/>
    </row>
    <row r="1402" spans="1:52" ht="18" customHeight="1" x14ac:dyDescent="0.25">
      <c r="A1402" s="354">
        <v>12</v>
      </c>
      <c r="B1402" s="355"/>
      <c r="C1402" s="356">
        <v>69891</v>
      </c>
      <c r="D1402" s="140"/>
      <c r="E1402" s="269" t="s">
        <v>889</v>
      </c>
      <c r="F1402" s="269"/>
      <c r="G1402" s="269" t="s">
        <v>5278</v>
      </c>
      <c r="H1402" s="275" t="s">
        <v>5195</v>
      </c>
      <c r="J1402" s="271" t="s">
        <v>416</v>
      </c>
      <c r="L1402" s="271" t="s">
        <v>5196</v>
      </c>
      <c r="N1402" s="208" t="s">
        <v>5279</v>
      </c>
      <c r="P1402" s="502" t="s">
        <v>5280</v>
      </c>
      <c r="S1402" s="271" t="s">
        <v>214</v>
      </c>
      <c r="AZ1402" s="140"/>
    </row>
    <row r="1403" spans="1:52" ht="18" customHeight="1" x14ac:dyDescent="0.25">
      <c r="A1403" s="354">
        <v>12</v>
      </c>
      <c r="B1403" s="355"/>
      <c r="C1403" s="356">
        <v>70152</v>
      </c>
      <c r="D1403" s="140"/>
      <c r="E1403" s="269" t="s">
        <v>889</v>
      </c>
      <c r="F1403" s="269"/>
      <c r="G1403" s="269" t="s">
        <v>3197</v>
      </c>
      <c r="H1403" s="275" t="s">
        <v>5195</v>
      </c>
      <c r="J1403" s="271" t="s">
        <v>416</v>
      </c>
      <c r="L1403" s="271" t="s">
        <v>5196</v>
      </c>
      <c r="N1403" s="208" t="s">
        <v>5247</v>
      </c>
      <c r="P1403" s="502" t="s">
        <v>5248</v>
      </c>
      <c r="S1403" s="271" t="s">
        <v>214</v>
      </c>
      <c r="AZ1403" s="140"/>
    </row>
    <row r="1404" spans="1:52" ht="18" customHeight="1" x14ac:dyDescent="0.25">
      <c r="A1404" s="354">
        <v>12</v>
      </c>
      <c r="B1404" s="355"/>
      <c r="C1404" s="356">
        <v>66888</v>
      </c>
      <c r="D1404" s="140"/>
      <c r="E1404" s="269" t="s">
        <v>889</v>
      </c>
      <c r="F1404" s="269"/>
      <c r="G1404" s="269" t="s">
        <v>5227</v>
      </c>
      <c r="H1404" s="275" t="s">
        <v>5195</v>
      </c>
      <c r="J1404" s="271" t="s">
        <v>416</v>
      </c>
      <c r="L1404" s="271" t="s">
        <v>5196</v>
      </c>
      <c r="N1404" s="208" t="s">
        <v>5228</v>
      </c>
      <c r="P1404" s="502" t="s">
        <v>5229</v>
      </c>
      <c r="Q1404" s="502" t="s">
        <v>5230</v>
      </c>
      <c r="S1404" s="271" t="s">
        <v>214</v>
      </c>
      <c r="AZ1404" s="140"/>
    </row>
    <row r="1405" spans="1:52" ht="18" customHeight="1" x14ac:dyDescent="0.25">
      <c r="A1405" s="354">
        <v>12</v>
      </c>
      <c r="B1405" s="355"/>
      <c r="C1405" s="356">
        <v>62480</v>
      </c>
      <c r="D1405" s="140"/>
      <c r="E1405" s="269" t="s">
        <v>889</v>
      </c>
      <c r="F1405" s="269"/>
      <c r="G1405" s="269" t="s">
        <v>5262</v>
      </c>
      <c r="H1405" s="275" t="s">
        <v>5195</v>
      </c>
      <c r="J1405" s="271" t="s">
        <v>416</v>
      </c>
      <c r="L1405" s="271" t="s">
        <v>5196</v>
      </c>
      <c r="N1405" s="208" t="s">
        <v>5263</v>
      </c>
      <c r="S1405" s="271" t="s">
        <v>214</v>
      </c>
      <c r="AZ1405" s="140"/>
    </row>
    <row r="1406" spans="1:52" ht="18" customHeight="1" x14ac:dyDescent="0.25">
      <c r="A1406" s="354">
        <v>12</v>
      </c>
      <c r="B1406" s="355"/>
      <c r="C1406" s="356">
        <v>66213</v>
      </c>
      <c r="D1406" s="140"/>
      <c r="E1406" s="269" t="s">
        <v>889</v>
      </c>
      <c r="F1406" s="269"/>
      <c r="G1406" s="269" t="s">
        <v>4965</v>
      </c>
      <c r="H1406" s="275" t="s">
        <v>5195</v>
      </c>
      <c r="J1406" s="271" t="s">
        <v>416</v>
      </c>
      <c r="L1406" s="271" t="s">
        <v>5196</v>
      </c>
      <c r="N1406" s="208" t="s">
        <v>5281</v>
      </c>
      <c r="P1406" s="502" t="s">
        <v>5282</v>
      </c>
      <c r="S1406" s="271" t="s">
        <v>214</v>
      </c>
      <c r="AZ1406" s="140"/>
    </row>
    <row r="1407" spans="1:52" ht="18" customHeight="1" x14ac:dyDescent="0.25">
      <c r="A1407" s="354">
        <v>12</v>
      </c>
      <c r="B1407" s="355"/>
      <c r="C1407" s="356">
        <v>69898</v>
      </c>
      <c r="D1407" s="140"/>
      <c r="E1407" s="269" t="s">
        <v>889</v>
      </c>
      <c r="F1407" s="269"/>
      <c r="G1407" s="269" t="s">
        <v>3394</v>
      </c>
      <c r="H1407" s="275" t="s">
        <v>5195</v>
      </c>
      <c r="J1407" s="271" t="s">
        <v>416</v>
      </c>
      <c r="L1407" s="271" t="s">
        <v>5196</v>
      </c>
      <c r="N1407" s="208" t="s">
        <v>5249</v>
      </c>
      <c r="P1407" s="502" t="s">
        <v>5250</v>
      </c>
      <c r="Q1407" s="502" t="s">
        <v>5251</v>
      </c>
      <c r="S1407" s="271" t="s">
        <v>214</v>
      </c>
      <c r="AZ1407" s="140"/>
    </row>
    <row r="1408" spans="1:52" ht="18" customHeight="1" x14ac:dyDescent="0.25">
      <c r="A1408" s="354">
        <v>12</v>
      </c>
      <c r="B1408" s="355"/>
      <c r="C1408" s="356">
        <v>68779</v>
      </c>
      <c r="D1408" s="140"/>
      <c r="E1408" s="269" t="s">
        <v>889</v>
      </c>
      <c r="F1408" s="269"/>
      <c r="G1408" s="269" t="s">
        <v>5231</v>
      </c>
      <c r="H1408" s="275" t="s">
        <v>5195</v>
      </c>
      <c r="J1408" s="271" t="s">
        <v>416</v>
      </c>
      <c r="L1408" s="271" t="s">
        <v>5196</v>
      </c>
      <c r="N1408" s="208" t="s">
        <v>5232</v>
      </c>
      <c r="P1408" s="502" t="s">
        <v>5233</v>
      </c>
      <c r="Q1408" s="502" t="s">
        <v>5234</v>
      </c>
      <c r="S1408" s="271" t="s">
        <v>214</v>
      </c>
      <c r="AZ1408" s="140"/>
    </row>
    <row r="1409" spans="1:52" ht="18" customHeight="1" x14ac:dyDescent="0.25">
      <c r="A1409" s="354">
        <v>12</v>
      </c>
      <c r="B1409" s="355"/>
      <c r="C1409" s="356">
        <v>58549</v>
      </c>
      <c r="D1409" s="140"/>
      <c r="E1409" s="269" t="s">
        <v>889</v>
      </c>
      <c r="F1409" s="269"/>
      <c r="G1409" s="269" t="s">
        <v>5264</v>
      </c>
      <c r="H1409" s="275" t="s">
        <v>5195</v>
      </c>
      <c r="J1409" s="271" t="s">
        <v>416</v>
      </c>
      <c r="L1409" s="271" t="s">
        <v>5196</v>
      </c>
      <c r="N1409" s="208" t="s">
        <v>5265</v>
      </c>
      <c r="S1409" s="271" t="s">
        <v>214</v>
      </c>
      <c r="AZ1409" s="140"/>
    </row>
    <row r="1410" spans="1:52" ht="18" customHeight="1" x14ac:dyDescent="0.25">
      <c r="A1410" s="354">
        <v>12</v>
      </c>
      <c r="B1410" s="355"/>
      <c r="C1410" s="356">
        <v>56442</v>
      </c>
      <c r="D1410" s="140"/>
      <c r="E1410" s="269" t="s">
        <v>889</v>
      </c>
      <c r="F1410" s="269"/>
      <c r="G1410" s="269" t="s">
        <v>4968</v>
      </c>
      <c r="H1410" s="275" t="s">
        <v>5195</v>
      </c>
      <c r="J1410" s="271" t="s">
        <v>416</v>
      </c>
      <c r="L1410" s="271" t="s">
        <v>5196</v>
      </c>
      <c r="N1410" s="208" t="s">
        <v>5283</v>
      </c>
      <c r="S1410" s="271" t="s">
        <v>214</v>
      </c>
      <c r="AZ1410" s="140"/>
    </row>
    <row r="1411" spans="1:52" ht="18" customHeight="1" x14ac:dyDescent="0.25">
      <c r="A1411" s="354">
        <v>12</v>
      </c>
      <c r="B1411" s="355"/>
      <c r="C1411" s="356">
        <v>65551</v>
      </c>
      <c r="D1411" s="140"/>
      <c r="E1411" s="269" t="s">
        <v>889</v>
      </c>
      <c r="F1411" s="269"/>
      <c r="G1411" s="269" t="s">
        <v>3459</v>
      </c>
      <c r="H1411" s="275" t="s">
        <v>5195</v>
      </c>
      <c r="J1411" s="271" t="s">
        <v>416</v>
      </c>
      <c r="L1411" s="271" t="s">
        <v>5196</v>
      </c>
      <c r="N1411" s="208" t="s">
        <v>5252</v>
      </c>
      <c r="P1411" s="502" t="s">
        <v>5253</v>
      </c>
      <c r="S1411" s="271" t="s">
        <v>214</v>
      </c>
      <c r="AZ1411" s="140"/>
    </row>
    <row r="1412" spans="1:52" ht="18" customHeight="1" x14ac:dyDescent="0.25">
      <c r="A1412" s="354">
        <v>12</v>
      </c>
      <c r="B1412" s="355"/>
      <c r="C1412" s="356">
        <v>56424</v>
      </c>
      <c r="D1412" s="140"/>
      <c r="E1412" s="269" t="s">
        <v>889</v>
      </c>
      <c r="F1412" s="269"/>
      <c r="G1412" s="269" t="s">
        <v>5235</v>
      </c>
      <c r="H1412" s="275" t="s">
        <v>5195</v>
      </c>
      <c r="J1412" s="271" t="s">
        <v>416</v>
      </c>
      <c r="L1412" s="271" t="s">
        <v>5196</v>
      </c>
      <c r="N1412" s="208" t="s">
        <v>5236</v>
      </c>
      <c r="O1412" s="502" t="s">
        <v>5237</v>
      </c>
      <c r="Q1412" s="502" t="s">
        <v>5238</v>
      </c>
      <c r="S1412" s="271" t="s">
        <v>214</v>
      </c>
      <c r="AZ1412" s="140"/>
    </row>
    <row r="1413" spans="1:52" ht="18" customHeight="1" x14ac:dyDescent="0.25">
      <c r="A1413" s="354">
        <v>12</v>
      </c>
      <c r="B1413" s="355"/>
      <c r="C1413" s="356">
        <v>68804</v>
      </c>
      <c r="D1413" s="140"/>
      <c r="E1413" s="269" t="s">
        <v>889</v>
      </c>
      <c r="F1413" s="269"/>
      <c r="G1413" s="269" t="s">
        <v>5266</v>
      </c>
      <c r="H1413" s="275" t="s">
        <v>5195</v>
      </c>
      <c r="J1413" s="271" t="s">
        <v>416</v>
      </c>
      <c r="L1413" s="271" t="s">
        <v>5196</v>
      </c>
      <c r="N1413" s="208" t="s">
        <v>5267</v>
      </c>
      <c r="O1413" s="502" t="s">
        <v>5268</v>
      </c>
      <c r="P1413" s="502" t="s">
        <v>5268</v>
      </c>
      <c r="Q1413" s="502" t="s">
        <v>5269</v>
      </c>
      <c r="S1413" s="271" t="s">
        <v>214</v>
      </c>
      <c r="AZ1413" s="140"/>
    </row>
    <row r="1414" spans="1:52" ht="18" customHeight="1" x14ac:dyDescent="0.25">
      <c r="A1414" s="354">
        <v>12</v>
      </c>
      <c r="B1414" s="355"/>
      <c r="C1414" s="356">
        <v>61197</v>
      </c>
      <c r="D1414" s="140"/>
      <c r="E1414" s="269" t="s">
        <v>889</v>
      </c>
      <c r="F1414" s="269"/>
      <c r="G1414" s="269" t="s">
        <v>5216</v>
      </c>
      <c r="H1414" s="275" t="s">
        <v>5195</v>
      </c>
      <c r="J1414" s="271" t="s">
        <v>416</v>
      </c>
      <c r="L1414" s="271" t="s">
        <v>5196</v>
      </c>
      <c r="N1414" s="208" t="s">
        <v>5217</v>
      </c>
      <c r="O1414" s="502" t="s">
        <v>5218</v>
      </c>
      <c r="P1414" s="502" t="s">
        <v>5219</v>
      </c>
      <c r="Q1414" s="502" t="s">
        <v>5220</v>
      </c>
      <c r="S1414" s="271" t="s">
        <v>214</v>
      </c>
      <c r="AZ1414" s="140"/>
    </row>
    <row r="1415" spans="1:52" ht="18" customHeight="1" x14ac:dyDescent="0.25">
      <c r="A1415" s="354">
        <v>12</v>
      </c>
      <c r="B1415" s="355"/>
      <c r="C1415" s="356">
        <v>70644</v>
      </c>
      <c r="D1415" s="140"/>
      <c r="E1415" s="269" t="s">
        <v>889</v>
      </c>
      <c r="F1415" s="269"/>
      <c r="G1415" s="269" t="s">
        <v>4972</v>
      </c>
      <c r="H1415" s="275" t="s">
        <v>5195</v>
      </c>
      <c r="J1415" s="271" t="s">
        <v>416</v>
      </c>
      <c r="L1415" s="271" t="s">
        <v>5196</v>
      </c>
      <c r="N1415" s="208" t="s">
        <v>5284</v>
      </c>
      <c r="P1415" s="502" t="s">
        <v>5285</v>
      </c>
      <c r="Q1415" s="502" t="s">
        <v>5286</v>
      </c>
      <c r="S1415" s="271" t="s">
        <v>214</v>
      </c>
      <c r="AZ1415" s="140"/>
    </row>
    <row r="1416" spans="1:52" ht="18" customHeight="1" x14ac:dyDescent="0.25">
      <c r="A1416" s="354">
        <v>12</v>
      </c>
      <c r="B1416" s="355"/>
      <c r="C1416" s="356">
        <v>63728</v>
      </c>
      <c r="D1416" s="140"/>
      <c r="E1416" s="269" t="s">
        <v>889</v>
      </c>
      <c r="F1416" s="269"/>
      <c r="G1416" s="269" t="s">
        <v>3481</v>
      </c>
      <c r="H1416" s="275" t="s">
        <v>5195</v>
      </c>
      <c r="J1416" s="271" t="s">
        <v>416</v>
      </c>
      <c r="L1416" s="271" t="s">
        <v>5196</v>
      </c>
      <c r="N1416" s="208" t="s">
        <v>5254</v>
      </c>
      <c r="S1416" s="271" t="s">
        <v>214</v>
      </c>
      <c r="AZ1416" s="140"/>
    </row>
    <row r="1417" spans="1:52" ht="18" customHeight="1" x14ac:dyDescent="0.25">
      <c r="A1417" s="354">
        <v>12</v>
      </c>
      <c r="B1417" s="355"/>
      <c r="C1417" s="356">
        <v>67791</v>
      </c>
      <c r="D1417" s="140"/>
      <c r="E1417" s="269" t="s">
        <v>889</v>
      </c>
      <c r="F1417" s="269"/>
      <c r="G1417" s="269" t="s">
        <v>5239</v>
      </c>
      <c r="H1417" s="275" t="s">
        <v>5195</v>
      </c>
      <c r="J1417" s="271" t="s">
        <v>416</v>
      </c>
      <c r="L1417" s="271" t="s">
        <v>5196</v>
      </c>
      <c r="N1417" s="208" t="s">
        <v>5240</v>
      </c>
      <c r="O1417" s="502" t="s">
        <v>5241</v>
      </c>
      <c r="Q1417" s="502" t="s">
        <v>5242</v>
      </c>
      <c r="S1417" s="271" t="s">
        <v>214</v>
      </c>
      <c r="AZ1417" s="140"/>
    </row>
    <row r="1418" spans="1:52" ht="18" customHeight="1" x14ac:dyDescent="0.25">
      <c r="A1418" s="354">
        <v>12</v>
      </c>
      <c r="B1418" s="355"/>
      <c r="C1418" s="356">
        <v>67857</v>
      </c>
      <c r="D1418" s="140"/>
      <c r="E1418" s="269" t="s">
        <v>889</v>
      </c>
      <c r="F1418" s="269"/>
      <c r="G1418" s="269" t="s">
        <v>5205</v>
      </c>
      <c r="H1418" s="275" t="s">
        <v>5195</v>
      </c>
      <c r="J1418" s="271" t="s">
        <v>416</v>
      </c>
      <c r="L1418" s="271" t="s">
        <v>5196</v>
      </c>
      <c r="N1418" s="208" t="s">
        <v>5206</v>
      </c>
      <c r="O1418" s="502" t="s">
        <v>5207</v>
      </c>
      <c r="P1418" s="502" t="s">
        <v>5208</v>
      </c>
      <c r="S1418" s="271" t="s">
        <v>214</v>
      </c>
      <c r="AZ1418" s="140"/>
    </row>
    <row r="1419" spans="1:52" ht="18" customHeight="1" x14ac:dyDescent="0.25">
      <c r="A1419" s="354">
        <v>12</v>
      </c>
      <c r="B1419" s="355"/>
      <c r="C1419" s="356">
        <v>64859</v>
      </c>
      <c r="D1419" s="140"/>
      <c r="E1419" s="269" t="s">
        <v>889</v>
      </c>
      <c r="F1419" s="269"/>
      <c r="G1419" s="269" t="s">
        <v>5270</v>
      </c>
      <c r="H1419" s="275" t="s">
        <v>5195</v>
      </c>
      <c r="J1419" s="271" t="s">
        <v>416</v>
      </c>
      <c r="L1419" s="271" t="s">
        <v>5196</v>
      </c>
      <c r="N1419" s="208" t="s">
        <v>5271</v>
      </c>
      <c r="P1419" s="502" t="s">
        <v>5272</v>
      </c>
      <c r="S1419" s="271" t="s">
        <v>214</v>
      </c>
      <c r="AZ1419" s="140"/>
    </row>
    <row r="1420" spans="1:52" ht="18" customHeight="1" x14ac:dyDescent="0.25">
      <c r="A1420" s="354">
        <v>12</v>
      </c>
      <c r="B1420" s="355"/>
      <c r="C1420" s="356">
        <v>63123</v>
      </c>
      <c r="D1420" s="140"/>
      <c r="E1420" s="269" t="s">
        <v>889</v>
      </c>
      <c r="F1420" s="269"/>
      <c r="G1420" s="269">
        <v>39</v>
      </c>
      <c r="H1420" s="275" t="s">
        <v>5287</v>
      </c>
      <c r="J1420" s="271" t="s">
        <v>211</v>
      </c>
      <c r="L1420" s="271" t="s">
        <v>5288</v>
      </c>
      <c r="N1420" s="208" t="s">
        <v>5289</v>
      </c>
      <c r="O1420" s="502" t="s">
        <v>5290</v>
      </c>
      <c r="P1420" s="502" t="s">
        <v>5291</v>
      </c>
      <c r="Q1420" s="502" t="s">
        <v>5292</v>
      </c>
      <c r="S1420" s="271" t="s">
        <v>214</v>
      </c>
      <c r="AZ1420" s="140"/>
    </row>
    <row r="1421" spans="1:52" ht="18" customHeight="1" x14ac:dyDescent="0.25">
      <c r="A1421" s="354">
        <v>12</v>
      </c>
      <c r="B1421" s="355"/>
      <c r="C1421" s="356">
        <v>65665</v>
      </c>
      <c r="D1421" s="140"/>
      <c r="E1421" s="269" t="s">
        <v>889</v>
      </c>
      <c r="F1421" s="269"/>
      <c r="G1421" s="269">
        <v>55</v>
      </c>
      <c r="H1421" s="275" t="s">
        <v>5287</v>
      </c>
      <c r="J1421" s="271" t="s">
        <v>211</v>
      </c>
      <c r="L1421" s="271" t="s">
        <v>5288</v>
      </c>
      <c r="N1421" s="208" t="s">
        <v>5293</v>
      </c>
      <c r="P1421" s="502" t="s">
        <v>5294</v>
      </c>
      <c r="Q1421" s="502" t="s">
        <v>5295</v>
      </c>
      <c r="S1421" s="271" t="s">
        <v>214</v>
      </c>
      <c r="AZ1421" s="140"/>
    </row>
    <row r="1422" spans="1:52" ht="18" customHeight="1" x14ac:dyDescent="0.25">
      <c r="A1422" s="354">
        <v>12</v>
      </c>
      <c r="B1422" s="355"/>
      <c r="C1422" s="356">
        <v>69057</v>
      </c>
      <c r="D1422" s="140"/>
      <c r="E1422" s="269" t="s">
        <v>889</v>
      </c>
      <c r="F1422" s="269"/>
      <c r="G1422" s="269" t="s">
        <v>5296</v>
      </c>
      <c r="H1422" s="275" t="s">
        <v>5287</v>
      </c>
      <c r="J1422" s="271" t="s">
        <v>416</v>
      </c>
      <c r="L1422" s="271" t="s">
        <v>5288</v>
      </c>
      <c r="N1422" s="208" t="s">
        <v>5297</v>
      </c>
      <c r="Q1422" s="502" t="s">
        <v>5298</v>
      </c>
      <c r="S1422" s="271" t="s">
        <v>214</v>
      </c>
      <c r="AZ1422" s="140"/>
    </row>
    <row r="1423" spans="1:52" ht="18" customHeight="1" x14ac:dyDescent="0.25">
      <c r="A1423" s="354">
        <v>12</v>
      </c>
      <c r="B1423" s="355"/>
      <c r="C1423" s="356">
        <v>65887</v>
      </c>
      <c r="D1423" s="140"/>
      <c r="E1423" s="269" t="s">
        <v>889</v>
      </c>
      <c r="F1423" s="269"/>
      <c r="G1423" s="269">
        <v>3</v>
      </c>
      <c r="H1423" s="275" t="s">
        <v>2400</v>
      </c>
      <c r="J1423" s="271" t="s">
        <v>211</v>
      </c>
      <c r="L1423" s="271" t="s">
        <v>2401</v>
      </c>
      <c r="N1423" s="208" t="s">
        <v>5299</v>
      </c>
      <c r="P1423" s="502" t="s">
        <v>5300</v>
      </c>
      <c r="S1423" s="271" t="s">
        <v>214</v>
      </c>
      <c r="AZ1423" s="140"/>
    </row>
    <row r="1424" spans="1:52" ht="18" customHeight="1" x14ac:dyDescent="0.25">
      <c r="A1424" s="354">
        <v>12</v>
      </c>
      <c r="B1424" s="355"/>
      <c r="C1424" s="356">
        <v>56445</v>
      </c>
      <c r="D1424" s="140"/>
      <c r="E1424" s="269" t="s">
        <v>889</v>
      </c>
      <c r="F1424" s="269"/>
      <c r="G1424" s="269">
        <v>5</v>
      </c>
      <c r="H1424" s="275" t="s">
        <v>2400</v>
      </c>
      <c r="J1424" s="271" t="s">
        <v>211</v>
      </c>
      <c r="L1424" s="271" t="s">
        <v>2401</v>
      </c>
      <c r="N1424" s="208" t="s">
        <v>5301</v>
      </c>
      <c r="P1424" s="502" t="s">
        <v>5302</v>
      </c>
      <c r="S1424" s="271" t="s">
        <v>214</v>
      </c>
      <c r="AZ1424" s="140"/>
    </row>
    <row r="1425" spans="1:52" ht="18" customHeight="1" x14ac:dyDescent="0.25">
      <c r="A1425" s="354">
        <v>12</v>
      </c>
      <c r="B1425" s="355"/>
      <c r="C1425" s="356">
        <v>67111</v>
      </c>
      <c r="D1425" s="140"/>
      <c r="E1425" s="269" t="s">
        <v>889</v>
      </c>
      <c r="F1425" s="269"/>
      <c r="G1425" s="269">
        <v>8</v>
      </c>
      <c r="H1425" s="275" t="s">
        <v>2400</v>
      </c>
      <c r="J1425" s="271" t="s">
        <v>211</v>
      </c>
      <c r="L1425" s="271" t="s">
        <v>2401</v>
      </c>
      <c r="N1425" s="208" t="s">
        <v>5303</v>
      </c>
      <c r="P1425" s="502" t="s">
        <v>5304</v>
      </c>
      <c r="Q1425" s="502" t="s">
        <v>5305</v>
      </c>
      <c r="S1425" s="271" t="s">
        <v>214</v>
      </c>
      <c r="AZ1425" s="140"/>
    </row>
    <row r="1426" spans="1:52" ht="18" customHeight="1" x14ac:dyDescent="0.25">
      <c r="A1426" s="354">
        <v>12</v>
      </c>
      <c r="B1426" s="355"/>
      <c r="C1426" s="356">
        <v>65046</v>
      </c>
      <c r="D1426" s="140"/>
      <c r="E1426" s="269" t="s">
        <v>889</v>
      </c>
      <c r="F1426" s="269"/>
      <c r="G1426" s="269">
        <v>12</v>
      </c>
      <c r="H1426" s="275" t="s">
        <v>2400</v>
      </c>
      <c r="J1426" s="271" t="s">
        <v>211</v>
      </c>
      <c r="L1426" s="271" t="s">
        <v>2401</v>
      </c>
      <c r="N1426" s="208" t="s">
        <v>5306</v>
      </c>
      <c r="P1426" s="502" t="s">
        <v>5307</v>
      </c>
      <c r="S1426" s="271" t="s">
        <v>214</v>
      </c>
      <c r="AZ1426" s="140"/>
    </row>
    <row r="1427" spans="1:52" ht="18" customHeight="1" x14ac:dyDescent="0.25">
      <c r="A1427" s="354">
        <v>12</v>
      </c>
      <c r="B1427" s="355"/>
      <c r="C1427" s="356">
        <v>65138</v>
      </c>
      <c r="D1427" s="140"/>
      <c r="E1427" s="269" t="s">
        <v>889</v>
      </c>
      <c r="F1427" s="269"/>
      <c r="G1427" s="269">
        <v>14</v>
      </c>
      <c r="H1427" s="275" t="s">
        <v>2400</v>
      </c>
      <c r="J1427" s="271" t="s">
        <v>211</v>
      </c>
      <c r="L1427" s="271" t="s">
        <v>2401</v>
      </c>
      <c r="N1427" s="208" t="s">
        <v>5308</v>
      </c>
      <c r="S1427" s="271" t="s">
        <v>214</v>
      </c>
      <c r="AZ1427" s="140"/>
    </row>
    <row r="1428" spans="1:52" ht="18" customHeight="1" x14ac:dyDescent="0.25">
      <c r="A1428" s="354">
        <v>12</v>
      </c>
      <c r="B1428" s="355"/>
      <c r="C1428" s="356">
        <v>66851</v>
      </c>
      <c r="D1428" s="140"/>
      <c r="E1428" s="269" t="s">
        <v>889</v>
      </c>
      <c r="F1428" s="269"/>
      <c r="G1428" s="269" t="s">
        <v>2399</v>
      </c>
      <c r="H1428" s="275" t="s">
        <v>2400</v>
      </c>
      <c r="J1428" s="271" t="s">
        <v>211</v>
      </c>
      <c r="L1428" s="271" t="s">
        <v>2401</v>
      </c>
      <c r="N1428" s="208" t="s">
        <v>2402</v>
      </c>
      <c r="P1428" s="502" t="s">
        <v>2403</v>
      </c>
      <c r="Q1428" s="502" t="s">
        <v>2404</v>
      </c>
      <c r="S1428" s="271" t="s">
        <v>214</v>
      </c>
      <c r="AZ1428" s="140"/>
    </row>
    <row r="1429" spans="1:52" ht="18" customHeight="1" x14ac:dyDescent="0.25">
      <c r="A1429" s="354">
        <v>12</v>
      </c>
      <c r="B1429" s="355"/>
      <c r="C1429" s="356">
        <v>63293</v>
      </c>
      <c r="D1429" s="140"/>
      <c r="E1429" s="269" t="s">
        <v>889</v>
      </c>
      <c r="F1429" s="269"/>
      <c r="G1429" s="269" t="s">
        <v>2405</v>
      </c>
      <c r="H1429" s="275" t="s">
        <v>2400</v>
      </c>
      <c r="J1429" s="271" t="s">
        <v>211</v>
      </c>
      <c r="L1429" s="271" t="s">
        <v>2401</v>
      </c>
      <c r="N1429" s="208" t="s">
        <v>2406</v>
      </c>
      <c r="P1429" s="502" t="s">
        <v>2407</v>
      </c>
      <c r="Q1429" s="502" t="s">
        <v>2408</v>
      </c>
      <c r="S1429" s="271" t="s">
        <v>214</v>
      </c>
      <c r="AZ1429" s="140"/>
    </row>
    <row r="1430" spans="1:52" ht="18" customHeight="1" x14ac:dyDescent="0.25">
      <c r="A1430" s="354">
        <v>12</v>
      </c>
      <c r="B1430" s="355"/>
      <c r="C1430" s="356">
        <v>68838</v>
      </c>
      <c r="D1430" s="140"/>
      <c r="E1430" s="269" t="s">
        <v>889</v>
      </c>
      <c r="F1430" s="269"/>
      <c r="G1430" s="269" t="s">
        <v>5309</v>
      </c>
      <c r="H1430" s="275" t="s">
        <v>5310</v>
      </c>
      <c r="J1430" s="271" t="s">
        <v>416</v>
      </c>
      <c r="L1430" s="271" t="s">
        <v>5311</v>
      </c>
      <c r="N1430" s="208" t="s">
        <v>5312</v>
      </c>
      <c r="P1430" s="502" t="s">
        <v>5313</v>
      </c>
      <c r="Q1430" s="502" t="s">
        <v>5314</v>
      </c>
      <c r="S1430" s="271" t="s">
        <v>214</v>
      </c>
      <c r="AZ1430" s="140"/>
    </row>
    <row r="1431" spans="1:52" ht="18" customHeight="1" x14ac:dyDescent="0.25">
      <c r="A1431" s="354">
        <v>12</v>
      </c>
      <c r="B1431" s="355"/>
      <c r="C1431" s="356">
        <v>63956</v>
      </c>
      <c r="D1431" s="140"/>
      <c r="E1431" s="269" t="s">
        <v>889</v>
      </c>
      <c r="F1431" s="269"/>
      <c r="G1431" s="269" t="s">
        <v>5329</v>
      </c>
      <c r="H1431" s="275" t="s">
        <v>5310</v>
      </c>
      <c r="J1431" s="271" t="s">
        <v>416</v>
      </c>
      <c r="L1431" s="271" t="s">
        <v>5311</v>
      </c>
      <c r="N1431" s="208" t="s">
        <v>813</v>
      </c>
      <c r="O1431" s="502" t="s">
        <v>5330</v>
      </c>
      <c r="P1431" s="502" t="s">
        <v>2326</v>
      </c>
      <c r="Q1431" s="502" t="s">
        <v>5331</v>
      </c>
      <c r="S1431" s="271" t="s">
        <v>214</v>
      </c>
      <c r="AZ1431" s="140"/>
    </row>
    <row r="1432" spans="1:52" ht="18" customHeight="1" x14ac:dyDescent="0.25">
      <c r="A1432" s="354">
        <v>12</v>
      </c>
      <c r="B1432" s="355"/>
      <c r="C1432" s="356">
        <v>70529</v>
      </c>
      <c r="D1432" s="140"/>
      <c r="E1432" s="269" t="s">
        <v>889</v>
      </c>
      <c r="F1432" s="269"/>
      <c r="G1432" s="269" t="s">
        <v>5315</v>
      </c>
      <c r="H1432" s="275" t="s">
        <v>5310</v>
      </c>
      <c r="J1432" s="271" t="s">
        <v>416</v>
      </c>
      <c r="L1432" s="271" t="s">
        <v>5311</v>
      </c>
      <c r="N1432" s="208" t="s">
        <v>5316</v>
      </c>
      <c r="P1432" s="502" t="s">
        <v>5317</v>
      </c>
      <c r="Q1432" s="502" t="s">
        <v>5318</v>
      </c>
      <c r="S1432" s="271" t="s">
        <v>214</v>
      </c>
      <c r="AZ1432" s="140"/>
    </row>
    <row r="1433" spans="1:52" ht="18" customHeight="1" x14ac:dyDescent="0.25">
      <c r="A1433" s="354">
        <v>12</v>
      </c>
      <c r="B1433" s="355"/>
      <c r="C1433" s="356">
        <v>68419</v>
      </c>
      <c r="D1433" s="140"/>
      <c r="E1433" s="269" t="s">
        <v>889</v>
      </c>
      <c r="F1433" s="269"/>
      <c r="G1433" s="269" t="s">
        <v>5332</v>
      </c>
      <c r="H1433" s="275" t="s">
        <v>5310</v>
      </c>
      <c r="J1433" s="271" t="s">
        <v>416</v>
      </c>
      <c r="L1433" s="271" t="s">
        <v>5311</v>
      </c>
      <c r="N1433" s="208" t="s">
        <v>5333</v>
      </c>
      <c r="O1433" s="502" t="s">
        <v>5334</v>
      </c>
      <c r="Q1433" s="502" t="s">
        <v>5335</v>
      </c>
      <c r="S1433" s="271" t="s">
        <v>214</v>
      </c>
      <c r="AZ1433" s="140"/>
    </row>
    <row r="1434" spans="1:52" ht="18" customHeight="1" x14ac:dyDescent="0.25">
      <c r="A1434" s="354">
        <v>12</v>
      </c>
      <c r="B1434" s="355"/>
      <c r="C1434" s="356">
        <v>68897</v>
      </c>
      <c r="D1434" s="140"/>
      <c r="E1434" s="269" t="s">
        <v>889</v>
      </c>
      <c r="F1434" s="269"/>
      <c r="G1434" s="269" t="s">
        <v>5336</v>
      </c>
      <c r="H1434" s="275" t="s">
        <v>5310</v>
      </c>
      <c r="J1434" s="271" t="s">
        <v>416</v>
      </c>
      <c r="L1434" s="271" t="s">
        <v>5311</v>
      </c>
      <c r="N1434" s="208" t="s">
        <v>5337</v>
      </c>
      <c r="O1434" s="502" t="s">
        <v>5338</v>
      </c>
      <c r="S1434" s="271" t="s">
        <v>214</v>
      </c>
      <c r="AZ1434" s="140"/>
    </row>
    <row r="1435" spans="1:52" ht="18" customHeight="1" x14ac:dyDescent="0.25">
      <c r="A1435" s="354">
        <v>12</v>
      </c>
      <c r="B1435" s="355"/>
      <c r="C1435" s="356">
        <v>67790</v>
      </c>
      <c r="D1435" s="140"/>
      <c r="E1435" s="269" t="s">
        <v>889</v>
      </c>
      <c r="F1435" s="269"/>
      <c r="G1435" s="269" t="s">
        <v>5319</v>
      </c>
      <c r="H1435" s="275" t="s">
        <v>5310</v>
      </c>
      <c r="J1435" s="271" t="s">
        <v>416</v>
      </c>
      <c r="L1435" s="271" t="s">
        <v>5311</v>
      </c>
      <c r="N1435" s="208" t="s">
        <v>5320</v>
      </c>
      <c r="P1435" s="502" t="s">
        <v>5321</v>
      </c>
      <c r="S1435" s="271" t="s">
        <v>214</v>
      </c>
      <c r="AZ1435" s="140"/>
    </row>
    <row r="1436" spans="1:52" ht="18" customHeight="1" x14ac:dyDescent="0.25">
      <c r="A1436" s="354">
        <v>12</v>
      </c>
      <c r="B1436" s="355"/>
      <c r="C1436" s="356">
        <v>68191</v>
      </c>
      <c r="D1436" s="140"/>
      <c r="E1436" s="269" t="s">
        <v>889</v>
      </c>
      <c r="F1436" s="269"/>
      <c r="G1436" s="269" t="s">
        <v>5322</v>
      </c>
      <c r="H1436" s="275" t="s">
        <v>5310</v>
      </c>
      <c r="J1436" s="271" t="s">
        <v>416</v>
      </c>
      <c r="L1436" s="271" t="s">
        <v>5311</v>
      </c>
      <c r="N1436" s="208" t="s">
        <v>4489</v>
      </c>
      <c r="O1436" s="502" t="s">
        <v>5323</v>
      </c>
      <c r="P1436" s="502" t="s">
        <v>5324</v>
      </c>
      <c r="Q1436" s="502" t="s">
        <v>5325</v>
      </c>
      <c r="S1436" s="271" t="s">
        <v>214</v>
      </c>
      <c r="AZ1436" s="140"/>
    </row>
    <row r="1437" spans="1:52" ht="18" customHeight="1" x14ac:dyDescent="0.25">
      <c r="A1437" s="354">
        <v>12</v>
      </c>
      <c r="B1437" s="355"/>
      <c r="C1437" s="356">
        <v>56466</v>
      </c>
      <c r="D1437" s="140"/>
      <c r="E1437" s="269" t="s">
        <v>889</v>
      </c>
      <c r="F1437" s="269"/>
      <c r="G1437" s="269" t="s">
        <v>5326</v>
      </c>
      <c r="H1437" s="275" t="s">
        <v>5310</v>
      </c>
      <c r="J1437" s="271" t="s">
        <v>416</v>
      </c>
      <c r="L1437" s="271" t="s">
        <v>5311</v>
      </c>
      <c r="N1437" s="208" t="s">
        <v>5327</v>
      </c>
      <c r="O1437" s="502" t="s">
        <v>5328</v>
      </c>
      <c r="S1437" s="271" t="s">
        <v>214</v>
      </c>
      <c r="AZ1437" s="140"/>
    </row>
    <row r="1438" spans="1:52" ht="18" customHeight="1" x14ac:dyDescent="0.25">
      <c r="A1438" s="354">
        <v>12</v>
      </c>
      <c r="B1438" s="355"/>
      <c r="C1438" s="356">
        <v>69491</v>
      </c>
      <c r="D1438" s="140"/>
      <c r="E1438" s="269" t="s">
        <v>889</v>
      </c>
      <c r="F1438" s="269"/>
      <c r="G1438" s="269" t="s">
        <v>382</v>
      </c>
      <c r="H1438" s="275" t="s">
        <v>5339</v>
      </c>
      <c r="J1438" s="271" t="s">
        <v>5340</v>
      </c>
      <c r="L1438" s="271" t="s">
        <v>5341</v>
      </c>
      <c r="N1438" s="208" t="s">
        <v>5347</v>
      </c>
      <c r="P1438" s="502" t="s">
        <v>5348</v>
      </c>
      <c r="Q1438" s="502" t="s">
        <v>5349</v>
      </c>
      <c r="S1438" s="271" t="s">
        <v>214</v>
      </c>
      <c r="AZ1438" s="140"/>
    </row>
    <row r="1439" spans="1:52" ht="18" customHeight="1" x14ac:dyDescent="0.25">
      <c r="A1439" s="354">
        <v>12</v>
      </c>
      <c r="B1439" s="355"/>
      <c r="C1439" s="356">
        <v>69786</v>
      </c>
      <c r="D1439" s="140"/>
      <c r="E1439" s="269" t="s">
        <v>889</v>
      </c>
      <c r="F1439" s="269"/>
      <c r="G1439" s="269" t="s">
        <v>5350</v>
      </c>
      <c r="H1439" s="275" t="s">
        <v>5339</v>
      </c>
      <c r="J1439" s="271" t="s">
        <v>5340</v>
      </c>
      <c r="L1439" s="271" t="s">
        <v>5341</v>
      </c>
      <c r="N1439" s="208" t="s">
        <v>5351</v>
      </c>
      <c r="P1439" s="502" t="s">
        <v>5352</v>
      </c>
      <c r="Q1439" s="502" t="s">
        <v>5353</v>
      </c>
      <c r="S1439" s="271" t="s">
        <v>214</v>
      </c>
      <c r="AZ1439" s="140"/>
    </row>
    <row r="1440" spans="1:52" ht="18" customHeight="1" x14ac:dyDescent="0.25">
      <c r="A1440" s="354">
        <v>12</v>
      </c>
      <c r="B1440" s="355"/>
      <c r="C1440" s="356">
        <v>70505</v>
      </c>
      <c r="D1440" s="140"/>
      <c r="E1440" s="269" t="s">
        <v>889</v>
      </c>
      <c r="F1440" s="269"/>
      <c r="G1440" s="269" t="s">
        <v>3577</v>
      </c>
      <c r="H1440" s="275" t="s">
        <v>5339</v>
      </c>
      <c r="J1440" s="271" t="s">
        <v>5340</v>
      </c>
      <c r="L1440" s="271" t="s">
        <v>5341</v>
      </c>
      <c r="N1440" s="208" t="s">
        <v>5354</v>
      </c>
      <c r="P1440" s="502" t="s">
        <v>5355</v>
      </c>
      <c r="Q1440" s="502" t="s">
        <v>5356</v>
      </c>
      <c r="S1440" s="271" t="s">
        <v>214</v>
      </c>
      <c r="AZ1440" s="140"/>
    </row>
    <row r="1441" spans="1:82" ht="18" customHeight="1" x14ac:dyDescent="0.25">
      <c r="A1441" s="354">
        <v>12</v>
      </c>
      <c r="B1441" s="355"/>
      <c r="C1441" s="356">
        <v>70261</v>
      </c>
      <c r="D1441" s="140"/>
      <c r="E1441" s="269" t="s">
        <v>889</v>
      </c>
      <c r="F1441" s="269"/>
      <c r="G1441" s="269">
        <v>11</v>
      </c>
      <c r="H1441" s="275" t="s">
        <v>5357</v>
      </c>
      <c r="J1441" s="271" t="s">
        <v>211</v>
      </c>
      <c r="L1441" s="271" t="s">
        <v>5358</v>
      </c>
      <c r="N1441" s="208" t="s">
        <v>5363</v>
      </c>
      <c r="P1441" s="502" t="s">
        <v>5364</v>
      </c>
      <c r="Q1441" s="502" t="s">
        <v>5365</v>
      </c>
      <c r="S1441" s="271" t="s">
        <v>214</v>
      </c>
      <c r="AZ1441" s="140"/>
    </row>
    <row r="1442" spans="1:82" ht="18" customHeight="1" x14ac:dyDescent="0.25">
      <c r="A1442" s="354">
        <v>12</v>
      </c>
      <c r="B1442" s="355"/>
      <c r="C1442" s="356">
        <v>62373</v>
      </c>
      <c r="D1442" s="140"/>
      <c r="E1442" s="269" t="s">
        <v>889</v>
      </c>
      <c r="F1442" s="269"/>
      <c r="G1442" s="269">
        <v>17</v>
      </c>
      <c r="H1442" s="275" t="s">
        <v>5357</v>
      </c>
      <c r="J1442" s="271" t="s">
        <v>211</v>
      </c>
      <c r="L1442" s="271" t="s">
        <v>5358</v>
      </c>
      <c r="N1442" s="208" t="s">
        <v>5366</v>
      </c>
      <c r="P1442" s="502" t="s">
        <v>5367</v>
      </c>
      <c r="Q1442" s="502" t="s">
        <v>5368</v>
      </c>
      <c r="S1442" s="271" t="s">
        <v>214</v>
      </c>
      <c r="AZ1442" s="140"/>
    </row>
    <row r="1443" spans="1:82" ht="18" customHeight="1" x14ac:dyDescent="0.25">
      <c r="A1443" s="354">
        <v>12</v>
      </c>
      <c r="B1443" s="355"/>
      <c r="C1443" s="356">
        <v>59973</v>
      </c>
      <c r="D1443" s="140"/>
      <c r="E1443" s="269" t="s">
        <v>889</v>
      </c>
      <c r="F1443" s="269"/>
      <c r="G1443" s="269" t="s">
        <v>1467</v>
      </c>
      <c r="H1443" s="275" t="s">
        <v>5357</v>
      </c>
      <c r="J1443" s="271" t="s">
        <v>211</v>
      </c>
      <c r="L1443" s="271" t="s">
        <v>5358</v>
      </c>
      <c r="N1443" s="208" t="s">
        <v>5359</v>
      </c>
      <c r="O1443" s="502" t="s">
        <v>5360</v>
      </c>
      <c r="P1443" s="502" t="s">
        <v>5361</v>
      </c>
      <c r="Q1443" s="502" t="s">
        <v>5362</v>
      </c>
      <c r="S1443" s="271" t="s">
        <v>214</v>
      </c>
      <c r="AZ1443" s="140"/>
    </row>
    <row r="1444" spans="1:82" ht="18" customHeight="1" x14ac:dyDescent="0.25">
      <c r="A1444" s="354">
        <v>12</v>
      </c>
      <c r="B1444" s="355"/>
      <c r="C1444" s="356">
        <v>68295</v>
      </c>
      <c r="D1444" s="140"/>
      <c r="E1444" s="269" t="s">
        <v>889</v>
      </c>
      <c r="F1444" s="269"/>
      <c r="G1444" s="269" t="s">
        <v>5369</v>
      </c>
      <c r="H1444" s="275" t="s">
        <v>5370</v>
      </c>
      <c r="J1444" s="271" t="s">
        <v>211</v>
      </c>
      <c r="L1444" s="271" t="s">
        <v>5371</v>
      </c>
      <c r="N1444" s="208" t="s">
        <v>5372</v>
      </c>
      <c r="Q1444" s="502" t="s">
        <v>5373</v>
      </c>
      <c r="S1444" s="271" t="s">
        <v>214</v>
      </c>
      <c r="AZ1444" s="140"/>
    </row>
    <row r="1445" spans="1:82" ht="18" customHeight="1" x14ac:dyDescent="0.25">
      <c r="A1445" s="354">
        <v>12</v>
      </c>
      <c r="B1445" s="355"/>
      <c r="C1445" s="356">
        <v>69019</v>
      </c>
      <c r="D1445" s="140"/>
      <c r="E1445" s="269" t="s">
        <v>889</v>
      </c>
      <c r="F1445" s="269"/>
      <c r="G1445" s="269">
        <v>65</v>
      </c>
      <c r="H1445" s="275" t="s">
        <v>5446</v>
      </c>
      <c r="J1445" s="271" t="s">
        <v>211</v>
      </c>
      <c r="L1445" s="271" t="s">
        <v>5447</v>
      </c>
      <c r="N1445" s="208" t="s">
        <v>5448</v>
      </c>
      <c r="Q1445" s="502" t="s">
        <v>5449</v>
      </c>
      <c r="S1445" s="271" t="s">
        <v>214</v>
      </c>
      <c r="AZ1445" s="140"/>
    </row>
    <row r="1446" spans="1:82" ht="18" customHeight="1" x14ac:dyDescent="0.25">
      <c r="A1446" s="354">
        <v>12</v>
      </c>
      <c r="B1446" s="355"/>
      <c r="C1446" s="356">
        <v>65267</v>
      </c>
      <c r="D1446" s="140"/>
      <c r="E1446" s="269" t="s">
        <v>889</v>
      </c>
      <c r="F1446" s="269"/>
      <c r="G1446" s="269">
        <v>1</v>
      </c>
      <c r="H1446" s="275" t="s">
        <v>5388</v>
      </c>
      <c r="J1446" s="271" t="s">
        <v>211</v>
      </c>
      <c r="L1446" s="271" t="s">
        <v>5389</v>
      </c>
      <c r="N1446" s="208" t="s">
        <v>5391</v>
      </c>
      <c r="O1446" s="502" t="s">
        <v>5392</v>
      </c>
      <c r="P1446" s="502" t="s">
        <v>5393</v>
      </c>
      <c r="Q1446" s="502" t="s">
        <v>5394</v>
      </c>
      <c r="S1446" s="271" t="s">
        <v>214</v>
      </c>
      <c r="AZ1446" s="140"/>
    </row>
    <row r="1447" spans="1:82" ht="18" customHeight="1" x14ac:dyDescent="0.25">
      <c r="A1447" s="354">
        <v>12</v>
      </c>
      <c r="B1447" s="355"/>
      <c r="C1447" s="356">
        <v>56495</v>
      </c>
      <c r="D1447" s="140"/>
      <c r="E1447" s="269" t="s">
        <v>889</v>
      </c>
      <c r="F1447" s="269"/>
      <c r="G1447" s="269">
        <v>51</v>
      </c>
      <c r="H1447" s="275" t="s">
        <v>5388</v>
      </c>
      <c r="J1447" s="271" t="s">
        <v>211</v>
      </c>
      <c r="L1447" s="271" t="s">
        <v>5389</v>
      </c>
      <c r="N1447" s="208" t="s">
        <v>5390</v>
      </c>
      <c r="S1447" s="271" t="s">
        <v>214</v>
      </c>
      <c r="AZ1447" s="140"/>
    </row>
    <row r="1448" spans="1:82" ht="18" customHeight="1" x14ac:dyDescent="0.25">
      <c r="A1448" s="354">
        <v>12</v>
      </c>
      <c r="B1448" s="355"/>
      <c r="C1448" s="356">
        <v>56485</v>
      </c>
      <c r="D1448" s="140"/>
      <c r="E1448" s="269" t="s">
        <v>889</v>
      </c>
      <c r="F1448" s="269"/>
      <c r="G1448" s="269">
        <v>8</v>
      </c>
      <c r="H1448" s="275" t="s">
        <v>1677</v>
      </c>
      <c r="J1448" s="271" t="s">
        <v>211</v>
      </c>
      <c r="L1448" s="271" t="s">
        <v>1678</v>
      </c>
      <c r="N1448" s="208" t="s">
        <v>5395</v>
      </c>
      <c r="Q1448" s="502" t="s">
        <v>5396</v>
      </c>
      <c r="S1448" s="271" t="s">
        <v>214</v>
      </c>
      <c r="AZ1448" s="140"/>
    </row>
    <row r="1449" spans="1:82" ht="18" customHeight="1" x14ac:dyDescent="0.25">
      <c r="A1449" s="354">
        <v>12</v>
      </c>
      <c r="B1449" s="355"/>
      <c r="C1449" s="356">
        <v>68801</v>
      </c>
      <c r="D1449" s="140"/>
      <c r="E1449" s="269" t="s">
        <v>889</v>
      </c>
      <c r="F1449" s="269"/>
      <c r="G1449" s="269">
        <v>14</v>
      </c>
      <c r="H1449" s="275" t="s">
        <v>1677</v>
      </c>
      <c r="J1449" s="271" t="s">
        <v>211</v>
      </c>
      <c r="L1449" s="271" t="s">
        <v>1678</v>
      </c>
      <c r="N1449" s="208" t="s">
        <v>5397</v>
      </c>
      <c r="P1449" s="502" t="s">
        <v>5398</v>
      </c>
      <c r="Q1449" s="502" t="s">
        <v>5399</v>
      </c>
      <c r="S1449" s="271" t="s">
        <v>214</v>
      </c>
      <c r="AZ1449" s="140"/>
    </row>
    <row r="1450" spans="1:82" ht="18" customHeight="1" x14ac:dyDescent="0.25">
      <c r="A1450" s="354">
        <v>12</v>
      </c>
      <c r="B1450" s="355"/>
      <c r="C1450" s="356">
        <v>65779</v>
      </c>
      <c r="D1450" s="140"/>
      <c r="E1450" s="269" t="s">
        <v>889</v>
      </c>
      <c r="F1450" s="269"/>
      <c r="G1450" s="269">
        <v>16</v>
      </c>
      <c r="H1450" s="275" t="s">
        <v>1677</v>
      </c>
      <c r="J1450" s="271" t="s">
        <v>211</v>
      </c>
      <c r="L1450" s="271" t="s">
        <v>1678</v>
      </c>
      <c r="M1450" s="271"/>
      <c r="N1450" s="271" t="s">
        <v>1679</v>
      </c>
      <c r="O1450" s="271"/>
      <c r="P1450" s="271" t="s">
        <v>1680</v>
      </c>
      <c r="Q1450" s="271" t="s">
        <v>1681</v>
      </c>
      <c r="R1450" s="271"/>
      <c r="S1450" s="271" t="s">
        <v>214</v>
      </c>
      <c r="U1450" s="271"/>
      <c r="Y1450" s="208"/>
      <c r="Z1450" s="271"/>
      <c r="AA1450" s="271"/>
      <c r="AB1450" s="271"/>
      <c r="AC1450" s="271"/>
      <c r="AD1450" s="271"/>
      <c r="AE1450" s="271"/>
      <c r="AF1450" s="271"/>
      <c r="AG1450" s="271"/>
      <c r="AH1450" s="271"/>
      <c r="AI1450" s="271"/>
      <c r="AJ1450" s="271"/>
      <c r="AK1450" s="271"/>
      <c r="AL1450" s="271"/>
      <c r="AM1450" s="271"/>
      <c r="AN1450" s="271"/>
      <c r="AO1450" s="271"/>
      <c r="AP1450" s="271"/>
      <c r="AQ1450" s="271"/>
      <c r="AR1450" s="271"/>
      <c r="AS1450" s="271"/>
      <c r="AT1450" s="271"/>
      <c r="AU1450" s="271"/>
      <c r="AV1450" s="271"/>
      <c r="AW1450" s="271"/>
      <c r="AY1450" s="271"/>
      <c r="AZ1450" s="271"/>
      <c r="BA1450" s="271"/>
      <c r="BB1450" s="271"/>
      <c r="BD1450" s="212"/>
      <c r="BE1450" s="212"/>
      <c r="BF1450" s="212"/>
      <c r="BH1450" s="212"/>
      <c r="BN1450" s="271"/>
      <c r="BR1450" s="271"/>
      <c r="BS1450" s="271"/>
      <c r="BT1450" s="271"/>
      <c r="BU1450" s="271"/>
      <c r="BV1450" s="271"/>
      <c r="BW1450" s="271"/>
      <c r="BX1450" s="271"/>
      <c r="BY1450" s="271"/>
      <c r="BZ1450" s="271"/>
      <c r="CA1450" s="271"/>
      <c r="CB1450" s="271"/>
      <c r="CC1450" s="271"/>
      <c r="CD1450" s="271"/>
    </row>
    <row r="1451" spans="1:82" ht="18" customHeight="1" x14ac:dyDescent="0.25">
      <c r="A1451" s="354">
        <v>12</v>
      </c>
      <c r="B1451" s="355"/>
      <c r="C1451" s="356">
        <v>70135</v>
      </c>
      <c r="D1451" s="140"/>
      <c r="E1451" s="269" t="s">
        <v>889</v>
      </c>
      <c r="F1451" s="269"/>
      <c r="G1451" s="269">
        <v>18</v>
      </c>
      <c r="H1451" s="275" t="s">
        <v>1677</v>
      </c>
      <c r="I1451" s="269"/>
      <c r="J1451" s="140" t="s">
        <v>211</v>
      </c>
      <c r="K1451" s="273"/>
      <c r="L1451" s="273" t="s">
        <v>1678</v>
      </c>
      <c r="N1451" s="275" t="s">
        <v>1603</v>
      </c>
      <c r="O1451" s="272"/>
      <c r="P1451" s="272" t="s">
        <v>1748</v>
      </c>
      <c r="Q1451" s="766"/>
      <c r="R1451" s="269"/>
      <c r="S1451" s="269" t="s">
        <v>214</v>
      </c>
      <c r="T1451" s="273"/>
      <c r="U1451" s="466"/>
      <c r="V1451" s="140"/>
      <c r="W1451" s="140"/>
      <c r="X1451" s="140"/>
      <c r="AX1451" s="140"/>
      <c r="AZ1451" s="140"/>
      <c r="BC1451" s="280"/>
      <c r="BD1451" s="669"/>
      <c r="BE1451" s="740"/>
      <c r="BF1451" s="440"/>
      <c r="BG1451" s="140"/>
      <c r="BH1451" s="801"/>
      <c r="BI1451" s="280"/>
      <c r="BJ1451" s="280"/>
      <c r="BK1451" s="280"/>
      <c r="BL1451" s="280"/>
      <c r="BM1451" s="140"/>
      <c r="BN1451" s="269"/>
      <c r="BR1451" s="271"/>
      <c r="BS1451" s="271"/>
      <c r="BT1451" s="271"/>
      <c r="BU1451" s="271"/>
      <c r="BV1451" s="271"/>
      <c r="BW1451" s="271"/>
      <c r="BX1451" s="271"/>
      <c r="BY1451" s="271"/>
      <c r="BZ1451" s="271"/>
      <c r="CA1451" s="271"/>
      <c r="CB1451" s="271"/>
      <c r="CC1451" s="271"/>
      <c r="CD1451" s="271"/>
    </row>
    <row r="1452" spans="1:82" ht="18" customHeight="1" x14ac:dyDescent="0.25">
      <c r="A1452" s="354">
        <v>12</v>
      </c>
      <c r="B1452" s="355"/>
      <c r="C1452" s="356">
        <v>59982</v>
      </c>
      <c r="D1452" s="140"/>
      <c r="E1452" s="269" t="s">
        <v>889</v>
      </c>
      <c r="F1452" s="269"/>
      <c r="G1452" s="269">
        <v>20</v>
      </c>
      <c r="H1452" s="275" t="s">
        <v>1677</v>
      </c>
      <c r="J1452" s="271" t="s">
        <v>211</v>
      </c>
      <c r="L1452" s="271" t="s">
        <v>1678</v>
      </c>
      <c r="M1452" s="271"/>
      <c r="N1452" s="271" t="s">
        <v>458</v>
      </c>
      <c r="O1452" s="271" t="s">
        <v>1815</v>
      </c>
      <c r="P1452" s="271" t="s">
        <v>1816</v>
      </c>
      <c r="Q1452" s="271"/>
      <c r="R1452" s="271"/>
      <c r="S1452" s="271" t="s">
        <v>214</v>
      </c>
      <c r="U1452" s="271"/>
      <c r="Y1452" s="208"/>
      <c r="Z1452" s="271"/>
      <c r="AA1452" s="271"/>
      <c r="AB1452" s="271"/>
      <c r="AC1452" s="271"/>
      <c r="AD1452" s="271"/>
      <c r="AE1452" s="271"/>
      <c r="AF1452" s="271"/>
      <c r="AG1452" s="271"/>
      <c r="AH1452" s="271"/>
      <c r="AI1452" s="271"/>
      <c r="AJ1452" s="271"/>
      <c r="AK1452" s="271"/>
      <c r="AL1452" s="271"/>
      <c r="AM1452" s="271"/>
      <c r="AN1452" s="271"/>
      <c r="AO1452" s="271"/>
      <c r="AP1452" s="271"/>
      <c r="AQ1452" s="271"/>
      <c r="AR1452" s="271"/>
      <c r="AS1452" s="271"/>
      <c r="AT1452" s="271"/>
      <c r="AU1452" s="271"/>
      <c r="AV1452" s="271"/>
      <c r="AW1452" s="271"/>
      <c r="AY1452" s="271"/>
      <c r="AZ1452" s="271"/>
      <c r="BA1452" s="271"/>
      <c r="BB1452" s="271"/>
      <c r="BD1452" s="212"/>
      <c r="BE1452" s="212"/>
      <c r="BF1452" s="212"/>
      <c r="BH1452" s="212"/>
      <c r="BN1452" s="271"/>
      <c r="BR1452" s="271"/>
      <c r="BS1452" s="271"/>
      <c r="BT1452" s="271"/>
      <c r="BU1452" s="271"/>
      <c r="BV1452" s="271"/>
      <c r="BW1452" s="271"/>
      <c r="BX1452" s="271"/>
      <c r="BY1452" s="271"/>
      <c r="BZ1452" s="271"/>
      <c r="CA1452" s="271"/>
      <c r="CB1452" s="271"/>
      <c r="CC1452" s="271"/>
      <c r="CD1452" s="271"/>
    </row>
    <row r="1453" spans="1:82" ht="18" customHeight="1" x14ac:dyDescent="0.25">
      <c r="A1453" s="354">
        <v>12</v>
      </c>
      <c r="B1453" s="355"/>
      <c r="C1453" s="356">
        <v>59979</v>
      </c>
      <c r="D1453" s="140"/>
      <c r="E1453" s="269" t="s">
        <v>889</v>
      </c>
      <c r="F1453" s="269"/>
      <c r="G1453" s="269" t="s">
        <v>3031</v>
      </c>
      <c r="H1453" s="275" t="s">
        <v>1677</v>
      </c>
      <c r="J1453" s="271" t="s">
        <v>211</v>
      </c>
      <c r="L1453" s="271" t="s">
        <v>1678</v>
      </c>
      <c r="N1453" s="208" t="s">
        <v>3032</v>
      </c>
      <c r="P1453" s="502" t="s">
        <v>3033</v>
      </c>
      <c r="Q1453" s="502" t="s">
        <v>3034</v>
      </c>
      <c r="S1453" s="271" t="s">
        <v>214</v>
      </c>
      <c r="AZ1453" s="140"/>
    </row>
    <row r="1454" spans="1:82" ht="18" customHeight="1" x14ac:dyDescent="0.25">
      <c r="A1454" s="354">
        <v>12</v>
      </c>
      <c r="B1454" s="355"/>
      <c r="C1454" s="356">
        <v>62314</v>
      </c>
      <c r="D1454" s="140"/>
      <c r="E1454" s="269" t="s">
        <v>889</v>
      </c>
      <c r="F1454" s="269"/>
      <c r="G1454" s="269" t="s">
        <v>3051</v>
      </c>
      <c r="H1454" s="275" t="s">
        <v>1677</v>
      </c>
      <c r="J1454" s="271" t="s">
        <v>211</v>
      </c>
      <c r="L1454" s="271" t="s">
        <v>1678</v>
      </c>
      <c r="N1454" s="208" t="s">
        <v>3052</v>
      </c>
      <c r="O1454" s="502" t="s">
        <v>3053</v>
      </c>
      <c r="P1454" s="502" t="s">
        <v>3054</v>
      </c>
      <c r="S1454" s="271" t="s">
        <v>214</v>
      </c>
      <c r="AZ1454" s="140"/>
    </row>
    <row r="1455" spans="1:82" ht="18" customHeight="1" x14ac:dyDescent="0.25">
      <c r="A1455" s="354">
        <v>12</v>
      </c>
      <c r="B1455" s="355"/>
      <c r="C1455" s="356">
        <v>59983</v>
      </c>
      <c r="D1455" s="140"/>
      <c r="E1455" s="269" t="s">
        <v>889</v>
      </c>
      <c r="F1455" s="269"/>
      <c r="G1455" s="269" t="s">
        <v>3074</v>
      </c>
      <c r="H1455" s="275" t="s">
        <v>1677</v>
      </c>
      <c r="J1455" s="271" t="s">
        <v>211</v>
      </c>
      <c r="L1455" s="271" t="s">
        <v>1678</v>
      </c>
      <c r="N1455" s="208" t="s">
        <v>3075</v>
      </c>
      <c r="S1455" s="271" t="s">
        <v>214</v>
      </c>
      <c r="AZ1455" s="140"/>
    </row>
    <row r="1456" spans="1:82" ht="18" customHeight="1" x14ac:dyDescent="0.25">
      <c r="A1456" s="354">
        <v>12</v>
      </c>
      <c r="B1456" s="355"/>
      <c r="C1456" s="356">
        <v>70245</v>
      </c>
      <c r="D1456" s="140"/>
      <c r="E1456" s="269" t="s">
        <v>889</v>
      </c>
      <c r="F1456" s="269"/>
      <c r="G1456" s="269">
        <v>11</v>
      </c>
      <c r="H1456" s="275" t="s">
        <v>1677</v>
      </c>
      <c r="J1456" s="271" t="s">
        <v>211</v>
      </c>
      <c r="L1456" s="271" t="s">
        <v>5374</v>
      </c>
      <c r="N1456" s="208" t="s">
        <v>5377</v>
      </c>
      <c r="P1456" s="502" t="s">
        <v>5378</v>
      </c>
      <c r="Q1456" s="502" t="s">
        <v>5379</v>
      </c>
      <c r="S1456" s="271" t="s">
        <v>214</v>
      </c>
      <c r="AZ1456" s="140"/>
    </row>
    <row r="1457" spans="1:52" ht="18" customHeight="1" x14ac:dyDescent="0.25">
      <c r="A1457" s="354">
        <v>12</v>
      </c>
      <c r="B1457" s="355"/>
      <c r="C1457" s="356">
        <v>56481</v>
      </c>
      <c r="D1457" s="140"/>
      <c r="E1457" s="269" t="s">
        <v>889</v>
      </c>
      <c r="F1457" s="269"/>
      <c r="G1457" s="269">
        <v>17</v>
      </c>
      <c r="H1457" s="275" t="s">
        <v>1677</v>
      </c>
      <c r="J1457" s="271" t="s">
        <v>211</v>
      </c>
      <c r="L1457" s="271" t="s">
        <v>5374</v>
      </c>
      <c r="N1457" s="208" t="s">
        <v>4614</v>
      </c>
      <c r="O1457" s="502" t="s">
        <v>5380</v>
      </c>
      <c r="S1457" s="271" t="s">
        <v>214</v>
      </c>
      <c r="AZ1457" s="140"/>
    </row>
    <row r="1458" spans="1:52" ht="18" customHeight="1" x14ac:dyDescent="0.25">
      <c r="A1458" s="354">
        <v>12</v>
      </c>
      <c r="B1458" s="355"/>
      <c r="C1458" s="356">
        <v>68954</v>
      </c>
      <c r="D1458" s="140"/>
      <c r="E1458" s="269" t="s">
        <v>889</v>
      </c>
      <c r="F1458" s="269"/>
      <c r="G1458" s="269">
        <v>19</v>
      </c>
      <c r="H1458" s="275" t="s">
        <v>1677</v>
      </c>
      <c r="J1458" s="271" t="s">
        <v>211</v>
      </c>
      <c r="L1458" s="271" t="s">
        <v>5374</v>
      </c>
      <c r="N1458" s="208" t="s">
        <v>5381</v>
      </c>
      <c r="P1458" s="502" t="s">
        <v>5382</v>
      </c>
      <c r="S1458" s="271" t="s">
        <v>214</v>
      </c>
      <c r="AZ1458" s="140"/>
    </row>
    <row r="1459" spans="1:52" ht="18" customHeight="1" x14ac:dyDescent="0.25">
      <c r="A1459" s="354">
        <v>12</v>
      </c>
      <c r="B1459" s="355"/>
      <c r="C1459" s="356">
        <v>59975</v>
      </c>
      <c r="D1459" s="140"/>
      <c r="E1459" s="269" t="s">
        <v>889</v>
      </c>
      <c r="F1459" s="269"/>
      <c r="G1459" s="269">
        <v>21</v>
      </c>
      <c r="H1459" s="275" t="s">
        <v>1677</v>
      </c>
      <c r="J1459" s="271" t="s">
        <v>211</v>
      </c>
      <c r="L1459" s="271" t="s">
        <v>5374</v>
      </c>
      <c r="N1459" s="208" t="s">
        <v>5383</v>
      </c>
      <c r="O1459" s="502" t="s">
        <v>5384</v>
      </c>
      <c r="Q1459" s="502" t="s">
        <v>5385</v>
      </c>
      <c r="S1459" s="271" t="s">
        <v>214</v>
      </c>
      <c r="AZ1459" s="140"/>
    </row>
    <row r="1460" spans="1:52" ht="18" customHeight="1" x14ac:dyDescent="0.25">
      <c r="A1460" s="354">
        <v>12</v>
      </c>
      <c r="B1460" s="355"/>
      <c r="C1460" s="356">
        <v>68708</v>
      </c>
      <c r="D1460" s="140"/>
      <c r="E1460" s="269" t="s">
        <v>889</v>
      </c>
      <c r="F1460" s="269"/>
      <c r="G1460" s="269">
        <v>25</v>
      </c>
      <c r="H1460" s="275" t="s">
        <v>1677</v>
      </c>
      <c r="J1460" s="271" t="s">
        <v>211</v>
      </c>
      <c r="L1460" s="271" t="s">
        <v>5374</v>
      </c>
      <c r="N1460" s="208" t="s">
        <v>5386</v>
      </c>
      <c r="P1460" s="502" t="s">
        <v>5387</v>
      </c>
      <c r="S1460" s="271" t="s">
        <v>214</v>
      </c>
      <c r="AZ1460" s="140"/>
    </row>
    <row r="1461" spans="1:52" ht="18" customHeight="1" x14ac:dyDescent="0.25">
      <c r="A1461" s="354">
        <v>12</v>
      </c>
      <c r="B1461" s="355"/>
      <c r="C1461" s="356">
        <v>59974</v>
      </c>
      <c r="D1461" s="140"/>
      <c r="E1461" s="269" t="s">
        <v>889</v>
      </c>
      <c r="F1461" s="269"/>
      <c r="G1461" s="269" t="s">
        <v>1467</v>
      </c>
      <c r="H1461" s="275" t="s">
        <v>1677</v>
      </c>
      <c r="J1461" s="271" t="s">
        <v>211</v>
      </c>
      <c r="L1461" s="271" t="s">
        <v>5374</v>
      </c>
      <c r="N1461" s="208" t="s">
        <v>5375</v>
      </c>
      <c r="P1461" s="502" t="s">
        <v>5376</v>
      </c>
      <c r="S1461" s="271" t="s">
        <v>214</v>
      </c>
      <c r="AZ1461" s="140"/>
    </row>
    <row r="1462" spans="1:52" ht="18" customHeight="1" x14ac:dyDescent="0.25">
      <c r="A1462" s="354">
        <v>12</v>
      </c>
      <c r="B1462" s="355"/>
      <c r="C1462" s="356">
        <v>63386</v>
      </c>
      <c r="D1462" s="140"/>
      <c r="E1462" s="269" t="s">
        <v>889</v>
      </c>
      <c r="F1462" s="269"/>
      <c r="G1462" s="269">
        <v>22</v>
      </c>
      <c r="H1462" s="275" t="s">
        <v>1677</v>
      </c>
      <c r="J1462" s="271" t="s">
        <v>211</v>
      </c>
      <c r="L1462" s="271" t="s">
        <v>5400</v>
      </c>
      <c r="N1462" s="208" t="s">
        <v>5401</v>
      </c>
      <c r="P1462" s="502" t="s">
        <v>5402</v>
      </c>
      <c r="Q1462" s="502" t="s">
        <v>5403</v>
      </c>
      <c r="S1462" s="271" t="s">
        <v>214</v>
      </c>
      <c r="AZ1462" s="140"/>
    </row>
    <row r="1463" spans="1:52" ht="18" customHeight="1" x14ac:dyDescent="0.25">
      <c r="A1463" s="354">
        <v>12</v>
      </c>
      <c r="B1463" s="355"/>
      <c r="C1463" s="356">
        <v>68171</v>
      </c>
      <c r="D1463" s="140"/>
      <c r="E1463" s="269" t="s">
        <v>889</v>
      </c>
      <c r="F1463" s="269"/>
      <c r="G1463" s="269">
        <v>24</v>
      </c>
      <c r="H1463" s="275" t="s">
        <v>1677</v>
      </c>
      <c r="J1463" s="271" t="s">
        <v>211</v>
      </c>
      <c r="L1463" s="271" t="s">
        <v>5400</v>
      </c>
      <c r="N1463" s="208" t="s">
        <v>5404</v>
      </c>
      <c r="O1463" s="502" t="s">
        <v>5405</v>
      </c>
      <c r="S1463" s="271" t="s">
        <v>214</v>
      </c>
      <c r="AZ1463" s="140"/>
    </row>
    <row r="1464" spans="1:52" ht="18" customHeight="1" x14ac:dyDescent="0.25">
      <c r="A1464" s="354">
        <v>12</v>
      </c>
      <c r="B1464" s="355"/>
      <c r="C1464" s="356">
        <v>68141</v>
      </c>
      <c r="D1464" s="140"/>
      <c r="E1464" s="269" t="s">
        <v>889</v>
      </c>
      <c r="F1464" s="269"/>
      <c r="G1464" s="269">
        <v>26</v>
      </c>
      <c r="H1464" s="275" t="s">
        <v>1677</v>
      </c>
      <c r="J1464" s="271" t="s">
        <v>211</v>
      </c>
      <c r="L1464" s="271" t="s">
        <v>5400</v>
      </c>
      <c r="N1464" s="208" t="s">
        <v>5406</v>
      </c>
      <c r="O1464" s="502" t="s">
        <v>5407</v>
      </c>
      <c r="P1464" s="502" t="s">
        <v>5408</v>
      </c>
      <c r="S1464" s="271" t="s">
        <v>214</v>
      </c>
      <c r="AZ1464" s="140"/>
    </row>
    <row r="1465" spans="1:52" ht="18" customHeight="1" x14ac:dyDescent="0.25">
      <c r="A1465" s="354">
        <v>12</v>
      </c>
      <c r="B1465" s="355"/>
      <c r="C1465" s="356">
        <v>56490</v>
      </c>
      <c r="D1465" s="140"/>
      <c r="E1465" s="269" t="s">
        <v>889</v>
      </c>
      <c r="F1465" s="269"/>
      <c r="G1465" s="269">
        <v>28</v>
      </c>
      <c r="H1465" s="275" t="s">
        <v>1677</v>
      </c>
      <c r="J1465" s="271" t="s">
        <v>211</v>
      </c>
      <c r="L1465" s="271" t="s">
        <v>5400</v>
      </c>
      <c r="N1465" s="208" t="s">
        <v>5409</v>
      </c>
      <c r="P1465" s="502" t="s">
        <v>5410</v>
      </c>
      <c r="S1465" s="271" t="s">
        <v>214</v>
      </c>
      <c r="AZ1465" s="140"/>
    </row>
    <row r="1466" spans="1:52" ht="18" customHeight="1" x14ac:dyDescent="0.25">
      <c r="A1466" s="354">
        <v>12</v>
      </c>
      <c r="B1466" s="355"/>
      <c r="C1466" s="356">
        <v>56491</v>
      </c>
      <c r="D1466" s="140"/>
      <c r="E1466" s="269" t="s">
        <v>889</v>
      </c>
      <c r="F1466" s="269"/>
      <c r="G1466" s="269">
        <v>32</v>
      </c>
      <c r="H1466" s="275" t="s">
        <v>1677</v>
      </c>
      <c r="J1466" s="271" t="s">
        <v>211</v>
      </c>
      <c r="L1466" s="271" t="s">
        <v>5400</v>
      </c>
      <c r="N1466" s="208" t="s">
        <v>5411</v>
      </c>
      <c r="P1466" s="502" t="s">
        <v>5412</v>
      </c>
      <c r="S1466" s="271" t="s">
        <v>214</v>
      </c>
      <c r="AZ1466" s="140"/>
    </row>
    <row r="1467" spans="1:52" ht="18" customHeight="1" x14ac:dyDescent="0.25">
      <c r="A1467" s="354">
        <v>12</v>
      </c>
      <c r="B1467" s="355"/>
      <c r="C1467" s="356">
        <v>56493</v>
      </c>
      <c r="D1467" s="140"/>
      <c r="E1467" s="269" t="s">
        <v>889</v>
      </c>
      <c r="F1467" s="269"/>
      <c r="G1467" s="269">
        <v>36</v>
      </c>
      <c r="H1467" s="275" t="s">
        <v>1677</v>
      </c>
      <c r="J1467" s="271" t="s">
        <v>211</v>
      </c>
      <c r="L1467" s="271" t="s">
        <v>5400</v>
      </c>
      <c r="N1467" s="208" t="s">
        <v>5413</v>
      </c>
      <c r="O1467" s="502" t="s">
        <v>5414</v>
      </c>
      <c r="P1467" s="502" t="s">
        <v>5415</v>
      </c>
      <c r="Q1467" s="502" t="s">
        <v>5416</v>
      </c>
      <c r="S1467" s="271" t="s">
        <v>214</v>
      </c>
      <c r="AZ1467" s="140"/>
    </row>
    <row r="1468" spans="1:52" ht="18" customHeight="1" x14ac:dyDescent="0.25">
      <c r="A1468" s="354">
        <v>12</v>
      </c>
      <c r="B1468" s="355"/>
      <c r="C1468" s="356">
        <v>56494</v>
      </c>
      <c r="D1468" s="140"/>
      <c r="E1468" s="269" t="s">
        <v>889</v>
      </c>
      <c r="F1468" s="269"/>
      <c r="G1468" s="269">
        <v>38</v>
      </c>
      <c r="H1468" s="275" t="s">
        <v>1677</v>
      </c>
      <c r="J1468" s="271" t="s">
        <v>211</v>
      </c>
      <c r="L1468" s="271" t="s">
        <v>5400</v>
      </c>
      <c r="N1468" s="208" t="s">
        <v>5417</v>
      </c>
      <c r="Q1468" s="502" t="s">
        <v>5418</v>
      </c>
      <c r="S1468" s="271" t="s">
        <v>214</v>
      </c>
      <c r="AZ1468" s="140"/>
    </row>
    <row r="1469" spans="1:52" ht="18" customHeight="1" x14ac:dyDescent="0.25">
      <c r="A1469" s="354">
        <v>12</v>
      </c>
      <c r="B1469" s="355"/>
      <c r="C1469" s="356">
        <v>59976</v>
      </c>
      <c r="D1469" s="140"/>
      <c r="E1469" s="269" t="s">
        <v>889</v>
      </c>
      <c r="F1469" s="269"/>
      <c r="G1469" s="269">
        <v>44</v>
      </c>
      <c r="H1469" s="275" t="s">
        <v>1677</v>
      </c>
      <c r="J1469" s="271" t="s">
        <v>211</v>
      </c>
      <c r="L1469" s="271" t="s">
        <v>5400</v>
      </c>
      <c r="N1469" s="208" t="s">
        <v>5419</v>
      </c>
      <c r="P1469" s="502" t="s">
        <v>5420</v>
      </c>
      <c r="S1469" s="271" t="s">
        <v>214</v>
      </c>
      <c r="AZ1469" s="140"/>
    </row>
    <row r="1470" spans="1:52" ht="18" customHeight="1" x14ac:dyDescent="0.25">
      <c r="A1470" s="354">
        <v>12</v>
      </c>
      <c r="B1470" s="355"/>
      <c r="C1470" s="356">
        <v>67529</v>
      </c>
      <c r="D1470" s="140"/>
      <c r="E1470" s="269" t="s">
        <v>889</v>
      </c>
      <c r="F1470" s="269"/>
      <c r="G1470" s="269">
        <v>58</v>
      </c>
      <c r="H1470" s="275" t="s">
        <v>1677</v>
      </c>
      <c r="J1470" s="271" t="s">
        <v>211</v>
      </c>
      <c r="L1470" s="271" t="s">
        <v>5428</v>
      </c>
      <c r="N1470" s="208" t="s">
        <v>5429</v>
      </c>
      <c r="O1470" s="502" t="s">
        <v>5430</v>
      </c>
      <c r="S1470" s="271" t="s">
        <v>214</v>
      </c>
      <c r="AZ1470" s="140"/>
    </row>
    <row r="1471" spans="1:52" ht="18" customHeight="1" x14ac:dyDescent="0.25">
      <c r="A1471" s="354">
        <v>12</v>
      </c>
      <c r="B1471" s="355"/>
      <c r="C1471" s="356">
        <v>64056</v>
      </c>
      <c r="D1471" s="140"/>
      <c r="E1471" s="269" t="s">
        <v>889</v>
      </c>
      <c r="F1471" s="269"/>
      <c r="G1471" s="269">
        <v>60</v>
      </c>
      <c r="H1471" s="275" t="s">
        <v>1677</v>
      </c>
      <c r="J1471" s="271" t="s">
        <v>211</v>
      </c>
      <c r="L1471" s="271" t="s">
        <v>5428</v>
      </c>
      <c r="N1471" s="208" t="s">
        <v>5431</v>
      </c>
      <c r="P1471" s="502" t="s">
        <v>5432</v>
      </c>
      <c r="S1471" s="271" t="s">
        <v>214</v>
      </c>
      <c r="AZ1471" s="140"/>
    </row>
    <row r="1472" spans="1:52" ht="18" customHeight="1" x14ac:dyDescent="0.25">
      <c r="A1472" s="354">
        <v>12</v>
      </c>
      <c r="B1472" s="355"/>
      <c r="C1472" s="356">
        <v>56502</v>
      </c>
      <c r="D1472" s="140"/>
      <c r="E1472" s="269" t="s">
        <v>889</v>
      </c>
      <c r="F1472" s="269"/>
      <c r="G1472" s="269">
        <v>66</v>
      </c>
      <c r="H1472" s="275" t="s">
        <v>1677</v>
      </c>
      <c r="J1472" s="271" t="s">
        <v>211</v>
      </c>
      <c r="L1472" s="271" t="s">
        <v>5428</v>
      </c>
      <c r="N1472" s="208" t="s">
        <v>5435</v>
      </c>
      <c r="P1472" s="502" t="s">
        <v>5436</v>
      </c>
      <c r="S1472" s="271" t="s">
        <v>214</v>
      </c>
      <c r="AZ1472" s="140"/>
    </row>
    <row r="1473" spans="1:73" ht="18" customHeight="1" x14ac:dyDescent="0.25">
      <c r="A1473" s="354">
        <v>12</v>
      </c>
      <c r="B1473" s="355"/>
      <c r="C1473" s="356">
        <v>56504</v>
      </c>
      <c r="D1473" s="140"/>
      <c r="E1473" s="269" t="s">
        <v>889</v>
      </c>
      <c r="F1473" s="269"/>
      <c r="G1473" s="269">
        <v>72</v>
      </c>
      <c r="H1473" s="275" t="s">
        <v>1677</v>
      </c>
      <c r="J1473" s="271" t="s">
        <v>211</v>
      </c>
      <c r="L1473" s="271" t="s">
        <v>5428</v>
      </c>
      <c r="N1473" s="208" t="s">
        <v>5437</v>
      </c>
      <c r="P1473" s="502" t="s">
        <v>5438</v>
      </c>
      <c r="S1473" s="271" t="s">
        <v>214</v>
      </c>
      <c r="AZ1473" s="140"/>
    </row>
    <row r="1474" spans="1:73" ht="18" customHeight="1" x14ac:dyDescent="0.25">
      <c r="A1474" s="354">
        <v>12</v>
      </c>
      <c r="B1474" s="355"/>
      <c r="C1474" s="356">
        <v>64257</v>
      </c>
      <c r="D1474" s="140"/>
      <c r="E1474" s="269" t="s">
        <v>889</v>
      </c>
      <c r="F1474" s="269"/>
      <c r="G1474" s="269">
        <v>74</v>
      </c>
      <c r="H1474" s="275" t="s">
        <v>1677</v>
      </c>
      <c r="J1474" s="271" t="s">
        <v>211</v>
      </c>
      <c r="L1474" s="271" t="s">
        <v>5428</v>
      </c>
      <c r="N1474" s="208" t="s">
        <v>5443</v>
      </c>
      <c r="O1474" s="502" t="s">
        <v>5444</v>
      </c>
      <c r="Q1474" s="502" t="s">
        <v>5445</v>
      </c>
      <c r="S1474" s="271" t="s">
        <v>214</v>
      </c>
      <c r="AZ1474" s="140"/>
    </row>
    <row r="1475" spans="1:73" ht="18" customHeight="1" x14ac:dyDescent="0.25">
      <c r="A1475" s="354">
        <v>12</v>
      </c>
      <c r="B1475" s="355"/>
      <c r="C1475" s="356">
        <v>68747</v>
      </c>
      <c r="D1475" s="140"/>
      <c r="E1475" s="269" t="s">
        <v>889</v>
      </c>
      <c r="F1475" s="269"/>
      <c r="G1475" s="269">
        <v>55</v>
      </c>
      <c r="H1475" s="275" t="s">
        <v>1677</v>
      </c>
      <c r="J1475" s="271" t="s">
        <v>211</v>
      </c>
      <c r="L1475" s="271" t="s">
        <v>3464</v>
      </c>
      <c r="N1475" s="208" t="s">
        <v>5421</v>
      </c>
      <c r="O1475" s="502" t="s">
        <v>5422</v>
      </c>
      <c r="P1475" s="502" t="s">
        <v>5422</v>
      </c>
      <c r="Q1475" s="502" t="s">
        <v>5423</v>
      </c>
      <c r="S1475" s="271" t="s">
        <v>214</v>
      </c>
      <c r="AZ1475" s="140"/>
    </row>
    <row r="1476" spans="1:73" ht="18" customHeight="1" x14ac:dyDescent="0.25">
      <c r="A1476" s="354">
        <v>12</v>
      </c>
      <c r="B1476" s="355"/>
      <c r="C1476" s="356">
        <v>59977</v>
      </c>
      <c r="D1476" s="140"/>
      <c r="E1476" s="269" t="s">
        <v>889</v>
      </c>
      <c r="F1476" s="269"/>
      <c r="G1476" s="269">
        <v>57</v>
      </c>
      <c r="H1476" s="275" t="s">
        <v>1677</v>
      </c>
      <c r="J1476" s="271" t="s">
        <v>211</v>
      </c>
      <c r="L1476" s="271" t="s">
        <v>3464</v>
      </c>
      <c r="N1476" s="208" t="s">
        <v>5424</v>
      </c>
      <c r="O1476" s="502" t="s">
        <v>5425</v>
      </c>
      <c r="P1476" s="502" t="s">
        <v>5426</v>
      </c>
      <c r="Q1476" s="502" t="s">
        <v>5427</v>
      </c>
      <c r="S1476" s="271" t="s">
        <v>214</v>
      </c>
      <c r="AZ1476" s="140"/>
    </row>
    <row r="1477" spans="1:73" ht="18" customHeight="1" x14ac:dyDescent="0.25">
      <c r="A1477" s="354">
        <v>12</v>
      </c>
      <c r="B1477" s="355"/>
      <c r="C1477" s="356">
        <v>64365</v>
      </c>
      <c r="D1477" s="140"/>
      <c r="E1477" s="269" t="s">
        <v>889</v>
      </c>
      <c r="F1477" s="269"/>
      <c r="G1477" s="269">
        <v>63</v>
      </c>
      <c r="H1477" s="275" t="s">
        <v>1677</v>
      </c>
      <c r="J1477" s="271" t="s">
        <v>211</v>
      </c>
      <c r="L1477" s="271" t="s">
        <v>3464</v>
      </c>
      <c r="N1477" s="208" t="s">
        <v>5433</v>
      </c>
      <c r="Q1477" s="502" t="s">
        <v>5434</v>
      </c>
      <c r="S1477" s="271" t="s">
        <v>214</v>
      </c>
      <c r="AZ1477" s="140"/>
    </row>
    <row r="1478" spans="1:73" ht="18" customHeight="1" x14ac:dyDescent="0.25">
      <c r="A1478" s="354">
        <v>12</v>
      </c>
      <c r="B1478" s="355"/>
      <c r="C1478" s="356">
        <v>70136</v>
      </c>
      <c r="D1478" s="140"/>
      <c r="E1478" s="269" t="s">
        <v>889</v>
      </c>
      <c r="F1478" s="269"/>
      <c r="G1478" s="269">
        <v>73</v>
      </c>
      <c r="H1478" s="275" t="s">
        <v>1677</v>
      </c>
      <c r="J1478" s="271" t="s">
        <v>211</v>
      </c>
      <c r="L1478" s="271" t="s">
        <v>3464</v>
      </c>
      <c r="N1478" s="208" t="s">
        <v>5439</v>
      </c>
      <c r="O1478" s="502" t="s">
        <v>5440</v>
      </c>
      <c r="P1478" s="502" t="s">
        <v>5441</v>
      </c>
      <c r="Q1478" s="502" t="s">
        <v>5442</v>
      </c>
      <c r="S1478" s="271" t="s">
        <v>214</v>
      </c>
      <c r="AZ1478" s="140"/>
    </row>
    <row r="1479" spans="1:73" ht="18" customHeight="1" x14ac:dyDescent="0.25">
      <c r="A1479" s="354">
        <v>12</v>
      </c>
      <c r="B1479" s="355"/>
      <c r="C1479" s="356">
        <v>67045</v>
      </c>
      <c r="D1479" s="140"/>
      <c r="E1479" s="269" t="s">
        <v>889</v>
      </c>
      <c r="F1479" s="269"/>
      <c r="G1479" s="269" t="s">
        <v>3463</v>
      </c>
      <c r="H1479" s="275" t="s">
        <v>1677</v>
      </c>
      <c r="J1479" s="271" t="s">
        <v>211</v>
      </c>
      <c r="L1479" s="271" t="s">
        <v>3464</v>
      </c>
      <c r="N1479" s="208" t="s">
        <v>3465</v>
      </c>
      <c r="P1479" s="502" t="s">
        <v>3466</v>
      </c>
      <c r="S1479" s="271" t="s">
        <v>214</v>
      </c>
      <c r="AZ1479" s="140"/>
    </row>
    <row r="1480" spans="1:73" ht="18" customHeight="1" x14ac:dyDescent="0.25">
      <c r="A1480" s="354">
        <v>12</v>
      </c>
      <c r="B1480" s="355"/>
      <c r="C1480" s="356">
        <v>65931</v>
      </c>
      <c r="D1480" s="140"/>
      <c r="E1480" s="269" t="s">
        <v>889</v>
      </c>
      <c r="F1480" s="269"/>
      <c r="G1480" s="269" t="s">
        <v>3485</v>
      </c>
      <c r="H1480" s="275" t="s">
        <v>1677</v>
      </c>
      <c r="J1480" s="271" t="s">
        <v>211</v>
      </c>
      <c r="L1480" s="271" t="s">
        <v>3464</v>
      </c>
      <c r="N1480" s="208" t="s">
        <v>3486</v>
      </c>
      <c r="O1480" s="502" t="s">
        <v>3487</v>
      </c>
      <c r="S1480" s="271" t="s">
        <v>214</v>
      </c>
      <c r="AZ1480" s="140"/>
    </row>
    <row r="1481" spans="1:73" ht="18" customHeight="1" x14ac:dyDescent="0.25">
      <c r="A1481" s="354">
        <v>12</v>
      </c>
      <c r="B1481" s="355"/>
      <c r="C1481" s="356">
        <v>63351</v>
      </c>
      <c r="D1481" s="140"/>
      <c r="E1481" s="269" t="s">
        <v>889</v>
      </c>
      <c r="F1481" s="269"/>
      <c r="G1481" s="269" t="s">
        <v>1396</v>
      </c>
      <c r="H1481" s="275" t="s">
        <v>1389</v>
      </c>
      <c r="I1481" s="269"/>
      <c r="J1481" s="140" t="s">
        <v>211</v>
      </c>
      <c r="K1481" s="273"/>
      <c r="L1481" s="273" t="s">
        <v>1397</v>
      </c>
      <c r="N1481" s="275" t="s">
        <v>1398</v>
      </c>
      <c r="O1481" s="272"/>
      <c r="P1481" s="272" t="s">
        <v>1399</v>
      </c>
      <c r="Q1481" s="766"/>
      <c r="R1481" s="269"/>
      <c r="S1481" s="269" t="s">
        <v>214</v>
      </c>
      <c r="T1481" s="273"/>
      <c r="U1481" s="466"/>
      <c r="V1481" s="140"/>
      <c r="W1481" s="140"/>
      <c r="X1481" s="140"/>
      <c r="AX1481" s="140"/>
      <c r="AZ1481" s="140"/>
      <c r="BC1481" s="280"/>
      <c r="BD1481" s="669"/>
      <c r="BE1481" s="740"/>
      <c r="BF1481" s="440"/>
      <c r="BG1481" s="140"/>
      <c r="BH1481" s="801"/>
      <c r="BI1481" s="280"/>
      <c r="BJ1481" s="280"/>
      <c r="BK1481" s="280"/>
      <c r="BL1481" s="280"/>
      <c r="BM1481" s="140"/>
      <c r="BN1481" s="269"/>
      <c r="BO1481" s="140"/>
      <c r="BP1481" s="140"/>
      <c r="BQ1481" s="140"/>
      <c r="BR1481" s="355"/>
      <c r="BS1481" s="269"/>
      <c r="BU1481" s="269"/>
    </row>
    <row r="1482" spans="1:73" ht="18" customHeight="1" x14ac:dyDescent="0.25">
      <c r="A1482" s="354">
        <v>12</v>
      </c>
      <c r="B1482" s="355"/>
      <c r="C1482" s="356">
        <v>70339</v>
      </c>
      <c r="D1482" s="140"/>
      <c r="E1482" s="269" t="s">
        <v>889</v>
      </c>
      <c r="F1482" s="269"/>
      <c r="G1482" s="269" t="s">
        <v>2630</v>
      </c>
      <c r="H1482" s="275" t="s">
        <v>1389</v>
      </c>
      <c r="J1482" s="271" t="s">
        <v>416</v>
      </c>
      <c r="L1482" s="271" t="s">
        <v>1397</v>
      </c>
      <c r="N1482" s="208" t="s">
        <v>5466</v>
      </c>
      <c r="P1482" s="502" t="s">
        <v>5467</v>
      </c>
      <c r="Q1482" s="502" t="s">
        <v>5468</v>
      </c>
      <c r="S1482" s="271" t="s">
        <v>214</v>
      </c>
      <c r="AZ1482" s="140"/>
    </row>
    <row r="1483" spans="1:73" ht="18" customHeight="1" x14ac:dyDescent="0.25">
      <c r="A1483" s="354">
        <v>12</v>
      </c>
      <c r="B1483" s="355"/>
      <c r="C1483" s="356">
        <v>57000</v>
      </c>
      <c r="D1483" s="140"/>
      <c r="E1483" s="269" t="s">
        <v>889</v>
      </c>
      <c r="F1483" s="269"/>
      <c r="G1483" s="269" t="s">
        <v>2599</v>
      </c>
      <c r="H1483" s="275" t="s">
        <v>1389</v>
      </c>
      <c r="J1483" s="271" t="s">
        <v>416</v>
      </c>
      <c r="L1483" s="271" t="s">
        <v>1397</v>
      </c>
      <c r="N1483" s="208" t="s">
        <v>5454</v>
      </c>
      <c r="O1483" s="502" t="s">
        <v>5455</v>
      </c>
      <c r="S1483" s="271" t="s">
        <v>214</v>
      </c>
      <c r="AZ1483" s="140"/>
    </row>
    <row r="1484" spans="1:73" ht="18" customHeight="1" x14ac:dyDescent="0.25">
      <c r="A1484" s="354">
        <v>12</v>
      </c>
      <c r="B1484" s="355"/>
      <c r="C1484" s="356">
        <v>56515</v>
      </c>
      <c r="D1484" s="140"/>
      <c r="E1484" s="269" t="s">
        <v>889</v>
      </c>
      <c r="F1484" s="269"/>
      <c r="G1484" s="269" t="s">
        <v>3081</v>
      </c>
      <c r="H1484" s="275" t="s">
        <v>1389</v>
      </c>
      <c r="J1484" s="271" t="s">
        <v>416</v>
      </c>
      <c r="L1484" s="271" t="s">
        <v>1397</v>
      </c>
      <c r="N1484" s="208" t="s">
        <v>5469</v>
      </c>
      <c r="O1484" s="502" t="s">
        <v>5470</v>
      </c>
      <c r="P1484" s="502" t="s">
        <v>5471</v>
      </c>
      <c r="S1484" s="271" t="s">
        <v>214</v>
      </c>
      <c r="AZ1484" s="140"/>
    </row>
    <row r="1485" spans="1:73" ht="18" customHeight="1" x14ac:dyDescent="0.25">
      <c r="A1485" s="354">
        <v>12</v>
      </c>
      <c r="B1485" s="355"/>
      <c r="C1485" s="356">
        <v>70397</v>
      </c>
      <c r="D1485" s="140"/>
      <c r="E1485" s="269" t="s">
        <v>889</v>
      </c>
      <c r="F1485" s="269"/>
      <c r="G1485" s="269" t="s">
        <v>3071</v>
      </c>
      <c r="H1485" s="275" t="s">
        <v>1389</v>
      </c>
      <c r="J1485" s="271" t="s">
        <v>416</v>
      </c>
      <c r="L1485" s="271" t="s">
        <v>1397</v>
      </c>
      <c r="N1485" s="208" t="s">
        <v>5456</v>
      </c>
      <c r="P1485" s="502" t="s">
        <v>5457</v>
      </c>
      <c r="Q1485" s="502" t="s">
        <v>5458</v>
      </c>
      <c r="S1485" s="271" t="s">
        <v>214</v>
      </c>
      <c r="AZ1485" s="140"/>
    </row>
    <row r="1486" spans="1:73" ht="18" customHeight="1" x14ac:dyDescent="0.25">
      <c r="A1486" s="354">
        <v>12</v>
      </c>
      <c r="B1486" s="355"/>
      <c r="C1486" s="356">
        <v>67108</v>
      </c>
      <c r="D1486" s="140"/>
      <c r="E1486" s="269" t="s">
        <v>889</v>
      </c>
      <c r="F1486" s="269"/>
      <c r="G1486" s="269" t="s">
        <v>3193</v>
      </c>
      <c r="H1486" s="275" t="s">
        <v>1389</v>
      </c>
      <c r="J1486" s="271" t="s">
        <v>416</v>
      </c>
      <c r="L1486" s="271" t="s">
        <v>1397</v>
      </c>
      <c r="N1486" s="208" t="s">
        <v>5472</v>
      </c>
      <c r="P1486" s="502" t="s">
        <v>5473</v>
      </c>
      <c r="S1486" s="271" t="s">
        <v>214</v>
      </c>
      <c r="AZ1486" s="140"/>
    </row>
    <row r="1487" spans="1:73" ht="18" customHeight="1" x14ac:dyDescent="0.25">
      <c r="A1487" s="354">
        <v>12</v>
      </c>
      <c r="B1487" s="355"/>
      <c r="C1487" s="356">
        <v>65482</v>
      </c>
      <c r="D1487" s="140"/>
      <c r="E1487" s="269" t="s">
        <v>889</v>
      </c>
      <c r="F1487" s="269"/>
      <c r="G1487" s="269" t="s">
        <v>3188</v>
      </c>
      <c r="H1487" s="275" t="s">
        <v>1389</v>
      </c>
      <c r="J1487" s="271" t="s">
        <v>416</v>
      </c>
      <c r="L1487" s="271" t="s">
        <v>1397</v>
      </c>
      <c r="N1487" s="208" t="s">
        <v>5459</v>
      </c>
      <c r="O1487" s="502" t="s">
        <v>5460</v>
      </c>
      <c r="P1487" s="502" t="s">
        <v>5461</v>
      </c>
      <c r="S1487" s="271" t="s">
        <v>214</v>
      </c>
      <c r="AZ1487" s="140"/>
    </row>
    <row r="1488" spans="1:73" ht="18" customHeight="1" x14ac:dyDescent="0.25">
      <c r="A1488" s="354">
        <v>12</v>
      </c>
      <c r="B1488" s="355"/>
      <c r="C1488" s="356">
        <v>56518</v>
      </c>
      <c r="D1488" s="140"/>
      <c r="E1488" s="269" t="s">
        <v>889</v>
      </c>
      <c r="F1488" s="269"/>
      <c r="G1488" s="269" t="s">
        <v>3385</v>
      </c>
      <c r="H1488" s="275" t="s">
        <v>1389</v>
      </c>
      <c r="J1488" s="271" t="s">
        <v>416</v>
      </c>
      <c r="L1488" s="271" t="s">
        <v>1397</v>
      </c>
      <c r="N1488" s="208" t="s">
        <v>5474</v>
      </c>
      <c r="O1488" s="502" t="s">
        <v>5475</v>
      </c>
      <c r="S1488" s="271" t="s">
        <v>214</v>
      </c>
      <c r="AZ1488" s="140"/>
    </row>
    <row r="1489" spans="1:73" ht="18" customHeight="1" x14ac:dyDescent="0.25">
      <c r="A1489" s="354">
        <v>12</v>
      </c>
      <c r="B1489" s="355"/>
      <c r="C1489" s="356">
        <v>64343</v>
      </c>
      <c r="D1489" s="140"/>
      <c r="E1489" s="269" t="s">
        <v>889</v>
      </c>
      <c r="F1489" s="269"/>
      <c r="G1489" s="269" t="s">
        <v>3457</v>
      </c>
      <c r="H1489" s="275" t="s">
        <v>1389</v>
      </c>
      <c r="J1489" s="271" t="s">
        <v>416</v>
      </c>
      <c r="L1489" s="271" t="s">
        <v>1397</v>
      </c>
      <c r="N1489" s="208" t="s">
        <v>5476</v>
      </c>
      <c r="P1489" s="502" t="s">
        <v>5477</v>
      </c>
      <c r="S1489" s="271" t="s">
        <v>214</v>
      </c>
      <c r="AZ1489" s="140"/>
    </row>
    <row r="1490" spans="1:73" ht="18" customHeight="1" x14ac:dyDescent="0.25">
      <c r="A1490" s="354">
        <v>12</v>
      </c>
      <c r="B1490" s="355"/>
      <c r="C1490" s="356">
        <v>67665</v>
      </c>
      <c r="D1490" s="140"/>
      <c r="E1490" s="269" t="s">
        <v>889</v>
      </c>
      <c r="F1490" s="269"/>
      <c r="G1490" s="269" t="s">
        <v>3453</v>
      </c>
      <c r="H1490" s="275" t="s">
        <v>1389</v>
      </c>
      <c r="J1490" s="271" t="s">
        <v>416</v>
      </c>
      <c r="L1490" s="271" t="s">
        <v>1397</v>
      </c>
      <c r="N1490" s="208" t="s">
        <v>5462</v>
      </c>
      <c r="O1490" s="502" t="s">
        <v>5463</v>
      </c>
      <c r="S1490" s="271" t="s">
        <v>214</v>
      </c>
      <c r="AZ1490" s="140"/>
    </row>
    <row r="1491" spans="1:73" ht="18" customHeight="1" x14ac:dyDescent="0.25">
      <c r="A1491" s="354">
        <v>12</v>
      </c>
      <c r="B1491" s="355"/>
      <c r="C1491" s="356">
        <v>69955</v>
      </c>
      <c r="D1491" s="140"/>
      <c r="E1491" s="269" t="s">
        <v>889</v>
      </c>
      <c r="F1491" s="269"/>
      <c r="G1491" s="269" t="s">
        <v>3478</v>
      </c>
      <c r="H1491" s="275" t="s">
        <v>1389</v>
      </c>
      <c r="J1491" s="271" t="s">
        <v>416</v>
      </c>
      <c r="L1491" s="271" t="s">
        <v>1397</v>
      </c>
      <c r="N1491" s="208" t="s">
        <v>5478</v>
      </c>
      <c r="P1491" s="502" t="s">
        <v>5479</v>
      </c>
      <c r="Q1491" s="502" t="s">
        <v>5480</v>
      </c>
      <c r="S1491" s="271" t="s">
        <v>214</v>
      </c>
      <c r="AZ1491" s="140"/>
    </row>
    <row r="1492" spans="1:73" ht="18" customHeight="1" x14ac:dyDescent="0.25">
      <c r="A1492" s="354">
        <v>12</v>
      </c>
      <c r="B1492" s="355"/>
      <c r="C1492" s="356">
        <v>60408</v>
      </c>
      <c r="D1492" s="140"/>
      <c r="E1492" s="269" t="s">
        <v>889</v>
      </c>
      <c r="F1492" s="269"/>
      <c r="G1492" s="269" t="s">
        <v>3475</v>
      </c>
      <c r="H1492" s="275" t="s">
        <v>1389</v>
      </c>
      <c r="J1492" s="271" t="s">
        <v>416</v>
      </c>
      <c r="L1492" s="271" t="s">
        <v>1397</v>
      </c>
      <c r="N1492" s="208" t="s">
        <v>5464</v>
      </c>
      <c r="Q1492" s="502" t="s">
        <v>5465</v>
      </c>
      <c r="S1492" s="271" t="s">
        <v>214</v>
      </c>
      <c r="AZ1492" s="140"/>
    </row>
    <row r="1493" spans="1:73" ht="18" customHeight="1" x14ac:dyDescent="0.25">
      <c r="A1493" s="354">
        <v>12</v>
      </c>
      <c r="B1493" s="355"/>
      <c r="C1493" s="356">
        <v>59987</v>
      </c>
      <c r="D1493" s="140"/>
      <c r="E1493" s="269" t="s">
        <v>889</v>
      </c>
      <c r="F1493" s="269"/>
      <c r="G1493" s="269">
        <v>16</v>
      </c>
      <c r="H1493" s="275" t="s">
        <v>1389</v>
      </c>
      <c r="J1493" s="271" t="s">
        <v>211</v>
      </c>
      <c r="L1493" s="271" t="s">
        <v>5450</v>
      </c>
      <c r="N1493" s="208" t="s">
        <v>4223</v>
      </c>
      <c r="S1493" s="271" t="s">
        <v>214</v>
      </c>
      <c r="AZ1493" s="140"/>
    </row>
    <row r="1494" spans="1:73" ht="18" customHeight="1" x14ac:dyDescent="0.25">
      <c r="A1494" s="354">
        <v>12</v>
      </c>
      <c r="B1494" s="355"/>
      <c r="C1494" s="356">
        <v>69647</v>
      </c>
      <c r="D1494" s="140"/>
      <c r="E1494" s="269" t="s">
        <v>889</v>
      </c>
      <c r="F1494" s="269"/>
      <c r="G1494" s="269">
        <v>20</v>
      </c>
      <c r="H1494" s="275" t="s">
        <v>1389</v>
      </c>
      <c r="J1494" s="271" t="s">
        <v>211</v>
      </c>
      <c r="L1494" s="271" t="s">
        <v>5450</v>
      </c>
      <c r="N1494" s="208" t="s">
        <v>5451</v>
      </c>
      <c r="O1494" s="502" t="s">
        <v>5452</v>
      </c>
      <c r="P1494" s="502" t="s">
        <v>5453</v>
      </c>
      <c r="S1494" s="271" t="s">
        <v>214</v>
      </c>
      <c r="AZ1494" s="140"/>
    </row>
    <row r="1495" spans="1:73" ht="18" customHeight="1" x14ac:dyDescent="0.25">
      <c r="A1495" s="354">
        <v>12</v>
      </c>
      <c r="B1495" s="355"/>
      <c r="C1495" s="356">
        <v>68506</v>
      </c>
      <c r="D1495" s="140"/>
      <c r="E1495" s="269" t="s">
        <v>889</v>
      </c>
      <c r="F1495" s="269"/>
      <c r="G1495" s="269" t="s">
        <v>1388</v>
      </c>
      <c r="H1495" s="275" t="s">
        <v>1389</v>
      </c>
      <c r="I1495" s="269"/>
      <c r="J1495" s="140" t="s">
        <v>211</v>
      </c>
      <c r="K1495" s="273"/>
      <c r="L1495" s="273" t="s">
        <v>1390</v>
      </c>
      <c r="N1495" s="275" t="s">
        <v>1391</v>
      </c>
      <c r="O1495" s="272"/>
      <c r="P1495" s="272" t="s">
        <v>1392</v>
      </c>
      <c r="Q1495" s="766"/>
      <c r="R1495" s="269"/>
      <c r="S1495" s="269" t="s">
        <v>214</v>
      </c>
      <c r="T1495" s="273"/>
      <c r="U1495" s="466"/>
      <c r="V1495" s="140"/>
      <c r="W1495" s="140"/>
      <c r="X1495" s="140"/>
      <c r="AX1495" s="140"/>
      <c r="AZ1495" s="140"/>
      <c r="BC1495" s="280"/>
      <c r="BD1495" s="669"/>
      <c r="BE1495" s="740"/>
      <c r="BF1495" s="440"/>
      <c r="BG1495" s="140"/>
      <c r="BH1495" s="801"/>
      <c r="BI1495" s="280"/>
      <c r="BJ1495" s="280"/>
      <c r="BK1495" s="280"/>
      <c r="BL1495" s="280"/>
      <c r="BM1495" s="140"/>
      <c r="BN1495" s="269"/>
      <c r="BO1495" s="140"/>
      <c r="BP1495" s="140"/>
      <c r="BQ1495" s="140"/>
      <c r="BR1495" s="355"/>
      <c r="BS1495" s="269"/>
      <c r="BU1495" s="269"/>
    </row>
    <row r="1496" spans="1:73" ht="18" customHeight="1" x14ac:dyDescent="0.25">
      <c r="A1496" s="354">
        <v>12</v>
      </c>
      <c r="B1496" s="355"/>
      <c r="C1496" s="356">
        <v>64361</v>
      </c>
      <c r="D1496" s="140"/>
      <c r="E1496" s="269" t="s">
        <v>889</v>
      </c>
      <c r="F1496" s="269"/>
      <c r="G1496" s="269">
        <v>1</v>
      </c>
      <c r="H1496" s="275" t="s">
        <v>5481</v>
      </c>
      <c r="J1496" s="271" t="s">
        <v>211</v>
      </c>
      <c r="L1496" s="271" t="s">
        <v>5482</v>
      </c>
      <c r="N1496" s="208" t="s">
        <v>5483</v>
      </c>
      <c r="P1496" s="502" t="s">
        <v>5484</v>
      </c>
      <c r="Q1496" s="502" t="s">
        <v>5485</v>
      </c>
      <c r="S1496" s="271" t="s">
        <v>214</v>
      </c>
      <c r="AZ1496" s="140"/>
    </row>
    <row r="1497" spans="1:73" ht="18" customHeight="1" x14ac:dyDescent="0.25">
      <c r="A1497" s="354">
        <v>12</v>
      </c>
      <c r="B1497" s="355"/>
      <c r="C1497" s="356">
        <v>56523</v>
      </c>
      <c r="D1497" s="140"/>
      <c r="E1497" s="269" t="s">
        <v>889</v>
      </c>
      <c r="F1497" s="269"/>
      <c r="G1497" s="269">
        <v>9</v>
      </c>
      <c r="H1497" s="275" t="s">
        <v>5481</v>
      </c>
      <c r="J1497" s="271" t="s">
        <v>211</v>
      </c>
      <c r="L1497" s="271" t="s">
        <v>5482</v>
      </c>
      <c r="N1497" s="208" t="s">
        <v>5489</v>
      </c>
      <c r="P1497" s="502" t="s">
        <v>5490</v>
      </c>
      <c r="S1497" s="271" t="s">
        <v>214</v>
      </c>
      <c r="AZ1497" s="140"/>
    </row>
    <row r="1498" spans="1:73" ht="18" customHeight="1" x14ac:dyDescent="0.25">
      <c r="A1498" s="354">
        <v>12</v>
      </c>
      <c r="B1498" s="355"/>
      <c r="C1498" s="356">
        <v>70127</v>
      </c>
      <c r="D1498" s="140"/>
      <c r="E1498" s="269" t="s">
        <v>889</v>
      </c>
      <c r="F1498" s="269"/>
      <c r="G1498" s="269">
        <v>11</v>
      </c>
      <c r="H1498" s="275" t="s">
        <v>5481</v>
      </c>
      <c r="J1498" s="271" t="s">
        <v>211</v>
      </c>
      <c r="L1498" s="271" t="s">
        <v>5482</v>
      </c>
      <c r="N1498" s="208" t="s">
        <v>5493</v>
      </c>
      <c r="Q1498" s="502" t="s">
        <v>5494</v>
      </c>
      <c r="S1498" s="271" t="s">
        <v>214</v>
      </c>
      <c r="AZ1498" s="140"/>
    </row>
    <row r="1499" spans="1:73" ht="18" customHeight="1" x14ac:dyDescent="0.25">
      <c r="A1499" s="354">
        <v>12</v>
      </c>
      <c r="B1499" s="355"/>
      <c r="C1499" s="356">
        <v>56526</v>
      </c>
      <c r="D1499" s="140"/>
      <c r="E1499" s="269" t="s">
        <v>889</v>
      </c>
      <c r="F1499" s="269"/>
      <c r="G1499" s="269">
        <v>15</v>
      </c>
      <c r="H1499" s="275" t="s">
        <v>5481</v>
      </c>
      <c r="J1499" s="271" t="s">
        <v>211</v>
      </c>
      <c r="L1499" s="271" t="s">
        <v>5482</v>
      </c>
      <c r="N1499" s="208" t="s">
        <v>5500</v>
      </c>
      <c r="S1499" s="271" t="s">
        <v>214</v>
      </c>
      <c r="AZ1499" s="140"/>
    </row>
    <row r="1500" spans="1:73" ht="18" customHeight="1" x14ac:dyDescent="0.25">
      <c r="A1500" s="354">
        <v>12</v>
      </c>
      <c r="B1500" s="355"/>
      <c r="C1500" s="356">
        <v>56528</v>
      </c>
      <c r="D1500" s="140"/>
      <c r="E1500" s="269" t="s">
        <v>889</v>
      </c>
      <c r="F1500" s="269"/>
      <c r="G1500" s="269">
        <v>17</v>
      </c>
      <c r="H1500" s="275" t="s">
        <v>5481</v>
      </c>
      <c r="J1500" s="271" t="s">
        <v>211</v>
      </c>
      <c r="L1500" s="271" t="s">
        <v>5482</v>
      </c>
      <c r="N1500" s="208" t="s">
        <v>5502</v>
      </c>
      <c r="P1500" s="502" t="s">
        <v>5503</v>
      </c>
      <c r="S1500" s="271" t="s">
        <v>214</v>
      </c>
      <c r="AZ1500" s="140"/>
    </row>
    <row r="1501" spans="1:73" ht="18" customHeight="1" x14ac:dyDescent="0.25">
      <c r="A1501" s="354">
        <v>12</v>
      </c>
      <c r="B1501" s="355"/>
      <c r="C1501" s="356">
        <v>65647</v>
      </c>
      <c r="D1501" s="140"/>
      <c r="E1501" s="269" t="s">
        <v>889</v>
      </c>
      <c r="F1501" s="269"/>
      <c r="G1501" s="269">
        <v>21</v>
      </c>
      <c r="H1501" s="275" t="s">
        <v>5481</v>
      </c>
      <c r="J1501" s="271" t="s">
        <v>211</v>
      </c>
      <c r="L1501" s="271" t="s">
        <v>5482</v>
      </c>
      <c r="N1501" s="208" t="s">
        <v>5509</v>
      </c>
      <c r="O1501" s="502" t="s">
        <v>5510</v>
      </c>
      <c r="P1501" s="502" t="s">
        <v>5511</v>
      </c>
      <c r="Q1501" s="502" t="s">
        <v>5512</v>
      </c>
      <c r="S1501" s="271" t="s">
        <v>214</v>
      </c>
      <c r="AZ1501" s="140"/>
    </row>
    <row r="1502" spans="1:73" ht="18" customHeight="1" x14ac:dyDescent="0.25">
      <c r="A1502" s="354">
        <v>12</v>
      </c>
      <c r="B1502" s="355"/>
      <c r="C1502" s="356">
        <v>68688</v>
      </c>
      <c r="D1502" s="140"/>
      <c r="E1502" s="269" t="s">
        <v>889</v>
      </c>
      <c r="F1502" s="269"/>
      <c r="G1502" s="269">
        <v>23</v>
      </c>
      <c r="H1502" s="275" t="s">
        <v>5481</v>
      </c>
      <c r="J1502" s="271" t="s">
        <v>211</v>
      </c>
      <c r="L1502" s="271" t="s">
        <v>5482</v>
      </c>
      <c r="N1502" s="208" t="s">
        <v>5513</v>
      </c>
      <c r="P1502" s="502" t="s">
        <v>5514</v>
      </c>
      <c r="S1502" s="271" t="s">
        <v>214</v>
      </c>
      <c r="AZ1502" s="140"/>
    </row>
    <row r="1503" spans="1:73" ht="18" customHeight="1" x14ac:dyDescent="0.25">
      <c r="A1503" s="354">
        <v>12</v>
      </c>
      <c r="B1503" s="355"/>
      <c r="C1503" s="356">
        <v>68934</v>
      </c>
      <c r="D1503" s="140"/>
      <c r="E1503" s="269" t="s">
        <v>889</v>
      </c>
      <c r="F1503" s="269"/>
      <c r="G1503" s="269">
        <v>25</v>
      </c>
      <c r="H1503" s="275" t="s">
        <v>5481</v>
      </c>
      <c r="J1503" s="271" t="s">
        <v>211</v>
      </c>
      <c r="L1503" s="271" t="s">
        <v>5482</v>
      </c>
      <c r="N1503" s="208" t="s">
        <v>2238</v>
      </c>
      <c r="O1503" s="502" t="s">
        <v>4903</v>
      </c>
      <c r="P1503" s="502" t="s">
        <v>4903</v>
      </c>
      <c r="S1503" s="271" t="s">
        <v>214</v>
      </c>
      <c r="AZ1503" s="140"/>
    </row>
    <row r="1504" spans="1:73" ht="18" customHeight="1" x14ac:dyDescent="0.25">
      <c r="A1504" s="354">
        <v>12</v>
      </c>
      <c r="B1504" s="355"/>
      <c r="C1504" s="356">
        <v>56534</v>
      </c>
      <c r="D1504" s="140"/>
      <c r="E1504" s="269" t="s">
        <v>889</v>
      </c>
      <c r="F1504" s="269"/>
      <c r="G1504" s="269">
        <v>27</v>
      </c>
      <c r="H1504" s="275" t="s">
        <v>5481</v>
      </c>
      <c r="J1504" s="271" t="s">
        <v>211</v>
      </c>
      <c r="L1504" s="271" t="s">
        <v>5482</v>
      </c>
      <c r="N1504" s="208" t="s">
        <v>5518</v>
      </c>
      <c r="S1504" s="271" t="s">
        <v>214</v>
      </c>
      <c r="AZ1504" s="140"/>
    </row>
    <row r="1505" spans="1:52" ht="18" customHeight="1" x14ac:dyDescent="0.25">
      <c r="A1505" s="354">
        <v>12</v>
      </c>
      <c r="B1505" s="355"/>
      <c r="C1505" s="356">
        <v>64823</v>
      </c>
      <c r="D1505" s="140"/>
      <c r="E1505" s="269" t="s">
        <v>889</v>
      </c>
      <c r="F1505" s="269"/>
      <c r="G1505" s="269">
        <v>31</v>
      </c>
      <c r="H1505" s="275" t="s">
        <v>5481</v>
      </c>
      <c r="J1505" s="271" t="s">
        <v>211</v>
      </c>
      <c r="L1505" s="271" t="s">
        <v>5482</v>
      </c>
      <c r="N1505" s="208" t="s">
        <v>5524</v>
      </c>
      <c r="O1505" s="502" t="s">
        <v>5525</v>
      </c>
      <c r="P1505" s="502" t="s">
        <v>5526</v>
      </c>
      <c r="Q1505" s="502" t="s">
        <v>5527</v>
      </c>
      <c r="S1505" s="271" t="s">
        <v>214</v>
      </c>
      <c r="AZ1505" s="140"/>
    </row>
    <row r="1506" spans="1:52" ht="18" customHeight="1" x14ac:dyDescent="0.25">
      <c r="A1506" s="354">
        <v>12</v>
      </c>
      <c r="B1506" s="355"/>
      <c r="C1506" s="356">
        <v>68433</v>
      </c>
      <c r="D1506" s="140"/>
      <c r="E1506" s="269" t="s">
        <v>889</v>
      </c>
      <c r="F1506" s="269"/>
      <c r="G1506" s="269">
        <v>33</v>
      </c>
      <c r="H1506" s="275" t="s">
        <v>5481</v>
      </c>
      <c r="J1506" s="271" t="s">
        <v>211</v>
      </c>
      <c r="L1506" s="271" t="s">
        <v>5482</v>
      </c>
      <c r="N1506" s="208" t="s">
        <v>4696</v>
      </c>
      <c r="P1506" s="502" t="s">
        <v>5531</v>
      </c>
      <c r="Q1506" s="502" t="s">
        <v>5532</v>
      </c>
      <c r="S1506" s="271" t="s">
        <v>214</v>
      </c>
      <c r="AZ1506" s="140"/>
    </row>
    <row r="1507" spans="1:52" ht="18" customHeight="1" x14ac:dyDescent="0.25">
      <c r="A1507" s="354">
        <v>12</v>
      </c>
      <c r="B1507" s="355"/>
      <c r="C1507" s="356">
        <v>63688</v>
      </c>
      <c r="D1507" s="140"/>
      <c r="E1507" s="269" t="s">
        <v>889</v>
      </c>
      <c r="F1507" s="269"/>
      <c r="G1507" s="269">
        <v>37</v>
      </c>
      <c r="H1507" s="275" t="s">
        <v>5481</v>
      </c>
      <c r="J1507" s="271" t="s">
        <v>211</v>
      </c>
      <c r="L1507" s="271" t="s">
        <v>5482</v>
      </c>
      <c r="N1507" s="208" t="s">
        <v>5536</v>
      </c>
      <c r="O1507" s="502" t="s">
        <v>5537</v>
      </c>
      <c r="P1507" s="502" t="s">
        <v>5538</v>
      </c>
      <c r="S1507" s="271" t="s">
        <v>214</v>
      </c>
      <c r="AZ1507" s="140"/>
    </row>
    <row r="1508" spans="1:52" ht="18" customHeight="1" x14ac:dyDescent="0.25">
      <c r="A1508" s="354">
        <v>12</v>
      </c>
      <c r="B1508" s="355"/>
      <c r="C1508" s="356">
        <v>56539</v>
      </c>
      <c r="D1508" s="140"/>
      <c r="E1508" s="269" t="s">
        <v>889</v>
      </c>
      <c r="F1508" s="269"/>
      <c r="G1508" s="269">
        <v>39</v>
      </c>
      <c r="H1508" s="275" t="s">
        <v>5481</v>
      </c>
      <c r="J1508" s="271" t="s">
        <v>211</v>
      </c>
      <c r="L1508" s="271" t="s">
        <v>5482</v>
      </c>
      <c r="N1508" s="208" t="s">
        <v>5543</v>
      </c>
      <c r="O1508" s="502" t="s">
        <v>5544</v>
      </c>
      <c r="S1508" s="271" t="s">
        <v>214</v>
      </c>
      <c r="AZ1508" s="140"/>
    </row>
    <row r="1509" spans="1:52" ht="18" customHeight="1" x14ac:dyDescent="0.25">
      <c r="A1509" s="354">
        <v>12</v>
      </c>
      <c r="B1509" s="355"/>
      <c r="C1509" s="356">
        <v>69939</v>
      </c>
      <c r="D1509" s="140"/>
      <c r="E1509" s="269" t="s">
        <v>889</v>
      </c>
      <c r="F1509" s="269"/>
      <c r="G1509" s="269">
        <v>47</v>
      </c>
      <c r="H1509" s="275" t="s">
        <v>5481</v>
      </c>
      <c r="J1509" s="271" t="s">
        <v>211</v>
      </c>
      <c r="L1509" s="271" t="s">
        <v>5482</v>
      </c>
      <c r="N1509" s="208" t="s">
        <v>5554</v>
      </c>
      <c r="O1509" s="502" t="s">
        <v>5555</v>
      </c>
      <c r="P1509" s="502" t="s">
        <v>5555</v>
      </c>
      <c r="S1509" s="271" t="s">
        <v>214</v>
      </c>
      <c r="AZ1509" s="140"/>
    </row>
    <row r="1510" spans="1:52" ht="18" customHeight="1" x14ac:dyDescent="0.25">
      <c r="A1510" s="354">
        <v>12</v>
      </c>
      <c r="B1510" s="355"/>
      <c r="C1510" s="356">
        <v>63231</v>
      </c>
      <c r="D1510" s="140"/>
      <c r="E1510" s="269" t="s">
        <v>889</v>
      </c>
      <c r="F1510" s="269"/>
      <c r="G1510" s="269">
        <v>49</v>
      </c>
      <c r="H1510" s="275" t="s">
        <v>5481</v>
      </c>
      <c r="J1510" s="271" t="s">
        <v>211</v>
      </c>
      <c r="L1510" s="271" t="s">
        <v>5482</v>
      </c>
      <c r="N1510" s="208" t="s">
        <v>5556</v>
      </c>
      <c r="O1510" s="502" t="s">
        <v>5557</v>
      </c>
      <c r="P1510" s="502" t="s">
        <v>5558</v>
      </c>
      <c r="S1510" s="271" t="s">
        <v>214</v>
      </c>
      <c r="AZ1510" s="140"/>
    </row>
    <row r="1511" spans="1:52" ht="18" customHeight="1" x14ac:dyDescent="0.25">
      <c r="A1511" s="354">
        <v>12</v>
      </c>
      <c r="B1511" s="355"/>
      <c r="C1511" s="356">
        <v>56543</v>
      </c>
      <c r="D1511" s="140"/>
      <c r="E1511" s="269" t="s">
        <v>889</v>
      </c>
      <c r="F1511" s="269"/>
      <c r="G1511" s="269">
        <v>51</v>
      </c>
      <c r="H1511" s="275" t="s">
        <v>5481</v>
      </c>
      <c r="J1511" s="271" t="s">
        <v>211</v>
      </c>
      <c r="L1511" s="271" t="s">
        <v>5482</v>
      </c>
      <c r="N1511" s="208" t="s">
        <v>5562</v>
      </c>
      <c r="P1511" s="502" t="s">
        <v>5563</v>
      </c>
      <c r="Q1511" s="502" t="s">
        <v>5564</v>
      </c>
      <c r="S1511" s="271" t="s">
        <v>214</v>
      </c>
      <c r="AZ1511" s="140"/>
    </row>
    <row r="1512" spans="1:52" ht="18" customHeight="1" x14ac:dyDescent="0.25">
      <c r="A1512" s="354">
        <v>12</v>
      </c>
      <c r="B1512" s="355"/>
      <c r="C1512" s="356">
        <v>65305</v>
      </c>
      <c r="D1512" s="140"/>
      <c r="E1512" s="269" t="s">
        <v>889</v>
      </c>
      <c r="F1512" s="269"/>
      <c r="G1512" s="269">
        <v>55</v>
      </c>
      <c r="H1512" s="275" t="s">
        <v>5481</v>
      </c>
      <c r="J1512" s="271" t="s">
        <v>211</v>
      </c>
      <c r="L1512" s="271" t="s">
        <v>5482</v>
      </c>
      <c r="N1512" s="208" t="s">
        <v>5571</v>
      </c>
      <c r="O1512" s="502" t="s">
        <v>5572</v>
      </c>
      <c r="P1512" s="502" t="s">
        <v>5572</v>
      </c>
      <c r="S1512" s="271" t="s">
        <v>214</v>
      </c>
      <c r="AZ1512" s="140"/>
    </row>
    <row r="1513" spans="1:52" ht="18" customHeight="1" x14ac:dyDescent="0.25">
      <c r="A1513" s="354">
        <v>12</v>
      </c>
      <c r="B1513" s="355"/>
      <c r="C1513" s="356">
        <v>56522</v>
      </c>
      <c r="D1513" s="140"/>
      <c r="E1513" s="269" t="s">
        <v>889</v>
      </c>
      <c r="F1513" s="269"/>
      <c r="G1513" s="269">
        <v>2</v>
      </c>
      <c r="H1513" s="275" t="s">
        <v>5481</v>
      </c>
      <c r="J1513" s="271" t="s">
        <v>211</v>
      </c>
      <c r="L1513" s="271" t="s">
        <v>5486</v>
      </c>
      <c r="N1513" s="208" t="s">
        <v>5487</v>
      </c>
      <c r="P1513" s="502" t="s">
        <v>5488</v>
      </c>
      <c r="S1513" s="271" t="s">
        <v>214</v>
      </c>
      <c r="AZ1513" s="140"/>
    </row>
    <row r="1514" spans="1:52" ht="18" customHeight="1" x14ac:dyDescent="0.25">
      <c r="A1514" s="354">
        <v>12</v>
      </c>
      <c r="B1514" s="355"/>
      <c r="C1514" s="356">
        <v>69561</v>
      </c>
      <c r="D1514" s="140"/>
      <c r="E1514" s="269" t="s">
        <v>889</v>
      </c>
      <c r="F1514" s="269"/>
      <c r="G1514" s="269">
        <v>10</v>
      </c>
      <c r="H1514" s="275" t="s">
        <v>5481</v>
      </c>
      <c r="J1514" s="271" t="s">
        <v>211</v>
      </c>
      <c r="L1514" s="271" t="s">
        <v>5486</v>
      </c>
      <c r="N1514" s="208" t="s">
        <v>5491</v>
      </c>
      <c r="Q1514" s="502" t="s">
        <v>5492</v>
      </c>
      <c r="S1514" s="271" t="s">
        <v>214</v>
      </c>
      <c r="AZ1514" s="140"/>
    </row>
    <row r="1515" spans="1:52" ht="18" customHeight="1" x14ac:dyDescent="0.25">
      <c r="A1515" s="354">
        <v>12</v>
      </c>
      <c r="B1515" s="355"/>
      <c r="C1515" s="356">
        <v>59988</v>
      </c>
      <c r="D1515" s="140"/>
      <c r="E1515" s="269" t="s">
        <v>889</v>
      </c>
      <c r="F1515" s="269"/>
      <c r="G1515" s="269">
        <v>12</v>
      </c>
      <c r="H1515" s="275" t="s">
        <v>5481</v>
      </c>
      <c r="J1515" s="271" t="s">
        <v>211</v>
      </c>
      <c r="L1515" s="271" t="s">
        <v>5486</v>
      </c>
      <c r="N1515" s="208" t="s">
        <v>5495</v>
      </c>
      <c r="O1515" s="502" t="s">
        <v>5496</v>
      </c>
      <c r="S1515" s="271" t="s">
        <v>214</v>
      </c>
      <c r="AZ1515" s="140"/>
    </row>
    <row r="1516" spans="1:52" ht="18" customHeight="1" x14ac:dyDescent="0.25">
      <c r="A1516" s="354">
        <v>12</v>
      </c>
      <c r="B1516" s="355"/>
      <c r="C1516" s="356">
        <v>67534</v>
      </c>
      <c r="D1516" s="140"/>
      <c r="E1516" s="269" t="s">
        <v>889</v>
      </c>
      <c r="F1516" s="269"/>
      <c r="G1516" s="269">
        <v>14</v>
      </c>
      <c r="H1516" s="275" t="s">
        <v>5481</v>
      </c>
      <c r="J1516" s="271" t="s">
        <v>211</v>
      </c>
      <c r="L1516" s="271" t="s">
        <v>5486</v>
      </c>
      <c r="N1516" s="208" t="s">
        <v>5497</v>
      </c>
      <c r="P1516" s="502" t="s">
        <v>5498</v>
      </c>
      <c r="Q1516" s="502" t="s">
        <v>5499</v>
      </c>
      <c r="S1516" s="271" t="s">
        <v>214</v>
      </c>
      <c r="AZ1516" s="140"/>
    </row>
    <row r="1517" spans="1:52" ht="18" customHeight="1" x14ac:dyDescent="0.25">
      <c r="A1517" s="354">
        <v>12</v>
      </c>
      <c r="B1517" s="355"/>
      <c r="C1517" s="356">
        <v>67134</v>
      </c>
      <c r="D1517" s="140"/>
      <c r="E1517" s="269" t="s">
        <v>889</v>
      </c>
      <c r="F1517" s="269"/>
      <c r="G1517" s="269">
        <v>16</v>
      </c>
      <c r="H1517" s="275" t="s">
        <v>5481</v>
      </c>
      <c r="J1517" s="271" t="s">
        <v>211</v>
      </c>
      <c r="L1517" s="271" t="s">
        <v>5486</v>
      </c>
      <c r="N1517" s="208" t="s">
        <v>5501</v>
      </c>
      <c r="S1517" s="271" t="s">
        <v>214</v>
      </c>
      <c r="AZ1517" s="140"/>
    </row>
    <row r="1518" spans="1:52" ht="18" customHeight="1" x14ac:dyDescent="0.25">
      <c r="A1518" s="354">
        <v>12</v>
      </c>
      <c r="B1518" s="355"/>
      <c r="C1518" s="356">
        <v>60655</v>
      </c>
      <c r="D1518" s="140"/>
      <c r="E1518" s="269" t="s">
        <v>889</v>
      </c>
      <c r="F1518" s="269"/>
      <c r="G1518" s="269">
        <v>18</v>
      </c>
      <c r="H1518" s="275" t="s">
        <v>5481</v>
      </c>
      <c r="J1518" s="271" t="s">
        <v>211</v>
      </c>
      <c r="L1518" s="271" t="s">
        <v>5486</v>
      </c>
      <c r="N1518" s="208" t="s">
        <v>5504</v>
      </c>
      <c r="O1518" s="502" t="s">
        <v>5505</v>
      </c>
      <c r="P1518" s="502" t="s">
        <v>5506</v>
      </c>
      <c r="S1518" s="271" t="s">
        <v>214</v>
      </c>
      <c r="AZ1518" s="140"/>
    </row>
    <row r="1519" spans="1:52" ht="18" customHeight="1" x14ac:dyDescent="0.25">
      <c r="A1519" s="354">
        <v>12</v>
      </c>
      <c r="B1519" s="355"/>
      <c r="C1519" s="356">
        <v>56530</v>
      </c>
      <c r="D1519" s="140"/>
      <c r="E1519" s="269" t="s">
        <v>889</v>
      </c>
      <c r="F1519" s="269"/>
      <c r="G1519" s="269">
        <v>20</v>
      </c>
      <c r="H1519" s="275" t="s">
        <v>5481</v>
      </c>
      <c r="J1519" s="271" t="s">
        <v>211</v>
      </c>
      <c r="L1519" s="271" t="s">
        <v>5486</v>
      </c>
      <c r="N1519" s="208" t="s">
        <v>5507</v>
      </c>
      <c r="P1519" s="502" t="s">
        <v>5508</v>
      </c>
      <c r="S1519" s="271" t="s">
        <v>214</v>
      </c>
      <c r="AZ1519" s="140"/>
    </row>
    <row r="1520" spans="1:52" ht="18" customHeight="1" x14ac:dyDescent="0.25">
      <c r="A1520" s="354">
        <v>12</v>
      </c>
      <c r="B1520" s="355"/>
      <c r="C1520" s="356">
        <v>62220</v>
      </c>
      <c r="D1520" s="140"/>
      <c r="E1520" s="269" t="s">
        <v>889</v>
      </c>
      <c r="F1520" s="269"/>
      <c r="G1520" s="269">
        <v>26</v>
      </c>
      <c r="H1520" s="275" t="s">
        <v>5481</v>
      </c>
      <c r="J1520" s="271" t="s">
        <v>211</v>
      </c>
      <c r="L1520" s="271" t="s">
        <v>5486</v>
      </c>
      <c r="N1520" s="208" t="s">
        <v>5515</v>
      </c>
      <c r="O1520" s="502" t="s">
        <v>5516</v>
      </c>
      <c r="Q1520" s="502" t="s">
        <v>5517</v>
      </c>
      <c r="S1520" s="271" t="s">
        <v>214</v>
      </c>
      <c r="AZ1520" s="140"/>
    </row>
    <row r="1521" spans="1:52" ht="18" customHeight="1" x14ac:dyDescent="0.25">
      <c r="A1521" s="354">
        <v>12</v>
      </c>
      <c r="B1521" s="355"/>
      <c r="C1521" s="356">
        <v>65251</v>
      </c>
      <c r="D1521" s="140"/>
      <c r="E1521" s="269" t="s">
        <v>889</v>
      </c>
      <c r="F1521" s="269"/>
      <c r="G1521" s="269">
        <v>28</v>
      </c>
      <c r="H1521" s="275" t="s">
        <v>5481</v>
      </c>
      <c r="J1521" s="271" t="s">
        <v>211</v>
      </c>
      <c r="L1521" s="271" t="s">
        <v>5486</v>
      </c>
      <c r="N1521" s="208" t="s">
        <v>5519</v>
      </c>
      <c r="S1521" s="271" t="s">
        <v>214</v>
      </c>
      <c r="AZ1521" s="140"/>
    </row>
    <row r="1522" spans="1:52" ht="18" customHeight="1" x14ac:dyDescent="0.25">
      <c r="A1522" s="354">
        <v>12</v>
      </c>
      <c r="B1522" s="355"/>
      <c r="C1522" s="356">
        <v>67679</v>
      </c>
      <c r="D1522" s="140"/>
      <c r="E1522" s="269" t="s">
        <v>889</v>
      </c>
      <c r="F1522" s="269"/>
      <c r="G1522" s="269">
        <v>30</v>
      </c>
      <c r="H1522" s="275" t="s">
        <v>5481</v>
      </c>
      <c r="J1522" s="271" t="s">
        <v>211</v>
      </c>
      <c r="L1522" s="271" t="s">
        <v>5486</v>
      </c>
      <c r="N1522" s="208" t="s">
        <v>5520</v>
      </c>
      <c r="O1522" s="502" t="s">
        <v>5521</v>
      </c>
      <c r="P1522" s="502" t="s">
        <v>5522</v>
      </c>
      <c r="Q1522" s="502" t="s">
        <v>5523</v>
      </c>
      <c r="S1522" s="271" t="s">
        <v>214</v>
      </c>
      <c r="AZ1522" s="140"/>
    </row>
    <row r="1523" spans="1:52" ht="18" customHeight="1" x14ac:dyDescent="0.25">
      <c r="A1523" s="354">
        <v>12</v>
      </c>
      <c r="B1523" s="355"/>
      <c r="C1523" s="356">
        <v>65645</v>
      </c>
      <c r="D1523" s="140"/>
      <c r="E1523" s="269" t="s">
        <v>889</v>
      </c>
      <c r="F1523" s="269"/>
      <c r="G1523" s="269">
        <v>32</v>
      </c>
      <c r="H1523" s="275" t="s">
        <v>5481</v>
      </c>
      <c r="J1523" s="271" t="s">
        <v>211</v>
      </c>
      <c r="L1523" s="271" t="s">
        <v>5486</v>
      </c>
      <c r="N1523" s="208" t="s">
        <v>5528</v>
      </c>
      <c r="P1523" s="502" t="s">
        <v>5529</v>
      </c>
      <c r="Q1523" s="502" t="s">
        <v>5530</v>
      </c>
      <c r="S1523" s="271" t="s">
        <v>214</v>
      </c>
      <c r="AZ1523" s="140"/>
    </row>
    <row r="1524" spans="1:52" ht="18" customHeight="1" x14ac:dyDescent="0.25">
      <c r="A1524" s="354">
        <v>12</v>
      </c>
      <c r="B1524" s="355"/>
      <c r="C1524" s="356">
        <v>62224</v>
      </c>
      <c r="D1524" s="140"/>
      <c r="E1524" s="269" t="s">
        <v>889</v>
      </c>
      <c r="F1524" s="269"/>
      <c r="G1524" s="269">
        <v>34</v>
      </c>
      <c r="H1524" s="275" t="s">
        <v>5481</v>
      </c>
      <c r="J1524" s="271" t="s">
        <v>211</v>
      </c>
      <c r="L1524" s="271" t="s">
        <v>5486</v>
      </c>
      <c r="N1524" s="208" t="s">
        <v>3150</v>
      </c>
      <c r="P1524" s="502" t="s">
        <v>5533</v>
      </c>
      <c r="S1524" s="271" t="s">
        <v>214</v>
      </c>
      <c r="AZ1524" s="140"/>
    </row>
    <row r="1525" spans="1:52" ht="18" customHeight="1" x14ac:dyDescent="0.25">
      <c r="A1525" s="354">
        <v>12</v>
      </c>
      <c r="B1525" s="355"/>
      <c r="C1525" s="356">
        <v>62225</v>
      </c>
      <c r="D1525" s="140"/>
      <c r="E1525" s="269" t="s">
        <v>889</v>
      </c>
      <c r="F1525" s="269"/>
      <c r="G1525" s="269">
        <v>36</v>
      </c>
      <c r="H1525" s="275" t="s">
        <v>5481</v>
      </c>
      <c r="J1525" s="271" t="s">
        <v>211</v>
      </c>
      <c r="L1525" s="271" t="s">
        <v>5486</v>
      </c>
      <c r="N1525" s="208" t="s">
        <v>5534</v>
      </c>
      <c r="P1525" s="502" t="s">
        <v>5535</v>
      </c>
      <c r="S1525" s="271" t="s">
        <v>214</v>
      </c>
      <c r="AZ1525" s="140"/>
    </row>
    <row r="1526" spans="1:52" ht="18" customHeight="1" x14ac:dyDescent="0.25">
      <c r="A1526" s="354">
        <v>12</v>
      </c>
      <c r="B1526" s="355"/>
      <c r="C1526" s="356">
        <v>62226</v>
      </c>
      <c r="D1526" s="140"/>
      <c r="E1526" s="269" t="s">
        <v>889</v>
      </c>
      <c r="F1526" s="269"/>
      <c r="G1526" s="269">
        <v>38</v>
      </c>
      <c r="H1526" s="275" t="s">
        <v>5481</v>
      </c>
      <c r="J1526" s="271" t="s">
        <v>211</v>
      </c>
      <c r="L1526" s="271" t="s">
        <v>5486</v>
      </c>
      <c r="N1526" s="208" t="s">
        <v>5539</v>
      </c>
      <c r="O1526" s="502" t="s">
        <v>5540</v>
      </c>
      <c r="P1526" s="502" t="s">
        <v>5541</v>
      </c>
      <c r="Q1526" s="502" t="s">
        <v>5542</v>
      </c>
      <c r="S1526" s="271" t="s">
        <v>214</v>
      </c>
      <c r="AZ1526" s="140"/>
    </row>
    <row r="1527" spans="1:52" ht="18" customHeight="1" x14ac:dyDescent="0.25">
      <c r="A1527" s="354">
        <v>12</v>
      </c>
      <c r="B1527" s="355"/>
      <c r="C1527" s="356">
        <v>64421</v>
      </c>
      <c r="D1527" s="140"/>
      <c r="E1527" s="269" t="s">
        <v>889</v>
      </c>
      <c r="F1527" s="269"/>
      <c r="G1527" s="269">
        <v>40</v>
      </c>
      <c r="H1527" s="275" t="s">
        <v>5481</v>
      </c>
      <c r="J1527" s="271" t="s">
        <v>211</v>
      </c>
      <c r="L1527" s="271" t="s">
        <v>5486</v>
      </c>
      <c r="N1527" s="208" t="s">
        <v>5545</v>
      </c>
      <c r="O1527" s="502" t="s">
        <v>5546</v>
      </c>
      <c r="P1527" s="502" t="s">
        <v>5547</v>
      </c>
      <c r="Q1527" s="502" t="s">
        <v>5548</v>
      </c>
      <c r="S1527" s="271" t="s">
        <v>214</v>
      </c>
      <c r="AZ1527" s="140"/>
    </row>
    <row r="1528" spans="1:52" ht="18" customHeight="1" x14ac:dyDescent="0.25">
      <c r="A1528" s="354">
        <v>12</v>
      </c>
      <c r="B1528" s="355"/>
      <c r="C1528" s="356">
        <v>69924</v>
      </c>
      <c r="D1528" s="140"/>
      <c r="E1528" s="269" t="s">
        <v>889</v>
      </c>
      <c r="F1528" s="269"/>
      <c r="G1528" s="269">
        <v>42</v>
      </c>
      <c r="H1528" s="275" t="s">
        <v>5481</v>
      </c>
      <c r="J1528" s="271" t="s">
        <v>211</v>
      </c>
      <c r="L1528" s="271" t="s">
        <v>5486</v>
      </c>
      <c r="N1528" s="208" t="s">
        <v>5549</v>
      </c>
      <c r="P1528" s="502" t="s">
        <v>5550</v>
      </c>
      <c r="Q1528" s="502" t="s">
        <v>5551</v>
      </c>
      <c r="S1528" s="271" t="s">
        <v>214</v>
      </c>
      <c r="AZ1528" s="140"/>
    </row>
    <row r="1529" spans="1:52" ht="18" customHeight="1" x14ac:dyDescent="0.25">
      <c r="A1529" s="354">
        <v>12</v>
      </c>
      <c r="B1529" s="355"/>
      <c r="C1529" s="356">
        <v>62229</v>
      </c>
      <c r="D1529" s="140"/>
      <c r="E1529" s="269" t="s">
        <v>889</v>
      </c>
      <c r="F1529" s="269"/>
      <c r="G1529" s="269">
        <v>44</v>
      </c>
      <c r="H1529" s="275" t="s">
        <v>5481</v>
      </c>
      <c r="J1529" s="271" t="s">
        <v>211</v>
      </c>
      <c r="L1529" s="271" t="s">
        <v>5486</v>
      </c>
      <c r="N1529" s="208" t="s">
        <v>5552</v>
      </c>
      <c r="P1529" s="502" t="s">
        <v>5553</v>
      </c>
      <c r="S1529" s="271" t="s">
        <v>214</v>
      </c>
      <c r="AZ1529" s="140"/>
    </row>
    <row r="1530" spans="1:52" ht="18" customHeight="1" x14ac:dyDescent="0.25">
      <c r="A1530" s="354">
        <v>12</v>
      </c>
      <c r="B1530" s="355"/>
      <c r="C1530" s="356">
        <v>62230</v>
      </c>
      <c r="D1530" s="140"/>
      <c r="E1530" s="269" t="s">
        <v>889</v>
      </c>
      <c r="F1530" s="269"/>
      <c r="G1530" s="269">
        <v>50</v>
      </c>
      <c r="H1530" s="275" t="s">
        <v>5481</v>
      </c>
      <c r="J1530" s="271" t="s">
        <v>211</v>
      </c>
      <c r="L1530" s="271" t="s">
        <v>5486</v>
      </c>
      <c r="N1530" s="208" t="s">
        <v>5559</v>
      </c>
      <c r="O1530" s="502" t="s">
        <v>5560</v>
      </c>
      <c r="Q1530" s="502" t="s">
        <v>5561</v>
      </c>
      <c r="S1530" s="271" t="s">
        <v>214</v>
      </c>
      <c r="AZ1530" s="140"/>
    </row>
    <row r="1531" spans="1:52" ht="18" customHeight="1" x14ac:dyDescent="0.25">
      <c r="A1531" s="354">
        <v>12</v>
      </c>
      <c r="B1531" s="355"/>
      <c r="C1531" s="356">
        <v>70532</v>
      </c>
      <c r="D1531" s="140"/>
      <c r="E1531" s="269" t="s">
        <v>889</v>
      </c>
      <c r="F1531" s="269"/>
      <c r="G1531" s="269">
        <v>52</v>
      </c>
      <c r="H1531" s="275" t="s">
        <v>5481</v>
      </c>
      <c r="J1531" s="271" t="s">
        <v>211</v>
      </c>
      <c r="L1531" s="271" t="s">
        <v>5486</v>
      </c>
      <c r="N1531" s="208" t="s">
        <v>5565</v>
      </c>
      <c r="P1531" s="502" t="s">
        <v>5566</v>
      </c>
      <c r="Q1531" s="502" t="s">
        <v>5567</v>
      </c>
      <c r="S1531" s="271" t="s">
        <v>214</v>
      </c>
      <c r="AZ1531" s="140"/>
    </row>
    <row r="1532" spans="1:52" ht="18" customHeight="1" x14ac:dyDescent="0.25">
      <c r="A1532" s="354">
        <v>12</v>
      </c>
      <c r="B1532" s="355"/>
      <c r="C1532" s="356">
        <v>62232</v>
      </c>
      <c r="D1532" s="140"/>
      <c r="E1532" s="269" t="s">
        <v>889</v>
      </c>
      <c r="F1532" s="269"/>
      <c r="G1532" s="269">
        <v>54</v>
      </c>
      <c r="H1532" s="275" t="s">
        <v>5481</v>
      </c>
      <c r="J1532" s="271" t="s">
        <v>211</v>
      </c>
      <c r="L1532" s="271" t="s">
        <v>5486</v>
      </c>
      <c r="N1532" s="208" t="s">
        <v>5568</v>
      </c>
      <c r="O1532" s="502" t="s">
        <v>5569</v>
      </c>
      <c r="P1532" s="502" t="s">
        <v>5570</v>
      </c>
      <c r="S1532" s="271" t="s">
        <v>214</v>
      </c>
      <c r="AZ1532" s="140"/>
    </row>
    <row r="1533" spans="1:52" ht="18" customHeight="1" x14ac:dyDescent="0.25">
      <c r="A1533" s="354">
        <v>12</v>
      </c>
      <c r="B1533" s="355"/>
      <c r="C1533" s="356">
        <v>65328</v>
      </c>
      <c r="D1533" s="140"/>
      <c r="E1533" s="269" t="s">
        <v>889</v>
      </c>
      <c r="F1533" s="269"/>
      <c r="G1533" s="269">
        <v>56</v>
      </c>
      <c r="H1533" s="275" t="s">
        <v>5481</v>
      </c>
      <c r="J1533" s="271" t="s">
        <v>211</v>
      </c>
      <c r="L1533" s="271" t="s">
        <v>5486</v>
      </c>
      <c r="N1533" s="208" t="s">
        <v>5573</v>
      </c>
      <c r="O1533" s="502" t="s">
        <v>5574</v>
      </c>
      <c r="P1533" s="502" t="s">
        <v>5575</v>
      </c>
      <c r="S1533" s="271" t="s">
        <v>214</v>
      </c>
      <c r="AZ1533" s="140"/>
    </row>
    <row r="1534" spans="1:52" ht="18" customHeight="1" x14ac:dyDescent="0.25">
      <c r="A1534" s="354">
        <v>12</v>
      </c>
      <c r="B1534" s="355"/>
      <c r="C1534" s="356">
        <v>62234</v>
      </c>
      <c r="D1534" s="140"/>
      <c r="E1534" s="269" t="s">
        <v>889</v>
      </c>
      <c r="F1534" s="269"/>
      <c r="G1534" s="269">
        <v>58</v>
      </c>
      <c r="H1534" s="275" t="s">
        <v>5481</v>
      </c>
      <c r="J1534" s="271" t="s">
        <v>211</v>
      </c>
      <c r="L1534" s="271" t="s">
        <v>5486</v>
      </c>
      <c r="N1534" s="208" t="s">
        <v>5576</v>
      </c>
      <c r="P1534" s="502" t="s">
        <v>5577</v>
      </c>
      <c r="S1534" s="271" t="s">
        <v>214</v>
      </c>
      <c r="AZ1534" s="140"/>
    </row>
    <row r="1535" spans="1:52" ht="18" customHeight="1" x14ac:dyDescent="0.25">
      <c r="A1535" s="354">
        <v>12</v>
      </c>
      <c r="B1535" s="355"/>
      <c r="C1535" s="356">
        <v>65459</v>
      </c>
      <c r="D1535" s="140"/>
      <c r="E1535" s="269" t="s">
        <v>889</v>
      </c>
      <c r="F1535" s="269"/>
      <c r="G1535" s="269">
        <v>60</v>
      </c>
      <c r="H1535" s="275" t="s">
        <v>5481</v>
      </c>
      <c r="J1535" s="271" t="s">
        <v>211</v>
      </c>
      <c r="L1535" s="271" t="s">
        <v>5486</v>
      </c>
      <c r="N1535" s="208" t="s">
        <v>5578</v>
      </c>
      <c r="O1535" s="502" t="s">
        <v>5579</v>
      </c>
      <c r="P1535" s="502" t="s">
        <v>5580</v>
      </c>
      <c r="Q1535" s="502" t="s">
        <v>5581</v>
      </c>
      <c r="S1535" s="271" t="s">
        <v>214</v>
      </c>
      <c r="AZ1535" s="140"/>
    </row>
    <row r="1536" spans="1:52" ht="18" customHeight="1" x14ac:dyDescent="0.25">
      <c r="A1536" s="354">
        <v>12</v>
      </c>
      <c r="B1536" s="355"/>
      <c r="C1536" s="356">
        <v>62236</v>
      </c>
      <c r="D1536" s="140"/>
      <c r="E1536" s="269" t="s">
        <v>889</v>
      </c>
      <c r="F1536" s="269"/>
      <c r="G1536" s="269">
        <v>62</v>
      </c>
      <c r="H1536" s="275" t="s">
        <v>5481</v>
      </c>
      <c r="J1536" s="271" t="s">
        <v>211</v>
      </c>
      <c r="L1536" s="271" t="s">
        <v>5486</v>
      </c>
      <c r="N1536" s="208" t="s">
        <v>2180</v>
      </c>
      <c r="P1536" s="502" t="s">
        <v>5582</v>
      </c>
      <c r="Q1536" s="502" t="s">
        <v>5583</v>
      </c>
      <c r="S1536" s="271" t="s">
        <v>214</v>
      </c>
      <c r="AZ1536" s="140"/>
    </row>
    <row r="1537" spans="1:82" ht="18" customHeight="1" x14ac:dyDescent="0.25">
      <c r="A1537" s="354">
        <v>12</v>
      </c>
      <c r="B1537" s="355"/>
      <c r="C1537" s="356">
        <v>65306</v>
      </c>
      <c r="D1537" s="140"/>
      <c r="E1537" s="269" t="s">
        <v>889</v>
      </c>
      <c r="F1537" s="269"/>
      <c r="G1537" s="269">
        <v>4</v>
      </c>
      <c r="H1537" s="275" t="s">
        <v>2278</v>
      </c>
      <c r="J1537" s="271" t="s">
        <v>211</v>
      </c>
      <c r="L1537" s="271" t="s">
        <v>2279</v>
      </c>
      <c r="N1537" s="208" t="s">
        <v>2280</v>
      </c>
      <c r="O1537" s="502" t="s">
        <v>2281</v>
      </c>
      <c r="P1537" s="502" t="s">
        <v>2282</v>
      </c>
      <c r="S1537" s="271" t="s">
        <v>214</v>
      </c>
      <c r="T1537" s="271" t="s">
        <v>446</v>
      </c>
      <c r="Y1537" s="269" t="s">
        <v>7361</v>
      </c>
      <c r="AZ1537" s="140"/>
    </row>
    <row r="1538" spans="1:82" ht="18" customHeight="1" x14ac:dyDescent="0.25">
      <c r="A1538" s="354">
        <v>12</v>
      </c>
      <c r="B1538" s="355"/>
      <c r="C1538" s="356">
        <v>66861</v>
      </c>
      <c r="D1538" s="140"/>
      <c r="E1538" s="269" t="s">
        <v>889</v>
      </c>
      <c r="F1538" s="269"/>
      <c r="G1538" s="269">
        <v>5</v>
      </c>
      <c r="H1538" s="275" t="s">
        <v>1205</v>
      </c>
      <c r="I1538" s="269"/>
      <c r="J1538" s="140" t="s">
        <v>211</v>
      </c>
      <c r="K1538" s="273"/>
      <c r="L1538" s="273" t="s">
        <v>1206</v>
      </c>
      <c r="N1538" s="275" t="s">
        <v>1339</v>
      </c>
      <c r="O1538" s="272" t="s">
        <v>1340</v>
      </c>
      <c r="P1538" s="272"/>
      <c r="Q1538" s="766" t="s">
        <v>1341</v>
      </c>
      <c r="R1538" s="269"/>
      <c r="S1538" s="269" t="s">
        <v>214</v>
      </c>
      <c r="T1538" s="273" t="s">
        <v>225</v>
      </c>
      <c r="U1538" s="466"/>
      <c r="V1538" s="140"/>
      <c r="W1538" s="140"/>
      <c r="X1538" s="140"/>
      <c r="AX1538" s="140"/>
      <c r="AZ1538" s="140"/>
      <c r="BC1538" s="280"/>
      <c r="BD1538" s="669"/>
      <c r="BE1538" s="740"/>
      <c r="BF1538" s="440"/>
      <c r="BG1538" s="140"/>
      <c r="BH1538" s="801"/>
      <c r="BI1538" s="280"/>
      <c r="BJ1538" s="280"/>
      <c r="BK1538" s="280"/>
      <c r="BL1538" s="280"/>
      <c r="BM1538" s="140"/>
      <c r="BN1538" s="269"/>
      <c r="BO1538" s="140"/>
      <c r="BP1538" s="140"/>
      <c r="BQ1538" s="140"/>
      <c r="BR1538" s="355"/>
      <c r="BS1538" s="269"/>
      <c r="BU1538" s="269"/>
    </row>
    <row r="1539" spans="1:82" ht="18" customHeight="1" x14ac:dyDescent="0.25">
      <c r="A1539" s="354">
        <v>12</v>
      </c>
      <c r="B1539" s="355"/>
      <c r="C1539" s="356">
        <v>66069</v>
      </c>
      <c r="D1539" s="140"/>
      <c r="E1539" s="269" t="s">
        <v>889</v>
      </c>
      <c r="F1539" s="269"/>
      <c r="G1539" s="269">
        <v>6</v>
      </c>
      <c r="H1539" s="275" t="s">
        <v>1205</v>
      </c>
      <c r="I1539" s="269"/>
      <c r="J1539" s="140" t="s">
        <v>211</v>
      </c>
      <c r="K1539" s="273"/>
      <c r="L1539" s="273" t="s">
        <v>1206</v>
      </c>
      <c r="N1539" s="275" t="s">
        <v>1375</v>
      </c>
      <c r="O1539" s="272"/>
      <c r="P1539" s="272" t="s">
        <v>1376</v>
      </c>
      <c r="Q1539" s="766" t="s">
        <v>1377</v>
      </c>
      <c r="R1539" s="269"/>
      <c r="S1539" s="269" t="s">
        <v>214</v>
      </c>
      <c r="T1539" s="273" t="s">
        <v>225</v>
      </c>
      <c r="U1539" s="466"/>
      <c r="V1539" s="140"/>
      <c r="W1539" s="140"/>
      <c r="X1539" s="140"/>
      <c r="AX1539" s="140"/>
      <c r="AZ1539" s="140"/>
      <c r="BC1539" s="280"/>
      <c r="BD1539" s="669"/>
      <c r="BE1539" s="740"/>
      <c r="BF1539" s="440"/>
      <c r="BG1539" s="140"/>
      <c r="BH1539" s="801"/>
      <c r="BI1539" s="280"/>
      <c r="BJ1539" s="280"/>
      <c r="BK1539" s="280"/>
      <c r="BL1539" s="280"/>
      <c r="BM1539" s="140"/>
      <c r="BN1539" s="269"/>
      <c r="BO1539" s="140"/>
      <c r="BP1539" s="140"/>
      <c r="BQ1539" s="140"/>
      <c r="BR1539" s="355"/>
      <c r="BS1539" s="269"/>
      <c r="BU1539" s="269"/>
    </row>
    <row r="1540" spans="1:82" ht="18" customHeight="1" x14ac:dyDescent="0.25">
      <c r="A1540" s="354">
        <v>12</v>
      </c>
      <c r="B1540" s="355"/>
      <c r="C1540" s="356">
        <v>67917</v>
      </c>
      <c r="D1540" s="140"/>
      <c r="E1540" s="269" t="s">
        <v>889</v>
      </c>
      <c r="F1540" s="269"/>
      <c r="G1540" s="269">
        <v>7</v>
      </c>
      <c r="H1540" s="275" t="s">
        <v>1205</v>
      </c>
      <c r="I1540" s="269"/>
      <c r="J1540" s="140" t="s">
        <v>211</v>
      </c>
      <c r="K1540" s="273"/>
      <c r="L1540" s="273" t="s">
        <v>1206</v>
      </c>
      <c r="N1540" s="275" t="s">
        <v>1415</v>
      </c>
      <c r="O1540" s="272"/>
      <c r="P1540" s="272" t="s">
        <v>1416</v>
      </c>
      <c r="Q1540" s="766" t="s">
        <v>1417</v>
      </c>
      <c r="R1540" s="269"/>
      <c r="S1540" s="269" t="s">
        <v>214</v>
      </c>
      <c r="T1540" s="273" t="s">
        <v>225</v>
      </c>
      <c r="U1540" s="466"/>
      <c r="V1540" s="140"/>
      <c r="W1540" s="140"/>
      <c r="X1540" s="140"/>
      <c r="AX1540" s="140"/>
      <c r="AZ1540" s="140"/>
      <c r="BC1540" s="280"/>
      <c r="BD1540" s="669"/>
      <c r="BE1540" s="740"/>
      <c r="BF1540" s="440"/>
      <c r="BG1540" s="140"/>
      <c r="BH1540" s="801"/>
      <c r="BI1540" s="280"/>
      <c r="BJ1540" s="280"/>
      <c r="BK1540" s="280"/>
      <c r="BL1540" s="280"/>
      <c r="BM1540" s="140"/>
      <c r="BN1540" s="269"/>
      <c r="BO1540" s="140"/>
      <c r="BP1540" s="140"/>
      <c r="BQ1540" s="140"/>
      <c r="BR1540" s="355"/>
      <c r="BS1540" s="269"/>
      <c r="BU1540" s="269"/>
    </row>
    <row r="1541" spans="1:82" ht="18" customHeight="1" x14ac:dyDescent="0.25">
      <c r="A1541" s="354">
        <v>12</v>
      </c>
      <c r="B1541" s="355"/>
      <c r="C1541" s="356">
        <v>59995</v>
      </c>
      <c r="D1541" s="140"/>
      <c r="E1541" s="269" t="s">
        <v>889</v>
      </c>
      <c r="F1541" s="269"/>
      <c r="G1541" s="269">
        <v>8</v>
      </c>
      <c r="H1541" s="275" t="s">
        <v>1205</v>
      </c>
      <c r="I1541" s="269"/>
      <c r="J1541" s="140" t="s">
        <v>211</v>
      </c>
      <c r="K1541" s="273"/>
      <c r="L1541" s="273" t="s">
        <v>1206</v>
      </c>
      <c r="N1541" s="275" t="s">
        <v>1450</v>
      </c>
      <c r="O1541" s="272" t="s">
        <v>1451</v>
      </c>
      <c r="P1541" s="272"/>
      <c r="Q1541" s="766"/>
      <c r="R1541" s="269"/>
      <c r="S1541" s="269" t="s">
        <v>214</v>
      </c>
      <c r="T1541" s="273" t="s">
        <v>225</v>
      </c>
      <c r="U1541" s="466"/>
      <c r="V1541" s="140"/>
      <c r="W1541" s="140"/>
      <c r="X1541" s="140"/>
      <c r="AX1541" s="140"/>
      <c r="AZ1541" s="140"/>
      <c r="BC1541" s="280"/>
      <c r="BD1541" s="669"/>
      <c r="BE1541" s="740"/>
      <c r="BF1541" s="440"/>
      <c r="BG1541" s="140"/>
      <c r="BH1541" s="801"/>
      <c r="BI1541" s="280"/>
      <c r="BJ1541" s="280"/>
      <c r="BK1541" s="280"/>
      <c r="BL1541" s="280"/>
      <c r="BM1541" s="140"/>
      <c r="BN1541" s="269"/>
      <c r="BO1541" s="140"/>
      <c r="BP1541" s="140"/>
      <c r="BQ1541" s="140"/>
      <c r="BR1541" s="355"/>
      <c r="BS1541" s="269"/>
      <c r="BU1541" s="269"/>
    </row>
    <row r="1542" spans="1:82" ht="18" customHeight="1" x14ac:dyDescent="0.25">
      <c r="A1542" s="354">
        <v>12</v>
      </c>
      <c r="B1542" s="355"/>
      <c r="C1542" s="356">
        <v>69642</v>
      </c>
      <c r="D1542" s="140"/>
      <c r="E1542" s="269" t="s">
        <v>889</v>
      </c>
      <c r="F1542" s="269"/>
      <c r="G1542" s="269">
        <v>10</v>
      </c>
      <c r="H1542" s="275" t="s">
        <v>1205</v>
      </c>
      <c r="I1542" s="269"/>
      <c r="J1542" s="140" t="s">
        <v>211</v>
      </c>
      <c r="K1542" s="273"/>
      <c r="L1542" s="273" t="s">
        <v>1206</v>
      </c>
      <c r="N1542" s="275" t="s">
        <v>1517</v>
      </c>
      <c r="O1542" s="272" t="s">
        <v>1518</v>
      </c>
      <c r="P1542" s="272" t="s">
        <v>1519</v>
      </c>
      <c r="Q1542" s="766"/>
      <c r="R1542" s="269"/>
      <c r="S1542" s="269" t="s">
        <v>214</v>
      </c>
      <c r="T1542" s="273" t="s">
        <v>225</v>
      </c>
      <c r="U1542" s="466"/>
      <c r="V1542" s="140"/>
      <c r="W1542" s="140"/>
      <c r="X1542" s="140"/>
      <c r="AX1542" s="140"/>
      <c r="AZ1542" s="140"/>
      <c r="BC1542" s="280"/>
      <c r="BD1542" s="669"/>
      <c r="BE1542" s="740"/>
      <c r="BF1542" s="440"/>
      <c r="BG1542" s="140"/>
      <c r="BH1542" s="801"/>
      <c r="BI1542" s="280"/>
      <c r="BJ1542" s="280"/>
      <c r="BK1542" s="280"/>
      <c r="BL1542" s="280"/>
      <c r="BM1542" s="140"/>
      <c r="BN1542" s="269"/>
      <c r="BO1542" s="140"/>
      <c r="BP1542" s="140"/>
      <c r="BQ1542" s="140"/>
      <c r="BR1542" s="355"/>
      <c r="BS1542" s="269"/>
      <c r="BU1542" s="269"/>
    </row>
    <row r="1543" spans="1:82" ht="18" customHeight="1" x14ac:dyDescent="0.25">
      <c r="A1543" s="354">
        <v>12</v>
      </c>
      <c r="B1543" s="355"/>
      <c r="C1543" s="356">
        <v>68192</v>
      </c>
      <c r="D1543" s="140"/>
      <c r="E1543" s="269" t="s">
        <v>889</v>
      </c>
      <c r="F1543" s="269"/>
      <c r="G1543" s="269">
        <v>11</v>
      </c>
      <c r="H1543" s="275" t="s">
        <v>1205</v>
      </c>
      <c r="J1543" s="271" t="s">
        <v>211</v>
      </c>
      <c r="L1543" s="271" t="s">
        <v>1206</v>
      </c>
      <c r="N1543" s="208" t="s">
        <v>1545</v>
      </c>
      <c r="P1543" s="502" t="s">
        <v>1546</v>
      </c>
      <c r="Q1543" s="502" t="s">
        <v>1547</v>
      </c>
      <c r="S1543" s="271" t="s">
        <v>214</v>
      </c>
      <c r="T1543" s="271" t="s">
        <v>225</v>
      </c>
      <c r="AZ1543" s="140"/>
    </row>
    <row r="1544" spans="1:82" ht="18" customHeight="1" x14ac:dyDescent="0.25">
      <c r="A1544" s="354">
        <v>12</v>
      </c>
      <c r="B1544" s="355"/>
      <c r="C1544" s="356">
        <v>64444</v>
      </c>
      <c r="D1544" s="140"/>
      <c r="E1544" s="269" t="s">
        <v>889</v>
      </c>
      <c r="F1544" s="269"/>
      <c r="G1544" s="269">
        <v>12</v>
      </c>
      <c r="H1544" s="275" t="s">
        <v>1205</v>
      </c>
      <c r="J1544" s="271" t="s">
        <v>211</v>
      </c>
      <c r="L1544" s="271" t="s">
        <v>1206</v>
      </c>
      <c r="M1544" s="271"/>
      <c r="N1544" s="271" t="s">
        <v>1574</v>
      </c>
      <c r="O1544" s="271"/>
      <c r="P1544" s="271" t="s">
        <v>1575</v>
      </c>
      <c r="Q1544" s="271"/>
      <c r="R1544" s="271"/>
      <c r="S1544" s="271" t="s">
        <v>214</v>
      </c>
      <c r="T1544" s="271" t="s">
        <v>225</v>
      </c>
      <c r="U1544" s="271"/>
      <c r="Y1544" s="208"/>
      <c r="Z1544" s="271"/>
      <c r="AA1544" s="271"/>
      <c r="AB1544" s="271"/>
      <c r="AC1544" s="271"/>
      <c r="AD1544" s="271"/>
      <c r="AE1544" s="271"/>
      <c r="AF1544" s="271"/>
      <c r="AG1544" s="271"/>
      <c r="AH1544" s="271"/>
      <c r="AI1544" s="271"/>
      <c r="AJ1544" s="271"/>
      <c r="AK1544" s="271"/>
      <c r="AL1544" s="271"/>
      <c r="AM1544" s="271"/>
      <c r="AN1544" s="271"/>
      <c r="AO1544" s="271"/>
      <c r="AP1544" s="271"/>
      <c r="AQ1544" s="271"/>
      <c r="AR1544" s="271"/>
      <c r="AS1544" s="271"/>
      <c r="AT1544" s="271"/>
      <c r="AU1544" s="271"/>
      <c r="AV1544" s="271"/>
      <c r="AW1544" s="271"/>
      <c r="AY1544" s="271"/>
      <c r="AZ1544" s="271"/>
      <c r="BA1544" s="271"/>
      <c r="BB1544" s="271"/>
      <c r="BD1544" s="212"/>
      <c r="BE1544" s="212"/>
      <c r="BF1544" s="212"/>
      <c r="BH1544" s="212"/>
      <c r="BN1544" s="271"/>
      <c r="BR1544" s="271"/>
      <c r="BS1544" s="271"/>
      <c r="BT1544" s="271"/>
      <c r="BU1544" s="271"/>
      <c r="BV1544" s="271"/>
      <c r="BW1544" s="271"/>
      <c r="BX1544" s="271"/>
      <c r="BY1544" s="271"/>
      <c r="BZ1544" s="271"/>
      <c r="CA1544" s="271"/>
      <c r="CB1544" s="271"/>
      <c r="CC1544" s="271"/>
      <c r="CD1544" s="271"/>
    </row>
    <row r="1545" spans="1:82" ht="18" customHeight="1" x14ac:dyDescent="0.25">
      <c r="A1545" s="354">
        <v>12</v>
      </c>
      <c r="B1545" s="355"/>
      <c r="C1545" s="356">
        <v>69350</v>
      </c>
      <c r="D1545" s="140"/>
      <c r="E1545" s="269" t="s">
        <v>889</v>
      </c>
      <c r="F1545" s="269"/>
      <c r="G1545" s="269">
        <v>14</v>
      </c>
      <c r="H1545" s="275" t="s">
        <v>1205</v>
      </c>
      <c r="J1545" s="271" t="s">
        <v>211</v>
      </c>
      <c r="L1545" s="271" t="s">
        <v>1206</v>
      </c>
      <c r="M1545" s="271"/>
      <c r="N1545" s="271" t="s">
        <v>1608</v>
      </c>
      <c r="O1545" s="271"/>
      <c r="P1545" s="271" t="s">
        <v>1609</v>
      </c>
      <c r="Q1545" s="271" t="s">
        <v>1610</v>
      </c>
      <c r="R1545" s="271"/>
      <c r="S1545" s="271" t="s">
        <v>214</v>
      </c>
      <c r="T1545" s="271" t="s">
        <v>225</v>
      </c>
      <c r="U1545" s="271"/>
      <c r="Y1545" s="208"/>
      <c r="Z1545" s="271"/>
      <c r="AA1545" s="271"/>
      <c r="AB1545" s="271"/>
      <c r="AC1545" s="271"/>
      <c r="AD1545" s="271"/>
      <c r="AE1545" s="271"/>
      <c r="AF1545" s="271"/>
      <c r="AG1545" s="271"/>
      <c r="AH1545" s="271"/>
      <c r="AI1545" s="271"/>
      <c r="AJ1545" s="271"/>
      <c r="AK1545" s="271"/>
      <c r="AL1545" s="271"/>
      <c r="AM1545" s="271"/>
      <c r="AN1545" s="271"/>
      <c r="AO1545" s="271"/>
      <c r="AP1545" s="271"/>
      <c r="AQ1545" s="271"/>
      <c r="AR1545" s="271"/>
      <c r="AS1545" s="271"/>
      <c r="AT1545" s="271"/>
      <c r="AU1545" s="271"/>
      <c r="AV1545" s="271"/>
      <c r="AW1545" s="271"/>
      <c r="AY1545" s="271"/>
      <c r="AZ1545" s="271"/>
      <c r="BA1545" s="271"/>
      <c r="BB1545" s="271"/>
      <c r="BD1545" s="212"/>
      <c r="BE1545" s="212"/>
      <c r="BF1545" s="212"/>
      <c r="BH1545" s="212"/>
      <c r="BN1545" s="271"/>
      <c r="BR1545" s="271"/>
      <c r="BS1545" s="271"/>
      <c r="BT1545" s="271"/>
      <c r="BU1545" s="271"/>
      <c r="BV1545" s="271"/>
      <c r="BW1545" s="271"/>
      <c r="BX1545" s="271"/>
      <c r="BY1545" s="271"/>
      <c r="BZ1545" s="271"/>
      <c r="CA1545" s="271"/>
      <c r="CB1545" s="271"/>
      <c r="CC1545" s="271"/>
      <c r="CD1545" s="271"/>
    </row>
    <row r="1546" spans="1:82" ht="18" customHeight="1" x14ac:dyDescent="0.25">
      <c r="A1546" s="354">
        <v>12</v>
      </c>
      <c r="B1546" s="355"/>
      <c r="C1546" s="356">
        <v>64805</v>
      </c>
      <c r="D1546" s="140"/>
      <c r="E1546" s="269" t="s">
        <v>889</v>
      </c>
      <c r="F1546" s="269"/>
      <c r="G1546" s="269">
        <v>15</v>
      </c>
      <c r="H1546" s="275" t="s">
        <v>1205</v>
      </c>
      <c r="J1546" s="271" t="s">
        <v>211</v>
      </c>
      <c r="L1546" s="271" t="s">
        <v>1206</v>
      </c>
      <c r="M1546" s="271"/>
      <c r="N1546" s="271" t="s">
        <v>1642</v>
      </c>
      <c r="O1546" s="271" t="s">
        <v>1643</v>
      </c>
      <c r="P1546" s="271" t="s">
        <v>1643</v>
      </c>
      <c r="Q1546" s="271" t="s">
        <v>1644</v>
      </c>
      <c r="R1546" s="271"/>
      <c r="S1546" s="271" t="s">
        <v>214</v>
      </c>
      <c r="T1546" s="271" t="s">
        <v>225</v>
      </c>
      <c r="U1546" s="271"/>
      <c r="Y1546" s="208"/>
      <c r="Z1546" s="271"/>
      <c r="AA1546" s="271"/>
      <c r="AB1546" s="271"/>
      <c r="AC1546" s="271"/>
      <c r="AD1546" s="271"/>
      <c r="AE1546" s="271"/>
      <c r="AF1546" s="271"/>
      <c r="AG1546" s="271"/>
      <c r="AH1546" s="271"/>
      <c r="AI1546" s="271"/>
      <c r="AJ1546" s="271"/>
      <c r="AK1546" s="271"/>
      <c r="AL1546" s="271"/>
      <c r="AM1546" s="271"/>
      <c r="AN1546" s="271"/>
      <c r="AO1546" s="271"/>
      <c r="AP1546" s="271"/>
      <c r="AQ1546" s="271"/>
      <c r="AR1546" s="271"/>
      <c r="AS1546" s="271"/>
      <c r="AT1546" s="271"/>
      <c r="AU1546" s="271"/>
      <c r="AV1546" s="271"/>
      <c r="AW1546" s="271"/>
      <c r="AY1546" s="271"/>
      <c r="AZ1546" s="271"/>
      <c r="BA1546" s="271"/>
      <c r="BB1546" s="271"/>
      <c r="BD1546" s="212"/>
      <c r="BE1546" s="212"/>
      <c r="BF1546" s="212"/>
      <c r="BH1546" s="212"/>
      <c r="BN1546" s="271"/>
      <c r="BR1546" s="271"/>
      <c r="BS1546" s="271"/>
      <c r="BT1546" s="271"/>
      <c r="BU1546" s="271"/>
      <c r="BV1546" s="271"/>
      <c r="BW1546" s="271"/>
      <c r="BX1546" s="271"/>
      <c r="BY1546" s="271"/>
      <c r="BZ1546" s="271"/>
      <c r="CA1546" s="271"/>
      <c r="CB1546" s="271"/>
      <c r="CC1546" s="271"/>
      <c r="CD1546" s="271"/>
    </row>
    <row r="1547" spans="1:82" ht="18" customHeight="1" x14ac:dyDescent="0.25">
      <c r="A1547" s="354">
        <v>12</v>
      </c>
      <c r="B1547" s="355"/>
      <c r="C1547" s="356">
        <v>65301</v>
      </c>
      <c r="D1547" s="140"/>
      <c r="E1547" s="269" t="s">
        <v>889</v>
      </c>
      <c r="F1547" s="269"/>
      <c r="G1547" s="269">
        <v>16</v>
      </c>
      <c r="H1547" s="275" t="s">
        <v>1205</v>
      </c>
      <c r="J1547" s="271" t="s">
        <v>211</v>
      </c>
      <c r="L1547" s="271" t="s">
        <v>1206</v>
      </c>
      <c r="M1547" s="271"/>
      <c r="N1547" s="271" t="s">
        <v>1682</v>
      </c>
      <c r="O1547" s="271"/>
      <c r="P1547" s="271" t="s">
        <v>1683</v>
      </c>
      <c r="Q1547" s="271"/>
      <c r="R1547" s="271"/>
      <c r="S1547" s="271" t="s">
        <v>214</v>
      </c>
      <c r="T1547" s="271" t="s">
        <v>225</v>
      </c>
      <c r="U1547" s="271"/>
      <c r="Y1547" s="208"/>
      <c r="Z1547" s="271"/>
      <c r="AA1547" s="271"/>
      <c r="AB1547" s="271"/>
      <c r="AC1547" s="271"/>
      <c r="AD1547" s="271"/>
      <c r="AE1547" s="271"/>
      <c r="AF1547" s="271"/>
      <c r="AG1547" s="271"/>
      <c r="AH1547" s="271"/>
      <c r="AI1547" s="271"/>
      <c r="AJ1547" s="271"/>
      <c r="AK1547" s="271"/>
      <c r="AL1547" s="271"/>
      <c r="AM1547" s="271"/>
      <c r="AN1547" s="271"/>
      <c r="AO1547" s="271"/>
      <c r="AP1547" s="271"/>
      <c r="AQ1547" s="271"/>
      <c r="AR1547" s="271"/>
      <c r="AS1547" s="271"/>
      <c r="AT1547" s="271"/>
      <c r="AU1547" s="271"/>
      <c r="AV1547" s="271"/>
      <c r="AW1547" s="271"/>
      <c r="AY1547" s="271"/>
      <c r="AZ1547" s="271"/>
      <c r="BA1547" s="271"/>
      <c r="BB1547" s="271"/>
      <c r="BD1547" s="212"/>
      <c r="BE1547" s="212"/>
      <c r="BF1547" s="212"/>
      <c r="BH1547" s="212"/>
      <c r="BN1547" s="271"/>
      <c r="BR1547" s="271"/>
      <c r="BS1547" s="271"/>
      <c r="BT1547" s="271"/>
      <c r="BU1547" s="271"/>
      <c r="BV1547" s="271"/>
      <c r="BW1547" s="271"/>
      <c r="BX1547" s="271"/>
      <c r="BY1547" s="271"/>
      <c r="BZ1547" s="271"/>
      <c r="CA1547" s="271"/>
      <c r="CB1547" s="271"/>
      <c r="CC1547" s="271"/>
      <c r="CD1547" s="271"/>
    </row>
    <row r="1548" spans="1:82" ht="18" customHeight="1" x14ac:dyDescent="0.25">
      <c r="A1548" s="354">
        <v>12</v>
      </c>
      <c r="B1548" s="355"/>
      <c r="C1548" s="356">
        <v>70038</v>
      </c>
      <c r="D1548" s="140"/>
      <c r="E1548" s="269" t="s">
        <v>889</v>
      </c>
      <c r="F1548" s="269"/>
      <c r="G1548" s="269">
        <v>17</v>
      </c>
      <c r="H1548" s="275" t="s">
        <v>1205</v>
      </c>
      <c r="J1548" s="271" t="s">
        <v>211</v>
      </c>
      <c r="L1548" s="271" t="s">
        <v>1206</v>
      </c>
      <c r="M1548" s="271"/>
      <c r="N1548" s="271" t="s">
        <v>1711</v>
      </c>
      <c r="O1548" s="271"/>
      <c r="P1548" s="271" t="s">
        <v>1712</v>
      </c>
      <c r="Q1548" s="271" t="s">
        <v>1713</v>
      </c>
      <c r="R1548" s="271"/>
      <c r="S1548" s="271" t="s">
        <v>214</v>
      </c>
      <c r="T1548" s="271" t="s">
        <v>225</v>
      </c>
      <c r="U1548" s="271"/>
      <c r="Y1548" s="208"/>
      <c r="Z1548" s="271"/>
      <c r="AA1548" s="271"/>
      <c r="AB1548" s="271"/>
      <c r="AC1548" s="271"/>
      <c r="AD1548" s="271"/>
      <c r="AE1548" s="271"/>
      <c r="AF1548" s="271"/>
      <c r="AG1548" s="271"/>
      <c r="AH1548" s="271"/>
      <c r="AI1548" s="271"/>
      <c r="AJ1548" s="271"/>
      <c r="AK1548" s="271"/>
      <c r="AL1548" s="271"/>
      <c r="AM1548" s="271"/>
      <c r="AN1548" s="271"/>
      <c r="AO1548" s="271"/>
      <c r="AP1548" s="271"/>
      <c r="AQ1548" s="271"/>
      <c r="AR1548" s="271"/>
      <c r="AS1548" s="271"/>
      <c r="AT1548" s="271"/>
      <c r="AU1548" s="271"/>
      <c r="AV1548" s="271"/>
      <c r="AW1548" s="271"/>
      <c r="AY1548" s="271"/>
      <c r="AZ1548" s="271"/>
      <c r="BA1548" s="271"/>
      <c r="BB1548" s="271"/>
      <c r="BD1548" s="212"/>
      <c r="BE1548" s="212"/>
      <c r="BF1548" s="212"/>
      <c r="BH1548" s="212"/>
      <c r="BN1548" s="271"/>
      <c r="BR1548" s="271"/>
      <c r="BS1548" s="271"/>
      <c r="BT1548" s="271"/>
      <c r="BU1548" s="271"/>
      <c r="BV1548" s="271"/>
      <c r="BW1548" s="271"/>
      <c r="BX1548" s="271"/>
      <c r="BY1548" s="271"/>
      <c r="BZ1548" s="271"/>
      <c r="CA1548" s="271"/>
      <c r="CB1548" s="271"/>
      <c r="CC1548" s="271"/>
      <c r="CD1548" s="271"/>
    </row>
    <row r="1549" spans="1:82" ht="18" customHeight="1" x14ac:dyDescent="0.25">
      <c r="A1549" s="354">
        <v>12</v>
      </c>
      <c r="B1549" s="355"/>
      <c r="C1549" s="356">
        <v>67872</v>
      </c>
      <c r="D1549" s="140"/>
      <c r="E1549" s="269" t="s">
        <v>889</v>
      </c>
      <c r="F1549" s="269"/>
      <c r="G1549" s="269">
        <v>18</v>
      </c>
      <c r="H1549" s="275" t="s">
        <v>1205</v>
      </c>
      <c r="I1549" s="269"/>
      <c r="J1549" s="140" t="s">
        <v>211</v>
      </c>
      <c r="K1549" s="273"/>
      <c r="L1549" s="273" t="s">
        <v>1206</v>
      </c>
      <c r="N1549" s="275" t="s">
        <v>1749</v>
      </c>
      <c r="O1549" s="272"/>
      <c r="P1549" s="272" t="s">
        <v>1750</v>
      </c>
      <c r="Q1549" s="766"/>
      <c r="R1549" s="269"/>
      <c r="S1549" s="269" t="s">
        <v>214</v>
      </c>
      <c r="T1549" s="273" t="s">
        <v>225</v>
      </c>
      <c r="U1549" s="466"/>
      <c r="V1549" s="140"/>
      <c r="W1549" s="140"/>
      <c r="X1549" s="140"/>
      <c r="AX1549" s="140"/>
      <c r="AZ1549" s="140"/>
      <c r="BC1549" s="280"/>
      <c r="BD1549" s="669"/>
      <c r="BE1549" s="740"/>
      <c r="BF1549" s="440"/>
      <c r="BG1549" s="140"/>
      <c r="BH1549" s="801"/>
      <c r="BI1549" s="280"/>
      <c r="BJ1549" s="280"/>
      <c r="BK1549" s="280"/>
      <c r="BL1549" s="280"/>
      <c r="BM1549" s="140"/>
      <c r="BN1549" s="269"/>
      <c r="BR1549" s="271"/>
      <c r="BS1549" s="271"/>
      <c r="BT1549" s="271"/>
      <c r="BU1549" s="271"/>
      <c r="BV1549" s="271"/>
      <c r="BW1549" s="271"/>
      <c r="BX1549" s="271"/>
      <c r="BY1549" s="271"/>
      <c r="BZ1549" s="271"/>
      <c r="CA1549" s="271"/>
      <c r="CB1549" s="271"/>
      <c r="CC1549" s="271"/>
      <c r="CD1549" s="271"/>
    </row>
    <row r="1550" spans="1:82" ht="18" customHeight="1" x14ac:dyDescent="0.25">
      <c r="A1550" s="354">
        <v>12</v>
      </c>
      <c r="B1550" s="355"/>
      <c r="C1550" s="356">
        <v>67397</v>
      </c>
      <c r="D1550" s="140"/>
      <c r="E1550" s="269" t="s">
        <v>889</v>
      </c>
      <c r="F1550" s="269"/>
      <c r="G1550" s="269">
        <v>19</v>
      </c>
      <c r="H1550" s="275" t="s">
        <v>1205</v>
      </c>
      <c r="I1550" s="269"/>
      <c r="J1550" s="140" t="s">
        <v>211</v>
      </c>
      <c r="K1550" s="273"/>
      <c r="L1550" s="273" t="s">
        <v>1206</v>
      </c>
      <c r="N1550" s="275" t="s">
        <v>1775</v>
      </c>
      <c r="O1550" s="272" t="s">
        <v>1776</v>
      </c>
      <c r="P1550" s="272" t="s">
        <v>1777</v>
      </c>
      <c r="Q1550" s="766"/>
      <c r="R1550" s="269"/>
      <c r="S1550" s="269" t="s">
        <v>214</v>
      </c>
      <c r="T1550" s="273" t="s">
        <v>225</v>
      </c>
      <c r="U1550" s="466"/>
      <c r="V1550" s="140"/>
      <c r="W1550" s="140"/>
      <c r="X1550" s="140"/>
      <c r="AX1550" s="140"/>
      <c r="AZ1550" s="140"/>
      <c r="BC1550" s="280"/>
      <c r="BD1550" s="669"/>
      <c r="BE1550" s="740"/>
      <c r="BF1550" s="440"/>
      <c r="BG1550" s="140"/>
      <c r="BH1550" s="801"/>
      <c r="BI1550" s="280"/>
      <c r="BJ1550" s="280"/>
      <c r="BK1550" s="280"/>
      <c r="BL1550" s="280"/>
      <c r="BM1550" s="140"/>
      <c r="BN1550" s="269"/>
      <c r="BR1550" s="271"/>
      <c r="BS1550" s="271"/>
      <c r="BT1550" s="271"/>
      <c r="BU1550" s="271"/>
      <c r="BV1550" s="271"/>
      <c r="BW1550" s="271"/>
      <c r="BX1550" s="271"/>
      <c r="BY1550" s="271"/>
      <c r="BZ1550" s="271"/>
      <c r="CA1550" s="271"/>
      <c r="CB1550" s="271"/>
      <c r="CC1550" s="271"/>
      <c r="CD1550" s="271"/>
    </row>
    <row r="1551" spans="1:82" ht="18" customHeight="1" x14ac:dyDescent="0.25">
      <c r="A1551" s="354">
        <v>12</v>
      </c>
      <c r="B1551" s="355"/>
      <c r="C1551" s="356">
        <v>70322</v>
      </c>
      <c r="D1551" s="140"/>
      <c r="E1551" s="269" t="s">
        <v>889</v>
      </c>
      <c r="F1551" s="269"/>
      <c r="G1551" s="269">
        <v>20</v>
      </c>
      <c r="H1551" s="275" t="s">
        <v>1205</v>
      </c>
      <c r="J1551" s="271" t="s">
        <v>211</v>
      </c>
      <c r="L1551" s="271" t="s">
        <v>1206</v>
      </c>
      <c r="M1551" s="271"/>
      <c r="N1551" s="271" t="s">
        <v>1817</v>
      </c>
      <c r="O1551" s="271"/>
      <c r="P1551" s="271" t="s">
        <v>1818</v>
      </c>
      <c r="Q1551" s="271" t="s">
        <v>1819</v>
      </c>
      <c r="R1551" s="271"/>
      <c r="S1551" s="271" t="s">
        <v>214</v>
      </c>
      <c r="T1551" s="271" t="s">
        <v>225</v>
      </c>
      <c r="U1551" s="271"/>
      <c r="Y1551" s="208"/>
      <c r="Z1551" s="271"/>
      <c r="AA1551" s="271"/>
      <c r="AB1551" s="271"/>
      <c r="AC1551" s="271"/>
      <c r="AD1551" s="271"/>
      <c r="AE1551" s="271"/>
      <c r="AF1551" s="271"/>
      <c r="AG1551" s="271"/>
      <c r="AH1551" s="271"/>
      <c r="AI1551" s="271"/>
      <c r="AJ1551" s="271"/>
      <c r="AK1551" s="271"/>
      <c r="AL1551" s="271"/>
      <c r="AM1551" s="271"/>
      <c r="AN1551" s="271"/>
      <c r="AO1551" s="271"/>
      <c r="AP1551" s="271"/>
      <c r="AQ1551" s="271"/>
      <c r="AR1551" s="271"/>
      <c r="AS1551" s="271"/>
      <c r="AT1551" s="271"/>
      <c r="AU1551" s="271"/>
      <c r="AV1551" s="271"/>
      <c r="AW1551" s="271"/>
      <c r="AY1551" s="271"/>
      <c r="AZ1551" s="271"/>
      <c r="BA1551" s="271"/>
      <c r="BB1551" s="271"/>
      <c r="BD1551" s="212"/>
      <c r="BE1551" s="212"/>
      <c r="BF1551" s="212"/>
      <c r="BH1551" s="212"/>
      <c r="BN1551" s="271"/>
      <c r="BR1551" s="271"/>
      <c r="BS1551" s="271"/>
      <c r="BT1551" s="271"/>
      <c r="BU1551" s="271"/>
      <c r="BV1551" s="271"/>
      <c r="BW1551" s="271"/>
      <c r="BX1551" s="271"/>
      <c r="BY1551" s="271"/>
      <c r="BZ1551" s="271"/>
      <c r="CA1551" s="271"/>
      <c r="CB1551" s="271"/>
      <c r="CC1551" s="271"/>
      <c r="CD1551" s="271"/>
    </row>
    <row r="1552" spans="1:82" ht="18" customHeight="1" x14ac:dyDescent="0.25">
      <c r="A1552" s="354">
        <v>12</v>
      </c>
      <c r="B1552" s="355"/>
      <c r="C1552" s="356">
        <v>64784</v>
      </c>
      <c r="D1552" s="140"/>
      <c r="E1552" s="269" t="s">
        <v>889</v>
      </c>
      <c r="F1552" s="269"/>
      <c r="G1552" s="269">
        <v>21</v>
      </c>
      <c r="H1552" s="275" t="s">
        <v>1205</v>
      </c>
      <c r="J1552" s="271" t="s">
        <v>211</v>
      </c>
      <c r="L1552" s="271" t="s">
        <v>1206</v>
      </c>
      <c r="M1552" s="271"/>
      <c r="N1552" s="271" t="s">
        <v>1843</v>
      </c>
      <c r="O1552" s="271" t="s">
        <v>1844</v>
      </c>
      <c r="P1552" s="271" t="s">
        <v>1845</v>
      </c>
      <c r="Q1552" s="271"/>
      <c r="R1552" s="271"/>
      <c r="S1552" s="271" t="s">
        <v>214</v>
      </c>
      <c r="T1552" s="271" t="s">
        <v>225</v>
      </c>
      <c r="U1552" s="271"/>
      <c r="Y1552" s="208"/>
      <c r="Z1552" s="271"/>
      <c r="AA1552" s="271"/>
      <c r="AB1552" s="271"/>
      <c r="AC1552" s="271"/>
      <c r="AD1552" s="271"/>
      <c r="AE1552" s="271"/>
      <c r="AF1552" s="271"/>
      <c r="AG1552" s="271"/>
      <c r="AH1552" s="271"/>
      <c r="AI1552" s="271"/>
      <c r="AJ1552" s="271"/>
      <c r="AK1552" s="271"/>
      <c r="AL1552" s="271"/>
      <c r="AM1552" s="271"/>
      <c r="AN1552" s="271"/>
      <c r="AO1552" s="271"/>
      <c r="AP1552" s="271"/>
      <c r="AQ1552" s="271"/>
      <c r="AR1552" s="271"/>
      <c r="AS1552" s="271"/>
      <c r="AT1552" s="271"/>
      <c r="AU1552" s="271"/>
      <c r="AV1552" s="271"/>
      <c r="AW1552" s="271"/>
      <c r="AY1552" s="271"/>
      <c r="AZ1552" s="271"/>
      <c r="BA1552" s="271"/>
      <c r="BB1552" s="271"/>
      <c r="BD1552" s="212"/>
      <c r="BE1552" s="212"/>
      <c r="BF1552" s="212"/>
      <c r="BH1552" s="212"/>
      <c r="BN1552" s="271"/>
      <c r="BR1552" s="271"/>
      <c r="BS1552" s="271"/>
      <c r="BT1552" s="271"/>
      <c r="BU1552" s="271"/>
      <c r="BV1552" s="271"/>
      <c r="BW1552" s="271"/>
      <c r="BX1552" s="271"/>
      <c r="BY1552" s="271"/>
      <c r="BZ1552" s="271"/>
      <c r="CA1552" s="271"/>
      <c r="CB1552" s="271"/>
      <c r="CC1552" s="271"/>
      <c r="CD1552" s="271"/>
    </row>
    <row r="1553" spans="1:82" ht="18" customHeight="1" x14ac:dyDescent="0.25">
      <c r="A1553" s="354">
        <v>12</v>
      </c>
      <c r="B1553" s="355"/>
      <c r="C1553" s="356">
        <v>60460</v>
      </c>
      <c r="D1553" s="140"/>
      <c r="E1553" s="269" t="s">
        <v>889</v>
      </c>
      <c r="F1553" s="269"/>
      <c r="G1553" s="269">
        <v>22</v>
      </c>
      <c r="H1553" s="275" t="s">
        <v>1205</v>
      </c>
      <c r="J1553" s="271" t="s">
        <v>211</v>
      </c>
      <c r="L1553" s="271" t="s">
        <v>1206</v>
      </c>
      <c r="M1553" s="271"/>
      <c r="N1553" s="271" t="s">
        <v>1871</v>
      </c>
      <c r="O1553" s="271" t="s">
        <v>1872</v>
      </c>
      <c r="P1553" s="271"/>
      <c r="Q1553" s="271" t="s">
        <v>1873</v>
      </c>
      <c r="R1553" s="271"/>
      <c r="S1553" s="271" t="s">
        <v>214</v>
      </c>
      <c r="T1553" s="271" t="s">
        <v>225</v>
      </c>
      <c r="U1553" s="271"/>
      <c r="Y1553" s="208"/>
      <c r="Z1553" s="271"/>
      <c r="AA1553" s="271"/>
      <c r="AB1553" s="271"/>
      <c r="AC1553" s="271"/>
      <c r="AD1553" s="271"/>
      <c r="AE1553" s="271"/>
      <c r="AF1553" s="271"/>
      <c r="AG1553" s="271"/>
      <c r="AH1553" s="271"/>
      <c r="AI1553" s="271"/>
      <c r="AJ1553" s="271"/>
      <c r="AK1553" s="271"/>
      <c r="AL1553" s="271"/>
      <c r="AM1553" s="271"/>
      <c r="AN1553" s="271"/>
      <c r="AO1553" s="271"/>
      <c r="AP1553" s="271"/>
      <c r="AQ1553" s="271"/>
      <c r="AR1553" s="271"/>
      <c r="AS1553" s="271"/>
      <c r="AT1553" s="271"/>
      <c r="AU1553" s="271"/>
      <c r="AV1553" s="271"/>
      <c r="AW1553" s="271"/>
      <c r="AY1553" s="271"/>
      <c r="AZ1553" s="271"/>
      <c r="BA1553" s="271"/>
      <c r="BB1553" s="271"/>
      <c r="BD1553" s="212"/>
      <c r="BE1553" s="212"/>
      <c r="BF1553" s="212"/>
      <c r="BH1553" s="212"/>
      <c r="BN1553" s="271"/>
      <c r="BR1553" s="271"/>
      <c r="BS1553" s="271"/>
      <c r="BT1553" s="271"/>
      <c r="BU1553" s="271"/>
      <c r="BV1553" s="271"/>
      <c r="BW1553" s="271"/>
      <c r="BX1553" s="271"/>
      <c r="BY1553" s="271"/>
      <c r="BZ1553" s="271"/>
      <c r="CA1553" s="271"/>
      <c r="CB1553" s="271"/>
      <c r="CC1553" s="271"/>
      <c r="CD1553" s="271"/>
    </row>
    <row r="1554" spans="1:82" ht="18" customHeight="1" x14ac:dyDescent="0.25">
      <c r="A1554" s="354">
        <v>12</v>
      </c>
      <c r="B1554" s="355"/>
      <c r="C1554" s="356">
        <v>69259</v>
      </c>
      <c r="D1554" s="140"/>
      <c r="E1554" s="269" t="s">
        <v>889</v>
      </c>
      <c r="F1554" s="269"/>
      <c r="G1554" s="269">
        <v>23</v>
      </c>
      <c r="H1554" s="275" t="s">
        <v>1205</v>
      </c>
      <c r="J1554" s="271" t="s">
        <v>211</v>
      </c>
      <c r="L1554" s="271" t="s">
        <v>1206</v>
      </c>
      <c r="M1554" s="271"/>
      <c r="N1554" s="271" t="s">
        <v>1896</v>
      </c>
      <c r="O1554" s="271"/>
      <c r="P1554" s="271" t="s">
        <v>1897</v>
      </c>
      <c r="Q1554" s="271"/>
      <c r="R1554" s="271"/>
      <c r="S1554" s="271" t="s">
        <v>214</v>
      </c>
      <c r="T1554" s="271" t="s">
        <v>225</v>
      </c>
      <c r="U1554" s="271"/>
      <c r="Y1554" s="208"/>
      <c r="Z1554" s="271"/>
      <c r="AA1554" s="271"/>
      <c r="AB1554" s="271"/>
      <c r="AC1554" s="271"/>
      <c r="AD1554" s="271"/>
      <c r="AE1554" s="271"/>
      <c r="AF1554" s="271"/>
      <c r="AG1554" s="271"/>
      <c r="AH1554" s="271"/>
      <c r="AI1554" s="271"/>
      <c r="AJ1554" s="271"/>
      <c r="AK1554" s="271"/>
      <c r="AL1554" s="271"/>
      <c r="AM1554" s="271"/>
      <c r="AN1554" s="271"/>
      <c r="AO1554" s="271"/>
      <c r="AP1554" s="271"/>
      <c r="AQ1554" s="271"/>
      <c r="AR1554" s="271"/>
      <c r="AS1554" s="271"/>
      <c r="AT1554" s="271"/>
      <c r="AU1554" s="271"/>
      <c r="AV1554" s="271"/>
      <c r="AW1554" s="271"/>
      <c r="AY1554" s="271"/>
      <c r="AZ1554" s="271"/>
      <c r="BA1554" s="271"/>
      <c r="BB1554" s="271"/>
      <c r="BD1554" s="212"/>
      <c r="BE1554" s="212"/>
      <c r="BF1554" s="212"/>
      <c r="BH1554" s="212"/>
      <c r="BN1554" s="271"/>
      <c r="BR1554" s="271"/>
      <c r="BS1554" s="271"/>
      <c r="BT1554" s="271"/>
      <c r="BU1554" s="271"/>
      <c r="BV1554" s="271"/>
      <c r="BW1554" s="271"/>
      <c r="BX1554" s="271"/>
      <c r="BY1554" s="271"/>
      <c r="BZ1554" s="271"/>
      <c r="CA1554" s="271"/>
      <c r="CB1554" s="271"/>
      <c r="CC1554" s="271"/>
      <c r="CD1554" s="271"/>
    </row>
    <row r="1555" spans="1:82" ht="18" customHeight="1" x14ac:dyDescent="0.25">
      <c r="A1555" s="354">
        <v>12</v>
      </c>
      <c r="B1555" s="355"/>
      <c r="C1555" s="356">
        <v>63554</v>
      </c>
      <c r="D1555" s="140"/>
      <c r="E1555" s="269" t="s">
        <v>889</v>
      </c>
      <c r="F1555" s="269"/>
      <c r="G1555" s="269">
        <v>24</v>
      </c>
      <c r="H1555" s="275" t="s">
        <v>1205</v>
      </c>
      <c r="J1555" s="271" t="s">
        <v>211</v>
      </c>
      <c r="L1555" s="271" t="s">
        <v>1206</v>
      </c>
      <c r="M1555" s="271"/>
      <c r="N1555" s="271" t="s">
        <v>1919</v>
      </c>
      <c r="O1555" s="271"/>
      <c r="P1555" s="271" t="s">
        <v>1920</v>
      </c>
      <c r="Q1555" s="271" t="s">
        <v>1921</v>
      </c>
      <c r="R1555" s="271"/>
      <c r="S1555" s="271" t="s">
        <v>214</v>
      </c>
      <c r="T1555" s="271" t="s">
        <v>225</v>
      </c>
      <c r="U1555" s="271"/>
      <c r="Y1555" s="208"/>
      <c r="Z1555" s="271"/>
      <c r="AA1555" s="271"/>
      <c r="AB1555" s="271"/>
      <c r="AC1555" s="271"/>
      <c r="AD1555" s="271"/>
      <c r="AE1555" s="271"/>
      <c r="AF1555" s="271"/>
      <c r="AG1555" s="271"/>
      <c r="AH1555" s="271"/>
      <c r="AI1555" s="271"/>
      <c r="AJ1555" s="271"/>
      <c r="AK1555" s="271"/>
      <c r="AL1555" s="271"/>
      <c r="AM1555" s="271"/>
      <c r="AN1555" s="271"/>
      <c r="AO1555" s="271"/>
      <c r="AP1555" s="271"/>
      <c r="AQ1555" s="271"/>
      <c r="AR1555" s="271"/>
      <c r="AS1555" s="271"/>
      <c r="AT1555" s="271"/>
      <c r="AU1555" s="271"/>
      <c r="AV1555" s="271"/>
      <c r="AW1555" s="271"/>
      <c r="AY1555" s="271"/>
      <c r="AZ1555" s="271"/>
      <c r="BA1555" s="271"/>
      <c r="BB1555" s="271"/>
      <c r="BD1555" s="212"/>
      <c r="BE1555" s="212"/>
      <c r="BF1555" s="212"/>
      <c r="BH1555" s="212"/>
      <c r="BN1555" s="271"/>
      <c r="BR1555" s="271"/>
      <c r="BS1555" s="271"/>
      <c r="BT1555" s="271"/>
      <c r="BU1555" s="271"/>
      <c r="BV1555" s="271"/>
      <c r="BW1555" s="271"/>
      <c r="BX1555" s="271"/>
      <c r="BY1555" s="271"/>
      <c r="BZ1555" s="271"/>
      <c r="CA1555" s="271"/>
      <c r="CB1555" s="271"/>
      <c r="CC1555" s="271"/>
      <c r="CD1555" s="271"/>
    </row>
    <row r="1556" spans="1:82" ht="18" customHeight="1" x14ac:dyDescent="0.25">
      <c r="A1556" s="354">
        <v>12</v>
      </c>
      <c r="B1556" s="355"/>
      <c r="C1556" s="356">
        <v>60451</v>
      </c>
      <c r="D1556" s="140"/>
      <c r="E1556" s="269" t="s">
        <v>889</v>
      </c>
      <c r="F1556" s="269"/>
      <c r="G1556" s="269">
        <v>25</v>
      </c>
      <c r="H1556" s="275" t="s">
        <v>1205</v>
      </c>
      <c r="J1556" s="271" t="s">
        <v>211</v>
      </c>
      <c r="L1556" s="271" t="s">
        <v>1206</v>
      </c>
      <c r="N1556" s="208" t="s">
        <v>1945</v>
      </c>
      <c r="P1556" s="502" t="s">
        <v>1946</v>
      </c>
      <c r="S1556" s="271" t="s">
        <v>214</v>
      </c>
      <c r="T1556" s="271" t="s">
        <v>225</v>
      </c>
      <c r="AZ1556" s="140"/>
    </row>
    <row r="1557" spans="1:82" ht="18" customHeight="1" x14ac:dyDescent="0.25">
      <c r="A1557" s="354">
        <v>12</v>
      </c>
      <c r="B1557" s="355"/>
      <c r="C1557" s="356">
        <v>68277</v>
      </c>
      <c r="D1557" s="140"/>
      <c r="E1557" s="269" t="s">
        <v>889</v>
      </c>
      <c r="F1557" s="269"/>
      <c r="G1557" s="269">
        <v>26</v>
      </c>
      <c r="H1557" s="275" t="s">
        <v>1205</v>
      </c>
      <c r="J1557" s="271" t="s">
        <v>211</v>
      </c>
      <c r="L1557" s="271" t="s">
        <v>1206</v>
      </c>
      <c r="N1557" s="208" t="s">
        <v>1972</v>
      </c>
      <c r="P1557" s="502" t="s">
        <v>1973</v>
      </c>
      <c r="S1557" s="271" t="s">
        <v>214</v>
      </c>
      <c r="T1557" s="271" t="s">
        <v>225</v>
      </c>
      <c r="AZ1557" s="140"/>
    </row>
    <row r="1558" spans="1:82" ht="18" customHeight="1" x14ac:dyDescent="0.25">
      <c r="A1558" s="354">
        <v>12</v>
      </c>
      <c r="B1558" s="355"/>
      <c r="C1558" s="356">
        <v>60011</v>
      </c>
      <c r="D1558" s="140"/>
      <c r="E1558" s="269" t="s">
        <v>889</v>
      </c>
      <c r="F1558" s="269"/>
      <c r="G1558" s="269">
        <v>27</v>
      </c>
      <c r="H1558" s="275" t="s">
        <v>1205</v>
      </c>
      <c r="J1558" s="271" t="s">
        <v>211</v>
      </c>
      <c r="L1558" s="271" t="s">
        <v>1206</v>
      </c>
      <c r="N1558" s="208" t="s">
        <v>2003</v>
      </c>
      <c r="P1558" s="502" t="s">
        <v>2004</v>
      </c>
      <c r="S1558" s="271" t="s">
        <v>214</v>
      </c>
      <c r="T1558" s="271" t="s">
        <v>225</v>
      </c>
      <c r="AZ1558" s="140"/>
    </row>
    <row r="1559" spans="1:82" ht="18" customHeight="1" x14ac:dyDescent="0.25">
      <c r="A1559" s="354">
        <v>12</v>
      </c>
      <c r="B1559" s="355"/>
      <c r="C1559" s="356">
        <v>66260</v>
      </c>
      <c r="D1559" s="140"/>
      <c r="E1559" s="269" t="s">
        <v>889</v>
      </c>
      <c r="F1559" s="269"/>
      <c r="G1559" s="269">
        <v>28</v>
      </c>
      <c r="H1559" s="275" t="s">
        <v>1205</v>
      </c>
      <c r="J1559" s="271" t="s">
        <v>211</v>
      </c>
      <c r="L1559" s="271" t="s">
        <v>1206</v>
      </c>
      <c r="N1559" s="208" t="s">
        <v>2021</v>
      </c>
      <c r="O1559" s="502" t="s">
        <v>2022</v>
      </c>
      <c r="Q1559" s="502" t="s">
        <v>2023</v>
      </c>
      <c r="S1559" s="271" t="s">
        <v>214</v>
      </c>
      <c r="T1559" s="271" t="s">
        <v>225</v>
      </c>
      <c r="AZ1559" s="140"/>
    </row>
    <row r="1560" spans="1:82" ht="18" customHeight="1" x14ac:dyDescent="0.25">
      <c r="A1560" s="354">
        <v>12</v>
      </c>
      <c r="B1560" s="355"/>
      <c r="C1560" s="356">
        <v>60013</v>
      </c>
      <c r="D1560" s="140"/>
      <c r="E1560" s="269" t="s">
        <v>889</v>
      </c>
      <c r="F1560" s="269"/>
      <c r="G1560" s="269">
        <v>29</v>
      </c>
      <c r="H1560" s="275" t="s">
        <v>1205</v>
      </c>
      <c r="J1560" s="271" t="s">
        <v>211</v>
      </c>
      <c r="L1560" s="271" t="s">
        <v>1206</v>
      </c>
      <c r="N1560" s="208" t="s">
        <v>2043</v>
      </c>
      <c r="O1560" s="502" t="s">
        <v>2044</v>
      </c>
      <c r="Q1560" s="502" t="s">
        <v>2045</v>
      </c>
      <c r="S1560" s="271" t="s">
        <v>214</v>
      </c>
      <c r="T1560" s="271" t="s">
        <v>225</v>
      </c>
      <c r="AZ1560" s="140"/>
    </row>
    <row r="1561" spans="1:82" ht="18" customHeight="1" x14ac:dyDescent="0.25">
      <c r="A1561" s="354">
        <v>12</v>
      </c>
      <c r="B1561" s="355"/>
      <c r="C1561" s="356">
        <v>60014</v>
      </c>
      <c r="D1561" s="140"/>
      <c r="E1561" s="269" t="s">
        <v>889</v>
      </c>
      <c r="F1561" s="269"/>
      <c r="G1561" s="269">
        <v>30</v>
      </c>
      <c r="H1561" s="275" t="s">
        <v>1205</v>
      </c>
      <c r="J1561" s="271" t="s">
        <v>211</v>
      </c>
      <c r="L1561" s="271" t="s">
        <v>1206</v>
      </c>
      <c r="N1561" s="208" t="s">
        <v>2063</v>
      </c>
      <c r="O1561" s="502" t="s">
        <v>2064</v>
      </c>
      <c r="S1561" s="271" t="s">
        <v>214</v>
      </c>
      <c r="T1561" s="271" t="s">
        <v>225</v>
      </c>
      <c r="AZ1561" s="140"/>
    </row>
    <row r="1562" spans="1:82" ht="18" customHeight="1" x14ac:dyDescent="0.25">
      <c r="A1562" s="354">
        <v>12</v>
      </c>
      <c r="B1562" s="355"/>
      <c r="C1562" s="356">
        <v>64944</v>
      </c>
      <c r="D1562" s="140"/>
      <c r="E1562" s="269" t="s">
        <v>889</v>
      </c>
      <c r="F1562" s="269"/>
      <c r="G1562" s="269">
        <v>31</v>
      </c>
      <c r="H1562" s="275" t="s">
        <v>1205</v>
      </c>
      <c r="J1562" s="271" t="s">
        <v>211</v>
      </c>
      <c r="L1562" s="271" t="s">
        <v>1206</v>
      </c>
      <c r="N1562" s="208" t="s">
        <v>2083</v>
      </c>
      <c r="P1562" s="502" t="s">
        <v>2084</v>
      </c>
      <c r="Q1562" s="502" t="s">
        <v>2085</v>
      </c>
      <c r="S1562" s="271" t="s">
        <v>214</v>
      </c>
      <c r="T1562" s="271" t="s">
        <v>225</v>
      </c>
      <c r="AZ1562" s="140"/>
    </row>
    <row r="1563" spans="1:82" ht="18" customHeight="1" x14ac:dyDescent="0.25">
      <c r="A1563" s="354">
        <v>12</v>
      </c>
      <c r="B1563" s="355"/>
      <c r="C1563" s="356">
        <v>65915</v>
      </c>
      <c r="D1563" s="140"/>
      <c r="E1563" s="269" t="s">
        <v>889</v>
      </c>
      <c r="F1563" s="269"/>
      <c r="G1563" s="269">
        <v>32</v>
      </c>
      <c r="H1563" s="275" t="s">
        <v>1205</v>
      </c>
      <c r="J1563" s="271" t="s">
        <v>211</v>
      </c>
      <c r="L1563" s="271" t="s">
        <v>1206</v>
      </c>
      <c r="N1563" s="208" t="s">
        <v>2101</v>
      </c>
      <c r="O1563" s="502" t="s">
        <v>2102</v>
      </c>
      <c r="S1563" s="271" t="s">
        <v>214</v>
      </c>
      <c r="T1563" s="271" t="s">
        <v>225</v>
      </c>
      <c r="AZ1563" s="140"/>
    </row>
    <row r="1564" spans="1:82" ht="18" customHeight="1" x14ac:dyDescent="0.25">
      <c r="A1564" s="354">
        <v>12</v>
      </c>
      <c r="B1564" s="355"/>
      <c r="C1564" s="356">
        <v>68429</v>
      </c>
      <c r="D1564" s="140"/>
      <c r="E1564" s="269" t="s">
        <v>889</v>
      </c>
      <c r="F1564" s="269"/>
      <c r="G1564" s="269">
        <v>33</v>
      </c>
      <c r="H1564" s="275" t="s">
        <v>1205</v>
      </c>
      <c r="J1564" s="271" t="s">
        <v>211</v>
      </c>
      <c r="L1564" s="271" t="s">
        <v>1206</v>
      </c>
      <c r="N1564" s="208" t="s">
        <v>2123</v>
      </c>
      <c r="P1564" s="502" t="s">
        <v>2124</v>
      </c>
      <c r="Q1564" s="502" t="s">
        <v>2125</v>
      </c>
      <c r="S1564" s="271" t="s">
        <v>214</v>
      </c>
      <c r="T1564" s="271" t="s">
        <v>225</v>
      </c>
      <c r="AZ1564" s="140"/>
    </row>
    <row r="1565" spans="1:82" ht="18" customHeight="1" x14ac:dyDescent="0.25">
      <c r="A1565" s="354">
        <v>12</v>
      </c>
      <c r="B1565" s="355"/>
      <c r="C1565" s="356">
        <v>68044</v>
      </c>
      <c r="D1565" s="140"/>
      <c r="E1565" s="269" t="s">
        <v>889</v>
      </c>
      <c r="F1565" s="269"/>
      <c r="G1565" s="269">
        <v>34</v>
      </c>
      <c r="H1565" s="275" t="s">
        <v>1205</v>
      </c>
      <c r="J1565" s="271" t="s">
        <v>211</v>
      </c>
      <c r="L1565" s="271" t="s">
        <v>1206</v>
      </c>
      <c r="N1565" s="208" t="s">
        <v>2135</v>
      </c>
      <c r="P1565" s="502" t="s">
        <v>2136</v>
      </c>
      <c r="S1565" s="271" t="s">
        <v>214</v>
      </c>
      <c r="T1565" s="271" t="s">
        <v>225</v>
      </c>
      <c r="AZ1565" s="140"/>
    </row>
    <row r="1566" spans="1:82" ht="18" customHeight="1" x14ac:dyDescent="0.25">
      <c r="A1566" s="354">
        <v>12</v>
      </c>
      <c r="B1566" s="355"/>
      <c r="C1566" s="356">
        <v>60019</v>
      </c>
      <c r="D1566" s="140"/>
      <c r="E1566" s="269" t="s">
        <v>889</v>
      </c>
      <c r="F1566" s="269"/>
      <c r="G1566" s="269">
        <v>35</v>
      </c>
      <c r="H1566" s="275" t="s">
        <v>1205</v>
      </c>
      <c r="J1566" s="271" t="s">
        <v>211</v>
      </c>
      <c r="L1566" s="271" t="s">
        <v>1206</v>
      </c>
      <c r="N1566" s="208" t="s">
        <v>2153</v>
      </c>
      <c r="S1566" s="271" t="s">
        <v>214</v>
      </c>
      <c r="T1566" s="271" t="s">
        <v>225</v>
      </c>
      <c r="AZ1566" s="140"/>
    </row>
    <row r="1567" spans="1:82" ht="18" customHeight="1" x14ac:dyDescent="0.25">
      <c r="A1567" s="354">
        <v>12</v>
      </c>
      <c r="B1567" s="355"/>
      <c r="C1567" s="356">
        <v>68115</v>
      </c>
      <c r="D1567" s="140"/>
      <c r="E1567" s="269" t="s">
        <v>889</v>
      </c>
      <c r="F1567" s="269"/>
      <c r="G1567" s="269">
        <v>36</v>
      </c>
      <c r="H1567" s="275" t="s">
        <v>1205</v>
      </c>
      <c r="J1567" s="271" t="s">
        <v>211</v>
      </c>
      <c r="L1567" s="271" t="s">
        <v>1206</v>
      </c>
      <c r="N1567" s="208" t="s">
        <v>2163</v>
      </c>
      <c r="P1567" s="502" t="s">
        <v>2164</v>
      </c>
      <c r="Q1567" s="502" t="s">
        <v>2165</v>
      </c>
      <c r="S1567" s="271" t="s">
        <v>214</v>
      </c>
      <c r="T1567" s="271" t="s">
        <v>225</v>
      </c>
      <c r="AZ1567" s="140"/>
    </row>
    <row r="1568" spans="1:82" ht="18" customHeight="1" x14ac:dyDescent="0.25">
      <c r="A1568" s="354">
        <v>12</v>
      </c>
      <c r="B1568" s="355"/>
      <c r="C1568" s="356">
        <v>65848</v>
      </c>
      <c r="D1568" s="140"/>
      <c r="E1568" s="269" t="s">
        <v>889</v>
      </c>
      <c r="F1568" s="269"/>
      <c r="G1568" s="269">
        <v>37</v>
      </c>
      <c r="H1568" s="275" t="s">
        <v>1205</v>
      </c>
      <c r="J1568" s="271" t="s">
        <v>211</v>
      </c>
      <c r="L1568" s="271" t="s">
        <v>1206</v>
      </c>
      <c r="N1568" s="208" t="s">
        <v>2180</v>
      </c>
      <c r="O1568" s="502" t="s">
        <v>2181</v>
      </c>
      <c r="Q1568" s="502" t="s">
        <v>2182</v>
      </c>
      <c r="S1568" s="271" t="s">
        <v>214</v>
      </c>
      <c r="T1568" s="271" t="s">
        <v>225</v>
      </c>
      <c r="AZ1568" s="140"/>
    </row>
    <row r="1569" spans="1:52" ht="18" customHeight="1" x14ac:dyDescent="0.25">
      <c r="A1569" s="354">
        <v>12</v>
      </c>
      <c r="B1569" s="355"/>
      <c r="C1569" s="356">
        <v>68201</v>
      </c>
      <c r="D1569" s="140"/>
      <c r="E1569" s="269" t="s">
        <v>889</v>
      </c>
      <c r="F1569" s="269"/>
      <c r="G1569" s="269">
        <v>38</v>
      </c>
      <c r="H1569" s="275" t="s">
        <v>1205</v>
      </c>
      <c r="J1569" s="271" t="s">
        <v>211</v>
      </c>
      <c r="L1569" s="271" t="s">
        <v>1206</v>
      </c>
      <c r="N1569" s="208" t="s">
        <v>2191</v>
      </c>
      <c r="P1569" s="502" t="s">
        <v>2192</v>
      </c>
      <c r="S1569" s="271" t="s">
        <v>214</v>
      </c>
      <c r="T1569" s="271" t="s">
        <v>225</v>
      </c>
      <c r="AZ1569" s="140"/>
    </row>
    <row r="1570" spans="1:52" ht="18" customHeight="1" x14ac:dyDescent="0.25">
      <c r="A1570" s="354">
        <v>12</v>
      </c>
      <c r="B1570" s="355"/>
      <c r="C1570" s="356">
        <v>65471</v>
      </c>
      <c r="D1570" s="140"/>
      <c r="E1570" s="269" t="s">
        <v>889</v>
      </c>
      <c r="F1570" s="269"/>
      <c r="G1570" s="269">
        <v>3</v>
      </c>
      <c r="H1570" s="275" t="s">
        <v>5584</v>
      </c>
      <c r="J1570" s="271" t="s">
        <v>211</v>
      </c>
      <c r="L1570" s="271" t="s">
        <v>5585</v>
      </c>
      <c r="N1570" s="208" t="s">
        <v>5586</v>
      </c>
      <c r="P1570" s="502" t="s">
        <v>5587</v>
      </c>
      <c r="Q1570" s="502" t="s">
        <v>5588</v>
      </c>
      <c r="S1570" s="271" t="s">
        <v>214</v>
      </c>
      <c r="AZ1570" s="140"/>
    </row>
    <row r="1571" spans="1:52" ht="18" customHeight="1" x14ac:dyDescent="0.25">
      <c r="A1571" s="354">
        <v>12</v>
      </c>
      <c r="B1571" s="355"/>
      <c r="C1571" s="356">
        <v>63992</v>
      </c>
      <c r="D1571" s="140"/>
      <c r="E1571" s="269" t="s">
        <v>889</v>
      </c>
      <c r="F1571" s="269"/>
      <c r="G1571" s="269">
        <v>9</v>
      </c>
      <c r="H1571" s="275" t="s">
        <v>5584</v>
      </c>
      <c r="J1571" s="271" t="s">
        <v>211</v>
      </c>
      <c r="L1571" s="271" t="s">
        <v>5585</v>
      </c>
      <c r="N1571" s="208" t="s">
        <v>5589</v>
      </c>
      <c r="O1571" s="502" t="s">
        <v>5590</v>
      </c>
      <c r="P1571" s="502" t="s">
        <v>5590</v>
      </c>
      <c r="Q1571" s="502" t="s">
        <v>5591</v>
      </c>
      <c r="S1571" s="271" t="s">
        <v>214</v>
      </c>
      <c r="AZ1571" s="140"/>
    </row>
    <row r="1572" spans="1:52" ht="18" customHeight="1" x14ac:dyDescent="0.25">
      <c r="A1572" s="354">
        <v>12</v>
      </c>
      <c r="B1572" s="355"/>
      <c r="C1572" s="356">
        <v>56547</v>
      </c>
      <c r="D1572" s="140"/>
      <c r="E1572" s="269" t="s">
        <v>889</v>
      </c>
      <c r="F1572" s="269"/>
      <c r="G1572" s="269">
        <v>15</v>
      </c>
      <c r="H1572" s="275" t="s">
        <v>5584</v>
      </c>
      <c r="J1572" s="271" t="s">
        <v>211</v>
      </c>
      <c r="L1572" s="271" t="s">
        <v>5585</v>
      </c>
      <c r="N1572" s="208" t="s">
        <v>5592</v>
      </c>
      <c r="P1572" s="502" t="s">
        <v>5593</v>
      </c>
      <c r="S1572" s="271" t="s">
        <v>214</v>
      </c>
      <c r="AZ1572" s="140"/>
    </row>
    <row r="1573" spans="1:52" ht="18" customHeight="1" x14ac:dyDescent="0.25">
      <c r="A1573" s="354">
        <v>12</v>
      </c>
      <c r="B1573" s="355"/>
      <c r="C1573" s="356">
        <v>60023</v>
      </c>
      <c r="D1573" s="140"/>
      <c r="E1573" s="269" t="s">
        <v>889</v>
      </c>
      <c r="F1573" s="269"/>
      <c r="G1573" s="269">
        <v>21</v>
      </c>
      <c r="H1573" s="275" t="s">
        <v>5584</v>
      </c>
      <c r="J1573" s="271" t="s">
        <v>211</v>
      </c>
      <c r="L1573" s="271" t="s">
        <v>5585</v>
      </c>
      <c r="N1573" s="208" t="s">
        <v>969</v>
      </c>
      <c r="P1573" s="502" t="s">
        <v>5594</v>
      </c>
      <c r="S1573" s="271" t="s">
        <v>214</v>
      </c>
      <c r="AZ1573" s="140"/>
    </row>
    <row r="1574" spans="1:52" ht="18" customHeight="1" x14ac:dyDescent="0.25">
      <c r="A1574" s="354">
        <v>12</v>
      </c>
      <c r="B1574" s="355"/>
      <c r="C1574" s="356">
        <v>56553</v>
      </c>
      <c r="D1574" s="140"/>
      <c r="E1574" s="269" t="s">
        <v>889</v>
      </c>
      <c r="F1574" s="269"/>
      <c r="G1574" s="269">
        <v>35</v>
      </c>
      <c r="H1574" s="275" t="s">
        <v>5584</v>
      </c>
      <c r="J1574" s="271" t="s">
        <v>211</v>
      </c>
      <c r="L1574" s="271" t="s">
        <v>5585</v>
      </c>
      <c r="N1574" s="208" t="s">
        <v>5607</v>
      </c>
      <c r="P1574" s="502" t="s">
        <v>5608</v>
      </c>
      <c r="S1574" s="271" t="s">
        <v>214</v>
      </c>
      <c r="AZ1574" s="140"/>
    </row>
    <row r="1575" spans="1:52" ht="18" customHeight="1" x14ac:dyDescent="0.25">
      <c r="A1575" s="354">
        <v>12</v>
      </c>
      <c r="B1575" s="355"/>
      <c r="C1575" s="356">
        <v>68567</v>
      </c>
      <c r="D1575" s="140"/>
      <c r="E1575" s="269" t="s">
        <v>889</v>
      </c>
      <c r="F1575" s="269"/>
      <c r="G1575" s="269">
        <v>39</v>
      </c>
      <c r="H1575" s="275" t="s">
        <v>5584</v>
      </c>
      <c r="J1575" s="271" t="s">
        <v>211</v>
      </c>
      <c r="L1575" s="271" t="s">
        <v>5585</v>
      </c>
      <c r="N1575" s="208" t="s">
        <v>5609</v>
      </c>
      <c r="S1575" s="271" t="s">
        <v>214</v>
      </c>
      <c r="AZ1575" s="140"/>
    </row>
    <row r="1576" spans="1:52" ht="18" customHeight="1" x14ac:dyDescent="0.25">
      <c r="A1576" s="354">
        <v>12</v>
      </c>
      <c r="B1576" s="355"/>
      <c r="C1576" s="356">
        <v>66001</v>
      </c>
      <c r="D1576" s="140"/>
      <c r="E1576" s="269" t="s">
        <v>889</v>
      </c>
      <c r="F1576" s="269"/>
      <c r="G1576" s="269">
        <v>41</v>
      </c>
      <c r="H1576" s="275" t="s">
        <v>5584</v>
      </c>
      <c r="J1576" s="271" t="s">
        <v>211</v>
      </c>
      <c r="L1576" s="271" t="s">
        <v>5585</v>
      </c>
      <c r="N1576" s="208" t="s">
        <v>5613</v>
      </c>
      <c r="O1576" s="502" t="s">
        <v>5614</v>
      </c>
      <c r="P1576" s="502" t="s">
        <v>5615</v>
      </c>
      <c r="S1576" s="271" t="s">
        <v>214</v>
      </c>
      <c r="AZ1576" s="140"/>
    </row>
    <row r="1577" spans="1:52" ht="18" customHeight="1" x14ac:dyDescent="0.25">
      <c r="A1577" s="354">
        <v>12</v>
      </c>
      <c r="B1577" s="355"/>
      <c r="C1577" s="356">
        <v>56548</v>
      </c>
      <c r="D1577" s="140"/>
      <c r="E1577" s="269" t="s">
        <v>889</v>
      </c>
      <c r="F1577" s="269"/>
      <c r="G1577" s="269">
        <v>22</v>
      </c>
      <c r="H1577" s="275" t="s">
        <v>5584</v>
      </c>
      <c r="J1577" s="271" t="s">
        <v>211</v>
      </c>
      <c r="L1577" s="271" t="s">
        <v>5595</v>
      </c>
      <c r="N1577" s="208" t="s">
        <v>5596</v>
      </c>
      <c r="O1577" s="502" t="s">
        <v>5597</v>
      </c>
      <c r="S1577" s="271" t="s">
        <v>214</v>
      </c>
      <c r="AZ1577" s="140"/>
    </row>
    <row r="1578" spans="1:52" ht="18" customHeight="1" x14ac:dyDescent="0.25">
      <c r="A1578" s="354">
        <v>12</v>
      </c>
      <c r="B1578" s="355"/>
      <c r="C1578" s="356">
        <v>56549</v>
      </c>
      <c r="D1578" s="140"/>
      <c r="E1578" s="269" t="s">
        <v>889</v>
      </c>
      <c r="F1578" s="269"/>
      <c r="G1578" s="269">
        <v>26</v>
      </c>
      <c r="H1578" s="275" t="s">
        <v>5584</v>
      </c>
      <c r="J1578" s="271" t="s">
        <v>211</v>
      </c>
      <c r="L1578" s="271" t="s">
        <v>5595</v>
      </c>
      <c r="N1578" s="208" t="s">
        <v>5598</v>
      </c>
      <c r="O1578" s="502" t="s">
        <v>5599</v>
      </c>
      <c r="P1578" s="502" t="s">
        <v>5600</v>
      </c>
      <c r="S1578" s="271" t="s">
        <v>214</v>
      </c>
      <c r="AZ1578" s="140"/>
    </row>
    <row r="1579" spans="1:52" ht="18" customHeight="1" x14ac:dyDescent="0.25">
      <c r="A1579" s="354">
        <v>12</v>
      </c>
      <c r="B1579" s="355"/>
      <c r="C1579" s="356">
        <v>63687</v>
      </c>
      <c r="D1579" s="140"/>
      <c r="E1579" s="269" t="s">
        <v>889</v>
      </c>
      <c r="F1579" s="269"/>
      <c r="G1579" s="269">
        <v>28</v>
      </c>
      <c r="H1579" s="275" t="s">
        <v>5584</v>
      </c>
      <c r="J1579" s="271" t="s">
        <v>211</v>
      </c>
      <c r="L1579" s="271" t="s">
        <v>5595</v>
      </c>
      <c r="N1579" s="208" t="s">
        <v>5601</v>
      </c>
      <c r="O1579" s="502" t="s">
        <v>5602</v>
      </c>
      <c r="Q1579" s="502" t="s">
        <v>5603</v>
      </c>
      <c r="S1579" s="271" t="s">
        <v>214</v>
      </c>
      <c r="AZ1579" s="140"/>
    </row>
    <row r="1580" spans="1:52" ht="18" customHeight="1" x14ac:dyDescent="0.25">
      <c r="A1580" s="354">
        <v>12</v>
      </c>
      <c r="B1580" s="355"/>
      <c r="C1580" s="356">
        <v>61993</v>
      </c>
      <c r="D1580" s="140"/>
      <c r="E1580" s="269" t="s">
        <v>889</v>
      </c>
      <c r="F1580" s="269"/>
      <c r="G1580" s="269">
        <v>32</v>
      </c>
      <c r="H1580" s="275" t="s">
        <v>5584</v>
      </c>
      <c r="J1580" s="271" t="s">
        <v>211</v>
      </c>
      <c r="L1580" s="271" t="s">
        <v>5595</v>
      </c>
      <c r="N1580" s="208" t="s">
        <v>5604</v>
      </c>
      <c r="P1580" s="502" t="s">
        <v>5605</v>
      </c>
      <c r="Q1580" s="502" t="s">
        <v>5606</v>
      </c>
      <c r="S1580" s="271" t="s">
        <v>214</v>
      </c>
      <c r="AZ1580" s="140"/>
    </row>
    <row r="1581" spans="1:52" ht="18" customHeight="1" x14ac:dyDescent="0.25">
      <c r="A1581" s="354">
        <v>12</v>
      </c>
      <c r="B1581" s="355"/>
      <c r="C1581" s="356">
        <v>68612</v>
      </c>
      <c r="D1581" s="140"/>
      <c r="E1581" s="269" t="s">
        <v>889</v>
      </c>
      <c r="F1581" s="269"/>
      <c r="G1581" s="269">
        <v>40</v>
      </c>
      <c r="H1581" s="275" t="s">
        <v>5584</v>
      </c>
      <c r="J1581" s="271" t="s">
        <v>211</v>
      </c>
      <c r="L1581" s="271" t="s">
        <v>5595</v>
      </c>
      <c r="N1581" s="208" t="s">
        <v>5610</v>
      </c>
      <c r="O1581" s="502" t="s">
        <v>5611</v>
      </c>
      <c r="Q1581" s="502" t="s">
        <v>5612</v>
      </c>
      <c r="S1581" s="271" t="s">
        <v>214</v>
      </c>
      <c r="AZ1581" s="140"/>
    </row>
    <row r="1582" spans="1:52" ht="18" customHeight="1" x14ac:dyDescent="0.25">
      <c r="A1582" s="354">
        <v>12</v>
      </c>
      <c r="B1582" s="355"/>
      <c r="C1582" s="356">
        <v>56557</v>
      </c>
      <c r="D1582" s="140"/>
      <c r="E1582" s="269" t="s">
        <v>889</v>
      </c>
      <c r="F1582" s="269"/>
      <c r="G1582" s="269">
        <v>50</v>
      </c>
      <c r="H1582" s="275" t="s">
        <v>5584</v>
      </c>
      <c r="J1582" s="271" t="s">
        <v>211</v>
      </c>
      <c r="L1582" s="271" t="s">
        <v>5595</v>
      </c>
      <c r="N1582" s="208" t="s">
        <v>4558</v>
      </c>
      <c r="O1582" s="502" t="s">
        <v>5616</v>
      </c>
      <c r="S1582" s="271" t="s">
        <v>214</v>
      </c>
      <c r="AZ1582" s="140"/>
    </row>
    <row r="1583" spans="1:52" ht="18" customHeight="1" x14ac:dyDescent="0.25">
      <c r="A1583" s="354">
        <v>12</v>
      </c>
      <c r="B1583" s="355"/>
      <c r="C1583" s="356">
        <v>69520</v>
      </c>
      <c r="D1583" s="140"/>
      <c r="E1583" s="269" t="s">
        <v>889</v>
      </c>
      <c r="F1583" s="269"/>
      <c r="G1583" s="269">
        <v>26</v>
      </c>
      <c r="H1583" s="275" t="s">
        <v>5617</v>
      </c>
      <c r="J1583" s="271" t="s">
        <v>211</v>
      </c>
      <c r="L1583" s="271" t="s">
        <v>5618</v>
      </c>
      <c r="N1583" s="208" t="s">
        <v>5619</v>
      </c>
      <c r="P1583" s="502" t="s">
        <v>5620</v>
      </c>
      <c r="Q1583" s="502" t="s">
        <v>5621</v>
      </c>
      <c r="S1583" s="271" t="s">
        <v>214</v>
      </c>
      <c r="AZ1583" s="140"/>
    </row>
    <row r="1584" spans="1:52" ht="18" customHeight="1" x14ac:dyDescent="0.25">
      <c r="A1584" s="354">
        <v>12</v>
      </c>
      <c r="B1584" s="355"/>
      <c r="C1584" s="356">
        <v>68564</v>
      </c>
      <c r="D1584" s="140"/>
      <c r="E1584" s="269" t="s">
        <v>889</v>
      </c>
      <c r="F1584" s="269"/>
      <c r="G1584" s="269" t="s">
        <v>4611</v>
      </c>
      <c r="H1584" s="275" t="s">
        <v>5622</v>
      </c>
      <c r="J1584" s="271" t="s">
        <v>5340</v>
      </c>
      <c r="L1584" s="271" t="s">
        <v>5623</v>
      </c>
      <c r="N1584" s="208" t="s">
        <v>5624</v>
      </c>
      <c r="P1584" s="502" t="s">
        <v>5625</v>
      </c>
      <c r="S1584" s="271" t="s">
        <v>214</v>
      </c>
      <c r="AZ1584" s="140"/>
    </row>
    <row r="1585" spans="1:52" ht="18" customHeight="1" x14ac:dyDescent="0.25">
      <c r="A1585" s="354">
        <v>12</v>
      </c>
      <c r="B1585" s="355"/>
      <c r="C1585" s="356">
        <v>68773</v>
      </c>
      <c r="D1585" s="140"/>
      <c r="E1585" s="269" t="s">
        <v>889</v>
      </c>
      <c r="F1585" s="269"/>
      <c r="G1585" s="269" t="s">
        <v>1937</v>
      </c>
      <c r="H1585" s="275" t="s">
        <v>5622</v>
      </c>
      <c r="J1585" s="271" t="s">
        <v>5340</v>
      </c>
      <c r="L1585" s="271" t="s">
        <v>5623</v>
      </c>
      <c r="N1585" s="208" t="s">
        <v>5626</v>
      </c>
      <c r="Q1585" s="502" t="s">
        <v>5627</v>
      </c>
      <c r="S1585" s="271" t="s">
        <v>214</v>
      </c>
      <c r="AZ1585" s="140"/>
    </row>
    <row r="1586" spans="1:52" ht="18" customHeight="1" x14ac:dyDescent="0.25">
      <c r="A1586" s="354">
        <v>12</v>
      </c>
      <c r="B1586" s="355"/>
      <c r="C1586" s="356">
        <v>70707</v>
      </c>
      <c r="D1586" s="140"/>
      <c r="E1586" s="269" t="s">
        <v>889</v>
      </c>
      <c r="F1586" s="269"/>
      <c r="G1586" s="269" t="s">
        <v>382</v>
      </c>
      <c r="H1586" s="275" t="s">
        <v>5622</v>
      </c>
      <c r="J1586" s="271" t="s">
        <v>5340</v>
      </c>
      <c r="L1586" s="271" t="s">
        <v>5623</v>
      </c>
      <c r="N1586" s="208" t="s">
        <v>5628</v>
      </c>
      <c r="P1586" s="502" t="s">
        <v>5629</v>
      </c>
      <c r="Q1586" s="502" t="s">
        <v>5630</v>
      </c>
      <c r="S1586" s="271" t="s">
        <v>214</v>
      </c>
      <c r="AZ1586" s="140"/>
    </row>
    <row r="1587" spans="1:52" ht="18" customHeight="1" x14ac:dyDescent="0.25">
      <c r="A1587" s="354">
        <v>12</v>
      </c>
      <c r="B1587" s="355"/>
      <c r="C1587" s="356">
        <v>68825</v>
      </c>
      <c r="D1587" s="140"/>
      <c r="E1587" s="269" t="s">
        <v>889</v>
      </c>
      <c r="F1587" s="269"/>
      <c r="G1587" s="269" t="s">
        <v>5350</v>
      </c>
      <c r="H1587" s="275" t="s">
        <v>5622</v>
      </c>
      <c r="J1587" s="271" t="s">
        <v>5340</v>
      </c>
      <c r="L1587" s="271" t="s">
        <v>5623</v>
      </c>
      <c r="N1587" s="208" t="s">
        <v>5631</v>
      </c>
      <c r="P1587" s="502" t="s">
        <v>5632</v>
      </c>
      <c r="Q1587" s="502" t="s">
        <v>5633</v>
      </c>
      <c r="S1587" s="271" t="s">
        <v>214</v>
      </c>
      <c r="AZ1587" s="140"/>
    </row>
    <row r="1588" spans="1:52" ht="18" customHeight="1" x14ac:dyDescent="0.25">
      <c r="A1588" s="354">
        <v>12</v>
      </c>
      <c r="B1588" s="355"/>
      <c r="C1588" s="356">
        <v>68470</v>
      </c>
      <c r="D1588" s="140"/>
      <c r="E1588" s="269" t="s">
        <v>889</v>
      </c>
      <c r="F1588" s="269"/>
      <c r="G1588" s="269" t="s">
        <v>3577</v>
      </c>
      <c r="H1588" s="275" t="s">
        <v>5622</v>
      </c>
      <c r="J1588" s="271" t="s">
        <v>5340</v>
      </c>
      <c r="L1588" s="271" t="s">
        <v>5623</v>
      </c>
      <c r="N1588" s="208" t="s">
        <v>5634</v>
      </c>
      <c r="P1588" s="502" t="s">
        <v>5635</v>
      </c>
      <c r="Q1588" s="502" t="s">
        <v>5636</v>
      </c>
      <c r="S1588" s="271" t="s">
        <v>214</v>
      </c>
      <c r="AZ1588" s="140"/>
    </row>
    <row r="1589" spans="1:52" ht="18" customHeight="1" x14ac:dyDescent="0.25">
      <c r="A1589" s="354">
        <v>12</v>
      </c>
      <c r="B1589" s="355"/>
      <c r="C1589" s="356">
        <v>70543</v>
      </c>
      <c r="D1589" s="140"/>
      <c r="E1589" s="269" t="s">
        <v>889</v>
      </c>
      <c r="F1589" s="269"/>
      <c r="G1589" s="269" t="s">
        <v>4620</v>
      </c>
      <c r="H1589" s="275" t="s">
        <v>5622</v>
      </c>
      <c r="J1589" s="271" t="s">
        <v>5340</v>
      </c>
      <c r="L1589" s="271" t="s">
        <v>5623</v>
      </c>
      <c r="N1589" s="208" t="s">
        <v>5637</v>
      </c>
      <c r="Q1589" s="502" t="s">
        <v>5638</v>
      </c>
      <c r="S1589" s="271" t="s">
        <v>214</v>
      </c>
      <c r="AZ1589" s="140"/>
    </row>
    <row r="1590" spans="1:52" ht="18" customHeight="1" x14ac:dyDescent="0.25">
      <c r="A1590" s="354">
        <v>12</v>
      </c>
      <c r="B1590" s="355"/>
      <c r="C1590" s="356">
        <v>70629</v>
      </c>
      <c r="D1590" s="140"/>
      <c r="E1590" s="269" t="s">
        <v>889</v>
      </c>
      <c r="F1590" s="269"/>
      <c r="G1590" s="269" t="s">
        <v>5639</v>
      </c>
      <c r="H1590" s="275" t="s">
        <v>5622</v>
      </c>
      <c r="J1590" s="271" t="s">
        <v>211</v>
      </c>
      <c r="L1590" s="271" t="s">
        <v>5640</v>
      </c>
      <c r="N1590" s="208" t="s">
        <v>5641</v>
      </c>
      <c r="P1590" s="502" t="s">
        <v>5642</v>
      </c>
      <c r="Q1590" s="502" t="s">
        <v>5643</v>
      </c>
      <c r="S1590" s="271" t="s">
        <v>214</v>
      </c>
      <c r="AZ1590" s="140"/>
    </row>
    <row r="1591" spans="1:52" ht="18" customHeight="1" x14ac:dyDescent="0.25">
      <c r="A1591" s="354">
        <v>12</v>
      </c>
      <c r="B1591" s="355"/>
      <c r="C1591" s="356">
        <v>63692</v>
      </c>
      <c r="D1591" s="140"/>
      <c r="E1591" s="269" t="s">
        <v>889</v>
      </c>
      <c r="F1591" s="269"/>
      <c r="G1591" s="269">
        <v>27</v>
      </c>
      <c r="H1591" s="275" t="s">
        <v>2480</v>
      </c>
      <c r="J1591" s="271" t="s">
        <v>211</v>
      </c>
      <c r="L1591" s="271" t="s">
        <v>2481</v>
      </c>
      <c r="N1591" s="208" t="s">
        <v>5673</v>
      </c>
      <c r="O1591" s="502" t="s">
        <v>5674</v>
      </c>
      <c r="P1591" s="502" t="s">
        <v>5675</v>
      </c>
      <c r="Q1591" s="502" t="s">
        <v>5676</v>
      </c>
      <c r="S1591" s="271" t="s">
        <v>214</v>
      </c>
      <c r="T1591" s="271" t="s">
        <v>225</v>
      </c>
      <c r="AZ1591" s="140"/>
    </row>
    <row r="1592" spans="1:52" ht="18" customHeight="1" x14ac:dyDescent="0.25">
      <c r="A1592" s="354">
        <v>12</v>
      </c>
      <c r="B1592" s="355"/>
      <c r="C1592" s="356">
        <v>70572</v>
      </c>
      <c r="D1592" s="140"/>
      <c r="E1592" s="269" t="s">
        <v>889</v>
      </c>
      <c r="F1592" s="269"/>
      <c r="G1592" s="269">
        <v>29</v>
      </c>
      <c r="H1592" s="275" t="s">
        <v>2480</v>
      </c>
      <c r="J1592" s="271" t="s">
        <v>211</v>
      </c>
      <c r="L1592" s="271" t="s">
        <v>2481</v>
      </c>
      <c r="N1592" s="208" t="s">
        <v>5681</v>
      </c>
      <c r="Q1592" s="502" t="s">
        <v>5682</v>
      </c>
      <c r="S1592" s="271" t="s">
        <v>214</v>
      </c>
      <c r="T1592" s="271" t="s">
        <v>225</v>
      </c>
      <c r="AZ1592" s="140"/>
    </row>
    <row r="1593" spans="1:52" ht="18" customHeight="1" x14ac:dyDescent="0.25">
      <c r="A1593" s="354">
        <v>12</v>
      </c>
      <c r="B1593" s="355"/>
      <c r="C1593" s="356">
        <v>60024</v>
      </c>
      <c r="D1593" s="140"/>
      <c r="E1593" s="269" t="s">
        <v>889</v>
      </c>
      <c r="F1593" s="269"/>
      <c r="G1593" s="269">
        <v>31</v>
      </c>
      <c r="H1593" s="275" t="s">
        <v>2480</v>
      </c>
      <c r="J1593" s="271" t="s">
        <v>211</v>
      </c>
      <c r="L1593" s="271" t="s">
        <v>2481</v>
      </c>
      <c r="N1593" s="208" t="s">
        <v>5683</v>
      </c>
      <c r="O1593" s="502" t="s">
        <v>5684</v>
      </c>
      <c r="S1593" s="271" t="s">
        <v>214</v>
      </c>
      <c r="T1593" s="271" t="s">
        <v>225</v>
      </c>
      <c r="AZ1593" s="140"/>
    </row>
    <row r="1594" spans="1:52" ht="18" customHeight="1" x14ac:dyDescent="0.25">
      <c r="A1594" s="354">
        <v>12</v>
      </c>
      <c r="B1594" s="355"/>
      <c r="C1594" s="356">
        <v>67652</v>
      </c>
      <c r="D1594" s="140"/>
      <c r="E1594" s="269" t="s">
        <v>889</v>
      </c>
      <c r="F1594" s="269"/>
      <c r="G1594" s="269">
        <v>37</v>
      </c>
      <c r="H1594" s="275" t="s">
        <v>2480</v>
      </c>
      <c r="J1594" s="271" t="s">
        <v>211</v>
      </c>
      <c r="L1594" s="271" t="s">
        <v>2481</v>
      </c>
      <c r="N1594" s="208" t="s">
        <v>5694</v>
      </c>
      <c r="O1594" s="502" t="s">
        <v>5695</v>
      </c>
      <c r="Q1594" s="502" t="s">
        <v>5696</v>
      </c>
      <c r="S1594" s="271" t="s">
        <v>214</v>
      </c>
      <c r="T1594" s="271" t="s">
        <v>225</v>
      </c>
      <c r="AZ1594" s="140"/>
    </row>
    <row r="1595" spans="1:52" ht="18" customHeight="1" x14ac:dyDescent="0.25">
      <c r="A1595" s="354">
        <v>12</v>
      </c>
      <c r="B1595" s="355"/>
      <c r="C1595" s="356">
        <v>70319</v>
      </c>
      <c r="D1595" s="140"/>
      <c r="E1595" s="269" t="s">
        <v>889</v>
      </c>
      <c r="F1595" s="269"/>
      <c r="G1595" s="269">
        <v>39</v>
      </c>
      <c r="H1595" s="275" t="s">
        <v>2480</v>
      </c>
      <c r="J1595" s="271" t="s">
        <v>211</v>
      </c>
      <c r="L1595" s="271" t="s">
        <v>2481</v>
      </c>
      <c r="N1595" s="208" t="s">
        <v>5697</v>
      </c>
      <c r="P1595" s="502" t="s">
        <v>5698</v>
      </c>
      <c r="S1595" s="271" t="s">
        <v>214</v>
      </c>
      <c r="T1595" s="271" t="s">
        <v>225</v>
      </c>
      <c r="AZ1595" s="140"/>
    </row>
    <row r="1596" spans="1:52" ht="18" customHeight="1" x14ac:dyDescent="0.25">
      <c r="A1596" s="354">
        <v>12</v>
      </c>
      <c r="B1596" s="355"/>
      <c r="C1596" s="356">
        <v>60025</v>
      </c>
      <c r="D1596" s="140"/>
      <c r="E1596" s="269" t="s">
        <v>889</v>
      </c>
      <c r="F1596" s="269"/>
      <c r="G1596" s="269">
        <v>53</v>
      </c>
      <c r="H1596" s="275" t="s">
        <v>2480</v>
      </c>
      <c r="J1596" s="271" t="s">
        <v>211</v>
      </c>
      <c r="L1596" s="271" t="s">
        <v>2481</v>
      </c>
      <c r="N1596" s="208" t="s">
        <v>5703</v>
      </c>
      <c r="O1596" s="502" t="s">
        <v>5704</v>
      </c>
      <c r="S1596" s="271" t="s">
        <v>214</v>
      </c>
      <c r="T1596" s="271" t="s">
        <v>225</v>
      </c>
      <c r="AZ1596" s="140"/>
    </row>
    <row r="1597" spans="1:52" ht="18" customHeight="1" x14ac:dyDescent="0.25">
      <c r="A1597" s="354">
        <v>12</v>
      </c>
      <c r="B1597" s="355"/>
      <c r="C1597" s="356">
        <v>64647</v>
      </c>
      <c r="D1597" s="140"/>
      <c r="E1597" s="269" t="s">
        <v>889</v>
      </c>
      <c r="F1597" s="269"/>
      <c r="G1597" s="269">
        <v>57</v>
      </c>
      <c r="H1597" s="275" t="s">
        <v>2480</v>
      </c>
      <c r="J1597" s="271" t="s">
        <v>211</v>
      </c>
      <c r="L1597" s="271" t="s">
        <v>2481</v>
      </c>
      <c r="N1597" s="208" t="s">
        <v>5705</v>
      </c>
      <c r="P1597" s="502" t="s">
        <v>5706</v>
      </c>
      <c r="S1597" s="271" t="s">
        <v>214</v>
      </c>
      <c r="T1597" s="271" t="s">
        <v>225</v>
      </c>
      <c r="AZ1597" s="140"/>
    </row>
    <row r="1598" spans="1:52" ht="18" customHeight="1" x14ac:dyDescent="0.25">
      <c r="A1598" s="354">
        <v>12</v>
      </c>
      <c r="B1598" s="355"/>
      <c r="C1598" s="356">
        <v>56586</v>
      </c>
      <c r="D1598" s="140"/>
      <c r="E1598" s="269" t="s">
        <v>889</v>
      </c>
      <c r="F1598" s="269"/>
      <c r="G1598" s="269">
        <v>61</v>
      </c>
      <c r="H1598" s="275" t="s">
        <v>2480</v>
      </c>
      <c r="J1598" s="271" t="s">
        <v>211</v>
      </c>
      <c r="L1598" s="271" t="s">
        <v>2481</v>
      </c>
      <c r="N1598" s="208" t="s">
        <v>5707</v>
      </c>
      <c r="S1598" s="271" t="s">
        <v>214</v>
      </c>
      <c r="T1598" s="271" t="s">
        <v>225</v>
      </c>
      <c r="AZ1598" s="140"/>
    </row>
    <row r="1599" spans="1:52" ht="18" customHeight="1" x14ac:dyDescent="0.25">
      <c r="A1599" s="354">
        <v>12</v>
      </c>
      <c r="B1599" s="355"/>
      <c r="C1599" s="356">
        <v>60817</v>
      </c>
      <c r="D1599" s="140"/>
      <c r="E1599" s="269" t="s">
        <v>889</v>
      </c>
      <c r="F1599" s="269"/>
      <c r="G1599" s="269">
        <v>65</v>
      </c>
      <c r="H1599" s="275" t="s">
        <v>2480</v>
      </c>
      <c r="J1599" s="271" t="s">
        <v>211</v>
      </c>
      <c r="L1599" s="271" t="s">
        <v>2481</v>
      </c>
      <c r="N1599" s="208" t="s">
        <v>5708</v>
      </c>
      <c r="O1599" s="502" t="s">
        <v>5709</v>
      </c>
      <c r="P1599" s="502" t="s">
        <v>5710</v>
      </c>
      <c r="Q1599" s="502" t="s">
        <v>5711</v>
      </c>
      <c r="S1599" s="271" t="s">
        <v>214</v>
      </c>
      <c r="T1599" s="271" t="s">
        <v>225</v>
      </c>
      <c r="AZ1599" s="140"/>
    </row>
    <row r="1600" spans="1:52" ht="18" customHeight="1" x14ac:dyDescent="0.25">
      <c r="A1600" s="354">
        <v>12</v>
      </c>
      <c r="B1600" s="355"/>
      <c r="C1600" s="356">
        <v>68906</v>
      </c>
      <c r="D1600" s="140"/>
      <c r="E1600" s="269" t="s">
        <v>889</v>
      </c>
      <c r="F1600" s="269"/>
      <c r="G1600" s="269">
        <v>81</v>
      </c>
      <c r="H1600" s="275" t="s">
        <v>2480</v>
      </c>
      <c r="J1600" s="271" t="s">
        <v>211</v>
      </c>
      <c r="L1600" s="271" t="s">
        <v>2481</v>
      </c>
      <c r="N1600" s="208" t="s">
        <v>2482</v>
      </c>
      <c r="O1600" s="502" t="s">
        <v>2483</v>
      </c>
      <c r="Q1600" s="502" t="s">
        <v>2484</v>
      </c>
      <c r="S1600" s="271" t="s">
        <v>214</v>
      </c>
      <c r="T1600" s="271" t="s">
        <v>225</v>
      </c>
      <c r="AZ1600" s="140"/>
    </row>
    <row r="1601" spans="1:81" ht="18" customHeight="1" x14ac:dyDescent="0.25">
      <c r="A1601" s="354">
        <v>12</v>
      </c>
      <c r="B1601" s="355"/>
      <c r="C1601" s="356">
        <v>61457</v>
      </c>
      <c r="D1601" s="140"/>
      <c r="E1601" s="269" t="s">
        <v>889</v>
      </c>
      <c r="F1601" s="269"/>
      <c r="G1601" s="269">
        <v>83</v>
      </c>
      <c r="H1601" s="275" t="s">
        <v>2480</v>
      </c>
      <c r="J1601" s="271" t="s">
        <v>211</v>
      </c>
      <c r="L1601" s="271" t="s">
        <v>2481</v>
      </c>
      <c r="N1601" s="208" t="s">
        <v>2489</v>
      </c>
      <c r="S1601" s="271" t="s">
        <v>214</v>
      </c>
      <c r="T1601" s="271" t="s">
        <v>225</v>
      </c>
      <c r="AZ1601" s="140"/>
    </row>
    <row r="1602" spans="1:81" ht="18" customHeight="1" x14ac:dyDescent="0.25">
      <c r="A1602" s="354">
        <v>12</v>
      </c>
      <c r="B1602" s="355"/>
      <c r="C1602" s="356">
        <v>62407</v>
      </c>
      <c r="D1602" s="140"/>
      <c r="E1602" s="269" t="s">
        <v>889</v>
      </c>
      <c r="F1602" s="269"/>
      <c r="G1602" s="269">
        <v>85</v>
      </c>
      <c r="H1602" s="275" t="s">
        <v>2480</v>
      </c>
      <c r="J1602" s="271" t="s">
        <v>211</v>
      </c>
      <c r="L1602" s="271" t="s">
        <v>2481</v>
      </c>
      <c r="N1602" s="208" t="s">
        <v>2497</v>
      </c>
      <c r="P1602" s="502" t="s">
        <v>2498</v>
      </c>
      <c r="Q1602" s="502" t="s">
        <v>2499</v>
      </c>
      <c r="S1602" s="271" t="s">
        <v>214</v>
      </c>
      <c r="T1602" s="271" t="s">
        <v>225</v>
      </c>
      <c r="AZ1602" s="140"/>
    </row>
    <row r="1603" spans="1:81" ht="18" customHeight="1" x14ac:dyDescent="0.25">
      <c r="A1603" s="354">
        <v>12</v>
      </c>
      <c r="B1603" s="355"/>
      <c r="C1603" s="356">
        <v>64594</v>
      </c>
      <c r="D1603" s="140"/>
      <c r="E1603" s="269" t="s">
        <v>889</v>
      </c>
      <c r="F1603" s="269"/>
      <c r="G1603" s="269">
        <v>87</v>
      </c>
      <c r="H1603" s="275" t="s">
        <v>2480</v>
      </c>
      <c r="J1603" s="271" t="s">
        <v>211</v>
      </c>
      <c r="L1603" s="271" t="s">
        <v>2481</v>
      </c>
      <c r="N1603" s="208" t="s">
        <v>2509</v>
      </c>
      <c r="O1603" s="502" t="s">
        <v>2510</v>
      </c>
      <c r="S1603" s="271" t="s">
        <v>214</v>
      </c>
      <c r="T1603" s="271" t="s">
        <v>225</v>
      </c>
      <c r="AZ1603" s="140"/>
    </row>
    <row r="1604" spans="1:81" ht="18" customHeight="1" x14ac:dyDescent="0.25">
      <c r="A1604" s="354">
        <v>12</v>
      </c>
      <c r="B1604" s="355"/>
      <c r="C1604" s="356">
        <v>68315</v>
      </c>
      <c r="D1604" s="140"/>
      <c r="E1604" s="269" t="s">
        <v>889</v>
      </c>
      <c r="F1604" s="269"/>
      <c r="G1604" s="269">
        <v>89</v>
      </c>
      <c r="H1604" s="275" t="s">
        <v>2480</v>
      </c>
      <c r="J1604" s="271" t="s">
        <v>211</v>
      </c>
      <c r="L1604" s="271" t="s">
        <v>2481</v>
      </c>
      <c r="N1604" s="208" t="s">
        <v>2519</v>
      </c>
      <c r="O1604" s="502" t="s">
        <v>2520</v>
      </c>
      <c r="P1604" s="502" t="s">
        <v>2520</v>
      </c>
      <c r="S1604" s="271" t="s">
        <v>214</v>
      </c>
      <c r="T1604" s="271" t="s">
        <v>225</v>
      </c>
      <c r="AZ1604" s="140"/>
    </row>
    <row r="1605" spans="1:81" ht="18" customHeight="1" x14ac:dyDescent="0.25">
      <c r="A1605" s="354">
        <v>12</v>
      </c>
      <c r="B1605" s="355"/>
      <c r="C1605" s="356">
        <v>65838</v>
      </c>
      <c r="D1605" s="140"/>
      <c r="E1605" s="269" t="s">
        <v>889</v>
      </c>
      <c r="F1605" s="269"/>
      <c r="G1605" s="269">
        <v>22</v>
      </c>
      <c r="H1605" s="275" t="s">
        <v>2480</v>
      </c>
      <c r="J1605" s="271" t="s">
        <v>211</v>
      </c>
      <c r="L1605" s="271" t="s">
        <v>5644</v>
      </c>
      <c r="N1605" s="208" t="s">
        <v>5667</v>
      </c>
      <c r="P1605" s="502" t="s">
        <v>5668</v>
      </c>
      <c r="Q1605" s="502" t="s">
        <v>5669</v>
      </c>
      <c r="S1605" s="271" t="s">
        <v>214</v>
      </c>
      <c r="T1605" s="271" t="s">
        <v>225</v>
      </c>
      <c r="Y1605" s="269" t="s">
        <v>8080</v>
      </c>
      <c r="AZ1605" s="140"/>
    </row>
    <row r="1606" spans="1:81" ht="18" customHeight="1" x14ac:dyDescent="0.25">
      <c r="A1606" s="354">
        <v>12</v>
      </c>
      <c r="B1606" s="355"/>
      <c r="C1606" s="356">
        <v>56949</v>
      </c>
      <c r="D1606" s="140"/>
      <c r="E1606" s="269" t="s">
        <v>889</v>
      </c>
      <c r="F1606" s="269"/>
      <c r="G1606" s="269">
        <v>28</v>
      </c>
      <c r="H1606" s="275" t="s">
        <v>2480</v>
      </c>
      <c r="J1606" s="271" t="s">
        <v>211</v>
      </c>
      <c r="L1606" s="271" t="s">
        <v>5644</v>
      </c>
      <c r="N1606" s="208" t="s">
        <v>5677</v>
      </c>
      <c r="O1606" s="502" t="s">
        <v>5678</v>
      </c>
      <c r="P1606" s="502" t="s">
        <v>5679</v>
      </c>
      <c r="Q1606" s="502" t="s">
        <v>5680</v>
      </c>
      <c r="S1606" s="271" t="s">
        <v>214</v>
      </c>
      <c r="T1606" s="271" t="s">
        <v>225</v>
      </c>
      <c r="AZ1606" s="140"/>
    </row>
    <row r="1607" spans="1:81" ht="18" customHeight="1" x14ac:dyDescent="0.25">
      <c r="A1607" s="354">
        <v>12</v>
      </c>
      <c r="B1607" s="355"/>
      <c r="C1607" s="356">
        <v>63305</v>
      </c>
      <c r="D1607" s="140"/>
      <c r="E1607" s="269" t="s">
        <v>889</v>
      </c>
      <c r="F1607" s="269"/>
      <c r="G1607" s="269">
        <v>32</v>
      </c>
      <c r="H1607" s="275" t="s">
        <v>2480</v>
      </c>
      <c r="J1607" s="271" t="s">
        <v>211</v>
      </c>
      <c r="L1607" s="271" t="s">
        <v>5644</v>
      </c>
      <c r="N1607" s="208" t="s">
        <v>5685</v>
      </c>
      <c r="P1607" s="502" t="s">
        <v>5686</v>
      </c>
      <c r="Q1607" s="502" t="s">
        <v>5687</v>
      </c>
      <c r="S1607" s="271" t="s">
        <v>214</v>
      </c>
      <c r="T1607" s="271" t="s">
        <v>225</v>
      </c>
      <c r="AZ1607" s="140"/>
    </row>
    <row r="1608" spans="1:81" ht="18" customHeight="1" x14ac:dyDescent="0.25">
      <c r="A1608" s="354">
        <v>12</v>
      </c>
      <c r="B1608" s="355"/>
      <c r="C1608" s="356">
        <v>56958</v>
      </c>
      <c r="D1608" s="140"/>
      <c r="E1608" s="269" t="s">
        <v>889</v>
      </c>
      <c r="F1608" s="269"/>
      <c r="G1608" s="269">
        <v>34</v>
      </c>
      <c r="H1608" s="275" t="s">
        <v>2480</v>
      </c>
      <c r="J1608" s="271" t="s">
        <v>211</v>
      </c>
      <c r="L1608" s="271" t="s">
        <v>5644</v>
      </c>
      <c r="N1608" s="208" t="s">
        <v>5688</v>
      </c>
      <c r="P1608" s="502" t="s">
        <v>5689</v>
      </c>
      <c r="Q1608" s="502" t="s">
        <v>5690</v>
      </c>
      <c r="S1608" s="271" t="s">
        <v>214</v>
      </c>
      <c r="T1608" s="271" t="s">
        <v>225</v>
      </c>
      <c r="AZ1608" s="140"/>
    </row>
    <row r="1609" spans="1:81" ht="18" customHeight="1" x14ac:dyDescent="0.25">
      <c r="A1609" s="354">
        <v>12</v>
      </c>
      <c r="B1609" s="355"/>
      <c r="C1609" s="356">
        <v>56960</v>
      </c>
      <c r="D1609" s="140"/>
      <c r="E1609" s="269" t="s">
        <v>889</v>
      </c>
      <c r="F1609" s="269"/>
      <c r="G1609" s="269">
        <v>36</v>
      </c>
      <c r="H1609" s="275" t="s">
        <v>2480</v>
      </c>
      <c r="J1609" s="271" t="s">
        <v>211</v>
      </c>
      <c r="L1609" s="271" t="s">
        <v>5644</v>
      </c>
      <c r="N1609" s="208" t="s">
        <v>5691</v>
      </c>
      <c r="O1609" s="502" t="s">
        <v>5692</v>
      </c>
      <c r="P1609" s="502" t="s">
        <v>5693</v>
      </c>
      <c r="S1609" s="271" t="s">
        <v>214</v>
      </c>
      <c r="T1609" s="271" t="s">
        <v>225</v>
      </c>
      <c r="AZ1609" s="140"/>
    </row>
    <row r="1610" spans="1:81" ht="18" customHeight="1" x14ac:dyDescent="0.25">
      <c r="A1610" s="354">
        <v>12</v>
      </c>
      <c r="B1610" s="355"/>
      <c r="C1610" s="356">
        <v>69789</v>
      </c>
      <c r="D1610" s="140"/>
      <c r="E1610" s="269" t="s">
        <v>889</v>
      </c>
      <c r="F1610" s="269"/>
      <c r="G1610" s="269">
        <v>40</v>
      </c>
      <c r="H1610" s="275" t="s">
        <v>2480</v>
      </c>
      <c r="J1610" s="271" t="s">
        <v>211</v>
      </c>
      <c r="L1610" s="271" t="s">
        <v>5644</v>
      </c>
      <c r="N1610" s="208" t="s">
        <v>5699</v>
      </c>
      <c r="O1610" s="502" t="s">
        <v>5700</v>
      </c>
      <c r="P1610" s="502" t="s">
        <v>5701</v>
      </c>
      <c r="Q1610" s="502" t="s">
        <v>5702</v>
      </c>
      <c r="S1610" s="271" t="s">
        <v>214</v>
      </c>
      <c r="T1610" s="271" t="s">
        <v>225</v>
      </c>
      <c r="AZ1610" s="140"/>
    </row>
    <row r="1611" spans="1:81" ht="18" customHeight="1" x14ac:dyDescent="0.25">
      <c r="A1611" s="354">
        <v>12</v>
      </c>
      <c r="B1611" s="355"/>
      <c r="C1611" s="356">
        <v>61461</v>
      </c>
      <c r="D1611" s="140"/>
      <c r="E1611" s="269" t="s">
        <v>889</v>
      </c>
      <c r="F1611" s="269"/>
      <c r="G1611" s="269">
        <v>1</v>
      </c>
      <c r="H1611" s="275" t="s">
        <v>1210</v>
      </c>
      <c r="I1611" s="269"/>
      <c r="J1611" s="140" t="s">
        <v>211</v>
      </c>
      <c r="K1611" s="273"/>
      <c r="L1611" s="273" t="s">
        <v>1211</v>
      </c>
      <c r="N1611" s="275" t="s">
        <v>1212</v>
      </c>
      <c r="O1611" s="272" t="s">
        <v>1213</v>
      </c>
      <c r="P1611" s="272"/>
      <c r="Q1611" s="766" t="s">
        <v>1214</v>
      </c>
      <c r="R1611" s="269"/>
      <c r="S1611" s="269" t="s">
        <v>214</v>
      </c>
      <c r="T1611" s="273"/>
      <c r="U1611" s="466"/>
      <c r="V1611" s="140"/>
      <c r="W1611" s="140"/>
      <c r="X1611" s="140"/>
      <c r="AX1611" s="140"/>
      <c r="AZ1611" s="140"/>
      <c r="BC1611" s="280"/>
      <c r="BD1611" s="669"/>
      <c r="BE1611" s="740"/>
      <c r="BF1611" s="440"/>
      <c r="BG1611" s="140"/>
      <c r="BH1611" s="801"/>
      <c r="BI1611" s="280"/>
      <c r="BJ1611" s="280"/>
      <c r="BK1611" s="280"/>
      <c r="BL1611" s="280"/>
      <c r="BM1611" s="140"/>
      <c r="BN1611" s="545"/>
      <c r="BO1611" s="140"/>
      <c r="BP1611" s="140"/>
      <c r="BQ1611" s="140"/>
      <c r="BR1611" s="355"/>
      <c r="BS1611" s="269"/>
      <c r="BU1611" s="269"/>
      <c r="BW1611" s="269"/>
      <c r="BY1611" s="269"/>
      <c r="CA1611" s="269"/>
      <c r="CC1611" s="269"/>
    </row>
    <row r="1612" spans="1:81" ht="18" customHeight="1" x14ac:dyDescent="0.25">
      <c r="A1612" s="354">
        <v>12</v>
      </c>
      <c r="B1612" s="355"/>
      <c r="C1612" s="356">
        <v>69748</v>
      </c>
      <c r="D1612" s="140"/>
      <c r="E1612" s="269" t="s">
        <v>889</v>
      </c>
      <c r="F1612" s="269"/>
      <c r="G1612" s="269">
        <v>3</v>
      </c>
      <c r="H1612" s="275" t="s">
        <v>1210</v>
      </c>
      <c r="I1612" s="269"/>
      <c r="J1612" s="140" t="s">
        <v>211</v>
      </c>
      <c r="K1612" s="273"/>
      <c r="L1612" s="273" t="s">
        <v>1211</v>
      </c>
      <c r="N1612" s="275" t="s">
        <v>1276</v>
      </c>
      <c r="O1612" s="272"/>
      <c r="P1612" s="272" t="s">
        <v>1277</v>
      </c>
      <c r="Q1612" s="766" t="s">
        <v>1278</v>
      </c>
      <c r="R1612" s="269"/>
      <c r="S1612" s="269" t="s">
        <v>214</v>
      </c>
      <c r="T1612" s="273"/>
      <c r="U1612" s="466"/>
      <c r="V1612" s="140"/>
      <c r="W1612" s="140"/>
      <c r="X1612" s="140"/>
      <c r="AX1612" s="140"/>
      <c r="AZ1612" s="140"/>
      <c r="BC1612" s="280"/>
      <c r="BD1612" s="669"/>
      <c r="BE1612" s="740"/>
      <c r="BF1612" s="440"/>
      <c r="BG1612" s="140"/>
      <c r="BH1612" s="801"/>
      <c r="BI1612" s="280"/>
      <c r="BJ1612" s="280"/>
      <c r="BK1612" s="280"/>
      <c r="BL1612" s="280"/>
      <c r="BM1612" s="140"/>
      <c r="BN1612" s="269"/>
      <c r="BO1612" s="140"/>
      <c r="BP1612" s="140"/>
      <c r="BQ1612" s="140"/>
      <c r="BR1612" s="355"/>
      <c r="BS1612" s="269"/>
      <c r="BU1612" s="269"/>
    </row>
    <row r="1613" spans="1:81" ht="18" customHeight="1" x14ac:dyDescent="0.25">
      <c r="A1613" s="354">
        <v>12</v>
      </c>
      <c r="B1613" s="355"/>
      <c r="C1613" s="356">
        <v>66306</v>
      </c>
      <c r="D1613" s="140"/>
      <c r="E1613" s="269" t="s">
        <v>889</v>
      </c>
      <c r="F1613" s="269"/>
      <c r="G1613" s="269">
        <v>5</v>
      </c>
      <c r="H1613" s="275" t="s">
        <v>1210</v>
      </c>
      <c r="I1613" s="269"/>
      <c r="J1613" s="140" t="s">
        <v>211</v>
      </c>
      <c r="K1613" s="273"/>
      <c r="L1613" s="273" t="s">
        <v>1211</v>
      </c>
      <c r="N1613" s="275" t="s">
        <v>1342</v>
      </c>
      <c r="O1613" s="272"/>
      <c r="P1613" s="272" t="s">
        <v>1343</v>
      </c>
      <c r="Q1613" s="766" t="s">
        <v>1344</v>
      </c>
      <c r="R1613" s="269"/>
      <c r="S1613" s="269" t="s">
        <v>214</v>
      </c>
      <c r="T1613" s="273"/>
      <c r="U1613" s="466"/>
      <c r="V1613" s="140"/>
      <c r="W1613" s="140"/>
      <c r="X1613" s="140"/>
      <c r="AX1613" s="140"/>
      <c r="AZ1613" s="140"/>
      <c r="BC1613" s="280"/>
      <c r="BD1613" s="669"/>
      <c r="BE1613" s="740"/>
      <c r="BF1613" s="440"/>
      <c r="BG1613" s="140"/>
      <c r="BH1613" s="801"/>
      <c r="BI1613" s="280"/>
      <c r="BJ1613" s="280"/>
      <c r="BK1613" s="280"/>
      <c r="BL1613" s="280"/>
      <c r="BM1613" s="140"/>
      <c r="BN1613" s="269"/>
      <c r="BO1613" s="140"/>
      <c r="BP1613" s="140"/>
      <c r="BQ1613" s="140"/>
      <c r="BR1613" s="355"/>
      <c r="BS1613" s="269"/>
      <c r="BU1613" s="269"/>
    </row>
    <row r="1614" spans="1:81" ht="18" customHeight="1" x14ac:dyDescent="0.25">
      <c r="A1614" s="354">
        <v>12</v>
      </c>
      <c r="B1614" s="355"/>
      <c r="C1614" s="356">
        <v>61463</v>
      </c>
      <c r="D1614" s="140"/>
      <c r="E1614" s="269" t="s">
        <v>889</v>
      </c>
      <c r="F1614" s="269"/>
      <c r="G1614" s="269">
        <v>6</v>
      </c>
      <c r="H1614" s="275" t="s">
        <v>1210</v>
      </c>
      <c r="I1614" s="269"/>
      <c r="J1614" s="140" t="s">
        <v>211</v>
      </c>
      <c r="K1614" s="273"/>
      <c r="L1614" s="273" t="s">
        <v>1211</v>
      </c>
      <c r="N1614" s="275" t="s">
        <v>1378</v>
      </c>
      <c r="O1614" s="272" t="s">
        <v>1379</v>
      </c>
      <c r="P1614" s="272"/>
      <c r="Q1614" s="766"/>
      <c r="R1614" s="269"/>
      <c r="S1614" s="269" t="s">
        <v>214</v>
      </c>
      <c r="T1614" s="273"/>
      <c r="U1614" s="466"/>
      <c r="V1614" s="140"/>
      <c r="W1614" s="140"/>
      <c r="X1614" s="140"/>
      <c r="AX1614" s="140"/>
      <c r="AZ1614" s="140"/>
      <c r="BC1614" s="280"/>
      <c r="BD1614" s="669"/>
      <c r="BE1614" s="740"/>
      <c r="BF1614" s="440"/>
      <c r="BG1614" s="140"/>
      <c r="BH1614" s="801"/>
      <c r="BI1614" s="280"/>
      <c r="BJ1614" s="280"/>
      <c r="BK1614" s="280"/>
      <c r="BL1614" s="280"/>
      <c r="BM1614" s="140"/>
      <c r="BN1614" s="269"/>
      <c r="BO1614" s="140"/>
      <c r="BP1614" s="140"/>
      <c r="BQ1614" s="140"/>
      <c r="BR1614" s="355"/>
      <c r="BS1614" s="269"/>
      <c r="BU1614" s="269"/>
    </row>
    <row r="1615" spans="1:81" ht="18" customHeight="1" x14ac:dyDescent="0.25">
      <c r="A1615" s="354">
        <v>12</v>
      </c>
      <c r="B1615" s="355"/>
      <c r="C1615" s="356">
        <v>62567</v>
      </c>
      <c r="D1615" s="140"/>
      <c r="E1615" s="269" t="s">
        <v>889</v>
      </c>
      <c r="F1615" s="269"/>
      <c r="G1615" s="269">
        <v>7</v>
      </c>
      <c r="H1615" s="275" t="s">
        <v>1210</v>
      </c>
      <c r="I1615" s="269"/>
      <c r="J1615" s="140" t="s">
        <v>211</v>
      </c>
      <c r="K1615" s="273"/>
      <c r="L1615" s="273" t="s">
        <v>1211</v>
      </c>
      <c r="N1615" s="275" t="s">
        <v>1418</v>
      </c>
      <c r="O1615" s="272"/>
      <c r="P1615" s="272" t="s">
        <v>1419</v>
      </c>
      <c r="Q1615" s="766" t="s">
        <v>1420</v>
      </c>
      <c r="R1615" s="269"/>
      <c r="S1615" s="269" t="s">
        <v>214</v>
      </c>
      <c r="T1615" s="273"/>
      <c r="U1615" s="466"/>
      <c r="V1615" s="140"/>
      <c r="W1615" s="140"/>
      <c r="X1615" s="140"/>
      <c r="AX1615" s="140"/>
      <c r="AZ1615" s="140"/>
      <c r="BC1615" s="280"/>
      <c r="BD1615" s="669"/>
      <c r="BE1615" s="740"/>
      <c r="BF1615" s="440"/>
      <c r="BG1615" s="140"/>
      <c r="BH1615" s="801"/>
      <c r="BI1615" s="280"/>
      <c r="BJ1615" s="280"/>
      <c r="BK1615" s="280"/>
      <c r="BL1615" s="280"/>
      <c r="BM1615" s="140"/>
      <c r="BN1615" s="269"/>
      <c r="BO1615" s="140"/>
      <c r="BP1615" s="140"/>
      <c r="BQ1615" s="140"/>
      <c r="BR1615" s="355"/>
      <c r="BS1615" s="269"/>
      <c r="BU1615" s="269"/>
    </row>
    <row r="1616" spans="1:81" ht="18" customHeight="1" x14ac:dyDescent="0.25">
      <c r="A1616" s="354">
        <v>12</v>
      </c>
      <c r="B1616" s="355"/>
      <c r="C1616" s="356">
        <v>69756</v>
      </c>
      <c r="D1616" s="140"/>
      <c r="E1616" s="269" t="s">
        <v>889</v>
      </c>
      <c r="F1616" s="269"/>
      <c r="G1616" s="269">
        <v>8</v>
      </c>
      <c r="H1616" s="275" t="s">
        <v>1210</v>
      </c>
      <c r="I1616" s="269"/>
      <c r="J1616" s="140" t="s">
        <v>211</v>
      </c>
      <c r="K1616" s="273"/>
      <c r="L1616" s="273" t="s">
        <v>1211</v>
      </c>
      <c r="N1616" s="275" t="s">
        <v>1452</v>
      </c>
      <c r="O1616" s="272" t="s">
        <v>1453</v>
      </c>
      <c r="P1616" s="272"/>
      <c r="Q1616" s="766" t="s">
        <v>1454</v>
      </c>
      <c r="R1616" s="269"/>
      <c r="S1616" s="269" t="s">
        <v>214</v>
      </c>
      <c r="T1616" s="273"/>
      <c r="U1616" s="466"/>
      <c r="V1616" s="140"/>
      <c r="W1616" s="140"/>
      <c r="X1616" s="140"/>
      <c r="AX1616" s="140"/>
      <c r="AZ1616" s="140"/>
      <c r="BC1616" s="280"/>
      <c r="BD1616" s="669"/>
      <c r="BE1616" s="740"/>
      <c r="BF1616" s="440"/>
      <c r="BG1616" s="140"/>
      <c r="BH1616" s="801"/>
      <c r="BI1616" s="280"/>
      <c r="BJ1616" s="280"/>
      <c r="BK1616" s="280"/>
      <c r="BL1616" s="280"/>
      <c r="BM1616" s="140"/>
      <c r="BN1616" s="269"/>
      <c r="BO1616" s="140"/>
      <c r="BP1616" s="140"/>
      <c r="BQ1616" s="140"/>
      <c r="BR1616" s="355"/>
      <c r="BS1616" s="269"/>
      <c r="BU1616" s="269"/>
    </row>
    <row r="1617" spans="1:82" ht="18" customHeight="1" x14ac:dyDescent="0.25">
      <c r="A1617" s="354">
        <v>12</v>
      </c>
      <c r="B1617" s="355"/>
      <c r="C1617" s="356">
        <v>63177</v>
      </c>
      <c r="D1617" s="140"/>
      <c r="E1617" s="269" t="s">
        <v>889</v>
      </c>
      <c r="F1617" s="269"/>
      <c r="G1617" s="269">
        <v>9</v>
      </c>
      <c r="H1617" s="275" t="s">
        <v>1210</v>
      </c>
      <c r="I1617" s="269"/>
      <c r="J1617" s="140" t="s">
        <v>211</v>
      </c>
      <c r="K1617" s="273"/>
      <c r="L1617" s="273" t="s">
        <v>1211</v>
      </c>
      <c r="N1617" s="275" t="s">
        <v>1486</v>
      </c>
      <c r="O1617" s="272" t="s">
        <v>1487</v>
      </c>
      <c r="P1617" s="272" t="s">
        <v>1488</v>
      </c>
      <c r="Q1617" s="766"/>
      <c r="R1617" s="269"/>
      <c r="S1617" s="269" t="s">
        <v>214</v>
      </c>
      <c r="T1617" s="273"/>
      <c r="U1617" s="466"/>
      <c r="V1617" s="140"/>
      <c r="W1617" s="140"/>
      <c r="X1617" s="140"/>
      <c r="AX1617" s="140"/>
      <c r="AZ1617" s="140"/>
      <c r="BC1617" s="280"/>
      <c r="BD1617" s="669"/>
      <c r="BE1617" s="740"/>
      <c r="BF1617" s="440"/>
      <c r="BG1617" s="140"/>
      <c r="BH1617" s="801"/>
      <c r="BI1617" s="280"/>
      <c r="BJ1617" s="280"/>
      <c r="BK1617" s="280"/>
      <c r="BL1617" s="280"/>
      <c r="BM1617" s="140"/>
      <c r="BN1617" s="269"/>
      <c r="BO1617" s="140"/>
      <c r="BP1617" s="140"/>
      <c r="BQ1617" s="140"/>
      <c r="BR1617" s="355"/>
      <c r="BS1617" s="269"/>
      <c r="BU1617" s="269"/>
    </row>
    <row r="1618" spans="1:82" ht="18" customHeight="1" x14ac:dyDescent="0.25">
      <c r="A1618" s="354">
        <v>12</v>
      </c>
      <c r="B1618" s="355"/>
      <c r="C1618" s="356">
        <v>61466</v>
      </c>
      <c r="D1618" s="140"/>
      <c r="E1618" s="269" t="s">
        <v>889</v>
      </c>
      <c r="F1618" s="269"/>
      <c r="G1618" s="269">
        <v>10</v>
      </c>
      <c r="H1618" s="275" t="s">
        <v>1210</v>
      </c>
      <c r="I1618" s="269"/>
      <c r="J1618" s="140" t="s">
        <v>211</v>
      </c>
      <c r="K1618" s="273"/>
      <c r="L1618" s="273" t="s">
        <v>1211</v>
      </c>
      <c r="N1618" s="275" t="s">
        <v>1520</v>
      </c>
      <c r="O1618" s="272" t="s">
        <v>1521</v>
      </c>
      <c r="P1618" s="272" t="s">
        <v>1522</v>
      </c>
      <c r="Q1618" s="766"/>
      <c r="R1618" s="269"/>
      <c r="S1618" s="269" t="s">
        <v>214</v>
      </c>
      <c r="T1618" s="273"/>
      <c r="U1618" s="466"/>
      <c r="V1618" s="140"/>
      <c r="W1618" s="140"/>
      <c r="X1618" s="140"/>
      <c r="AX1618" s="140"/>
      <c r="AZ1618" s="140"/>
      <c r="BC1618" s="280"/>
      <c r="BD1618" s="669"/>
      <c r="BE1618" s="740"/>
      <c r="BF1618" s="440"/>
      <c r="BG1618" s="140"/>
      <c r="BH1618" s="801"/>
      <c r="BI1618" s="280"/>
      <c r="BJ1618" s="280"/>
      <c r="BK1618" s="280"/>
      <c r="BL1618" s="280"/>
      <c r="BM1618" s="140"/>
      <c r="BN1618" s="269"/>
      <c r="BO1618" s="140"/>
      <c r="BP1618" s="140"/>
      <c r="BQ1618" s="140"/>
      <c r="BR1618" s="355"/>
      <c r="BS1618" s="269"/>
      <c r="BU1618" s="269"/>
    </row>
    <row r="1619" spans="1:82" ht="18" customHeight="1" x14ac:dyDescent="0.25">
      <c r="A1619" s="354">
        <v>12</v>
      </c>
      <c r="B1619" s="355"/>
      <c r="C1619" s="356">
        <v>68777</v>
      </c>
      <c r="D1619" s="140"/>
      <c r="E1619" s="269" t="s">
        <v>889</v>
      </c>
      <c r="F1619" s="269"/>
      <c r="G1619" s="269">
        <v>11</v>
      </c>
      <c r="H1619" s="275" t="s">
        <v>1210</v>
      </c>
      <c r="J1619" s="271" t="s">
        <v>211</v>
      </c>
      <c r="L1619" s="271" t="s">
        <v>1211</v>
      </c>
      <c r="N1619" s="208" t="s">
        <v>1548</v>
      </c>
      <c r="P1619" s="502" t="s">
        <v>1549</v>
      </c>
      <c r="S1619" s="271" t="s">
        <v>214</v>
      </c>
      <c r="AZ1619" s="140"/>
    </row>
    <row r="1620" spans="1:82" ht="18" customHeight="1" x14ac:dyDescent="0.25">
      <c r="A1620" s="354">
        <v>12</v>
      </c>
      <c r="B1620" s="355"/>
      <c r="C1620" s="356">
        <v>63632</v>
      </c>
      <c r="D1620" s="140"/>
      <c r="E1620" s="269" t="s">
        <v>889</v>
      </c>
      <c r="F1620" s="269"/>
      <c r="G1620" s="269">
        <v>12</v>
      </c>
      <c r="H1620" s="275" t="s">
        <v>1210</v>
      </c>
      <c r="J1620" s="271" t="s">
        <v>211</v>
      </c>
      <c r="L1620" s="271" t="s">
        <v>1211</v>
      </c>
      <c r="M1620" s="271"/>
      <c r="N1620" s="271" t="s">
        <v>1580</v>
      </c>
      <c r="O1620" s="271" t="s">
        <v>1581</v>
      </c>
      <c r="P1620" s="271" t="s">
        <v>1582</v>
      </c>
      <c r="Q1620" s="271" t="s">
        <v>1583</v>
      </c>
      <c r="R1620" s="271"/>
      <c r="S1620" s="271" t="s">
        <v>214</v>
      </c>
      <c r="U1620" s="271"/>
      <c r="Y1620" s="208"/>
      <c r="Z1620" s="271"/>
      <c r="AA1620" s="271"/>
      <c r="AB1620" s="271"/>
      <c r="AC1620" s="271"/>
      <c r="AD1620" s="271"/>
      <c r="AE1620" s="271"/>
      <c r="AF1620" s="271"/>
      <c r="AG1620" s="271"/>
      <c r="AH1620" s="271"/>
      <c r="AI1620" s="271"/>
      <c r="AJ1620" s="271"/>
      <c r="AK1620" s="271"/>
      <c r="AL1620" s="271"/>
      <c r="AM1620" s="271"/>
      <c r="AN1620" s="271"/>
      <c r="AO1620" s="271"/>
      <c r="AP1620" s="271"/>
      <c r="AQ1620" s="271"/>
      <c r="AR1620" s="271"/>
      <c r="AS1620" s="271"/>
      <c r="AT1620" s="271"/>
      <c r="AU1620" s="271"/>
      <c r="AV1620" s="271"/>
      <c r="AW1620" s="271"/>
      <c r="AY1620" s="271"/>
      <c r="AZ1620" s="271"/>
      <c r="BA1620" s="271"/>
      <c r="BB1620" s="271"/>
      <c r="BD1620" s="212"/>
      <c r="BE1620" s="212"/>
      <c r="BF1620" s="212"/>
      <c r="BH1620" s="212"/>
      <c r="BN1620" s="271"/>
      <c r="BR1620" s="271"/>
      <c r="BS1620" s="271"/>
      <c r="BT1620" s="271"/>
      <c r="BU1620" s="271"/>
      <c r="BV1620" s="271"/>
      <c r="BW1620" s="271"/>
      <c r="BX1620" s="271"/>
      <c r="BY1620" s="271"/>
      <c r="BZ1620" s="271"/>
      <c r="CA1620" s="271"/>
      <c r="CB1620" s="271"/>
      <c r="CC1620" s="271"/>
      <c r="CD1620" s="271"/>
    </row>
    <row r="1621" spans="1:82" ht="18" customHeight="1" x14ac:dyDescent="0.25">
      <c r="A1621" s="354">
        <v>12</v>
      </c>
      <c r="B1621" s="355"/>
      <c r="C1621" s="356">
        <v>64337</v>
      </c>
      <c r="D1621" s="140"/>
      <c r="E1621" s="269" t="s">
        <v>889</v>
      </c>
      <c r="F1621" s="269"/>
      <c r="G1621" s="269">
        <v>15</v>
      </c>
      <c r="H1621" s="275" t="s">
        <v>1210</v>
      </c>
      <c r="J1621" s="271" t="s">
        <v>211</v>
      </c>
      <c r="L1621" s="271" t="s">
        <v>1211</v>
      </c>
      <c r="M1621" s="271"/>
      <c r="N1621" s="271" t="s">
        <v>1645</v>
      </c>
      <c r="O1621" s="271" t="s">
        <v>1646</v>
      </c>
      <c r="P1621" s="271" t="s">
        <v>1647</v>
      </c>
      <c r="Q1621" s="271" t="s">
        <v>1648</v>
      </c>
      <c r="R1621" s="271"/>
      <c r="S1621" s="271" t="s">
        <v>214</v>
      </c>
      <c r="U1621" s="271"/>
      <c r="Y1621" s="208"/>
      <c r="Z1621" s="271"/>
      <c r="AA1621" s="271"/>
      <c r="AB1621" s="271"/>
      <c r="AC1621" s="271"/>
      <c r="AD1621" s="271"/>
      <c r="AE1621" s="271"/>
      <c r="AF1621" s="271"/>
      <c r="AG1621" s="271"/>
      <c r="AH1621" s="271"/>
      <c r="AI1621" s="271"/>
      <c r="AJ1621" s="271"/>
      <c r="AK1621" s="271"/>
      <c r="AL1621" s="271"/>
      <c r="AM1621" s="271"/>
      <c r="AN1621" s="271"/>
      <c r="AO1621" s="271"/>
      <c r="AP1621" s="271"/>
      <c r="AQ1621" s="271"/>
      <c r="AR1621" s="271"/>
      <c r="AS1621" s="271"/>
      <c r="AT1621" s="271"/>
      <c r="AU1621" s="271"/>
      <c r="AV1621" s="271"/>
      <c r="AW1621" s="271"/>
      <c r="AY1621" s="271"/>
      <c r="AZ1621" s="271"/>
      <c r="BA1621" s="271"/>
      <c r="BB1621" s="271"/>
      <c r="BD1621" s="212"/>
      <c r="BE1621" s="212"/>
      <c r="BF1621" s="212"/>
      <c r="BH1621" s="212"/>
      <c r="BN1621" s="271"/>
      <c r="BR1621" s="271"/>
      <c r="BS1621" s="271"/>
      <c r="BT1621" s="271"/>
      <c r="BU1621" s="271"/>
      <c r="BV1621" s="271"/>
      <c r="BW1621" s="271"/>
      <c r="BX1621" s="271"/>
      <c r="BY1621" s="271"/>
      <c r="BZ1621" s="271"/>
      <c r="CA1621" s="271"/>
      <c r="CB1621" s="271"/>
      <c r="CC1621" s="271"/>
      <c r="CD1621" s="271"/>
    </row>
    <row r="1622" spans="1:82" ht="18" customHeight="1" x14ac:dyDescent="0.25">
      <c r="A1622" s="354">
        <v>12</v>
      </c>
      <c r="B1622" s="355"/>
      <c r="C1622" s="356">
        <v>61473</v>
      </c>
      <c r="D1622" s="140"/>
      <c r="E1622" s="269" t="s">
        <v>889</v>
      </c>
      <c r="F1622" s="269"/>
      <c r="G1622" s="269">
        <v>17</v>
      </c>
      <c r="H1622" s="275" t="s">
        <v>1210</v>
      </c>
      <c r="J1622" s="271" t="s">
        <v>211</v>
      </c>
      <c r="L1622" s="271" t="s">
        <v>1211</v>
      </c>
      <c r="M1622" s="271"/>
      <c r="N1622" s="271" t="s">
        <v>1714</v>
      </c>
      <c r="O1622" s="271"/>
      <c r="P1622" s="271" t="s">
        <v>1715</v>
      </c>
      <c r="Q1622" s="271" t="s">
        <v>1716</v>
      </c>
      <c r="R1622" s="271"/>
      <c r="S1622" s="271" t="s">
        <v>214</v>
      </c>
      <c r="U1622" s="271"/>
      <c r="Y1622" s="208"/>
      <c r="Z1622" s="271"/>
      <c r="AA1622" s="271"/>
      <c r="AB1622" s="271"/>
      <c r="AC1622" s="271"/>
      <c r="AD1622" s="271"/>
      <c r="AE1622" s="271"/>
      <c r="AF1622" s="271"/>
      <c r="AG1622" s="271"/>
      <c r="AH1622" s="271"/>
      <c r="AI1622" s="271"/>
      <c r="AJ1622" s="271"/>
      <c r="AK1622" s="271"/>
      <c r="AL1622" s="271"/>
      <c r="AM1622" s="271"/>
      <c r="AN1622" s="271"/>
      <c r="AO1622" s="271"/>
      <c r="AP1622" s="271"/>
      <c r="AQ1622" s="271"/>
      <c r="AR1622" s="271"/>
      <c r="AS1622" s="271"/>
      <c r="AT1622" s="271"/>
      <c r="AU1622" s="271"/>
      <c r="AV1622" s="271"/>
      <c r="AW1622" s="271"/>
      <c r="AY1622" s="271"/>
      <c r="AZ1622" s="271"/>
      <c r="BA1622" s="271"/>
      <c r="BB1622" s="271"/>
      <c r="BD1622" s="212"/>
      <c r="BE1622" s="212"/>
      <c r="BF1622" s="212"/>
      <c r="BH1622" s="212"/>
      <c r="BN1622" s="271"/>
      <c r="BR1622" s="271"/>
      <c r="BS1622" s="271"/>
      <c r="BT1622" s="271"/>
      <c r="BU1622" s="271"/>
      <c r="BV1622" s="271"/>
      <c r="BW1622" s="271"/>
      <c r="BX1622" s="271"/>
      <c r="BY1622" s="271"/>
      <c r="BZ1622" s="271"/>
      <c r="CA1622" s="271"/>
      <c r="CB1622" s="271"/>
      <c r="CC1622" s="271"/>
      <c r="CD1622" s="271"/>
    </row>
    <row r="1623" spans="1:82" ht="18" customHeight="1" x14ac:dyDescent="0.25">
      <c r="A1623" s="354">
        <v>12</v>
      </c>
      <c r="B1623" s="355"/>
      <c r="C1623" s="356">
        <v>61474</v>
      </c>
      <c r="D1623" s="140"/>
      <c r="E1623" s="269" t="s">
        <v>889</v>
      </c>
      <c r="F1623" s="269"/>
      <c r="G1623" s="269">
        <v>19</v>
      </c>
      <c r="H1623" s="275" t="s">
        <v>1210</v>
      </c>
      <c r="I1623" s="269"/>
      <c r="J1623" s="140" t="s">
        <v>211</v>
      </c>
      <c r="K1623" s="273"/>
      <c r="L1623" s="273" t="s">
        <v>1211</v>
      </c>
      <c r="N1623" s="275" t="s">
        <v>1778</v>
      </c>
      <c r="O1623" s="272"/>
      <c r="P1623" s="272"/>
      <c r="Q1623" s="766"/>
      <c r="R1623" s="269"/>
      <c r="S1623" s="269" t="s">
        <v>214</v>
      </c>
      <c r="T1623" s="273"/>
      <c r="U1623" s="466"/>
      <c r="V1623" s="140"/>
      <c r="W1623" s="140"/>
      <c r="X1623" s="140"/>
      <c r="AX1623" s="140"/>
      <c r="AZ1623" s="140"/>
      <c r="BC1623" s="280"/>
      <c r="BD1623" s="669"/>
      <c r="BE1623" s="740"/>
      <c r="BF1623" s="440"/>
      <c r="BG1623" s="140"/>
      <c r="BH1623" s="801"/>
      <c r="BI1623" s="280"/>
      <c r="BJ1623" s="280"/>
      <c r="BK1623" s="280"/>
      <c r="BL1623" s="280"/>
      <c r="BM1623" s="140"/>
      <c r="BN1623" s="269"/>
      <c r="BR1623" s="271"/>
      <c r="BS1623" s="271"/>
      <c r="BT1623" s="271"/>
      <c r="BU1623" s="271"/>
      <c r="BV1623" s="271"/>
      <c r="BW1623" s="271"/>
      <c r="BX1623" s="271"/>
      <c r="BY1623" s="271"/>
      <c r="BZ1623" s="271"/>
      <c r="CA1623" s="271"/>
      <c r="CB1623" s="271"/>
      <c r="CC1623" s="271"/>
      <c r="CD1623" s="271"/>
    </row>
    <row r="1624" spans="1:82" ht="18" customHeight="1" x14ac:dyDescent="0.25">
      <c r="A1624" s="354">
        <v>12</v>
      </c>
      <c r="B1624" s="355"/>
      <c r="C1624" s="356">
        <v>61475</v>
      </c>
      <c r="D1624" s="140"/>
      <c r="E1624" s="269" t="s">
        <v>889</v>
      </c>
      <c r="F1624" s="269"/>
      <c r="G1624" s="269">
        <v>21</v>
      </c>
      <c r="H1624" s="275" t="s">
        <v>1210</v>
      </c>
      <c r="J1624" s="271" t="s">
        <v>211</v>
      </c>
      <c r="L1624" s="271" t="s">
        <v>1211</v>
      </c>
      <c r="M1624" s="271"/>
      <c r="N1624" s="271" t="s">
        <v>1846</v>
      </c>
      <c r="O1624" s="271" t="s">
        <v>1847</v>
      </c>
      <c r="P1624" s="271" t="s">
        <v>1848</v>
      </c>
      <c r="Q1624" s="271"/>
      <c r="R1624" s="271"/>
      <c r="S1624" s="271" t="s">
        <v>214</v>
      </c>
      <c r="U1624" s="271"/>
      <c r="Y1624" s="208"/>
      <c r="Z1624" s="271"/>
      <c r="AA1624" s="271"/>
      <c r="AB1624" s="271"/>
      <c r="AC1624" s="271"/>
      <c r="AD1624" s="271"/>
      <c r="AE1624" s="271"/>
      <c r="AF1624" s="271"/>
      <c r="AG1624" s="271"/>
      <c r="AH1624" s="271"/>
      <c r="AI1624" s="271"/>
      <c r="AJ1624" s="271"/>
      <c r="AK1624" s="271"/>
      <c r="AL1624" s="271"/>
      <c r="AM1624" s="271"/>
      <c r="AN1624" s="271"/>
      <c r="AO1624" s="271"/>
      <c r="AP1624" s="271"/>
      <c r="AQ1624" s="271"/>
      <c r="AR1624" s="271"/>
      <c r="AS1624" s="271"/>
      <c r="AT1624" s="271"/>
      <c r="AU1624" s="271"/>
      <c r="AV1624" s="271"/>
      <c r="AW1624" s="271"/>
      <c r="AY1624" s="271"/>
      <c r="AZ1624" s="271"/>
      <c r="BA1624" s="271"/>
      <c r="BB1624" s="271"/>
      <c r="BD1624" s="212"/>
      <c r="BE1624" s="212"/>
      <c r="BF1624" s="212"/>
      <c r="BH1624" s="212"/>
      <c r="BN1624" s="271"/>
      <c r="BR1624" s="271"/>
      <c r="BS1624" s="271"/>
      <c r="BT1624" s="271"/>
      <c r="BU1624" s="271"/>
      <c r="BV1624" s="271"/>
      <c r="BW1624" s="271"/>
      <c r="BX1624" s="271"/>
      <c r="BY1624" s="271"/>
      <c r="BZ1624" s="271"/>
      <c r="CA1624" s="271"/>
      <c r="CB1624" s="271"/>
      <c r="CC1624" s="271"/>
      <c r="CD1624" s="271"/>
    </row>
    <row r="1625" spans="1:82" ht="18" customHeight="1" x14ac:dyDescent="0.25">
      <c r="A1625" s="354">
        <v>12</v>
      </c>
      <c r="B1625" s="355"/>
      <c r="C1625" s="356">
        <v>61476</v>
      </c>
      <c r="D1625" s="140"/>
      <c r="E1625" s="269" t="s">
        <v>889</v>
      </c>
      <c r="F1625" s="269"/>
      <c r="G1625" s="269">
        <v>23</v>
      </c>
      <c r="H1625" s="275" t="s">
        <v>1210</v>
      </c>
      <c r="J1625" s="271" t="s">
        <v>211</v>
      </c>
      <c r="L1625" s="271" t="s">
        <v>1211</v>
      </c>
      <c r="M1625" s="271"/>
      <c r="N1625" s="271" t="s">
        <v>1898</v>
      </c>
      <c r="O1625" s="271"/>
      <c r="P1625" s="271" t="s">
        <v>1899</v>
      </c>
      <c r="Q1625" s="271" t="s">
        <v>1900</v>
      </c>
      <c r="R1625" s="271"/>
      <c r="S1625" s="271" t="s">
        <v>214</v>
      </c>
      <c r="U1625" s="271"/>
      <c r="Y1625" s="208"/>
      <c r="Z1625" s="271"/>
      <c r="AA1625" s="271"/>
      <c r="AB1625" s="271"/>
      <c r="AC1625" s="271"/>
      <c r="AD1625" s="271"/>
      <c r="AE1625" s="271"/>
      <c r="AF1625" s="271"/>
      <c r="AG1625" s="271"/>
      <c r="AH1625" s="271"/>
      <c r="AI1625" s="271"/>
      <c r="AJ1625" s="271"/>
      <c r="AK1625" s="271"/>
      <c r="AL1625" s="271"/>
      <c r="AM1625" s="271"/>
      <c r="AN1625" s="271"/>
      <c r="AO1625" s="271"/>
      <c r="AP1625" s="271"/>
      <c r="AQ1625" s="271"/>
      <c r="AR1625" s="271"/>
      <c r="AS1625" s="271"/>
      <c r="AT1625" s="271"/>
      <c r="AU1625" s="271"/>
      <c r="AV1625" s="271"/>
      <c r="AW1625" s="271"/>
      <c r="AY1625" s="271"/>
      <c r="AZ1625" s="271"/>
      <c r="BA1625" s="271"/>
      <c r="BB1625" s="271"/>
      <c r="BD1625" s="212"/>
      <c r="BE1625" s="212"/>
      <c r="BF1625" s="212"/>
      <c r="BH1625" s="212"/>
      <c r="BN1625" s="271"/>
      <c r="BR1625" s="271"/>
      <c r="BS1625" s="271"/>
      <c r="BT1625" s="271"/>
      <c r="BU1625" s="271"/>
      <c r="BV1625" s="271"/>
      <c r="BW1625" s="271"/>
      <c r="BX1625" s="271"/>
      <c r="BY1625" s="271"/>
      <c r="BZ1625" s="271"/>
      <c r="CA1625" s="271"/>
      <c r="CB1625" s="271"/>
      <c r="CC1625" s="271"/>
      <c r="CD1625" s="271"/>
    </row>
    <row r="1626" spans="1:82" ht="18" customHeight="1" x14ac:dyDescent="0.25">
      <c r="A1626" s="354">
        <v>12</v>
      </c>
      <c r="B1626" s="355"/>
      <c r="C1626" s="356">
        <v>66887</v>
      </c>
      <c r="D1626" s="140"/>
      <c r="E1626" s="269" t="s">
        <v>889</v>
      </c>
      <c r="F1626" s="269"/>
      <c r="G1626" s="269">
        <v>6</v>
      </c>
      <c r="H1626" s="275" t="s">
        <v>5712</v>
      </c>
      <c r="J1626" s="271" t="s">
        <v>211</v>
      </c>
      <c r="L1626" s="271" t="s">
        <v>5717</v>
      </c>
      <c r="N1626" s="208" t="s">
        <v>5718</v>
      </c>
      <c r="O1626" s="502" t="s">
        <v>5719</v>
      </c>
      <c r="P1626" s="502" t="s">
        <v>5719</v>
      </c>
      <c r="Q1626" s="502" t="s">
        <v>5720</v>
      </c>
      <c r="S1626" s="271" t="s">
        <v>214</v>
      </c>
      <c r="AZ1626" s="140"/>
    </row>
    <row r="1627" spans="1:82" ht="18" customHeight="1" x14ac:dyDescent="0.25">
      <c r="A1627" s="354">
        <v>12</v>
      </c>
      <c r="B1627" s="355"/>
      <c r="C1627" s="356">
        <v>64297</v>
      </c>
      <c r="D1627" s="140"/>
      <c r="E1627" s="269" t="s">
        <v>889</v>
      </c>
      <c r="F1627" s="269"/>
      <c r="G1627" s="269">
        <v>10</v>
      </c>
      <c r="H1627" s="275" t="s">
        <v>5712</v>
      </c>
      <c r="J1627" s="271" t="s">
        <v>211</v>
      </c>
      <c r="L1627" s="271" t="s">
        <v>5717</v>
      </c>
      <c r="N1627" s="208" t="s">
        <v>5723</v>
      </c>
      <c r="P1627" s="502" t="s">
        <v>5724</v>
      </c>
      <c r="Q1627" s="502" t="s">
        <v>5725</v>
      </c>
      <c r="S1627" s="271" t="s">
        <v>214</v>
      </c>
      <c r="AZ1627" s="140"/>
    </row>
    <row r="1628" spans="1:82" ht="18" customHeight="1" x14ac:dyDescent="0.25">
      <c r="A1628" s="354">
        <v>12</v>
      </c>
      <c r="B1628" s="355"/>
      <c r="C1628" s="356">
        <v>65506</v>
      </c>
      <c r="D1628" s="140"/>
      <c r="E1628" s="269" t="s">
        <v>889</v>
      </c>
      <c r="F1628" s="269"/>
      <c r="G1628" s="269">
        <v>12</v>
      </c>
      <c r="H1628" s="275" t="s">
        <v>5712</v>
      </c>
      <c r="J1628" s="271" t="s">
        <v>211</v>
      </c>
      <c r="L1628" s="271" t="s">
        <v>5717</v>
      </c>
      <c r="N1628" s="208" t="s">
        <v>3836</v>
      </c>
      <c r="P1628" s="502" t="s">
        <v>5726</v>
      </c>
      <c r="Q1628" s="502" t="s">
        <v>5727</v>
      </c>
      <c r="S1628" s="271" t="s">
        <v>214</v>
      </c>
      <c r="AZ1628" s="140"/>
    </row>
    <row r="1629" spans="1:82" ht="18" customHeight="1" x14ac:dyDescent="0.25">
      <c r="A1629" s="354">
        <v>12</v>
      </c>
      <c r="B1629" s="355"/>
      <c r="C1629" s="356">
        <v>67691</v>
      </c>
      <c r="D1629" s="140"/>
      <c r="E1629" s="269" t="s">
        <v>889</v>
      </c>
      <c r="F1629" s="269"/>
      <c r="G1629" s="269">
        <v>3</v>
      </c>
      <c r="H1629" s="275" t="s">
        <v>5712</v>
      </c>
      <c r="J1629" s="271" t="s">
        <v>211</v>
      </c>
      <c r="L1629" s="271" t="s">
        <v>1390</v>
      </c>
      <c r="N1629" s="208" t="s">
        <v>5713</v>
      </c>
      <c r="O1629" s="502" t="s">
        <v>5714</v>
      </c>
      <c r="S1629" s="271" t="s">
        <v>214</v>
      </c>
      <c r="AZ1629" s="140"/>
    </row>
    <row r="1630" spans="1:82" ht="18" customHeight="1" x14ac:dyDescent="0.25">
      <c r="A1630" s="354">
        <v>12</v>
      </c>
      <c r="B1630" s="355"/>
      <c r="C1630" s="356">
        <v>56592</v>
      </c>
      <c r="D1630" s="140"/>
      <c r="E1630" s="269" t="s">
        <v>889</v>
      </c>
      <c r="F1630" s="269"/>
      <c r="G1630" s="269">
        <v>5</v>
      </c>
      <c r="H1630" s="275" t="s">
        <v>5712</v>
      </c>
      <c r="J1630" s="271" t="s">
        <v>211</v>
      </c>
      <c r="L1630" s="271" t="s">
        <v>1390</v>
      </c>
      <c r="N1630" s="208" t="s">
        <v>5715</v>
      </c>
      <c r="P1630" s="502" t="s">
        <v>5716</v>
      </c>
      <c r="S1630" s="271" t="s">
        <v>214</v>
      </c>
      <c r="AZ1630" s="140"/>
    </row>
    <row r="1631" spans="1:82" ht="18" customHeight="1" x14ac:dyDescent="0.25">
      <c r="A1631" s="354">
        <v>12</v>
      </c>
      <c r="B1631" s="355"/>
      <c r="C1631" s="356">
        <v>62728</v>
      </c>
      <c r="D1631" s="140"/>
      <c r="E1631" s="269" t="s">
        <v>889</v>
      </c>
      <c r="F1631" s="269"/>
      <c r="G1631" s="269">
        <v>9</v>
      </c>
      <c r="H1631" s="275" t="s">
        <v>5712</v>
      </c>
      <c r="J1631" s="271" t="s">
        <v>211</v>
      </c>
      <c r="L1631" s="271" t="s">
        <v>1390</v>
      </c>
      <c r="N1631" s="208" t="s">
        <v>5721</v>
      </c>
      <c r="Q1631" s="502" t="s">
        <v>5722</v>
      </c>
      <c r="S1631" s="271" t="s">
        <v>214</v>
      </c>
      <c r="AZ1631" s="140"/>
    </row>
    <row r="1632" spans="1:82" ht="18" customHeight="1" x14ac:dyDescent="0.25">
      <c r="A1632" s="354">
        <v>12</v>
      </c>
      <c r="B1632" s="355"/>
      <c r="C1632" s="356">
        <v>70769</v>
      </c>
      <c r="D1632" s="140"/>
      <c r="E1632" s="269" t="s">
        <v>889</v>
      </c>
      <c r="F1632" s="269"/>
      <c r="G1632" s="269">
        <v>17</v>
      </c>
      <c r="H1632" s="275" t="s">
        <v>5712</v>
      </c>
      <c r="J1632" s="271" t="s">
        <v>211</v>
      </c>
      <c r="L1632" s="271" t="s">
        <v>1390</v>
      </c>
      <c r="N1632" s="208" t="s">
        <v>5728</v>
      </c>
      <c r="P1632" s="502" t="s">
        <v>5729</v>
      </c>
      <c r="Q1632" s="502" t="s">
        <v>5730</v>
      </c>
      <c r="S1632" s="271" t="s">
        <v>214</v>
      </c>
      <c r="AZ1632" s="140"/>
    </row>
    <row r="1633" spans="1:82" ht="18" customHeight="1" x14ac:dyDescent="0.25">
      <c r="A1633" s="354">
        <v>12</v>
      </c>
      <c r="B1633" s="355"/>
      <c r="C1633" s="356">
        <v>68279</v>
      </c>
      <c r="D1633" s="140"/>
      <c r="E1633" s="269" t="s">
        <v>889</v>
      </c>
      <c r="F1633" s="269"/>
      <c r="G1633" s="269">
        <v>19</v>
      </c>
      <c r="H1633" s="275" t="s">
        <v>5712</v>
      </c>
      <c r="J1633" s="271" t="s">
        <v>211</v>
      </c>
      <c r="L1633" s="271" t="s">
        <v>1390</v>
      </c>
      <c r="N1633" s="208" t="s">
        <v>5534</v>
      </c>
      <c r="O1633" s="502" t="s">
        <v>5731</v>
      </c>
      <c r="P1633" s="502" t="s">
        <v>5732</v>
      </c>
      <c r="S1633" s="271" t="s">
        <v>214</v>
      </c>
      <c r="AZ1633" s="140"/>
    </row>
    <row r="1634" spans="1:82" ht="18" customHeight="1" x14ac:dyDescent="0.25">
      <c r="A1634" s="354">
        <v>12</v>
      </c>
      <c r="B1634" s="355"/>
      <c r="C1634" s="356">
        <v>68495</v>
      </c>
      <c r="D1634" s="140"/>
      <c r="E1634" s="269" t="s">
        <v>889</v>
      </c>
      <c r="F1634" s="269"/>
      <c r="G1634" s="269">
        <v>35</v>
      </c>
      <c r="H1634" s="275" t="s">
        <v>1171</v>
      </c>
      <c r="J1634" s="271" t="s">
        <v>211</v>
      </c>
      <c r="L1634" s="271" t="s">
        <v>2154</v>
      </c>
      <c r="N1634" s="208" t="s">
        <v>2155</v>
      </c>
      <c r="O1634" s="502" t="s">
        <v>2156</v>
      </c>
      <c r="S1634" s="271" t="s">
        <v>214</v>
      </c>
      <c r="T1634" s="271" t="s">
        <v>446</v>
      </c>
      <c r="Y1634" s="269" t="s">
        <v>2157</v>
      </c>
      <c r="AZ1634" s="140"/>
    </row>
    <row r="1635" spans="1:82" ht="18" customHeight="1" x14ac:dyDescent="0.25">
      <c r="A1635" s="354">
        <v>12</v>
      </c>
      <c r="B1635" s="355"/>
      <c r="C1635" s="356">
        <v>63547</v>
      </c>
      <c r="D1635" s="140"/>
      <c r="E1635" s="269" t="s">
        <v>889</v>
      </c>
      <c r="F1635" s="269"/>
      <c r="G1635" s="269">
        <v>1</v>
      </c>
      <c r="H1635" s="275" t="s">
        <v>1171</v>
      </c>
      <c r="I1635" s="269"/>
      <c r="J1635" s="140" t="s">
        <v>211</v>
      </c>
      <c r="K1635" s="273" t="s">
        <v>372</v>
      </c>
      <c r="L1635" s="273" t="s">
        <v>1172</v>
      </c>
      <c r="N1635" s="275" t="s">
        <v>1173</v>
      </c>
      <c r="O1635" s="272"/>
      <c r="P1635" s="272" t="s">
        <v>1174</v>
      </c>
      <c r="Q1635" s="766" t="s">
        <v>1175</v>
      </c>
      <c r="R1635" s="269"/>
      <c r="S1635" s="269" t="s">
        <v>214</v>
      </c>
      <c r="T1635" s="273" t="s">
        <v>446</v>
      </c>
      <c r="U1635" s="466"/>
      <c r="V1635" s="140"/>
      <c r="W1635" s="140"/>
      <c r="X1635" s="140"/>
      <c r="Y1635" s="545"/>
      <c r="AX1635" s="140"/>
      <c r="AZ1635" s="140"/>
      <c r="BC1635" s="280"/>
      <c r="BD1635" s="669"/>
      <c r="BE1635" s="740"/>
      <c r="BF1635" s="440"/>
      <c r="BG1635" s="140"/>
      <c r="BH1635" s="801"/>
      <c r="BI1635" s="280"/>
      <c r="BJ1635" s="280"/>
      <c r="BK1635" s="280"/>
      <c r="BL1635" s="280"/>
      <c r="BM1635" s="140"/>
      <c r="BN1635" s="545"/>
      <c r="BO1635" s="140"/>
      <c r="BP1635" s="140"/>
      <c r="BQ1635" s="140"/>
      <c r="BR1635" s="355"/>
      <c r="BS1635" s="269"/>
      <c r="BU1635" s="269"/>
      <c r="BW1635" s="269"/>
      <c r="BY1635" s="269"/>
      <c r="CA1635" s="269"/>
      <c r="CC1635" s="269"/>
    </row>
    <row r="1636" spans="1:82" ht="18" customHeight="1" x14ac:dyDescent="0.25">
      <c r="A1636" s="354">
        <v>12</v>
      </c>
      <c r="B1636" s="355"/>
      <c r="C1636" s="356">
        <v>65644</v>
      </c>
      <c r="D1636" s="140"/>
      <c r="E1636" s="269" t="s">
        <v>889</v>
      </c>
      <c r="F1636" s="269"/>
      <c r="G1636" s="269">
        <v>3</v>
      </c>
      <c r="H1636" s="275" t="s">
        <v>1171</v>
      </c>
      <c r="I1636" s="269"/>
      <c r="J1636" s="140" t="s">
        <v>211</v>
      </c>
      <c r="K1636" s="273"/>
      <c r="L1636" s="273" t="s">
        <v>1172</v>
      </c>
      <c r="N1636" s="275" t="s">
        <v>1248</v>
      </c>
      <c r="O1636" s="272"/>
      <c r="P1636" s="272" t="s">
        <v>1249</v>
      </c>
      <c r="Q1636" s="766"/>
      <c r="R1636" s="269"/>
      <c r="S1636" s="269" t="s">
        <v>214</v>
      </c>
      <c r="T1636" s="273" t="s">
        <v>446</v>
      </c>
      <c r="U1636" s="466"/>
      <c r="V1636" s="140"/>
      <c r="W1636" s="140"/>
      <c r="X1636" s="140"/>
      <c r="AX1636" s="140"/>
      <c r="AZ1636" s="140"/>
      <c r="BC1636" s="280"/>
      <c r="BD1636" s="669"/>
      <c r="BE1636" s="740"/>
      <c r="BF1636" s="440"/>
      <c r="BG1636" s="140"/>
      <c r="BH1636" s="801"/>
      <c r="BI1636" s="280"/>
      <c r="BJ1636" s="280"/>
      <c r="BK1636" s="280"/>
      <c r="BL1636" s="280"/>
      <c r="BM1636" s="140"/>
      <c r="BN1636" s="269"/>
      <c r="BO1636" s="140"/>
      <c r="BP1636" s="140"/>
      <c r="BQ1636" s="140"/>
      <c r="BR1636" s="355"/>
      <c r="BS1636" s="269"/>
      <c r="BU1636" s="269"/>
    </row>
    <row r="1637" spans="1:82" ht="18" customHeight="1" x14ac:dyDescent="0.25">
      <c r="A1637" s="354">
        <v>12</v>
      </c>
      <c r="B1637" s="355"/>
      <c r="C1637" s="356">
        <v>68893</v>
      </c>
      <c r="D1637" s="140"/>
      <c r="E1637" s="269" t="s">
        <v>889</v>
      </c>
      <c r="F1637" s="269"/>
      <c r="G1637" s="269">
        <v>5</v>
      </c>
      <c r="H1637" s="275" t="s">
        <v>1171</v>
      </c>
      <c r="I1637" s="269"/>
      <c r="J1637" s="140" t="s">
        <v>211</v>
      </c>
      <c r="K1637" s="273"/>
      <c r="L1637" s="273" t="s">
        <v>1172</v>
      </c>
      <c r="N1637" s="275" t="s">
        <v>1318</v>
      </c>
      <c r="O1637" s="272" t="s">
        <v>1319</v>
      </c>
      <c r="P1637" s="272"/>
      <c r="Q1637" s="766"/>
      <c r="R1637" s="269"/>
      <c r="S1637" s="269" t="s">
        <v>214</v>
      </c>
      <c r="T1637" s="273" t="s">
        <v>446</v>
      </c>
      <c r="U1637" s="466"/>
      <c r="V1637" s="140"/>
      <c r="W1637" s="140"/>
      <c r="X1637" s="140"/>
      <c r="AX1637" s="140"/>
      <c r="BC1637" s="280"/>
      <c r="BD1637" s="669"/>
      <c r="BE1637" s="740"/>
      <c r="BF1637" s="440"/>
      <c r="BG1637" s="140"/>
      <c r="BH1637" s="801"/>
      <c r="BI1637" s="280"/>
      <c r="BJ1637" s="280"/>
      <c r="BK1637" s="280"/>
      <c r="BL1637" s="280"/>
      <c r="BM1637" s="140"/>
      <c r="BN1637" s="269"/>
      <c r="BO1637" s="140"/>
      <c r="BP1637" s="140"/>
      <c r="BQ1637" s="140"/>
      <c r="BR1637" s="355"/>
      <c r="BS1637" s="269"/>
      <c r="BU1637" s="269"/>
    </row>
    <row r="1638" spans="1:82" ht="18" customHeight="1" x14ac:dyDescent="0.25">
      <c r="A1638" s="354">
        <v>12</v>
      </c>
      <c r="B1638" s="355"/>
      <c r="C1638" s="356">
        <v>67326</v>
      </c>
      <c r="D1638" s="140"/>
      <c r="E1638" s="269" t="s">
        <v>889</v>
      </c>
      <c r="F1638" s="269"/>
      <c r="G1638" s="269">
        <v>7</v>
      </c>
      <c r="H1638" s="275" t="s">
        <v>1171</v>
      </c>
      <c r="I1638" s="269"/>
      <c r="J1638" s="140" t="s">
        <v>211</v>
      </c>
      <c r="K1638" s="273"/>
      <c r="L1638" s="273" t="s">
        <v>1172</v>
      </c>
      <c r="N1638" s="275" t="s">
        <v>1385</v>
      </c>
      <c r="O1638" s="272" t="s">
        <v>1386</v>
      </c>
      <c r="P1638" s="272" t="s">
        <v>1387</v>
      </c>
      <c r="Q1638" s="766"/>
      <c r="R1638" s="269"/>
      <c r="S1638" s="269" t="s">
        <v>214</v>
      </c>
      <c r="T1638" s="273" t="s">
        <v>446</v>
      </c>
      <c r="U1638" s="466"/>
      <c r="V1638" s="140"/>
      <c r="W1638" s="140"/>
      <c r="X1638" s="140"/>
      <c r="AX1638" s="140"/>
      <c r="AZ1638" s="140"/>
      <c r="BC1638" s="280"/>
      <c r="BD1638" s="669"/>
      <c r="BE1638" s="740"/>
      <c r="BF1638" s="440"/>
      <c r="BG1638" s="140"/>
      <c r="BH1638" s="801"/>
      <c r="BI1638" s="280"/>
      <c r="BJ1638" s="280"/>
      <c r="BK1638" s="280"/>
      <c r="BL1638" s="280"/>
      <c r="BM1638" s="140"/>
      <c r="BN1638" s="269"/>
      <c r="BO1638" s="140"/>
      <c r="BP1638" s="140"/>
      <c r="BQ1638" s="140"/>
      <c r="BR1638" s="355"/>
      <c r="BS1638" s="269"/>
      <c r="BU1638" s="269"/>
    </row>
    <row r="1639" spans="1:82" ht="18" customHeight="1" x14ac:dyDescent="0.25">
      <c r="A1639" s="354">
        <v>12</v>
      </c>
      <c r="B1639" s="355"/>
      <c r="C1639" s="356">
        <v>67632</v>
      </c>
      <c r="D1639" s="140"/>
      <c r="E1639" s="269" t="s">
        <v>889</v>
      </c>
      <c r="F1639" s="269"/>
      <c r="G1639" s="269">
        <v>11</v>
      </c>
      <c r="H1639" s="275" t="s">
        <v>1171</v>
      </c>
      <c r="J1639" s="271" t="s">
        <v>211</v>
      </c>
      <c r="L1639" s="271" t="s">
        <v>1172</v>
      </c>
      <c r="N1639" s="208" t="s">
        <v>1531</v>
      </c>
      <c r="O1639" s="502" t="s">
        <v>1532</v>
      </c>
      <c r="P1639" s="502" t="s">
        <v>1533</v>
      </c>
      <c r="Q1639" s="502" t="s">
        <v>1534</v>
      </c>
      <c r="S1639" s="271" t="s">
        <v>214</v>
      </c>
      <c r="T1639" s="271" t="s">
        <v>446</v>
      </c>
      <c r="AZ1639" s="140"/>
    </row>
    <row r="1640" spans="1:82" ht="18" customHeight="1" x14ac:dyDescent="0.25">
      <c r="A1640" s="354">
        <v>12</v>
      </c>
      <c r="B1640" s="355"/>
      <c r="C1640" s="356">
        <v>65788</v>
      </c>
      <c r="D1640" s="140"/>
      <c r="E1640" s="269" t="s">
        <v>889</v>
      </c>
      <c r="F1640" s="269"/>
      <c r="G1640" s="269">
        <v>15</v>
      </c>
      <c r="H1640" s="275" t="s">
        <v>1171</v>
      </c>
      <c r="J1640" s="271" t="s">
        <v>211</v>
      </c>
      <c r="L1640" s="271" t="s">
        <v>1172</v>
      </c>
      <c r="M1640" s="271"/>
      <c r="N1640" s="271" t="s">
        <v>1621</v>
      </c>
      <c r="O1640" s="271"/>
      <c r="P1640" s="271" t="s">
        <v>1622</v>
      </c>
      <c r="Q1640" s="271" t="s">
        <v>1623</v>
      </c>
      <c r="R1640" s="271"/>
      <c r="S1640" s="271" t="s">
        <v>214</v>
      </c>
      <c r="T1640" s="271" t="s">
        <v>446</v>
      </c>
      <c r="U1640" s="271"/>
      <c r="Y1640" s="208"/>
      <c r="Z1640" s="271"/>
      <c r="AA1640" s="271"/>
      <c r="AB1640" s="271"/>
      <c r="AC1640" s="271"/>
      <c r="AD1640" s="271"/>
      <c r="AE1640" s="271"/>
      <c r="AF1640" s="271"/>
      <c r="AG1640" s="271"/>
      <c r="AH1640" s="271"/>
      <c r="AI1640" s="271"/>
      <c r="AJ1640" s="271"/>
      <c r="AK1640" s="271"/>
      <c r="AL1640" s="271"/>
      <c r="AM1640" s="271"/>
      <c r="AN1640" s="271"/>
      <c r="AO1640" s="271"/>
      <c r="AP1640" s="271"/>
      <c r="AQ1640" s="271"/>
      <c r="AR1640" s="271"/>
      <c r="AS1640" s="271"/>
      <c r="AT1640" s="271"/>
      <c r="AU1640" s="271"/>
      <c r="AV1640" s="271"/>
      <c r="AW1640" s="271"/>
      <c r="AY1640" s="271"/>
      <c r="AZ1640" s="271"/>
      <c r="BA1640" s="271"/>
      <c r="BB1640" s="271"/>
      <c r="BD1640" s="212"/>
      <c r="BE1640" s="212"/>
      <c r="BF1640" s="212"/>
      <c r="BH1640" s="212"/>
      <c r="BN1640" s="271"/>
      <c r="BR1640" s="271"/>
      <c r="BS1640" s="271"/>
      <c r="BT1640" s="271"/>
      <c r="BU1640" s="271"/>
      <c r="BV1640" s="271"/>
      <c r="BW1640" s="271"/>
      <c r="BX1640" s="271"/>
      <c r="BY1640" s="271"/>
      <c r="BZ1640" s="271"/>
      <c r="CA1640" s="271"/>
      <c r="CB1640" s="271"/>
      <c r="CC1640" s="271"/>
      <c r="CD1640" s="271"/>
    </row>
    <row r="1641" spans="1:82" ht="18" customHeight="1" x14ac:dyDescent="0.25">
      <c r="A1641" s="354">
        <v>12</v>
      </c>
      <c r="B1641" s="355"/>
      <c r="C1641" s="356">
        <v>68991</v>
      </c>
      <c r="D1641" s="140"/>
      <c r="E1641" s="269" t="s">
        <v>889</v>
      </c>
      <c r="F1641" s="269"/>
      <c r="G1641" s="269">
        <v>19</v>
      </c>
      <c r="H1641" s="275" t="s">
        <v>1171</v>
      </c>
      <c r="I1641" s="269"/>
      <c r="J1641" s="140" t="s">
        <v>211</v>
      </c>
      <c r="K1641" s="273"/>
      <c r="L1641" s="273" t="s">
        <v>1172</v>
      </c>
      <c r="N1641" s="275" t="s">
        <v>1759</v>
      </c>
      <c r="O1641" s="272" t="s">
        <v>1760</v>
      </c>
      <c r="P1641" s="272"/>
      <c r="Q1641" s="766" t="s">
        <v>1761</v>
      </c>
      <c r="R1641" s="269"/>
      <c r="S1641" s="269" t="s">
        <v>214</v>
      </c>
      <c r="T1641" s="273" t="s">
        <v>446</v>
      </c>
      <c r="U1641" s="466"/>
      <c r="V1641" s="140"/>
      <c r="W1641" s="140"/>
      <c r="X1641" s="140"/>
      <c r="AX1641" s="140"/>
      <c r="AZ1641" s="140"/>
      <c r="BC1641" s="280"/>
      <c r="BD1641" s="669"/>
      <c r="BE1641" s="740"/>
      <c r="BF1641" s="440"/>
      <c r="BG1641" s="140"/>
      <c r="BH1641" s="801"/>
      <c r="BI1641" s="280"/>
      <c r="BJ1641" s="280"/>
      <c r="BK1641" s="280"/>
      <c r="BL1641" s="280"/>
      <c r="BM1641" s="140"/>
      <c r="BN1641" s="269"/>
      <c r="BR1641" s="271"/>
      <c r="BS1641" s="271"/>
      <c r="BT1641" s="271"/>
      <c r="BU1641" s="271"/>
      <c r="BV1641" s="271"/>
      <c r="BW1641" s="271"/>
      <c r="BX1641" s="271"/>
      <c r="BY1641" s="271"/>
      <c r="BZ1641" s="271"/>
      <c r="CA1641" s="271"/>
      <c r="CB1641" s="271"/>
      <c r="CC1641" s="271"/>
      <c r="CD1641" s="271"/>
    </row>
    <row r="1642" spans="1:82" ht="18" customHeight="1" x14ac:dyDescent="0.25">
      <c r="A1642" s="354">
        <v>12</v>
      </c>
      <c r="B1642" s="355"/>
      <c r="C1642" s="356">
        <v>70166</v>
      </c>
      <c r="D1642" s="140"/>
      <c r="E1642" s="269" t="s">
        <v>889</v>
      </c>
      <c r="F1642" s="269"/>
      <c r="G1642" s="269">
        <v>21</v>
      </c>
      <c r="H1642" s="275" t="s">
        <v>1171</v>
      </c>
      <c r="J1642" s="271" t="s">
        <v>211</v>
      </c>
      <c r="L1642" s="271" t="s">
        <v>1172</v>
      </c>
      <c r="M1642" s="271"/>
      <c r="N1642" s="271" t="s">
        <v>1829</v>
      </c>
      <c r="O1642" s="271"/>
      <c r="P1642" s="271" t="s">
        <v>1830</v>
      </c>
      <c r="Q1642" s="271"/>
      <c r="R1642" s="271"/>
      <c r="S1642" s="271" t="s">
        <v>214</v>
      </c>
      <c r="T1642" s="271" t="s">
        <v>446</v>
      </c>
      <c r="U1642" s="271"/>
      <c r="Y1642" s="208"/>
      <c r="Z1642" s="271"/>
      <c r="AA1642" s="271"/>
      <c r="AB1642" s="271"/>
      <c r="AC1642" s="271"/>
      <c r="AD1642" s="271"/>
      <c r="AE1642" s="271"/>
      <c r="AF1642" s="271"/>
      <c r="AG1642" s="271"/>
      <c r="AH1642" s="271"/>
      <c r="AI1642" s="271"/>
      <c r="AJ1642" s="271"/>
      <c r="AK1642" s="271"/>
      <c r="AL1642" s="271"/>
      <c r="AM1642" s="271"/>
      <c r="AN1642" s="271"/>
      <c r="AO1642" s="271"/>
      <c r="AP1642" s="271"/>
      <c r="AQ1642" s="271"/>
      <c r="AR1642" s="271"/>
      <c r="AS1642" s="271"/>
      <c r="AT1642" s="271"/>
      <c r="AU1642" s="271"/>
      <c r="AV1642" s="271"/>
      <c r="AW1642" s="271"/>
      <c r="AY1642" s="271"/>
      <c r="AZ1642" s="271"/>
      <c r="BA1642" s="271"/>
      <c r="BB1642" s="271"/>
      <c r="BD1642" s="212"/>
      <c r="BE1642" s="212"/>
      <c r="BF1642" s="212"/>
      <c r="BH1642" s="212"/>
      <c r="BN1642" s="271"/>
      <c r="BR1642" s="271"/>
      <c r="BS1642" s="271"/>
      <c r="BT1642" s="271"/>
      <c r="BU1642" s="271"/>
      <c r="BV1642" s="271"/>
      <c r="BW1642" s="271"/>
      <c r="BX1642" s="271"/>
      <c r="BY1642" s="271"/>
      <c r="BZ1642" s="271"/>
      <c r="CA1642" s="271"/>
      <c r="CB1642" s="271"/>
      <c r="CC1642" s="271"/>
      <c r="CD1642" s="271"/>
    </row>
    <row r="1643" spans="1:82" ht="18" customHeight="1" x14ac:dyDescent="0.25">
      <c r="A1643" s="354">
        <v>12</v>
      </c>
      <c r="B1643" s="355"/>
      <c r="C1643" s="356">
        <v>68473</v>
      </c>
      <c r="D1643" s="140"/>
      <c r="E1643" s="269" t="s">
        <v>889</v>
      </c>
      <c r="F1643" s="269"/>
      <c r="G1643" s="269">
        <v>25</v>
      </c>
      <c r="H1643" s="275" t="s">
        <v>1171</v>
      </c>
      <c r="J1643" s="271" t="s">
        <v>211</v>
      </c>
      <c r="L1643" s="271" t="s">
        <v>1172</v>
      </c>
      <c r="M1643" s="271"/>
      <c r="N1643" s="271" t="s">
        <v>1930</v>
      </c>
      <c r="O1643" s="271" t="s">
        <v>1931</v>
      </c>
      <c r="P1643" s="271" t="s">
        <v>1932</v>
      </c>
      <c r="Q1643" s="271" t="s">
        <v>1933</v>
      </c>
      <c r="R1643" s="271"/>
      <c r="S1643" s="271" t="s">
        <v>214</v>
      </c>
      <c r="T1643" s="271" t="s">
        <v>446</v>
      </c>
      <c r="U1643" s="271"/>
      <c r="Y1643" s="208"/>
      <c r="Z1643" s="271"/>
      <c r="AA1643" s="271"/>
      <c r="AB1643" s="271"/>
      <c r="AC1643" s="271"/>
      <c r="AD1643" s="271"/>
      <c r="AE1643" s="271"/>
      <c r="AF1643" s="271"/>
      <c r="AG1643" s="271"/>
      <c r="AH1643" s="271"/>
      <c r="AI1643" s="271"/>
      <c r="AJ1643" s="271"/>
      <c r="AK1643" s="271"/>
      <c r="AL1643" s="271"/>
      <c r="AM1643" s="271"/>
      <c r="AN1643" s="271"/>
      <c r="AO1643" s="271"/>
      <c r="AP1643" s="271"/>
      <c r="AQ1643" s="271"/>
      <c r="AR1643" s="271"/>
      <c r="AS1643" s="271"/>
      <c r="AT1643" s="271"/>
      <c r="AU1643" s="271"/>
      <c r="AV1643" s="271"/>
      <c r="AW1643" s="271"/>
      <c r="AY1643" s="271"/>
      <c r="AZ1643" s="271"/>
      <c r="BA1643" s="271"/>
      <c r="BB1643" s="271"/>
      <c r="BD1643" s="212"/>
      <c r="BE1643" s="212"/>
      <c r="BF1643" s="212"/>
      <c r="BH1643" s="212"/>
      <c r="BN1643" s="271"/>
      <c r="BR1643" s="271"/>
      <c r="BS1643" s="271"/>
      <c r="BT1643" s="271"/>
      <c r="BU1643" s="271"/>
      <c r="BV1643" s="271"/>
      <c r="BW1643" s="271"/>
      <c r="BX1643" s="271"/>
      <c r="BY1643" s="271"/>
      <c r="BZ1643" s="271"/>
      <c r="CA1643" s="271"/>
      <c r="CB1643" s="271"/>
      <c r="CC1643" s="271"/>
      <c r="CD1643" s="271"/>
    </row>
    <row r="1644" spans="1:82" ht="18" customHeight="1" x14ac:dyDescent="0.25">
      <c r="A1644" s="354">
        <v>12</v>
      </c>
      <c r="B1644" s="355"/>
      <c r="C1644" s="356">
        <v>63696</v>
      </c>
      <c r="D1644" s="140"/>
      <c r="E1644" s="269" t="s">
        <v>889</v>
      </c>
      <c r="F1644" s="269"/>
      <c r="G1644" s="269">
        <v>27</v>
      </c>
      <c r="H1644" s="275" t="s">
        <v>1171</v>
      </c>
      <c r="J1644" s="271" t="s">
        <v>211</v>
      </c>
      <c r="L1644" s="271" t="s">
        <v>1172</v>
      </c>
      <c r="N1644" s="208" t="s">
        <v>1985</v>
      </c>
      <c r="O1644" s="502" t="s">
        <v>1986</v>
      </c>
      <c r="P1644" s="502" t="s">
        <v>1987</v>
      </c>
      <c r="S1644" s="271" t="s">
        <v>214</v>
      </c>
      <c r="T1644" s="271" t="s">
        <v>446</v>
      </c>
      <c r="AZ1644" s="140"/>
    </row>
    <row r="1645" spans="1:82" ht="18" customHeight="1" x14ac:dyDescent="0.25">
      <c r="A1645" s="354">
        <v>12</v>
      </c>
      <c r="B1645" s="355"/>
      <c r="C1645" s="356">
        <v>68626</v>
      </c>
      <c r="D1645" s="140"/>
      <c r="E1645" s="269" t="s">
        <v>889</v>
      </c>
      <c r="F1645" s="269"/>
      <c r="G1645" s="269">
        <v>29</v>
      </c>
      <c r="H1645" s="275" t="s">
        <v>1171</v>
      </c>
      <c r="J1645" s="271" t="s">
        <v>211</v>
      </c>
      <c r="L1645" s="271" t="s">
        <v>1172</v>
      </c>
      <c r="N1645" s="208" t="s">
        <v>2113</v>
      </c>
      <c r="O1645" s="502" t="s">
        <v>2114</v>
      </c>
      <c r="S1645" s="271" t="s">
        <v>214</v>
      </c>
      <c r="T1645" s="271" t="s">
        <v>446</v>
      </c>
      <c r="AZ1645" s="140"/>
    </row>
    <row r="1646" spans="1:82" ht="18" customHeight="1" x14ac:dyDescent="0.25">
      <c r="A1646" s="354">
        <v>12</v>
      </c>
      <c r="B1646" s="355"/>
      <c r="C1646" s="356">
        <v>65710</v>
      </c>
      <c r="D1646" s="140"/>
      <c r="E1646" s="269" t="s">
        <v>889</v>
      </c>
      <c r="F1646" s="269"/>
      <c r="G1646" s="269">
        <v>31</v>
      </c>
      <c r="H1646" s="275" t="s">
        <v>1171</v>
      </c>
      <c r="J1646" s="271" t="s">
        <v>211</v>
      </c>
      <c r="L1646" s="271" t="s">
        <v>1172</v>
      </c>
      <c r="N1646" s="208" t="s">
        <v>2086</v>
      </c>
      <c r="O1646" s="502" t="s">
        <v>2087</v>
      </c>
      <c r="P1646" s="502" t="s">
        <v>2088</v>
      </c>
      <c r="Q1646" s="502" t="s">
        <v>2089</v>
      </c>
      <c r="S1646" s="271" t="s">
        <v>214</v>
      </c>
      <c r="T1646" s="271" t="s">
        <v>446</v>
      </c>
      <c r="AZ1646" s="140"/>
    </row>
    <row r="1647" spans="1:82" ht="18" customHeight="1" x14ac:dyDescent="0.25">
      <c r="A1647" s="354">
        <v>12</v>
      </c>
      <c r="B1647" s="355"/>
      <c r="C1647" s="356">
        <v>66821</v>
      </c>
      <c r="D1647" s="140"/>
      <c r="E1647" s="269" t="s">
        <v>889</v>
      </c>
      <c r="F1647" s="269"/>
      <c r="G1647" s="269">
        <v>33</v>
      </c>
      <c r="H1647" s="275" t="s">
        <v>1171</v>
      </c>
      <c r="J1647" s="271" t="s">
        <v>211</v>
      </c>
      <c r="L1647" s="271" t="s">
        <v>1172</v>
      </c>
      <c r="N1647" s="208" t="s">
        <v>2126</v>
      </c>
      <c r="P1647" s="502" t="s">
        <v>2127</v>
      </c>
      <c r="Q1647" s="502" t="s">
        <v>2128</v>
      </c>
      <c r="S1647" s="271" t="s">
        <v>214</v>
      </c>
      <c r="T1647" s="271" t="s">
        <v>446</v>
      </c>
      <c r="AZ1647" s="140"/>
    </row>
    <row r="1648" spans="1:82" ht="18" customHeight="1" x14ac:dyDescent="0.25">
      <c r="A1648" s="354">
        <v>12</v>
      </c>
      <c r="B1648" s="355"/>
      <c r="C1648" s="356">
        <v>60030</v>
      </c>
      <c r="D1648" s="140"/>
      <c r="E1648" s="269" t="s">
        <v>889</v>
      </c>
      <c r="F1648" s="269"/>
      <c r="G1648" s="269">
        <v>37</v>
      </c>
      <c r="H1648" s="275" t="s">
        <v>1171</v>
      </c>
      <c r="J1648" s="271" t="s">
        <v>211</v>
      </c>
      <c r="L1648" s="271" t="s">
        <v>1172</v>
      </c>
      <c r="N1648" s="208" t="s">
        <v>2183</v>
      </c>
      <c r="O1648" s="502" t="s">
        <v>2184</v>
      </c>
      <c r="Q1648" s="502" t="s">
        <v>2185</v>
      </c>
      <c r="S1648" s="271" t="s">
        <v>214</v>
      </c>
      <c r="T1648" s="271" t="s">
        <v>446</v>
      </c>
      <c r="AZ1648" s="140"/>
    </row>
    <row r="1649" spans="1:82" ht="18" customHeight="1" x14ac:dyDescent="0.25">
      <c r="A1649" s="354">
        <v>12</v>
      </c>
      <c r="B1649" s="355"/>
      <c r="C1649" s="356">
        <v>60032</v>
      </c>
      <c r="D1649" s="140"/>
      <c r="E1649" s="269" t="s">
        <v>889</v>
      </c>
      <c r="F1649" s="269"/>
      <c r="G1649" s="269">
        <v>39</v>
      </c>
      <c r="H1649" s="275" t="s">
        <v>1171</v>
      </c>
      <c r="J1649" s="271" t="s">
        <v>211</v>
      </c>
      <c r="L1649" s="271" t="s">
        <v>1172</v>
      </c>
      <c r="N1649" s="208" t="s">
        <v>2202</v>
      </c>
      <c r="O1649" s="502" t="s">
        <v>2203</v>
      </c>
      <c r="P1649" s="502" t="s">
        <v>2204</v>
      </c>
      <c r="Q1649" s="502" t="s">
        <v>2205</v>
      </c>
      <c r="S1649" s="271" t="s">
        <v>214</v>
      </c>
      <c r="T1649" s="271" t="s">
        <v>446</v>
      </c>
      <c r="AZ1649" s="140"/>
    </row>
    <row r="1650" spans="1:82" ht="18" customHeight="1" x14ac:dyDescent="0.25">
      <c r="A1650" s="354">
        <v>12</v>
      </c>
      <c r="B1650" s="355"/>
      <c r="C1650" s="356">
        <v>69472</v>
      </c>
      <c r="D1650" s="140"/>
      <c r="E1650" s="269" t="s">
        <v>889</v>
      </c>
      <c r="F1650" s="269"/>
      <c r="G1650" s="269" t="s">
        <v>684</v>
      </c>
      <c r="H1650" s="275" t="s">
        <v>1171</v>
      </c>
      <c r="J1650" s="271" t="s">
        <v>211</v>
      </c>
      <c r="L1650" s="271" t="s">
        <v>1172</v>
      </c>
      <c r="N1650" s="208" t="s">
        <v>5739</v>
      </c>
      <c r="Q1650" s="502" t="s">
        <v>5740</v>
      </c>
      <c r="S1650" s="271" t="s">
        <v>214</v>
      </c>
      <c r="T1650" s="271" t="s">
        <v>446</v>
      </c>
      <c r="AZ1650" s="140"/>
    </row>
    <row r="1651" spans="1:82" ht="18" customHeight="1" x14ac:dyDescent="0.25">
      <c r="A1651" s="354">
        <v>12</v>
      </c>
      <c r="B1651" s="355"/>
      <c r="C1651" s="356">
        <v>62638</v>
      </c>
      <c r="D1651" s="140"/>
      <c r="E1651" s="269" t="s">
        <v>889</v>
      </c>
      <c r="F1651" s="269"/>
      <c r="G1651" s="269" t="s">
        <v>1467</v>
      </c>
      <c r="H1651" s="275" t="s">
        <v>1171</v>
      </c>
      <c r="I1651" s="269"/>
      <c r="J1651" s="140" t="s">
        <v>211</v>
      </c>
      <c r="K1651" s="273"/>
      <c r="L1651" s="273" t="s">
        <v>1172</v>
      </c>
      <c r="N1651" s="275" t="s">
        <v>1468</v>
      </c>
      <c r="O1651" s="272" t="s">
        <v>1469</v>
      </c>
      <c r="P1651" s="272" t="s">
        <v>1470</v>
      </c>
      <c r="Q1651" s="766" t="s">
        <v>1471</v>
      </c>
      <c r="R1651" s="269"/>
      <c r="S1651" s="269" t="s">
        <v>214</v>
      </c>
      <c r="T1651" s="273" t="s">
        <v>446</v>
      </c>
      <c r="U1651" s="466"/>
      <c r="V1651" s="140"/>
      <c r="W1651" s="140"/>
      <c r="X1651" s="140"/>
      <c r="AX1651" s="140"/>
      <c r="AZ1651" s="140"/>
      <c r="BC1651" s="280"/>
      <c r="BD1651" s="669"/>
      <c r="BE1651" s="740"/>
      <c r="BF1651" s="440"/>
      <c r="BG1651" s="140"/>
      <c r="BH1651" s="801"/>
      <c r="BI1651" s="280"/>
      <c r="BJ1651" s="280"/>
      <c r="BK1651" s="280"/>
      <c r="BL1651" s="280"/>
      <c r="BM1651" s="140"/>
      <c r="BN1651" s="269"/>
      <c r="BO1651" s="140"/>
      <c r="BP1651" s="140"/>
      <c r="BQ1651" s="140"/>
      <c r="BR1651" s="355"/>
      <c r="BS1651" s="269"/>
      <c r="BU1651" s="269"/>
    </row>
    <row r="1652" spans="1:82" ht="18" customHeight="1" x14ac:dyDescent="0.25">
      <c r="A1652" s="354">
        <v>12</v>
      </c>
      <c r="B1652" s="355"/>
      <c r="C1652" s="356">
        <v>65970</v>
      </c>
      <c r="D1652" s="140"/>
      <c r="E1652" s="269" t="s">
        <v>889</v>
      </c>
      <c r="F1652" s="269"/>
      <c r="G1652" s="269" t="s">
        <v>5221</v>
      </c>
      <c r="H1652" s="275" t="s">
        <v>1171</v>
      </c>
      <c r="J1652" s="271" t="s">
        <v>416</v>
      </c>
      <c r="L1652" s="271" t="s">
        <v>1172</v>
      </c>
      <c r="N1652" s="208" t="s">
        <v>5758</v>
      </c>
      <c r="P1652" s="502" t="s">
        <v>5759</v>
      </c>
      <c r="Q1652" s="502" t="s">
        <v>5760</v>
      </c>
      <c r="S1652" s="271" t="s">
        <v>214</v>
      </c>
      <c r="T1652" s="271" t="s">
        <v>446</v>
      </c>
      <c r="AZ1652" s="140"/>
    </row>
    <row r="1653" spans="1:82" ht="18" customHeight="1" x14ac:dyDescent="0.25">
      <c r="A1653" s="354">
        <v>12</v>
      </c>
      <c r="B1653" s="355"/>
      <c r="C1653" s="356">
        <v>64515</v>
      </c>
      <c r="D1653" s="140"/>
      <c r="E1653" s="269" t="s">
        <v>889</v>
      </c>
      <c r="F1653" s="269"/>
      <c r="G1653" s="269" t="s">
        <v>5224</v>
      </c>
      <c r="H1653" s="275" t="s">
        <v>1171</v>
      </c>
      <c r="J1653" s="271" t="s">
        <v>416</v>
      </c>
      <c r="L1653" s="271" t="s">
        <v>1172</v>
      </c>
      <c r="N1653" s="208" t="s">
        <v>5761</v>
      </c>
      <c r="O1653" s="502" t="s">
        <v>5762</v>
      </c>
      <c r="P1653" s="502" t="s">
        <v>5763</v>
      </c>
      <c r="S1653" s="271" t="s">
        <v>214</v>
      </c>
      <c r="T1653" s="271" t="s">
        <v>446</v>
      </c>
      <c r="AZ1653" s="140"/>
    </row>
    <row r="1654" spans="1:82" ht="18" customHeight="1" x14ac:dyDescent="0.25">
      <c r="A1654" s="354">
        <v>12</v>
      </c>
      <c r="B1654" s="355"/>
      <c r="C1654" s="356">
        <v>68863</v>
      </c>
      <c r="D1654" s="140"/>
      <c r="E1654" s="269" t="s">
        <v>889</v>
      </c>
      <c r="F1654" s="269"/>
      <c r="G1654" s="269" t="s">
        <v>1882</v>
      </c>
      <c r="H1654" s="275" t="s">
        <v>1171</v>
      </c>
      <c r="J1654" s="271" t="s">
        <v>211</v>
      </c>
      <c r="L1654" s="271" t="s">
        <v>1172</v>
      </c>
      <c r="M1654" s="271"/>
      <c r="N1654" s="271" t="s">
        <v>1883</v>
      </c>
      <c r="O1654" s="271" t="s">
        <v>1884</v>
      </c>
      <c r="P1654" s="271"/>
      <c r="Q1654" s="271" t="s">
        <v>1885</v>
      </c>
      <c r="R1654" s="271"/>
      <c r="S1654" s="271" t="s">
        <v>214</v>
      </c>
      <c r="T1654" s="271" t="s">
        <v>446</v>
      </c>
      <c r="U1654" s="271"/>
      <c r="Y1654" s="208"/>
      <c r="Z1654" s="271"/>
      <c r="AA1654" s="271"/>
      <c r="AB1654" s="271"/>
      <c r="AC1654" s="271"/>
      <c r="AD1654" s="271"/>
      <c r="AE1654" s="271"/>
      <c r="AF1654" s="271"/>
      <c r="AG1654" s="271"/>
      <c r="AH1654" s="271"/>
      <c r="AI1654" s="271"/>
      <c r="AJ1654" s="271"/>
      <c r="AK1654" s="271"/>
      <c r="AL1654" s="271"/>
      <c r="AM1654" s="271"/>
      <c r="AN1654" s="271"/>
      <c r="AO1654" s="271"/>
      <c r="AP1654" s="271"/>
      <c r="AQ1654" s="271"/>
      <c r="AR1654" s="271"/>
      <c r="AS1654" s="271"/>
      <c r="AT1654" s="271"/>
      <c r="AU1654" s="271"/>
      <c r="AV1654" s="271"/>
      <c r="AW1654" s="271"/>
      <c r="AY1654" s="271"/>
      <c r="AZ1654" s="271"/>
      <c r="BA1654" s="271"/>
      <c r="BB1654" s="271"/>
      <c r="BD1654" s="212"/>
      <c r="BE1654" s="212"/>
      <c r="BF1654" s="212"/>
      <c r="BH1654" s="212"/>
      <c r="BN1654" s="271"/>
      <c r="BR1654" s="271"/>
      <c r="BS1654" s="271"/>
      <c r="BT1654" s="271"/>
      <c r="BU1654" s="271"/>
      <c r="BV1654" s="271"/>
      <c r="BW1654" s="271"/>
      <c r="BX1654" s="271"/>
      <c r="BY1654" s="271"/>
      <c r="BZ1654" s="271"/>
      <c r="CA1654" s="271"/>
      <c r="CB1654" s="271"/>
      <c r="CC1654" s="271"/>
      <c r="CD1654" s="271"/>
    </row>
    <row r="1655" spans="1:82" ht="18" customHeight="1" x14ac:dyDescent="0.25">
      <c r="A1655" s="354">
        <v>12</v>
      </c>
      <c r="B1655" s="355"/>
      <c r="C1655" s="356">
        <v>56621</v>
      </c>
      <c r="D1655" s="140"/>
      <c r="E1655" s="269" t="s">
        <v>889</v>
      </c>
      <c r="F1655" s="269"/>
      <c r="G1655" s="269" t="s">
        <v>5227</v>
      </c>
      <c r="H1655" s="275" t="s">
        <v>1171</v>
      </c>
      <c r="J1655" s="271" t="s">
        <v>416</v>
      </c>
      <c r="L1655" s="271" t="s">
        <v>1172</v>
      </c>
      <c r="N1655" s="208" t="s">
        <v>5764</v>
      </c>
      <c r="O1655" s="502" t="s">
        <v>5765</v>
      </c>
      <c r="S1655" s="271" t="s">
        <v>214</v>
      </c>
      <c r="T1655" s="271" t="s">
        <v>446</v>
      </c>
      <c r="AZ1655" s="140"/>
    </row>
    <row r="1656" spans="1:82" ht="18" customHeight="1" x14ac:dyDescent="0.25">
      <c r="A1656" s="354">
        <v>12</v>
      </c>
      <c r="B1656" s="355"/>
      <c r="C1656" s="356">
        <v>56622</v>
      </c>
      <c r="D1656" s="140"/>
      <c r="E1656" s="269" t="s">
        <v>889</v>
      </c>
      <c r="F1656" s="269"/>
      <c r="G1656" s="269" t="s">
        <v>5231</v>
      </c>
      <c r="H1656" s="275" t="s">
        <v>1171</v>
      </c>
      <c r="J1656" s="271" t="s">
        <v>416</v>
      </c>
      <c r="L1656" s="271" t="s">
        <v>1172</v>
      </c>
      <c r="N1656" s="208" t="s">
        <v>5766</v>
      </c>
      <c r="O1656" s="502" t="s">
        <v>5767</v>
      </c>
      <c r="P1656" s="502" t="s">
        <v>5768</v>
      </c>
      <c r="S1656" s="271" t="s">
        <v>214</v>
      </c>
      <c r="T1656" s="271" t="s">
        <v>446</v>
      </c>
      <c r="AZ1656" s="140"/>
    </row>
    <row r="1657" spans="1:82" ht="18" customHeight="1" x14ac:dyDescent="0.25">
      <c r="A1657" s="354">
        <v>12</v>
      </c>
      <c r="B1657" s="355"/>
      <c r="C1657" s="356">
        <v>58153</v>
      </c>
      <c r="D1657" s="140"/>
      <c r="E1657" s="269" t="s">
        <v>889</v>
      </c>
      <c r="F1657" s="269"/>
      <c r="G1657" s="269" t="s">
        <v>5235</v>
      </c>
      <c r="H1657" s="275" t="s">
        <v>1171</v>
      </c>
      <c r="J1657" s="271" t="s">
        <v>416</v>
      </c>
      <c r="L1657" s="271" t="s">
        <v>1172</v>
      </c>
      <c r="N1657" s="208" t="s">
        <v>5769</v>
      </c>
      <c r="P1657" s="502" t="s">
        <v>5770</v>
      </c>
      <c r="S1657" s="271" t="s">
        <v>214</v>
      </c>
      <c r="T1657" s="271" t="s">
        <v>446</v>
      </c>
      <c r="AZ1657" s="140"/>
    </row>
    <row r="1658" spans="1:82" ht="18" customHeight="1" x14ac:dyDescent="0.25">
      <c r="A1658" s="354">
        <v>12</v>
      </c>
      <c r="B1658" s="355"/>
      <c r="C1658" s="356">
        <v>70311</v>
      </c>
      <c r="D1658" s="140"/>
      <c r="E1658" s="269" t="s">
        <v>889</v>
      </c>
      <c r="F1658" s="269"/>
      <c r="G1658" s="269" t="s">
        <v>5239</v>
      </c>
      <c r="H1658" s="275" t="s">
        <v>1171</v>
      </c>
      <c r="J1658" s="271" t="s">
        <v>416</v>
      </c>
      <c r="L1658" s="271" t="s">
        <v>1172</v>
      </c>
      <c r="N1658" s="208" t="s">
        <v>5771</v>
      </c>
      <c r="P1658" s="502" t="s">
        <v>5772</v>
      </c>
      <c r="Q1658" s="502" t="s">
        <v>5773</v>
      </c>
      <c r="S1658" s="271" t="s">
        <v>214</v>
      </c>
      <c r="T1658" s="271" t="s">
        <v>446</v>
      </c>
      <c r="AZ1658" s="140"/>
    </row>
    <row r="1659" spans="1:82" ht="18" customHeight="1" x14ac:dyDescent="0.25">
      <c r="A1659" s="354">
        <v>12</v>
      </c>
      <c r="B1659" s="355"/>
      <c r="C1659" s="356">
        <v>69260</v>
      </c>
      <c r="D1659" s="140"/>
      <c r="E1659" s="269" t="s">
        <v>889</v>
      </c>
      <c r="F1659" s="269"/>
      <c r="G1659" s="269">
        <v>18</v>
      </c>
      <c r="H1659" s="275" t="s">
        <v>1171</v>
      </c>
      <c r="J1659" s="271" t="s">
        <v>211</v>
      </c>
      <c r="L1659" s="271" t="s">
        <v>2166</v>
      </c>
      <c r="N1659" s="208" t="s">
        <v>5745</v>
      </c>
      <c r="Q1659" s="502" t="s">
        <v>5746</v>
      </c>
      <c r="S1659" s="271" t="s">
        <v>214</v>
      </c>
      <c r="T1659" s="271" t="s">
        <v>446</v>
      </c>
      <c r="AZ1659" s="140"/>
    </row>
    <row r="1660" spans="1:82" ht="18" customHeight="1" x14ac:dyDescent="0.25">
      <c r="A1660" s="354">
        <v>12</v>
      </c>
      <c r="B1660" s="355"/>
      <c r="C1660" s="356">
        <v>66119</v>
      </c>
      <c r="D1660" s="140"/>
      <c r="E1660" s="269" t="s">
        <v>889</v>
      </c>
      <c r="F1660" s="269"/>
      <c r="G1660" s="269">
        <v>20</v>
      </c>
      <c r="H1660" s="275" t="s">
        <v>1171</v>
      </c>
      <c r="J1660" s="271" t="s">
        <v>211</v>
      </c>
      <c r="L1660" s="271" t="s">
        <v>2166</v>
      </c>
      <c r="N1660" s="208" t="s">
        <v>5747</v>
      </c>
      <c r="O1660" s="502" t="s">
        <v>5748</v>
      </c>
      <c r="P1660" s="502" t="s">
        <v>5749</v>
      </c>
      <c r="Q1660" s="502" t="s">
        <v>5750</v>
      </c>
      <c r="S1660" s="271" t="s">
        <v>214</v>
      </c>
      <c r="T1660" s="271" t="s">
        <v>446</v>
      </c>
      <c r="AZ1660" s="140"/>
    </row>
    <row r="1661" spans="1:82" ht="18" customHeight="1" x14ac:dyDescent="0.25">
      <c r="A1661" s="354">
        <v>12</v>
      </c>
      <c r="B1661" s="355"/>
      <c r="C1661" s="356">
        <v>64728</v>
      </c>
      <c r="D1661" s="140"/>
      <c r="E1661" s="269" t="s">
        <v>889</v>
      </c>
      <c r="F1661" s="269"/>
      <c r="G1661" s="269">
        <v>24</v>
      </c>
      <c r="H1661" s="275" t="s">
        <v>1171</v>
      </c>
      <c r="J1661" s="271" t="s">
        <v>211</v>
      </c>
      <c r="L1661" s="271" t="s">
        <v>2166</v>
      </c>
      <c r="N1661" s="208" t="s">
        <v>5751</v>
      </c>
      <c r="O1661" s="502" t="s">
        <v>5752</v>
      </c>
      <c r="P1661" s="502" t="s">
        <v>5753</v>
      </c>
      <c r="S1661" s="271" t="s">
        <v>214</v>
      </c>
      <c r="T1661" s="271" t="s">
        <v>446</v>
      </c>
      <c r="AZ1661" s="140"/>
    </row>
    <row r="1662" spans="1:82" ht="18" customHeight="1" x14ac:dyDescent="0.25">
      <c r="A1662" s="354">
        <v>12</v>
      </c>
      <c r="B1662" s="355"/>
      <c r="C1662" s="356">
        <v>56615</v>
      </c>
      <c r="D1662" s="140"/>
      <c r="E1662" s="269" t="s">
        <v>889</v>
      </c>
      <c r="F1662" s="269"/>
      <c r="G1662" s="269">
        <v>26</v>
      </c>
      <c r="H1662" s="275" t="s">
        <v>1171</v>
      </c>
      <c r="J1662" s="271" t="s">
        <v>211</v>
      </c>
      <c r="L1662" s="271" t="s">
        <v>2166</v>
      </c>
      <c r="N1662" s="208" t="s">
        <v>5754</v>
      </c>
      <c r="P1662" s="502" t="s">
        <v>5755</v>
      </c>
      <c r="S1662" s="271" t="s">
        <v>214</v>
      </c>
      <c r="T1662" s="271" t="s">
        <v>446</v>
      </c>
      <c r="AZ1662" s="140"/>
    </row>
    <row r="1663" spans="1:82" ht="18" customHeight="1" x14ac:dyDescent="0.25">
      <c r="A1663" s="354">
        <v>12</v>
      </c>
      <c r="B1663" s="355"/>
      <c r="C1663" s="356">
        <v>56617</v>
      </c>
      <c r="D1663" s="140"/>
      <c r="E1663" s="269" t="s">
        <v>889</v>
      </c>
      <c r="F1663" s="269"/>
      <c r="G1663" s="269">
        <v>28</v>
      </c>
      <c r="H1663" s="275" t="s">
        <v>1171</v>
      </c>
      <c r="J1663" s="271" t="s">
        <v>211</v>
      </c>
      <c r="L1663" s="271" t="s">
        <v>2166</v>
      </c>
      <c r="N1663" s="208" t="s">
        <v>5756</v>
      </c>
      <c r="O1663" s="502" t="s">
        <v>5757</v>
      </c>
      <c r="S1663" s="271" t="s">
        <v>214</v>
      </c>
      <c r="T1663" s="271" t="s">
        <v>446</v>
      </c>
      <c r="AZ1663" s="140"/>
    </row>
    <row r="1664" spans="1:82" ht="18" customHeight="1" x14ac:dyDescent="0.25">
      <c r="A1664" s="354">
        <v>12</v>
      </c>
      <c r="B1664" s="355"/>
      <c r="C1664" s="356">
        <v>68998</v>
      </c>
      <c r="D1664" s="140"/>
      <c r="E1664" s="269" t="s">
        <v>889</v>
      </c>
      <c r="F1664" s="269"/>
      <c r="G1664" s="269">
        <v>36</v>
      </c>
      <c r="H1664" s="275" t="s">
        <v>1171</v>
      </c>
      <c r="J1664" s="271" t="s">
        <v>211</v>
      </c>
      <c r="L1664" s="271" t="s">
        <v>2166</v>
      </c>
      <c r="N1664" s="208" t="s">
        <v>2167</v>
      </c>
      <c r="P1664" s="502" t="s">
        <v>2168</v>
      </c>
      <c r="Q1664" s="502" t="s">
        <v>2169</v>
      </c>
      <c r="S1664" s="271" t="s">
        <v>214</v>
      </c>
      <c r="T1664" s="271" t="s">
        <v>446</v>
      </c>
      <c r="AZ1664" s="140"/>
    </row>
    <row r="1665" spans="1:82" ht="18" customHeight="1" x14ac:dyDescent="0.25">
      <c r="A1665" s="354">
        <v>12</v>
      </c>
      <c r="B1665" s="355"/>
      <c r="C1665" s="356">
        <v>66746</v>
      </c>
      <c r="D1665" s="140"/>
      <c r="E1665" s="269" t="s">
        <v>889</v>
      </c>
      <c r="F1665" s="269"/>
      <c r="G1665" s="269">
        <v>38</v>
      </c>
      <c r="H1665" s="275" t="s">
        <v>1171</v>
      </c>
      <c r="J1665" s="271" t="s">
        <v>211</v>
      </c>
      <c r="L1665" s="271" t="s">
        <v>2166</v>
      </c>
      <c r="N1665" s="208" t="s">
        <v>2193</v>
      </c>
      <c r="P1665" s="502" t="s">
        <v>2194</v>
      </c>
      <c r="Q1665" s="502" t="s">
        <v>2195</v>
      </c>
      <c r="S1665" s="271" t="s">
        <v>214</v>
      </c>
      <c r="T1665" s="271" t="s">
        <v>446</v>
      </c>
      <c r="AZ1665" s="140"/>
    </row>
    <row r="1666" spans="1:82" ht="18" customHeight="1" x14ac:dyDescent="0.25">
      <c r="A1666" s="354">
        <v>12</v>
      </c>
      <c r="B1666" s="355"/>
      <c r="C1666" s="356">
        <v>69757</v>
      </c>
      <c r="D1666" s="140"/>
      <c r="E1666" s="269" t="s">
        <v>889</v>
      </c>
      <c r="F1666" s="269"/>
      <c r="G1666" s="269">
        <v>40</v>
      </c>
      <c r="H1666" s="275" t="s">
        <v>1171</v>
      </c>
      <c r="J1666" s="271" t="s">
        <v>211</v>
      </c>
      <c r="L1666" s="271" t="s">
        <v>2166</v>
      </c>
      <c r="N1666" s="208" t="s">
        <v>2219</v>
      </c>
      <c r="P1666" s="502" t="s">
        <v>2220</v>
      </c>
      <c r="Q1666" s="502" t="s">
        <v>2221</v>
      </c>
      <c r="S1666" s="271" t="s">
        <v>214</v>
      </c>
      <c r="T1666" s="271" t="s">
        <v>446</v>
      </c>
      <c r="AZ1666" s="140"/>
    </row>
    <row r="1667" spans="1:82" ht="18" customHeight="1" x14ac:dyDescent="0.25">
      <c r="A1667" s="354">
        <v>12</v>
      </c>
      <c r="B1667" s="355"/>
      <c r="C1667" s="356">
        <v>62895</v>
      </c>
      <c r="D1667" s="140"/>
      <c r="E1667" s="269" t="s">
        <v>889</v>
      </c>
      <c r="F1667" s="269"/>
      <c r="G1667" s="269">
        <v>42</v>
      </c>
      <c r="H1667" s="275" t="s">
        <v>1171</v>
      </c>
      <c r="J1667" s="271" t="s">
        <v>211</v>
      </c>
      <c r="L1667" s="271" t="s">
        <v>2166</v>
      </c>
      <c r="N1667" s="208" t="s">
        <v>2229</v>
      </c>
      <c r="P1667" s="502" t="s">
        <v>2230</v>
      </c>
      <c r="Q1667" s="502" t="s">
        <v>2231</v>
      </c>
      <c r="S1667" s="271" t="s">
        <v>214</v>
      </c>
      <c r="T1667" s="271" t="s">
        <v>446</v>
      </c>
      <c r="AZ1667" s="140"/>
    </row>
    <row r="1668" spans="1:82" ht="18" customHeight="1" x14ac:dyDescent="0.25">
      <c r="A1668" s="354">
        <v>12</v>
      </c>
      <c r="B1668" s="355"/>
      <c r="C1668" s="356">
        <v>65763</v>
      </c>
      <c r="D1668" s="140"/>
      <c r="E1668" s="269" t="s">
        <v>889</v>
      </c>
      <c r="F1668" s="269"/>
      <c r="G1668" s="269">
        <v>44</v>
      </c>
      <c r="H1668" s="275" t="s">
        <v>1171</v>
      </c>
      <c r="J1668" s="271" t="s">
        <v>211</v>
      </c>
      <c r="L1668" s="271" t="s">
        <v>2166</v>
      </c>
      <c r="N1668" s="208" t="s">
        <v>2238</v>
      </c>
      <c r="P1668" s="502" t="s">
        <v>2239</v>
      </c>
      <c r="Q1668" s="502" t="s">
        <v>2240</v>
      </c>
      <c r="S1668" s="271" t="s">
        <v>214</v>
      </c>
      <c r="T1668" s="271" t="s">
        <v>446</v>
      </c>
      <c r="AZ1668" s="140"/>
    </row>
    <row r="1669" spans="1:82" ht="18" customHeight="1" x14ac:dyDescent="0.25">
      <c r="A1669" s="354">
        <v>12</v>
      </c>
      <c r="B1669" s="355"/>
      <c r="C1669" s="356">
        <v>65643</v>
      </c>
      <c r="D1669" s="140"/>
      <c r="E1669" s="269" t="s">
        <v>889</v>
      </c>
      <c r="F1669" s="269"/>
      <c r="G1669" s="269">
        <v>46</v>
      </c>
      <c r="H1669" s="275" t="s">
        <v>1171</v>
      </c>
      <c r="J1669" s="271" t="s">
        <v>211</v>
      </c>
      <c r="L1669" s="271" t="s">
        <v>2166</v>
      </c>
      <c r="N1669" s="208" t="s">
        <v>2251</v>
      </c>
      <c r="O1669" s="502" t="s">
        <v>2252</v>
      </c>
      <c r="S1669" s="271" t="s">
        <v>214</v>
      </c>
      <c r="T1669" s="271" t="s">
        <v>446</v>
      </c>
      <c r="AZ1669" s="140"/>
    </row>
    <row r="1670" spans="1:82" ht="18" customHeight="1" x14ac:dyDescent="0.25">
      <c r="A1670" s="354">
        <v>12</v>
      </c>
      <c r="B1670" s="355"/>
      <c r="C1670" s="356">
        <v>67952</v>
      </c>
      <c r="D1670" s="140"/>
      <c r="E1670" s="269" t="s">
        <v>889</v>
      </c>
      <c r="F1670" s="269"/>
      <c r="G1670" s="269">
        <v>48</v>
      </c>
      <c r="H1670" s="275" t="s">
        <v>1171</v>
      </c>
      <c r="J1670" s="271" t="s">
        <v>211</v>
      </c>
      <c r="L1670" s="271" t="s">
        <v>2166</v>
      </c>
      <c r="N1670" s="208" t="s">
        <v>2265</v>
      </c>
      <c r="O1670" s="502" t="s">
        <v>2266</v>
      </c>
      <c r="S1670" s="271" t="s">
        <v>214</v>
      </c>
      <c r="T1670" s="271" t="s">
        <v>446</v>
      </c>
      <c r="AZ1670" s="140"/>
    </row>
    <row r="1671" spans="1:82" ht="18" customHeight="1" x14ac:dyDescent="0.25">
      <c r="A1671" s="354">
        <v>12</v>
      </c>
      <c r="B1671" s="355"/>
      <c r="C1671" s="356">
        <v>62588</v>
      </c>
      <c r="D1671" s="140"/>
      <c r="E1671" s="269" t="s">
        <v>889</v>
      </c>
      <c r="F1671" s="269"/>
      <c r="G1671" s="269" t="s">
        <v>5736</v>
      </c>
      <c r="H1671" s="275" t="s">
        <v>1171</v>
      </c>
      <c r="J1671" s="271" t="s">
        <v>211</v>
      </c>
      <c r="L1671" s="271" t="s">
        <v>2166</v>
      </c>
      <c r="N1671" s="208" t="s">
        <v>5737</v>
      </c>
      <c r="P1671" s="502" t="s">
        <v>5738</v>
      </c>
      <c r="S1671" s="271" t="s">
        <v>214</v>
      </c>
      <c r="T1671" s="271" t="s">
        <v>446</v>
      </c>
      <c r="AZ1671" s="140"/>
    </row>
    <row r="1672" spans="1:82" ht="18" customHeight="1" x14ac:dyDescent="0.25">
      <c r="A1672" s="354">
        <v>12</v>
      </c>
      <c r="B1672" s="355"/>
      <c r="C1672" s="356">
        <v>66948</v>
      </c>
      <c r="D1672" s="140"/>
      <c r="E1672" s="269" t="s">
        <v>889</v>
      </c>
      <c r="F1672" s="269"/>
      <c r="G1672" s="269" t="s">
        <v>5741</v>
      </c>
      <c r="H1672" s="275" t="s">
        <v>1171</v>
      </c>
      <c r="J1672" s="271" t="s">
        <v>211</v>
      </c>
      <c r="L1672" s="271" t="s">
        <v>2166</v>
      </c>
      <c r="N1672" s="208" t="s">
        <v>5742</v>
      </c>
      <c r="O1672" s="502" t="s">
        <v>5743</v>
      </c>
      <c r="P1672" s="502" t="s">
        <v>5744</v>
      </c>
      <c r="S1672" s="271" t="s">
        <v>214</v>
      </c>
      <c r="T1672" s="271" t="s">
        <v>446</v>
      </c>
      <c r="AZ1672" s="140"/>
    </row>
    <row r="1673" spans="1:82" ht="18" customHeight="1" x14ac:dyDescent="0.25">
      <c r="A1673" s="354">
        <v>12</v>
      </c>
      <c r="B1673" s="355"/>
      <c r="C1673" s="356">
        <v>68609</v>
      </c>
      <c r="D1673" s="140"/>
      <c r="E1673" s="269" t="s">
        <v>889</v>
      </c>
      <c r="F1673" s="269"/>
      <c r="G1673" s="269" t="s">
        <v>5774</v>
      </c>
      <c r="H1673" s="275" t="s">
        <v>5775</v>
      </c>
      <c r="J1673" s="271" t="s">
        <v>416</v>
      </c>
      <c r="L1673" s="271" t="s">
        <v>5776</v>
      </c>
      <c r="N1673" s="208" t="s">
        <v>988</v>
      </c>
      <c r="O1673" s="502" t="s">
        <v>5777</v>
      </c>
      <c r="Q1673" s="502" t="s">
        <v>5778</v>
      </c>
      <c r="S1673" s="271" t="s">
        <v>214</v>
      </c>
      <c r="AZ1673" s="140"/>
    </row>
    <row r="1674" spans="1:82" ht="18" customHeight="1" x14ac:dyDescent="0.25">
      <c r="A1674" s="354">
        <v>12</v>
      </c>
      <c r="B1674" s="355"/>
      <c r="C1674" s="356">
        <v>68392</v>
      </c>
      <c r="D1674" s="140"/>
      <c r="E1674" s="269" t="s">
        <v>889</v>
      </c>
      <c r="F1674" s="269"/>
      <c r="G1674" s="269">
        <v>68</v>
      </c>
      <c r="H1674" s="275" t="s">
        <v>5792</v>
      </c>
      <c r="J1674" s="271" t="s">
        <v>211</v>
      </c>
      <c r="L1674" s="271" t="s">
        <v>5793</v>
      </c>
      <c r="N1674" s="208" t="s">
        <v>5794</v>
      </c>
      <c r="P1674" s="502" t="s">
        <v>5795</v>
      </c>
      <c r="Q1674" s="502" t="s">
        <v>5796</v>
      </c>
      <c r="S1674" s="271" t="s">
        <v>214</v>
      </c>
      <c r="AZ1674" s="140"/>
    </row>
    <row r="1675" spans="1:82" ht="18" customHeight="1" x14ac:dyDescent="0.25">
      <c r="A1675" s="354">
        <v>12</v>
      </c>
      <c r="B1675" s="355"/>
      <c r="C1675" s="356">
        <v>70189</v>
      </c>
      <c r="D1675" s="140"/>
      <c r="E1675" s="269" t="s">
        <v>889</v>
      </c>
      <c r="F1675" s="269"/>
      <c r="G1675" s="269">
        <v>72</v>
      </c>
      <c r="H1675" s="275" t="s">
        <v>5792</v>
      </c>
      <c r="J1675" s="271" t="s">
        <v>211</v>
      </c>
      <c r="L1675" s="271" t="s">
        <v>5793</v>
      </c>
      <c r="N1675" s="208" t="s">
        <v>5079</v>
      </c>
      <c r="P1675" s="502" t="s">
        <v>5797</v>
      </c>
      <c r="Q1675" s="502" t="s">
        <v>5798</v>
      </c>
      <c r="S1675" s="271" t="s">
        <v>214</v>
      </c>
      <c r="AZ1675" s="140"/>
    </row>
    <row r="1676" spans="1:82" ht="18" customHeight="1" x14ac:dyDescent="0.25">
      <c r="A1676" s="354">
        <v>12</v>
      </c>
      <c r="B1676" s="355"/>
      <c r="C1676" s="356">
        <v>65519</v>
      </c>
      <c r="D1676" s="140"/>
      <c r="E1676" s="269" t="s">
        <v>889</v>
      </c>
      <c r="F1676" s="269"/>
      <c r="G1676" s="269">
        <v>91</v>
      </c>
      <c r="H1676" s="275" t="s">
        <v>5779</v>
      </c>
      <c r="J1676" s="271" t="s">
        <v>211</v>
      </c>
      <c r="L1676" s="271" t="s">
        <v>5787</v>
      </c>
      <c r="N1676" s="208" t="s">
        <v>5788</v>
      </c>
      <c r="O1676" s="502" t="s">
        <v>5789</v>
      </c>
      <c r="P1676" s="502" t="s">
        <v>5790</v>
      </c>
      <c r="Q1676" s="502" t="s">
        <v>5791</v>
      </c>
      <c r="S1676" s="271" t="s">
        <v>214</v>
      </c>
      <c r="AZ1676" s="140"/>
    </row>
    <row r="1677" spans="1:82" ht="18" customHeight="1" x14ac:dyDescent="0.25">
      <c r="A1677" s="354">
        <v>12</v>
      </c>
      <c r="B1677" s="355"/>
      <c r="C1677" s="356">
        <v>69363</v>
      </c>
      <c r="D1677" s="140"/>
      <c r="E1677" s="269" t="s">
        <v>889</v>
      </c>
      <c r="F1677" s="269"/>
      <c r="G1677" s="269" t="s">
        <v>5782</v>
      </c>
      <c r="H1677" s="275" t="s">
        <v>5779</v>
      </c>
      <c r="J1677" s="271" t="s">
        <v>211</v>
      </c>
      <c r="L1677" s="271" t="s">
        <v>5783</v>
      </c>
      <c r="N1677" s="208" t="s">
        <v>5784</v>
      </c>
      <c r="O1677" s="502" t="s">
        <v>5785</v>
      </c>
      <c r="P1677" s="502" t="s">
        <v>5785</v>
      </c>
      <c r="Q1677" s="502" t="s">
        <v>5786</v>
      </c>
      <c r="S1677" s="271" t="s">
        <v>214</v>
      </c>
      <c r="AZ1677" s="140"/>
    </row>
    <row r="1678" spans="1:82" ht="18" customHeight="1" x14ac:dyDescent="0.25">
      <c r="A1678" s="354">
        <v>12</v>
      </c>
      <c r="B1678" s="355"/>
      <c r="C1678" s="356">
        <v>65925</v>
      </c>
      <c r="D1678" s="140"/>
      <c r="E1678" s="269" t="s">
        <v>889</v>
      </c>
      <c r="F1678" s="269"/>
      <c r="G1678" s="269" t="s">
        <v>2465</v>
      </c>
      <c r="H1678" s="275" t="s">
        <v>5779</v>
      </c>
      <c r="J1678" s="271" t="s">
        <v>211</v>
      </c>
      <c r="L1678" s="271" t="s">
        <v>5780</v>
      </c>
      <c r="N1678" s="208" t="s">
        <v>5781</v>
      </c>
      <c r="S1678" s="271" t="s">
        <v>214</v>
      </c>
      <c r="AZ1678" s="140"/>
    </row>
    <row r="1679" spans="1:82" ht="18" customHeight="1" x14ac:dyDescent="0.25">
      <c r="A1679" s="354">
        <v>12</v>
      </c>
      <c r="B1679" s="355"/>
      <c r="C1679" s="356">
        <v>61781</v>
      </c>
      <c r="D1679" s="140"/>
      <c r="E1679" s="269" t="s">
        <v>889</v>
      </c>
      <c r="F1679" s="269"/>
      <c r="G1679" s="269">
        <v>12</v>
      </c>
      <c r="H1679" s="275" t="s">
        <v>1576</v>
      </c>
      <c r="J1679" s="271" t="s">
        <v>211</v>
      </c>
      <c r="L1679" s="271" t="s">
        <v>1577</v>
      </c>
      <c r="M1679" s="271"/>
      <c r="N1679" s="271" t="s">
        <v>1578</v>
      </c>
      <c r="O1679" s="271"/>
      <c r="P1679" s="271" t="s">
        <v>1579</v>
      </c>
      <c r="Q1679" s="271"/>
      <c r="R1679" s="271"/>
      <c r="S1679" s="271" t="s">
        <v>214</v>
      </c>
      <c r="U1679" s="271"/>
      <c r="Y1679" s="208"/>
      <c r="Z1679" s="271"/>
      <c r="AA1679" s="271"/>
      <c r="AB1679" s="271"/>
      <c r="AC1679" s="271"/>
      <c r="AD1679" s="271"/>
      <c r="AE1679" s="271"/>
      <c r="AF1679" s="271"/>
      <c r="AG1679" s="271"/>
      <c r="AH1679" s="271"/>
      <c r="AI1679" s="271"/>
      <c r="AJ1679" s="271"/>
      <c r="AK1679" s="271"/>
      <c r="AL1679" s="271"/>
      <c r="AM1679" s="271"/>
      <c r="AN1679" s="271"/>
      <c r="AO1679" s="271"/>
      <c r="AP1679" s="271"/>
      <c r="AQ1679" s="271"/>
      <c r="AR1679" s="271"/>
      <c r="AS1679" s="271"/>
      <c r="AT1679" s="271"/>
      <c r="AU1679" s="271"/>
      <c r="AV1679" s="271"/>
      <c r="AW1679" s="271"/>
      <c r="AY1679" s="271"/>
      <c r="AZ1679" s="271"/>
      <c r="BA1679" s="271"/>
      <c r="BB1679" s="271"/>
      <c r="BD1679" s="212"/>
      <c r="BE1679" s="212"/>
      <c r="BF1679" s="212"/>
      <c r="BH1679" s="212"/>
      <c r="BN1679" s="271"/>
      <c r="BR1679" s="271"/>
      <c r="BS1679" s="271"/>
      <c r="BT1679" s="271"/>
      <c r="BU1679" s="271"/>
      <c r="BV1679" s="271"/>
      <c r="BW1679" s="271"/>
      <c r="BX1679" s="271"/>
      <c r="BY1679" s="271"/>
      <c r="BZ1679" s="271"/>
      <c r="CA1679" s="271"/>
      <c r="CB1679" s="271"/>
      <c r="CC1679" s="271"/>
      <c r="CD1679" s="271"/>
    </row>
    <row r="1680" spans="1:82" ht="18" customHeight="1" x14ac:dyDescent="0.25">
      <c r="A1680" s="354">
        <v>12</v>
      </c>
      <c r="B1680" s="355"/>
      <c r="C1680" s="356">
        <v>67894</v>
      </c>
      <c r="D1680" s="140"/>
      <c r="E1680" s="269" t="s">
        <v>889</v>
      </c>
      <c r="F1680" s="269"/>
      <c r="G1680" s="269">
        <v>14</v>
      </c>
      <c r="H1680" s="275" t="s">
        <v>1576</v>
      </c>
      <c r="J1680" s="271" t="s">
        <v>211</v>
      </c>
      <c r="L1680" s="271" t="s">
        <v>1577</v>
      </c>
      <c r="M1680" s="271"/>
      <c r="N1680" s="271" t="s">
        <v>1611</v>
      </c>
      <c r="O1680" s="271" t="s">
        <v>1612</v>
      </c>
      <c r="P1680" s="271"/>
      <c r="Q1680" s="271"/>
      <c r="R1680" s="271"/>
      <c r="S1680" s="271" t="s">
        <v>214</v>
      </c>
      <c r="U1680" s="271"/>
      <c r="Y1680" s="208"/>
      <c r="Z1680" s="271"/>
      <c r="AA1680" s="271"/>
      <c r="AB1680" s="271"/>
      <c r="AC1680" s="271"/>
      <c r="AD1680" s="271"/>
      <c r="AE1680" s="271"/>
      <c r="AF1680" s="271"/>
      <c r="AG1680" s="271"/>
      <c r="AH1680" s="271"/>
      <c r="AI1680" s="271"/>
      <c r="AJ1680" s="271"/>
      <c r="AK1680" s="271"/>
      <c r="AL1680" s="271"/>
      <c r="AM1680" s="271"/>
      <c r="AN1680" s="271"/>
      <c r="AO1680" s="271"/>
      <c r="AP1680" s="271"/>
      <c r="AQ1680" s="271"/>
      <c r="AR1680" s="271"/>
      <c r="AS1680" s="271"/>
      <c r="AT1680" s="271"/>
      <c r="AU1680" s="271"/>
      <c r="AV1680" s="271"/>
      <c r="AW1680" s="271"/>
      <c r="AY1680" s="271"/>
      <c r="AZ1680" s="271"/>
      <c r="BA1680" s="271"/>
      <c r="BB1680" s="271"/>
      <c r="BD1680" s="212"/>
      <c r="BE1680" s="212"/>
      <c r="BF1680" s="212"/>
      <c r="BH1680" s="212"/>
      <c r="BN1680" s="271"/>
      <c r="BR1680" s="271"/>
      <c r="BS1680" s="271"/>
      <c r="BT1680" s="271"/>
      <c r="BU1680" s="271"/>
      <c r="BV1680" s="271"/>
      <c r="BW1680" s="271"/>
      <c r="BX1680" s="271"/>
      <c r="BY1680" s="271"/>
      <c r="BZ1680" s="271"/>
      <c r="CA1680" s="271"/>
      <c r="CB1680" s="271"/>
      <c r="CC1680" s="271"/>
      <c r="CD1680" s="271"/>
    </row>
    <row r="1681" spans="1:52" ht="18" customHeight="1" x14ac:dyDescent="0.25">
      <c r="A1681" s="354">
        <v>12</v>
      </c>
      <c r="B1681" s="355"/>
      <c r="C1681" s="356">
        <v>68959</v>
      </c>
      <c r="D1681" s="140"/>
      <c r="E1681" s="269" t="s">
        <v>889</v>
      </c>
      <c r="F1681" s="269"/>
      <c r="G1681" s="269">
        <v>65</v>
      </c>
      <c r="H1681" s="275" t="s">
        <v>1576</v>
      </c>
      <c r="J1681" s="271" t="s">
        <v>211</v>
      </c>
      <c r="L1681" s="271" t="s">
        <v>1577</v>
      </c>
      <c r="N1681" s="208" t="s">
        <v>2372</v>
      </c>
      <c r="O1681" s="502" t="s">
        <v>2373</v>
      </c>
      <c r="P1681" s="502" t="s">
        <v>2374</v>
      </c>
      <c r="Q1681" s="502" t="s">
        <v>2375</v>
      </c>
      <c r="S1681" s="271" t="s">
        <v>214</v>
      </c>
      <c r="AZ1681" s="140"/>
    </row>
    <row r="1682" spans="1:52" ht="18" customHeight="1" x14ac:dyDescent="0.25">
      <c r="A1682" s="354">
        <v>12</v>
      </c>
      <c r="B1682" s="355"/>
      <c r="C1682" s="356">
        <v>56633</v>
      </c>
      <c r="D1682" s="140"/>
      <c r="E1682" s="269" t="s">
        <v>889</v>
      </c>
      <c r="F1682" s="269"/>
      <c r="G1682" s="269">
        <v>24</v>
      </c>
      <c r="H1682" s="275" t="s">
        <v>1576</v>
      </c>
      <c r="J1682" s="271" t="s">
        <v>211</v>
      </c>
      <c r="L1682" s="271" t="s">
        <v>5802</v>
      </c>
      <c r="N1682" s="208" t="s">
        <v>5803</v>
      </c>
      <c r="O1682" s="502" t="s">
        <v>5804</v>
      </c>
      <c r="P1682" s="502" t="s">
        <v>5805</v>
      </c>
      <c r="Q1682" s="502" t="s">
        <v>5806</v>
      </c>
      <c r="S1682" s="271" t="s">
        <v>214</v>
      </c>
      <c r="AZ1682" s="140"/>
    </row>
    <row r="1683" spans="1:52" ht="18" customHeight="1" x14ac:dyDescent="0.25">
      <c r="A1683" s="354">
        <v>12</v>
      </c>
      <c r="B1683" s="355"/>
      <c r="C1683" s="356">
        <v>56635</v>
      </c>
      <c r="D1683" s="140"/>
      <c r="E1683" s="269" t="s">
        <v>889</v>
      </c>
      <c r="F1683" s="269"/>
      <c r="G1683" s="269">
        <v>28</v>
      </c>
      <c r="H1683" s="275" t="s">
        <v>1576</v>
      </c>
      <c r="J1683" s="271" t="s">
        <v>211</v>
      </c>
      <c r="L1683" s="271" t="s">
        <v>5802</v>
      </c>
      <c r="N1683" s="208" t="s">
        <v>5810</v>
      </c>
      <c r="O1683" s="502" t="s">
        <v>5811</v>
      </c>
      <c r="Q1683" s="502" t="s">
        <v>5812</v>
      </c>
      <c r="S1683" s="271" t="s">
        <v>214</v>
      </c>
      <c r="AZ1683" s="140"/>
    </row>
    <row r="1684" spans="1:52" ht="18" customHeight="1" x14ac:dyDescent="0.25">
      <c r="A1684" s="354">
        <v>12</v>
      </c>
      <c r="B1684" s="355"/>
      <c r="C1684" s="356">
        <v>63637</v>
      </c>
      <c r="D1684" s="140"/>
      <c r="E1684" s="269" t="s">
        <v>889</v>
      </c>
      <c r="F1684" s="269"/>
      <c r="G1684" s="269">
        <v>32</v>
      </c>
      <c r="H1684" s="275" t="s">
        <v>1576</v>
      </c>
      <c r="J1684" s="271" t="s">
        <v>211</v>
      </c>
      <c r="L1684" s="271" t="s">
        <v>5802</v>
      </c>
      <c r="N1684" s="208" t="s">
        <v>5820</v>
      </c>
      <c r="O1684" s="502" t="s">
        <v>5821</v>
      </c>
      <c r="S1684" s="271" t="s">
        <v>214</v>
      </c>
      <c r="AZ1684" s="140"/>
    </row>
    <row r="1685" spans="1:52" ht="18" customHeight="1" x14ac:dyDescent="0.25">
      <c r="A1685" s="354">
        <v>12</v>
      </c>
      <c r="B1685" s="355"/>
      <c r="C1685" s="356">
        <v>62959</v>
      </c>
      <c r="D1685" s="140"/>
      <c r="E1685" s="269" t="s">
        <v>889</v>
      </c>
      <c r="F1685" s="269"/>
      <c r="G1685" s="269">
        <v>42</v>
      </c>
      <c r="H1685" s="275" t="s">
        <v>1576</v>
      </c>
      <c r="J1685" s="271" t="s">
        <v>211</v>
      </c>
      <c r="L1685" s="271" t="s">
        <v>5802</v>
      </c>
      <c r="N1685" s="208" t="s">
        <v>5828</v>
      </c>
      <c r="S1685" s="271" t="s">
        <v>214</v>
      </c>
      <c r="AZ1685" s="140"/>
    </row>
    <row r="1686" spans="1:52" ht="18" customHeight="1" x14ac:dyDescent="0.25">
      <c r="A1686" s="354">
        <v>12</v>
      </c>
      <c r="B1686" s="355"/>
      <c r="C1686" s="356">
        <v>56657</v>
      </c>
      <c r="D1686" s="140"/>
      <c r="E1686" s="269" t="s">
        <v>889</v>
      </c>
      <c r="F1686" s="269"/>
      <c r="G1686" s="269" t="s">
        <v>5194</v>
      </c>
      <c r="H1686" s="275" t="s">
        <v>1576</v>
      </c>
      <c r="J1686" s="271" t="s">
        <v>416</v>
      </c>
      <c r="L1686" s="271" t="s">
        <v>5802</v>
      </c>
      <c r="N1686" s="208" t="s">
        <v>5860</v>
      </c>
      <c r="O1686" s="502" t="s">
        <v>5861</v>
      </c>
      <c r="S1686" s="271" t="s">
        <v>214</v>
      </c>
      <c r="AZ1686" s="140"/>
    </row>
    <row r="1687" spans="1:52" ht="18" customHeight="1" x14ac:dyDescent="0.25">
      <c r="A1687" s="354">
        <v>12</v>
      </c>
      <c r="B1687" s="355"/>
      <c r="C1687" s="356">
        <v>70266</v>
      </c>
      <c r="D1687" s="140"/>
      <c r="E1687" s="269" t="s">
        <v>889</v>
      </c>
      <c r="F1687" s="269"/>
      <c r="G1687" s="269" t="s">
        <v>5875</v>
      </c>
      <c r="H1687" s="275" t="s">
        <v>1576</v>
      </c>
      <c r="J1687" s="271" t="s">
        <v>416</v>
      </c>
      <c r="L1687" s="271" t="s">
        <v>5802</v>
      </c>
      <c r="N1687" s="208" t="s">
        <v>5876</v>
      </c>
      <c r="P1687" s="502" t="s">
        <v>5877</v>
      </c>
      <c r="Q1687" s="502" t="s">
        <v>5878</v>
      </c>
      <c r="S1687" s="271" t="s">
        <v>214</v>
      </c>
      <c r="AZ1687" s="140"/>
    </row>
    <row r="1688" spans="1:52" ht="18" customHeight="1" x14ac:dyDescent="0.25">
      <c r="A1688" s="354">
        <v>12</v>
      </c>
      <c r="B1688" s="355"/>
      <c r="C1688" s="356">
        <v>62093</v>
      </c>
      <c r="D1688" s="140"/>
      <c r="E1688" s="269" t="s">
        <v>889</v>
      </c>
      <c r="F1688" s="269"/>
      <c r="G1688" s="269" t="s">
        <v>5200</v>
      </c>
      <c r="H1688" s="275" t="s">
        <v>1576</v>
      </c>
      <c r="J1688" s="271" t="s">
        <v>416</v>
      </c>
      <c r="L1688" s="271" t="s">
        <v>5802</v>
      </c>
      <c r="N1688" s="208" t="s">
        <v>5862</v>
      </c>
      <c r="P1688" s="502" t="s">
        <v>5863</v>
      </c>
      <c r="S1688" s="271" t="s">
        <v>214</v>
      </c>
      <c r="AZ1688" s="140"/>
    </row>
    <row r="1689" spans="1:52" ht="18" customHeight="1" x14ac:dyDescent="0.25">
      <c r="A1689" s="354">
        <v>12</v>
      </c>
      <c r="B1689" s="355"/>
      <c r="C1689" s="356">
        <v>67919</v>
      </c>
      <c r="D1689" s="140"/>
      <c r="E1689" s="269" t="s">
        <v>889</v>
      </c>
      <c r="F1689" s="269"/>
      <c r="G1689" s="269" t="s">
        <v>5879</v>
      </c>
      <c r="H1689" s="275" t="s">
        <v>1576</v>
      </c>
      <c r="J1689" s="271" t="s">
        <v>416</v>
      </c>
      <c r="L1689" s="271" t="s">
        <v>5802</v>
      </c>
      <c r="N1689" s="208" t="s">
        <v>5880</v>
      </c>
      <c r="O1689" s="502" t="s">
        <v>5881</v>
      </c>
      <c r="P1689" s="502" t="s">
        <v>5881</v>
      </c>
      <c r="S1689" s="271" t="s">
        <v>214</v>
      </c>
      <c r="AZ1689" s="140"/>
    </row>
    <row r="1690" spans="1:52" ht="18" customHeight="1" x14ac:dyDescent="0.25">
      <c r="A1690" s="354">
        <v>12</v>
      </c>
      <c r="B1690" s="355"/>
      <c r="C1690" s="356">
        <v>60812</v>
      </c>
      <c r="D1690" s="140"/>
      <c r="E1690" s="269" t="s">
        <v>889</v>
      </c>
      <c r="F1690" s="269"/>
      <c r="G1690" s="269" t="s">
        <v>5864</v>
      </c>
      <c r="H1690" s="275" t="s">
        <v>1576</v>
      </c>
      <c r="J1690" s="271" t="s">
        <v>416</v>
      </c>
      <c r="L1690" s="271" t="s">
        <v>5802</v>
      </c>
      <c r="N1690" s="208" t="s">
        <v>5865</v>
      </c>
      <c r="P1690" s="502" t="s">
        <v>5866</v>
      </c>
      <c r="Q1690" s="502" t="s">
        <v>5867</v>
      </c>
      <c r="S1690" s="271" t="s">
        <v>214</v>
      </c>
      <c r="AZ1690" s="140"/>
    </row>
    <row r="1691" spans="1:52" ht="18" customHeight="1" x14ac:dyDescent="0.25">
      <c r="A1691" s="354">
        <v>12</v>
      </c>
      <c r="B1691" s="355"/>
      <c r="C1691" s="356">
        <v>60837</v>
      </c>
      <c r="D1691" s="140"/>
      <c r="E1691" s="269" t="s">
        <v>889</v>
      </c>
      <c r="F1691" s="269"/>
      <c r="G1691" s="269" t="s">
        <v>5882</v>
      </c>
      <c r="H1691" s="275" t="s">
        <v>1576</v>
      </c>
      <c r="J1691" s="271" t="s">
        <v>416</v>
      </c>
      <c r="L1691" s="271" t="s">
        <v>5802</v>
      </c>
      <c r="N1691" s="208" t="s">
        <v>5883</v>
      </c>
      <c r="O1691" s="502" t="s">
        <v>5884</v>
      </c>
      <c r="Q1691" s="502" t="s">
        <v>5885</v>
      </c>
      <c r="S1691" s="271" t="s">
        <v>214</v>
      </c>
      <c r="AZ1691" s="140"/>
    </row>
    <row r="1692" spans="1:52" ht="18" customHeight="1" x14ac:dyDescent="0.25">
      <c r="A1692" s="354">
        <v>12</v>
      </c>
      <c r="B1692" s="355"/>
      <c r="C1692" s="356">
        <v>56660</v>
      </c>
      <c r="D1692" s="140"/>
      <c r="E1692" s="269" t="s">
        <v>889</v>
      </c>
      <c r="F1692" s="269"/>
      <c r="G1692" s="269" t="s">
        <v>5868</v>
      </c>
      <c r="H1692" s="275" t="s">
        <v>1576</v>
      </c>
      <c r="J1692" s="271" t="s">
        <v>416</v>
      </c>
      <c r="L1692" s="271" t="s">
        <v>5802</v>
      </c>
      <c r="N1692" s="208" t="s">
        <v>5869</v>
      </c>
      <c r="O1692" s="502" t="s">
        <v>2779</v>
      </c>
      <c r="S1692" s="271" t="s">
        <v>214</v>
      </c>
      <c r="AZ1692" s="140"/>
    </row>
    <row r="1693" spans="1:52" ht="18" customHeight="1" x14ac:dyDescent="0.25">
      <c r="A1693" s="354">
        <v>12</v>
      </c>
      <c r="B1693" s="355"/>
      <c r="C1693" s="356">
        <v>70006</v>
      </c>
      <c r="D1693" s="140"/>
      <c r="E1693" s="269" t="s">
        <v>889</v>
      </c>
      <c r="F1693" s="269"/>
      <c r="G1693" s="269" t="s">
        <v>5870</v>
      </c>
      <c r="H1693" s="275" t="s">
        <v>1576</v>
      </c>
      <c r="J1693" s="271" t="s">
        <v>416</v>
      </c>
      <c r="L1693" s="271" t="s">
        <v>5802</v>
      </c>
      <c r="N1693" s="208" t="s">
        <v>5871</v>
      </c>
      <c r="P1693" s="502" t="s">
        <v>5872</v>
      </c>
      <c r="Q1693" s="502" t="s">
        <v>5873</v>
      </c>
      <c r="S1693" s="271" t="s">
        <v>214</v>
      </c>
      <c r="AZ1693" s="140"/>
    </row>
    <row r="1694" spans="1:52" ht="18" customHeight="1" x14ac:dyDescent="0.25">
      <c r="A1694" s="354">
        <v>12</v>
      </c>
      <c r="B1694" s="355"/>
      <c r="C1694" s="356">
        <v>67976</v>
      </c>
      <c r="D1694" s="140"/>
      <c r="E1694" s="269" t="s">
        <v>889</v>
      </c>
      <c r="F1694" s="269"/>
      <c r="G1694" s="269" t="s">
        <v>5886</v>
      </c>
      <c r="H1694" s="275" t="s">
        <v>1576</v>
      </c>
      <c r="J1694" s="271" t="s">
        <v>416</v>
      </c>
      <c r="L1694" s="271" t="s">
        <v>5802</v>
      </c>
      <c r="N1694" s="208" t="s">
        <v>5887</v>
      </c>
      <c r="O1694" s="502" t="s">
        <v>5888</v>
      </c>
      <c r="P1694" s="502" t="s">
        <v>5888</v>
      </c>
      <c r="Q1694" s="502" t="s">
        <v>5889</v>
      </c>
      <c r="S1694" s="271" t="s">
        <v>214</v>
      </c>
      <c r="AZ1694" s="140"/>
    </row>
    <row r="1695" spans="1:52" ht="18" customHeight="1" x14ac:dyDescent="0.25">
      <c r="A1695" s="354">
        <v>12</v>
      </c>
      <c r="B1695" s="355"/>
      <c r="C1695" s="356">
        <v>68956</v>
      </c>
      <c r="D1695" s="140"/>
      <c r="E1695" s="269" t="s">
        <v>889</v>
      </c>
      <c r="F1695" s="269"/>
      <c r="G1695" s="269" t="s">
        <v>5205</v>
      </c>
      <c r="H1695" s="275" t="s">
        <v>1576</v>
      </c>
      <c r="J1695" s="271" t="s">
        <v>416</v>
      </c>
      <c r="L1695" s="271" t="s">
        <v>5802</v>
      </c>
      <c r="N1695" s="208" t="s">
        <v>2811</v>
      </c>
      <c r="P1695" s="502" t="s">
        <v>5874</v>
      </c>
      <c r="S1695" s="271" t="s">
        <v>214</v>
      </c>
      <c r="AZ1695" s="140"/>
    </row>
    <row r="1696" spans="1:52" ht="18" customHeight="1" x14ac:dyDescent="0.25">
      <c r="A1696" s="354">
        <v>12</v>
      </c>
      <c r="B1696" s="355"/>
      <c r="C1696" s="356">
        <v>69424</v>
      </c>
      <c r="D1696" s="140"/>
      <c r="E1696" s="269" t="s">
        <v>889</v>
      </c>
      <c r="F1696" s="269"/>
      <c r="G1696" s="269" t="s">
        <v>5890</v>
      </c>
      <c r="H1696" s="275" t="s">
        <v>1576</v>
      </c>
      <c r="J1696" s="271" t="s">
        <v>416</v>
      </c>
      <c r="L1696" s="271" t="s">
        <v>5802</v>
      </c>
      <c r="N1696" s="208" t="s">
        <v>5891</v>
      </c>
      <c r="O1696" s="502" t="s">
        <v>5892</v>
      </c>
      <c r="P1696" s="502" t="s">
        <v>5893</v>
      </c>
      <c r="Q1696" s="502" t="s">
        <v>5894</v>
      </c>
      <c r="S1696" s="271" t="s">
        <v>214</v>
      </c>
      <c r="AZ1696" s="140"/>
    </row>
    <row r="1697" spans="1:52" ht="18" customHeight="1" x14ac:dyDescent="0.25">
      <c r="A1697" s="354">
        <v>12</v>
      </c>
      <c r="B1697" s="355"/>
      <c r="C1697" s="356">
        <v>65537</v>
      </c>
      <c r="D1697" s="140"/>
      <c r="E1697" s="269" t="s">
        <v>889</v>
      </c>
      <c r="F1697" s="269"/>
      <c r="G1697" s="269">
        <v>23</v>
      </c>
      <c r="H1697" s="275" t="s">
        <v>1576</v>
      </c>
      <c r="J1697" s="271" t="s">
        <v>211</v>
      </c>
      <c r="L1697" s="271" t="s">
        <v>5799</v>
      </c>
      <c r="N1697" s="208" t="s">
        <v>5800</v>
      </c>
      <c r="O1697" s="502" t="s">
        <v>5801</v>
      </c>
      <c r="S1697" s="271" t="s">
        <v>214</v>
      </c>
      <c r="AZ1697" s="140"/>
    </row>
    <row r="1698" spans="1:52" ht="18" customHeight="1" x14ac:dyDescent="0.25">
      <c r="A1698" s="354">
        <v>12</v>
      </c>
      <c r="B1698" s="355"/>
      <c r="C1698" s="356">
        <v>57373</v>
      </c>
      <c r="D1698" s="140"/>
      <c r="E1698" s="269" t="s">
        <v>889</v>
      </c>
      <c r="F1698" s="269"/>
      <c r="G1698" s="269">
        <v>25</v>
      </c>
      <c r="H1698" s="275" t="s">
        <v>1576</v>
      </c>
      <c r="J1698" s="271" t="s">
        <v>211</v>
      </c>
      <c r="L1698" s="271" t="s">
        <v>5799</v>
      </c>
      <c r="N1698" s="208" t="s">
        <v>5807</v>
      </c>
      <c r="O1698" s="502" t="s">
        <v>5808</v>
      </c>
      <c r="Q1698" s="502" t="s">
        <v>5809</v>
      </c>
      <c r="S1698" s="271" t="s">
        <v>214</v>
      </c>
      <c r="AZ1698" s="140"/>
    </row>
    <row r="1699" spans="1:52" ht="18" customHeight="1" x14ac:dyDescent="0.25">
      <c r="A1699" s="354">
        <v>12</v>
      </c>
      <c r="B1699" s="355"/>
      <c r="C1699" s="356">
        <v>68122</v>
      </c>
      <c r="D1699" s="140"/>
      <c r="E1699" s="269" t="s">
        <v>889</v>
      </c>
      <c r="F1699" s="269"/>
      <c r="G1699" s="269">
        <v>29</v>
      </c>
      <c r="H1699" s="275" t="s">
        <v>1576</v>
      </c>
      <c r="J1699" s="271" t="s">
        <v>211</v>
      </c>
      <c r="L1699" s="271" t="s">
        <v>5813</v>
      </c>
      <c r="N1699" s="208" t="s">
        <v>5814</v>
      </c>
      <c r="O1699" s="502" t="s">
        <v>5815</v>
      </c>
      <c r="P1699" s="502" t="s">
        <v>5816</v>
      </c>
      <c r="S1699" s="271" t="s">
        <v>214</v>
      </c>
      <c r="AZ1699" s="140"/>
    </row>
    <row r="1700" spans="1:52" ht="18" customHeight="1" x14ac:dyDescent="0.25">
      <c r="A1700" s="354">
        <v>12</v>
      </c>
      <c r="B1700" s="355"/>
      <c r="C1700" s="356">
        <v>56637</v>
      </c>
      <c r="D1700" s="140"/>
      <c r="E1700" s="269" t="s">
        <v>889</v>
      </c>
      <c r="F1700" s="269"/>
      <c r="G1700" s="269">
        <v>31</v>
      </c>
      <c r="H1700" s="275" t="s">
        <v>1576</v>
      </c>
      <c r="J1700" s="271" t="s">
        <v>211</v>
      </c>
      <c r="L1700" s="271" t="s">
        <v>5813</v>
      </c>
      <c r="N1700" s="208" t="s">
        <v>5817</v>
      </c>
      <c r="O1700" s="502" t="s">
        <v>5818</v>
      </c>
      <c r="Q1700" s="502" t="s">
        <v>5819</v>
      </c>
      <c r="S1700" s="271" t="s">
        <v>214</v>
      </c>
      <c r="AZ1700" s="140"/>
    </row>
    <row r="1701" spans="1:52" ht="18" customHeight="1" x14ac:dyDescent="0.25">
      <c r="A1701" s="354">
        <v>12</v>
      </c>
      <c r="B1701" s="355"/>
      <c r="C1701" s="356">
        <v>56639</v>
      </c>
      <c r="D1701" s="140"/>
      <c r="E1701" s="269" t="s">
        <v>889</v>
      </c>
      <c r="F1701" s="269"/>
      <c r="G1701" s="269">
        <v>33</v>
      </c>
      <c r="H1701" s="275" t="s">
        <v>1576</v>
      </c>
      <c r="J1701" s="271" t="s">
        <v>211</v>
      </c>
      <c r="L1701" s="271" t="s">
        <v>5813</v>
      </c>
      <c r="N1701" s="208" t="s">
        <v>5822</v>
      </c>
      <c r="O1701" s="502" t="s">
        <v>5823</v>
      </c>
      <c r="S1701" s="271" t="s">
        <v>214</v>
      </c>
      <c r="AZ1701" s="140"/>
    </row>
    <row r="1702" spans="1:52" ht="18" customHeight="1" x14ac:dyDescent="0.25">
      <c r="A1702" s="354">
        <v>12</v>
      </c>
      <c r="B1702" s="355"/>
      <c r="C1702" s="356">
        <v>56640</v>
      </c>
      <c r="D1702" s="140"/>
      <c r="E1702" s="269" t="s">
        <v>889</v>
      </c>
      <c r="F1702" s="269"/>
      <c r="G1702" s="269">
        <v>35</v>
      </c>
      <c r="H1702" s="275" t="s">
        <v>1576</v>
      </c>
      <c r="J1702" s="271" t="s">
        <v>211</v>
      </c>
      <c r="L1702" s="271" t="s">
        <v>5813</v>
      </c>
      <c r="N1702" s="208" t="s">
        <v>5824</v>
      </c>
      <c r="P1702" s="502" t="s">
        <v>5825</v>
      </c>
      <c r="S1702" s="271" t="s">
        <v>214</v>
      </c>
      <c r="AZ1702" s="140"/>
    </row>
    <row r="1703" spans="1:52" ht="18" customHeight="1" x14ac:dyDescent="0.25">
      <c r="A1703" s="354">
        <v>12</v>
      </c>
      <c r="B1703" s="355"/>
      <c r="C1703" s="356">
        <v>68979</v>
      </c>
      <c r="D1703" s="140"/>
      <c r="E1703" s="269" t="s">
        <v>889</v>
      </c>
      <c r="F1703" s="269"/>
      <c r="G1703" s="269">
        <v>41</v>
      </c>
      <c r="H1703" s="275" t="s">
        <v>1576</v>
      </c>
      <c r="J1703" s="271" t="s">
        <v>211</v>
      </c>
      <c r="L1703" s="271" t="s">
        <v>5813</v>
      </c>
      <c r="N1703" s="208" t="s">
        <v>5826</v>
      </c>
      <c r="P1703" s="502" t="s">
        <v>5827</v>
      </c>
      <c r="S1703" s="271" t="s">
        <v>214</v>
      </c>
      <c r="AZ1703" s="140"/>
    </row>
    <row r="1704" spans="1:52" ht="18" customHeight="1" x14ac:dyDescent="0.25">
      <c r="A1704" s="354">
        <v>12</v>
      </c>
      <c r="B1704" s="355"/>
      <c r="C1704" s="356">
        <v>64847</v>
      </c>
      <c r="D1704" s="140"/>
      <c r="E1704" s="269" t="s">
        <v>889</v>
      </c>
      <c r="F1704" s="269"/>
      <c r="G1704" s="269">
        <v>47</v>
      </c>
      <c r="H1704" s="275" t="s">
        <v>1576</v>
      </c>
      <c r="J1704" s="271" t="s">
        <v>211</v>
      </c>
      <c r="L1704" s="271" t="s">
        <v>5813</v>
      </c>
      <c r="N1704" s="208" t="s">
        <v>5829</v>
      </c>
      <c r="P1704" s="502" t="s">
        <v>5830</v>
      </c>
      <c r="Q1704" s="502" t="s">
        <v>5831</v>
      </c>
      <c r="S1704" s="271" t="s">
        <v>214</v>
      </c>
      <c r="AZ1704" s="140"/>
    </row>
    <row r="1705" spans="1:52" ht="18" customHeight="1" x14ac:dyDescent="0.25">
      <c r="A1705" s="354">
        <v>12</v>
      </c>
      <c r="B1705" s="355"/>
      <c r="C1705" s="356">
        <v>56646</v>
      </c>
      <c r="D1705" s="140"/>
      <c r="E1705" s="269" t="s">
        <v>889</v>
      </c>
      <c r="F1705" s="269"/>
      <c r="G1705" s="269">
        <v>49</v>
      </c>
      <c r="H1705" s="275" t="s">
        <v>1576</v>
      </c>
      <c r="J1705" s="271" t="s">
        <v>211</v>
      </c>
      <c r="L1705" s="271" t="s">
        <v>5813</v>
      </c>
      <c r="N1705" s="208" t="s">
        <v>5832</v>
      </c>
      <c r="P1705" s="502" t="s">
        <v>5833</v>
      </c>
      <c r="S1705" s="271" t="s">
        <v>214</v>
      </c>
      <c r="AZ1705" s="140"/>
    </row>
    <row r="1706" spans="1:52" ht="18" customHeight="1" x14ac:dyDescent="0.25">
      <c r="A1706" s="354">
        <v>12</v>
      </c>
      <c r="B1706" s="355"/>
      <c r="C1706" s="356">
        <v>68387</v>
      </c>
      <c r="D1706" s="140"/>
      <c r="E1706" s="269" t="s">
        <v>889</v>
      </c>
      <c r="F1706" s="269"/>
      <c r="G1706" s="269">
        <v>51</v>
      </c>
      <c r="H1706" s="275" t="s">
        <v>1576</v>
      </c>
      <c r="J1706" s="271" t="s">
        <v>211</v>
      </c>
      <c r="L1706" s="271" t="s">
        <v>5813</v>
      </c>
      <c r="N1706" s="208" t="s">
        <v>5834</v>
      </c>
      <c r="P1706" s="502" t="s">
        <v>5835</v>
      </c>
      <c r="Q1706" s="502" t="s">
        <v>5836</v>
      </c>
      <c r="S1706" s="271" t="s">
        <v>214</v>
      </c>
      <c r="AZ1706" s="140"/>
    </row>
    <row r="1707" spans="1:52" ht="18" customHeight="1" x14ac:dyDescent="0.25">
      <c r="A1707" s="354">
        <v>12</v>
      </c>
      <c r="B1707" s="355"/>
      <c r="C1707" s="356">
        <v>56649</v>
      </c>
      <c r="D1707" s="140"/>
      <c r="E1707" s="269" t="s">
        <v>889</v>
      </c>
      <c r="F1707" s="269"/>
      <c r="G1707" s="269">
        <v>59</v>
      </c>
      <c r="H1707" s="275" t="s">
        <v>1576</v>
      </c>
      <c r="J1707" s="271" t="s">
        <v>211</v>
      </c>
      <c r="L1707" s="271" t="s">
        <v>5813</v>
      </c>
      <c r="N1707" s="208" t="s">
        <v>5837</v>
      </c>
      <c r="P1707" s="502" t="s">
        <v>5838</v>
      </c>
      <c r="S1707" s="271" t="s">
        <v>214</v>
      </c>
      <c r="AZ1707" s="140"/>
    </row>
    <row r="1708" spans="1:52" ht="18" customHeight="1" x14ac:dyDescent="0.25">
      <c r="A1708" s="354">
        <v>12</v>
      </c>
      <c r="B1708" s="355"/>
      <c r="C1708" s="356">
        <v>69890</v>
      </c>
      <c r="D1708" s="140"/>
      <c r="E1708" s="269" t="s">
        <v>889</v>
      </c>
      <c r="F1708" s="269"/>
      <c r="G1708" s="269">
        <v>63</v>
      </c>
      <c r="H1708" s="275" t="s">
        <v>1576</v>
      </c>
      <c r="J1708" s="271" t="s">
        <v>211</v>
      </c>
      <c r="L1708" s="271" t="s">
        <v>5813</v>
      </c>
      <c r="N1708" s="208" t="s">
        <v>4368</v>
      </c>
      <c r="P1708" s="502" t="s">
        <v>5839</v>
      </c>
      <c r="Q1708" s="502" t="s">
        <v>5840</v>
      </c>
      <c r="S1708" s="271" t="s">
        <v>214</v>
      </c>
      <c r="AZ1708" s="140"/>
    </row>
    <row r="1709" spans="1:52" ht="18" customHeight="1" x14ac:dyDescent="0.25">
      <c r="A1709" s="354">
        <v>12</v>
      </c>
      <c r="B1709" s="355"/>
      <c r="C1709" s="356">
        <v>70155</v>
      </c>
      <c r="D1709" s="140"/>
      <c r="E1709" s="269" t="s">
        <v>889</v>
      </c>
      <c r="F1709" s="269"/>
      <c r="G1709" s="269">
        <v>71</v>
      </c>
      <c r="H1709" s="275" t="s">
        <v>1576</v>
      </c>
      <c r="J1709" s="271" t="s">
        <v>211</v>
      </c>
      <c r="L1709" s="271" t="s">
        <v>5813</v>
      </c>
      <c r="N1709" s="208" t="s">
        <v>5841</v>
      </c>
      <c r="O1709" s="502" t="s">
        <v>5842</v>
      </c>
      <c r="P1709" s="502" t="s">
        <v>5843</v>
      </c>
      <c r="Q1709" s="502" t="s">
        <v>5844</v>
      </c>
      <c r="S1709" s="271" t="s">
        <v>214</v>
      </c>
      <c r="AZ1709" s="140"/>
    </row>
    <row r="1710" spans="1:52" ht="18" customHeight="1" x14ac:dyDescent="0.25">
      <c r="A1710" s="354">
        <v>12</v>
      </c>
      <c r="B1710" s="355"/>
      <c r="C1710" s="356">
        <v>70032</v>
      </c>
      <c r="D1710" s="140"/>
      <c r="E1710" s="269" t="s">
        <v>889</v>
      </c>
      <c r="F1710" s="269"/>
      <c r="G1710" s="269">
        <v>79</v>
      </c>
      <c r="H1710" s="275" t="s">
        <v>1576</v>
      </c>
      <c r="J1710" s="271" t="s">
        <v>211</v>
      </c>
      <c r="L1710" s="271" t="s">
        <v>5813</v>
      </c>
      <c r="N1710" s="208" t="s">
        <v>5845</v>
      </c>
      <c r="O1710" s="502" t="s">
        <v>5846</v>
      </c>
      <c r="P1710" s="502" t="s">
        <v>5847</v>
      </c>
      <c r="Q1710" s="502" t="s">
        <v>5848</v>
      </c>
      <c r="S1710" s="271" t="s">
        <v>214</v>
      </c>
      <c r="AZ1710" s="140"/>
    </row>
    <row r="1711" spans="1:52" ht="18" customHeight="1" x14ac:dyDescent="0.25">
      <c r="A1711" s="354">
        <v>12</v>
      </c>
      <c r="B1711" s="355"/>
      <c r="C1711" s="356">
        <v>65088</v>
      </c>
      <c r="D1711" s="140"/>
      <c r="E1711" s="269" t="s">
        <v>889</v>
      </c>
      <c r="F1711" s="269"/>
      <c r="G1711" s="269">
        <v>81</v>
      </c>
      <c r="H1711" s="275" t="s">
        <v>1576</v>
      </c>
      <c r="J1711" s="271" t="s">
        <v>211</v>
      </c>
      <c r="L1711" s="271" t="s">
        <v>5813</v>
      </c>
      <c r="N1711" s="208" t="s">
        <v>5849</v>
      </c>
      <c r="P1711" s="502" t="s">
        <v>5850</v>
      </c>
      <c r="S1711" s="271" t="s">
        <v>214</v>
      </c>
      <c r="AZ1711" s="140"/>
    </row>
    <row r="1712" spans="1:52" ht="18" customHeight="1" x14ac:dyDescent="0.25">
      <c r="A1712" s="354">
        <v>12</v>
      </c>
      <c r="B1712" s="355"/>
      <c r="C1712" s="356">
        <v>68204</v>
      </c>
      <c r="D1712" s="140"/>
      <c r="E1712" s="269" t="s">
        <v>889</v>
      </c>
      <c r="F1712" s="269"/>
      <c r="G1712" s="269">
        <v>83</v>
      </c>
      <c r="H1712" s="275" t="s">
        <v>1576</v>
      </c>
      <c r="J1712" s="271" t="s">
        <v>211</v>
      </c>
      <c r="L1712" s="271" t="s">
        <v>5813</v>
      </c>
      <c r="N1712" s="208" t="s">
        <v>5851</v>
      </c>
      <c r="P1712" s="502" t="s">
        <v>5852</v>
      </c>
      <c r="Q1712" s="502" t="s">
        <v>5853</v>
      </c>
      <c r="S1712" s="271" t="s">
        <v>214</v>
      </c>
      <c r="AZ1712" s="140"/>
    </row>
    <row r="1713" spans="1:52" ht="18" customHeight="1" x14ac:dyDescent="0.25">
      <c r="A1713" s="354">
        <v>12</v>
      </c>
      <c r="B1713" s="355"/>
      <c r="C1713" s="356">
        <v>70491</v>
      </c>
      <c r="D1713" s="140"/>
      <c r="E1713" s="269" t="s">
        <v>889</v>
      </c>
      <c r="F1713" s="269"/>
      <c r="G1713" s="269">
        <v>85</v>
      </c>
      <c r="H1713" s="275" t="s">
        <v>1576</v>
      </c>
      <c r="J1713" s="271" t="s">
        <v>211</v>
      </c>
      <c r="L1713" s="271" t="s">
        <v>5813</v>
      </c>
      <c r="N1713" s="208" t="s">
        <v>5854</v>
      </c>
      <c r="P1713" s="502" t="s">
        <v>5855</v>
      </c>
      <c r="Q1713" s="502" t="s">
        <v>5856</v>
      </c>
      <c r="S1713" s="271" t="s">
        <v>214</v>
      </c>
      <c r="AZ1713" s="140"/>
    </row>
    <row r="1714" spans="1:52" ht="18" customHeight="1" x14ac:dyDescent="0.25">
      <c r="A1714" s="354">
        <v>12</v>
      </c>
      <c r="B1714" s="355"/>
      <c r="C1714" s="356">
        <v>65177</v>
      </c>
      <c r="D1714" s="140"/>
      <c r="E1714" s="269" t="s">
        <v>889</v>
      </c>
      <c r="F1714" s="269"/>
      <c r="G1714" s="269">
        <v>87</v>
      </c>
      <c r="H1714" s="275" t="s">
        <v>1576</v>
      </c>
      <c r="J1714" s="271" t="s">
        <v>211</v>
      </c>
      <c r="L1714" s="271" t="s">
        <v>5813</v>
      </c>
      <c r="N1714" s="208" t="s">
        <v>5857</v>
      </c>
      <c r="O1714" s="502" t="s">
        <v>5858</v>
      </c>
      <c r="P1714" s="502" t="s">
        <v>5858</v>
      </c>
      <c r="Q1714" s="502" t="s">
        <v>5859</v>
      </c>
      <c r="S1714" s="271" t="s">
        <v>214</v>
      </c>
      <c r="AZ1714" s="140"/>
    </row>
    <row r="1715" spans="1:52" ht="18" customHeight="1" x14ac:dyDescent="0.25">
      <c r="A1715" s="354">
        <v>12</v>
      </c>
      <c r="B1715" s="355"/>
      <c r="C1715" s="356">
        <v>63805</v>
      </c>
      <c r="D1715" s="140"/>
      <c r="E1715" s="269" t="s">
        <v>889</v>
      </c>
      <c r="F1715" s="269"/>
      <c r="G1715" s="269">
        <v>357</v>
      </c>
      <c r="H1715" s="275" t="s">
        <v>2568</v>
      </c>
      <c r="J1715" s="271" t="s">
        <v>211</v>
      </c>
      <c r="L1715" s="271" t="s">
        <v>5984</v>
      </c>
      <c r="N1715" s="208" t="s">
        <v>5985</v>
      </c>
      <c r="P1715" s="502" t="s">
        <v>5986</v>
      </c>
      <c r="S1715" s="271" t="s">
        <v>214</v>
      </c>
      <c r="AZ1715" s="140"/>
    </row>
    <row r="1716" spans="1:52" ht="18" customHeight="1" x14ac:dyDescent="0.25">
      <c r="A1716" s="354">
        <v>12</v>
      </c>
      <c r="B1716" s="355"/>
      <c r="C1716" s="356">
        <v>64450</v>
      </c>
      <c r="D1716" s="140"/>
      <c r="E1716" s="269" t="s">
        <v>889</v>
      </c>
      <c r="F1716" s="269"/>
      <c r="G1716" s="269">
        <v>359</v>
      </c>
      <c r="H1716" s="275" t="s">
        <v>2568</v>
      </c>
      <c r="J1716" s="271" t="s">
        <v>211</v>
      </c>
      <c r="L1716" s="271" t="s">
        <v>5984</v>
      </c>
      <c r="N1716" s="208" t="s">
        <v>5987</v>
      </c>
      <c r="P1716" s="502" t="s">
        <v>5988</v>
      </c>
      <c r="Q1716" s="502" t="s">
        <v>5989</v>
      </c>
      <c r="S1716" s="271" t="s">
        <v>214</v>
      </c>
      <c r="AZ1716" s="140"/>
    </row>
    <row r="1717" spans="1:52" ht="18" customHeight="1" x14ac:dyDescent="0.25">
      <c r="A1717" s="354">
        <v>12</v>
      </c>
      <c r="B1717" s="355"/>
      <c r="C1717" s="356">
        <v>56693</v>
      </c>
      <c r="D1717" s="140"/>
      <c r="E1717" s="269" t="s">
        <v>889</v>
      </c>
      <c r="F1717" s="269"/>
      <c r="G1717" s="269">
        <v>363</v>
      </c>
      <c r="H1717" s="275" t="s">
        <v>2568</v>
      </c>
      <c r="J1717" s="271" t="s">
        <v>211</v>
      </c>
      <c r="L1717" s="271" t="s">
        <v>5984</v>
      </c>
      <c r="N1717" s="208" t="s">
        <v>5990</v>
      </c>
      <c r="P1717" s="502" t="s">
        <v>5991</v>
      </c>
      <c r="Q1717" s="502" t="s">
        <v>5992</v>
      </c>
      <c r="S1717" s="271" t="s">
        <v>214</v>
      </c>
      <c r="AZ1717" s="140"/>
    </row>
    <row r="1718" spans="1:52" ht="18" customHeight="1" x14ac:dyDescent="0.25">
      <c r="A1718" s="354">
        <v>12</v>
      </c>
      <c r="B1718" s="355"/>
      <c r="C1718" s="356">
        <v>64690</v>
      </c>
      <c r="D1718" s="140"/>
      <c r="E1718" s="269" t="s">
        <v>889</v>
      </c>
      <c r="F1718" s="269"/>
      <c r="G1718" s="269">
        <v>365</v>
      </c>
      <c r="H1718" s="275" t="s">
        <v>2568</v>
      </c>
      <c r="J1718" s="271" t="s">
        <v>211</v>
      </c>
      <c r="L1718" s="271" t="s">
        <v>5984</v>
      </c>
      <c r="N1718" s="208" t="s">
        <v>5993</v>
      </c>
      <c r="P1718" s="502" t="s">
        <v>5994</v>
      </c>
      <c r="Q1718" s="502" t="s">
        <v>5995</v>
      </c>
      <c r="S1718" s="271" t="s">
        <v>214</v>
      </c>
      <c r="AZ1718" s="140"/>
    </row>
    <row r="1719" spans="1:52" ht="18" customHeight="1" x14ac:dyDescent="0.25">
      <c r="A1719" s="354">
        <v>12</v>
      </c>
      <c r="B1719" s="355"/>
      <c r="C1719" s="356">
        <v>61643</v>
      </c>
      <c r="D1719" s="140"/>
      <c r="E1719" s="269" t="s">
        <v>889</v>
      </c>
      <c r="F1719" s="269"/>
      <c r="G1719" s="269">
        <v>277</v>
      </c>
      <c r="H1719" s="275" t="s">
        <v>2568</v>
      </c>
      <c r="J1719" s="271" t="s">
        <v>211</v>
      </c>
      <c r="L1719" s="271" t="s">
        <v>3183</v>
      </c>
      <c r="N1719" s="208" t="s">
        <v>5950</v>
      </c>
      <c r="O1719" s="502" t="s">
        <v>5951</v>
      </c>
      <c r="P1719" s="502" t="s">
        <v>5952</v>
      </c>
      <c r="Q1719" s="502" t="s">
        <v>5953</v>
      </c>
      <c r="S1719" s="271" t="s">
        <v>214</v>
      </c>
      <c r="AZ1719" s="140"/>
    </row>
    <row r="1720" spans="1:52" ht="18" customHeight="1" x14ac:dyDescent="0.25">
      <c r="A1720" s="354">
        <v>12</v>
      </c>
      <c r="B1720" s="355"/>
      <c r="C1720" s="356">
        <v>56681</v>
      </c>
      <c r="D1720" s="140"/>
      <c r="E1720" s="269" t="s">
        <v>889</v>
      </c>
      <c r="F1720" s="269"/>
      <c r="G1720" s="269">
        <v>281</v>
      </c>
      <c r="H1720" s="275" t="s">
        <v>2568</v>
      </c>
      <c r="J1720" s="271" t="s">
        <v>211</v>
      </c>
      <c r="L1720" s="271" t="s">
        <v>3183</v>
      </c>
      <c r="N1720" s="208" t="s">
        <v>5954</v>
      </c>
      <c r="O1720" s="502" t="s">
        <v>5955</v>
      </c>
      <c r="Q1720" s="502" t="s">
        <v>5956</v>
      </c>
      <c r="S1720" s="271" t="s">
        <v>214</v>
      </c>
      <c r="AZ1720" s="140"/>
    </row>
    <row r="1721" spans="1:52" ht="18" customHeight="1" x14ac:dyDescent="0.25">
      <c r="A1721" s="354">
        <v>12</v>
      </c>
      <c r="B1721" s="355"/>
      <c r="C1721" s="356">
        <v>70109</v>
      </c>
      <c r="D1721" s="140"/>
      <c r="E1721" s="269" t="s">
        <v>889</v>
      </c>
      <c r="F1721" s="269"/>
      <c r="G1721" s="269">
        <v>283</v>
      </c>
      <c r="H1721" s="275" t="s">
        <v>2568</v>
      </c>
      <c r="J1721" s="271" t="s">
        <v>211</v>
      </c>
      <c r="L1721" s="271" t="s">
        <v>3183</v>
      </c>
      <c r="N1721" s="208" t="s">
        <v>4738</v>
      </c>
      <c r="P1721" s="502" t="s">
        <v>5957</v>
      </c>
      <c r="Q1721" s="502" t="s">
        <v>5958</v>
      </c>
      <c r="S1721" s="271" t="s">
        <v>214</v>
      </c>
      <c r="AZ1721" s="140"/>
    </row>
    <row r="1722" spans="1:52" ht="18" customHeight="1" x14ac:dyDescent="0.25">
      <c r="A1722" s="354">
        <v>12</v>
      </c>
      <c r="B1722" s="355"/>
      <c r="C1722" s="356">
        <v>69146</v>
      </c>
      <c r="D1722" s="140"/>
      <c r="E1722" s="269" t="s">
        <v>889</v>
      </c>
      <c r="F1722" s="269"/>
      <c r="G1722" s="269">
        <v>287</v>
      </c>
      <c r="H1722" s="275" t="s">
        <v>2568</v>
      </c>
      <c r="J1722" s="271" t="s">
        <v>211</v>
      </c>
      <c r="L1722" s="271" t="s">
        <v>3183</v>
      </c>
      <c r="N1722" s="208" t="s">
        <v>5959</v>
      </c>
      <c r="O1722" s="502" t="s">
        <v>5960</v>
      </c>
      <c r="Q1722" s="502" t="s">
        <v>5961</v>
      </c>
      <c r="S1722" s="271" t="s">
        <v>214</v>
      </c>
      <c r="AZ1722" s="140"/>
    </row>
    <row r="1723" spans="1:52" ht="18" customHeight="1" x14ac:dyDescent="0.25">
      <c r="A1723" s="354">
        <v>12</v>
      </c>
      <c r="B1723" s="355"/>
      <c r="C1723" s="356">
        <v>69916</v>
      </c>
      <c r="D1723" s="140"/>
      <c r="E1723" s="269" t="s">
        <v>889</v>
      </c>
      <c r="F1723" s="269"/>
      <c r="G1723" s="269">
        <v>313</v>
      </c>
      <c r="H1723" s="275" t="s">
        <v>2568</v>
      </c>
      <c r="J1723" s="271" t="s">
        <v>211</v>
      </c>
      <c r="L1723" s="271" t="s">
        <v>3183</v>
      </c>
      <c r="N1723" s="208" t="s">
        <v>5962</v>
      </c>
      <c r="P1723" s="502" t="s">
        <v>5963</v>
      </c>
      <c r="Q1723" s="502" t="s">
        <v>5964</v>
      </c>
      <c r="S1723" s="271" t="s">
        <v>214</v>
      </c>
      <c r="AZ1723" s="140"/>
    </row>
    <row r="1724" spans="1:52" ht="18" customHeight="1" x14ac:dyDescent="0.25">
      <c r="A1724" s="354">
        <v>12</v>
      </c>
      <c r="B1724" s="355"/>
      <c r="C1724" s="356">
        <v>70512</v>
      </c>
      <c r="D1724" s="140"/>
      <c r="E1724" s="269" t="s">
        <v>889</v>
      </c>
      <c r="F1724" s="269"/>
      <c r="G1724" s="269">
        <v>315</v>
      </c>
      <c r="H1724" s="275" t="s">
        <v>2568</v>
      </c>
      <c r="J1724" s="271" t="s">
        <v>211</v>
      </c>
      <c r="L1724" s="271" t="s">
        <v>3183</v>
      </c>
      <c r="N1724" s="208" t="s">
        <v>5965</v>
      </c>
      <c r="Q1724" s="502" t="s">
        <v>5966</v>
      </c>
      <c r="S1724" s="271" t="s">
        <v>214</v>
      </c>
      <c r="AZ1724" s="140"/>
    </row>
    <row r="1725" spans="1:52" ht="18" customHeight="1" x14ac:dyDescent="0.25">
      <c r="A1725" s="354">
        <v>12</v>
      </c>
      <c r="B1725" s="355"/>
      <c r="C1725" s="356">
        <v>57289</v>
      </c>
      <c r="D1725" s="140"/>
      <c r="E1725" s="269" t="s">
        <v>889</v>
      </c>
      <c r="F1725" s="269"/>
      <c r="G1725" s="269">
        <v>319</v>
      </c>
      <c r="H1725" s="275" t="s">
        <v>2568</v>
      </c>
      <c r="J1725" s="271" t="s">
        <v>211</v>
      </c>
      <c r="L1725" s="271" t="s">
        <v>3183</v>
      </c>
      <c r="N1725" s="208" t="s">
        <v>5967</v>
      </c>
      <c r="O1725" s="502" t="s">
        <v>5968</v>
      </c>
      <c r="Q1725" s="502" t="s">
        <v>5969</v>
      </c>
      <c r="S1725" s="271" t="s">
        <v>214</v>
      </c>
      <c r="AZ1725" s="140"/>
    </row>
    <row r="1726" spans="1:52" ht="18" customHeight="1" x14ac:dyDescent="0.25">
      <c r="A1726" s="354">
        <v>12</v>
      </c>
      <c r="B1726" s="355"/>
      <c r="C1726" s="356">
        <v>67608</v>
      </c>
      <c r="D1726" s="140"/>
      <c r="E1726" s="269" t="s">
        <v>889</v>
      </c>
      <c r="F1726" s="269"/>
      <c r="G1726" s="269">
        <v>321</v>
      </c>
      <c r="H1726" s="275" t="s">
        <v>2568</v>
      </c>
      <c r="J1726" s="271" t="s">
        <v>211</v>
      </c>
      <c r="L1726" s="271" t="s">
        <v>3183</v>
      </c>
      <c r="N1726" s="208" t="s">
        <v>5970</v>
      </c>
      <c r="O1726" s="502" t="s">
        <v>5971</v>
      </c>
      <c r="P1726" s="502" t="s">
        <v>5971</v>
      </c>
      <c r="S1726" s="271" t="s">
        <v>214</v>
      </c>
      <c r="AZ1726" s="140"/>
    </row>
    <row r="1727" spans="1:52" ht="18" customHeight="1" x14ac:dyDescent="0.25">
      <c r="A1727" s="354">
        <v>12</v>
      </c>
      <c r="B1727" s="355"/>
      <c r="C1727" s="356">
        <v>57454</v>
      </c>
      <c r="D1727" s="140"/>
      <c r="E1727" s="269" t="s">
        <v>889</v>
      </c>
      <c r="F1727" s="269"/>
      <c r="G1727" s="269">
        <v>327</v>
      </c>
      <c r="H1727" s="275" t="s">
        <v>2568</v>
      </c>
      <c r="J1727" s="271" t="s">
        <v>211</v>
      </c>
      <c r="L1727" s="271" t="s">
        <v>3183</v>
      </c>
      <c r="N1727" s="208" t="s">
        <v>5972</v>
      </c>
      <c r="P1727" s="502" t="s">
        <v>5973</v>
      </c>
      <c r="S1727" s="271" t="s">
        <v>214</v>
      </c>
      <c r="AZ1727" s="140"/>
    </row>
    <row r="1728" spans="1:52" ht="18" customHeight="1" x14ac:dyDescent="0.25">
      <c r="A1728" s="354">
        <v>12</v>
      </c>
      <c r="B1728" s="355"/>
      <c r="C1728" s="356">
        <v>70668</v>
      </c>
      <c r="D1728" s="140"/>
      <c r="E1728" s="269" t="s">
        <v>889</v>
      </c>
      <c r="F1728" s="269"/>
      <c r="G1728" s="269">
        <v>329</v>
      </c>
      <c r="H1728" s="275" t="s">
        <v>2568</v>
      </c>
      <c r="J1728" s="271" t="s">
        <v>211</v>
      </c>
      <c r="L1728" s="271" t="s">
        <v>3183</v>
      </c>
      <c r="N1728" s="208" t="s">
        <v>5974</v>
      </c>
      <c r="O1728" s="502" t="s">
        <v>5975</v>
      </c>
      <c r="P1728" s="502" t="s">
        <v>5976</v>
      </c>
      <c r="Q1728" s="502" t="s">
        <v>5977</v>
      </c>
      <c r="S1728" s="271" t="s">
        <v>214</v>
      </c>
      <c r="AZ1728" s="140"/>
    </row>
    <row r="1729" spans="1:52" ht="18" customHeight="1" x14ac:dyDescent="0.25">
      <c r="A1729" s="354">
        <v>12</v>
      </c>
      <c r="B1729" s="355"/>
      <c r="C1729" s="356">
        <v>56690</v>
      </c>
      <c r="D1729" s="140"/>
      <c r="E1729" s="269" t="s">
        <v>889</v>
      </c>
      <c r="F1729" s="269"/>
      <c r="G1729" s="269">
        <v>331</v>
      </c>
      <c r="H1729" s="275" t="s">
        <v>2568</v>
      </c>
      <c r="J1729" s="271" t="s">
        <v>211</v>
      </c>
      <c r="L1729" s="271" t="s">
        <v>3183</v>
      </c>
      <c r="N1729" s="208" t="s">
        <v>5978</v>
      </c>
      <c r="O1729" s="502" t="s">
        <v>5979</v>
      </c>
      <c r="S1729" s="271" t="s">
        <v>214</v>
      </c>
      <c r="AZ1729" s="140"/>
    </row>
    <row r="1730" spans="1:52" ht="18" customHeight="1" x14ac:dyDescent="0.25">
      <c r="A1730" s="354">
        <v>12</v>
      </c>
      <c r="B1730" s="355"/>
      <c r="C1730" s="356">
        <v>66876</v>
      </c>
      <c r="D1730" s="140"/>
      <c r="E1730" s="269" t="s">
        <v>889</v>
      </c>
      <c r="F1730" s="269"/>
      <c r="G1730" s="269">
        <v>333</v>
      </c>
      <c r="H1730" s="275" t="s">
        <v>2568</v>
      </c>
      <c r="J1730" s="271" t="s">
        <v>211</v>
      </c>
      <c r="L1730" s="271" t="s">
        <v>3183</v>
      </c>
      <c r="N1730" s="208" t="s">
        <v>5980</v>
      </c>
      <c r="P1730" s="502" t="s">
        <v>5981</v>
      </c>
      <c r="Q1730" s="502" t="s">
        <v>5982</v>
      </c>
      <c r="S1730" s="271" t="s">
        <v>214</v>
      </c>
      <c r="AZ1730" s="140"/>
    </row>
    <row r="1731" spans="1:52" ht="18" customHeight="1" x14ac:dyDescent="0.25">
      <c r="A1731" s="354">
        <v>12</v>
      </c>
      <c r="B1731" s="355"/>
      <c r="C1731" s="356">
        <v>60047</v>
      </c>
      <c r="D1731" s="140"/>
      <c r="E1731" s="269" t="s">
        <v>889</v>
      </c>
      <c r="F1731" s="269"/>
      <c r="G1731" s="269">
        <v>335</v>
      </c>
      <c r="H1731" s="275" t="s">
        <v>2568</v>
      </c>
      <c r="J1731" s="271" t="s">
        <v>211</v>
      </c>
      <c r="L1731" s="271" t="s">
        <v>3183</v>
      </c>
      <c r="N1731" s="208" t="s">
        <v>1854</v>
      </c>
      <c r="P1731" s="502" t="s">
        <v>5983</v>
      </c>
      <c r="S1731" s="271" t="s">
        <v>214</v>
      </c>
      <c r="AZ1731" s="140"/>
    </row>
    <row r="1732" spans="1:52" ht="18" customHeight="1" x14ac:dyDescent="0.25">
      <c r="A1732" s="354">
        <v>12</v>
      </c>
      <c r="B1732" s="355"/>
      <c r="C1732" s="356">
        <v>60045</v>
      </c>
      <c r="D1732" s="140"/>
      <c r="E1732" s="269" t="s">
        <v>889</v>
      </c>
      <c r="F1732" s="269"/>
      <c r="G1732" s="269" t="s">
        <v>3182</v>
      </c>
      <c r="H1732" s="275" t="s">
        <v>2568</v>
      </c>
      <c r="J1732" s="271" t="s">
        <v>211</v>
      </c>
      <c r="L1732" s="271" t="s">
        <v>3183</v>
      </c>
      <c r="N1732" s="208" t="s">
        <v>3184</v>
      </c>
      <c r="O1732" s="502" t="s">
        <v>3185</v>
      </c>
      <c r="P1732" s="502" t="s">
        <v>3186</v>
      </c>
      <c r="Q1732" s="502" t="s">
        <v>3187</v>
      </c>
      <c r="S1732" s="271" t="s">
        <v>214</v>
      </c>
      <c r="AZ1732" s="140"/>
    </row>
    <row r="1733" spans="1:52" ht="18" customHeight="1" x14ac:dyDescent="0.25">
      <c r="A1733" s="354">
        <v>12</v>
      </c>
      <c r="B1733" s="355"/>
      <c r="C1733" s="356">
        <v>60046</v>
      </c>
      <c r="D1733" s="140"/>
      <c r="E1733" s="269" t="s">
        <v>889</v>
      </c>
      <c r="F1733" s="269"/>
      <c r="G1733" s="269" t="s">
        <v>3190</v>
      </c>
      <c r="H1733" s="275" t="s">
        <v>2568</v>
      </c>
      <c r="J1733" s="271" t="s">
        <v>211</v>
      </c>
      <c r="L1733" s="271" t="s">
        <v>3183</v>
      </c>
      <c r="N1733" s="208" t="s">
        <v>3191</v>
      </c>
      <c r="P1733" s="502" t="s">
        <v>3192</v>
      </c>
      <c r="S1733" s="271" t="s">
        <v>214</v>
      </c>
      <c r="AZ1733" s="140"/>
    </row>
    <row r="1734" spans="1:52" ht="18" customHeight="1" x14ac:dyDescent="0.25">
      <c r="A1734" s="354">
        <v>12</v>
      </c>
      <c r="B1734" s="355"/>
      <c r="C1734" s="356">
        <v>59437</v>
      </c>
      <c r="D1734" s="140"/>
      <c r="E1734" s="269" t="s">
        <v>889</v>
      </c>
      <c r="F1734" s="269"/>
      <c r="G1734" s="269">
        <v>263</v>
      </c>
      <c r="H1734" s="275" t="s">
        <v>2568</v>
      </c>
      <c r="J1734" s="271" t="s">
        <v>211</v>
      </c>
      <c r="L1734" s="271" t="s">
        <v>5942</v>
      </c>
      <c r="N1734" s="208" t="s">
        <v>5943</v>
      </c>
      <c r="O1734" s="502" t="s">
        <v>5944</v>
      </c>
      <c r="P1734" s="502" t="s">
        <v>5945</v>
      </c>
      <c r="Q1734" s="502" t="s">
        <v>5946</v>
      </c>
      <c r="S1734" s="271" t="s">
        <v>214</v>
      </c>
      <c r="AZ1734" s="140"/>
    </row>
    <row r="1735" spans="1:52" ht="18" customHeight="1" x14ac:dyDescent="0.25">
      <c r="A1735" s="354">
        <v>12</v>
      </c>
      <c r="B1735" s="355"/>
      <c r="C1735" s="356">
        <v>56679</v>
      </c>
      <c r="D1735" s="140"/>
      <c r="E1735" s="269" t="s">
        <v>889</v>
      </c>
      <c r="F1735" s="269"/>
      <c r="G1735" s="269">
        <v>267</v>
      </c>
      <c r="H1735" s="275" t="s">
        <v>2568</v>
      </c>
      <c r="J1735" s="271" t="s">
        <v>211</v>
      </c>
      <c r="L1735" s="271" t="s">
        <v>5942</v>
      </c>
      <c r="N1735" s="208" t="s">
        <v>5947</v>
      </c>
      <c r="O1735" s="502" t="s">
        <v>5948</v>
      </c>
      <c r="Q1735" s="502" t="s">
        <v>5949</v>
      </c>
      <c r="S1735" s="271" t="s">
        <v>214</v>
      </c>
      <c r="AZ1735" s="140"/>
    </row>
    <row r="1736" spans="1:52" ht="18" customHeight="1" x14ac:dyDescent="0.25">
      <c r="A1736" s="354">
        <v>12</v>
      </c>
      <c r="B1736" s="355"/>
      <c r="C1736" s="356">
        <v>64493</v>
      </c>
      <c r="D1736" s="140"/>
      <c r="E1736" s="269" t="s">
        <v>889</v>
      </c>
      <c r="F1736" s="269"/>
      <c r="G1736" s="269">
        <v>217</v>
      </c>
      <c r="H1736" s="275" t="s">
        <v>2568</v>
      </c>
      <c r="J1736" s="271" t="s">
        <v>211</v>
      </c>
      <c r="L1736" s="271" t="s">
        <v>3092</v>
      </c>
      <c r="N1736" s="208" t="s">
        <v>3099</v>
      </c>
      <c r="O1736" s="502" t="s">
        <v>3100</v>
      </c>
      <c r="P1736" s="502" t="s">
        <v>3101</v>
      </c>
      <c r="Q1736" s="502" t="s">
        <v>3102</v>
      </c>
      <c r="S1736" s="271" t="s">
        <v>214</v>
      </c>
      <c r="AZ1736" s="140"/>
    </row>
    <row r="1737" spans="1:52" ht="18" customHeight="1" x14ac:dyDescent="0.25">
      <c r="A1737" s="354">
        <v>12</v>
      </c>
      <c r="B1737" s="355"/>
      <c r="C1737" s="356">
        <v>63787</v>
      </c>
      <c r="D1737" s="140"/>
      <c r="E1737" s="269" t="s">
        <v>889</v>
      </c>
      <c r="F1737" s="269"/>
      <c r="G1737" s="269">
        <v>219</v>
      </c>
      <c r="H1737" s="275" t="s">
        <v>2568</v>
      </c>
      <c r="J1737" s="271" t="s">
        <v>211</v>
      </c>
      <c r="L1737" s="271" t="s">
        <v>3092</v>
      </c>
      <c r="N1737" s="208" t="s">
        <v>3107</v>
      </c>
      <c r="O1737" s="502" t="s">
        <v>3108</v>
      </c>
      <c r="P1737" s="502" t="s">
        <v>3109</v>
      </c>
      <c r="S1737" s="271" t="s">
        <v>214</v>
      </c>
      <c r="AZ1737" s="140"/>
    </row>
    <row r="1738" spans="1:52" ht="25.5" x14ac:dyDescent="0.25">
      <c r="A1738" s="354">
        <v>12</v>
      </c>
      <c r="B1738" s="355"/>
      <c r="C1738" s="356">
        <v>70265</v>
      </c>
      <c r="D1738" s="140"/>
      <c r="E1738" s="269" t="s">
        <v>889</v>
      </c>
      <c r="F1738" s="269"/>
      <c r="G1738" s="269">
        <v>223</v>
      </c>
      <c r="H1738" s="275" t="s">
        <v>2568</v>
      </c>
      <c r="J1738" s="271" t="s">
        <v>211</v>
      </c>
      <c r="L1738" s="271" t="s">
        <v>3092</v>
      </c>
      <c r="N1738" s="208" t="s">
        <v>3121</v>
      </c>
      <c r="O1738" s="502" t="s">
        <v>3122</v>
      </c>
      <c r="P1738" s="502" t="s">
        <v>3123</v>
      </c>
      <c r="S1738" s="271" t="s">
        <v>214</v>
      </c>
      <c r="AZ1738" s="140"/>
    </row>
    <row r="1739" spans="1:52" ht="25.5" x14ac:dyDescent="0.25">
      <c r="A1739" s="354">
        <v>12</v>
      </c>
      <c r="B1739" s="355"/>
      <c r="C1739" s="356">
        <v>61483</v>
      </c>
      <c r="D1739" s="140"/>
      <c r="E1739" s="269" t="s">
        <v>889</v>
      </c>
      <c r="F1739" s="269"/>
      <c r="G1739" s="269">
        <v>225</v>
      </c>
      <c r="H1739" s="275" t="s">
        <v>2568</v>
      </c>
      <c r="J1739" s="271" t="s">
        <v>211</v>
      </c>
      <c r="L1739" s="271" t="s">
        <v>3092</v>
      </c>
      <c r="N1739" s="208" t="s">
        <v>3126</v>
      </c>
      <c r="P1739" s="502" t="s">
        <v>3127</v>
      </c>
      <c r="Q1739" s="502" t="s">
        <v>3128</v>
      </c>
      <c r="S1739" s="271" t="s">
        <v>214</v>
      </c>
      <c r="AZ1739" s="140"/>
    </row>
    <row r="1740" spans="1:52" ht="25.5" x14ac:dyDescent="0.25">
      <c r="A1740" s="354">
        <v>12</v>
      </c>
      <c r="B1740" s="355"/>
      <c r="C1740" s="356">
        <v>60038</v>
      </c>
      <c r="D1740" s="140"/>
      <c r="E1740" s="269" t="s">
        <v>889</v>
      </c>
      <c r="F1740" s="269"/>
      <c r="G1740" s="269">
        <v>227</v>
      </c>
      <c r="H1740" s="275" t="s">
        <v>2568</v>
      </c>
      <c r="J1740" s="271" t="s">
        <v>211</v>
      </c>
      <c r="L1740" s="271" t="s">
        <v>3092</v>
      </c>
      <c r="N1740" s="208" t="s">
        <v>3129</v>
      </c>
      <c r="S1740" s="271" t="s">
        <v>214</v>
      </c>
      <c r="AZ1740" s="140"/>
    </row>
    <row r="1741" spans="1:52" ht="25.5" x14ac:dyDescent="0.25">
      <c r="A1741" s="354">
        <v>12</v>
      </c>
      <c r="B1741" s="355"/>
      <c r="C1741" s="356">
        <v>70060</v>
      </c>
      <c r="D1741" s="140"/>
      <c r="E1741" s="269" t="s">
        <v>889</v>
      </c>
      <c r="F1741" s="269"/>
      <c r="G1741" s="269">
        <v>229</v>
      </c>
      <c r="H1741" s="275" t="s">
        <v>2568</v>
      </c>
      <c r="J1741" s="271" t="s">
        <v>211</v>
      </c>
      <c r="L1741" s="271" t="s">
        <v>3092</v>
      </c>
      <c r="N1741" s="208" t="s">
        <v>3130</v>
      </c>
      <c r="P1741" s="502" t="s">
        <v>3131</v>
      </c>
      <c r="S1741" s="271" t="s">
        <v>214</v>
      </c>
      <c r="AZ1741" s="140"/>
    </row>
    <row r="1742" spans="1:52" ht="25.5" x14ac:dyDescent="0.25">
      <c r="A1742" s="354">
        <v>12</v>
      </c>
      <c r="B1742" s="355"/>
      <c r="C1742" s="356">
        <v>60040</v>
      </c>
      <c r="D1742" s="140"/>
      <c r="E1742" s="269" t="s">
        <v>889</v>
      </c>
      <c r="F1742" s="269"/>
      <c r="G1742" s="269">
        <v>231</v>
      </c>
      <c r="H1742" s="275" t="s">
        <v>2568</v>
      </c>
      <c r="J1742" s="271" t="s">
        <v>211</v>
      </c>
      <c r="L1742" s="271" t="s">
        <v>3092</v>
      </c>
      <c r="N1742" s="208" t="s">
        <v>3138</v>
      </c>
      <c r="S1742" s="271" t="s">
        <v>214</v>
      </c>
      <c r="AZ1742" s="140"/>
    </row>
    <row r="1743" spans="1:52" ht="25.5" x14ac:dyDescent="0.25">
      <c r="A1743" s="354">
        <v>12</v>
      </c>
      <c r="B1743" s="355"/>
      <c r="C1743" s="356">
        <v>69563</v>
      </c>
      <c r="D1743" s="140"/>
      <c r="E1743" s="269" t="s">
        <v>889</v>
      </c>
      <c r="F1743" s="269"/>
      <c r="G1743" s="269">
        <v>233</v>
      </c>
      <c r="H1743" s="275" t="s">
        <v>2568</v>
      </c>
      <c r="J1743" s="271" t="s">
        <v>211</v>
      </c>
      <c r="L1743" s="271" t="s">
        <v>3092</v>
      </c>
      <c r="N1743" s="208" t="s">
        <v>521</v>
      </c>
      <c r="P1743" s="502" t="s">
        <v>3142</v>
      </c>
      <c r="Q1743" s="502" t="s">
        <v>3143</v>
      </c>
      <c r="S1743" s="271" t="s">
        <v>214</v>
      </c>
      <c r="AZ1743" s="140"/>
    </row>
    <row r="1744" spans="1:52" ht="25.5" x14ac:dyDescent="0.25">
      <c r="A1744" s="354">
        <v>12</v>
      </c>
      <c r="B1744" s="355"/>
      <c r="C1744" s="356">
        <v>67673</v>
      </c>
      <c r="D1744" s="140"/>
      <c r="E1744" s="269" t="s">
        <v>889</v>
      </c>
      <c r="F1744" s="269"/>
      <c r="G1744" s="269">
        <v>235</v>
      </c>
      <c r="H1744" s="275" t="s">
        <v>2568</v>
      </c>
      <c r="J1744" s="271" t="s">
        <v>211</v>
      </c>
      <c r="L1744" s="271" t="s">
        <v>3092</v>
      </c>
      <c r="N1744" s="208" t="s">
        <v>3146</v>
      </c>
      <c r="P1744" s="502" t="s">
        <v>3147</v>
      </c>
      <c r="S1744" s="271" t="s">
        <v>214</v>
      </c>
      <c r="AZ1744" s="140"/>
    </row>
    <row r="1745" spans="1:52" ht="25.5" x14ac:dyDescent="0.25">
      <c r="A1745" s="354">
        <v>12</v>
      </c>
      <c r="B1745" s="355"/>
      <c r="C1745" s="356">
        <v>64066</v>
      </c>
      <c r="D1745" s="140"/>
      <c r="E1745" s="269" t="s">
        <v>889</v>
      </c>
      <c r="F1745" s="269"/>
      <c r="G1745" s="269">
        <v>237</v>
      </c>
      <c r="H1745" s="275" t="s">
        <v>2568</v>
      </c>
      <c r="J1745" s="271" t="s">
        <v>211</v>
      </c>
      <c r="L1745" s="271" t="s">
        <v>3092</v>
      </c>
      <c r="N1745" s="208" t="s">
        <v>3148</v>
      </c>
      <c r="P1745" s="502" t="s">
        <v>3149</v>
      </c>
      <c r="S1745" s="271" t="s">
        <v>214</v>
      </c>
      <c r="AZ1745" s="140"/>
    </row>
    <row r="1746" spans="1:52" ht="25.5" x14ac:dyDescent="0.25">
      <c r="A1746" s="354">
        <v>12</v>
      </c>
      <c r="B1746" s="355"/>
      <c r="C1746" s="356">
        <v>60044</v>
      </c>
      <c r="D1746" s="140"/>
      <c r="E1746" s="269" t="s">
        <v>889</v>
      </c>
      <c r="F1746" s="269"/>
      <c r="G1746" s="269">
        <v>239</v>
      </c>
      <c r="H1746" s="275" t="s">
        <v>2568</v>
      </c>
      <c r="J1746" s="271" t="s">
        <v>211</v>
      </c>
      <c r="L1746" s="271" t="s">
        <v>3092</v>
      </c>
      <c r="N1746" s="208" t="s">
        <v>3150</v>
      </c>
      <c r="O1746" s="502" t="s">
        <v>3151</v>
      </c>
      <c r="Q1746" s="502" t="s">
        <v>3152</v>
      </c>
      <c r="S1746" s="271" t="s">
        <v>214</v>
      </c>
      <c r="AZ1746" s="140"/>
    </row>
    <row r="1747" spans="1:52" ht="25.5" x14ac:dyDescent="0.25">
      <c r="A1747" s="354">
        <v>12</v>
      </c>
      <c r="B1747" s="355"/>
      <c r="C1747" s="356">
        <v>61479</v>
      </c>
      <c r="D1747" s="140"/>
      <c r="E1747" s="269" t="s">
        <v>889</v>
      </c>
      <c r="F1747" s="269"/>
      <c r="G1747" s="269" t="s">
        <v>3091</v>
      </c>
      <c r="H1747" s="275" t="s">
        <v>2568</v>
      </c>
      <c r="J1747" s="271" t="s">
        <v>211</v>
      </c>
      <c r="L1747" s="271" t="s">
        <v>3092</v>
      </c>
      <c r="N1747" s="208" t="s">
        <v>3093</v>
      </c>
      <c r="O1747" s="502" t="s">
        <v>3094</v>
      </c>
      <c r="S1747" s="271" t="s">
        <v>214</v>
      </c>
      <c r="AZ1747" s="140"/>
    </row>
    <row r="1748" spans="1:52" ht="25.5" x14ac:dyDescent="0.25">
      <c r="A1748" s="354">
        <v>12</v>
      </c>
      <c r="B1748" s="355"/>
      <c r="C1748" s="356">
        <v>65513</v>
      </c>
      <c r="D1748" s="140"/>
      <c r="E1748" s="269" t="s">
        <v>889</v>
      </c>
      <c r="F1748" s="269"/>
      <c r="G1748" s="269">
        <v>93</v>
      </c>
      <c r="H1748" s="275" t="s">
        <v>2568</v>
      </c>
      <c r="J1748" s="271" t="s">
        <v>211</v>
      </c>
      <c r="L1748" s="271" t="s">
        <v>2569</v>
      </c>
      <c r="N1748" s="208" t="s">
        <v>5917</v>
      </c>
      <c r="P1748" s="502" t="s">
        <v>5918</v>
      </c>
      <c r="S1748" s="271" t="s">
        <v>214</v>
      </c>
      <c r="AZ1748" s="140"/>
    </row>
    <row r="1749" spans="1:52" ht="18" customHeight="1" x14ac:dyDescent="0.25">
      <c r="A1749" s="354">
        <v>12</v>
      </c>
      <c r="B1749" s="355"/>
      <c r="C1749" s="356">
        <v>63350</v>
      </c>
      <c r="D1749" s="140"/>
      <c r="E1749" s="269" t="s">
        <v>889</v>
      </c>
      <c r="F1749" s="269"/>
      <c r="G1749" s="269">
        <v>105</v>
      </c>
      <c r="H1749" s="275" t="s">
        <v>2568</v>
      </c>
      <c r="J1749" s="271" t="s">
        <v>211</v>
      </c>
      <c r="L1749" s="271" t="s">
        <v>2569</v>
      </c>
      <c r="N1749" s="208" t="s">
        <v>2577</v>
      </c>
      <c r="O1749" s="502" t="s">
        <v>2578</v>
      </c>
      <c r="P1749" s="502" t="s">
        <v>2579</v>
      </c>
      <c r="Q1749" s="502" t="s">
        <v>2580</v>
      </c>
      <c r="S1749" s="271" t="s">
        <v>214</v>
      </c>
      <c r="AZ1749" s="140"/>
    </row>
    <row r="1750" spans="1:52" ht="18" customHeight="1" x14ac:dyDescent="0.25">
      <c r="A1750" s="354">
        <v>12</v>
      </c>
      <c r="B1750" s="355"/>
      <c r="C1750" s="356">
        <v>63542</v>
      </c>
      <c r="D1750" s="140"/>
      <c r="E1750" s="269" t="s">
        <v>889</v>
      </c>
      <c r="F1750" s="269"/>
      <c r="G1750" s="269" t="s">
        <v>2567</v>
      </c>
      <c r="H1750" s="275" t="s">
        <v>2568</v>
      </c>
      <c r="J1750" s="271" t="s">
        <v>211</v>
      </c>
      <c r="L1750" s="271" t="s">
        <v>2569</v>
      </c>
      <c r="N1750" s="208" t="s">
        <v>2570</v>
      </c>
      <c r="P1750" s="502" t="s">
        <v>2571</v>
      </c>
      <c r="Q1750" s="502" t="s">
        <v>2572</v>
      </c>
      <c r="S1750" s="271" t="s">
        <v>214</v>
      </c>
      <c r="AZ1750" s="140"/>
    </row>
    <row r="1751" spans="1:52" ht="18" customHeight="1" x14ac:dyDescent="0.25">
      <c r="A1751" s="354">
        <v>12</v>
      </c>
      <c r="B1751" s="355"/>
      <c r="C1751" s="356">
        <v>69031</v>
      </c>
      <c r="D1751" s="140"/>
      <c r="E1751" s="269" t="s">
        <v>889</v>
      </c>
      <c r="F1751" s="269"/>
      <c r="G1751" s="269">
        <v>73</v>
      </c>
      <c r="H1751" s="275" t="s">
        <v>2568</v>
      </c>
      <c r="J1751" s="271" t="s">
        <v>211</v>
      </c>
      <c r="L1751" s="271" t="s">
        <v>5913</v>
      </c>
      <c r="N1751" s="208" t="s">
        <v>5914</v>
      </c>
      <c r="O1751" s="502" t="s">
        <v>5915</v>
      </c>
      <c r="P1751" s="502" t="s">
        <v>5916</v>
      </c>
      <c r="S1751" s="271" t="s">
        <v>214</v>
      </c>
      <c r="AZ1751" s="140"/>
    </row>
    <row r="1752" spans="1:52" ht="18" customHeight="1" x14ac:dyDescent="0.25">
      <c r="A1752" s="354">
        <v>12</v>
      </c>
      <c r="B1752" s="355"/>
      <c r="C1752" s="356">
        <v>64466</v>
      </c>
      <c r="D1752" s="140"/>
      <c r="E1752" s="269" t="s">
        <v>889</v>
      </c>
      <c r="F1752" s="269"/>
      <c r="G1752" s="269">
        <v>51</v>
      </c>
      <c r="H1752" s="275" t="s">
        <v>2568</v>
      </c>
      <c r="J1752" s="271" t="s">
        <v>211</v>
      </c>
      <c r="L1752" s="271" t="s">
        <v>5895</v>
      </c>
      <c r="N1752" s="208" t="s">
        <v>5903</v>
      </c>
      <c r="O1752" s="502" t="s">
        <v>5904</v>
      </c>
      <c r="Q1752" s="502" t="s">
        <v>5905</v>
      </c>
      <c r="S1752" s="271" t="s">
        <v>214</v>
      </c>
      <c r="AZ1752" s="140"/>
    </row>
    <row r="1753" spans="1:52" ht="18" customHeight="1" x14ac:dyDescent="0.25">
      <c r="A1753" s="354">
        <v>12</v>
      </c>
      <c r="B1753" s="355"/>
      <c r="C1753" s="356">
        <v>64943</v>
      </c>
      <c r="D1753" s="140"/>
      <c r="E1753" s="269" t="s">
        <v>889</v>
      </c>
      <c r="F1753" s="269"/>
      <c r="G1753" s="269">
        <v>53</v>
      </c>
      <c r="H1753" s="275" t="s">
        <v>2568</v>
      </c>
      <c r="J1753" s="271" t="s">
        <v>211</v>
      </c>
      <c r="L1753" s="271" t="s">
        <v>5895</v>
      </c>
      <c r="N1753" s="208" t="s">
        <v>5906</v>
      </c>
      <c r="P1753" s="502" t="s">
        <v>5907</v>
      </c>
      <c r="Q1753" s="502" t="s">
        <v>5908</v>
      </c>
      <c r="S1753" s="271" t="s">
        <v>214</v>
      </c>
      <c r="AZ1753" s="140"/>
    </row>
    <row r="1754" spans="1:52" ht="18" customHeight="1" x14ac:dyDescent="0.25">
      <c r="A1754" s="354">
        <v>12</v>
      </c>
      <c r="B1754" s="355"/>
      <c r="C1754" s="356">
        <v>56674</v>
      </c>
      <c r="D1754" s="140"/>
      <c r="E1754" s="269" t="s">
        <v>889</v>
      </c>
      <c r="F1754" s="269"/>
      <c r="G1754" s="269">
        <v>57</v>
      </c>
      <c r="H1754" s="275" t="s">
        <v>2568</v>
      </c>
      <c r="J1754" s="271" t="s">
        <v>211</v>
      </c>
      <c r="L1754" s="271" t="s">
        <v>5895</v>
      </c>
      <c r="N1754" s="208" t="s">
        <v>5909</v>
      </c>
      <c r="O1754" s="502" t="s">
        <v>5910</v>
      </c>
      <c r="P1754" s="502" t="s">
        <v>5911</v>
      </c>
      <c r="Q1754" s="502" t="s">
        <v>5912</v>
      </c>
      <c r="S1754" s="271" t="s">
        <v>214</v>
      </c>
      <c r="AZ1754" s="140"/>
    </row>
    <row r="1755" spans="1:52" ht="18" customHeight="1" x14ac:dyDescent="0.25">
      <c r="A1755" s="354">
        <v>12</v>
      </c>
      <c r="B1755" s="355"/>
      <c r="C1755" s="356">
        <v>58293</v>
      </c>
      <c r="D1755" s="140"/>
      <c r="E1755" s="269" t="s">
        <v>889</v>
      </c>
      <c r="F1755" s="269"/>
      <c r="G1755" s="269" t="s">
        <v>3691</v>
      </c>
      <c r="H1755" s="275" t="s">
        <v>2568</v>
      </c>
      <c r="J1755" s="271" t="s">
        <v>211</v>
      </c>
      <c r="L1755" s="271" t="s">
        <v>5895</v>
      </c>
      <c r="N1755" s="208" t="s">
        <v>5896</v>
      </c>
      <c r="S1755" s="271" t="s">
        <v>214</v>
      </c>
      <c r="AZ1755" s="140"/>
    </row>
    <row r="1756" spans="1:52" ht="18" customHeight="1" x14ac:dyDescent="0.25">
      <c r="A1756" s="354">
        <v>12</v>
      </c>
      <c r="B1756" s="355"/>
      <c r="C1756" s="356">
        <v>70444</v>
      </c>
      <c r="D1756" s="140"/>
      <c r="E1756" s="269" t="s">
        <v>889</v>
      </c>
      <c r="F1756" s="269"/>
      <c r="G1756" s="269" t="s">
        <v>3697</v>
      </c>
      <c r="H1756" s="275" t="s">
        <v>2568</v>
      </c>
      <c r="J1756" s="271" t="s">
        <v>211</v>
      </c>
      <c r="L1756" s="271" t="s">
        <v>5895</v>
      </c>
      <c r="N1756" s="208" t="s">
        <v>5897</v>
      </c>
      <c r="P1756" s="502" t="s">
        <v>5898</v>
      </c>
      <c r="Q1756" s="502" t="s">
        <v>5899</v>
      </c>
      <c r="S1756" s="271" t="s">
        <v>214</v>
      </c>
      <c r="AZ1756" s="140"/>
    </row>
    <row r="1757" spans="1:52" ht="18" customHeight="1" x14ac:dyDescent="0.25">
      <c r="A1757" s="354">
        <v>12</v>
      </c>
      <c r="B1757" s="355"/>
      <c r="C1757" s="356">
        <v>64874</v>
      </c>
      <c r="D1757" s="140"/>
      <c r="E1757" s="269" t="s">
        <v>889</v>
      </c>
      <c r="F1757" s="269"/>
      <c r="G1757" s="269" t="s">
        <v>5900</v>
      </c>
      <c r="H1757" s="275" t="s">
        <v>2568</v>
      </c>
      <c r="J1757" s="271" t="s">
        <v>211</v>
      </c>
      <c r="L1757" s="271" t="s">
        <v>5895</v>
      </c>
      <c r="N1757" s="208" t="s">
        <v>5901</v>
      </c>
      <c r="O1757" s="502" t="s">
        <v>5902</v>
      </c>
      <c r="S1757" s="271" t="s">
        <v>214</v>
      </c>
      <c r="AZ1757" s="140"/>
    </row>
    <row r="1758" spans="1:52" ht="18" customHeight="1" x14ac:dyDescent="0.25">
      <c r="A1758" s="354">
        <v>12</v>
      </c>
      <c r="B1758" s="355"/>
      <c r="C1758" s="356">
        <v>65070</v>
      </c>
      <c r="D1758" s="140"/>
      <c r="E1758" s="269" t="s">
        <v>889</v>
      </c>
      <c r="F1758" s="269"/>
      <c r="G1758" s="269">
        <v>135</v>
      </c>
      <c r="H1758" s="275" t="s">
        <v>2568</v>
      </c>
      <c r="J1758" s="271" t="s">
        <v>211</v>
      </c>
      <c r="L1758" s="271" t="s">
        <v>5919</v>
      </c>
      <c r="N1758" s="208" t="s">
        <v>5920</v>
      </c>
      <c r="O1758" s="502" t="s">
        <v>5921</v>
      </c>
      <c r="P1758" s="502" t="s">
        <v>5922</v>
      </c>
      <c r="S1758" s="271" t="s">
        <v>214</v>
      </c>
      <c r="AZ1758" s="140"/>
    </row>
    <row r="1759" spans="1:52" ht="18" customHeight="1" x14ac:dyDescent="0.25">
      <c r="A1759" s="354">
        <v>12</v>
      </c>
      <c r="B1759" s="355"/>
      <c r="C1759" s="356">
        <v>63377</v>
      </c>
      <c r="D1759" s="140"/>
      <c r="E1759" s="269" t="s">
        <v>889</v>
      </c>
      <c r="F1759" s="269"/>
      <c r="G1759" s="269">
        <v>137</v>
      </c>
      <c r="H1759" s="275" t="s">
        <v>2568</v>
      </c>
      <c r="J1759" s="271" t="s">
        <v>211</v>
      </c>
      <c r="L1759" s="271" t="s">
        <v>5919</v>
      </c>
      <c r="N1759" s="208" t="s">
        <v>5923</v>
      </c>
      <c r="P1759" s="502" t="s">
        <v>5924</v>
      </c>
      <c r="S1759" s="271" t="s">
        <v>214</v>
      </c>
      <c r="AZ1759" s="140"/>
    </row>
    <row r="1760" spans="1:52" ht="18" customHeight="1" x14ac:dyDescent="0.25">
      <c r="A1760" s="354">
        <v>12</v>
      </c>
      <c r="B1760" s="355"/>
      <c r="C1760" s="356">
        <v>67674</v>
      </c>
      <c r="D1760" s="140"/>
      <c r="E1760" s="269" t="s">
        <v>889</v>
      </c>
      <c r="F1760" s="269"/>
      <c r="G1760" s="269">
        <v>139</v>
      </c>
      <c r="H1760" s="275" t="s">
        <v>2568</v>
      </c>
      <c r="J1760" s="271" t="s">
        <v>211</v>
      </c>
      <c r="L1760" s="271" t="s">
        <v>5919</v>
      </c>
      <c r="N1760" s="208" t="s">
        <v>5925</v>
      </c>
      <c r="P1760" s="502" t="s">
        <v>5926</v>
      </c>
      <c r="S1760" s="271" t="s">
        <v>214</v>
      </c>
      <c r="AZ1760" s="140"/>
    </row>
    <row r="1761" spans="1:82" ht="18" customHeight="1" x14ac:dyDescent="0.25">
      <c r="A1761" s="354">
        <v>12</v>
      </c>
      <c r="B1761" s="355"/>
      <c r="C1761" s="356">
        <v>68865</v>
      </c>
      <c r="D1761" s="140"/>
      <c r="E1761" s="269" t="s">
        <v>889</v>
      </c>
      <c r="F1761" s="269"/>
      <c r="G1761" s="269">
        <v>141</v>
      </c>
      <c r="H1761" s="275" t="s">
        <v>2568</v>
      </c>
      <c r="J1761" s="271" t="s">
        <v>211</v>
      </c>
      <c r="L1761" s="271" t="s">
        <v>5919</v>
      </c>
      <c r="N1761" s="208" t="s">
        <v>5927</v>
      </c>
      <c r="P1761" s="502" t="s">
        <v>5928</v>
      </c>
      <c r="Q1761" s="502" t="s">
        <v>5929</v>
      </c>
      <c r="S1761" s="271" t="s">
        <v>214</v>
      </c>
      <c r="AZ1761" s="140"/>
    </row>
    <row r="1762" spans="1:82" ht="18" customHeight="1" x14ac:dyDescent="0.25">
      <c r="A1762" s="354">
        <v>12</v>
      </c>
      <c r="B1762" s="355"/>
      <c r="C1762" s="356">
        <v>68990</v>
      </c>
      <c r="D1762" s="140"/>
      <c r="E1762" s="269" t="s">
        <v>889</v>
      </c>
      <c r="F1762" s="269"/>
      <c r="G1762" s="269">
        <v>143</v>
      </c>
      <c r="H1762" s="275" t="s">
        <v>2568</v>
      </c>
      <c r="J1762" s="271" t="s">
        <v>211</v>
      </c>
      <c r="L1762" s="271" t="s">
        <v>5919</v>
      </c>
      <c r="N1762" s="208" t="s">
        <v>5930</v>
      </c>
      <c r="O1762" s="502" t="s">
        <v>5931</v>
      </c>
      <c r="P1762" s="502" t="s">
        <v>5931</v>
      </c>
      <c r="S1762" s="271" t="s">
        <v>214</v>
      </c>
      <c r="AZ1762" s="140"/>
    </row>
    <row r="1763" spans="1:82" ht="18" customHeight="1" x14ac:dyDescent="0.25">
      <c r="A1763" s="354">
        <v>12</v>
      </c>
      <c r="B1763" s="355"/>
      <c r="C1763" s="356">
        <v>66148</v>
      </c>
      <c r="D1763" s="140"/>
      <c r="E1763" s="269" t="s">
        <v>889</v>
      </c>
      <c r="F1763" s="269"/>
      <c r="G1763" s="269">
        <v>145</v>
      </c>
      <c r="H1763" s="275" t="s">
        <v>2568</v>
      </c>
      <c r="J1763" s="271" t="s">
        <v>211</v>
      </c>
      <c r="L1763" s="271" t="s">
        <v>5919</v>
      </c>
      <c r="N1763" s="208" t="s">
        <v>5932</v>
      </c>
      <c r="P1763" s="502" t="s">
        <v>5933</v>
      </c>
      <c r="Q1763" s="502" t="s">
        <v>5934</v>
      </c>
      <c r="S1763" s="271" t="s">
        <v>214</v>
      </c>
      <c r="AZ1763" s="140"/>
    </row>
    <row r="1764" spans="1:82" ht="18" customHeight="1" x14ac:dyDescent="0.25">
      <c r="A1764" s="354">
        <v>12</v>
      </c>
      <c r="B1764" s="355"/>
      <c r="C1764" s="356">
        <v>69422</v>
      </c>
      <c r="D1764" s="140"/>
      <c r="E1764" s="269" t="s">
        <v>889</v>
      </c>
      <c r="F1764" s="269"/>
      <c r="G1764" s="269">
        <v>147</v>
      </c>
      <c r="H1764" s="275" t="s">
        <v>2568</v>
      </c>
      <c r="J1764" s="271" t="s">
        <v>211</v>
      </c>
      <c r="L1764" s="271" t="s">
        <v>5919</v>
      </c>
      <c r="N1764" s="208" t="s">
        <v>5935</v>
      </c>
      <c r="P1764" s="502" t="s">
        <v>5936</v>
      </c>
      <c r="Q1764" s="502" t="s">
        <v>5937</v>
      </c>
      <c r="S1764" s="271" t="s">
        <v>214</v>
      </c>
      <c r="AZ1764" s="140"/>
    </row>
    <row r="1765" spans="1:82" ht="18" customHeight="1" x14ac:dyDescent="0.25">
      <c r="A1765" s="354">
        <v>12</v>
      </c>
      <c r="B1765" s="355"/>
      <c r="C1765" s="356">
        <v>70432</v>
      </c>
      <c r="D1765" s="140"/>
      <c r="E1765" s="269" t="s">
        <v>889</v>
      </c>
      <c r="F1765" s="269"/>
      <c r="G1765" s="269">
        <v>149</v>
      </c>
      <c r="H1765" s="275" t="s">
        <v>2568</v>
      </c>
      <c r="J1765" s="271" t="s">
        <v>211</v>
      </c>
      <c r="L1765" s="271" t="s">
        <v>5919</v>
      </c>
      <c r="N1765" s="208" t="s">
        <v>5938</v>
      </c>
      <c r="P1765" s="502" t="s">
        <v>5939</v>
      </c>
      <c r="S1765" s="271" t="s">
        <v>214</v>
      </c>
      <c r="AZ1765" s="140"/>
    </row>
    <row r="1766" spans="1:82" ht="18" customHeight="1" x14ac:dyDescent="0.25">
      <c r="A1766" s="354">
        <v>12</v>
      </c>
      <c r="B1766" s="355"/>
      <c r="C1766" s="356">
        <v>63931</v>
      </c>
      <c r="D1766" s="140"/>
      <c r="E1766" s="269" t="s">
        <v>889</v>
      </c>
      <c r="F1766" s="269"/>
      <c r="G1766" s="269">
        <v>151</v>
      </c>
      <c r="H1766" s="275" t="s">
        <v>2568</v>
      </c>
      <c r="J1766" s="271" t="s">
        <v>211</v>
      </c>
      <c r="L1766" s="271" t="s">
        <v>5919</v>
      </c>
      <c r="N1766" s="208" t="s">
        <v>5940</v>
      </c>
      <c r="P1766" s="502" t="s">
        <v>5941</v>
      </c>
      <c r="S1766" s="271" t="s">
        <v>214</v>
      </c>
      <c r="AZ1766" s="140"/>
    </row>
    <row r="1767" spans="1:82" ht="18" customHeight="1" x14ac:dyDescent="0.25">
      <c r="A1767" s="354">
        <v>12</v>
      </c>
      <c r="B1767" s="355"/>
      <c r="C1767" s="356">
        <v>70466</v>
      </c>
      <c r="D1767" s="140"/>
      <c r="E1767" s="269" t="s">
        <v>889</v>
      </c>
      <c r="F1767" s="269"/>
      <c r="G1767" s="269" t="s">
        <v>1085</v>
      </c>
      <c r="H1767" s="275" t="s">
        <v>4477</v>
      </c>
      <c r="J1767" s="271" t="s">
        <v>211</v>
      </c>
      <c r="L1767" s="271" t="s">
        <v>4478</v>
      </c>
      <c r="N1767" s="208" t="s">
        <v>4479</v>
      </c>
      <c r="Q1767" s="502" t="s">
        <v>4480</v>
      </c>
      <c r="S1767" s="271" t="s">
        <v>214</v>
      </c>
      <c r="AZ1767" s="140"/>
    </row>
    <row r="1768" spans="1:82" ht="18" customHeight="1" x14ac:dyDescent="0.25">
      <c r="A1768" s="354">
        <v>12</v>
      </c>
      <c r="B1768" s="355"/>
      <c r="C1768" s="356">
        <v>64282</v>
      </c>
      <c r="D1768" s="140"/>
      <c r="E1768" s="269" t="s">
        <v>889</v>
      </c>
      <c r="F1768" s="269"/>
      <c r="G1768" s="269">
        <v>17</v>
      </c>
      <c r="H1768" s="275" t="s">
        <v>1279</v>
      </c>
      <c r="J1768" s="271" t="s">
        <v>211</v>
      </c>
      <c r="L1768" s="271" t="s">
        <v>1280</v>
      </c>
      <c r="M1768" s="271"/>
      <c r="N1768" s="271" t="s">
        <v>1717</v>
      </c>
      <c r="O1768" s="271" t="s">
        <v>1718</v>
      </c>
      <c r="P1768" s="271"/>
      <c r="Q1768" s="271" t="s">
        <v>1719</v>
      </c>
      <c r="R1768" s="271"/>
      <c r="S1768" s="271" t="s">
        <v>214</v>
      </c>
      <c r="T1768" s="271" t="s">
        <v>446</v>
      </c>
      <c r="U1768" s="597"/>
      <c r="V1768" s="271" t="s">
        <v>447</v>
      </c>
      <c r="Y1768" s="208" t="s">
        <v>7491</v>
      </c>
      <c r="Z1768" s="271"/>
      <c r="AA1768" s="271"/>
      <c r="AB1768" s="271"/>
      <c r="AC1768" s="271"/>
      <c r="AD1768" s="271"/>
      <c r="AE1768" s="271"/>
      <c r="AF1768" s="271"/>
      <c r="AG1768" s="271"/>
      <c r="AH1768" s="271"/>
      <c r="AI1768" s="271"/>
      <c r="AJ1768" s="271"/>
      <c r="AK1768" s="271"/>
      <c r="AL1768" s="271"/>
      <c r="AM1768" s="271"/>
      <c r="AN1768" s="271"/>
      <c r="AO1768" s="271"/>
      <c r="AP1768" s="271"/>
      <c r="AQ1768" s="271"/>
      <c r="AR1768" s="271"/>
      <c r="AS1768" s="271"/>
      <c r="AT1768" s="271"/>
      <c r="AU1768" s="271"/>
      <c r="AV1768" s="271"/>
      <c r="AW1768" s="271"/>
      <c r="AY1768" s="271"/>
      <c r="AZ1768" s="271"/>
      <c r="BA1768" s="271"/>
      <c r="BB1768" s="271"/>
      <c r="BD1768" s="212"/>
      <c r="BE1768" s="212"/>
      <c r="BF1768" s="212"/>
      <c r="BH1768" s="212"/>
      <c r="BN1768" s="271"/>
      <c r="BR1768" s="271"/>
      <c r="BS1768" s="271"/>
      <c r="BT1768" s="271"/>
      <c r="BU1768" s="271"/>
      <c r="BV1768" s="271"/>
      <c r="BW1768" s="271"/>
      <c r="BX1768" s="271"/>
      <c r="BY1768" s="271"/>
      <c r="BZ1768" s="271"/>
      <c r="CA1768" s="271"/>
      <c r="CB1768" s="271"/>
      <c r="CC1768" s="271"/>
      <c r="CD1768" s="271"/>
    </row>
    <row r="1769" spans="1:82" ht="18" customHeight="1" x14ac:dyDescent="0.25">
      <c r="A1769" s="354">
        <v>12</v>
      </c>
      <c r="B1769" s="355"/>
      <c r="C1769" s="356">
        <v>66810</v>
      </c>
      <c r="D1769" s="140"/>
      <c r="E1769" s="269" t="s">
        <v>889</v>
      </c>
      <c r="F1769" s="269"/>
      <c r="G1769" s="269">
        <v>20</v>
      </c>
      <c r="H1769" s="275" t="s">
        <v>1279</v>
      </c>
      <c r="J1769" s="271" t="s">
        <v>211</v>
      </c>
      <c r="L1769" s="271" t="s">
        <v>1280</v>
      </c>
      <c r="M1769" s="271"/>
      <c r="N1769" s="271" t="s">
        <v>1820</v>
      </c>
      <c r="O1769" s="271" t="s">
        <v>1821</v>
      </c>
      <c r="P1769" s="271" t="s">
        <v>1822</v>
      </c>
      <c r="Q1769" s="208" t="s">
        <v>1823</v>
      </c>
      <c r="R1769" s="271"/>
      <c r="S1769" s="271" t="s">
        <v>214</v>
      </c>
      <c r="T1769" s="271" t="s">
        <v>446</v>
      </c>
      <c r="U1769" s="597"/>
      <c r="V1769" s="271" t="s">
        <v>447</v>
      </c>
      <c r="X1769" s="271">
        <v>1</v>
      </c>
      <c r="Y1769" s="208" t="s">
        <v>7925</v>
      </c>
      <c r="Z1769" s="271"/>
      <c r="AA1769" s="271"/>
      <c r="AB1769" s="271"/>
      <c r="AC1769" s="271"/>
      <c r="AD1769" s="271"/>
      <c r="AE1769" s="271"/>
      <c r="AF1769" s="271"/>
      <c r="AG1769" s="271"/>
      <c r="AH1769" s="271"/>
      <c r="AI1769" s="271"/>
      <c r="AJ1769" s="271"/>
      <c r="AK1769" s="271"/>
      <c r="AL1769" s="271"/>
      <c r="AM1769" s="271"/>
      <c r="AN1769" s="271"/>
      <c r="AO1769" s="271"/>
      <c r="AP1769" s="271"/>
      <c r="AQ1769" s="271"/>
      <c r="AR1769" s="271"/>
      <c r="AS1769" s="271"/>
      <c r="AT1769" s="271"/>
      <c r="AU1769" s="271"/>
      <c r="AV1769" s="271"/>
      <c r="AW1769" s="271"/>
      <c r="AY1769" s="271"/>
      <c r="AZ1769" s="271"/>
      <c r="BA1769" s="271"/>
      <c r="BB1769" s="271"/>
      <c r="BD1769" s="212"/>
      <c r="BE1769" s="212"/>
      <c r="BF1769" s="212"/>
      <c r="BH1769" s="212"/>
      <c r="BN1769" s="271"/>
      <c r="BR1769" s="271"/>
      <c r="BS1769" s="271"/>
      <c r="BT1769" s="271"/>
      <c r="BU1769" s="271"/>
      <c r="BV1769" s="271"/>
      <c r="BW1769" s="271"/>
      <c r="BX1769" s="271"/>
      <c r="BY1769" s="271"/>
      <c r="BZ1769" s="271"/>
      <c r="CA1769" s="271"/>
      <c r="CB1769" s="271"/>
      <c r="CC1769" s="271"/>
      <c r="CD1769" s="271"/>
    </row>
    <row r="1770" spans="1:82" ht="18" customHeight="1" x14ac:dyDescent="0.25">
      <c r="A1770" s="354">
        <v>12</v>
      </c>
      <c r="B1770" s="355"/>
      <c r="C1770" s="356">
        <v>61709</v>
      </c>
      <c r="D1770" s="140"/>
      <c r="E1770" s="269" t="s">
        <v>889</v>
      </c>
      <c r="F1770" s="269"/>
      <c r="G1770" s="269">
        <v>26</v>
      </c>
      <c r="H1770" s="275" t="s">
        <v>1279</v>
      </c>
      <c r="J1770" s="271" t="s">
        <v>211</v>
      </c>
      <c r="L1770" s="271" t="s">
        <v>1280</v>
      </c>
      <c r="N1770" s="208" t="s">
        <v>1974</v>
      </c>
      <c r="O1770" s="502" t="s">
        <v>1975</v>
      </c>
      <c r="P1770" s="502" t="s">
        <v>1976</v>
      </c>
      <c r="Q1770" s="502" t="s">
        <v>1977</v>
      </c>
      <c r="S1770" s="271" t="s">
        <v>214</v>
      </c>
      <c r="T1770" s="271" t="s">
        <v>446</v>
      </c>
      <c r="U1770" s="596" t="s">
        <v>7711</v>
      </c>
      <c r="Y1770" s="269" t="s">
        <v>7710</v>
      </c>
      <c r="AZ1770" s="140"/>
    </row>
    <row r="1771" spans="1:82" ht="18" customHeight="1" x14ac:dyDescent="0.25">
      <c r="A1771" s="354">
        <v>12</v>
      </c>
      <c r="B1771" s="355"/>
      <c r="C1771" s="356">
        <v>61196</v>
      </c>
      <c r="D1771" s="140"/>
      <c r="E1771" s="269" t="s">
        <v>889</v>
      </c>
      <c r="F1771" s="269"/>
      <c r="G1771" s="269">
        <v>161</v>
      </c>
      <c r="H1771" s="275" t="s">
        <v>5996</v>
      </c>
      <c r="J1771" s="271" t="s">
        <v>211</v>
      </c>
      <c r="L1771" s="271" t="s">
        <v>6008</v>
      </c>
      <c r="N1771" s="208" t="s">
        <v>4392</v>
      </c>
      <c r="S1771" s="271" t="s">
        <v>214</v>
      </c>
      <c r="AZ1771" s="140"/>
    </row>
    <row r="1772" spans="1:82" ht="18" customHeight="1" x14ac:dyDescent="0.25">
      <c r="A1772" s="354">
        <v>12</v>
      </c>
      <c r="B1772" s="355"/>
      <c r="C1772" s="356">
        <v>56782</v>
      </c>
      <c r="D1772" s="140"/>
      <c r="E1772" s="269" t="s">
        <v>889</v>
      </c>
      <c r="F1772" s="269"/>
      <c r="G1772" s="269">
        <v>153</v>
      </c>
      <c r="H1772" s="275" t="s">
        <v>5996</v>
      </c>
      <c r="J1772" s="271" t="s">
        <v>211</v>
      </c>
      <c r="L1772" s="271" t="s">
        <v>6004</v>
      </c>
      <c r="N1772" s="208" t="s">
        <v>6005</v>
      </c>
      <c r="P1772" s="502" t="s">
        <v>6006</v>
      </c>
      <c r="Q1772" s="502" t="s">
        <v>6007</v>
      </c>
      <c r="S1772" s="271" t="s">
        <v>214</v>
      </c>
      <c r="AZ1772" s="140"/>
    </row>
    <row r="1773" spans="1:82" ht="18" customHeight="1" x14ac:dyDescent="0.25">
      <c r="A1773" s="354">
        <v>12</v>
      </c>
      <c r="B1773" s="355"/>
      <c r="C1773" s="356">
        <v>56780</v>
      </c>
      <c r="D1773" s="140"/>
      <c r="E1773" s="269" t="s">
        <v>889</v>
      </c>
      <c r="F1773" s="269"/>
      <c r="G1773" s="269">
        <v>29</v>
      </c>
      <c r="H1773" s="275" t="s">
        <v>5996</v>
      </c>
      <c r="J1773" s="271" t="s">
        <v>211</v>
      </c>
      <c r="L1773" s="271" t="s">
        <v>5997</v>
      </c>
      <c r="N1773" s="208" t="s">
        <v>5998</v>
      </c>
      <c r="P1773" s="502" t="s">
        <v>5999</v>
      </c>
      <c r="S1773" s="271" t="s">
        <v>214</v>
      </c>
      <c r="AZ1773" s="140"/>
    </row>
    <row r="1774" spans="1:82" ht="18" customHeight="1" x14ac:dyDescent="0.25">
      <c r="A1774" s="354">
        <v>12</v>
      </c>
      <c r="B1774" s="355"/>
      <c r="C1774" s="356">
        <v>56781</v>
      </c>
      <c r="D1774" s="140"/>
      <c r="E1774" s="269" t="s">
        <v>889</v>
      </c>
      <c r="F1774" s="269"/>
      <c r="G1774" s="269">
        <v>33</v>
      </c>
      <c r="H1774" s="275" t="s">
        <v>5996</v>
      </c>
      <c r="J1774" s="271" t="s">
        <v>211</v>
      </c>
      <c r="L1774" s="271" t="s">
        <v>5997</v>
      </c>
      <c r="N1774" s="208" t="s">
        <v>6000</v>
      </c>
      <c r="O1774" s="502" t="s">
        <v>6001</v>
      </c>
      <c r="P1774" s="502" t="s">
        <v>6002</v>
      </c>
      <c r="Q1774" s="502" t="s">
        <v>6003</v>
      </c>
      <c r="S1774" s="271" t="s">
        <v>214</v>
      </c>
      <c r="AZ1774" s="140"/>
    </row>
    <row r="1775" spans="1:82" ht="18" customHeight="1" x14ac:dyDescent="0.25">
      <c r="A1775" s="354">
        <v>12</v>
      </c>
      <c r="B1775" s="355"/>
      <c r="C1775" s="356">
        <v>64019</v>
      </c>
      <c r="D1775" s="140"/>
      <c r="E1775" s="269" t="s">
        <v>889</v>
      </c>
      <c r="F1775" s="269"/>
      <c r="G1775" s="269">
        <v>19</v>
      </c>
      <c r="H1775" s="275" t="s">
        <v>6009</v>
      </c>
      <c r="J1775" s="271" t="s">
        <v>211</v>
      </c>
      <c r="L1775" s="271" t="s">
        <v>6015</v>
      </c>
      <c r="N1775" s="208" t="s">
        <v>6016</v>
      </c>
      <c r="P1775" s="502" t="s">
        <v>6017</v>
      </c>
      <c r="S1775" s="271" t="s">
        <v>214</v>
      </c>
      <c r="AZ1775" s="140"/>
    </row>
    <row r="1776" spans="1:82" ht="18" customHeight="1" x14ac:dyDescent="0.25">
      <c r="A1776" s="354">
        <v>12</v>
      </c>
      <c r="B1776" s="355"/>
      <c r="C1776" s="356">
        <v>68640</v>
      </c>
      <c r="D1776" s="140"/>
      <c r="E1776" s="269" t="s">
        <v>889</v>
      </c>
      <c r="F1776" s="269"/>
      <c r="G1776" s="269">
        <v>21</v>
      </c>
      <c r="H1776" s="275" t="s">
        <v>6009</v>
      </c>
      <c r="J1776" s="271" t="s">
        <v>211</v>
      </c>
      <c r="L1776" s="271" t="s">
        <v>6015</v>
      </c>
      <c r="N1776" s="208" t="s">
        <v>6021</v>
      </c>
      <c r="O1776" s="502" t="s">
        <v>6022</v>
      </c>
      <c r="P1776" s="502" t="s">
        <v>6023</v>
      </c>
      <c r="S1776" s="271" t="s">
        <v>214</v>
      </c>
      <c r="AZ1776" s="140"/>
    </row>
    <row r="1777" spans="1:52" ht="18" customHeight="1" x14ac:dyDescent="0.25">
      <c r="A1777" s="354">
        <v>12</v>
      </c>
      <c r="B1777" s="355"/>
      <c r="C1777" s="356">
        <v>66079</v>
      </c>
      <c r="D1777" s="140"/>
      <c r="E1777" s="269" t="s">
        <v>889</v>
      </c>
      <c r="F1777" s="269"/>
      <c r="G1777" s="269">
        <v>23</v>
      </c>
      <c r="H1777" s="275" t="s">
        <v>6009</v>
      </c>
      <c r="J1777" s="271" t="s">
        <v>211</v>
      </c>
      <c r="L1777" s="271" t="s">
        <v>6015</v>
      </c>
      <c r="N1777" s="208" t="s">
        <v>4315</v>
      </c>
      <c r="P1777" s="502" t="s">
        <v>6024</v>
      </c>
      <c r="S1777" s="271" t="s">
        <v>214</v>
      </c>
      <c r="AZ1777" s="140"/>
    </row>
    <row r="1778" spans="1:52" ht="18" customHeight="1" x14ac:dyDescent="0.25">
      <c r="A1778" s="354">
        <v>12</v>
      </c>
      <c r="B1778" s="355"/>
      <c r="C1778" s="356">
        <v>56786</v>
      </c>
      <c r="D1778" s="140"/>
      <c r="E1778" s="269" t="s">
        <v>889</v>
      </c>
      <c r="F1778" s="269"/>
      <c r="G1778" s="269">
        <v>4</v>
      </c>
      <c r="H1778" s="275" t="s">
        <v>6009</v>
      </c>
      <c r="J1778" s="271" t="s">
        <v>211</v>
      </c>
      <c r="L1778" s="271" t="s">
        <v>6010</v>
      </c>
      <c r="N1778" s="208" t="s">
        <v>6011</v>
      </c>
      <c r="S1778" s="271" t="s">
        <v>214</v>
      </c>
      <c r="AZ1778" s="140"/>
    </row>
    <row r="1779" spans="1:52" ht="18" customHeight="1" x14ac:dyDescent="0.25">
      <c r="A1779" s="354">
        <v>12</v>
      </c>
      <c r="B1779" s="355"/>
      <c r="C1779" s="356">
        <v>69410</v>
      </c>
      <c r="D1779" s="140"/>
      <c r="E1779" s="269" t="s">
        <v>889</v>
      </c>
      <c r="F1779" s="269"/>
      <c r="G1779" s="269">
        <v>6</v>
      </c>
      <c r="H1779" s="275" t="s">
        <v>6009</v>
      </c>
      <c r="J1779" s="271" t="s">
        <v>211</v>
      </c>
      <c r="L1779" s="271" t="s">
        <v>6010</v>
      </c>
      <c r="N1779" s="208" t="s">
        <v>5826</v>
      </c>
      <c r="O1779" s="502" t="s">
        <v>6012</v>
      </c>
      <c r="S1779" s="271" t="s">
        <v>214</v>
      </c>
      <c r="AZ1779" s="140"/>
    </row>
    <row r="1780" spans="1:52" ht="18" customHeight="1" x14ac:dyDescent="0.25">
      <c r="A1780" s="354">
        <v>12</v>
      </c>
      <c r="B1780" s="355"/>
      <c r="C1780" s="356">
        <v>56791</v>
      </c>
      <c r="D1780" s="140"/>
      <c r="E1780" s="269" t="s">
        <v>889</v>
      </c>
      <c r="F1780" s="269"/>
      <c r="G1780" s="269">
        <v>14</v>
      </c>
      <c r="H1780" s="275" t="s">
        <v>6009</v>
      </c>
      <c r="J1780" s="271" t="s">
        <v>211</v>
      </c>
      <c r="L1780" s="271" t="s">
        <v>6010</v>
      </c>
      <c r="N1780" s="208" t="s">
        <v>6013</v>
      </c>
      <c r="P1780" s="502" t="s">
        <v>6014</v>
      </c>
      <c r="S1780" s="271" t="s">
        <v>214</v>
      </c>
      <c r="AZ1780" s="140"/>
    </row>
    <row r="1781" spans="1:52" ht="18" customHeight="1" x14ac:dyDescent="0.25">
      <c r="A1781" s="354">
        <v>12</v>
      </c>
      <c r="B1781" s="355"/>
      <c r="C1781" s="356">
        <v>66990</v>
      </c>
      <c r="D1781" s="140"/>
      <c r="E1781" s="269" t="s">
        <v>889</v>
      </c>
      <c r="F1781" s="269"/>
      <c r="G1781" s="269">
        <v>20</v>
      </c>
      <c r="H1781" s="275" t="s">
        <v>6009</v>
      </c>
      <c r="J1781" s="271" t="s">
        <v>211</v>
      </c>
      <c r="L1781" s="271" t="s">
        <v>6010</v>
      </c>
      <c r="N1781" s="208" t="s">
        <v>6018</v>
      </c>
      <c r="P1781" s="502" t="s">
        <v>6019</v>
      </c>
      <c r="Q1781" s="502" t="s">
        <v>6020</v>
      </c>
      <c r="S1781" s="271" t="s">
        <v>214</v>
      </c>
      <c r="AZ1781" s="140"/>
    </row>
    <row r="1782" spans="1:52" ht="18" customHeight="1" x14ac:dyDescent="0.25">
      <c r="A1782" s="354">
        <v>12</v>
      </c>
      <c r="B1782" s="355"/>
      <c r="C1782" s="356">
        <v>65250</v>
      </c>
      <c r="D1782" s="140"/>
      <c r="E1782" s="269" t="s">
        <v>889</v>
      </c>
      <c r="F1782" s="269"/>
      <c r="G1782" s="269">
        <v>26</v>
      </c>
      <c r="H1782" s="275" t="s">
        <v>6009</v>
      </c>
      <c r="J1782" s="271" t="s">
        <v>211</v>
      </c>
      <c r="L1782" s="271" t="s">
        <v>6010</v>
      </c>
      <c r="N1782" s="208" t="s">
        <v>458</v>
      </c>
      <c r="P1782" s="502" t="s">
        <v>6025</v>
      </c>
      <c r="S1782" s="271" t="s">
        <v>214</v>
      </c>
      <c r="AZ1782" s="140"/>
    </row>
    <row r="1783" spans="1:52" ht="18" customHeight="1" x14ac:dyDescent="0.25">
      <c r="A1783" s="354">
        <v>12</v>
      </c>
      <c r="B1783" s="355"/>
      <c r="C1783" s="356">
        <v>56795</v>
      </c>
      <c r="D1783" s="140"/>
      <c r="E1783" s="269" t="s">
        <v>889</v>
      </c>
      <c r="F1783" s="269"/>
      <c r="G1783" s="269">
        <v>2</v>
      </c>
      <c r="H1783" s="275" t="s">
        <v>1949</v>
      </c>
      <c r="J1783" s="271" t="s">
        <v>211</v>
      </c>
      <c r="L1783" s="271" t="s">
        <v>1950</v>
      </c>
      <c r="N1783" s="208" t="s">
        <v>958</v>
      </c>
      <c r="O1783" s="502" t="s">
        <v>6026</v>
      </c>
      <c r="S1783" s="271" t="s">
        <v>214</v>
      </c>
      <c r="AZ1783" s="140"/>
    </row>
    <row r="1784" spans="1:52" ht="18" customHeight="1" x14ac:dyDescent="0.25">
      <c r="A1784" s="354">
        <v>12</v>
      </c>
      <c r="B1784" s="355"/>
      <c r="C1784" s="356">
        <v>69022</v>
      </c>
      <c r="D1784" s="140"/>
      <c r="E1784" s="269" t="s">
        <v>889</v>
      </c>
      <c r="F1784" s="269"/>
      <c r="G1784" s="269">
        <v>3</v>
      </c>
      <c r="H1784" s="275" t="s">
        <v>1949</v>
      </c>
      <c r="J1784" s="271" t="s">
        <v>211</v>
      </c>
      <c r="L1784" s="271" t="s">
        <v>1950</v>
      </c>
      <c r="N1784" s="208" t="s">
        <v>6027</v>
      </c>
      <c r="S1784" s="271" t="s">
        <v>214</v>
      </c>
      <c r="AZ1784" s="140"/>
    </row>
    <row r="1785" spans="1:52" ht="18" customHeight="1" x14ac:dyDescent="0.25">
      <c r="A1785" s="354">
        <v>12</v>
      </c>
      <c r="B1785" s="355"/>
      <c r="C1785" s="356">
        <v>56797</v>
      </c>
      <c r="D1785" s="140"/>
      <c r="E1785" s="269" t="s">
        <v>889</v>
      </c>
      <c r="F1785" s="269"/>
      <c r="G1785" s="269">
        <v>5</v>
      </c>
      <c r="H1785" s="275" t="s">
        <v>1949</v>
      </c>
      <c r="J1785" s="271" t="s">
        <v>211</v>
      </c>
      <c r="L1785" s="271" t="s">
        <v>1950</v>
      </c>
      <c r="N1785" s="208" t="s">
        <v>6028</v>
      </c>
      <c r="O1785" s="502" t="s">
        <v>6029</v>
      </c>
      <c r="S1785" s="271" t="s">
        <v>214</v>
      </c>
      <c r="AZ1785" s="140"/>
    </row>
    <row r="1786" spans="1:52" ht="18" customHeight="1" x14ac:dyDescent="0.25">
      <c r="A1786" s="354">
        <v>12</v>
      </c>
      <c r="B1786" s="355"/>
      <c r="C1786" s="356">
        <v>56798</v>
      </c>
      <c r="D1786" s="140"/>
      <c r="E1786" s="269" t="s">
        <v>889</v>
      </c>
      <c r="F1786" s="269"/>
      <c r="G1786" s="269">
        <v>7</v>
      </c>
      <c r="H1786" s="275" t="s">
        <v>1949</v>
      </c>
      <c r="J1786" s="271" t="s">
        <v>211</v>
      </c>
      <c r="L1786" s="271" t="s">
        <v>1950</v>
      </c>
      <c r="N1786" s="208" t="s">
        <v>6030</v>
      </c>
      <c r="O1786" s="502" t="s">
        <v>6031</v>
      </c>
      <c r="P1786" s="502" t="s">
        <v>6032</v>
      </c>
      <c r="Q1786" s="502" t="s">
        <v>6033</v>
      </c>
      <c r="S1786" s="271" t="s">
        <v>214</v>
      </c>
      <c r="AZ1786" s="140"/>
    </row>
    <row r="1787" spans="1:52" ht="18" customHeight="1" x14ac:dyDescent="0.25">
      <c r="A1787" s="354">
        <v>12</v>
      </c>
      <c r="B1787" s="355"/>
      <c r="C1787" s="356">
        <v>69243</v>
      </c>
      <c r="D1787" s="140"/>
      <c r="E1787" s="269" t="s">
        <v>889</v>
      </c>
      <c r="F1787" s="269"/>
      <c r="G1787" s="269">
        <v>8</v>
      </c>
      <c r="H1787" s="275" t="s">
        <v>1949</v>
      </c>
      <c r="J1787" s="271" t="s">
        <v>211</v>
      </c>
      <c r="L1787" s="271" t="s">
        <v>1950</v>
      </c>
      <c r="N1787" s="208" t="s">
        <v>6034</v>
      </c>
      <c r="P1787" s="502" t="s">
        <v>6035</v>
      </c>
      <c r="Q1787" s="502" t="s">
        <v>6036</v>
      </c>
      <c r="S1787" s="271" t="s">
        <v>214</v>
      </c>
      <c r="AZ1787" s="140"/>
    </row>
    <row r="1788" spans="1:52" ht="18" customHeight="1" x14ac:dyDescent="0.25">
      <c r="A1788" s="354">
        <v>12</v>
      </c>
      <c r="B1788" s="355"/>
      <c r="C1788" s="356">
        <v>56800</v>
      </c>
      <c r="D1788" s="140"/>
      <c r="E1788" s="269" t="s">
        <v>889</v>
      </c>
      <c r="F1788" s="269"/>
      <c r="G1788" s="269">
        <v>9</v>
      </c>
      <c r="H1788" s="275" t="s">
        <v>1949</v>
      </c>
      <c r="J1788" s="271" t="s">
        <v>211</v>
      </c>
      <c r="L1788" s="271" t="s">
        <v>1950</v>
      </c>
      <c r="N1788" s="208" t="s">
        <v>6037</v>
      </c>
      <c r="P1788" s="502" t="s">
        <v>6038</v>
      </c>
      <c r="S1788" s="271" t="s">
        <v>214</v>
      </c>
      <c r="AZ1788" s="140"/>
    </row>
    <row r="1789" spans="1:52" ht="18" customHeight="1" x14ac:dyDescent="0.25">
      <c r="A1789" s="354">
        <v>12</v>
      </c>
      <c r="B1789" s="355"/>
      <c r="C1789" s="356">
        <v>69242</v>
      </c>
      <c r="D1789" s="140"/>
      <c r="E1789" s="269" t="s">
        <v>889</v>
      </c>
      <c r="F1789" s="269"/>
      <c r="G1789" s="269">
        <v>10</v>
      </c>
      <c r="H1789" s="275" t="s">
        <v>1949</v>
      </c>
      <c r="J1789" s="271" t="s">
        <v>211</v>
      </c>
      <c r="L1789" s="271" t="s">
        <v>1950</v>
      </c>
      <c r="N1789" s="208" t="s">
        <v>6039</v>
      </c>
      <c r="P1789" s="502" t="s">
        <v>6040</v>
      </c>
      <c r="Q1789" s="502" t="s">
        <v>6041</v>
      </c>
      <c r="S1789" s="271" t="s">
        <v>214</v>
      </c>
      <c r="AZ1789" s="140"/>
    </row>
    <row r="1790" spans="1:52" ht="18" customHeight="1" x14ac:dyDescent="0.25">
      <c r="A1790" s="354">
        <v>12</v>
      </c>
      <c r="B1790" s="355"/>
      <c r="C1790" s="356">
        <v>60050</v>
      </c>
      <c r="D1790" s="140"/>
      <c r="E1790" s="269" t="s">
        <v>889</v>
      </c>
      <c r="F1790" s="269"/>
      <c r="G1790" s="269">
        <v>11</v>
      </c>
      <c r="H1790" s="275" t="s">
        <v>1949</v>
      </c>
      <c r="J1790" s="271" t="s">
        <v>211</v>
      </c>
      <c r="L1790" s="271" t="s">
        <v>1950</v>
      </c>
      <c r="N1790" s="208" t="s">
        <v>6042</v>
      </c>
      <c r="P1790" s="502" t="s">
        <v>6043</v>
      </c>
      <c r="S1790" s="271" t="s">
        <v>214</v>
      </c>
      <c r="AZ1790" s="140"/>
    </row>
    <row r="1791" spans="1:52" ht="18" customHeight="1" x14ac:dyDescent="0.25">
      <c r="A1791" s="354">
        <v>12</v>
      </c>
      <c r="B1791" s="355"/>
      <c r="C1791" s="356">
        <v>69432</v>
      </c>
      <c r="D1791" s="140"/>
      <c r="E1791" s="269" t="s">
        <v>889</v>
      </c>
      <c r="F1791" s="269"/>
      <c r="G1791" s="269">
        <v>15</v>
      </c>
      <c r="H1791" s="275" t="s">
        <v>1949</v>
      </c>
      <c r="J1791" s="271" t="s">
        <v>211</v>
      </c>
      <c r="L1791" s="271" t="s">
        <v>1950</v>
      </c>
      <c r="N1791" s="208" t="s">
        <v>6044</v>
      </c>
      <c r="O1791" s="502" t="s">
        <v>6045</v>
      </c>
      <c r="P1791" s="502" t="s">
        <v>6046</v>
      </c>
      <c r="S1791" s="271" t="s">
        <v>214</v>
      </c>
      <c r="AZ1791" s="140"/>
    </row>
    <row r="1792" spans="1:52" ht="18" customHeight="1" x14ac:dyDescent="0.25">
      <c r="A1792" s="354">
        <v>12</v>
      </c>
      <c r="B1792" s="355"/>
      <c r="C1792" s="356">
        <v>62184</v>
      </c>
      <c r="D1792" s="140"/>
      <c r="E1792" s="269" t="s">
        <v>889</v>
      </c>
      <c r="F1792" s="269"/>
      <c r="G1792" s="269">
        <v>16</v>
      </c>
      <c r="H1792" s="275" t="s">
        <v>1949</v>
      </c>
      <c r="J1792" s="271" t="s">
        <v>211</v>
      </c>
      <c r="L1792" s="271" t="s">
        <v>1950</v>
      </c>
      <c r="N1792" s="208" t="s">
        <v>6047</v>
      </c>
      <c r="O1792" s="502" t="s">
        <v>6048</v>
      </c>
      <c r="S1792" s="271" t="s">
        <v>214</v>
      </c>
      <c r="AZ1792" s="140"/>
    </row>
    <row r="1793" spans="1:81" ht="18" customHeight="1" x14ac:dyDescent="0.25">
      <c r="A1793" s="354">
        <v>12</v>
      </c>
      <c r="B1793" s="355"/>
      <c r="C1793" s="356">
        <v>69522</v>
      </c>
      <c r="D1793" s="140"/>
      <c r="E1793" s="269" t="s">
        <v>889</v>
      </c>
      <c r="F1793" s="269"/>
      <c r="G1793" s="269">
        <v>22</v>
      </c>
      <c r="H1793" s="275" t="s">
        <v>1949</v>
      </c>
      <c r="J1793" s="271" t="s">
        <v>211</v>
      </c>
      <c r="L1793" s="271" t="s">
        <v>1950</v>
      </c>
      <c r="N1793" s="208" t="s">
        <v>6049</v>
      </c>
      <c r="P1793" s="502" t="s">
        <v>6050</v>
      </c>
      <c r="S1793" s="271" t="s">
        <v>214</v>
      </c>
      <c r="AZ1793" s="140"/>
    </row>
    <row r="1794" spans="1:81" ht="18" customHeight="1" x14ac:dyDescent="0.25">
      <c r="A1794" s="354">
        <v>12</v>
      </c>
      <c r="B1794" s="355"/>
      <c r="C1794" s="356">
        <v>56807</v>
      </c>
      <c r="D1794" s="140"/>
      <c r="E1794" s="269" t="s">
        <v>889</v>
      </c>
      <c r="F1794" s="269"/>
      <c r="G1794" s="269">
        <v>23</v>
      </c>
      <c r="H1794" s="275" t="s">
        <v>1949</v>
      </c>
      <c r="J1794" s="271" t="s">
        <v>211</v>
      </c>
      <c r="L1794" s="271" t="s">
        <v>1950</v>
      </c>
      <c r="N1794" s="208" t="s">
        <v>6051</v>
      </c>
      <c r="O1794" s="502" t="s">
        <v>6052</v>
      </c>
      <c r="S1794" s="271" t="s">
        <v>214</v>
      </c>
      <c r="AZ1794" s="140"/>
    </row>
    <row r="1795" spans="1:81" ht="18" customHeight="1" x14ac:dyDescent="0.25">
      <c r="A1795" s="354">
        <v>12</v>
      </c>
      <c r="B1795" s="355"/>
      <c r="C1795" s="356">
        <v>63716</v>
      </c>
      <c r="D1795" s="140"/>
      <c r="E1795" s="269" t="s">
        <v>889</v>
      </c>
      <c r="F1795" s="269"/>
      <c r="G1795" s="269">
        <v>25</v>
      </c>
      <c r="H1795" s="275" t="s">
        <v>1949</v>
      </c>
      <c r="J1795" s="271" t="s">
        <v>211</v>
      </c>
      <c r="L1795" s="271" t="s">
        <v>1950</v>
      </c>
      <c r="N1795" s="208" t="s">
        <v>1951</v>
      </c>
      <c r="P1795" s="502" t="s">
        <v>1952</v>
      </c>
      <c r="S1795" s="271" t="s">
        <v>214</v>
      </c>
      <c r="AZ1795" s="140"/>
    </row>
    <row r="1796" spans="1:81" ht="18" customHeight="1" x14ac:dyDescent="0.25">
      <c r="A1796" s="354">
        <v>12</v>
      </c>
      <c r="B1796" s="355"/>
      <c r="C1796" s="356">
        <v>66812</v>
      </c>
      <c r="D1796" s="140"/>
      <c r="E1796" s="269" t="s">
        <v>889</v>
      </c>
      <c r="F1796" s="269"/>
      <c r="G1796" s="269">
        <v>26</v>
      </c>
      <c r="H1796" s="275" t="s">
        <v>1949</v>
      </c>
      <c r="J1796" s="271" t="s">
        <v>211</v>
      </c>
      <c r="L1796" s="271" t="s">
        <v>1950</v>
      </c>
      <c r="N1796" s="208" t="s">
        <v>6053</v>
      </c>
      <c r="O1796" s="502" t="s">
        <v>6054</v>
      </c>
      <c r="P1796" s="502" t="s">
        <v>6055</v>
      </c>
      <c r="Q1796" s="502" t="s">
        <v>6056</v>
      </c>
      <c r="S1796" s="271" t="s">
        <v>214</v>
      </c>
      <c r="AZ1796" s="140"/>
    </row>
    <row r="1797" spans="1:81" ht="18" customHeight="1" x14ac:dyDescent="0.25">
      <c r="A1797" s="354">
        <v>12</v>
      </c>
      <c r="B1797" s="355"/>
      <c r="C1797" s="356">
        <v>67465</v>
      </c>
      <c r="D1797" s="140"/>
      <c r="E1797" s="269" t="s">
        <v>889</v>
      </c>
      <c r="F1797" s="269"/>
      <c r="G1797" s="269">
        <v>27</v>
      </c>
      <c r="H1797" s="275" t="s">
        <v>1949</v>
      </c>
      <c r="J1797" s="271" t="s">
        <v>211</v>
      </c>
      <c r="L1797" s="271" t="s">
        <v>1950</v>
      </c>
      <c r="N1797" s="208" t="s">
        <v>2008</v>
      </c>
      <c r="O1797" s="502" t="s">
        <v>2009</v>
      </c>
      <c r="P1797" s="502" t="s">
        <v>2010</v>
      </c>
      <c r="Q1797" s="502" t="s">
        <v>2011</v>
      </c>
      <c r="S1797" s="271" t="s">
        <v>214</v>
      </c>
      <c r="AZ1797" s="140"/>
    </row>
    <row r="1798" spans="1:81" ht="18" customHeight="1" x14ac:dyDescent="0.25">
      <c r="A1798" s="354">
        <v>12</v>
      </c>
      <c r="B1798" s="355"/>
      <c r="C1798" s="356">
        <v>56810</v>
      </c>
      <c r="D1798" s="140"/>
      <c r="E1798" s="269" t="s">
        <v>889</v>
      </c>
      <c r="F1798" s="269"/>
      <c r="G1798" s="269">
        <v>28</v>
      </c>
      <c r="H1798" s="275" t="s">
        <v>1949</v>
      </c>
      <c r="J1798" s="271" t="s">
        <v>211</v>
      </c>
      <c r="L1798" s="271" t="s">
        <v>1950</v>
      </c>
      <c r="N1798" s="208" t="s">
        <v>6057</v>
      </c>
      <c r="P1798" s="502" t="s">
        <v>6058</v>
      </c>
      <c r="S1798" s="271" t="s">
        <v>214</v>
      </c>
      <c r="AZ1798" s="140"/>
    </row>
    <row r="1799" spans="1:81" ht="18" customHeight="1" x14ac:dyDescent="0.25">
      <c r="A1799" s="354">
        <v>12</v>
      </c>
      <c r="B1799" s="355"/>
      <c r="C1799" s="356">
        <v>61493</v>
      </c>
      <c r="D1799" s="140"/>
      <c r="E1799" s="269" t="s">
        <v>889</v>
      </c>
      <c r="F1799" s="269"/>
      <c r="G1799" s="269">
        <v>30</v>
      </c>
      <c r="H1799" s="275" t="s">
        <v>1949</v>
      </c>
      <c r="J1799" s="271" t="s">
        <v>211</v>
      </c>
      <c r="L1799" s="271" t="s">
        <v>1950</v>
      </c>
      <c r="N1799" s="208" t="s">
        <v>2069</v>
      </c>
      <c r="O1799" s="502" t="s">
        <v>2070</v>
      </c>
      <c r="Q1799" s="502" t="s">
        <v>2071</v>
      </c>
      <c r="S1799" s="271" t="s">
        <v>214</v>
      </c>
      <c r="AZ1799" s="140"/>
    </row>
    <row r="1800" spans="1:81" ht="18" customHeight="1" x14ac:dyDescent="0.25">
      <c r="A1800" s="354">
        <v>12</v>
      </c>
      <c r="B1800" s="355"/>
      <c r="C1800" s="356">
        <v>68355</v>
      </c>
      <c r="D1800" s="140"/>
      <c r="E1800" s="269" t="s">
        <v>889</v>
      </c>
      <c r="F1800" s="269"/>
      <c r="G1800" s="269">
        <v>32</v>
      </c>
      <c r="H1800" s="275" t="s">
        <v>1949</v>
      </c>
      <c r="J1800" s="271" t="s">
        <v>211</v>
      </c>
      <c r="L1800" s="271" t="s">
        <v>1950</v>
      </c>
      <c r="N1800" s="208" t="s">
        <v>2106</v>
      </c>
      <c r="O1800" s="502" t="s">
        <v>2107</v>
      </c>
      <c r="P1800" s="502" t="s">
        <v>2107</v>
      </c>
      <c r="Q1800" s="502" t="s">
        <v>2108</v>
      </c>
      <c r="S1800" s="271" t="s">
        <v>214</v>
      </c>
      <c r="AZ1800" s="140"/>
    </row>
    <row r="1801" spans="1:81" ht="18" customHeight="1" x14ac:dyDescent="0.25">
      <c r="A1801" s="354">
        <v>12</v>
      </c>
      <c r="B1801" s="355"/>
      <c r="C1801" s="356">
        <v>70151</v>
      </c>
      <c r="D1801" s="140"/>
      <c r="E1801" s="269" t="s">
        <v>889</v>
      </c>
      <c r="F1801" s="269"/>
      <c r="G1801" s="269">
        <v>35</v>
      </c>
      <c r="H1801" s="275" t="s">
        <v>1949</v>
      </c>
      <c r="J1801" s="271" t="s">
        <v>211</v>
      </c>
      <c r="L1801" s="271" t="s">
        <v>1950</v>
      </c>
      <c r="N1801" s="208" t="s">
        <v>6059</v>
      </c>
      <c r="O1801" s="502" t="s">
        <v>6060</v>
      </c>
      <c r="Q1801" s="502" t="s">
        <v>6061</v>
      </c>
      <c r="S1801" s="271" t="s">
        <v>214</v>
      </c>
      <c r="AZ1801" s="140"/>
    </row>
    <row r="1802" spans="1:81" ht="18" customHeight="1" x14ac:dyDescent="0.25">
      <c r="A1802" s="354">
        <v>12</v>
      </c>
      <c r="B1802" s="355"/>
      <c r="C1802" s="356">
        <v>56812</v>
      </c>
      <c r="D1802" s="140"/>
      <c r="E1802" s="269" t="s">
        <v>889</v>
      </c>
      <c r="F1802" s="269"/>
      <c r="G1802" s="269">
        <v>37</v>
      </c>
      <c r="H1802" s="275" t="s">
        <v>1949</v>
      </c>
      <c r="J1802" s="271" t="s">
        <v>211</v>
      </c>
      <c r="L1802" s="271" t="s">
        <v>1950</v>
      </c>
      <c r="N1802" s="208" t="s">
        <v>6062</v>
      </c>
      <c r="P1802" s="502" t="s">
        <v>6063</v>
      </c>
      <c r="S1802" s="271" t="s">
        <v>214</v>
      </c>
      <c r="AZ1802" s="140"/>
    </row>
    <row r="1803" spans="1:81" ht="18" customHeight="1" x14ac:dyDescent="0.25">
      <c r="A1803" s="354">
        <v>12</v>
      </c>
      <c r="B1803" s="355"/>
      <c r="C1803" s="356">
        <v>64256</v>
      </c>
      <c r="D1803" s="140"/>
      <c r="E1803" s="269" t="s">
        <v>889</v>
      </c>
      <c r="F1803" s="269"/>
      <c r="G1803" s="269">
        <v>4</v>
      </c>
      <c r="H1803" s="275" t="s">
        <v>1315</v>
      </c>
      <c r="I1803" s="269"/>
      <c r="J1803" s="140" t="s">
        <v>211</v>
      </c>
      <c r="K1803" s="273"/>
      <c r="L1803" s="273" t="s">
        <v>1216</v>
      </c>
      <c r="N1803" s="275" t="s">
        <v>1316</v>
      </c>
      <c r="O1803" s="272" t="s">
        <v>1317</v>
      </c>
      <c r="P1803" s="272"/>
      <c r="Q1803" s="766"/>
      <c r="R1803" s="269"/>
      <c r="S1803" s="269" t="s">
        <v>214</v>
      </c>
      <c r="T1803" s="273"/>
      <c r="U1803" s="466"/>
      <c r="V1803" s="140"/>
      <c r="W1803" s="140"/>
      <c r="X1803" s="140"/>
      <c r="AX1803" s="140"/>
      <c r="BC1803" s="280"/>
      <c r="BD1803" s="669"/>
      <c r="BE1803" s="740"/>
      <c r="BF1803" s="440"/>
      <c r="BG1803" s="140"/>
      <c r="BH1803" s="801"/>
      <c r="BI1803" s="280"/>
      <c r="BJ1803" s="280"/>
      <c r="BK1803" s="280"/>
      <c r="BL1803" s="280"/>
      <c r="BM1803" s="140"/>
      <c r="BN1803" s="269"/>
      <c r="BO1803" s="140"/>
      <c r="BP1803" s="140"/>
      <c r="BQ1803" s="140"/>
      <c r="BR1803" s="355"/>
      <c r="BS1803" s="269"/>
      <c r="BU1803" s="269"/>
    </row>
    <row r="1804" spans="1:81" ht="18" customHeight="1" x14ac:dyDescent="0.25">
      <c r="A1804" s="354">
        <v>12</v>
      </c>
      <c r="B1804" s="355"/>
      <c r="C1804" s="356">
        <v>70711</v>
      </c>
      <c r="D1804" s="140"/>
      <c r="E1804" s="269" t="s">
        <v>889</v>
      </c>
      <c r="F1804" s="269"/>
      <c r="G1804" s="269">
        <v>1</v>
      </c>
      <c r="H1804" s="275" t="s">
        <v>1215</v>
      </c>
      <c r="I1804" s="269"/>
      <c r="J1804" s="140" t="s">
        <v>211</v>
      </c>
      <c r="K1804" s="273"/>
      <c r="L1804" s="273" t="s">
        <v>1216</v>
      </c>
      <c r="N1804" s="275" t="s">
        <v>1217</v>
      </c>
      <c r="O1804" s="272" t="s">
        <v>1218</v>
      </c>
      <c r="P1804" s="272"/>
      <c r="Q1804" s="766" t="s">
        <v>1219</v>
      </c>
      <c r="R1804" s="269"/>
      <c r="S1804" s="269" t="s">
        <v>214</v>
      </c>
      <c r="T1804" s="273"/>
      <c r="U1804" s="466"/>
      <c r="V1804" s="140"/>
      <c r="W1804" s="140"/>
      <c r="X1804" s="140"/>
      <c r="Y1804" s="545"/>
      <c r="AX1804" s="140"/>
      <c r="AZ1804" s="140"/>
      <c r="BC1804" s="280"/>
      <c r="BD1804" s="669"/>
      <c r="BE1804" s="740"/>
      <c r="BF1804" s="440"/>
      <c r="BG1804" s="140"/>
      <c r="BH1804" s="801"/>
      <c r="BI1804" s="280"/>
      <c r="BJ1804" s="280"/>
      <c r="BK1804" s="280"/>
      <c r="BL1804" s="280"/>
      <c r="BM1804" s="140"/>
      <c r="BN1804" s="545"/>
      <c r="BO1804" s="140"/>
      <c r="BP1804" s="140"/>
      <c r="BQ1804" s="140"/>
      <c r="BR1804" s="355"/>
      <c r="BS1804" s="269"/>
      <c r="BU1804" s="269"/>
      <c r="BW1804" s="269"/>
      <c r="BY1804" s="269"/>
      <c r="CA1804" s="269"/>
      <c r="CC1804" s="269"/>
    </row>
    <row r="1805" spans="1:81" ht="18" customHeight="1" x14ac:dyDescent="0.25">
      <c r="A1805" s="354">
        <v>12</v>
      </c>
      <c r="B1805" s="355"/>
      <c r="C1805" s="356">
        <v>70546</v>
      </c>
      <c r="D1805" s="140"/>
      <c r="E1805" s="269" t="s">
        <v>889</v>
      </c>
      <c r="F1805" s="269"/>
      <c r="G1805" s="269">
        <v>2</v>
      </c>
      <c r="H1805" s="275" t="s">
        <v>1215</v>
      </c>
      <c r="I1805" s="269"/>
      <c r="J1805" s="140" t="s">
        <v>211</v>
      </c>
      <c r="K1805" s="273"/>
      <c r="L1805" s="273" t="s">
        <v>1216</v>
      </c>
      <c r="N1805" s="275" t="s">
        <v>1245</v>
      </c>
      <c r="O1805" s="272" t="s">
        <v>1246</v>
      </c>
      <c r="P1805" s="272"/>
      <c r="Q1805" s="766" t="s">
        <v>1247</v>
      </c>
      <c r="R1805" s="269"/>
      <c r="S1805" s="269" t="s">
        <v>214</v>
      </c>
      <c r="T1805" s="273"/>
      <c r="U1805" s="466"/>
      <c r="V1805" s="140"/>
      <c r="W1805" s="140"/>
      <c r="X1805" s="140"/>
      <c r="AX1805" s="140"/>
      <c r="AZ1805" s="140"/>
      <c r="BC1805" s="280"/>
      <c r="BD1805" s="669"/>
      <c r="BE1805" s="740"/>
      <c r="BF1805" s="440"/>
      <c r="BG1805" s="140"/>
      <c r="BH1805" s="801"/>
      <c r="BI1805" s="280"/>
      <c r="BJ1805" s="280"/>
      <c r="BK1805" s="280"/>
      <c r="BL1805" s="280"/>
      <c r="BM1805" s="140"/>
      <c r="BN1805" s="269"/>
      <c r="BO1805" s="140"/>
      <c r="BP1805" s="140"/>
      <c r="BQ1805" s="140"/>
      <c r="BR1805" s="355"/>
      <c r="BS1805" s="269"/>
      <c r="BU1805" s="269"/>
    </row>
    <row r="1806" spans="1:81" ht="18" customHeight="1" x14ac:dyDescent="0.25">
      <c r="A1806" s="354">
        <v>12</v>
      </c>
      <c r="B1806" s="355"/>
      <c r="C1806" s="356">
        <v>70577</v>
      </c>
      <c r="D1806" s="140"/>
      <c r="E1806" s="269" t="s">
        <v>889</v>
      </c>
      <c r="F1806" s="269"/>
      <c r="G1806" s="269">
        <v>3</v>
      </c>
      <c r="H1806" s="275" t="s">
        <v>1215</v>
      </c>
      <c r="I1806" s="269"/>
      <c r="J1806" s="140" t="s">
        <v>211</v>
      </c>
      <c r="K1806" s="273"/>
      <c r="L1806" s="273" t="s">
        <v>1216</v>
      </c>
      <c r="N1806" s="275" t="s">
        <v>1283</v>
      </c>
      <c r="O1806" s="272" t="s">
        <v>1284</v>
      </c>
      <c r="P1806" s="272"/>
      <c r="Q1806" s="766" t="s">
        <v>1285</v>
      </c>
      <c r="R1806" s="269"/>
      <c r="S1806" s="269" t="s">
        <v>214</v>
      </c>
      <c r="T1806" s="273"/>
      <c r="U1806" s="466"/>
      <c r="V1806" s="140"/>
      <c r="W1806" s="140"/>
      <c r="X1806" s="140"/>
      <c r="Y1806" s="545"/>
      <c r="AX1806" s="140"/>
      <c r="AZ1806" s="140"/>
      <c r="BC1806" s="280"/>
      <c r="BD1806" s="669"/>
      <c r="BE1806" s="740"/>
      <c r="BF1806" s="440"/>
      <c r="BG1806" s="140"/>
      <c r="BH1806" s="801"/>
      <c r="BI1806" s="280"/>
      <c r="BJ1806" s="280"/>
      <c r="BK1806" s="280"/>
      <c r="BL1806" s="280"/>
      <c r="BM1806" s="140"/>
      <c r="BN1806" s="269"/>
      <c r="BO1806" s="140"/>
      <c r="BP1806" s="140"/>
      <c r="BQ1806" s="140"/>
      <c r="BR1806" s="355"/>
      <c r="BS1806" s="269"/>
      <c r="BU1806" s="269"/>
    </row>
    <row r="1807" spans="1:81" ht="18" customHeight="1" x14ac:dyDescent="0.25">
      <c r="A1807" s="354">
        <v>12</v>
      </c>
      <c r="B1807" s="355"/>
      <c r="C1807" s="356">
        <v>65562</v>
      </c>
      <c r="D1807" s="140"/>
      <c r="E1807" s="269" t="s">
        <v>889</v>
      </c>
      <c r="F1807" s="269"/>
      <c r="G1807" s="269">
        <v>5</v>
      </c>
      <c r="H1807" s="275" t="s">
        <v>1215</v>
      </c>
      <c r="I1807" s="269"/>
      <c r="J1807" s="140" t="s">
        <v>211</v>
      </c>
      <c r="K1807" s="273"/>
      <c r="L1807" s="273" t="s">
        <v>1216</v>
      </c>
      <c r="N1807" s="275" t="s">
        <v>1348</v>
      </c>
      <c r="O1807" s="272"/>
      <c r="P1807" s="272" t="s">
        <v>1349</v>
      </c>
      <c r="Q1807" s="766" t="s">
        <v>1350</v>
      </c>
      <c r="R1807" s="269"/>
      <c r="S1807" s="269" t="s">
        <v>214</v>
      </c>
      <c r="T1807" s="273"/>
      <c r="U1807" s="466"/>
      <c r="V1807" s="140"/>
      <c r="W1807" s="140"/>
      <c r="X1807" s="140"/>
      <c r="Y1807" s="545"/>
      <c r="AX1807" s="140"/>
      <c r="AZ1807" s="140"/>
      <c r="BC1807" s="280"/>
      <c r="BD1807" s="669"/>
      <c r="BE1807" s="740"/>
      <c r="BF1807" s="440"/>
      <c r="BG1807" s="140"/>
      <c r="BH1807" s="801"/>
      <c r="BI1807" s="280"/>
      <c r="BJ1807" s="280"/>
      <c r="BK1807" s="280"/>
      <c r="BL1807" s="280"/>
      <c r="BM1807" s="140"/>
      <c r="BN1807" s="269"/>
      <c r="BO1807" s="140"/>
      <c r="BP1807" s="140"/>
      <c r="BQ1807" s="140"/>
      <c r="BR1807" s="355"/>
      <c r="BS1807" s="269"/>
      <c r="BU1807" s="269"/>
    </row>
    <row r="1808" spans="1:81" ht="18" customHeight="1" x14ac:dyDescent="0.25">
      <c r="A1808" s="354">
        <v>12</v>
      </c>
      <c r="B1808" s="355"/>
      <c r="C1808" s="356">
        <v>66954</v>
      </c>
      <c r="D1808" s="140"/>
      <c r="E1808" s="269" t="s">
        <v>889</v>
      </c>
      <c r="F1808" s="269"/>
      <c r="G1808" s="269">
        <v>6</v>
      </c>
      <c r="H1808" s="275" t="s">
        <v>1215</v>
      </c>
      <c r="I1808" s="269"/>
      <c r="J1808" s="140" t="s">
        <v>211</v>
      </c>
      <c r="K1808" s="273"/>
      <c r="L1808" s="273" t="s">
        <v>1216</v>
      </c>
      <c r="N1808" s="275" t="s">
        <v>1382</v>
      </c>
      <c r="O1808" s="272"/>
      <c r="P1808" s="272" t="s">
        <v>1383</v>
      </c>
      <c r="Q1808" s="766" t="s">
        <v>1384</v>
      </c>
      <c r="R1808" s="269"/>
      <c r="S1808" s="269" t="s">
        <v>214</v>
      </c>
      <c r="T1808" s="273"/>
      <c r="U1808" s="466"/>
      <c r="V1808" s="140"/>
      <c r="W1808" s="140"/>
      <c r="X1808" s="140"/>
      <c r="AX1808" s="140"/>
      <c r="AZ1808" s="140"/>
      <c r="BC1808" s="280"/>
      <c r="BD1808" s="669"/>
      <c r="BE1808" s="740"/>
      <c r="BF1808" s="440"/>
      <c r="BG1808" s="140"/>
      <c r="BH1808" s="801"/>
      <c r="BI1808" s="280"/>
      <c r="BJ1808" s="280"/>
      <c r="BK1808" s="280"/>
      <c r="BL1808" s="280"/>
      <c r="BM1808" s="140"/>
      <c r="BN1808" s="269"/>
      <c r="BO1808" s="140"/>
      <c r="BP1808" s="140"/>
      <c r="BQ1808" s="140"/>
      <c r="BR1808" s="355"/>
      <c r="BS1808" s="269"/>
      <c r="BU1808" s="269"/>
    </row>
    <row r="1809" spans="1:82" ht="18" customHeight="1" x14ac:dyDescent="0.25">
      <c r="A1809" s="354">
        <v>12</v>
      </c>
      <c r="B1809" s="355"/>
      <c r="C1809" s="356">
        <v>60083</v>
      </c>
      <c r="D1809" s="140"/>
      <c r="E1809" s="269" t="s">
        <v>889</v>
      </c>
      <c r="F1809" s="269"/>
      <c r="G1809" s="269">
        <v>8</v>
      </c>
      <c r="H1809" s="275" t="s">
        <v>1215</v>
      </c>
      <c r="I1809" s="269"/>
      <c r="J1809" s="140" t="s">
        <v>211</v>
      </c>
      <c r="K1809" s="273"/>
      <c r="L1809" s="273" t="s">
        <v>1216</v>
      </c>
      <c r="N1809" s="275" t="s">
        <v>1458</v>
      </c>
      <c r="O1809" s="272" t="s">
        <v>1459</v>
      </c>
      <c r="P1809" s="272" t="s">
        <v>1460</v>
      </c>
      <c r="Q1809" s="766" t="s">
        <v>1461</v>
      </c>
      <c r="R1809" s="269"/>
      <c r="S1809" s="269" t="s">
        <v>214</v>
      </c>
      <c r="T1809" s="273"/>
      <c r="U1809" s="466"/>
      <c r="V1809" s="140"/>
      <c r="W1809" s="140"/>
      <c r="X1809" s="140"/>
      <c r="AX1809" s="140"/>
      <c r="AZ1809" s="140"/>
      <c r="BC1809" s="280"/>
      <c r="BD1809" s="669"/>
      <c r="BE1809" s="740"/>
      <c r="BF1809" s="440"/>
      <c r="BG1809" s="140"/>
      <c r="BH1809" s="801"/>
      <c r="BI1809" s="280"/>
      <c r="BJ1809" s="280"/>
      <c r="BK1809" s="280"/>
      <c r="BL1809" s="280"/>
      <c r="BM1809" s="140"/>
      <c r="BN1809" s="269"/>
      <c r="BO1809" s="140"/>
      <c r="BP1809" s="140"/>
      <c r="BQ1809" s="140"/>
      <c r="BR1809" s="355"/>
      <c r="BS1809" s="269"/>
      <c r="BU1809" s="269"/>
    </row>
    <row r="1810" spans="1:82" ht="18" customHeight="1" x14ac:dyDescent="0.25">
      <c r="A1810" s="354">
        <v>12</v>
      </c>
      <c r="B1810" s="355"/>
      <c r="C1810" s="356">
        <v>67568</v>
      </c>
      <c r="D1810" s="140"/>
      <c r="E1810" s="269" t="s">
        <v>889</v>
      </c>
      <c r="F1810" s="269"/>
      <c r="G1810" s="269">
        <v>10</v>
      </c>
      <c r="H1810" s="275" t="s">
        <v>1215</v>
      </c>
      <c r="I1810" s="269"/>
      <c r="J1810" s="140" t="s">
        <v>211</v>
      </c>
      <c r="K1810" s="273"/>
      <c r="L1810" s="273" t="s">
        <v>1216</v>
      </c>
      <c r="N1810" s="275" t="s">
        <v>1524</v>
      </c>
      <c r="O1810" s="272" t="s">
        <v>1525</v>
      </c>
      <c r="P1810" s="272" t="s">
        <v>1526</v>
      </c>
      <c r="Q1810" s="766" t="s">
        <v>1527</v>
      </c>
      <c r="R1810" s="269"/>
      <c r="S1810" s="269" t="s">
        <v>214</v>
      </c>
      <c r="T1810" s="273"/>
      <c r="U1810" s="466"/>
      <c r="V1810" s="140"/>
      <c r="W1810" s="140"/>
      <c r="X1810" s="140"/>
      <c r="AX1810" s="140"/>
      <c r="AZ1810" s="140"/>
      <c r="BC1810" s="280"/>
      <c r="BD1810" s="669"/>
      <c r="BE1810" s="740"/>
      <c r="BF1810" s="440"/>
      <c r="BG1810" s="140"/>
      <c r="BH1810" s="801"/>
      <c r="BI1810" s="280"/>
      <c r="BJ1810" s="280"/>
      <c r="BK1810" s="280"/>
      <c r="BL1810" s="280"/>
      <c r="BM1810" s="140"/>
      <c r="BN1810" s="269"/>
      <c r="BO1810" s="140"/>
      <c r="BP1810" s="140"/>
      <c r="BQ1810" s="140"/>
      <c r="BR1810" s="355"/>
      <c r="BS1810" s="269"/>
      <c r="BU1810" s="269"/>
    </row>
    <row r="1811" spans="1:82" ht="18" customHeight="1" x14ac:dyDescent="0.25">
      <c r="A1811" s="354">
        <v>12</v>
      </c>
      <c r="B1811" s="355"/>
      <c r="C1811" s="356">
        <v>70446</v>
      </c>
      <c r="D1811" s="140"/>
      <c r="E1811" s="269" t="s">
        <v>889</v>
      </c>
      <c r="F1811" s="269"/>
      <c r="G1811" s="269">
        <v>12</v>
      </c>
      <c r="H1811" s="275" t="s">
        <v>1215</v>
      </c>
      <c r="J1811" s="271" t="s">
        <v>211</v>
      </c>
      <c r="L1811" s="271" t="s">
        <v>1216</v>
      </c>
      <c r="M1811" s="271"/>
      <c r="N1811" s="271" t="s">
        <v>1587</v>
      </c>
      <c r="O1811" s="271"/>
      <c r="P1811" s="271" t="s">
        <v>1588</v>
      </c>
      <c r="Q1811" s="271" t="s">
        <v>1589</v>
      </c>
      <c r="R1811" s="271"/>
      <c r="S1811" s="271" t="s">
        <v>214</v>
      </c>
      <c r="U1811" s="271"/>
      <c r="Y1811" s="208"/>
      <c r="Z1811" s="271"/>
      <c r="AA1811" s="271"/>
      <c r="AB1811" s="271"/>
      <c r="AC1811" s="271"/>
      <c r="AD1811" s="271"/>
      <c r="AE1811" s="271"/>
      <c r="AF1811" s="271"/>
      <c r="AG1811" s="271"/>
      <c r="AH1811" s="271"/>
      <c r="AI1811" s="271"/>
      <c r="AJ1811" s="271"/>
      <c r="AK1811" s="271"/>
      <c r="AL1811" s="271"/>
      <c r="AM1811" s="271"/>
      <c r="AN1811" s="271"/>
      <c r="AO1811" s="271"/>
      <c r="AP1811" s="271"/>
      <c r="AQ1811" s="271"/>
      <c r="AR1811" s="271"/>
      <c r="AS1811" s="271"/>
      <c r="AT1811" s="271"/>
      <c r="AU1811" s="271"/>
      <c r="AV1811" s="271"/>
      <c r="AW1811" s="271"/>
      <c r="AY1811" s="271"/>
      <c r="AZ1811" s="271"/>
      <c r="BA1811" s="271"/>
      <c r="BB1811" s="271"/>
      <c r="BD1811" s="212"/>
      <c r="BE1811" s="212"/>
      <c r="BF1811" s="212"/>
      <c r="BH1811" s="212"/>
      <c r="BN1811" s="271"/>
      <c r="BR1811" s="271"/>
      <c r="BS1811" s="271"/>
      <c r="BT1811" s="271"/>
      <c r="BU1811" s="271"/>
      <c r="BV1811" s="271"/>
      <c r="BW1811" s="271"/>
      <c r="BX1811" s="271"/>
      <c r="BY1811" s="271"/>
      <c r="BZ1811" s="271"/>
      <c r="CA1811" s="271"/>
      <c r="CB1811" s="271"/>
      <c r="CC1811" s="271"/>
      <c r="CD1811" s="271"/>
    </row>
    <row r="1812" spans="1:82" ht="18" customHeight="1" x14ac:dyDescent="0.25">
      <c r="A1812" s="354">
        <v>12</v>
      </c>
      <c r="B1812" s="355"/>
      <c r="C1812" s="356">
        <v>68344</v>
      </c>
      <c r="D1812" s="140"/>
      <c r="E1812" s="269" t="s">
        <v>889</v>
      </c>
      <c r="F1812" s="269"/>
      <c r="G1812" s="269">
        <v>14</v>
      </c>
      <c r="H1812" s="275" t="s">
        <v>1215</v>
      </c>
      <c r="J1812" s="271" t="s">
        <v>211</v>
      </c>
      <c r="L1812" s="271" t="s">
        <v>1216</v>
      </c>
      <c r="M1812" s="271"/>
      <c r="N1812" s="271" t="s">
        <v>1614</v>
      </c>
      <c r="O1812" s="271"/>
      <c r="P1812" s="271" t="s">
        <v>1615</v>
      </c>
      <c r="Q1812" s="271" t="s">
        <v>1616</v>
      </c>
      <c r="R1812" s="271"/>
      <c r="S1812" s="271" t="s">
        <v>214</v>
      </c>
      <c r="U1812" s="271"/>
      <c r="Y1812" s="208"/>
      <c r="Z1812" s="271"/>
      <c r="AA1812" s="271"/>
      <c r="AB1812" s="271"/>
      <c r="AC1812" s="271"/>
      <c r="AD1812" s="271"/>
      <c r="AE1812" s="271"/>
      <c r="AF1812" s="271"/>
      <c r="AG1812" s="271"/>
      <c r="AH1812" s="271"/>
      <c r="AI1812" s="271"/>
      <c r="AJ1812" s="271"/>
      <c r="AK1812" s="271"/>
      <c r="AL1812" s="271"/>
      <c r="AM1812" s="271"/>
      <c r="AN1812" s="271"/>
      <c r="AO1812" s="271"/>
      <c r="AP1812" s="271"/>
      <c r="AQ1812" s="271"/>
      <c r="AR1812" s="271"/>
      <c r="AS1812" s="271"/>
      <c r="AT1812" s="271"/>
      <c r="AU1812" s="271"/>
      <c r="AV1812" s="271"/>
      <c r="AW1812" s="271"/>
      <c r="AY1812" s="271"/>
      <c r="AZ1812" s="271"/>
      <c r="BA1812" s="271"/>
      <c r="BB1812" s="271"/>
      <c r="BD1812" s="212"/>
      <c r="BE1812" s="212"/>
      <c r="BF1812" s="212"/>
      <c r="BH1812" s="212"/>
      <c r="BN1812" s="271"/>
      <c r="BR1812" s="271"/>
      <c r="BS1812" s="271"/>
      <c r="BT1812" s="271"/>
      <c r="BU1812" s="271"/>
      <c r="BV1812" s="271"/>
      <c r="BW1812" s="271"/>
      <c r="BX1812" s="271"/>
      <c r="BY1812" s="271"/>
      <c r="BZ1812" s="271"/>
      <c r="CA1812" s="271"/>
      <c r="CB1812" s="271"/>
      <c r="CC1812" s="271"/>
      <c r="CD1812" s="271"/>
    </row>
    <row r="1813" spans="1:82" ht="18" customHeight="1" x14ac:dyDescent="0.25">
      <c r="A1813" s="354">
        <v>12</v>
      </c>
      <c r="B1813" s="355"/>
      <c r="C1813" s="356">
        <v>66989</v>
      </c>
      <c r="D1813" s="140"/>
      <c r="E1813" s="269" t="s">
        <v>889</v>
      </c>
      <c r="F1813" s="269"/>
      <c r="G1813" s="269">
        <v>16</v>
      </c>
      <c r="H1813" s="275" t="s">
        <v>1215</v>
      </c>
      <c r="J1813" s="271" t="s">
        <v>211</v>
      </c>
      <c r="L1813" s="271" t="s">
        <v>1216</v>
      </c>
      <c r="M1813" s="271"/>
      <c r="N1813" s="271" t="s">
        <v>1686</v>
      </c>
      <c r="O1813" s="271"/>
      <c r="P1813" s="271" t="s">
        <v>1687</v>
      </c>
      <c r="Q1813" s="271" t="s">
        <v>1688</v>
      </c>
      <c r="R1813" s="271"/>
      <c r="S1813" s="271" t="s">
        <v>214</v>
      </c>
      <c r="U1813" s="271"/>
      <c r="Y1813" s="208"/>
      <c r="Z1813" s="271"/>
      <c r="AA1813" s="271"/>
      <c r="AB1813" s="271"/>
      <c r="AC1813" s="271"/>
      <c r="AD1813" s="271"/>
      <c r="AE1813" s="271"/>
      <c r="AF1813" s="271"/>
      <c r="AG1813" s="271"/>
      <c r="AH1813" s="271"/>
      <c r="AI1813" s="271"/>
      <c r="AJ1813" s="271"/>
      <c r="AK1813" s="271"/>
      <c r="AL1813" s="271"/>
      <c r="AM1813" s="271"/>
      <c r="AN1813" s="271"/>
      <c r="AO1813" s="271"/>
      <c r="AP1813" s="271"/>
      <c r="AQ1813" s="271"/>
      <c r="AR1813" s="271"/>
      <c r="AS1813" s="271"/>
      <c r="AT1813" s="271"/>
      <c r="AU1813" s="271"/>
      <c r="AV1813" s="271"/>
      <c r="AW1813" s="271"/>
      <c r="AY1813" s="271"/>
      <c r="AZ1813" s="271"/>
      <c r="BA1813" s="271"/>
      <c r="BB1813" s="271"/>
      <c r="BD1813" s="212"/>
      <c r="BE1813" s="212"/>
      <c r="BF1813" s="212"/>
      <c r="BH1813" s="212"/>
      <c r="BN1813" s="271"/>
      <c r="BR1813" s="271"/>
      <c r="BS1813" s="271"/>
      <c r="BT1813" s="271"/>
      <c r="BU1813" s="271"/>
      <c r="BV1813" s="271"/>
      <c r="BW1813" s="271"/>
      <c r="BX1813" s="271"/>
      <c r="BY1813" s="271"/>
      <c r="BZ1813" s="271"/>
      <c r="CA1813" s="271"/>
      <c r="CB1813" s="271"/>
      <c r="CC1813" s="271"/>
      <c r="CD1813" s="271"/>
    </row>
    <row r="1814" spans="1:82" ht="18" customHeight="1" x14ac:dyDescent="0.25">
      <c r="A1814" s="354">
        <v>12</v>
      </c>
      <c r="B1814" s="355"/>
      <c r="C1814" s="356">
        <v>67543</v>
      </c>
      <c r="D1814" s="140"/>
      <c r="E1814" s="269" t="s">
        <v>889</v>
      </c>
      <c r="F1814" s="269"/>
      <c r="G1814" s="269">
        <v>17</v>
      </c>
      <c r="H1814" s="275" t="s">
        <v>1215</v>
      </c>
      <c r="J1814" s="271" t="s">
        <v>211</v>
      </c>
      <c r="L1814" s="271" t="s">
        <v>1216</v>
      </c>
      <c r="M1814" s="271"/>
      <c r="N1814" s="271" t="s">
        <v>1720</v>
      </c>
      <c r="O1814" s="271" t="s">
        <v>1721</v>
      </c>
      <c r="P1814" s="271" t="s">
        <v>1722</v>
      </c>
      <c r="Q1814" s="271"/>
      <c r="R1814" s="271"/>
      <c r="S1814" s="271" t="s">
        <v>214</v>
      </c>
      <c r="U1814" s="271"/>
      <c r="Y1814" s="208"/>
      <c r="Z1814" s="271"/>
      <c r="AA1814" s="271"/>
      <c r="AB1814" s="271"/>
      <c r="AC1814" s="271"/>
      <c r="AD1814" s="271"/>
      <c r="AE1814" s="271"/>
      <c r="AF1814" s="271"/>
      <c r="AG1814" s="271"/>
      <c r="AH1814" s="271"/>
      <c r="AI1814" s="271"/>
      <c r="AJ1814" s="271"/>
      <c r="AK1814" s="271"/>
      <c r="AL1814" s="271"/>
      <c r="AM1814" s="271"/>
      <c r="AN1814" s="271"/>
      <c r="AO1814" s="271"/>
      <c r="AP1814" s="271"/>
      <c r="AQ1814" s="271"/>
      <c r="AR1814" s="271"/>
      <c r="AS1814" s="271"/>
      <c r="AT1814" s="271"/>
      <c r="AU1814" s="271"/>
      <c r="AV1814" s="271"/>
      <c r="AW1814" s="271"/>
      <c r="AY1814" s="271"/>
      <c r="AZ1814" s="271"/>
      <c r="BA1814" s="271"/>
      <c r="BB1814" s="271"/>
      <c r="BD1814" s="212"/>
      <c r="BE1814" s="212"/>
      <c r="BF1814" s="212"/>
      <c r="BH1814" s="212"/>
      <c r="BN1814" s="271"/>
      <c r="BR1814" s="271"/>
      <c r="BS1814" s="271"/>
      <c r="BT1814" s="271"/>
      <c r="BU1814" s="271"/>
      <c r="BV1814" s="271"/>
      <c r="BW1814" s="271"/>
      <c r="BX1814" s="271"/>
      <c r="BY1814" s="271"/>
      <c r="BZ1814" s="271"/>
      <c r="CA1814" s="271"/>
      <c r="CB1814" s="271"/>
      <c r="CC1814" s="271"/>
      <c r="CD1814" s="271"/>
    </row>
    <row r="1815" spans="1:82" ht="18" customHeight="1" x14ac:dyDescent="0.25">
      <c r="A1815" s="354">
        <v>12</v>
      </c>
      <c r="B1815" s="355"/>
      <c r="C1815" s="356">
        <v>60453</v>
      </c>
      <c r="D1815" s="140"/>
      <c r="E1815" s="269" t="s">
        <v>889</v>
      </c>
      <c r="F1815" s="269"/>
      <c r="G1815" s="269">
        <v>18</v>
      </c>
      <c r="H1815" s="275" t="s">
        <v>1215</v>
      </c>
      <c r="I1815" s="269"/>
      <c r="J1815" s="140" t="s">
        <v>211</v>
      </c>
      <c r="K1815" s="273"/>
      <c r="L1815" s="273" t="s">
        <v>1216</v>
      </c>
      <c r="N1815" s="275" t="s">
        <v>1752</v>
      </c>
      <c r="O1815" s="272" t="s">
        <v>1753</v>
      </c>
      <c r="P1815" s="272" t="s">
        <v>1754</v>
      </c>
      <c r="Q1815" s="766" t="s">
        <v>1755</v>
      </c>
      <c r="R1815" s="269"/>
      <c r="S1815" s="269" t="s">
        <v>214</v>
      </c>
      <c r="T1815" s="273"/>
      <c r="U1815" s="466"/>
      <c r="V1815" s="140"/>
      <c r="W1815" s="140"/>
      <c r="X1815" s="140"/>
      <c r="AX1815" s="140"/>
      <c r="AZ1815" s="140"/>
      <c r="BC1815" s="280"/>
      <c r="BD1815" s="669"/>
      <c r="BE1815" s="740"/>
      <c r="BF1815" s="440"/>
      <c r="BG1815" s="140"/>
      <c r="BH1815" s="801"/>
      <c r="BI1815" s="280"/>
      <c r="BJ1815" s="280"/>
      <c r="BK1815" s="280"/>
      <c r="BL1815" s="280"/>
      <c r="BM1815" s="140"/>
      <c r="BN1815" s="269"/>
      <c r="BR1815" s="271"/>
      <c r="BS1815" s="271"/>
      <c r="BT1815" s="271"/>
      <c r="BU1815" s="271"/>
      <c r="BV1815" s="271"/>
      <c r="BW1815" s="271"/>
      <c r="BX1815" s="271"/>
      <c r="BY1815" s="271"/>
      <c r="BZ1815" s="271"/>
      <c r="CA1815" s="271"/>
      <c r="CB1815" s="271"/>
      <c r="CC1815" s="271"/>
      <c r="CD1815" s="271"/>
    </row>
    <row r="1816" spans="1:82" ht="18" customHeight="1" x14ac:dyDescent="0.25">
      <c r="A1816" s="354">
        <v>12</v>
      </c>
      <c r="B1816" s="355"/>
      <c r="C1816" s="356">
        <v>64051</v>
      </c>
      <c r="D1816" s="140"/>
      <c r="E1816" s="269" t="s">
        <v>889</v>
      </c>
      <c r="F1816" s="269"/>
      <c r="G1816" s="269">
        <v>19</v>
      </c>
      <c r="H1816" s="275" t="s">
        <v>1215</v>
      </c>
      <c r="I1816" s="269"/>
      <c r="J1816" s="140" t="s">
        <v>211</v>
      </c>
      <c r="K1816" s="273"/>
      <c r="L1816" s="273" t="s">
        <v>1216</v>
      </c>
      <c r="N1816" s="275" t="s">
        <v>1781</v>
      </c>
      <c r="O1816" s="272"/>
      <c r="P1816" s="272" t="s">
        <v>1782</v>
      </c>
      <c r="Q1816" s="766" t="s">
        <v>1783</v>
      </c>
      <c r="R1816" s="269"/>
      <c r="S1816" s="269" t="s">
        <v>214</v>
      </c>
      <c r="T1816" s="273"/>
      <c r="U1816" s="466"/>
      <c r="V1816" s="140"/>
      <c r="W1816" s="140"/>
      <c r="X1816" s="140"/>
      <c r="AX1816" s="140"/>
      <c r="AZ1816" s="140"/>
      <c r="BC1816" s="280"/>
      <c r="BD1816" s="669"/>
      <c r="BE1816" s="740"/>
      <c r="BF1816" s="440"/>
      <c r="BG1816" s="140"/>
      <c r="BH1816" s="801"/>
      <c r="BI1816" s="280"/>
      <c r="BJ1816" s="280"/>
      <c r="BK1816" s="280"/>
      <c r="BL1816" s="280"/>
      <c r="BM1816" s="140"/>
      <c r="BN1816" s="269"/>
      <c r="BR1816" s="271"/>
      <c r="BS1816" s="271"/>
      <c r="BT1816" s="271"/>
      <c r="BU1816" s="271"/>
      <c r="BV1816" s="271"/>
      <c r="BW1816" s="271"/>
      <c r="BX1816" s="271"/>
      <c r="BY1816" s="271"/>
      <c r="BZ1816" s="271"/>
      <c r="CA1816" s="271"/>
      <c r="CB1816" s="271"/>
      <c r="CC1816" s="271"/>
      <c r="CD1816" s="271"/>
    </row>
    <row r="1817" spans="1:82" ht="18" customHeight="1" x14ac:dyDescent="0.25">
      <c r="A1817" s="354">
        <v>12</v>
      </c>
      <c r="B1817" s="355"/>
      <c r="C1817" s="356">
        <v>63627</v>
      </c>
      <c r="D1817" s="140"/>
      <c r="E1817" s="269" t="s">
        <v>889</v>
      </c>
      <c r="F1817" s="269"/>
      <c r="G1817" s="269">
        <v>20</v>
      </c>
      <c r="H1817" s="275" t="s">
        <v>1215</v>
      </c>
      <c r="J1817" s="271" t="s">
        <v>211</v>
      </c>
      <c r="L1817" s="271" t="s">
        <v>1216</v>
      </c>
      <c r="M1817" s="271"/>
      <c r="N1817" s="271" t="s">
        <v>1824</v>
      </c>
      <c r="O1817" s="271"/>
      <c r="P1817" s="271" t="s">
        <v>1825</v>
      </c>
      <c r="Q1817" s="271"/>
      <c r="R1817" s="271"/>
      <c r="S1817" s="271" t="s">
        <v>214</v>
      </c>
      <c r="U1817" s="271"/>
      <c r="Y1817" s="208"/>
      <c r="Z1817" s="271"/>
      <c r="AA1817" s="271"/>
      <c r="AB1817" s="271"/>
      <c r="AC1817" s="271"/>
      <c r="AD1817" s="271"/>
      <c r="AE1817" s="271"/>
      <c r="AF1817" s="271"/>
      <c r="AG1817" s="271"/>
      <c r="AH1817" s="271"/>
      <c r="AI1817" s="271"/>
      <c r="AJ1817" s="271"/>
      <c r="AK1817" s="271"/>
      <c r="AL1817" s="271"/>
      <c r="AM1817" s="271"/>
      <c r="AN1817" s="271"/>
      <c r="AO1817" s="271"/>
      <c r="AP1817" s="271"/>
      <c r="AQ1817" s="271"/>
      <c r="AR1817" s="271"/>
      <c r="AS1817" s="271"/>
      <c r="AT1817" s="271"/>
      <c r="AU1817" s="271"/>
      <c r="AV1817" s="271"/>
      <c r="AW1817" s="271"/>
      <c r="AY1817" s="271"/>
      <c r="AZ1817" s="271"/>
      <c r="BA1817" s="271"/>
      <c r="BB1817" s="271"/>
      <c r="BD1817" s="212"/>
      <c r="BE1817" s="212"/>
      <c r="BF1817" s="212"/>
      <c r="BH1817" s="212"/>
      <c r="BN1817" s="271"/>
      <c r="BR1817" s="271"/>
      <c r="BS1817" s="271"/>
      <c r="BT1817" s="271"/>
      <c r="BU1817" s="271"/>
      <c r="BV1817" s="271"/>
      <c r="BW1817" s="271"/>
      <c r="BX1817" s="271"/>
      <c r="BY1817" s="271"/>
      <c r="BZ1817" s="271"/>
      <c r="CA1817" s="271"/>
      <c r="CB1817" s="271"/>
      <c r="CC1817" s="271"/>
      <c r="CD1817" s="271"/>
    </row>
    <row r="1818" spans="1:82" ht="18" customHeight="1" x14ac:dyDescent="0.25">
      <c r="A1818" s="354">
        <v>12</v>
      </c>
      <c r="B1818" s="355"/>
      <c r="C1818" s="356">
        <v>60455</v>
      </c>
      <c r="D1818" s="140"/>
      <c r="E1818" s="269" t="s">
        <v>889</v>
      </c>
      <c r="F1818" s="269"/>
      <c r="G1818" s="269">
        <v>22</v>
      </c>
      <c r="H1818" s="275" t="s">
        <v>1215</v>
      </c>
      <c r="J1818" s="271" t="s">
        <v>211</v>
      </c>
      <c r="L1818" s="271" t="s">
        <v>1216</v>
      </c>
      <c r="M1818" s="271"/>
      <c r="N1818" s="271" t="s">
        <v>1877</v>
      </c>
      <c r="O1818" s="271"/>
      <c r="P1818" s="271" t="s">
        <v>1878</v>
      </c>
      <c r="Q1818" s="271"/>
      <c r="R1818" s="271"/>
      <c r="S1818" s="271" t="s">
        <v>214</v>
      </c>
      <c r="U1818" s="271"/>
      <c r="Y1818" s="208"/>
      <c r="Z1818" s="271"/>
      <c r="AA1818" s="271"/>
      <c r="AB1818" s="271"/>
      <c r="AC1818" s="271"/>
      <c r="AD1818" s="271"/>
      <c r="AE1818" s="271"/>
      <c r="AF1818" s="271"/>
      <c r="AG1818" s="271"/>
      <c r="AH1818" s="271"/>
      <c r="AI1818" s="271"/>
      <c r="AJ1818" s="271"/>
      <c r="AK1818" s="271"/>
      <c r="AL1818" s="271"/>
      <c r="AM1818" s="271"/>
      <c r="AN1818" s="271"/>
      <c r="AO1818" s="271"/>
      <c r="AP1818" s="271"/>
      <c r="AQ1818" s="271"/>
      <c r="AR1818" s="271"/>
      <c r="AS1818" s="271"/>
      <c r="AT1818" s="271"/>
      <c r="AU1818" s="271"/>
      <c r="AV1818" s="271"/>
      <c r="AW1818" s="271"/>
      <c r="AY1818" s="271"/>
      <c r="AZ1818" s="271"/>
      <c r="BA1818" s="271"/>
      <c r="BB1818" s="271"/>
      <c r="BD1818" s="212"/>
      <c r="BE1818" s="212"/>
      <c r="BF1818" s="212"/>
      <c r="BH1818" s="212"/>
      <c r="BN1818" s="271"/>
      <c r="BR1818" s="271"/>
      <c r="BS1818" s="271"/>
      <c r="BT1818" s="271"/>
      <c r="BU1818" s="271"/>
      <c r="BV1818" s="271"/>
      <c r="BW1818" s="271"/>
      <c r="BX1818" s="271"/>
      <c r="BY1818" s="271"/>
      <c r="BZ1818" s="271"/>
      <c r="CA1818" s="271"/>
      <c r="CB1818" s="271"/>
      <c r="CC1818" s="271"/>
      <c r="CD1818" s="271"/>
    </row>
    <row r="1819" spans="1:82" ht="18" customHeight="1" x14ac:dyDescent="0.25">
      <c r="A1819" s="354">
        <v>12</v>
      </c>
      <c r="B1819" s="355"/>
      <c r="C1819" s="356">
        <v>70647</v>
      </c>
      <c r="D1819" s="140"/>
      <c r="E1819" s="269" t="s">
        <v>889</v>
      </c>
      <c r="F1819" s="269"/>
      <c r="G1819" s="269">
        <v>24</v>
      </c>
      <c r="H1819" s="275" t="s">
        <v>1215</v>
      </c>
      <c r="J1819" s="271" t="s">
        <v>211</v>
      </c>
      <c r="L1819" s="271" t="s">
        <v>1216</v>
      </c>
      <c r="M1819" s="271"/>
      <c r="N1819" s="271" t="s">
        <v>1925</v>
      </c>
      <c r="O1819" s="271" t="s">
        <v>1926</v>
      </c>
      <c r="P1819" s="271" t="s">
        <v>1927</v>
      </c>
      <c r="Q1819" s="271" t="s">
        <v>1928</v>
      </c>
      <c r="R1819" s="271"/>
      <c r="S1819" s="271" t="s">
        <v>214</v>
      </c>
      <c r="U1819" s="271"/>
      <c r="Y1819" s="208"/>
      <c r="Z1819" s="271"/>
      <c r="AA1819" s="271"/>
      <c r="AB1819" s="271"/>
      <c r="AC1819" s="271"/>
      <c r="AD1819" s="271"/>
      <c r="AE1819" s="271"/>
      <c r="AF1819" s="271"/>
      <c r="AG1819" s="271"/>
      <c r="AH1819" s="271"/>
      <c r="AI1819" s="271"/>
      <c r="AJ1819" s="271"/>
      <c r="AK1819" s="271"/>
      <c r="AL1819" s="271"/>
      <c r="AM1819" s="271"/>
      <c r="AN1819" s="271"/>
      <c r="AO1819" s="271"/>
      <c r="AP1819" s="271"/>
      <c r="AQ1819" s="271"/>
      <c r="AR1819" s="271"/>
      <c r="AS1819" s="271"/>
      <c r="AT1819" s="271"/>
      <c r="AU1819" s="271"/>
      <c r="AV1819" s="271"/>
      <c r="AW1819" s="271"/>
      <c r="AY1819" s="271"/>
      <c r="AZ1819" s="271"/>
      <c r="BA1819" s="271"/>
      <c r="BB1819" s="271"/>
      <c r="BD1819" s="212"/>
      <c r="BE1819" s="212"/>
      <c r="BF1819" s="212"/>
      <c r="BH1819" s="212"/>
      <c r="BN1819" s="271"/>
      <c r="BR1819" s="271"/>
      <c r="BS1819" s="271"/>
      <c r="BT1819" s="271"/>
      <c r="BU1819" s="271"/>
      <c r="BV1819" s="271"/>
      <c r="BW1819" s="271"/>
      <c r="BX1819" s="271"/>
      <c r="BY1819" s="271"/>
      <c r="BZ1819" s="271"/>
      <c r="CA1819" s="271"/>
      <c r="CB1819" s="271"/>
      <c r="CC1819" s="271"/>
      <c r="CD1819" s="271"/>
    </row>
    <row r="1820" spans="1:82" ht="18" customHeight="1" x14ac:dyDescent="0.25">
      <c r="A1820" s="354">
        <v>12</v>
      </c>
      <c r="B1820" s="355"/>
      <c r="C1820" s="356">
        <v>62947</v>
      </c>
      <c r="D1820" s="140"/>
      <c r="E1820" s="269" t="s">
        <v>889</v>
      </c>
      <c r="F1820" s="269"/>
      <c r="G1820" s="269">
        <v>26</v>
      </c>
      <c r="H1820" s="275" t="s">
        <v>1215</v>
      </c>
      <c r="J1820" s="271" t="s">
        <v>211</v>
      </c>
      <c r="L1820" s="271" t="s">
        <v>1216</v>
      </c>
      <c r="N1820" s="208" t="s">
        <v>1978</v>
      </c>
      <c r="O1820" s="502" t="s">
        <v>1979</v>
      </c>
      <c r="P1820" s="502" t="s">
        <v>1980</v>
      </c>
      <c r="Q1820" s="502" t="s">
        <v>1981</v>
      </c>
      <c r="S1820" s="271" t="s">
        <v>214</v>
      </c>
      <c r="AZ1820" s="140"/>
    </row>
    <row r="1821" spans="1:82" ht="18" customHeight="1" x14ac:dyDescent="0.25">
      <c r="A1821" s="354">
        <v>12</v>
      </c>
      <c r="B1821" s="355"/>
      <c r="C1821" s="356">
        <v>60095</v>
      </c>
      <c r="D1821" s="140"/>
      <c r="E1821" s="269" t="s">
        <v>889</v>
      </c>
      <c r="F1821" s="269"/>
      <c r="G1821" s="269">
        <v>28</v>
      </c>
      <c r="H1821" s="275" t="s">
        <v>1215</v>
      </c>
      <c r="J1821" s="271" t="s">
        <v>211</v>
      </c>
      <c r="L1821" s="271" t="s">
        <v>1216</v>
      </c>
      <c r="N1821" s="208" t="s">
        <v>2027</v>
      </c>
      <c r="P1821" s="502" t="s">
        <v>2028</v>
      </c>
      <c r="S1821" s="271" t="s">
        <v>214</v>
      </c>
      <c r="AZ1821" s="140"/>
    </row>
    <row r="1822" spans="1:82" ht="18" customHeight="1" x14ac:dyDescent="0.25">
      <c r="A1822" s="354">
        <v>12</v>
      </c>
      <c r="B1822" s="355"/>
      <c r="C1822" s="356">
        <v>60096</v>
      </c>
      <c r="D1822" s="140"/>
      <c r="E1822" s="269" t="s">
        <v>889</v>
      </c>
      <c r="F1822" s="269"/>
      <c r="G1822" s="269">
        <v>30</v>
      </c>
      <c r="H1822" s="275" t="s">
        <v>1215</v>
      </c>
      <c r="J1822" s="271" t="s">
        <v>211</v>
      </c>
      <c r="L1822" s="271" t="s">
        <v>1216</v>
      </c>
      <c r="N1822" s="208" t="s">
        <v>2067</v>
      </c>
      <c r="P1822" s="502" t="s">
        <v>2068</v>
      </c>
      <c r="S1822" s="271" t="s">
        <v>214</v>
      </c>
      <c r="AZ1822" s="140"/>
    </row>
    <row r="1823" spans="1:82" ht="18" customHeight="1" x14ac:dyDescent="0.25">
      <c r="A1823" s="354">
        <v>12</v>
      </c>
      <c r="B1823" s="355"/>
      <c r="C1823" s="356">
        <v>68591</v>
      </c>
      <c r="D1823" s="140"/>
      <c r="E1823" s="269" t="s">
        <v>889</v>
      </c>
      <c r="F1823" s="269"/>
      <c r="G1823" s="269">
        <v>32</v>
      </c>
      <c r="H1823" s="275" t="s">
        <v>1215</v>
      </c>
      <c r="J1823" s="271" t="s">
        <v>211</v>
      </c>
      <c r="L1823" s="271" t="s">
        <v>1216</v>
      </c>
      <c r="N1823" s="208" t="s">
        <v>2103</v>
      </c>
      <c r="O1823" s="502" t="s">
        <v>2104</v>
      </c>
      <c r="P1823" s="502" t="s">
        <v>2104</v>
      </c>
      <c r="Q1823" s="502" t="s">
        <v>2105</v>
      </c>
      <c r="S1823" s="271" t="s">
        <v>214</v>
      </c>
      <c r="AZ1823" s="140"/>
    </row>
    <row r="1824" spans="1:82" ht="18" customHeight="1" x14ac:dyDescent="0.25">
      <c r="A1824" s="354">
        <v>12</v>
      </c>
      <c r="B1824" s="355"/>
      <c r="C1824" s="356">
        <v>68872</v>
      </c>
      <c r="D1824" s="140"/>
      <c r="E1824" s="269" t="s">
        <v>889</v>
      </c>
      <c r="F1824" s="269"/>
      <c r="G1824" s="269">
        <v>34</v>
      </c>
      <c r="H1824" s="275" t="s">
        <v>1215</v>
      </c>
      <c r="J1824" s="271" t="s">
        <v>211</v>
      </c>
      <c r="L1824" s="271" t="s">
        <v>1216</v>
      </c>
      <c r="N1824" s="208" t="s">
        <v>2137</v>
      </c>
      <c r="P1824" s="502" t="s">
        <v>2138</v>
      </c>
      <c r="Q1824" s="502" t="s">
        <v>2139</v>
      </c>
      <c r="S1824" s="271" t="s">
        <v>214</v>
      </c>
      <c r="AZ1824" s="140"/>
    </row>
    <row r="1825" spans="1:52" ht="18" customHeight="1" x14ac:dyDescent="0.25">
      <c r="A1825" s="354">
        <v>12</v>
      </c>
      <c r="B1825" s="355"/>
      <c r="C1825" s="356">
        <v>68155</v>
      </c>
      <c r="D1825" s="140"/>
      <c r="E1825" s="269" t="s">
        <v>889</v>
      </c>
      <c r="F1825" s="269"/>
      <c r="G1825" s="269" t="s">
        <v>2630</v>
      </c>
      <c r="H1825" s="275" t="s">
        <v>1215</v>
      </c>
      <c r="J1825" s="271" t="s">
        <v>416</v>
      </c>
      <c r="L1825" s="271" t="s">
        <v>1216</v>
      </c>
      <c r="N1825" s="208" t="s">
        <v>2631</v>
      </c>
      <c r="P1825" s="502" t="s">
        <v>2632</v>
      </c>
      <c r="Q1825" s="502" t="s">
        <v>2633</v>
      </c>
      <c r="S1825" s="271" t="s">
        <v>214</v>
      </c>
      <c r="AZ1825" s="140"/>
    </row>
    <row r="1826" spans="1:52" ht="18" customHeight="1" x14ac:dyDescent="0.25">
      <c r="A1826" s="354">
        <v>12</v>
      </c>
      <c r="B1826" s="355"/>
      <c r="C1826" s="356">
        <v>66033</v>
      </c>
      <c r="D1826" s="140"/>
      <c r="E1826" s="269" t="s">
        <v>889</v>
      </c>
      <c r="F1826" s="269"/>
      <c r="G1826" s="269" t="s">
        <v>2653</v>
      </c>
      <c r="H1826" s="275" t="s">
        <v>1215</v>
      </c>
      <c r="J1826" s="271" t="s">
        <v>416</v>
      </c>
      <c r="L1826" s="271" t="s">
        <v>1216</v>
      </c>
      <c r="N1826" s="208" t="s">
        <v>2654</v>
      </c>
      <c r="P1826" s="502" t="s">
        <v>2655</v>
      </c>
      <c r="S1826" s="271" t="s">
        <v>214</v>
      </c>
      <c r="AZ1826" s="140"/>
    </row>
    <row r="1827" spans="1:52" ht="18" customHeight="1" x14ac:dyDescent="0.25">
      <c r="A1827" s="354">
        <v>12</v>
      </c>
      <c r="B1827" s="355"/>
      <c r="C1827" s="356">
        <v>69730</v>
      </c>
      <c r="D1827" s="140"/>
      <c r="E1827" s="269" t="s">
        <v>889</v>
      </c>
      <c r="F1827" s="269"/>
      <c r="G1827" s="269" t="s">
        <v>2587</v>
      </c>
      <c r="H1827" s="275" t="s">
        <v>1215</v>
      </c>
      <c r="J1827" s="271" t="s">
        <v>416</v>
      </c>
      <c r="L1827" s="271" t="s">
        <v>1216</v>
      </c>
      <c r="N1827" s="208" t="s">
        <v>2588</v>
      </c>
      <c r="P1827" s="502" t="s">
        <v>2589</v>
      </c>
      <c r="S1827" s="271" t="s">
        <v>214</v>
      </c>
      <c r="AZ1827" s="140"/>
    </row>
    <row r="1828" spans="1:52" ht="18" customHeight="1" x14ac:dyDescent="0.25">
      <c r="A1828" s="354">
        <v>12</v>
      </c>
      <c r="B1828" s="355"/>
      <c r="C1828" s="356">
        <v>60053</v>
      </c>
      <c r="D1828" s="140"/>
      <c r="E1828" s="269" t="s">
        <v>889</v>
      </c>
      <c r="F1828" s="269"/>
      <c r="G1828" s="269" t="s">
        <v>2599</v>
      </c>
      <c r="H1828" s="275" t="s">
        <v>1215</v>
      </c>
      <c r="J1828" s="271" t="s">
        <v>416</v>
      </c>
      <c r="L1828" s="271" t="s">
        <v>1216</v>
      </c>
      <c r="N1828" s="208" t="s">
        <v>2600</v>
      </c>
      <c r="O1828" s="502" t="s">
        <v>2601</v>
      </c>
      <c r="S1828" s="271" t="s">
        <v>214</v>
      </c>
      <c r="AZ1828" s="140"/>
    </row>
    <row r="1829" spans="1:52" ht="18" customHeight="1" x14ac:dyDescent="0.25">
      <c r="A1829" s="354">
        <v>12</v>
      </c>
      <c r="B1829" s="355"/>
      <c r="C1829" s="356">
        <v>69464</v>
      </c>
      <c r="D1829" s="140"/>
      <c r="E1829" s="269" t="s">
        <v>889</v>
      </c>
      <c r="F1829" s="269"/>
      <c r="G1829" s="269" t="s">
        <v>3081</v>
      </c>
      <c r="H1829" s="275" t="s">
        <v>1215</v>
      </c>
      <c r="J1829" s="271" t="s">
        <v>416</v>
      </c>
      <c r="L1829" s="271" t="s">
        <v>1216</v>
      </c>
      <c r="N1829" s="208" t="s">
        <v>3082</v>
      </c>
      <c r="P1829" s="502" t="s">
        <v>3083</v>
      </c>
      <c r="Q1829" s="502" t="s">
        <v>3084</v>
      </c>
      <c r="S1829" s="271" t="s">
        <v>214</v>
      </c>
      <c r="AZ1829" s="140"/>
    </row>
    <row r="1830" spans="1:52" ht="18" customHeight="1" x14ac:dyDescent="0.25">
      <c r="A1830" s="354">
        <v>12</v>
      </c>
      <c r="B1830" s="355"/>
      <c r="C1830" s="356">
        <v>65688</v>
      </c>
      <c r="D1830" s="140"/>
      <c r="E1830" s="269" t="s">
        <v>889</v>
      </c>
      <c r="F1830" s="269"/>
      <c r="G1830" s="269" t="s">
        <v>3095</v>
      </c>
      <c r="H1830" s="275" t="s">
        <v>1215</v>
      </c>
      <c r="J1830" s="271" t="s">
        <v>416</v>
      </c>
      <c r="L1830" s="271" t="s">
        <v>1216</v>
      </c>
      <c r="N1830" s="208" t="s">
        <v>3096</v>
      </c>
      <c r="O1830" s="502" t="s">
        <v>3097</v>
      </c>
      <c r="P1830" s="502" t="s">
        <v>3098</v>
      </c>
      <c r="S1830" s="271" t="s">
        <v>214</v>
      </c>
      <c r="AZ1830" s="140"/>
    </row>
    <row r="1831" spans="1:52" ht="18" customHeight="1" x14ac:dyDescent="0.25">
      <c r="A1831" s="354">
        <v>12</v>
      </c>
      <c r="B1831" s="355"/>
      <c r="C1831" s="356">
        <v>60057</v>
      </c>
      <c r="D1831" s="140"/>
      <c r="E1831" s="269" t="s">
        <v>889</v>
      </c>
      <c r="F1831" s="269"/>
      <c r="G1831" s="269" t="s">
        <v>3068</v>
      </c>
      <c r="H1831" s="275" t="s">
        <v>1215</v>
      </c>
      <c r="J1831" s="271" t="s">
        <v>416</v>
      </c>
      <c r="L1831" s="271" t="s">
        <v>1216</v>
      </c>
      <c r="N1831" s="208" t="s">
        <v>3069</v>
      </c>
      <c r="O1831" s="502" t="s">
        <v>3070</v>
      </c>
      <c r="S1831" s="271" t="s">
        <v>214</v>
      </c>
      <c r="AZ1831" s="140"/>
    </row>
    <row r="1832" spans="1:52" ht="18" customHeight="1" x14ac:dyDescent="0.25">
      <c r="A1832" s="354">
        <v>12</v>
      </c>
      <c r="B1832" s="355"/>
      <c r="C1832" s="356">
        <v>60058</v>
      </c>
      <c r="D1832" s="140"/>
      <c r="E1832" s="269" t="s">
        <v>889</v>
      </c>
      <c r="F1832" s="269"/>
      <c r="G1832" s="269" t="s">
        <v>3071</v>
      </c>
      <c r="H1832" s="275" t="s">
        <v>1215</v>
      </c>
      <c r="J1832" s="271" t="s">
        <v>416</v>
      </c>
      <c r="L1832" s="271" t="s">
        <v>1216</v>
      </c>
      <c r="N1832" s="208" t="s">
        <v>3072</v>
      </c>
      <c r="O1832" s="502" t="s">
        <v>3073</v>
      </c>
      <c r="S1832" s="271" t="s">
        <v>214</v>
      </c>
      <c r="AZ1832" s="140"/>
    </row>
    <row r="1833" spans="1:52" ht="18" customHeight="1" x14ac:dyDescent="0.25">
      <c r="A1833" s="354">
        <v>12</v>
      </c>
      <c r="B1833" s="355"/>
      <c r="C1833" s="356">
        <v>70378</v>
      </c>
      <c r="D1833" s="140"/>
      <c r="E1833" s="269" t="s">
        <v>889</v>
      </c>
      <c r="F1833" s="269"/>
      <c r="G1833" s="269" t="s">
        <v>3193</v>
      </c>
      <c r="H1833" s="275" t="s">
        <v>1215</v>
      </c>
      <c r="J1833" s="271" t="s">
        <v>416</v>
      </c>
      <c r="L1833" s="271" t="s">
        <v>1216</v>
      </c>
      <c r="N1833" s="208" t="s">
        <v>3194</v>
      </c>
      <c r="P1833" s="502" t="s">
        <v>3195</v>
      </c>
      <c r="Q1833" s="502" t="s">
        <v>3196</v>
      </c>
      <c r="S1833" s="271" t="s">
        <v>214</v>
      </c>
      <c r="AZ1833" s="140"/>
    </row>
    <row r="1834" spans="1:52" ht="18" customHeight="1" x14ac:dyDescent="0.25">
      <c r="A1834" s="354">
        <v>12</v>
      </c>
      <c r="B1834" s="355"/>
      <c r="C1834" s="356">
        <v>63628</v>
      </c>
      <c r="D1834" s="140"/>
      <c r="E1834" s="269" t="s">
        <v>889</v>
      </c>
      <c r="F1834" s="269"/>
      <c r="G1834" s="269" t="s">
        <v>3197</v>
      </c>
      <c r="H1834" s="275" t="s">
        <v>1215</v>
      </c>
      <c r="J1834" s="271" t="s">
        <v>416</v>
      </c>
      <c r="L1834" s="271" t="s">
        <v>1216</v>
      </c>
      <c r="N1834" s="208" t="s">
        <v>3198</v>
      </c>
      <c r="P1834" s="502" t="s">
        <v>3199</v>
      </c>
      <c r="S1834" s="271" t="s">
        <v>214</v>
      </c>
      <c r="AZ1834" s="140"/>
    </row>
    <row r="1835" spans="1:52" ht="18" customHeight="1" x14ac:dyDescent="0.25">
      <c r="A1835" s="354">
        <v>12</v>
      </c>
      <c r="B1835" s="355"/>
      <c r="C1835" s="356">
        <v>69227</v>
      </c>
      <c r="D1835" s="140"/>
      <c r="E1835" s="269" t="s">
        <v>889</v>
      </c>
      <c r="F1835" s="269"/>
      <c r="G1835" s="269" t="s">
        <v>3178</v>
      </c>
      <c r="H1835" s="275" t="s">
        <v>1215</v>
      </c>
      <c r="J1835" s="271" t="s">
        <v>416</v>
      </c>
      <c r="L1835" s="271" t="s">
        <v>1216</v>
      </c>
      <c r="N1835" s="208" t="s">
        <v>3179</v>
      </c>
      <c r="O1835" s="502" t="s">
        <v>3180</v>
      </c>
      <c r="Q1835" s="502" t="s">
        <v>3181</v>
      </c>
      <c r="S1835" s="271" t="s">
        <v>214</v>
      </c>
      <c r="AZ1835" s="140"/>
    </row>
    <row r="1836" spans="1:52" ht="18" customHeight="1" x14ac:dyDescent="0.25">
      <c r="A1836" s="354">
        <v>12</v>
      </c>
      <c r="B1836" s="355"/>
      <c r="C1836" s="356">
        <v>63080</v>
      </c>
      <c r="D1836" s="140"/>
      <c r="E1836" s="269" t="s">
        <v>889</v>
      </c>
      <c r="F1836" s="269"/>
      <c r="G1836" s="269" t="s">
        <v>3188</v>
      </c>
      <c r="H1836" s="275" t="s">
        <v>1215</v>
      </c>
      <c r="J1836" s="271" t="s">
        <v>416</v>
      </c>
      <c r="L1836" s="271" t="s">
        <v>1216</v>
      </c>
      <c r="N1836" s="208" t="s">
        <v>1303</v>
      </c>
      <c r="Q1836" s="502" t="s">
        <v>3189</v>
      </c>
      <c r="S1836" s="271" t="s">
        <v>214</v>
      </c>
      <c r="AZ1836" s="140"/>
    </row>
    <row r="1837" spans="1:52" ht="18" customHeight="1" x14ac:dyDescent="0.25">
      <c r="A1837" s="354">
        <v>12</v>
      </c>
      <c r="B1837" s="355"/>
      <c r="C1837" s="356">
        <v>60069</v>
      </c>
      <c r="D1837" s="140"/>
      <c r="E1837" s="269" t="s">
        <v>889</v>
      </c>
      <c r="F1837" s="269"/>
      <c r="G1837" s="269" t="s">
        <v>3385</v>
      </c>
      <c r="H1837" s="275" t="s">
        <v>1215</v>
      </c>
      <c r="J1837" s="271" t="s">
        <v>416</v>
      </c>
      <c r="L1837" s="271" t="s">
        <v>1216</v>
      </c>
      <c r="N1837" s="208" t="s">
        <v>3386</v>
      </c>
      <c r="P1837" s="502" t="s">
        <v>3387</v>
      </c>
      <c r="S1837" s="271" t="s">
        <v>214</v>
      </c>
      <c r="AZ1837" s="140"/>
    </row>
    <row r="1838" spans="1:52" ht="18" customHeight="1" x14ac:dyDescent="0.25">
      <c r="A1838" s="354">
        <v>12</v>
      </c>
      <c r="B1838" s="355"/>
      <c r="C1838" s="356">
        <v>60070</v>
      </c>
      <c r="D1838" s="140"/>
      <c r="E1838" s="269" t="s">
        <v>889</v>
      </c>
      <c r="F1838" s="269"/>
      <c r="G1838" s="269" t="s">
        <v>3394</v>
      </c>
      <c r="H1838" s="275" t="s">
        <v>1215</v>
      </c>
      <c r="J1838" s="271" t="s">
        <v>416</v>
      </c>
      <c r="L1838" s="271" t="s">
        <v>1216</v>
      </c>
      <c r="N1838" s="208" t="s">
        <v>3395</v>
      </c>
      <c r="S1838" s="271" t="s">
        <v>214</v>
      </c>
      <c r="AZ1838" s="140"/>
    </row>
    <row r="1839" spans="1:52" ht="18" customHeight="1" x14ac:dyDescent="0.25">
      <c r="A1839" s="354">
        <v>12</v>
      </c>
      <c r="B1839" s="355"/>
      <c r="C1839" s="356">
        <v>64500</v>
      </c>
      <c r="D1839" s="140"/>
      <c r="E1839" s="269" t="s">
        <v>889</v>
      </c>
      <c r="F1839" s="269"/>
      <c r="G1839" s="269" t="s">
        <v>3376</v>
      </c>
      <c r="H1839" s="275" t="s">
        <v>1215</v>
      </c>
      <c r="J1839" s="271" t="s">
        <v>416</v>
      </c>
      <c r="L1839" s="271" t="s">
        <v>1216</v>
      </c>
      <c r="N1839" s="208" t="s">
        <v>3377</v>
      </c>
      <c r="O1839" s="502" t="s">
        <v>3378</v>
      </c>
      <c r="P1839" s="502" t="s">
        <v>3379</v>
      </c>
      <c r="Q1839" s="502" t="s">
        <v>3380</v>
      </c>
      <c r="S1839" s="271" t="s">
        <v>214</v>
      </c>
      <c r="AZ1839" s="140"/>
    </row>
    <row r="1840" spans="1:52" ht="18" customHeight="1" x14ac:dyDescent="0.25">
      <c r="A1840" s="354">
        <v>12</v>
      </c>
      <c r="B1840" s="355"/>
      <c r="C1840" s="356">
        <v>68427</v>
      </c>
      <c r="D1840" s="140"/>
      <c r="E1840" s="269" t="s">
        <v>889</v>
      </c>
      <c r="F1840" s="269"/>
      <c r="G1840" s="269" t="s">
        <v>3381</v>
      </c>
      <c r="H1840" s="275" t="s">
        <v>1215</v>
      </c>
      <c r="J1840" s="271" t="s">
        <v>416</v>
      </c>
      <c r="L1840" s="271" t="s">
        <v>1216</v>
      </c>
      <c r="N1840" s="208" t="s">
        <v>3382</v>
      </c>
      <c r="O1840" s="502" t="s">
        <v>3383</v>
      </c>
      <c r="P1840" s="502" t="s">
        <v>3384</v>
      </c>
      <c r="S1840" s="271" t="s">
        <v>214</v>
      </c>
      <c r="AZ1840" s="140"/>
    </row>
    <row r="1841" spans="1:82" ht="18" customHeight="1" x14ac:dyDescent="0.25">
      <c r="A1841" s="354">
        <v>12</v>
      </c>
      <c r="B1841" s="355"/>
      <c r="C1841" s="356">
        <v>67789</v>
      </c>
      <c r="D1841" s="140"/>
      <c r="E1841" s="269" t="s">
        <v>889</v>
      </c>
      <c r="F1841" s="269"/>
      <c r="G1841" s="269" t="s">
        <v>3457</v>
      </c>
      <c r="H1841" s="275" t="s">
        <v>1215</v>
      </c>
      <c r="J1841" s="271" t="s">
        <v>416</v>
      </c>
      <c r="L1841" s="271" t="s">
        <v>1216</v>
      </c>
      <c r="N1841" s="208" t="s">
        <v>3458</v>
      </c>
      <c r="S1841" s="271" t="s">
        <v>214</v>
      </c>
      <c r="AZ1841" s="140"/>
    </row>
    <row r="1842" spans="1:82" ht="18" customHeight="1" x14ac:dyDescent="0.25">
      <c r="A1842" s="354">
        <v>12</v>
      </c>
      <c r="B1842" s="355"/>
      <c r="C1842" s="356">
        <v>66966</v>
      </c>
      <c r="D1842" s="140"/>
      <c r="E1842" s="269" t="s">
        <v>889</v>
      </c>
      <c r="F1842" s="269"/>
      <c r="G1842" s="269" t="s">
        <v>3459</v>
      </c>
      <c r="H1842" s="275" t="s">
        <v>1215</v>
      </c>
      <c r="J1842" s="271" t="s">
        <v>416</v>
      </c>
      <c r="L1842" s="271" t="s">
        <v>1216</v>
      </c>
      <c r="N1842" s="208" t="s">
        <v>3460</v>
      </c>
      <c r="P1842" s="502" t="s">
        <v>3461</v>
      </c>
      <c r="Q1842" s="502" t="s">
        <v>3462</v>
      </c>
      <c r="S1842" s="271" t="s">
        <v>214</v>
      </c>
      <c r="AZ1842" s="140"/>
    </row>
    <row r="1843" spans="1:82" ht="18" customHeight="1" x14ac:dyDescent="0.25">
      <c r="A1843" s="354">
        <v>12</v>
      </c>
      <c r="B1843" s="355"/>
      <c r="C1843" s="356">
        <v>63796</v>
      </c>
      <c r="D1843" s="140"/>
      <c r="E1843" s="269" t="s">
        <v>889</v>
      </c>
      <c r="F1843" s="269"/>
      <c r="G1843" s="269" t="s">
        <v>3450</v>
      </c>
      <c r="H1843" s="275" t="s">
        <v>1215</v>
      </c>
      <c r="J1843" s="271" t="s">
        <v>416</v>
      </c>
      <c r="L1843" s="271" t="s">
        <v>1216</v>
      </c>
      <c r="N1843" s="208" t="s">
        <v>3451</v>
      </c>
      <c r="Q1843" s="502" t="s">
        <v>3452</v>
      </c>
      <c r="S1843" s="271" t="s">
        <v>214</v>
      </c>
      <c r="AZ1843" s="140"/>
    </row>
    <row r="1844" spans="1:82" ht="18" customHeight="1" x14ac:dyDescent="0.25">
      <c r="A1844" s="354">
        <v>12</v>
      </c>
      <c r="B1844" s="355"/>
      <c r="C1844" s="356">
        <v>70684</v>
      </c>
      <c r="D1844" s="140"/>
      <c r="E1844" s="269" t="s">
        <v>889</v>
      </c>
      <c r="F1844" s="269"/>
      <c r="G1844" s="269" t="s">
        <v>3453</v>
      </c>
      <c r="H1844" s="275" t="s">
        <v>1215</v>
      </c>
      <c r="J1844" s="271" t="s">
        <v>416</v>
      </c>
      <c r="L1844" s="271" t="s">
        <v>1216</v>
      </c>
      <c r="N1844" s="208" t="s">
        <v>3454</v>
      </c>
      <c r="P1844" s="502" t="s">
        <v>3455</v>
      </c>
      <c r="Q1844" s="502" t="s">
        <v>3456</v>
      </c>
      <c r="S1844" s="271" t="s">
        <v>214</v>
      </c>
      <c r="AZ1844" s="140"/>
    </row>
    <row r="1845" spans="1:82" ht="18" customHeight="1" x14ac:dyDescent="0.25">
      <c r="A1845" s="354">
        <v>12</v>
      </c>
      <c r="B1845" s="355"/>
      <c r="C1845" s="356">
        <v>67713</v>
      </c>
      <c r="D1845" s="140"/>
      <c r="E1845" s="269" t="s">
        <v>889</v>
      </c>
      <c r="F1845" s="269"/>
      <c r="G1845" s="269" t="s">
        <v>3478</v>
      </c>
      <c r="H1845" s="275" t="s">
        <v>1215</v>
      </c>
      <c r="J1845" s="271" t="s">
        <v>416</v>
      </c>
      <c r="L1845" s="271" t="s">
        <v>1216</v>
      </c>
      <c r="N1845" s="208" t="s">
        <v>3479</v>
      </c>
      <c r="P1845" s="502" t="s">
        <v>3480</v>
      </c>
      <c r="S1845" s="271" t="s">
        <v>214</v>
      </c>
      <c r="AZ1845" s="140"/>
    </row>
    <row r="1846" spans="1:82" ht="18" customHeight="1" x14ac:dyDescent="0.25">
      <c r="A1846" s="354">
        <v>12</v>
      </c>
      <c r="B1846" s="355"/>
      <c r="C1846" s="356">
        <v>69973</v>
      </c>
      <c r="D1846" s="140"/>
      <c r="E1846" s="269" t="s">
        <v>889</v>
      </c>
      <c r="F1846" s="269"/>
      <c r="G1846" s="269" t="s">
        <v>3481</v>
      </c>
      <c r="H1846" s="275" t="s">
        <v>1215</v>
      </c>
      <c r="J1846" s="271" t="s">
        <v>416</v>
      </c>
      <c r="L1846" s="271" t="s">
        <v>1216</v>
      </c>
      <c r="N1846" s="208" t="s">
        <v>3482</v>
      </c>
      <c r="P1846" s="502" t="s">
        <v>3483</v>
      </c>
      <c r="Q1846" s="502" t="s">
        <v>3484</v>
      </c>
      <c r="S1846" s="271" t="s">
        <v>214</v>
      </c>
      <c r="AZ1846" s="140"/>
    </row>
    <row r="1847" spans="1:82" ht="18" customHeight="1" x14ac:dyDescent="0.25">
      <c r="A1847" s="354">
        <v>12</v>
      </c>
      <c r="B1847" s="355"/>
      <c r="C1847" s="356">
        <v>69084</v>
      </c>
      <c r="D1847" s="140"/>
      <c r="E1847" s="269" t="s">
        <v>889</v>
      </c>
      <c r="F1847" s="269"/>
      <c r="G1847" s="269" t="s">
        <v>3472</v>
      </c>
      <c r="H1847" s="275" t="s">
        <v>1215</v>
      </c>
      <c r="J1847" s="271" t="s">
        <v>416</v>
      </c>
      <c r="L1847" s="271" t="s">
        <v>1216</v>
      </c>
      <c r="N1847" s="208" t="s">
        <v>3473</v>
      </c>
      <c r="Q1847" s="502" t="s">
        <v>3474</v>
      </c>
      <c r="S1847" s="271" t="s">
        <v>214</v>
      </c>
      <c r="AZ1847" s="140"/>
    </row>
    <row r="1848" spans="1:82" ht="18" customHeight="1" x14ac:dyDescent="0.25">
      <c r="A1848" s="354">
        <v>12</v>
      </c>
      <c r="B1848" s="355"/>
      <c r="C1848" s="356">
        <v>65284</v>
      </c>
      <c r="D1848" s="140"/>
      <c r="E1848" s="269" t="s">
        <v>889</v>
      </c>
      <c r="F1848" s="269"/>
      <c r="G1848" s="269" t="s">
        <v>3475</v>
      </c>
      <c r="H1848" s="275" t="s">
        <v>1215</v>
      </c>
      <c r="J1848" s="271" t="s">
        <v>416</v>
      </c>
      <c r="L1848" s="271" t="s">
        <v>1216</v>
      </c>
      <c r="N1848" s="208" t="s">
        <v>3476</v>
      </c>
      <c r="P1848" s="502" t="s">
        <v>3477</v>
      </c>
      <c r="S1848" s="271" t="s">
        <v>214</v>
      </c>
      <c r="AZ1848" s="140"/>
    </row>
    <row r="1849" spans="1:82" ht="18" customHeight="1" x14ac:dyDescent="0.25">
      <c r="A1849" s="354">
        <v>12</v>
      </c>
      <c r="B1849" s="355"/>
      <c r="C1849" s="356">
        <v>61575</v>
      </c>
      <c r="D1849" s="140"/>
      <c r="E1849" s="269" t="s">
        <v>889</v>
      </c>
      <c r="F1849" s="269"/>
      <c r="G1849" s="269" t="s">
        <v>3492</v>
      </c>
      <c r="H1849" s="275" t="s">
        <v>1215</v>
      </c>
      <c r="J1849" s="271" t="s">
        <v>416</v>
      </c>
      <c r="L1849" s="271" t="s">
        <v>1216</v>
      </c>
      <c r="N1849" s="208" t="s">
        <v>3493</v>
      </c>
      <c r="O1849" s="502" t="s">
        <v>3494</v>
      </c>
      <c r="P1849" s="502" t="s">
        <v>3495</v>
      </c>
      <c r="S1849" s="271" t="s">
        <v>214</v>
      </c>
      <c r="AZ1849" s="140"/>
    </row>
    <row r="1850" spans="1:82" ht="18" customHeight="1" x14ac:dyDescent="0.25">
      <c r="A1850" s="354">
        <v>12</v>
      </c>
      <c r="B1850" s="355"/>
      <c r="C1850" s="356">
        <v>70145</v>
      </c>
      <c r="D1850" s="140"/>
      <c r="E1850" s="269" t="s">
        <v>889</v>
      </c>
      <c r="F1850" s="269"/>
      <c r="G1850" s="269" t="s">
        <v>3508</v>
      </c>
      <c r="H1850" s="275" t="s">
        <v>1215</v>
      </c>
      <c r="J1850" s="271" t="s">
        <v>416</v>
      </c>
      <c r="L1850" s="271" t="s">
        <v>1216</v>
      </c>
      <c r="N1850" s="208" t="s">
        <v>3509</v>
      </c>
      <c r="P1850" s="502" t="s">
        <v>3510</v>
      </c>
      <c r="S1850" s="271" t="s">
        <v>214</v>
      </c>
      <c r="AZ1850" s="140"/>
    </row>
    <row r="1851" spans="1:82" ht="18" customHeight="1" x14ac:dyDescent="0.25">
      <c r="A1851" s="354">
        <v>12</v>
      </c>
      <c r="B1851" s="355"/>
      <c r="C1851" s="356">
        <v>61718</v>
      </c>
      <c r="D1851" s="140"/>
      <c r="E1851" s="269" t="s">
        <v>889</v>
      </c>
      <c r="F1851" s="269"/>
      <c r="G1851" s="269" t="s">
        <v>3514</v>
      </c>
      <c r="H1851" s="275" t="s">
        <v>1215</v>
      </c>
      <c r="J1851" s="271" t="s">
        <v>416</v>
      </c>
      <c r="L1851" s="271" t="s">
        <v>1216</v>
      </c>
      <c r="N1851" s="208" t="s">
        <v>3515</v>
      </c>
      <c r="Q1851" s="502" t="s">
        <v>3516</v>
      </c>
      <c r="S1851" s="271" t="s">
        <v>214</v>
      </c>
      <c r="AZ1851" s="140"/>
    </row>
    <row r="1852" spans="1:82" ht="18" customHeight="1" x14ac:dyDescent="0.25">
      <c r="A1852" s="354">
        <v>12</v>
      </c>
      <c r="B1852" s="355"/>
      <c r="C1852" s="356">
        <v>69133</v>
      </c>
      <c r="D1852" s="140"/>
      <c r="E1852" s="269" t="s">
        <v>889</v>
      </c>
      <c r="F1852" s="269"/>
      <c r="G1852" s="269">
        <v>3</v>
      </c>
      <c r="H1852" s="275" t="s">
        <v>1286</v>
      </c>
      <c r="I1852" s="269"/>
      <c r="J1852" s="140" t="s">
        <v>211</v>
      </c>
      <c r="K1852" s="273"/>
      <c r="L1852" s="273" t="s">
        <v>1287</v>
      </c>
      <c r="N1852" s="275" t="s">
        <v>1288</v>
      </c>
      <c r="O1852" s="272" t="s">
        <v>1289</v>
      </c>
      <c r="P1852" s="272"/>
      <c r="Q1852" s="766" t="s">
        <v>1290</v>
      </c>
      <c r="R1852" s="269"/>
      <c r="S1852" s="269" t="s">
        <v>214</v>
      </c>
      <c r="T1852" s="273"/>
      <c r="U1852" s="466"/>
      <c r="V1852" s="140"/>
      <c r="W1852" s="140"/>
      <c r="X1852" s="140"/>
      <c r="Y1852" s="545"/>
      <c r="AX1852" s="140"/>
      <c r="AZ1852" s="140"/>
      <c r="BC1852" s="280"/>
      <c r="BD1852" s="669"/>
      <c r="BE1852" s="740"/>
      <c r="BF1852" s="440"/>
      <c r="BG1852" s="140"/>
      <c r="BH1852" s="801"/>
      <c r="BI1852" s="280"/>
      <c r="BJ1852" s="280"/>
      <c r="BK1852" s="280"/>
      <c r="BL1852" s="280"/>
      <c r="BM1852" s="140"/>
      <c r="BN1852" s="269"/>
      <c r="BO1852" s="140"/>
      <c r="BP1852" s="140"/>
      <c r="BQ1852" s="140"/>
      <c r="BR1852" s="355"/>
      <c r="BS1852" s="269"/>
      <c r="BU1852" s="269"/>
    </row>
    <row r="1853" spans="1:82" ht="18" customHeight="1" x14ac:dyDescent="0.25">
      <c r="A1853" s="354">
        <v>12</v>
      </c>
      <c r="B1853" s="355"/>
      <c r="C1853" s="356">
        <v>69181</v>
      </c>
      <c r="D1853" s="140"/>
      <c r="E1853" s="269" t="s">
        <v>889</v>
      </c>
      <c r="F1853" s="269"/>
      <c r="G1853" s="269">
        <v>5</v>
      </c>
      <c r="H1853" s="275" t="s">
        <v>1286</v>
      </c>
      <c r="I1853" s="269"/>
      <c r="J1853" s="140" t="s">
        <v>211</v>
      </c>
      <c r="K1853" s="273"/>
      <c r="L1853" s="273" t="s">
        <v>1287</v>
      </c>
      <c r="N1853" s="275" t="s">
        <v>1351</v>
      </c>
      <c r="O1853" s="272"/>
      <c r="P1853" s="272" t="s">
        <v>1352</v>
      </c>
      <c r="Q1853" s="766" t="s">
        <v>1353</v>
      </c>
      <c r="R1853" s="269"/>
      <c r="S1853" s="269" t="s">
        <v>214</v>
      </c>
      <c r="T1853" s="273"/>
      <c r="U1853" s="466"/>
      <c r="V1853" s="140"/>
      <c r="W1853" s="140"/>
      <c r="X1853" s="140"/>
      <c r="AX1853" s="140"/>
      <c r="AZ1853" s="140"/>
      <c r="BC1853" s="280"/>
      <c r="BD1853" s="669"/>
      <c r="BE1853" s="740"/>
      <c r="BF1853" s="440"/>
      <c r="BG1853" s="140"/>
      <c r="BH1853" s="801"/>
      <c r="BI1853" s="280"/>
      <c r="BJ1853" s="280"/>
      <c r="BK1853" s="280"/>
      <c r="BL1853" s="280"/>
      <c r="BM1853" s="140"/>
      <c r="BN1853" s="269"/>
      <c r="BO1853" s="140"/>
      <c r="BP1853" s="140"/>
      <c r="BQ1853" s="140"/>
      <c r="BR1853" s="355"/>
      <c r="BS1853" s="269"/>
      <c r="BU1853" s="269"/>
    </row>
    <row r="1854" spans="1:82" ht="18" customHeight="1" x14ac:dyDescent="0.25">
      <c r="A1854" s="354">
        <v>12</v>
      </c>
      <c r="B1854" s="355"/>
      <c r="C1854" s="356">
        <v>69712</v>
      </c>
      <c r="D1854" s="140"/>
      <c r="E1854" s="269" t="s">
        <v>889</v>
      </c>
      <c r="F1854" s="269"/>
      <c r="G1854" s="269">
        <v>7</v>
      </c>
      <c r="H1854" s="275" t="s">
        <v>1286</v>
      </c>
      <c r="I1854" s="269"/>
      <c r="J1854" s="140" t="s">
        <v>211</v>
      </c>
      <c r="K1854" s="273"/>
      <c r="L1854" s="273" t="s">
        <v>1287</v>
      </c>
      <c r="N1854" s="275" t="s">
        <v>1423</v>
      </c>
      <c r="O1854" s="272"/>
      <c r="P1854" s="272" t="s">
        <v>1424</v>
      </c>
      <c r="Q1854" s="766"/>
      <c r="R1854" s="269"/>
      <c r="S1854" s="269" t="s">
        <v>214</v>
      </c>
      <c r="T1854" s="273"/>
      <c r="U1854" s="466"/>
      <c r="V1854" s="140"/>
      <c r="W1854" s="140"/>
      <c r="X1854" s="140"/>
      <c r="AX1854" s="140"/>
      <c r="AZ1854" s="140"/>
      <c r="BC1854" s="280"/>
      <c r="BD1854" s="669"/>
      <c r="BE1854" s="740"/>
      <c r="BF1854" s="440"/>
      <c r="BG1854" s="140"/>
      <c r="BH1854" s="801"/>
      <c r="BI1854" s="280"/>
      <c r="BJ1854" s="280"/>
      <c r="BK1854" s="280"/>
      <c r="BL1854" s="280"/>
      <c r="BM1854" s="140"/>
      <c r="BN1854" s="269"/>
      <c r="BO1854" s="140"/>
      <c r="BP1854" s="140"/>
      <c r="BQ1854" s="140"/>
      <c r="BR1854" s="355"/>
      <c r="BS1854" s="269"/>
      <c r="BU1854" s="269"/>
    </row>
    <row r="1855" spans="1:82" ht="18" customHeight="1" x14ac:dyDescent="0.25">
      <c r="A1855" s="354">
        <v>12</v>
      </c>
      <c r="B1855" s="355"/>
      <c r="C1855" s="356">
        <v>66169</v>
      </c>
      <c r="D1855" s="140"/>
      <c r="E1855" s="269" t="s">
        <v>889</v>
      </c>
      <c r="F1855" s="269"/>
      <c r="G1855" s="269">
        <v>11</v>
      </c>
      <c r="H1855" s="275" t="s">
        <v>1286</v>
      </c>
      <c r="J1855" s="271" t="s">
        <v>211</v>
      </c>
      <c r="L1855" s="271" t="s">
        <v>1287</v>
      </c>
      <c r="N1855" s="208" t="s">
        <v>1550</v>
      </c>
      <c r="P1855" s="502" t="s">
        <v>1551</v>
      </c>
      <c r="Q1855" s="502" t="s">
        <v>1552</v>
      </c>
      <c r="S1855" s="271" t="s">
        <v>214</v>
      </c>
      <c r="AZ1855" s="140"/>
    </row>
    <row r="1856" spans="1:82" ht="18" customHeight="1" x14ac:dyDescent="0.25">
      <c r="A1856" s="354">
        <v>12</v>
      </c>
      <c r="B1856" s="355"/>
      <c r="C1856" s="356">
        <v>61498</v>
      </c>
      <c r="D1856" s="140"/>
      <c r="E1856" s="269" t="s">
        <v>889</v>
      </c>
      <c r="F1856" s="269"/>
      <c r="G1856" s="269">
        <v>15</v>
      </c>
      <c r="H1856" s="275" t="s">
        <v>1286</v>
      </c>
      <c r="J1856" s="271" t="s">
        <v>211</v>
      </c>
      <c r="L1856" s="271" t="s">
        <v>1287</v>
      </c>
      <c r="M1856" s="271"/>
      <c r="N1856" s="271" t="s">
        <v>1652</v>
      </c>
      <c r="O1856" s="271" t="s">
        <v>1653</v>
      </c>
      <c r="P1856" s="271"/>
      <c r="Q1856" s="271"/>
      <c r="R1856" s="271"/>
      <c r="S1856" s="271" t="s">
        <v>214</v>
      </c>
      <c r="U1856" s="271"/>
      <c r="Y1856" s="208"/>
      <c r="Z1856" s="271"/>
      <c r="AA1856" s="271"/>
      <c r="AB1856" s="271"/>
      <c r="AC1856" s="271"/>
      <c r="AD1856" s="271"/>
      <c r="AE1856" s="271"/>
      <c r="AF1856" s="271"/>
      <c r="AG1856" s="271"/>
      <c r="AH1856" s="271"/>
      <c r="AI1856" s="271"/>
      <c r="AJ1856" s="271"/>
      <c r="AK1856" s="271"/>
      <c r="AL1856" s="271"/>
      <c r="AM1856" s="271"/>
      <c r="AN1856" s="271"/>
      <c r="AO1856" s="271"/>
      <c r="AP1856" s="271"/>
      <c r="AQ1856" s="271"/>
      <c r="AR1856" s="271"/>
      <c r="AS1856" s="271"/>
      <c r="AT1856" s="271"/>
      <c r="AU1856" s="271"/>
      <c r="AV1856" s="271"/>
      <c r="AW1856" s="271"/>
      <c r="AY1856" s="271"/>
      <c r="AZ1856" s="271"/>
      <c r="BA1856" s="271"/>
      <c r="BB1856" s="271"/>
      <c r="BD1856" s="212"/>
      <c r="BE1856" s="212"/>
      <c r="BF1856" s="212"/>
      <c r="BH1856" s="212"/>
      <c r="BN1856" s="271"/>
      <c r="BR1856" s="271"/>
      <c r="BS1856" s="271"/>
      <c r="BT1856" s="271"/>
      <c r="BU1856" s="271"/>
      <c r="BV1856" s="271"/>
      <c r="BW1856" s="271"/>
      <c r="BX1856" s="271"/>
      <c r="BY1856" s="271"/>
      <c r="BZ1856" s="271"/>
      <c r="CA1856" s="271"/>
      <c r="CB1856" s="271"/>
      <c r="CC1856" s="271"/>
      <c r="CD1856" s="271"/>
    </row>
    <row r="1857" spans="1:82" ht="18" customHeight="1" x14ac:dyDescent="0.25">
      <c r="A1857" s="354">
        <v>12</v>
      </c>
      <c r="B1857" s="355"/>
      <c r="C1857" s="356">
        <v>67092</v>
      </c>
      <c r="D1857" s="140"/>
      <c r="E1857" s="269" t="s">
        <v>889</v>
      </c>
      <c r="F1857" s="269"/>
      <c r="G1857" s="269">
        <v>17</v>
      </c>
      <c r="H1857" s="275" t="s">
        <v>1286</v>
      </c>
      <c r="J1857" s="271" t="s">
        <v>211</v>
      </c>
      <c r="L1857" s="271" t="s">
        <v>1287</v>
      </c>
      <c r="M1857" s="271"/>
      <c r="N1857" s="271" t="s">
        <v>1723</v>
      </c>
      <c r="O1857" s="271" t="s">
        <v>1724</v>
      </c>
      <c r="P1857" s="271" t="s">
        <v>1725</v>
      </c>
      <c r="Q1857" s="271" t="s">
        <v>1726</v>
      </c>
      <c r="R1857" s="271"/>
      <c r="S1857" s="271" t="s">
        <v>214</v>
      </c>
      <c r="U1857" s="271"/>
      <c r="Y1857" s="208"/>
      <c r="Z1857" s="271"/>
      <c r="AA1857" s="271"/>
      <c r="AB1857" s="271"/>
      <c r="AC1857" s="271"/>
      <c r="AD1857" s="271"/>
      <c r="AE1857" s="271"/>
      <c r="AF1857" s="271"/>
      <c r="AG1857" s="271"/>
      <c r="AH1857" s="271"/>
      <c r="AI1857" s="271"/>
      <c r="AJ1857" s="271"/>
      <c r="AK1857" s="271"/>
      <c r="AL1857" s="271"/>
      <c r="AM1857" s="271"/>
      <c r="AN1857" s="271"/>
      <c r="AO1857" s="271"/>
      <c r="AP1857" s="271"/>
      <c r="AQ1857" s="271"/>
      <c r="AR1857" s="271"/>
      <c r="AS1857" s="271"/>
      <c r="AT1857" s="271"/>
      <c r="AU1857" s="271"/>
      <c r="AV1857" s="271"/>
      <c r="AW1857" s="271"/>
      <c r="AY1857" s="271"/>
      <c r="AZ1857" s="271"/>
      <c r="BA1857" s="271"/>
      <c r="BB1857" s="271"/>
      <c r="BD1857" s="212"/>
      <c r="BE1857" s="212"/>
      <c r="BF1857" s="212"/>
      <c r="BH1857" s="212"/>
      <c r="BN1857" s="271"/>
      <c r="BR1857" s="271"/>
      <c r="BS1857" s="271"/>
      <c r="BT1857" s="271"/>
      <c r="BU1857" s="271"/>
      <c r="BV1857" s="271"/>
      <c r="BW1857" s="271"/>
      <c r="BX1857" s="271"/>
      <c r="BY1857" s="271"/>
      <c r="BZ1857" s="271"/>
      <c r="CA1857" s="271"/>
      <c r="CB1857" s="271"/>
      <c r="CC1857" s="271"/>
      <c r="CD1857" s="271"/>
    </row>
    <row r="1858" spans="1:82" ht="18" customHeight="1" x14ac:dyDescent="0.25">
      <c r="A1858" s="354">
        <v>12</v>
      </c>
      <c r="B1858" s="355"/>
      <c r="C1858" s="356">
        <v>61500</v>
      </c>
      <c r="D1858" s="140"/>
      <c r="E1858" s="269" t="s">
        <v>889</v>
      </c>
      <c r="F1858" s="269"/>
      <c r="G1858" s="269">
        <v>19</v>
      </c>
      <c r="H1858" s="275" t="s">
        <v>1286</v>
      </c>
      <c r="I1858" s="269"/>
      <c r="J1858" s="140" t="s">
        <v>211</v>
      </c>
      <c r="K1858" s="273"/>
      <c r="L1858" s="273" t="s">
        <v>1287</v>
      </c>
      <c r="N1858" s="275" t="s">
        <v>1784</v>
      </c>
      <c r="O1858" s="272"/>
      <c r="P1858" s="272" t="s">
        <v>1785</v>
      </c>
      <c r="Q1858" s="766"/>
      <c r="R1858" s="269"/>
      <c r="S1858" s="269" t="s">
        <v>214</v>
      </c>
      <c r="T1858" s="273"/>
      <c r="U1858" s="466"/>
      <c r="V1858" s="140"/>
      <c r="W1858" s="140"/>
      <c r="X1858" s="140"/>
      <c r="AX1858" s="140"/>
      <c r="AZ1858" s="140"/>
      <c r="BC1858" s="280"/>
      <c r="BD1858" s="669"/>
      <c r="BE1858" s="740"/>
      <c r="BF1858" s="440"/>
      <c r="BG1858" s="140"/>
      <c r="BH1858" s="801"/>
      <c r="BI1858" s="280"/>
      <c r="BJ1858" s="280"/>
      <c r="BK1858" s="280"/>
      <c r="BL1858" s="280"/>
      <c r="BM1858" s="140"/>
      <c r="BN1858" s="269"/>
      <c r="BR1858" s="271"/>
      <c r="BS1858" s="271"/>
      <c r="BT1858" s="271"/>
      <c r="BU1858" s="271"/>
      <c r="BV1858" s="271"/>
      <c r="BW1858" s="271"/>
      <c r="BX1858" s="271"/>
      <c r="BY1858" s="271"/>
      <c r="BZ1858" s="271"/>
      <c r="CA1858" s="271"/>
      <c r="CB1858" s="271"/>
      <c r="CC1858" s="271"/>
      <c r="CD1858" s="271"/>
    </row>
    <row r="1859" spans="1:82" ht="18" customHeight="1" x14ac:dyDescent="0.25">
      <c r="A1859" s="354">
        <v>12</v>
      </c>
      <c r="B1859" s="355"/>
      <c r="C1859" s="356">
        <v>61501</v>
      </c>
      <c r="D1859" s="140"/>
      <c r="E1859" s="269" t="s">
        <v>889</v>
      </c>
      <c r="F1859" s="269"/>
      <c r="G1859" s="269">
        <v>21</v>
      </c>
      <c r="H1859" s="275" t="s">
        <v>1286</v>
      </c>
      <c r="J1859" s="271" t="s">
        <v>211</v>
      </c>
      <c r="L1859" s="271" t="s">
        <v>1287</v>
      </c>
      <c r="M1859" s="271"/>
      <c r="N1859" s="271" t="s">
        <v>1852</v>
      </c>
      <c r="O1859" s="271"/>
      <c r="P1859" s="271" t="s">
        <v>1853</v>
      </c>
      <c r="Q1859" s="271"/>
      <c r="R1859" s="271"/>
      <c r="S1859" s="271" t="s">
        <v>214</v>
      </c>
      <c r="U1859" s="271"/>
      <c r="Y1859" s="208"/>
      <c r="Z1859" s="271"/>
      <c r="AA1859" s="271"/>
      <c r="AB1859" s="271"/>
      <c r="AC1859" s="271"/>
      <c r="AD1859" s="271"/>
      <c r="AE1859" s="271"/>
      <c r="AF1859" s="271"/>
      <c r="AG1859" s="271"/>
      <c r="AH1859" s="271"/>
      <c r="AI1859" s="271"/>
      <c r="AJ1859" s="271"/>
      <c r="AK1859" s="271"/>
      <c r="AL1859" s="271"/>
      <c r="AM1859" s="271"/>
      <c r="AN1859" s="271"/>
      <c r="AO1859" s="271"/>
      <c r="AP1859" s="271"/>
      <c r="AQ1859" s="271"/>
      <c r="AR1859" s="271"/>
      <c r="AS1859" s="271"/>
      <c r="AT1859" s="271"/>
      <c r="AU1859" s="271"/>
      <c r="AV1859" s="271"/>
      <c r="AW1859" s="271"/>
      <c r="AY1859" s="271"/>
      <c r="AZ1859" s="271"/>
      <c r="BA1859" s="271"/>
      <c r="BB1859" s="271"/>
      <c r="BD1859" s="212"/>
      <c r="BE1859" s="212"/>
      <c r="BF1859" s="212"/>
      <c r="BH1859" s="212"/>
      <c r="BN1859" s="271"/>
      <c r="BR1859" s="271"/>
      <c r="BS1859" s="271"/>
      <c r="BT1859" s="271"/>
      <c r="BU1859" s="271"/>
      <c r="BV1859" s="271"/>
      <c r="BW1859" s="271"/>
      <c r="BX1859" s="271"/>
      <c r="BY1859" s="271"/>
      <c r="BZ1859" s="271"/>
      <c r="CA1859" s="271"/>
      <c r="CB1859" s="271"/>
      <c r="CC1859" s="271"/>
      <c r="CD1859" s="271"/>
    </row>
    <row r="1860" spans="1:82" ht="18" customHeight="1" x14ac:dyDescent="0.25">
      <c r="A1860" s="354">
        <v>12</v>
      </c>
      <c r="B1860" s="355"/>
      <c r="C1860" s="356">
        <v>67933</v>
      </c>
      <c r="D1860" s="140"/>
      <c r="E1860" s="269" t="s">
        <v>889</v>
      </c>
      <c r="F1860" s="269"/>
      <c r="G1860" s="269">
        <v>52</v>
      </c>
      <c r="H1860" s="275" t="s">
        <v>6064</v>
      </c>
      <c r="J1860" s="271" t="s">
        <v>211</v>
      </c>
      <c r="L1860" s="271" t="s">
        <v>6065</v>
      </c>
      <c r="N1860" s="208" t="s">
        <v>6066</v>
      </c>
      <c r="Q1860" s="502" t="s">
        <v>6067</v>
      </c>
      <c r="S1860" s="271" t="s">
        <v>214</v>
      </c>
      <c r="AZ1860" s="140"/>
    </row>
    <row r="1861" spans="1:82" ht="18" customHeight="1" x14ac:dyDescent="0.25">
      <c r="A1861" s="354">
        <v>12</v>
      </c>
      <c r="B1861" s="355"/>
      <c r="C1861" s="356">
        <v>69517</v>
      </c>
      <c r="D1861" s="140"/>
      <c r="E1861" s="269" t="s">
        <v>889</v>
      </c>
      <c r="F1861" s="269"/>
      <c r="G1861" s="269">
        <v>15</v>
      </c>
      <c r="H1861" s="275" t="s">
        <v>6068</v>
      </c>
      <c r="J1861" s="271" t="s">
        <v>211</v>
      </c>
      <c r="L1861" s="271" t="s">
        <v>6073</v>
      </c>
      <c r="N1861" s="208" t="s">
        <v>6074</v>
      </c>
      <c r="P1861" s="502" t="s">
        <v>6075</v>
      </c>
      <c r="Q1861" s="502" t="s">
        <v>6076</v>
      </c>
      <c r="S1861" s="271" t="s">
        <v>214</v>
      </c>
      <c r="AZ1861" s="140"/>
    </row>
    <row r="1862" spans="1:82" ht="18" customHeight="1" x14ac:dyDescent="0.25">
      <c r="A1862" s="354">
        <v>12</v>
      </c>
      <c r="B1862" s="355"/>
      <c r="C1862" s="356">
        <v>62484</v>
      </c>
      <c r="D1862" s="140"/>
      <c r="E1862" s="269" t="s">
        <v>889</v>
      </c>
      <c r="F1862" s="269"/>
      <c r="G1862" s="269" t="s">
        <v>488</v>
      </c>
      <c r="H1862" s="275" t="s">
        <v>6068</v>
      </c>
      <c r="J1862" s="271" t="s">
        <v>211</v>
      </c>
      <c r="L1862" s="271" t="s">
        <v>6069</v>
      </c>
      <c r="N1862" s="208" t="s">
        <v>6070</v>
      </c>
      <c r="P1862" s="502" t="s">
        <v>6071</v>
      </c>
      <c r="Q1862" s="502" t="s">
        <v>6072</v>
      </c>
      <c r="S1862" s="271" t="s">
        <v>214</v>
      </c>
      <c r="AZ1862" s="140"/>
    </row>
    <row r="1863" spans="1:82" ht="18" customHeight="1" x14ac:dyDescent="0.25">
      <c r="A1863" s="354">
        <v>12</v>
      </c>
      <c r="B1863" s="355"/>
      <c r="C1863" s="356">
        <v>70702</v>
      </c>
      <c r="D1863" s="140"/>
      <c r="E1863" s="269" t="s">
        <v>889</v>
      </c>
      <c r="F1863" s="269"/>
      <c r="G1863" s="269" t="s">
        <v>6088</v>
      </c>
      <c r="H1863" s="275" t="s">
        <v>6068</v>
      </c>
      <c r="J1863" s="271" t="s">
        <v>416</v>
      </c>
      <c r="L1863" s="271" t="s">
        <v>6069</v>
      </c>
      <c r="N1863" s="208" t="s">
        <v>6089</v>
      </c>
      <c r="P1863" s="502" t="s">
        <v>6090</v>
      </c>
      <c r="S1863" s="271" t="s">
        <v>214</v>
      </c>
      <c r="AZ1863" s="140"/>
    </row>
    <row r="1864" spans="1:82" ht="18" customHeight="1" x14ac:dyDescent="0.25">
      <c r="A1864" s="354">
        <v>12</v>
      </c>
      <c r="B1864" s="355"/>
      <c r="C1864" s="356">
        <v>57816</v>
      </c>
      <c r="D1864" s="140"/>
      <c r="E1864" s="269" t="s">
        <v>889</v>
      </c>
      <c r="F1864" s="269" t="s">
        <v>972</v>
      </c>
      <c r="G1864" s="269">
        <v>54</v>
      </c>
      <c r="H1864" s="275" t="s">
        <v>821</v>
      </c>
      <c r="I1864" s="271" t="s">
        <v>372</v>
      </c>
      <c r="J1864" s="271" t="s">
        <v>211</v>
      </c>
      <c r="L1864" s="271" t="s">
        <v>1064</v>
      </c>
      <c r="N1864" s="208" t="s">
        <v>1072</v>
      </c>
      <c r="P1864" s="502" t="s">
        <v>1073</v>
      </c>
      <c r="S1864" s="271" t="s">
        <v>214</v>
      </c>
      <c r="T1864" s="271" t="s">
        <v>446</v>
      </c>
      <c r="Y1864" s="269" t="s">
        <v>1074</v>
      </c>
      <c r="AZ1864" s="140"/>
    </row>
    <row r="1865" spans="1:82" ht="18" customHeight="1" x14ac:dyDescent="0.25">
      <c r="A1865" s="354">
        <v>12</v>
      </c>
      <c r="B1865" s="355"/>
      <c r="C1865" s="356">
        <v>65831</v>
      </c>
      <c r="D1865" s="140"/>
      <c r="E1865" s="269" t="s">
        <v>889</v>
      </c>
      <c r="F1865" s="269"/>
      <c r="G1865" s="269">
        <v>26</v>
      </c>
      <c r="H1865" s="275" t="s">
        <v>821</v>
      </c>
      <c r="J1865" s="271" t="s">
        <v>211</v>
      </c>
      <c r="L1865" s="271" t="s">
        <v>822</v>
      </c>
      <c r="N1865" s="208" t="s">
        <v>1145</v>
      </c>
      <c r="O1865" s="502">
        <v>7557154887</v>
      </c>
      <c r="Q1865" s="502" t="s">
        <v>1146</v>
      </c>
      <c r="S1865" s="271" t="s">
        <v>214</v>
      </c>
      <c r="T1865" s="271" t="s">
        <v>446</v>
      </c>
      <c r="U1865" s="597"/>
      <c r="X1865" s="271">
        <v>1</v>
      </c>
      <c r="Y1865" s="269" t="s">
        <v>7370</v>
      </c>
      <c r="AZ1865" s="140"/>
    </row>
    <row r="1866" spans="1:82" ht="18" customHeight="1" x14ac:dyDescent="0.25">
      <c r="A1866" s="354">
        <v>12</v>
      </c>
      <c r="B1866" s="355"/>
      <c r="C1866" s="356">
        <v>69041</v>
      </c>
      <c r="D1866" s="140"/>
      <c r="E1866" s="269" t="s">
        <v>889</v>
      </c>
      <c r="F1866" s="269"/>
      <c r="G1866" s="269">
        <v>1</v>
      </c>
      <c r="H1866" s="275" t="s">
        <v>1220</v>
      </c>
      <c r="I1866" s="269"/>
      <c r="J1866" s="140" t="s">
        <v>211</v>
      </c>
      <c r="K1866" s="273"/>
      <c r="L1866" s="273" t="s">
        <v>1221</v>
      </c>
      <c r="N1866" s="275" t="s">
        <v>1222</v>
      </c>
      <c r="O1866" s="272" t="s">
        <v>1223</v>
      </c>
      <c r="P1866" s="272"/>
      <c r="Q1866" s="766"/>
      <c r="R1866" s="269"/>
      <c r="S1866" s="269" t="s">
        <v>214</v>
      </c>
      <c r="T1866" s="501"/>
      <c r="U1866" s="466"/>
      <c r="V1866" s="140"/>
      <c r="W1866" s="140"/>
      <c r="X1866" s="140"/>
      <c r="Y1866" s="545"/>
      <c r="AX1866" s="140"/>
      <c r="AZ1866" s="140"/>
      <c r="BC1866" s="280"/>
      <c r="BD1866" s="669"/>
      <c r="BE1866" s="740"/>
      <c r="BF1866" s="440"/>
      <c r="BG1866" s="140"/>
      <c r="BH1866" s="801"/>
      <c r="BI1866" s="280"/>
      <c r="BJ1866" s="280"/>
      <c r="BK1866" s="280"/>
      <c r="BL1866" s="280"/>
      <c r="BM1866" s="140"/>
      <c r="BN1866" s="545"/>
      <c r="BO1866" s="140"/>
      <c r="BP1866" s="140"/>
      <c r="BQ1866" s="140"/>
      <c r="BR1866" s="355"/>
      <c r="BS1866" s="269"/>
      <c r="BU1866" s="269"/>
    </row>
    <row r="1867" spans="1:82" ht="18" customHeight="1" x14ac:dyDescent="0.25">
      <c r="A1867" s="354">
        <v>12</v>
      </c>
      <c r="B1867" s="355"/>
      <c r="C1867" s="356">
        <v>60275</v>
      </c>
      <c r="D1867" s="140"/>
      <c r="E1867" s="269" t="s">
        <v>889</v>
      </c>
      <c r="F1867" s="269"/>
      <c r="G1867" s="269">
        <v>3</v>
      </c>
      <c r="H1867" s="275" t="s">
        <v>1220</v>
      </c>
      <c r="I1867" s="269"/>
      <c r="J1867" s="140" t="s">
        <v>211</v>
      </c>
      <c r="K1867" s="273"/>
      <c r="L1867" s="273" t="s">
        <v>1221</v>
      </c>
      <c r="N1867" s="275" t="s">
        <v>1291</v>
      </c>
      <c r="O1867" s="272"/>
      <c r="P1867" s="272"/>
      <c r="Q1867" s="766"/>
      <c r="R1867" s="269"/>
      <c r="S1867" s="269" t="s">
        <v>214</v>
      </c>
      <c r="T1867" s="273"/>
      <c r="U1867" s="466"/>
      <c r="V1867" s="140"/>
      <c r="W1867" s="140"/>
      <c r="X1867" s="140"/>
      <c r="Y1867" s="545"/>
      <c r="AX1867" s="140"/>
      <c r="AZ1867" s="140"/>
      <c r="BC1867" s="280"/>
      <c r="BD1867" s="669"/>
      <c r="BE1867" s="740"/>
      <c r="BF1867" s="440"/>
      <c r="BG1867" s="140"/>
      <c r="BH1867" s="801"/>
      <c r="BI1867" s="280"/>
      <c r="BJ1867" s="280"/>
      <c r="BK1867" s="280"/>
      <c r="BL1867" s="280"/>
      <c r="BM1867" s="140"/>
      <c r="BN1867" s="269"/>
      <c r="BO1867" s="140"/>
      <c r="BP1867" s="140"/>
      <c r="BQ1867" s="140"/>
      <c r="BR1867" s="355"/>
      <c r="BS1867" s="269"/>
      <c r="BU1867" s="269"/>
    </row>
    <row r="1868" spans="1:82" ht="18" customHeight="1" x14ac:dyDescent="0.25">
      <c r="A1868" s="354">
        <v>12</v>
      </c>
      <c r="B1868" s="355"/>
      <c r="C1868" s="356">
        <v>65904</v>
      </c>
      <c r="D1868" s="140"/>
      <c r="E1868" s="269" t="s">
        <v>889</v>
      </c>
      <c r="F1868" s="269"/>
      <c r="G1868" s="269">
        <v>5</v>
      </c>
      <c r="H1868" s="275" t="s">
        <v>1220</v>
      </c>
      <c r="I1868" s="269"/>
      <c r="J1868" s="140" t="s">
        <v>211</v>
      </c>
      <c r="K1868" s="273"/>
      <c r="L1868" s="273" t="s">
        <v>1221</v>
      </c>
      <c r="N1868" s="275" t="s">
        <v>1354</v>
      </c>
      <c r="O1868" s="272" t="s">
        <v>1355</v>
      </c>
      <c r="P1868" s="272"/>
      <c r="Q1868" s="766"/>
      <c r="R1868" s="269"/>
      <c r="S1868" s="269" t="s">
        <v>214</v>
      </c>
      <c r="T1868" s="273"/>
      <c r="U1868" s="466"/>
      <c r="V1868" s="140"/>
      <c r="W1868" s="140"/>
      <c r="X1868" s="140"/>
      <c r="AX1868" s="140"/>
      <c r="AZ1868" s="140"/>
      <c r="BC1868" s="280"/>
      <c r="BD1868" s="669"/>
      <c r="BE1868" s="740"/>
      <c r="BF1868" s="440"/>
      <c r="BG1868" s="140"/>
      <c r="BH1868" s="801"/>
      <c r="BI1868" s="280"/>
      <c r="BJ1868" s="280"/>
      <c r="BK1868" s="280"/>
      <c r="BL1868" s="280"/>
      <c r="BM1868" s="140"/>
      <c r="BN1868" s="269"/>
      <c r="BO1868" s="140"/>
      <c r="BP1868" s="140"/>
      <c r="BQ1868" s="140"/>
      <c r="BR1868" s="355"/>
      <c r="BS1868" s="269"/>
      <c r="BU1868" s="269"/>
    </row>
    <row r="1869" spans="1:82" ht="18" customHeight="1" x14ac:dyDescent="0.25">
      <c r="A1869" s="354">
        <v>12</v>
      </c>
      <c r="B1869" s="355"/>
      <c r="C1869" s="356">
        <v>69852</v>
      </c>
      <c r="D1869" s="140"/>
      <c r="E1869" s="269" t="s">
        <v>889</v>
      </c>
      <c r="F1869" s="269"/>
      <c r="G1869" s="269">
        <v>7</v>
      </c>
      <c r="H1869" s="275" t="s">
        <v>1220</v>
      </c>
      <c r="I1869" s="269"/>
      <c r="J1869" s="140" t="s">
        <v>211</v>
      </c>
      <c r="K1869" s="273"/>
      <c r="L1869" s="273" t="s">
        <v>1221</v>
      </c>
      <c r="N1869" s="275" t="s">
        <v>458</v>
      </c>
      <c r="O1869" s="272"/>
      <c r="P1869" s="272" t="s">
        <v>1425</v>
      </c>
      <c r="Q1869" s="766" t="s">
        <v>1426</v>
      </c>
      <c r="R1869" s="269"/>
      <c r="S1869" s="269" t="s">
        <v>214</v>
      </c>
      <c r="T1869" s="273"/>
      <c r="U1869" s="466"/>
      <c r="V1869" s="140"/>
      <c r="W1869" s="140"/>
      <c r="X1869" s="140"/>
      <c r="AX1869" s="140"/>
      <c r="AZ1869" s="140"/>
      <c r="BC1869" s="280"/>
      <c r="BD1869" s="669"/>
      <c r="BE1869" s="740"/>
      <c r="BF1869" s="440"/>
      <c r="BG1869" s="140"/>
      <c r="BH1869" s="801"/>
      <c r="BI1869" s="280"/>
      <c r="BJ1869" s="280"/>
      <c r="BK1869" s="280"/>
      <c r="BL1869" s="280"/>
      <c r="BM1869" s="140"/>
      <c r="BN1869" s="269"/>
      <c r="BO1869" s="140"/>
      <c r="BP1869" s="140"/>
      <c r="BQ1869" s="140"/>
      <c r="BR1869" s="355"/>
      <c r="BS1869" s="269"/>
      <c r="BU1869" s="269"/>
    </row>
    <row r="1870" spans="1:82" ht="18" customHeight="1" x14ac:dyDescent="0.25">
      <c r="A1870" s="354">
        <v>12</v>
      </c>
      <c r="B1870" s="355"/>
      <c r="C1870" s="356">
        <v>69787</v>
      </c>
      <c r="D1870" s="140"/>
      <c r="E1870" s="269" t="s">
        <v>889</v>
      </c>
      <c r="F1870" s="269"/>
      <c r="G1870" s="269">
        <v>9</v>
      </c>
      <c r="H1870" s="275" t="s">
        <v>1220</v>
      </c>
      <c r="I1870" s="269"/>
      <c r="J1870" s="140" t="s">
        <v>211</v>
      </c>
      <c r="K1870" s="273"/>
      <c r="L1870" s="273" t="s">
        <v>1221</v>
      </c>
      <c r="N1870" s="275" t="s">
        <v>1489</v>
      </c>
      <c r="O1870" s="272"/>
      <c r="P1870" s="272" t="s">
        <v>1490</v>
      </c>
      <c r="Q1870" s="766" t="s">
        <v>1491</v>
      </c>
      <c r="R1870" s="269"/>
      <c r="S1870" s="269" t="s">
        <v>214</v>
      </c>
      <c r="T1870" s="273"/>
      <c r="U1870" s="466"/>
      <c r="V1870" s="140"/>
      <c r="W1870" s="140"/>
      <c r="X1870" s="140"/>
      <c r="AX1870" s="140"/>
      <c r="AZ1870" s="140"/>
      <c r="BC1870" s="280"/>
      <c r="BD1870" s="669"/>
      <c r="BE1870" s="740"/>
      <c r="BF1870" s="440"/>
      <c r="BG1870" s="140"/>
      <c r="BH1870" s="801"/>
      <c r="BI1870" s="280"/>
      <c r="BJ1870" s="280"/>
      <c r="BK1870" s="280"/>
      <c r="BL1870" s="280"/>
      <c r="BM1870" s="140"/>
      <c r="BN1870" s="269"/>
      <c r="BO1870" s="140"/>
      <c r="BP1870" s="140"/>
      <c r="BQ1870" s="140"/>
      <c r="BR1870" s="355"/>
      <c r="BS1870" s="269"/>
      <c r="BU1870" s="269"/>
    </row>
    <row r="1871" spans="1:82" ht="18" customHeight="1" x14ac:dyDescent="0.25">
      <c r="A1871" s="354">
        <v>12</v>
      </c>
      <c r="B1871" s="355"/>
      <c r="C1871" s="356">
        <v>60122</v>
      </c>
      <c r="D1871" s="140"/>
      <c r="E1871" s="269" t="s">
        <v>889</v>
      </c>
      <c r="F1871" s="269"/>
      <c r="G1871" s="269">
        <v>11</v>
      </c>
      <c r="H1871" s="275" t="s">
        <v>1220</v>
      </c>
      <c r="J1871" s="271" t="s">
        <v>211</v>
      </c>
      <c r="L1871" s="271" t="s">
        <v>1221</v>
      </c>
      <c r="N1871" s="208" t="s">
        <v>1553</v>
      </c>
      <c r="O1871" s="502" t="s">
        <v>1554</v>
      </c>
      <c r="S1871" s="271" t="s">
        <v>214</v>
      </c>
      <c r="AZ1871" s="140"/>
    </row>
    <row r="1872" spans="1:82" ht="18" customHeight="1" x14ac:dyDescent="0.25">
      <c r="A1872" s="354">
        <v>12</v>
      </c>
      <c r="B1872" s="355"/>
      <c r="C1872" s="356">
        <v>64845</v>
      </c>
      <c r="D1872" s="140"/>
      <c r="E1872" s="269" t="s">
        <v>889</v>
      </c>
      <c r="F1872" s="269"/>
      <c r="G1872" s="269">
        <v>15</v>
      </c>
      <c r="H1872" s="275" t="s">
        <v>1220</v>
      </c>
      <c r="J1872" s="271" t="s">
        <v>211</v>
      </c>
      <c r="L1872" s="271" t="s">
        <v>1221</v>
      </c>
      <c r="M1872" s="271"/>
      <c r="N1872" s="271" t="s">
        <v>1654</v>
      </c>
      <c r="O1872" s="271" t="s">
        <v>1655</v>
      </c>
      <c r="P1872" s="271" t="s">
        <v>1656</v>
      </c>
      <c r="Q1872" s="271" t="s">
        <v>1657</v>
      </c>
      <c r="R1872" s="271"/>
      <c r="S1872" s="271" t="s">
        <v>214</v>
      </c>
      <c r="U1872" s="271"/>
      <c r="Y1872" s="208"/>
      <c r="Z1872" s="271"/>
      <c r="AA1872" s="271"/>
      <c r="AB1872" s="271"/>
      <c r="AC1872" s="271"/>
      <c r="AD1872" s="271"/>
      <c r="AE1872" s="271"/>
      <c r="AF1872" s="271"/>
      <c r="AG1872" s="271"/>
      <c r="AH1872" s="271"/>
      <c r="AI1872" s="271"/>
      <c r="AJ1872" s="271"/>
      <c r="AK1872" s="271"/>
      <c r="AL1872" s="271"/>
      <c r="AM1872" s="271"/>
      <c r="AN1872" s="271"/>
      <c r="AO1872" s="271"/>
      <c r="AP1872" s="271"/>
      <c r="AQ1872" s="271"/>
      <c r="AR1872" s="271"/>
      <c r="AS1872" s="271"/>
      <c r="AT1872" s="271"/>
      <c r="AU1872" s="271"/>
      <c r="AV1872" s="271"/>
      <c r="AW1872" s="271"/>
      <c r="AY1872" s="271"/>
      <c r="AZ1872" s="271"/>
      <c r="BA1872" s="271"/>
      <c r="BB1872" s="271"/>
      <c r="BD1872" s="212"/>
      <c r="BE1872" s="212"/>
      <c r="BF1872" s="212"/>
      <c r="BH1872" s="212"/>
      <c r="BN1872" s="271"/>
      <c r="BR1872" s="271"/>
      <c r="BS1872" s="271"/>
      <c r="BT1872" s="271"/>
      <c r="BU1872" s="271"/>
      <c r="BV1872" s="271"/>
      <c r="BW1872" s="271"/>
      <c r="BX1872" s="271"/>
      <c r="BY1872" s="271"/>
      <c r="BZ1872" s="271"/>
      <c r="CA1872" s="271"/>
      <c r="CB1872" s="271"/>
      <c r="CC1872" s="271"/>
      <c r="CD1872" s="271"/>
    </row>
    <row r="1873" spans="1:82" ht="18" customHeight="1" x14ac:dyDescent="0.25">
      <c r="A1873" s="354">
        <v>12</v>
      </c>
      <c r="B1873" s="355"/>
      <c r="C1873" s="356">
        <v>64671</v>
      </c>
      <c r="D1873" s="140"/>
      <c r="E1873" s="269" t="s">
        <v>889</v>
      </c>
      <c r="F1873" s="269"/>
      <c r="G1873" s="269">
        <v>17</v>
      </c>
      <c r="H1873" s="275" t="s">
        <v>1220</v>
      </c>
      <c r="J1873" s="271" t="s">
        <v>211</v>
      </c>
      <c r="L1873" s="271" t="s">
        <v>1221</v>
      </c>
      <c r="M1873" s="271"/>
      <c r="N1873" s="271" t="s">
        <v>1727</v>
      </c>
      <c r="O1873" s="271"/>
      <c r="P1873" s="271" t="s">
        <v>1728</v>
      </c>
      <c r="Q1873" s="271" t="s">
        <v>1729</v>
      </c>
      <c r="R1873" s="271"/>
      <c r="S1873" s="271" t="s">
        <v>214</v>
      </c>
      <c r="U1873" s="271"/>
      <c r="Y1873" s="208"/>
      <c r="Z1873" s="271"/>
      <c r="AA1873" s="271"/>
      <c r="AB1873" s="271"/>
      <c r="AC1873" s="271"/>
      <c r="AD1873" s="271"/>
      <c r="AE1873" s="271"/>
      <c r="AF1873" s="271"/>
      <c r="AG1873" s="271"/>
      <c r="AH1873" s="271"/>
      <c r="AI1873" s="271"/>
      <c r="AJ1873" s="271"/>
      <c r="AK1873" s="271"/>
      <c r="AL1873" s="271"/>
      <c r="AM1873" s="271"/>
      <c r="AN1873" s="271"/>
      <c r="AO1873" s="271"/>
      <c r="AP1873" s="271"/>
      <c r="AQ1873" s="271"/>
      <c r="AR1873" s="271"/>
      <c r="AS1873" s="271"/>
      <c r="AT1873" s="271"/>
      <c r="AU1873" s="271"/>
      <c r="AV1873" s="271"/>
      <c r="AW1873" s="271"/>
      <c r="AY1873" s="271"/>
      <c r="AZ1873" s="271"/>
      <c r="BA1873" s="271"/>
      <c r="BB1873" s="271"/>
      <c r="BD1873" s="212"/>
      <c r="BE1873" s="212"/>
      <c r="BF1873" s="212"/>
      <c r="BH1873" s="212"/>
      <c r="BN1873" s="271"/>
      <c r="BR1873" s="271"/>
      <c r="BS1873" s="271"/>
      <c r="BT1873" s="271"/>
      <c r="BU1873" s="271"/>
      <c r="BV1873" s="271"/>
      <c r="BW1873" s="271"/>
      <c r="BX1873" s="271"/>
      <c r="BY1873" s="271"/>
      <c r="BZ1873" s="271"/>
      <c r="CA1873" s="271"/>
      <c r="CB1873" s="271"/>
      <c r="CC1873" s="271"/>
      <c r="CD1873" s="271"/>
    </row>
    <row r="1874" spans="1:82" ht="18" customHeight="1" x14ac:dyDescent="0.25">
      <c r="A1874" s="354">
        <v>12</v>
      </c>
      <c r="B1874" s="355"/>
      <c r="C1874" s="356">
        <v>65451</v>
      </c>
      <c r="D1874" s="140"/>
      <c r="E1874" s="269" t="s">
        <v>889</v>
      </c>
      <c r="F1874" s="269"/>
      <c r="G1874" s="269">
        <v>19</v>
      </c>
      <c r="H1874" s="275" t="s">
        <v>1220</v>
      </c>
      <c r="I1874" s="269"/>
      <c r="J1874" s="140" t="s">
        <v>211</v>
      </c>
      <c r="K1874" s="273"/>
      <c r="L1874" s="273" t="s">
        <v>1221</v>
      </c>
      <c r="N1874" s="275" t="s">
        <v>1786</v>
      </c>
      <c r="O1874" s="272"/>
      <c r="P1874" s="272" t="s">
        <v>1787</v>
      </c>
      <c r="Q1874" s="766" t="s">
        <v>1788</v>
      </c>
      <c r="R1874" s="269"/>
      <c r="S1874" s="269" t="s">
        <v>214</v>
      </c>
      <c r="T1874" s="273"/>
      <c r="U1874" s="466"/>
      <c r="V1874" s="140"/>
      <c r="W1874" s="140"/>
      <c r="X1874" s="140"/>
      <c r="AX1874" s="140"/>
      <c r="AZ1874" s="140"/>
      <c r="BC1874" s="280"/>
      <c r="BD1874" s="669"/>
      <c r="BE1874" s="740"/>
      <c r="BF1874" s="440"/>
      <c r="BG1874" s="140"/>
      <c r="BH1874" s="801"/>
      <c r="BI1874" s="280"/>
      <c r="BJ1874" s="280"/>
      <c r="BK1874" s="280"/>
      <c r="BL1874" s="280"/>
      <c r="BM1874" s="140"/>
      <c r="BN1874" s="269"/>
      <c r="BR1874" s="271"/>
      <c r="BS1874" s="271"/>
      <c r="BT1874" s="271"/>
      <c r="BU1874" s="271"/>
      <c r="BV1874" s="271"/>
      <c r="BW1874" s="271"/>
      <c r="BX1874" s="271"/>
      <c r="BY1874" s="271"/>
      <c r="BZ1874" s="271"/>
      <c r="CA1874" s="271"/>
      <c r="CB1874" s="271"/>
      <c r="CC1874" s="271"/>
      <c r="CD1874" s="271"/>
    </row>
    <row r="1875" spans="1:82" ht="18" customHeight="1" x14ac:dyDescent="0.25">
      <c r="A1875" s="354">
        <v>12</v>
      </c>
      <c r="B1875" s="355"/>
      <c r="C1875" s="356">
        <v>69669</v>
      </c>
      <c r="D1875" s="140"/>
      <c r="E1875" s="269" t="s">
        <v>889</v>
      </c>
      <c r="F1875" s="269"/>
      <c r="G1875" s="269">
        <v>21</v>
      </c>
      <c r="H1875" s="275" t="s">
        <v>1220</v>
      </c>
      <c r="J1875" s="271" t="s">
        <v>211</v>
      </c>
      <c r="L1875" s="271" t="s">
        <v>1221</v>
      </c>
      <c r="M1875" s="271"/>
      <c r="N1875" s="271" t="s">
        <v>1854</v>
      </c>
      <c r="O1875" s="271"/>
      <c r="P1875" s="271"/>
      <c r="Q1875" s="271"/>
      <c r="R1875" s="271"/>
      <c r="S1875" s="271" t="s">
        <v>214</v>
      </c>
      <c r="U1875" s="271"/>
      <c r="Y1875" s="208"/>
      <c r="Z1875" s="271"/>
      <c r="AA1875" s="271"/>
      <c r="AB1875" s="271"/>
      <c r="AC1875" s="271"/>
      <c r="AD1875" s="271"/>
      <c r="AE1875" s="271"/>
      <c r="AF1875" s="271"/>
      <c r="AG1875" s="271"/>
      <c r="AH1875" s="271"/>
      <c r="AI1875" s="271"/>
      <c r="AJ1875" s="271"/>
      <c r="AK1875" s="271"/>
      <c r="AL1875" s="271"/>
      <c r="AM1875" s="271"/>
      <c r="AN1875" s="271"/>
      <c r="AO1875" s="271"/>
      <c r="AP1875" s="271"/>
      <c r="AQ1875" s="271"/>
      <c r="AR1875" s="271"/>
      <c r="AS1875" s="271"/>
      <c r="AT1875" s="271"/>
      <c r="AU1875" s="271"/>
      <c r="AV1875" s="271"/>
      <c r="AW1875" s="271"/>
      <c r="AY1875" s="271"/>
      <c r="AZ1875" s="271"/>
      <c r="BA1875" s="271"/>
      <c r="BB1875" s="271"/>
      <c r="BD1875" s="212"/>
      <c r="BE1875" s="212"/>
      <c r="BF1875" s="212"/>
      <c r="BH1875" s="212"/>
      <c r="BN1875" s="271"/>
      <c r="BR1875" s="271"/>
      <c r="BS1875" s="271"/>
      <c r="BT1875" s="271"/>
      <c r="BU1875" s="271"/>
      <c r="BV1875" s="271"/>
      <c r="BW1875" s="271"/>
      <c r="BX1875" s="271"/>
      <c r="BY1875" s="271"/>
      <c r="BZ1875" s="271"/>
      <c r="CA1875" s="271"/>
      <c r="CB1875" s="271"/>
      <c r="CC1875" s="271"/>
      <c r="CD1875" s="271"/>
    </row>
    <row r="1876" spans="1:82" ht="18" customHeight="1" x14ac:dyDescent="0.25">
      <c r="A1876" s="354">
        <v>12</v>
      </c>
      <c r="B1876" s="355"/>
      <c r="C1876" s="356">
        <v>70304</v>
      </c>
      <c r="D1876" s="140"/>
      <c r="E1876" s="269" t="s">
        <v>889</v>
      </c>
      <c r="F1876" s="269"/>
      <c r="G1876" s="269">
        <v>23</v>
      </c>
      <c r="H1876" s="275" t="s">
        <v>1220</v>
      </c>
      <c r="J1876" s="271" t="s">
        <v>211</v>
      </c>
      <c r="L1876" s="271" t="s">
        <v>1221</v>
      </c>
      <c r="M1876" s="271"/>
      <c r="N1876" s="271" t="s">
        <v>1904</v>
      </c>
      <c r="O1876" s="271"/>
      <c r="P1876" s="271" t="s">
        <v>1905</v>
      </c>
      <c r="Q1876" s="271" t="s">
        <v>1906</v>
      </c>
      <c r="R1876" s="271"/>
      <c r="S1876" s="271" t="s">
        <v>214</v>
      </c>
      <c r="U1876" s="271"/>
      <c r="Y1876" s="208"/>
      <c r="Z1876" s="271"/>
      <c r="AA1876" s="271"/>
      <c r="AB1876" s="271"/>
      <c r="AC1876" s="271"/>
      <c r="AD1876" s="271"/>
      <c r="AE1876" s="271"/>
      <c r="AF1876" s="271"/>
      <c r="AG1876" s="271"/>
      <c r="AH1876" s="271"/>
      <c r="AI1876" s="271"/>
      <c r="AJ1876" s="271"/>
      <c r="AK1876" s="271"/>
      <c r="AL1876" s="271"/>
      <c r="AM1876" s="271"/>
      <c r="AN1876" s="271"/>
      <c r="AO1876" s="271"/>
      <c r="AP1876" s="271"/>
      <c r="AQ1876" s="271"/>
      <c r="AR1876" s="271"/>
      <c r="AS1876" s="271"/>
      <c r="AT1876" s="271"/>
      <c r="AU1876" s="271"/>
      <c r="AV1876" s="271"/>
      <c r="AW1876" s="271"/>
      <c r="AY1876" s="271"/>
      <c r="AZ1876" s="271"/>
      <c r="BA1876" s="271"/>
      <c r="BB1876" s="271"/>
      <c r="BD1876" s="212"/>
      <c r="BE1876" s="212"/>
      <c r="BF1876" s="212"/>
      <c r="BH1876" s="212"/>
      <c r="BN1876" s="271"/>
      <c r="BR1876" s="271"/>
      <c r="BS1876" s="271"/>
      <c r="BT1876" s="271"/>
      <c r="BU1876" s="271"/>
      <c r="BV1876" s="271"/>
      <c r="BW1876" s="271"/>
      <c r="BX1876" s="271"/>
      <c r="BY1876" s="271"/>
      <c r="BZ1876" s="271"/>
      <c r="CA1876" s="271"/>
      <c r="CB1876" s="271"/>
      <c r="CC1876" s="271"/>
      <c r="CD1876" s="271"/>
    </row>
    <row r="1877" spans="1:82" ht="18" customHeight="1" x14ac:dyDescent="0.25">
      <c r="A1877" s="354">
        <v>12</v>
      </c>
      <c r="B1877" s="355"/>
      <c r="C1877" s="356">
        <v>66258</v>
      </c>
      <c r="D1877" s="140"/>
      <c r="E1877" s="269" t="s">
        <v>889</v>
      </c>
      <c r="F1877" s="269"/>
      <c r="G1877" s="269">
        <v>25</v>
      </c>
      <c r="H1877" s="275" t="s">
        <v>1220</v>
      </c>
      <c r="J1877" s="271" t="s">
        <v>211</v>
      </c>
      <c r="L1877" s="271" t="s">
        <v>1221</v>
      </c>
      <c r="N1877" s="208" t="s">
        <v>1953</v>
      </c>
      <c r="P1877" s="502" t="s">
        <v>1954</v>
      </c>
      <c r="Q1877" s="502" t="s">
        <v>1955</v>
      </c>
      <c r="S1877" s="271" t="s">
        <v>214</v>
      </c>
      <c r="AZ1877" s="140"/>
    </row>
    <row r="1878" spans="1:82" ht="18" customHeight="1" x14ac:dyDescent="0.25">
      <c r="A1878" s="354">
        <v>12</v>
      </c>
      <c r="B1878" s="355"/>
      <c r="C1878" s="356">
        <v>57573</v>
      </c>
      <c r="D1878" s="140"/>
      <c r="E1878" s="269" t="s">
        <v>889</v>
      </c>
      <c r="F1878" s="269"/>
      <c r="G1878" s="269">
        <v>1</v>
      </c>
      <c r="H1878" s="275" t="s">
        <v>6091</v>
      </c>
      <c r="J1878" s="271" t="s">
        <v>211</v>
      </c>
      <c r="L1878" s="271" t="s">
        <v>6092</v>
      </c>
      <c r="N1878" s="208" t="s">
        <v>6093</v>
      </c>
      <c r="O1878" s="502" t="s">
        <v>6094</v>
      </c>
      <c r="S1878" s="271" t="s">
        <v>214</v>
      </c>
      <c r="AZ1878" s="140"/>
    </row>
    <row r="1879" spans="1:82" ht="18" customHeight="1" x14ac:dyDescent="0.25">
      <c r="A1879" s="354">
        <v>12</v>
      </c>
      <c r="B1879" s="355"/>
      <c r="C1879" s="356">
        <v>60130</v>
      </c>
      <c r="D1879" s="140"/>
      <c r="E1879" s="269" t="s">
        <v>889</v>
      </c>
      <c r="F1879" s="269"/>
      <c r="G1879" s="269">
        <v>7</v>
      </c>
      <c r="H1879" s="275" t="s">
        <v>6091</v>
      </c>
      <c r="J1879" s="271" t="s">
        <v>211</v>
      </c>
      <c r="L1879" s="271" t="s">
        <v>6092</v>
      </c>
      <c r="N1879" s="208" t="s">
        <v>6099</v>
      </c>
      <c r="O1879" s="502" t="s">
        <v>6100</v>
      </c>
      <c r="S1879" s="271" t="s">
        <v>214</v>
      </c>
      <c r="AZ1879" s="140"/>
    </row>
    <row r="1880" spans="1:82" ht="18" customHeight="1" x14ac:dyDescent="0.25">
      <c r="A1880" s="354">
        <v>12</v>
      </c>
      <c r="B1880" s="355"/>
      <c r="C1880" s="356">
        <v>70180</v>
      </c>
      <c r="D1880" s="140"/>
      <c r="E1880" s="269" t="s">
        <v>889</v>
      </c>
      <c r="F1880" s="269"/>
      <c r="G1880" s="269">
        <v>6</v>
      </c>
      <c r="H1880" s="275" t="s">
        <v>6091</v>
      </c>
      <c r="J1880" s="271" t="s">
        <v>211</v>
      </c>
      <c r="L1880" s="271" t="s">
        <v>6095</v>
      </c>
      <c r="N1880" s="208" t="s">
        <v>6096</v>
      </c>
      <c r="P1880" s="502" t="s">
        <v>6097</v>
      </c>
      <c r="Q1880" s="502" t="s">
        <v>6098</v>
      </c>
      <c r="S1880" s="271" t="s">
        <v>214</v>
      </c>
      <c r="AZ1880" s="140"/>
    </row>
    <row r="1881" spans="1:82" ht="18" customHeight="1" x14ac:dyDescent="0.25">
      <c r="A1881" s="354">
        <v>12</v>
      </c>
      <c r="B1881" s="355"/>
      <c r="C1881" s="356">
        <v>65944</v>
      </c>
      <c r="D1881" s="140"/>
      <c r="E1881" s="269" t="s">
        <v>889</v>
      </c>
      <c r="F1881" s="269"/>
      <c r="G1881" s="269">
        <v>8</v>
      </c>
      <c r="H1881" s="275" t="s">
        <v>6091</v>
      </c>
      <c r="J1881" s="271" t="s">
        <v>211</v>
      </c>
      <c r="L1881" s="271" t="s">
        <v>6095</v>
      </c>
      <c r="N1881" s="208" t="s">
        <v>6101</v>
      </c>
      <c r="P1881" s="502" t="s">
        <v>6102</v>
      </c>
      <c r="S1881" s="271" t="s">
        <v>214</v>
      </c>
      <c r="AZ1881" s="140"/>
    </row>
    <row r="1882" spans="1:82" ht="18" customHeight="1" x14ac:dyDescent="0.25">
      <c r="A1882" s="354">
        <v>12</v>
      </c>
      <c r="B1882" s="355"/>
      <c r="C1882" s="356">
        <v>56850</v>
      </c>
      <c r="D1882" s="140"/>
      <c r="E1882" s="269" t="s">
        <v>889</v>
      </c>
      <c r="F1882" s="269"/>
      <c r="G1882" s="269">
        <v>10</v>
      </c>
      <c r="H1882" s="275" t="s">
        <v>6091</v>
      </c>
      <c r="J1882" s="271" t="s">
        <v>211</v>
      </c>
      <c r="L1882" s="271" t="s">
        <v>6095</v>
      </c>
      <c r="N1882" s="208" t="s">
        <v>6103</v>
      </c>
      <c r="S1882" s="271" t="s">
        <v>214</v>
      </c>
      <c r="AZ1882" s="140"/>
    </row>
    <row r="1883" spans="1:82" ht="18" customHeight="1" x14ac:dyDescent="0.25">
      <c r="A1883" s="354">
        <v>12</v>
      </c>
      <c r="B1883" s="355"/>
      <c r="C1883" s="356">
        <v>56851</v>
      </c>
      <c r="D1883" s="140"/>
      <c r="E1883" s="269" t="s">
        <v>889</v>
      </c>
      <c r="F1883" s="269"/>
      <c r="G1883" s="269">
        <v>12</v>
      </c>
      <c r="H1883" s="275" t="s">
        <v>6091</v>
      </c>
      <c r="J1883" s="271" t="s">
        <v>211</v>
      </c>
      <c r="L1883" s="271" t="s">
        <v>6095</v>
      </c>
      <c r="N1883" s="208" t="s">
        <v>6104</v>
      </c>
      <c r="P1883" s="502" t="s">
        <v>6105</v>
      </c>
      <c r="Q1883" s="502" t="s">
        <v>6106</v>
      </c>
      <c r="S1883" s="271" t="s">
        <v>214</v>
      </c>
      <c r="AZ1883" s="140"/>
    </row>
    <row r="1884" spans="1:82" ht="18" customHeight="1" x14ac:dyDescent="0.25">
      <c r="A1884" s="354">
        <v>12</v>
      </c>
      <c r="B1884" s="355"/>
      <c r="C1884" s="356">
        <v>56852</v>
      </c>
      <c r="D1884" s="140"/>
      <c r="E1884" s="269" t="s">
        <v>889</v>
      </c>
      <c r="F1884" s="269"/>
      <c r="G1884" s="269">
        <v>21</v>
      </c>
      <c r="H1884" s="275" t="s">
        <v>6091</v>
      </c>
      <c r="J1884" s="271" t="s">
        <v>211</v>
      </c>
      <c r="L1884" s="271" t="s">
        <v>6107</v>
      </c>
      <c r="N1884" s="208" t="s">
        <v>6108</v>
      </c>
      <c r="O1884" s="502" t="s">
        <v>6109</v>
      </c>
      <c r="S1884" s="271" t="s">
        <v>214</v>
      </c>
      <c r="AZ1884" s="140"/>
    </row>
    <row r="1885" spans="1:82" ht="18" customHeight="1" x14ac:dyDescent="0.25">
      <c r="A1885" s="354">
        <v>12</v>
      </c>
      <c r="B1885" s="355"/>
      <c r="C1885" s="356">
        <v>69417</v>
      </c>
      <c r="D1885" s="140"/>
      <c r="E1885" s="269" t="s">
        <v>889</v>
      </c>
      <c r="F1885" s="269"/>
      <c r="G1885" s="269">
        <v>25</v>
      </c>
      <c r="H1885" s="275" t="s">
        <v>6091</v>
      </c>
      <c r="J1885" s="271" t="s">
        <v>211</v>
      </c>
      <c r="L1885" s="271" t="s">
        <v>6107</v>
      </c>
      <c r="N1885" s="208" t="s">
        <v>6110</v>
      </c>
      <c r="P1885" s="502" t="s">
        <v>6111</v>
      </c>
      <c r="Q1885" s="502" t="s">
        <v>6112</v>
      </c>
      <c r="S1885" s="271" t="s">
        <v>214</v>
      </c>
      <c r="AZ1885" s="140"/>
    </row>
    <row r="1886" spans="1:82" ht="18" customHeight="1" x14ac:dyDescent="0.25">
      <c r="A1886" s="354">
        <v>12</v>
      </c>
      <c r="B1886" s="355"/>
      <c r="C1886" s="356">
        <v>69623</v>
      </c>
      <c r="D1886" s="140"/>
      <c r="E1886" s="269" t="s">
        <v>889</v>
      </c>
      <c r="F1886" s="269"/>
      <c r="G1886" s="269">
        <v>27</v>
      </c>
      <c r="H1886" s="275" t="s">
        <v>6091</v>
      </c>
      <c r="J1886" s="271" t="s">
        <v>211</v>
      </c>
      <c r="L1886" s="271" t="s">
        <v>6107</v>
      </c>
      <c r="N1886" s="208" t="s">
        <v>6113</v>
      </c>
      <c r="P1886" s="502" t="s">
        <v>6114</v>
      </c>
      <c r="Q1886" s="502" t="s">
        <v>6115</v>
      </c>
      <c r="S1886" s="271" t="s">
        <v>214</v>
      </c>
      <c r="AZ1886" s="140"/>
    </row>
    <row r="1887" spans="1:82" ht="18" customHeight="1" x14ac:dyDescent="0.25">
      <c r="A1887" s="354">
        <v>12</v>
      </c>
      <c r="B1887" s="355"/>
      <c r="C1887" s="356">
        <v>61957</v>
      </c>
      <c r="D1887" s="140"/>
      <c r="E1887" s="269" t="s">
        <v>889</v>
      </c>
      <c r="F1887" s="269"/>
      <c r="G1887" s="269">
        <v>49</v>
      </c>
      <c r="H1887" s="275" t="s">
        <v>6091</v>
      </c>
      <c r="J1887" s="271" t="s">
        <v>211</v>
      </c>
      <c r="L1887" s="271" t="s">
        <v>6116</v>
      </c>
      <c r="N1887" s="208" t="s">
        <v>6117</v>
      </c>
      <c r="P1887" s="502" t="s">
        <v>6118</v>
      </c>
      <c r="Q1887" s="502" t="s">
        <v>6119</v>
      </c>
      <c r="S1887" s="271" t="s">
        <v>214</v>
      </c>
      <c r="AZ1887" s="140"/>
    </row>
    <row r="1888" spans="1:82" ht="18" customHeight="1" x14ac:dyDescent="0.25">
      <c r="A1888" s="354">
        <v>12</v>
      </c>
      <c r="B1888" s="355"/>
      <c r="C1888" s="356">
        <v>56856</v>
      </c>
      <c r="D1888" s="140"/>
      <c r="E1888" s="269" t="s">
        <v>889</v>
      </c>
      <c r="F1888" s="269"/>
      <c r="G1888" s="269">
        <v>57</v>
      </c>
      <c r="H1888" s="275" t="s">
        <v>6091</v>
      </c>
      <c r="J1888" s="271" t="s">
        <v>211</v>
      </c>
      <c r="L1888" s="271" t="s">
        <v>6116</v>
      </c>
      <c r="N1888" s="208" t="s">
        <v>6120</v>
      </c>
      <c r="O1888" s="502" t="s">
        <v>6121</v>
      </c>
      <c r="P1888" s="502" t="s">
        <v>6122</v>
      </c>
      <c r="S1888" s="271" t="s">
        <v>214</v>
      </c>
      <c r="AZ1888" s="140"/>
    </row>
    <row r="1889" spans="1:52" ht="18" customHeight="1" x14ac:dyDescent="0.25">
      <c r="A1889" s="354">
        <v>12</v>
      </c>
      <c r="B1889" s="355"/>
      <c r="C1889" s="356">
        <v>70396</v>
      </c>
      <c r="D1889" s="140"/>
      <c r="E1889" s="269" t="s">
        <v>889</v>
      </c>
      <c r="F1889" s="269"/>
      <c r="G1889" s="269" t="s">
        <v>3028</v>
      </c>
      <c r="H1889" s="275" t="s">
        <v>6123</v>
      </c>
      <c r="J1889" s="271" t="s">
        <v>211</v>
      </c>
      <c r="L1889" s="271" t="s">
        <v>6124</v>
      </c>
      <c r="N1889" s="208" t="s">
        <v>6152</v>
      </c>
      <c r="P1889" s="502" t="s">
        <v>6153</v>
      </c>
      <c r="Q1889" s="502" t="s">
        <v>6154</v>
      </c>
      <c r="S1889" s="271" t="s">
        <v>214</v>
      </c>
      <c r="AZ1889" s="140"/>
    </row>
    <row r="1890" spans="1:52" ht="18" customHeight="1" x14ac:dyDescent="0.25">
      <c r="A1890" s="354">
        <v>12</v>
      </c>
      <c r="B1890" s="355"/>
      <c r="C1890" s="356">
        <v>69790</v>
      </c>
      <c r="D1890" s="140"/>
      <c r="E1890" s="269" t="s">
        <v>889</v>
      </c>
      <c r="F1890" s="269"/>
      <c r="G1890" s="269" t="s">
        <v>6158</v>
      </c>
      <c r="H1890" s="275" t="s">
        <v>6123</v>
      </c>
      <c r="J1890" s="271" t="s">
        <v>211</v>
      </c>
      <c r="L1890" s="271" t="s">
        <v>6124</v>
      </c>
      <c r="N1890" s="208" t="s">
        <v>6159</v>
      </c>
      <c r="O1890" s="502" t="s">
        <v>6160</v>
      </c>
      <c r="P1890" s="502" t="s">
        <v>6160</v>
      </c>
      <c r="Q1890" s="502" t="s">
        <v>6161</v>
      </c>
      <c r="S1890" s="271" t="s">
        <v>214</v>
      </c>
      <c r="AZ1890" s="140"/>
    </row>
    <row r="1891" spans="1:52" ht="18" customHeight="1" x14ac:dyDescent="0.25">
      <c r="A1891" s="354">
        <v>12</v>
      </c>
      <c r="B1891" s="355"/>
      <c r="C1891" s="356">
        <v>67718</v>
      </c>
      <c r="D1891" s="140"/>
      <c r="E1891" s="269" t="s">
        <v>889</v>
      </c>
      <c r="F1891" s="269"/>
      <c r="G1891" s="269" t="s">
        <v>4542</v>
      </c>
      <c r="H1891" s="275" t="s">
        <v>6123</v>
      </c>
      <c r="J1891" s="271" t="s">
        <v>211</v>
      </c>
      <c r="L1891" s="271" t="s">
        <v>6124</v>
      </c>
      <c r="N1891" s="208" t="s">
        <v>6143</v>
      </c>
      <c r="O1891" s="502" t="s">
        <v>6144</v>
      </c>
      <c r="P1891" s="502" t="s">
        <v>6145</v>
      </c>
      <c r="S1891" s="271" t="s">
        <v>214</v>
      </c>
      <c r="AZ1891" s="140"/>
    </row>
    <row r="1892" spans="1:52" ht="18" customHeight="1" x14ac:dyDescent="0.25">
      <c r="A1892" s="354">
        <v>12</v>
      </c>
      <c r="B1892" s="355"/>
      <c r="C1892" s="356">
        <v>66377</v>
      </c>
      <c r="D1892" s="140"/>
      <c r="E1892" s="269" t="s">
        <v>889</v>
      </c>
      <c r="F1892" s="269"/>
      <c r="G1892" s="269" t="s">
        <v>1562</v>
      </c>
      <c r="H1892" s="275" t="s">
        <v>6123</v>
      </c>
      <c r="J1892" s="271" t="s">
        <v>211</v>
      </c>
      <c r="L1892" s="271" t="s">
        <v>6124</v>
      </c>
      <c r="N1892" s="208" t="s">
        <v>6146</v>
      </c>
      <c r="O1892" s="502" t="s">
        <v>6147</v>
      </c>
      <c r="P1892" s="502" t="s">
        <v>6148</v>
      </c>
      <c r="S1892" s="271" t="s">
        <v>214</v>
      </c>
      <c r="AZ1892" s="140"/>
    </row>
    <row r="1893" spans="1:52" ht="18" customHeight="1" x14ac:dyDescent="0.25">
      <c r="A1893" s="354">
        <v>12</v>
      </c>
      <c r="B1893" s="355"/>
      <c r="C1893" s="356">
        <v>68751</v>
      </c>
      <c r="D1893" s="140"/>
      <c r="E1893" s="269" t="s">
        <v>889</v>
      </c>
      <c r="F1893" s="269"/>
      <c r="G1893" s="269" t="s">
        <v>3535</v>
      </c>
      <c r="H1893" s="275" t="s">
        <v>6123</v>
      </c>
      <c r="J1893" s="271" t="s">
        <v>211</v>
      </c>
      <c r="L1893" s="271" t="s">
        <v>6124</v>
      </c>
      <c r="N1893" s="208" t="s">
        <v>6149</v>
      </c>
      <c r="O1893" s="502" t="s">
        <v>6150</v>
      </c>
      <c r="P1893" s="502" t="s">
        <v>6151</v>
      </c>
      <c r="S1893" s="271" t="s">
        <v>214</v>
      </c>
      <c r="AZ1893" s="140"/>
    </row>
    <row r="1894" spans="1:52" ht="18" customHeight="1" x14ac:dyDescent="0.25">
      <c r="A1894" s="354">
        <v>12</v>
      </c>
      <c r="B1894" s="355"/>
      <c r="C1894" s="356">
        <v>64652</v>
      </c>
      <c r="D1894" s="140"/>
      <c r="E1894" s="269" t="s">
        <v>889</v>
      </c>
      <c r="F1894" s="269"/>
      <c r="G1894" s="269" t="s">
        <v>6155</v>
      </c>
      <c r="H1894" s="275" t="s">
        <v>6123</v>
      </c>
      <c r="J1894" s="271" t="s">
        <v>211</v>
      </c>
      <c r="L1894" s="271" t="s">
        <v>6124</v>
      </c>
      <c r="N1894" s="208" t="s">
        <v>6156</v>
      </c>
      <c r="O1894" s="502" t="s">
        <v>6157</v>
      </c>
      <c r="P1894" s="502" t="s">
        <v>6157</v>
      </c>
      <c r="S1894" s="271" t="s">
        <v>214</v>
      </c>
      <c r="AZ1894" s="140"/>
    </row>
    <row r="1895" spans="1:52" ht="18" customHeight="1" x14ac:dyDescent="0.25">
      <c r="A1895" s="354">
        <v>12</v>
      </c>
      <c r="B1895" s="355"/>
      <c r="C1895" s="356">
        <v>68156</v>
      </c>
      <c r="D1895" s="140"/>
      <c r="E1895" s="269" t="s">
        <v>889</v>
      </c>
      <c r="F1895" s="269"/>
      <c r="G1895" s="269" t="s">
        <v>1937</v>
      </c>
      <c r="H1895" s="275" t="s">
        <v>6123</v>
      </c>
      <c r="J1895" s="271" t="s">
        <v>211</v>
      </c>
      <c r="L1895" s="271" t="s">
        <v>6124</v>
      </c>
      <c r="N1895" s="208" t="s">
        <v>6125</v>
      </c>
      <c r="P1895" s="502" t="s">
        <v>6126</v>
      </c>
      <c r="S1895" s="271" t="s">
        <v>214</v>
      </c>
      <c r="AZ1895" s="140"/>
    </row>
    <row r="1896" spans="1:52" ht="18" customHeight="1" x14ac:dyDescent="0.25">
      <c r="A1896" s="354">
        <v>12</v>
      </c>
      <c r="B1896" s="355"/>
      <c r="C1896" s="356">
        <v>70464</v>
      </c>
      <c r="D1896" s="140"/>
      <c r="E1896" s="269" t="s">
        <v>889</v>
      </c>
      <c r="F1896" s="269"/>
      <c r="G1896" s="269" t="s">
        <v>382</v>
      </c>
      <c r="H1896" s="275" t="s">
        <v>6123</v>
      </c>
      <c r="J1896" s="271" t="s">
        <v>211</v>
      </c>
      <c r="L1896" s="271" t="s">
        <v>6124</v>
      </c>
      <c r="N1896" s="208" t="s">
        <v>6127</v>
      </c>
      <c r="O1896" s="502" t="s">
        <v>6128</v>
      </c>
      <c r="P1896" s="502" t="s">
        <v>6128</v>
      </c>
      <c r="S1896" s="271" t="s">
        <v>214</v>
      </c>
      <c r="AZ1896" s="140"/>
    </row>
    <row r="1897" spans="1:52" ht="18" customHeight="1" x14ac:dyDescent="0.25">
      <c r="A1897" s="354">
        <v>12</v>
      </c>
      <c r="B1897" s="355"/>
      <c r="C1897" s="356">
        <v>69566</v>
      </c>
      <c r="D1897" s="140"/>
      <c r="E1897" s="269" t="s">
        <v>889</v>
      </c>
      <c r="F1897" s="269"/>
      <c r="G1897" s="269" t="s">
        <v>5350</v>
      </c>
      <c r="H1897" s="275" t="s">
        <v>6123</v>
      </c>
      <c r="J1897" s="271" t="s">
        <v>211</v>
      </c>
      <c r="L1897" s="271" t="s">
        <v>6124</v>
      </c>
      <c r="N1897" s="208" t="s">
        <v>883</v>
      </c>
      <c r="Q1897" s="502" t="s">
        <v>6129</v>
      </c>
      <c r="S1897" s="271" t="s">
        <v>214</v>
      </c>
      <c r="AZ1897" s="140"/>
    </row>
    <row r="1898" spans="1:52" ht="18" customHeight="1" x14ac:dyDescent="0.25">
      <c r="A1898" s="354">
        <v>12</v>
      </c>
      <c r="B1898" s="355"/>
      <c r="C1898" s="356">
        <v>69533</v>
      </c>
      <c r="D1898" s="140"/>
      <c r="E1898" s="269" t="s">
        <v>889</v>
      </c>
      <c r="F1898" s="269"/>
      <c r="G1898" s="269" t="s">
        <v>3577</v>
      </c>
      <c r="H1898" s="275" t="s">
        <v>6123</v>
      </c>
      <c r="J1898" s="271" t="s">
        <v>211</v>
      </c>
      <c r="L1898" s="271" t="s">
        <v>6124</v>
      </c>
      <c r="N1898" s="208" t="s">
        <v>6130</v>
      </c>
      <c r="O1898" s="502" t="s">
        <v>6131</v>
      </c>
      <c r="P1898" s="502" t="s">
        <v>6132</v>
      </c>
      <c r="S1898" s="271" t="s">
        <v>214</v>
      </c>
      <c r="AZ1898" s="140"/>
    </row>
    <row r="1899" spans="1:52" ht="18" customHeight="1" x14ac:dyDescent="0.25">
      <c r="A1899" s="354">
        <v>12</v>
      </c>
      <c r="B1899" s="355"/>
      <c r="C1899" s="356">
        <v>68142</v>
      </c>
      <c r="D1899" s="140"/>
      <c r="E1899" s="269" t="s">
        <v>889</v>
      </c>
      <c r="F1899" s="269"/>
      <c r="G1899" s="269" t="s">
        <v>4620</v>
      </c>
      <c r="H1899" s="275" t="s">
        <v>6123</v>
      </c>
      <c r="J1899" s="271" t="s">
        <v>211</v>
      </c>
      <c r="L1899" s="271" t="s">
        <v>6124</v>
      </c>
      <c r="N1899" s="208" t="s">
        <v>6133</v>
      </c>
      <c r="O1899" s="502" t="s">
        <v>6134</v>
      </c>
      <c r="P1899" s="502" t="s">
        <v>6135</v>
      </c>
      <c r="Q1899" s="502" t="s">
        <v>6136</v>
      </c>
      <c r="S1899" s="271" t="s">
        <v>214</v>
      </c>
      <c r="AZ1899" s="140"/>
    </row>
    <row r="1900" spans="1:52" ht="18" customHeight="1" x14ac:dyDescent="0.25">
      <c r="A1900" s="354">
        <v>12</v>
      </c>
      <c r="B1900" s="355"/>
      <c r="C1900" s="356">
        <v>69540</v>
      </c>
      <c r="D1900" s="140"/>
      <c r="E1900" s="269" t="s">
        <v>889</v>
      </c>
      <c r="F1900" s="269"/>
      <c r="G1900" s="269" t="s">
        <v>3583</v>
      </c>
      <c r="H1900" s="275" t="s">
        <v>6123</v>
      </c>
      <c r="J1900" s="271" t="s">
        <v>211</v>
      </c>
      <c r="L1900" s="271" t="s">
        <v>6124</v>
      </c>
      <c r="N1900" s="208" t="s">
        <v>1113</v>
      </c>
      <c r="O1900" s="502" t="s">
        <v>6137</v>
      </c>
      <c r="S1900" s="271" t="s">
        <v>214</v>
      </c>
      <c r="AZ1900" s="140"/>
    </row>
    <row r="1901" spans="1:52" ht="18" customHeight="1" x14ac:dyDescent="0.25">
      <c r="A1901" s="354">
        <v>12</v>
      </c>
      <c r="B1901" s="355"/>
      <c r="C1901" s="356">
        <v>61301</v>
      </c>
      <c r="D1901" s="140"/>
      <c r="E1901" s="269" t="s">
        <v>889</v>
      </c>
      <c r="F1901" s="269"/>
      <c r="G1901" s="269" t="s">
        <v>4535</v>
      </c>
      <c r="H1901" s="275" t="s">
        <v>6123</v>
      </c>
      <c r="J1901" s="271" t="s">
        <v>211</v>
      </c>
      <c r="L1901" s="271" t="s">
        <v>6124</v>
      </c>
      <c r="N1901" s="208" t="s">
        <v>6138</v>
      </c>
      <c r="P1901" s="502" t="s">
        <v>6139</v>
      </c>
      <c r="S1901" s="271" t="s">
        <v>214</v>
      </c>
      <c r="AZ1901" s="140"/>
    </row>
    <row r="1902" spans="1:52" ht="18" customHeight="1" x14ac:dyDescent="0.25">
      <c r="A1902" s="354">
        <v>12</v>
      </c>
      <c r="B1902" s="355"/>
      <c r="C1902" s="356">
        <v>70756</v>
      </c>
      <c r="D1902" s="140"/>
      <c r="E1902" s="269" t="s">
        <v>889</v>
      </c>
      <c r="F1902" s="269"/>
      <c r="G1902" s="269" t="s">
        <v>1462</v>
      </c>
      <c r="H1902" s="275" t="s">
        <v>6123</v>
      </c>
      <c r="J1902" s="271" t="s">
        <v>211</v>
      </c>
      <c r="L1902" s="271" t="s">
        <v>6124</v>
      </c>
      <c r="N1902" s="208" t="s">
        <v>6140</v>
      </c>
      <c r="P1902" s="502" t="s">
        <v>6141</v>
      </c>
      <c r="Q1902" s="502" t="s">
        <v>6142</v>
      </c>
      <c r="S1902" s="271" t="s">
        <v>214</v>
      </c>
      <c r="AZ1902" s="140"/>
    </row>
    <row r="1903" spans="1:52" ht="18" customHeight="1" x14ac:dyDescent="0.25">
      <c r="A1903" s="354">
        <v>12</v>
      </c>
      <c r="B1903" s="355"/>
      <c r="C1903" s="356">
        <v>66109</v>
      </c>
      <c r="D1903" s="140"/>
      <c r="E1903" s="269" t="s">
        <v>889</v>
      </c>
      <c r="F1903" s="269"/>
      <c r="G1903" s="269">
        <v>5</v>
      </c>
      <c r="H1903" s="275" t="s">
        <v>6162</v>
      </c>
      <c r="J1903" s="271" t="s">
        <v>211</v>
      </c>
      <c r="L1903" s="271" t="s">
        <v>6163</v>
      </c>
      <c r="N1903" s="208" t="s">
        <v>6164</v>
      </c>
      <c r="P1903" s="502" t="s">
        <v>6165</v>
      </c>
      <c r="Q1903" s="502" t="s">
        <v>6166</v>
      </c>
      <c r="S1903" s="271" t="s">
        <v>214</v>
      </c>
      <c r="AZ1903" s="140"/>
    </row>
    <row r="1904" spans="1:52" ht="18" customHeight="1" x14ac:dyDescent="0.25">
      <c r="A1904" s="354">
        <v>12</v>
      </c>
      <c r="B1904" s="355"/>
      <c r="C1904" s="356">
        <v>56874</v>
      </c>
      <c r="D1904" s="140"/>
      <c r="E1904" s="269" t="s">
        <v>889</v>
      </c>
      <c r="F1904" s="269"/>
      <c r="G1904" s="269">
        <v>7</v>
      </c>
      <c r="H1904" s="275" t="s">
        <v>6162</v>
      </c>
      <c r="J1904" s="271" t="s">
        <v>211</v>
      </c>
      <c r="L1904" s="271" t="s">
        <v>6163</v>
      </c>
      <c r="N1904" s="208" t="s">
        <v>6167</v>
      </c>
      <c r="P1904" s="502" t="s">
        <v>6168</v>
      </c>
      <c r="Q1904" s="502" t="s">
        <v>6169</v>
      </c>
      <c r="S1904" s="271" t="s">
        <v>214</v>
      </c>
      <c r="AZ1904" s="140"/>
    </row>
    <row r="1905" spans="1:52" ht="18" customHeight="1" x14ac:dyDescent="0.25">
      <c r="A1905" s="354">
        <v>12</v>
      </c>
      <c r="B1905" s="355"/>
      <c r="C1905" s="356">
        <v>56875</v>
      </c>
      <c r="D1905" s="140"/>
      <c r="E1905" s="269" t="s">
        <v>889</v>
      </c>
      <c r="F1905" s="269"/>
      <c r="G1905" s="269">
        <v>9</v>
      </c>
      <c r="H1905" s="275" t="s">
        <v>6162</v>
      </c>
      <c r="J1905" s="271" t="s">
        <v>211</v>
      </c>
      <c r="L1905" s="271" t="s">
        <v>6163</v>
      </c>
      <c r="N1905" s="208" t="s">
        <v>6170</v>
      </c>
      <c r="O1905" s="502" t="s">
        <v>6171</v>
      </c>
      <c r="Q1905" s="502" t="s">
        <v>6172</v>
      </c>
      <c r="S1905" s="271" t="s">
        <v>214</v>
      </c>
      <c r="AZ1905" s="140"/>
    </row>
    <row r="1906" spans="1:52" ht="18" customHeight="1" x14ac:dyDescent="0.25">
      <c r="A1906" s="354">
        <v>12</v>
      </c>
      <c r="B1906" s="355"/>
      <c r="C1906" s="356">
        <v>63281</v>
      </c>
      <c r="D1906" s="140"/>
      <c r="E1906" s="269" t="s">
        <v>889</v>
      </c>
      <c r="F1906" s="269"/>
      <c r="G1906" s="269">
        <v>15</v>
      </c>
      <c r="H1906" s="275" t="s">
        <v>6162</v>
      </c>
      <c r="J1906" s="271" t="s">
        <v>211</v>
      </c>
      <c r="L1906" s="271" t="s">
        <v>6163</v>
      </c>
      <c r="N1906" s="208" t="s">
        <v>6173</v>
      </c>
      <c r="P1906" s="502" t="s">
        <v>6174</v>
      </c>
      <c r="S1906" s="271" t="s">
        <v>214</v>
      </c>
      <c r="AZ1906" s="140"/>
    </row>
    <row r="1907" spans="1:52" ht="18" customHeight="1" x14ac:dyDescent="0.25">
      <c r="A1907" s="354">
        <v>12</v>
      </c>
      <c r="B1907" s="355"/>
      <c r="C1907" s="356">
        <v>56878</v>
      </c>
      <c r="D1907" s="140"/>
      <c r="E1907" s="269" t="s">
        <v>889</v>
      </c>
      <c r="F1907" s="269"/>
      <c r="G1907" s="269">
        <v>19</v>
      </c>
      <c r="H1907" s="275" t="s">
        <v>6162</v>
      </c>
      <c r="J1907" s="271" t="s">
        <v>211</v>
      </c>
      <c r="L1907" s="271" t="s">
        <v>6163</v>
      </c>
      <c r="N1907" s="208" t="s">
        <v>991</v>
      </c>
      <c r="S1907" s="271" t="s">
        <v>214</v>
      </c>
      <c r="AZ1907" s="140"/>
    </row>
    <row r="1908" spans="1:52" ht="18" customHeight="1" x14ac:dyDescent="0.25">
      <c r="A1908" s="354">
        <v>12</v>
      </c>
      <c r="B1908" s="355"/>
      <c r="C1908" s="356">
        <v>70147</v>
      </c>
      <c r="D1908" s="140"/>
      <c r="E1908" s="269" t="s">
        <v>889</v>
      </c>
      <c r="F1908" s="269"/>
      <c r="G1908" s="269">
        <v>21</v>
      </c>
      <c r="H1908" s="275" t="s">
        <v>6162</v>
      </c>
      <c r="J1908" s="271" t="s">
        <v>211</v>
      </c>
      <c r="L1908" s="271" t="s">
        <v>6163</v>
      </c>
      <c r="N1908" s="208" t="s">
        <v>6175</v>
      </c>
      <c r="O1908" s="502" t="s">
        <v>6176</v>
      </c>
      <c r="S1908" s="271" t="s">
        <v>214</v>
      </c>
      <c r="AZ1908" s="140"/>
    </row>
    <row r="1909" spans="1:52" ht="18" customHeight="1" x14ac:dyDescent="0.25">
      <c r="A1909" s="354">
        <v>12</v>
      </c>
      <c r="B1909" s="355"/>
      <c r="C1909" s="356">
        <v>67993</v>
      </c>
      <c r="D1909" s="140"/>
      <c r="E1909" s="269" t="s">
        <v>889</v>
      </c>
      <c r="F1909" s="269"/>
      <c r="G1909" s="269">
        <v>23</v>
      </c>
      <c r="H1909" s="275" t="s">
        <v>6162</v>
      </c>
      <c r="J1909" s="271" t="s">
        <v>211</v>
      </c>
      <c r="L1909" s="271" t="s">
        <v>6163</v>
      </c>
      <c r="N1909" s="208" t="s">
        <v>6177</v>
      </c>
      <c r="S1909" s="271" t="s">
        <v>214</v>
      </c>
      <c r="AZ1909" s="140"/>
    </row>
    <row r="1910" spans="1:52" ht="18" customHeight="1" x14ac:dyDescent="0.25">
      <c r="A1910" s="354">
        <v>12</v>
      </c>
      <c r="B1910" s="355"/>
      <c r="C1910" s="356">
        <v>58498</v>
      </c>
      <c r="D1910" s="140"/>
      <c r="E1910" s="269" t="s">
        <v>889</v>
      </c>
      <c r="F1910" s="269"/>
      <c r="G1910" s="269">
        <v>25</v>
      </c>
      <c r="H1910" s="275" t="s">
        <v>6162</v>
      </c>
      <c r="J1910" s="271" t="s">
        <v>211</v>
      </c>
      <c r="L1910" s="271" t="s">
        <v>6163</v>
      </c>
      <c r="N1910" s="208" t="s">
        <v>6178</v>
      </c>
      <c r="O1910" s="502" t="s">
        <v>6179</v>
      </c>
      <c r="P1910" s="502" t="s">
        <v>6180</v>
      </c>
      <c r="Q1910" s="502" t="s">
        <v>6181</v>
      </c>
      <c r="S1910" s="271" t="s">
        <v>214</v>
      </c>
      <c r="AZ1910" s="140"/>
    </row>
    <row r="1911" spans="1:52" ht="18" customHeight="1" x14ac:dyDescent="0.25">
      <c r="A1911" s="354">
        <v>12</v>
      </c>
      <c r="B1911" s="355"/>
      <c r="C1911" s="356">
        <v>68370</v>
      </c>
      <c r="D1911" s="140"/>
      <c r="E1911" s="269" t="s">
        <v>889</v>
      </c>
      <c r="F1911" s="269"/>
      <c r="G1911" s="269">
        <v>316</v>
      </c>
      <c r="H1911" s="275" t="s">
        <v>3203</v>
      </c>
      <c r="J1911" s="271" t="s">
        <v>211</v>
      </c>
      <c r="L1911" s="271" t="s">
        <v>3256</v>
      </c>
      <c r="N1911" s="208" t="s">
        <v>6274</v>
      </c>
      <c r="O1911" s="502" t="s">
        <v>6275</v>
      </c>
      <c r="P1911" s="502" t="s">
        <v>6276</v>
      </c>
      <c r="S1911" s="271" t="s">
        <v>214</v>
      </c>
      <c r="T1911" s="271" t="s">
        <v>446</v>
      </c>
      <c r="AZ1911" s="140"/>
    </row>
    <row r="1912" spans="1:52" ht="18" customHeight="1" x14ac:dyDescent="0.25">
      <c r="A1912" s="354">
        <v>12</v>
      </c>
      <c r="B1912" s="355"/>
      <c r="C1912" s="356">
        <v>64081</v>
      </c>
      <c r="D1912" s="140"/>
      <c r="E1912" s="269" t="s">
        <v>889</v>
      </c>
      <c r="F1912" s="269"/>
      <c r="G1912" s="269">
        <v>318</v>
      </c>
      <c r="H1912" s="275" t="s">
        <v>3203</v>
      </c>
      <c r="J1912" s="271" t="s">
        <v>211</v>
      </c>
      <c r="L1912" s="271" t="s">
        <v>3256</v>
      </c>
      <c r="N1912" s="208" t="s">
        <v>6277</v>
      </c>
      <c r="O1912" s="502" t="s">
        <v>6278</v>
      </c>
      <c r="S1912" s="271" t="s">
        <v>214</v>
      </c>
      <c r="T1912" s="271" t="s">
        <v>446</v>
      </c>
      <c r="AZ1912" s="140"/>
    </row>
    <row r="1913" spans="1:52" ht="18" customHeight="1" x14ac:dyDescent="0.25">
      <c r="A1913" s="354">
        <v>12</v>
      </c>
      <c r="B1913" s="355"/>
      <c r="C1913" s="356">
        <v>62844</v>
      </c>
      <c r="D1913" s="140"/>
      <c r="E1913" s="269" t="s">
        <v>889</v>
      </c>
      <c r="F1913" s="269"/>
      <c r="G1913" s="269">
        <v>320</v>
      </c>
      <c r="H1913" s="275" t="s">
        <v>3203</v>
      </c>
      <c r="J1913" s="271" t="s">
        <v>211</v>
      </c>
      <c r="L1913" s="271" t="s">
        <v>3256</v>
      </c>
      <c r="N1913" s="208" t="s">
        <v>6279</v>
      </c>
      <c r="P1913" s="502" t="s">
        <v>6280</v>
      </c>
      <c r="S1913" s="271" t="s">
        <v>214</v>
      </c>
      <c r="T1913" s="271" t="s">
        <v>446</v>
      </c>
      <c r="AZ1913" s="140"/>
    </row>
    <row r="1914" spans="1:52" ht="18" customHeight="1" x14ac:dyDescent="0.25">
      <c r="A1914" s="354">
        <v>12</v>
      </c>
      <c r="B1914" s="355"/>
      <c r="C1914" s="356">
        <v>69671</v>
      </c>
      <c r="D1914" s="140"/>
      <c r="E1914" s="269" t="s">
        <v>889</v>
      </c>
      <c r="F1914" s="269"/>
      <c r="G1914" s="269">
        <v>322</v>
      </c>
      <c r="H1914" s="275" t="s">
        <v>3203</v>
      </c>
      <c r="J1914" s="271" t="s">
        <v>211</v>
      </c>
      <c r="L1914" s="271" t="s">
        <v>3256</v>
      </c>
      <c r="N1914" s="208" t="s">
        <v>6281</v>
      </c>
      <c r="O1914" s="502" t="s">
        <v>6282</v>
      </c>
      <c r="P1914" s="502" t="s">
        <v>6283</v>
      </c>
      <c r="S1914" s="271" t="s">
        <v>214</v>
      </c>
      <c r="T1914" s="271" t="s">
        <v>446</v>
      </c>
      <c r="AZ1914" s="140"/>
    </row>
    <row r="1915" spans="1:52" ht="18" customHeight="1" x14ac:dyDescent="0.25">
      <c r="A1915" s="354">
        <v>12</v>
      </c>
      <c r="B1915" s="355"/>
      <c r="C1915" s="356">
        <v>67410</v>
      </c>
      <c r="D1915" s="140"/>
      <c r="E1915" s="269" t="s">
        <v>889</v>
      </c>
      <c r="F1915" s="269"/>
      <c r="G1915" s="269">
        <v>324</v>
      </c>
      <c r="H1915" s="275" t="s">
        <v>3203</v>
      </c>
      <c r="J1915" s="271" t="s">
        <v>211</v>
      </c>
      <c r="L1915" s="271" t="s">
        <v>3256</v>
      </c>
      <c r="N1915" s="208" t="s">
        <v>6284</v>
      </c>
      <c r="P1915" s="502" t="s">
        <v>6285</v>
      </c>
      <c r="S1915" s="271" t="s">
        <v>214</v>
      </c>
      <c r="T1915" s="271" t="s">
        <v>446</v>
      </c>
      <c r="AZ1915" s="140"/>
    </row>
    <row r="1916" spans="1:52" ht="18" customHeight="1" x14ac:dyDescent="0.25">
      <c r="A1916" s="354">
        <v>12</v>
      </c>
      <c r="B1916" s="355"/>
      <c r="C1916" s="356">
        <v>68391</v>
      </c>
      <c r="D1916" s="140"/>
      <c r="E1916" s="269" t="s">
        <v>889</v>
      </c>
      <c r="F1916" s="269"/>
      <c r="G1916" s="269">
        <v>342</v>
      </c>
      <c r="H1916" s="275" t="s">
        <v>3203</v>
      </c>
      <c r="J1916" s="271" t="s">
        <v>211</v>
      </c>
      <c r="L1916" s="271" t="s">
        <v>3256</v>
      </c>
      <c r="N1916" s="208" t="s">
        <v>6286</v>
      </c>
      <c r="S1916" s="271" t="s">
        <v>214</v>
      </c>
      <c r="T1916" s="271" t="s">
        <v>446</v>
      </c>
      <c r="AZ1916" s="140"/>
    </row>
    <row r="1917" spans="1:52" ht="18" customHeight="1" x14ac:dyDescent="0.25">
      <c r="A1917" s="354">
        <v>12</v>
      </c>
      <c r="B1917" s="355"/>
      <c r="C1917" s="356">
        <v>63966</v>
      </c>
      <c r="D1917" s="140"/>
      <c r="E1917" s="269" t="s">
        <v>889</v>
      </c>
      <c r="F1917" s="269"/>
      <c r="G1917" s="269">
        <v>346</v>
      </c>
      <c r="H1917" s="275" t="s">
        <v>3203</v>
      </c>
      <c r="J1917" s="271" t="s">
        <v>211</v>
      </c>
      <c r="L1917" s="271" t="s">
        <v>3256</v>
      </c>
      <c r="N1917" s="208" t="s">
        <v>6287</v>
      </c>
      <c r="P1917" s="502" t="s">
        <v>6288</v>
      </c>
      <c r="S1917" s="271" t="s">
        <v>214</v>
      </c>
      <c r="T1917" s="271" t="s">
        <v>446</v>
      </c>
      <c r="AZ1917" s="140"/>
    </row>
    <row r="1918" spans="1:52" ht="18" customHeight="1" x14ac:dyDescent="0.25">
      <c r="A1918" s="354">
        <v>12</v>
      </c>
      <c r="B1918" s="355"/>
      <c r="C1918" s="356">
        <v>69063</v>
      </c>
      <c r="D1918" s="140"/>
      <c r="E1918" s="269" t="s">
        <v>889</v>
      </c>
      <c r="F1918" s="269"/>
      <c r="G1918" s="269">
        <v>348</v>
      </c>
      <c r="H1918" s="275" t="s">
        <v>3203</v>
      </c>
      <c r="J1918" s="271" t="s">
        <v>211</v>
      </c>
      <c r="L1918" s="271" t="s">
        <v>3256</v>
      </c>
      <c r="N1918" s="208" t="s">
        <v>6289</v>
      </c>
      <c r="P1918" s="502" t="s">
        <v>6290</v>
      </c>
      <c r="S1918" s="271" t="s">
        <v>214</v>
      </c>
      <c r="T1918" s="271" t="s">
        <v>446</v>
      </c>
      <c r="AZ1918" s="140"/>
    </row>
    <row r="1919" spans="1:52" ht="18" customHeight="1" x14ac:dyDescent="0.25">
      <c r="A1919" s="354">
        <v>12</v>
      </c>
      <c r="B1919" s="355"/>
      <c r="C1919" s="356">
        <v>61949</v>
      </c>
      <c r="D1919" s="140"/>
      <c r="E1919" s="269" t="s">
        <v>889</v>
      </c>
      <c r="F1919" s="269"/>
      <c r="G1919" s="269">
        <v>350</v>
      </c>
      <c r="H1919" s="275" t="s">
        <v>3203</v>
      </c>
      <c r="J1919" s="271" t="s">
        <v>211</v>
      </c>
      <c r="L1919" s="271" t="s">
        <v>3256</v>
      </c>
      <c r="N1919" s="208" t="s">
        <v>3257</v>
      </c>
      <c r="Q1919" s="502" t="s">
        <v>3258</v>
      </c>
      <c r="S1919" s="271" t="s">
        <v>214</v>
      </c>
      <c r="T1919" s="271" t="s">
        <v>446</v>
      </c>
      <c r="AZ1919" s="140"/>
    </row>
    <row r="1920" spans="1:52" ht="18" customHeight="1" x14ac:dyDescent="0.25">
      <c r="A1920" s="354">
        <v>12</v>
      </c>
      <c r="B1920" s="355"/>
      <c r="C1920" s="356">
        <v>60147</v>
      </c>
      <c r="D1920" s="140"/>
      <c r="E1920" s="269" t="s">
        <v>889</v>
      </c>
      <c r="F1920" s="269"/>
      <c r="G1920" s="269">
        <v>352</v>
      </c>
      <c r="H1920" s="275" t="s">
        <v>3203</v>
      </c>
      <c r="J1920" s="271" t="s">
        <v>211</v>
      </c>
      <c r="L1920" s="271" t="s">
        <v>3256</v>
      </c>
      <c r="N1920" s="208" t="s">
        <v>3259</v>
      </c>
      <c r="P1920" s="502" t="s">
        <v>3260</v>
      </c>
      <c r="S1920" s="271" t="s">
        <v>214</v>
      </c>
      <c r="T1920" s="271" t="s">
        <v>446</v>
      </c>
      <c r="AZ1920" s="140"/>
    </row>
    <row r="1921" spans="1:52" ht="18" customHeight="1" x14ac:dyDescent="0.25">
      <c r="A1921" s="354">
        <v>12</v>
      </c>
      <c r="B1921" s="355"/>
      <c r="C1921" s="356">
        <v>64538</v>
      </c>
      <c r="D1921" s="140"/>
      <c r="E1921" s="269" t="s">
        <v>889</v>
      </c>
      <c r="F1921" s="269"/>
      <c r="G1921" s="269">
        <v>356</v>
      </c>
      <c r="H1921" s="275" t="s">
        <v>3203</v>
      </c>
      <c r="J1921" s="271" t="s">
        <v>211</v>
      </c>
      <c r="L1921" s="271" t="s">
        <v>6291</v>
      </c>
      <c r="N1921" s="208" t="s">
        <v>6292</v>
      </c>
      <c r="P1921" s="502" t="s">
        <v>6293</v>
      </c>
      <c r="Q1921" s="502" t="s">
        <v>6294</v>
      </c>
      <c r="S1921" s="271" t="s">
        <v>214</v>
      </c>
      <c r="T1921" s="271" t="s">
        <v>446</v>
      </c>
      <c r="AZ1921" s="140"/>
    </row>
    <row r="1922" spans="1:52" ht="18" customHeight="1" x14ac:dyDescent="0.25">
      <c r="A1922" s="354">
        <v>12</v>
      </c>
      <c r="B1922" s="355"/>
      <c r="C1922" s="356">
        <v>67373</v>
      </c>
      <c r="D1922" s="140"/>
      <c r="E1922" s="269" t="s">
        <v>889</v>
      </c>
      <c r="F1922" s="269"/>
      <c r="G1922" s="269">
        <v>360</v>
      </c>
      <c r="H1922" s="275" t="s">
        <v>3203</v>
      </c>
      <c r="J1922" s="271" t="s">
        <v>211</v>
      </c>
      <c r="L1922" s="271" t="s">
        <v>6291</v>
      </c>
      <c r="N1922" s="208" t="s">
        <v>6295</v>
      </c>
      <c r="P1922" s="502" t="s">
        <v>6296</v>
      </c>
      <c r="S1922" s="271" t="s">
        <v>214</v>
      </c>
      <c r="T1922" s="271" t="s">
        <v>446</v>
      </c>
      <c r="AZ1922" s="140"/>
    </row>
    <row r="1923" spans="1:52" ht="18" customHeight="1" x14ac:dyDescent="0.25">
      <c r="A1923" s="354">
        <v>12</v>
      </c>
      <c r="B1923" s="355"/>
      <c r="C1923" s="356">
        <v>69711</v>
      </c>
      <c r="D1923" s="140"/>
      <c r="E1923" s="269" t="s">
        <v>889</v>
      </c>
      <c r="F1923" s="269"/>
      <c r="G1923" s="269">
        <v>364</v>
      </c>
      <c r="H1923" s="275" t="s">
        <v>3203</v>
      </c>
      <c r="J1923" s="271" t="s">
        <v>211</v>
      </c>
      <c r="L1923" s="271" t="s">
        <v>6291</v>
      </c>
      <c r="N1923" s="208" t="s">
        <v>6297</v>
      </c>
      <c r="P1923" s="502" t="s">
        <v>6298</v>
      </c>
      <c r="Q1923" s="502" t="s">
        <v>6299</v>
      </c>
      <c r="S1923" s="271" t="s">
        <v>214</v>
      </c>
      <c r="T1923" s="271" t="s">
        <v>446</v>
      </c>
      <c r="AZ1923" s="140"/>
    </row>
    <row r="1924" spans="1:52" ht="18" customHeight="1" x14ac:dyDescent="0.25">
      <c r="A1924" s="354">
        <v>12</v>
      </c>
      <c r="B1924" s="355"/>
      <c r="C1924" s="356">
        <v>68815</v>
      </c>
      <c r="D1924" s="140"/>
      <c r="E1924" s="269" t="s">
        <v>889</v>
      </c>
      <c r="F1924" s="269"/>
      <c r="G1924" s="269">
        <v>382</v>
      </c>
      <c r="H1924" s="275" t="s">
        <v>3203</v>
      </c>
      <c r="J1924" s="271" t="s">
        <v>211</v>
      </c>
      <c r="L1924" s="271" t="s">
        <v>6300</v>
      </c>
      <c r="N1924" s="208" t="s">
        <v>6301</v>
      </c>
      <c r="O1924" s="502" t="s">
        <v>6302</v>
      </c>
      <c r="P1924" s="502" t="s">
        <v>6302</v>
      </c>
      <c r="Q1924" s="502" t="s">
        <v>6303</v>
      </c>
      <c r="S1924" s="271" t="s">
        <v>214</v>
      </c>
      <c r="T1924" s="271" t="s">
        <v>446</v>
      </c>
      <c r="AZ1924" s="140"/>
    </row>
    <row r="1925" spans="1:52" ht="18" customHeight="1" x14ac:dyDescent="0.25">
      <c r="A1925" s="354">
        <v>12</v>
      </c>
      <c r="B1925" s="355"/>
      <c r="C1925" s="356">
        <v>70723</v>
      </c>
      <c r="D1925" s="140"/>
      <c r="E1925" s="269" t="s">
        <v>889</v>
      </c>
      <c r="F1925" s="269"/>
      <c r="G1925" s="269">
        <v>192</v>
      </c>
      <c r="H1925" s="275" t="s">
        <v>3203</v>
      </c>
      <c r="J1925" s="271" t="s">
        <v>211</v>
      </c>
      <c r="L1925" s="271" t="s">
        <v>6187</v>
      </c>
      <c r="N1925" s="208" t="s">
        <v>6225</v>
      </c>
      <c r="O1925" s="502" t="s">
        <v>6226</v>
      </c>
      <c r="P1925" s="502" t="s">
        <v>6226</v>
      </c>
      <c r="Q1925" s="502" t="s">
        <v>6227</v>
      </c>
      <c r="S1925" s="271" t="s">
        <v>214</v>
      </c>
      <c r="T1925" s="271" t="s">
        <v>446</v>
      </c>
      <c r="AZ1925" s="140"/>
    </row>
    <row r="1926" spans="1:52" ht="18" customHeight="1" x14ac:dyDescent="0.25">
      <c r="A1926" s="354">
        <v>12</v>
      </c>
      <c r="B1926" s="355"/>
      <c r="C1926" s="356">
        <v>56896</v>
      </c>
      <c r="D1926" s="140"/>
      <c r="E1926" s="269" t="s">
        <v>889</v>
      </c>
      <c r="F1926" s="269"/>
      <c r="G1926" s="269">
        <v>196</v>
      </c>
      <c r="H1926" s="275" t="s">
        <v>3203</v>
      </c>
      <c r="J1926" s="271" t="s">
        <v>211</v>
      </c>
      <c r="L1926" s="271" t="s">
        <v>6187</v>
      </c>
      <c r="N1926" s="208" t="s">
        <v>6228</v>
      </c>
      <c r="P1926" s="502" t="s">
        <v>6229</v>
      </c>
      <c r="S1926" s="271" t="s">
        <v>214</v>
      </c>
      <c r="T1926" s="271" t="s">
        <v>446</v>
      </c>
      <c r="AZ1926" s="140"/>
    </row>
    <row r="1927" spans="1:52" ht="18" customHeight="1" x14ac:dyDescent="0.25">
      <c r="A1927" s="354">
        <v>12</v>
      </c>
      <c r="B1927" s="355"/>
      <c r="C1927" s="356">
        <v>69384</v>
      </c>
      <c r="D1927" s="140"/>
      <c r="E1927" s="269" t="s">
        <v>889</v>
      </c>
      <c r="F1927" s="269"/>
      <c r="G1927" s="269">
        <v>206</v>
      </c>
      <c r="H1927" s="275" t="s">
        <v>3203</v>
      </c>
      <c r="J1927" s="271" t="s">
        <v>211</v>
      </c>
      <c r="L1927" s="271" t="s">
        <v>6187</v>
      </c>
      <c r="N1927" s="208" t="s">
        <v>3302</v>
      </c>
      <c r="P1927" s="502" t="s">
        <v>6244</v>
      </c>
      <c r="S1927" s="271" t="s">
        <v>214</v>
      </c>
      <c r="T1927" s="271" t="s">
        <v>446</v>
      </c>
      <c r="AZ1927" s="140"/>
    </row>
    <row r="1928" spans="1:52" ht="18" customHeight="1" x14ac:dyDescent="0.25">
      <c r="A1928" s="354">
        <v>12</v>
      </c>
      <c r="B1928" s="355"/>
      <c r="C1928" s="356">
        <v>58043</v>
      </c>
      <c r="D1928" s="140"/>
      <c r="E1928" s="269" t="s">
        <v>889</v>
      </c>
      <c r="F1928" s="269"/>
      <c r="G1928" s="269">
        <v>208</v>
      </c>
      <c r="H1928" s="275" t="s">
        <v>3203</v>
      </c>
      <c r="J1928" s="271" t="s">
        <v>211</v>
      </c>
      <c r="L1928" s="271" t="s">
        <v>6187</v>
      </c>
      <c r="N1928" s="208" t="s">
        <v>6245</v>
      </c>
      <c r="P1928" s="502" t="s">
        <v>6246</v>
      </c>
      <c r="S1928" s="271" t="s">
        <v>214</v>
      </c>
      <c r="T1928" s="271" t="s">
        <v>446</v>
      </c>
      <c r="AZ1928" s="140"/>
    </row>
    <row r="1929" spans="1:52" ht="18" customHeight="1" x14ac:dyDescent="0.25">
      <c r="A1929" s="354">
        <v>12</v>
      </c>
      <c r="B1929" s="355"/>
      <c r="C1929" s="356">
        <v>70461</v>
      </c>
      <c r="D1929" s="140"/>
      <c r="E1929" s="269" t="s">
        <v>889</v>
      </c>
      <c r="F1929" s="269"/>
      <c r="G1929" s="269" t="s">
        <v>6186</v>
      </c>
      <c r="H1929" s="275" t="s">
        <v>3203</v>
      </c>
      <c r="J1929" s="271" t="s">
        <v>211</v>
      </c>
      <c r="L1929" s="271" t="s">
        <v>6187</v>
      </c>
      <c r="N1929" s="208" t="s">
        <v>6188</v>
      </c>
      <c r="P1929" s="502" t="s">
        <v>6189</v>
      </c>
      <c r="Q1929" s="502" t="s">
        <v>6190</v>
      </c>
      <c r="S1929" s="271" t="s">
        <v>214</v>
      </c>
      <c r="T1929" s="271" t="s">
        <v>446</v>
      </c>
      <c r="AZ1929" s="140"/>
    </row>
    <row r="1930" spans="1:52" ht="18" customHeight="1" x14ac:dyDescent="0.25">
      <c r="A1930" s="354">
        <v>12</v>
      </c>
      <c r="B1930" s="355"/>
      <c r="C1930" s="356">
        <v>67138</v>
      </c>
      <c r="D1930" s="140"/>
      <c r="E1930" s="269" t="s">
        <v>889</v>
      </c>
      <c r="F1930" s="269"/>
      <c r="G1930" s="269" t="s">
        <v>6195</v>
      </c>
      <c r="H1930" s="275" t="s">
        <v>3203</v>
      </c>
      <c r="J1930" s="271" t="s">
        <v>211</v>
      </c>
      <c r="L1930" s="271" t="s">
        <v>6187</v>
      </c>
      <c r="N1930" s="208" t="s">
        <v>6196</v>
      </c>
      <c r="O1930" s="502" t="s">
        <v>6197</v>
      </c>
      <c r="S1930" s="271" t="s">
        <v>214</v>
      </c>
      <c r="T1930" s="271" t="s">
        <v>446</v>
      </c>
      <c r="AZ1930" s="140"/>
    </row>
    <row r="1931" spans="1:52" ht="18" customHeight="1" x14ac:dyDescent="0.25">
      <c r="A1931" s="354">
        <v>12</v>
      </c>
      <c r="B1931" s="355"/>
      <c r="C1931" s="356">
        <v>68625</v>
      </c>
      <c r="D1931" s="140"/>
      <c r="E1931" s="269" t="s">
        <v>889</v>
      </c>
      <c r="F1931" s="269"/>
      <c r="G1931" s="269" t="s">
        <v>6202</v>
      </c>
      <c r="H1931" s="275" t="s">
        <v>3203</v>
      </c>
      <c r="J1931" s="271" t="s">
        <v>211</v>
      </c>
      <c r="L1931" s="271" t="s">
        <v>6187</v>
      </c>
      <c r="N1931" s="208" t="s">
        <v>6203</v>
      </c>
      <c r="O1931" s="502" t="s">
        <v>6204</v>
      </c>
      <c r="P1931" s="502" t="s">
        <v>6204</v>
      </c>
      <c r="S1931" s="271" t="s">
        <v>214</v>
      </c>
      <c r="T1931" s="271" t="s">
        <v>446</v>
      </c>
      <c r="AZ1931" s="140"/>
    </row>
    <row r="1932" spans="1:52" ht="18" customHeight="1" x14ac:dyDescent="0.25">
      <c r="A1932" s="354">
        <v>12</v>
      </c>
      <c r="B1932" s="355"/>
      <c r="C1932" s="356">
        <v>66019</v>
      </c>
      <c r="D1932" s="140"/>
      <c r="E1932" s="269" t="s">
        <v>889</v>
      </c>
      <c r="F1932" s="269"/>
      <c r="G1932" s="269" t="s">
        <v>6208</v>
      </c>
      <c r="H1932" s="275" t="s">
        <v>3203</v>
      </c>
      <c r="J1932" s="271" t="s">
        <v>211</v>
      </c>
      <c r="L1932" s="271" t="s">
        <v>6187</v>
      </c>
      <c r="N1932" s="208" t="s">
        <v>6209</v>
      </c>
      <c r="P1932" s="502" t="s">
        <v>6210</v>
      </c>
      <c r="S1932" s="271" t="s">
        <v>214</v>
      </c>
      <c r="T1932" s="271" t="s">
        <v>446</v>
      </c>
      <c r="AZ1932" s="140"/>
    </row>
    <row r="1933" spans="1:52" ht="18" customHeight="1" x14ac:dyDescent="0.25">
      <c r="A1933" s="354">
        <v>12</v>
      </c>
      <c r="B1933" s="355"/>
      <c r="C1933" s="356">
        <v>70566</v>
      </c>
      <c r="D1933" s="140"/>
      <c r="E1933" s="269" t="s">
        <v>889</v>
      </c>
      <c r="F1933" s="269"/>
      <c r="G1933" s="269" t="s">
        <v>6222</v>
      </c>
      <c r="H1933" s="275" t="s">
        <v>3203</v>
      </c>
      <c r="J1933" s="271" t="s">
        <v>211</v>
      </c>
      <c r="L1933" s="271" t="s">
        <v>6187</v>
      </c>
      <c r="N1933" s="208" t="s">
        <v>6223</v>
      </c>
      <c r="P1933" s="502" t="s">
        <v>6224</v>
      </c>
      <c r="S1933" s="271" t="s">
        <v>214</v>
      </c>
      <c r="T1933" s="271" t="s">
        <v>446</v>
      </c>
      <c r="AZ1933" s="140"/>
    </row>
    <row r="1934" spans="1:52" ht="18" customHeight="1" x14ac:dyDescent="0.25">
      <c r="A1934" s="354">
        <v>12</v>
      </c>
      <c r="B1934" s="355"/>
      <c r="C1934" s="356">
        <v>56897</v>
      </c>
      <c r="D1934" s="140"/>
      <c r="E1934" s="269" t="s">
        <v>889</v>
      </c>
      <c r="F1934" s="269"/>
      <c r="G1934" s="269" t="s">
        <v>6230</v>
      </c>
      <c r="H1934" s="275" t="s">
        <v>3203</v>
      </c>
      <c r="J1934" s="271" t="s">
        <v>211</v>
      </c>
      <c r="L1934" s="271" t="s">
        <v>6187</v>
      </c>
      <c r="N1934" s="208" t="s">
        <v>6231</v>
      </c>
      <c r="P1934" s="502" t="s">
        <v>6232</v>
      </c>
      <c r="S1934" s="271" t="s">
        <v>214</v>
      </c>
      <c r="T1934" s="271" t="s">
        <v>446</v>
      </c>
      <c r="AZ1934" s="140"/>
    </row>
    <row r="1935" spans="1:52" ht="18" customHeight="1" x14ac:dyDescent="0.25">
      <c r="A1935" s="354">
        <v>12</v>
      </c>
      <c r="B1935" s="355"/>
      <c r="C1935" s="356">
        <v>64352</v>
      </c>
      <c r="D1935" s="140"/>
      <c r="E1935" s="269" t="s">
        <v>889</v>
      </c>
      <c r="F1935" s="269"/>
      <c r="G1935" s="269" t="s">
        <v>6233</v>
      </c>
      <c r="H1935" s="275" t="s">
        <v>3203</v>
      </c>
      <c r="J1935" s="271" t="s">
        <v>211</v>
      </c>
      <c r="L1935" s="271" t="s">
        <v>6187</v>
      </c>
      <c r="N1935" s="208" t="s">
        <v>4866</v>
      </c>
      <c r="P1935" s="502" t="s">
        <v>6234</v>
      </c>
      <c r="S1935" s="271" t="s">
        <v>214</v>
      </c>
      <c r="T1935" s="271" t="s">
        <v>446</v>
      </c>
      <c r="AZ1935" s="140"/>
    </row>
    <row r="1936" spans="1:52" ht="18" customHeight="1" x14ac:dyDescent="0.25">
      <c r="A1936" s="354">
        <v>12</v>
      </c>
      <c r="B1936" s="355"/>
      <c r="C1936" s="356">
        <v>69931</v>
      </c>
      <c r="D1936" s="140"/>
      <c r="E1936" s="269" t="s">
        <v>889</v>
      </c>
      <c r="F1936" s="269"/>
      <c r="G1936" s="269" t="s">
        <v>6235</v>
      </c>
      <c r="H1936" s="275" t="s">
        <v>3203</v>
      </c>
      <c r="J1936" s="271" t="s">
        <v>211</v>
      </c>
      <c r="L1936" s="271" t="s">
        <v>6187</v>
      </c>
      <c r="N1936" s="208" t="s">
        <v>6236</v>
      </c>
      <c r="P1936" s="502" t="s">
        <v>6237</v>
      </c>
      <c r="Q1936" s="502" t="s">
        <v>6238</v>
      </c>
      <c r="S1936" s="271" t="s">
        <v>214</v>
      </c>
      <c r="T1936" s="271" t="s">
        <v>446</v>
      </c>
      <c r="AZ1936" s="140"/>
    </row>
    <row r="1937" spans="1:52" ht="18" customHeight="1" x14ac:dyDescent="0.25">
      <c r="A1937" s="354">
        <v>12</v>
      </c>
      <c r="B1937" s="355"/>
      <c r="C1937" s="356">
        <v>67460</v>
      </c>
      <c r="D1937" s="140"/>
      <c r="E1937" s="269" t="s">
        <v>889</v>
      </c>
      <c r="F1937" s="269"/>
      <c r="G1937" s="269" t="s">
        <v>6239</v>
      </c>
      <c r="H1937" s="275" t="s">
        <v>3203</v>
      </c>
      <c r="J1937" s="271" t="s">
        <v>211</v>
      </c>
      <c r="L1937" s="271" t="s">
        <v>6187</v>
      </c>
      <c r="N1937" s="208" t="s">
        <v>6240</v>
      </c>
      <c r="O1937" s="502" t="s">
        <v>6241</v>
      </c>
      <c r="P1937" s="502" t="s">
        <v>6242</v>
      </c>
      <c r="Q1937" s="502" t="s">
        <v>6243</v>
      </c>
      <c r="S1937" s="271" t="s">
        <v>214</v>
      </c>
      <c r="T1937" s="271" t="s">
        <v>446</v>
      </c>
      <c r="AZ1937" s="140"/>
    </row>
    <row r="1938" spans="1:52" ht="18" customHeight="1" x14ac:dyDescent="0.2">
      <c r="A1938" s="354">
        <v>12</v>
      </c>
      <c r="B1938" s="355"/>
      <c r="C1938" s="356">
        <v>70747</v>
      </c>
      <c r="D1938" s="140"/>
      <c r="E1938" s="269" t="s">
        <v>889</v>
      </c>
      <c r="F1938" s="269"/>
      <c r="G1938" s="269">
        <v>272</v>
      </c>
      <c r="H1938" s="275" t="s">
        <v>3203</v>
      </c>
      <c r="J1938" s="271" t="s">
        <v>211</v>
      </c>
      <c r="L1938" s="271" t="s">
        <v>6247</v>
      </c>
      <c r="N1938" s="208" t="s">
        <v>6248</v>
      </c>
      <c r="Q1938" s="767" t="s">
        <v>6249</v>
      </c>
      <c r="S1938" s="271" t="s">
        <v>214</v>
      </c>
      <c r="T1938" s="271" t="s">
        <v>446</v>
      </c>
      <c r="AZ1938" s="140"/>
    </row>
    <row r="1939" spans="1:52" ht="18" customHeight="1" x14ac:dyDescent="0.25">
      <c r="A1939" s="354">
        <v>12</v>
      </c>
      <c r="B1939" s="355"/>
      <c r="C1939" s="356">
        <v>68490</v>
      </c>
      <c r="D1939" s="140"/>
      <c r="E1939" s="269" t="s">
        <v>889</v>
      </c>
      <c r="F1939" s="269"/>
      <c r="G1939" s="269">
        <v>278</v>
      </c>
      <c r="H1939" s="275" t="s">
        <v>3203</v>
      </c>
      <c r="J1939" s="271" t="s">
        <v>211</v>
      </c>
      <c r="L1939" s="271" t="s">
        <v>6247</v>
      </c>
      <c r="N1939" s="208" t="s">
        <v>6250</v>
      </c>
      <c r="P1939" s="502" t="s">
        <v>6251</v>
      </c>
      <c r="S1939" s="271" t="s">
        <v>214</v>
      </c>
      <c r="T1939" s="271" t="s">
        <v>446</v>
      </c>
      <c r="AZ1939" s="140"/>
    </row>
    <row r="1940" spans="1:52" ht="18" customHeight="1" x14ac:dyDescent="0.25">
      <c r="A1940" s="354">
        <v>12</v>
      </c>
      <c r="B1940" s="355"/>
      <c r="C1940" s="356">
        <v>66227</v>
      </c>
      <c r="D1940" s="140"/>
      <c r="E1940" s="269" t="s">
        <v>889</v>
      </c>
      <c r="F1940" s="269"/>
      <c r="G1940" s="269" t="s">
        <v>6252</v>
      </c>
      <c r="H1940" s="275" t="s">
        <v>3203</v>
      </c>
      <c r="J1940" s="271" t="s">
        <v>211</v>
      </c>
      <c r="L1940" s="271" t="s">
        <v>6247</v>
      </c>
      <c r="N1940" s="208" t="s">
        <v>2584</v>
      </c>
      <c r="P1940" s="502" t="s">
        <v>6253</v>
      </c>
      <c r="S1940" s="271" t="s">
        <v>214</v>
      </c>
      <c r="T1940" s="271" t="s">
        <v>446</v>
      </c>
      <c r="AZ1940" s="140"/>
    </row>
    <row r="1941" spans="1:52" ht="18" customHeight="1" x14ac:dyDescent="0.25">
      <c r="A1941" s="354">
        <v>12</v>
      </c>
      <c r="B1941" s="355"/>
      <c r="C1941" s="356">
        <v>68211</v>
      </c>
      <c r="D1941" s="140"/>
      <c r="E1941" s="269" t="s">
        <v>889</v>
      </c>
      <c r="F1941" s="269"/>
      <c r="G1941" s="269" t="s">
        <v>6254</v>
      </c>
      <c r="H1941" s="275" t="s">
        <v>3203</v>
      </c>
      <c r="J1941" s="271" t="s">
        <v>211</v>
      </c>
      <c r="L1941" s="271" t="s">
        <v>6247</v>
      </c>
      <c r="N1941" s="208" t="s">
        <v>6255</v>
      </c>
      <c r="O1941" s="502" t="s">
        <v>6256</v>
      </c>
      <c r="S1941" s="271" t="s">
        <v>214</v>
      </c>
      <c r="T1941" s="271" t="s">
        <v>446</v>
      </c>
      <c r="AZ1941" s="140"/>
    </row>
    <row r="1942" spans="1:52" ht="18" customHeight="1" x14ac:dyDescent="0.25">
      <c r="A1942" s="354">
        <v>12</v>
      </c>
      <c r="B1942" s="355"/>
      <c r="C1942" s="356">
        <v>58414</v>
      </c>
      <c r="D1942" s="140"/>
      <c r="E1942" s="269" t="s">
        <v>889</v>
      </c>
      <c r="F1942" s="269"/>
      <c r="G1942" s="269" t="s">
        <v>6257</v>
      </c>
      <c r="H1942" s="275" t="s">
        <v>3203</v>
      </c>
      <c r="J1942" s="271" t="s">
        <v>211</v>
      </c>
      <c r="L1942" s="271" t="s">
        <v>6247</v>
      </c>
      <c r="N1942" s="208" t="s">
        <v>5245</v>
      </c>
      <c r="P1942" s="502" t="s">
        <v>6258</v>
      </c>
      <c r="S1942" s="271" t="s">
        <v>214</v>
      </c>
      <c r="T1942" s="271" t="s">
        <v>446</v>
      </c>
      <c r="AZ1942" s="140"/>
    </row>
    <row r="1943" spans="1:52" ht="18" customHeight="1" x14ac:dyDescent="0.25">
      <c r="A1943" s="354">
        <v>12</v>
      </c>
      <c r="B1943" s="355"/>
      <c r="C1943" s="356">
        <v>69970</v>
      </c>
      <c r="D1943" s="140"/>
      <c r="E1943" s="269" t="s">
        <v>889</v>
      </c>
      <c r="F1943" s="269"/>
      <c r="G1943" s="269" t="s">
        <v>6259</v>
      </c>
      <c r="H1943" s="275" t="s">
        <v>3203</v>
      </c>
      <c r="J1943" s="271" t="s">
        <v>211</v>
      </c>
      <c r="L1943" s="271" t="s">
        <v>6247</v>
      </c>
      <c r="N1943" s="208" t="s">
        <v>6260</v>
      </c>
      <c r="Q1943" s="502" t="s">
        <v>6261</v>
      </c>
      <c r="S1943" s="271" t="s">
        <v>214</v>
      </c>
      <c r="T1943" s="271" t="s">
        <v>446</v>
      </c>
      <c r="AZ1943" s="140"/>
    </row>
    <row r="1944" spans="1:52" ht="18" customHeight="1" x14ac:dyDescent="0.25">
      <c r="A1944" s="354">
        <v>12</v>
      </c>
      <c r="B1944" s="355"/>
      <c r="C1944" s="356">
        <v>69565</v>
      </c>
      <c r="D1944" s="140"/>
      <c r="E1944" s="269" t="s">
        <v>889</v>
      </c>
      <c r="F1944" s="269"/>
      <c r="G1944" s="269" t="s">
        <v>6262</v>
      </c>
      <c r="H1944" s="275" t="s">
        <v>3203</v>
      </c>
      <c r="J1944" s="271" t="s">
        <v>211</v>
      </c>
      <c r="L1944" s="271" t="s">
        <v>6247</v>
      </c>
      <c r="N1944" s="208" t="s">
        <v>6263</v>
      </c>
      <c r="O1944" s="502" t="s">
        <v>6264</v>
      </c>
      <c r="S1944" s="271" t="s">
        <v>214</v>
      </c>
      <c r="T1944" s="271" t="s">
        <v>446</v>
      </c>
      <c r="AZ1944" s="140"/>
    </row>
    <row r="1945" spans="1:52" ht="18" customHeight="1" x14ac:dyDescent="0.25">
      <c r="A1945" s="354">
        <v>12</v>
      </c>
      <c r="B1945" s="355"/>
      <c r="C1945" s="356">
        <v>56914</v>
      </c>
      <c r="D1945" s="140"/>
      <c r="E1945" s="269" t="s">
        <v>889</v>
      </c>
      <c r="F1945" s="269"/>
      <c r="G1945" s="269" t="s">
        <v>6265</v>
      </c>
      <c r="H1945" s="275" t="s">
        <v>3203</v>
      </c>
      <c r="J1945" s="271" t="s">
        <v>211</v>
      </c>
      <c r="L1945" s="271" t="s">
        <v>6247</v>
      </c>
      <c r="N1945" s="208" t="s">
        <v>6266</v>
      </c>
      <c r="O1945" s="502" t="s">
        <v>6267</v>
      </c>
      <c r="S1945" s="271" t="s">
        <v>214</v>
      </c>
      <c r="T1945" s="271" t="s">
        <v>446</v>
      </c>
      <c r="AZ1945" s="140"/>
    </row>
    <row r="1946" spans="1:52" ht="18" customHeight="1" x14ac:dyDescent="0.25">
      <c r="A1946" s="354">
        <v>12</v>
      </c>
      <c r="B1946" s="355"/>
      <c r="C1946" s="356">
        <v>70492</v>
      </c>
      <c r="D1946" s="140"/>
      <c r="E1946" s="269" t="s">
        <v>889</v>
      </c>
      <c r="F1946" s="269"/>
      <c r="G1946" s="269" t="s">
        <v>6268</v>
      </c>
      <c r="H1946" s="275" t="s">
        <v>3203</v>
      </c>
      <c r="J1946" s="271" t="s">
        <v>211</v>
      </c>
      <c r="L1946" s="271" t="s">
        <v>6247</v>
      </c>
      <c r="N1946" s="208" t="s">
        <v>6269</v>
      </c>
      <c r="P1946" s="502" t="s">
        <v>6270</v>
      </c>
      <c r="Q1946" s="502" t="s">
        <v>6271</v>
      </c>
      <c r="S1946" s="271" t="s">
        <v>214</v>
      </c>
      <c r="T1946" s="271" t="s">
        <v>446</v>
      </c>
      <c r="AZ1946" s="140"/>
    </row>
    <row r="1947" spans="1:52" ht="18" customHeight="1" x14ac:dyDescent="0.25">
      <c r="A1947" s="354">
        <v>12</v>
      </c>
      <c r="B1947" s="355"/>
      <c r="C1947" s="356">
        <v>64668</v>
      </c>
      <c r="D1947" s="140"/>
      <c r="E1947" s="269" t="s">
        <v>889</v>
      </c>
      <c r="F1947" s="269"/>
      <c r="G1947" s="269" t="s">
        <v>6272</v>
      </c>
      <c r="H1947" s="275" t="s">
        <v>3203</v>
      </c>
      <c r="J1947" s="271" t="s">
        <v>211</v>
      </c>
      <c r="L1947" s="271" t="s">
        <v>6247</v>
      </c>
      <c r="N1947" s="208" t="s">
        <v>1245</v>
      </c>
      <c r="O1947" s="502" t="s">
        <v>6273</v>
      </c>
      <c r="P1947" s="502" t="s">
        <v>6273</v>
      </c>
      <c r="S1947" s="271" t="s">
        <v>214</v>
      </c>
      <c r="T1947" s="271" t="s">
        <v>446</v>
      </c>
      <c r="AZ1947" s="140"/>
    </row>
    <row r="1948" spans="1:52" ht="18" customHeight="1" x14ac:dyDescent="0.25">
      <c r="A1948" s="354">
        <v>12</v>
      </c>
      <c r="B1948" s="355"/>
      <c r="C1948" s="356">
        <v>69558</v>
      </c>
      <c r="D1948" s="140"/>
      <c r="E1948" s="269" t="s">
        <v>889</v>
      </c>
      <c r="F1948" s="269"/>
      <c r="G1948" s="269" t="s">
        <v>6182</v>
      </c>
      <c r="H1948" s="275" t="s">
        <v>3203</v>
      </c>
      <c r="J1948" s="271" t="s">
        <v>211</v>
      </c>
      <c r="L1948" s="271" t="s">
        <v>6183</v>
      </c>
      <c r="N1948" s="208" t="s">
        <v>6184</v>
      </c>
      <c r="P1948" s="502" t="s">
        <v>6185</v>
      </c>
      <c r="S1948" s="271" t="s">
        <v>214</v>
      </c>
      <c r="T1948" s="271" t="s">
        <v>446</v>
      </c>
      <c r="AZ1948" s="140"/>
    </row>
    <row r="1949" spans="1:52" ht="18" customHeight="1" x14ac:dyDescent="0.25">
      <c r="A1949" s="354">
        <v>12</v>
      </c>
      <c r="B1949" s="355"/>
      <c r="C1949" s="356">
        <v>68668</v>
      </c>
      <c r="D1949" s="140"/>
      <c r="E1949" s="269" t="s">
        <v>889</v>
      </c>
      <c r="F1949" s="269"/>
      <c r="G1949" s="269" t="s">
        <v>6191</v>
      </c>
      <c r="H1949" s="275" t="s">
        <v>3203</v>
      </c>
      <c r="J1949" s="271" t="s">
        <v>211</v>
      </c>
      <c r="L1949" s="271" t="s">
        <v>6183</v>
      </c>
      <c r="N1949" s="208" t="s">
        <v>6192</v>
      </c>
      <c r="O1949" s="502" t="s">
        <v>6193</v>
      </c>
      <c r="P1949" s="502" t="s">
        <v>6194</v>
      </c>
      <c r="S1949" s="271" t="s">
        <v>214</v>
      </c>
      <c r="T1949" s="271" t="s">
        <v>446</v>
      </c>
      <c r="AZ1949" s="140"/>
    </row>
    <row r="1950" spans="1:52" ht="18" customHeight="1" x14ac:dyDescent="0.25">
      <c r="A1950" s="354">
        <v>12</v>
      </c>
      <c r="B1950" s="355"/>
      <c r="C1950" s="356">
        <v>62807</v>
      </c>
      <c r="D1950" s="140"/>
      <c r="E1950" s="269" t="s">
        <v>889</v>
      </c>
      <c r="F1950" s="269"/>
      <c r="G1950" s="269" t="s">
        <v>6198</v>
      </c>
      <c r="H1950" s="275" t="s">
        <v>3203</v>
      </c>
      <c r="J1950" s="271" t="s">
        <v>211</v>
      </c>
      <c r="L1950" s="271" t="s">
        <v>6183</v>
      </c>
      <c r="N1950" s="208" t="s">
        <v>6199</v>
      </c>
      <c r="O1950" s="502" t="s">
        <v>6200</v>
      </c>
      <c r="P1950" s="502" t="s">
        <v>6201</v>
      </c>
      <c r="S1950" s="271" t="s">
        <v>214</v>
      </c>
      <c r="T1950" s="271" t="s">
        <v>446</v>
      </c>
      <c r="AZ1950" s="140"/>
    </row>
    <row r="1951" spans="1:52" ht="18" customHeight="1" x14ac:dyDescent="0.25">
      <c r="A1951" s="354">
        <v>12</v>
      </c>
      <c r="B1951" s="355"/>
      <c r="C1951" s="356">
        <v>67014</v>
      </c>
      <c r="D1951" s="140"/>
      <c r="E1951" s="269" t="s">
        <v>889</v>
      </c>
      <c r="F1951" s="269"/>
      <c r="G1951" s="269" t="s">
        <v>6205</v>
      </c>
      <c r="H1951" s="275" t="s">
        <v>3203</v>
      </c>
      <c r="J1951" s="271" t="s">
        <v>211</v>
      </c>
      <c r="L1951" s="271" t="s">
        <v>6183</v>
      </c>
      <c r="N1951" s="208" t="s">
        <v>6206</v>
      </c>
      <c r="P1951" s="502" t="s">
        <v>6207</v>
      </c>
      <c r="S1951" s="271" t="s">
        <v>214</v>
      </c>
      <c r="T1951" s="271" t="s">
        <v>446</v>
      </c>
      <c r="AZ1951" s="140"/>
    </row>
    <row r="1952" spans="1:52" ht="18" customHeight="1" x14ac:dyDescent="0.25">
      <c r="A1952" s="354">
        <v>12</v>
      </c>
      <c r="B1952" s="355"/>
      <c r="C1952" s="356">
        <v>67104</v>
      </c>
      <c r="D1952" s="140"/>
      <c r="E1952" s="269" t="s">
        <v>889</v>
      </c>
      <c r="F1952" s="269"/>
      <c r="G1952" s="269" t="s">
        <v>6211</v>
      </c>
      <c r="H1952" s="275" t="s">
        <v>3203</v>
      </c>
      <c r="J1952" s="271" t="s">
        <v>211</v>
      </c>
      <c r="L1952" s="271" t="s">
        <v>6183</v>
      </c>
      <c r="N1952" s="208" t="s">
        <v>6212</v>
      </c>
      <c r="O1952" s="502" t="s">
        <v>6213</v>
      </c>
      <c r="P1952" s="502" t="s">
        <v>6214</v>
      </c>
      <c r="S1952" s="271" t="s">
        <v>214</v>
      </c>
      <c r="T1952" s="271" t="s">
        <v>446</v>
      </c>
      <c r="AZ1952" s="140"/>
    </row>
    <row r="1953" spans="1:52" ht="18" customHeight="1" x14ac:dyDescent="0.25">
      <c r="A1953" s="354">
        <v>12</v>
      </c>
      <c r="B1953" s="355"/>
      <c r="C1953" s="356">
        <v>69662</v>
      </c>
      <c r="D1953" s="140"/>
      <c r="E1953" s="269" t="s">
        <v>889</v>
      </c>
      <c r="F1953" s="269"/>
      <c r="G1953" s="269" t="s">
        <v>6215</v>
      </c>
      <c r="H1953" s="275" t="s">
        <v>3203</v>
      </c>
      <c r="J1953" s="271" t="s">
        <v>211</v>
      </c>
      <c r="L1953" s="271" t="s">
        <v>6183</v>
      </c>
      <c r="N1953" s="208" t="s">
        <v>6216</v>
      </c>
      <c r="P1953" s="502" t="s">
        <v>6217</v>
      </c>
      <c r="Q1953" s="502" t="s">
        <v>6218</v>
      </c>
      <c r="S1953" s="271" t="s">
        <v>214</v>
      </c>
      <c r="T1953" s="271" t="s">
        <v>446</v>
      </c>
      <c r="AZ1953" s="140"/>
    </row>
    <row r="1954" spans="1:52" ht="18" customHeight="1" x14ac:dyDescent="0.25">
      <c r="A1954" s="354">
        <v>12</v>
      </c>
      <c r="B1954" s="355"/>
      <c r="C1954" s="356">
        <v>67643</v>
      </c>
      <c r="D1954" s="140"/>
      <c r="E1954" s="269" t="s">
        <v>889</v>
      </c>
      <c r="F1954" s="269"/>
      <c r="G1954" s="269" t="s">
        <v>6219</v>
      </c>
      <c r="H1954" s="275" t="s">
        <v>3203</v>
      </c>
      <c r="J1954" s="271" t="s">
        <v>211</v>
      </c>
      <c r="L1954" s="271" t="s">
        <v>6183</v>
      </c>
      <c r="N1954" s="208" t="s">
        <v>6220</v>
      </c>
      <c r="P1954" s="502" t="s">
        <v>6221</v>
      </c>
      <c r="S1954" s="271" t="s">
        <v>214</v>
      </c>
      <c r="T1954" s="271" t="s">
        <v>446</v>
      </c>
      <c r="AZ1954" s="140"/>
    </row>
    <row r="1955" spans="1:52" ht="18" customHeight="1" x14ac:dyDescent="0.25">
      <c r="A1955" s="354">
        <v>12</v>
      </c>
      <c r="B1955" s="355"/>
      <c r="C1955" s="356">
        <v>64806</v>
      </c>
      <c r="D1955" s="140"/>
      <c r="E1955" s="269" t="s">
        <v>889</v>
      </c>
      <c r="F1955" s="269"/>
      <c r="G1955" s="269" t="s">
        <v>6304</v>
      </c>
      <c r="H1955" s="275" t="s">
        <v>3203</v>
      </c>
      <c r="J1955" s="271" t="s">
        <v>211</v>
      </c>
      <c r="L1955" s="271" t="s">
        <v>6305</v>
      </c>
      <c r="N1955" s="208" t="s">
        <v>6306</v>
      </c>
      <c r="P1955" s="502" t="s">
        <v>6307</v>
      </c>
      <c r="S1955" s="271" t="s">
        <v>214</v>
      </c>
      <c r="T1955" s="271" t="s">
        <v>446</v>
      </c>
      <c r="AZ1955" s="140"/>
    </row>
    <row r="1956" spans="1:52" ht="18" customHeight="1" x14ac:dyDescent="0.25">
      <c r="A1956" s="354">
        <v>12</v>
      </c>
      <c r="B1956" s="355"/>
      <c r="C1956" s="356">
        <v>69849</v>
      </c>
      <c r="D1956" s="140"/>
      <c r="E1956" s="269" t="s">
        <v>889</v>
      </c>
      <c r="F1956" s="269"/>
      <c r="G1956" s="269">
        <v>412</v>
      </c>
      <c r="H1956" s="275" t="s">
        <v>3203</v>
      </c>
      <c r="J1956" s="271" t="s">
        <v>211</v>
      </c>
      <c r="L1956" s="271" t="s">
        <v>3388</v>
      </c>
      <c r="N1956" s="208" t="s">
        <v>3389</v>
      </c>
      <c r="P1956" s="502" t="s">
        <v>3390</v>
      </c>
      <c r="Q1956" s="502" t="s">
        <v>3391</v>
      </c>
      <c r="S1956" s="271" t="s">
        <v>214</v>
      </c>
      <c r="T1956" s="271" t="s">
        <v>446</v>
      </c>
      <c r="AZ1956" s="140"/>
    </row>
    <row r="1957" spans="1:52" ht="18" customHeight="1" x14ac:dyDescent="0.25">
      <c r="A1957" s="354">
        <v>12</v>
      </c>
      <c r="B1957" s="355"/>
      <c r="C1957" s="356">
        <v>66903</v>
      </c>
      <c r="D1957" s="140"/>
      <c r="E1957" s="269" t="s">
        <v>889</v>
      </c>
      <c r="F1957" s="269"/>
      <c r="G1957" s="269">
        <v>414</v>
      </c>
      <c r="H1957" s="275" t="s">
        <v>3203</v>
      </c>
      <c r="J1957" s="271" t="s">
        <v>211</v>
      </c>
      <c r="L1957" s="271" t="s">
        <v>3388</v>
      </c>
      <c r="N1957" s="208" t="s">
        <v>1548</v>
      </c>
      <c r="O1957" s="502" t="s">
        <v>3392</v>
      </c>
      <c r="Q1957" s="502" t="s">
        <v>3393</v>
      </c>
      <c r="S1957" s="271" t="s">
        <v>214</v>
      </c>
      <c r="T1957" s="271" t="s">
        <v>446</v>
      </c>
      <c r="AZ1957" s="140"/>
    </row>
    <row r="1958" spans="1:52" ht="18" customHeight="1" x14ac:dyDescent="0.25">
      <c r="A1958" s="354">
        <v>12</v>
      </c>
      <c r="B1958" s="355"/>
      <c r="C1958" s="356">
        <v>56932</v>
      </c>
      <c r="D1958" s="140"/>
      <c r="E1958" s="269" t="s">
        <v>889</v>
      </c>
      <c r="F1958" s="269"/>
      <c r="G1958" s="269" t="s">
        <v>6308</v>
      </c>
      <c r="H1958" s="275" t="s">
        <v>3203</v>
      </c>
      <c r="J1958" s="271" t="s">
        <v>416</v>
      </c>
      <c r="L1958" s="271" t="s">
        <v>6309</v>
      </c>
      <c r="N1958" s="208" t="s">
        <v>6310</v>
      </c>
      <c r="O1958" s="502" t="s">
        <v>6311</v>
      </c>
      <c r="P1958" s="502" t="s">
        <v>6311</v>
      </c>
      <c r="Q1958" s="502" t="s">
        <v>6312</v>
      </c>
      <c r="S1958" s="271" t="s">
        <v>214</v>
      </c>
      <c r="T1958" s="271" t="s">
        <v>446</v>
      </c>
      <c r="AZ1958" s="140"/>
    </row>
    <row r="1959" spans="1:52" ht="18" customHeight="1" x14ac:dyDescent="0.25">
      <c r="A1959" s="354">
        <v>12</v>
      </c>
      <c r="B1959" s="355"/>
      <c r="C1959" s="356">
        <v>69293</v>
      </c>
      <c r="D1959" s="140"/>
      <c r="E1959" s="269" t="s">
        <v>889</v>
      </c>
      <c r="F1959" s="269"/>
      <c r="G1959" s="269" t="s">
        <v>6325</v>
      </c>
      <c r="H1959" s="275" t="s">
        <v>3203</v>
      </c>
      <c r="J1959" s="271" t="s">
        <v>416</v>
      </c>
      <c r="L1959" s="271" t="s">
        <v>6309</v>
      </c>
      <c r="N1959" s="208" t="s">
        <v>6326</v>
      </c>
      <c r="O1959" s="502" t="s">
        <v>6327</v>
      </c>
      <c r="P1959" s="502" t="s">
        <v>6327</v>
      </c>
      <c r="Q1959" s="502" t="s">
        <v>6328</v>
      </c>
      <c r="S1959" s="271" t="s">
        <v>214</v>
      </c>
      <c r="T1959" s="271" t="s">
        <v>446</v>
      </c>
      <c r="AZ1959" s="140"/>
    </row>
    <row r="1960" spans="1:52" ht="18" customHeight="1" x14ac:dyDescent="0.25">
      <c r="A1960" s="354">
        <v>12</v>
      </c>
      <c r="B1960" s="355"/>
      <c r="C1960" s="356">
        <v>63355</v>
      </c>
      <c r="D1960" s="140"/>
      <c r="E1960" s="269" t="s">
        <v>889</v>
      </c>
      <c r="F1960" s="269"/>
      <c r="G1960" s="269" t="s">
        <v>6313</v>
      </c>
      <c r="H1960" s="275" t="s">
        <v>3203</v>
      </c>
      <c r="J1960" s="271" t="s">
        <v>416</v>
      </c>
      <c r="L1960" s="271" t="s">
        <v>6309</v>
      </c>
      <c r="N1960" s="208" t="s">
        <v>6314</v>
      </c>
      <c r="P1960" s="502" t="s">
        <v>6315</v>
      </c>
      <c r="S1960" s="271" t="s">
        <v>214</v>
      </c>
      <c r="T1960" s="271" t="s">
        <v>446</v>
      </c>
      <c r="AZ1960" s="140"/>
    </row>
    <row r="1961" spans="1:52" ht="18" customHeight="1" x14ac:dyDescent="0.25">
      <c r="A1961" s="354">
        <v>12</v>
      </c>
      <c r="B1961" s="355"/>
      <c r="C1961" s="356">
        <v>67728</v>
      </c>
      <c r="D1961" s="140"/>
      <c r="E1961" s="269" t="s">
        <v>889</v>
      </c>
      <c r="F1961" s="269"/>
      <c r="G1961" s="269" t="s">
        <v>6329</v>
      </c>
      <c r="H1961" s="275" t="s">
        <v>3203</v>
      </c>
      <c r="J1961" s="271" t="s">
        <v>416</v>
      </c>
      <c r="L1961" s="271" t="s">
        <v>6309</v>
      </c>
      <c r="N1961" s="208" t="s">
        <v>6330</v>
      </c>
      <c r="O1961" s="502" t="s">
        <v>6331</v>
      </c>
      <c r="P1961" s="502" t="s">
        <v>6332</v>
      </c>
      <c r="S1961" s="271" t="s">
        <v>214</v>
      </c>
      <c r="T1961" s="271" t="s">
        <v>446</v>
      </c>
      <c r="AZ1961" s="140"/>
    </row>
    <row r="1962" spans="1:52" ht="18" customHeight="1" x14ac:dyDescent="0.25">
      <c r="A1962" s="354">
        <v>12</v>
      </c>
      <c r="B1962" s="355"/>
      <c r="C1962" s="356">
        <v>60750</v>
      </c>
      <c r="D1962" s="140"/>
      <c r="E1962" s="269" t="s">
        <v>889</v>
      </c>
      <c r="F1962" s="269"/>
      <c r="G1962" s="269" t="s">
        <v>6316</v>
      </c>
      <c r="H1962" s="275" t="s">
        <v>3203</v>
      </c>
      <c r="J1962" s="271" t="s">
        <v>416</v>
      </c>
      <c r="L1962" s="271" t="s">
        <v>6309</v>
      </c>
      <c r="N1962" s="208" t="s">
        <v>6317</v>
      </c>
      <c r="P1962" s="502" t="s">
        <v>6318</v>
      </c>
      <c r="S1962" s="271" t="s">
        <v>214</v>
      </c>
      <c r="T1962" s="271" t="s">
        <v>446</v>
      </c>
      <c r="AZ1962" s="140"/>
    </row>
    <row r="1963" spans="1:52" ht="18" customHeight="1" x14ac:dyDescent="0.25">
      <c r="A1963" s="354">
        <v>12</v>
      </c>
      <c r="B1963" s="355"/>
      <c r="C1963" s="356">
        <v>68955</v>
      </c>
      <c r="D1963" s="140"/>
      <c r="E1963" s="269" t="s">
        <v>889</v>
      </c>
      <c r="F1963" s="269"/>
      <c r="G1963" s="269" t="s">
        <v>6333</v>
      </c>
      <c r="H1963" s="275" t="s">
        <v>3203</v>
      </c>
      <c r="J1963" s="271" t="s">
        <v>416</v>
      </c>
      <c r="L1963" s="271" t="s">
        <v>6309</v>
      </c>
      <c r="N1963" s="208" t="s">
        <v>6334</v>
      </c>
      <c r="P1963" s="502" t="s">
        <v>6335</v>
      </c>
      <c r="S1963" s="271" t="s">
        <v>214</v>
      </c>
      <c r="T1963" s="271" t="s">
        <v>446</v>
      </c>
      <c r="AZ1963" s="140"/>
    </row>
    <row r="1964" spans="1:52" ht="18" customHeight="1" x14ac:dyDescent="0.25">
      <c r="A1964" s="354">
        <v>12</v>
      </c>
      <c r="B1964" s="355"/>
      <c r="C1964" s="356">
        <v>67681</v>
      </c>
      <c r="D1964" s="140"/>
      <c r="E1964" s="269" t="s">
        <v>889</v>
      </c>
      <c r="F1964" s="269"/>
      <c r="G1964" s="269" t="s">
        <v>6336</v>
      </c>
      <c r="H1964" s="275" t="s">
        <v>3203</v>
      </c>
      <c r="J1964" s="271" t="s">
        <v>416</v>
      </c>
      <c r="L1964" s="271" t="s">
        <v>6309</v>
      </c>
      <c r="N1964" s="208" t="s">
        <v>6337</v>
      </c>
      <c r="O1964" s="502" t="s">
        <v>6338</v>
      </c>
      <c r="Q1964" s="502" t="s">
        <v>6339</v>
      </c>
      <c r="S1964" s="271" t="s">
        <v>214</v>
      </c>
      <c r="T1964" s="271" t="s">
        <v>446</v>
      </c>
      <c r="AZ1964" s="140"/>
    </row>
    <row r="1965" spans="1:52" ht="18" customHeight="1" x14ac:dyDescent="0.25">
      <c r="A1965" s="354">
        <v>12</v>
      </c>
      <c r="B1965" s="355"/>
      <c r="C1965" s="356">
        <v>56936</v>
      </c>
      <c r="D1965" s="140"/>
      <c r="E1965" s="269" t="s">
        <v>889</v>
      </c>
      <c r="F1965" s="269"/>
      <c r="G1965" s="269" t="s">
        <v>6319</v>
      </c>
      <c r="H1965" s="275" t="s">
        <v>3203</v>
      </c>
      <c r="J1965" s="271" t="s">
        <v>416</v>
      </c>
      <c r="L1965" s="271" t="s">
        <v>6309</v>
      </c>
      <c r="N1965" s="208" t="s">
        <v>6320</v>
      </c>
      <c r="P1965" s="502" t="s">
        <v>6321</v>
      </c>
      <c r="S1965" s="271" t="s">
        <v>214</v>
      </c>
      <c r="T1965" s="271" t="s">
        <v>446</v>
      </c>
      <c r="AZ1965" s="140"/>
    </row>
    <row r="1966" spans="1:52" ht="18" customHeight="1" x14ac:dyDescent="0.25">
      <c r="A1966" s="354">
        <v>12</v>
      </c>
      <c r="B1966" s="355"/>
      <c r="C1966" s="356">
        <v>69330</v>
      </c>
      <c r="D1966" s="140"/>
      <c r="E1966" s="269" t="s">
        <v>889</v>
      </c>
      <c r="F1966" s="269"/>
      <c r="G1966" s="269" t="s">
        <v>6340</v>
      </c>
      <c r="H1966" s="275" t="s">
        <v>3203</v>
      </c>
      <c r="J1966" s="271" t="s">
        <v>416</v>
      </c>
      <c r="L1966" s="271" t="s">
        <v>6309</v>
      </c>
      <c r="N1966" s="208" t="s">
        <v>6341</v>
      </c>
      <c r="P1966" s="502" t="s">
        <v>6342</v>
      </c>
      <c r="Q1966" s="502" t="s">
        <v>6343</v>
      </c>
      <c r="S1966" s="271" t="s">
        <v>214</v>
      </c>
      <c r="T1966" s="271" t="s">
        <v>446</v>
      </c>
      <c r="AZ1966" s="140"/>
    </row>
    <row r="1967" spans="1:52" ht="18" customHeight="1" x14ac:dyDescent="0.25">
      <c r="A1967" s="354">
        <v>12</v>
      </c>
      <c r="B1967" s="355"/>
      <c r="C1967" s="356">
        <v>60291</v>
      </c>
      <c r="D1967" s="140"/>
      <c r="E1967" s="269" t="s">
        <v>889</v>
      </c>
      <c r="F1967" s="269"/>
      <c r="G1967" s="269" t="s">
        <v>6322</v>
      </c>
      <c r="H1967" s="275" t="s">
        <v>3203</v>
      </c>
      <c r="J1967" s="271" t="s">
        <v>416</v>
      </c>
      <c r="L1967" s="271" t="s">
        <v>6309</v>
      </c>
      <c r="N1967" s="208" t="s">
        <v>6323</v>
      </c>
      <c r="O1967" s="502" t="s">
        <v>6324</v>
      </c>
      <c r="S1967" s="271" t="s">
        <v>214</v>
      </c>
      <c r="T1967" s="271" t="s">
        <v>446</v>
      </c>
      <c r="AZ1967" s="140"/>
    </row>
    <row r="1968" spans="1:52" ht="18" customHeight="1" x14ac:dyDescent="0.25">
      <c r="A1968" s="354">
        <v>12</v>
      </c>
      <c r="B1968" s="355"/>
      <c r="C1968" s="356">
        <v>68696</v>
      </c>
      <c r="D1968" s="140"/>
      <c r="E1968" s="269" t="s">
        <v>889</v>
      </c>
      <c r="F1968" s="269"/>
      <c r="G1968" s="269" t="s">
        <v>6344</v>
      </c>
      <c r="H1968" s="275" t="s">
        <v>3203</v>
      </c>
      <c r="J1968" s="271" t="s">
        <v>416</v>
      </c>
      <c r="L1968" s="271" t="s">
        <v>6309</v>
      </c>
      <c r="N1968" s="208" t="s">
        <v>6345</v>
      </c>
      <c r="O1968" s="502" t="s">
        <v>6346</v>
      </c>
      <c r="S1968" s="271" t="s">
        <v>214</v>
      </c>
      <c r="T1968" s="271" t="s">
        <v>446</v>
      </c>
      <c r="AZ1968" s="140"/>
    </row>
    <row r="1969" spans="1:54" ht="18" customHeight="1" x14ac:dyDescent="0.25">
      <c r="A1969" s="354">
        <v>12</v>
      </c>
      <c r="B1969" s="355"/>
      <c r="C1969" s="356">
        <v>67721</v>
      </c>
      <c r="D1969" s="140"/>
      <c r="E1969" s="269" t="s">
        <v>889</v>
      </c>
      <c r="F1969" s="269"/>
      <c r="G1969" s="269">
        <v>323</v>
      </c>
      <c r="H1969" s="275" t="s">
        <v>3203</v>
      </c>
      <c r="J1969" s="271" t="s">
        <v>211</v>
      </c>
      <c r="L1969" s="271" t="s">
        <v>3204</v>
      </c>
      <c r="N1969" s="208" t="s">
        <v>3205</v>
      </c>
      <c r="P1969" s="502" t="s">
        <v>3206</v>
      </c>
      <c r="S1969" s="271" t="s">
        <v>214</v>
      </c>
      <c r="T1969" s="271" t="s">
        <v>446</v>
      </c>
      <c r="AZ1969" s="140"/>
    </row>
    <row r="1970" spans="1:54" ht="18" customHeight="1" x14ac:dyDescent="0.25">
      <c r="A1970" s="354">
        <v>12</v>
      </c>
      <c r="B1970" s="355"/>
      <c r="C1970" s="356">
        <v>60132</v>
      </c>
      <c r="D1970" s="140"/>
      <c r="E1970" s="269" t="s">
        <v>889</v>
      </c>
      <c r="F1970" s="269"/>
      <c r="G1970" s="269">
        <v>325</v>
      </c>
      <c r="H1970" s="275" t="s">
        <v>3203</v>
      </c>
      <c r="J1970" s="271" t="s">
        <v>211</v>
      </c>
      <c r="L1970" s="271" t="s">
        <v>3204</v>
      </c>
      <c r="N1970" s="208" t="s">
        <v>3207</v>
      </c>
      <c r="P1970" s="502" t="s">
        <v>3208</v>
      </c>
      <c r="S1970" s="271" t="s">
        <v>214</v>
      </c>
      <c r="T1970" s="271" t="s">
        <v>446</v>
      </c>
      <c r="AZ1970" s="140"/>
    </row>
    <row r="1971" spans="1:54" ht="18" customHeight="1" x14ac:dyDescent="0.25">
      <c r="A1971" s="354">
        <v>12</v>
      </c>
      <c r="B1971" s="355"/>
      <c r="C1971" s="356">
        <v>60148</v>
      </c>
      <c r="D1971" s="140"/>
      <c r="E1971" s="269" t="s">
        <v>889</v>
      </c>
      <c r="F1971" s="269"/>
      <c r="G1971" s="269">
        <v>353</v>
      </c>
      <c r="H1971" s="275" t="s">
        <v>3203</v>
      </c>
      <c r="J1971" s="271" t="s">
        <v>211</v>
      </c>
      <c r="L1971" s="271" t="s">
        <v>3204</v>
      </c>
      <c r="N1971" s="208" t="s">
        <v>3261</v>
      </c>
      <c r="P1971" s="502" t="s">
        <v>3262</v>
      </c>
      <c r="S1971" s="271" t="s">
        <v>214</v>
      </c>
      <c r="T1971" s="271" t="s">
        <v>446</v>
      </c>
      <c r="AZ1971" s="140"/>
    </row>
    <row r="1972" spans="1:54" ht="18" customHeight="1" x14ac:dyDescent="0.25">
      <c r="A1972" s="354">
        <v>12</v>
      </c>
      <c r="B1972" s="355"/>
      <c r="C1972" s="356">
        <v>60149</v>
      </c>
      <c r="D1972" s="140"/>
      <c r="E1972" s="269" t="s">
        <v>889</v>
      </c>
      <c r="F1972" s="269"/>
      <c r="G1972" s="269">
        <v>355</v>
      </c>
      <c r="H1972" s="275" t="s">
        <v>3203</v>
      </c>
      <c r="J1972" s="271" t="s">
        <v>211</v>
      </c>
      <c r="L1972" s="271" t="s">
        <v>3204</v>
      </c>
      <c r="N1972" s="208" t="s">
        <v>3263</v>
      </c>
      <c r="O1972" s="502" t="s">
        <v>3264</v>
      </c>
      <c r="P1972" s="502" t="s">
        <v>3265</v>
      </c>
      <c r="S1972" s="271" t="s">
        <v>214</v>
      </c>
      <c r="T1972" s="271" t="s">
        <v>446</v>
      </c>
      <c r="AZ1972" s="140"/>
    </row>
    <row r="1973" spans="1:54" ht="18" customHeight="1" x14ac:dyDescent="0.25">
      <c r="A1973" s="354">
        <v>12</v>
      </c>
      <c r="B1973" s="355"/>
      <c r="C1973" s="356">
        <v>68416</v>
      </c>
      <c r="D1973" s="140"/>
      <c r="E1973" s="269" t="s">
        <v>889</v>
      </c>
      <c r="F1973" s="269"/>
      <c r="G1973" s="269">
        <v>357</v>
      </c>
      <c r="H1973" s="275" t="s">
        <v>3203</v>
      </c>
      <c r="J1973" s="271" t="s">
        <v>211</v>
      </c>
      <c r="L1973" s="271" t="s">
        <v>3204</v>
      </c>
      <c r="N1973" s="208" t="s">
        <v>3266</v>
      </c>
      <c r="S1973" s="271" t="s">
        <v>214</v>
      </c>
      <c r="T1973" s="271" t="s">
        <v>446</v>
      </c>
      <c r="AZ1973" s="140"/>
    </row>
    <row r="1974" spans="1:54" ht="18" customHeight="1" x14ac:dyDescent="0.25">
      <c r="A1974" s="354">
        <v>12</v>
      </c>
      <c r="B1974" s="355"/>
      <c r="C1974" s="356">
        <v>65922</v>
      </c>
      <c r="D1974" s="140"/>
      <c r="E1974" s="269" t="s">
        <v>889</v>
      </c>
      <c r="F1974" s="269"/>
      <c r="G1974" s="269">
        <v>359</v>
      </c>
      <c r="H1974" s="275" t="s">
        <v>3203</v>
      </c>
      <c r="J1974" s="271" t="s">
        <v>211</v>
      </c>
      <c r="L1974" s="271" t="s">
        <v>3204</v>
      </c>
      <c r="N1974" s="208" t="s">
        <v>3271</v>
      </c>
      <c r="O1974" s="502" t="s">
        <v>3272</v>
      </c>
      <c r="P1974" s="502" t="s">
        <v>3273</v>
      </c>
      <c r="S1974" s="271" t="s">
        <v>214</v>
      </c>
      <c r="T1974" s="271" t="s">
        <v>446</v>
      </c>
      <c r="AZ1974" s="140"/>
    </row>
    <row r="1975" spans="1:54" ht="18" customHeight="1" x14ac:dyDescent="0.25">
      <c r="A1975" s="354">
        <v>12</v>
      </c>
      <c r="B1975" s="355"/>
      <c r="C1975" s="356">
        <v>60152</v>
      </c>
      <c r="D1975" s="140"/>
      <c r="E1975" s="269" t="s">
        <v>889</v>
      </c>
      <c r="F1975" s="269"/>
      <c r="G1975" s="269">
        <v>361</v>
      </c>
      <c r="H1975" s="275" t="s">
        <v>3203</v>
      </c>
      <c r="J1975" s="271" t="s">
        <v>211</v>
      </c>
      <c r="L1975" s="271" t="s">
        <v>3204</v>
      </c>
      <c r="N1975" s="208" t="s">
        <v>3283</v>
      </c>
      <c r="P1975" s="502" t="s">
        <v>3284</v>
      </c>
      <c r="S1975" s="271" t="s">
        <v>214</v>
      </c>
      <c r="T1975" s="271" t="s">
        <v>446</v>
      </c>
      <c r="AZ1975" s="140"/>
    </row>
    <row r="1976" spans="1:54" ht="18" customHeight="1" x14ac:dyDescent="0.25">
      <c r="A1976" s="354">
        <v>12</v>
      </c>
      <c r="B1976" s="355"/>
      <c r="C1976" s="356">
        <v>60162</v>
      </c>
      <c r="D1976" s="140"/>
      <c r="E1976" s="269" t="s">
        <v>889</v>
      </c>
      <c r="F1976" s="269"/>
      <c r="G1976" s="269">
        <v>383</v>
      </c>
      <c r="H1976" s="275" t="s">
        <v>3203</v>
      </c>
      <c r="J1976" s="271" t="s">
        <v>211</v>
      </c>
      <c r="L1976" s="271" t="s">
        <v>3204</v>
      </c>
      <c r="N1976" s="208" t="s">
        <v>3075</v>
      </c>
      <c r="P1976" s="502" t="s">
        <v>3345</v>
      </c>
      <c r="S1976" s="271" t="s">
        <v>214</v>
      </c>
      <c r="T1976" s="271" t="s">
        <v>446</v>
      </c>
      <c r="AZ1976" s="140"/>
    </row>
    <row r="1977" spans="1:54" ht="18" customHeight="1" x14ac:dyDescent="0.25">
      <c r="A1977" s="354">
        <v>12</v>
      </c>
      <c r="B1977" s="355"/>
      <c r="C1977" s="356">
        <v>60163</v>
      </c>
      <c r="D1977" s="140"/>
      <c r="E1977" s="269" t="s">
        <v>889</v>
      </c>
      <c r="F1977" s="269"/>
      <c r="G1977" s="269">
        <v>385</v>
      </c>
      <c r="H1977" s="275" t="s">
        <v>3203</v>
      </c>
      <c r="J1977" s="271" t="s">
        <v>211</v>
      </c>
      <c r="L1977" s="271" t="s">
        <v>3204</v>
      </c>
      <c r="N1977" s="208" t="s">
        <v>3346</v>
      </c>
      <c r="P1977" s="502" t="s">
        <v>3347</v>
      </c>
      <c r="S1977" s="271" t="s">
        <v>214</v>
      </c>
      <c r="T1977" s="271" t="s">
        <v>446</v>
      </c>
      <c r="AZ1977" s="140"/>
    </row>
    <row r="1978" spans="1:54" ht="18" customHeight="1" x14ac:dyDescent="0.25">
      <c r="A1978" s="354">
        <v>12</v>
      </c>
      <c r="B1978" s="355"/>
      <c r="C1978" s="356">
        <v>67802</v>
      </c>
      <c r="D1978" s="140"/>
      <c r="E1978" s="269" t="s">
        <v>889</v>
      </c>
      <c r="F1978" s="269"/>
      <c r="G1978" s="269">
        <v>387</v>
      </c>
      <c r="H1978" s="275" t="s">
        <v>3203</v>
      </c>
      <c r="J1978" s="271" t="s">
        <v>211</v>
      </c>
      <c r="L1978" s="271" t="s">
        <v>3204</v>
      </c>
      <c r="N1978" s="208" t="s">
        <v>3348</v>
      </c>
      <c r="O1978" s="502" t="s">
        <v>3349</v>
      </c>
      <c r="Q1978" s="502" t="s">
        <v>3350</v>
      </c>
      <c r="S1978" s="271" t="s">
        <v>214</v>
      </c>
      <c r="T1978" s="271" t="s">
        <v>446</v>
      </c>
      <c r="AZ1978" s="140"/>
    </row>
    <row r="1979" spans="1:54" ht="18" customHeight="1" x14ac:dyDescent="0.25">
      <c r="A1979" s="354">
        <v>12</v>
      </c>
      <c r="B1979" s="355"/>
      <c r="C1979" s="356">
        <v>65699</v>
      </c>
      <c r="D1979" s="140"/>
      <c r="E1979" s="269" t="s">
        <v>889</v>
      </c>
      <c r="F1979" s="269"/>
      <c r="G1979" s="269">
        <v>389</v>
      </c>
      <c r="H1979" s="275" t="s">
        <v>3203</v>
      </c>
      <c r="J1979" s="271" t="s">
        <v>211</v>
      </c>
      <c r="L1979" s="271" t="s">
        <v>3204</v>
      </c>
      <c r="N1979" s="208" t="s">
        <v>3351</v>
      </c>
      <c r="O1979" s="502" t="s">
        <v>3352</v>
      </c>
      <c r="P1979" s="502" t="s">
        <v>3353</v>
      </c>
      <c r="Q1979" s="502" t="s">
        <v>3354</v>
      </c>
      <c r="S1979" s="271" t="s">
        <v>214</v>
      </c>
      <c r="T1979" s="271" t="s">
        <v>446</v>
      </c>
      <c r="AZ1979" s="140"/>
    </row>
    <row r="1980" spans="1:54" ht="18" customHeight="1" x14ac:dyDescent="0.25">
      <c r="A1980" s="354">
        <v>12</v>
      </c>
      <c r="B1980" s="355"/>
      <c r="C1980" s="356">
        <v>60166</v>
      </c>
      <c r="D1980" s="140"/>
      <c r="E1980" s="269" t="s">
        <v>889</v>
      </c>
      <c r="F1980" s="269"/>
      <c r="G1980" s="269">
        <v>391</v>
      </c>
      <c r="H1980" s="275" t="s">
        <v>3203</v>
      </c>
      <c r="J1980" s="271" t="s">
        <v>211</v>
      </c>
      <c r="L1980" s="271" t="s">
        <v>3204</v>
      </c>
      <c r="N1980" s="208" t="s">
        <v>3355</v>
      </c>
      <c r="S1980" s="271" t="s">
        <v>214</v>
      </c>
      <c r="T1980" s="271" t="s">
        <v>446</v>
      </c>
      <c r="AZ1980" s="140"/>
    </row>
    <row r="1981" spans="1:54" ht="18" customHeight="1" x14ac:dyDescent="0.25">
      <c r="A1981" s="354">
        <v>12</v>
      </c>
      <c r="B1981" s="355"/>
      <c r="C1981" s="356">
        <v>63306</v>
      </c>
      <c r="D1981" s="140"/>
      <c r="E1981" s="269" t="s">
        <v>889</v>
      </c>
      <c r="F1981" s="269"/>
      <c r="G1981" s="269">
        <v>393</v>
      </c>
      <c r="H1981" s="275" t="s">
        <v>3203</v>
      </c>
      <c r="J1981" s="271" t="s">
        <v>211</v>
      </c>
      <c r="L1981" s="271" t="s">
        <v>3204</v>
      </c>
      <c r="N1981" s="208" t="s">
        <v>3356</v>
      </c>
      <c r="P1981" s="502" t="s">
        <v>3357</v>
      </c>
      <c r="S1981" s="271" t="s">
        <v>214</v>
      </c>
      <c r="T1981" s="271" t="s">
        <v>446</v>
      </c>
      <c r="AZ1981" s="140"/>
    </row>
    <row r="1982" spans="1:54" ht="18" customHeight="1" x14ac:dyDescent="0.25">
      <c r="A1982" s="354">
        <v>12</v>
      </c>
      <c r="B1982" s="355"/>
      <c r="C1982" s="356">
        <v>66850</v>
      </c>
      <c r="D1982" s="140"/>
      <c r="E1982" s="269" t="s">
        <v>889</v>
      </c>
      <c r="F1982" s="269"/>
      <c r="G1982" s="269">
        <v>395</v>
      </c>
      <c r="H1982" s="275" t="s">
        <v>3203</v>
      </c>
      <c r="J1982" s="271" t="s">
        <v>211</v>
      </c>
      <c r="L1982" s="271" t="s">
        <v>3204</v>
      </c>
      <c r="N1982" s="208" t="s">
        <v>3358</v>
      </c>
      <c r="O1982" s="502" t="s">
        <v>3359</v>
      </c>
      <c r="P1982" s="502" t="s">
        <v>3360</v>
      </c>
      <c r="Q1982" s="502" t="s">
        <v>3361</v>
      </c>
      <c r="S1982" s="271" t="s">
        <v>214</v>
      </c>
      <c r="T1982" s="271" t="s">
        <v>446</v>
      </c>
      <c r="AZ1982" s="140"/>
    </row>
    <row r="1983" spans="1:54" ht="18" customHeight="1" x14ac:dyDescent="0.25">
      <c r="A1983" s="354">
        <v>12</v>
      </c>
      <c r="B1983" s="355"/>
      <c r="C1983" s="356">
        <v>61669</v>
      </c>
      <c r="D1983" s="140"/>
      <c r="E1983" s="269" t="s">
        <v>889</v>
      </c>
      <c r="F1983" s="269"/>
      <c r="G1983" s="269" t="s">
        <v>3252</v>
      </c>
      <c r="H1983" s="275" t="s">
        <v>3203</v>
      </c>
      <c r="J1983" s="271" t="s">
        <v>211</v>
      </c>
      <c r="L1983" s="271" t="s">
        <v>3204</v>
      </c>
      <c r="N1983" s="208" t="s">
        <v>3253</v>
      </c>
      <c r="O1983" s="502" t="s">
        <v>3254</v>
      </c>
      <c r="S1983" s="271" t="s">
        <v>214</v>
      </c>
      <c r="T1983" s="271" t="s">
        <v>446</v>
      </c>
      <c r="U1983" s="777">
        <v>45502</v>
      </c>
      <c r="V1983" s="271" t="s">
        <v>447</v>
      </c>
      <c r="AZ1983" s="140"/>
    </row>
    <row r="1984" spans="1:54" ht="18" customHeight="1" x14ac:dyDescent="0.25">
      <c r="A1984" s="354">
        <v>12</v>
      </c>
      <c r="B1984" s="355"/>
      <c r="C1984" s="356">
        <v>60157</v>
      </c>
      <c r="D1984" s="140"/>
      <c r="E1984" s="269" t="s">
        <v>889</v>
      </c>
      <c r="F1984" s="269"/>
      <c r="G1984" s="269" t="s">
        <v>3314</v>
      </c>
      <c r="H1984" s="275" t="s">
        <v>3203</v>
      </c>
      <c r="J1984" s="271" t="s">
        <v>211</v>
      </c>
      <c r="L1984" s="271" t="s">
        <v>3204</v>
      </c>
      <c r="N1984" s="208" t="s">
        <v>3315</v>
      </c>
      <c r="P1984" s="502" t="s">
        <v>3316</v>
      </c>
      <c r="Q1984" s="836"/>
      <c r="S1984" s="271" t="s">
        <v>214</v>
      </c>
      <c r="T1984" s="271" t="s">
        <v>446</v>
      </c>
      <c r="U1984" s="596">
        <v>45502</v>
      </c>
      <c r="V1984" s="271" t="s">
        <v>447</v>
      </c>
      <c r="X1984" s="271">
        <v>1</v>
      </c>
      <c r="Y1984" s="269" t="s">
        <v>7829</v>
      </c>
      <c r="AZ1984" s="140"/>
      <c r="BB1984" s="269" t="s">
        <v>3296</v>
      </c>
    </row>
    <row r="1985" spans="1:54" ht="18" customHeight="1" x14ac:dyDescent="0.25">
      <c r="A1985" s="354">
        <v>12</v>
      </c>
      <c r="B1985" s="355"/>
      <c r="C1985" s="356">
        <v>60159</v>
      </c>
      <c r="D1985" s="140"/>
      <c r="E1985" s="269" t="s">
        <v>889</v>
      </c>
      <c r="F1985" s="269"/>
      <c r="G1985" s="269" t="s">
        <v>3325</v>
      </c>
      <c r="H1985" s="275" t="s">
        <v>3203</v>
      </c>
      <c r="J1985" s="271" t="s">
        <v>211</v>
      </c>
      <c r="L1985" s="271" t="s">
        <v>3204</v>
      </c>
      <c r="N1985" s="208" t="s">
        <v>3326</v>
      </c>
      <c r="P1985" s="502" t="s">
        <v>3327</v>
      </c>
      <c r="S1985" s="271" t="s">
        <v>214</v>
      </c>
      <c r="T1985" s="271" t="s">
        <v>446</v>
      </c>
      <c r="U1985" s="596">
        <v>45502</v>
      </c>
      <c r="V1985" s="271" t="s">
        <v>447</v>
      </c>
      <c r="X1985" s="271">
        <v>1</v>
      </c>
      <c r="Y1985" s="269" t="s">
        <v>7830</v>
      </c>
      <c r="AZ1985" s="140"/>
      <c r="BB1985" s="269" t="s">
        <v>3320</v>
      </c>
    </row>
    <row r="1986" spans="1:54" ht="18" customHeight="1" x14ac:dyDescent="0.25">
      <c r="A1986" s="354">
        <v>12</v>
      </c>
      <c r="B1986" s="355"/>
      <c r="C1986" s="356">
        <v>60169</v>
      </c>
      <c r="D1986" s="140"/>
      <c r="E1986" s="269" t="s">
        <v>889</v>
      </c>
      <c r="F1986" s="269"/>
      <c r="G1986" s="269" t="s">
        <v>3362</v>
      </c>
      <c r="H1986" s="275" t="s">
        <v>3203</v>
      </c>
      <c r="J1986" s="271" t="s">
        <v>211</v>
      </c>
      <c r="L1986" s="271" t="s">
        <v>3204</v>
      </c>
      <c r="N1986" s="208" t="s">
        <v>3363</v>
      </c>
      <c r="S1986" s="271" t="s">
        <v>214</v>
      </c>
      <c r="T1986" s="271" t="s">
        <v>446</v>
      </c>
      <c r="U1986" s="596">
        <v>45502</v>
      </c>
      <c r="V1986" s="271" t="s">
        <v>447</v>
      </c>
      <c r="AZ1986" s="140"/>
      <c r="BB1986" s="269" t="s">
        <v>3364</v>
      </c>
    </row>
    <row r="1987" spans="1:54" ht="18" customHeight="1" x14ac:dyDescent="0.25">
      <c r="A1987" s="354">
        <v>12</v>
      </c>
      <c r="B1987" s="355"/>
      <c r="C1987" s="356">
        <v>60170</v>
      </c>
      <c r="D1987" s="140"/>
      <c r="E1987" s="269" t="s">
        <v>889</v>
      </c>
      <c r="F1987" s="269"/>
      <c r="G1987" s="269" t="s">
        <v>3365</v>
      </c>
      <c r="H1987" s="275" t="s">
        <v>3203</v>
      </c>
      <c r="J1987" s="271" t="s">
        <v>211</v>
      </c>
      <c r="L1987" s="271" t="s">
        <v>3204</v>
      </c>
      <c r="N1987" s="208" t="s">
        <v>3366</v>
      </c>
      <c r="O1987" s="502" t="s">
        <v>3367</v>
      </c>
      <c r="S1987" s="271" t="s">
        <v>214</v>
      </c>
      <c r="T1987" s="271" t="s">
        <v>446</v>
      </c>
      <c r="U1987" s="596">
        <v>45502</v>
      </c>
      <c r="V1987" s="271" t="s">
        <v>447</v>
      </c>
      <c r="AZ1987" s="140"/>
      <c r="BB1987" s="269" t="s">
        <v>3364</v>
      </c>
    </row>
    <row r="1988" spans="1:54" ht="18" customHeight="1" x14ac:dyDescent="0.25">
      <c r="A1988" s="354">
        <v>12</v>
      </c>
      <c r="B1988" s="355"/>
      <c r="C1988" s="356">
        <v>60171</v>
      </c>
      <c r="D1988" s="140"/>
      <c r="E1988" s="269" t="s">
        <v>889</v>
      </c>
      <c r="F1988" s="269"/>
      <c r="G1988" s="269" t="s">
        <v>3371</v>
      </c>
      <c r="H1988" s="275" t="s">
        <v>3203</v>
      </c>
      <c r="J1988" s="271" t="s">
        <v>211</v>
      </c>
      <c r="L1988" s="271" t="s">
        <v>3204</v>
      </c>
      <c r="N1988" s="208" t="s">
        <v>3372</v>
      </c>
      <c r="S1988" s="271" t="s">
        <v>214</v>
      </c>
      <c r="T1988" s="271" t="s">
        <v>446</v>
      </c>
      <c r="U1988" s="596">
        <v>45502</v>
      </c>
      <c r="V1988" s="271" t="s">
        <v>447</v>
      </c>
      <c r="AZ1988" s="140"/>
      <c r="BB1988" s="269" t="s">
        <v>3364</v>
      </c>
    </row>
    <row r="1989" spans="1:54" ht="18" customHeight="1" x14ac:dyDescent="0.25">
      <c r="A1989" s="354">
        <v>12</v>
      </c>
      <c r="B1989" s="355"/>
      <c r="C1989" s="356">
        <v>60172</v>
      </c>
      <c r="D1989" s="140"/>
      <c r="E1989" s="269" t="s">
        <v>889</v>
      </c>
      <c r="F1989" s="269"/>
      <c r="G1989" s="269" t="s">
        <v>3373</v>
      </c>
      <c r="H1989" s="275" t="s">
        <v>3203</v>
      </c>
      <c r="J1989" s="271" t="s">
        <v>211</v>
      </c>
      <c r="L1989" s="271" t="s">
        <v>3204</v>
      </c>
      <c r="N1989" s="208" t="s">
        <v>3374</v>
      </c>
      <c r="O1989" s="502" t="s">
        <v>3375</v>
      </c>
      <c r="S1989" s="271" t="s">
        <v>214</v>
      </c>
      <c r="T1989" s="271" t="s">
        <v>446</v>
      </c>
      <c r="U1989" s="596">
        <v>45502</v>
      </c>
      <c r="V1989" s="271" t="s">
        <v>447</v>
      </c>
      <c r="AZ1989" s="140"/>
      <c r="BB1989" s="269" t="s">
        <v>3364</v>
      </c>
    </row>
    <row r="1990" spans="1:54" ht="18" customHeight="1" x14ac:dyDescent="0.25">
      <c r="A1990" s="354">
        <v>12</v>
      </c>
      <c r="B1990" s="355"/>
      <c r="C1990" s="356">
        <v>70676</v>
      </c>
      <c r="D1990" s="140"/>
      <c r="E1990" s="269" t="s">
        <v>889</v>
      </c>
      <c r="F1990" s="269"/>
      <c r="G1990" s="269">
        <v>457</v>
      </c>
      <c r="H1990" s="275" t="s">
        <v>3203</v>
      </c>
      <c r="J1990" s="271" t="s">
        <v>211</v>
      </c>
      <c r="L1990" s="271" t="s">
        <v>3396</v>
      </c>
      <c r="N1990" s="208" t="s">
        <v>3397</v>
      </c>
      <c r="O1990" s="502" t="s">
        <v>3398</v>
      </c>
      <c r="P1990" s="502" t="s">
        <v>3399</v>
      </c>
      <c r="Q1990" s="502" t="s">
        <v>3400</v>
      </c>
      <c r="S1990" s="271" t="s">
        <v>214</v>
      </c>
      <c r="T1990" s="271" t="s">
        <v>446</v>
      </c>
      <c r="AZ1990" s="140"/>
    </row>
    <row r="1991" spans="1:54" ht="18" customHeight="1" x14ac:dyDescent="0.25">
      <c r="A1991" s="354">
        <v>12</v>
      </c>
      <c r="B1991" s="355"/>
      <c r="C1991" s="356">
        <v>64167</v>
      </c>
      <c r="D1991" s="140"/>
      <c r="E1991" s="269" t="s">
        <v>889</v>
      </c>
      <c r="F1991" s="269"/>
      <c r="G1991" s="269">
        <v>459</v>
      </c>
      <c r="H1991" s="275" t="s">
        <v>3203</v>
      </c>
      <c r="J1991" s="271" t="s">
        <v>211</v>
      </c>
      <c r="L1991" s="271" t="s">
        <v>3396</v>
      </c>
      <c r="N1991" s="208" t="s">
        <v>3401</v>
      </c>
      <c r="O1991" s="502" t="s">
        <v>3402</v>
      </c>
      <c r="S1991" s="271" t="s">
        <v>214</v>
      </c>
      <c r="T1991" s="271" t="s">
        <v>446</v>
      </c>
      <c r="AZ1991" s="140"/>
    </row>
    <row r="1992" spans="1:54" ht="18" customHeight="1" x14ac:dyDescent="0.25">
      <c r="A1992" s="354">
        <v>12</v>
      </c>
      <c r="B1992" s="355"/>
      <c r="C1992" s="356">
        <v>63832</v>
      </c>
      <c r="D1992" s="140"/>
      <c r="E1992" s="269" t="s">
        <v>889</v>
      </c>
      <c r="F1992" s="269"/>
      <c r="G1992" s="269">
        <v>461</v>
      </c>
      <c r="H1992" s="275" t="s">
        <v>3203</v>
      </c>
      <c r="J1992" s="271" t="s">
        <v>211</v>
      </c>
      <c r="L1992" s="271" t="s">
        <v>3396</v>
      </c>
      <c r="N1992" s="208" t="s">
        <v>3403</v>
      </c>
      <c r="P1992" s="502" t="s">
        <v>3404</v>
      </c>
      <c r="Q1992" s="502" t="s">
        <v>3405</v>
      </c>
      <c r="S1992" s="271" t="s">
        <v>214</v>
      </c>
      <c r="T1992" s="271" t="s">
        <v>446</v>
      </c>
      <c r="AZ1992" s="140"/>
    </row>
    <row r="1993" spans="1:54" ht="18" customHeight="1" x14ac:dyDescent="0.25">
      <c r="A1993" s="354">
        <v>12</v>
      </c>
      <c r="B1993" s="355"/>
      <c r="C1993" s="356">
        <v>60175</v>
      </c>
      <c r="D1993" s="140"/>
      <c r="E1993" s="269" t="s">
        <v>889</v>
      </c>
      <c r="F1993" s="269"/>
      <c r="G1993" s="269">
        <v>463</v>
      </c>
      <c r="H1993" s="275" t="s">
        <v>3203</v>
      </c>
      <c r="J1993" s="271" t="s">
        <v>211</v>
      </c>
      <c r="L1993" s="271" t="s">
        <v>3396</v>
      </c>
      <c r="N1993" s="208" t="s">
        <v>3406</v>
      </c>
      <c r="S1993" s="271" t="s">
        <v>214</v>
      </c>
      <c r="T1993" s="271" t="s">
        <v>446</v>
      </c>
      <c r="AZ1993" s="140"/>
    </row>
    <row r="1994" spans="1:54" ht="18" customHeight="1" x14ac:dyDescent="0.25">
      <c r="A1994" s="354">
        <v>12</v>
      </c>
      <c r="B1994" s="355"/>
      <c r="C1994" s="356">
        <v>60176</v>
      </c>
      <c r="D1994" s="140"/>
      <c r="E1994" s="269" t="s">
        <v>889</v>
      </c>
      <c r="F1994" s="269"/>
      <c r="G1994" s="269">
        <v>465</v>
      </c>
      <c r="H1994" s="275" t="s">
        <v>3203</v>
      </c>
      <c r="J1994" s="271" t="s">
        <v>211</v>
      </c>
      <c r="L1994" s="271" t="s">
        <v>3396</v>
      </c>
      <c r="N1994" s="208" t="s">
        <v>3407</v>
      </c>
      <c r="P1994" s="502" t="s">
        <v>3408</v>
      </c>
      <c r="S1994" s="271" t="s">
        <v>214</v>
      </c>
      <c r="T1994" s="271" t="s">
        <v>446</v>
      </c>
      <c r="AZ1994" s="140"/>
    </row>
    <row r="1995" spans="1:54" ht="18" customHeight="1" x14ac:dyDescent="0.25">
      <c r="A1995" s="354">
        <v>12</v>
      </c>
      <c r="B1995" s="355"/>
      <c r="C1995" s="356">
        <v>60177</v>
      </c>
      <c r="D1995" s="140"/>
      <c r="E1995" s="269" t="s">
        <v>889</v>
      </c>
      <c r="F1995" s="269"/>
      <c r="G1995" s="269">
        <v>467</v>
      </c>
      <c r="H1995" s="275" t="s">
        <v>3203</v>
      </c>
      <c r="J1995" s="271" t="s">
        <v>211</v>
      </c>
      <c r="L1995" s="271" t="s">
        <v>3396</v>
      </c>
      <c r="N1995" s="208" t="s">
        <v>3409</v>
      </c>
      <c r="O1995" s="502" t="s">
        <v>3410</v>
      </c>
      <c r="P1995" s="502" t="s">
        <v>3411</v>
      </c>
      <c r="S1995" s="271" t="s">
        <v>214</v>
      </c>
      <c r="T1995" s="271" t="s">
        <v>446</v>
      </c>
      <c r="AZ1995" s="140"/>
    </row>
    <row r="1996" spans="1:54" ht="18" customHeight="1" x14ac:dyDescent="0.25">
      <c r="A1996" s="354">
        <v>12</v>
      </c>
      <c r="B1996" s="355"/>
      <c r="C1996" s="356">
        <v>68362</v>
      </c>
      <c r="D1996" s="140"/>
      <c r="E1996" s="269" t="s">
        <v>889</v>
      </c>
      <c r="F1996" s="269"/>
      <c r="G1996" s="269">
        <v>469</v>
      </c>
      <c r="H1996" s="275" t="s">
        <v>3203</v>
      </c>
      <c r="J1996" s="271" t="s">
        <v>211</v>
      </c>
      <c r="L1996" s="271" t="s">
        <v>3396</v>
      </c>
      <c r="N1996" s="208" t="s">
        <v>3412</v>
      </c>
      <c r="O1996" s="502" t="s">
        <v>3413</v>
      </c>
      <c r="P1996" s="502" t="s">
        <v>3413</v>
      </c>
      <c r="Q1996" s="502" t="s">
        <v>3414</v>
      </c>
      <c r="S1996" s="271" t="s">
        <v>214</v>
      </c>
      <c r="T1996" s="271" t="s">
        <v>446</v>
      </c>
      <c r="AZ1996" s="140"/>
    </row>
    <row r="1997" spans="1:54" ht="18" customHeight="1" x14ac:dyDescent="0.25">
      <c r="A1997" s="354">
        <v>12</v>
      </c>
      <c r="B1997" s="355"/>
      <c r="C1997" s="356">
        <v>60179</v>
      </c>
      <c r="D1997" s="140"/>
      <c r="E1997" s="269" t="s">
        <v>889</v>
      </c>
      <c r="F1997" s="269"/>
      <c r="G1997" s="269">
        <v>471</v>
      </c>
      <c r="H1997" s="275" t="s">
        <v>3203</v>
      </c>
      <c r="J1997" s="271" t="s">
        <v>211</v>
      </c>
      <c r="L1997" s="271" t="s">
        <v>3396</v>
      </c>
      <c r="N1997" s="208" t="s">
        <v>3415</v>
      </c>
      <c r="O1997" s="502" t="s">
        <v>3416</v>
      </c>
      <c r="P1997" s="502" t="s">
        <v>3417</v>
      </c>
      <c r="S1997" s="271" t="s">
        <v>214</v>
      </c>
      <c r="T1997" s="271" t="s">
        <v>446</v>
      </c>
      <c r="AZ1997" s="140"/>
    </row>
    <row r="1998" spans="1:54" ht="18" customHeight="1" x14ac:dyDescent="0.25">
      <c r="A1998" s="354">
        <v>12</v>
      </c>
      <c r="B1998" s="355"/>
      <c r="C1998" s="356">
        <v>60180</v>
      </c>
      <c r="D1998" s="140"/>
      <c r="E1998" s="269" t="s">
        <v>889</v>
      </c>
      <c r="F1998" s="269"/>
      <c r="G1998" s="269">
        <v>473</v>
      </c>
      <c r="H1998" s="275" t="s">
        <v>3203</v>
      </c>
      <c r="J1998" s="271" t="s">
        <v>211</v>
      </c>
      <c r="L1998" s="271" t="s">
        <v>3396</v>
      </c>
      <c r="N1998" s="208" t="s">
        <v>3418</v>
      </c>
      <c r="P1998" s="502" t="s">
        <v>3419</v>
      </c>
      <c r="S1998" s="271" t="s">
        <v>214</v>
      </c>
      <c r="T1998" s="271" t="s">
        <v>446</v>
      </c>
      <c r="AZ1998" s="140"/>
    </row>
    <row r="1999" spans="1:54" ht="18" customHeight="1" x14ac:dyDescent="0.25">
      <c r="A1999" s="354">
        <v>12</v>
      </c>
      <c r="B1999" s="355"/>
      <c r="C1999" s="356">
        <v>60181</v>
      </c>
      <c r="D1999" s="140"/>
      <c r="E1999" s="269" t="s">
        <v>889</v>
      </c>
      <c r="F1999" s="269"/>
      <c r="G1999" s="269">
        <v>475</v>
      </c>
      <c r="H1999" s="275" t="s">
        <v>3203</v>
      </c>
      <c r="J1999" s="271" t="s">
        <v>211</v>
      </c>
      <c r="L1999" s="271" t="s">
        <v>3396</v>
      </c>
      <c r="N1999" s="208" t="s">
        <v>3420</v>
      </c>
      <c r="S1999" s="271" t="s">
        <v>214</v>
      </c>
      <c r="T1999" s="271" t="s">
        <v>446</v>
      </c>
      <c r="AZ1999" s="140"/>
    </row>
    <row r="2000" spans="1:54" ht="18" customHeight="1" x14ac:dyDescent="0.25">
      <c r="A2000" s="354">
        <v>12</v>
      </c>
      <c r="B2000" s="355"/>
      <c r="C2000" s="356">
        <v>63721</v>
      </c>
      <c r="D2000" s="140"/>
      <c r="E2000" s="269" t="s">
        <v>889</v>
      </c>
      <c r="F2000" s="269"/>
      <c r="G2000" s="269">
        <v>477</v>
      </c>
      <c r="H2000" s="275" t="s">
        <v>3203</v>
      </c>
      <c r="J2000" s="271" t="s">
        <v>211</v>
      </c>
      <c r="L2000" s="271" t="s">
        <v>3396</v>
      </c>
      <c r="N2000" s="208" t="s">
        <v>3421</v>
      </c>
      <c r="O2000" s="502" t="s">
        <v>3422</v>
      </c>
      <c r="P2000" s="502" t="s">
        <v>3422</v>
      </c>
      <c r="S2000" s="271" t="s">
        <v>214</v>
      </c>
      <c r="T2000" s="271" t="s">
        <v>446</v>
      </c>
      <c r="AZ2000" s="140"/>
    </row>
    <row r="2001" spans="1:54" ht="18" customHeight="1" x14ac:dyDescent="0.25">
      <c r="A2001" s="354">
        <v>12</v>
      </c>
      <c r="B2001" s="355"/>
      <c r="C2001" s="356">
        <v>60183</v>
      </c>
      <c r="D2001" s="140"/>
      <c r="E2001" s="269" t="s">
        <v>889</v>
      </c>
      <c r="F2001" s="269"/>
      <c r="G2001" s="269">
        <v>479</v>
      </c>
      <c r="H2001" s="275" t="s">
        <v>3203</v>
      </c>
      <c r="J2001" s="271" t="s">
        <v>211</v>
      </c>
      <c r="L2001" s="271" t="s">
        <v>3396</v>
      </c>
      <c r="N2001" s="208" t="s">
        <v>3423</v>
      </c>
      <c r="Q2001" s="502" t="s">
        <v>3424</v>
      </c>
      <c r="S2001" s="271" t="s">
        <v>214</v>
      </c>
      <c r="T2001" s="271" t="s">
        <v>446</v>
      </c>
      <c r="AZ2001" s="140"/>
    </row>
    <row r="2002" spans="1:54" ht="18" customHeight="1" x14ac:dyDescent="0.25">
      <c r="A2002" s="354">
        <v>12</v>
      </c>
      <c r="B2002" s="355"/>
      <c r="C2002" s="356">
        <v>60184</v>
      </c>
      <c r="D2002" s="140"/>
      <c r="E2002" s="269" t="s">
        <v>889</v>
      </c>
      <c r="F2002" s="269"/>
      <c r="G2002" s="269">
        <v>481</v>
      </c>
      <c r="H2002" s="275" t="s">
        <v>3203</v>
      </c>
      <c r="J2002" s="271" t="s">
        <v>211</v>
      </c>
      <c r="L2002" s="271" t="s">
        <v>3396</v>
      </c>
      <c r="N2002" s="208" t="s">
        <v>3425</v>
      </c>
      <c r="O2002" s="502" t="s">
        <v>3426</v>
      </c>
      <c r="S2002" s="271" t="s">
        <v>214</v>
      </c>
      <c r="T2002" s="271" t="s">
        <v>446</v>
      </c>
      <c r="AZ2002" s="140"/>
    </row>
    <row r="2003" spans="1:54" ht="18" customHeight="1" x14ac:dyDescent="0.25">
      <c r="A2003" s="354">
        <v>12</v>
      </c>
      <c r="B2003" s="355"/>
      <c r="C2003" s="356">
        <v>60185</v>
      </c>
      <c r="D2003" s="140"/>
      <c r="E2003" s="269" t="s">
        <v>889</v>
      </c>
      <c r="F2003" s="269"/>
      <c r="G2003" s="269">
        <v>483</v>
      </c>
      <c r="H2003" s="275" t="s">
        <v>3203</v>
      </c>
      <c r="J2003" s="271" t="s">
        <v>211</v>
      </c>
      <c r="L2003" s="271" t="s">
        <v>3396</v>
      </c>
      <c r="N2003" s="208" t="s">
        <v>3427</v>
      </c>
      <c r="O2003" s="502" t="s">
        <v>3428</v>
      </c>
      <c r="S2003" s="271" t="s">
        <v>214</v>
      </c>
      <c r="T2003" s="271" t="s">
        <v>446</v>
      </c>
      <c r="AZ2003" s="140"/>
    </row>
    <row r="2004" spans="1:54" ht="18" customHeight="1" x14ac:dyDescent="0.25">
      <c r="A2004" s="354">
        <v>12</v>
      </c>
      <c r="B2004" s="355"/>
      <c r="C2004" s="356">
        <v>64612</v>
      </c>
      <c r="D2004" s="140"/>
      <c r="E2004" s="269" t="s">
        <v>889</v>
      </c>
      <c r="F2004" s="269"/>
      <c r="G2004" s="269">
        <v>485</v>
      </c>
      <c r="H2004" s="275" t="s">
        <v>3203</v>
      </c>
      <c r="J2004" s="271" t="s">
        <v>211</v>
      </c>
      <c r="L2004" s="271" t="s">
        <v>3396</v>
      </c>
      <c r="N2004" s="208" t="s">
        <v>3429</v>
      </c>
      <c r="P2004" s="502" t="s">
        <v>3430</v>
      </c>
      <c r="S2004" s="271" t="s">
        <v>214</v>
      </c>
      <c r="T2004" s="271" t="s">
        <v>446</v>
      </c>
      <c r="AZ2004" s="140"/>
    </row>
    <row r="2005" spans="1:54" ht="18" customHeight="1" x14ac:dyDescent="0.25">
      <c r="A2005" s="354">
        <v>12</v>
      </c>
      <c r="B2005" s="355"/>
      <c r="C2005" s="356">
        <v>64973</v>
      </c>
      <c r="D2005" s="140"/>
      <c r="E2005" s="269" t="s">
        <v>889</v>
      </c>
      <c r="F2005" s="269"/>
      <c r="G2005" s="269">
        <v>487</v>
      </c>
      <c r="H2005" s="275" t="s">
        <v>3203</v>
      </c>
      <c r="J2005" s="271" t="s">
        <v>211</v>
      </c>
      <c r="L2005" s="271" t="s">
        <v>3396</v>
      </c>
      <c r="N2005" s="208" t="s">
        <v>3431</v>
      </c>
      <c r="P2005" s="502" t="s">
        <v>3432</v>
      </c>
      <c r="Q2005" s="502" t="s">
        <v>3433</v>
      </c>
      <c r="S2005" s="271" t="s">
        <v>214</v>
      </c>
      <c r="T2005" s="271" t="s">
        <v>446</v>
      </c>
      <c r="AZ2005" s="140"/>
    </row>
    <row r="2006" spans="1:54" ht="18" customHeight="1" x14ac:dyDescent="0.25">
      <c r="A2006" s="354">
        <v>12</v>
      </c>
      <c r="B2006" s="355"/>
      <c r="C2006" s="356">
        <v>61674</v>
      </c>
      <c r="D2006" s="140"/>
      <c r="E2006" s="269" t="s">
        <v>889</v>
      </c>
      <c r="F2006" s="269"/>
      <c r="G2006" s="269">
        <v>489</v>
      </c>
      <c r="H2006" s="275" t="s">
        <v>3203</v>
      </c>
      <c r="J2006" s="271" t="s">
        <v>211</v>
      </c>
      <c r="L2006" s="271" t="s">
        <v>3396</v>
      </c>
      <c r="N2006" s="208" t="s">
        <v>3434</v>
      </c>
      <c r="S2006" s="271" t="s">
        <v>214</v>
      </c>
      <c r="T2006" s="271" t="s">
        <v>446</v>
      </c>
      <c r="AZ2006" s="140"/>
    </row>
    <row r="2007" spans="1:54" ht="18" customHeight="1" x14ac:dyDescent="0.25">
      <c r="A2007" s="354">
        <v>12</v>
      </c>
      <c r="B2007" s="355"/>
      <c r="C2007" s="356">
        <v>60189</v>
      </c>
      <c r="D2007" s="140"/>
      <c r="E2007" s="269" t="s">
        <v>889</v>
      </c>
      <c r="F2007" s="269"/>
      <c r="G2007" s="269">
        <v>491</v>
      </c>
      <c r="H2007" s="275" t="s">
        <v>3203</v>
      </c>
      <c r="J2007" s="271" t="s">
        <v>211</v>
      </c>
      <c r="L2007" s="271" t="s">
        <v>3396</v>
      </c>
      <c r="N2007" s="208" t="s">
        <v>3435</v>
      </c>
      <c r="S2007" s="271" t="s">
        <v>214</v>
      </c>
      <c r="T2007" s="271" t="s">
        <v>446</v>
      </c>
      <c r="AZ2007" s="140"/>
    </row>
    <row r="2008" spans="1:54" ht="18" customHeight="1" x14ac:dyDescent="0.25">
      <c r="A2008" s="354">
        <v>12</v>
      </c>
      <c r="B2008" s="355"/>
      <c r="C2008" s="356">
        <v>66780</v>
      </c>
      <c r="D2008" s="140"/>
      <c r="E2008" s="269" t="s">
        <v>889</v>
      </c>
      <c r="F2008" s="269"/>
      <c r="G2008" s="269" t="s">
        <v>3436</v>
      </c>
      <c r="H2008" s="275" t="s">
        <v>3203</v>
      </c>
      <c r="J2008" s="271" t="s">
        <v>211</v>
      </c>
      <c r="L2008" s="271" t="s">
        <v>3396</v>
      </c>
      <c r="N2008" s="208" t="s">
        <v>3437</v>
      </c>
      <c r="O2008" s="502" t="s">
        <v>3438</v>
      </c>
      <c r="S2008" s="271" t="s">
        <v>214</v>
      </c>
      <c r="T2008" s="271" t="s">
        <v>446</v>
      </c>
      <c r="AZ2008" s="140"/>
      <c r="BB2008" s="269" t="s">
        <v>3439</v>
      </c>
    </row>
    <row r="2009" spans="1:54" ht="18" customHeight="1" x14ac:dyDescent="0.25">
      <c r="A2009" s="354">
        <v>12</v>
      </c>
      <c r="B2009" s="355"/>
      <c r="C2009" s="356">
        <v>64756</v>
      </c>
      <c r="D2009" s="140"/>
      <c r="E2009" s="269" t="s">
        <v>889</v>
      </c>
      <c r="F2009" s="269"/>
      <c r="G2009" s="269" t="s">
        <v>3440</v>
      </c>
      <c r="H2009" s="275" t="s">
        <v>3203</v>
      </c>
      <c r="J2009" s="271" t="s">
        <v>211</v>
      </c>
      <c r="L2009" s="271" t="s">
        <v>3396</v>
      </c>
      <c r="N2009" s="208" t="s">
        <v>3441</v>
      </c>
      <c r="O2009" s="502" t="s">
        <v>3442</v>
      </c>
      <c r="S2009" s="271" t="s">
        <v>214</v>
      </c>
      <c r="T2009" s="271" t="s">
        <v>446</v>
      </c>
      <c r="AZ2009" s="140"/>
      <c r="BB2009" s="269" t="s">
        <v>3439</v>
      </c>
    </row>
    <row r="2010" spans="1:54" ht="18" customHeight="1" x14ac:dyDescent="0.25">
      <c r="A2010" s="354">
        <v>12</v>
      </c>
      <c r="B2010" s="355"/>
      <c r="C2010" s="356">
        <v>69980</v>
      </c>
      <c r="D2010" s="140"/>
      <c r="E2010" s="269" t="s">
        <v>889</v>
      </c>
      <c r="F2010" s="269"/>
      <c r="G2010" s="269" t="s">
        <v>3443</v>
      </c>
      <c r="H2010" s="275" t="s">
        <v>3203</v>
      </c>
      <c r="J2010" s="271" t="s">
        <v>211</v>
      </c>
      <c r="L2010" s="271" t="s">
        <v>3396</v>
      </c>
      <c r="N2010" s="208" t="s">
        <v>3444</v>
      </c>
      <c r="P2010" s="502" t="s">
        <v>3445</v>
      </c>
      <c r="S2010" s="271" t="s">
        <v>214</v>
      </c>
      <c r="T2010" s="271" t="s">
        <v>446</v>
      </c>
      <c r="AZ2010" s="140"/>
      <c r="BB2010" s="269" t="s">
        <v>3439</v>
      </c>
    </row>
    <row r="2011" spans="1:54" ht="18" customHeight="1" x14ac:dyDescent="0.25">
      <c r="A2011" s="354">
        <v>12</v>
      </c>
      <c r="B2011" s="355"/>
      <c r="C2011" s="356">
        <v>66816</v>
      </c>
      <c r="D2011" s="140"/>
      <c r="E2011" s="269" t="s">
        <v>889</v>
      </c>
      <c r="F2011" s="269"/>
      <c r="G2011" s="269" t="s">
        <v>3446</v>
      </c>
      <c r="H2011" s="275" t="s">
        <v>3203</v>
      </c>
      <c r="J2011" s="271" t="s">
        <v>211</v>
      </c>
      <c r="L2011" s="271" t="s">
        <v>3396</v>
      </c>
      <c r="N2011" s="208" t="s">
        <v>3447</v>
      </c>
      <c r="P2011" s="502" t="s">
        <v>3448</v>
      </c>
      <c r="Q2011" s="502" t="s">
        <v>3449</v>
      </c>
      <c r="S2011" s="271" t="s">
        <v>214</v>
      </c>
      <c r="T2011" s="271" t="s">
        <v>446</v>
      </c>
      <c r="AZ2011" s="140"/>
      <c r="BB2011" s="269" t="s">
        <v>3439</v>
      </c>
    </row>
    <row r="2012" spans="1:54" ht="18" customHeight="1" x14ac:dyDescent="0.25">
      <c r="A2012" s="354">
        <v>19</v>
      </c>
      <c r="B2012" s="355"/>
      <c r="C2012" s="356">
        <v>68006</v>
      </c>
      <c r="D2012" s="140"/>
      <c r="E2012" s="269" t="s">
        <v>889</v>
      </c>
      <c r="F2012" s="269"/>
      <c r="G2012" s="269">
        <v>6</v>
      </c>
      <c r="H2012" s="275" t="s">
        <v>336</v>
      </c>
      <c r="J2012" s="271" t="s">
        <v>211</v>
      </c>
      <c r="L2012" s="271" t="s">
        <v>572</v>
      </c>
      <c r="N2012" s="208" t="s">
        <v>986</v>
      </c>
      <c r="P2012" s="502" t="s">
        <v>987</v>
      </c>
      <c r="S2012" s="271" t="s">
        <v>214</v>
      </c>
      <c r="T2012" s="271" t="s">
        <v>340</v>
      </c>
      <c r="Y2012" s="269" t="s">
        <v>8601</v>
      </c>
      <c r="AZ2012" s="140"/>
    </row>
    <row r="2013" spans="1:54" ht="18" customHeight="1" x14ac:dyDescent="0.25">
      <c r="A2013" s="354">
        <v>19</v>
      </c>
      <c r="B2013" s="355"/>
      <c r="C2013" s="356">
        <v>67521</v>
      </c>
      <c r="D2013" s="140"/>
      <c r="E2013" s="269" t="s">
        <v>6353</v>
      </c>
      <c r="F2013" s="269" t="s">
        <v>972</v>
      </c>
      <c r="G2013" s="269" t="s">
        <v>2094</v>
      </c>
      <c r="H2013" s="275" t="s">
        <v>593</v>
      </c>
      <c r="J2013" s="271" t="s">
        <v>211</v>
      </c>
      <c r="L2013" s="271" t="s">
        <v>594</v>
      </c>
      <c r="N2013" s="208" t="s">
        <v>6354</v>
      </c>
      <c r="S2013" s="271" t="s">
        <v>214</v>
      </c>
      <c r="T2013" s="271" t="s">
        <v>340</v>
      </c>
      <c r="V2013" s="271" t="s">
        <v>226</v>
      </c>
      <c r="Y2013" s="269" t="s">
        <v>6355</v>
      </c>
      <c r="AZ2013" s="140"/>
      <c r="BB2013" s="269" t="s">
        <v>1008</v>
      </c>
    </row>
    <row r="2014" spans="1:54" ht="18" customHeight="1" x14ac:dyDescent="0.25">
      <c r="A2014" s="354">
        <v>20</v>
      </c>
      <c r="B2014" s="355"/>
      <c r="C2014" s="356">
        <v>62237</v>
      </c>
      <c r="D2014" s="140"/>
      <c r="E2014" s="269" t="s">
        <v>6807</v>
      </c>
      <c r="F2014" s="269"/>
      <c r="G2014" s="269">
        <v>58</v>
      </c>
      <c r="H2014" s="275" t="s">
        <v>821</v>
      </c>
      <c r="J2014" s="271" t="s">
        <v>211</v>
      </c>
      <c r="L2014" s="271" t="s">
        <v>1064</v>
      </c>
      <c r="N2014" s="208" t="s">
        <v>1075</v>
      </c>
      <c r="O2014" s="502" t="s">
        <v>1076</v>
      </c>
      <c r="S2014" s="271" t="s">
        <v>214</v>
      </c>
      <c r="T2014" s="271" t="s">
        <v>446</v>
      </c>
      <c r="X2014" s="271">
        <v>3</v>
      </c>
      <c r="Y2014" s="269" t="s">
        <v>7701</v>
      </c>
      <c r="AZ2014" s="140"/>
    </row>
    <row r="2015" spans="1:54" ht="18" customHeight="1" x14ac:dyDescent="0.25">
      <c r="A2015" s="354">
        <v>20</v>
      </c>
      <c r="B2015" s="355"/>
      <c r="C2015" s="356">
        <v>70685</v>
      </c>
      <c r="D2015" s="140"/>
      <c r="E2015" s="269" t="s">
        <v>1956</v>
      </c>
      <c r="F2015" s="269"/>
      <c r="G2015" s="269">
        <v>26</v>
      </c>
      <c r="H2015" s="275" t="s">
        <v>1086</v>
      </c>
      <c r="J2015" s="271" t="s">
        <v>211</v>
      </c>
      <c r="L2015" s="271" t="s">
        <v>1087</v>
      </c>
      <c r="N2015" s="208" t="s">
        <v>1957</v>
      </c>
      <c r="P2015" s="502" t="s">
        <v>1958</v>
      </c>
      <c r="Q2015" s="502" t="s">
        <v>1959</v>
      </c>
      <c r="S2015" s="271" t="s">
        <v>214</v>
      </c>
      <c r="T2015" s="271" t="s">
        <v>340</v>
      </c>
      <c r="U2015" s="596">
        <v>45442</v>
      </c>
      <c r="V2015" s="271" t="s">
        <v>264</v>
      </c>
      <c r="Y2015" s="269" t="s">
        <v>1960</v>
      </c>
      <c r="AZ2015" s="140"/>
    </row>
    <row r="2016" spans="1:54" ht="18" customHeight="1" x14ac:dyDescent="0.25">
      <c r="A2016" s="354">
        <v>20</v>
      </c>
      <c r="B2016" s="355"/>
      <c r="C2016" s="356">
        <v>69667</v>
      </c>
      <c r="D2016" s="140"/>
      <c r="E2016" s="269" t="s">
        <v>1956</v>
      </c>
      <c r="F2016" s="269"/>
      <c r="G2016" s="269" t="s">
        <v>2465</v>
      </c>
      <c r="H2016" s="275" t="s">
        <v>2674</v>
      </c>
      <c r="J2016" s="271" t="s">
        <v>211</v>
      </c>
      <c r="L2016" s="271" t="s">
        <v>2675</v>
      </c>
      <c r="N2016" s="208" t="s">
        <v>3505</v>
      </c>
      <c r="P2016" s="502" t="s">
        <v>3506</v>
      </c>
      <c r="Q2016" s="502" t="s">
        <v>3507</v>
      </c>
      <c r="S2016" s="271" t="s">
        <v>214</v>
      </c>
      <c r="T2016" s="271" t="s">
        <v>446</v>
      </c>
      <c r="U2016" s="596">
        <v>45461</v>
      </c>
      <c r="V2016" s="271" t="s">
        <v>447</v>
      </c>
      <c r="Y2016" s="269" t="s">
        <v>7603</v>
      </c>
      <c r="AZ2016" s="140"/>
    </row>
    <row r="2017" spans="1:82" ht="18" customHeight="1" x14ac:dyDescent="0.25">
      <c r="A2017" s="354">
        <v>20</v>
      </c>
      <c r="B2017" s="355"/>
      <c r="C2017" s="356">
        <v>68714</v>
      </c>
      <c r="D2017" s="140"/>
      <c r="E2017" s="269" t="s">
        <v>6807</v>
      </c>
      <c r="F2017" s="269" t="s">
        <v>972</v>
      </c>
      <c r="G2017" s="269">
        <v>20</v>
      </c>
      <c r="H2017" s="275" t="s">
        <v>441</v>
      </c>
      <c r="J2017" s="271" t="s">
        <v>211</v>
      </c>
      <c r="L2017" s="271" t="s">
        <v>442</v>
      </c>
      <c r="M2017" s="271"/>
      <c r="N2017" s="271" t="s">
        <v>1147</v>
      </c>
      <c r="O2017" s="271" t="s">
        <v>1148</v>
      </c>
      <c r="P2017" s="271"/>
      <c r="Q2017" s="271" t="s">
        <v>1149</v>
      </c>
      <c r="R2017" s="271"/>
      <c r="S2017" s="271" t="s">
        <v>214</v>
      </c>
      <c r="T2017" s="271" t="s">
        <v>446</v>
      </c>
      <c r="U2017" s="597"/>
      <c r="V2017" s="271" t="s">
        <v>447</v>
      </c>
      <c r="X2017" s="271">
        <v>3</v>
      </c>
      <c r="Y2017" s="208" t="s">
        <v>7937</v>
      </c>
      <c r="Z2017" s="271"/>
      <c r="AA2017" s="271"/>
      <c r="AB2017" s="271"/>
      <c r="AC2017" s="271"/>
      <c r="AD2017" s="271"/>
      <c r="AE2017" s="271"/>
      <c r="AF2017" s="271"/>
      <c r="AG2017" s="271"/>
      <c r="AH2017" s="271"/>
      <c r="AI2017" s="271"/>
      <c r="AJ2017" s="271"/>
      <c r="AK2017" s="271"/>
      <c r="AL2017" s="271"/>
      <c r="AM2017" s="271"/>
      <c r="AN2017" s="271"/>
      <c r="AO2017" s="271"/>
      <c r="AP2017" s="271"/>
      <c r="AQ2017" s="271"/>
      <c r="AR2017" s="271"/>
      <c r="AS2017" s="271"/>
      <c r="AT2017" s="271"/>
      <c r="AU2017" s="271"/>
      <c r="AV2017" s="271"/>
      <c r="AW2017" s="271"/>
      <c r="AY2017" s="271"/>
      <c r="AZ2017" s="271"/>
      <c r="BA2017" s="271"/>
      <c r="BB2017" s="271"/>
      <c r="BD2017" s="212"/>
      <c r="BE2017" s="212"/>
      <c r="BF2017" s="212"/>
      <c r="BH2017" s="212"/>
      <c r="BR2017" s="271"/>
      <c r="BS2017" s="271"/>
      <c r="BT2017" s="271"/>
      <c r="BU2017" s="271"/>
      <c r="BV2017" s="271"/>
      <c r="BW2017" s="271"/>
      <c r="BX2017" s="271"/>
      <c r="BY2017" s="271"/>
      <c r="BZ2017" s="271"/>
      <c r="CA2017" s="271"/>
      <c r="CB2017" s="271"/>
      <c r="CC2017" s="271"/>
      <c r="CD2017" s="271"/>
    </row>
    <row r="2018" spans="1:82" ht="18" customHeight="1" x14ac:dyDescent="0.25">
      <c r="A2018" s="354">
        <v>20</v>
      </c>
      <c r="B2018" s="355"/>
      <c r="C2018" s="356">
        <v>61431</v>
      </c>
      <c r="D2018" s="140"/>
      <c r="E2018" s="269" t="s">
        <v>6356</v>
      </c>
      <c r="F2018" s="269"/>
      <c r="G2018" s="269">
        <v>28</v>
      </c>
      <c r="H2018" s="275" t="s">
        <v>893</v>
      </c>
      <c r="J2018" s="271" t="s">
        <v>211</v>
      </c>
      <c r="L2018" s="271" t="s">
        <v>894</v>
      </c>
      <c r="N2018" s="208" t="s">
        <v>6357</v>
      </c>
      <c r="S2018" s="271" t="s">
        <v>214</v>
      </c>
      <c r="T2018" s="271" t="s">
        <v>446</v>
      </c>
      <c r="U2018" s="596">
        <v>45413</v>
      </c>
      <c r="V2018" s="271" t="s">
        <v>447</v>
      </c>
      <c r="Y2018" s="269" t="s">
        <v>6358</v>
      </c>
      <c r="AZ2018" s="140"/>
    </row>
    <row r="2019" spans="1:82" ht="18" customHeight="1" x14ac:dyDescent="0.25">
      <c r="A2019" s="354">
        <v>20</v>
      </c>
      <c r="B2019" s="355"/>
      <c r="C2019" s="356">
        <v>63681</v>
      </c>
      <c r="D2019" s="140"/>
      <c r="E2019" s="269" t="s">
        <v>1956</v>
      </c>
      <c r="F2019" s="269"/>
      <c r="G2019" s="269" t="s">
        <v>6359</v>
      </c>
      <c r="H2019" s="275" t="s">
        <v>598</v>
      </c>
      <c r="J2019" s="271" t="s">
        <v>211</v>
      </c>
      <c r="L2019" s="271" t="s">
        <v>599</v>
      </c>
      <c r="N2019" s="208" t="s">
        <v>6360</v>
      </c>
      <c r="P2019" s="502" t="s">
        <v>6361</v>
      </c>
      <c r="S2019" s="271" t="s">
        <v>214</v>
      </c>
      <c r="T2019" s="271" t="s">
        <v>340</v>
      </c>
      <c r="U2019" s="596">
        <v>45406</v>
      </c>
      <c r="V2019" s="271" t="s">
        <v>226</v>
      </c>
      <c r="Y2019" s="269" t="s">
        <v>6362</v>
      </c>
      <c r="AZ2019" s="140"/>
      <c r="BB2019" s="269" t="s">
        <v>855</v>
      </c>
    </row>
    <row r="2020" spans="1:82" ht="18" customHeight="1" x14ac:dyDescent="0.25">
      <c r="A2020" s="354">
        <v>20</v>
      </c>
      <c r="B2020" s="355"/>
      <c r="C2020" s="356">
        <v>70576</v>
      </c>
      <c r="D2020" s="140"/>
      <c r="E2020" s="269" t="s">
        <v>5048</v>
      </c>
      <c r="F2020" s="269"/>
      <c r="G2020" s="269">
        <v>5</v>
      </c>
      <c r="H2020" s="275" t="s">
        <v>1996</v>
      </c>
      <c r="J2020" s="271" t="s">
        <v>211</v>
      </c>
      <c r="L2020" s="271" t="s">
        <v>5042</v>
      </c>
      <c r="N2020" s="208" t="s">
        <v>5049</v>
      </c>
      <c r="O2020" s="502" t="s">
        <v>5050</v>
      </c>
      <c r="P2020" s="502" t="s">
        <v>5051</v>
      </c>
      <c r="S2020" s="271" t="s">
        <v>214</v>
      </c>
      <c r="AZ2020" s="140"/>
      <c r="BB2020" s="269" t="s">
        <v>5052</v>
      </c>
    </row>
    <row r="2021" spans="1:82" ht="18" customHeight="1" x14ac:dyDescent="0.25">
      <c r="A2021" s="354">
        <v>20</v>
      </c>
      <c r="B2021" s="355"/>
      <c r="C2021" s="356">
        <v>68312</v>
      </c>
      <c r="D2021" s="140"/>
      <c r="E2021" s="269" t="s">
        <v>6807</v>
      </c>
      <c r="F2021" s="269"/>
      <c r="G2021" s="269" t="s">
        <v>609</v>
      </c>
      <c r="H2021" s="275" t="s">
        <v>237</v>
      </c>
      <c r="I2021" s="269"/>
      <c r="J2021" s="140" t="s">
        <v>211</v>
      </c>
      <c r="K2021" s="273"/>
      <c r="L2021" s="273" t="s">
        <v>238</v>
      </c>
      <c r="N2021" s="275" t="s">
        <v>1841</v>
      </c>
      <c r="O2021" s="272"/>
      <c r="P2021" s="272" t="s">
        <v>7752</v>
      </c>
      <c r="Q2021" s="766"/>
      <c r="R2021" s="269"/>
      <c r="S2021" s="269" t="s">
        <v>214</v>
      </c>
      <c r="T2021" s="273" t="s">
        <v>225</v>
      </c>
      <c r="U2021" s="466">
        <v>45468</v>
      </c>
      <c r="V2021" s="140" t="s">
        <v>226</v>
      </c>
      <c r="W2021" s="140"/>
      <c r="X2021" s="140">
        <v>3</v>
      </c>
      <c r="Y2021" s="269" t="s">
        <v>7969</v>
      </c>
      <c r="AX2021" s="140"/>
      <c r="BB2021" s="269" t="s">
        <v>1814</v>
      </c>
      <c r="BC2021" s="280"/>
      <c r="BD2021" s="669"/>
      <c r="BE2021" s="740"/>
      <c r="BF2021" s="440"/>
      <c r="BG2021" s="140"/>
      <c r="BH2021" s="801"/>
      <c r="BI2021" s="280"/>
      <c r="BJ2021" s="280"/>
      <c r="BK2021" s="280"/>
      <c r="BL2021" s="280"/>
      <c r="BM2021" s="140"/>
      <c r="BN2021" s="269"/>
      <c r="BO2021" s="140"/>
      <c r="BP2021" s="140"/>
      <c r="BQ2021" s="140"/>
      <c r="BR2021" s="355"/>
      <c r="BS2021" s="269"/>
      <c r="BU2021" s="269"/>
    </row>
    <row r="2022" spans="1:82" ht="18" customHeight="1" x14ac:dyDescent="0.25">
      <c r="A2022" s="354">
        <v>20</v>
      </c>
      <c r="B2022" s="355"/>
      <c r="C2022" s="356">
        <v>65790</v>
      </c>
      <c r="D2022" s="140"/>
      <c r="E2022" s="269" t="s">
        <v>6807</v>
      </c>
      <c r="F2022" s="269"/>
      <c r="G2022" s="269">
        <v>74</v>
      </c>
      <c r="H2022" s="275" t="s">
        <v>821</v>
      </c>
      <c r="J2022" s="271" t="s">
        <v>211</v>
      </c>
      <c r="L2022" s="271" t="s">
        <v>1064</v>
      </c>
      <c r="N2022" s="208" t="s">
        <v>1080</v>
      </c>
      <c r="O2022" s="502" t="s">
        <v>7376</v>
      </c>
      <c r="S2022" s="271" t="s">
        <v>214</v>
      </c>
      <c r="T2022" s="271" t="s">
        <v>446</v>
      </c>
      <c r="U2022" s="596">
        <v>45474</v>
      </c>
      <c r="V2022" s="271" t="s">
        <v>447</v>
      </c>
      <c r="X2022" s="271">
        <v>3</v>
      </c>
      <c r="Y2022" s="269" t="s">
        <v>7927</v>
      </c>
      <c r="AZ2022" s="140"/>
    </row>
    <row r="2023" spans="1:82" ht="18" customHeight="1" x14ac:dyDescent="0.25">
      <c r="B2023" s="355"/>
      <c r="C2023" s="356"/>
      <c r="D2023" s="140"/>
      <c r="E2023" s="269"/>
      <c r="F2023" s="269"/>
      <c r="G2023" s="269"/>
      <c r="H2023" s="275"/>
    </row>
    <row r="2024" spans="1:82" ht="18" customHeight="1" x14ac:dyDescent="0.25">
      <c r="B2024" s="355"/>
      <c r="C2024" s="356"/>
      <c r="D2024" s="140"/>
      <c r="E2024" s="269"/>
      <c r="F2024" s="269"/>
      <c r="G2024" s="269"/>
      <c r="H2024" s="275"/>
      <c r="Q2024" s="502" t="s">
        <v>372</v>
      </c>
    </row>
    <row r="2025" spans="1:82" ht="18" customHeight="1" x14ac:dyDescent="0.25">
      <c r="B2025" s="355"/>
      <c r="C2025" s="356"/>
      <c r="D2025" s="140"/>
      <c r="E2025" s="269"/>
      <c r="F2025" s="269"/>
      <c r="G2025" s="269"/>
      <c r="H2025" s="275"/>
      <c r="BD2025" s="451" t="s">
        <v>372</v>
      </c>
    </row>
    <row r="2026" spans="1:82" ht="18" customHeight="1" x14ac:dyDescent="0.25">
      <c r="B2026" s="355"/>
      <c r="C2026" s="356"/>
      <c r="D2026" s="140"/>
      <c r="E2026" s="269"/>
      <c r="F2026" s="269"/>
      <c r="G2026" s="269"/>
      <c r="H2026" s="275"/>
    </row>
    <row r="2027" spans="1:82" ht="18" customHeight="1" x14ac:dyDescent="0.25">
      <c r="B2027" s="355"/>
      <c r="C2027" s="356"/>
      <c r="D2027" s="140"/>
      <c r="E2027" s="269"/>
      <c r="F2027" s="269"/>
      <c r="G2027" s="269"/>
      <c r="H2027" s="275"/>
    </row>
    <row r="2028" spans="1:82" ht="18" customHeight="1" x14ac:dyDescent="0.25">
      <c r="B2028" s="355"/>
      <c r="C2028" s="356"/>
      <c r="D2028" s="140"/>
      <c r="E2028" s="269"/>
      <c r="F2028" s="269"/>
      <c r="G2028" s="269"/>
      <c r="H2028" s="275"/>
    </row>
    <row r="2029" spans="1:82" ht="18" customHeight="1" x14ac:dyDescent="0.25">
      <c r="B2029" s="355"/>
      <c r="C2029" s="356"/>
      <c r="D2029" s="140"/>
      <c r="E2029" s="269"/>
      <c r="F2029" s="269"/>
      <c r="G2029" s="269"/>
      <c r="H2029" s="275"/>
    </row>
    <row r="2030" spans="1:82" ht="18" customHeight="1" x14ac:dyDescent="0.25">
      <c r="B2030" s="355"/>
      <c r="C2030" s="356"/>
      <c r="D2030" s="140"/>
      <c r="E2030" s="269"/>
      <c r="F2030" s="269"/>
      <c r="G2030" s="269"/>
      <c r="H2030" s="275"/>
      <c r="N2030" s="208" t="s">
        <v>372</v>
      </c>
      <c r="BD2030" s="451" t="s">
        <v>372</v>
      </c>
    </row>
    <row r="2031" spans="1:82" ht="18" customHeight="1" x14ac:dyDescent="0.25">
      <c r="B2031" s="355"/>
      <c r="C2031" s="356"/>
      <c r="D2031" s="140"/>
      <c r="E2031" s="269"/>
      <c r="F2031" s="269"/>
      <c r="G2031" s="269"/>
      <c r="H2031" s="275"/>
      <c r="L2031" s="271" t="s">
        <v>372</v>
      </c>
    </row>
    <row r="2032" spans="1:82" ht="18" customHeight="1" x14ac:dyDescent="0.25">
      <c r="B2032" s="355"/>
      <c r="C2032" s="356"/>
      <c r="D2032" s="140"/>
      <c r="E2032" s="269"/>
      <c r="F2032" s="269"/>
      <c r="G2032" s="269"/>
      <c r="H2032" s="275"/>
    </row>
    <row r="2033" spans="2:8" ht="18" customHeight="1" x14ac:dyDescent="0.25">
      <c r="B2033" s="355"/>
      <c r="C2033" s="356"/>
      <c r="D2033" s="140"/>
      <c r="E2033" s="269"/>
      <c r="F2033" s="269"/>
      <c r="G2033" s="269"/>
      <c r="H2033" s="275"/>
    </row>
    <row r="2034" spans="2:8" ht="18" customHeight="1" x14ac:dyDescent="0.25">
      <c r="B2034" s="355"/>
      <c r="C2034" s="356"/>
      <c r="D2034" s="140"/>
      <c r="E2034" s="269"/>
      <c r="F2034" s="269"/>
      <c r="G2034" s="269"/>
      <c r="H2034" s="275"/>
    </row>
    <row r="2035" spans="2:8" ht="18" customHeight="1" x14ac:dyDescent="0.25">
      <c r="B2035" s="355"/>
      <c r="C2035" s="356"/>
      <c r="D2035" s="140"/>
      <c r="E2035" s="269"/>
      <c r="F2035" s="269"/>
      <c r="G2035" s="269"/>
      <c r="H2035" s="275"/>
    </row>
    <row r="2036" spans="2:8" ht="18" customHeight="1" x14ac:dyDescent="0.25">
      <c r="B2036" s="355"/>
      <c r="C2036" s="356"/>
      <c r="D2036" s="140"/>
      <c r="E2036" s="269"/>
      <c r="F2036" s="269"/>
      <c r="G2036" s="269"/>
      <c r="H2036" s="275"/>
    </row>
    <row r="2037" spans="2:8" ht="18" customHeight="1" x14ac:dyDescent="0.25">
      <c r="B2037" s="355"/>
      <c r="C2037" s="356"/>
      <c r="D2037" s="140"/>
      <c r="E2037" s="269"/>
      <c r="F2037" s="269"/>
      <c r="G2037" s="269"/>
      <c r="H2037" s="275"/>
    </row>
    <row r="2038" spans="2:8" ht="18" customHeight="1" x14ac:dyDescent="0.25">
      <c r="B2038" s="355"/>
      <c r="C2038" s="356"/>
      <c r="D2038" s="140"/>
      <c r="E2038" s="269"/>
      <c r="F2038" s="269"/>
      <c r="G2038" s="269"/>
      <c r="H2038" s="275"/>
    </row>
    <row r="2039" spans="2:8" ht="18" customHeight="1" x14ac:dyDescent="0.25">
      <c r="B2039" s="355"/>
      <c r="C2039" s="356"/>
      <c r="D2039" s="140"/>
      <c r="E2039" s="269"/>
      <c r="F2039" s="269"/>
      <c r="G2039" s="269"/>
      <c r="H2039" s="275"/>
    </row>
    <row r="2040" spans="2:8" ht="18" customHeight="1" x14ac:dyDescent="0.25">
      <c r="B2040" s="355"/>
      <c r="C2040" s="356"/>
      <c r="D2040" s="140"/>
      <c r="E2040" s="269"/>
      <c r="F2040" s="269"/>
      <c r="G2040" s="269"/>
      <c r="H2040" s="275"/>
    </row>
    <row r="2041" spans="2:8" ht="18" customHeight="1" x14ac:dyDescent="0.25">
      <c r="B2041" s="355"/>
      <c r="C2041" s="356"/>
      <c r="D2041" s="140"/>
      <c r="E2041" s="269"/>
      <c r="F2041" s="269"/>
      <c r="G2041" s="269"/>
      <c r="H2041" s="275"/>
    </row>
    <row r="2042" spans="2:8" ht="18" customHeight="1" x14ac:dyDescent="0.25">
      <c r="B2042" s="355"/>
      <c r="C2042" s="356"/>
      <c r="D2042" s="140"/>
      <c r="E2042" s="269"/>
      <c r="F2042" s="269"/>
      <c r="G2042" s="269"/>
      <c r="H2042" s="275"/>
    </row>
    <row r="2043" spans="2:8" ht="18" customHeight="1" x14ac:dyDescent="0.25">
      <c r="B2043" s="355"/>
      <c r="C2043" s="356"/>
      <c r="D2043" s="140"/>
      <c r="E2043" s="269"/>
      <c r="F2043" s="269"/>
      <c r="G2043" s="269"/>
      <c r="H2043" s="275"/>
    </row>
    <row r="2044" spans="2:8" ht="18" customHeight="1" x14ac:dyDescent="0.25">
      <c r="B2044" s="355"/>
      <c r="C2044" s="356"/>
      <c r="D2044" s="140"/>
      <c r="E2044" s="269"/>
      <c r="F2044" s="269"/>
      <c r="G2044" s="269"/>
      <c r="H2044" s="275"/>
    </row>
    <row r="2045" spans="2:8" ht="18" customHeight="1" x14ac:dyDescent="0.25">
      <c r="B2045" s="355"/>
      <c r="C2045" s="356"/>
      <c r="D2045" s="140"/>
      <c r="E2045" s="269"/>
      <c r="F2045" s="269"/>
      <c r="G2045" s="269"/>
      <c r="H2045" s="275"/>
    </row>
    <row r="2046" spans="2:8" ht="18" customHeight="1" x14ac:dyDescent="0.25">
      <c r="B2046" s="355"/>
      <c r="C2046" s="356"/>
      <c r="D2046" s="140"/>
      <c r="E2046" s="269"/>
      <c r="F2046" s="269"/>
      <c r="G2046" s="269"/>
      <c r="H2046" s="275"/>
    </row>
    <row r="2047" spans="2:8" ht="18" customHeight="1" x14ac:dyDescent="0.25">
      <c r="B2047" s="355"/>
      <c r="C2047" s="356"/>
      <c r="D2047" s="140"/>
      <c r="E2047" s="269"/>
      <c r="F2047" s="269"/>
      <c r="G2047" s="269"/>
      <c r="H2047" s="275"/>
    </row>
    <row r="2048" spans="2:8" ht="18" customHeight="1" x14ac:dyDescent="0.25">
      <c r="B2048" s="355"/>
      <c r="C2048" s="356"/>
      <c r="D2048" s="140"/>
      <c r="E2048" s="269"/>
      <c r="F2048" s="269"/>
      <c r="G2048" s="269"/>
      <c r="H2048" s="275"/>
    </row>
    <row r="2049" spans="2:8" ht="18" customHeight="1" x14ac:dyDescent="0.25">
      <c r="B2049" s="355"/>
      <c r="C2049" s="356"/>
      <c r="D2049" s="140"/>
      <c r="E2049" s="269"/>
      <c r="F2049" s="269"/>
      <c r="G2049" s="269"/>
      <c r="H2049" s="275"/>
    </row>
    <row r="2050" spans="2:8" ht="18" customHeight="1" x14ac:dyDescent="0.25">
      <c r="B2050" s="355"/>
      <c r="C2050" s="356"/>
      <c r="D2050" s="140"/>
      <c r="E2050" s="269"/>
      <c r="F2050" s="269"/>
      <c r="G2050" s="269"/>
      <c r="H2050" s="275"/>
    </row>
    <row r="2051" spans="2:8" ht="18" customHeight="1" x14ac:dyDescent="0.25">
      <c r="B2051" s="355"/>
      <c r="C2051" s="356"/>
      <c r="D2051" s="140"/>
      <c r="E2051" s="269"/>
      <c r="F2051" s="269"/>
      <c r="G2051" s="269"/>
      <c r="H2051" s="275"/>
    </row>
    <row r="2052" spans="2:8" ht="18" customHeight="1" x14ac:dyDescent="0.25">
      <c r="B2052" s="355"/>
      <c r="C2052" s="356"/>
      <c r="D2052" s="140"/>
      <c r="E2052" s="269"/>
      <c r="F2052" s="269"/>
      <c r="G2052" s="269"/>
      <c r="H2052" s="275"/>
    </row>
    <row r="2053" spans="2:8" ht="18" customHeight="1" x14ac:dyDescent="0.25">
      <c r="B2053" s="355"/>
      <c r="C2053" s="356"/>
      <c r="D2053" s="140"/>
      <c r="E2053" s="269"/>
      <c r="F2053" s="269"/>
      <c r="G2053" s="269"/>
      <c r="H2053" s="275"/>
    </row>
    <row r="2054" spans="2:8" ht="18" customHeight="1" x14ac:dyDescent="0.25">
      <c r="B2054" s="355"/>
      <c r="C2054" s="356"/>
      <c r="D2054" s="140"/>
      <c r="E2054" s="269"/>
      <c r="F2054" s="269"/>
      <c r="G2054" s="269"/>
      <c r="H2054" s="275"/>
    </row>
    <row r="2055" spans="2:8" ht="18" customHeight="1" x14ac:dyDescent="0.25">
      <c r="B2055" s="355"/>
      <c r="C2055" s="356"/>
      <c r="D2055" s="140"/>
      <c r="E2055" s="269"/>
      <c r="F2055" s="269"/>
      <c r="G2055" s="269"/>
      <c r="H2055" s="275"/>
    </row>
    <row r="2056" spans="2:8" ht="18" customHeight="1" x14ac:dyDescent="0.25">
      <c r="B2056" s="355"/>
      <c r="C2056" s="356"/>
      <c r="D2056" s="140"/>
      <c r="E2056" s="269"/>
      <c r="F2056" s="269"/>
      <c r="G2056" s="269"/>
      <c r="H2056" s="275"/>
    </row>
    <row r="2057" spans="2:8" ht="18" customHeight="1" x14ac:dyDescent="0.25">
      <c r="B2057" s="355"/>
      <c r="C2057" s="356"/>
      <c r="D2057" s="140"/>
      <c r="E2057" s="269"/>
      <c r="F2057" s="269"/>
      <c r="G2057" s="269"/>
      <c r="H2057" s="275"/>
    </row>
    <row r="2058" spans="2:8" ht="18" customHeight="1" x14ac:dyDescent="0.25">
      <c r="B2058" s="355"/>
      <c r="C2058" s="356"/>
      <c r="D2058" s="140"/>
      <c r="E2058" s="269"/>
      <c r="F2058" s="269"/>
      <c r="G2058" s="269"/>
      <c r="H2058" s="275"/>
    </row>
    <row r="2059" spans="2:8" ht="18" customHeight="1" x14ac:dyDescent="0.25">
      <c r="B2059" s="355"/>
      <c r="C2059" s="356"/>
      <c r="D2059" s="140"/>
      <c r="E2059" s="269"/>
      <c r="F2059" s="269"/>
      <c r="G2059" s="269"/>
      <c r="H2059" s="275"/>
    </row>
    <row r="2060" spans="2:8" ht="18" customHeight="1" x14ac:dyDescent="0.25">
      <c r="B2060" s="355"/>
      <c r="C2060" s="356"/>
      <c r="D2060" s="140"/>
      <c r="E2060" s="269"/>
      <c r="F2060" s="269"/>
      <c r="G2060" s="269"/>
      <c r="H2060" s="275"/>
    </row>
    <row r="2061" spans="2:8" ht="18" customHeight="1" x14ac:dyDescent="0.25">
      <c r="B2061" s="355"/>
      <c r="C2061" s="356"/>
      <c r="D2061" s="140"/>
      <c r="E2061" s="269"/>
      <c r="F2061" s="269"/>
      <c r="G2061" s="269"/>
      <c r="H2061" s="275"/>
    </row>
    <row r="2062" spans="2:8" ht="18" customHeight="1" x14ac:dyDescent="0.25">
      <c r="B2062" s="355"/>
      <c r="C2062" s="356"/>
      <c r="D2062" s="140"/>
      <c r="E2062" s="269"/>
      <c r="F2062" s="269"/>
      <c r="G2062" s="269"/>
      <c r="H2062" s="275"/>
    </row>
    <row r="2063" spans="2:8" ht="18" customHeight="1" x14ac:dyDescent="0.25">
      <c r="B2063" s="355"/>
      <c r="C2063" s="356"/>
      <c r="D2063" s="140"/>
      <c r="E2063" s="269"/>
      <c r="F2063" s="269"/>
      <c r="G2063" s="269"/>
      <c r="H2063" s="275"/>
    </row>
    <row r="2064" spans="2:8" ht="18" customHeight="1" x14ac:dyDescent="0.25">
      <c r="B2064" s="355"/>
      <c r="C2064" s="356"/>
      <c r="D2064" s="140"/>
      <c r="E2064" s="269"/>
      <c r="F2064" s="269"/>
      <c r="G2064" s="269"/>
      <c r="H2064" s="275"/>
    </row>
    <row r="2065" spans="2:8" ht="18" customHeight="1" x14ac:dyDescent="0.25">
      <c r="B2065" s="355"/>
      <c r="C2065" s="356"/>
      <c r="D2065" s="140"/>
      <c r="E2065" s="269"/>
      <c r="F2065" s="269"/>
      <c r="G2065" s="269"/>
      <c r="H2065" s="275"/>
    </row>
    <row r="2066" spans="2:8" ht="18" customHeight="1" x14ac:dyDescent="0.25">
      <c r="B2066" s="355"/>
      <c r="C2066" s="356"/>
      <c r="D2066" s="140"/>
      <c r="E2066" s="269"/>
      <c r="F2066" s="269"/>
      <c r="G2066" s="269"/>
      <c r="H2066" s="275"/>
    </row>
    <row r="2067" spans="2:8" ht="18" customHeight="1" x14ac:dyDescent="0.25">
      <c r="B2067" s="355"/>
      <c r="C2067" s="356"/>
      <c r="D2067" s="140"/>
      <c r="E2067" s="269"/>
      <c r="F2067" s="269"/>
      <c r="G2067" s="269"/>
      <c r="H2067" s="275"/>
    </row>
    <row r="2068" spans="2:8" ht="18" customHeight="1" x14ac:dyDescent="0.25">
      <c r="B2068" s="355"/>
      <c r="C2068" s="356"/>
      <c r="D2068" s="140"/>
      <c r="E2068" s="269"/>
      <c r="F2068" s="269"/>
      <c r="G2068" s="269"/>
      <c r="H2068" s="275"/>
    </row>
    <row r="2069" spans="2:8" ht="18" customHeight="1" x14ac:dyDescent="0.25">
      <c r="B2069" s="355"/>
      <c r="C2069" s="356"/>
      <c r="D2069" s="140"/>
      <c r="E2069" s="269"/>
      <c r="F2069" s="269"/>
      <c r="G2069" s="269"/>
      <c r="H2069" s="275"/>
    </row>
    <row r="2070" spans="2:8" ht="18" customHeight="1" x14ac:dyDescent="0.25">
      <c r="B2070" s="355"/>
      <c r="C2070" s="356"/>
      <c r="D2070" s="140"/>
      <c r="E2070" s="269"/>
      <c r="F2070" s="269"/>
      <c r="G2070" s="269"/>
      <c r="H2070" s="275"/>
    </row>
    <row r="2071" spans="2:8" ht="18" customHeight="1" x14ac:dyDescent="0.25">
      <c r="B2071" s="355"/>
      <c r="C2071" s="356"/>
      <c r="D2071" s="140"/>
      <c r="E2071" s="269"/>
      <c r="F2071" s="269"/>
      <c r="G2071" s="269"/>
      <c r="H2071" s="275"/>
    </row>
    <row r="2072" spans="2:8" ht="18" customHeight="1" x14ac:dyDescent="0.25">
      <c r="B2072" s="355"/>
      <c r="C2072" s="356"/>
      <c r="D2072" s="140"/>
      <c r="E2072" s="269"/>
      <c r="F2072" s="269"/>
      <c r="G2072" s="269"/>
      <c r="H2072" s="275"/>
    </row>
    <row r="2073" spans="2:8" ht="18" customHeight="1" x14ac:dyDescent="0.25">
      <c r="B2073" s="355"/>
      <c r="C2073" s="356"/>
      <c r="D2073" s="140"/>
      <c r="E2073" s="269"/>
      <c r="F2073" s="269"/>
      <c r="G2073" s="269"/>
      <c r="H2073" s="275"/>
    </row>
    <row r="2074" spans="2:8" ht="18" customHeight="1" x14ac:dyDescent="0.25">
      <c r="B2074" s="355"/>
      <c r="C2074" s="356"/>
      <c r="D2074" s="140"/>
      <c r="E2074" s="269"/>
      <c r="F2074" s="269"/>
      <c r="G2074" s="269"/>
      <c r="H2074" s="275"/>
    </row>
    <row r="2075" spans="2:8" ht="18" customHeight="1" x14ac:dyDescent="0.25">
      <c r="B2075" s="355"/>
      <c r="C2075" s="356"/>
      <c r="D2075" s="140"/>
      <c r="E2075" s="269"/>
      <c r="F2075" s="269"/>
      <c r="G2075" s="269"/>
      <c r="H2075" s="275"/>
    </row>
    <row r="2076" spans="2:8" ht="18" customHeight="1" x14ac:dyDescent="0.25">
      <c r="B2076" s="355"/>
      <c r="C2076" s="356"/>
      <c r="D2076" s="140"/>
      <c r="E2076" s="269"/>
      <c r="F2076" s="269"/>
      <c r="G2076" s="269"/>
      <c r="H2076" s="275"/>
    </row>
    <row r="2077" spans="2:8" ht="18" customHeight="1" x14ac:dyDescent="0.25">
      <c r="B2077" s="355"/>
      <c r="C2077" s="356"/>
      <c r="D2077" s="140"/>
      <c r="E2077" s="269"/>
      <c r="F2077" s="269"/>
      <c r="G2077" s="269"/>
      <c r="H2077" s="275"/>
    </row>
    <row r="2078" spans="2:8" ht="18" customHeight="1" x14ac:dyDescent="0.25">
      <c r="B2078" s="355"/>
      <c r="C2078" s="356"/>
      <c r="D2078" s="140"/>
      <c r="E2078" s="269"/>
      <c r="F2078" s="269"/>
      <c r="G2078" s="269"/>
      <c r="H2078" s="275"/>
    </row>
    <row r="2079" spans="2:8" ht="18" customHeight="1" x14ac:dyDescent="0.25">
      <c r="B2079" s="355"/>
      <c r="C2079" s="356"/>
      <c r="D2079" s="140"/>
      <c r="E2079" s="269"/>
      <c r="F2079" s="269"/>
      <c r="G2079" s="269"/>
      <c r="H2079" s="275"/>
    </row>
    <row r="2080" spans="2:8" ht="18" customHeight="1" x14ac:dyDescent="0.25">
      <c r="B2080" s="355"/>
      <c r="C2080" s="356"/>
      <c r="D2080" s="140"/>
      <c r="E2080" s="269"/>
      <c r="F2080" s="269"/>
      <c r="G2080" s="269"/>
      <c r="H2080" s="275"/>
    </row>
    <row r="2081" spans="2:8" ht="18" customHeight="1" x14ac:dyDescent="0.25">
      <c r="B2081" s="355"/>
      <c r="C2081" s="356"/>
      <c r="D2081" s="140"/>
      <c r="E2081" s="269"/>
      <c r="F2081" s="269"/>
      <c r="G2081" s="269"/>
      <c r="H2081" s="275"/>
    </row>
    <row r="2082" spans="2:8" ht="18" customHeight="1" x14ac:dyDescent="0.25">
      <c r="B2082" s="355"/>
      <c r="C2082" s="356"/>
      <c r="D2082" s="140"/>
      <c r="E2082" s="269"/>
      <c r="F2082" s="269"/>
      <c r="G2082" s="269"/>
      <c r="H2082" s="275"/>
    </row>
    <row r="2083" spans="2:8" ht="18" customHeight="1" x14ac:dyDescent="0.25">
      <c r="B2083" s="355"/>
      <c r="C2083" s="356"/>
      <c r="D2083" s="140"/>
      <c r="E2083" s="269"/>
      <c r="F2083" s="269"/>
      <c r="G2083" s="269"/>
      <c r="H2083" s="275"/>
    </row>
    <row r="2084" spans="2:8" ht="18" customHeight="1" x14ac:dyDescent="0.25">
      <c r="B2084" s="355"/>
      <c r="C2084" s="356"/>
      <c r="D2084" s="140"/>
      <c r="E2084" s="269"/>
      <c r="F2084" s="269"/>
      <c r="G2084" s="269"/>
      <c r="H2084" s="275"/>
    </row>
    <row r="2085" spans="2:8" ht="18" customHeight="1" x14ac:dyDescent="0.25">
      <c r="B2085" s="355"/>
      <c r="C2085" s="356"/>
      <c r="D2085" s="140"/>
      <c r="E2085" s="269"/>
      <c r="F2085" s="269"/>
      <c r="G2085" s="269"/>
      <c r="H2085" s="275"/>
    </row>
    <row r="2086" spans="2:8" ht="18" customHeight="1" x14ac:dyDescent="0.25">
      <c r="B2086" s="355"/>
      <c r="C2086" s="356"/>
      <c r="D2086" s="140"/>
      <c r="E2086" s="269"/>
      <c r="F2086" s="269"/>
      <c r="G2086" s="269"/>
      <c r="H2086" s="275"/>
    </row>
    <row r="2087" spans="2:8" ht="18" customHeight="1" x14ac:dyDescent="0.25">
      <c r="B2087" s="355"/>
      <c r="C2087" s="356"/>
      <c r="D2087" s="140"/>
      <c r="E2087" s="269"/>
      <c r="F2087" s="269"/>
      <c r="G2087" s="269"/>
      <c r="H2087" s="275"/>
    </row>
    <row r="2088" spans="2:8" ht="18" customHeight="1" x14ac:dyDescent="0.25">
      <c r="B2088" s="355"/>
      <c r="C2088" s="356"/>
      <c r="D2088" s="140"/>
      <c r="E2088" s="269"/>
      <c r="F2088" s="269"/>
      <c r="G2088" s="269"/>
      <c r="H2088" s="275"/>
    </row>
    <row r="2089" spans="2:8" ht="18" customHeight="1" x14ac:dyDescent="0.25">
      <c r="B2089" s="355"/>
      <c r="C2089" s="356"/>
      <c r="D2089" s="140"/>
      <c r="E2089" s="269"/>
      <c r="F2089" s="269"/>
      <c r="G2089" s="269"/>
      <c r="H2089" s="275"/>
    </row>
    <row r="2090" spans="2:8" ht="18" customHeight="1" x14ac:dyDescent="0.25">
      <c r="B2090" s="355"/>
      <c r="C2090" s="356"/>
      <c r="D2090" s="140"/>
      <c r="E2090" s="269"/>
      <c r="F2090" s="269"/>
      <c r="G2090" s="269"/>
      <c r="H2090" s="275"/>
    </row>
    <row r="2091" spans="2:8" ht="18" customHeight="1" x14ac:dyDescent="0.25">
      <c r="B2091" s="355"/>
      <c r="C2091" s="356"/>
      <c r="D2091" s="140"/>
      <c r="E2091" s="269"/>
      <c r="F2091" s="269"/>
      <c r="G2091" s="269"/>
      <c r="H2091" s="275"/>
    </row>
    <row r="2092" spans="2:8" ht="18" customHeight="1" x14ac:dyDescent="0.25">
      <c r="B2092" s="355"/>
      <c r="C2092" s="356"/>
      <c r="D2092" s="140"/>
      <c r="E2092" s="269"/>
      <c r="F2092" s="269"/>
      <c r="G2092" s="269"/>
      <c r="H2092" s="275"/>
    </row>
    <row r="2093" spans="2:8" ht="18" customHeight="1" x14ac:dyDescent="0.25">
      <c r="B2093" s="355"/>
      <c r="C2093" s="356"/>
      <c r="D2093" s="140"/>
      <c r="E2093" s="269"/>
      <c r="F2093" s="269"/>
      <c r="G2093" s="269"/>
      <c r="H2093" s="275"/>
    </row>
    <row r="2094" spans="2:8" ht="18" customHeight="1" x14ac:dyDescent="0.25">
      <c r="B2094" s="355"/>
      <c r="C2094" s="356"/>
      <c r="D2094" s="140"/>
      <c r="E2094" s="269"/>
      <c r="F2094" s="269"/>
      <c r="G2094" s="269"/>
      <c r="H2094" s="275"/>
    </row>
    <row r="2095" spans="2:8" ht="18" customHeight="1" x14ac:dyDescent="0.25">
      <c r="B2095" s="355"/>
      <c r="C2095" s="356"/>
      <c r="D2095" s="140"/>
      <c r="E2095" s="269"/>
      <c r="F2095" s="269"/>
      <c r="G2095" s="269"/>
      <c r="H2095" s="275"/>
    </row>
    <row r="2096" spans="2:8" ht="18" customHeight="1" x14ac:dyDescent="0.25">
      <c r="B2096" s="355"/>
      <c r="C2096" s="356"/>
      <c r="D2096" s="140"/>
      <c r="E2096" s="269"/>
      <c r="F2096" s="269"/>
      <c r="G2096" s="269"/>
      <c r="H2096" s="275"/>
    </row>
    <row r="2097" spans="2:8" ht="18" customHeight="1" x14ac:dyDescent="0.25">
      <c r="B2097" s="355"/>
      <c r="C2097" s="356"/>
      <c r="D2097" s="140"/>
      <c r="E2097" s="269"/>
      <c r="F2097" s="269"/>
      <c r="G2097" s="269"/>
      <c r="H2097" s="275"/>
    </row>
    <row r="2098" spans="2:8" ht="18" customHeight="1" x14ac:dyDescent="0.25">
      <c r="B2098" s="355"/>
      <c r="C2098" s="356"/>
      <c r="D2098" s="140"/>
      <c r="E2098" s="269"/>
      <c r="F2098" s="269"/>
      <c r="G2098" s="269"/>
      <c r="H2098" s="275"/>
    </row>
    <row r="2099" spans="2:8" ht="18" customHeight="1" x14ac:dyDescent="0.25">
      <c r="B2099" s="355"/>
      <c r="C2099" s="356"/>
      <c r="D2099" s="140"/>
      <c r="E2099" s="269"/>
      <c r="F2099" s="269"/>
      <c r="G2099" s="269"/>
      <c r="H2099" s="275"/>
    </row>
    <row r="2100" spans="2:8" ht="18" customHeight="1" x14ac:dyDescent="0.25">
      <c r="B2100" s="355"/>
      <c r="C2100" s="356"/>
      <c r="D2100" s="140"/>
      <c r="E2100" s="269"/>
      <c r="F2100" s="269"/>
      <c r="G2100" s="269"/>
      <c r="H2100" s="275"/>
    </row>
    <row r="2101" spans="2:8" ht="18" customHeight="1" x14ac:dyDescent="0.25">
      <c r="B2101" s="355"/>
      <c r="C2101" s="356"/>
      <c r="D2101" s="140"/>
      <c r="E2101" s="269"/>
      <c r="F2101" s="269"/>
      <c r="G2101" s="269"/>
      <c r="H2101" s="275"/>
    </row>
    <row r="2102" spans="2:8" ht="18" customHeight="1" x14ac:dyDescent="0.25">
      <c r="B2102" s="355"/>
      <c r="C2102" s="356"/>
      <c r="D2102" s="140"/>
      <c r="E2102" s="269"/>
      <c r="F2102" s="269"/>
      <c r="G2102" s="269"/>
      <c r="H2102" s="275"/>
    </row>
    <row r="2103" spans="2:8" ht="18" customHeight="1" x14ac:dyDescent="0.25">
      <c r="B2103" s="355"/>
      <c r="C2103" s="356"/>
      <c r="D2103" s="140"/>
      <c r="E2103" s="269"/>
      <c r="F2103" s="269"/>
      <c r="G2103" s="269"/>
      <c r="H2103" s="275"/>
    </row>
    <row r="2104" spans="2:8" ht="18" customHeight="1" x14ac:dyDescent="0.25">
      <c r="B2104" s="355"/>
      <c r="C2104" s="356"/>
      <c r="D2104" s="140"/>
      <c r="E2104" s="269"/>
      <c r="F2104" s="269"/>
      <c r="G2104" s="269"/>
      <c r="H2104" s="275"/>
    </row>
    <row r="2105" spans="2:8" ht="18" customHeight="1" x14ac:dyDescent="0.25">
      <c r="B2105" s="355"/>
      <c r="C2105" s="356"/>
      <c r="D2105" s="140"/>
      <c r="E2105" s="269"/>
      <c r="F2105" s="269"/>
      <c r="G2105" s="269"/>
      <c r="H2105" s="275"/>
    </row>
    <row r="2106" spans="2:8" ht="18" customHeight="1" x14ac:dyDescent="0.25">
      <c r="B2106" s="355"/>
      <c r="C2106" s="356"/>
      <c r="D2106" s="140"/>
      <c r="E2106" s="269"/>
      <c r="F2106" s="269"/>
      <c r="G2106" s="269"/>
      <c r="H2106" s="275"/>
    </row>
    <row r="2107" spans="2:8" ht="18" customHeight="1" x14ac:dyDescent="0.25">
      <c r="B2107" s="355"/>
      <c r="C2107" s="356"/>
      <c r="D2107" s="140"/>
      <c r="E2107" s="269"/>
      <c r="F2107" s="269"/>
      <c r="G2107" s="269"/>
      <c r="H2107" s="275"/>
    </row>
    <row r="2108" spans="2:8" ht="18" customHeight="1" x14ac:dyDescent="0.25">
      <c r="B2108" s="355"/>
      <c r="C2108" s="356"/>
      <c r="D2108" s="140"/>
      <c r="E2108" s="269"/>
      <c r="F2108" s="269"/>
      <c r="G2108" s="269"/>
      <c r="H2108" s="275"/>
    </row>
    <row r="2109" spans="2:8" ht="18" customHeight="1" x14ac:dyDescent="0.25">
      <c r="B2109" s="355"/>
      <c r="C2109" s="356"/>
      <c r="D2109" s="140"/>
      <c r="E2109" s="269"/>
      <c r="F2109" s="269"/>
      <c r="G2109" s="269"/>
      <c r="H2109" s="275"/>
    </row>
    <row r="2110" spans="2:8" ht="18" customHeight="1" x14ac:dyDescent="0.25">
      <c r="B2110" s="355"/>
      <c r="C2110" s="356"/>
      <c r="D2110" s="140"/>
      <c r="E2110" s="269"/>
      <c r="F2110" s="269"/>
      <c r="G2110" s="269"/>
      <c r="H2110" s="275"/>
    </row>
    <row r="2111" spans="2:8" ht="18" customHeight="1" x14ac:dyDescent="0.25">
      <c r="B2111" s="355"/>
      <c r="C2111" s="356"/>
      <c r="D2111" s="140"/>
      <c r="E2111" s="269"/>
      <c r="F2111" s="269"/>
      <c r="G2111" s="269"/>
      <c r="H2111" s="275"/>
    </row>
    <row r="2112" spans="2:8" ht="18" customHeight="1" x14ac:dyDescent="0.25">
      <c r="B2112" s="355"/>
      <c r="C2112" s="356"/>
      <c r="D2112" s="140"/>
      <c r="E2112" s="269"/>
      <c r="F2112" s="269"/>
      <c r="G2112" s="269"/>
      <c r="H2112" s="275"/>
    </row>
    <row r="2113" spans="2:8" ht="18" customHeight="1" x14ac:dyDescent="0.25">
      <c r="B2113" s="355"/>
      <c r="C2113" s="356"/>
      <c r="D2113" s="140"/>
      <c r="E2113" s="269"/>
      <c r="F2113" s="269"/>
      <c r="G2113" s="269"/>
      <c r="H2113" s="275"/>
    </row>
    <row r="2114" spans="2:8" ht="18" customHeight="1" x14ac:dyDescent="0.25">
      <c r="B2114" s="355"/>
      <c r="C2114" s="356"/>
      <c r="D2114" s="140"/>
      <c r="E2114" s="269"/>
      <c r="F2114" s="269"/>
      <c r="G2114" s="269"/>
      <c r="H2114" s="275"/>
    </row>
    <row r="2115" spans="2:8" ht="18" customHeight="1" x14ac:dyDescent="0.25">
      <c r="B2115" s="355"/>
      <c r="C2115" s="356"/>
      <c r="D2115" s="140"/>
      <c r="E2115" s="269"/>
      <c r="F2115" s="269"/>
      <c r="G2115" s="269"/>
      <c r="H2115" s="275"/>
    </row>
    <row r="2116" spans="2:8" ht="18" customHeight="1" x14ac:dyDescent="0.25">
      <c r="B2116" s="355"/>
      <c r="C2116" s="356"/>
      <c r="D2116" s="140"/>
      <c r="E2116" s="269"/>
      <c r="F2116" s="269"/>
      <c r="G2116" s="269"/>
      <c r="H2116" s="275"/>
    </row>
    <row r="2117" spans="2:8" ht="18" customHeight="1" x14ac:dyDescent="0.25">
      <c r="B2117" s="355"/>
      <c r="C2117" s="356"/>
      <c r="D2117" s="140"/>
      <c r="E2117" s="269"/>
      <c r="F2117" s="269"/>
      <c r="G2117" s="269"/>
      <c r="H2117" s="275"/>
    </row>
    <row r="2118" spans="2:8" ht="18" customHeight="1" x14ac:dyDescent="0.25">
      <c r="B2118" s="355"/>
      <c r="C2118" s="356"/>
      <c r="D2118" s="140"/>
      <c r="E2118" s="269"/>
      <c r="F2118" s="269"/>
      <c r="G2118" s="269"/>
      <c r="H2118" s="275"/>
    </row>
    <row r="2119" spans="2:8" ht="18" customHeight="1" x14ac:dyDescent="0.25">
      <c r="B2119" s="355"/>
      <c r="C2119" s="356"/>
      <c r="D2119" s="140"/>
      <c r="E2119" s="269"/>
      <c r="F2119" s="269"/>
      <c r="G2119" s="269"/>
      <c r="H2119" s="275"/>
    </row>
    <row r="2120" spans="2:8" ht="18" customHeight="1" x14ac:dyDescent="0.25">
      <c r="B2120" s="355"/>
      <c r="C2120" s="356"/>
      <c r="D2120" s="140"/>
      <c r="E2120" s="269"/>
      <c r="F2120" s="269"/>
      <c r="G2120" s="269"/>
      <c r="H2120" s="275"/>
    </row>
    <row r="2121" spans="2:8" ht="18" customHeight="1" x14ac:dyDescent="0.25">
      <c r="B2121" s="355"/>
      <c r="C2121" s="356"/>
      <c r="D2121" s="140"/>
      <c r="E2121" s="269"/>
      <c r="F2121" s="269"/>
      <c r="G2121" s="269"/>
      <c r="H2121" s="275"/>
    </row>
    <row r="2122" spans="2:8" ht="18" customHeight="1" x14ac:dyDescent="0.25">
      <c r="B2122" s="355"/>
      <c r="C2122" s="356"/>
      <c r="D2122" s="140"/>
      <c r="E2122" s="269"/>
      <c r="F2122" s="269"/>
      <c r="G2122" s="269"/>
      <c r="H2122" s="275"/>
    </row>
    <row r="2123" spans="2:8" ht="18" customHeight="1" x14ac:dyDescent="0.25">
      <c r="B2123" s="355"/>
      <c r="C2123" s="356"/>
      <c r="D2123" s="140"/>
      <c r="E2123" s="269"/>
      <c r="F2123" s="269"/>
      <c r="G2123" s="269"/>
      <c r="H2123" s="275"/>
    </row>
    <row r="2124" spans="2:8" ht="18" customHeight="1" x14ac:dyDescent="0.25">
      <c r="B2124" s="355"/>
      <c r="C2124" s="356"/>
      <c r="D2124" s="140"/>
      <c r="E2124" s="269"/>
      <c r="F2124" s="269"/>
      <c r="G2124" s="269"/>
      <c r="H2124" s="275"/>
    </row>
    <row r="2125" spans="2:8" ht="18" customHeight="1" x14ac:dyDescent="0.25">
      <c r="B2125" s="355"/>
      <c r="C2125" s="356"/>
      <c r="D2125" s="140"/>
      <c r="E2125" s="269"/>
      <c r="F2125" s="269"/>
      <c r="G2125" s="269"/>
      <c r="H2125" s="275"/>
    </row>
    <row r="2126" spans="2:8" ht="18" customHeight="1" x14ac:dyDescent="0.25">
      <c r="B2126" s="355"/>
      <c r="C2126" s="356"/>
      <c r="D2126" s="140"/>
      <c r="E2126" s="269"/>
      <c r="F2126" s="269"/>
      <c r="G2126" s="269"/>
      <c r="H2126" s="275"/>
    </row>
    <row r="2127" spans="2:8" ht="18" customHeight="1" x14ac:dyDescent="0.25">
      <c r="B2127" s="355"/>
      <c r="C2127" s="356"/>
      <c r="D2127" s="140"/>
      <c r="E2127" s="269"/>
      <c r="F2127" s="269"/>
      <c r="G2127" s="269"/>
      <c r="H2127" s="275"/>
    </row>
    <row r="2128" spans="2:8" ht="18" customHeight="1" x14ac:dyDescent="0.25">
      <c r="B2128" s="355"/>
      <c r="C2128" s="356"/>
      <c r="D2128" s="140"/>
      <c r="E2128" s="269"/>
      <c r="F2128" s="269"/>
      <c r="G2128" s="269"/>
      <c r="H2128" s="275"/>
    </row>
    <row r="2129" spans="2:8" ht="18" customHeight="1" x14ac:dyDescent="0.25">
      <c r="B2129" s="355"/>
      <c r="C2129" s="356"/>
      <c r="D2129" s="140"/>
      <c r="E2129" s="269"/>
      <c r="F2129" s="269"/>
      <c r="G2129" s="269"/>
      <c r="H2129" s="275"/>
    </row>
    <row r="2130" spans="2:8" ht="18" customHeight="1" x14ac:dyDescent="0.25">
      <c r="B2130" s="355"/>
      <c r="C2130" s="356"/>
      <c r="D2130" s="140"/>
      <c r="E2130" s="269"/>
      <c r="F2130" s="269"/>
      <c r="G2130" s="269"/>
      <c r="H2130" s="275"/>
    </row>
    <row r="2131" spans="2:8" ht="18" customHeight="1" x14ac:dyDescent="0.25">
      <c r="B2131" s="355"/>
      <c r="C2131" s="356"/>
      <c r="D2131" s="140"/>
      <c r="E2131" s="269"/>
      <c r="F2131" s="269"/>
      <c r="G2131" s="269"/>
      <c r="H2131" s="275"/>
    </row>
    <row r="2132" spans="2:8" ht="18" customHeight="1" x14ac:dyDescent="0.25">
      <c r="B2132" s="355"/>
      <c r="C2132" s="356"/>
      <c r="D2132" s="140"/>
      <c r="E2132" s="269"/>
      <c r="F2132" s="269"/>
      <c r="G2132" s="269"/>
      <c r="H2132" s="275"/>
    </row>
    <row r="2133" spans="2:8" ht="18" customHeight="1" x14ac:dyDescent="0.25">
      <c r="B2133" s="355"/>
      <c r="C2133" s="356"/>
      <c r="D2133" s="140"/>
      <c r="E2133" s="269"/>
      <c r="F2133" s="269"/>
      <c r="G2133" s="269"/>
      <c r="H2133" s="275"/>
    </row>
    <row r="2134" spans="2:8" ht="18" customHeight="1" x14ac:dyDescent="0.25">
      <c r="B2134" s="355"/>
      <c r="C2134" s="356"/>
      <c r="D2134" s="140"/>
      <c r="E2134" s="269"/>
      <c r="F2134" s="269"/>
      <c r="G2134" s="269"/>
      <c r="H2134" s="275"/>
    </row>
    <row r="2135" spans="2:8" ht="18" customHeight="1" x14ac:dyDescent="0.25">
      <c r="B2135" s="355"/>
      <c r="C2135" s="356"/>
      <c r="D2135" s="140"/>
      <c r="E2135" s="269"/>
      <c r="F2135" s="269"/>
      <c r="G2135" s="269"/>
      <c r="H2135" s="275"/>
    </row>
    <row r="2136" spans="2:8" ht="18" customHeight="1" x14ac:dyDescent="0.25">
      <c r="B2136" s="355"/>
      <c r="C2136" s="356"/>
      <c r="D2136" s="140"/>
      <c r="E2136" s="269"/>
      <c r="F2136" s="269"/>
      <c r="G2136" s="269"/>
      <c r="H2136" s="275"/>
    </row>
    <row r="2137" spans="2:8" ht="18" customHeight="1" x14ac:dyDescent="0.25">
      <c r="B2137" s="355"/>
      <c r="C2137" s="356"/>
      <c r="D2137" s="140"/>
      <c r="E2137" s="269"/>
      <c r="F2137" s="269"/>
      <c r="G2137" s="269"/>
      <c r="H2137" s="275"/>
    </row>
    <row r="2138" spans="2:8" ht="18" customHeight="1" x14ac:dyDescent="0.25">
      <c r="B2138" s="355"/>
      <c r="C2138" s="356"/>
      <c r="D2138" s="140"/>
      <c r="E2138" s="269"/>
      <c r="F2138" s="269"/>
      <c r="G2138" s="269"/>
      <c r="H2138" s="275"/>
    </row>
    <row r="2139" spans="2:8" ht="18" customHeight="1" x14ac:dyDescent="0.25">
      <c r="B2139" s="355"/>
      <c r="C2139" s="356"/>
      <c r="D2139" s="140"/>
      <c r="E2139" s="269"/>
      <c r="F2139" s="269"/>
      <c r="G2139" s="269"/>
      <c r="H2139" s="275"/>
    </row>
    <row r="2140" spans="2:8" ht="18" customHeight="1" x14ac:dyDescent="0.25">
      <c r="B2140" s="355"/>
      <c r="C2140" s="356"/>
      <c r="D2140" s="140"/>
      <c r="E2140" s="269"/>
      <c r="F2140" s="269"/>
      <c r="G2140" s="269"/>
      <c r="H2140" s="275"/>
    </row>
    <row r="2141" spans="2:8" ht="18" customHeight="1" x14ac:dyDescent="0.25">
      <c r="B2141" s="355"/>
      <c r="C2141" s="356"/>
      <c r="D2141" s="140"/>
      <c r="E2141" s="269"/>
      <c r="F2141" s="269"/>
      <c r="G2141" s="269"/>
      <c r="H2141" s="275"/>
    </row>
    <row r="2142" spans="2:8" ht="18" customHeight="1" x14ac:dyDescent="0.25">
      <c r="B2142" s="355"/>
      <c r="C2142" s="356"/>
      <c r="D2142" s="140"/>
      <c r="E2142" s="269"/>
      <c r="F2142" s="269"/>
      <c r="G2142" s="269"/>
      <c r="H2142" s="275"/>
    </row>
    <row r="2143" spans="2:8" ht="18" customHeight="1" x14ac:dyDescent="0.25">
      <c r="B2143" s="355"/>
      <c r="C2143" s="356"/>
      <c r="D2143" s="140"/>
      <c r="E2143" s="269"/>
      <c r="F2143" s="269"/>
      <c r="G2143" s="269"/>
      <c r="H2143" s="275"/>
    </row>
    <row r="2144" spans="2:8" ht="18" customHeight="1" x14ac:dyDescent="0.25">
      <c r="B2144" s="355"/>
      <c r="C2144" s="356"/>
      <c r="D2144" s="140"/>
      <c r="E2144" s="269"/>
      <c r="F2144" s="269"/>
      <c r="G2144" s="269"/>
      <c r="H2144" s="275"/>
    </row>
    <row r="2145" spans="2:8" ht="18" customHeight="1" x14ac:dyDescent="0.25">
      <c r="B2145" s="355"/>
      <c r="C2145" s="356"/>
      <c r="D2145" s="140"/>
      <c r="E2145" s="269"/>
      <c r="F2145" s="269"/>
      <c r="G2145" s="269"/>
      <c r="H2145" s="275"/>
    </row>
    <row r="2146" spans="2:8" ht="18" customHeight="1" x14ac:dyDescent="0.25">
      <c r="B2146" s="355"/>
      <c r="C2146" s="356"/>
      <c r="D2146" s="140"/>
      <c r="E2146" s="269"/>
      <c r="F2146" s="269"/>
      <c r="G2146" s="269"/>
      <c r="H2146" s="275"/>
    </row>
    <row r="2147" spans="2:8" ht="18" customHeight="1" x14ac:dyDescent="0.25">
      <c r="B2147" s="355"/>
      <c r="C2147" s="356"/>
      <c r="D2147" s="140"/>
      <c r="E2147" s="269"/>
      <c r="F2147" s="269"/>
      <c r="G2147" s="269"/>
      <c r="H2147" s="275"/>
    </row>
    <row r="2148" spans="2:8" ht="18" customHeight="1" x14ac:dyDescent="0.25">
      <c r="B2148" s="355"/>
      <c r="C2148" s="356"/>
      <c r="D2148" s="140"/>
      <c r="E2148" s="269"/>
      <c r="F2148" s="269"/>
      <c r="G2148" s="269"/>
      <c r="H2148" s="275"/>
    </row>
    <row r="2149" spans="2:8" ht="18" customHeight="1" x14ac:dyDescent="0.25">
      <c r="B2149" s="355"/>
      <c r="C2149" s="356"/>
      <c r="D2149" s="140"/>
      <c r="E2149" s="269"/>
      <c r="F2149" s="269"/>
      <c r="G2149" s="269"/>
      <c r="H2149" s="275"/>
    </row>
    <row r="2150" spans="2:8" ht="18" customHeight="1" x14ac:dyDescent="0.25">
      <c r="B2150" s="355"/>
      <c r="C2150" s="356"/>
      <c r="D2150" s="140"/>
      <c r="E2150" s="269"/>
      <c r="F2150" s="269"/>
      <c r="G2150" s="269"/>
      <c r="H2150" s="275"/>
    </row>
    <row r="2151" spans="2:8" ht="18" customHeight="1" x14ac:dyDescent="0.25">
      <c r="B2151" s="355"/>
      <c r="C2151" s="356"/>
      <c r="D2151" s="140"/>
      <c r="E2151" s="269"/>
      <c r="F2151" s="269"/>
      <c r="G2151" s="269"/>
      <c r="H2151" s="275"/>
    </row>
    <row r="2152" spans="2:8" ht="18" customHeight="1" x14ac:dyDescent="0.25">
      <c r="B2152" s="355"/>
      <c r="C2152" s="356"/>
      <c r="D2152" s="140"/>
      <c r="E2152" s="269"/>
      <c r="F2152" s="269"/>
      <c r="G2152" s="269"/>
      <c r="H2152" s="275"/>
    </row>
    <row r="2153" spans="2:8" ht="18" customHeight="1" x14ac:dyDescent="0.25">
      <c r="B2153" s="355"/>
      <c r="C2153" s="356"/>
      <c r="D2153" s="140"/>
      <c r="E2153" s="269"/>
      <c r="F2153" s="269"/>
      <c r="G2153" s="269"/>
      <c r="H2153" s="275"/>
    </row>
    <row r="2154" spans="2:8" ht="18" customHeight="1" x14ac:dyDescent="0.25">
      <c r="B2154" s="355"/>
      <c r="C2154" s="356"/>
      <c r="D2154" s="140"/>
      <c r="E2154" s="269"/>
      <c r="F2154" s="269"/>
      <c r="G2154" s="269"/>
      <c r="H2154" s="275"/>
    </row>
    <row r="2155" spans="2:8" ht="18" customHeight="1" x14ac:dyDescent="0.25">
      <c r="B2155" s="355"/>
      <c r="C2155" s="356"/>
      <c r="D2155" s="140"/>
      <c r="E2155" s="269"/>
      <c r="F2155" s="269"/>
      <c r="G2155" s="269"/>
      <c r="H2155" s="275"/>
    </row>
    <row r="2156" spans="2:8" ht="18" customHeight="1" x14ac:dyDescent="0.25">
      <c r="B2156" s="355"/>
      <c r="C2156" s="356"/>
      <c r="D2156" s="140"/>
      <c r="E2156" s="269"/>
      <c r="F2156" s="269"/>
      <c r="G2156" s="269"/>
      <c r="H2156" s="275"/>
    </row>
    <row r="2157" spans="2:8" ht="18" customHeight="1" x14ac:dyDescent="0.25">
      <c r="B2157" s="355"/>
      <c r="C2157" s="356"/>
      <c r="D2157" s="140"/>
      <c r="E2157" s="269"/>
      <c r="F2157" s="269"/>
      <c r="G2157" s="269"/>
      <c r="H2157" s="275"/>
    </row>
    <row r="2158" spans="2:8" ht="18" customHeight="1" x14ac:dyDescent="0.25">
      <c r="B2158" s="355"/>
      <c r="C2158" s="356"/>
      <c r="D2158" s="140"/>
      <c r="E2158" s="269"/>
      <c r="F2158" s="269"/>
      <c r="G2158" s="269"/>
      <c r="H2158" s="275"/>
    </row>
    <row r="2159" spans="2:8" ht="18" customHeight="1" x14ac:dyDescent="0.25">
      <c r="B2159" s="355"/>
      <c r="C2159" s="356"/>
      <c r="D2159" s="140"/>
      <c r="E2159" s="269"/>
      <c r="F2159" s="269"/>
      <c r="G2159" s="269"/>
      <c r="H2159" s="275"/>
    </row>
    <row r="2160" spans="2:8" ht="18" customHeight="1" x14ac:dyDescent="0.25">
      <c r="B2160" s="355"/>
      <c r="C2160" s="356"/>
      <c r="D2160" s="140"/>
      <c r="E2160" s="269"/>
      <c r="F2160" s="269"/>
      <c r="G2160" s="269"/>
      <c r="H2160" s="275"/>
    </row>
    <row r="2161" spans="2:8" ht="18" customHeight="1" x14ac:dyDescent="0.25">
      <c r="B2161" s="355"/>
      <c r="C2161" s="356"/>
      <c r="D2161" s="140"/>
      <c r="E2161" s="269"/>
      <c r="F2161" s="269"/>
      <c r="G2161" s="269"/>
      <c r="H2161" s="275"/>
    </row>
    <row r="2162" spans="2:8" ht="18" customHeight="1" x14ac:dyDescent="0.25">
      <c r="B2162" s="355"/>
      <c r="C2162" s="356"/>
      <c r="D2162" s="140"/>
      <c r="E2162" s="269"/>
      <c r="F2162" s="269"/>
      <c r="G2162" s="269"/>
      <c r="H2162" s="275"/>
    </row>
    <row r="2163" spans="2:8" ht="18" customHeight="1" x14ac:dyDescent="0.25">
      <c r="B2163" s="355"/>
      <c r="C2163" s="356"/>
      <c r="D2163" s="140"/>
      <c r="E2163" s="269"/>
      <c r="F2163" s="269"/>
      <c r="G2163" s="269"/>
      <c r="H2163" s="275"/>
    </row>
    <row r="2164" spans="2:8" ht="18" customHeight="1" x14ac:dyDescent="0.25">
      <c r="B2164" s="355"/>
      <c r="C2164" s="356"/>
      <c r="D2164" s="140"/>
      <c r="E2164" s="269"/>
      <c r="F2164" s="269"/>
      <c r="G2164" s="269"/>
      <c r="H2164" s="275"/>
    </row>
    <row r="2165" spans="2:8" ht="18" customHeight="1" x14ac:dyDescent="0.25">
      <c r="B2165" s="355"/>
      <c r="C2165" s="356"/>
      <c r="D2165" s="140"/>
      <c r="E2165" s="269"/>
      <c r="F2165" s="269"/>
      <c r="G2165" s="269"/>
      <c r="H2165" s="275"/>
    </row>
    <row r="2166" spans="2:8" ht="18" customHeight="1" x14ac:dyDescent="0.25">
      <c r="B2166" s="355"/>
      <c r="C2166" s="356"/>
      <c r="D2166" s="140"/>
      <c r="E2166" s="269"/>
      <c r="F2166" s="269"/>
      <c r="G2166" s="269"/>
      <c r="H2166" s="275"/>
    </row>
    <row r="2167" spans="2:8" ht="18" customHeight="1" x14ac:dyDescent="0.25">
      <c r="B2167" s="355"/>
      <c r="C2167" s="356"/>
      <c r="D2167" s="140"/>
      <c r="E2167" s="269"/>
      <c r="F2167" s="269"/>
      <c r="G2167" s="269"/>
      <c r="H2167" s="275"/>
    </row>
    <row r="2168" spans="2:8" ht="18" customHeight="1" x14ac:dyDescent="0.25">
      <c r="B2168" s="355"/>
      <c r="C2168" s="356"/>
      <c r="D2168" s="140"/>
      <c r="E2168" s="269"/>
      <c r="F2168" s="269"/>
      <c r="G2168" s="269"/>
      <c r="H2168" s="275"/>
    </row>
    <row r="2169" spans="2:8" ht="18" customHeight="1" x14ac:dyDescent="0.25">
      <c r="B2169" s="355"/>
      <c r="C2169" s="356"/>
      <c r="D2169" s="140"/>
      <c r="E2169" s="269"/>
      <c r="F2169" s="269"/>
      <c r="G2169" s="269"/>
      <c r="H2169" s="275"/>
    </row>
    <row r="2170" spans="2:8" ht="18" customHeight="1" x14ac:dyDescent="0.25">
      <c r="B2170" s="355"/>
      <c r="C2170" s="356"/>
      <c r="D2170" s="140"/>
      <c r="E2170" s="269"/>
      <c r="F2170" s="269"/>
      <c r="G2170" s="269"/>
      <c r="H2170" s="275"/>
    </row>
    <row r="2171" spans="2:8" ht="18" customHeight="1" x14ac:dyDescent="0.25">
      <c r="B2171" s="355"/>
      <c r="C2171" s="356"/>
      <c r="D2171" s="140"/>
      <c r="E2171" s="269"/>
      <c r="F2171" s="269"/>
      <c r="G2171" s="269"/>
      <c r="H2171" s="275"/>
    </row>
    <row r="2172" spans="2:8" ht="18" customHeight="1" x14ac:dyDescent="0.25">
      <c r="B2172" s="355"/>
      <c r="C2172" s="356"/>
      <c r="D2172" s="140"/>
      <c r="E2172" s="269"/>
      <c r="F2172" s="269"/>
      <c r="G2172" s="269"/>
      <c r="H2172" s="275"/>
    </row>
    <row r="2173" spans="2:8" ht="18" customHeight="1" x14ac:dyDescent="0.25">
      <c r="B2173" s="355"/>
      <c r="C2173" s="356"/>
      <c r="D2173" s="140"/>
      <c r="E2173" s="269"/>
      <c r="F2173" s="269"/>
      <c r="G2173" s="269"/>
      <c r="H2173" s="275"/>
    </row>
    <row r="2174" spans="2:8" ht="18" customHeight="1" x14ac:dyDescent="0.25">
      <c r="B2174" s="355"/>
      <c r="C2174" s="356"/>
      <c r="D2174" s="140"/>
      <c r="E2174" s="269"/>
      <c r="F2174" s="269"/>
      <c r="G2174" s="269"/>
      <c r="H2174" s="275"/>
    </row>
    <row r="2175" spans="2:8" ht="18" customHeight="1" x14ac:dyDescent="0.25">
      <c r="B2175" s="355"/>
      <c r="C2175" s="356"/>
      <c r="D2175" s="140"/>
      <c r="E2175" s="269"/>
      <c r="F2175" s="269"/>
      <c r="G2175" s="269"/>
      <c r="H2175" s="275"/>
    </row>
    <row r="2176" spans="2:8" ht="18" customHeight="1" x14ac:dyDescent="0.25">
      <c r="B2176" s="355"/>
      <c r="C2176" s="356"/>
      <c r="D2176" s="140"/>
      <c r="E2176" s="269"/>
      <c r="F2176" s="269"/>
      <c r="G2176" s="269"/>
      <c r="H2176" s="275"/>
    </row>
    <row r="2177" spans="2:8" ht="18" customHeight="1" x14ac:dyDescent="0.25">
      <c r="B2177" s="355"/>
      <c r="C2177" s="356"/>
      <c r="D2177" s="140"/>
      <c r="E2177" s="269"/>
      <c r="F2177" s="269"/>
      <c r="G2177" s="269"/>
      <c r="H2177" s="275"/>
    </row>
    <row r="2178" spans="2:8" ht="18" customHeight="1" x14ac:dyDescent="0.25">
      <c r="B2178" s="355"/>
      <c r="C2178" s="356"/>
      <c r="D2178" s="140"/>
      <c r="E2178" s="269"/>
      <c r="F2178" s="269"/>
      <c r="G2178" s="269"/>
      <c r="H2178" s="275"/>
    </row>
    <row r="2179" spans="2:8" ht="18" customHeight="1" x14ac:dyDescent="0.25">
      <c r="B2179" s="355"/>
      <c r="C2179" s="356"/>
      <c r="D2179" s="140"/>
      <c r="E2179" s="269"/>
      <c r="F2179" s="269"/>
      <c r="G2179" s="269"/>
      <c r="H2179" s="275"/>
    </row>
    <row r="2180" spans="2:8" ht="18" customHeight="1" x14ac:dyDescent="0.25">
      <c r="B2180" s="355"/>
      <c r="C2180" s="356"/>
      <c r="D2180" s="140"/>
      <c r="E2180" s="269"/>
      <c r="F2180" s="269"/>
      <c r="G2180" s="269"/>
      <c r="H2180" s="275"/>
    </row>
    <row r="2181" spans="2:8" ht="18" customHeight="1" x14ac:dyDescent="0.25">
      <c r="B2181" s="355"/>
      <c r="C2181" s="356"/>
      <c r="D2181" s="140"/>
      <c r="E2181" s="269"/>
      <c r="F2181" s="269"/>
      <c r="G2181" s="269"/>
      <c r="H2181" s="275"/>
    </row>
    <row r="2182" spans="2:8" ht="18" customHeight="1" x14ac:dyDescent="0.25">
      <c r="B2182" s="355"/>
      <c r="C2182" s="356"/>
      <c r="D2182" s="140"/>
      <c r="E2182" s="269"/>
      <c r="F2182" s="269"/>
      <c r="G2182" s="269"/>
      <c r="H2182" s="275"/>
    </row>
    <row r="2183" spans="2:8" ht="18" customHeight="1" x14ac:dyDescent="0.25">
      <c r="B2183" s="355"/>
      <c r="C2183" s="356"/>
      <c r="D2183" s="140"/>
      <c r="E2183" s="269"/>
      <c r="F2183" s="269"/>
      <c r="G2183" s="269"/>
      <c r="H2183" s="275"/>
    </row>
    <row r="2184" spans="2:8" ht="18" customHeight="1" x14ac:dyDescent="0.25">
      <c r="B2184" s="355"/>
      <c r="C2184" s="356"/>
      <c r="D2184" s="140"/>
      <c r="E2184" s="269"/>
      <c r="F2184" s="269"/>
      <c r="G2184" s="269"/>
      <c r="H2184" s="275"/>
    </row>
    <row r="2185" spans="2:8" ht="18" customHeight="1" x14ac:dyDescent="0.25">
      <c r="B2185" s="355"/>
      <c r="C2185" s="356"/>
      <c r="D2185" s="140"/>
      <c r="E2185" s="269"/>
      <c r="F2185" s="269"/>
      <c r="G2185" s="269"/>
      <c r="H2185" s="275"/>
    </row>
    <row r="2186" spans="2:8" ht="18" customHeight="1" x14ac:dyDescent="0.25">
      <c r="B2186" s="355"/>
      <c r="C2186" s="356"/>
      <c r="D2186" s="140"/>
      <c r="E2186" s="269"/>
      <c r="F2186" s="269"/>
      <c r="G2186" s="269"/>
      <c r="H2186" s="275"/>
    </row>
    <row r="2187" spans="2:8" ht="18" customHeight="1" x14ac:dyDescent="0.25">
      <c r="B2187" s="355"/>
      <c r="C2187" s="356"/>
      <c r="D2187" s="140"/>
      <c r="E2187" s="269"/>
      <c r="F2187" s="269"/>
      <c r="G2187" s="269"/>
      <c r="H2187" s="275"/>
    </row>
    <row r="2188" spans="2:8" ht="18" customHeight="1" x14ac:dyDescent="0.25">
      <c r="B2188" s="355"/>
      <c r="C2188" s="356"/>
      <c r="D2188" s="140"/>
      <c r="E2188" s="269"/>
      <c r="F2188" s="269"/>
      <c r="G2188" s="269"/>
      <c r="H2188" s="275"/>
    </row>
    <row r="2189" spans="2:8" ht="18" customHeight="1" x14ac:dyDescent="0.25">
      <c r="B2189" s="355"/>
      <c r="C2189" s="356"/>
      <c r="D2189" s="140"/>
      <c r="E2189" s="269"/>
      <c r="F2189" s="269"/>
      <c r="G2189" s="269"/>
      <c r="H2189" s="275"/>
    </row>
    <row r="2190" spans="2:8" ht="18" customHeight="1" x14ac:dyDescent="0.25">
      <c r="B2190" s="355"/>
      <c r="C2190" s="356"/>
      <c r="D2190" s="140"/>
      <c r="E2190" s="269"/>
      <c r="F2190" s="269"/>
      <c r="G2190" s="269"/>
      <c r="H2190" s="275"/>
    </row>
    <row r="2191" spans="2:8" ht="18" customHeight="1" x14ac:dyDescent="0.25">
      <c r="B2191" s="355"/>
      <c r="C2191" s="356"/>
      <c r="D2191" s="140"/>
      <c r="E2191" s="269"/>
      <c r="F2191" s="269"/>
      <c r="G2191" s="269"/>
      <c r="H2191" s="275"/>
    </row>
    <row r="2192" spans="2:8" ht="18" customHeight="1" x14ac:dyDescent="0.25">
      <c r="B2192" s="355"/>
      <c r="C2192" s="356"/>
      <c r="D2192" s="140"/>
      <c r="E2192" s="269"/>
      <c r="F2192" s="269"/>
      <c r="G2192" s="269"/>
      <c r="H2192" s="275"/>
    </row>
    <row r="2193" spans="2:8" ht="18" customHeight="1" x14ac:dyDescent="0.25">
      <c r="B2193" s="355"/>
      <c r="C2193" s="356"/>
      <c r="D2193" s="140"/>
      <c r="E2193" s="269"/>
      <c r="F2193" s="269"/>
      <c r="G2193" s="269"/>
      <c r="H2193" s="275"/>
    </row>
    <row r="2194" spans="2:8" ht="18" customHeight="1" x14ac:dyDescent="0.25">
      <c r="B2194" s="355"/>
      <c r="C2194" s="356"/>
      <c r="D2194" s="140"/>
      <c r="E2194" s="269"/>
      <c r="F2194" s="269"/>
      <c r="G2194" s="269"/>
      <c r="H2194" s="275"/>
    </row>
    <row r="2195" spans="2:8" ht="18" customHeight="1" x14ac:dyDescent="0.25">
      <c r="B2195" s="355"/>
      <c r="C2195" s="356"/>
      <c r="D2195" s="140"/>
      <c r="E2195" s="269"/>
      <c r="F2195" s="269"/>
      <c r="G2195" s="269"/>
      <c r="H2195" s="275"/>
    </row>
    <row r="2196" spans="2:8" ht="18" customHeight="1" x14ac:dyDescent="0.25">
      <c r="B2196" s="355"/>
      <c r="C2196" s="356"/>
      <c r="D2196" s="140"/>
      <c r="E2196" s="269"/>
      <c r="F2196" s="269"/>
      <c r="G2196" s="269"/>
      <c r="H2196" s="275"/>
    </row>
    <row r="2197" spans="2:8" ht="18" customHeight="1" x14ac:dyDescent="0.25">
      <c r="B2197" s="355"/>
      <c r="C2197" s="356"/>
      <c r="D2197" s="140"/>
      <c r="E2197" s="269"/>
      <c r="F2197" s="269"/>
      <c r="G2197" s="269"/>
      <c r="H2197" s="275"/>
    </row>
    <row r="2198" spans="2:8" ht="18" customHeight="1" x14ac:dyDescent="0.25">
      <c r="B2198" s="355"/>
      <c r="C2198" s="356"/>
      <c r="D2198" s="140"/>
      <c r="E2198" s="269"/>
      <c r="F2198" s="269"/>
      <c r="G2198" s="269"/>
      <c r="H2198" s="275"/>
    </row>
    <row r="2199" spans="2:8" ht="18" customHeight="1" x14ac:dyDescent="0.25">
      <c r="B2199" s="355"/>
      <c r="C2199" s="356"/>
      <c r="D2199" s="140"/>
      <c r="E2199" s="269"/>
      <c r="F2199" s="269"/>
      <c r="G2199" s="269"/>
      <c r="H2199" s="275"/>
    </row>
    <row r="2200" spans="2:8" ht="18" customHeight="1" x14ac:dyDescent="0.25">
      <c r="B2200" s="355"/>
      <c r="C2200" s="356"/>
      <c r="D2200" s="140"/>
      <c r="E2200" s="269"/>
      <c r="F2200" s="269"/>
      <c r="G2200" s="269"/>
      <c r="H2200" s="275"/>
    </row>
    <row r="2201" spans="2:8" ht="18" customHeight="1" x14ac:dyDescent="0.25">
      <c r="B2201" s="355"/>
      <c r="C2201" s="356"/>
      <c r="D2201" s="140"/>
      <c r="E2201" s="269"/>
      <c r="F2201" s="269"/>
      <c r="G2201" s="269"/>
      <c r="H2201" s="275"/>
    </row>
    <row r="2202" spans="2:8" ht="18" customHeight="1" x14ac:dyDescent="0.25">
      <c r="B2202" s="355"/>
      <c r="C2202" s="356"/>
      <c r="D2202" s="140"/>
      <c r="E2202" s="269"/>
      <c r="F2202" s="269"/>
      <c r="G2202" s="269"/>
      <c r="H2202" s="275"/>
    </row>
    <row r="2203" spans="2:8" ht="18" customHeight="1" x14ac:dyDescent="0.25">
      <c r="B2203" s="355"/>
      <c r="C2203" s="356"/>
      <c r="D2203" s="140"/>
      <c r="E2203" s="269"/>
      <c r="F2203" s="269"/>
      <c r="G2203" s="269"/>
      <c r="H2203" s="275"/>
    </row>
    <row r="2204" spans="2:8" ht="18" customHeight="1" x14ac:dyDescent="0.25">
      <c r="B2204" s="355"/>
      <c r="C2204" s="356"/>
      <c r="D2204" s="140"/>
      <c r="E2204" s="269"/>
      <c r="F2204" s="269"/>
      <c r="G2204" s="269"/>
      <c r="H2204" s="275"/>
    </row>
    <row r="2205" spans="2:8" ht="18" customHeight="1" x14ac:dyDescent="0.25">
      <c r="B2205" s="355"/>
      <c r="C2205" s="356"/>
      <c r="D2205" s="140"/>
      <c r="E2205" s="269"/>
      <c r="F2205" s="269"/>
      <c r="G2205" s="269"/>
      <c r="H2205" s="275"/>
    </row>
    <row r="2206" spans="2:8" ht="18" customHeight="1" x14ac:dyDescent="0.25">
      <c r="B2206" s="355"/>
      <c r="C2206" s="356"/>
      <c r="D2206" s="140"/>
      <c r="E2206" s="269"/>
      <c r="F2206" s="269"/>
      <c r="G2206" s="269"/>
      <c r="H2206" s="275"/>
    </row>
    <row r="2207" spans="2:8" ht="18" customHeight="1" x14ac:dyDescent="0.25">
      <c r="B2207" s="355"/>
      <c r="C2207" s="356"/>
      <c r="D2207" s="140"/>
      <c r="E2207" s="269"/>
      <c r="F2207" s="269"/>
      <c r="G2207" s="269"/>
      <c r="H2207" s="275"/>
    </row>
    <row r="2208" spans="2:8" ht="18" customHeight="1" x14ac:dyDescent="0.25">
      <c r="B2208" s="355"/>
      <c r="C2208" s="356"/>
      <c r="D2208" s="140"/>
      <c r="E2208" s="269"/>
      <c r="F2208" s="269"/>
      <c r="G2208" s="269"/>
      <c r="H2208" s="275"/>
    </row>
    <row r="2209" spans="2:8" ht="18" customHeight="1" x14ac:dyDescent="0.25">
      <c r="B2209" s="355"/>
      <c r="C2209" s="356"/>
      <c r="D2209" s="140"/>
      <c r="E2209" s="269"/>
      <c r="F2209" s="269"/>
      <c r="G2209" s="269"/>
      <c r="H2209" s="275"/>
    </row>
    <row r="2210" spans="2:8" ht="18" customHeight="1" x14ac:dyDescent="0.25">
      <c r="B2210" s="355"/>
      <c r="C2210" s="356"/>
      <c r="D2210" s="140"/>
      <c r="E2210" s="269"/>
      <c r="F2210" s="269"/>
      <c r="G2210" s="269"/>
      <c r="H2210" s="275"/>
    </row>
    <row r="2211" spans="2:8" ht="18" customHeight="1" x14ac:dyDescent="0.25">
      <c r="B2211" s="355"/>
      <c r="C2211" s="356"/>
      <c r="D2211" s="140"/>
      <c r="E2211" s="269"/>
      <c r="F2211" s="269"/>
      <c r="G2211" s="269"/>
      <c r="H2211" s="275"/>
    </row>
    <row r="2212" spans="2:8" ht="18" customHeight="1" x14ac:dyDescent="0.25">
      <c r="B2212" s="355"/>
      <c r="C2212" s="356"/>
      <c r="D2212" s="140"/>
      <c r="E2212" s="269"/>
      <c r="F2212" s="269"/>
      <c r="G2212" s="269"/>
      <c r="H2212" s="275"/>
    </row>
    <row r="2213" spans="2:8" ht="18" customHeight="1" x14ac:dyDescent="0.25">
      <c r="B2213" s="355"/>
      <c r="C2213" s="356"/>
      <c r="D2213" s="140"/>
      <c r="E2213" s="269"/>
      <c r="F2213" s="269"/>
      <c r="G2213" s="269"/>
      <c r="H2213" s="275"/>
    </row>
    <row r="2214" spans="2:8" ht="18" customHeight="1" x14ac:dyDescent="0.25">
      <c r="B2214" s="355"/>
      <c r="C2214" s="356"/>
      <c r="D2214" s="140"/>
      <c r="E2214" s="269"/>
      <c r="F2214" s="269"/>
      <c r="G2214" s="269"/>
      <c r="H2214" s="275"/>
    </row>
    <row r="2215" spans="2:8" ht="18" customHeight="1" x14ac:dyDescent="0.25">
      <c r="B2215" s="355"/>
      <c r="C2215" s="356"/>
      <c r="D2215" s="140"/>
      <c r="E2215" s="269"/>
      <c r="F2215" s="269"/>
      <c r="G2215" s="269"/>
      <c r="H2215" s="275"/>
    </row>
    <row r="2216" spans="2:8" ht="18" customHeight="1" x14ac:dyDescent="0.25">
      <c r="B2216" s="355"/>
      <c r="C2216" s="356"/>
      <c r="D2216" s="140"/>
      <c r="E2216" s="269"/>
      <c r="F2216" s="269"/>
      <c r="G2216" s="269"/>
      <c r="H2216" s="275"/>
    </row>
    <row r="2217" spans="2:8" ht="18" customHeight="1" x14ac:dyDescent="0.25">
      <c r="B2217" s="355"/>
      <c r="C2217" s="356"/>
      <c r="D2217" s="140"/>
      <c r="E2217" s="269"/>
      <c r="F2217" s="269"/>
      <c r="G2217" s="269"/>
      <c r="H2217" s="275"/>
    </row>
    <row r="2218" spans="2:8" ht="18" customHeight="1" x14ac:dyDescent="0.25">
      <c r="B2218" s="355"/>
      <c r="C2218" s="356"/>
      <c r="D2218" s="140"/>
      <c r="E2218" s="269"/>
      <c r="F2218" s="269"/>
      <c r="G2218" s="269"/>
      <c r="H2218" s="275"/>
    </row>
    <row r="2219" spans="2:8" ht="18" customHeight="1" x14ac:dyDescent="0.25">
      <c r="B2219" s="355"/>
      <c r="C2219" s="356"/>
      <c r="D2219" s="140"/>
      <c r="E2219" s="269"/>
      <c r="F2219" s="269"/>
      <c r="G2219" s="269"/>
      <c r="H2219" s="275"/>
    </row>
    <row r="2220" spans="2:8" ht="18" customHeight="1" x14ac:dyDescent="0.25">
      <c r="B2220" s="355"/>
      <c r="C2220" s="356"/>
      <c r="D2220" s="140"/>
      <c r="E2220" s="269"/>
      <c r="F2220" s="269"/>
      <c r="G2220" s="269"/>
      <c r="H2220" s="275"/>
    </row>
    <row r="2221" spans="2:8" ht="18" customHeight="1" x14ac:dyDescent="0.25">
      <c r="B2221" s="355"/>
      <c r="C2221" s="356"/>
      <c r="D2221" s="140"/>
      <c r="E2221" s="269"/>
      <c r="F2221" s="269"/>
      <c r="G2221" s="269"/>
      <c r="H2221" s="275"/>
    </row>
    <row r="2222" spans="2:8" ht="18" customHeight="1" x14ac:dyDescent="0.25">
      <c r="B2222" s="355"/>
      <c r="C2222" s="356"/>
      <c r="D2222" s="140"/>
      <c r="E2222" s="269"/>
      <c r="F2222" s="269"/>
      <c r="G2222" s="269"/>
      <c r="H2222" s="275"/>
    </row>
    <row r="2223" spans="2:8" ht="18" customHeight="1" x14ac:dyDescent="0.25">
      <c r="B2223" s="355"/>
      <c r="C2223" s="356"/>
      <c r="D2223" s="140"/>
      <c r="E2223" s="269"/>
      <c r="F2223" s="269"/>
      <c r="G2223" s="269"/>
      <c r="H2223" s="275"/>
    </row>
    <row r="2224" spans="2:8" ht="18" customHeight="1" x14ac:dyDescent="0.25">
      <c r="B2224" s="355"/>
      <c r="C2224" s="356"/>
      <c r="D2224" s="140"/>
      <c r="E2224" s="269"/>
      <c r="F2224" s="269"/>
      <c r="G2224" s="269"/>
      <c r="H2224" s="275"/>
    </row>
    <row r="2225" spans="2:8" ht="18" customHeight="1" x14ac:dyDescent="0.25">
      <c r="B2225" s="355"/>
      <c r="C2225" s="356"/>
      <c r="D2225" s="140"/>
      <c r="E2225" s="269"/>
      <c r="F2225" s="269"/>
      <c r="G2225" s="269"/>
      <c r="H2225" s="275"/>
    </row>
    <row r="2226" spans="2:8" ht="18" customHeight="1" x14ac:dyDescent="0.25">
      <c r="B2226" s="355"/>
      <c r="C2226" s="356"/>
      <c r="D2226" s="140"/>
      <c r="E2226" s="269"/>
      <c r="F2226" s="269"/>
      <c r="G2226" s="269"/>
      <c r="H2226" s="275"/>
    </row>
    <row r="2227" spans="2:8" ht="18" customHeight="1" x14ac:dyDescent="0.25">
      <c r="B2227" s="355"/>
      <c r="C2227" s="356"/>
      <c r="D2227" s="140"/>
      <c r="E2227" s="269"/>
      <c r="F2227" s="269"/>
      <c r="G2227" s="269"/>
      <c r="H2227" s="275"/>
    </row>
    <row r="2228" spans="2:8" ht="18" customHeight="1" x14ac:dyDescent="0.25">
      <c r="B2228" s="355"/>
      <c r="C2228" s="356"/>
      <c r="D2228" s="140"/>
      <c r="E2228" s="269"/>
      <c r="F2228" s="269"/>
      <c r="G2228" s="269"/>
      <c r="H2228" s="275"/>
    </row>
    <row r="2229" spans="2:8" ht="18" customHeight="1" x14ac:dyDescent="0.25">
      <c r="B2229" s="355"/>
      <c r="C2229" s="356"/>
      <c r="D2229" s="140"/>
      <c r="E2229" s="269"/>
      <c r="F2229" s="269"/>
      <c r="G2229" s="269"/>
      <c r="H2229" s="275"/>
    </row>
    <row r="2230" spans="2:8" ht="18" customHeight="1" x14ac:dyDescent="0.25">
      <c r="B2230" s="355"/>
      <c r="C2230" s="356"/>
      <c r="D2230" s="140"/>
      <c r="E2230" s="269"/>
      <c r="F2230" s="269"/>
      <c r="G2230" s="269"/>
      <c r="H2230" s="275"/>
    </row>
    <row r="2231" spans="2:8" ht="18" customHeight="1" x14ac:dyDescent="0.25">
      <c r="B2231" s="355"/>
      <c r="C2231" s="356"/>
      <c r="D2231" s="140"/>
      <c r="E2231" s="269"/>
      <c r="F2231" s="269"/>
      <c r="G2231" s="269"/>
      <c r="H2231" s="275"/>
    </row>
    <row r="2232" spans="2:8" ht="18" customHeight="1" x14ac:dyDescent="0.25">
      <c r="B2232" s="355"/>
      <c r="C2232" s="356"/>
      <c r="D2232" s="140"/>
      <c r="E2232" s="269"/>
      <c r="F2232" s="269"/>
      <c r="G2232" s="269"/>
      <c r="H2232" s="275"/>
    </row>
    <row r="2233" spans="2:8" ht="18" customHeight="1" x14ac:dyDescent="0.25">
      <c r="B2233" s="355"/>
      <c r="C2233" s="356"/>
      <c r="D2233" s="140"/>
      <c r="E2233" s="269"/>
      <c r="F2233" s="269"/>
      <c r="G2233" s="269"/>
      <c r="H2233" s="275"/>
    </row>
    <row r="2234" spans="2:8" ht="18" customHeight="1" x14ac:dyDescent="0.25">
      <c r="B2234" s="355"/>
      <c r="C2234" s="356"/>
      <c r="D2234" s="140"/>
      <c r="E2234" s="269"/>
      <c r="F2234" s="269"/>
      <c r="G2234" s="269"/>
      <c r="H2234" s="275"/>
    </row>
    <row r="2235" spans="2:8" ht="18" customHeight="1" x14ac:dyDescent="0.25">
      <c r="B2235" s="355"/>
      <c r="C2235" s="356"/>
      <c r="D2235" s="140"/>
      <c r="E2235" s="269"/>
      <c r="F2235" s="269"/>
      <c r="G2235" s="269"/>
      <c r="H2235" s="275"/>
    </row>
    <row r="2236" spans="2:8" ht="18" customHeight="1" x14ac:dyDescent="0.25">
      <c r="B2236" s="355"/>
      <c r="C2236" s="356"/>
      <c r="D2236" s="140"/>
      <c r="E2236" s="269"/>
      <c r="F2236" s="269"/>
      <c r="G2236" s="269"/>
      <c r="H2236" s="275"/>
    </row>
    <row r="2237" spans="2:8" ht="18" customHeight="1" x14ac:dyDescent="0.25">
      <c r="B2237" s="355"/>
      <c r="C2237" s="356"/>
      <c r="D2237" s="140"/>
      <c r="E2237" s="269"/>
      <c r="F2237" s="269"/>
      <c r="G2237" s="269"/>
      <c r="H2237" s="275"/>
    </row>
    <row r="2238" spans="2:8" ht="18" customHeight="1" x14ac:dyDescent="0.25">
      <c r="B2238" s="355"/>
      <c r="C2238" s="356"/>
      <c r="D2238" s="140"/>
      <c r="E2238" s="269"/>
      <c r="F2238" s="269"/>
      <c r="G2238" s="269"/>
      <c r="H2238" s="275"/>
    </row>
    <row r="2239" spans="2:8" ht="18" customHeight="1" x14ac:dyDescent="0.25">
      <c r="B2239" s="355"/>
      <c r="C2239" s="356"/>
      <c r="D2239" s="140"/>
      <c r="E2239" s="269"/>
      <c r="F2239" s="269"/>
      <c r="G2239" s="269"/>
      <c r="H2239" s="275"/>
    </row>
    <row r="2240" spans="2:8" ht="18" customHeight="1" x14ac:dyDescent="0.25">
      <c r="B2240" s="355"/>
      <c r="C2240" s="356"/>
      <c r="D2240" s="140"/>
      <c r="E2240" s="269"/>
      <c r="F2240" s="269"/>
      <c r="G2240" s="269"/>
      <c r="H2240" s="275"/>
    </row>
    <row r="2241" spans="2:8" ht="18" customHeight="1" x14ac:dyDescent="0.25">
      <c r="B2241" s="355"/>
      <c r="C2241" s="356"/>
      <c r="D2241" s="140"/>
      <c r="E2241" s="269"/>
      <c r="F2241" s="269"/>
      <c r="G2241" s="269"/>
      <c r="H2241" s="275"/>
    </row>
    <row r="2242" spans="2:8" ht="18" customHeight="1" x14ac:dyDescent="0.25">
      <c r="B2242" s="355"/>
      <c r="C2242" s="356"/>
      <c r="D2242" s="140"/>
      <c r="E2242" s="269"/>
      <c r="F2242" s="269"/>
      <c r="G2242" s="269"/>
      <c r="H2242" s="275"/>
    </row>
    <row r="2243" spans="2:8" ht="18" customHeight="1" x14ac:dyDescent="0.25">
      <c r="B2243" s="355"/>
      <c r="C2243" s="356"/>
      <c r="D2243" s="140"/>
      <c r="E2243" s="269"/>
      <c r="F2243" s="269"/>
      <c r="G2243" s="269"/>
      <c r="H2243" s="275"/>
    </row>
    <row r="2244" spans="2:8" ht="18" customHeight="1" x14ac:dyDescent="0.25">
      <c r="B2244" s="355"/>
      <c r="C2244" s="356"/>
      <c r="D2244" s="140"/>
      <c r="E2244" s="269"/>
      <c r="F2244" s="269"/>
      <c r="G2244" s="269"/>
      <c r="H2244" s="275"/>
    </row>
    <row r="2245" spans="2:8" ht="18" customHeight="1" x14ac:dyDescent="0.25">
      <c r="B2245" s="355"/>
      <c r="C2245" s="356"/>
      <c r="D2245" s="140"/>
      <c r="E2245" s="269"/>
      <c r="F2245" s="269"/>
      <c r="G2245" s="269"/>
      <c r="H2245" s="275"/>
    </row>
    <row r="2246" spans="2:8" ht="18" customHeight="1" x14ac:dyDescent="0.25">
      <c r="B2246" s="355"/>
      <c r="C2246" s="356"/>
      <c r="D2246" s="140"/>
      <c r="E2246" s="269"/>
      <c r="F2246" s="269"/>
      <c r="G2246" s="269"/>
      <c r="H2246" s="275"/>
    </row>
    <row r="2247" spans="2:8" ht="18" customHeight="1" x14ac:dyDescent="0.25">
      <c r="B2247" s="355"/>
      <c r="C2247" s="356"/>
      <c r="D2247" s="140"/>
      <c r="E2247" s="269"/>
      <c r="F2247" s="269"/>
      <c r="G2247" s="269"/>
      <c r="H2247" s="275"/>
    </row>
    <row r="2248" spans="2:8" ht="18" customHeight="1" x14ac:dyDescent="0.25">
      <c r="B2248" s="355"/>
      <c r="C2248" s="356"/>
      <c r="D2248" s="140"/>
      <c r="E2248" s="269"/>
      <c r="F2248" s="269"/>
      <c r="G2248" s="269"/>
      <c r="H2248" s="275"/>
    </row>
    <row r="2249" spans="2:8" ht="18" customHeight="1" x14ac:dyDescent="0.25">
      <c r="B2249" s="355"/>
      <c r="C2249" s="356"/>
      <c r="D2249" s="140"/>
      <c r="E2249" s="269"/>
      <c r="F2249" s="269"/>
      <c r="G2249" s="269"/>
      <c r="H2249" s="275"/>
    </row>
    <row r="2250" spans="2:8" ht="18" customHeight="1" x14ac:dyDescent="0.25">
      <c r="B2250" s="355"/>
      <c r="C2250" s="356"/>
      <c r="D2250" s="140"/>
      <c r="E2250" s="269"/>
      <c r="F2250" s="269"/>
      <c r="G2250" s="269"/>
      <c r="H2250" s="275"/>
    </row>
    <row r="2251" spans="2:8" ht="18" customHeight="1" x14ac:dyDescent="0.25">
      <c r="B2251" s="355"/>
      <c r="C2251" s="356"/>
      <c r="D2251" s="140"/>
      <c r="E2251" s="269"/>
      <c r="F2251" s="269"/>
      <c r="G2251" s="269"/>
      <c r="H2251" s="275"/>
    </row>
    <row r="2252" spans="2:8" ht="18" customHeight="1" x14ac:dyDescent="0.25">
      <c r="B2252" s="355"/>
      <c r="C2252" s="356"/>
      <c r="D2252" s="140"/>
      <c r="E2252" s="269"/>
      <c r="F2252" s="269"/>
      <c r="G2252" s="269"/>
      <c r="H2252" s="275"/>
    </row>
    <row r="2253" spans="2:8" ht="18" customHeight="1" x14ac:dyDescent="0.25">
      <c r="B2253" s="355"/>
      <c r="C2253" s="356"/>
      <c r="D2253" s="140"/>
      <c r="E2253" s="269"/>
      <c r="F2253" s="269"/>
      <c r="G2253" s="269"/>
      <c r="H2253" s="275"/>
    </row>
    <row r="2254" spans="2:8" ht="18" customHeight="1" x14ac:dyDescent="0.25">
      <c r="B2254" s="355"/>
      <c r="C2254" s="356"/>
      <c r="D2254" s="140"/>
      <c r="E2254" s="269"/>
      <c r="F2254" s="269"/>
      <c r="G2254" s="269"/>
      <c r="H2254" s="275"/>
    </row>
    <row r="2255" spans="2:8" ht="18" customHeight="1" x14ac:dyDescent="0.25">
      <c r="B2255" s="355"/>
      <c r="C2255" s="356"/>
      <c r="D2255" s="140"/>
      <c r="E2255" s="269"/>
      <c r="F2255" s="269"/>
      <c r="G2255" s="269"/>
      <c r="H2255" s="275"/>
    </row>
    <row r="2256" spans="2:8" ht="18" customHeight="1" x14ac:dyDescent="0.25">
      <c r="B2256" s="355"/>
      <c r="C2256" s="356"/>
      <c r="D2256" s="140"/>
      <c r="E2256" s="269"/>
      <c r="F2256" s="269"/>
      <c r="G2256" s="269"/>
      <c r="H2256" s="275"/>
    </row>
    <row r="2257" spans="2:8" ht="18" customHeight="1" x14ac:dyDescent="0.25">
      <c r="B2257" s="355"/>
      <c r="C2257" s="356"/>
      <c r="D2257" s="140"/>
      <c r="E2257" s="269"/>
      <c r="F2257" s="269"/>
      <c r="G2257" s="269"/>
      <c r="H2257" s="275"/>
    </row>
    <row r="2258" spans="2:8" ht="18" customHeight="1" x14ac:dyDescent="0.25">
      <c r="B2258" s="355"/>
      <c r="C2258" s="356"/>
      <c r="D2258" s="140"/>
      <c r="E2258" s="269"/>
      <c r="F2258" s="269"/>
      <c r="G2258" s="269"/>
      <c r="H2258" s="275"/>
    </row>
    <row r="2259" spans="2:8" ht="18" customHeight="1" x14ac:dyDescent="0.25">
      <c r="B2259" s="355"/>
      <c r="C2259" s="356"/>
      <c r="D2259" s="140"/>
      <c r="E2259" s="269"/>
      <c r="F2259" s="269"/>
      <c r="G2259" s="269"/>
      <c r="H2259" s="275"/>
    </row>
    <row r="2260" spans="2:8" ht="18" customHeight="1" x14ac:dyDescent="0.25">
      <c r="B2260" s="355"/>
      <c r="C2260" s="356"/>
      <c r="D2260" s="140"/>
      <c r="E2260" s="269"/>
      <c r="F2260" s="269"/>
      <c r="G2260" s="269"/>
      <c r="H2260" s="275"/>
    </row>
    <row r="2261" spans="2:8" ht="18" customHeight="1" x14ac:dyDescent="0.25">
      <c r="B2261" s="355"/>
      <c r="C2261" s="356"/>
      <c r="D2261" s="140"/>
      <c r="E2261" s="269"/>
      <c r="F2261" s="269"/>
      <c r="G2261" s="269"/>
      <c r="H2261" s="275"/>
    </row>
    <row r="2262" spans="2:8" ht="18" customHeight="1" x14ac:dyDescent="0.25">
      <c r="B2262" s="355"/>
      <c r="C2262" s="356"/>
      <c r="D2262" s="140"/>
      <c r="E2262" s="269"/>
      <c r="F2262" s="269"/>
      <c r="G2262" s="269"/>
      <c r="H2262" s="275"/>
    </row>
    <row r="2263" spans="2:8" ht="18" customHeight="1" x14ac:dyDescent="0.25">
      <c r="B2263" s="355"/>
      <c r="C2263" s="356"/>
      <c r="D2263" s="140"/>
      <c r="E2263" s="269"/>
      <c r="F2263" s="269"/>
      <c r="G2263" s="269"/>
      <c r="H2263" s="275"/>
    </row>
    <row r="2264" spans="2:8" ht="18" customHeight="1" x14ac:dyDescent="0.25">
      <c r="B2264" s="355"/>
      <c r="C2264" s="356"/>
      <c r="D2264" s="140"/>
      <c r="E2264" s="269"/>
      <c r="F2264" s="269"/>
      <c r="G2264" s="269"/>
      <c r="H2264" s="275"/>
    </row>
    <row r="2265" spans="2:8" ht="18" customHeight="1" x14ac:dyDescent="0.25">
      <c r="B2265" s="355"/>
      <c r="C2265" s="356"/>
      <c r="D2265" s="140"/>
      <c r="E2265" s="269"/>
      <c r="F2265" s="269"/>
      <c r="G2265" s="269"/>
      <c r="H2265" s="275"/>
    </row>
    <row r="2266" spans="2:8" ht="18" customHeight="1" x14ac:dyDescent="0.25">
      <c r="B2266" s="355"/>
      <c r="C2266" s="356"/>
      <c r="D2266" s="140"/>
      <c r="E2266" s="269"/>
      <c r="F2266" s="269"/>
      <c r="G2266" s="269"/>
      <c r="H2266" s="275"/>
    </row>
    <row r="2267" spans="2:8" ht="18" customHeight="1" x14ac:dyDescent="0.25">
      <c r="B2267" s="355"/>
      <c r="C2267" s="356"/>
      <c r="D2267" s="140"/>
      <c r="E2267" s="269"/>
      <c r="F2267" s="269"/>
      <c r="G2267" s="269"/>
      <c r="H2267" s="275"/>
    </row>
    <row r="2268" spans="2:8" ht="18" customHeight="1" x14ac:dyDescent="0.25">
      <c r="B2268" s="355"/>
      <c r="C2268" s="356"/>
      <c r="D2268" s="140"/>
      <c r="E2268" s="269"/>
      <c r="F2268" s="269"/>
      <c r="G2268" s="269"/>
      <c r="H2268" s="275"/>
    </row>
    <row r="2269" spans="2:8" ht="18" customHeight="1" x14ac:dyDescent="0.25">
      <c r="B2269" s="355"/>
      <c r="C2269" s="356"/>
      <c r="D2269" s="140"/>
      <c r="E2269" s="269"/>
      <c r="F2269" s="269"/>
      <c r="G2269" s="269"/>
      <c r="H2269" s="275"/>
    </row>
    <row r="2270" spans="2:8" ht="18" customHeight="1" x14ac:dyDescent="0.25">
      <c r="B2270" s="355"/>
      <c r="C2270" s="356"/>
      <c r="D2270" s="140"/>
      <c r="E2270" s="269"/>
      <c r="F2270" s="269"/>
      <c r="G2270" s="269"/>
      <c r="H2270" s="275"/>
    </row>
    <row r="2271" spans="2:8" ht="18" customHeight="1" x14ac:dyDescent="0.25">
      <c r="B2271" s="355"/>
      <c r="C2271" s="356"/>
      <c r="D2271" s="140"/>
      <c r="E2271" s="269"/>
      <c r="F2271" s="269"/>
      <c r="G2271" s="269"/>
      <c r="H2271" s="275"/>
    </row>
    <row r="2272" spans="2:8" ht="18" customHeight="1" x14ac:dyDescent="0.25">
      <c r="B2272" s="355"/>
      <c r="C2272" s="356"/>
      <c r="D2272" s="140"/>
      <c r="E2272" s="269"/>
      <c r="F2272" s="269"/>
      <c r="G2272" s="269"/>
      <c r="H2272" s="275"/>
    </row>
    <row r="2273" spans="2:8" ht="18" customHeight="1" x14ac:dyDescent="0.25">
      <c r="B2273" s="355"/>
      <c r="C2273" s="356"/>
      <c r="D2273" s="140"/>
      <c r="E2273" s="269"/>
      <c r="F2273" s="269"/>
      <c r="G2273" s="269"/>
      <c r="H2273" s="275"/>
    </row>
    <row r="2274" spans="2:8" ht="18" customHeight="1" x14ac:dyDescent="0.25">
      <c r="B2274" s="355"/>
      <c r="C2274" s="356"/>
      <c r="D2274" s="140"/>
      <c r="E2274" s="269"/>
      <c r="F2274" s="269"/>
      <c r="G2274" s="269"/>
      <c r="H2274" s="275"/>
    </row>
    <row r="2275" spans="2:8" ht="18" customHeight="1" x14ac:dyDescent="0.25">
      <c r="B2275" s="355"/>
      <c r="C2275" s="356"/>
      <c r="D2275" s="140"/>
      <c r="E2275" s="269"/>
      <c r="F2275" s="269"/>
      <c r="G2275" s="269"/>
      <c r="H2275" s="275"/>
    </row>
    <row r="2276" spans="2:8" ht="18" customHeight="1" x14ac:dyDescent="0.25">
      <c r="B2276" s="355"/>
      <c r="C2276" s="356"/>
      <c r="D2276" s="140"/>
      <c r="E2276" s="269"/>
      <c r="F2276" s="269"/>
      <c r="G2276" s="269"/>
      <c r="H2276" s="275"/>
    </row>
    <row r="2277" spans="2:8" ht="18" customHeight="1" x14ac:dyDescent="0.25">
      <c r="B2277" s="355"/>
      <c r="C2277" s="356"/>
      <c r="D2277" s="140"/>
      <c r="E2277" s="269"/>
      <c r="F2277" s="269"/>
      <c r="G2277" s="269"/>
      <c r="H2277" s="275"/>
    </row>
    <row r="2278" spans="2:8" ht="18" customHeight="1" x14ac:dyDescent="0.25">
      <c r="B2278" s="355"/>
      <c r="C2278" s="356"/>
      <c r="D2278" s="140"/>
      <c r="E2278" s="269"/>
      <c r="F2278" s="269"/>
      <c r="G2278" s="269"/>
      <c r="H2278" s="275"/>
    </row>
    <row r="2279" spans="2:8" ht="18" customHeight="1" x14ac:dyDescent="0.25">
      <c r="B2279" s="355"/>
      <c r="C2279" s="356"/>
      <c r="D2279" s="140"/>
      <c r="E2279" s="269"/>
      <c r="F2279" s="269"/>
      <c r="G2279" s="269"/>
      <c r="H2279" s="275"/>
    </row>
    <row r="2280" spans="2:8" ht="18" customHeight="1" x14ac:dyDescent="0.25">
      <c r="B2280" s="355"/>
      <c r="C2280" s="356"/>
      <c r="D2280" s="140"/>
      <c r="E2280" s="269"/>
      <c r="F2280" s="269"/>
      <c r="G2280" s="269"/>
      <c r="H2280" s="275"/>
    </row>
    <row r="2281" spans="2:8" ht="18" customHeight="1" x14ac:dyDescent="0.25">
      <c r="B2281" s="355"/>
      <c r="C2281" s="356"/>
      <c r="D2281" s="140"/>
      <c r="E2281" s="269"/>
      <c r="F2281" s="269"/>
      <c r="G2281" s="269"/>
      <c r="H2281" s="275"/>
    </row>
    <row r="2282" spans="2:8" ht="18" customHeight="1" x14ac:dyDescent="0.25">
      <c r="B2282" s="355"/>
      <c r="C2282" s="356"/>
      <c r="D2282" s="140"/>
      <c r="E2282" s="269"/>
      <c r="F2282" s="269"/>
      <c r="G2282" s="269"/>
      <c r="H2282" s="275"/>
    </row>
    <row r="2283" spans="2:8" ht="18" customHeight="1" x14ac:dyDescent="0.25">
      <c r="B2283" s="355"/>
      <c r="C2283" s="356"/>
      <c r="D2283" s="140"/>
      <c r="E2283" s="269"/>
      <c r="F2283" s="269"/>
      <c r="G2283" s="269"/>
      <c r="H2283" s="275"/>
    </row>
    <row r="2284" spans="2:8" ht="18" customHeight="1" x14ac:dyDescent="0.25">
      <c r="B2284" s="355"/>
      <c r="C2284" s="356"/>
      <c r="D2284" s="140"/>
      <c r="E2284" s="269"/>
      <c r="F2284" s="269"/>
      <c r="G2284" s="269"/>
      <c r="H2284" s="275"/>
    </row>
    <row r="2285" spans="2:8" ht="18" customHeight="1" x14ac:dyDescent="0.25">
      <c r="B2285" s="355"/>
      <c r="C2285" s="356"/>
      <c r="D2285" s="140"/>
      <c r="E2285" s="269"/>
      <c r="F2285" s="269"/>
      <c r="G2285" s="269"/>
      <c r="H2285" s="275"/>
    </row>
    <row r="2286" spans="2:8" ht="18" customHeight="1" x14ac:dyDescent="0.25">
      <c r="B2286" s="355"/>
      <c r="C2286" s="356"/>
      <c r="D2286" s="140"/>
      <c r="E2286" s="269"/>
      <c r="F2286" s="269"/>
      <c r="G2286" s="269"/>
      <c r="H2286" s="275"/>
    </row>
    <row r="2287" spans="2:8" ht="18" customHeight="1" x14ac:dyDescent="0.25">
      <c r="B2287" s="355"/>
      <c r="C2287" s="356"/>
      <c r="D2287" s="140"/>
      <c r="E2287" s="269"/>
      <c r="F2287" s="269"/>
      <c r="G2287" s="269"/>
      <c r="H2287" s="275"/>
    </row>
    <row r="2288" spans="2:8" ht="18" customHeight="1" x14ac:dyDescent="0.25">
      <c r="B2288" s="355"/>
      <c r="C2288" s="356"/>
      <c r="D2288" s="140"/>
      <c r="E2288" s="269"/>
      <c r="F2288" s="269"/>
      <c r="G2288" s="269"/>
      <c r="H2288" s="275"/>
    </row>
    <row r="2289" spans="2:8" ht="18" customHeight="1" x14ac:dyDescent="0.25">
      <c r="B2289" s="355"/>
      <c r="C2289" s="356"/>
      <c r="D2289" s="140"/>
      <c r="E2289" s="269"/>
      <c r="F2289" s="269"/>
      <c r="G2289" s="269"/>
      <c r="H2289" s="275"/>
    </row>
    <row r="2290" spans="2:8" ht="18" customHeight="1" x14ac:dyDescent="0.25">
      <c r="B2290" s="355"/>
      <c r="C2290" s="356"/>
      <c r="D2290" s="140"/>
      <c r="E2290" s="269"/>
      <c r="F2290" s="269"/>
      <c r="G2290" s="269"/>
      <c r="H2290" s="275"/>
    </row>
    <row r="2291" spans="2:8" ht="18" customHeight="1" x14ac:dyDescent="0.25">
      <c r="B2291" s="355"/>
      <c r="C2291" s="356"/>
      <c r="D2291" s="140"/>
      <c r="E2291" s="269"/>
      <c r="F2291" s="269"/>
      <c r="G2291" s="269"/>
      <c r="H2291" s="275"/>
    </row>
    <row r="2292" spans="2:8" ht="18" customHeight="1" x14ac:dyDescent="0.25">
      <c r="B2292" s="355"/>
      <c r="C2292" s="356"/>
      <c r="D2292" s="140"/>
      <c r="E2292" s="269"/>
      <c r="F2292" s="269"/>
      <c r="G2292" s="269"/>
      <c r="H2292" s="275"/>
    </row>
    <row r="2293" spans="2:8" ht="18" customHeight="1" x14ac:dyDescent="0.25">
      <c r="B2293" s="355"/>
      <c r="C2293" s="356"/>
      <c r="D2293" s="140"/>
      <c r="E2293" s="269"/>
      <c r="F2293" s="269"/>
      <c r="G2293" s="269"/>
      <c r="H2293" s="275"/>
    </row>
    <row r="2294" spans="2:8" ht="18" customHeight="1" x14ac:dyDescent="0.25">
      <c r="B2294" s="355"/>
      <c r="C2294" s="356"/>
      <c r="D2294" s="140"/>
      <c r="E2294" s="269"/>
      <c r="F2294" s="269"/>
      <c r="G2294" s="269"/>
      <c r="H2294" s="275"/>
    </row>
    <row r="2295" spans="2:8" ht="18" customHeight="1" x14ac:dyDescent="0.25">
      <c r="B2295" s="355"/>
      <c r="C2295" s="356"/>
      <c r="D2295" s="140"/>
      <c r="E2295" s="269"/>
      <c r="F2295" s="269"/>
      <c r="G2295" s="269"/>
      <c r="H2295" s="275"/>
    </row>
    <row r="2296" spans="2:8" ht="18" customHeight="1" x14ac:dyDescent="0.25">
      <c r="B2296" s="355"/>
      <c r="C2296" s="356"/>
      <c r="D2296" s="140"/>
      <c r="E2296" s="269"/>
      <c r="F2296" s="269"/>
      <c r="G2296" s="269"/>
      <c r="H2296" s="275"/>
    </row>
    <row r="2297" spans="2:8" ht="18" customHeight="1" x14ac:dyDescent="0.25">
      <c r="B2297" s="355"/>
      <c r="C2297" s="356"/>
      <c r="D2297" s="140"/>
      <c r="E2297" s="269"/>
      <c r="F2297" s="269"/>
      <c r="G2297" s="269"/>
      <c r="H2297" s="275"/>
    </row>
    <row r="2298" spans="2:8" ht="18" customHeight="1" x14ac:dyDescent="0.25">
      <c r="B2298" s="355"/>
      <c r="C2298" s="356"/>
      <c r="D2298" s="140"/>
      <c r="E2298" s="269"/>
      <c r="F2298" s="269"/>
      <c r="G2298" s="269"/>
      <c r="H2298" s="275"/>
    </row>
    <row r="2299" spans="2:8" ht="18" customHeight="1" x14ac:dyDescent="0.25">
      <c r="B2299" s="355"/>
      <c r="C2299" s="356"/>
      <c r="D2299" s="140"/>
      <c r="E2299" s="269"/>
      <c r="F2299" s="269"/>
      <c r="G2299" s="269"/>
      <c r="H2299" s="275"/>
    </row>
    <row r="2300" spans="2:8" ht="18" customHeight="1" x14ac:dyDescent="0.25">
      <c r="B2300" s="355"/>
      <c r="C2300" s="356"/>
      <c r="D2300" s="140"/>
      <c r="E2300" s="269"/>
      <c r="F2300" s="269"/>
      <c r="G2300" s="269"/>
      <c r="H2300" s="275"/>
    </row>
    <row r="2301" spans="2:8" ht="18" customHeight="1" x14ac:dyDescent="0.25">
      <c r="B2301" s="355"/>
      <c r="C2301" s="356"/>
      <c r="D2301" s="140"/>
      <c r="E2301" s="269"/>
      <c r="F2301" s="269"/>
      <c r="G2301" s="269"/>
      <c r="H2301" s="275"/>
    </row>
    <row r="2302" spans="2:8" ht="18" customHeight="1" x14ac:dyDescent="0.25">
      <c r="B2302" s="355"/>
      <c r="C2302" s="356"/>
      <c r="D2302" s="140"/>
      <c r="E2302" s="269"/>
      <c r="F2302" s="269"/>
      <c r="G2302" s="269"/>
      <c r="H2302" s="275"/>
    </row>
    <row r="2303" spans="2:8" ht="18" customHeight="1" x14ac:dyDescent="0.25">
      <c r="B2303" s="355"/>
      <c r="C2303" s="356"/>
      <c r="D2303" s="140"/>
      <c r="E2303" s="269"/>
      <c r="F2303" s="269"/>
      <c r="G2303" s="269"/>
      <c r="H2303" s="275"/>
    </row>
    <row r="2304" spans="2:8" ht="18" customHeight="1" x14ac:dyDescent="0.25">
      <c r="B2304" s="355"/>
      <c r="C2304" s="356"/>
      <c r="D2304" s="140"/>
      <c r="E2304" s="269"/>
      <c r="F2304" s="269"/>
      <c r="G2304" s="269"/>
      <c r="H2304" s="275"/>
    </row>
    <row r="2305" spans="2:8" ht="18" customHeight="1" x14ac:dyDescent="0.25">
      <c r="B2305" s="355"/>
      <c r="C2305" s="356"/>
      <c r="D2305" s="140"/>
      <c r="E2305" s="269"/>
      <c r="F2305" s="269"/>
      <c r="G2305" s="269"/>
      <c r="H2305" s="275"/>
    </row>
    <row r="2306" spans="2:8" ht="18" customHeight="1" x14ac:dyDescent="0.25">
      <c r="B2306" s="355"/>
      <c r="C2306" s="356"/>
      <c r="D2306" s="140"/>
      <c r="E2306" s="269"/>
      <c r="F2306" s="269"/>
      <c r="G2306" s="269"/>
      <c r="H2306" s="275"/>
    </row>
    <row r="2307" spans="2:8" ht="18" customHeight="1" x14ac:dyDescent="0.25">
      <c r="B2307" s="355"/>
      <c r="C2307" s="356"/>
      <c r="D2307" s="140"/>
      <c r="E2307" s="269"/>
      <c r="F2307" s="269"/>
      <c r="G2307" s="269"/>
      <c r="H2307" s="275"/>
    </row>
    <row r="2308" spans="2:8" ht="18" customHeight="1" x14ac:dyDescent="0.25">
      <c r="B2308" s="355"/>
      <c r="C2308" s="356"/>
      <c r="D2308" s="140"/>
      <c r="E2308" s="269"/>
      <c r="F2308" s="269"/>
      <c r="G2308" s="269"/>
      <c r="H2308" s="275"/>
    </row>
    <row r="2309" spans="2:8" ht="18" customHeight="1" x14ac:dyDescent="0.25">
      <c r="B2309" s="355"/>
      <c r="C2309" s="356"/>
      <c r="D2309" s="140"/>
      <c r="E2309" s="269"/>
      <c r="F2309" s="269"/>
      <c r="G2309" s="269"/>
      <c r="H2309" s="275"/>
    </row>
    <row r="2310" spans="2:8" ht="18" customHeight="1" x14ac:dyDescent="0.25">
      <c r="B2310" s="355"/>
      <c r="C2310" s="356"/>
      <c r="D2310" s="140"/>
      <c r="E2310" s="269"/>
      <c r="F2310" s="269"/>
      <c r="G2310" s="269"/>
      <c r="H2310" s="275"/>
    </row>
    <row r="2311" spans="2:8" ht="18" customHeight="1" x14ac:dyDescent="0.25">
      <c r="B2311" s="355"/>
      <c r="C2311" s="356"/>
      <c r="D2311" s="140"/>
      <c r="E2311" s="269"/>
      <c r="F2311" s="269"/>
      <c r="G2311" s="269"/>
      <c r="H2311" s="275"/>
    </row>
    <row r="2312" spans="2:8" ht="18" customHeight="1" x14ac:dyDescent="0.25">
      <c r="B2312" s="355"/>
      <c r="C2312" s="356"/>
      <c r="D2312" s="140"/>
      <c r="E2312" s="269"/>
      <c r="F2312" s="269"/>
      <c r="G2312" s="269"/>
      <c r="H2312" s="275"/>
    </row>
    <row r="2313" spans="2:8" ht="18" customHeight="1" x14ac:dyDescent="0.25">
      <c r="B2313" s="355"/>
      <c r="C2313" s="356"/>
      <c r="D2313" s="140"/>
      <c r="E2313" s="269"/>
      <c r="F2313" s="269"/>
      <c r="G2313" s="269"/>
      <c r="H2313" s="275"/>
    </row>
    <row r="2314" spans="2:8" ht="18" customHeight="1" x14ac:dyDescent="0.25">
      <c r="B2314" s="355"/>
      <c r="C2314" s="356"/>
      <c r="D2314" s="140"/>
      <c r="E2314" s="269"/>
      <c r="F2314" s="269"/>
      <c r="G2314" s="269"/>
      <c r="H2314" s="275"/>
    </row>
    <row r="2315" spans="2:8" ht="18" customHeight="1" x14ac:dyDescent="0.25">
      <c r="B2315" s="355"/>
      <c r="C2315" s="356"/>
      <c r="D2315" s="140"/>
      <c r="E2315" s="269"/>
      <c r="F2315" s="269"/>
      <c r="G2315" s="269"/>
      <c r="H2315" s="275"/>
    </row>
    <row r="2316" spans="2:8" ht="18" customHeight="1" x14ac:dyDescent="0.25">
      <c r="B2316" s="355"/>
      <c r="C2316" s="356"/>
      <c r="D2316" s="140"/>
      <c r="E2316" s="269"/>
      <c r="F2316" s="269"/>
      <c r="G2316" s="269"/>
      <c r="H2316" s="275"/>
    </row>
    <row r="2317" spans="2:8" ht="18" customHeight="1" x14ac:dyDescent="0.25">
      <c r="B2317" s="355"/>
      <c r="C2317" s="356"/>
      <c r="D2317" s="140"/>
      <c r="E2317" s="269"/>
      <c r="F2317" s="269"/>
      <c r="G2317" s="269"/>
      <c r="H2317" s="275"/>
    </row>
    <row r="2318" spans="2:8" ht="18" customHeight="1" x14ac:dyDescent="0.25">
      <c r="B2318" s="355"/>
      <c r="C2318" s="356"/>
      <c r="D2318" s="140"/>
      <c r="E2318" s="269"/>
      <c r="F2318" s="269"/>
      <c r="G2318" s="269"/>
      <c r="H2318" s="275"/>
    </row>
    <row r="2319" spans="2:8" ht="18" customHeight="1" x14ac:dyDescent="0.25">
      <c r="B2319" s="355"/>
      <c r="C2319" s="356"/>
      <c r="D2319" s="140"/>
      <c r="E2319" s="269"/>
      <c r="F2319" s="269"/>
      <c r="G2319" s="269"/>
      <c r="H2319" s="275"/>
    </row>
    <row r="2320" spans="2:8" ht="18" customHeight="1" x14ac:dyDescent="0.25">
      <c r="B2320" s="355"/>
      <c r="C2320" s="356"/>
      <c r="D2320" s="140"/>
      <c r="E2320" s="269"/>
      <c r="F2320" s="269"/>
      <c r="G2320" s="269"/>
      <c r="H2320" s="275"/>
    </row>
    <row r="2321" spans="2:8" ht="18" customHeight="1" x14ac:dyDescent="0.25">
      <c r="B2321" s="355"/>
      <c r="C2321" s="356"/>
      <c r="D2321" s="140"/>
      <c r="E2321" s="269"/>
      <c r="F2321" s="269"/>
      <c r="G2321" s="269"/>
      <c r="H2321" s="275"/>
    </row>
    <row r="2322" spans="2:8" ht="18" customHeight="1" x14ac:dyDescent="0.25">
      <c r="B2322" s="355"/>
      <c r="C2322" s="356"/>
      <c r="D2322" s="140"/>
      <c r="E2322" s="269"/>
      <c r="F2322" s="269"/>
      <c r="G2322" s="269"/>
      <c r="H2322" s="275"/>
    </row>
    <row r="2323" spans="2:8" ht="18" customHeight="1" x14ac:dyDescent="0.25">
      <c r="B2323" s="355"/>
      <c r="C2323" s="356"/>
      <c r="D2323" s="140"/>
      <c r="E2323" s="269"/>
      <c r="F2323" s="269"/>
      <c r="G2323" s="269"/>
      <c r="H2323" s="275"/>
    </row>
    <row r="2324" spans="2:8" ht="18" customHeight="1" x14ac:dyDescent="0.25">
      <c r="B2324" s="355"/>
      <c r="C2324" s="356"/>
      <c r="D2324" s="140"/>
      <c r="E2324" s="269"/>
      <c r="F2324" s="269"/>
      <c r="G2324" s="269"/>
      <c r="H2324" s="275"/>
    </row>
    <row r="2325" spans="2:8" ht="18" customHeight="1" x14ac:dyDescent="0.25">
      <c r="B2325" s="355"/>
      <c r="C2325" s="356"/>
      <c r="D2325" s="140"/>
      <c r="E2325" s="269"/>
      <c r="F2325" s="269"/>
      <c r="G2325" s="269"/>
      <c r="H2325" s="275"/>
    </row>
    <row r="2326" spans="2:8" ht="18" customHeight="1" x14ac:dyDescent="0.25">
      <c r="B2326" s="355"/>
      <c r="C2326" s="356"/>
      <c r="D2326" s="140"/>
      <c r="E2326" s="269"/>
      <c r="F2326" s="269"/>
      <c r="G2326" s="269"/>
      <c r="H2326" s="275"/>
    </row>
    <row r="2327" spans="2:8" ht="18" customHeight="1" x14ac:dyDescent="0.25">
      <c r="B2327" s="355"/>
      <c r="C2327" s="356"/>
      <c r="D2327" s="140"/>
      <c r="E2327" s="269"/>
      <c r="F2327" s="269"/>
      <c r="G2327" s="269"/>
      <c r="H2327" s="275"/>
    </row>
    <row r="2328" spans="2:8" ht="18" customHeight="1" x14ac:dyDescent="0.25">
      <c r="B2328" s="355"/>
      <c r="C2328" s="356"/>
      <c r="D2328" s="140"/>
      <c r="E2328" s="269"/>
      <c r="F2328" s="269"/>
      <c r="G2328" s="269"/>
      <c r="H2328" s="275"/>
    </row>
    <row r="2329" spans="2:8" ht="18" customHeight="1" x14ac:dyDescent="0.25">
      <c r="B2329" s="355"/>
      <c r="C2329" s="356"/>
      <c r="D2329" s="140"/>
      <c r="E2329" s="269"/>
      <c r="F2329" s="269"/>
      <c r="G2329" s="269"/>
      <c r="H2329" s="275"/>
    </row>
    <row r="2330" spans="2:8" ht="18" customHeight="1" x14ac:dyDescent="0.25">
      <c r="B2330" s="355"/>
      <c r="C2330" s="356"/>
      <c r="D2330" s="140"/>
      <c r="E2330" s="269"/>
      <c r="F2330" s="269"/>
      <c r="G2330" s="269"/>
      <c r="H2330" s="275"/>
    </row>
    <row r="2331" spans="2:8" ht="18" customHeight="1" x14ac:dyDescent="0.25">
      <c r="B2331" s="355"/>
      <c r="C2331" s="356"/>
      <c r="D2331" s="140"/>
      <c r="E2331" s="269"/>
      <c r="F2331" s="269"/>
      <c r="G2331" s="269"/>
      <c r="H2331" s="275"/>
    </row>
    <row r="2332" spans="2:8" ht="18" customHeight="1" x14ac:dyDescent="0.25">
      <c r="B2332" s="355"/>
      <c r="C2332" s="356"/>
      <c r="D2332" s="140"/>
      <c r="E2332" s="269"/>
      <c r="F2332" s="269"/>
      <c r="G2332" s="269"/>
      <c r="H2332" s="275"/>
    </row>
    <row r="2333" spans="2:8" ht="18" customHeight="1" x14ac:dyDescent="0.25">
      <c r="B2333" s="355"/>
      <c r="C2333" s="356"/>
      <c r="D2333" s="140"/>
      <c r="E2333" s="269"/>
      <c r="F2333" s="269"/>
      <c r="G2333" s="269"/>
      <c r="H2333" s="275"/>
    </row>
    <row r="2334" spans="2:8" ht="18" customHeight="1" x14ac:dyDescent="0.25">
      <c r="B2334" s="355"/>
      <c r="C2334" s="356"/>
      <c r="D2334" s="140"/>
      <c r="E2334" s="269"/>
      <c r="F2334" s="269"/>
      <c r="G2334" s="269"/>
      <c r="H2334" s="275"/>
    </row>
    <row r="2335" spans="2:8" ht="18" customHeight="1" x14ac:dyDescent="0.25">
      <c r="B2335" s="355"/>
      <c r="C2335" s="356"/>
      <c r="D2335" s="140"/>
      <c r="E2335" s="269"/>
      <c r="F2335" s="269"/>
      <c r="G2335" s="269"/>
      <c r="H2335" s="275"/>
    </row>
    <row r="2336" spans="2:8" ht="18" customHeight="1" x14ac:dyDescent="0.25">
      <c r="B2336" s="355"/>
      <c r="C2336" s="356"/>
      <c r="D2336" s="140"/>
      <c r="E2336" s="269"/>
      <c r="F2336" s="269"/>
      <c r="G2336" s="269"/>
      <c r="H2336" s="275"/>
    </row>
    <row r="2337" spans="2:8" ht="18" customHeight="1" x14ac:dyDescent="0.25">
      <c r="B2337" s="355"/>
      <c r="C2337" s="356"/>
      <c r="D2337" s="140"/>
      <c r="E2337" s="269"/>
      <c r="F2337" s="269"/>
      <c r="G2337" s="269"/>
      <c r="H2337" s="275"/>
    </row>
    <row r="2338" spans="2:8" ht="18" customHeight="1" x14ac:dyDescent="0.25">
      <c r="B2338" s="355"/>
      <c r="C2338" s="356"/>
      <c r="D2338" s="140"/>
      <c r="E2338" s="269"/>
      <c r="F2338" s="269"/>
      <c r="G2338" s="269"/>
      <c r="H2338" s="275"/>
    </row>
    <row r="2339" spans="2:8" ht="18" customHeight="1" x14ac:dyDescent="0.25">
      <c r="B2339" s="355"/>
      <c r="C2339" s="356"/>
      <c r="D2339" s="140"/>
      <c r="E2339" s="269"/>
      <c r="F2339" s="269"/>
      <c r="G2339" s="269"/>
      <c r="H2339" s="275"/>
    </row>
    <row r="2340" spans="2:8" ht="18" customHeight="1" x14ac:dyDescent="0.25">
      <c r="B2340" s="355"/>
      <c r="C2340" s="356"/>
      <c r="D2340" s="140"/>
      <c r="E2340" s="269"/>
      <c r="F2340" s="269"/>
      <c r="G2340" s="269"/>
      <c r="H2340" s="275"/>
    </row>
    <row r="2341" spans="2:8" ht="18" customHeight="1" x14ac:dyDescent="0.25">
      <c r="B2341" s="355"/>
      <c r="C2341" s="356"/>
      <c r="D2341" s="140"/>
      <c r="E2341" s="269"/>
      <c r="F2341" s="269"/>
      <c r="G2341" s="269"/>
      <c r="H2341" s="275"/>
    </row>
    <row r="2342" spans="2:8" ht="18" customHeight="1" x14ac:dyDescent="0.25">
      <c r="B2342" s="355"/>
      <c r="C2342" s="356"/>
      <c r="D2342" s="140"/>
      <c r="E2342" s="269"/>
      <c r="F2342" s="269"/>
      <c r="G2342" s="269"/>
      <c r="H2342" s="275"/>
    </row>
    <row r="2343" spans="2:8" ht="18" customHeight="1" x14ac:dyDescent="0.25">
      <c r="B2343" s="355"/>
      <c r="C2343" s="356"/>
      <c r="D2343" s="140"/>
      <c r="E2343" s="269"/>
      <c r="F2343" s="269"/>
      <c r="G2343" s="269"/>
      <c r="H2343" s="275"/>
    </row>
    <row r="2344" spans="2:8" ht="18" customHeight="1" x14ac:dyDescent="0.25">
      <c r="B2344" s="355"/>
      <c r="C2344" s="356"/>
      <c r="D2344" s="140"/>
      <c r="E2344" s="269"/>
      <c r="F2344" s="269"/>
      <c r="G2344" s="269"/>
      <c r="H2344" s="275"/>
    </row>
    <row r="2345" spans="2:8" ht="18" customHeight="1" x14ac:dyDescent="0.25">
      <c r="B2345" s="355"/>
      <c r="C2345" s="356"/>
      <c r="D2345" s="140"/>
      <c r="E2345" s="269"/>
      <c r="F2345" s="269"/>
      <c r="G2345" s="269"/>
      <c r="H2345" s="275"/>
    </row>
    <row r="2346" spans="2:8" ht="18" customHeight="1" x14ac:dyDescent="0.25">
      <c r="B2346" s="355"/>
      <c r="C2346" s="356"/>
      <c r="D2346" s="140"/>
      <c r="E2346" s="269"/>
      <c r="F2346" s="269"/>
      <c r="G2346" s="269"/>
      <c r="H2346" s="275"/>
    </row>
    <row r="2347" spans="2:8" ht="18" customHeight="1" x14ac:dyDescent="0.25">
      <c r="B2347" s="355"/>
      <c r="C2347" s="356"/>
      <c r="D2347" s="140"/>
      <c r="E2347" s="269"/>
      <c r="F2347" s="269"/>
      <c r="G2347" s="269"/>
      <c r="H2347" s="275"/>
    </row>
    <row r="2348" spans="2:8" ht="18" customHeight="1" x14ac:dyDescent="0.25">
      <c r="B2348" s="355"/>
      <c r="C2348" s="356"/>
      <c r="D2348" s="140"/>
      <c r="E2348" s="269"/>
      <c r="F2348" s="269"/>
      <c r="G2348" s="269"/>
      <c r="H2348" s="275"/>
    </row>
    <row r="2349" spans="2:8" ht="18" customHeight="1" x14ac:dyDescent="0.25">
      <c r="B2349" s="355"/>
      <c r="C2349" s="356"/>
      <c r="D2349" s="140"/>
      <c r="E2349" s="269"/>
      <c r="F2349" s="269"/>
      <c r="G2349" s="269"/>
      <c r="H2349" s="275"/>
    </row>
    <row r="2350" spans="2:8" ht="18" customHeight="1" x14ac:dyDescent="0.25">
      <c r="B2350" s="355"/>
      <c r="C2350" s="356"/>
      <c r="D2350" s="140"/>
      <c r="E2350" s="269"/>
      <c r="F2350" s="269"/>
      <c r="G2350" s="269"/>
      <c r="H2350" s="275"/>
    </row>
    <row r="2351" spans="2:8" ht="18" customHeight="1" x14ac:dyDescent="0.25">
      <c r="B2351" s="355"/>
      <c r="C2351" s="356"/>
      <c r="D2351" s="140"/>
      <c r="E2351" s="269"/>
      <c r="F2351" s="269"/>
      <c r="G2351" s="269"/>
      <c r="H2351" s="275"/>
    </row>
    <row r="2352" spans="2:8" ht="18" customHeight="1" x14ac:dyDescent="0.25">
      <c r="B2352" s="355"/>
      <c r="C2352" s="356"/>
      <c r="D2352" s="140"/>
      <c r="E2352" s="269"/>
      <c r="F2352" s="269"/>
      <c r="G2352" s="269"/>
      <c r="H2352" s="275"/>
    </row>
    <row r="2353" spans="2:8" ht="18" customHeight="1" x14ac:dyDescent="0.25">
      <c r="B2353" s="355"/>
      <c r="C2353" s="356"/>
      <c r="D2353" s="140"/>
      <c r="E2353" s="269"/>
      <c r="F2353" s="269"/>
      <c r="G2353" s="269"/>
      <c r="H2353" s="275"/>
    </row>
    <row r="2354" spans="2:8" ht="18" customHeight="1" x14ac:dyDescent="0.25">
      <c r="B2354" s="355"/>
      <c r="C2354" s="356"/>
      <c r="D2354" s="140"/>
      <c r="E2354" s="269"/>
      <c r="F2354" s="269"/>
      <c r="G2354" s="269"/>
      <c r="H2354" s="275"/>
    </row>
    <row r="2355" spans="2:8" ht="18" customHeight="1" x14ac:dyDescent="0.25">
      <c r="B2355" s="355"/>
      <c r="C2355" s="356"/>
      <c r="D2355" s="140"/>
      <c r="E2355" s="269"/>
      <c r="F2355" s="269"/>
      <c r="G2355" s="269"/>
      <c r="H2355" s="275"/>
    </row>
    <row r="2356" spans="2:8" ht="18" customHeight="1" x14ac:dyDescent="0.25">
      <c r="B2356" s="355"/>
      <c r="C2356" s="356"/>
      <c r="D2356" s="140"/>
      <c r="E2356" s="269"/>
      <c r="F2356" s="269"/>
      <c r="G2356" s="269"/>
      <c r="H2356" s="275"/>
    </row>
    <row r="2357" spans="2:8" ht="18" customHeight="1" x14ac:dyDescent="0.25">
      <c r="B2357" s="355"/>
      <c r="C2357" s="356"/>
      <c r="D2357" s="140"/>
      <c r="E2357" s="269"/>
      <c r="F2357" s="269"/>
      <c r="G2357" s="269"/>
      <c r="H2357" s="275"/>
    </row>
    <row r="2358" spans="2:8" ht="18" customHeight="1" x14ac:dyDescent="0.25">
      <c r="B2358" s="355"/>
      <c r="C2358" s="356"/>
      <c r="D2358" s="140"/>
      <c r="E2358" s="269"/>
      <c r="F2358" s="269"/>
      <c r="G2358" s="269"/>
      <c r="H2358" s="275"/>
    </row>
    <row r="2359" spans="2:8" ht="18" customHeight="1" x14ac:dyDescent="0.25">
      <c r="B2359" s="355"/>
      <c r="C2359" s="356"/>
      <c r="D2359" s="140"/>
      <c r="E2359" s="269"/>
      <c r="F2359" s="269"/>
      <c r="G2359" s="269"/>
      <c r="H2359" s="275"/>
    </row>
    <row r="2360" spans="2:8" ht="18" customHeight="1" x14ac:dyDescent="0.25">
      <c r="B2360" s="355"/>
      <c r="C2360" s="356"/>
      <c r="D2360" s="140"/>
      <c r="E2360" s="269"/>
      <c r="F2360" s="269"/>
      <c r="G2360" s="269"/>
      <c r="H2360" s="275"/>
    </row>
    <row r="2361" spans="2:8" ht="18" customHeight="1" x14ac:dyDescent="0.25">
      <c r="B2361" s="355"/>
      <c r="C2361" s="356"/>
      <c r="D2361" s="140"/>
      <c r="E2361" s="269"/>
      <c r="F2361" s="269"/>
      <c r="G2361" s="269"/>
      <c r="H2361" s="275"/>
    </row>
    <row r="2362" spans="2:8" ht="18" customHeight="1" x14ac:dyDescent="0.25">
      <c r="B2362" s="355"/>
      <c r="C2362" s="356"/>
      <c r="D2362" s="140"/>
      <c r="E2362" s="269"/>
      <c r="F2362" s="269"/>
      <c r="G2362" s="269"/>
      <c r="H2362" s="275"/>
    </row>
    <row r="2363" spans="2:8" ht="18" customHeight="1" x14ac:dyDescent="0.25">
      <c r="B2363" s="355"/>
      <c r="C2363" s="356"/>
      <c r="D2363" s="140"/>
      <c r="E2363" s="269"/>
      <c r="F2363" s="269"/>
      <c r="G2363" s="269"/>
      <c r="H2363" s="275"/>
    </row>
    <row r="2364" spans="2:8" ht="18" customHeight="1" x14ac:dyDescent="0.25">
      <c r="B2364" s="355"/>
      <c r="C2364" s="356"/>
      <c r="D2364" s="140"/>
      <c r="E2364" s="269"/>
      <c r="F2364" s="269"/>
      <c r="G2364" s="269"/>
      <c r="H2364" s="275"/>
    </row>
    <row r="2365" spans="2:8" ht="18" customHeight="1" x14ac:dyDescent="0.25">
      <c r="B2365" s="355"/>
      <c r="C2365" s="356"/>
      <c r="D2365" s="140"/>
      <c r="E2365" s="269"/>
      <c r="F2365" s="269"/>
      <c r="G2365" s="269"/>
      <c r="H2365" s="275"/>
    </row>
    <row r="2366" spans="2:8" ht="18" customHeight="1" x14ac:dyDescent="0.25">
      <c r="B2366" s="355"/>
      <c r="C2366" s="356"/>
      <c r="D2366" s="140"/>
      <c r="E2366" s="269"/>
      <c r="F2366" s="269"/>
      <c r="G2366" s="269"/>
      <c r="H2366" s="275"/>
    </row>
    <row r="2367" spans="2:8" ht="18" customHeight="1" x14ac:dyDescent="0.25">
      <c r="B2367" s="355"/>
      <c r="C2367" s="356"/>
      <c r="D2367" s="140"/>
      <c r="E2367" s="269"/>
      <c r="F2367" s="269"/>
      <c r="G2367" s="269"/>
      <c r="H2367" s="275"/>
    </row>
    <row r="2368" spans="2:8" ht="18" customHeight="1" x14ac:dyDescent="0.25">
      <c r="B2368" s="355"/>
      <c r="C2368" s="356"/>
      <c r="D2368" s="140"/>
      <c r="E2368" s="269"/>
      <c r="F2368" s="269"/>
      <c r="G2368" s="269"/>
      <c r="H2368" s="275"/>
    </row>
    <row r="2369" spans="2:8" ht="18" customHeight="1" x14ac:dyDescent="0.25">
      <c r="B2369" s="355"/>
      <c r="C2369" s="356"/>
      <c r="D2369" s="140"/>
      <c r="E2369" s="269"/>
      <c r="F2369" s="269"/>
      <c r="G2369" s="269"/>
      <c r="H2369" s="275"/>
    </row>
    <row r="2370" spans="2:8" ht="18" customHeight="1" x14ac:dyDescent="0.25">
      <c r="B2370" s="355"/>
      <c r="C2370" s="356"/>
      <c r="D2370" s="140"/>
      <c r="E2370" s="269"/>
      <c r="F2370" s="269"/>
      <c r="G2370" s="269"/>
      <c r="H2370" s="275"/>
    </row>
    <row r="2371" spans="2:8" ht="18" customHeight="1" x14ac:dyDescent="0.25">
      <c r="B2371" s="355"/>
      <c r="C2371" s="356"/>
      <c r="D2371" s="140"/>
      <c r="E2371" s="269"/>
      <c r="F2371" s="269"/>
      <c r="G2371" s="269"/>
      <c r="H2371" s="275"/>
    </row>
    <row r="2372" spans="2:8" ht="18" customHeight="1" x14ac:dyDescent="0.25">
      <c r="B2372" s="355"/>
      <c r="C2372" s="356"/>
      <c r="D2372" s="140"/>
      <c r="E2372" s="269"/>
      <c r="F2372" s="269"/>
      <c r="G2372" s="269"/>
      <c r="H2372" s="275"/>
    </row>
    <row r="2373" spans="2:8" ht="18" customHeight="1" x14ac:dyDescent="0.25">
      <c r="B2373" s="355"/>
      <c r="C2373" s="356"/>
      <c r="D2373" s="140"/>
      <c r="E2373" s="269"/>
      <c r="F2373" s="269"/>
      <c r="G2373" s="269"/>
      <c r="H2373" s="275"/>
    </row>
    <row r="2374" spans="2:8" ht="18" customHeight="1" x14ac:dyDescent="0.25">
      <c r="B2374" s="355"/>
      <c r="C2374" s="356"/>
      <c r="D2374" s="140"/>
      <c r="E2374" s="269"/>
      <c r="F2374" s="269"/>
      <c r="G2374" s="269"/>
      <c r="H2374" s="275"/>
    </row>
    <row r="2375" spans="2:8" ht="18" customHeight="1" x14ac:dyDescent="0.25">
      <c r="B2375" s="355"/>
      <c r="C2375" s="356"/>
      <c r="D2375" s="140"/>
      <c r="E2375" s="269"/>
      <c r="F2375" s="269"/>
      <c r="G2375" s="269"/>
      <c r="H2375" s="275"/>
    </row>
    <row r="2376" spans="2:8" ht="18" customHeight="1" x14ac:dyDescent="0.25">
      <c r="B2376" s="355"/>
      <c r="C2376" s="356"/>
      <c r="D2376" s="140"/>
      <c r="E2376" s="269"/>
      <c r="F2376" s="269"/>
      <c r="G2376" s="269"/>
      <c r="H2376" s="275"/>
    </row>
    <row r="2377" spans="2:8" ht="18" customHeight="1" x14ac:dyDescent="0.25">
      <c r="B2377" s="355"/>
      <c r="C2377" s="356"/>
      <c r="D2377" s="140"/>
      <c r="E2377" s="269"/>
      <c r="F2377" s="269"/>
      <c r="G2377" s="269"/>
      <c r="H2377" s="275"/>
    </row>
    <row r="2378" spans="2:8" ht="18" customHeight="1" x14ac:dyDescent="0.25">
      <c r="B2378" s="355"/>
      <c r="C2378" s="356"/>
      <c r="D2378" s="140"/>
      <c r="E2378" s="269"/>
      <c r="F2378" s="269"/>
      <c r="G2378" s="269"/>
      <c r="H2378" s="275"/>
    </row>
    <row r="2379" spans="2:8" ht="18" customHeight="1" x14ac:dyDescent="0.25">
      <c r="B2379" s="355"/>
      <c r="C2379" s="356"/>
      <c r="D2379" s="140"/>
      <c r="E2379" s="269"/>
      <c r="F2379" s="269"/>
      <c r="G2379" s="269"/>
      <c r="H2379" s="275"/>
    </row>
    <row r="2380" spans="2:8" ht="18" customHeight="1" x14ac:dyDescent="0.25">
      <c r="B2380" s="355"/>
      <c r="C2380" s="356"/>
      <c r="D2380" s="140"/>
      <c r="E2380" s="269"/>
      <c r="F2380" s="269"/>
      <c r="G2380" s="269"/>
      <c r="H2380" s="275"/>
    </row>
    <row r="2381" spans="2:8" ht="18" customHeight="1" x14ac:dyDescent="0.25">
      <c r="B2381" s="355"/>
      <c r="C2381" s="356"/>
      <c r="D2381" s="140"/>
      <c r="E2381" s="269"/>
      <c r="F2381" s="269"/>
      <c r="G2381" s="269"/>
      <c r="H2381" s="275"/>
    </row>
    <row r="2382" spans="2:8" ht="18" customHeight="1" x14ac:dyDescent="0.25">
      <c r="B2382" s="355"/>
      <c r="C2382" s="356"/>
      <c r="D2382" s="140"/>
      <c r="E2382" s="269"/>
      <c r="F2382" s="269"/>
      <c r="G2382" s="269"/>
      <c r="H2382" s="275"/>
    </row>
    <row r="2383" spans="2:8" ht="18" customHeight="1" x14ac:dyDescent="0.25">
      <c r="B2383" s="355"/>
      <c r="C2383" s="356"/>
      <c r="D2383" s="140"/>
      <c r="E2383" s="269"/>
      <c r="F2383" s="269"/>
      <c r="G2383" s="269"/>
      <c r="H2383" s="275"/>
    </row>
    <row r="2384" spans="2:8" ht="18" customHeight="1" x14ac:dyDescent="0.25">
      <c r="B2384" s="355"/>
      <c r="C2384" s="356"/>
      <c r="D2384" s="140"/>
      <c r="E2384" s="269"/>
      <c r="F2384" s="269"/>
      <c r="G2384" s="269"/>
      <c r="H2384" s="275"/>
    </row>
    <row r="2385" spans="2:8" ht="18" customHeight="1" x14ac:dyDescent="0.25">
      <c r="B2385" s="355"/>
      <c r="C2385" s="356"/>
      <c r="D2385" s="140"/>
      <c r="E2385" s="269"/>
      <c r="F2385" s="269"/>
      <c r="G2385" s="269"/>
      <c r="H2385" s="275"/>
    </row>
    <row r="2386" spans="2:8" ht="18" customHeight="1" x14ac:dyDescent="0.25">
      <c r="B2386" s="355"/>
      <c r="C2386" s="356"/>
      <c r="D2386" s="140"/>
      <c r="E2386" s="269"/>
      <c r="F2386" s="269"/>
      <c r="G2386" s="269"/>
      <c r="H2386" s="275"/>
    </row>
    <row r="2387" spans="2:8" ht="18" customHeight="1" x14ac:dyDescent="0.25">
      <c r="B2387" s="355"/>
      <c r="C2387" s="356"/>
      <c r="D2387" s="140"/>
      <c r="E2387" s="269"/>
      <c r="F2387" s="269"/>
      <c r="G2387" s="269"/>
      <c r="H2387" s="275"/>
    </row>
    <row r="2388" spans="2:8" ht="18" customHeight="1" x14ac:dyDescent="0.25">
      <c r="B2388" s="355"/>
      <c r="C2388" s="356"/>
      <c r="D2388" s="140"/>
      <c r="E2388" s="269"/>
      <c r="F2388" s="269"/>
      <c r="G2388" s="269"/>
      <c r="H2388" s="275"/>
    </row>
    <row r="2389" spans="2:8" ht="18" customHeight="1" x14ac:dyDescent="0.25">
      <c r="B2389" s="355"/>
      <c r="C2389" s="356"/>
      <c r="D2389" s="140"/>
      <c r="E2389" s="269"/>
      <c r="F2389" s="269"/>
      <c r="G2389" s="269"/>
      <c r="H2389" s="275"/>
    </row>
    <row r="2390" spans="2:8" ht="18" customHeight="1" x14ac:dyDescent="0.25">
      <c r="B2390" s="355"/>
      <c r="C2390" s="356"/>
      <c r="D2390" s="140"/>
      <c r="E2390" s="269"/>
      <c r="F2390" s="269"/>
      <c r="G2390" s="269"/>
      <c r="H2390" s="275"/>
    </row>
    <row r="2391" spans="2:8" ht="18" customHeight="1" x14ac:dyDescent="0.25">
      <c r="B2391" s="355"/>
      <c r="C2391" s="356"/>
      <c r="D2391" s="140"/>
      <c r="E2391" s="269"/>
      <c r="F2391" s="269"/>
      <c r="G2391" s="269"/>
      <c r="H2391" s="275"/>
    </row>
    <row r="2392" spans="2:8" ht="18" customHeight="1" x14ac:dyDescent="0.25">
      <c r="B2392" s="355"/>
      <c r="C2392" s="356"/>
      <c r="D2392" s="140"/>
      <c r="E2392" s="269"/>
      <c r="F2392" s="269"/>
      <c r="G2392" s="269"/>
      <c r="H2392" s="275"/>
    </row>
    <row r="2393" spans="2:8" ht="18" customHeight="1" x14ac:dyDescent="0.25">
      <c r="B2393" s="355"/>
      <c r="C2393" s="356"/>
      <c r="D2393" s="140"/>
      <c r="E2393" s="269"/>
      <c r="F2393" s="269"/>
      <c r="G2393" s="269"/>
      <c r="H2393" s="275"/>
    </row>
    <row r="2394" spans="2:8" ht="18" customHeight="1" x14ac:dyDescent="0.25">
      <c r="B2394" s="355"/>
      <c r="C2394" s="356"/>
      <c r="D2394" s="140"/>
      <c r="E2394" s="269"/>
      <c r="F2394" s="269"/>
      <c r="G2394" s="269"/>
      <c r="H2394" s="275"/>
    </row>
    <row r="2395" spans="2:8" ht="18" customHeight="1" x14ac:dyDescent="0.25">
      <c r="B2395" s="355"/>
      <c r="C2395" s="356"/>
      <c r="D2395" s="140"/>
      <c r="E2395" s="269"/>
      <c r="F2395" s="269"/>
      <c r="G2395" s="269"/>
      <c r="H2395" s="275"/>
    </row>
    <row r="2396" spans="2:8" ht="18" customHeight="1" x14ac:dyDescent="0.25">
      <c r="B2396" s="355"/>
      <c r="C2396" s="356"/>
      <c r="D2396" s="140"/>
      <c r="E2396" s="269"/>
      <c r="F2396" s="269"/>
      <c r="G2396" s="269"/>
      <c r="H2396" s="275"/>
    </row>
    <row r="2397" spans="2:8" ht="18" customHeight="1" x14ac:dyDescent="0.25">
      <c r="B2397" s="355"/>
      <c r="C2397" s="356"/>
      <c r="D2397" s="140"/>
      <c r="E2397" s="269"/>
      <c r="F2397" s="269"/>
      <c r="G2397" s="269"/>
      <c r="H2397" s="275"/>
    </row>
    <row r="2398" spans="2:8" ht="18" customHeight="1" x14ac:dyDescent="0.25">
      <c r="B2398" s="355"/>
      <c r="C2398" s="356"/>
      <c r="D2398" s="140"/>
      <c r="E2398" s="269"/>
      <c r="F2398" s="269"/>
      <c r="G2398" s="269"/>
      <c r="H2398" s="275"/>
    </row>
    <row r="2399" spans="2:8" ht="18" customHeight="1" x14ac:dyDescent="0.25">
      <c r="B2399" s="355"/>
      <c r="C2399" s="356"/>
      <c r="D2399" s="140"/>
      <c r="E2399" s="269"/>
      <c r="F2399" s="269"/>
      <c r="G2399" s="269"/>
      <c r="H2399" s="275"/>
    </row>
    <row r="2400" spans="2:8" ht="18" customHeight="1" x14ac:dyDescent="0.25">
      <c r="B2400" s="355"/>
      <c r="C2400" s="356"/>
      <c r="D2400" s="140"/>
      <c r="E2400" s="269"/>
      <c r="F2400" s="269"/>
      <c r="G2400" s="269"/>
      <c r="H2400" s="275"/>
    </row>
    <row r="2401" spans="2:8" ht="18" customHeight="1" x14ac:dyDescent="0.25">
      <c r="B2401" s="355"/>
      <c r="C2401" s="356"/>
      <c r="D2401" s="140"/>
      <c r="E2401" s="269"/>
      <c r="F2401" s="269"/>
      <c r="G2401" s="269"/>
      <c r="H2401" s="275"/>
    </row>
    <row r="2402" spans="2:8" ht="18" customHeight="1" x14ac:dyDescent="0.25">
      <c r="B2402" s="355"/>
      <c r="C2402" s="356"/>
      <c r="D2402" s="140"/>
      <c r="E2402" s="269"/>
      <c r="F2402" s="269"/>
      <c r="G2402" s="269"/>
      <c r="H2402" s="275"/>
    </row>
    <row r="2403" spans="2:8" ht="18" customHeight="1" x14ac:dyDescent="0.25">
      <c r="B2403" s="355"/>
      <c r="C2403" s="356"/>
      <c r="D2403" s="140"/>
      <c r="E2403" s="269"/>
      <c r="F2403" s="269"/>
      <c r="G2403" s="269"/>
      <c r="H2403" s="275"/>
    </row>
    <row r="2404" spans="2:8" ht="18" customHeight="1" x14ac:dyDescent="0.25">
      <c r="B2404" s="355"/>
      <c r="C2404" s="356"/>
      <c r="D2404" s="140"/>
      <c r="E2404" s="269"/>
      <c r="F2404" s="269"/>
      <c r="G2404" s="269"/>
      <c r="H2404" s="275"/>
    </row>
    <row r="2405" spans="2:8" ht="18" customHeight="1" x14ac:dyDescent="0.25">
      <c r="B2405" s="355"/>
      <c r="C2405" s="356"/>
      <c r="D2405" s="140"/>
      <c r="E2405" s="269"/>
      <c r="F2405" s="269"/>
      <c r="G2405" s="269"/>
      <c r="H2405" s="275"/>
    </row>
    <row r="2406" spans="2:8" ht="18" customHeight="1" x14ac:dyDescent="0.25">
      <c r="B2406" s="355"/>
      <c r="C2406" s="356"/>
      <c r="D2406" s="140"/>
      <c r="E2406" s="269"/>
      <c r="F2406" s="269"/>
      <c r="G2406" s="269"/>
      <c r="H2406" s="275"/>
    </row>
    <row r="2407" spans="2:8" ht="18" customHeight="1" x14ac:dyDescent="0.25">
      <c r="B2407" s="355"/>
      <c r="C2407" s="356"/>
      <c r="D2407" s="140"/>
      <c r="E2407" s="269"/>
      <c r="F2407" s="269"/>
      <c r="G2407" s="269"/>
      <c r="H2407" s="275"/>
    </row>
    <row r="2408" spans="2:8" ht="18" customHeight="1" x14ac:dyDescent="0.25">
      <c r="B2408" s="355"/>
      <c r="C2408" s="356"/>
      <c r="D2408" s="140"/>
      <c r="E2408" s="269"/>
      <c r="F2408" s="269"/>
      <c r="G2408" s="269"/>
      <c r="H2408" s="275"/>
    </row>
    <row r="2409" spans="2:8" ht="18" customHeight="1" x14ac:dyDescent="0.25">
      <c r="B2409" s="355"/>
      <c r="C2409" s="356"/>
      <c r="D2409" s="140"/>
      <c r="E2409" s="269"/>
      <c r="F2409" s="269"/>
      <c r="G2409" s="269"/>
      <c r="H2409" s="275"/>
    </row>
    <row r="2410" spans="2:8" ht="18" customHeight="1" x14ac:dyDescent="0.25">
      <c r="B2410" s="355"/>
      <c r="C2410" s="356"/>
      <c r="D2410" s="140"/>
      <c r="E2410" s="269"/>
      <c r="F2410" s="269"/>
      <c r="G2410" s="269"/>
      <c r="H2410" s="275"/>
    </row>
    <row r="2411" spans="2:8" ht="18" customHeight="1" x14ac:dyDescent="0.25">
      <c r="B2411" s="355"/>
      <c r="C2411" s="356"/>
      <c r="D2411" s="140"/>
      <c r="E2411" s="269"/>
      <c r="F2411" s="269"/>
      <c r="G2411" s="269"/>
      <c r="H2411" s="275"/>
    </row>
    <row r="2412" spans="2:8" ht="18" customHeight="1" x14ac:dyDescent="0.25">
      <c r="B2412" s="355"/>
      <c r="C2412" s="356"/>
      <c r="D2412" s="140"/>
      <c r="E2412" s="269"/>
      <c r="F2412" s="269"/>
      <c r="G2412" s="269"/>
      <c r="H2412" s="275"/>
    </row>
    <row r="2413" spans="2:8" ht="18" customHeight="1" x14ac:dyDescent="0.25">
      <c r="B2413" s="355"/>
      <c r="C2413" s="356"/>
      <c r="D2413" s="140"/>
      <c r="E2413" s="269"/>
      <c r="F2413" s="269"/>
      <c r="G2413" s="269"/>
      <c r="H2413" s="275"/>
    </row>
    <row r="2414" spans="2:8" ht="18" customHeight="1" x14ac:dyDescent="0.25">
      <c r="B2414" s="355"/>
      <c r="C2414" s="356"/>
      <c r="D2414" s="140"/>
      <c r="E2414" s="269"/>
      <c r="F2414" s="269"/>
      <c r="G2414" s="269"/>
      <c r="H2414" s="275"/>
    </row>
    <row r="2415" spans="2:8" ht="18" customHeight="1" x14ac:dyDescent="0.25">
      <c r="B2415" s="355"/>
      <c r="C2415" s="356"/>
      <c r="D2415" s="140"/>
      <c r="E2415" s="269"/>
      <c r="F2415" s="269"/>
      <c r="G2415" s="269"/>
      <c r="H2415" s="275"/>
    </row>
    <row r="2416" spans="2:8" ht="18" customHeight="1" x14ac:dyDescent="0.25">
      <c r="B2416" s="355"/>
      <c r="C2416" s="356"/>
      <c r="D2416" s="140"/>
      <c r="E2416" s="269"/>
      <c r="F2416" s="269"/>
      <c r="G2416" s="269"/>
      <c r="H2416" s="275"/>
    </row>
    <row r="2417" spans="2:8" ht="18" customHeight="1" x14ac:dyDescent="0.25">
      <c r="B2417" s="355"/>
      <c r="C2417" s="356"/>
      <c r="D2417" s="140"/>
      <c r="E2417" s="269"/>
      <c r="F2417" s="269"/>
      <c r="G2417" s="269"/>
      <c r="H2417" s="275"/>
    </row>
    <row r="2418" spans="2:8" ht="18" customHeight="1" x14ac:dyDescent="0.25">
      <c r="B2418" s="355"/>
      <c r="C2418" s="356"/>
      <c r="D2418" s="140"/>
      <c r="E2418" s="269"/>
      <c r="F2418" s="269"/>
      <c r="G2418" s="269"/>
      <c r="H2418" s="275"/>
    </row>
    <row r="2419" spans="2:8" ht="18" customHeight="1" x14ac:dyDescent="0.25">
      <c r="B2419" s="355"/>
      <c r="C2419" s="356"/>
      <c r="D2419" s="140"/>
      <c r="E2419" s="269"/>
      <c r="F2419" s="269"/>
      <c r="G2419" s="269"/>
      <c r="H2419" s="275"/>
    </row>
    <row r="2420" spans="2:8" ht="18" customHeight="1" x14ac:dyDescent="0.25">
      <c r="B2420" s="355"/>
      <c r="C2420" s="356"/>
      <c r="D2420" s="140"/>
      <c r="E2420" s="269"/>
      <c r="F2420" s="269"/>
      <c r="G2420" s="269"/>
      <c r="H2420" s="275"/>
    </row>
    <row r="2421" spans="2:8" ht="18" customHeight="1" x14ac:dyDescent="0.25">
      <c r="B2421" s="355"/>
      <c r="C2421" s="356"/>
      <c r="D2421" s="140"/>
      <c r="E2421" s="269"/>
      <c r="F2421" s="269"/>
      <c r="G2421" s="269"/>
      <c r="H2421" s="275"/>
    </row>
    <row r="2422" spans="2:8" ht="18" customHeight="1" x14ac:dyDescent="0.25">
      <c r="B2422" s="355"/>
      <c r="C2422" s="356"/>
      <c r="D2422" s="140"/>
      <c r="E2422" s="269"/>
      <c r="F2422" s="269"/>
      <c r="G2422" s="269"/>
      <c r="H2422" s="275"/>
    </row>
    <row r="2423" spans="2:8" ht="18" customHeight="1" x14ac:dyDescent="0.25">
      <c r="B2423" s="355"/>
      <c r="C2423" s="356"/>
      <c r="D2423" s="140"/>
      <c r="E2423" s="269"/>
      <c r="F2423" s="269"/>
      <c r="G2423" s="269"/>
      <c r="H2423" s="275"/>
    </row>
    <row r="2424" spans="2:8" ht="18" customHeight="1" x14ac:dyDescent="0.25">
      <c r="B2424" s="355"/>
      <c r="C2424" s="356"/>
      <c r="D2424" s="140"/>
      <c r="E2424" s="269"/>
      <c r="F2424" s="269"/>
      <c r="G2424" s="269"/>
      <c r="H2424" s="275"/>
    </row>
    <row r="2425" spans="2:8" ht="18" customHeight="1" x14ac:dyDescent="0.25">
      <c r="B2425" s="355"/>
      <c r="C2425" s="356"/>
      <c r="D2425" s="140"/>
      <c r="E2425" s="269"/>
      <c r="F2425" s="269"/>
      <c r="G2425" s="269"/>
      <c r="H2425" s="275"/>
    </row>
    <row r="2426" spans="2:8" ht="18" customHeight="1" x14ac:dyDescent="0.25">
      <c r="B2426" s="355"/>
      <c r="C2426" s="356"/>
      <c r="D2426" s="140"/>
      <c r="E2426" s="269"/>
      <c r="F2426" s="269"/>
      <c r="G2426" s="269"/>
      <c r="H2426" s="275"/>
    </row>
    <row r="2427" spans="2:8" ht="18" customHeight="1" x14ac:dyDescent="0.25">
      <c r="B2427" s="355"/>
      <c r="C2427" s="356"/>
      <c r="D2427" s="140"/>
      <c r="E2427" s="269"/>
      <c r="F2427" s="269"/>
      <c r="G2427" s="269"/>
      <c r="H2427" s="275"/>
    </row>
    <row r="2428" spans="2:8" ht="18" customHeight="1" x14ac:dyDescent="0.25">
      <c r="B2428" s="355"/>
      <c r="C2428" s="356"/>
      <c r="D2428" s="140"/>
      <c r="E2428" s="269"/>
      <c r="F2428" s="269"/>
      <c r="G2428" s="269"/>
      <c r="H2428" s="275"/>
    </row>
    <row r="2429" spans="2:8" ht="18" customHeight="1" x14ac:dyDescent="0.25">
      <c r="B2429" s="355"/>
      <c r="C2429" s="356"/>
      <c r="D2429" s="140"/>
      <c r="E2429" s="269"/>
      <c r="F2429" s="269"/>
      <c r="G2429" s="269"/>
      <c r="H2429" s="275"/>
    </row>
    <row r="2430" spans="2:8" ht="18" customHeight="1" x14ac:dyDescent="0.25">
      <c r="B2430" s="355"/>
      <c r="C2430" s="356"/>
      <c r="D2430" s="140"/>
      <c r="E2430" s="269"/>
      <c r="F2430" s="269"/>
      <c r="G2430" s="269"/>
      <c r="H2430" s="275"/>
    </row>
    <row r="2431" spans="2:8" ht="18" customHeight="1" x14ac:dyDescent="0.25">
      <c r="B2431" s="355"/>
      <c r="C2431" s="356"/>
      <c r="D2431" s="140"/>
      <c r="E2431" s="269"/>
      <c r="F2431" s="269"/>
      <c r="G2431" s="269"/>
      <c r="H2431" s="275"/>
    </row>
    <row r="2432" spans="2:8" ht="18" customHeight="1" x14ac:dyDescent="0.25">
      <c r="B2432" s="355"/>
      <c r="C2432" s="356"/>
      <c r="D2432" s="140"/>
      <c r="E2432" s="269"/>
      <c r="F2432" s="269"/>
      <c r="G2432" s="269"/>
      <c r="H2432" s="275"/>
    </row>
    <row r="2433" spans="2:8" ht="18" customHeight="1" x14ac:dyDescent="0.25">
      <c r="B2433" s="355"/>
      <c r="C2433" s="356"/>
      <c r="D2433" s="140"/>
      <c r="E2433" s="269"/>
      <c r="F2433" s="269"/>
      <c r="G2433" s="269"/>
      <c r="H2433" s="275"/>
    </row>
    <row r="2434" spans="2:8" ht="18" customHeight="1" x14ac:dyDescent="0.25">
      <c r="B2434" s="355"/>
      <c r="C2434" s="356"/>
      <c r="D2434" s="140"/>
      <c r="E2434" s="269"/>
      <c r="F2434" s="269"/>
      <c r="G2434" s="269"/>
      <c r="H2434" s="275"/>
    </row>
    <row r="2435" spans="2:8" ht="18" customHeight="1" x14ac:dyDescent="0.25">
      <c r="B2435" s="355"/>
      <c r="C2435" s="356"/>
      <c r="D2435" s="140"/>
      <c r="E2435" s="269"/>
      <c r="F2435" s="269"/>
      <c r="G2435" s="269"/>
      <c r="H2435" s="275"/>
    </row>
    <row r="2436" spans="2:8" ht="18" customHeight="1" x14ac:dyDescent="0.25">
      <c r="B2436" s="355"/>
      <c r="C2436" s="356"/>
      <c r="D2436" s="140"/>
      <c r="E2436" s="269"/>
      <c r="F2436" s="269"/>
      <c r="G2436" s="269"/>
      <c r="H2436" s="275"/>
    </row>
    <row r="2437" spans="2:8" ht="18" customHeight="1" x14ac:dyDescent="0.25">
      <c r="B2437" s="355"/>
      <c r="C2437" s="356"/>
      <c r="D2437" s="140"/>
      <c r="E2437" s="269"/>
      <c r="F2437" s="269"/>
      <c r="G2437" s="269"/>
      <c r="H2437" s="275"/>
    </row>
    <row r="2438" spans="2:8" ht="18" customHeight="1" x14ac:dyDescent="0.25">
      <c r="B2438" s="355"/>
      <c r="C2438" s="356"/>
      <c r="D2438" s="140"/>
      <c r="E2438" s="269"/>
      <c r="F2438" s="269"/>
      <c r="G2438" s="269"/>
      <c r="H2438" s="275"/>
    </row>
    <row r="2439" spans="2:8" ht="18" customHeight="1" x14ac:dyDescent="0.25">
      <c r="B2439" s="355"/>
      <c r="C2439" s="356"/>
      <c r="D2439" s="140"/>
      <c r="E2439" s="269"/>
      <c r="F2439" s="269"/>
      <c r="G2439" s="269"/>
      <c r="H2439" s="275"/>
    </row>
    <row r="2440" spans="2:8" ht="18" customHeight="1" x14ac:dyDescent="0.25">
      <c r="B2440" s="355"/>
      <c r="C2440" s="356"/>
      <c r="D2440" s="140"/>
      <c r="E2440" s="269"/>
      <c r="F2440" s="269"/>
      <c r="G2440" s="269"/>
      <c r="H2440" s="275"/>
    </row>
    <row r="2441" spans="2:8" ht="18" customHeight="1" x14ac:dyDescent="0.25">
      <c r="B2441" s="355"/>
      <c r="C2441" s="356"/>
      <c r="D2441" s="140"/>
      <c r="E2441" s="269"/>
      <c r="F2441" s="269"/>
      <c r="G2441" s="269"/>
      <c r="H2441" s="275"/>
    </row>
    <row r="2442" spans="2:8" ht="18" customHeight="1" x14ac:dyDescent="0.25">
      <c r="B2442" s="355"/>
      <c r="C2442" s="356"/>
      <c r="D2442" s="140"/>
      <c r="E2442" s="269"/>
      <c r="F2442" s="269"/>
      <c r="G2442" s="269"/>
      <c r="H2442" s="275"/>
    </row>
    <row r="2443" spans="2:8" ht="18" customHeight="1" x14ac:dyDescent="0.25">
      <c r="B2443" s="355"/>
      <c r="C2443" s="356"/>
      <c r="D2443" s="140"/>
      <c r="E2443" s="269"/>
      <c r="F2443" s="269"/>
      <c r="G2443" s="269"/>
      <c r="H2443" s="275"/>
    </row>
    <row r="2444" spans="2:8" ht="18" customHeight="1" x14ac:dyDescent="0.25">
      <c r="B2444" s="355"/>
      <c r="C2444" s="356"/>
      <c r="D2444" s="140"/>
      <c r="E2444" s="269"/>
      <c r="F2444" s="269"/>
      <c r="G2444" s="269"/>
      <c r="H2444" s="275"/>
    </row>
    <row r="2445" spans="2:8" ht="18" customHeight="1" x14ac:dyDescent="0.25">
      <c r="B2445" s="355"/>
      <c r="C2445" s="356"/>
      <c r="D2445" s="140"/>
      <c r="E2445" s="269"/>
      <c r="F2445" s="269"/>
      <c r="G2445" s="269"/>
      <c r="H2445" s="275"/>
    </row>
    <row r="2446" spans="2:8" ht="18" customHeight="1" x14ac:dyDescent="0.25">
      <c r="B2446" s="355"/>
      <c r="C2446" s="356"/>
      <c r="D2446" s="140"/>
      <c r="E2446" s="269"/>
      <c r="F2446" s="269"/>
      <c r="G2446" s="269"/>
      <c r="H2446" s="275"/>
    </row>
    <row r="2447" spans="2:8" ht="18" customHeight="1" x14ac:dyDescent="0.25">
      <c r="B2447" s="355"/>
      <c r="C2447" s="356"/>
      <c r="D2447" s="140"/>
      <c r="E2447" s="269"/>
      <c r="F2447" s="269"/>
      <c r="G2447" s="269"/>
      <c r="H2447" s="275"/>
    </row>
    <row r="2448" spans="2:8" ht="18" customHeight="1" x14ac:dyDescent="0.25">
      <c r="B2448" s="355"/>
      <c r="C2448" s="356"/>
      <c r="D2448" s="140"/>
      <c r="E2448" s="269"/>
      <c r="F2448" s="269"/>
      <c r="G2448" s="269"/>
      <c r="H2448" s="275"/>
    </row>
    <row r="2449" spans="2:8" ht="18" customHeight="1" x14ac:dyDescent="0.25">
      <c r="B2449" s="355"/>
      <c r="C2449" s="356"/>
      <c r="D2449" s="140"/>
      <c r="E2449" s="269"/>
      <c r="F2449" s="269"/>
      <c r="G2449" s="269"/>
      <c r="H2449" s="275"/>
    </row>
    <row r="2450" spans="2:8" ht="18" customHeight="1" x14ac:dyDescent="0.25">
      <c r="B2450" s="355"/>
      <c r="C2450" s="356"/>
      <c r="D2450" s="140"/>
      <c r="E2450" s="269"/>
      <c r="F2450" s="269"/>
      <c r="G2450" s="269"/>
      <c r="H2450" s="275"/>
    </row>
    <row r="2451" spans="2:8" ht="18" customHeight="1" x14ac:dyDescent="0.25">
      <c r="B2451" s="355"/>
      <c r="C2451" s="356"/>
      <c r="D2451" s="140"/>
      <c r="E2451" s="269"/>
      <c r="F2451" s="269"/>
      <c r="G2451" s="269"/>
      <c r="H2451" s="275"/>
    </row>
    <row r="2452" spans="2:8" ht="18" customHeight="1" x14ac:dyDescent="0.25">
      <c r="B2452" s="355"/>
      <c r="C2452" s="356"/>
      <c r="D2452" s="140"/>
      <c r="E2452" s="269"/>
      <c r="F2452" s="269"/>
      <c r="G2452" s="269"/>
      <c r="H2452" s="275"/>
    </row>
    <row r="2453" spans="2:8" ht="18" customHeight="1" x14ac:dyDescent="0.25">
      <c r="B2453" s="355"/>
      <c r="C2453" s="356"/>
      <c r="D2453" s="140"/>
      <c r="E2453" s="269"/>
      <c r="F2453" s="269"/>
      <c r="G2453" s="269"/>
      <c r="H2453" s="275"/>
    </row>
    <row r="2454" spans="2:8" ht="18" customHeight="1" x14ac:dyDescent="0.25">
      <c r="B2454" s="355"/>
      <c r="C2454" s="356"/>
      <c r="D2454" s="140"/>
      <c r="E2454" s="269"/>
      <c r="F2454" s="269"/>
      <c r="G2454" s="269"/>
      <c r="H2454" s="275"/>
    </row>
    <row r="2455" spans="2:8" ht="18" customHeight="1" x14ac:dyDescent="0.25">
      <c r="B2455" s="355"/>
      <c r="C2455" s="356"/>
      <c r="D2455" s="140"/>
      <c r="E2455" s="269"/>
      <c r="F2455" s="269"/>
      <c r="G2455" s="269"/>
      <c r="H2455" s="275"/>
    </row>
    <row r="2456" spans="2:8" ht="18" customHeight="1" x14ac:dyDescent="0.25">
      <c r="B2456" s="355"/>
      <c r="C2456" s="356"/>
      <c r="D2456" s="140"/>
      <c r="E2456" s="269"/>
      <c r="F2456" s="269"/>
      <c r="G2456" s="269"/>
      <c r="H2456" s="275"/>
    </row>
    <row r="2457" spans="2:8" ht="18" customHeight="1" x14ac:dyDescent="0.25">
      <c r="B2457" s="355"/>
      <c r="C2457" s="356"/>
      <c r="D2457" s="140"/>
      <c r="E2457" s="269"/>
      <c r="F2457" s="269"/>
      <c r="G2457" s="269"/>
      <c r="H2457" s="275"/>
    </row>
    <row r="2458" spans="2:8" ht="18" customHeight="1" x14ac:dyDescent="0.25">
      <c r="B2458" s="355"/>
      <c r="C2458" s="356"/>
      <c r="D2458" s="140"/>
      <c r="E2458" s="269"/>
      <c r="F2458" s="269"/>
      <c r="G2458" s="269"/>
      <c r="H2458" s="275"/>
    </row>
    <row r="2459" spans="2:8" ht="18" customHeight="1" x14ac:dyDescent="0.25">
      <c r="B2459" s="355"/>
      <c r="C2459" s="356"/>
      <c r="D2459" s="140"/>
      <c r="E2459" s="269"/>
      <c r="F2459" s="269"/>
      <c r="G2459" s="269"/>
      <c r="H2459" s="275"/>
    </row>
    <row r="2460" spans="2:8" ht="18" customHeight="1" x14ac:dyDescent="0.25">
      <c r="B2460" s="355"/>
      <c r="C2460" s="356"/>
      <c r="D2460" s="140"/>
      <c r="E2460" s="269"/>
      <c r="F2460" s="269"/>
      <c r="G2460" s="269"/>
      <c r="H2460" s="275"/>
    </row>
    <row r="2461" spans="2:8" ht="18" customHeight="1" x14ac:dyDescent="0.25">
      <c r="B2461" s="355"/>
      <c r="C2461" s="356"/>
      <c r="D2461" s="140"/>
      <c r="E2461" s="269"/>
      <c r="F2461" s="269"/>
      <c r="G2461" s="269"/>
      <c r="H2461" s="275"/>
    </row>
    <row r="2462" spans="2:8" ht="18" customHeight="1" x14ac:dyDescent="0.25">
      <c r="B2462" s="355"/>
      <c r="C2462" s="356"/>
      <c r="D2462" s="140"/>
      <c r="E2462" s="269"/>
      <c r="F2462" s="269"/>
      <c r="G2462" s="269"/>
      <c r="H2462" s="275"/>
    </row>
    <row r="2463" spans="2:8" ht="18" customHeight="1" x14ac:dyDescent="0.25">
      <c r="B2463" s="355"/>
      <c r="C2463" s="356"/>
      <c r="D2463" s="140"/>
      <c r="E2463" s="269"/>
      <c r="F2463" s="269"/>
      <c r="G2463" s="269"/>
      <c r="H2463" s="275"/>
    </row>
    <row r="2464" spans="2:8" ht="18" customHeight="1" x14ac:dyDescent="0.25">
      <c r="B2464" s="355"/>
      <c r="C2464" s="356"/>
      <c r="D2464" s="140"/>
      <c r="E2464" s="269"/>
      <c r="F2464" s="269"/>
      <c r="G2464" s="269"/>
      <c r="H2464" s="275"/>
    </row>
    <row r="2465" spans="2:8" ht="18" customHeight="1" x14ac:dyDescent="0.25">
      <c r="B2465" s="355"/>
      <c r="C2465" s="356"/>
      <c r="D2465" s="140"/>
      <c r="E2465" s="269"/>
      <c r="F2465" s="269"/>
      <c r="G2465" s="269"/>
      <c r="H2465" s="275"/>
    </row>
    <row r="2466" spans="2:8" ht="18" customHeight="1" x14ac:dyDescent="0.25">
      <c r="B2466" s="355"/>
      <c r="C2466" s="356"/>
      <c r="D2466" s="140"/>
      <c r="E2466" s="269"/>
      <c r="F2466" s="269"/>
      <c r="G2466" s="269"/>
      <c r="H2466" s="275"/>
    </row>
    <row r="2467" spans="2:8" ht="18" customHeight="1" x14ac:dyDescent="0.25">
      <c r="B2467" s="355"/>
      <c r="C2467" s="356"/>
      <c r="D2467" s="140"/>
      <c r="E2467" s="269"/>
      <c r="F2467" s="269"/>
      <c r="G2467" s="269"/>
      <c r="H2467" s="275"/>
    </row>
    <row r="2468" spans="2:8" ht="18" customHeight="1" x14ac:dyDescent="0.25">
      <c r="B2468" s="355"/>
      <c r="C2468" s="356"/>
      <c r="D2468" s="140"/>
      <c r="E2468" s="269"/>
      <c r="F2468" s="269"/>
      <c r="G2468" s="269"/>
      <c r="H2468" s="275"/>
    </row>
    <row r="2469" spans="2:8" ht="18" customHeight="1" x14ac:dyDescent="0.25">
      <c r="B2469" s="355"/>
      <c r="C2469" s="356"/>
      <c r="D2469" s="140"/>
      <c r="E2469" s="269"/>
      <c r="F2469" s="269"/>
      <c r="G2469" s="269"/>
      <c r="H2469" s="275"/>
    </row>
    <row r="2470" spans="2:8" ht="18" customHeight="1" x14ac:dyDescent="0.25">
      <c r="B2470" s="355"/>
      <c r="C2470" s="356"/>
      <c r="D2470" s="140"/>
      <c r="E2470" s="269"/>
      <c r="F2470" s="269"/>
      <c r="G2470" s="269"/>
      <c r="H2470" s="275"/>
    </row>
    <row r="2471" spans="2:8" ht="18" customHeight="1" x14ac:dyDescent="0.25">
      <c r="B2471" s="355"/>
      <c r="C2471" s="356"/>
      <c r="D2471" s="140"/>
      <c r="E2471" s="269"/>
      <c r="F2471" s="269"/>
      <c r="G2471" s="269"/>
      <c r="H2471" s="275"/>
    </row>
    <row r="2472" spans="2:8" ht="18" customHeight="1" x14ac:dyDescent="0.25">
      <c r="B2472" s="355"/>
      <c r="C2472" s="356"/>
      <c r="D2472" s="140"/>
      <c r="E2472" s="269"/>
      <c r="F2472" s="269"/>
      <c r="G2472" s="269"/>
      <c r="H2472" s="275"/>
    </row>
    <row r="2473" spans="2:8" ht="18" customHeight="1" x14ac:dyDescent="0.25">
      <c r="B2473" s="355"/>
      <c r="C2473" s="356"/>
      <c r="D2473" s="140"/>
      <c r="E2473" s="269"/>
      <c r="F2473" s="269"/>
      <c r="G2473" s="269"/>
      <c r="H2473" s="275"/>
    </row>
    <row r="2474" spans="2:8" ht="18" customHeight="1" x14ac:dyDescent="0.25">
      <c r="B2474" s="355"/>
      <c r="C2474" s="356"/>
      <c r="D2474" s="140"/>
      <c r="E2474" s="269"/>
      <c r="F2474" s="269"/>
      <c r="G2474" s="269"/>
      <c r="H2474" s="275"/>
    </row>
    <row r="2475" spans="2:8" ht="18" customHeight="1" x14ac:dyDescent="0.25">
      <c r="B2475" s="355"/>
      <c r="C2475" s="356"/>
      <c r="D2475" s="140"/>
      <c r="E2475" s="269"/>
      <c r="F2475" s="269"/>
      <c r="G2475" s="269"/>
      <c r="H2475" s="275"/>
    </row>
    <row r="2476" spans="2:8" ht="18" customHeight="1" x14ac:dyDescent="0.25">
      <c r="B2476" s="355"/>
      <c r="C2476" s="356"/>
      <c r="D2476" s="140"/>
      <c r="E2476" s="269"/>
      <c r="F2476" s="269"/>
      <c r="G2476" s="269"/>
      <c r="H2476" s="275"/>
    </row>
    <row r="2477" spans="2:8" ht="18" customHeight="1" x14ac:dyDescent="0.25">
      <c r="B2477" s="355"/>
      <c r="C2477" s="356"/>
      <c r="D2477" s="140"/>
      <c r="E2477" s="269"/>
      <c r="F2477" s="269"/>
      <c r="G2477" s="269"/>
      <c r="H2477" s="275"/>
    </row>
    <row r="2478" spans="2:8" ht="18" customHeight="1" x14ac:dyDescent="0.25">
      <c r="B2478" s="355"/>
      <c r="C2478" s="356"/>
      <c r="D2478" s="140"/>
      <c r="E2478" s="269"/>
      <c r="F2478" s="269"/>
      <c r="G2478" s="269"/>
      <c r="H2478" s="275"/>
    </row>
    <row r="2479" spans="2:8" ht="18" customHeight="1" x14ac:dyDescent="0.25">
      <c r="B2479" s="355"/>
      <c r="C2479" s="356"/>
      <c r="D2479" s="140"/>
      <c r="E2479" s="269"/>
      <c r="F2479" s="269"/>
      <c r="G2479" s="269"/>
      <c r="H2479" s="275"/>
    </row>
    <row r="2480" spans="2:8" ht="18" customHeight="1" x14ac:dyDescent="0.25">
      <c r="B2480" s="355"/>
      <c r="C2480" s="356"/>
      <c r="D2480" s="140"/>
      <c r="E2480" s="269"/>
      <c r="F2480" s="269"/>
      <c r="G2480" s="269"/>
      <c r="H2480" s="275"/>
    </row>
    <row r="2481" spans="2:8" ht="18" customHeight="1" x14ac:dyDescent="0.25">
      <c r="B2481" s="355"/>
      <c r="C2481" s="356"/>
      <c r="D2481" s="140"/>
      <c r="E2481" s="269"/>
      <c r="F2481" s="269"/>
      <c r="G2481" s="269"/>
      <c r="H2481" s="275"/>
    </row>
    <row r="2482" spans="2:8" ht="18" customHeight="1" x14ac:dyDescent="0.25">
      <c r="B2482" s="355"/>
      <c r="C2482" s="356"/>
      <c r="D2482" s="140"/>
      <c r="E2482" s="269"/>
      <c r="F2482" s="269"/>
      <c r="G2482" s="269"/>
      <c r="H2482" s="275"/>
    </row>
    <row r="2483" spans="2:8" ht="18" customHeight="1" x14ac:dyDescent="0.25">
      <c r="B2483" s="355"/>
      <c r="C2483" s="356"/>
      <c r="D2483" s="140"/>
      <c r="E2483" s="269"/>
      <c r="F2483" s="269"/>
      <c r="G2483" s="269"/>
      <c r="H2483" s="275"/>
    </row>
    <row r="2484" spans="2:8" ht="18" customHeight="1" x14ac:dyDescent="0.25">
      <c r="B2484" s="355"/>
      <c r="C2484" s="356"/>
      <c r="D2484" s="140"/>
      <c r="E2484" s="269"/>
      <c r="F2484" s="269"/>
      <c r="G2484" s="269"/>
      <c r="H2484" s="275"/>
    </row>
    <row r="2485" spans="2:8" ht="18" customHeight="1" x14ac:dyDescent="0.25">
      <c r="B2485" s="355"/>
      <c r="C2485" s="356"/>
      <c r="D2485" s="140"/>
      <c r="E2485" s="269"/>
      <c r="F2485" s="269"/>
      <c r="G2485" s="269"/>
      <c r="H2485" s="275"/>
    </row>
    <row r="2486" spans="2:8" ht="18" customHeight="1" x14ac:dyDescent="0.25">
      <c r="B2486" s="355"/>
      <c r="C2486" s="356"/>
      <c r="D2486" s="140"/>
      <c r="E2486" s="269"/>
      <c r="F2486" s="269"/>
      <c r="G2486" s="269"/>
      <c r="H2486" s="275"/>
    </row>
    <row r="2487" spans="2:8" ht="18" customHeight="1" x14ac:dyDescent="0.25">
      <c r="B2487" s="355"/>
      <c r="C2487" s="356"/>
      <c r="D2487" s="140"/>
      <c r="E2487" s="269"/>
      <c r="F2487" s="269"/>
      <c r="G2487" s="269"/>
      <c r="H2487" s="275"/>
    </row>
    <row r="2488" spans="2:8" ht="18" customHeight="1" x14ac:dyDescent="0.25">
      <c r="B2488" s="355"/>
      <c r="C2488" s="356"/>
      <c r="D2488" s="140"/>
      <c r="E2488" s="269"/>
      <c r="F2488" s="269"/>
      <c r="G2488" s="269"/>
      <c r="H2488" s="275"/>
    </row>
    <row r="2489" spans="2:8" ht="18" customHeight="1" x14ac:dyDescent="0.25">
      <c r="B2489" s="355"/>
      <c r="C2489" s="356"/>
      <c r="D2489" s="140"/>
      <c r="E2489" s="269"/>
      <c r="F2489" s="269"/>
      <c r="G2489" s="269"/>
      <c r="H2489" s="275"/>
    </row>
    <row r="2490" spans="2:8" ht="18" customHeight="1" x14ac:dyDescent="0.25">
      <c r="B2490" s="355"/>
      <c r="C2490" s="356"/>
      <c r="D2490" s="140"/>
      <c r="E2490" s="269"/>
      <c r="F2490" s="269"/>
      <c r="G2490" s="269"/>
      <c r="H2490" s="275"/>
    </row>
    <row r="2491" spans="2:8" ht="18" customHeight="1" x14ac:dyDescent="0.25">
      <c r="B2491" s="355"/>
      <c r="C2491" s="356"/>
      <c r="D2491" s="140"/>
      <c r="E2491" s="269"/>
      <c r="F2491" s="269"/>
      <c r="G2491" s="269"/>
      <c r="H2491" s="275"/>
    </row>
    <row r="2492" spans="2:8" ht="18" customHeight="1" x14ac:dyDescent="0.25">
      <c r="B2492" s="355"/>
      <c r="C2492" s="356"/>
      <c r="D2492" s="140"/>
      <c r="E2492" s="269"/>
      <c r="F2492" s="269"/>
      <c r="G2492" s="269"/>
      <c r="H2492" s="275"/>
    </row>
    <row r="2493" spans="2:8" ht="18" customHeight="1" x14ac:dyDescent="0.25">
      <c r="B2493" s="355"/>
      <c r="C2493" s="356"/>
      <c r="D2493" s="140"/>
      <c r="E2493" s="269"/>
      <c r="F2493" s="269"/>
      <c r="G2493" s="269"/>
      <c r="H2493" s="275"/>
    </row>
    <row r="2494" spans="2:8" ht="18" customHeight="1" x14ac:dyDescent="0.25">
      <c r="B2494" s="355"/>
      <c r="C2494" s="356"/>
      <c r="D2494" s="140"/>
      <c r="E2494" s="269"/>
      <c r="F2494" s="269"/>
      <c r="G2494" s="269"/>
      <c r="H2494" s="275"/>
    </row>
    <row r="2495" spans="2:8" ht="18" customHeight="1" x14ac:dyDescent="0.25">
      <c r="B2495" s="355"/>
      <c r="C2495" s="356"/>
      <c r="D2495" s="140"/>
      <c r="E2495" s="269"/>
      <c r="F2495" s="269"/>
      <c r="G2495" s="269"/>
      <c r="H2495" s="275"/>
    </row>
    <row r="2496" spans="2:8" ht="18" customHeight="1" x14ac:dyDescent="0.25">
      <c r="B2496" s="355"/>
      <c r="C2496" s="356"/>
      <c r="D2496" s="140"/>
      <c r="E2496" s="269"/>
      <c r="F2496" s="269"/>
      <c r="G2496" s="269"/>
      <c r="H2496" s="275"/>
    </row>
    <row r="2497" spans="2:8" ht="18" customHeight="1" x14ac:dyDescent="0.25">
      <c r="B2497" s="355"/>
      <c r="C2497" s="356"/>
      <c r="D2497" s="140"/>
      <c r="E2497" s="269"/>
      <c r="F2497" s="269"/>
      <c r="G2497" s="269"/>
      <c r="H2497" s="275"/>
    </row>
    <row r="2498" spans="2:8" ht="18" customHeight="1" x14ac:dyDescent="0.25">
      <c r="B2498" s="355"/>
      <c r="C2498" s="356"/>
      <c r="D2498" s="140"/>
      <c r="E2498" s="269"/>
      <c r="F2498" s="269"/>
      <c r="G2498" s="269"/>
      <c r="H2498" s="275"/>
    </row>
    <row r="2499" spans="2:8" ht="18" customHeight="1" x14ac:dyDescent="0.25">
      <c r="B2499" s="355"/>
      <c r="C2499" s="356"/>
      <c r="D2499" s="140"/>
      <c r="E2499" s="269"/>
      <c r="F2499" s="269"/>
      <c r="G2499" s="269"/>
      <c r="H2499" s="275"/>
    </row>
    <row r="2500" spans="2:8" ht="18" customHeight="1" x14ac:dyDescent="0.25">
      <c r="B2500" s="355"/>
      <c r="C2500" s="356"/>
      <c r="D2500" s="140"/>
      <c r="E2500" s="269"/>
      <c r="F2500" s="269"/>
      <c r="G2500" s="269"/>
      <c r="H2500" s="275"/>
    </row>
    <row r="2501" spans="2:8" ht="18" customHeight="1" x14ac:dyDescent="0.25">
      <c r="B2501" s="355"/>
      <c r="C2501" s="356"/>
      <c r="D2501" s="140"/>
      <c r="E2501" s="269"/>
      <c r="F2501" s="269"/>
      <c r="G2501" s="269"/>
      <c r="H2501" s="275"/>
    </row>
    <row r="2502" spans="2:8" ht="18" customHeight="1" x14ac:dyDescent="0.25">
      <c r="B2502" s="355"/>
      <c r="C2502" s="356"/>
      <c r="D2502" s="140"/>
      <c r="E2502" s="269"/>
      <c r="F2502" s="269"/>
      <c r="G2502" s="269"/>
      <c r="H2502" s="275"/>
    </row>
    <row r="2503" spans="2:8" ht="18" customHeight="1" x14ac:dyDescent="0.25">
      <c r="B2503" s="355"/>
      <c r="C2503" s="356"/>
      <c r="D2503" s="140"/>
      <c r="E2503" s="269"/>
      <c r="F2503" s="269"/>
      <c r="G2503" s="269"/>
      <c r="H2503" s="275"/>
    </row>
    <row r="2504" spans="2:8" ht="18" customHeight="1" x14ac:dyDescent="0.25">
      <c r="B2504" s="355"/>
      <c r="C2504" s="356"/>
      <c r="D2504" s="140"/>
      <c r="E2504" s="269"/>
      <c r="F2504" s="269"/>
      <c r="G2504" s="269"/>
      <c r="H2504" s="275"/>
    </row>
    <row r="2505" spans="2:8" ht="18" customHeight="1" x14ac:dyDescent="0.25">
      <c r="B2505" s="355"/>
      <c r="C2505" s="356"/>
      <c r="D2505" s="140"/>
      <c r="E2505" s="269"/>
      <c r="F2505" s="269"/>
      <c r="G2505" s="269"/>
      <c r="H2505" s="275"/>
    </row>
    <row r="2506" spans="2:8" ht="18" customHeight="1" x14ac:dyDescent="0.25">
      <c r="B2506" s="355"/>
      <c r="C2506" s="356"/>
      <c r="D2506" s="140"/>
      <c r="E2506" s="269"/>
      <c r="F2506" s="269"/>
      <c r="G2506" s="269"/>
      <c r="H2506" s="275"/>
    </row>
    <row r="2507" spans="2:8" ht="18" customHeight="1" x14ac:dyDescent="0.25">
      <c r="B2507" s="355"/>
      <c r="C2507" s="356"/>
      <c r="D2507" s="140"/>
      <c r="E2507" s="269"/>
      <c r="F2507" s="269"/>
      <c r="G2507" s="269"/>
      <c r="H2507" s="275"/>
    </row>
    <row r="2508" spans="2:8" ht="18" customHeight="1" x14ac:dyDescent="0.25">
      <c r="B2508" s="355"/>
      <c r="C2508" s="356"/>
      <c r="D2508" s="140"/>
      <c r="E2508" s="269"/>
      <c r="F2508" s="269"/>
      <c r="G2508" s="269"/>
      <c r="H2508" s="275"/>
    </row>
    <row r="2509" spans="2:8" ht="18" customHeight="1" x14ac:dyDescent="0.25">
      <c r="B2509" s="355"/>
      <c r="C2509" s="356"/>
      <c r="D2509" s="140"/>
      <c r="E2509" s="269"/>
      <c r="F2509" s="269"/>
      <c r="G2509" s="269"/>
      <c r="H2509" s="275"/>
    </row>
    <row r="2510" spans="2:8" ht="18" customHeight="1" x14ac:dyDescent="0.25">
      <c r="B2510" s="355"/>
      <c r="C2510" s="356"/>
      <c r="D2510" s="140"/>
      <c r="E2510" s="269"/>
      <c r="F2510" s="269"/>
      <c r="G2510" s="269"/>
      <c r="H2510" s="275"/>
    </row>
    <row r="2511" spans="2:8" ht="18" customHeight="1" x14ac:dyDescent="0.25">
      <c r="B2511" s="355"/>
      <c r="C2511" s="356"/>
      <c r="D2511" s="140"/>
      <c r="E2511" s="269"/>
      <c r="F2511" s="269"/>
      <c r="G2511" s="269"/>
      <c r="H2511" s="275"/>
    </row>
    <row r="2512" spans="2:8" ht="18" customHeight="1" x14ac:dyDescent="0.25">
      <c r="B2512" s="355"/>
      <c r="C2512" s="356"/>
      <c r="D2512" s="140"/>
      <c r="E2512" s="269"/>
      <c r="F2512" s="269"/>
      <c r="G2512" s="269"/>
      <c r="H2512" s="275"/>
    </row>
    <row r="2513" spans="2:8" ht="18" customHeight="1" x14ac:dyDescent="0.25">
      <c r="B2513" s="355"/>
      <c r="C2513" s="356"/>
      <c r="D2513" s="140"/>
      <c r="E2513" s="269"/>
      <c r="F2513" s="269"/>
      <c r="G2513" s="269"/>
      <c r="H2513" s="275"/>
    </row>
    <row r="2514" spans="2:8" ht="18" customHeight="1" x14ac:dyDescent="0.25">
      <c r="B2514" s="355"/>
      <c r="C2514" s="356"/>
      <c r="D2514" s="140"/>
      <c r="E2514" s="269"/>
      <c r="F2514" s="269"/>
      <c r="G2514" s="269"/>
      <c r="H2514" s="275"/>
    </row>
    <row r="2515" spans="2:8" ht="18" customHeight="1" x14ac:dyDescent="0.25">
      <c r="B2515" s="355"/>
      <c r="C2515" s="356"/>
      <c r="D2515" s="140"/>
      <c r="E2515" s="269"/>
      <c r="F2515" s="269"/>
      <c r="G2515" s="269"/>
      <c r="H2515" s="275"/>
    </row>
    <row r="2516" spans="2:8" ht="18" customHeight="1" x14ac:dyDescent="0.25">
      <c r="B2516" s="355"/>
      <c r="C2516" s="356"/>
      <c r="D2516" s="140"/>
      <c r="E2516" s="269"/>
      <c r="F2516" s="269"/>
      <c r="G2516" s="269"/>
      <c r="H2516" s="275"/>
    </row>
    <row r="2517" spans="2:8" ht="18" customHeight="1" x14ac:dyDescent="0.25">
      <c r="B2517" s="355"/>
      <c r="C2517" s="356"/>
      <c r="D2517" s="140"/>
      <c r="E2517" s="269"/>
      <c r="F2517" s="269"/>
      <c r="G2517" s="269"/>
      <c r="H2517" s="275"/>
    </row>
    <row r="2518" spans="2:8" ht="18" customHeight="1" x14ac:dyDescent="0.25">
      <c r="B2518" s="355"/>
      <c r="C2518" s="356"/>
      <c r="D2518" s="140"/>
      <c r="E2518" s="269"/>
      <c r="F2518" s="269"/>
      <c r="G2518" s="269"/>
      <c r="H2518" s="275"/>
    </row>
    <row r="2519" spans="2:8" ht="18" customHeight="1" x14ac:dyDescent="0.25">
      <c r="B2519" s="355"/>
      <c r="C2519" s="356"/>
      <c r="D2519" s="140"/>
      <c r="E2519" s="269"/>
      <c r="F2519" s="269"/>
      <c r="G2519" s="269"/>
      <c r="H2519" s="275"/>
    </row>
    <row r="2520" spans="2:8" ht="18" customHeight="1" x14ac:dyDescent="0.25">
      <c r="B2520" s="355"/>
      <c r="C2520" s="356"/>
      <c r="D2520" s="140"/>
      <c r="E2520" s="269"/>
      <c r="F2520" s="269"/>
      <c r="G2520" s="269"/>
      <c r="H2520" s="275"/>
    </row>
    <row r="2521" spans="2:8" ht="18" customHeight="1" x14ac:dyDescent="0.25">
      <c r="B2521" s="355"/>
      <c r="C2521" s="356"/>
      <c r="D2521" s="140"/>
      <c r="E2521" s="269"/>
      <c r="F2521" s="269"/>
      <c r="G2521" s="269"/>
      <c r="H2521" s="275"/>
    </row>
    <row r="2522" spans="2:8" ht="18" customHeight="1" x14ac:dyDescent="0.25">
      <c r="B2522" s="355"/>
      <c r="C2522" s="356"/>
      <c r="D2522" s="140"/>
      <c r="E2522" s="269"/>
      <c r="F2522" s="269"/>
      <c r="G2522" s="269"/>
      <c r="H2522" s="275"/>
    </row>
    <row r="2523" spans="2:8" ht="18" customHeight="1" x14ac:dyDescent="0.25">
      <c r="B2523" s="355"/>
      <c r="C2523" s="356"/>
      <c r="D2523" s="140"/>
      <c r="E2523" s="269"/>
      <c r="F2523" s="269"/>
      <c r="G2523" s="269"/>
      <c r="H2523" s="275"/>
    </row>
    <row r="2524" spans="2:8" ht="18" customHeight="1" x14ac:dyDescent="0.25">
      <c r="B2524" s="355"/>
      <c r="C2524" s="356"/>
      <c r="D2524" s="140"/>
      <c r="E2524" s="269"/>
      <c r="F2524" s="269"/>
      <c r="G2524" s="269"/>
      <c r="H2524" s="275"/>
    </row>
    <row r="2525" spans="2:8" ht="18" customHeight="1" x14ac:dyDescent="0.25">
      <c r="B2525" s="355"/>
      <c r="C2525" s="356"/>
      <c r="D2525" s="140"/>
      <c r="E2525" s="269"/>
      <c r="F2525" s="269"/>
      <c r="G2525" s="269"/>
      <c r="H2525" s="275"/>
    </row>
    <row r="2526" spans="2:8" ht="18" customHeight="1" x14ac:dyDescent="0.25">
      <c r="B2526" s="355"/>
      <c r="C2526" s="356"/>
      <c r="D2526" s="140"/>
      <c r="E2526" s="269"/>
      <c r="F2526" s="269"/>
      <c r="G2526" s="269"/>
      <c r="H2526" s="275"/>
    </row>
    <row r="2527" spans="2:8" ht="18" customHeight="1" x14ac:dyDescent="0.25">
      <c r="B2527" s="355"/>
      <c r="C2527" s="356"/>
      <c r="D2527" s="140"/>
      <c r="E2527" s="269"/>
      <c r="F2527" s="269"/>
      <c r="G2527" s="269"/>
      <c r="H2527" s="275"/>
    </row>
    <row r="2528" spans="2:8" ht="18" customHeight="1" x14ac:dyDescent="0.25">
      <c r="B2528" s="355"/>
      <c r="C2528" s="356"/>
      <c r="D2528" s="140"/>
      <c r="E2528" s="269"/>
      <c r="F2528" s="269"/>
      <c r="G2528" s="269"/>
      <c r="H2528" s="275"/>
    </row>
    <row r="2529" spans="2:8" ht="18" customHeight="1" x14ac:dyDescent="0.25">
      <c r="B2529" s="355"/>
      <c r="C2529" s="356"/>
      <c r="D2529" s="140"/>
      <c r="E2529" s="269"/>
      <c r="F2529" s="269"/>
      <c r="G2529" s="269"/>
      <c r="H2529" s="275"/>
    </row>
    <row r="2530" spans="2:8" ht="18" customHeight="1" x14ac:dyDescent="0.25">
      <c r="B2530" s="355"/>
      <c r="C2530" s="356"/>
      <c r="D2530" s="140"/>
      <c r="E2530" s="269"/>
      <c r="F2530" s="269"/>
      <c r="G2530" s="269"/>
      <c r="H2530" s="275"/>
    </row>
    <row r="2531" spans="2:8" ht="18" customHeight="1" x14ac:dyDescent="0.25">
      <c r="B2531" s="355"/>
      <c r="C2531" s="356"/>
      <c r="D2531" s="140"/>
      <c r="E2531" s="269"/>
      <c r="F2531" s="269"/>
      <c r="G2531" s="269"/>
      <c r="H2531" s="275"/>
    </row>
    <row r="2532" spans="2:8" ht="18" customHeight="1" x14ac:dyDescent="0.25">
      <c r="B2532" s="355"/>
      <c r="C2532" s="356"/>
      <c r="D2532" s="140"/>
      <c r="E2532" s="269"/>
      <c r="F2532" s="269"/>
      <c r="G2532" s="269"/>
      <c r="H2532" s="275"/>
    </row>
    <row r="2533" spans="2:8" ht="18" customHeight="1" x14ac:dyDescent="0.25">
      <c r="B2533" s="355"/>
      <c r="C2533" s="356"/>
      <c r="D2533" s="140"/>
      <c r="E2533" s="269"/>
      <c r="F2533" s="269"/>
      <c r="G2533" s="269"/>
      <c r="H2533" s="275"/>
    </row>
    <row r="2534" spans="2:8" ht="18" customHeight="1" x14ac:dyDescent="0.25">
      <c r="B2534" s="355"/>
      <c r="C2534" s="356"/>
      <c r="D2534" s="140"/>
      <c r="E2534" s="269"/>
      <c r="F2534" s="269"/>
      <c r="G2534" s="269"/>
      <c r="H2534" s="275"/>
    </row>
    <row r="2535" spans="2:8" ht="18" customHeight="1" x14ac:dyDescent="0.25">
      <c r="B2535" s="355"/>
      <c r="C2535" s="356"/>
      <c r="D2535" s="140"/>
      <c r="E2535" s="269"/>
      <c r="F2535" s="269"/>
      <c r="G2535" s="269"/>
      <c r="H2535" s="275"/>
    </row>
    <row r="2536" spans="2:8" ht="18" customHeight="1" x14ac:dyDescent="0.25">
      <c r="B2536" s="355"/>
      <c r="C2536" s="356"/>
      <c r="D2536" s="140"/>
      <c r="E2536" s="269"/>
      <c r="F2536" s="269"/>
      <c r="G2536" s="269"/>
      <c r="H2536" s="275"/>
    </row>
    <row r="2537" spans="2:8" ht="18" customHeight="1" x14ac:dyDescent="0.25">
      <c r="B2537" s="355"/>
      <c r="C2537" s="356"/>
      <c r="D2537" s="140"/>
      <c r="E2537" s="269"/>
      <c r="F2537" s="269"/>
      <c r="G2537" s="269"/>
      <c r="H2537" s="275"/>
    </row>
    <row r="2538" spans="2:8" ht="18" customHeight="1" x14ac:dyDescent="0.25">
      <c r="B2538" s="355"/>
      <c r="C2538" s="356"/>
      <c r="D2538" s="140"/>
      <c r="E2538" s="269"/>
      <c r="F2538" s="269"/>
      <c r="G2538" s="269"/>
      <c r="H2538" s="275"/>
    </row>
    <row r="2539" spans="2:8" ht="18" customHeight="1" x14ac:dyDescent="0.25">
      <c r="B2539" s="355"/>
      <c r="C2539" s="356"/>
      <c r="D2539" s="140"/>
      <c r="E2539" s="269"/>
      <c r="F2539" s="269"/>
      <c r="G2539" s="269"/>
      <c r="H2539" s="275"/>
    </row>
    <row r="2540" spans="2:8" ht="18" customHeight="1" x14ac:dyDescent="0.25">
      <c r="B2540" s="355"/>
      <c r="C2540" s="356"/>
      <c r="D2540" s="140"/>
      <c r="E2540" s="269"/>
      <c r="F2540" s="269"/>
      <c r="G2540" s="269"/>
      <c r="H2540" s="275"/>
    </row>
    <row r="2541" spans="2:8" ht="18" customHeight="1" x14ac:dyDescent="0.25">
      <c r="B2541" s="355"/>
      <c r="C2541" s="356"/>
      <c r="D2541" s="140"/>
      <c r="E2541" s="269"/>
      <c r="F2541" s="269"/>
      <c r="G2541" s="269"/>
      <c r="H2541" s="275"/>
    </row>
    <row r="2542" spans="2:8" ht="18" customHeight="1" x14ac:dyDescent="0.25">
      <c r="B2542" s="355"/>
      <c r="C2542" s="356"/>
      <c r="D2542" s="140"/>
      <c r="E2542" s="269"/>
      <c r="F2542" s="269"/>
      <c r="G2542" s="269"/>
      <c r="H2542" s="275"/>
    </row>
    <row r="2543" spans="2:8" ht="18" customHeight="1" x14ac:dyDescent="0.25">
      <c r="B2543" s="355"/>
      <c r="C2543" s="356"/>
      <c r="D2543" s="140"/>
      <c r="E2543" s="269"/>
      <c r="F2543" s="269"/>
      <c r="G2543" s="269"/>
      <c r="H2543" s="275"/>
    </row>
    <row r="2544" spans="2:8" ht="18" customHeight="1" x14ac:dyDescent="0.25">
      <c r="B2544" s="355"/>
      <c r="C2544" s="356"/>
      <c r="D2544" s="140"/>
      <c r="E2544" s="269"/>
      <c r="F2544" s="269"/>
      <c r="G2544" s="269"/>
      <c r="H2544" s="275"/>
    </row>
    <row r="2545" spans="2:8" ht="18" customHeight="1" x14ac:dyDescent="0.25">
      <c r="B2545" s="355"/>
      <c r="C2545" s="356"/>
      <c r="D2545" s="140"/>
      <c r="E2545" s="269"/>
      <c r="F2545" s="269"/>
      <c r="G2545" s="269"/>
      <c r="H2545" s="275"/>
    </row>
    <row r="2546" spans="2:8" ht="18" customHeight="1" x14ac:dyDescent="0.25">
      <c r="B2546" s="355"/>
      <c r="C2546" s="356"/>
      <c r="D2546" s="140"/>
      <c r="E2546" s="269"/>
      <c r="F2546" s="269"/>
      <c r="G2546" s="269"/>
      <c r="H2546" s="275"/>
    </row>
    <row r="2547" spans="2:8" ht="18" customHeight="1" x14ac:dyDescent="0.25">
      <c r="B2547" s="355"/>
      <c r="C2547" s="356"/>
      <c r="D2547" s="140"/>
      <c r="E2547" s="269"/>
      <c r="F2547" s="269"/>
      <c r="G2547" s="269"/>
      <c r="H2547" s="275"/>
    </row>
    <row r="2548" spans="2:8" ht="18" customHeight="1" x14ac:dyDescent="0.25">
      <c r="B2548" s="355"/>
      <c r="C2548" s="356"/>
      <c r="D2548" s="140"/>
      <c r="E2548" s="269"/>
      <c r="F2548" s="269"/>
      <c r="G2548" s="269"/>
      <c r="H2548" s="275"/>
    </row>
    <row r="2549" spans="2:8" ht="18" customHeight="1" x14ac:dyDescent="0.25">
      <c r="B2549" s="355"/>
      <c r="C2549" s="356"/>
      <c r="D2549" s="140"/>
      <c r="E2549" s="269"/>
      <c r="F2549" s="269"/>
      <c r="G2549" s="269"/>
      <c r="H2549" s="275"/>
    </row>
    <row r="2550" spans="2:8" ht="18" customHeight="1" x14ac:dyDescent="0.25">
      <c r="B2550" s="355"/>
      <c r="C2550" s="356"/>
      <c r="D2550" s="140"/>
      <c r="E2550" s="269"/>
      <c r="F2550" s="269"/>
      <c r="G2550" s="269"/>
      <c r="H2550" s="275"/>
    </row>
    <row r="2551" spans="2:8" ht="18" customHeight="1" x14ac:dyDescent="0.25">
      <c r="B2551" s="355"/>
      <c r="C2551" s="356"/>
      <c r="D2551" s="140"/>
      <c r="E2551" s="269"/>
      <c r="F2551" s="269"/>
      <c r="G2551" s="269"/>
      <c r="H2551" s="275"/>
    </row>
    <row r="2552" spans="2:8" ht="18" customHeight="1" x14ac:dyDescent="0.25">
      <c r="B2552" s="355"/>
      <c r="C2552" s="356"/>
      <c r="D2552" s="140"/>
      <c r="E2552" s="269"/>
      <c r="F2552" s="269"/>
      <c r="G2552" s="269"/>
      <c r="H2552" s="275"/>
    </row>
    <row r="2553" spans="2:8" ht="18" customHeight="1" x14ac:dyDescent="0.25">
      <c r="B2553" s="355"/>
      <c r="C2553" s="356"/>
      <c r="D2553" s="140"/>
      <c r="E2553" s="269"/>
      <c r="F2553" s="269"/>
      <c r="G2553" s="269"/>
      <c r="H2553" s="275"/>
    </row>
    <row r="2554" spans="2:8" ht="18" customHeight="1" x14ac:dyDescent="0.25">
      <c r="B2554" s="355"/>
      <c r="C2554" s="356"/>
      <c r="D2554" s="140"/>
      <c r="E2554" s="269"/>
      <c r="F2554" s="269"/>
      <c r="G2554" s="269"/>
      <c r="H2554" s="275"/>
    </row>
    <row r="2555" spans="2:8" ht="18" customHeight="1" x14ac:dyDescent="0.25">
      <c r="B2555" s="355"/>
      <c r="C2555" s="356"/>
      <c r="D2555" s="140"/>
      <c r="E2555" s="269"/>
      <c r="F2555" s="269"/>
      <c r="G2555" s="269"/>
      <c r="H2555" s="275"/>
    </row>
    <row r="2556" spans="2:8" ht="18" customHeight="1" x14ac:dyDescent="0.25">
      <c r="B2556" s="355"/>
      <c r="C2556" s="356"/>
      <c r="D2556" s="140"/>
      <c r="E2556" s="269"/>
      <c r="F2556" s="269"/>
      <c r="G2556" s="269"/>
      <c r="H2556" s="275"/>
    </row>
    <row r="2557" spans="2:8" ht="18" customHeight="1" x14ac:dyDescent="0.25">
      <c r="B2557" s="355"/>
      <c r="C2557" s="356"/>
      <c r="D2557" s="140"/>
      <c r="E2557" s="269"/>
      <c r="F2557" s="269"/>
      <c r="G2557" s="269"/>
      <c r="H2557" s="275"/>
    </row>
    <row r="2558" spans="2:8" ht="18" customHeight="1" x14ac:dyDescent="0.25">
      <c r="B2558" s="355"/>
      <c r="C2558" s="356"/>
      <c r="D2558" s="140"/>
      <c r="E2558" s="269"/>
      <c r="F2558" s="269"/>
      <c r="G2558" s="269"/>
      <c r="H2558" s="275"/>
    </row>
    <row r="2559" spans="2:8" ht="18" customHeight="1" x14ac:dyDescent="0.25">
      <c r="B2559" s="355"/>
      <c r="C2559" s="356"/>
      <c r="D2559" s="140"/>
      <c r="E2559" s="269"/>
      <c r="F2559" s="269"/>
      <c r="G2559" s="269"/>
      <c r="H2559" s="275"/>
    </row>
    <row r="2560" spans="2:8" ht="18" customHeight="1" x14ac:dyDescent="0.25">
      <c r="B2560" s="355"/>
      <c r="C2560" s="356"/>
      <c r="D2560" s="140"/>
      <c r="E2560" s="269"/>
      <c r="F2560" s="269"/>
      <c r="G2560" s="269"/>
      <c r="H2560" s="275"/>
    </row>
    <row r="2561" spans="2:8" ht="18" customHeight="1" x14ac:dyDescent="0.25">
      <c r="B2561" s="355"/>
      <c r="C2561" s="356"/>
      <c r="D2561" s="140"/>
      <c r="E2561" s="269"/>
      <c r="F2561" s="269"/>
      <c r="G2561" s="269"/>
      <c r="H2561" s="275"/>
    </row>
    <row r="2562" spans="2:8" ht="18" customHeight="1" x14ac:dyDescent="0.25">
      <c r="B2562" s="355"/>
      <c r="C2562" s="356"/>
      <c r="D2562" s="140"/>
      <c r="E2562" s="269"/>
      <c r="F2562" s="269"/>
      <c r="G2562" s="269"/>
      <c r="H2562" s="275"/>
    </row>
    <row r="2563" spans="2:8" ht="18" customHeight="1" x14ac:dyDescent="0.25">
      <c r="B2563" s="355"/>
      <c r="C2563" s="356"/>
      <c r="D2563" s="140"/>
      <c r="E2563" s="269"/>
      <c r="F2563" s="269"/>
      <c r="G2563" s="269"/>
      <c r="H2563" s="275"/>
    </row>
    <row r="2564" spans="2:8" ht="18" customHeight="1" x14ac:dyDescent="0.25">
      <c r="B2564" s="355"/>
      <c r="C2564" s="356"/>
      <c r="D2564" s="140"/>
      <c r="E2564" s="269"/>
      <c r="F2564" s="269"/>
      <c r="G2564" s="269"/>
      <c r="H2564" s="275"/>
    </row>
    <row r="2565" spans="2:8" ht="18" customHeight="1" x14ac:dyDescent="0.25">
      <c r="B2565" s="355"/>
      <c r="C2565" s="356"/>
      <c r="D2565" s="140"/>
      <c r="E2565" s="269"/>
      <c r="F2565" s="269"/>
      <c r="G2565" s="269"/>
      <c r="H2565" s="275"/>
    </row>
    <row r="2566" spans="2:8" ht="18" customHeight="1" x14ac:dyDescent="0.25">
      <c r="B2566" s="355"/>
      <c r="C2566" s="356"/>
      <c r="D2566" s="140"/>
      <c r="E2566" s="269"/>
      <c r="F2566" s="269"/>
      <c r="G2566" s="269"/>
      <c r="H2566" s="275"/>
    </row>
    <row r="2567" spans="2:8" ht="18" customHeight="1" x14ac:dyDescent="0.25">
      <c r="B2567" s="355"/>
      <c r="C2567" s="356"/>
      <c r="D2567" s="140"/>
      <c r="E2567" s="269"/>
      <c r="F2567" s="269"/>
      <c r="G2567" s="269"/>
      <c r="H2567" s="275"/>
    </row>
    <row r="2568" spans="2:8" ht="18" customHeight="1" x14ac:dyDescent="0.25">
      <c r="B2568" s="355"/>
      <c r="C2568" s="356"/>
      <c r="D2568" s="140"/>
      <c r="E2568" s="269"/>
      <c r="F2568" s="269"/>
      <c r="G2568" s="269"/>
      <c r="H2568" s="275"/>
    </row>
    <row r="2569" spans="2:8" ht="18" customHeight="1" x14ac:dyDescent="0.25">
      <c r="B2569" s="355"/>
      <c r="C2569" s="356"/>
      <c r="D2569" s="140"/>
      <c r="E2569" s="269"/>
      <c r="F2569" s="269"/>
      <c r="G2569" s="269"/>
      <c r="H2569" s="275"/>
    </row>
    <row r="2570" spans="2:8" ht="18" customHeight="1" x14ac:dyDescent="0.25">
      <c r="B2570" s="355"/>
      <c r="C2570" s="356"/>
      <c r="D2570" s="140"/>
      <c r="E2570" s="269"/>
      <c r="F2570" s="269"/>
      <c r="G2570" s="269"/>
      <c r="H2570" s="275"/>
    </row>
    <row r="2571" spans="2:8" ht="18" customHeight="1" x14ac:dyDescent="0.25">
      <c r="B2571" s="355"/>
      <c r="C2571" s="356"/>
      <c r="D2571" s="140"/>
      <c r="E2571" s="269"/>
      <c r="F2571" s="269"/>
      <c r="G2571" s="269"/>
      <c r="H2571" s="275"/>
    </row>
    <row r="2572" spans="2:8" ht="18" customHeight="1" x14ac:dyDescent="0.25">
      <c r="B2572" s="355"/>
      <c r="C2572" s="356"/>
      <c r="D2572" s="140"/>
      <c r="E2572" s="269"/>
      <c r="F2572" s="269"/>
      <c r="G2572" s="269"/>
      <c r="H2572" s="275"/>
    </row>
    <row r="2573" spans="2:8" ht="18" customHeight="1" x14ac:dyDescent="0.25">
      <c r="B2573" s="355"/>
      <c r="C2573" s="356"/>
      <c r="D2573" s="140"/>
      <c r="E2573" s="269"/>
      <c r="F2573" s="269"/>
      <c r="G2573" s="269"/>
      <c r="H2573" s="275"/>
    </row>
    <row r="2574" spans="2:8" ht="18" customHeight="1" x14ac:dyDescent="0.25">
      <c r="B2574" s="355"/>
      <c r="C2574" s="356"/>
      <c r="D2574" s="140"/>
      <c r="E2574" s="269"/>
      <c r="F2574" s="269"/>
      <c r="G2574" s="269"/>
      <c r="H2574" s="275"/>
    </row>
    <row r="2575" spans="2:8" ht="18" customHeight="1" x14ac:dyDescent="0.25">
      <c r="B2575" s="355"/>
      <c r="C2575" s="356"/>
      <c r="D2575" s="140"/>
      <c r="E2575" s="269"/>
      <c r="F2575" s="269"/>
      <c r="G2575" s="269"/>
      <c r="H2575" s="275"/>
    </row>
    <row r="2576" spans="2:8" ht="18" customHeight="1" x14ac:dyDescent="0.25">
      <c r="B2576" s="355"/>
      <c r="C2576" s="356"/>
      <c r="D2576" s="140"/>
      <c r="E2576" s="269"/>
      <c r="F2576" s="269"/>
      <c r="G2576" s="269"/>
      <c r="H2576" s="275"/>
    </row>
    <row r="2577" spans="2:8" ht="18" customHeight="1" x14ac:dyDescent="0.25">
      <c r="B2577" s="355"/>
      <c r="C2577" s="356"/>
      <c r="D2577" s="140"/>
      <c r="E2577" s="269"/>
      <c r="F2577" s="269"/>
      <c r="G2577" s="269"/>
      <c r="H2577" s="275"/>
    </row>
    <row r="2578" spans="2:8" ht="18" customHeight="1" x14ac:dyDescent="0.25">
      <c r="B2578" s="355"/>
      <c r="C2578" s="356"/>
      <c r="D2578" s="140"/>
      <c r="E2578" s="269"/>
      <c r="F2578" s="269"/>
      <c r="G2578" s="269"/>
      <c r="H2578" s="275"/>
    </row>
    <row r="2579" spans="2:8" ht="18" customHeight="1" x14ac:dyDescent="0.25">
      <c r="B2579" s="355"/>
      <c r="C2579" s="356"/>
      <c r="D2579" s="140"/>
      <c r="E2579" s="269"/>
      <c r="F2579" s="269"/>
      <c r="G2579" s="269"/>
      <c r="H2579" s="275"/>
    </row>
    <row r="2580" spans="2:8" ht="18" customHeight="1" x14ac:dyDescent="0.25">
      <c r="B2580" s="355"/>
      <c r="C2580" s="356"/>
      <c r="D2580" s="140"/>
      <c r="E2580" s="269"/>
      <c r="F2580" s="269"/>
      <c r="G2580" s="269"/>
      <c r="H2580" s="275"/>
    </row>
    <row r="2581" spans="2:8" ht="18" customHeight="1" x14ac:dyDescent="0.25">
      <c r="B2581" s="355"/>
      <c r="C2581" s="356"/>
      <c r="D2581" s="140"/>
      <c r="E2581" s="269"/>
      <c r="F2581" s="269"/>
      <c r="G2581" s="269"/>
      <c r="H2581" s="275"/>
    </row>
    <row r="2582" spans="2:8" ht="18" customHeight="1" x14ac:dyDescent="0.25">
      <c r="B2582" s="355"/>
      <c r="C2582" s="356"/>
      <c r="D2582" s="140"/>
      <c r="E2582" s="269"/>
      <c r="F2582" s="269"/>
      <c r="G2582" s="269"/>
      <c r="H2582" s="275"/>
    </row>
    <row r="2583" spans="2:8" ht="18" customHeight="1" x14ac:dyDescent="0.25">
      <c r="B2583" s="355"/>
      <c r="C2583" s="356"/>
      <c r="D2583" s="140"/>
      <c r="E2583" s="269"/>
      <c r="F2583" s="269"/>
      <c r="G2583" s="269"/>
      <c r="H2583" s="275"/>
    </row>
    <row r="2584" spans="2:8" ht="18" customHeight="1" x14ac:dyDescent="0.25">
      <c r="B2584" s="355"/>
      <c r="C2584" s="356"/>
      <c r="D2584" s="140"/>
      <c r="E2584" s="269"/>
      <c r="F2584" s="269"/>
      <c r="G2584" s="269"/>
      <c r="H2584" s="275"/>
    </row>
    <row r="2585" spans="2:8" ht="18" customHeight="1" x14ac:dyDescent="0.25">
      <c r="B2585" s="355"/>
      <c r="C2585" s="356"/>
      <c r="D2585" s="140"/>
      <c r="E2585" s="269"/>
      <c r="F2585" s="269"/>
      <c r="G2585" s="269"/>
      <c r="H2585" s="275"/>
    </row>
    <row r="2586" spans="2:8" ht="18" customHeight="1" x14ac:dyDescent="0.25">
      <c r="B2586" s="355"/>
      <c r="C2586" s="356"/>
      <c r="D2586" s="140"/>
      <c r="E2586" s="269"/>
      <c r="F2586" s="269"/>
      <c r="G2586" s="269"/>
      <c r="H2586" s="275"/>
    </row>
    <row r="2587" spans="2:8" ht="18" customHeight="1" x14ac:dyDescent="0.25">
      <c r="B2587" s="355"/>
      <c r="C2587" s="356"/>
      <c r="D2587" s="140"/>
      <c r="E2587" s="269"/>
      <c r="F2587" s="269"/>
      <c r="G2587" s="269"/>
      <c r="H2587" s="275"/>
    </row>
    <row r="2588" spans="2:8" ht="18" customHeight="1" x14ac:dyDescent="0.25">
      <c r="B2588" s="355"/>
      <c r="C2588" s="356"/>
      <c r="D2588" s="140"/>
      <c r="E2588" s="269"/>
      <c r="F2588" s="269"/>
      <c r="G2588" s="269"/>
      <c r="H2588" s="275"/>
    </row>
    <row r="2589" spans="2:8" ht="18" customHeight="1" x14ac:dyDescent="0.25">
      <c r="B2589" s="355"/>
      <c r="C2589" s="356"/>
      <c r="D2589" s="140"/>
      <c r="E2589" s="269"/>
      <c r="F2589" s="269"/>
      <c r="G2589" s="269"/>
      <c r="H2589" s="275"/>
    </row>
    <row r="2590" spans="2:8" ht="18" customHeight="1" x14ac:dyDescent="0.25">
      <c r="B2590" s="355"/>
      <c r="C2590" s="356"/>
      <c r="D2590" s="140"/>
      <c r="E2590" s="269"/>
      <c r="F2590" s="269"/>
      <c r="G2590" s="269"/>
      <c r="H2590" s="275"/>
    </row>
    <row r="2591" spans="2:8" ht="18" customHeight="1" x14ac:dyDescent="0.25">
      <c r="B2591" s="355"/>
      <c r="C2591" s="356"/>
      <c r="D2591" s="140"/>
      <c r="E2591" s="269"/>
      <c r="F2591" s="269"/>
      <c r="G2591" s="269"/>
      <c r="H2591" s="275"/>
    </row>
    <row r="2592" spans="2:8" ht="18" customHeight="1" x14ac:dyDescent="0.25">
      <c r="B2592" s="355"/>
      <c r="C2592" s="356"/>
      <c r="D2592" s="140"/>
      <c r="E2592" s="269"/>
      <c r="F2592" s="269"/>
      <c r="G2592" s="269"/>
      <c r="H2592" s="275"/>
    </row>
    <row r="2593" spans="2:8" ht="18" customHeight="1" x14ac:dyDescent="0.25">
      <c r="B2593" s="355"/>
      <c r="C2593" s="356"/>
      <c r="D2593" s="140"/>
      <c r="E2593" s="269"/>
      <c r="F2593" s="269"/>
      <c r="G2593" s="269"/>
      <c r="H2593" s="275"/>
    </row>
    <row r="2594" spans="2:8" ht="18" customHeight="1" x14ac:dyDescent="0.25">
      <c r="B2594" s="355"/>
      <c r="C2594" s="356"/>
      <c r="D2594" s="140"/>
      <c r="E2594" s="269"/>
      <c r="F2594" s="269"/>
      <c r="G2594" s="269"/>
      <c r="H2594" s="275"/>
    </row>
    <row r="2595" spans="2:8" ht="18" customHeight="1" x14ac:dyDescent="0.25">
      <c r="B2595" s="355"/>
      <c r="C2595" s="356"/>
      <c r="D2595" s="140"/>
      <c r="E2595" s="269"/>
      <c r="F2595" s="269"/>
      <c r="G2595" s="269"/>
      <c r="H2595" s="275"/>
    </row>
    <row r="2596" spans="2:8" ht="18" customHeight="1" x14ac:dyDescent="0.25">
      <c r="B2596" s="355"/>
      <c r="C2596" s="356"/>
      <c r="D2596" s="140"/>
      <c r="E2596" s="269"/>
      <c r="F2596" s="269"/>
      <c r="G2596" s="269"/>
      <c r="H2596" s="275"/>
    </row>
    <row r="2597" spans="2:8" ht="18" customHeight="1" x14ac:dyDescent="0.25">
      <c r="B2597" s="355"/>
      <c r="C2597" s="356"/>
      <c r="D2597" s="140"/>
      <c r="E2597" s="269"/>
      <c r="F2597" s="269"/>
      <c r="G2597" s="269"/>
      <c r="H2597" s="275"/>
    </row>
    <row r="2598" spans="2:8" ht="18" customHeight="1" x14ac:dyDescent="0.25">
      <c r="B2598" s="355"/>
      <c r="C2598" s="356"/>
      <c r="D2598" s="140"/>
      <c r="E2598" s="269"/>
      <c r="F2598" s="269"/>
      <c r="G2598" s="269"/>
      <c r="H2598" s="275"/>
    </row>
    <row r="2599" spans="2:8" ht="18" customHeight="1" x14ac:dyDescent="0.25">
      <c r="B2599" s="355"/>
      <c r="C2599" s="356"/>
      <c r="D2599" s="140"/>
      <c r="E2599" s="269"/>
      <c r="F2599" s="269"/>
      <c r="G2599" s="269"/>
      <c r="H2599" s="275"/>
    </row>
    <row r="2600" spans="2:8" ht="18" customHeight="1" x14ac:dyDescent="0.25">
      <c r="B2600" s="355"/>
      <c r="C2600" s="356"/>
      <c r="D2600" s="140"/>
      <c r="E2600" s="269"/>
      <c r="F2600" s="269"/>
      <c r="G2600" s="269"/>
      <c r="H2600" s="275"/>
    </row>
    <row r="2601" spans="2:8" ht="18" customHeight="1" x14ac:dyDescent="0.25">
      <c r="B2601" s="355"/>
      <c r="C2601" s="356"/>
      <c r="D2601" s="140"/>
      <c r="E2601" s="269"/>
      <c r="F2601" s="269"/>
      <c r="G2601" s="269"/>
      <c r="H2601" s="275"/>
    </row>
    <row r="2602" spans="2:8" ht="18" customHeight="1" x14ac:dyDescent="0.25">
      <c r="B2602" s="355"/>
      <c r="C2602" s="356"/>
      <c r="D2602" s="140"/>
      <c r="E2602" s="269"/>
      <c r="F2602" s="269"/>
      <c r="G2602" s="269"/>
      <c r="H2602" s="275"/>
    </row>
    <row r="2603" spans="2:8" ht="18" customHeight="1" x14ac:dyDescent="0.25">
      <c r="B2603" s="355"/>
      <c r="C2603" s="356"/>
      <c r="D2603" s="140"/>
      <c r="E2603" s="269"/>
      <c r="F2603" s="269"/>
      <c r="G2603" s="269"/>
      <c r="H2603" s="275"/>
    </row>
    <row r="2604" spans="2:8" ht="18" customHeight="1" x14ac:dyDescent="0.25">
      <c r="B2604" s="355"/>
      <c r="C2604" s="356"/>
      <c r="D2604" s="140"/>
      <c r="E2604" s="269"/>
      <c r="F2604" s="269"/>
      <c r="G2604" s="269"/>
      <c r="H2604" s="275"/>
    </row>
    <row r="2605" spans="2:8" ht="18" customHeight="1" x14ac:dyDescent="0.25">
      <c r="B2605" s="355"/>
      <c r="C2605" s="356"/>
      <c r="D2605" s="140"/>
      <c r="E2605" s="269"/>
      <c r="F2605" s="269"/>
      <c r="G2605" s="269"/>
      <c r="H2605" s="275"/>
    </row>
    <row r="2606" spans="2:8" ht="18" customHeight="1" x14ac:dyDescent="0.25">
      <c r="B2606" s="355"/>
      <c r="C2606" s="356"/>
      <c r="D2606" s="140"/>
      <c r="E2606" s="269"/>
      <c r="F2606" s="269"/>
      <c r="G2606" s="269"/>
      <c r="H2606" s="275"/>
    </row>
    <row r="2607" spans="2:8" ht="18" customHeight="1" x14ac:dyDescent="0.25">
      <c r="B2607" s="355"/>
      <c r="C2607" s="356"/>
      <c r="D2607" s="140"/>
      <c r="E2607" s="269"/>
      <c r="F2607" s="269"/>
      <c r="G2607" s="269"/>
      <c r="H2607" s="275"/>
    </row>
    <row r="2608" spans="2:8" ht="18" customHeight="1" x14ac:dyDescent="0.25">
      <c r="B2608" s="355"/>
      <c r="C2608" s="356"/>
      <c r="D2608" s="140"/>
      <c r="E2608" s="269"/>
      <c r="F2608" s="269"/>
      <c r="G2608" s="269"/>
      <c r="H2608" s="275"/>
    </row>
    <row r="2609" spans="2:8" ht="18" customHeight="1" x14ac:dyDescent="0.25">
      <c r="B2609" s="355"/>
      <c r="C2609" s="356"/>
      <c r="D2609" s="140"/>
      <c r="E2609" s="269"/>
      <c r="F2609" s="269"/>
      <c r="G2609" s="269"/>
      <c r="H2609" s="275"/>
    </row>
    <row r="2610" spans="2:8" ht="18" customHeight="1" x14ac:dyDescent="0.25">
      <c r="B2610" s="355"/>
      <c r="C2610" s="356"/>
      <c r="D2610" s="140"/>
      <c r="E2610" s="269"/>
      <c r="F2610" s="269"/>
      <c r="G2610" s="269"/>
      <c r="H2610" s="275"/>
    </row>
    <row r="2611" spans="2:8" ht="18" customHeight="1" x14ac:dyDescent="0.25">
      <c r="B2611" s="355"/>
      <c r="C2611" s="356"/>
      <c r="D2611" s="140"/>
      <c r="E2611" s="269"/>
      <c r="F2611" s="269"/>
      <c r="G2611" s="269"/>
      <c r="H2611" s="275"/>
    </row>
    <row r="2612" spans="2:8" ht="18" customHeight="1" x14ac:dyDescent="0.25">
      <c r="B2612" s="355"/>
      <c r="C2612" s="356"/>
      <c r="D2612" s="140"/>
      <c r="E2612" s="269"/>
      <c r="F2612" s="269"/>
      <c r="G2612" s="269"/>
      <c r="H2612" s="275"/>
    </row>
    <row r="2613" spans="2:8" ht="18" customHeight="1" x14ac:dyDescent="0.25">
      <c r="B2613" s="355"/>
      <c r="C2613" s="356"/>
      <c r="D2613" s="140"/>
      <c r="E2613" s="269"/>
      <c r="F2613" s="269"/>
      <c r="G2613" s="269"/>
      <c r="H2613" s="275"/>
    </row>
    <row r="2614" spans="2:8" ht="18" customHeight="1" x14ac:dyDescent="0.25">
      <c r="B2614" s="355"/>
      <c r="C2614" s="356"/>
      <c r="D2614" s="140"/>
      <c r="E2614" s="269"/>
      <c r="F2614" s="269"/>
      <c r="G2614" s="269"/>
      <c r="H2614" s="275"/>
    </row>
    <row r="2615" spans="2:8" ht="18" customHeight="1" x14ac:dyDescent="0.25">
      <c r="B2615" s="355"/>
      <c r="C2615" s="356"/>
      <c r="D2615" s="140"/>
      <c r="E2615" s="269"/>
      <c r="F2615" s="269"/>
      <c r="G2615" s="269"/>
      <c r="H2615" s="275"/>
    </row>
    <row r="2616" spans="2:8" ht="18" customHeight="1" x14ac:dyDescent="0.25">
      <c r="B2616" s="355"/>
      <c r="C2616" s="356"/>
      <c r="D2616" s="140"/>
      <c r="E2616" s="269"/>
      <c r="F2616" s="269"/>
      <c r="G2616" s="269"/>
      <c r="H2616" s="275"/>
    </row>
    <row r="2617" spans="2:8" ht="18" customHeight="1" x14ac:dyDescent="0.25">
      <c r="B2617" s="355"/>
      <c r="C2617" s="356"/>
      <c r="D2617" s="140"/>
      <c r="E2617" s="269"/>
      <c r="F2617" s="269"/>
      <c r="G2617" s="269"/>
      <c r="H2617" s="275"/>
    </row>
    <row r="2618" spans="2:8" ht="18" customHeight="1" x14ac:dyDescent="0.25">
      <c r="B2618" s="355"/>
      <c r="C2618" s="356"/>
      <c r="D2618" s="140"/>
      <c r="E2618" s="269"/>
      <c r="F2618" s="269"/>
      <c r="G2618" s="269"/>
      <c r="H2618" s="275"/>
    </row>
    <row r="2619" spans="2:8" ht="18" customHeight="1" x14ac:dyDescent="0.25">
      <c r="B2619" s="355"/>
      <c r="C2619" s="356"/>
      <c r="D2619" s="140"/>
      <c r="E2619" s="269"/>
      <c r="F2619" s="269"/>
      <c r="G2619" s="269"/>
      <c r="H2619" s="275"/>
    </row>
    <row r="2620" spans="2:8" ht="18" customHeight="1" x14ac:dyDescent="0.25">
      <c r="B2620" s="355"/>
      <c r="C2620" s="356"/>
      <c r="D2620" s="140"/>
      <c r="E2620" s="269"/>
      <c r="F2620" s="269"/>
      <c r="G2620" s="269"/>
      <c r="H2620" s="275"/>
    </row>
    <row r="2621" spans="2:8" ht="18" customHeight="1" x14ac:dyDescent="0.25">
      <c r="B2621" s="355"/>
      <c r="C2621" s="356"/>
      <c r="D2621" s="140"/>
      <c r="E2621" s="269"/>
      <c r="F2621" s="269"/>
      <c r="G2621" s="269"/>
      <c r="H2621" s="275"/>
    </row>
    <row r="2622" spans="2:8" ht="18" customHeight="1" x14ac:dyDescent="0.25">
      <c r="B2622" s="355"/>
      <c r="C2622" s="356"/>
      <c r="D2622" s="140"/>
      <c r="E2622" s="269"/>
      <c r="F2622" s="269"/>
      <c r="G2622" s="269"/>
      <c r="H2622" s="275"/>
    </row>
    <row r="2623" spans="2:8" ht="18" customHeight="1" x14ac:dyDescent="0.25">
      <c r="B2623" s="355"/>
      <c r="C2623" s="356"/>
      <c r="D2623" s="140"/>
      <c r="E2623" s="269"/>
      <c r="F2623" s="269"/>
      <c r="G2623" s="269"/>
      <c r="H2623" s="275"/>
    </row>
    <row r="2624" spans="2:8" ht="18" customHeight="1" x14ac:dyDescent="0.25">
      <c r="B2624" s="355"/>
      <c r="C2624" s="356"/>
      <c r="D2624" s="140"/>
      <c r="E2624" s="269"/>
      <c r="F2624" s="269"/>
      <c r="G2624" s="269"/>
      <c r="H2624" s="275"/>
    </row>
    <row r="2625" spans="2:8" ht="18" customHeight="1" x14ac:dyDescent="0.25">
      <c r="B2625" s="355"/>
      <c r="C2625" s="356"/>
      <c r="D2625" s="140"/>
      <c r="E2625" s="269"/>
      <c r="F2625" s="269"/>
      <c r="G2625" s="269"/>
      <c r="H2625" s="275"/>
    </row>
    <row r="2626" spans="2:8" ht="18" customHeight="1" x14ac:dyDescent="0.25">
      <c r="B2626" s="355"/>
      <c r="C2626" s="356"/>
      <c r="D2626" s="140"/>
      <c r="E2626" s="269"/>
      <c r="F2626" s="269"/>
      <c r="G2626" s="269"/>
      <c r="H2626" s="275"/>
    </row>
    <row r="2627" spans="2:8" ht="18" customHeight="1" x14ac:dyDescent="0.25">
      <c r="B2627" s="355"/>
      <c r="C2627" s="356"/>
      <c r="D2627" s="140"/>
      <c r="E2627" s="269"/>
      <c r="F2627" s="269"/>
      <c r="G2627" s="269"/>
      <c r="H2627" s="275"/>
    </row>
    <row r="2628" spans="2:8" ht="18" customHeight="1" x14ac:dyDescent="0.25">
      <c r="B2628" s="355"/>
      <c r="C2628" s="356"/>
      <c r="D2628" s="140"/>
      <c r="E2628" s="269"/>
      <c r="F2628" s="269"/>
      <c r="G2628" s="269"/>
      <c r="H2628" s="275"/>
    </row>
    <row r="2629" spans="2:8" ht="18" customHeight="1" x14ac:dyDescent="0.25">
      <c r="B2629" s="355"/>
      <c r="C2629" s="356"/>
      <c r="D2629" s="140"/>
      <c r="E2629" s="269"/>
      <c r="F2629" s="269"/>
      <c r="G2629" s="269"/>
      <c r="H2629" s="275"/>
    </row>
    <row r="2630" spans="2:8" ht="18" customHeight="1" x14ac:dyDescent="0.25">
      <c r="B2630" s="355"/>
      <c r="C2630" s="356"/>
      <c r="D2630" s="140"/>
      <c r="E2630" s="269"/>
      <c r="F2630" s="269"/>
      <c r="G2630" s="269"/>
      <c r="H2630" s="275"/>
    </row>
    <row r="2631" spans="2:8" ht="18" customHeight="1" x14ac:dyDescent="0.25">
      <c r="B2631" s="355"/>
      <c r="C2631" s="356"/>
      <c r="D2631" s="140"/>
      <c r="E2631" s="269"/>
      <c r="F2631" s="269"/>
      <c r="G2631" s="269"/>
      <c r="H2631" s="275"/>
    </row>
    <row r="2632" spans="2:8" ht="18" customHeight="1" x14ac:dyDescent="0.25">
      <c r="B2632" s="355"/>
      <c r="C2632" s="356"/>
      <c r="D2632" s="140"/>
      <c r="E2632" s="269"/>
      <c r="F2632" s="269"/>
      <c r="G2632" s="269"/>
      <c r="H2632" s="275"/>
    </row>
    <row r="2633" spans="2:8" ht="18" customHeight="1" x14ac:dyDescent="0.25">
      <c r="B2633" s="355"/>
      <c r="C2633" s="356"/>
      <c r="D2633" s="140"/>
      <c r="E2633" s="269"/>
      <c r="F2633" s="269"/>
      <c r="G2633" s="269"/>
      <c r="H2633" s="275"/>
    </row>
    <row r="2634" spans="2:8" ht="18" customHeight="1" x14ac:dyDescent="0.25">
      <c r="B2634" s="355"/>
      <c r="C2634" s="356"/>
      <c r="D2634" s="140"/>
      <c r="E2634" s="269"/>
      <c r="F2634" s="269"/>
      <c r="G2634" s="269"/>
      <c r="H2634" s="275"/>
    </row>
    <row r="2635" spans="2:8" ht="18" customHeight="1" x14ac:dyDescent="0.25">
      <c r="B2635" s="355"/>
      <c r="C2635" s="356"/>
      <c r="D2635" s="140"/>
      <c r="E2635" s="269"/>
      <c r="F2635" s="269"/>
      <c r="G2635" s="269"/>
      <c r="H2635" s="275"/>
    </row>
    <row r="2636" spans="2:8" ht="18" customHeight="1" x14ac:dyDescent="0.25">
      <c r="B2636" s="355"/>
      <c r="C2636" s="356"/>
      <c r="D2636" s="140"/>
      <c r="E2636" s="269"/>
      <c r="F2636" s="269"/>
      <c r="G2636" s="269"/>
      <c r="H2636" s="275"/>
    </row>
    <row r="2637" spans="2:8" ht="18" customHeight="1" x14ac:dyDescent="0.25">
      <c r="B2637" s="355"/>
      <c r="C2637" s="356"/>
      <c r="D2637" s="140"/>
      <c r="E2637" s="269"/>
      <c r="F2637" s="269"/>
      <c r="G2637" s="269"/>
      <c r="H2637" s="275"/>
    </row>
    <row r="2638" spans="2:8" ht="18" customHeight="1" x14ac:dyDescent="0.25">
      <c r="B2638" s="355"/>
      <c r="C2638" s="356"/>
      <c r="D2638" s="140"/>
      <c r="E2638" s="269"/>
      <c r="F2638" s="269"/>
      <c r="G2638" s="269"/>
      <c r="H2638" s="275"/>
    </row>
    <row r="2639" spans="2:8" ht="18" customHeight="1" x14ac:dyDescent="0.25">
      <c r="B2639" s="355"/>
      <c r="C2639" s="356"/>
      <c r="D2639" s="140"/>
      <c r="E2639" s="269"/>
      <c r="F2639" s="269"/>
      <c r="G2639" s="269"/>
      <c r="H2639" s="275"/>
    </row>
    <row r="2640" spans="2:8" ht="18" customHeight="1" x14ac:dyDescent="0.25">
      <c r="B2640" s="355"/>
      <c r="C2640" s="356"/>
      <c r="D2640" s="140"/>
      <c r="E2640" s="269"/>
      <c r="F2640" s="269"/>
      <c r="G2640" s="269"/>
      <c r="H2640" s="275"/>
    </row>
    <row r="2641" spans="2:8" ht="18" customHeight="1" x14ac:dyDescent="0.25">
      <c r="B2641" s="355"/>
      <c r="C2641" s="356"/>
      <c r="D2641" s="140"/>
      <c r="E2641" s="269"/>
      <c r="F2641" s="269"/>
      <c r="G2641" s="269"/>
      <c r="H2641" s="275"/>
    </row>
    <row r="2642" spans="2:8" ht="18" customHeight="1" x14ac:dyDescent="0.25">
      <c r="B2642" s="355"/>
      <c r="C2642" s="356"/>
      <c r="D2642" s="140"/>
      <c r="E2642" s="269"/>
      <c r="F2642" s="269"/>
      <c r="G2642" s="269"/>
      <c r="H2642" s="275"/>
    </row>
    <row r="2643" spans="2:8" ht="18" customHeight="1" x14ac:dyDescent="0.25">
      <c r="B2643" s="355"/>
      <c r="C2643" s="356"/>
      <c r="D2643" s="140"/>
      <c r="E2643" s="269"/>
      <c r="F2643" s="269"/>
      <c r="G2643" s="269"/>
      <c r="H2643" s="275"/>
    </row>
    <row r="2644" spans="2:8" ht="18" customHeight="1" x14ac:dyDescent="0.25">
      <c r="B2644" s="355"/>
      <c r="C2644" s="356"/>
      <c r="D2644" s="140"/>
      <c r="E2644" s="269"/>
      <c r="F2644" s="269"/>
      <c r="G2644" s="269"/>
      <c r="H2644" s="275"/>
    </row>
    <row r="2645" spans="2:8" ht="18" customHeight="1" x14ac:dyDescent="0.25">
      <c r="B2645" s="355"/>
      <c r="C2645" s="356"/>
      <c r="D2645" s="140"/>
      <c r="E2645" s="269"/>
      <c r="F2645" s="269"/>
      <c r="G2645" s="269"/>
      <c r="H2645" s="275"/>
    </row>
    <row r="2646" spans="2:8" ht="18" customHeight="1" x14ac:dyDescent="0.25">
      <c r="B2646" s="355"/>
      <c r="C2646" s="356"/>
      <c r="D2646" s="140"/>
      <c r="E2646" s="269"/>
      <c r="F2646" s="269"/>
      <c r="G2646" s="269"/>
      <c r="H2646" s="275"/>
    </row>
    <row r="2647" spans="2:8" ht="18" customHeight="1" x14ac:dyDescent="0.25">
      <c r="B2647" s="355"/>
      <c r="C2647" s="356"/>
      <c r="D2647" s="140"/>
      <c r="E2647" s="269"/>
      <c r="F2647" s="269"/>
      <c r="G2647" s="269"/>
      <c r="H2647" s="275"/>
    </row>
    <row r="2648" spans="2:8" ht="18" customHeight="1" x14ac:dyDescent="0.25">
      <c r="B2648" s="355"/>
      <c r="C2648" s="356"/>
      <c r="D2648" s="140"/>
      <c r="E2648" s="269"/>
      <c r="F2648" s="269"/>
      <c r="G2648" s="269"/>
      <c r="H2648" s="275"/>
    </row>
    <row r="2649" spans="2:8" ht="18" customHeight="1" x14ac:dyDescent="0.25">
      <c r="B2649" s="355"/>
      <c r="C2649" s="356"/>
      <c r="D2649" s="140"/>
      <c r="E2649" s="269"/>
      <c r="F2649" s="269"/>
      <c r="G2649" s="269"/>
      <c r="H2649" s="275"/>
    </row>
    <row r="2650" spans="2:8" ht="18" customHeight="1" x14ac:dyDescent="0.25">
      <c r="B2650" s="355"/>
      <c r="C2650" s="356"/>
      <c r="D2650" s="140"/>
      <c r="E2650" s="269"/>
      <c r="F2650" s="269"/>
      <c r="G2650" s="269"/>
      <c r="H2650" s="275"/>
    </row>
    <row r="2651" spans="2:8" ht="18" customHeight="1" x14ac:dyDescent="0.25">
      <c r="B2651" s="355"/>
      <c r="C2651" s="356"/>
      <c r="D2651" s="140"/>
      <c r="E2651" s="269"/>
      <c r="F2651" s="269"/>
      <c r="G2651" s="269"/>
      <c r="H2651" s="275"/>
    </row>
    <row r="2652" spans="2:8" ht="18" customHeight="1" x14ac:dyDescent="0.25">
      <c r="B2652" s="355"/>
      <c r="C2652" s="356"/>
      <c r="D2652" s="140"/>
      <c r="E2652" s="269"/>
      <c r="F2652" s="269"/>
      <c r="G2652" s="269"/>
      <c r="H2652" s="275"/>
    </row>
    <row r="2653" spans="2:8" ht="18" customHeight="1" x14ac:dyDescent="0.25">
      <c r="B2653" s="355"/>
      <c r="C2653" s="356"/>
      <c r="D2653" s="140"/>
      <c r="E2653" s="269"/>
      <c r="F2653" s="269"/>
      <c r="G2653" s="269"/>
      <c r="H2653" s="275"/>
    </row>
    <row r="2654" spans="2:8" ht="18" customHeight="1" x14ac:dyDescent="0.25">
      <c r="B2654" s="355"/>
      <c r="C2654" s="356"/>
      <c r="D2654" s="140"/>
      <c r="E2654" s="269"/>
      <c r="F2654" s="269"/>
      <c r="G2654" s="269"/>
      <c r="H2654" s="275"/>
    </row>
    <row r="2655" spans="2:8" ht="18" customHeight="1" x14ac:dyDescent="0.25">
      <c r="B2655" s="355"/>
      <c r="C2655" s="356"/>
      <c r="D2655" s="140"/>
      <c r="E2655" s="269"/>
      <c r="F2655" s="269"/>
      <c r="G2655" s="269"/>
      <c r="H2655" s="275"/>
    </row>
    <row r="2656" spans="2:8" ht="18" customHeight="1" x14ac:dyDescent="0.25">
      <c r="B2656" s="355"/>
      <c r="C2656" s="356"/>
      <c r="D2656" s="140"/>
      <c r="E2656" s="269"/>
      <c r="F2656" s="269"/>
      <c r="G2656" s="269"/>
      <c r="H2656" s="275"/>
    </row>
    <row r="2657" spans="2:8" ht="18" customHeight="1" x14ac:dyDescent="0.25">
      <c r="B2657" s="355"/>
      <c r="C2657" s="356"/>
      <c r="D2657" s="140"/>
      <c r="E2657" s="269"/>
      <c r="F2657" s="269"/>
      <c r="G2657" s="269"/>
      <c r="H2657" s="275"/>
    </row>
    <row r="2658" spans="2:8" ht="18" customHeight="1" x14ac:dyDescent="0.25">
      <c r="B2658" s="355"/>
      <c r="C2658" s="356"/>
      <c r="D2658" s="140"/>
      <c r="E2658" s="269"/>
      <c r="F2658" s="269"/>
      <c r="G2658" s="269"/>
      <c r="H2658" s="275"/>
    </row>
    <row r="2659" spans="2:8" ht="18" customHeight="1" x14ac:dyDescent="0.25">
      <c r="B2659" s="355"/>
      <c r="C2659" s="356"/>
      <c r="D2659" s="140"/>
      <c r="E2659" s="269"/>
      <c r="F2659" s="269"/>
      <c r="G2659" s="269"/>
      <c r="H2659" s="275"/>
    </row>
    <row r="2660" spans="2:8" ht="18" customHeight="1" x14ac:dyDescent="0.25">
      <c r="B2660" s="355"/>
      <c r="C2660" s="356"/>
      <c r="D2660" s="140"/>
      <c r="E2660" s="269"/>
      <c r="F2660" s="269"/>
      <c r="G2660" s="269"/>
      <c r="H2660" s="275"/>
    </row>
    <row r="2661" spans="2:8" ht="18" customHeight="1" x14ac:dyDescent="0.25">
      <c r="B2661" s="355"/>
      <c r="C2661" s="356"/>
      <c r="D2661" s="140"/>
      <c r="E2661" s="269"/>
      <c r="F2661" s="269"/>
      <c r="G2661" s="269"/>
      <c r="H2661" s="275"/>
    </row>
    <row r="2662" spans="2:8" ht="18" customHeight="1" x14ac:dyDescent="0.25">
      <c r="B2662" s="355"/>
      <c r="C2662" s="356"/>
      <c r="D2662" s="140"/>
      <c r="E2662" s="269"/>
      <c r="F2662" s="269"/>
      <c r="G2662" s="269"/>
      <c r="H2662" s="275"/>
    </row>
    <row r="2663" spans="2:8" ht="18" customHeight="1" x14ac:dyDescent="0.25">
      <c r="B2663" s="355"/>
      <c r="C2663" s="356"/>
      <c r="D2663" s="140"/>
      <c r="E2663" s="269"/>
      <c r="F2663" s="269"/>
      <c r="G2663" s="269"/>
      <c r="H2663" s="275"/>
    </row>
    <row r="2664" spans="2:8" ht="18" customHeight="1" x14ac:dyDescent="0.25">
      <c r="B2664" s="355"/>
      <c r="C2664" s="356"/>
      <c r="D2664" s="140"/>
      <c r="E2664" s="269"/>
      <c r="F2664" s="269"/>
      <c r="G2664" s="269"/>
      <c r="H2664" s="275"/>
    </row>
    <row r="2665" spans="2:8" ht="18" customHeight="1" x14ac:dyDescent="0.25">
      <c r="B2665" s="355"/>
      <c r="C2665" s="356"/>
      <c r="D2665" s="140"/>
      <c r="E2665" s="269"/>
      <c r="F2665" s="269"/>
      <c r="G2665" s="269"/>
      <c r="H2665" s="275"/>
    </row>
    <row r="2666" spans="2:8" ht="18" customHeight="1" x14ac:dyDescent="0.25">
      <c r="B2666" s="355"/>
      <c r="C2666" s="356"/>
      <c r="D2666" s="140"/>
      <c r="E2666" s="269"/>
      <c r="F2666" s="269"/>
      <c r="G2666" s="269"/>
      <c r="H2666" s="275"/>
    </row>
    <row r="2667" spans="2:8" ht="18" customHeight="1" x14ac:dyDescent="0.25">
      <c r="B2667" s="355"/>
      <c r="C2667" s="356"/>
      <c r="D2667" s="140"/>
      <c r="E2667" s="269"/>
      <c r="F2667" s="269"/>
      <c r="G2667" s="269"/>
      <c r="H2667" s="275"/>
    </row>
    <row r="2668" spans="2:8" ht="18" customHeight="1" x14ac:dyDescent="0.25">
      <c r="B2668" s="355"/>
      <c r="C2668" s="356"/>
      <c r="D2668" s="140"/>
      <c r="E2668" s="269"/>
      <c r="F2668" s="269"/>
      <c r="G2668" s="269"/>
      <c r="H2668" s="275"/>
    </row>
    <row r="2669" spans="2:8" ht="18" customHeight="1" x14ac:dyDescent="0.25">
      <c r="B2669" s="355"/>
      <c r="C2669" s="356"/>
      <c r="D2669" s="140"/>
      <c r="E2669" s="269"/>
      <c r="F2669" s="269"/>
      <c r="G2669" s="269"/>
      <c r="H2669" s="275"/>
    </row>
    <row r="2670" spans="2:8" ht="18" customHeight="1" x14ac:dyDescent="0.25">
      <c r="B2670" s="355"/>
      <c r="C2670" s="356"/>
      <c r="D2670" s="140"/>
      <c r="E2670" s="269"/>
      <c r="F2670" s="269"/>
      <c r="G2670" s="269"/>
      <c r="H2670" s="275"/>
    </row>
    <row r="2671" spans="2:8" ht="18" customHeight="1" x14ac:dyDescent="0.25">
      <c r="B2671" s="355"/>
      <c r="C2671" s="356"/>
      <c r="D2671" s="140"/>
      <c r="E2671" s="269"/>
      <c r="F2671" s="269"/>
      <c r="G2671" s="269"/>
      <c r="H2671" s="275"/>
    </row>
    <row r="2672" spans="2:8" ht="18" customHeight="1" x14ac:dyDescent="0.25">
      <c r="B2672" s="355"/>
      <c r="C2672" s="356"/>
      <c r="D2672" s="140"/>
      <c r="E2672" s="269"/>
      <c r="F2672" s="269"/>
      <c r="G2672" s="269"/>
      <c r="H2672" s="275"/>
    </row>
    <row r="2673" spans="2:8" ht="18" customHeight="1" x14ac:dyDescent="0.25">
      <c r="B2673" s="355"/>
      <c r="C2673" s="356"/>
      <c r="D2673" s="140"/>
      <c r="E2673" s="269"/>
      <c r="F2673" s="269"/>
      <c r="G2673" s="269"/>
      <c r="H2673" s="275"/>
    </row>
    <row r="2674" spans="2:8" ht="18" customHeight="1" x14ac:dyDescent="0.25">
      <c r="B2674" s="355"/>
      <c r="C2674" s="356"/>
      <c r="D2674" s="140"/>
      <c r="E2674" s="269"/>
      <c r="F2674" s="269"/>
      <c r="G2674" s="269"/>
      <c r="H2674" s="275"/>
    </row>
    <row r="2675" spans="2:8" ht="18" customHeight="1" x14ac:dyDescent="0.25">
      <c r="B2675" s="355"/>
      <c r="C2675" s="356"/>
      <c r="D2675" s="140"/>
      <c r="E2675" s="269"/>
      <c r="F2675" s="269"/>
      <c r="G2675" s="269"/>
      <c r="H2675" s="275"/>
    </row>
    <row r="2676" spans="2:8" ht="18" customHeight="1" x14ac:dyDescent="0.25">
      <c r="B2676" s="355"/>
      <c r="C2676" s="356"/>
      <c r="D2676" s="140"/>
      <c r="E2676" s="269"/>
      <c r="F2676" s="269"/>
      <c r="G2676" s="269"/>
      <c r="H2676" s="275"/>
    </row>
    <row r="2677" spans="2:8" ht="18" customHeight="1" x14ac:dyDescent="0.25">
      <c r="B2677" s="355"/>
      <c r="C2677" s="356"/>
      <c r="D2677" s="140"/>
      <c r="E2677" s="269"/>
      <c r="F2677" s="269"/>
      <c r="G2677" s="269"/>
      <c r="H2677" s="275"/>
    </row>
    <row r="2678" spans="2:8" ht="18" customHeight="1" x14ac:dyDescent="0.25">
      <c r="B2678" s="355"/>
      <c r="C2678" s="356"/>
      <c r="D2678" s="140"/>
      <c r="E2678" s="269"/>
      <c r="F2678" s="269"/>
      <c r="G2678" s="269"/>
      <c r="H2678" s="275"/>
    </row>
    <row r="2679" spans="2:8" ht="18" customHeight="1" x14ac:dyDescent="0.25">
      <c r="B2679" s="355"/>
      <c r="C2679" s="356"/>
      <c r="D2679" s="140"/>
      <c r="E2679" s="269"/>
      <c r="F2679" s="269"/>
      <c r="G2679" s="269"/>
      <c r="H2679" s="275"/>
    </row>
    <row r="2680" spans="2:8" ht="18" customHeight="1" x14ac:dyDescent="0.25">
      <c r="B2680" s="355"/>
      <c r="C2680" s="356"/>
      <c r="D2680" s="140"/>
      <c r="E2680" s="269"/>
      <c r="F2680" s="269"/>
      <c r="G2680" s="269"/>
      <c r="H2680" s="275"/>
    </row>
    <row r="2681" spans="2:8" ht="18" customHeight="1" x14ac:dyDescent="0.25">
      <c r="B2681" s="355"/>
      <c r="C2681" s="356"/>
      <c r="D2681" s="140"/>
      <c r="E2681" s="269"/>
      <c r="F2681" s="269"/>
      <c r="G2681" s="269"/>
      <c r="H2681" s="275"/>
    </row>
    <row r="2682" spans="2:8" ht="18" customHeight="1" x14ac:dyDescent="0.25">
      <c r="B2682" s="355"/>
      <c r="C2682" s="356"/>
      <c r="D2682" s="140"/>
      <c r="E2682" s="269"/>
      <c r="F2682" s="269"/>
      <c r="G2682" s="269"/>
      <c r="H2682" s="275"/>
    </row>
    <row r="2683" spans="2:8" ht="18" customHeight="1" x14ac:dyDescent="0.25">
      <c r="B2683" s="355"/>
      <c r="C2683" s="356"/>
      <c r="D2683" s="140"/>
      <c r="E2683" s="269"/>
      <c r="F2683" s="269"/>
      <c r="G2683" s="269"/>
      <c r="H2683" s="275"/>
    </row>
    <row r="2684" spans="2:8" ht="18" customHeight="1" x14ac:dyDescent="0.25">
      <c r="B2684" s="355"/>
      <c r="C2684" s="356"/>
      <c r="D2684" s="140"/>
      <c r="E2684" s="269"/>
      <c r="F2684" s="269"/>
      <c r="G2684" s="269"/>
      <c r="H2684" s="275"/>
    </row>
    <row r="2685" spans="2:8" ht="18" customHeight="1" x14ac:dyDescent="0.25">
      <c r="B2685" s="355"/>
      <c r="C2685" s="356"/>
      <c r="D2685" s="140"/>
      <c r="E2685" s="269"/>
      <c r="F2685" s="269"/>
      <c r="G2685" s="269"/>
      <c r="H2685" s="275"/>
    </row>
    <row r="2686" spans="2:8" ht="18" customHeight="1" x14ac:dyDescent="0.25">
      <c r="B2686" s="355"/>
      <c r="C2686" s="356"/>
      <c r="D2686" s="140"/>
      <c r="E2686" s="269"/>
      <c r="F2686" s="269"/>
      <c r="G2686" s="269"/>
      <c r="H2686" s="275"/>
    </row>
    <row r="2687" spans="2:8" ht="18" customHeight="1" x14ac:dyDescent="0.25">
      <c r="B2687" s="355"/>
      <c r="C2687" s="356"/>
      <c r="D2687" s="140"/>
      <c r="E2687" s="269"/>
      <c r="F2687" s="269"/>
      <c r="G2687" s="269"/>
      <c r="H2687" s="275"/>
    </row>
    <row r="2688" spans="2:8" ht="18" customHeight="1" x14ac:dyDescent="0.25">
      <c r="B2688" s="355"/>
      <c r="C2688" s="356"/>
      <c r="D2688" s="140"/>
      <c r="E2688" s="269"/>
      <c r="F2688" s="269"/>
      <c r="G2688" s="269"/>
      <c r="H2688" s="275"/>
    </row>
    <row r="2689" spans="2:8" ht="18" customHeight="1" x14ac:dyDescent="0.25">
      <c r="B2689" s="355"/>
      <c r="C2689" s="356"/>
      <c r="D2689" s="140"/>
      <c r="E2689" s="269"/>
      <c r="F2689" s="269"/>
      <c r="G2689" s="269"/>
      <c r="H2689" s="275"/>
    </row>
    <row r="2690" spans="2:8" ht="18" customHeight="1" x14ac:dyDescent="0.25">
      <c r="B2690" s="355"/>
      <c r="C2690" s="356"/>
      <c r="D2690" s="140"/>
      <c r="E2690" s="269"/>
      <c r="F2690" s="269"/>
      <c r="G2690" s="269"/>
      <c r="H2690" s="275"/>
    </row>
    <row r="2691" spans="2:8" ht="18" customHeight="1" x14ac:dyDescent="0.25">
      <c r="B2691" s="355"/>
      <c r="C2691" s="356"/>
      <c r="D2691" s="140"/>
      <c r="E2691" s="269"/>
      <c r="F2691" s="269"/>
      <c r="G2691" s="269"/>
      <c r="H2691" s="275"/>
    </row>
    <row r="2692" spans="2:8" ht="18" customHeight="1" x14ac:dyDescent="0.25">
      <c r="B2692" s="355"/>
      <c r="C2692" s="356"/>
      <c r="D2692" s="140"/>
      <c r="E2692" s="269"/>
      <c r="F2692" s="269"/>
      <c r="G2692" s="269"/>
      <c r="H2692" s="275"/>
    </row>
    <row r="2693" spans="2:8" ht="18" customHeight="1" x14ac:dyDescent="0.25">
      <c r="B2693" s="355"/>
      <c r="C2693" s="356"/>
      <c r="D2693" s="140"/>
      <c r="E2693" s="269"/>
      <c r="F2693" s="269"/>
      <c r="G2693" s="269"/>
      <c r="H2693" s="275"/>
    </row>
    <row r="2694" spans="2:8" ht="18" customHeight="1" x14ac:dyDescent="0.25">
      <c r="B2694" s="355"/>
      <c r="C2694" s="356"/>
      <c r="D2694" s="140"/>
      <c r="E2694" s="269"/>
      <c r="F2694" s="269"/>
      <c r="G2694" s="269"/>
      <c r="H2694" s="275"/>
    </row>
    <row r="2695" spans="2:8" ht="18" customHeight="1" x14ac:dyDescent="0.25">
      <c r="B2695" s="355"/>
      <c r="C2695" s="356"/>
      <c r="D2695" s="140"/>
      <c r="E2695" s="269"/>
      <c r="F2695" s="269"/>
      <c r="G2695" s="269"/>
      <c r="H2695" s="275"/>
    </row>
    <row r="2696" spans="2:8" ht="18" customHeight="1" x14ac:dyDescent="0.25">
      <c r="B2696" s="355"/>
      <c r="C2696" s="356"/>
      <c r="D2696" s="140"/>
      <c r="E2696" s="269"/>
      <c r="F2696" s="269"/>
      <c r="G2696" s="269"/>
      <c r="H2696" s="275"/>
    </row>
    <row r="2697" spans="2:8" ht="18" customHeight="1" x14ac:dyDescent="0.25">
      <c r="B2697" s="355"/>
      <c r="C2697" s="356"/>
      <c r="D2697" s="140"/>
      <c r="E2697" s="269"/>
      <c r="F2697" s="269"/>
      <c r="G2697" s="269"/>
      <c r="H2697" s="275"/>
    </row>
    <row r="2698" spans="2:8" ht="18" customHeight="1" x14ac:dyDescent="0.25">
      <c r="B2698" s="355"/>
      <c r="C2698" s="356"/>
      <c r="D2698" s="140"/>
      <c r="E2698" s="269"/>
      <c r="F2698" s="269"/>
      <c r="G2698" s="269"/>
      <c r="H2698" s="275"/>
    </row>
    <row r="2699" spans="2:8" ht="18" customHeight="1" x14ac:dyDescent="0.25">
      <c r="B2699" s="355"/>
      <c r="C2699" s="356"/>
      <c r="D2699" s="140"/>
      <c r="E2699" s="269"/>
      <c r="F2699" s="269"/>
      <c r="G2699" s="269"/>
      <c r="H2699" s="275"/>
    </row>
    <row r="2700" spans="2:8" ht="18" customHeight="1" x14ac:dyDescent="0.25">
      <c r="B2700" s="355"/>
      <c r="C2700" s="356"/>
      <c r="D2700" s="140"/>
      <c r="E2700" s="269"/>
      <c r="F2700" s="269"/>
      <c r="G2700" s="269"/>
      <c r="H2700" s="275"/>
    </row>
    <row r="2701" spans="2:8" ht="18" customHeight="1" x14ac:dyDescent="0.25">
      <c r="B2701" s="355"/>
      <c r="C2701" s="356"/>
      <c r="D2701" s="140"/>
      <c r="E2701" s="269"/>
      <c r="F2701" s="269"/>
      <c r="G2701" s="269"/>
      <c r="H2701" s="275"/>
    </row>
    <row r="2702" spans="2:8" ht="18" customHeight="1" x14ac:dyDescent="0.25">
      <c r="B2702" s="355"/>
      <c r="C2702" s="356"/>
      <c r="D2702" s="140"/>
      <c r="E2702" s="269"/>
      <c r="F2702" s="269"/>
      <c r="G2702" s="269"/>
      <c r="H2702" s="275"/>
    </row>
    <row r="2703" spans="2:8" ht="18" customHeight="1" x14ac:dyDescent="0.25">
      <c r="B2703" s="355"/>
      <c r="C2703" s="356"/>
      <c r="D2703" s="140"/>
      <c r="E2703" s="269"/>
      <c r="F2703" s="269"/>
      <c r="G2703" s="269"/>
      <c r="H2703" s="275"/>
    </row>
    <row r="2704" spans="2:8" ht="18" customHeight="1" x14ac:dyDescent="0.25">
      <c r="B2704" s="355"/>
      <c r="C2704" s="356"/>
      <c r="D2704" s="140"/>
      <c r="E2704" s="269"/>
      <c r="F2704" s="269"/>
      <c r="G2704" s="269"/>
      <c r="H2704" s="275"/>
    </row>
    <row r="2705" spans="2:8" ht="18" customHeight="1" x14ac:dyDescent="0.25">
      <c r="B2705" s="355"/>
      <c r="C2705" s="356"/>
      <c r="D2705" s="140"/>
      <c r="E2705" s="269"/>
      <c r="F2705" s="269"/>
      <c r="G2705" s="269"/>
      <c r="H2705" s="275"/>
    </row>
    <row r="2706" spans="2:8" ht="18" customHeight="1" x14ac:dyDescent="0.25">
      <c r="B2706" s="355"/>
      <c r="C2706" s="356"/>
      <c r="D2706" s="140"/>
      <c r="E2706" s="269"/>
      <c r="F2706" s="269"/>
      <c r="G2706" s="269"/>
      <c r="H2706" s="275"/>
    </row>
    <row r="2707" spans="2:8" ht="18" customHeight="1" x14ac:dyDescent="0.25">
      <c r="B2707" s="355"/>
      <c r="C2707" s="356"/>
      <c r="D2707" s="140"/>
      <c r="E2707" s="269"/>
      <c r="F2707" s="269"/>
      <c r="G2707" s="269"/>
      <c r="H2707" s="275"/>
    </row>
    <row r="2708" spans="2:8" ht="18" customHeight="1" x14ac:dyDescent="0.25">
      <c r="B2708" s="355"/>
      <c r="C2708" s="356"/>
      <c r="D2708" s="140"/>
      <c r="E2708" s="269"/>
      <c r="F2708" s="269"/>
      <c r="G2708" s="269"/>
      <c r="H2708" s="275"/>
    </row>
    <row r="2709" spans="2:8" ht="18" customHeight="1" x14ac:dyDescent="0.25">
      <c r="B2709" s="355"/>
      <c r="C2709" s="356"/>
      <c r="D2709" s="140"/>
      <c r="E2709" s="269"/>
      <c r="F2709" s="269"/>
      <c r="G2709" s="269"/>
      <c r="H2709" s="275"/>
    </row>
    <row r="2710" spans="2:8" ht="18" customHeight="1" x14ac:dyDescent="0.25">
      <c r="B2710" s="355"/>
      <c r="C2710" s="356"/>
      <c r="D2710" s="140"/>
      <c r="E2710" s="269"/>
      <c r="F2710" s="269"/>
      <c r="G2710" s="269"/>
      <c r="H2710" s="275"/>
    </row>
    <row r="2711" spans="2:8" ht="18" customHeight="1" x14ac:dyDescent="0.25">
      <c r="B2711" s="355"/>
      <c r="C2711" s="356"/>
      <c r="D2711" s="140"/>
      <c r="E2711" s="269"/>
      <c r="F2711" s="269"/>
      <c r="G2711" s="269"/>
      <c r="H2711" s="275"/>
    </row>
    <row r="2712" spans="2:8" ht="18" customHeight="1" x14ac:dyDescent="0.25">
      <c r="B2712" s="355"/>
      <c r="C2712" s="356"/>
      <c r="D2712" s="140"/>
      <c r="E2712" s="269"/>
      <c r="F2712" s="269"/>
      <c r="G2712" s="269"/>
      <c r="H2712" s="275"/>
    </row>
    <row r="2713" spans="2:8" ht="18" customHeight="1" x14ac:dyDescent="0.25">
      <c r="B2713" s="355"/>
      <c r="C2713" s="356"/>
      <c r="D2713" s="140"/>
      <c r="E2713" s="269"/>
      <c r="F2713" s="269"/>
      <c r="G2713" s="269"/>
      <c r="H2713" s="275"/>
    </row>
    <row r="2714" spans="2:8" ht="18" customHeight="1" x14ac:dyDescent="0.25">
      <c r="B2714" s="355"/>
      <c r="C2714" s="356"/>
      <c r="D2714" s="140"/>
      <c r="E2714" s="269"/>
      <c r="F2714" s="269"/>
      <c r="G2714" s="269"/>
      <c r="H2714" s="275"/>
    </row>
    <row r="2715" spans="2:8" ht="18" customHeight="1" x14ac:dyDescent="0.25">
      <c r="B2715" s="355"/>
      <c r="C2715" s="356"/>
      <c r="D2715" s="140"/>
      <c r="E2715" s="269"/>
      <c r="F2715" s="269"/>
      <c r="G2715" s="269"/>
      <c r="H2715" s="275"/>
    </row>
    <row r="2716" spans="2:8" ht="18" customHeight="1" x14ac:dyDescent="0.25">
      <c r="B2716" s="355"/>
      <c r="C2716" s="356"/>
      <c r="D2716" s="140"/>
      <c r="E2716" s="269"/>
      <c r="F2716" s="269"/>
      <c r="G2716" s="269"/>
      <c r="H2716" s="275"/>
    </row>
    <row r="2717" spans="2:8" ht="18" customHeight="1" x14ac:dyDescent="0.25">
      <c r="B2717" s="355"/>
      <c r="C2717" s="356"/>
      <c r="D2717" s="140"/>
      <c r="E2717" s="269"/>
      <c r="F2717" s="269"/>
      <c r="G2717" s="269"/>
      <c r="H2717" s="275"/>
    </row>
    <row r="2718" spans="2:8" ht="18" customHeight="1" x14ac:dyDescent="0.25">
      <c r="B2718" s="355"/>
      <c r="C2718" s="356"/>
      <c r="D2718" s="140"/>
      <c r="E2718" s="269"/>
      <c r="F2718" s="269"/>
      <c r="G2718" s="269"/>
      <c r="H2718" s="275"/>
    </row>
    <row r="2719" spans="2:8" ht="18" customHeight="1" x14ac:dyDescent="0.25">
      <c r="B2719" s="355"/>
      <c r="C2719" s="356"/>
      <c r="D2719" s="140"/>
      <c r="E2719" s="269"/>
      <c r="F2719" s="269"/>
      <c r="G2719" s="269"/>
      <c r="H2719" s="275"/>
    </row>
    <row r="2720" spans="2:8" ht="18" customHeight="1" x14ac:dyDescent="0.25">
      <c r="B2720" s="355"/>
      <c r="C2720" s="356"/>
      <c r="D2720" s="140"/>
      <c r="E2720" s="269"/>
      <c r="F2720" s="269"/>
      <c r="G2720" s="269"/>
      <c r="H2720" s="275"/>
    </row>
    <row r="2721" spans="2:8" ht="18" customHeight="1" x14ac:dyDescent="0.25">
      <c r="B2721" s="355"/>
      <c r="C2721" s="356"/>
      <c r="D2721" s="140"/>
      <c r="E2721" s="269"/>
      <c r="F2721" s="269"/>
      <c r="G2721" s="269"/>
      <c r="H2721" s="275"/>
    </row>
    <row r="2722" spans="2:8" ht="18" customHeight="1" x14ac:dyDescent="0.25">
      <c r="B2722" s="355"/>
      <c r="C2722" s="356"/>
      <c r="D2722" s="140"/>
      <c r="E2722" s="269"/>
      <c r="F2722" s="269"/>
      <c r="G2722" s="269"/>
      <c r="H2722" s="275"/>
    </row>
    <row r="2723" spans="2:8" ht="18" customHeight="1" x14ac:dyDescent="0.25">
      <c r="B2723" s="355"/>
      <c r="C2723" s="356"/>
      <c r="D2723" s="140"/>
      <c r="E2723" s="269"/>
      <c r="F2723" s="269"/>
      <c r="G2723" s="269"/>
      <c r="H2723" s="275"/>
    </row>
    <row r="2724" spans="2:8" ht="18" customHeight="1" x14ac:dyDescent="0.25">
      <c r="B2724" s="355"/>
      <c r="C2724" s="356"/>
      <c r="D2724" s="140"/>
      <c r="E2724" s="269"/>
      <c r="F2724" s="269"/>
      <c r="G2724" s="269"/>
      <c r="H2724" s="275"/>
    </row>
    <row r="2725" spans="2:8" ht="18" customHeight="1" x14ac:dyDescent="0.25">
      <c r="B2725" s="355"/>
      <c r="C2725" s="356"/>
      <c r="D2725" s="140"/>
      <c r="E2725" s="269"/>
      <c r="F2725" s="269"/>
      <c r="G2725" s="269"/>
      <c r="H2725" s="275"/>
    </row>
    <row r="2726" spans="2:8" ht="18" customHeight="1" x14ac:dyDescent="0.25">
      <c r="B2726" s="355"/>
      <c r="C2726" s="356"/>
      <c r="D2726" s="140"/>
      <c r="E2726" s="269"/>
      <c r="F2726" s="269"/>
      <c r="G2726" s="269"/>
      <c r="H2726" s="275"/>
    </row>
    <row r="2727" spans="2:8" ht="18" customHeight="1" x14ac:dyDescent="0.25">
      <c r="B2727" s="355"/>
      <c r="C2727" s="356"/>
      <c r="D2727" s="140"/>
      <c r="E2727" s="269"/>
      <c r="F2727" s="269"/>
      <c r="G2727" s="269"/>
      <c r="H2727" s="275"/>
    </row>
    <row r="2728" spans="2:8" ht="18" customHeight="1" x14ac:dyDescent="0.25">
      <c r="B2728" s="355"/>
      <c r="C2728" s="356"/>
      <c r="D2728" s="140"/>
      <c r="E2728" s="269"/>
      <c r="F2728" s="269"/>
      <c r="G2728" s="269"/>
      <c r="H2728" s="275"/>
    </row>
    <row r="2729" spans="2:8" ht="18" customHeight="1" x14ac:dyDescent="0.25">
      <c r="B2729" s="355"/>
      <c r="C2729" s="356"/>
      <c r="D2729" s="140"/>
      <c r="E2729" s="269"/>
      <c r="F2729" s="269"/>
      <c r="G2729" s="269"/>
      <c r="H2729" s="275"/>
    </row>
    <row r="2730" spans="2:8" ht="18" customHeight="1" x14ac:dyDescent="0.25">
      <c r="B2730" s="355"/>
      <c r="C2730" s="356"/>
      <c r="D2730" s="140"/>
      <c r="E2730" s="269"/>
      <c r="F2730" s="269"/>
      <c r="G2730" s="269"/>
      <c r="H2730" s="275"/>
    </row>
    <row r="2731" spans="2:8" ht="18" customHeight="1" x14ac:dyDescent="0.25">
      <c r="B2731" s="355"/>
      <c r="C2731" s="356"/>
      <c r="D2731" s="140"/>
      <c r="E2731" s="269"/>
      <c r="F2731" s="269"/>
      <c r="G2731" s="269"/>
      <c r="H2731" s="275"/>
    </row>
    <row r="2732" spans="2:8" ht="18" customHeight="1" x14ac:dyDescent="0.25">
      <c r="B2732" s="355"/>
      <c r="C2732" s="356"/>
      <c r="D2732" s="140"/>
      <c r="E2732" s="269"/>
      <c r="F2732" s="269"/>
      <c r="G2732" s="269"/>
      <c r="H2732" s="275"/>
    </row>
    <row r="2733" spans="2:8" ht="18" customHeight="1" x14ac:dyDescent="0.25">
      <c r="B2733" s="355"/>
      <c r="C2733" s="356"/>
      <c r="D2733" s="140"/>
      <c r="E2733" s="269"/>
      <c r="F2733" s="269"/>
      <c r="G2733" s="269"/>
      <c r="H2733" s="275"/>
    </row>
    <row r="2734" spans="2:8" ht="18" customHeight="1" x14ac:dyDescent="0.25">
      <c r="B2734" s="355"/>
      <c r="C2734" s="356"/>
      <c r="D2734" s="140"/>
      <c r="E2734" s="269"/>
      <c r="F2734" s="269"/>
      <c r="G2734" s="269"/>
      <c r="H2734" s="275"/>
    </row>
    <row r="2735" spans="2:8" ht="18" customHeight="1" x14ac:dyDescent="0.25">
      <c r="B2735" s="355"/>
      <c r="C2735" s="356"/>
      <c r="D2735" s="140"/>
      <c r="E2735" s="269"/>
      <c r="F2735" s="269"/>
      <c r="G2735" s="269"/>
      <c r="H2735" s="275"/>
    </row>
    <row r="2736" spans="2:8" ht="18" customHeight="1" x14ac:dyDescent="0.25">
      <c r="B2736" s="355"/>
      <c r="C2736" s="356"/>
      <c r="D2736" s="140"/>
      <c r="E2736" s="269"/>
      <c r="F2736" s="269"/>
      <c r="G2736" s="269"/>
      <c r="H2736" s="275"/>
    </row>
    <row r="2737" spans="2:8" ht="18" customHeight="1" x14ac:dyDescent="0.25">
      <c r="B2737" s="355"/>
      <c r="C2737" s="356"/>
      <c r="D2737" s="140"/>
      <c r="E2737" s="269"/>
      <c r="F2737" s="269"/>
      <c r="G2737" s="269"/>
      <c r="H2737" s="275"/>
    </row>
    <row r="2738" spans="2:8" ht="18" customHeight="1" x14ac:dyDescent="0.25">
      <c r="B2738" s="355"/>
      <c r="C2738" s="356"/>
      <c r="D2738" s="140"/>
      <c r="E2738" s="269"/>
      <c r="F2738" s="269"/>
      <c r="G2738" s="269"/>
      <c r="H2738" s="275"/>
    </row>
    <row r="2739" spans="2:8" ht="18" customHeight="1" x14ac:dyDescent="0.25">
      <c r="B2739" s="355"/>
      <c r="C2739" s="356"/>
      <c r="D2739" s="140"/>
      <c r="E2739" s="269"/>
      <c r="F2739" s="269"/>
      <c r="G2739" s="269"/>
      <c r="H2739" s="275"/>
    </row>
    <row r="2740" spans="2:8" ht="18" customHeight="1" x14ac:dyDescent="0.25">
      <c r="B2740" s="355"/>
      <c r="C2740" s="356"/>
      <c r="D2740" s="140"/>
      <c r="E2740" s="269"/>
      <c r="F2740" s="269"/>
      <c r="G2740" s="269"/>
      <c r="H2740" s="275"/>
    </row>
    <row r="2741" spans="2:8" ht="18" customHeight="1" x14ac:dyDescent="0.25">
      <c r="B2741" s="355"/>
      <c r="C2741" s="356"/>
      <c r="D2741" s="140"/>
      <c r="E2741" s="269"/>
      <c r="F2741" s="269"/>
      <c r="G2741" s="269"/>
      <c r="H2741" s="275"/>
    </row>
    <row r="2742" spans="2:8" ht="18" customHeight="1" x14ac:dyDescent="0.25">
      <c r="B2742" s="355"/>
      <c r="C2742" s="356"/>
      <c r="D2742" s="140"/>
      <c r="E2742" s="269"/>
      <c r="F2742" s="269"/>
      <c r="G2742" s="269"/>
      <c r="H2742" s="275"/>
    </row>
    <row r="2743" spans="2:8" ht="18" customHeight="1" x14ac:dyDescent="0.25">
      <c r="B2743" s="355"/>
      <c r="C2743" s="356"/>
      <c r="D2743" s="140"/>
      <c r="E2743" s="269"/>
      <c r="F2743" s="269"/>
      <c r="G2743" s="269"/>
      <c r="H2743" s="275"/>
    </row>
    <row r="2744" spans="2:8" ht="18" customHeight="1" x14ac:dyDescent="0.25">
      <c r="B2744" s="355"/>
      <c r="C2744" s="356"/>
      <c r="D2744" s="140"/>
      <c r="E2744" s="269"/>
      <c r="F2744" s="269"/>
      <c r="G2744" s="269"/>
      <c r="H2744" s="275"/>
    </row>
    <row r="2745" spans="2:8" ht="18" customHeight="1" x14ac:dyDescent="0.25">
      <c r="B2745" s="355"/>
      <c r="C2745" s="356"/>
      <c r="D2745" s="140"/>
      <c r="E2745" s="269"/>
      <c r="F2745" s="269"/>
      <c r="G2745" s="269"/>
      <c r="H2745" s="275"/>
    </row>
    <row r="2746" spans="2:8" ht="18" customHeight="1" x14ac:dyDescent="0.25">
      <c r="B2746" s="355"/>
      <c r="C2746" s="356"/>
      <c r="D2746" s="140"/>
      <c r="E2746" s="269"/>
      <c r="F2746" s="269"/>
      <c r="G2746" s="269"/>
      <c r="H2746" s="275"/>
    </row>
    <row r="2747" spans="2:8" ht="18" customHeight="1" x14ac:dyDescent="0.25">
      <c r="B2747" s="355"/>
      <c r="C2747" s="356"/>
      <c r="D2747" s="140"/>
      <c r="E2747" s="269"/>
      <c r="F2747" s="269"/>
      <c r="G2747" s="269"/>
      <c r="H2747" s="275"/>
    </row>
    <row r="2748" spans="2:8" ht="18" customHeight="1" x14ac:dyDescent="0.25">
      <c r="B2748" s="355"/>
      <c r="C2748" s="356"/>
      <c r="D2748" s="140"/>
      <c r="E2748" s="269"/>
      <c r="F2748" s="269"/>
      <c r="G2748" s="269"/>
      <c r="H2748" s="275"/>
    </row>
    <row r="2749" spans="2:8" ht="18" customHeight="1" x14ac:dyDescent="0.25">
      <c r="B2749" s="355"/>
      <c r="C2749" s="356"/>
      <c r="D2749" s="140"/>
      <c r="E2749" s="269"/>
      <c r="F2749" s="269"/>
      <c r="G2749" s="269"/>
      <c r="H2749" s="275"/>
    </row>
    <row r="2750" spans="2:8" ht="18" customHeight="1" x14ac:dyDescent="0.25">
      <c r="B2750" s="355"/>
      <c r="C2750" s="356"/>
      <c r="D2750" s="140"/>
      <c r="E2750" s="269"/>
      <c r="F2750" s="269"/>
      <c r="G2750" s="269"/>
      <c r="H2750" s="275"/>
    </row>
    <row r="2751" spans="2:8" ht="18" customHeight="1" x14ac:dyDescent="0.25">
      <c r="B2751" s="355"/>
      <c r="C2751" s="356"/>
      <c r="D2751" s="140"/>
      <c r="E2751" s="269"/>
      <c r="F2751" s="269"/>
      <c r="G2751" s="269"/>
      <c r="H2751" s="275"/>
    </row>
    <row r="2752" spans="2:8" ht="18" customHeight="1" x14ac:dyDescent="0.25">
      <c r="B2752" s="355"/>
      <c r="C2752" s="356"/>
      <c r="D2752" s="140"/>
      <c r="E2752" s="269"/>
      <c r="F2752" s="269"/>
      <c r="G2752" s="269"/>
      <c r="H2752" s="275"/>
    </row>
    <row r="2753" spans="2:8" ht="18" customHeight="1" x14ac:dyDescent="0.25">
      <c r="B2753" s="355"/>
      <c r="C2753" s="356"/>
      <c r="D2753" s="140"/>
      <c r="E2753" s="269"/>
      <c r="F2753" s="269"/>
      <c r="G2753" s="269"/>
      <c r="H2753" s="275"/>
    </row>
    <row r="2754" spans="2:8" ht="18" customHeight="1" x14ac:dyDescent="0.25">
      <c r="B2754" s="355"/>
      <c r="C2754" s="356"/>
      <c r="D2754" s="140"/>
      <c r="E2754" s="269"/>
      <c r="F2754" s="269"/>
      <c r="G2754" s="269"/>
      <c r="H2754" s="275"/>
    </row>
    <row r="2755" spans="2:8" ht="18" customHeight="1" x14ac:dyDescent="0.25">
      <c r="B2755" s="355"/>
      <c r="C2755" s="356"/>
      <c r="D2755" s="140"/>
      <c r="E2755" s="269"/>
      <c r="F2755" s="269"/>
      <c r="G2755" s="269"/>
      <c r="H2755" s="275"/>
    </row>
    <row r="2756" spans="2:8" ht="18" customHeight="1" x14ac:dyDescent="0.25">
      <c r="B2756" s="355"/>
      <c r="C2756" s="356"/>
      <c r="D2756" s="140"/>
      <c r="E2756" s="269"/>
      <c r="F2756" s="269"/>
      <c r="G2756" s="269"/>
      <c r="H2756" s="275"/>
    </row>
    <row r="2757" spans="2:8" ht="18" customHeight="1" x14ac:dyDescent="0.25">
      <c r="B2757" s="355"/>
      <c r="C2757" s="356"/>
      <c r="D2757" s="140"/>
      <c r="E2757" s="269"/>
      <c r="F2757" s="269"/>
      <c r="G2757" s="269"/>
      <c r="H2757" s="275"/>
    </row>
    <row r="2758" spans="2:8" ht="18" customHeight="1" x14ac:dyDescent="0.25">
      <c r="B2758" s="355"/>
      <c r="C2758" s="356"/>
      <c r="D2758" s="140"/>
      <c r="E2758" s="269"/>
      <c r="F2758" s="269"/>
      <c r="G2758" s="269"/>
      <c r="H2758" s="275"/>
    </row>
    <row r="2759" spans="2:8" ht="18" customHeight="1" x14ac:dyDescent="0.25">
      <c r="B2759" s="355"/>
      <c r="C2759" s="356"/>
      <c r="D2759" s="140"/>
      <c r="E2759" s="269"/>
      <c r="F2759" s="269"/>
      <c r="G2759" s="269"/>
      <c r="H2759" s="275"/>
    </row>
    <row r="2760" spans="2:8" ht="18" customHeight="1" x14ac:dyDescent="0.25">
      <c r="B2760" s="355"/>
      <c r="C2760" s="356"/>
      <c r="D2760" s="140"/>
      <c r="E2760" s="269"/>
      <c r="F2760" s="269"/>
      <c r="G2760" s="269"/>
      <c r="H2760" s="275"/>
    </row>
    <row r="2761" spans="2:8" ht="18" customHeight="1" x14ac:dyDescent="0.25">
      <c r="B2761" s="355"/>
      <c r="C2761" s="356"/>
      <c r="D2761" s="140"/>
      <c r="E2761" s="269"/>
      <c r="F2761" s="269"/>
      <c r="G2761" s="269"/>
      <c r="H2761" s="275"/>
    </row>
    <row r="2762" spans="2:8" ht="18" customHeight="1" x14ac:dyDescent="0.25">
      <c r="B2762" s="355"/>
      <c r="C2762" s="356"/>
      <c r="D2762" s="140"/>
      <c r="E2762" s="269"/>
      <c r="F2762" s="269"/>
      <c r="G2762" s="269"/>
      <c r="H2762" s="275"/>
    </row>
    <row r="2763" spans="2:8" ht="18" customHeight="1" x14ac:dyDescent="0.25">
      <c r="B2763" s="355"/>
      <c r="C2763" s="356"/>
      <c r="D2763" s="140"/>
      <c r="E2763" s="269"/>
      <c r="F2763" s="269"/>
      <c r="G2763" s="269"/>
      <c r="H2763" s="275"/>
    </row>
    <row r="2764" spans="2:8" ht="18" customHeight="1" x14ac:dyDescent="0.25">
      <c r="B2764" s="355"/>
      <c r="C2764" s="356"/>
      <c r="D2764" s="140"/>
      <c r="E2764" s="269"/>
      <c r="F2764" s="269"/>
      <c r="G2764" s="269"/>
      <c r="H2764" s="275"/>
    </row>
    <row r="2765" spans="2:8" ht="18" customHeight="1" x14ac:dyDescent="0.25">
      <c r="B2765" s="355"/>
      <c r="C2765" s="356"/>
      <c r="D2765" s="140"/>
      <c r="E2765" s="269"/>
      <c r="F2765" s="269"/>
      <c r="G2765" s="269"/>
      <c r="H2765" s="275"/>
    </row>
    <row r="2766" spans="2:8" ht="18" customHeight="1" x14ac:dyDescent="0.25">
      <c r="B2766" s="355"/>
      <c r="C2766" s="356"/>
      <c r="D2766" s="140"/>
      <c r="E2766" s="269"/>
      <c r="F2766" s="269"/>
      <c r="G2766" s="269"/>
      <c r="H2766" s="275"/>
    </row>
    <row r="2767" spans="2:8" ht="18" customHeight="1" x14ac:dyDescent="0.25">
      <c r="B2767" s="355"/>
      <c r="C2767" s="356"/>
      <c r="D2767" s="140"/>
      <c r="E2767" s="269"/>
      <c r="F2767" s="269"/>
      <c r="G2767" s="269"/>
      <c r="H2767" s="275"/>
    </row>
    <row r="2768" spans="2:8" ht="18" customHeight="1" x14ac:dyDescent="0.25">
      <c r="B2768" s="355"/>
      <c r="C2768" s="356"/>
      <c r="D2768" s="140"/>
      <c r="E2768" s="269"/>
      <c r="F2768" s="269"/>
      <c r="G2768" s="269"/>
      <c r="H2768" s="275"/>
    </row>
    <row r="2769" spans="2:8" ht="18" customHeight="1" x14ac:dyDescent="0.25">
      <c r="B2769" s="355"/>
      <c r="C2769" s="356"/>
      <c r="D2769" s="140"/>
      <c r="E2769" s="269"/>
      <c r="F2769" s="269"/>
      <c r="G2769" s="269"/>
      <c r="H2769" s="275"/>
    </row>
    <row r="2770" spans="2:8" ht="18" customHeight="1" x14ac:dyDescent="0.25">
      <c r="B2770" s="355"/>
      <c r="C2770" s="356"/>
      <c r="D2770" s="140"/>
      <c r="E2770" s="269"/>
      <c r="F2770" s="269"/>
      <c r="G2770" s="269"/>
      <c r="H2770" s="275"/>
    </row>
    <row r="2771" spans="2:8" ht="18" customHeight="1" x14ac:dyDescent="0.25">
      <c r="B2771" s="355"/>
      <c r="C2771" s="356"/>
      <c r="D2771" s="140"/>
      <c r="E2771" s="269"/>
      <c r="F2771" s="269"/>
      <c r="G2771" s="269"/>
      <c r="H2771" s="275"/>
    </row>
    <row r="2772" spans="2:8" ht="18" customHeight="1" x14ac:dyDescent="0.25">
      <c r="B2772" s="355"/>
      <c r="C2772" s="356"/>
      <c r="D2772" s="140"/>
      <c r="E2772" s="269"/>
      <c r="F2772" s="269"/>
      <c r="G2772" s="269"/>
      <c r="H2772" s="275"/>
    </row>
    <row r="2773" spans="2:8" ht="18" customHeight="1" x14ac:dyDescent="0.25">
      <c r="B2773" s="355"/>
      <c r="C2773" s="356"/>
      <c r="D2773" s="140"/>
      <c r="E2773" s="269"/>
      <c r="F2773" s="269"/>
      <c r="G2773" s="269"/>
      <c r="H2773" s="275"/>
    </row>
    <row r="2774" spans="2:8" ht="18" customHeight="1" x14ac:dyDescent="0.25">
      <c r="B2774" s="355"/>
      <c r="C2774" s="356"/>
      <c r="D2774" s="140"/>
      <c r="E2774" s="269"/>
      <c r="F2774" s="269"/>
      <c r="G2774" s="269"/>
      <c r="H2774" s="275"/>
    </row>
    <row r="2775" spans="2:8" ht="18" customHeight="1" x14ac:dyDescent="0.25">
      <c r="B2775" s="355"/>
      <c r="C2775" s="356"/>
      <c r="D2775" s="140"/>
      <c r="E2775" s="269"/>
      <c r="F2775" s="269"/>
      <c r="G2775" s="269"/>
      <c r="H2775" s="275"/>
    </row>
    <row r="2776" spans="2:8" ht="18" customHeight="1" x14ac:dyDescent="0.25">
      <c r="B2776" s="355"/>
      <c r="C2776" s="356"/>
      <c r="D2776" s="140"/>
      <c r="E2776" s="269"/>
      <c r="F2776" s="269"/>
      <c r="G2776" s="269"/>
      <c r="H2776" s="275"/>
    </row>
    <row r="2777" spans="2:8" ht="18" customHeight="1" x14ac:dyDescent="0.25">
      <c r="B2777" s="355"/>
      <c r="C2777" s="356"/>
      <c r="D2777" s="140"/>
      <c r="E2777" s="269"/>
      <c r="F2777" s="269"/>
      <c r="G2777" s="269"/>
      <c r="H2777" s="275"/>
    </row>
    <row r="2778" spans="2:8" ht="18" customHeight="1" x14ac:dyDescent="0.25">
      <c r="B2778" s="355"/>
      <c r="C2778" s="356"/>
      <c r="D2778" s="140"/>
      <c r="E2778" s="269"/>
      <c r="F2778" s="269"/>
      <c r="G2778" s="269"/>
      <c r="H2778" s="275"/>
    </row>
    <row r="2779" spans="2:8" ht="18" customHeight="1" x14ac:dyDescent="0.25">
      <c r="B2779" s="355"/>
      <c r="C2779" s="356"/>
      <c r="D2779" s="140"/>
      <c r="E2779" s="269"/>
      <c r="F2779" s="269"/>
      <c r="G2779" s="269"/>
      <c r="H2779" s="275"/>
    </row>
    <row r="2780" spans="2:8" ht="18" customHeight="1" x14ac:dyDescent="0.25">
      <c r="B2780" s="355"/>
      <c r="C2780" s="356"/>
      <c r="D2780" s="140"/>
      <c r="E2780" s="269"/>
      <c r="F2780" s="269"/>
      <c r="G2780" s="269"/>
      <c r="H2780" s="275"/>
    </row>
    <row r="2781" spans="2:8" ht="18" customHeight="1" x14ac:dyDescent="0.25">
      <c r="B2781" s="355"/>
      <c r="C2781" s="356"/>
      <c r="D2781" s="140"/>
      <c r="E2781" s="269"/>
      <c r="F2781" s="269"/>
      <c r="G2781" s="269"/>
      <c r="H2781" s="275"/>
    </row>
    <row r="2782" spans="2:8" ht="18" customHeight="1" x14ac:dyDescent="0.25">
      <c r="B2782" s="355"/>
      <c r="C2782" s="356"/>
      <c r="D2782" s="140"/>
      <c r="E2782" s="269"/>
      <c r="F2782" s="269"/>
      <c r="G2782" s="269"/>
      <c r="H2782" s="275"/>
    </row>
    <row r="2783" spans="2:8" ht="18" customHeight="1" x14ac:dyDescent="0.25">
      <c r="B2783" s="355"/>
      <c r="C2783" s="356"/>
      <c r="D2783" s="140"/>
      <c r="E2783" s="269"/>
      <c r="F2783" s="269"/>
      <c r="G2783" s="269"/>
      <c r="H2783" s="275"/>
    </row>
    <row r="2784" spans="2:8" ht="18" customHeight="1" x14ac:dyDescent="0.25">
      <c r="B2784" s="355"/>
      <c r="C2784" s="356"/>
      <c r="D2784" s="140"/>
      <c r="E2784" s="269"/>
      <c r="F2784" s="269"/>
      <c r="G2784" s="269"/>
      <c r="H2784" s="275"/>
    </row>
    <row r="2785" spans="2:8" ht="18" customHeight="1" x14ac:dyDescent="0.25">
      <c r="B2785" s="355"/>
      <c r="C2785" s="356"/>
      <c r="D2785" s="140"/>
      <c r="E2785" s="269"/>
      <c r="F2785" s="269"/>
      <c r="G2785" s="269"/>
      <c r="H2785" s="275"/>
    </row>
    <row r="2786" spans="2:8" ht="18" customHeight="1" x14ac:dyDescent="0.25">
      <c r="B2786" s="355"/>
      <c r="C2786" s="356"/>
      <c r="D2786" s="140"/>
      <c r="E2786" s="269"/>
      <c r="F2786" s="269"/>
      <c r="G2786" s="269"/>
      <c r="H2786" s="275"/>
    </row>
    <row r="2787" spans="2:8" ht="18" customHeight="1" x14ac:dyDescent="0.25">
      <c r="B2787" s="355"/>
      <c r="C2787" s="356"/>
      <c r="D2787" s="140"/>
      <c r="E2787" s="269"/>
      <c r="F2787" s="269"/>
      <c r="G2787" s="269"/>
      <c r="H2787" s="275"/>
    </row>
    <row r="2788" spans="2:8" ht="18" customHeight="1" x14ac:dyDescent="0.25">
      <c r="B2788" s="355"/>
      <c r="C2788" s="356"/>
      <c r="D2788" s="140"/>
      <c r="E2788" s="269"/>
      <c r="F2788" s="269"/>
      <c r="G2788" s="269"/>
      <c r="H2788" s="275"/>
    </row>
    <row r="2789" spans="2:8" ht="18" customHeight="1" x14ac:dyDescent="0.25">
      <c r="B2789" s="355"/>
      <c r="C2789" s="356"/>
      <c r="D2789" s="140"/>
      <c r="E2789" s="269"/>
      <c r="F2789" s="269"/>
      <c r="G2789" s="269"/>
      <c r="H2789" s="275"/>
    </row>
    <row r="2790" spans="2:8" ht="18" customHeight="1" x14ac:dyDescent="0.25">
      <c r="B2790" s="355"/>
      <c r="C2790" s="356"/>
      <c r="D2790" s="140"/>
      <c r="E2790" s="269"/>
      <c r="F2790" s="269"/>
      <c r="G2790" s="269"/>
      <c r="H2790" s="275"/>
    </row>
    <row r="2791" spans="2:8" ht="18" customHeight="1" x14ac:dyDescent="0.25">
      <c r="B2791" s="355"/>
      <c r="C2791" s="356"/>
      <c r="D2791" s="140"/>
      <c r="E2791" s="269"/>
      <c r="F2791" s="269"/>
      <c r="G2791" s="269"/>
      <c r="H2791" s="275"/>
    </row>
    <row r="2792" spans="2:8" ht="18" customHeight="1" x14ac:dyDescent="0.25">
      <c r="B2792" s="355"/>
      <c r="C2792" s="356"/>
      <c r="D2792" s="140"/>
      <c r="E2792" s="269"/>
      <c r="F2792" s="269"/>
      <c r="G2792" s="269"/>
      <c r="H2792" s="275"/>
    </row>
    <row r="2793" spans="2:8" ht="18" customHeight="1" x14ac:dyDescent="0.25">
      <c r="B2793" s="355"/>
      <c r="C2793" s="356"/>
      <c r="D2793" s="140"/>
      <c r="E2793" s="269"/>
      <c r="F2793" s="269"/>
      <c r="G2793" s="269"/>
      <c r="H2793" s="275"/>
    </row>
    <row r="2794" spans="2:8" ht="18" customHeight="1" x14ac:dyDescent="0.25">
      <c r="B2794" s="355"/>
      <c r="C2794" s="356"/>
      <c r="D2794" s="140"/>
      <c r="E2794" s="269"/>
      <c r="F2794" s="269"/>
      <c r="G2794" s="269"/>
      <c r="H2794" s="275"/>
    </row>
    <row r="2795" spans="2:8" ht="18" customHeight="1" x14ac:dyDescent="0.25">
      <c r="B2795" s="355"/>
      <c r="C2795" s="356"/>
      <c r="D2795" s="140"/>
      <c r="E2795" s="269"/>
      <c r="F2795" s="269"/>
      <c r="G2795" s="269"/>
      <c r="H2795" s="275"/>
    </row>
    <row r="2796" spans="2:8" ht="18" customHeight="1" x14ac:dyDescent="0.25">
      <c r="B2796" s="355"/>
      <c r="C2796" s="356"/>
      <c r="D2796" s="140"/>
      <c r="E2796" s="269"/>
      <c r="F2796" s="269"/>
      <c r="G2796" s="269"/>
      <c r="H2796" s="275"/>
    </row>
    <row r="2797" spans="2:8" ht="18" customHeight="1" x14ac:dyDescent="0.25">
      <c r="B2797" s="355"/>
      <c r="C2797" s="356"/>
      <c r="D2797" s="140"/>
      <c r="E2797" s="269"/>
      <c r="F2797" s="269"/>
      <c r="G2797" s="269"/>
      <c r="H2797" s="275"/>
    </row>
    <row r="2798" spans="2:8" ht="18" customHeight="1" x14ac:dyDescent="0.25">
      <c r="B2798" s="355"/>
      <c r="C2798" s="356"/>
      <c r="D2798" s="140"/>
      <c r="E2798" s="269"/>
      <c r="F2798" s="269"/>
      <c r="G2798" s="269"/>
      <c r="H2798" s="275"/>
    </row>
    <row r="2799" spans="2:8" ht="18" customHeight="1" x14ac:dyDescent="0.25">
      <c r="B2799" s="355"/>
      <c r="C2799" s="356"/>
      <c r="D2799" s="140"/>
      <c r="E2799" s="269"/>
      <c r="F2799" s="269"/>
      <c r="G2799" s="269"/>
      <c r="H2799" s="275"/>
    </row>
    <row r="2800" spans="2:8" ht="18" customHeight="1" x14ac:dyDescent="0.25">
      <c r="B2800" s="355"/>
      <c r="C2800" s="356"/>
      <c r="D2800" s="140"/>
      <c r="E2800" s="269"/>
      <c r="F2800" s="269"/>
      <c r="G2800" s="269"/>
      <c r="H2800" s="275"/>
    </row>
    <row r="2801" spans="2:8" ht="18" customHeight="1" x14ac:dyDescent="0.25">
      <c r="B2801" s="355"/>
      <c r="C2801" s="356"/>
      <c r="D2801" s="140"/>
      <c r="E2801" s="269"/>
      <c r="F2801" s="269"/>
      <c r="G2801" s="269"/>
      <c r="H2801" s="275"/>
    </row>
    <row r="2802" spans="2:8" ht="18" customHeight="1" x14ac:dyDescent="0.25">
      <c r="B2802" s="355"/>
      <c r="C2802" s="356"/>
      <c r="D2802" s="140"/>
      <c r="E2802" s="269"/>
      <c r="F2802" s="269"/>
      <c r="G2802" s="269"/>
      <c r="H2802" s="275"/>
    </row>
    <row r="2803" spans="2:8" ht="18" customHeight="1" x14ac:dyDescent="0.25">
      <c r="B2803" s="355"/>
      <c r="C2803" s="356"/>
      <c r="D2803" s="140"/>
      <c r="E2803" s="269"/>
      <c r="F2803" s="269"/>
      <c r="G2803" s="269"/>
      <c r="H2803" s="275"/>
    </row>
    <row r="2804" spans="2:8" ht="18" customHeight="1" x14ac:dyDescent="0.25">
      <c r="B2804" s="355"/>
      <c r="C2804" s="356"/>
      <c r="D2804" s="140"/>
      <c r="E2804" s="269"/>
      <c r="F2804" s="269"/>
      <c r="G2804" s="269"/>
      <c r="H2804" s="275"/>
    </row>
    <row r="2805" spans="2:8" ht="18" customHeight="1" x14ac:dyDescent="0.25">
      <c r="B2805" s="355"/>
      <c r="C2805" s="356"/>
      <c r="D2805" s="140"/>
      <c r="E2805" s="269"/>
      <c r="F2805" s="269"/>
      <c r="G2805" s="269"/>
      <c r="H2805" s="275"/>
    </row>
    <row r="2806" spans="2:8" ht="18" customHeight="1" x14ac:dyDescent="0.25">
      <c r="B2806" s="355"/>
      <c r="C2806" s="356"/>
      <c r="D2806" s="140"/>
      <c r="E2806" s="269"/>
      <c r="F2806" s="269"/>
      <c r="G2806" s="269"/>
      <c r="H2806" s="275"/>
    </row>
    <row r="2807" spans="2:8" ht="18" customHeight="1" x14ac:dyDescent="0.25">
      <c r="B2807" s="355"/>
      <c r="C2807" s="356"/>
      <c r="D2807" s="140"/>
      <c r="E2807" s="269"/>
      <c r="F2807" s="269"/>
      <c r="G2807" s="269"/>
      <c r="H2807" s="275"/>
    </row>
    <row r="2808" spans="2:8" ht="18" customHeight="1" x14ac:dyDescent="0.25">
      <c r="B2808" s="355"/>
      <c r="C2808" s="356"/>
      <c r="D2808" s="140"/>
      <c r="E2808" s="269"/>
      <c r="F2808" s="269"/>
      <c r="G2808" s="269"/>
      <c r="H2808" s="275"/>
    </row>
    <row r="2809" spans="2:8" ht="18" customHeight="1" x14ac:dyDescent="0.25">
      <c r="B2809" s="355"/>
      <c r="C2809" s="356"/>
      <c r="D2809" s="140"/>
      <c r="E2809" s="269"/>
      <c r="F2809" s="269"/>
      <c r="G2809" s="269"/>
      <c r="H2809" s="275"/>
    </row>
    <row r="2810" spans="2:8" ht="18" customHeight="1" x14ac:dyDescent="0.25">
      <c r="B2810" s="355"/>
      <c r="C2810" s="356"/>
      <c r="D2810" s="140"/>
      <c r="E2810" s="269"/>
      <c r="F2810" s="269"/>
      <c r="G2810" s="269"/>
      <c r="H2810" s="275"/>
    </row>
    <row r="2811" spans="2:8" ht="18" customHeight="1" x14ac:dyDescent="0.25">
      <c r="B2811" s="355"/>
      <c r="C2811" s="356"/>
      <c r="D2811" s="140"/>
      <c r="E2811" s="269"/>
      <c r="F2811" s="269"/>
      <c r="G2811" s="269"/>
      <c r="H2811" s="275"/>
    </row>
    <row r="2812" spans="2:8" ht="18" customHeight="1" x14ac:dyDescent="0.25">
      <c r="B2812" s="355"/>
      <c r="C2812" s="356"/>
      <c r="D2812" s="140"/>
      <c r="E2812" s="269"/>
      <c r="F2812" s="269"/>
      <c r="G2812" s="269"/>
      <c r="H2812" s="275"/>
    </row>
    <row r="2813" spans="2:8" ht="18" customHeight="1" x14ac:dyDescent="0.25">
      <c r="B2813" s="355"/>
      <c r="C2813" s="356"/>
      <c r="D2813" s="140"/>
      <c r="E2813" s="269"/>
      <c r="F2813" s="269"/>
      <c r="G2813" s="269"/>
      <c r="H2813" s="275"/>
    </row>
    <row r="2814" spans="2:8" ht="18" customHeight="1" x14ac:dyDescent="0.25">
      <c r="B2814" s="355"/>
      <c r="C2814" s="356"/>
      <c r="D2814" s="140"/>
      <c r="E2814" s="269"/>
      <c r="F2814" s="269"/>
      <c r="G2814" s="269"/>
      <c r="H2814" s="275"/>
    </row>
    <row r="2815" spans="2:8" ht="18" customHeight="1" x14ac:dyDescent="0.25">
      <c r="B2815" s="355"/>
      <c r="C2815" s="356"/>
      <c r="D2815" s="140"/>
      <c r="E2815" s="269"/>
      <c r="F2815" s="269"/>
      <c r="G2815" s="269"/>
      <c r="H2815" s="275"/>
    </row>
    <row r="2816" spans="2:8" ht="18" customHeight="1" x14ac:dyDescent="0.25">
      <c r="B2816" s="355"/>
      <c r="C2816" s="356"/>
      <c r="D2816" s="140"/>
      <c r="E2816" s="269"/>
      <c r="F2816" s="269"/>
      <c r="G2816" s="269"/>
      <c r="H2816" s="275"/>
    </row>
    <row r="2817" spans="2:8" ht="18" customHeight="1" x14ac:dyDescent="0.25">
      <c r="B2817" s="355"/>
      <c r="C2817" s="356"/>
      <c r="D2817" s="140"/>
      <c r="E2817" s="269"/>
      <c r="F2817" s="269"/>
      <c r="G2817" s="269"/>
      <c r="H2817" s="275"/>
    </row>
    <row r="2818" spans="2:8" ht="18" customHeight="1" x14ac:dyDescent="0.25">
      <c r="B2818" s="355"/>
      <c r="C2818" s="356"/>
      <c r="D2818" s="140"/>
      <c r="E2818" s="269"/>
      <c r="F2818" s="269"/>
      <c r="G2818" s="269"/>
      <c r="H2818" s="275"/>
    </row>
    <row r="2819" spans="2:8" ht="18" customHeight="1" x14ac:dyDescent="0.25">
      <c r="B2819" s="355"/>
      <c r="C2819" s="356"/>
      <c r="D2819" s="140"/>
      <c r="E2819" s="269"/>
      <c r="F2819" s="269"/>
      <c r="G2819" s="269"/>
      <c r="H2819" s="275"/>
    </row>
    <row r="2820" spans="2:8" ht="18" customHeight="1" x14ac:dyDescent="0.25">
      <c r="B2820" s="355"/>
      <c r="C2820" s="356"/>
      <c r="D2820" s="140"/>
      <c r="E2820" s="269"/>
      <c r="F2820" s="269"/>
      <c r="G2820" s="269"/>
      <c r="H2820" s="275"/>
    </row>
    <row r="2821" spans="2:8" ht="18" customHeight="1" x14ac:dyDescent="0.25">
      <c r="B2821" s="355"/>
      <c r="C2821" s="356"/>
      <c r="D2821" s="140"/>
      <c r="E2821" s="269"/>
      <c r="F2821" s="269"/>
      <c r="G2821" s="269"/>
      <c r="H2821" s="275"/>
    </row>
    <row r="2822" spans="2:8" ht="18" customHeight="1" x14ac:dyDescent="0.25">
      <c r="B2822" s="355"/>
      <c r="C2822" s="356"/>
      <c r="D2822" s="140"/>
      <c r="E2822" s="269"/>
      <c r="F2822" s="269"/>
      <c r="G2822" s="269"/>
      <c r="H2822" s="275"/>
    </row>
    <row r="2823" spans="2:8" ht="18" customHeight="1" x14ac:dyDescent="0.25">
      <c r="B2823" s="355"/>
      <c r="C2823" s="356"/>
      <c r="D2823" s="140"/>
      <c r="E2823" s="269"/>
      <c r="F2823" s="269"/>
      <c r="G2823" s="269"/>
      <c r="H2823" s="275"/>
    </row>
    <row r="2824" spans="2:8" ht="18" customHeight="1" x14ac:dyDescent="0.25">
      <c r="B2824" s="355"/>
      <c r="C2824" s="356"/>
      <c r="D2824" s="140"/>
      <c r="E2824" s="269"/>
      <c r="F2824" s="269"/>
      <c r="G2824" s="269"/>
      <c r="H2824" s="275"/>
    </row>
    <row r="2825" spans="2:8" ht="18" customHeight="1" x14ac:dyDescent="0.25">
      <c r="B2825" s="355"/>
      <c r="C2825" s="356"/>
      <c r="D2825" s="140"/>
      <c r="E2825" s="269"/>
      <c r="F2825" s="269"/>
      <c r="G2825" s="269"/>
      <c r="H2825" s="275"/>
    </row>
    <row r="2826" spans="2:8" ht="18" customHeight="1" x14ac:dyDescent="0.25">
      <c r="B2826" s="355"/>
      <c r="C2826" s="356"/>
      <c r="D2826" s="140"/>
      <c r="E2826" s="269"/>
      <c r="F2826" s="269"/>
      <c r="G2826" s="269"/>
      <c r="H2826" s="275"/>
    </row>
    <row r="2827" spans="2:8" ht="18" customHeight="1" x14ac:dyDescent="0.25">
      <c r="B2827" s="355"/>
      <c r="C2827" s="356"/>
      <c r="D2827" s="140"/>
      <c r="E2827" s="269"/>
      <c r="F2827" s="269"/>
      <c r="G2827" s="269"/>
      <c r="H2827" s="275"/>
    </row>
    <row r="2828" spans="2:8" ht="18" customHeight="1" x14ac:dyDescent="0.25">
      <c r="B2828" s="355"/>
      <c r="C2828" s="356"/>
      <c r="D2828" s="140"/>
      <c r="E2828" s="269"/>
      <c r="F2828" s="269"/>
      <c r="G2828" s="269"/>
      <c r="H2828" s="275"/>
    </row>
    <row r="2829" spans="2:8" ht="18" customHeight="1" x14ac:dyDescent="0.25">
      <c r="B2829" s="355"/>
      <c r="C2829" s="356"/>
      <c r="D2829" s="140"/>
      <c r="E2829" s="269"/>
      <c r="F2829" s="269"/>
      <c r="G2829" s="269"/>
      <c r="H2829" s="275"/>
    </row>
    <row r="2830" spans="2:8" ht="18" customHeight="1" x14ac:dyDescent="0.25">
      <c r="B2830" s="355"/>
      <c r="C2830" s="356"/>
      <c r="D2830" s="140"/>
      <c r="E2830" s="269"/>
      <c r="F2830" s="269"/>
      <c r="G2830" s="269"/>
      <c r="H2830" s="275"/>
    </row>
    <row r="2831" spans="2:8" ht="18" customHeight="1" x14ac:dyDescent="0.25">
      <c r="B2831" s="355"/>
      <c r="C2831" s="356"/>
      <c r="D2831" s="140"/>
      <c r="E2831" s="269"/>
      <c r="F2831" s="269"/>
      <c r="G2831" s="269"/>
      <c r="H2831" s="275"/>
    </row>
    <row r="2832" spans="2:8" ht="18" customHeight="1" x14ac:dyDescent="0.25">
      <c r="B2832" s="355"/>
      <c r="C2832" s="356"/>
      <c r="D2832" s="140"/>
      <c r="E2832" s="269"/>
      <c r="F2832" s="269"/>
      <c r="G2832" s="269"/>
      <c r="H2832" s="275"/>
    </row>
    <row r="2833" spans="2:8" ht="18" customHeight="1" x14ac:dyDescent="0.25">
      <c r="B2833" s="355"/>
      <c r="C2833" s="356"/>
      <c r="D2833" s="140"/>
      <c r="E2833" s="269"/>
      <c r="F2833" s="269"/>
      <c r="G2833" s="269"/>
      <c r="H2833" s="275"/>
    </row>
    <row r="2834" spans="2:8" ht="18" customHeight="1" x14ac:dyDescent="0.25">
      <c r="B2834" s="355"/>
      <c r="C2834" s="356"/>
      <c r="D2834" s="140"/>
      <c r="E2834" s="269"/>
      <c r="F2834" s="269"/>
      <c r="G2834" s="269"/>
      <c r="H2834" s="275"/>
    </row>
    <row r="2835" spans="2:8" ht="18" customHeight="1" x14ac:dyDescent="0.25">
      <c r="B2835" s="355"/>
      <c r="C2835" s="356"/>
      <c r="D2835" s="140"/>
      <c r="E2835" s="269"/>
      <c r="F2835" s="269"/>
      <c r="G2835" s="269"/>
      <c r="H2835" s="275"/>
    </row>
    <row r="2836" spans="2:8" ht="18" customHeight="1" x14ac:dyDescent="0.25">
      <c r="B2836" s="355"/>
      <c r="C2836" s="356"/>
      <c r="D2836" s="140"/>
      <c r="E2836" s="269"/>
      <c r="F2836" s="269"/>
      <c r="G2836" s="269"/>
      <c r="H2836" s="275"/>
    </row>
    <row r="2837" spans="2:8" ht="18" customHeight="1" x14ac:dyDescent="0.25">
      <c r="B2837" s="355"/>
      <c r="C2837" s="356"/>
      <c r="D2837" s="140"/>
      <c r="E2837" s="269"/>
      <c r="F2837" s="269"/>
      <c r="G2837" s="269"/>
      <c r="H2837" s="275"/>
    </row>
    <row r="2838" spans="2:8" ht="18" customHeight="1" x14ac:dyDescent="0.25">
      <c r="B2838" s="355"/>
      <c r="C2838" s="356"/>
      <c r="D2838" s="140"/>
      <c r="E2838" s="269"/>
      <c r="F2838" s="269"/>
      <c r="G2838" s="269"/>
      <c r="H2838" s="275"/>
    </row>
    <row r="2839" spans="2:8" ht="18" customHeight="1" x14ac:dyDescent="0.25">
      <c r="B2839" s="355"/>
      <c r="C2839" s="356"/>
      <c r="D2839" s="140"/>
      <c r="E2839" s="269"/>
      <c r="F2839" s="269"/>
      <c r="G2839" s="269"/>
      <c r="H2839" s="275"/>
    </row>
    <row r="2840" spans="2:8" ht="18" customHeight="1" x14ac:dyDescent="0.25">
      <c r="B2840" s="355"/>
      <c r="C2840" s="356"/>
      <c r="D2840" s="140"/>
      <c r="E2840" s="269"/>
      <c r="F2840" s="269"/>
      <c r="G2840" s="269"/>
      <c r="H2840" s="275"/>
    </row>
    <row r="2841" spans="2:8" ht="18" customHeight="1" x14ac:dyDescent="0.25">
      <c r="B2841" s="355"/>
      <c r="C2841" s="356"/>
      <c r="D2841" s="140"/>
      <c r="E2841" s="269"/>
      <c r="F2841" s="269"/>
      <c r="G2841" s="269"/>
      <c r="H2841" s="275"/>
    </row>
    <row r="2842" spans="2:8" ht="18" customHeight="1" x14ac:dyDescent="0.25">
      <c r="B2842" s="355"/>
      <c r="C2842" s="356"/>
      <c r="D2842" s="140"/>
      <c r="E2842" s="269"/>
      <c r="F2842" s="269"/>
      <c r="G2842" s="269"/>
      <c r="H2842" s="275"/>
    </row>
    <row r="2843" spans="2:8" ht="18" customHeight="1" x14ac:dyDescent="0.25">
      <c r="B2843" s="355"/>
      <c r="C2843" s="356"/>
      <c r="D2843" s="140"/>
      <c r="E2843" s="269"/>
      <c r="F2843" s="269"/>
      <c r="G2843" s="269"/>
      <c r="H2843" s="275"/>
    </row>
    <row r="2844" spans="2:8" ht="18" customHeight="1" x14ac:dyDescent="0.25">
      <c r="B2844" s="355"/>
      <c r="C2844" s="356"/>
      <c r="D2844" s="140"/>
      <c r="E2844" s="269"/>
      <c r="F2844" s="269"/>
      <c r="G2844" s="269"/>
      <c r="H2844" s="275"/>
    </row>
    <row r="2845" spans="2:8" ht="18" customHeight="1" x14ac:dyDescent="0.25">
      <c r="B2845" s="355"/>
      <c r="C2845" s="356"/>
      <c r="D2845" s="140"/>
      <c r="E2845" s="269"/>
      <c r="F2845" s="269"/>
      <c r="G2845" s="269"/>
      <c r="H2845" s="275"/>
    </row>
    <row r="2846" spans="2:8" ht="18" customHeight="1" x14ac:dyDescent="0.25">
      <c r="B2846" s="355"/>
      <c r="C2846" s="356"/>
      <c r="D2846" s="140"/>
      <c r="E2846" s="269"/>
      <c r="F2846" s="269"/>
      <c r="G2846" s="269"/>
      <c r="H2846" s="275"/>
    </row>
    <row r="2847" spans="2:8" ht="18" customHeight="1" x14ac:dyDescent="0.25">
      <c r="B2847" s="355"/>
      <c r="C2847" s="356"/>
      <c r="D2847" s="140"/>
      <c r="E2847" s="269"/>
      <c r="F2847" s="269"/>
      <c r="G2847" s="269"/>
      <c r="H2847" s="275"/>
    </row>
    <row r="2848" spans="2:8" ht="18" customHeight="1" x14ac:dyDescent="0.25">
      <c r="B2848" s="355"/>
      <c r="C2848" s="356"/>
      <c r="D2848" s="140"/>
      <c r="E2848" s="269"/>
      <c r="F2848" s="269"/>
      <c r="G2848" s="269"/>
      <c r="H2848" s="275"/>
    </row>
    <row r="2849" spans="2:8" ht="18" customHeight="1" x14ac:dyDescent="0.25">
      <c r="B2849" s="355"/>
      <c r="C2849" s="356"/>
      <c r="D2849" s="140"/>
      <c r="E2849" s="269"/>
      <c r="F2849" s="269"/>
      <c r="G2849" s="269"/>
      <c r="H2849" s="275"/>
    </row>
    <row r="2850" spans="2:8" ht="18" customHeight="1" x14ac:dyDescent="0.25">
      <c r="B2850" s="355"/>
      <c r="C2850" s="356"/>
      <c r="D2850" s="140"/>
      <c r="E2850" s="269"/>
      <c r="F2850" s="269"/>
      <c r="G2850" s="269"/>
      <c r="H2850" s="275"/>
    </row>
    <row r="2851" spans="2:8" ht="18" customHeight="1" x14ac:dyDescent="0.25">
      <c r="B2851" s="355"/>
      <c r="C2851" s="356"/>
      <c r="D2851" s="140"/>
      <c r="E2851" s="269"/>
      <c r="F2851" s="269"/>
      <c r="G2851" s="269"/>
      <c r="H2851" s="275"/>
    </row>
    <row r="2852" spans="2:8" ht="18" customHeight="1" x14ac:dyDescent="0.25">
      <c r="B2852" s="355"/>
      <c r="C2852" s="356"/>
      <c r="D2852" s="140"/>
      <c r="E2852" s="269"/>
      <c r="F2852" s="269"/>
      <c r="G2852" s="269"/>
      <c r="H2852" s="275"/>
    </row>
    <row r="2853" spans="2:8" ht="18" customHeight="1" x14ac:dyDescent="0.25">
      <c r="B2853" s="355"/>
      <c r="C2853" s="356"/>
      <c r="D2853" s="140"/>
      <c r="E2853" s="269"/>
      <c r="F2853" s="269"/>
      <c r="G2853" s="269"/>
      <c r="H2853" s="275"/>
    </row>
    <row r="2854" spans="2:8" ht="18" customHeight="1" x14ac:dyDescent="0.25">
      <c r="B2854" s="355"/>
      <c r="C2854" s="356"/>
      <c r="D2854" s="140"/>
      <c r="E2854" s="269"/>
      <c r="F2854" s="269"/>
      <c r="G2854" s="269"/>
      <c r="H2854" s="275"/>
    </row>
    <row r="2855" spans="2:8" ht="18" customHeight="1" x14ac:dyDescent="0.25">
      <c r="B2855" s="355"/>
      <c r="C2855" s="356"/>
      <c r="D2855" s="140"/>
      <c r="E2855" s="269"/>
      <c r="F2855" s="269"/>
      <c r="G2855" s="269"/>
      <c r="H2855" s="275"/>
    </row>
    <row r="2856" spans="2:8" ht="18" customHeight="1" x14ac:dyDescent="0.25">
      <c r="B2856" s="355"/>
      <c r="C2856" s="356"/>
      <c r="D2856" s="140"/>
      <c r="E2856" s="269"/>
      <c r="F2856" s="269"/>
      <c r="G2856" s="269"/>
      <c r="H2856" s="275"/>
    </row>
    <row r="2857" spans="2:8" ht="18" customHeight="1" x14ac:dyDescent="0.25">
      <c r="B2857" s="355"/>
      <c r="C2857" s="356"/>
      <c r="D2857" s="140"/>
      <c r="E2857" s="269"/>
      <c r="F2857" s="269"/>
      <c r="G2857" s="269"/>
      <c r="H2857" s="275"/>
    </row>
    <row r="2858" spans="2:8" ht="18" customHeight="1" x14ac:dyDescent="0.25">
      <c r="B2858" s="355"/>
      <c r="C2858" s="356"/>
      <c r="D2858" s="140"/>
      <c r="E2858" s="269"/>
      <c r="F2858" s="269"/>
      <c r="G2858" s="269"/>
      <c r="H2858" s="275"/>
    </row>
    <row r="2859" spans="2:8" ht="18" customHeight="1" x14ac:dyDescent="0.25">
      <c r="B2859" s="355"/>
      <c r="C2859" s="356"/>
      <c r="D2859" s="140"/>
      <c r="E2859" s="269"/>
      <c r="F2859" s="269"/>
      <c r="G2859" s="269"/>
      <c r="H2859" s="275"/>
    </row>
    <row r="2860" spans="2:8" ht="18" customHeight="1" x14ac:dyDescent="0.25">
      <c r="B2860" s="355"/>
      <c r="C2860" s="356"/>
      <c r="D2860" s="140"/>
      <c r="E2860" s="269"/>
      <c r="F2860" s="269"/>
      <c r="G2860" s="269"/>
      <c r="H2860" s="275"/>
    </row>
    <row r="2861" spans="2:8" ht="18" customHeight="1" x14ac:dyDescent="0.25">
      <c r="B2861" s="355"/>
      <c r="C2861" s="356"/>
      <c r="D2861" s="140"/>
      <c r="E2861" s="269"/>
      <c r="F2861" s="269"/>
      <c r="G2861" s="269"/>
      <c r="H2861" s="275"/>
    </row>
    <row r="2862" spans="2:8" ht="18" customHeight="1" x14ac:dyDescent="0.25">
      <c r="B2862" s="355"/>
      <c r="C2862" s="356"/>
      <c r="D2862" s="140"/>
      <c r="E2862" s="269"/>
      <c r="F2862" s="269"/>
      <c r="G2862" s="269"/>
      <c r="H2862" s="275"/>
    </row>
    <row r="2863" spans="2:8" ht="18" customHeight="1" x14ac:dyDescent="0.25">
      <c r="B2863" s="355"/>
      <c r="C2863" s="356"/>
      <c r="D2863" s="140"/>
      <c r="E2863" s="269"/>
      <c r="F2863" s="269"/>
      <c r="G2863" s="269"/>
      <c r="H2863" s="275"/>
    </row>
    <row r="2864" spans="2:8" ht="18" customHeight="1" x14ac:dyDescent="0.25">
      <c r="B2864" s="355"/>
      <c r="C2864" s="356"/>
      <c r="D2864" s="140"/>
      <c r="E2864" s="269"/>
      <c r="F2864" s="269"/>
      <c r="G2864" s="269"/>
      <c r="H2864" s="275"/>
    </row>
    <row r="2865" spans="2:8" ht="18" customHeight="1" x14ac:dyDescent="0.25">
      <c r="B2865" s="355"/>
      <c r="C2865" s="356"/>
      <c r="D2865" s="140"/>
      <c r="E2865" s="269"/>
      <c r="F2865" s="269"/>
      <c r="G2865" s="269"/>
      <c r="H2865" s="275"/>
    </row>
    <row r="2866" spans="2:8" ht="18" customHeight="1" x14ac:dyDescent="0.25">
      <c r="B2866" s="355"/>
      <c r="C2866" s="356"/>
      <c r="D2866" s="140"/>
      <c r="E2866" s="269"/>
      <c r="F2866" s="269"/>
      <c r="G2866" s="269"/>
      <c r="H2866" s="275"/>
    </row>
    <row r="2867" spans="2:8" ht="18" customHeight="1" x14ac:dyDescent="0.25">
      <c r="B2867" s="355"/>
      <c r="C2867" s="356"/>
      <c r="D2867" s="140"/>
      <c r="E2867" s="269"/>
      <c r="F2867" s="269"/>
      <c r="G2867" s="269"/>
      <c r="H2867" s="275"/>
    </row>
    <row r="2868" spans="2:8" ht="18" customHeight="1" x14ac:dyDescent="0.25">
      <c r="B2868" s="355"/>
      <c r="C2868" s="356"/>
      <c r="D2868" s="140"/>
      <c r="E2868" s="269"/>
      <c r="F2868" s="269"/>
      <c r="G2868" s="269"/>
      <c r="H2868" s="275"/>
    </row>
    <row r="2869" spans="2:8" ht="18" customHeight="1" x14ac:dyDescent="0.25">
      <c r="B2869" s="355"/>
      <c r="C2869" s="356"/>
      <c r="D2869" s="140"/>
      <c r="E2869" s="269"/>
      <c r="F2869" s="269"/>
      <c r="G2869" s="269"/>
      <c r="H2869" s="275"/>
    </row>
    <row r="2870" spans="2:8" ht="18" customHeight="1" x14ac:dyDescent="0.25">
      <c r="B2870" s="355"/>
      <c r="C2870" s="356"/>
      <c r="D2870" s="140"/>
      <c r="E2870" s="269"/>
      <c r="F2870" s="269"/>
      <c r="G2870" s="269"/>
      <c r="H2870" s="275"/>
    </row>
    <row r="2871" spans="2:8" ht="18" customHeight="1" x14ac:dyDescent="0.25">
      <c r="B2871" s="355"/>
      <c r="C2871" s="356"/>
      <c r="D2871" s="140"/>
      <c r="E2871" s="269"/>
      <c r="F2871" s="269"/>
      <c r="G2871" s="269"/>
      <c r="H2871" s="275"/>
    </row>
    <row r="2872" spans="2:8" ht="18" customHeight="1" x14ac:dyDescent="0.25">
      <c r="B2872" s="355"/>
      <c r="C2872" s="356"/>
      <c r="D2872" s="140"/>
      <c r="E2872" s="269"/>
      <c r="F2872" s="269"/>
      <c r="G2872" s="269"/>
      <c r="H2872" s="275"/>
    </row>
    <row r="2873" spans="2:8" ht="18" customHeight="1" x14ac:dyDescent="0.25">
      <c r="B2873" s="355"/>
      <c r="C2873" s="356"/>
      <c r="D2873" s="140"/>
      <c r="E2873" s="269"/>
      <c r="F2873" s="269"/>
      <c r="G2873" s="269"/>
      <c r="H2873" s="275"/>
    </row>
    <row r="2874" spans="2:8" ht="18" customHeight="1" x14ac:dyDescent="0.25">
      <c r="B2874" s="355"/>
      <c r="C2874" s="356"/>
      <c r="D2874" s="140"/>
      <c r="E2874" s="269"/>
      <c r="F2874" s="269"/>
      <c r="G2874" s="269"/>
      <c r="H2874" s="275"/>
    </row>
    <row r="2875" spans="2:8" ht="18" customHeight="1" x14ac:dyDescent="0.25">
      <c r="B2875" s="355"/>
      <c r="C2875" s="356"/>
      <c r="D2875" s="140"/>
      <c r="E2875" s="269"/>
      <c r="F2875" s="269"/>
      <c r="G2875" s="269"/>
      <c r="H2875" s="275"/>
    </row>
    <row r="2876" spans="2:8" ht="18" customHeight="1" x14ac:dyDescent="0.25">
      <c r="B2876" s="355"/>
      <c r="C2876" s="356"/>
      <c r="D2876" s="140"/>
      <c r="E2876" s="269"/>
      <c r="F2876" s="269"/>
      <c r="G2876" s="269"/>
      <c r="H2876" s="275"/>
    </row>
    <row r="2877" spans="2:8" ht="18" customHeight="1" x14ac:dyDescent="0.25">
      <c r="B2877" s="355"/>
      <c r="C2877" s="356"/>
      <c r="D2877" s="140"/>
      <c r="E2877" s="269"/>
      <c r="F2877" s="269"/>
      <c r="G2877" s="269"/>
      <c r="H2877" s="275"/>
    </row>
    <row r="2878" spans="2:8" ht="18" customHeight="1" x14ac:dyDescent="0.25">
      <c r="B2878" s="355"/>
      <c r="C2878" s="356"/>
      <c r="D2878" s="140"/>
      <c r="E2878" s="269"/>
      <c r="F2878" s="269"/>
      <c r="G2878" s="269"/>
      <c r="H2878" s="275"/>
    </row>
    <row r="2879" spans="2:8" ht="18" customHeight="1" x14ac:dyDescent="0.25">
      <c r="B2879" s="355"/>
      <c r="C2879" s="356"/>
      <c r="D2879" s="140"/>
      <c r="E2879" s="269"/>
      <c r="F2879" s="269"/>
      <c r="G2879" s="269"/>
      <c r="H2879" s="275"/>
    </row>
    <row r="2880" spans="2:8" ht="18" customHeight="1" x14ac:dyDescent="0.25">
      <c r="B2880" s="355"/>
      <c r="C2880" s="356"/>
      <c r="D2880" s="140"/>
      <c r="E2880" s="269"/>
      <c r="F2880" s="269"/>
      <c r="G2880" s="269"/>
      <c r="H2880" s="275"/>
    </row>
    <row r="2881" spans="2:8" ht="18" customHeight="1" x14ac:dyDescent="0.25">
      <c r="B2881" s="355"/>
      <c r="C2881" s="356"/>
      <c r="D2881" s="140"/>
      <c r="E2881" s="269"/>
      <c r="F2881" s="269"/>
      <c r="G2881" s="269"/>
      <c r="H2881" s="275"/>
    </row>
    <row r="2882" spans="2:8" ht="18" customHeight="1" x14ac:dyDescent="0.25">
      <c r="B2882" s="355"/>
      <c r="C2882" s="356"/>
      <c r="D2882" s="140"/>
      <c r="E2882" s="269"/>
      <c r="F2882" s="269"/>
      <c r="G2882" s="269"/>
      <c r="H2882" s="275"/>
    </row>
    <row r="2883" spans="2:8" ht="18" customHeight="1" x14ac:dyDescent="0.25">
      <c r="B2883" s="355"/>
      <c r="C2883" s="356"/>
      <c r="D2883" s="140"/>
      <c r="E2883" s="269"/>
      <c r="F2883" s="269"/>
      <c r="G2883" s="269"/>
      <c r="H2883" s="275"/>
    </row>
    <row r="2884" spans="2:8" ht="18" customHeight="1" x14ac:dyDescent="0.25">
      <c r="B2884" s="355"/>
      <c r="C2884" s="356"/>
      <c r="D2884" s="140"/>
      <c r="E2884" s="269"/>
      <c r="F2884" s="269"/>
      <c r="G2884" s="269"/>
      <c r="H2884" s="275"/>
    </row>
    <row r="2885" spans="2:8" ht="18" customHeight="1" x14ac:dyDescent="0.25">
      <c r="B2885" s="355"/>
      <c r="C2885" s="356"/>
      <c r="D2885" s="140"/>
      <c r="E2885" s="269"/>
      <c r="F2885" s="269"/>
      <c r="G2885" s="269"/>
      <c r="H2885" s="275"/>
    </row>
    <row r="2886" spans="2:8" ht="18" customHeight="1" x14ac:dyDescent="0.25">
      <c r="B2886" s="355"/>
      <c r="C2886" s="356"/>
      <c r="D2886" s="140"/>
      <c r="E2886" s="269"/>
      <c r="F2886" s="269"/>
      <c r="G2886" s="269"/>
      <c r="H2886" s="275"/>
    </row>
    <row r="2887" spans="2:8" ht="18" customHeight="1" x14ac:dyDescent="0.25">
      <c r="B2887" s="355"/>
      <c r="C2887" s="356"/>
      <c r="D2887" s="140"/>
      <c r="E2887" s="269"/>
      <c r="F2887" s="269"/>
      <c r="G2887" s="269"/>
      <c r="H2887" s="275"/>
    </row>
    <row r="2888" spans="2:8" ht="18" customHeight="1" x14ac:dyDescent="0.25">
      <c r="B2888" s="355"/>
      <c r="C2888" s="356"/>
      <c r="D2888" s="140"/>
      <c r="E2888" s="269"/>
      <c r="F2888" s="269"/>
      <c r="G2888" s="269"/>
      <c r="H2888" s="275"/>
    </row>
    <row r="2889" spans="2:8" ht="18" customHeight="1" x14ac:dyDescent="0.25">
      <c r="B2889" s="355"/>
      <c r="C2889" s="356"/>
      <c r="D2889" s="140"/>
      <c r="E2889" s="269"/>
      <c r="F2889" s="269"/>
      <c r="G2889" s="269"/>
      <c r="H2889" s="275"/>
    </row>
    <row r="2890" spans="2:8" ht="18" customHeight="1" x14ac:dyDescent="0.25">
      <c r="B2890" s="355"/>
      <c r="C2890" s="356"/>
      <c r="D2890" s="140"/>
      <c r="E2890" s="269"/>
      <c r="F2890" s="269"/>
      <c r="G2890" s="269"/>
      <c r="H2890" s="275"/>
    </row>
    <row r="2891" spans="2:8" ht="18" customHeight="1" x14ac:dyDescent="0.25">
      <c r="B2891" s="355"/>
      <c r="C2891" s="356"/>
      <c r="D2891" s="140"/>
      <c r="E2891" s="269"/>
      <c r="F2891" s="269"/>
      <c r="G2891" s="269"/>
      <c r="H2891" s="275"/>
    </row>
    <row r="2892" spans="2:8" ht="18" customHeight="1" x14ac:dyDescent="0.25">
      <c r="B2892" s="355"/>
      <c r="C2892" s="356"/>
      <c r="D2892" s="140"/>
      <c r="E2892" s="269"/>
      <c r="F2892" s="269"/>
      <c r="G2892" s="269"/>
      <c r="H2892" s="275"/>
    </row>
    <row r="2893" spans="2:8" ht="18" customHeight="1" x14ac:dyDescent="0.25">
      <c r="B2893" s="355"/>
      <c r="C2893" s="356"/>
      <c r="D2893" s="140"/>
      <c r="E2893" s="269"/>
      <c r="F2893" s="269"/>
      <c r="G2893" s="269"/>
      <c r="H2893" s="275"/>
    </row>
    <row r="2894" spans="2:8" ht="18" customHeight="1" x14ac:dyDescent="0.25">
      <c r="B2894" s="355"/>
      <c r="C2894" s="356"/>
      <c r="D2894" s="140"/>
      <c r="E2894" s="269"/>
      <c r="F2894" s="269"/>
      <c r="G2894" s="269"/>
      <c r="H2894" s="275"/>
    </row>
    <row r="2895" spans="2:8" ht="18" customHeight="1" x14ac:dyDescent="0.25">
      <c r="B2895" s="355"/>
      <c r="C2895" s="356"/>
      <c r="D2895" s="140"/>
      <c r="E2895" s="269"/>
      <c r="F2895" s="269"/>
      <c r="G2895" s="269"/>
      <c r="H2895" s="275"/>
    </row>
    <row r="2896" spans="2:8" ht="18" customHeight="1" x14ac:dyDescent="0.25">
      <c r="B2896" s="355"/>
      <c r="C2896" s="356"/>
      <c r="D2896" s="140"/>
      <c r="E2896" s="269"/>
      <c r="F2896" s="269"/>
      <c r="G2896" s="269"/>
      <c r="H2896" s="275"/>
    </row>
    <row r="2897" spans="2:8" ht="18" customHeight="1" x14ac:dyDescent="0.25">
      <c r="B2897" s="355"/>
      <c r="C2897" s="356"/>
      <c r="D2897" s="140"/>
      <c r="E2897" s="269"/>
      <c r="F2897" s="269"/>
      <c r="G2897" s="269"/>
      <c r="H2897" s="275"/>
    </row>
    <row r="2898" spans="2:8" ht="18" customHeight="1" x14ac:dyDescent="0.25">
      <c r="B2898" s="355"/>
      <c r="C2898" s="356"/>
      <c r="D2898" s="140"/>
      <c r="E2898" s="269"/>
      <c r="F2898" s="269"/>
      <c r="G2898" s="269"/>
      <c r="H2898" s="275"/>
    </row>
    <row r="2899" spans="2:8" ht="18" customHeight="1" x14ac:dyDescent="0.25">
      <c r="B2899" s="355"/>
      <c r="C2899" s="356"/>
      <c r="D2899" s="140"/>
      <c r="E2899" s="269"/>
      <c r="F2899" s="269"/>
      <c r="G2899" s="269"/>
      <c r="H2899" s="275"/>
    </row>
    <row r="2900" spans="2:8" ht="18" customHeight="1" x14ac:dyDescent="0.25">
      <c r="B2900" s="355"/>
      <c r="C2900" s="356"/>
      <c r="D2900" s="140"/>
      <c r="E2900" s="269"/>
      <c r="F2900" s="269"/>
      <c r="G2900" s="269"/>
      <c r="H2900" s="275"/>
    </row>
    <row r="2901" spans="2:8" ht="18" customHeight="1" x14ac:dyDescent="0.25">
      <c r="B2901" s="355"/>
      <c r="C2901" s="356"/>
      <c r="D2901" s="140"/>
      <c r="E2901" s="269"/>
      <c r="F2901" s="269"/>
      <c r="G2901" s="269"/>
      <c r="H2901" s="275"/>
    </row>
    <row r="2902" spans="2:8" ht="18" customHeight="1" x14ac:dyDescent="0.25">
      <c r="B2902" s="355"/>
      <c r="C2902" s="356"/>
      <c r="D2902" s="140"/>
      <c r="E2902" s="269"/>
      <c r="F2902" s="269"/>
      <c r="G2902" s="269"/>
      <c r="H2902" s="275"/>
    </row>
    <row r="2903" spans="2:8" ht="18" customHeight="1" x14ac:dyDescent="0.25">
      <c r="B2903" s="355"/>
      <c r="C2903" s="356"/>
      <c r="D2903" s="140"/>
      <c r="E2903" s="269"/>
      <c r="F2903" s="269"/>
      <c r="G2903" s="269"/>
      <c r="H2903" s="275"/>
    </row>
    <row r="2904" spans="2:8" ht="18" customHeight="1" x14ac:dyDescent="0.25">
      <c r="B2904" s="355"/>
      <c r="C2904" s="356"/>
      <c r="D2904" s="140"/>
      <c r="E2904" s="269"/>
      <c r="F2904" s="269"/>
      <c r="G2904" s="269"/>
      <c r="H2904" s="275"/>
    </row>
    <row r="2905" spans="2:8" ht="18" customHeight="1" x14ac:dyDescent="0.25">
      <c r="B2905" s="355"/>
      <c r="C2905" s="356"/>
      <c r="D2905" s="140"/>
      <c r="E2905" s="269"/>
      <c r="F2905" s="269"/>
      <c r="G2905" s="269"/>
      <c r="H2905" s="275"/>
    </row>
    <row r="2906" spans="2:8" ht="18" customHeight="1" x14ac:dyDescent="0.25">
      <c r="B2906" s="355"/>
      <c r="C2906" s="356"/>
      <c r="D2906" s="140"/>
      <c r="E2906" s="269"/>
      <c r="F2906" s="269"/>
      <c r="G2906" s="269"/>
      <c r="H2906" s="275"/>
    </row>
    <row r="2907" spans="2:8" ht="18" customHeight="1" x14ac:dyDescent="0.25">
      <c r="B2907" s="355"/>
      <c r="C2907" s="356"/>
      <c r="D2907" s="140"/>
      <c r="E2907" s="269"/>
      <c r="F2907" s="269"/>
      <c r="G2907" s="269"/>
      <c r="H2907" s="275"/>
    </row>
    <row r="2908" spans="2:8" ht="18" customHeight="1" x14ac:dyDescent="0.25">
      <c r="B2908" s="355"/>
      <c r="C2908" s="356"/>
      <c r="D2908" s="140"/>
      <c r="E2908" s="269"/>
      <c r="F2908" s="269"/>
      <c r="G2908" s="269"/>
      <c r="H2908" s="275"/>
    </row>
    <row r="2909" spans="2:8" ht="18" customHeight="1" x14ac:dyDescent="0.25">
      <c r="B2909" s="355"/>
      <c r="C2909" s="356"/>
      <c r="D2909" s="140"/>
      <c r="E2909" s="269"/>
      <c r="F2909" s="269"/>
      <c r="G2909" s="269"/>
      <c r="H2909" s="275"/>
    </row>
    <row r="2910" spans="2:8" ht="18" customHeight="1" x14ac:dyDescent="0.25">
      <c r="B2910" s="355"/>
      <c r="C2910" s="356"/>
      <c r="D2910" s="140"/>
      <c r="E2910" s="269"/>
      <c r="F2910" s="269"/>
      <c r="G2910" s="269"/>
      <c r="H2910" s="275"/>
    </row>
    <row r="2911" spans="2:8" ht="18" customHeight="1" x14ac:dyDescent="0.25">
      <c r="B2911" s="355"/>
      <c r="C2911" s="356"/>
      <c r="D2911" s="140"/>
      <c r="E2911" s="269"/>
      <c r="F2911" s="269"/>
      <c r="G2911" s="269"/>
      <c r="H2911" s="275"/>
    </row>
    <row r="2912" spans="2:8" ht="18" customHeight="1" x14ac:dyDescent="0.25">
      <c r="B2912" s="355"/>
      <c r="C2912" s="356"/>
      <c r="D2912" s="140"/>
      <c r="E2912" s="269"/>
      <c r="F2912" s="269"/>
      <c r="G2912" s="269"/>
      <c r="H2912" s="275"/>
    </row>
    <row r="2913" spans="2:8" ht="18" customHeight="1" x14ac:dyDescent="0.25">
      <c r="B2913" s="355"/>
      <c r="C2913" s="356"/>
      <c r="D2913" s="140"/>
      <c r="E2913" s="269"/>
      <c r="F2913" s="269"/>
      <c r="G2913" s="269"/>
      <c r="H2913" s="275"/>
    </row>
    <row r="2914" spans="2:8" ht="18" customHeight="1" x14ac:dyDescent="0.25">
      <c r="B2914" s="355"/>
      <c r="C2914" s="356"/>
      <c r="D2914" s="140"/>
      <c r="E2914" s="269"/>
      <c r="F2914" s="269"/>
      <c r="G2914" s="269"/>
      <c r="H2914" s="275"/>
    </row>
    <row r="2915" spans="2:8" ht="18" customHeight="1" x14ac:dyDescent="0.25">
      <c r="B2915" s="355"/>
      <c r="C2915" s="356"/>
      <c r="D2915" s="140"/>
      <c r="E2915" s="269"/>
      <c r="F2915" s="269"/>
      <c r="G2915" s="269"/>
      <c r="H2915" s="275"/>
    </row>
    <row r="2916" spans="2:8" ht="18" customHeight="1" x14ac:dyDescent="0.25">
      <c r="B2916" s="355"/>
      <c r="C2916" s="356"/>
      <c r="D2916" s="140"/>
      <c r="E2916" s="269"/>
      <c r="F2916" s="269"/>
      <c r="G2916" s="269"/>
      <c r="H2916" s="275"/>
    </row>
    <row r="2917" spans="2:8" ht="18" customHeight="1" x14ac:dyDescent="0.25">
      <c r="B2917" s="355"/>
      <c r="C2917" s="356"/>
      <c r="D2917" s="140"/>
      <c r="E2917" s="269"/>
      <c r="F2917" s="269"/>
      <c r="G2917" s="269"/>
      <c r="H2917" s="275"/>
    </row>
    <row r="2918" spans="2:8" ht="18" customHeight="1" x14ac:dyDescent="0.25">
      <c r="B2918" s="355"/>
      <c r="C2918" s="356"/>
      <c r="D2918" s="140"/>
      <c r="E2918" s="269"/>
      <c r="F2918" s="269"/>
      <c r="G2918" s="269"/>
      <c r="H2918" s="275"/>
    </row>
    <row r="2919" spans="2:8" ht="18" customHeight="1" x14ac:dyDescent="0.25">
      <c r="B2919" s="355"/>
      <c r="C2919" s="356"/>
      <c r="D2919" s="140"/>
      <c r="E2919" s="269"/>
      <c r="F2919" s="269"/>
      <c r="G2919" s="269"/>
      <c r="H2919" s="275"/>
    </row>
    <row r="2920" spans="2:8" ht="18" customHeight="1" x14ac:dyDescent="0.25">
      <c r="B2920" s="355"/>
      <c r="C2920" s="356"/>
      <c r="D2920" s="140"/>
      <c r="E2920" s="269"/>
      <c r="F2920" s="269"/>
      <c r="G2920" s="269"/>
      <c r="H2920" s="275"/>
    </row>
    <row r="2921" spans="2:8" ht="18" customHeight="1" x14ac:dyDescent="0.25">
      <c r="B2921" s="355"/>
      <c r="C2921" s="356"/>
      <c r="D2921" s="140"/>
      <c r="E2921" s="269"/>
      <c r="F2921" s="269"/>
      <c r="G2921" s="269"/>
      <c r="H2921" s="275"/>
    </row>
    <row r="2922" spans="2:8" ht="18" customHeight="1" x14ac:dyDescent="0.25">
      <c r="B2922" s="355"/>
      <c r="C2922" s="356"/>
      <c r="D2922" s="140"/>
      <c r="E2922" s="269"/>
      <c r="F2922" s="269"/>
      <c r="G2922" s="269"/>
      <c r="H2922" s="275"/>
    </row>
    <row r="2923" spans="2:8" ht="18" customHeight="1" x14ac:dyDescent="0.25">
      <c r="B2923" s="355"/>
      <c r="C2923" s="356"/>
      <c r="D2923" s="140"/>
      <c r="E2923" s="269"/>
      <c r="F2923" s="269"/>
      <c r="G2923" s="269"/>
      <c r="H2923" s="275"/>
    </row>
    <row r="2924" spans="2:8" ht="18" customHeight="1" x14ac:dyDescent="0.25">
      <c r="B2924" s="355"/>
      <c r="C2924" s="356"/>
      <c r="D2924" s="140"/>
      <c r="E2924" s="269"/>
      <c r="F2924" s="269"/>
      <c r="G2924" s="269"/>
      <c r="H2924" s="275"/>
    </row>
    <row r="2925" spans="2:8" ht="18" customHeight="1" x14ac:dyDescent="0.25">
      <c r="B2925" s="355"/>
      <c r="C2925" s="356"/>
      <c r="D2925" s="140"/>
      <c r="E2925" s="269"/>
      <c r="F2925" s="269"/>
      <c r="G2925" s="269"/>
      <c r="H2925" s="275"/>
    </row>
    <row r="2926" spans="2:8" ht="18" customHeight="1" x14ac:dyDescent="0.25">
      <c r="B2926" s="355"/>
      <c r="C2926" s="356"/>
      <c r="D2926" s="140"/>
      <c r="E2926" s="269"/>
      <c r="F2926" s="269"/>
      <c r="G2926" s="269"/>
      <c r="H2926" s="275"/>
    </row>
    <row r="2927" spans="2:8" ht="18" customHeight="1" x14ac:dyDescent="0.25">
      <c r="B2927" s="355"/>
      <c r="C2927" s="356"/>
      <c r="D2927" s="140"/>
      <c r="E2927" s="269"/>
      <c r="F2927" s="269"/>
      <c r="G2927" s="269"/>
      <c r="H2927" s="275"/>
    </row>
    <row r="2928" spans="2:8" ht="18" customHeight="1" x14ac:dyDescent="0.25">
      <c r="B2928" s="355"/>
      <c r="C2928" s="356"/>
      <c r="D2928" s="140"/>
      <c r="E2928" s="269"/>
      <c r="F2928" s="269"/>
      <c r="G2928" s="269"/>
      <c r="H2928" s="275"/>
    </row>
    <row r="2929" spans="2:8" ht="18" customHeight="1" x14ac:dyDescent="0.25">
      <c r="B2929" s="355"/>
      <c r="C2929" s="356"/>
      <c r="D2929" s="140"/>
      <c r="E2929" s="269"/>
      <c r="F2929" s="269"/>
      <c r="G2929" s="269"/>
      <c r="H2929" s="275"/>
    </row>
    <row r="2930" spans="2:8" ht="18" customHeight="1" x14ac:dyDescent="0.25">
      <c r="B2930" s="355"/>
      <c r="C2930" s="356"/>
      <c r="D2930" s="140"/>
      <c r="E2930" s="269"/>
      <c r="F2930" s="269"/>
      <c r="G2930" s="269"/>
      <c r="H2930" s="275"/>
    </row>
    <row r="2931" spans="2:8" ht="18" customHeight="1" x14ac:dyDescent="0.25">
      <c r="B2931" s="355"/>
      <c r="C2931" s="356"/>
      <c r="D2931" s="140"/>
      <c r="E2931" s="269"/>
      <c r="F2931" s="269"/>
      <c r="G2931" s="269"/>
      <c r="H2931" s="275"/>
    </row>
    <row r="2932" spans="2:8" ht="18" customHeight="1" x14ac:dyDescent="0.25">
      <c r="B2932" s="355"/>
      <c r="C2932" s="356"/>
      <c r="D2932" s="140"/>
      <c r="E2932" s="269"/>
      <c r="F2932" s="269"/>
      <c r="G2932" s="269"/>
      <c r="H2932" s="275"/>
    </row>
    <row r="2933" spans="2:8" ht="18" customHeight="1" x14ac:dyDescent="0.25">
      <c r="B2933" s="355"/>
      <c r="C2933" s="356"/>
      <c r="D2933" s="140"/>
      <c r="E2933" s="269"/>
      <c r="F2933" s="269"/>
      <c r="G2933" s="269"/>
      <c r="H2933" s="275"/>
    </row>
    <row r="2934" spans="2:8" ht="18" customHeight="1" x14ac:dyDescent="0.25">
      <c r="B2934" s="355"/>
      <c r="C2934" s="356"/>
      <c r="D2934" s="140"/>
      <c r="E2934" s="269"/>
      <c r="F2934" s="269"/>
      <c r="G2934" s="269"/>
      <c r="H2934" s="275"/>
    </row>
    <row r="2935" spans="2:8" ht="18" customHeight="1" x14ac:dyDescent="0.25">
      <c r="B2935" s="355"/>
      <c r="C2935" s="356"/>
      <c r="D2935" s="140"/>
      <c r="E2935" s="269"/>
      <c r="F2935" s="269"/>
      <c r="G2935" s="269"/>
      <c r="H2935" s="275"/>
    </row>
    <row r="2936" spans="2:8" ht="18" customHeight="1" x14ac:dyDescent="0.25">
      <c r="B2936" s="355"/>
      <c r="C2936" s="356"/>
      <c r="D2936" s="140"/>
      <c r="E2936" s="269"/>
      <c r="F2936" s="269"/>
      <c r="G2936" s="269"/>
      <c r="H2936" s="275"/>
    </row>
    <row r="2937" spans="2:8" ht="18" customHeight="1" x14ac:dyDescent="0.25">
      <c r="B2937" s="355"/>
      <c r="C2937" s="356"/>
      <c r="D2937" s="140"/>
      <c r="E2937" s="269"/>
      <c r="F2937" s="269"/>
      <c r="G2937" s="269"/>
      <c r="H2937" s="275"/>
    </row>
    <row r="2938" spans="2:8" ht="18" customHeight="1" x14ac:dyDescent="0.25">
      <c r="B2938" s="355"/>
      <c r="C2938" s="356"/>
      <c r="D2938" s="140"/>
      <c r="E2938" s="269"/>
      <c r="F2938" s="269"/>
      <c r="G2938" s="269"/>
      <c r="H2938" s="275"/>
    </row>
    <row r="2939" spans="2:8" ht="18" customHeight="1" x14ac:dyDescent="0.25">
      <c r="B2939" s="355"/>
      <c r="C2939" s="356"/>
      <c r="D2939" s="140"/>
      <c r="E2939" s="269"/>
      <c r="F2939" s="269"/>
      <c r="G2939" s="269"/>
      <c r="H2939" s="275"/>
    </row>
    <row r="2940" spans="2:8" ht="18" customHeight="1" x14ac:dyDescent="0.25">
      <c r="B2940" s="355"/>
      <c r="C2940" s="356"/>
      <c r="D2940" s="140"/>
      <c r="E2940" s="269"/>
      <c r="F2940" s="269"/>
      <c r="G2940" s="269"/>
      <c r="H2940" s="275"/>
    </row>
    <row r="2941" spans="2:8" ht="18" customHeight="1" x14ac:dyDescent="0.25">
      <c r="B2941" s="355"/>
      <c r="C2941" s="356"/>
      <c r="D2941" s="140"/>
      <c r="E2941" s="269"/>
      <c r="F2941" s="269"/>
      <c r="G2941" s="269"/>
      <c r="H2941" s="275"/>
    </row>
    <row r="2942" spans="2:8" ht="18" customHeight="1" x14ac:dyDescent="0.25">
      <c r="B2942" s="355"/>
      <c r="C2942" s="356"/>
      <c r="D2942" s="140"/>
      <c r="E2942" s="269"/>
      <c r="F2942" s="269"/>
      <c r="G2942" s="269"/>
      <c r="H2942" s="275"/>
    </row>
    <row r="2943" spans="2:8" ht="18" customHeight="1" x14ac:dyDescent="0.25">
      <c r="B2943" s="355"/>
      <c r="C2943" s="356"/>
      <c r="D2943" s="140"/>
      <c r="E2943" s="269"/>
      <c r="F2943" s="269"/>
      <c r="G2943" s="269"/>
      <c r="H2943" s="275"/>
    </row>
    <row r="2944" spans="2:8" ht="18" customHeight="1" x14ac:dyDescent="0.25">
      <c r="B2944" s="355"/>
      <c r="C2944" s="356"/>
      <c r="D2944" s="140"/>
      <c r="E2944" s="269"/>
      <c r="F2944" s="269"/>
      <c r="G2944" s="269"/>
      <c r="H2944" s="275"/>
    </row>
    <row r="2945" spans="2:8" ht="18" customHeight="1" x14ac:dyDescent="0.25">
      <c r="B2945" s="355"/>
      <c r="C2945" s="356"/>
      <c r="D2945" s="140"/>
      <c r="E2945" s="269"/>
      <c r="F2945" s="269"/>
      <c r="G2945" s="269"/>
      <c r="H2945" s="275"/>
    </row>
    <row r="2946" spans="2:8" ht="18" customHeight="1" x14ac:dyDescent="0.25">
      <c r="B2946" s="355"/>
      <c r="C2946" s="356"/>
      <c r="D2946" s="140"/>
      <c r="E2946" s="269"/>
      <c r="F2946" s="269"/>
      <c r="G2946" s="269"/>
      <c r="H2946" s="275"/>
    </row>
    <row r="2947" spans="2:8" ht="18" customHeight="1" x14ac:dyDescent="0.25">
      <c r="B2947" s="355"/>
      <c r="C2947" s="356"/>
      <c r="D2947" s="140"/>
      <c r="E2947" s="269"/>
      <c r="F2947" s="269"/>
      <c r="G2947" s="269"/>
      <c r="H2947" s="275"/>
    </row>
    <row r="2948" spans="2:8" ht="18" customHeight="1" x14ac:dyDescent="0.25">
      <c r="B2948" s="355"/>
      <c r="C2948" s="356"/>
      <c r="D2948" s="140"/>
      <c r="E2948" s="269"/>
      <c r="F2948" s="269"/>
      <c r="G2948" s="269"/>
      <c r="H2948" s="275"/>
    </row>
    <row r="2949" spans="2:8" ht="18" customHeight="1" x14ac:dyDescent="0.25">
      <c r="B2949" s="355"/>
      <c r="C2949" s="356"/>
      <c r="D2949" s="140"/>
      <c r="E2949" s="269"/>
      <c r="F2949" s="269"/>
      <c r="G2949" s="269"/>
      <c r="H2949" s="275"/>
    </row>
    <row r="2950" spans="2:8" ht="18" customHeight="1" x14ac:dyDescent="0.25">
      <c r="B2950" s="355"/>
      <c r="C2950" s="356"/>
      <c r="D2950" s="140"/>
      <c r="E2950" s="269"/>
      <c r="F2950" s="269"/>
      <c r="G2950" s="269"/>
      <c r="H2950" s="275"/>
    </row>
    <row r="2951" spans="2:8" ht="18" customHeight="1" x14ac:dyDescent="0.25">
      <c r="B2951" s="355"/>
      <c r="C2951" s="356"/>
      <c r="D2951" s="140"/>
      <c r="E2951" s="269"/>
      <c r="F2951" s="269"/>
      <c r="G2951" s="269"/>
      <c r="H2951" s="275"/>
    </row>
    <row r="2952" spans="2:8" ht="18" customHeight="1" x14ac:dyDescent="0.25">
      <c r="B2952" s="355"/>
      <c r="C2952" s="356"/>
      <c r="D2952" s="140"/>
      <c r="E2952" s="269"/>
      <c r="F2952" s="269"/>
      <c r="G2952" s="269"/>
      <c r="H2952" s="275"/>
    </row>
    <row r="2953" spans="2:8" ht="18" customHeight="1" x14ac:dyDescent="0.25">
      <c r="B2953" s="355"/>
      <c r="C2953" s="356"/>
      <c r="D2953" s="140"/>
      <c r="E2953" s="269"/>
      <c r="F2953" s="269"/>
      <c r="G2953" s="269"/>
      <c r="H2953" s="275"/>
    </row>
    <row r="2954" spans="2:8" ht="18" customHeight="1" x14ac:dyDescent="0.25">
      <c r="B2954" s="355"/>
      <c r="C2954" s="356"/>
      <c r="D2954" s="140"/>
      <c r="E2954" s="269"/>
      <c r="F2954" s="269"/>
      <c r="G2954" s="269"/>
      <c r="H2954" s="275"/>
    </row>
    <row r="2955" spans="2:8" ht="18" customHeight="1" x14ac:dyDescent="0.25">
      <c r="B2955" s="355"/>
      <c r="C2955" s="356"/>
      <c r="D2955" s="140"/>
      <c r="E2955" s="269"/>
      <c r="F2955" s="269"/>
      <c r="G2955" s="269"/>
      <c r="H2955" s="275"/>
    </row>
    <row r="2956" spans="2:8" ht="18" customHeight="1" x14ac:dyDescent="0.25">
      <c r="B2956" s="355"/>
      <c r="C2956" s="356"/>
      <c r="D2956" s="140"/>
      <c r="E2956" s="269"/>
      <c r="F2956" s="269"/>
      <c r="G2956" s="269"/>
      <c r="H2956" s="275"/>
    </row>
    <row r="2957" spans="2:8" ht="18" customHeight="1" x14ac:dyDescent="0.25">
      <c r="B2957" s="355"/>
      <c r="C2957" s="356"/>
      <c r="D2957" s="140"/>
      <c r="E2957" s="269"/>
      <c r="F2957" s="269"/>
      <c r="G2957" s="269"/>
      <c r="H2957" s="275"/>
    </row>
    <row r="2958" spans="2:8" ht="18" customHeight="1" x14ac:dyDescent="0.25">
      <c r="B2958" s="355"/>
      <c r="C2958" s="356"/>
      <c r="D2958" s="140"/>
      <c r="E2958" s="269"/>
      <c r="F2958" s="269"/>
      <c r="G2958" s="269"/>
      <c r="H2958" s="275"/>
    </row>
    <row r="2959" spans="2:8" ht="18" customHeight="1" x14ac:dyDescent="0.25">
      <c r="B2959" s="355"/>
      <c r="C2959" s="356"/>
      <c r="D2959" s="140"/>
      <c r="E2959" s="269"/>
      <c r="F2959" s="269"/>
      <c r="G2959" s="269"/>
      <c r="H2959" s="275"/>
    </row>
    <row r="2960" spans="2:8" ht="18" customHeight="1" x14ac:dyDescent="0.25">
      <c r="B2960" s="355"/>
      <c r="C2960" s="356"/>
      <c r="D2960" s="140"/>
      <c r="E2960" s="269"/>
      <c r="F2960" s="269"/>
      <c r="G2960" s="269"/>
      <c r="H2960" s="275"/>
    </row>
    <row r="2961" spans="2:8" ht="18" customHeight="1" x14ac:dyDescent="0.25">
      <c r="B2961" s="355"/>
      <c r="C2961" s="356"/>
      <c r="D2961" s="140"/>
      <c r="E2961" s="269"/>
      <c r="F2961" s="269"/>
      <c r="G2961" s="269"/>
      <c r="H2961" s="275"/>
    </row>
    <row r="2962" spans="2:8" ht="18" customHeight="1" x14ac:dyDescent="0.25">
      <c r="B2962" s="355"/>
      <c r="C2962" s="356"/>
      <c r="D2962" s="140"/>
      <c r="E2962" s="269"/>
      <c r="F2962" s="269"/>
      <c r="G2962" s="269"/>
      <c r="H2962" s="275"/>
    </row>
    <row r="2963" spans="2:8" ht="18" customHeight="1" x14ac:dyDescent="0.25">
      <c r="B2963" s="355"/>
      <c r="C2963" s="356"/>
      <c r="D2963" s="140"/>
      <c r="E2963" s="269"/>
      <c r="F2963" s="269"/>
      <c r="G2963" s="269"/>
      <c r="H2963" s="275"/>
    </row>
    <row r="2964" spans="2:8" ht="18" customHeight="1" x14ac:dyDescent="0.25">
      <c r="B2964" s="355"/>
      <c r="C2964" s="356"/>
      <c r="D2964" s="140"/>
      <c r="E2964" s="269"/>
      <c r="F2964" s="269"/>
      <c r="G2964" s="269"/>
      <c r="H2964" s="275"/>
    </row>
    <row r="2965" spans="2:8" ht="18" customHeight="1" x14ac:dyDescent="0.25">
      <c r="B2965" s="355"/>
      <c r="C2965" s="356"/>
      <c r="D2965" s="140"/>
      <c r="E2965" s="269"/>
      <c r="F2965" s="269"/>
      <c r="G2965" s="269"/>
      <c r="H2965" s="275"/>
    </row>
    <row r="2966" spans="2:8" ht="18" customHeight="1" x14ac:dyDescent="0.25">
      <c r="B2966" s="355"/>
      <c r="C2966" s="356"/>
      <c r="D2966" s="140"/>
      <c r="E2966" s="269"/>
      <c r="F2966" s="269"/>
      <c r="G2966" s="269"/>
      <c r="H2966" s="275"/>
    </row>
    <row r="2967" spans="2:8" ht="18" customHeight="1" x14ac:dyDescent="0.25">
      <c r="B2967" s="355"/>
      <c r="C2967" s="356"/>
      <c r="D2967" s="140"/>
      <c r="E2967" s="269"/>
      <c r="F2967" s="269"/>
      <c r="G2967" s="269"/>
      <c r="H2967" s="275"/>
    </row>
    <row r="2968" spans="2:8" ht="18" customHeight="1" x14ac:dyDescent="0.25">
      <c r="B2968" s="355"/>
      <c r="C2968" s="356"/>
      <c r="D2968" s="140"/>
      <c r="E2968" s="269"/>
      <c r="F2968" s="269"/>
      <c r="G2968" s="269"/>
      <c r="H2968" s="275"/>
    </row>
    <row r="2969" spans="2:8" ht="18" customHeight="1" x14ac:dyDescent="0.25">
      <c r="B2969" s="355"/>
      <c r="C2969" s="356"/>
      <c r="D2969" s="140"/>
      <c r="E2969" s="269"/>
      <c r="F2969" s="269"/>
      <c r="G2969" s="269"/>
      <c r="H2969" s="275"/>
    </row>
    <row r="2970" spans="2:8" ht="18" customHeight="1" x14ac:dyDescent="0.25">
      <c r="B2970" s="355"/>
      <c r="C2970" s="356"/>
      <c r="D2970" s="140"/>
      <c r="E2970" s="269"/>
      <c r="F2970" s="269"/>
      <c r="G2970" s="269"/>
      <c r="H2970" s="275"/>
    </row>
    <row r="2971" spans="2:8" ht="18" customHeight="1" x14ac:dyDescent="0.25">
      <c r="B2971" s="355"/>
      <c r="C2971" s="356"/>
      <c r="D2971" s="140"/>
      <c r="E2971" s="269"/>
      <c r="F2971" s="269"/>
      <c r="G2971" s="269"/>
      <c r="H2971" s="275"/>
    </row>
    <row r="2972" spans="2:8" ht="18" customHeight="1" x14ac:dyDescent="0.25">
      <c r="B2972" s="355"/>
      <c r="C2972" s="356"/>
      <c r="D2972" s="140"/>
      <c r="E2972" s="269"/>
      <c r="F2972" s="269"/>
      <c r="G2972" s="269"/>
      <c r="H2972" s="275"/>
    </row>
    <row r="2973" spans="2:8" ht="18" customHeight="1" x14ac:dyDescent="0.25">
      <c r="B2973" s="355"/>
      <c r="C2973" s="356"/>
      <c r="D2973" s="140"/>
      <c r="E2973" s="269"/>
      <c r="F2973" s="269"/>
      <c r="G2973" s="269"/>
      <c r="H2973" s="275"/>
    </row>
    <row r="2974" spans="2:8" ht="18" customHeight="1" x14ac:dyDescent="0.25">
      <c r="B2974" s="355"/>
      <c r="C2974" s="356"/>
      <c r="D2974" s="140"/>
      <c r="E2974" s="269"/>
      <c r="F2974" s="269"/>
      <c r="G2974" s="269"/>
      <c r="H2974" s="275"/>
    </row>
    <row r="2975" spans="2:8" ht="18" customHeight="1" x14ac:dyDescent="0.25">
      <c r="B2975" s="355"/>
      <c r="C2975" s="356"/>
      <c r="D2975" s="140"/>
      <c r="E2975" s="269"/>
      <c r="F2975" s="269"/>
      <c r="G2975" s="269"/>
      <c r="H2975" s="275"/>
    </row>
    <row r="2976" spans="2:8" ht="18" customHeight="1" x14ac:dyDescent="0.25">
      <c r="B2976" s="355"/>
      <c r="C2976" s="356"/>
      <c r="D2976" s="140"/>
      <c r="E2976" s="269"/>
      <c r="F2976" s="269"/>
      <c r="G2976" s="269"/>
      <c r="H2976" s="275"/>
    </row>
    <row r="2977" spans="2:8" ht="18" customHeight="1" x14ac:dyDescent="0.25">
      <c r="B2977" s="355"/>
      <c r="C2977" s="356"/>
      <c r="D2977" s="140"/>
      <c r="E2977" s="269"/>
      <c r="F2977" s="269"/>
      <c r="G2977" s="269"/>
      <c r="H2977" s="275"/>
    </row>
    <row r="2978" spans="2:8" ht="18" customHeight="1" x14ac:dyDescent="0.25">
      <c r="B2978" s="355"/>
      <c r="C2978" s="356"/>
      <c r="D2978" s="140"/>
      <c r="E2978" s="269"/>
      <c r="F2978" s="269"/>
      <c r="G2978" s="269"/>
      <c r="H2978" s="275"/>
    </row>
    <row r="2979" spans="2:8" ht="18" customHeight="1" x14ac:dyDescent="0.25">
      <c r="B2979" s="355"/>
      <c r="C2979" s="356"/>
      <c r="D2979" s="140"/>
      <c r="E2979" s="269"/>
      <c r="F2979" s="269"/>
      <c r="G2979" s="269"/>
      <c r="H2979" s="275"/>
    </row>
    <row r="2980" spans="2:8" ht="18" customHeight="1" x14ac:dyDescent="0.25">
      <c r="B2980" s="355"/>
      <c r="C2980" s="356"/>
      <c r="D2980" s="140"/>
      <c r="E2980" s="269"/>
      <c r="F2980" s="269"/>
      <c r="G2980" s="269"/>
      <c r="H2980" s="275"/>
    </row>
    <row r="2981" spans="2:8" ht="18" customHeight="1" x14ac:dyDescent="0.25">
      <c r="B2981" s="355"/>
      <c r="C2981" s="356"/>
      <c r="D2981" s="140"/>
      <c r="E2981" s="269"/>
      <c r="F2981" s="269"/>
      <c r="G2981" s="269"/>
      <c r="H2981" s="275"/>
    </row>
    <row r="2982" spans="2:8" ht="18" customHeight="1" x14ac:dyDescent="0.25">
      <c r="B2982" s="355"/>
      <c r="C2982" s="356"/>
      <c r="D2982" s="140"/>
      <c r="E2982" s="269"/>
      <c r="F2982" s="269"/>
      <c r="G2982" s="269"/>
      <c r="H2982" s="275"/>
    </row>
    <row r="2983" spans="2:8" ht="18" customHeight="1" x14ac:dyDescent="0.25">
      <c r="B2983" s="355"/>
      <c r="C2983" s="356"/>
      <c r="D2983" s="140"/>
      <c r="E2983" s="269"/>
      <c r="F2983" s="269"/>
      <c r="G2983" s="269"/>
      <c r="H2983" s="275"/>
    </row>
    <row r="2984" spans="2:8" ht="18" customHeight="1" x14ac:dyDescent="0.25">
      <c r="B2984" s="355"/>
      <c r="C2984" s="356"/>
      <c r="D2984" s="140"/>
      <c r="E2984" s="269"/>
      <c r="F2984" s="269"/>
      <c r="G2984" s="269"/>
      <c r="H2984" s="275"/>
    </row>
    <row r="2985" spans="2:8" ht="18" customHeight="1" x14ac:dyDescent="0.25">
      <c r="B2985" s="355"/>
      <c r="C2985" s="356"/>
      <c r="D2985" s="140"/>
      <c r="E2985" s="269"/>
      <c r="F2985" s="269"/>
      <c r="G2985" s="269"/>
      <c r="H2985" s="275"/>
    </row>
    <row r="2986" spans="2:8" ht="18" customHeight="1" x14ac:dyDescent="0.25">
      <c r="B2986" s="355"/>
      <c r="C2986" s="356"/>
      <c r="D2986" s="140"/>
      <c r="E2986" s="269"/>
      <c r="F2986" s="269"/>
      <c r="G2986" s="269"/>
      <c r="H2986" s="275"/>
    </row>
    <row r="2987" spans="2:8" ht="18" customHeight="1" x14ac:dyDescent="0.25">
      <c r="B2987" s="355"/>
      <c r="C2987" s="356"/>
      <c r="D2987" s="140"/>
      <c r="E2987" s="269"/>
      <c r="F2987" s="269"/>
      <c r="G2987" s="269"/>
      <c r="H2987" s="275"/>
    </row>
    <row r="2988" spans="2:8" ht="18" customHeight="1" x14ac:dyDescent="0.25">
      <c r="B2988" s="355"/>
      <c r="C2988" s="356"/>
      <c r="D2988" s="140"/>
      <c r="E2988" s="269"/>
      <c r="F2988" s="269"/>
      <c r="G2988" s="269"/>
      <c r="H2988" s="275"/>
    </row>
    <row r="2989" spans="2:8" ht="18" customHeight="1" x14ac:dyDescent="0.25">
      <c r="B2989" s="355"/>
      <c r="C2989" s="356"/>
      <c r="D2989" s="140"/>
      <c r="E2989" s="269"/>
      <c r="F2989" s="269"/>
      <c r="G2989" s="269"/>
      <c r="H2989" s="275"/>
    </row>
    <row r="2990" spans="2:8" ht="18" customHeight="1" x14ac:dyDescent="0.25">
      <c r="B2990" s="355"/>
      <c r="C2990" s="356"/>
      <c r="D2990" s="140"/>
      <c r="E2990" s="269"/>
      <c r="F2990" s="269"/>
      <c r="G2990" s="269"/>
      <c r="H2990" s="275"/>
    </row>
    <row r="2991" spans="2:8" ht="18" customHeight="1" x14ac:dyDescent="0.25">
      <c r="B2991" s="355"/>
      <c r="C2991" s="356"/>
      <c r="D2991" s="140"/>
      <c r="E2991" s="269"/>
      <c r="F2991" s="269"/>
      <c r="G2991" s="269"/>
      <c r="H2991" s="275"/>
    </row>
    <row r="2992" spans="2:8" ht="18" customHeight="1" x14ac:dyDescent="0.25">
      <c r="B2992" s="355"/>
      <c r="C2992" s="356"/>
      <c r="D2992" s="140"/>
      <c r="E2992" s="269"/>
      <c r="F2992" s="269"/>
      <c r="G2992" s="269"/>
      <c r="H2992" s="275"/>
    </row>
    <row r="2993" spans="2:8" ht="18" customHeight="1" x14ac:dyDescent="0.25">
      <c r="B2993" s="355"/>
      <c r="C2993" s="356"/>
      <c r="D2993" s="140"/>
      <c r="E2993" s="269"/>
      <c r="F2993" s="269"/>
      <c r="G2993" s="269"/>
      <c r="H2993" s="275"/>
    </row>
    <row r="2994" spans="2:8" ht="18" customHeight="1" x14ac:dyDescent="0.25">
      <c r="B2994" s="355"/>
      <c r="C2994" s="356"/>
      <c r="D2994" s="140"/>
      <c r="E2994" s="269"/>
      <c r="F2994" s="269"/>
      <c r="G2994" s="269"/>
      <c r="H2994" s="275"/>
    </row>
    <row r="2995" spans="2:8" ht="18" customHeight="1" x14ac:dyDescent="0.25">
      <c r="B2995" s="355"/>
      <c r="C2995" s="356"/>
      <c r="D2995" s="140"/>
      <c r="E2995" s="269"/>
      <c r="F2995" s="269"/>
      <c r="G2995" s="269"/>
      <c r="H2995" s="275"/>
    </row>
    <row r="2996" spans="2:8" ht="18" customHeight="1" x14ac:dyDescent="0.25">
      <c r="B2996" s="355"/>
      <c r="C2996" s="356"/>
      <c r="D2996" s="140"/>
      <c r="E2996" s="269"/>
      <c r="F2996" s="269"/>
      <c r="G2996" s="269"/>
      <c r="H2996" s="275"/>
    </row>
    <row r="2997" spans="2:8" ht="18" customHeight="1" x14ac:dyDescent="0.25">
      <c r="B2997" s="355"/>
      <c r="C2997" s="356"/>
      <c r="D2997" s="140"/>
      <c r="E2997" s="269"/>
      <c r="F2997" s="269"/>
      <c r="G2997" s="269"/>
      <c r="H2997" s="275"/>
    </row>
    <row r="2998" spans="2:8" ht="18" customHeight="1" x14ac:dyDescent="0.25">
      <c r="B2998" s="355"/>
      <c r="C2998" s="356"/>
      <c r="D2998" s="140"/>
      <c r="E2998" s="269"/>
      <c r="F2998" s="269"/>
      <c r="G2998" s="269"/>
      <c r="H2998" s="275"/>
    </row>
    <row r="2999" spans="2:8" ht="18" customHeight="1" x14ac:dyDescent="0.25">
      <c r="B2999" s="355"/>
      <c r="C2999" s="356"/>
      <c r="D2999" s="140"/>
      <c r="E2999" s="269"/>
      <c r="F2999" s="269"/>
      <c r="G2999" s="269"/>
      <c r="H2999" s="275"/>
    </row>
    <row r="3000" spans="2:8" ht="18" customHeight="1" x14ac:dyDescent="0.25">
      <c r="B3000" s="355"/>
      <c r="C3000" s="356"/>
      <c r="D3000" s="140"/>
      <c r="E3000" s="269"/>
      <c r="F3000" s="269"/>
      <c r="G3000" s="269"/>
      <c r="H3000" s="275"/>
    </row>
    <row r="3001" spans="2:8" ht="18" customHeight="1" x14ac:dyDescent="0.25">
      <c r="B3001" s="355"/>
      <c r="C3001" s="356"/>
      <c r="D3001" s="140"/>
      <c r="E3001" s="269"/>
      <c r="F3001" s="269"/>
      <c r="G3001" s="269"/>
      <c r="H3001" s="275"/>
    </row>
    <row r="3002" spans="2:8" ht="18" customHeight="1" x14ac:dyDescent="0.25">
      <c r="B3002" s="355"/>
      <c r="C3002" s="356"/>
      <c r="D3002" s="140"/>
      <c r="E3002" s="269"/>
      <c r="F3002" s="269"/>
      <c r="G3002" s="269"/>
      <c r="H3002" s="275"/>
    </row>
    <row r="3003" spans="2:8" ht="18" customHeight="1" x14ac:dyDescent="0.25">
      <c r="B3003" s="355"/>
      <c r="C3003" s="356"/>
      <c r="D3003" s="140"/>
      <c r="E3003" s="269"/>
      <c r="F3003" s="269"/>
      <c r="G3003" s="269"/>
      <c r="H3003" s="275"/>
    </row>
    <row r="3004" spans="2:8" ht="18" customHeight="1" x14ac:dyDescent="0.25">
      <c r="B3004" s="355"/>
      <c r="C3004" s="356"/>
      <c r="D3004" s="140"/>
      <c r="E3004" s="269"/>
      <c r="F3004" s="269"/>
      <c r="G3004" s="269"/>
      <c r="H3004" s="275"/>
    </row>
    <row r="3005" spans="2:8" ht="18" customHeight="1" x14ac:dyDescent="0.25">
      <c r="B3005" s="355"/>
      <c r="C3005" s="356"/>
      <c r="D3005" s="140"/>
      <c r="E3005" s="269"/>
      <c r="F3005" s="269"/>
      <c r="G3005" s="269"/>
      <c r="H3005" s="275"/>
    </row>
    <row r="3006" spans="2:8" ht="18" customHeight="1" x14ac:dyDescent="0.25">
      <c r="B3006" s="355"/>
      <c r="C3006" s="356"/>
      <c r="D3006" s="140"/>
      <c r="E3006" s="269"/>
      <c r="F3006" s="269"/>
      <c r="G3006" s="269"/>
      <c r="H3006" s="275"/>
    </row>
    <row r="3007" spans="2:8" ht="18" customHeight="1" x14ac:dyDescent="0.25">
      <c r="B3007" s="355"/>
      <c r="C3007" s="356"/>
      <c r="D3007" s="140"/>
      <c r="E3007" s="269"/>
      <c r="F3007" s="269"/>
      <c r="G3007" s="269"/>
      <c r="H3007" s="275"/>
    </row>
    <row r="3008" spans="2:8" ht="18" customHeight="1" x14ac:dyDescent="0.25">
      <c r="B3008" s="355"/>
      <c r="C3008" s="356"/>
      <c r="D3008" s="140"/>
      <c r="E3008" s="269"/>
      <c r="F3008" s="269"/>
      <c r="G3008" s="269"/>
      <c r="H3008" s="275"/>
    </row>
    <row r="3009" spans="2:8" ht="18" customHeight="1" x14ac:dyDescent="0.25">
      <c r="B3009" s="355"/>
      <c r="C3009" s="356"/>
      <c r="D3009" s="140"/>
      <c r="E3009" s="269"/>
      <c r="F3009" s="269"/>
      <c r="G3009" s="269"/>
      <c r="H3009" s="275"/>
    </row>
    <row r="3010" spans="2:8" ht="18" customHeight="1" x14ac:dyDescent="0.25">
      <c r="B3010" s="355"/>
      <c r="C3010" s="356"/>
      <c r="D3010" s="140"/>
      <c r="E3010" s="269"/>
      <c r="F3010" s="269"/>
      <c r="G3010" s="269"/>
      <c r="H3010" s="275"/>
    </row>
    <row r="3011" spans="2:8" ht="18" customHeight="1" x14ac:dyDescent="0.25">
      <c r="B3011" s="355"/>
      <c r="C3011" s="356"/>
      <c r="D3011" s="140"/>
      <c r="E3011" s="269"/>
      <c r="F3011" s="269"/>
      <c r="G3011" s="269"/>
      <c r="H3011" s="275"/>
    </row>
    <row r="3012" spans="2:8" ht="18" customHeight="1" x14ac:dyDescent="0.25">
      <c r="B3012" s="355"/>
      <c r="C3012" s="356"/>
      <c r="D3012" s="140"/>
      <c r="E3012" s="269"/>
      <c r="F3012" s="269"/>
      <c r="G3012" s="269"/>
      <c r="H3012" s="275"/>
    </row>
    <row r="3013" spans="2:8" ht="18" customHeight="1" x14ac:dyDescent="0.25">
      <c r="B3013" s="355"/>
      <c r="C3013" s="356"/>
      <c r="D3013" s="140"/>
      <c r="E3013" s="269"/>
      <c r="F3013" s="269"/>
      <c r="G3013" s="269"/>
      <c r="H3013" s="275"/>
    </row>
    <row r="3014" spans="2:8" ht="18" customHeight="1" x14ac:dyDescent="0.25">
      <c r="B3014" s="355"/>
      <c r="C3014" s="356"/>
      <c r="D3014" s="140"/>
      <c r="E3014" s="269"/>
      <c r="F3014" s="269"/>
      <c r="G3014" s="269"/>
      <c r="H3014" s="275"/>
    </row>
    <row r="3015" spans="2:8" ht="18" customHeight="1" x14ac:dyDescent="0.25">
      <c r="B3015" s="355"/>
      <c r="C3015" s="356"/>
      <c r="D3015" s="140"/>
      <c r="E3015" s="269"/>
      <c r="F3015" s="269"/>
      <c r="G3015" s="269"/>
      <c r="H3015" s="275"/>
    </row>
    <row r="3016" spans="2:8" ht="18" customHeight="1" x14ac:dyDescent="0.25">
      <c r="B3016" s="355"/>
      <c r="C3016" s="356"/>
      <c r="D3016" s="140"/>
      <c r="E3016" s="269"/>
      <c r="F3016" s="269"/>
      <c r="G3016" s="269"/>
      <c r="H3016" s="275"/>
    </row>
    <row r="3017" spans="2:8" ht="18" customHeight="1" x14ac:dyDescent="0.25">
      <c r="B3017" s="355"/>
      <c r="C3017" s="356"/>
      <c r="D3017" s="140"/>
      <c r="E3017" s="269"/>
      <c r="F3017" s="269"/>
      <c r="G3017" s="269"/>
      <c r="H3017" s="275"/>
    </row>
    <row r="3018" spans="2:8" ht="18" customHeight="1" x14ac:dyDescent="0.25">
      <c r="B3018" s="355"/>
      <c r="C3018" s="356"/>
      <c r="D3018" s="140"/>
      <c r="E3018" s="269"/>
      <c r="F3018" s="269"/>
      <c r="G3018" s="269"/>
      <c r="H3018" s="275"/>
    </row>
    <row r="3019" spans="2:8" ht="18" customHeight="1" x14ac:dyDescent="0.25">
      <c r="B3019" s="355"/>
      <c r="C3019" s="356"/>
      <c r="D3019" s="140"/>
      <c r="E3019" s="269"/>
      <c r="F3019" s="269"/>
      <c r="G3019" s="269"/>
      <c r="H3019" s="275"/>
    </row>
    <row r="3020" spans="2:8" ht="18" customHeight="1" x14ac:dyDescent="0.25">
      <c r="B3020" s="355"/>
      <c r="C3020" s="356"/>
      <c r="D3020" s="140"/>
      <c r="E3020" s="269"/>
      <c r="F3020" s="269"/>
      <c r="G3020" s="269"/>
      <c r="H3020" s="275"/>
    </row>
    <row r="3021" spans="2:8" ht="18" customHeight="1" x14ac:dyDescent="0.25">
      <c r="B3021" s="355"/>
      <c r="C3021" s="356"/>
      <c r="D3021" s="140"/>
      <c r="E3021" s="269"/>
      <c r="F3021" s="269"/>
      <c r="G3021" s="269"/>
      <c r="H3021" s="275"/>
    </row>
    <row r="3022" spans="2:8" ht="18" customHeight="1" x14ac:dyDescent="0.25">
      <c r="B3022" s="355"/>
      <c r="C3022" s="356"/>
      <c r="D3022" s="140"/>
      <c r="E3022" s="269"/>
      <c r="F3022" s="269"/>
      <c r="G3022" s="269"/>
      <c r="H3022" s="275"/>
    </row>
    <row r="3023" spans="2:8" ht="18" customHeight="1" x14ac:dyDescent="0.25">
      <c r="B3023" s="355"/>
      <c r="C3023" s="356"/>
      <c r="D3023" s="140"/>
      <c r="E3023" s="269"/>
      <c r="F3023" s="269"/>
      <c r="G3023" s="269"/>
      <c r="H3023" s="275"/>
    </row>
    <row r="3024" spans="2:8" ht="18" customHeight="1" x14ac:dyDescent="0.25">
      <c r="B3024" s="355"/>
      <c r="C3024" s="356"/>
      <c r="D3024" s="140"/>
      <c r="E3024" s="269"/>
      <c r="F3024" s="269"/>
      <c r="G3024" s="269"/>
      <c r="H3024" s="275"/>
    </row>
    <row r="3025" spans="2:8" ht="18" customHeight="1" x14ac:dyDescent="0.25">
      <c r="B3025" s="355"/>
      <c r="C3025" s="356"/>
      <c r="D3025" s="140"/>
      <c r="E3025" s="269"/>
      <c r="F3025" s="269"/>
      <c r="G3025" s="269"/>
      <c r="H3025" s="275"/>
    </row>
    <row r="3026" spans="2:8" ht="18" customHeight="1" x14ac:dyDescent="0.25">
      <c r="B3026" s="355"/>
      <c r="C3026" s="356"/>
      <c r="D3026" s="140"/>
      <c r="E3026" s="269"/>
      <c r="F3026" s="269"/>
      <c r="G3026" s="269"/>
      <c r="H3026" s="275"/>
    </row>
    <row r="3027" spans="2:8" ht="18" customHeight="1" x14ac:dyDescent="0.25">
      <c r="B3027" s="355"/>
      <c r="C3027" s="356"/>
      <c r="D3027" s="140"/>
      <c r="E3027" s="269"/>
      <c r="F3027" s="269"/>
      <c r="G3027" s="269"/>
      <c r="H3027" s="275"/>
    </row>
    <row r="3028" spans="2:8" ht="18" customHeight="1" x14ac:dyDescent="0.25">
      <c r="B3028" s="355"/>
      <c r="C3028" s="356"/>
      <c r="D3028" s="140"/>
      <c r="E3028" s="269"/>
      <c r="F3028" s="269"/>
      <c r="G3028" s="269"/>
      <c r="H3028" s="275"/>
    </row>
    <row r="3029" spans="2:8" ht="18" customHeight="1" x14ac:dyDescent="0.25">
      <c r="B3029" s="355"/>
      <c r="C3029" s="356"/>
      <c r="D3029" s="140"/>
      <c r="E3029" s="269"/>
      <c r="F3029" s="269"/>
      <c r="G3029" s="269"/>
      <c r="H3029" s="275"/>
    </row>
    <row r="3030" spans="2:8" ht="18" customHeight="1" x14ac:dyDescent="0.25">
      <c r="B3030" s="355"/>
      <c r="C3030" s="356"/>
      <c r="D3030" s="140"/>
      <c r="E3030" s="269"/>
      <c r="F3030" s="269"/>
      <c r="G3030" s="269"/>
      <c r="H3030" s="275"/>
    </row>
    <row r="3031" spans="2:8" ht="18" customHeight="1" x14ac:dyDescent="0.25">
      <c r="B3031" s="355"/>
      <c r="C3031" s="356"/>
      <c r="D3031" s="140"/>
      <c r="E3031" s="269"/>
      <c r="F3031" s="269"/>
      <c r="G3031" s="269"/>
      <c r="H3031" s="275"/>
    </row>
    <row r="3032" spans="2:8" ht="18" customHeight="1" x14ac:dyDescent="0.25">
      <c r="B3032" s="355"/>
      <c r="C3032" s="356"/>
      <c r="D3032" s="140"/>
      <c r="E3032" s="269"/>
      <c r="F3032" s="269"/>
      <c r="G3032" s="269"/>
      <c r="H3032" s="275"/>
    </row>
    <row r="3033" spans="2:8" ht="18" customHeight="1" x14ac:dyDescent="0.25">
      <c r="B3033" s="355"/>
      <c r="C3033" s="356"/>
      <c r="D3033" s="140"/>
      <c r="E3033" s="269"/>
      <c r="F3033" s="269"/>
      <c r="G3033" s="269"/>
      <c r="H3033" s="275"/>
    </row>
    <row r="3034" spans="2:8" ht="18" customHeight="1" x14ac:dyDescent="0.25">
      <c r="B3034" s="355"/>
      <c r="C3034" s="356"/>
      <c r="D3034" s="140"/>
      <c r="E3034" s="269"/>
      <c r="F3034" s="269"/>
      <c r="G3034" s="269"/>
      <c r="H3034" s="275"/>
    </row>
    <row r="3035" spans="2:8" ht="18" customHeight="1" x14ac:dyDescent="0.25">
      <c r="B3035" s="355"/>
      <c r="C3035" s="356"/>
      <c r="D3035" s="140"/>
      <c r="E3035" s="269"/>
      <c r="F3035" s="269"/>
      <c r="G3035" s="269"/>
      <c r="H3035" s="275"/>
    </row>
    <row r="3036" spans="2:8" ht="18" customHeight="1" x14ac:dyDescent="0.25">
      <c r="B3036" s="355"/>
      <c r="C3036" s="356"/>
      <c r="D3036" s="140"/>
      <c r="E3036" s="269"/>
      <c r="F3036" s="269"/>
      <c r="G3036" s="269"/>
      <c r="H3036" s="275"/>
    </row>
    <row r="3037" spans="2:8" ht="18" customHeight="1" x14ac:dyDescent="0.25">
      <c r="B3037" s="355"/>
      <c r="C3037" s="356"/>
      <c r="D3037" s="140"/>
      <c r="E3037" s="269"/>
      <c r="F3037" s="269"/>
      <c r="G3037" s="269"/>
      <c r="H3037" s="275"/>
    </row>
    <row r="3038" spans="2:8" ht="18" customHeight="1" x14ac:dyDescent="0.25">
      <c r="B3038" s="355"/>
      <c r="C3038" s="356"/>
      <c r="D3038" s="140"/>
      <c r="E3038" s="269"/>
      <c r="F3038" s="269"/>
      <c r="G3038" s="269"/>
      <c r="H3038" s="275"/>
    </row>
    <row r="3039" spans="2:8" ht="18" customHeight="1" x14ac:dyDescent="0.25">
      <c r="B3039" s="355"/>
      <c r="C3039" s="356"/>
      <c r="D3039" s="140"/>
      <c r="E3039" s="269"/>
      <c r="F3039" s="269"/>
      <c r="G3039" s="269"/>
      <c r="H3039" s="275"/>
    </row>
    <row r="3040" spans="2:8" ht="18" customHeight="1" x14ac:dyDescent="0.25">
      <c r="B3040" s="355"/>
      <c r="C3040" s="356"/>
      <c r="D3040" s="140"/>
      <c r="E3040" s="269"/>
      <c r="F3040" s="269"/>
      <c r="G3040" s="269"/>
      <c r="H3040" s="275"/>
    </row>
    <row r="3041" spans="2:8" ht="18" customHeight="1" x14ac:dyDescent="0.25">
      <c r="B3041" s="355"/>
      <c r="C3041" s="356"/>
      <c r="D3041" s="140"/>
      <c r="E3041" s="269"/>
      <c r="F3041" s="269"/>
      <c r="G3041" s="269"/>
      <c r="H3041" s="275"/>
    </row>
    <row r="3042" spans="2:8" ht="18" customHeight="1" x14ac:dyDescent="0.25">
      <c r="B3042" s="355"/>
      <c r="C3042" s="356"/>
      <c r="D3042" s="140"/>
      <c r="E3042" s="269"/>
      <c r="F3042" s="269"/>
      <c r="G3042" s="269"/>
      <c r="H3042" s="275"/>
    </row>
    <row r="3043" spans="2:8" ht="18" customHeight="1" x14ac:dyDescent="0.25">
      <c r="B3043" s="355"/>
      <c r="C3043" s="356"/>
      <c r="D3043" s="140"/>
      <c r="E3043" s="269"/>
      <c r="F3043" s="269"/>
      <c r="G3043" s="269"/>
      <c r="H3043" s="275"/>
    </row>
    <row r="3044" spans="2:8" ht="18" customHeight="1" x14ac:dyDescent="0.25">
      <c r="B3044" s="355"/>
      <c r="C3044" s="356"/>
      <c r="D3044" s="140"/>
      <c r="E3044" s="269"/>
      <c r="F3044" s="269"/>
      <c r="G3044" s="269"/>
      <c r="H3044" s="275"/>
    </row>
    <row r="3045" spans="2:8" ht="18" customHeight="1" x14ac:dyDescent="0.25">
      <c r="B3045" s="355"/>
      <c r="C3045" s="356"/>
      <c r="D3045" s="140"/>
      <c r="E3045" s="269"/>
      <c r="F3045" s="269"/>
      <c r="G3045" s="269"/>
      <c r="H3045" s="275"/>
    </row>
    <row r="3046" spans="2:8" ht="18" customHeight="1" x14ac:dyDescent="0.25">
      <c r="B3046" s="355"/>
      <c r="C3046" s="356"/>
      <c r="D3046" s="140"/>
      <c r="E3046" s="269"/>
      <c r="F3046" s="269"/>
      <c r="G3046" s="269"/>
      <c r="H3046" s="275"/>
    </row>
    <row r="3047" spans="2:8" ht="18" customHeight="1" x14ac:dyDescent="0.25">
      <c r="B3047" s="355"/>
      <c r="C3047" s="356"/>
      <c r="D3047" s="140"/>
      <c r="E3047" s="269"/>
      <c r="F3047" s="269"/>
      <c r="G3047" s="269"/>
      <c r="H3047" s="275"/>
    </row>
    <row r="3048" spans="2:8" ht="18" customHeight="1" x14ac:dyDescent="0.25">
      <c r="B3048" s="355"/>
      <c r="C3048" s="356"/>
      <c r="D3048" s="140"/>
      <c r="E3048" s="269"/>
      <c r="F3048" s="269"/>
      <c r="G3048" s="269"/>
      <c r="H3048" s="275"/>
    </row>
    <row r="3049" spans="2:8" ht="18" customHeight="1" x14ac:dyDescent="0.25">
      <c r="B3049" s="355"/>
      <c r="C3049" s="356"/>
      <c r="D3049" s="140"/>
      <c r="E3049" s="269"/>
      <c r="F3049" s="269"/>
      <c r="G3049" s="269"/>
      <c r="H3049" s="275"/>
    </row>
    <row r="3050" spans="2:8" ht="18" customHeight="1" x14ac:dyDescent="0.25">
      <c r="B3050" s="355"/>
      <c r="C3050" s="356"/>
      <c r="D3050" s="140"/>
      <c r="E3050" s="269"/>
      <c r="F3050" s="269"/>
      <c r="G3050" s="269"/>
      <c r="H3050" s="275"/>
    </row>
    <row r="3051" spans="2:8" ht="18" customHeight="1" x14ac:dyDescent="0.25">
      <c r="B3051" s="355"/>
      <c r="C3051" s="356"/>
      <c r="D3051" s="140"/>
      <c r="E3051" s="269"/>
      <c r="F3051" s="269"/>
      <c r="G3051" s="269"/>
      <c r="H3051" s="275"/>
    </row>
    <row r="3052" spans="2:8" ht="18" customHeight="1" x14ac:dyDescent="0.25">
      <c r="B3052" s="355"/>
      <c r="C3052" s="356"/>
      <c r="D3052" s="140"/>
      <c r="E3052" s="269"/>
      <c r="F3052" s="269"/>
      <c r="G3052" s="269"/>
      <c r="H3052" s="275"/>
    </row>
    <row r="3053" spans="2:8" ht="18" customHeight="1" x14ac:dyDescent="0.25">
      <c r="B3053" s="355"/>
      <c r="C3053" s="356"/>
      <c r="D3053" s="140"/>
      <c r="E3053" s="269"/>
      <c r="F3053" s="269"/>
      <c r="G3053" s="269"/>
      <c r="H3053" s="275"/>
    </row>
    <row r="3054" spans="2:8" ht="18" customHeight="1" x14ac:dyDescent="0.25">
      <c r="B3054" s="355"/>
      <c r="C3054" s="356"/>
      <c r="D3054" s="140"/>
      <c r="E3054" s="269"/>
      <c r="F3054" s="269"/>
      <c r="G3054" s="269"/>
      <c r="H3054" s="275"/>
    </row>
    <row r="3055" spans="2:8" ht="18" customHeight="1" x14ac:dyDescent="0.25">
      <c r="B3055" s="355"/>
      <c r="C3055" s="356"/>
      <c r="D3055" s="140"/>
      <c r="E3055" s="269"/>
      <c r="F3055" s="269"/>
      <c r="G3055" s="269"/>
      <c r="H3055" s="275"/>
    </row>
    <row r="3056" spans="2:8" ht="18" customHeight="1" x14ac:dyDescent="0.25">
      <c r="B3056" s="355"/>
      <c r="C3056" s="356"/>
      <c r="D3056" s="140"/>
      <c r="E3056" s="269"/>
      <c r="F3056" s="269"/>
      <c r="G3056" s="269"/>
      <c r="H3056" s="275"/>
    </row>
    <row r="3057" spans="2:8" ht="18" customHeight="1" x14ac:dyDescent="0.25">
      <c r="B3057" s="355"/>
      <c r="C3057" s="356"/>
      <c r="D3057" s="140"/>
      <c r="E3057" s="269"/>
      <c r="F3057" s="269"/>
      <c r="G3057" s="269"/>
      <c r="H3057" s="275"/>
    </row>
    <row r="3058" spans="2:8" ht="18" customHeight="1" x14ac:dyDescent="0.25">
      <c r="B3058" s="355"/>
      <c r="C3058" s="356"/>
      <c r="D3058" s="140"/>
      <c r="E3058" s="269"/>
      <c r="F3058" s="269"/>
      <c r="G3058" s="269"/>
      <c r="H3058" s="275"/>
    </row>
    <row r="3059" spans="2:8" ht="18" customHeight="1" x14ac:dyDescent="0.25">
      <c r="B3059" s="355"/>
      <c r="C3059" s="356"/>
      <c r="D3059" s="140"/>
      <c r="E3059" s="269"/>
      <c r="F3059" s="269"/>
      <c r="G3059" s="269"/>
      <c r="H3059" s="275"/>
    </row>
    <row r="3060" spans="2:8" ht="18" customHeight="1" x14ac:dyDescent="0.25">
      <c r="B3060" s="355"/>
      <c r="C3060" s="356"/>
      <c r="D3060" s="140"/>
      <c r="E3060" s="269"/>
      <c r="F3060" s="269"/>
      <c r="G3060" s="269"/>
      <c r="H3060" s="275"/>
    </row>
    <row r="3061" spans="2:8" ht="18" customHeight="1" x14ac:dyDescent="0.25">
      <c r="B3061" s="355"/>
      <c r="C3061" s="356"/>
      <c r="D3061" s="140"/>
      <c r="E3061" s="269"/>
      <c r="F3061" s="269"/>
      <c r="G3061" s="269"/>
      <c r="H3061" s="275"/>
    </row>
    <row r="3062" spans="2:8" ht="18" customHeight="1" x14ac:dyDescent="0.25">
      <c r="B3062" s="355"/>
      <c r="C3062" s="356"/>
      <c r="D3062" s="140"/>
      <c r="E3062" s="269"/>
      <c r="F3062" s="269"/>
      <c r="G3062" s="269"/>
      <c r="H3062" s="275"/>
    </row>
    <row r="3063" spans="2:8" ht="18" customHeight="1" x14ac:dyDescent="0.25">
      <c r="B3063" s="355"/>
      <c r="C3063" s="356"/>
      <c r="D3063" s="140"/>
      <c r="E3063" s="269"/>
      <c r="F3063" s="269"/>
      <c r="G3063" s="269"/>
      <c r="H3063" s="275"/>
    </row>
    <row r="3064" spans="2:8" ht="18" customHeight="1" x14ac:dyDescent="0.25">
      <c r="B3064" s="355"/>
      <c r="C3064" s="356"/>
      <c r="D3064" s="140"/>
      <c r="E3064" s="269"/>
      <c r="F3064" s="269"/>
      <c r="G3064" s="269"/>
      <c r="H3064" s="275"/>
    </row>
    <row r="3065" spans="2:8" ht="18" customHeight="1" x14ac:dyDescent="0.25">
      <c r="B3065" s="355"/>
      <c r="C3065" s="356"/>
      <c r="D3065" s="140"/>
      <c r="E3065" s="269"/>
      <c r="F3065" s="269"/>
      <c r="G3065" s="269"/>
      <c r="H3065" s="275"/>
    </row>
    <row r="3066" spans="2:8" ht="18" customHeight="1" x14ac:dyDescent="0.25">
      <c r="B3066" s="355"/>
      <c r="C3066" s="356"/>
      <c r="D3066" s="140"/>
      <c r="E3066" s="269"/>
      <c r="F3066" s="269"/>
      <c r="G3066" s="269"/>
      <c r="H3066" s="275"/>
    </row>
    <row r="3067" spans="2:8" ht="18" customHeight="1" x14ac:dyDescent="0.25">
      <c r="B3067" s="355"/>
      <c r="C3067" s="356"/>
      <c r="D3067" s="140"/>
      <c r="E3067" s="269"/>
      <c r="F3067" s="269"/>
      <c r="G3067" s="269"/>
      <c r="H3067" s="275"/>
    </row>
    <row r="3068" spans="2:8" ht="18" customHeight="1" x14ac:dyDescent="0.25">
      <c r="B3068" s="355"/>
      <c r="C3068" s="356"/>
      <c r="D3068" s="140"/>
      <c r="E3068" s="269"/>
      <c r="F3068" s="269"/>
      <c r="G3068" s="269"/>
      <c r="H3068" s="275"/>
    </row>
    <row r="3069" spans="2:8" ht="18" customHeight="1" x14ac:dyDescent="0.25">
      <c r="B3069" s="355"/>
      <c r="C3069" s="356"/>
      <c r="D3069" s="140"/>
      <c r="E3069" s="269"/>
      <c r="F3069" s="269"/>
      <c r="G3069" s="269"/>
      <c r="H3069" s="275"/>
    </row>
    <row r="3070" spans="2:8" ht="18" customHeight="1" x14ac:dyDescent="0.25">
      <c r="B3070" s="355"/>
      <c r="C3070" s="356"/>
      <c r="D3070" s="140"/>
      <c r="E3070" s="269"/>
      <c r="F3070" s="269"/>
      <c r="G3070" s="269"/>
      <c r="H3070" s="275"/>
    </row>
    <row r="3071" spans="2:8" ht="18" customHeight="1" x14ac:dyDescent="0.25">
      <c r="B3071" s="355"/>
      <c r="C3071" s="356"/>
      <c r="D3071" s="140"/>
      <c r="E3071" s="269"/>
      <c r="F3071" s="269"/>
      <c r="G3071" s="269"/>
      <c r="H3071" s="275"/>
    </row>
    <row r="3072" spans="2:8" ht="18" customHeight="1" x14ac:dyDescent="0.25">
      <c r="B3072" s="355"/>
      <c r="C3072" s="356"/>
      <c r="D3072" s="140"/>
      <c r="E3072" s="269"/>
      <c r="F3072" s="269"/>
      <c r="G3072" s="269"/>
      <c r="H3072" s="275"/>
    </row>
    <row r="3073" spans="2:8" ht="18" customHeight="1" x14ac:dyDescent="0.25">
      <c r="B3073" s="355"/>
      <c r="C3073" s="356"/>
      <c r="D3073" s="140"/>
      <c r="E3073" s="269"/>
      <c r="F3073" s="269"/>
      <c r="G3073" s="269"/>
      <c r="H3073" s="275"/>
    </row>
    <row r="3074" spans="2:8" ht="18" customHeight="1" x14ac:dyDescent="0.25">
      <c r="B3074" s="355"/>
      <c r="C3074" s="356"/>
      <c r="D3074" s="140"/>
      <c r="E3074" s="269"/>
      <c r="F3074" s="269"/>
      <c r="G3074" s="269"/>
      <c r="H3074" s="275"/>
    </row>
    <row r="3075" spans="2:8" ht="18" customHeight="1" x14ac:dyDescent="0.25">
      <c r="B3075" s="355"/>
      <c r="C3075" s="356"/>
      <c r="D3075" s="140"/>
      <c r="E3075" s="269"/>
      <c r="F3075" s="269"/>
      <c r="G3075" s="269"/>
      <c r="H3075" s="275"/>
    </row>
    <row r="3076" spans="2:8" ht="18" customHeight="1" x14ac:dyDescent="0.25">
      <c r="B3076" s="355"/>
      <c r="C3076" s="356"/>
      <c r="D3076" s="140"/>
      <c r="E3076" s="269"/>
      <c r="F3076" s="269"/>
      <c r="G3076" s="269"/>
      <c r="H3076" s="275"/>
    </row>
    <row r="3077" spans="2:8" ht="18" customHeight="1" x14ac:dyDescent="0.25">
      <c r="B3077" s="355"/>
      <c r="C3077" s="356"/>
      <c r="D3077" s="140"/>
      <c r="E3077" s="269"/>
      <c r="F3077" s="269"/>
      <c r="G3077" s="269"/>
      <c r="H3077" s="275"/>
    </row>
    <row r="3078" spans="2:8" ht="18" customHeight="1" x14ac:dyDescent="0.25">
      <c r="B3078" s="355"/>
      <c r="C3078" s="356"/>
      <c r="D3078" s="140"/>
      <c r="E3078" s="269"/>
      <c r="F3078" s="269"/>
      <c r="G3078" s="269"/>
      <c r="H3078" s="275"/>
    </row>
    <row r="3079" spans="2:8" ht="18" customHeight="1" x14ac:dyDescent="0.25">
      <c r="B3079" s="355"/>
      <c r="C3079" s="356"/>
      <c r="D3079" s="140"/>
      <c r="E3079" s="269"/>
      <c r="F3079" s="269"/>
      <c r="G3079" s="269"/>
      <c r="H3079" s="275"/>
    </row>
    <row r="3080" spans="2:8" ht="18" customHeight="1" x14ac:dyDescent="0.25">
      <c r="B3080" s="355"/>
      <c r="C3080" s="356"/>
      <c r="D3080" s="140"/>
      <c r="E3080" s="269"/>
      <c r="F3080" s="269"/>
      <c r="G3080" s="269"/>
      <c r="H3080" s="275"/>
    </row>
    <row r="3081" spans="2:8" ht="18" customHeight="1" x14ac:dyDescent="0.25">
      <c r="B3081" s="355"/>
      <c r="C3081" s="356"/>
      <c r="D3081" s="140"/>
      <c r="E3081" s="269"/>
      <c r="F3081" s="269"/>
      <c r="G3081" s="269"/>
      <c r="H3081" s="275"/>
    </row>
    <row r="3082" spans="2:8" ht="18" customHeight="1" x14ac:dyDescent="0.25">
      <c r="B3082" s="355"/>
      <c r="C3082" s="356"/>
      <c r="D3082" s="140"/>
      <c r="E3082" s="269"/>
      <c r="F3082" s="269"/>
      <c r="G3082" s="269"/>
      <c r="H3082" s="275"/>
    </row>
    <row r="3083" spans="2:8" ht="18" customHeight="1" x14ac:dyDescent="0.25">
      <c r="B3083" s="355"/>
      <c r="C3083" s="356"/>
      <c r="D3083" s="140"/>
      <c r="E3083" s="269"/>
      <c r="F3083" s="269"/>
      <c r="G3083" s="269"/>
      <c r="H3083" s="275"/>
    </row>
    <row r="3084" spans="2:8" ht="18" customHeight="1" x14ac:dyDescent="0.25">
      <c r="B3084" s="355"/>
      <c r="C3084" s="356"/>
      <c r="D3084" s="140"/>
      <c r="E3084" s="269"/>
      <c r="F3084" s="269"/>
      <c r="G3084" s="269"/>
      <c r="H3084" s="275"/>
    </row>
    <row r="3085" spans="2:8" ht="18" customHeight="1" x14ac:dyDescent="0.25">
      <c r="B3085" s="355"/>
      <c r="C3085" s="356"/>
      <c r="D3085" s="140"/>
      <c r="E3085" s="269"/>
      <c r="F3085" s="269"/>
      <c r="G3085" s="269"/>
      <c r="H3085" s="275"/>
    </row>
    <row r="3086" spans="2:8" ht="18" customHeight="1" x14ac:dyDescent="0.25">
      <c r="B3086" s="355"/>
      <c r="C3086" s="356"/>
      <c r="D3086" s="140"/>
      <c r="E3086" s="269"/>
      <c r="F3086" s="269"/>
      <c r="G3086" s="269"/>
      <c r="H3086" s="275"/>
    </row>
    <row r="3087" spans="2:8" ht="18" customHeight="1" x14ac:dyDescent="0.25">
      <c r="B3087" s="355"/>
      <c r="C3087" s="356"/>
      <c r="D3087" s="140"/>
      <c r="E3087" s="269"/>
      <c r="F3087" s="269"/>
      <c r="G3087" s="269"/>
      <c r="H3087" s="275"/>
    </row>
    <row r="3088" spans="2:8" ht="18" customHeight="1" x14ac:dyDescent="0.25">
      <c r="B3088" s="355"/>
      <c r="C3088" s="356"/>
      <c r="D3088" s="140"/>
      <c r="E3088" s="269"/>
      <c r="F3088" s="269"/>
      <c r="G3088" s="269"/>
      <c r="H3088" s="275"/>
    </row>
    <row r="3089" spans="2:8" ht="18" customHeight="1" x14ac:dyDescent="0.25">
      <c r="B3089" s="355"/>
      <c r="C3089" s="356"/>
      <c r="D3089" s="140"/>
      <c r="E3089" s="269"/>
      <c r="F3089" s="269"/>
      <c r="G3089" s="269"/>
      <c r="H3089" s="275"/>
    </row>
    <row r="3090" spans="2:8" ht="18" customHeight="1" x14ac:dyDescent="0.25">
      <c r="B3090" s="355"/>
      <c r="C3090" s="356"/>
      <c r="D3090" s="140"/>
      <c r="E3090" s="269"/>
      <c r="F3090" s="269"/>
      <c r="G3090" s="269"/>
      <c r="H3090" s="275"/>
    </row>
    <row r="3091" spans="2:8" ht="18" customHeight="1" x14ac:dyDescent="0.25">
      <c r="B3091" s="355"/>
      <c r="C3091" s="356"/>
      <c r="D3091" s="140"/>
      <c r="E3091" s="269"/>
      <c r="F3091" s="269"/>
      <c r="G3091" s="269"/>
      <c r="H3091" s="275"/>
    </row>
    <row r="3092" spans="2:8" ht="18" customHeight="1" x14ac:dyDescent="0.25">
      <c r="B3092" s="355"/>
      <c r="C3092" s="356"/>
      <c r="D3092" s="140"/>
      <c r="E3092" s="269"/>
      <c r="F3092" s="269"/>
      <c r="G3092" s="269"/>
      <c r="H3092" s="275"/>
    </row>
    <row r="3093" spans="2:8" ht="18" customHeight="1" x14ac:dyDescent="0.25">
      <c r="B3093" s="355"/>
      <c r="C3093" s="356"/>
      <c r="D3093" s="140"/>
      <c r="E3093" s="269"/>
      <c r="F3093" s="269"/>
      <c r="G3093" s="269"/>
      <c r="H3093" s="275"/>
    </row>
    <row r="3094" spans="2:8" ht="18" customHeight="1" x14ac:dyDescent="0.25">
      <c r="B3094" s="355"/>
      <c r="C3094" s="356"/>
      <c r="D3094" s="140"/>
      <c r="E3094" s="269"/>
      <c r="F3094" s="269"/>
      <c r="G3094" s="269"/>
      <c r="H3094" s="275"/>
    </row>
    <row r="3095" spans="2:8" ht="18" customHeight="1" x14ac:dyDescent="0.25">
      <c r="B3095" s="355"/>
      <c r="C3095" s="356"/>
      <c r="D3095" s="140"/>
      <c r="E3095" s="269"/>
      <c r="F3095" s="269"/>
      <c r="G3095" s="269"/>
      <c r="H3095" s="275"/>
    </row>
    <row r="3096" spans="2:8" ht="18" customHeight="1" x14ac:dyDescent="0.25">
      <c r="B3096" s="355"/>
      <c r="C3096" s="356"/>
      <c r="D3096" s="140"/>
      <c r="E3096" s="269"/>
      <c r="F3096" s="269"/>
      <c r="G3096" s="269"/>
      <c r="H3096" s="275"/>
    </row>
    <row r="3097" spans="2:8" ht="18" customHeight="1" x14ac:dyDescent="0.25">
      <c r="B3097" s="355"/>
      <c r="C3097" s="356"/>
      <c r="D3097" s="140"/>
      <c r="E3097" s="269"/>
      <c r="F3097" s="269"/>
      <c r="G3097" s="269"/>
      <c r="H3097" s="275"/>
    </row>
    <row r="3098" spans="2:8" ht="18" customHeight="1" x14ac:dyDescent="0.25">
      <c r="B3098" s="355"/>
      <c r="C3098" s="356"/>
      <c r="D3098" s="140"/>
      <c r="E3098" s="269"/>
      <c r="F3098" s="269"/>
      <c r="G3098" s="269"/>
      <c r="H3098" s="275"/>
    </row>
    <row r="3099" spans="2:8" ht="18" customHeight="1" x14ac:dyDescent="0.25">
      <c r="B3099" s="355"/>
      <c r="C3099" s="356"/>
      <c r="D3099" s="140"/>
      <c r="E3099" s="269"/>
      <c r="F3099" s="269"/>
      <c r="G3099" s="269"/>
      <c r="H3099" s="275"/>
    </row>
    <row r="3100" spans="2:8" ht="18" customHeight="1" x14ac:dyDescent="0.25">
      <c r="B3100" s="355"/>
      <c r="C3100" s="356"/>
      <c r="D3100" s="140"/>
      <c r="E3100" s="269"/>
      <c r="F3100" s="269"/>
      <c r="G3100" s="269"/>
      <c r="H3100" s="275"/>
    </row>
    <row r="3101" spans="2:8" ht="18" customHeight="1" x14ac:dyDescent="0.25">
      <c r="B3101" s="355"/>
      <c r="C3101" s="356"/>
      <c r="D3101" s="140"/>
      <c r="E3101" s="269"/>
      <c r="F3101" s="269"/>
      <c r="G3101" s="269"/>
      <c r="H3101" s="275"/>
    </row>
    <row r="3102" spans="2:8" ht="18" customHeight="1" x14ac:dyDescent="0.25">
      <c r="B3102" s="355"/>
      <c r="C3102" s="356"/>
      <c r="D3102" s="140"/>
      <c r="E3102" s="269"/>
      <c r="F3102" s="269"/>
      <c r="G3102" s="269"/>
      <c r="H3102" s="275"/>
    </row>
    <row r="3103" spans="2:8" ht="18" customHeight="1" x14ac:dyDescent="0.25">
      <c r="B3103" s="355"/>
      <c r="C3103" s="356"/>
      <c r="D3103" s="140"/>
      <c r="E3103" s="269"/>
      <c r="F3103" s="269"/>
      <c r="G3103" s="269"/>
      <c r="H3103" s="275"/>
    </row>
    <row r="3104" spans="2:8" ht="18" customHeight="1" x14ac:dyDescent="0.25">
      <c r="B3104" s="355"/>
      <c r="C3104" s="356"/>
      <c r="D3104" s="140"/>
      <c r="E3104" s="269"/>
      <c r="F3104" s="269"/>
      <c r="G3104" s="269"/>
      <c r="H3104" s="275"/>
    </row>
    <row r="3105" spans="2:8" ht="18" customHeight="1" x14ac:dyDescent="0.25">
      <c r="B3105" s="355"/>
      <c r="C3105" s="356"/>
      <c r="D3105" s="140"/>
      <c r="E3105" s="269"/>
      <c r="F3105" s="269"/>
      <c r="G3105" s="269"/>
      <c r="H3105" s="275"/>
    </row>
    <row r="3106" spans="2:8" ht="18" customHeight="1" x14ac:dyDescent="0.25">
      <c r="B3106" s="355"/>
      <c r="C3106" s="356"/>
      <c r="D3106" s="140"/>
      <c r="E3106" s="269"/>
      <c r="F3106" s="269"/>
      <c r="G3106" s="269"/>
      <c r="H3106" s="275"/>
    </row>
    <row r="3107" spans="2:8" ht="18" customHeight="1" x14ac:dyDescent="0.25">
      <c r="B3107" s="355"/>
      <c r="C3107" s="356"/>
      <c r="D3107" s="140"/>
      <c r="E3107" s="269"/>
      <c r="F3107" s="269"/>
      <c r="G3107" s="269"/>
      <c r="H3107" s="275"/>
    </row>
    <row r="3108" spans="2:8" ht="18" customHeight="1" x14ac:dyDescent="0.25">
      <c r="B3108" s="355"/>
      <c r="C3108" s="356"/>
      <c r="D3108" s="140"/>
      <c r="E3108" s="269"/>
      <c r="F3108" s="269"/>
      <c r="G3108" s="269"/>
      <c r="H3108" s="275"/>
    </row>
    <row r="3109" spans="2:8" ht="18" customHeight="1" x14ac:dyDescent="0.25">
      <c r="B3109" s="355"/>
      <c r="C3109" s="356"/>
      <c r="D3109" s="140"/>
      <c r="E3109" s="269"/>
      <c r="F3109" s="269"/>
      <c r="G3109" s="269"/>
      <c r="H3109" s="275"/>
    </row>
    <row r="3110" spans="2:8" ht="18" customHeight="1" x14ac:dyDescent="0.25">
      <c r="B3110" s="355"/>
      <c r="C3110" s="356"/>
      <c r="D3110" s="140"/>
      <c r="E3110" s="269"/>
      <c r="F3110" s="269"/>
      <c r="G3110" s="269"/>
      <c r="H3110" s="275"/>
    </row>
    <row r="3111" spans="2:8" ht="18" customHeight="1" x14ac:dyDescent="0.25">
      <c r="B3111" s="355"/>
      <c r="C3111" s="356"/>
      <c r="D3111" s="140"/>
      <c r="E3111" s="269"/>
      <c r="F3111" s="269"/>
      <c r="G3111" s="269"/>
      <c r="H3111" s="275"/>
    </row>
    <row r="3112" spans="2:8" ht="18" customHeight="1" x14ac:dyDescent="0.25">
      <c r="B3112" s="355"/>
      <c r="C3112" s="356"/>
      <c r="D3112" s="140"/>
      <c r="E3112" s="269"/>
      <c r="F3112" s="269"/>
      <c r="G3112" s="269"/>
      <c r="H3112" s="275"/>
    </row>
    <row r="3113" spans="2:8" ht="18" customHeight="1" x14ac:dyDescent="0.25">
      <c r="B3113" s="355"/>
      <c r="C3113" s="356"/>
      <c r="D3113" s="140"/>
      <c r="E3113" s="269"/>
      <c r="F3113" s="269"/>
      <c r="G3113" s="269"/>
      <c r="H3113" s="275"/>
    </row>
    <row r="3114" spans="2:8" ht="18" customHeight="1" x14ac:dyDescent="0.25">
      <c r="B3114" s="355"/>
      <c r="C3114" s="356"/>
      <c r="D3114" s="140"/>
      <c r="E3114" s="269"/>
      <c r="F3114" s="269"/>
      <c r="G3114" s="269"/>
      <c r="H3114" s="275"/>
    </row>
    <row r="3115" spans="2:8" ht="18" customHeight="1" x14ac:dyDescent="0.25">
      <c r="B3115" s="355"/>
      <c r="C3115" s="356"/>
      <c r="D3115" s="140"/>
      <c r="E3115" s="269"/>
      <c r="F3115" s="269"/>
      <c r="G3115" s="269"/>
      <c r="H3115" s="275"/>
    </row>
    <row r="3116" spans="2:8" ht="18" customHeight="1" x14ac:dyDescent="0.25">
      <c r="B3116" s="355"/>
      <c r="C3116" s="356"/>
      <c r="D3116" s="140"/>
      <c r="E3116" s="269"/>
      <c r="F3116" s="269"/>
      <c r="G3116" s="269"/>
      <c r="H3116" s="275"/>
    </row>
    <row r="3117" spans="2:8" ht="18" customHeight="1" x14ac:dyDescent="0.25">
      <c r="B3117" s="355"/>
      <c r="C3117" s="356"/>
      <c r="D3117" s="140"/>
      <c r="E3117" s="269"/>
      <c r="F3117" s="269"/>
      <c r="G3117" s="269"/>
      <c r="H3117" s="275"/>
    </row>
    <row r="3118" spans="2:8" ht="18" customHeight="1" x14ac:dyDescent="0.25">
      <c r="B3118" s="355"/>
      <c r="C3118" s="356"/>
      <c r="D3118" s="140"/>
      <c r="E3118" s="269"/>
      <c r="F3118" s="269"/>
      <c r="G3118" s="269"/>
      <c r="H3118" s="275"/>
    </row>
    <row r="3119" spans="2:8" ht="18" customHeight="1" x14ac:dyDescent="0.25">
      <c r="B3119" s="355"/>
      <c r="C3119" s="356"/>
      <c r="D3119" s="140"/>
      <c r="E3119" s="269"/>
      <c r="F3119" s="269"/>
      <c r="G3119" s="269"/>
      <c r="H3119" s="275"/>
    </row>
    <row r="3120" spans="2:8" ht="18" customHeight="1" x14ac:dyDescent="0.25">
      <c r="B3120" s="355"/>
      <c r="C3120" s="356"/>
      <c r="D3120" s="140"/>
      <c r="E3120" s="269"/>
      <c r="F3120" s="269"/>
      <c r="G3120" s="269"/>
      <c r="H3120" s="275"/>
    </row>
    <row r="3121" spans="2:8" ht="18" customHeight="1" x14ac:dyDescent="0.25">
      <c r="B3121" s="355"/>
      <c r="C3121" s="356"/>
      <c r="D3121" s="140"/>
      <c r="E3121" s="269"/>
      <c r="F3121" s="269"/>
      <c r="G3121" s="269"/>
      <c r="H3121" s="275"/>
    </row>
    <row r="3122" spans="2:8" ht="18" customHeight="1" x14ac:dyDescent="0.25">
      <c r="B3122" s="355"/>
      <c r="C3122" s="356"/>
      <c r="D3122" s="140"/>
      <c r="E3122" s="269"/>
      <c r="F3122" s="269"/>
      <c r="G3122" s="269"/>
      <c r="H3122" s="275"/>
    </row>
    <row r="3123" spans="2:8" ht="18" customHeight="1" x14ac:dyDescent="0.25">
      <c r="B3123" s="355"/>
      <c r="C3123" s="356"/>
      <c r="D3123" s="140"/>
      <c r="E3123" s="269"/>
      <c r="F3123" s="269"/>
      <c r="G3123" s="269"/>
      <c r="H3123" s="275"/>
    </row>
    <row r="3124" spans="2:8" ht="18" customHeight="1" x14ac:dyDescent="0.25">
      <c r="B3124" s="355"/>
      <c r="C3124" s="356"/>
      <c r="D3124" s="140"/>
      <c r="E3124" s="269"/>
      <c r="F3124" s="269"/>
      <c r="G3124" s="269"/>
      <c r="H3124" s="275"/>
    </row>
    <row r="3125" spans="2:8" ht="18" customHeight="1" x14ac:dyDescent="0.25">
      <c r="B3125" s="355"/>
      <c r="C3125" s="356"/>
      <c r="D3125" s="140"/>
      <c r="E3125" s="269"/>
      <c r="F3125" s="269"/>
      <c r="G3125" s="269"/>
      <c r="H3125" s="275"/>
    </row>
    <row r="3126" spans="2:8" ht="18" customHeight="1" x14ac:dyDescent="0.25">
      <c r="B3126" s="355"/>
      <c r="C3126" s="356"/>
      <c r="D3126" s="140"/>
      <c r="E3126" s="269"/>
      <c r="F3126" s="269"/>
      <c r="G3126" s="269"/>
      <c r="H3126" s="275"/>
    </row>
    <row r="3127" spans="2:8" ht="18" customHeight="1" x14ac:dyDescent="0.25">
      <c r="B3127" s="355"/>
      <c r="C3127" s="356"/>
      <c r="D3127" s="140"/>
      <c r="E3127" s="269"/>
      <c r="F3127" s="269"/>
      <c r="G3127" s="269"/>
      <c r="H3127" s="275"/>
    </row>
    <row r="3128" spans="2:8" ht="18" customHeight="1" x14ac:dyDescent="0.25">
      <c r="B3128" s="355"/>
      <c r="C3128" s="356"/>
      <c r="D3128" s="140"/>
      <c r="E3128" s="269"/>
      <c r="F3128" s="269"/>
      <c r="G3128" s="269"/>
      <c r="H3128" s="275"/>
    </row>
    <row r="3129" spans="2:8" ht="18" customHeight="1" x14ac:dyDescent="0.25">
      <c r="B3129" s="355"/>
      <c r="C3129" s="356"/>
      <c r="D3129" s="140"/>
      <c r="E3129" s="269"/>
      <c r="F3129" s="269"/>
      <c r="G3129" s="269"/>
      <c r="H3129" s="275"/>
    </row>
    <row r="3130" spans="2:8" ht="18" customHeight="1" x14ac:dyDescent="0.25">
      <c r="B3130" s="355"/>
      <c r="C3130" s="356"/>
      <c r="D3130" s="140"/>
      <c r="E3130" s="269"/>
      <c r="F3130" s="269"/>
      <c r="G3130" s="269"/>
      <c r="H3130" s="275"/>
    </row>
    <row r="3131" spans="2:8" ht="18" customHeight="1" x14ac:dyDescent="0.25">
      <c r="B3131" s="355"/>
      <c r="C3131" s="356"/>
      <c r="D3131" s="140"/>
      <c r="E3131" s="269"/>
      <c r="F3131" s="269"/>
      <c r="G3131" s="269"/>
      <c r="H3131" s="275"/>
    </row>
    <row r="3132" spans="2:8" ht="18" customHeight="1" x14ac:dyDescent="0.25">
      <c r="B3132" s="355"/>
      <c r="C3132" s="356"/>
      <c r="D3132" s="140"/>
      <c r="E3132" s="269"/>
      <c r="F3132" s="269"/>
      <c r="G3132" s="269"/>
      <c r="H3132" s="275"/>
    </row>
    <row r="3133" spans="2:8" ht="18" customHeight="1" x14ac:dyDescent="0.25">
      <c r="B3133" s="355"/>
      <c r="C3133" s="356"/>
      <c r="D3133" s="140"/>
      <c r="E3133" s="269"/>
      <c r="F3133" s="269"/>
      <c r="G3133" s="269"/>
      <c r="H3133" s="275"/>
    </row>
    <row r="3134" spans="2:8" ht="18" customHeight="1" x14ac:dyDescent="0.25">
      <c r="B3134" s="355"/>
      <c r="C3134" s="356"/>
      <c r="D3134" s="140"/>
      <c r="E3134" s="269"/>
      <c r="F3134" s="269"/>
      <c r="G3134" s="269"/>
      <c r="H3134" s="275"/>
    </row>
    <row r="3135" spans="2:8" ht="18" customHeight="1" x14ac:dyDescent="0.25">
      <c r="B3135" s="355"/>
      <c r="C3135" s="356"/>
      <c r="D3135" s="140"/>
      <c r="E3135" s="269"/>
      <c r="F3135" s="269"/>
      <c r="G3135" s="269"/>
      <c r="H3135" s="275"/>
    </row>
    <row r="3136" spans="2:8" ht="18" customHeight="1" x14ac:dyDescent="0.25">
      <c r="B3136" s="355"/>
      <c r="C3136" s="356"/>
      <c r="D3136" s="140"/>
      <c r="E3136" s="269"/>
      <c r="F3136" s="269"/>
      <c r="G3136" s="269"/>
      <c r="H3136" s="275"/>
    </row>
    <row r="3137" spans="2:8" ht="18" customHeight="1" x14ac:dyDescent="0.25">
      <c r="B3137" s="355"/>
      <c r="C3137" s="356"/>
      <c r="D3137" s="140"/>
      <c r="E3137" s="269"/>
      <c r="F3137" s="269"/>
      <c r="G3137" s="269"/>
      <c r="H3137" s="275"/>
    </row>
    <row r="3138" spans="2:8" ht="18" customHeight="1" x14ac:dyDescent="0.25">
      <c r="B3138" s="355"/>
      <c r="C3138" s="356"/>
      <c r="D3138" s="140"/>
      <c r="E3138" s="269"/>
      <c r="F3138" s="269"/>
      <c r="G3138" s="269"/>
      <c r="H3138" s="275"/>
    </row>
    <row r="3139" spans="2:8" ht="18" customHeight="1" x14ac:dyDescent="0.25">
      <c r="B3139" s="355"/>
      <c r="C3139" s="356"/>
      <c r="D3139" s="140"/>
      <c r="E3139" s="269"/>
      <c r="F3139" s="269"/>
      <c r="G3139" s="269"/>
      <c r="H3139" s="275"/>
    </row>
    <row r="3140" spans="2:8" ht="18" customHeight="1" x14ac:dyDescent="0.25">
      <c r="B3140" s="355"/>
      <c r="C3140" s="356"/>
      <c r="D3140" s="140"/>
      <c r="E3140" s="269"/>
      <c r="F3140" s="269"/>
      <c r="G3140" s="269"/>
      <c r="H3140" s="275"/>
    </row>
    <row r="3141" spans="2:8" ht="18" customHeight="1" x14ac:dyDescent="0.25">
      <c r="B3141" s="355"/>
      <c r="C3141" s="356"/>
      <c r="D3141" s="140"/>
      <c r="E3141" s="269"/>
      <c r="F3141" s="269"/>
      <c r="G3141" s="269"/>
      <c r="H3141" s="275"/>
    </row>
    <row r="3142" spans="2:8" ht="18" customHeight="1" x14ac:dyDescent="0.25">
      <c r="B3142" s="355"/>
      <c r="C3142" s="356"/>
      <c r="D3142" s="140"/>
      <c r="E3142" s="269"/>
      <c r="F3142" s="269"/>
      <c r="G3142" s="269"/>
      <c r="H3142" s="275"/>
    </row>
    <row r="3143" spans="2:8" ht="18" customHeight="1" x14ac:dyDescent="0.25">
      <c r="B3143" s="355"/>
      <c r="C3143" s="356"/>
      <c r="D3143" s="140"/>
      <c r="E3143" s="269"/>
      <c r="F3143" s="269"/>
      <c r="G3143" s="269"/>
      <c r="H3143" s="275"/>
    </row>
    <row r="3144" spans="2:8" ht="18" customHeight="1" x14ac:dyDescent="0.25">
      <c r="B3144" s="355"/>
      <c r="C3144" s="356"/>
      <c r="D3144" s="140"/>
      <c r="E3144" s="269"/>
      <c r="F3144" s="269"/>
      <c r="G3144" s="269"/>
      <c r="H3144" s="275"/>
    </row>
    <row r="3145" spans="2:8" ht="18" customHeight="1" x14ac:dyDescent="0.25">
      <c r="B3145" s="355"/>
      <c r="C3145" s="356"/>
      <c r="D3145" s="140"/>
      <c r="E3145" s="269"/>
      <c r="F3145" s="269"/>
      <c r="G3145" s="269"/>
      <c r="H3145" s="275"/>
    </row>
    <row r="3146" spans="2:8" ht="18" customHeight="1" x14ac:dyDescent="0.25">
      <c r="B3146" s="355"/>
      <c r="C3146" s="356"/>
      <c r="D3146" s="140"/>
      <c r="E3146" s="269"/>
      <c r="F3146" s="269"/>
      <c r="G3146" s="269"/>
      <c r="H3146" s="275"/>
    </row>
    <row r="3147" spans="2:8" ht="18" customHeight="1" x14ac:dyDescent="0.25">
      <c r="B3147" s="355"/>
      <c r="C3147" s="356"/>
      <c r="D3147" s="140"/>
      <c r="E3147" s="269"/>
      <c r="F3147" s="269"/>
      <c r="G3147" s="269"/>
      <c r="H3147" s="275"/>
    </row>
    <row r="3148" spans="2:8" ht="18" customHeight="1" x14ac:dyDescent="0.25">
      <c r="B3148" s="355"/>
      <c r="C3148" s="356"/>
      <c r="D3148" s="140"/>
      <c r="E3148" s="269"/>
      <c r="F3148" s="269"/>
      <c r="G3148" s="269"/>
      <c r="H3148" s="275"/>
    </row>
    <row r="3149" spans="2:8" ht="18" customHeight="1" x14ac:dyDescent="0.25">
      <c r="B3149" s="355"/>
      <c r="C3149" s="356"/>
      <c r="D3149" s="140"/>
      <c r="E3149" s="269"/>
      <c r="F3149" s="269"/>
      <c r="G3149" s="269"/>
      <c r="H3149" s="275"/>
    </row>
    <row r="3150" spans="2:8" ht="18" customHeight="1" x14ac:dyDescent="0.25">
      <c r="B3150" s="355"/>
      <c r="C3150" s="356"/>
      <c r="D3150" s="140"/>
      <c r="E3150" s="269"/>
      <c r="F3150" s="269"/>
      <c r="G3150" s="269"/>
      <c r="H3150" s="275"/>
    </row>
    <row r="3151" spans="2:8" ht="18" customHeight="1" x14ac:dyDescent="0.25">
      <c r="B3151" s="355"/>
      <c r="C3151" s="356"/>
      <c r="D3151" s="140"/>
      <c r="E3151" s="269"/>
      <c r="F3151" s="269"/>
      <c r="G3151" s="269"/>
      <c r="H3151" s="275"/>
    </row>
    <row r="3152" spans="2:8" ht="18" customHeight="1" x14ac:dyDescent="0.25">
      <c r="B3152" s="355"/>
      <c r="C3152" s="356"/>
      <c r="D3152" s="140"/>
      <c r="E3152" s="269"/>
      <c r="F3152" s="269"/>
      <c r="G3152" s="269"/>
      <c r="H3152" s="275"/>
    </row>
    <row r="3153" spans="2:8" ht="18" customHeight="1" x14ac:dyDescent="0.25">
      <c r="B3153" s="355"/>
      <c r="C3153" s="356"/>
      <c r="D3153" s="140"/>
      <c r="E3153" s="269"/>
      <c r="F3153" s="269"/>
      <c r="G3153" s="269"/>
      <c r="H3153" s="275"/>
    </row>
    <row r="3154" spans="2:8" ht="18" customHeight="1" x14ac:dyDescent="0.25">
      <c r="B3154" s="355"/>
      <c r="C3154" s="356"/>
      <c r="D3154" s="140"/>
      <c r="E3154" s="269"/>
      <c r="F3154" s="269"/>
      <c r="G3154" s="269"/>
      <c r="H3154" s="275"/>
    </row>
    <row r="3155" spans="2:8" ht="18" customHeight="1" x14ac:dyDescent="0.25">
      <c r="B3155" s="355"/>
      <c r="C3155" s="356"/>
      <c r="D3155" s="140"/>
      <c r="E3155" s="269"/>
      <c r="F3155" s="269"/>
      <c r="G3155" s="269"/>
      <c r="H3155" s="275"/>
    </row>
    <row r="3156" spans="2:8" ht="18" customHeight="1" x14ac:dyDescent="0.25">
      <c r="B3156" s="355"/>
      <c r="C3156" s="356"/>
      <c r="D3156" s="140"/>
      <c r="E3156" s="269"/>
      <c r="F3156" s="269"/>
      <c r="G3156" s="269"/>
      <c r="H3156" s="275"/>
    </row>
    <row r="3157" spans="2:8" ht="18" customHeight="1" x14ac:dyDescent="0.25">
      <c r="B3157" s="355"/>
      <c r="C3157" s="356"/>
      <c r="D3157" s="140"/>
      <c r="E3157" s="269"/>
      <c r="F3157" s="269"/>
      <c r="G3157" s="269"/>
      <c r="H3157" s="275"/>
    </row>
    <row r="3158" spans="2:8" ht="18" customHeight="1" x14ac:dyDescent="0.25">
      <c r="B3158" s="355"/>
      <c r="C3158" s="356"/>
      <c r="D3158" s="140"/>
      <c r="E3158" s="269"/>
      <c r="F3158" s="269"/>
      <c r="G3158" s="269"/>
      <c r="H3158" s="275"/>
    </row>
    <row r="3159" spans="2:8" ht="18" customHeight="1" x14ac:dyDescent="0.25">
      <c r="B3159" s="355"/>
      <c r="C3159" s="356"/>
      <c r="D3159" s="140"/>
      <c r="E3159" s="269"/>
      <c r="F3159" s="269"/>
      <c r="G3159" s="269"/>
      <c r="H3159" s="275"/>
    </row>
    <row r="3160" spans="2:8" ht="18" customHeight="1" x14ac:dyDescent="0.25">
      <c r="B3160" s="355"/>
      <c r="C3160" s="356"/>
      <c r="D3160" s="140"/>
      <c r="E3160" s="269"/>
      <c r="F3160" s="269"/>
      <c r="G3160" s="269"/>
      <c r="H3160" s="275"/>
    </row>
    <row r="3161" spans="2:8" ht="18" customHeight="1" x14ac:dyDescent="0.25">
      <c r="B3161" s="355"/>
      <c r="C3161" s="356"/>
      <c r="D3161" s="140"/>
      <c r="E3161" s="269"/>
      <c r="F3161" s="269"/>
      <c r="G3161" s="269"/>
      <c r="H3161" s="275"/>
    </row>
    <row r="3162" spans="2:8" ht="18" customHeight="1" x14ac:dyDescent="0.25">
      <c r="B3162" s="355"/>
      <c r="C3162" s="356"/>
      <c r="D3162" s="140"/>
      <c r="E3162" s="269"/>
      <c r="F3162" s="269"/>
      <c r="G3162" s="269"/>
      <c r="H3162" s="275"/>
    </row>
    <row r="3163" spans="2:8" ht="18" customHeight="1" x14ac:dyDescent="0.25">
      <c r="B3163" s="355"/>
      <c r="C3163" s="356"/>
      <c r="D3163" s="140"/>
      <c r="E3163" s="269"/>
      <c r="F3163" s="269"/>
      <c r="G3163" s="269"/>
      <c r="H3163" s="275"/>
    </row>
    <row r="3164" spans="2:8" ht="18" customHeight="1" x14ac:dyDescent="0.25">
      <c r="B3164" s="355"/>
      <c r="C3164" s="356"/>
      <c r="D3164" s="140"/>
      <c r="E3164" s="269"/>
      <c r="F3164" s="269"/>
      <c r="G3164" s="269"/>
      <c r="H3164" s="275"/>
    </row>
    <row r="3165" spans="2:8" ht="18" customHeight="1" x14ac:dyDescent="0.25">
      <c r="B3165" s="355"/>
      <c r="C3165" s="356"/>
      <c r="D3165" s="140"/>
      <c r="E3165" s="269"/>
      <c r="F3165" s="269"/>
      <c r="G3165" s="269"/>
      <c r="H3165" s="275"/>
    </row>
    <row r="3166" spans="2:8" ht="18" customHeight="1" x14ac:dyDescent="0.25">
      <c r="B3166" s="355"/>
      <c r="C3166" s="356"/>
      <c r="D3166" s="140"/>
      <c r="E3166" s="269"/>
      <c r="F3166" s="269"/>
      <c r="G3166" s="269"/>
      <c r="H3166" s="275"/>
    </row>
    <row r="3167" spans="2:8" ht="18" customHeight="1" x14ac:dyDescent="0.25">
      <c r="B3167" s="355"/>
      <c r="C3167" s="356"/>
      <c r="D3167" s="140"/>
      <c r="E3167" s="269"/>
      <c r="F3167" s="269"/>
      <c r="G3167" s="269"/>
      <c r="H3167" s="275"/>
    </row>
    <row r="3168" spans="2:8" ht="18" customHeight="1" x14ac:dyDescent="0.25">
      <c r="B3168" s="355"/>
      <c r="C3168" s="356"/>
      <c r="D3168" s="140"/>
      <c r="E3168" s="269"/>
      <c r="F3168" s="269"/>
      <c r="G3168" s="269"/>
      <c r="H3168" s="275"/>
    </row>
    <row r="3169" spans="2:8" ht="18" customHeight="1" x14ac:dyDescent="0.25">
      <c r="B3169" s="355"/>
      <c r="C3169" s="356"/>
      <c r="D3169" s="140"/>
      <c r="E3169" s="269"/>
      <c r="F3169" s="269"/>
      <c r="G3169" s="269"/>
      <c r="H3169" s="275"/>
    </row>
    <row r="3170" spans="2:8" ht="18" customHeight="1" x14ac:dyDescent="0.25">
      <c r="B3170" s="355"/>
      <c r="C3170" s="356"/>
      <c r="D3170" s="140"/>
      <c r="E3170" s="269"/>
      <c r="F3170" s="269"/>
      <c r="G3170" s="269"/>
      <c r="H3170" s="275"/>
    </row>
    <row r="3171" spans="2:8" ht="18" customHeight="1" x14ac:dyDescent="0.25">
      <c r="B3171" s="355"/>
      <c r="C3171" s="356"/>
      <c r="D3171" s="140"/>
      <c r="E3171" s="269"/>
      <c r="F3171" s="269"/>
      <c r="G3171" s="269"/>
      <c r="H3171" s="275"/>
    </row>
    <row r="3172" spans="2:8" ht="18" customHeight="1" x14ac:dyDescent="0.25">
      <c r="B3172" s="355"/>
      <c r="C3172" s="356"/>
      <c r="D3172" s="140"/>
      <c r="E3172" s="269"/>
      <c r="F3172" s="269"/>
      <c r="G3172" s="269"/>
      <c r="H3172" s="275"/>
    </row>
    <row r="3173" spans="2:8" ht="18" customHeight="1" x14ac:dyDescent="0.25">
      <c r="B3173" s="355"/>
      <c r="C3173" s="356"/>
      <c r="D3173" s="140"/>
      <c r="E3173" s="269"/>
      <c r="F3173" s="269"/>
      <c r="G3173" s="269"/>
      <c r="H3173" s="275"/>
    </row>
    <row r="3174" spans="2:8" ht="18" customHeight="1" x14ac:dyDescent="0.25">
      <c r="B3174" s="355"/>
      <c r="C3174" s="356"/>
      <c r="D3174" s="140"/>
      <c r="E3174" s="269"/>
      <c r="F3174" s="269"/>
      <c r="G3174" s="269"/>
      <c r="H3174" s="275"/>
    </row>
    <row r="3175" spans="2:8" ht="18" customHeight="1" x14ac:dyDescent="0.25">
      <c r="B3175" s="355"/>
      <c r="C3175" s="356"/>
      <c r="D3175" s="140"/>
      <c r="E3175" s="269"/>
      <c r="F3175" s="269"/>
      <c r="G3175" s="269"/>
      <c r="H3175" s="275"/>
    </row>
    <row r="3176" spans="2:8" ht="18" customHeight="1" x14ac:dyDescent="0.25">
      <c r="B3176" s="355"/>
      <c r="C3176" s="356"/>
      <c r="D3176" s="140"/>
      <c r="E3176" s="269"/>
      <c r="F3176" s="269"/>
      <c r="G3176" s="269"/>
      <c r="H3176" s="275"/>
    </row>
    <row r="3177" spans="2:8" ht="18" customHeight="1" x14ac:dyDescent="0.25">
      <c r="B3177" s="355"/>
      <c r="C3177" s="356"/>
      <c r="D3177" s="140"/>
      <c r="E3177" s="269"/>
      <c r="F3177" s="269"/>
      <c r="G3177" s="269"/>
      <c r="H3177" s="275"/>
    </row>
    <row r="3178" spans="2:8" ht="18" customHeight="1" x14ac:dyDescent="0.25">
      <c r="B3178" s="355"/>
      <c r="C3178" s="356"/>
      <c r="D3178" s="140"/>
      <c r="E3178" s="269"/>
      <c r="F3178" s="269"/>
      <c r="G3178" s="269"/>
      <c r="H3178" s="275"/>
    </row>
    <row r="3179" spans="2:8" ht="18" customHeight="1" x14ac:dyDescent="0.25">
      <c r="B3179" s="355"/>
      <c r="C3179" s="356"/>
      <c r="D3179" s="140"/>
      <c r="E3179" s="269"/>
      <c r="F3179" s="269"/>
      <c r="G3179" s="269"/>
      <c r="H3179" s="275"/>
    </row>
    <row r="3180" spans="2:8" ht="18" customHeight="1" x14ac:dyDescent="0.25">
      <c r="B3180" s="355"/>
      <c r="C3180" s="356"/>
      <c r="D3180" s="140"/>
      <c r="E3180" s="269"/>
      <c r="F3180" s="269"/>
      <c r="G3180" s="269"/>
      <c r="H3180" s="275"/>
    </row>
    <row r="3181" spans="2:8" ht="18" customHeight="1" x14ac:dyDescent="0.25">
      <c r="B3181" s="355"/>
      <c r="C3181" s="356"/>
      <c r="D3181" s="140"/>
      <c r="E3181" s="269"/>
      <c r="F3181" s="269"/>
      <c r="G3181" s="269"/>
      <c r="H3181" s="275"/>
    </row>
    <row r="3182" spans="2:8" ht="18" customHeight="1" x14ac:dyDescent="0.25">
      <c r="B3182" s="355"/>
      <c r="C3182" s="356"/>
      <c r="D3182" s="140"/>
      <c r="E3182" s="269"/>
      <c r="F3182" s="269"/>
      <c r="G3182" s="269"/>
      <c r="H3182" s="275"/>
    </row>
    <row r="3183" spans="2:8" ht="18" customHeight="1" x14ac:dyDescent="0.25">
      <c r="B3183" s="355"/>
      <c r="C3183" s="356"/>
      <c r="D3183" s="140"/>
      <c r="E3183" s="269"/>
      <c r="F3183" s="269"/>
      <c r="G3183" s="269"/>
      <c r="H3183" s="275"/>
    </row>
    <row r="3184" spans="2:8" ht="18" customHeight="1" x14ac:dyDescent="0.25">
      <c r="B3184" s="355"/>
      <c r="C3184" s="356"/>
      <c r="D3184" s="140"/>
      <c r="E3184" s="269"/>
      <c r="F3184" s="269"/>
      <c r="G3184" s="269"/>
      <c r="H3184" s="275"/>
    </row>
    <row r="3185" spans="2:8" ht="18" customHeight="1" x14ac:dyDescent="0.25">
      <c r="B3185" s="355"/>
      <c r="C3185" s="356"/>
      <c r="D3185" s="140"/>
      <c r="E3185" s="269"/>
      <c r="F3185" s="269"/>
      <c r="G3185" s="269"/>
      <c r="H3185" s="275"/>
    </row>
    <row r="3186" spans="2:8" ht="18" customHeight="1" x14ac:dyDescent="0.25">
      <c r="B3186" s="355"/>
      <c r="C3186" s="356"/>
      <c r="D3186" s="140"/>
      <c r="E3186" s="269"/>
      <c r="F3186" s="269"/>
      <c r="G3186" s="269"/>
      <c r="H3186" s="275"/>
    </row>
    <row r="3187" spans="2:8" ht="18" customHeight="1" x14ac:dyDescent="0.25">
      <c r="B3187" s="355"/>
      <c r="C3187" s="356"/>
      <c r="D3187" s="140"/>
      <c r="E3187" s="269"/>
      <c r="F3187" s="269"/>
      <c r="G3187" s="269"/>
      <c r="H3187" s="275"/>
    </row>
    <row r="3188" spans="2:8" ht="18" customHeight="1" x14ac:dyDescent="0.25">
      <c r="B3188" s="355"/>
      <c r="C3188" s="356"/>
      <c r="D3188" s="140"/>
      <c r="E3188" s="269"/>
      <c r="F3188" s="269"/>
      <c r="G3188" s="269"/>
      <c r="H3188" s="275"/>
    </row>
    <row r="3189" spans="2:8" ht="18" customHeight="1" x14ac:dyDescent="0.25">
      <c r="B3189" s="355"/>
      <c r="C3189" s="356"/>
      <c r="D3189" s="140"/>
      <c r="E3189" s="269"/>
      <c r="F3189" s="269"/>
      <c r="G3189" s="269"/>
      <c r="H3189" s="275"/>
    </row>
    <row r="3190" spans="2:8" ht="18" customHeight="1" x14ac:dyDescent="0.25">
      <c r="B3190" s="355"/>
      <c r="C3190" s="356"/>
      <c r="D3190" s="140"/>
      <c r="E3190" s="269"/>
      <c r="F3190" s="269"/>
      <c r="G3190" s="269"/>
      <c r="H3190" s="275"/>
    </row>
    <row r="3191" spans="2:8" ht="18" customHeight="1" x14ac:dyDescent="0.25">
      <c r="B3191" s="355"/>
      <c r="C3191" s="356"/>
      <c r="D3191" s="140"/>
      <c r="E3191" s="269"/>
      <c r="F3191" s="269"/>
      <c r="G3191" s="269"/>
      <c r="H3191" s="275"/>
    </row>
    <row r="3192" spans="2:8" ht="18" customHeight="1" x14ac:dyDescent="0.25">
      <c r="B3192" s="355"/>
      <c r="C3192" s="356"/>
      <c r="D3192" s="140"/>
      <c r="E3192" s="269"/>
      <c r="F3192" s="269"/>
      <c r="G3192" s="269"/>
      <c r="H3192" s="275"/>
    </row>
    <row r="3193" spans="2:8" ht="18" customHeight="1" x14ac:dyDescent="0.25">
      <c r="B3193" s="355"/>
      <c r="C3193" s="356"/>
      <c r="D3193" s="140"/>
      <c r="E3193" s="269"/>
      <c r="F3193" s="269"/>
      <c r="G3193" s="269"/>
      <c r="H3193" s="275"/>
    </row>
    <row r="3194" spans="2:8" ht="18" customHeight="1" x14ac:dyDescent="0.25">
      <c r="B3194" s="355"/>
      <c r="C3194" s="356"/>
      <c r="D3194" s="140"/>
      <c r="E3194" s="269"/>
      <c r="F3194" s="269"/>
      <c r="G3194" s="269"/>
      <c r="H3194" s="275"/>
    </row>
    <row r="3195" spans="2:8" ht="18" customHeight="1" x14ac:dyDescent="0.25">
      <c r="B3195" s="355"/>
      <c r="C3195" s="356"/>
      <c r="D3195" s="140"/>
      <c r="E3195" s="269"/>
      <c r="F3195" s="269"/>
      <c r="G3195" s="269"/>
      <c r="H3195" s="275"/>
    </row>
    <row r="3196" spans="2:8" ht="18" customHeight="1" x14ac:dyDescent="0.25">
      <c r="B3196" s="355"/>
      <c r="C3196" s="356"/>
      <c r="D3196" s="140"/>
      <c r="E3196" s="269"/>
      <c r="F3196" s="269"/>
      <c r="G3196" s="269"/>
      <c r="H3196" s="275"/>
    </row>
    <row r="3197" spans="2:8" ht="18" customHeight="1" x14ac:dyDescent="0.25">
      <c r="B3197" s="355"/>
      <c r="C3197" s="356"/>
      <c r="D3197" s="140"/>
      <c r="E3197" s="269"/>
      <c r="F3197" s="269"/>
      <c r="G3197" s="269"/>
      <c r="H3197" s="275"/>
    </row>
    <row r="3198" spans="2:8" ht="18" customHeight="1" x14ac:dyDescent="0.25">
      <c r="B3198" s="355"/>
      <c r="C3198" s="356"/>
      <c r="D3198" s="140"/>
      <c r="E3198" s="269"/>
      <c r="F3198" s="269"/>
      <c r="G3198" s="269"/>
      <c r="H3198" s="275"/>
    </row>
    <row r="3199" spans="2:8" ht="18" customHeight="1" x14ac:dyDescent="0.25">
      <c r="B3199" s="355"/>
      <c r="C3199" s="356"/>
      <c r="D3199" s="140"/>
      <c r="E3199" s="269"/>
      <c r="F3199" s="269"/>
      <c r="G3199" s="269"/>
      <c r="H3199" s="275"/>
    </row>
    <row r="3200" spans="2:8" ht="18" customHeight="1" x14ac:dyDescent="0.25">
      <c r="B3200" s="355"/>
      <c r="C3200" s="356"/>
      <c r="D3200" s="140"/>
      <c r="E3200" s="269"/>
      <c r="F3200" s="269"/>
      <c r="G3200" s="269"/>
      <c r="H3200" s="275"/>
    </row>
    <row r="3201" spans="2:8" ht="18" customHeight="1" x14ac:dyDescent="0.25">
      <c r="B3201" s="355"/>
      <c r="C3201" s="356"/>
      <c r="D3201" s="140"/>
      <c r="E3201" s="269"/>
      <c r="F3201" s="269"/>
      <c r="G3201" s="269"/>
      <c r="H3201" s="275"/>
    </row>
    <row r="3202" spans="2:8" ht="18" customHeight="1" x14ac:dyDescent="0.25">
      <c r="B3202" s="355"/>
      <c r="C3202" s="356"/>
      <c r="D3202" s="140"/>
      <c r="E3202" s="269"/>
      <c r="F3202" s="269"/>
      <c r="G3202" s="269"/>
      <c r="H3202" s="275"/>
    </row>
    <row r="3203" spans="2:8" ht="18" customHeight="1" x14ac:dyDescent="0.25">
      <c r="B3203" s="355"/>
      <c r="C3203" s="356"/>
      <c r="D3203" s="140"/>
      <c r="E3203" s="269"/>
      <c r="F3203" s="269"/>
      <c r="G3203" s="269"/>
      <c r="H3203" s="275"/>
    </row>
    <row r="3204" spans="2:8" ht="18" customHeight="1" x14ac:dyDescent="0.25">
      <c r="B3204" s="355"/>
      <c r="C3204" s="356"/>
      <c r="D3204" s="140"/>
      <c r="E3204" s="269"/>
      <c r="F3204" s="269"/>
      <c r="G3204" s="269"/>
      <c r="H3204" s="275"/>
    </row>
    <row r="3205" spans="2:8" ht="18" customHeight="1" x14ac:dyDescent="0.25">
      <c r="B3205" s="355"/>
      <c r="C3205" s="356"/>
      <c r="D3205" s="140"/>
      <c r="E3205" s="269"/>
      <c r="F3205" s="269"/>
      <c r="G3205" s="269"/>
      <c r="H3205" s="275"/>
    </row>
    <row r="3206" spans="2:8" ht="18" customHeight="1" x14ac:dyDescent="0.25">
      <c r="B3206" s="355"/>
      <c r="C3206" s="356"/>
      <c r="D3206" s="140"/>
      <c r="E3206" s="269"/>
      <c r="F3206" s="269"/>
      <c r="G3206" s="269"/>
      <c r="H3206" s="275"/>
    </row>
    <row r="3207" spans="2:8" ht="18" customHeight="1" x14ac:dyDescent="0.25">
      <c r="B3207" s="355"/>
      <c r="C3207" s="356"/>
      <c r="D3207" s="140"/>
      <c r="E3207" s="269"/>
      <c r="F3207" s="269"/>
      <c r="G3207" s="269"/>
      <c r="H3207" s="275"/>
    </row>
    <row r="3208" spans="2:8" ht="18" customHeight="1" x14ac:dyDescent="0.25">
      <c r="B3208" s="355"/>
      <c r="C3208" s="356"/>
      <c r="D3208" s="140"/>
      <c r="E3208" s="269"/>
      <c r="F3208" s="269"/>
      <c r="G3208" s="269"/>
      <c r="H3208" s="275"/>
    </row>
    <row r="3209" spans="2:8" ht="18" customHeight="1" x14ac:dyDescent="0.25">
      <c r="B3209" s="355"/>
      <c r="C3209" s="356"/>
      <c r="D3209" s="140"/>
      <c r="E3209" s="269"/>
      <c r="F3209" s="269"/>
      <c r="G3209" s="269"/>
      <c r="H3209" s="275"/>
    </row>
    <row r="3210" spans="2:8" ht="18" customHeight="1" x14ac:dyDescent="0.25">
      <c r="B3210" s="355"/>
      <c r="C3210" s="356"/>
      <c r="D3210" s="140"/>
      <c r="E3210" s="269"/>
      <c r="F3210" s="269"/>
      <c r="G3210" s="269"/>
      <c r="H3210" s="275"/>
    </row>
    <row r="3211" spans="2:8" ht="18" customHeight="1" x14ac:dyDescent="0.25">
      <c r="B3211" s="355"/>
      <c r="C3211" s="356"/>
      <c r="D3211" s="140"/>
      <c r="E3211" s="269"/>
      <c r="F3211" s="269"/>
      <c r="G3211" s="269"/>
      <c r="H3211" s="275"/>
    </row>
    <row r="3212" spans="2:8" ht="18" customHeight="1" x14ac:dyDescent="0.25">
      <c r="B3212" s="355"/>
      <c r="C3212" s="356"/>
      <c r="D3212" s="140"/>
      <c r="E3212" s="269"/>
      <c r="F3212" s="269"/>
      <c r="G3212" s="269"/>
      <c r="H3212" s="275"/>
    </row>
    <row r="3213" spans="2:8" ht="18" customHeight="1" x14ac:dyDescent="0.25">
      <c r="B3213" s="355"/>
      <c r="C3213" s="356"/>
      <c r="D3213" s="140"/>
      <c r="E3213" s="269"/>
      <c r="F3213" s="269"/>
      <c r="G3213" s="269"/>
      <c r="H3213" s="275"/>
    </row>
    <row r="3214" spans="2:8" ht="18" customHeight="1" x14ac:dyDescent="0.25">
      <c r="B3214" s="355"/>
      <c r="C3214" s="356"/>
      <c r="D3214" s="140"/>
      <c r="E3214" s="269"/>
      <c r="F3214" s="269"/>
      <c r="G3214" s="269"/>
      <c r="H3214" s="275"/>
    </row>
    <row r="3215" spans="2:8" ht="18" customHeight="1" x14ac:dyDescent="0.25">
      <c r="B3215" s="355"/>
      <c r="C3215" s="356"/>
      <c r="D3215" s="140"/>
      <c r="E3215" s="269"/>
      <c r="F3215" s="269"/>
      <c r="G3215" s="269"/>
      <c r="H3215" s="275"/>
    </row>
    <row r="3216" spans="2:8" ht="18" customHeight="1" x14ac:dyDescent="0.25">
      <c r="B3216" s="355"/>
      <c r="C3216" s="356"/>
      <c r="D3216" s="140"/>
      <c r="E3216" s="269"/>
      <c r="F3216" s="269"/>
      <c r="G3216" s="269"/>
      <c r="H3216" s="275"/>
    </row>
    <row r="3217" spans="2:8" ht="18" customHeight="1" x14ac:dyDescent="0.25">
      <c r="B3217" s="355"/>
      <c r="C3217" s="356"/>
      <c r="D3217" s="140"/>
      <c r="E3217" s="269"/>
      <c r="F3217" s="269"/>
      <c r="G3217" s="269"/>
      <c r="H3217" s="275"/>
    </row>
    <row r="3218" spans="2:8" ht="18" customHeight="1" x14ac:dyDescent="0.25">
      <c r="B3218" s="355"/>
      <c r="C3218" s="356"/>
      <c r="D3218" s="140"/>
      <c r="E3218" s="269"/>
      <c r="F3218" s="269"/>
      <c r="G3218" s="269"/>
      <c r="H3218" s="275"/>
    </row>
    <row r="3219" spans="2:8" ht="18" customHeight="1" x14ac:dyDescent="0.25">
      <c r="B3219" s="355"/>
      <c r="C3219" s="356"/>
      <c r="D3219" s="140"/>
      <c r="E3219" s="269"/>
      <c r="F3219" s="269"/>
      <c r="G3219" s="269"/>
      <c r="H3219" s="275"/>
    </row>
    <row r="3220" spans="2:8" ht="18" customHeight="1" x14ac:dyDescent="0.25">
      <c r="B3220" s="355"/>
      <c r="C3220" s="356"/>
      <c r="D3220" s="140"/>
      <c r="E3220" s="269"/>
      <c r="F3220" s="269"/>
      <c r="G3220" s="269"/>
      <c r="H3220" s="275"/>
    </row>
    <row r="3221" spans="2:8" ht="18" customHeight="1" x14ac:dyDescent="0.25">
      <c r="B3221" s="355"/>
      <c r="C3221" s="356"/>
      <c r="D3221" s="140"/>
      <c r="E3221" s="269"/>
      <c r="F3221" s="269"/>
      <c r="G3221" s="269"/>
      <c r="H3221" s="275"/>
    </row>
    <row r="3222" spans="2:8" ht="18" customHeight="1" x14ac:dyDescent="0.25">
      <c r="B3222" s="355"/>
      <c r="C3222" s="356"/>
      <c r="D3222" s="140"/>
      <c r="E3222" s="269"/>
      <c r="F3222" s="269"/>
      <c r="G3222" s="269"/>
      <c r="H3222" s="275"/>
    </row>
    <row r="3223" spans="2:8" ht="18" customHeight="1" x14ac:dyDescent="0.25">
      <c r="B3223" s="355"/>
      <c r="C3223" s="356"/>
      <c r="D3223" s="140"/>
      <c r="E3223" s="269"/>
      <c r="F3223" s="269"/>
      <c r="G3223" s="269"/>
      <c r="H3223" s="275"/>
    </row>
    <row r="3224" spans="2:8" ht="18" customHeight="1" x14ac:dyDescent="0.25">
      <c r="B3224" s="355"/>
      <c r="C3224" s="356"/>
      <c r="D3224" s="140"/>
      <c r="E3224" s="269"/>
      <c r="F3224" s="269"/>
      <c r="G3224" s="269"/>
      <c r="H3224" s="275"/>
    </row>
    <row r="3225" spans="2:8" ht="18" customHeight="1" x14ac:dyDescent="0.25">
      <c r="B3225" s="355"/>
      <c r="C3225" s="356"/>
      <c r="D3225" s="140"/>
      <c r="E3225" s="269"/>
      <c r="F3225" s="269"/>
      <c r="G3225" s="269"/>
      <c r="H3225" s="275"/>
    </row>
    <row r="3226" spans="2:8" ht="18" customHeight="1" x14ac:dyDescent="0.25">
      <c r="B3226" s="355"/>
      <c r="C3226" s="356"/>
      <c r="D3226" s="140"/>
      <c r="E3226" s="269"/>
      <c r="F3226" s="269"/>
      <c r="G3226" s="269"/>
      <c r="H3226" s="275"/>
    </row>
    <row r="3227" spans="2:8" ht="18" customHeight="1" x14ac:dyDescent="0.25">
      <c r="B3227" s="355"/>
      <c r="C3227" s="356"/>
      <c r="D3227" s="140"/>
      <c r="E3227" s="269"/>
      <c r="F3227" s="269"/>
      <c r="G3227" s="269"/>
      <c r="H3227" s="275"/>
    </row>
    <row r="3228" spans="2:8" ht="18" customHeight="1" x14ac:dyDescent="0.25">
      <c r="B3228" s="355"/>
      <c r="C3228" s="356"/>
      <c r="D3228" s="140"/>
      <c r="E3228" s="269"/>
      <c r="F3228" s="269"/>
      <c r="G3228" s="269"/>
      <c r="H3228" s="275"/>
    </row>
    <row r="3229" spans="2:8" ht="18" customHeight="1" x14ac:dyDescent="0.25">
      <c r="B3229" s="355"/>
      <c r="C3229" s="356"/>
      <c r="D3229" s="140"/>
      <c r="E3229" s="269"/>
      <c r="F3229" s="269"/>
      <c r="G3229" s="269"/>
      <c r="H3229" s="275"/>
    </row>
    <row r="3230" spans="2:8" ht="18" customHeight="1" x14ac:dyDescent="0.25">
      <c r="B3230" s="355"/>
      <c r="C3230" s="356"/>
      <c r="D3230" s="140"/>
      <c r="E3230" s="269"/>
      <c r="F3230" s="269"/>
      <c r="G3230" s="269"/>
      <c r="H3230" s="275"/>
    </row>
    <row r="3231" spans="2:8" ht="18" customHeight="1" x14ac:dyDescent="0.25">
      <c r="B3231" s="355"/>
      <c r="C3231" s="356"/>
      <c r="D3231" s="140"/>
      <c r="E3231" s="269"/>
      <c r="F3231" s="269"/>
      <c r="G3231" s="269"/>
      <c r="H3231" s="275"/>
    </row>
    <row r="3232" spans="2:8" ht="18" customHeight="1" x14ac:dyDescent="0.25">
      <c r="B3232" s="355"/>
      <c r="C3232" s="356"/>
      <c r="D3232" s="140"/>
      <c r="E3232" s="269"/>
      <c r="F3232" s="269"/>
      <c r="G3232" s="269"/>
      <c r="H3232" s="275"/>
    </row>
    <row r="3233" spans="2:8" ht="18" customHeight="1" x14ac:dyDescent="0.25">
      <c r="B3233" s="355"/>
      <c r="C3233" s="356"/>
      <c r="D3233" s="140"/>
      <c r="E3233" s="269"/>
      <c r="F3233" s="269"/>
      <c r="G3233" s="269"/>
      <c r="H3233" s="275"/>
    </row>
    <row r="3234" spans="2:8" ht="18" customHeight="1" x14ac:dyDescent="0.25">
      <c r="B3234" s="355"/>
      <c r="C3234" s="356"/>
      <c r="D3234" s="140"/>
      <c r="E3234" s="269"/>
      <c r="F3234" s="269"/>
      <c r="G3234" s="269"/>
      <c r="H3234" s="275"/>
    </row>
    <row r="3235" spans="2:8" ht="18" customHeight="1" x14ac:dyDescent="0.25">
      <c r="B3235" s="355"/>
      <c r="C3235" s="356"/>
      <c r="D3235" s="140"/>
      <c r="E3235" s="269"/>
      <c r="F3235" s="269"/>
      <c r="G3235" s="269"/>
      <c r="H3235" s="275"/>
    </row>
    <row r="3236" spans="2:8" ht="18" customHeight="1" x14ac:dyDescent="0.25">
      <c r="B3236" s="355"/>
      <c r="C3236" s="356"/>
      <c r="D3236" s="140"/>
      <c r="E3236" s="269"/>
      <c r="F3236" s="269"/>
      <c r="G3236" s="269"/>
      <c r="H3236" s="275"/>
    </row>
    <row r="3237" spans="2:8" ht="18" customHeight="1" x14ac:dyDescent="0.25">
      <c r="B3237" s="355"/>
      <c r="C3237" s="356"/>
      <c r="D3237" s="140"/>
      <c r="E3237" s="269"/>
      <c r="F3237" s="269"/>
      <c r="G3237" s="269"/>
      <c r="H3237" s="275"/>
    </row>
    <row r="3238" spans="2:8" ht="18" customHeight="1" x14ac:dyDescent="0.25">
      <c r="B3238" s="355"/>
      <c r="C3238" s="356"/>
      <c r="D3238" s="140"/>
      <c r="E3238" s="269"/>
      <c r="F3238" s="269"/>
      <c r="G3238" s="269"/>
      <c r="H3238" s="275"/>
    </row>
    <row r="3239" spans="2:8" ht="18" customHeight="1" x14ac:dyDescent="0.25">
      <c r="B3239" s="355"/>
      <c r="C3239" s="356"/>
      <c r="D3239" s="140"/>
      <c r="E3239" s="269"/>
      <c r="F3239" s="269"/>
      <c r="G3239" s="269"/>
      <c r="H3239" s="275"/>
    </row>
    <row r="3240" spans="2:8" ht="18" customHeight="1" x14ac:dyDescent="0.25">
      <c r="B3240" s="355"/>
      <c r="C3240" s="356"/>
      <c r="D3240" s="140"/>
      <c r="E3240" s="269"/>
      <c r="F3240" s="269"/>
      <c r="G3240" s="269"/>
      <c r="H3240" s="275"/>
    </row>
    <row r="3241" spans="2:8" ht="18" customHeight="1" x14ac:dyDescent="0.25">
      <c r="B3241" s="355"/>
      <c r="C3241" s="356"/>
      <c r="D3241" s="140"/>
      <c r="E3241" s="269"/>
      <c r="F3241" s="269"/>
      <c r="G3241" s="269"/>
      <c r="H3241" s="275"/>
    </row>
    <row r="3242" spans="2:8" ht="18" customHeight="1" x14ac:dyDescent="0.25">
      <c r="B3242" s="355"/>
      <c r="C3242" s="356"/>
      <c r="D3242" s="140"/>
      <c r="E3242" s="269"/>
      <c r="F3242" s="269"/>
      <c r="G3242" s="269"/>
      <c r="H3242" s="275"/>
    </row>
    <row r="3243" spans="2:8" ht="18" customHeight="1" x14ac:dyDescent="0.25">
      <c r="B3243" s="355"/>
      <c r="C3243" s="356"/>
      <c r="D3243" s="140"/>
      <c r="E3243" s="269"/>
      <c r="F3243" s="269"/>
      <c r="G3243" s="269"/>
      <c r="H3243" s="275"/>
    </row>
    <row r="3244" spans="2:8" ht="18" customHeight="1" x14ac:dyDescent="0.25">
      <c r="B3244" s="355"/>
      <c r="C3244" s="356"/>
      <c r="D3244" s="140"/>
      <c r="E3244" s="269"/>
      <c r="F3244" s="269"/>
      <c r="G3244" s="269"/>
      <c r="H3244" s="275"/>
    </row>
    <row r="3245" spans="2:8" ht="18" customHeight="1" x14ac:dyDescent="0.25">
      <c r="B3245" s="355"/>
      <c r="C3245" s="356"/>
      <c r="D3245" s="140"/>
      <c r="E3245" s="269"/>
      <c r="F3245" s="269"/>
      <c r="G3245" s="269"/>
      <c r="H3245" s="275"/>
    </row>
    <row r="3246" spans="2:8" ht="18" customHeight="1" x14ac:dyDescent="0.25">
      <c r="B3246" s="355"/>
      <c r="C3246" s="356"/>
      <c r="D3246" s="140"/>
      <c r="E3246" s="269"/>
      <c r="F3246" s="269"/>
      <c r="G3246" s="269"/>
      <c r="H3246" s="275"/>
    </row>
    <row r="3247" spans="2:8" ht="18" customHeight="1" x14ac:dyDescent="0.25">
      <c r="B3247" s="355"/>
      <c r="C3247" s="356"/>
      <c r="D3247" s="140"/>
      <c r="E3247" s="269"/>
      <c r="F3247" s="269"/>
      <c r="G3247" s="269"/>
      <c r="H3247" s="275"/>
    </row>
    <row r="3248" spans="2:8" ht="18" customHeight="1" x14ac:dyDescent="0.25">
      <c r="B3248" s="355"/>
      <c r="C3248" s="356"/>
      <c r="D3248" s="140"/>
      <c r="E3248" s="269"/>
      <c r="F3248" s="269"/>
      <c r="G3248" s="269"/>
      <c r="H3248" s="275"/>
    </row>
    <row r="3249" spans="2:8" ht="18" customHeight="1" x14ac:dyDescent="0.25">
      <c r="B3249" s="355"/>
      <c r="C3249" s="356"/>
      <c r="D3249" s="140"/>
      <c r="E3249" s="269"/>
      <c r="F3249" s="269"/>
      <c r="G3249" s="269"/>
      <c r="H3249" s="275"/>
    </row>
    <row r="3250" spans="2:8" ht="18" customHeight="1" x14ac:dyDescent="0.25">
      <c r="B3250" s="355"/>
      <c r="C3250" s="356"/>
      <c r="D3250" s="140"/>
      <c r="E3250" s="269"/>
      <c r="F3250" s="269"/>
      <c r="G3250" s="269"/>
      <c r="H3250" s="275"/>
    </row>
    <row r="3251" spans="2:8" ht="18" customHeight="1" x14ac:dyDescent="0.25">
      <c r="B3251" s="355"/>
      <c r="C3251" s="356"/>
      <c r="D3251" s="140"/>
      <c r="E3251" s="269"/>
      <c r="F3251" s="269"/>
      <c r="G3251" s="269"/>
      <c r="H3251" s="275"/>
    </row>
    <row r="3252" spans="2:8" ht="18" customHeight="1" x14ac:dyDescent="0.25">
      <c r="B3252" s="355"/>
      <c r="C3252" s="356"/>
      <c r="D3252" s="140"/>
      <c r="E3252" s="269"/>
      <c r="F3252" s="269"/>
      <c r="G3252" s="269"/>
      <c r="H3252" s="275"/>
    </row>
    <row r="3253" spans="2:8" ht="18" customHeight="1" x14ac:dyDescent="0.25">
      <c r="B3253" s="355"/>
      <c r="C3253" s="356"/>
      <c r="D3253" s="140"/>
      <c r="E3253" s="269"/>
      <c r="F3253" s="269"/>
      <c r="G3253" s="269"/>
      <c r="H3253" s="275"/>
    </row>
    <row r="3254" spans="2:8" ht="18" customHeight="1" x14ac:dyDescent="0.25">
      <c r="B3254" s="355"/>
      <c r="C3254" s="356"/>
      <c r="D3254" s="140"/>
      <c r="E3254" s="269"/>
      <c r="F3254" s="269"/>
      <c r="G3254" s="269"/>
      <c r="H3254" s="275"/>
    </row>
    <row r="3255" spans="2:8" ht="18" customHeight="1" x14ac:dyDescent="0.25">
      <c r="B3255" s="355"/>
      <c r="C3255" s="356"/>
      <c r="D3255" s="140"/>
      <c r="E3255" s="269"/>
      <c r="F3255" s="269"/>
      <c r="G3255" s="269"/>
      <c r="H3255" s="275"/>
    </row>
    <row r="3256" spans="2:8" ht="18" customHeight="1" x14ac:dyDescent="0.25">
      <c r="B3256" s="355"/>
      <c r="C3256" s="356"/>
      <c r="D3256" s="140"/>
      <c r="E3256" s="269"/>
      <c r="F3256" s="269"/>
      <c r="G3256" s="269"/>
      <c r="H3256" s="275"/>
    </row>
    <row r="3257" spans="2:8" ht="18" customHeight="1" x14ac:dyDescent="0.25">
      <c r="B3257" s="355"/>
      <c r="C3257" s="356"/>
      <c r="D3257" s="140"/>
      <c r="E3257" s="269"/>
      <c r="F3257" s="269"/>
      <c r="G3257" s="269"/>
      <c r="H3257" s="275"/>
    </row>
    <row r="3258" spans="2:8" ht="18" customHeight="1" x14ac:dyDescent="0.25">
      <c r="B3258" s="355"/>
      <c r="C3258" s="356"/>
      <c r="D3258" s="140"/>
      <c r="E3258" s="269"/>
      <c r="F3258" s="269"/>
      <c r="G3258" s="269"/>
      <c r="H3258" s="275"/>
    </row>
    <row r="3259" spans="2:8" ht="18" customHeight="1" x14ac:dyDescent="0.25">
      <c r="B3259" s="355"/>
      <c r="C3259" s="356"/>
      <c r="D3259" s="140"/>
      <c r="E3259" s="269"/>
      <c r="F3259" s="269"/>
      <c r="G3259" s="269"/>
      <c r="H3259" s="275"/>
    </row>
    <row r="3260" spans="2:8" ht="18" customHeight="1" x14ac:dyDescent="0.25">
      <c r="B3260" s="355"/>
      <c r="C3260" s="356"/>
      <c r="D3260" s="140"/>
      <c r="E3260" s="269"/>
      <c r="F3260" s="269"/>
      <c r="G3260" s="269"/>
      <c r="H3260" s="275"/>
    </row>
    <row r="3261" spans="2:8" ht="18" customHeight="1" x14ac:dyDescent="0.25">
      <c r="B3261" s="355"/>
      <c r="C3261" s="356"/>
      <c r="D3261" s="140"/>
      <c r="E3261" s="269"/>
      <c r="F3261" s="269"/>
      <c r="G3261" s="269"/>
      <c r="H3261" s="275"/>
    </row>
    <row r="3262" spans="2:8" ht="18" customHeight="1" x14ac:dyDescent="0.25">
      <c r="B3262" s="355"/>
      <c r="C3262" s="356"/>
      <c r="D3262" s="140"/>
      <c r="E3262" s="269"/>
      <c r="F3262" s="269"/>
      <c r="G3262" s="269"/>
      <c r="H3262" s="275"/>
    </row>
    <row r="3263" spans="2:8" ht="18" customHeight="1" x14ac:dyDescent="0.25">
      <c r="B3263" s="355"/>
      <c r="C3263" s="356"/>
      <c r="D3263" s="140"/>
      <c r="E3263" s="269"/>
      <c r="F3263" s="269"/>
      <c r="G3263" s="269"/>
      <c r="H3263" s="275"/>
    </row>
    <row r="3264" spans="2:8" ht="18" customHeight="1" x14ac:dyDescent="0.25">
      <c r="B3264" s="355"/>
      <c r="C3264" s="356"/>
      <c r="D3264" s="140"/>
      <c r="E3264" s="269"/>
      <c r="F3264" s="269"/>
      <c r="G3264" s="269"/>
      <c r="H3264" s="275"/>
    </row>
    <row r="3265" spans="2:8" ht="18" customHeight="1" x14ac:dyDescent="0.25">
      <c r="B3265" s="355"/>
      <c r="C3265" s="356"/>
      <c r="D3265" s="140"/>
      <c r="E3265" s="269"/>
      <c r="F3265" s="269"/>
      <c r="G3265" s="269"/>
      <c r="H3265" s="275"/>
    </row>
    <row r="3266" spans="2:8" ht="18" customHeight="1" x14ac:dyDescent="0.25">
      <c r="B3266" s="355"/>
      <c r="C3266" s="356"/>
      <c r="D3266" s="140"/>
      <c r="E3266" s="269"/>
      <c r="F3266" s="269"/>
      <c r="G3266" s="269"/>
      <c r="H3266" s="275"/>
    </row>
    <row r="3267" spans="2:8" ht="18" customHeight="1" x14ac:dyDescent="0.25">
      <c r="B3267" s="355"/>
      <c r="C3267" s="356"/>
      <c r="D3267" s="140"/>
      <c r="E3267" s="269"/>
      <c r="F3267" s="269"/>
      <c r="G3267" s="269"/>
      <c r="H3267" s="275"/>
    </row>
    <row r="3268" spans="2:8" ht="18" customHeight="1" x14ac:dyDescent="0.25">
      <c r="B3268" s="355"/>
      <c r="C3268" s="356"/>
      <c r="D3268" s="140"/>
      <c r="E3268" s="269"/>
      <c r="F3268" s="269"/>
      <c r="G3268" s="269"/>
      <c r="H3268" s="275"/>
    </row>
    <row r="3269" spans="2:8" ht="18" customHeight="1" x14ac:dyDescent="0.25">
      <c r="B3269" s="355"/>
      <c r="C3269" s="356"/>
      <c r="D3269" s="140"/>
      <c r="E3269" s="269"/>
      <c r="F3269" s="269"/>
      <c r="G3269" s="269"/>
      <c r="H3269" s="275"/>
    </row>
    <row r="3270" spans="2:8" ht="18" customHeight="1" x14ac:dyDescent="0.25">
      <c r="B3270" s="355"/>
      <c r="C3270" s="356"/>
      <c r="D3270" s="140"/>
      <c r="E3270" s="269"/>
      <c r="F3270" s="269"/>
      <c r="G3270" s="269"/>
      <c r="H3270" s="275"/>
    </row>
    <row r="3271" spans="2:8" ht="18" customHeight="1" x14ac:dyDescent="0.25">
      <c r="B3271" s="355"/>
      <c r="C3271" s="356"/>
      <c r="D3271" s="140"/>
      <c r="E3271" s="269"/>
      <c r="F3271" s="269"/>
      <c r="G3271" s="269"/>
      <c r="H3271" s="275"/>
    </row>
    <row r="3272" spans="2:8" ht="18" customHeight="1" x14ac:dyDescent="0.25">
      <c r="B3272" s="355"/>
      <c r="C3272" s="356"/>
      <c r="D3272" s="140"/>
      <c r="E3272" s="269"/>
      <c r="F3272" s="269"/>
      <c r="G3272" s="269"/>
      <c r="H3272" s="275"/>
    </row>
    <row r="3273" spans="2:8" ht="18" customHeight="1" x14ac:dyDescent="0.25">
      <c r="B3273" s="355"/>
      <c r="C3273" s="356"/>
      <c r="D3273" s="140"/>
      <c r="E3273" s="269"/>
      <c r="F3273" s="269"/>
      <c r="G3273" s="269"/>
      <c r="H3273" s="275"/>
    </row>
    <row r="3274" spans="2:8" ht="18" customHeight="1" x14ac:dyDescent="0.25">
      <c r="B3274" s="355"/>
      <c r="C3274" s="356"/>
      <c r="D3274" s="140"/>
      <c r="E3274" s="269"/>
      <c r="F3274" s="269"/>
      <c r="G3274" s="269"/>
      <c r="H3274" s="275"/>
    </row>
    <row r="3275" spans="2:8" ht="18" customHeight="1" x14ac:dyDescent="0.25">
      <c r="B3275" s="355"/>
      <c r="C3275" s="356"/>
      <c r="D3275" s="140"/>
      <c r="E3275" s="269"/>
      <c r="F3275" s="269"/>
      <c r="G3275" s="269"/>
      <c r="H3275" s="275"/>
    </row>
    <row r="3276" spans="2:8" ht="18" customHeight="1" x14ac:dyDescent="0.25">
      <c r="B3276" s="355"/>
      <c r="C3276" s="356"/>
      <c r="D3276" s="140"/>
      <c r="E3276" s="269"/>
      <c r="F3276" s="269"/>
      <c r="G3276" s="269"/>
      <c r="H3276" s="275"/>
    </row>
    <row r="3277" spans="2:8" ht="18" customHeight="1" x14ac:dyDescent="0.25">
      <c r="B3277" s="355"/>
      <c r="C3277" s="356"/>
      <c r="D3277" s="140"/>
      <c r="E3277" s="269"/>
      <c r="F3277" s="269"/>
      <c r="G3277" s="269"/>
      <c r="H3277" s="275"/>
    </row>
    <row r="3278" spans="2:8" ht="18" customHeight="1" x14ac:dyDescent="0.25">
      <c r="B3278" s="355"/>
      <c r="C3278" s="356"/>
      <c r="D3278" s="140"/>
      <c r="E3278" s="269"/>
      <c r="F3278" s="269"/>
      <c r="G3278" s="269"/>
      <c r="H3278" s="275"/>
    </row>
    <row r="3279" spans="2:8" ht="18" customHeight="1" x14ac:dyDescent="0.25">
      <c r="B3279" s="355"/>
      <c r="C3279" s="356"/>
      <c r="D3279" s="140"/>
      <c r="E3279" s="269"/>
      <c r="F3279" s="269"/>
      <c r="G3279" s="269"/>
      <c r="H3279" s="275"/>
    </row>
    <row r="3280" spans="2:8" ht="18" customHeight="1" x14ac:dyDescent="0.25">
      <c r="B3280" s="355"/>
      <c r="C3280" s="356"/>
      <c r="D3280" s="140"/>
      <c r="E3280" s="269"/>
      <c r="F3280" s="269"/>
      <c r="G3280" s="269"/>
      <c r="H3280" s="275"/>
    </row>
    <row r="3281" spans="2:8" ht="18" customHeight="1" x14ac:dyDescent="0.25">
      <c r="B3281" s="355"/>
      <c r="C3281" s="356"/>
      <c r="D3281" s="140"/>
      <c r="E3281" s="269"/>
      <c r="F3281" s="269"/>
      <c r="G3281" s="269"/>
      <c r="H3281" s="275"/>
    </row>
    <row r="3282" spans="2:8" ht="18" customHeight="1" x14ac:dyDescent="0.25">
      <c r="B3282" s="355"/>
      <c r="C3282" s="356"/>
      <c r="D3282" s="140"/>
      <c r="E3282" s="269"/>
      <c r="F3282" s="269"/>
      <c r="G3282" s="269"/>
      <c r="H3282" s="275"/>
    </row>
    <row r="3283" spans="2:8" ht="18" customHeight="1" x14ac:dyDescent="0.25">
      <c r="B3283" s="355"/>
      <c r="C3283" s="356"/>
      <c r="D3283" s="140"/>
      <c r="E3283" s="269"/>
      <c r="F3283" s="269"/>
      <c r="G3283" s="269"/>
      <c r="H3283" s="275"/>
    </row>
    <row r="3284" spans="2:8" ht="18" customHeight="1" x14ac:dyDescent="0.25">
      <c r="B3284" s="355"/>
      <c r="C3284" s="356"/>
      <c r="D3284" s="140"/>
      <c r="E3284" s="269"/>
      <c r="F3284" s="269"/>
      <c r="G3284" s="269"/>
      <c r="H3284" s="275"/>
    </row>
    <row r="3285" spans="2:8" ht="18" customHeight="1" x14ac:dyDescent="0.25">
      <c r="B3285" s="355"/>
      <c r="C3285" s="356"/>
      <c r="D3285" s="140"/>
      <c r="E3285" s="269"/>
      <c r="F3285" s="269"/>
      <c r="G3285" s="269"/>
      <c r="H3285" s="275"/>
    </row>
    <row r="3286" spans="2:8" ht="18" customHeight="1" x14ac:dyDescent="0.25">
      <c r="B3286" s="355"/>
      <c r="C3286" s="356"/>
      <c r="D3286" s="140"/>
      <c r="E3286" s="269"/>
      <c r="F3286" s="269"/>
      <c r="G3286" s="269"/>
      <c r="H3286" s="275"/>
    </row>
    <row r="3287" spans="2:8" ht="18" customHeight="1" x14ac:dyDescent="0.25">
      <c r="B3287" s="355"/>
      <c r="C3287" s="356"/>
      <c r="D3287" s="140"/>
      <c r="E3287" s="269"/>
      <c r="F3287" s="269"/>
      <c r="G3287" s="269"/>
      <c r="H3287" s="275"/>
    </row>
    <row r="3288" spans="2:8" ht="18" customHeight="1" x14ac:dyDescent="0.25">
      <c r="B3288" s="355"/>
      <c r="C3288" s="356"/>
      <c r="D3288" s="140"/>
      <c r="E3288" s="269"/>
      <c r="F3288" s="269"/>
      <c r="G3288" s="269"/>
      <c r="H3288" s="275"/>
    </row>
    <row r="3289" spans="2:8" ht="18" customHeight="1" x14ac:dyDescent="0.25">
      <c r="B3289" s="355"/>
      <c r="C3289" s="356"/>
      <c r="D3289" s="140"/>
      <c r="E3289" s="269"/>
      <c r="F3289" s="269"/>
      <c r="G3289" s="269"/>
      <c r="H3289" s="275"/>
    </row>
    <row r="3290" spans="2:8" ht="18" customHeight="1" x14ac:dyDescent="0.25">
      <c r="B3290" s="355"/>
      <c r="C3290" s="356"/>
      <c r="D3290" s="140"/>
      <c r="E3290" s="269"/>
      <c r="F3290" s="269"/>
      <c r="G3290" s="269"/>
      <c r="H3290" s="275"/>
    </row>
    <row r="3291" spans="2:8" ht="18" customHeight="1" x14ac:dyDescent="0.25">
      <c r="B3291" s="355"/>
      <c r="C3291" s="356"/>
      <c r="D3291" s="140"/>
      <c r="E3291" s="269"/>
      <c r="F3291" s="269"/>
      <c r="G3291" s="269"/>
      <c r="H3291" s="275"/>
    </row>
    <row r="3292" spans="2:8" ht="18" customHeight="1" x14ac:dyDescent="0.25">
      <c r="B3292" s="355"/>
      <c r="C3292" s="356"/>
      <c r="D3292" s="140"/>
      <c r="E3292" s="269"/>
      <c r="F3292" s="269"/>
      <c r="G3292" s="269"/>
      <c r="H3292" s="275"/>
    </row>
    <row r="3293" spans="2:8" ht="18" customHeight="1" x14ac:dyDescent="0.25">
      <c r="B3293" s="355"/>
      <c r="C3293" s="356"/>
      <c r="D3293" s="140"/>
      <c r="E3293" s="269"/>
      <c r="F3293" s="269"/>
      <c r="G3293" s="269"/>
      <c r="H3293" s="275"/>
    </row>
    <row r="3294" spans="2:8" ht="18" customHeight="1" x14ac:dyDescent="0.25">
      <c r="B3294" s="355"/>
      <c r="C3294" s="356"/>
      <c r="D3294" s="140"/>
      <c r="E3294" s="269"/>
      <c r="F3294" s="269"/>
      <c r="G3294" s="269"/>
      <c r="H3294" s="275"/>
    </row>
    <row r="3295" spans="2:8" ht="18" customHeight="1" x14ac:dyDescent="0.25">
      <c r="B3295" s="355"/>
      <c r="C3295" s="356"/>
      <c r="D3295" s="140"/>
      <c r="E3295" s="269"/>
      <c r="F3295" s="269"/>
      <c r="G3295" s="269"/>
      <c r="H3295" s="275"/>
    </row>
    <row r="3296" spans="2:8" ht="18" customHeight="1" x14ac:dyDescent="0.25">
      <c r="B3296" s="355"/>
      <c r="C3296" s="356"/>
      <c r="D3296" s="140"/>
      <c r="E3296" s="269"/>
      <c r="F3296" s="269"/>
      <c r="G3296" s="269"/>
      <c r="H3296" s="275"/>
    </row>
    <row r="3297" spans="2:8" ht="18" customHeight="1" x14ac:dyDescent="0.25">
      <c r="B3297" s="355"/>
      <c r="C3297" s="356"/>
      <c r="D3297" s="140"/>
      <c r="E3297" s="269"/>
      <c r="F3297" s="269"/>
      <c r="G3297" s="269"/>
      <c r="H3297" s="275"/>
    </row>
    <row r="3298" spans="2:8" ht="18" customHeight="1" x14ac:dyDescent="0.25">
      <c r="B3298" s="355"/>
      <c r="C3298" s="356"/>
      <c r="D3298" s="140"/>
      <c r="E3298" s="269"/>
      <c r="F3298" s="269"/>
      <c r="G3298" s="269"/>
      <c r="H3298" s="275"/>
    </row>
    <row r="3299" spans="2:8" ht="18" customHeight="1" x14ac:dyDescent="0.25">
      <c r="B3299" s="355"/>
      <c r="C3299" s="356"/>
      <c r="D3299" s="140"/>
      <c r="E3299" s="269"/>
      <c r="F3299" s="269"/>
      <c r="G3299" s="269"/>
      <c r="H3299" s="275"/>
    </row>
    <row r="3300" spans="2:8" ht="18" customHeight="1" x14ac:dyDescent="0.25">
      <c r="B3300" s="355"/>
      <c r="C3300" s="356"/>
      <c r="D3300" s="140"/>
      <c r="E3300" s="269"/>
      <c r="F3300" s="269"/>
      <c r="G3300" s="269"/>
      <c r="H3300" s="275"/>
    </row>
    <row r="3301" spans="2:8" ht="18" customHeight="1" x14ac:dyDescent="0.25">
      <c r="B3301" s="355"/>
      <c r="C3301" s="356"/>
      <c r="D3301" s="140"/>
      <c r="E3301" s="269"/>
      <c r="F3301" s="269"/>
      <c r="G3301" s="269"/>
      <c r="H3301" s="275"/>
    </row>
    <row r="3302" spans="2:8" ht="18" customHeight="1" x14ac:dyDescent="0.25">
      <c r="B3302" s="355"/>
      <c r="C3302" s="356"/>
      <c r="D3302" s="140"/>
      <c r="E3302" s="269"/>
      <c r="F3302" s="269"/>
      <c r="G3302" s="269"/>
      <c r="H3302" s="275"/>
    </row>
    <row r="3303" spans="2:8" ht="18" customHeight="1" x14ac:dyDescent="0.25">
      <c r="B3303" s="355"/>
      <c r="C3303" s="356"/>
      <c r="D3303" s="140"/>
      <c r="E3303" s="269"/>
      <c r="F3303" s="269"/>
      <c r="G3303" s="269"/>
      <c r="H3303" s="275"/>
    </row>
    <row r="3304" spans="2:8" ht="18" customHeight="1" x14ac:dyDescent="0.25">
      <c r="B3304" s="355"/>
      <c r="C3304" s="356"/>
      <c r="D3304" s="140"/>
      <c r="E3304" s="269"/>
      <c r="F3304" s="269"/>
      <c r="G3304" s="269"/>
      <c r="H3304" s="275"/>
    </row>
    <row r="3305" spans="2:8" ht="18" customHeight="1" x14ac:dyDescent="0.25">
      <c r="B3305" s="355"/>
      <c r="C3305" s="356"/>
      <c r="D3305" s="140"/>
      <c r="E3305" s="269"/>
      <c r="F3305" s="269"/>
      <c r="G3305" s="269"/>
      <c r="H3305" s="275"/>
    </row>
    <row r="3306" spans="2:8" ht="18" customHeight="1" x14ac:dyDescent="0.25">
      <c r="B3306" s="355"/>
      <c r="C3306" s="356"/>
      <c r="D3306" s="140"/>
      <c r="E3306" s="269"/>
      <c r="F3306" s="269"/>
      <c r="G3306" s="269"/>
      <c r="H3306" s="275"/>
    </row>
    <row r="3307" spans="2:8" ht="18" customHeight="1" x14ac:dyDescent="0.25">
      <c r="B3307" s="355"/>
      <c r="C3307" s="356"/>
      <c r="D3307" s="140"/>
      <c r="E3307" s="269"/>
      <c r="F3307" s="269"/>
      <c r="G3307" s="269"/>
      <c r="H3307" s="275"/>
    </row>
    <row r="3308" spans="2:8" ht="18" customHeight="1" x14ac:dyDescent="0.25">
      <c r="B3308" s="355"/>
      <c r="C3308" s="356"/>
      <c r="D3308" s="140"/>
      <c r="E3308" s="269"/>
      <c r="F3308" s="269"/>
      <c r="G3308" s="269"/>
      <c r="H3308" s="275"/>
    </row>
    <row r="3309" spans="2:8" ht="18" customHeight="1" x14ac:dyDescent="0.25">
      <c r="B3309" s="355"/>
      <c r="C3309" s="356"/>
      <c r="D3309" s="140"/>
      <c r="E3309" s="269"/>
      <c r="F3309" s="269"/>
      <c r="G3309" s="269"/>
      <c r="H3309" s="275"/>
    </row>
    <row r="3310" spans="2:8" ht="18" customHeight="1" x14ac:dyDescent="0.25">
      <c r="B3310" s="355"/>
      <c r="C3310" s="356"/>
      <c r="D3310" s="140"/>
      <c r="E3310" s="269"/>
      <c r="F3310" s="269"/>
      <c r="G3310" s="269"/>
      <c r="H3310" s="275"/>
    </row>
    <row r="3311" spans="2:8" ht="18" customHeight="1" x14ac:dyDescent="0.25">
      <c r="B3311" s="355"/>
      <c r="C3311" s="356"/>
      <c r="D3311" s="140"/>
      <c r="E3311" s="269"/>
      <c r="F3311" s="269"/>
      <c r="G3311" s="269"/>
      <c r="H3311" s="275"/>
    </row>
    <row r="3312" spans="2:8" ht="18" customHeight="1" x14ac:dyDescent="0.25">
      <c r="B3312" s="355"/>
      <c r="C3312" s="356"/>
      <c r="D3312" s="140"/>
      <c r="E3312" s="269"/>
      <c r="F3312" s="269"/>
      <c r="G3312" s="269"/>
      <c r="H3312" s="275"/>
    </row>
    <row r="3313" spans="2:8" ht="18" customHeight="1" x14ac:dyDescent="0.25">
      <c r="B3313" s="355"/>
      <c r="C3313" s="356"/>
      <c r="D3313" s="140"/>
      <c r="E3313" s="269"/>
      <c r="F3313" s="269"/>
      <c r="G3313" s="269"/>
      <c r="H3313" s="275"/>
    </row>
    <row r="3314" spans="2:8" ht="18" customHeight="1" x14ac:dyDescent="0.25">
      <c r="B3314" s="355"/>
      <c r="C3314" s="356"/>
      <c r="D3314" s="140"/>
      <c r="E3314" s="269"/>
      <c r="F3314" s="269"/>
      <c r="G3314" s="269"/>
      <c r="H3314" s="275"/>
    </row>
    <row r="3315" spans="2:8" ht="18" customHeight="1" x14ac:dyDescent="0.25">
      <c r="B3315" s="355"/>
      <c r="C3315" s="356"/>
      <c r="D3315" s="140"/>
      <c r="E3315" s="269"/>
      <c r="F3315" s="269"/>
      <c r="G3315" s="269"/>
      <c r="H3315" s="275"/>
    </row>
    <row r="3316" spans="2:8" ht="18" customHeight="1" x14ac:dyDescent="0.25">
      <c r="B3316" s="355"/>
      <c r="C3316" s="356"/>
      <c r="D3316" s="140"/>
      <c r="E3316" s="269"/>
      <c r="F3316" s="269"/>
      <c r="G3316" s="269"/>
      <c r="H3316" s="275"/>
    </row>
    <row r="3317" spans="2:8" ht="18" customHeight="1" x14ac:dyDescent="0.25">
      <c r="B3317" s="355"/>
      <c r="C3317" s="356"/>
      <c r="D3317" s="140"/>
      <c r="E3317" s="269"/>
      <c r="F3317" s="269"/>
      <c r="G3317" s="269"/>
      <c r="H3317" s="275"/>
    </row>
    <row r="3318" spans="2:8" ht="18" customHeight="1" x14ac:dyDescent="0.25">
      <c r="B3318" s="355"/>
      <c r="C3318" s="356"/>
      <c r="D3318" s="140"/>
      <c r="E3318" s="269"/>
      <c r="F3318" s="269"/>
      <c r="G3318" s="269"/>
      <c r="H3318" s="275"/>
    </row>
    <row r="3319" spans="2:8" ht="18" customHeight="1" x14ac:dyDescent="0.25">
      <c r="B3319" s="355"/>
      <c r="C3319" s="356"/>
      <c r="D3319" s="140"/>
      <c r="E3319" s="269"/>
      <c r="F3319" s="269"/>
      <c r="G3319" s="269"/>
      <c r="H3319" s="275"/>
    </row>
    <row r="3320" spans="2:8" ht="18" customHeight="1" x14ac:dyDescent="0.25">
      <c r="B3320" s="355"/>
      <c r="C3320" s="356"/>
      <c r="D3320" s="140"/>
      <c r="E3320" s="269"/>
      <c r="F3320" s="269"/>
      <c r="G3320" s="269"/>
      <c r="H3320" s="275"/>
    </row>
    <row r="3321" spans="2:8" ht="18" customHeight="1" x14ac:dyDescent="0.25">
      <c r="B3321" s="355"/>
      <c r="C3321" s="356"/>
      <c r="D3321" s="140"/>
      <c r="E3321" s="269"/>
      <c r="F3321" s="269"/>
      <c r="G3321" s="269"/>
      <c r="H3321" s="275"/>
    </row>
    <row r="3322" spans="2:8" ht="18" customHeight="1" x14ac:dyDescent="0.25">
      <c r="B3322" s="355"/>
      <c r="C3322" s="356"/>
      <c r="D3322" s="140"/>
      <c r="E3322" s="269"/>
      <c r="F3322" s="269"/>
      <c r="G3322" s="269"/>
      <c r="H3322" s="275"/>
    </row>
    <row r="3323" spans="2:8" ht="18" customHeight="1" x14ac:dyDescent="0.25">
      <c r="B3323" s="355"/>
      <c r="C3323" s="356"/>
      <c r="D3323" s="140"/>
      <c r="E3323" s="269"/>
      <c r="F3323" s="269"/>
      <c r="G3323" s="269"/>
      <c r="H3323" s="275"/>
    </row>
    <row r="3324" spans="2:8" ht="18" customHeight="1" x14ac:dyDescent="0.25">
      <c r="B3324" s="355"/>
      <c r="C3324" s="356"/>
      <c r="D3324" s="140"/>
      <c r="E3324" s="269"/>
      <c r="F3324" s="269"/>
      <c r="G3324" s="269"/>
      <c r="H3324" s="275"/>
    </row>
    <row r="3325" spans="2:8" ht="18" customHeight="1" x14ac:dyDescent="0.25">
      <c r="B3325" s="355"/>
      <c r="C3325" s="356"/>
      <c r="D3325" s="140"/>
      <c r="E3325" s="269"/>
      <c r="F3325" s="269"/>
      <c r="G3325" s="269"/>
      <c r="H3325" s="275"/>
    </row>
    <row r="3326" spans="2:8" ht="18" customHeight="1" x14ac:dyDescent="0.25">
      <c r="B3326" s="355"/>
      <c r="C3326" s="356"/>
      <c r="D3326" s="140"/>
      <c r="E3326" s="269"/>
      <c r="F3326" s="269"/>
      <c r="G3326" s="269"/>
      <c r="H3326" s="275"/>
    </row>
    <row r="3327" spans="2:8" ht="18" customHeight="1" x14ac:dyDescent="0.25">
      <c r="B3327" s="355"/>
      <c r="C3327" s="356"/>
      <c r="D3327" s="140"/>
      <c r="E3327" s="269"/>
      <c r="F3327" s="269"/>
      <c r="G3327" s="269"/>
      <c r="H3327" s="275"/>
    </row>
    <row r="3328" spans="2:8" ht="18" customHeight="1" x14ac:dyDescent="0.25">
      <c r="B3328" s="355"/>
      <c r="C3328" s="356"/>
      <c r="D3328" s="140"/>
      <c r="E3328" s="269"/>
      <c r="F3328" s="269"/>
      <c r="G3328" s="269"/>
      <c r="H3328" s="275"/>
    </row>
    <row r="3329" spans="2:8" ht="18" customHeight="1" x14ac:dyDescent="0.25">
      <c r="B3329" s="355"/>
      <c r="C3329" s="356"/>
      <c r="D3329" s="140"/>
      <c r="E3329" s="269"/>
      <c r="F3329" s="269"/>
      <c r="G3329" s="269"/>
      <c r="H3329" s="275"/>
    </row>
    <row r="3330" spans="2:8" ht="18" customHeight="1" x14ac:dyDescent="0.25">
      <c r="B3330" s="355"/>
      <c r="C3330" s="356"/>
      <c r="D3330" s="140"/>
      <c r="E3330" s="269"/>
      <c r="F3330" s="269"/>
      <c r="G3330" s="269"/>
      <c r="H3330" s="275"/>
    </row>
    <row r="3331" spans="2:8" ht="18" customHeight="1" x14ac:dyDescent="0.25">
      <c r="B3331" s="355"/>
      <c r="C3331" s="356"/>
      <c r="D3331" s="140"/>
      <c r="E3331" s="269"/>
      <c r="F3331" s="269"/>
      <c r="G3331" s="269"/>
      <c r="H3331" s="275"/>
    </row>
    <row r="3332" spans="2:8" ht="18" customHeight="1" x14ac:dyDescent="0.25">
      <c r="B3332" s="355"/>
      <c r="C3332" s="356"/>
      <c r="D3332" s="140"/>
      <c r="E3332" s="269"/>
      <c r="F3332" s="269"/>
      <c r="G3332" s="269"/>
      <c r="H3332" s="275"/>
    </row>
    <row r="3333" spans="2:8" ht="18" customHeight="1" x14ac:dyDescent="0.25">
      <c r="B3333" s="355"/>
      <c r="C3333" s="356"/>
      <c r="D3333" s="140"/>
      <c r="E3333" s="269"/>
      <c r="F3333" s="269"/>
      <c r="G3333" s="269"/>
      <c r="H3333" s="275"/>
    </row>
    <row r="3334" spans="2:8" ht="18" customHeight="1" x14ac:dyDescent="0.25">
      <c r="B3334" s="355"/>
      <c r="C3334" s="356"/>
      <c r="D3334" s="140"/>
      <c r="E3334" s="269"/>
      <c r="F3334" s="269"/>
      <c r="G3334" s="269"/>
      <c r="H3334" s="275"/>
    </row>
    <row r="3335" spans="2:8" ht="18" customHeight="1" x14ac:dyDescent="0.25">
      <c r="B3335" s="355"/>
      <c r="C3335" s="356"/>
      <c r="D3335" s="140"/>
      <c r="E3335" s="269"/>
      <c r="F3335" s="269"/>
      <c r="G3335" s="269"/>
      <c r="H3335" s="275"/>
    </row>
    <row r="3336" spans="2:8" ht="18" customHeight="1" x14ac:dyDescent="0.25">
      <c r="B3336" s="355"/>
      <c r="C3336" s="356"/>
      <c r="D3336" s="140"/>
      <c r="E3336" s="269"/>
      <c r="F3336" s="269"/>
      <c r="G3336" s="269"/>
      <c r="H3336" s="275"/>
    </row>
    <row r="3337" spans="2:8" ht="18" customHeight="1" x14ac:dyDescent="0.25">
      <c r="B3337" s="355"/>
      <c r="C3337" s="356"/>
      <c r="D3337" s="140"/>
      <c r="E3337" s="269"/>
      <c r="F3337" s="269"/>
      <c r="G3337" s="269"/>
      <c r="H3337" s="275"/>
    </row>
    <row r="3338" spans="2:8" ht="18" customHeight="1" x14ac:dyDescent="0.25">
      <c r="B3338" s="355"/>
      <c r="C3338" s="356"/>
      <c r="D3338" s="140"/>
      <c r="E3338" s="269"/>
      <c r="F3338" s="269"/>
      <c r="G3338" s="269"/>
      <c r="H3338" s="275"/>
    </row>
    <row r="3339" spans="2:8" ht="18" customHeight="1" x14ac:dyDescent="0.25">
      <c r="B3339" s="355"/>
      <c r="C3339" s="356"/>
      <c r="D3339" s="140"/>
      <c r="E3339" s="269"/>
      <c r="F3339" s="269"/>
      <c r="G3339" s="269"/>
      <c r="H3339" s="275"/>
    </row>
    <row r="3340" spans="2:8" ht="18" customHeight="1" x14ac:dyDescent="0.25">
      <c r="B3340" s="355"/>
      <c r="C3340" s="356"/>
      <c r="D3340" s="140"/>
      <c r="E3340" s="269"/>
      <c r="F3340" s="269"/>
      <c r="G3340" s="269"/>
      <c r="H3340" s="275"/>
    </row>
    <row r="3341" spans="2:8" ht="18" customHeight="1" x14ac:dyDescent="0.25">
      <c r="B3341" s="355"/>
      <c r="C3341" s="356"/>
      <c r="D3341" s="140"/>
      <c r="E3341" s="269"/>
      <c r="F3341" s="269"/>
      <c r="G3341" s="269"/>
      <c r="H3341" s="275"/>
    </row>
    <row r="3342" spans="2:8" ht="18" customHeight="1" x14ac:dyDescent="0.25">
      <c r="B3342" s="355"/>
      <c r="C3342" s="356"/>
      <c r="D3342" s="140"/>
      <c r="E3342" s="269"/>
      <c r="F3342" s="269"/>
      <c r="G3342" s="269"/>
      <c r="H3342" s="275"/>
    </row>
    <row r="3343" spans="2:8" ht="18" customHeight="1" x14ac:dyDescent="0.25">
      <c r="B3343" s="355"/>
      <c r="C3343" s="356"/>
      <c r="D3343" s="140"/>
      <c r="E3343" s="269"/>
      <c r="F3343" s="269"/>
      <c r="G3343" s="269"/>
      <c r="H3343" s="275"/>
    </row>
    <row r="3344" spans="2:8" ht="18" customHeight="1" x14ac:dyDescent="0.25">
      <c r="B3344" s="355"/>
      <c r="C3344" s="356"/>
      <c r="D3344" s="140"/>
      <c r="E3344" s="269"/>
      <c r="F3344" s="269"/>
      <c r="G3344" s="269"/>
      <c r="H3344" s="275"/>
    </row>
    <row r="3345" spans="2:8" ht="18" customHeight="1" x14ac:dyDescent="0.25">
      <c r="B3345" s="355"/>
      <c r="C3345" s="356"/>
      <c r="D3345" s="140"/>
      <c r="E3345" s="269"/>
      <c r="F3345" s="269"/>
      <c r="G3345" s="269"/>
      <c r="H3345" s="275"/>
    </row>
    <row r="3346" spans="2:8" ht="18" customHeight="1" x14ac:dyDescent="0.25">
      <c r="B3346" s="355"/>
      <c r="C3346" s="356"/>
      <c r="D3346" s="140"/>
      <c r="E3346" s="269"/>
      <c r="F3346" s="269"/>
      <c r="G3346" s="269"/>
      <c r="H3346" s="275"/>
    </row>
    <row r="3347" spans="2:8" ht="18" customHeight="1" x14ac:dyDescent="0.25">
      <c r="B3347" s="355"/>
      <c r="C3347" s="356"/>
      <c r="D3347" s="140"/>
      <c r="E3347" s="269"/>
      <c r="F3347" s="269"/>
      <c r="G3347" s="269"/>
      <c r="H3347" s="275"/>
    </row>
    <row r="3348" spans="2:8" ht="18" customHeight="1" x14ac:dyDescent="0.25">
      <c r="B3348" s="355"/>
      <c r="C3348" s="356"/>
      <c r="D3348" s="140"/>
      <c r="E3348" s="269"/>
      <c r="F3348" s="269"/>
      <c r="G3348" s="269"/>
      <c r="H3348" s="275"/>
    </row>
    <row r="3349" spans="2:8" ht="18" customHeight="1" x14ac:dyDescent="0.25">
      <c r="B3349" s="355"/>
      <c r="C3349" s="356"/>
      <c r="D3349" s="140"/>
      <c r="E3349" s="269"/>
      <c r="F3349" s="269"/>
      <c r="G3349" s="269"/>
      <c r="H3349" s="275"/>
    </row>
    <row r="3350" spans="2:8" ht="18" customHeight="1" x14ac:dyDescent="0.25">
      <c r="B3350" s="355"/>
      <c r="C3350" s="356"/>
      <c r="D3350" s="140"/>
      <c r="E3350" s="269"/>
      <c r="F3350" s="269"/>
      <c r="G3350" s="269"/>
      <c r="H3350" s="275"/>
    </row>
    <row r="3351" spans="2:8" ht="18" customHeight="1" x14ac:dyDescent="0.25">
      <c r="B3351" s="355"/>
      <c r="C3351" s="356"/>
      <c r="D3351" s="140"/>
      <c r="E3351" s="269"/>
      <c r="F3351" s="269"/>
      <c r="G3351" s="269"/>
      <c r="H3351" s="275"/>
    </row>
    <row r="3352" spans="2:8" ht="18" customHeight="1" x14ac:dyDescent="0.25">
      <c r="B3352" s="355"/>
      <c r="C3352" s="356"/>
      <c r="D3352" s="140"/>
      <c r="E3352" s="269"/>
      <c r="F3352" s="269"/>
      <c r="G3352" s="269"/>
      <c r="H3352" s="275"/>
    </row>
    <row r="3353" spans="2:8" ht="18" customHeight="1" x14ac:dyDescent="0.25">
      <c r="B3353" s="355"/>
      <c r="C3353" s="356"/>
      <c r="D3353" s="140"/>
      <c r="E3353" s="269"/>
      <c r="F3353" s="269"/>
      <c r="G3353" s="269"/>
      <c r="H3353" s="275"/>
    </row>
    <row r="3354" spans="2:8" ht="18" customHeight="1" x14ac:dyDescent="0.25">
      <c r="B3354" s="355"/>
      <c r="C3354" s="356"/>
      <c r="D3354" s="140"/>
      <c r="E3354" s="269"/>
      <c r="F3354" s="269"/>
      <c r="G3354" s="269"/>
      <c r="H3354" s="275"/>
    </row>
    <row r="3355" spans="2:8" ht="18" customHeight="1" x14ac:dyDescent="0.25">
      <c r="B3355" s="355"/>
      <c r="C3355" s="356"/>
      <c r="D3355" s="140"/>
      <c r="E3355" s="269"/>
      <c r="F3355" s="269"/>
      <c r="G3355" s="269"/>
      <c r="H3355" s="275"/>
    </row>
    <row r="3356" spans="2:8" ht="18" customHeight="1" x14ac:dyDescent="0.25">
      <c r="B3356" s="355"/>
      <c r="C3356" s="356"/>
      <c r="D3356" s="140"/>
      <c r="E3356" s="269"/>
      <c r="F3356" s="269"/>
      <c r="G3356" s="269"/>
      <c r="H3356" s="275"/>
    </row>
    <row r="3357" spans="2:8" ht="18" customHeight="1" x14ac:dyDescent="0.25">
      <c r="B3357" s="355"/>
      <c r="C3357" s="356"/>
      <c r="D3357" s="140"/>
      <c r="E3357" s="269"/>
      <c r="F3357" s="269"/>
      <c r="G3357" s="269"/>
      <c r="H3357" s="275"/>
    </row>
    <row r="3358" spans="2:8" ht="18" customHeight="1" x14ac:dyDescent="0.25">
      <c r="B3358" s="355"/>
      <c r="C3358" s="356"/>
      <c r="D3358" s="140"/>
      <c r="E3358" s="269"/>
      <c r="F3358" s="269"/>
      <c r="G3358" s="269"/>
      <c r="H3358" s="275"/>
    </row>
    <row r="3359" spans="2:8" ht="18" customHeight="1" x14ac:dyDescent="0.25">
      <c r="B3359" s="355"/>
      <c r="C3359" s="356"/>
      <c r="D3359" s="140"/>
      <c r="E3359" s="269"/>
      <c r="F3359" s="269"/>
      <c r="G3359" s="269"/>
      <c r="H3359" s="275"/>
    </row>
    <row r="3360" spans="2:8" ht="18" customHeight="1" x14ac:dyDescent="0.25">
      <c r="B3360" s="355"/>
      <c r="C3360" s="356"/>
      <c r="D3360" s="140"/>
      <c r="E3360" s="269"/>
      <c r="F3360" s="269"/>
      <c r="G3360" s="269"/>
      <c r="H3360" s="275"/>
    </row>
    <row r="3361" spans="2:8" ht="18" customHeight="1" x14ac:dyDescent="0.25">
      <c r="B3361" s="355"/>
      <c r="C3361" s="356"/>
      <c r="D3361" s="140"/>
      <c r="E3361" s="269"/>
      <c r="F3361" s="269"/>
      <c r="G3361" s="269"/>
      <c r="H3361" s="275"/>
    </row>
    <row r="3362" spans="2:8" ht="18" customHeight="1" x14ac:dyDescent="0.25">
      <c r="B3362" s="355"/>
      <c r="C3362" s="356"/>
      <c r="D3362" s="140"/>
      <c r="E3362" s="269"/>
      <c r="F3362" s="269"/>
      <c r="G3362" s="269"/>
      <c r="H3362" s="275"/>
    </row>
    <row r="3363" spans="2:8" ht="18" customHeight="1" x14ac:dyDescent="0.25">
      <c r="B3363" s="355"/>
      <c r="C3363" s="356"/>
      <c r="D3363" s="140"/>
      <c r="E3363" s="269"/>
      <c r="F3363" s="269"/>
      <c r="G3363" s="269"/>
      <c r="H3363" s="275"/>
    </row>
    <row r="3364" spans="2:8" ht="18" customHeight="1" x14ac:dyDescent="0.25">
      <c r="B3364" s="355"/>
      <c r="C3364" s="356"/>
      <c r="D3364" s="140"/>
      <c r="E3364" s="269"/>
      <c r="F3364" s="269"/>
      <c r="G3364" s="269"/>
      <c r="H3364" s="275"/>
    </row>
    <row r="3365" spans="2:8" ht="18" customHeight="1" x14ac:dyDescent="0.25">
      <c r="B3365" s="355"/>
      <c r="C3365" s="356"/>
      <c r="D3365" s="140"/>
      <c r="E3365" s="269"/>
      <c r="F3365" s="269"/>
      <c r="G3365" s="269"/>
      <c r="H3365" s="275"/>
    </row>
    <row r="3366" spans="2:8" ht="18" customHeight="1" x14ac:dyDescent="0.25">
      <c r="B3366" s="355"/>
      <c r="C3366" s="356"/>
      <c r="D3366" s="140"/>
      <c r="E3366" s="269"/>
      <c r="F3366" s="269"/>
      <c r="G3366" s="269"/>
      <c r="H3366" s="275"/>
    </row>
    <row r="3367" spans="2:8" ht="18" customHeight="1" x14ac:dyDescent="0.25">
      <c r="B3367" s="355"/>
      <c r="C3367" s="356"/>
      <c r="D3367" s="140"/>
      <c r="E3367" s="269"/>
      <c r="F3367" s="269"/>
      <c r="G3367" s="269"/>
      <c r="H3367" s="275"/>
    </row>
    <row r="3368" spans="2:8" ht="18" customHeight="1" x14ac:dyDescent="0.25">
      <c r="B3368" s="355"/>
      <c r="C3368" s="356"/>
      <c r="D3368" s="140"/>
      <c r="E3368" s="269"/>
      <c r="F3368" s="269"/>
      <c r="G3368" s="269"/>
      <c r="H3368" s="275"/>
    </row>
    <row r="3369" spans="2:8" ht="18" customHeight="1" x14ac:dyDescent="0.25">
      <c r="B3369" s="355"/>
      <c r="C3369" s="356"/>
      <c r="D3369" s="140"/>
      <c r="E3369" s="269"/>
      <c r="F3369" s="269"/>
      <c r="G3369" s="269"/>
      <c r="H3369" s="275"/>
    </row>
    <row r="3370" spans="2:8" ht="18" customHeight="1" x14ac:dyDescent="0.25">
      <c r="B3370" s="355"/>
      <c r="C3370" s="356"/>
      <c r="D3370" s="140"/>
      <c r="E3370" s="269"/>
      <c r="F3370" s="269"/>
      <c r="G3370" s="269"/>
      <c r="H3370" s="275"/>
    </row>
    <row r="3371" spans="2:8" ht="18" customHeight="1" x14ac:dyDescent="0.25">
      <c r="B3371" s="355"/>
      <c r="C3371" s="356"/>
      <c r="D3371" s="140"/>
      <c r="E3371" s="269"/>
      <c r="F3371" s="269"/>
      <c r="G3371" s="269"/>
      <c r="H3371" s="275"/>
    </row>
    <row r="3372" spans="2:8" ht="18" customHeight="1" x14ac:dyDescent="0.25">
      <c r="B3372" s="355"/>
      <c r="C3372" s="356"/>
      <c r="D3372" s="140"/>
      <c r="E3372" s="269"/>
      <c r="F3372" s="269"/>
      <c r="G3372" s="269"/>
      <c r="H3372" s="275"/>
    </row>
    <row r="3373" spans="2:8" ht="18" customHeight="1" x14ac:dyDescent="0.25">
      <c r="B3373" s="355"/>
      <c r="C3373" s="356"/>
      <c r="D3373" s="140"/>
      <c r="E3373" s="269"/>
      <c r="F3373" s="269"/>
      <c r="G3373" s="269"/>
      <c r="H3373" s="275"/>
    </row>
    <row r="3374" spans="2:8" ht="18" customHeight="1" x14ac:dyDescent="0.25">
      <c r="B3374" s="355"/>
      <c r="C3374" s="356"/>
      <c r="D3374" s="140"/>
      <c r="E3374" s="269"/>
      <c r="F3374" s="269"/>
      <c r="G3374" s="269"/>
      <c r="H3374" s="275"/>
    </row>
    <row r="3375" spans="2:8" ht="18" customHeight="1" x14ac:dyDescent="0.25">
      <c r="B3375" s="355"/>
      <c r="C3375" s="356"/>
      <c r="D3375" s="140"/>
      <c r="E3375" s="269"/>
      <c r="F3375" s="269"/>
      <c r="G3375" s="269"/>
      <c r="H3375" s="275"/>
    </row>
    <row r="3376" spans="2:8" ht="18" customHeight="1" x14ac:dyDescent="0.25">
      <c r="B3376" s="355"/>
      <c r="C3376" s="356"/>
      <c r="D3376" s="140"/>
      <c r="E3376" s="269"/>
      <c r="F3376" s="269"/>
      <c r="G3376" s="269"/>
      <c r="H3376" s="275"/>
    </row>
    <row r="3377" spans="2:8" ht="18" customHeight="1" x14ac:dyDescent="0.25">
      <c r="B3377" s="355"/>
      <c r="C3377" s="356"/>
      <c r="D3377" s="140"/>
      <c r="E3377" s="269"/>
      <c r="F3377" s="269"/>
      <c r="G3377" s="269"/>
      <c r="H3377" s="275"/>
    </row>
    <row r="3378" spans="2:8" ht="18" customHeight="1" x14ac:dyDescent="0.25">
      <c r="B3378" s="355"/>
      <c r="C3378" s="356"/>
      <c r="D3378" s="140"/>
      <c r="E3378" s="269"/>
      <c r="F3378" s="269"/>
      <c r="G3378" s="269"/>
      <c r="H3378" s="275"/>
    </row>
    <row r="3379" spans="2:8" ht="18" customHeight="1" x14ac:dyDescent="0.25">
      <c r="B3379" s="355"/>
      <c r="C3379" s="356"/>
      <c r="D3379" s="140"/>
      <c r="E3379" s="269"/>
      <c r="F3379" s="269"/>
      <c r="G3379" s="269"/>
      <c r="H3379" s="275"/>
    </row>
    <row r="3380" spans="2:8" ht="18" customHeight="1" x14ac:dyDescent="0.25">
      <c r="B3380" s="355"/>
      <c r="C3380" s="356"/>
      <c r="D3380" s="140"/>
      <c r="E3380" s="269"/>
      <c r="F3380" s="269"/>
      <c r="G3380" s="269"/>
      <c r="H3380" s="275"/>
    </row>
    <row r="3381" spans="2:8" ht="18" customHeight="1" x14ac:dyDescent="0.25">
      <c r="B3381" s="355"/>
      <c r="C3381" s="356"/>
      <c r="D3381" s="140"/>
      <c r="E3381" s="269"/>
      <c r="F3381" s="269"/>
      <c r="G3381" s="269"/>
      <c r="H3381" s="275"/>
    </row>
    <row r="3382" spans="2:8" ht="18" customHeight="1" x14ac:dyDescent="0.25">
      <c r="B3382" s="355"/>
      <c r="C3382" s="356"/>
      <c r="D3382" s="140"/>
      <c r="E3382" s="269"/>
      <c r="F3382" s="269"/>
      <c r="G3382" s="269"/>
      <c r="H3382" s="275"/>
    </row>
    <row r="3383" spans="2:8" ht="18" customHeight="1" x14ac:dyDescent="0.25">
      <c r="B3383" s="355"/>
      <c r="C3383" s="356"/>
      <c r="D3383" s="140"/>
      <c r="E3383" s="269"/>
      <c r="F3383" s="269"/>
      <c r="G3383" s="269"/>
      <c r="H3383" s="275"/>
    </row>
    <row r="3384" spans="2:8" ht="18" customHeight="1" x14ac:dyDescent="0.25">
      <c r="B3384" s="355"/>
      <c r="C3384" s="356"/>
      <c r="D3384" s="140"/>
      <c r="E3384" s="269"/>
      <c r="F3384" s="269"/>
      <c r="G3384" s="269"/>
      <c r="H3384" s="275"/>
    </row>
    <row r="3385" spans="2:8" ht="18" customHeight="1" x14ac:dyDescent="0.25">
      <c r="B3385" s="355"/>
      <c r="C3385" s="356"/>
      <c r="D3385" s="140"/>
      <c r="E3385" s="269"/>
      <c r="F3385" s="269"/>
      <c r="G3385" s="269"/>
      <c r="H3385" s="275"/>
    </row>
    <row r="3386" spans="2:8" ht="18" customHeight="1" x14ac:dyDescent="0.25">
      <c r="B3386" s="355"/>
      <c r="C3386" s="356"/>
      <c r="D3386" s="140"/>
      <c r="E3386" s="269"/>
      <c r="F3386" s="269"/>
      <c r="G3386" s="269"/>
      <c r="H3386" s="275"/>
    </row>
    <row r="3387" spans="2:8" ht="18" customHeight="1" x14ac:dyDescent="0.25">
      <c r="B3387" s="355"/>
      <c r="C3387" s="356"/>
      <c r="D3387" s="140"/>
      <c r="E3387" s="269"/>
      <c r="F3387" s="269"/>
      <c r="G3387" s="269"/>
      <c r="H3387" s="275"/>
    </row>
    <row r="3388" spans="2:8" ht="18" customHeight="1" x14ac:dyDescent="0.25">
      <c r="B3388" s="355"/>
      <c r="C3388" s="356"/>
      <c r="D3388" s="140"/>
      <c r="E3388" s="269"/>
      <c r="F3388" s="269"/>
      <c r="G3388" s="269"/>
      <c r="H3388" s="275"/>
    </row>
    <row r="3389" spans="2:8" ht="18" customHeight="1" x14ac:dyDescent="0.25">
      <c r="B3389" s="355"/>
      <c r="C3389" s="356"/>
      <c r="D3389" s="140"/>
      <c r="E3389" s="269"/>
      <c r="F3389" s="269"/>
      <c r="G3389" s="269"/>
      <c r="H3389" s="275"/>
    </row>
    <row r="3390" spans="2:8" ht="18" customHeight="1" x14ac:dyDescent="0.25">
      <c r="B3390" s="355"/>
      <c r="C3390" s="356"/>
      <c r="D3390" s="140"/>
      <c r="E3390" s="269"/>
      <c r="F3390" s="269"/>
      <c r="G3390" s="269"/>
      <c r="H3390" s="275"/>
    </row>
    <row r="3391" spans="2:8" ht="18" customHeight="1" x14ac:dyDescent="0.25">
      <c r="B3391" s="355"/>
      <c r="C3391" s="356"/>
      <c r="D3391" s="140"/>
      <c r="E3391" s="269"/>
      <c r="F3391" s="269"/>
      <c r="G3391" s="269"/>
      <c r="H3391" s="275"/>
    </row>
    <row r="3392" spans="2:8" ht="18" customHeight="1" x14ac:dyDescent="0.25">
      <c r="B3392" s="355"/>
      <c r="C3392" s="356"/>
      <c r="D3392" s="140"/>
      <c r="E3392" s="269"/>
      <c r="F3392" s="269"/>
      <c r="G3392" s="269"/>
      <c r="H3392" s="275"/>
    </row>
    <row r="3393" spans="2:8" ht="18" customHeight="1" x14ac:dyDescent="0.25">
      <c r="B3393" s="355"/>
      <c r="C3393" s="356"/>
      <c r="D3393" s="140"/>
      <c r="E3393" s="269"/>
      <c r="F3393" s="269"/>
      <c r="G3393" s="269"/>
      <c r="H3393" s="275"/>
    </row>
    <row r="3394" spans="2:8" ht="18" customHeight="1" x14ac:dyDescent="0.25">
      <c r="B3394" s="355"/>
      <c r="C3394" s="356"/>
      <c r="D3394" s="140"/>
      <c r="E3394" s="269"/>
      <c r="F3394" s="269"/>
      <c r="G3394" s="269"/>
      <c r="H3394" s="275"/>
    </row>
    <row r="3395" spans="2:8" ht="18" customHeight="1" x14ac:dyDescent="0.25">
      <c r="B3395" s="355"/>
      <c r="C3395" s="356"/>
      <c r="D3395" s="140"/>
      <c r="E3395" s="269"/>
      <c r="F3395" s="269"/>
      <c r="G3395" s="269"/>
      <c r="H3395" s="275"/>
    </row>
    <row r="3396" spans="2:8" ht="18" customHeight="1" x14ac:dyDescent="0.25">
      <c r="B3396" s="355"/>
      <c r="C3396" s="356"/>
      <c r="D3396" s="140"/>
      <c r="E3396" s="269"/>
      <c r="F3396" s="269"/>
      <c r="G3396" s="269"/>
      <c r="H3396" s="275"/>
    </row>
    <row r="3397" spans="2:8" ht="18" customHeight="1" x14ac:dyDescent="0.25">
      <c r="B3397" s="355"/>
      <c r="C3397" s="356"/>
      <c r="D3397" s="140"/>
      <c r="E3397" s="269"/>
      <c r="F3397" s="269"/>
      <c r="G3397" s="269"/>
      <c r="H3397" s="275"/>
    </row>
    <row r="3398" spans="2:8" ht="18" customHeight="1" x14ac:dyDescent="0.25">
      <c r="B3398" s="355"/>
      <c r="C3398" s="356"/>
      <c r="D3398" s="140"/>
      <c r="E3398" s="269"/>
      <c r="F3398" s="269"/>
      <c r="G3398" s="269"/>
      <c r="H3398" s="275"/>
    </row>
    <row r="3399" spans="2:8" ht="18" customHeight="1" x14ac:dyDescent="0.25">
      <c r="B3399" s="355"/>
      <c r="C3399" s="356"/>
      <c r="D3399" s="140"/>
      <c r="E3399" s="269"/>
      <c r="F3399" s="269"/>
      <c r="G3399" s="269"/>
      <c r="H3399" s="275"/>
    </row>
    <row r="3400" spans="2:8" ht="18" customHeight="1" x14ac:dyDescent="0.25">
      <c r="B3400" s="355"/>
      <c r="C3400" s="356"/>
      <c r="D3400" s="140"/>
      <c r="E3400" s="269"/>
      <c r="F3400" s="269"/>
      <c r="G3400" s="269"/>
      <c r="H3400" s="275"/>
    </row>
    <row r="3401" spans="2:8" ht="18" customHeight="1" x14ac:dyDescent="0.25">
      <c r="B3401" s="355"/>
      <c r="C3401" s="356"/>
      <c r="D3401" s="140"/>
      <c r="E3401" s="269"/>
      <c r="F3401" s="269"/>
      <c r="G3401" s="269"/>
      <c r="H3401" s="275"/>
    </row>
    <row r="3402" spans="2:8" ht="18" customHeight="1" x14ac:dyDescent="0.25">
      <c r="B3402" s="355"/>
      <c r="C3402" s="356"/>
      <c r="D3402" s="140"/>
      <c r="E3402" s="269"/>
      <c r="F3402" s="269"/>
      <c r="G3402" s="269"/>
      <c r="H3402" s="275"/>
    </row>
    <row r="3403" spans="2:8" ht="18" customHeight="1" x14ac:dyDescent="0.25">
      <c r="B3403" s="355"/>
      <c r="C3403" s="356"/>
      <c r="D3403" s="140"/>
      <c r="E3403" s="269"/>
      <c r="F3403" s="269"/>
      <c r="G3403" s="269"/>
      <c r="H3403" s="275"/>
    </row>
    <row r="3404" spans="2:8" ht="18" customHeight="1" x14ac:dyDescent="0.25">
      <c r="B3404" s="355"/>
      <c r="C3404" s="356"/>
      <c r="D3404" s="140"/>
      <c r="E3404" s="269"/>
      <c r="F3404" s="269"/>
      <c r="G3404" s="269"/>
      <c r="H3404" s="275"/>
    </row>
    <row r="3405" spans="2:8" ht="18" customHeight="1" x14ac:dyDescent="0.25">
      <c r="B3405" s="355"/>
      <c r="C3405" s="356"/>
      <c r="D3405" s="140"/>
      <c r="E3405" s="269"/>
      <c r="F3405" s="269"/>
      <c r="G3405" s="269"/>
      <c r="H3405" s="275"/>
    </row>
    <row r="3406" spans="2:8" ht="18" customHeight="1" x14ac:dyDescent="0.25">
      <c r="B3406" s="355"/>
      <c r="C3406" s="356"/>
      <c r="D3406" s="140"/>
      <c r="E3406" s="269"/>
      <c r="F3406" s="269"/>
      <c r="G3406" s="269"/>
      <c r="H3406" s="275"/>
    </row>
    <row r="3407" spans="2:8" ht="18" customHeight="1" x14ac:dyDescent="0.25">
      <c r="B3407" s="355"/>
      <c r="C3407" s="356"/>
      <c r="D3407" s="140"/>
      <c r="E3407" s="269"/>
      <c r="F3407" s="269"/>
      <c r="G3407" s="269"/>
      <c r="H3407" s="275"/>
    </row>
    <row r="3408" spans="2:8" ht="18" customHeight="1" x14ac:dyDescent="0.25">
      <c r="B3408" s="355"/>
      <c r="C3408" s="356"/>
      <c r="D3408" s="140"/>
      <c r="E3408" s="269"/>
      <c r="F3408" s="269"/>
      <c r="G3408" s="269"/>
      <c r="H3408" s="275"/>
    </row>
    <row r="3409" spans="2:8" ht="18" customHeight="1" x14ac:dyDescent="0.25">
      <c r="B3409" s="355"/>
      <c r="C3409" s="356"/>
      <c r="D3409" s="140"/>
      <c r="E3409" s="269"/>
      <c r="F3409" s="269"/>
      <c r="G3409" s="269"/>
      <c r="H3409" s="275"/>
    </row>
    <row r="3410" spans="2:8" ht="18" customHeight="1" x14ac:dyDescent="0.25">
      <c r="B3410" s="355"/>
      <c r="C3410" s="356"/>
      <c r="D3410" s="140"/>
      <c r="E3410" s="269"/>
      <c r="F3410" s="269"/>
      <c r="G3410" s="269"/>
      <c r="H3410" s="275"/>
    </row>
    <row r="3411" spans="2:8" ht="18" customHeight="1" x14ac:dyDescent="0.25">
      <c r="B3411" s="355"/>
      <c r="C3411" s="356"/>
      <c r="D3411" s="140"/>
      <c r="E3411" s="269"/>
      <c r="F3411" s="269"/>
      <c r="G3411" s="269"/>
      <c r="H3411" s="275"/>
    </row>
    <row r="3412" spans="2:8" ht="18" customHeight="1" x14ac:dyDescent="0.25">
      <c r="B3412" s="355"/>
      <c r="C3412" s="356"/>
      <c r="D3412" s="140"/>
      <c r="E3412" s="269"/>
      <c r="F3412" s="269"/>
      <c r="G3412" s="269"/>
      <c r="H3412" s="275"/>
    </row>
    <row r="3413" spans="2:8" ht="18" customHeight="1" x14ac:dyDescent="0.25">
      <c r="B3413" s="355"/>
      <c r="C3413" s="356"/>
      <c r="D3413" s="140"/>
      <c r="E3413" s="269"/>
      <c r="F3413" s="269"/>
      <c r="G3413" s="269"/>
      <c r="H3413" s="275"/>
    </row>
    <row r="3414" spans="2:8" ht="18" customHeight="1" x14ac:dyDescent="0.25">
      <c r="B3414" s="355"/>
      <c r="C3414" s="356"/>
      <c r="D3414" s="140"/>
      <c r="E3414" s="269"/>
      <c r="F3414" s="269"/>
      <c r="G3414" s="269"/>
      <c r="H3414" s="275"/>
    </row>
    <row r="3415" spans="2:8" ht="18" customHeight="1" x14ac:dyDescent="0.25">
      <c r="B3415" s="355"/>
      <c r="C3415" s="356"/>
      <c r="D3415" s="140"/>
      <c r="E3415" s="269"/>
      <c r="F3415" s="269"/>
      <c r="G3415" s="269"/>
      <c r="H3415" s="275"/>
    </row>
    <row r="3416" spans="2:8" ht="18" customHeight="1" x14ac:dyDescent="0.25">
      <c r="B3416" s="355"/>
      <c r="C3416" s="356"/>
      <c r="D3416" s="140"/>
      <c r="E3416" s="269"/>
      <c r="F3416" s="269"/>
      <c r="G3416" s="269"/>
      <c r="H3416" s="275"/>
    </row>
    <row r="3417" spans="2:8" ht="18" customHeight="1" x14ac:dyDescent="0.25">
      <c r="B3417" s="355"/>
      <c r="C3417" s="356"/>
      <c r="D3417" s="140"/>
      <c r="E3417" s="269"/>
      <c r="F3417" s="269"/>
      <c r="G3417" s="269"/>
      <c r="H3417" s="275"/>
    </row>
    <row r="3418" spans="2:8" ht="18" customHeight="1" x14ac:dyDescent="0.25">
      <c r="B3418" s="355"/>
      <c r="C3418" s="356"/>
      <c r="D3418" s="140"/>
      <c r="E3418" s="269"/>
      <c r="F3418" s="269"/>
      <c r="G3418" s="269"/>
      <c r="H3418" s="275"/>
    </row>
    <row r="3419" spans="2:8" ht="18" customHeight="1" x14ac:dyDescent="0.25">
      <c r="B3419" s="355"/>
      <c r="C3419" s="356"/>
      <c r="D3419" s="140"/>
      <c r="E3419" s="269"/>
      <c r="F3419" s="269"/>
      <c r="G3419" s="269"/>
      <c r="H3419" s="275"/>
    </row>
    <row r="3420" spans="2:8" ht="18" customHeight="1" x14ac:dyDescent="0.25">
      <c r="B3420" s="355"/>
      <c r="C3420" s="356"/>
      <c r="D3420" s="140"/>
      <c r="E3420" s="269"/>
      <c r="F3420" s="269"/>
      <c r="G3420" s="269"/>
      <c r="H3420" s="275"/>
    </row>
    <row r="3421" spans="2:8" ht="18" customHeight="1" x14ac:dyDescent="0.25">
      <c r="B3421" s="355"/>
      <c r="C3421" s="356"/>
      <c r="D3421" s="140"/>
      <c r="E3421" s="269"/>
      <c r="F3421" s="269"/>
      <c r="G3421" s="269"/>
      <c r="H3421" s="275"/>
    </row>
    <row r="3422" spans="2:8" ht="18" customHeight="1" x14ac:dyDescent="0.25">
      <c r="B3422" s="355"/>
      <c r="C3422" s="356"/>
      <c r="D3422" s="140"/>
      <c r="E3422" s="269"/>
      <c r="F3422" s="269"/>
      <c r="G3422" s="269"/>
      <c r="H3422" s="275"/>
    </row>
    <row r="3423" spans="2:8" ht="18" customHeight="1" x14ac:dyDescent="0.25">
      <c r="B3423" s="355"/>
      <c r="C3423" s="356"/>
      <c r="D3423" s="140"/>
      <c r="E3423" s="269"/>
      <c r="F3423" s="269"/>
      <c r="G3423" s="269"/>
      <c r="H3423" s="275"/>
    </row>
    <row r="3424" spans="2:8" ht="18" customHeight="1" x14ac:dyDescent="0.25">
      <c r="B3424" s="355"/>
      <c r="C3424" s="356"/>
      <c r="D3424" s="140"/>
      <c r="E3424" s="269"/>
      <c r="F3424" s="269"/>
      <c r="G3424" s="269"/>
      <c r="H3424" s="275"/>
    </row>
    <row r="3425" spans="2:8" ht="18" customHeight="1" x14ac:dyDescent="0.25">
      <c r="B3425" s="355"/>
      <c r="C3425" s="356"/>
      <c r="D3425" s="140"/>
      <c r="E3425" s="269"/>
      <c r="F3425" s="269"/>
      <c r="G3425" s="269"/>
      <c r="H3425" s="275"/>
    </row>
    <row r="3426" spans="2:8" ht="18" customHeight="1" x14ac:dyDescent="0.25">
      <c r="B3426" s="355"/>
      <c r="C3426" s="356"/>
      <c r="D3426" s="140"/>
      <c r="E3426" s="269"/>
      <c r="F3426" s="269"/>
      <c r="G3426" s="269"/>
      <c r="H3426" s="275"/>
    </row>
    <row r="3427" spans="2:8" ht="18" customHeight="1" x14ac:dyDescent="0.25">
      <c r="B3427" s="355"/>
      <c r="C3427" s="356"/>
      <c r="D3427" s="140"/>
      <c r="E3427" s="269"/>
      <c r="F3427" s="269"/>
      <c r="G3427" s="269"/>
      <c r="H3427" s="275"/>
    </row>
    <row r="3428" spans="2:8" ht="18" customHeight="1" x14ac:dyDescent="0.25">
      <c r="B3428" s="355"/>
      <c r="C3428" s="356"/>
      <c r="D3428" s="140"/>
      <c r="E3428" s="269"/>
      <c r="F3428" s="269"/>
      <c r="G3428" s="269"/>
      <c r="H3428" s="275"/>
    </row>
    <row r="3429" spans="2:8" ht="18" customHeight="1" x14ac:dyDescent="0.25">
      <c r="B3429" s="355"/>
      <c r="C3429" s="356"/>
      <c r="D3429" s="140"/>
      <c r="E3429" s="269"/>
      <c r="F3429" s="269"/>
      <c r="G3429" s="269"/>
      <c r="H3429" s="275"/>
    </row>
    <row r="3430" spans="2:8" ht="18" customHeight="1" x14ac:dyDescent="0.25">
      <c r="B3430" s="355"/>
      <c r="C3430" s="356"/>
      <c r="D3430" s="140"/>
      <c r="E3430" s="269"/>
      <c r="F3430" s="269"/>
      <c r="G3430" s="269"/>
      <c r="H3430" s="275"/>
    </row>
    <row r="3431" spans="2:8" ht="18" customHeight="1" x14ac:dyDescent="0.25">
      <c r="B3431" s="355"/>
      <c r="C3431" s="356"/>
      <c r="D3431" s="140"/>
      <c r="E3431" s="269"/>
      <c r="F3431" s="269"/>
      <c r="G3431" s="269"/>
      <c r="H3431" s="275"/>
    </row>
    <row r="3432" spans="2:8" ht="18" customHeight="1" x14ac:dyDescent="0.25">
      <c r="B3432" s="355"/>
      <c r="C3432" s="356"/>
      <c r="D3432" s="140"/>
      <c r="E3432" s="269"/>
      <c r="F3432" s="269"/>
      <c r="G3432" s="269"/>
      <c r="H3432" s="275"/>
    </row>
    <row r="3433" spans="2:8" ht="18" customHeight="1" x14ac:dyDescent="0.25">
      <c r="B3433" s="355"/>
      <c r="C3433" s="356"/>
      <c r="D3433" s="140"/>
      <c r="E3433" s="269"/>
      <c r="F3433" s="269"/>
      <c r="G3433" s="269"/>
      <c r="H3433" s="275"/>
    </row>
    <row r="3434" spans="2:8" ht="18" customHeight="1" x14ac:dyDescent="0.25">
      <c r="B3434" s="355"/>
      <c r="C3434" s="356"/>
      <c r="D3434" s="140"/>
      <c r="E3434" s="269"/>
      <c r="F3434" s="269"/>
      <c r="G3434" s="269"/>
      <c r="H3434" s="275"/>
    </row>
    <row r="3435" spans="2:8" ht="18" customHeight="1" x14ac:dyDescent="0.25">
      <c r="B3435" s="355"/>
      <c r="C3435" s="356"/>
      <c r="D3435" s="140"/>
      <c r="E3435" s="269"/>
      <c r="F3435" s="269"/>
      <c r="G3435" s="269"/>
      <c r="H3435" s="275"/>
    </row>
    <row r="3436" spans="2:8" ht="18" customHeight="1" x14ac:dyDescent="0.25">
      <c r="B3436" s="355"/>
      <c r="C3436" s="356"/>
      <c r="D3436" s="140"/>
      <c r="E3436" s="269"/>
      <c r="F3436" s="269"/>
      <c r="G3436" s="269"/>
      <c r="H3436" s="275"/>
    </row>
    <row r="3437" spans="2:8" ht="18" customHeight="1" x14ac:dyDescent="0.25">
      <c r="B3437" s="355"/>
      <c r="C3437" s="356"/>
      <c r="D3437" s="140"/>
      <c r="E3437" s="269"/>
      <c r="F3437" s="269"/>
      <c r="G3437" s="269"/>
      <c r="H3437" s="275"/>
    </row>
    <row r="3438" spans="2:8" ht="18" customHeight="1" x14ac:dyDescent="0.25">
      <c r="B3438" s="355"/>
      <c r="C3438" s="356"/>
      <c r="D3438" s="140"/>
      <c r="E3438" s="269"/>
      <c r="F3438" s="269"/>
      <c r="G3438" s="269"/>
      <c r="H3438" s="275"/>
    </row>
    <row r="3439" spans="2:8" ht="18" customHeight="1" x14ac:dyDescent="0.25">
      <c r="B3439" s="355"/>
      <c r="C3439" s="356"/>
      <c r="D3439" s="140"/>
      <c r="E3439" s="269"/>
      <c r="F3439" s="269"/>
      <c r="G3439" s="269"/>
      <c r="H3439" s="275"/>
    </row>
    <row r="3440" spans="2:8" ht="18" customHeight="1" x14ac:dyDescent="0.25">
      <c r="B3440" s="355"/>
      <c r="C3440" s="356"/>
      <c r="D3440" s="140"/>
      <c r="E3440" s="269"/>
      <c r="F3440" s="269"/>
      <c r="G3440" s="269"/>
      <c r="H3440" s="275"/>
    </row>
    <row r="3441" spans="2:8" ht="18" customHeight="1" x14ac:dyDescent="0.25">
      <c r="B3441" s="355"/>
      <c r="C3441" s="356"/>
      <c r="D3441" s="140"/>
      <c r="E3441" s="269"/>
      <c r="F3441" s="269"/>
      <c r="G3441" s="269"/>
      <c r="H3441" s="275"/>
    </row>
    <row r="3442" spans="2:8" ht="18" customHeight="1" x14ac:dyDescent="0.25">
      <c r="B3442" s="355"/>
      <c r="C3442" s="356"/>
      <c r="D3442" s="140"/>
      <c r="E3442" s="269"/>
      <c r="F3442" s="269"/>
      <c r="G3442" s="269"/>
      <c r="H3442" s="275"/>
    </row>
    <row r="3443" spans="2:8" ht="18" customHeight="1" x14ac:dyDescent="0.25">
      <c r="B3443" s="355"/>
      <c r="C3443" s="356"/>
      <c r="D3443" s="140"/>
      <c r="E3443" s="269"/>
      <c r="F3443" s="269"/>
      <c r="G3443" s="269"/>
      <c r="H3443" s="275"/>
    </row>
    <row r="3444" spans="2:8" ht="18" customHeight="1" x14ac:dyDescent="0.25">
      <c r="B3444" s="355"/>
      <c r="C3444" s="356"/>
      <c r="D3444" s="140"/>
      <c r="E3444" s="269"/>
      <c r="F3444" s="269"/>
      <c r="G3444" s="269"/>
      <c r="H3444" s="275"/>
    </row>
    <row r="3445" spans="2:8" ht="18" customHeight="1" x14ac:dyDescent="0.25">
      <c r="B3445" s="355"/>
      <c r="C3445" s="356"/>
      <c r="D3445" s="140"/>
      <c r="E3445" s="269"/>
      <c r="F3445" s="269"/>
      <c r="G3445" s="269"/>
      <c r="H3445" s="275"/>
    </row>
    <row r="3446" spans="2:8" ht="18" customHeight="1" x14ac:dyDescent="0.25">
      <c r="B3446" s="355"/>
      <c r="C3446" s="356"/>
      <c r="D3446" s="140"/>
      <c r="E3446" s="269"/>
      <c r="F3446" s="269"/>
      <c r="G3446" s="269"/>
      <c r="H3446" s="275"/>
    </row>
    <row r="3447" spans="2:8" ht="18" customHeight="1" x14ac:dyDescent="0.25">
      <c r="B3447" s="355"/>
      <c r="C3447" s="356"/>
      <c r="D3447" s="140"/>
      <c r="E3447" s="269"/>
      <c r="F3447" s="269"/>
      <c r="G3447" s="269"/>
      <c r="H3447" s="275"/>
    </row>
    <row r="3448" spans="2:8" ht="18" customHeight="1" x14ac:dyDescent="0.25">
      <c r="B3448" s="355"/>
      <c r="C3448" s="356"/>
      <c r="D3448" s="140"/>
      <c r="E3448" s="269"/>
      <c r="F3448" s="269"/>
      <c r="G3448" s="269"/>
      <c r="H3448" s="275"/>
    </row>
    <row r="3449" spans="2:8" ht="18" customHeight="1" x14ac:dyDescent="0.25">
      <c r="B3449" s="355"/>
      <c r="C3449" s="356"/>
      <c r="D3449" s="140"/>
      <c r="E3449" s="269"/>
      <c r="F3449" s="269"/>
      <c r="G3449" s="269"/>
      <c r="H3449" s="275"/>
    </row>
    <row r="3450" spans="2:8" ht="18" customHeight="1" x14ac:dyDescent="0.25">
      <c r="B3450" s="355"/>
      <c r="C3450" s="356"/>
      <c r="D3450" s="140"/>
      <c r="E3450" s="269"/>
      <c r="F3450" s="269"/>
      <c r="G3450" s="269"/>
      <c r="H3450" s="275"/>
    </row>
    <row r="3451" spans="2:8" ht="18" customHeight="1" x14ac:dyDescent="0.25">
      <c r="B3451" s="355"/>
      <c r="C3451" s="356"/>
      <c r="D3451" s="140"/>
      <c r="E3451" s="269"/>
      <c r="F3451" s="269"/>
      <c r="G3451" s="269"/>
      <c r="H3451" s="275"/>
    </row>
    <row r="3452" spans="2:8" ht="18" customHeight="1" x14ac:dyDescent="0.25">
      <c r="B3452" s="355"/>
      <c r="C3452" s="356"/>
      <c r="D3452" s="140"/>
      <c r="E3452" s="269"/>
      <c r="F3452" s="269"/>
      <c r="G3452" s="269"/>
      <c r="H3452" s="275"/>
    </row>
    <row r="3453" spans="2:8" ht="18" customHeight="1" x14ac:dyDescent="0.25">
      <c r="B3453" s="355"/>
      <c r="C3453" s="356"/>
      <c r="D3453" s="140"/>
      <c r="E3453" s="269"/>
      <c r="F3453" s="269"/>
      <c r="G3453" s="269"/>
      <c r="H3453" s="275"/>
    </row>
    <row r="3454" spans="2:8" ht="18" customHeight="1" x14ac:dyDescent="0.25">
      <c r="B3454" s="355"/>
      <c r="C3454" s="356"/>
      <c r="D3454" s="140"/>
      <c r="E3454" s="269"/>
      <c r="F3454" s="269"/>
      <c r="G3454" s="269"/>
      <c r="H3454" s="275"/>
    </row>
    <row r="3455" spans="2:8" ht="18" customHeight="1" x14ac:dyDescent="0.25">
      <c r="B3455" s="355"/>
      <c r="C3455" s="356"/>
      <c r="D3455" s="140"/>
      <c r="E3455" s="269"/>
      <c r="F3455" s="269"/>
      <c r="G3455" s="269"/>
      <c r="H3455" s="275"/>
    </row>
    <row r="3456" spans="2:8" ht="18" customHeight="1" x14ac:dyDescent="0.25">
      <c r="B3456" s="355"/>
      <c r="C3456" s="356"/>
      <c r="D3456" s="140"/>
      <c r="E3456" s="269"/>
      <c r="F3456" s="269"/>
      <c r="G3456" s="269"/>
      <c r="H3456" s="275"/>
    </row>
    <row r="3457" spans="2:8" ht="18" customHeight="1" x14ac:dyDescent="0.25">
      <c r="B3457" s="355"/>
      <c r="C3457" s="356"/>
      <c r="D3457" s="140"/>
      <c r="E3457" s="269"/>
      <c r="F3457" s="269"/>
      <c r="G3457" s="269"/>
      <c r="H3457" s="275"/>
    </row>
    <row r="3458" spans="2:8" ht="18" customHeight="1" x14ac:dyDescent="0.25">
      <c r="B3458" s="355"/>
      <c r="C3458" s="356"/>
      <c r="D3458" s="140"/>
      <c r="E3458" s="269"/>
      <c r="F3458" s="269"/>
      <c r="G3458" s="269"/>
      <c r="H3458" s="275"/>
    </row>
    <row r="3459" spans="2:8" ht="18" customHeight="1" x14ac:dyDescent="0.25">
      <c r="B3459" s="355"/>
      <c r="C3459" s="356"/>
      <c r="D3459" s="140"/>
      <c r="E3459" s="269"/>
      <c r="F3459" s="269"/>
      <c r="G3459" s="269"/>
      <c r="H3459" s="275"/>
    </row>
    <row r="3460" spans="2:8" ht="18" customHeight="1" x14ac:dyDescent="0.25">
      <c r="B3460" s="355"/>
      <c r="C3460" s="356"/>
      <c r="D3460" s="140"/>
      <c r="E3460" s="269"/>
      <c r="F3460" s="269"/>
      <c r="G3460" s="269"/>
      <c r="H3460" s="275"/>
    </row>
    <row r="3461" spans="2:8" ht="18" customHeight="1" x14ac:dyDescent="0.25">
      <c r="B3461" s="355"/>
      <c r="C3461" s="356"/>
      <c r="D3461" s="140"/>
      <c r="E3461" s="269"/>
      <c r="F3461" s="269"/>
      <c r="G3461" s="269"/>
      <c r="H3461" s="275"/>
    </row>
    <row r="3462" spans="2:8" ht="18" customHeight="1" x14ac:dyDescent="0.25">
      <c r="B3462" s="355"/>
      <c r="C3462" s="356"/>
      <c r="D3462" s="140"/>
      <c r="E3462" s="269"/>
      <c r="F3462" s="269"/>
      <c r="G3462" s="269"/>
      <c r="H3462" s="275"/>
    </row>
    <row r="3463" spans="2:8" ht="18" customHeight="1" x14ac:dyDescent="0.25">
      <c r="B3463" s="355"/>
      <c r="C3463" s="356"/>
      <c r="D3463" s="140"/>
      <c r="E3463" s="269"/>
      <c r="F3463" s="269"/>
      <c r="G3463" s="269"/>
      <c r="H3463" s="275"/>
    </row>
    <row r="3464" spans="2:8" ht="18" customHeight="1" x14ac:dyDescent="0.25">
      <c r="B3464" s="355"/>
      <c r="C3464" s="356"/>
      <c r="D3464" s="140"/>
      <c r="E3464" s="269"/>
      <c r="F3464" s="269"/>
      <c r="G3464" s="269"/>
      <c r="H3464" s="275"/>
    </row>
    <row r="3465" spans="2:8" ht="18" customHeight="1" x14ac:dyDescent="0.25">
      <c r="B3465" s="355"/>
      <c r="C3465" s="356"/>
      <c r="D3465" s="140"/>
      <c r="E3465" s="269"/>
      <c r="F3465" s="269"/>
      <c r="G3465" s="269"/>
      <c r="H3465" s="275"/>
    </row>
    <row r="3466" spans="2:8" ht="18" customHeight="1" x14ac:dyDescent="0.25">
      <c r="B3466" s="355"/>
      <c r="C3466" s="356"/>
      <c r="D3466" s="140"/>
      <c r="E3466" s="269"/>
      <c r="F3466" s="269"/>
      <c r="G3466" s="269"/>
      <c r="H3466" s="275"/>
    </row>
    <row r="3467" spans="2:8" ht="18" customHeight="1" x14ac:dyDescent="0.25">
      <c r="B3467" s="355"/>
      <c r="C3467" s="356"/>
      <c r="D3467" s="140"/>
      <c r="E3467" s="269"/>
      <c r="F3467" s="269"/>
      <c r="G3467" s="269"/>
      <c r="H3467" s="275"/>
    </row>
    <row r="3468" spans="2:8" ht="18" customHeight="1" x14ac:dyDescent="0.25">
      <c r="B3468" s="355"/>
      <c r="C3468" s="356"/>
      <c r="D3468" s="140"/>
      <c r="E3468" s="269"/>
      <c r="F3468" s="269"/>
      <c r="G3468" s="269"/>
      <c r="H3468" s="275"/>
    </row>
    <row r="3469" spans="2:8" ht="18" customHeight="1" x14ac:dyDescent="0.25">
      <c r="B3469" s="355"/>
      <c r="C3469" s="356"/>
      <c r="D3469" s="140"/>
      <c r="E3469" s="269"/>
      <c r="F3469" s="269"/>
      <c r="G3469" s="269"/>
      <c r="H3469" s="275"/>
    </row>
    <row r="3470" spans="2:8" ht="18" customHeight="1" x14ac:dyDescent="0.25">
      <c r="B3470" s="355"/>
      <c r="C3470" s="356"/>
      <c r="D3470" s="140"/>
      <c r="E3470" s="269"/>
      <c r="F3470" s="269"/>
      <c r="G3470" s="269"/>
      <c r="H3470" s="275"/>
    </row>
    <row r="3471" spans="2:8" ht="18" customHeight="1" x14ac:dyDescent="0.25">
      <c r="B3471" s="355"/>
      <c r="C3471" s="356"/>
      <c r="D3471" s="140"/>
      <c r="E3471" s="269"/>
      <c r="F3471" s="269"/>
      <c r="G3471" s="269"/>
      <c r="H3471" s="275"/>
    </row>
    <row r="3472" spans="2:8" ht="18" customHeight="1" x14ac:dyDescent="0.25">
      <c r="B3472" s="355"/>
      <c r="C3472" s="356"/>
      <c r="D3472" s="140"/>
      <c r="E3472" s="269"/>
      <c r="F3472" s="269"/>
      <c r="G3472" s="269"/>
      <c r="H3472" s="275"/>
    </row>
    <row r="3473" spans="2:8" ht="18" customHeight="1" x14ac:dyDescent="0.25">
      <c r="B3473" s="355"/>
      <c r="C3473" s="356"/>
      <c r="D3473" s="140"/>
      <c r="E3473" s="269"/>
      <c r="F3473" s="269"/>
      <c r="G3473" s="269"/>
      <c r="H3473" s="275"/>
    </row>
    <row r="3474" spans="2:8" ht="18" customHeight="1" x14ac:dyDescent="0.25">
      <c r="B3474" s="355"/>
      <c r="C3474" s="356"/>
      <c r="D3474" s="140"/>
      <c r="E3474" s="269"/>
      <c r="F3474" s="269"/>
      <c r="G3474" s="269"/>
      <c r="H3474" s="275"/>
    </row>
    <row r="3475" spans="2:8" ht="18" customHeight="1" x14ac:dyDescent="0.25">
      <c r="B3475" s="355"/>
      <c r="C3475" s="356"/>
      <c r="D3475" s="140"/>
      <c r="E3475" s="269"/>
      <c r="F3475" s="269"/>
      <c r="G3475" s="269"/>
      <c r="H3475" s="275"/>
    </row>
    <row r="3476" spans="2:8" ht="18" customHeight="1" x14ac:dyDescent="0.25">
      <c r="B3476" s="355"/>
      <c r="C3476" s="356"/>
      <c r="D3476" s="140"/>
      <c r="E3476" s="269"/>
      <c r="F3476" s="269"/>
      <c r="G3476" s="269"/>
      <c r="H3476" s="275"/>
    </row>
    <row r="3477" spans="2:8" ht="18" customHeight="1" x14ac:dyDescent="0.25">
      <c r="B3477" s="355"/>
      <c r="C3477" s="356"/>
      <c r="D3477" s="140"/>
      <c r="E3477" s="269"/>
      <c r="F3477" s="269"/>
      <c r="G3477" s="269"/>
      <c r="H3477" s="275"/>
    </row>
    <row r="3478" spans="2:8" ht="18" customHeight="1" x14ac:dyDescent="0.25">
      <c r="B3478" s="355"/>
      <c r="C3478" s="356"/>
      <c r="D3478" s="140"/>
      <c r="E3478" s="269"/>
      <c r="F3478" s="269"/>
      <c r="G3478" s="269"/>
      <c r="H3478" s="275"/>
    </row>
    <row r="3479" spans="2:8" ht="18" customHeight="1" x14ac:dyDescent="0.25">
      <c r="B3479" s="355"/>
      <c r="C3479" s="356"/>
      <c r="D3479" s="140"/>
      <c r="E3479" s="269"/>
      <c r="F3479" s="269"/>
      <c r="G3479" s="269"/>
      <c r="H3479" s="275"/>
    </row>
    <row r="3480" spans="2:8" ht="18" customHeight="1" x14ac:dyDescent="0.25">
      <c r="B3480" s="355"/>
      <c r="C3480" s="356"/>
      <c r="D3480" s="140"/>
      <c r="E3480" s="269"/>
      <c r="F3480" s="269"/>
      <c r="G3480" s="269"/>
      <c r="H3480" s="275"/>
    </row>
    <row r="3481" spans="2:8" ht="18" customHeight="1" x14ac:dyDescent="0.25">
      <c r="B3481" s="355"/>
      <c r="C3481" s="356"/>
      <c r="D3481" s="140"/>
      <c r="E3481" s="269"/>
      <c r="F3481" s="269"/>
      <c r="G3481" s="269"/>
      <c r="H3481" s="275"/>
    </row>
    <row r="3482" spans="2:8" ht="18" customHeight="1" x14ac:dyDescent="0.25">
      <c r="B3482" s="355"/>
      <c r="C3482" s="356"/>
      <c r="D3482" s="140"/>
      <c r="E3482" s="269"/>
      <c r="F3482" s="269"/>
      <c r="G3482" s="269"/>
      <c r="H3482" s="275"/>
    </row>
    <row r="3483" spans="2:8" ht="18" customHeight="1" x14ac:dyDescent="0.25">
      <c r="B3483" s="355"/>
      <c r="C3483" s="356"/>
      <c r="D3483" s="140"/>
      <c r="E3483" s="269"/>
      <c r="F3483" s="269"/>
      <c r="G3483" s="269"/>
      <c r="H3483" s="275"/>
    </row>
    <row r="3484" spans="2:8" ht="18" customHeight="1" x14ac:dyDescent="0.25">
      <c r="B3484" s="355"/>
      <c r="C3484" s="356"/>
      <c r="D3484" s="140"/>
      <c r="E3484" s="269"/>
      <c r="F3484" s="269"/>
      <c r="G3484" s="269"/>
      <c r="H3484" s="275"/>
    </row>
    <row r="3485" spans="2:8" ht="18" customHeight="1" x14ac:dyDescent="0.25">
      <c r="B3485" s="355"/>
      <c r="C3485" s="356"/>
      <c r="D3485" s="140"/>
      <c r="E3485" s="269"/>
      <c r="F3485" s="269"/>
      <c r="G3485" s="269"/>
      <c r="H3485" s="275"/>
    </row>
    <row r="3486" spans="2:8" ht="18" customHeight="1" x14ac:dyDescent="0.25">
      <c r="B3486" s="355"/>
      <c r="C3486" s="356"/>
      <c r="D3486" s="140"/>
      <c r="E3486" s="269"/>
      <c r="F3486" s="269"/>
      <c r="G3486" s="269"/>
      <c r="H3486" s="275"/>
    </row>
    <row r="3487" spans="2:8" ht="18" customHeight="1" x14ac:dyDescent="0.25">
      <c r="B3487" s="355"/>
      <c r="C3487" s="356"/>
      <c r="D3487" s="140"/>
      <c r="E3487" s="269"/>
      <c r="F3487" s="269"/>
      <c r="G3487" s="269"/>
      <c r="H3487" s="275"/>
    </row>
    <row r="3488" spans="2:8" ht="18" customHeight="1" x14ac:dyDescent="0.25">
      <c r="B3488" s="355"/>
      <c r="C3488" s="356"/>
      <c r="D3488" s="140"/>
      <c r="E3488" s="269"/>
      <c r="F3488" s="269"/>
      <c r="G3488" s="269"/>
      <c r="H3488" s="275"/>
    </row>
    <row r="3489" spans="2:8" ht="18" customHeight="1" x14ac:dyDescent="0.25">
      <c r="B3489" s="355"/>
      <c r="C3489" s="356"/>
      <c r="D3489" s="140"/>
      <c r="E3489" s="269"/>
      <c r="F3489" s="269"/>
      <c r="G3489" s="269"/>
      <c r="H3489" s="275"/>
    </row>
    <row r="3490" spans="2:8" ht="18" customHeight="1" x14ac:dyDescent="0.25">
      <c r="B3490" s="355"/>
      <c r="C3490" s="356"/>
      <c r="D3490" s="140"/>
      <c r="E3490" s="269"/>
      <c r="F3490" s="269"/>
      <c r="G3490" s="269"/>
      <c r="H3490" s="275"/>
    </row>
    <row r="3491" spans="2:8" ht="18" customHeight="1" x14ac:dyDescent="0.25">
      <c r="B3491" s="355"/>
      <c r="C3491" s="356"/>
      <c r="D3491" s="140"/>
      <c r="E3491" s="269"/>
      <c r="F3491" s="269"/>
      <c r="G3491" s="269"/>
      <c r="H3491" s="275"/>
    </row>
    <row r="3492" spans="2:8" ht="18" customHeight="1" x14ac:dyDescent="0.25">
      <c r="B3492" s="355"/>
      <c r="C3492" s="356"/>
      <c r="D3492" s="140"/>
      <c r="E3492" s="269"/>
      <c r="F3492" s="269"/>
      <c r="G3492" s="269"/>
      <c r="H3492" s="275"/>
    </row>
    <row r="3493" spans="2:8" ht="18" customHeight="1" x14ac:dyDescent="0.25">
      <c r="B3493" s="355"/>
      <c r="C3493" s="356"/>
      <c r="D3493" s="140"/>
      <c r="E3493" s="269"/>
      <c r="F3493" s="269"/>
      <c r="G3493" s="269"/>
      <c r="H3493" s="275"/>
    </row>
    <row r="3494" spans="2:8" ht="18" customHeight="1" x14ac:dyDescent="0.25">
      <c r="B3494" s="355"/>
      <c r="C3494" s="356"/>
      <c r="D3494" s="140"/>
      <c r="E3494" s="269"/>
      <c r="F3494" s="269"/>
      <c r="G3494" s="269"/>
      <c r="H3494" s="275"/>
    </row>
    <row r="3495" spans="2:8" ht="18" customHeight="1" x14ac:dyDescent="0.25">
      <c r="B3495" s="355"/>
      <c r="C3495" s="356"/>
      <c r="D3495" s="140"/>
      <c r="E3495" s="269"/>
      <c r="F3495" s="269"/>
      <c r="G3495" s="269"/>
      <c r="H3495" s="275"/>
    </row>
    <row r="3496" spans="2:8" ht="18" customHeight="1" x14ac:dyDescent="0.25">
      <c r="B3496" s="355"/>
      <c r="C3496" s="356"/>
      <c r="D3496" s="140"/>
      <c r="E3496" s="269"/>
      <c r="F3496" s="269"/>
      <c r="G3496" s="269"/>
      <c r="H3496" s="275"/>
    </row>
    <row r="3497" spans="2:8" ht="18" customHeight="1" x14ac:dyDescent="0.25">
      <c r="B3497" s="355"/>
      <c r="C3497" s="356"/>
      <c r="D3497" s="140"/>
      <c r="E3497" s="269"/>
      <c r="F3497" s="269"/>
      <c r="G3497" s="269"/>
      <c r="H3497" s="275"/>
    </row>
    <row r="3498" spans="2:8" ht="18" customHeight="1" x14ac:dyDescent="0.25">
      <c r="B3498" s="355"/>
      <c r="C3498" s="356"/>
      <c r="D3498" s="140"/>
      <c r="E3498" s="269"/>
      <c r="F3498" s="269"/>
      <c r="G3498" s="269"/>
      <c r="H3498" s="275"/>
    </row>
    <row r="3499" spans="2:8" ht="18" customHeight="1" x14ac:dyDescent="0.25">
      <c r="B3499" s="355"/>
      <c r="C3499" s="356"/>
      <c r="D3499" s="140"/>
      <c r="E3499" s="269"/>
      <c r="F3499" s="269"/>
      <c r="G3499" s="269"/>
      <c r="H3499" s="275"/>
    </row>
    <row r="3500" spans="2:8" ht="18" customHeight="1" x14ac:dyDescent="0.25">
      <c r="B3500" s="355"/>
      <c r="C3500" s="356"/>
      <c r="D3500" s="140"/>
      <c r="E3500" s="269"/>
      <c r="F3500" s="269"/>
      <c r="G3500" s="269"/>
      <c r="H3500" s="275"/>
    </row>
    <row r="3501" spans="2:8" ht="18" customHeight="1" x14ac:dyDescent="0.25">
      <c r="B3501" s="355"/>
      <c r="C3501" s="356"/>
      <c r="D3501" s="140"/>
      <c r="E3501" s="269"/>
      <c r="F3501" s="269"/>
      <c r="G3501" s="269"/>
      <c r="H3501" s="275"/>
    </row>
    <row r="3502" spans="2:8" ht="18" customHeight="1" x14ac:dyDescent="0.25">
      <c r="B3502" s="355"/>
      <c r="C3502" s="356"/>
      <c r="D3502" s="140"/>
      <c r="E3502" s="269"/>
      <c r="F3502" s="269"/>
      <c r="G3502" s="269"/>
      <c r="H3502" s="275"/>
    </row>
    <row r="3503" spans="2:8" ht="18" customHeight="1" x14ac:dyDescent="0.25">
      <c r="B3503" s="355"/>
      <c r="C3503" s="356"/>
      <c r="D3503" s="140"/>
      <c r="E3503" s="269"/>
      <c r="F3503" s="269"/>
      <c r="G3503" s="269"/>
      <c r="H3503" s="275"/>
    </row>
    <row r="3504" spans="2:8" ht="18" customHeight="1" x14ac:dyDescent="0.25">
      <c r="B3504" s="355"/>
      <c r="C3504" s="356"/>
      <c r="D3504" s="140"/>
      <c r="E3504" s="269"/>
      <c r="F3504" s="269"/>
      <c r="G3504" s="269"/>
      <c r="H3504" s="275"/>
    </row>
    <row r="3505" spans="2:8" ht="18" customHeight="1" x14ac:dyDescent="0.25">
      <c r="B3505" s="355"/>
      <c r="C3505" s="356"/>
      <c r="D3505" s="140"/>
      <c r="E3505" s="269"/>
      <c r="F3505" s="269"/>
      <c r="G3505" s="269"/>
      <c r="H3505" s="275"/>
    </row>
    <row r="3506" spans="2:8" ht="18" customHeight="1" x14ac:dyDescent="0.25">
      <c r="B3506" s="355"/>
      <c r="C3506" s="356"/>
      <c r="D3506" s="140"/>
      <c r="E3506" s="269"/>
      <c r="F3506" s="269"/>
      <c r="G3506" s="269"/>
      <c r="H3506" s="275"/>
    </row>
    <row r="3507" spans="2:8" ht="18" customHeight="1" x14ac:dyDescent="0.25">
      <c r="B3507" s="355"/>
      <c r="C3507" s="356"/>
      <c r="D3507" s="140"/>
      <c r="E3507" s="269"/>
      <c r="F3507" s="269"/>
      <c r="G3507" s="269"/>
      <c r="H3507" s="275"/>
    </row>
    <row r="3508" spans="2:8" ht="18" customHeight="1" x14ac:dyDescent="0.25">
      <c r="B3508" s="355"/>
      <c r="C3508" s="356"/>
      <c r="D3508" s="140"/>
      <c r="E3508" s="269"/>
      <c r="F3508" s="269"/>
      <c r="G3508" s="269"/>
      <c r="H3508" s="275"/>
    </row>
    <row r="3509" spans="2:8" ht="18" customHeight="1" x14ac:dyDescent="0.25">
      <c r="B3509" s="355"/>
      <c r="C3509" s="356"/>
      <c r="D3509" s="140"/>
      <c r="E3509" s="269"/>
      <c r="F3509" s="269"/>
      <c r="G3509" s="269"/>
      <c r="H3509" s="275"/>
    </row>
    <row r="3510" spans="2:8" ht="18" customHeight="1" x14ac:dyDescent="0.25">
      <c r="B3510" s="355"/>
      <c r="C3510" s="356"/>
      <c r="D3510" s="140"/>
      <c r="E3510" s="269"/>
      <c r="F3510" s="269"/>
      <c r="G3510" s="269"/>
      <c r="H3510" s="275"/>
    </row>
    <row r="3511" spans="2:8" ht="18" customHeight="1" x14ac:dyDescent="0.25">
      <c r="B3511" s="355"/>
      <c r="C3511" s="356"/>
      <c r="D3511" s="140"/>
      <c r="E3511" s="269"/>
      <c r="F3511" s="269"/>
      <c r="G3511" s="269"/>
      <c r="H3511" s="275"/>
    </row>
    <row r="3512" spans="2:8" ht="18" customHeight="1" x14ac:dyDescent="0.25">
      <c r="B3512" s="355"/>
      <c r="C3512" s="356"/>
      <c r="D3512" s="140"/>
      <c r="E3512" s="269"/>
      <c r="F3512" s="269"/>
      <c r="G3512" s="269"/>
      <c r="H3512" s="275"/>
    </row>
    <row r="3513" spans="2:8" ht="18" customHeight="1" x14ac:dyDescent="0.25">
      <c r="B3513" s="355"/>
      <c r="C3513" s="356"/>
      <c r="D3513" s="140"/>
      <c r="E3513" s="269"/>
      <c r="F3513" s="269"/>
      <c r="G3513" s="269"/>
      <c r="H3513" s="275"/>
    </row>
    <row r="3514" spans="2:8" ht="18" customHeight="1" x14ac:dyDescent="0.25">
      <c r="B3514" s="355"/>
      <c r="C3514" s="356"/>
      <c r="D3514" s="140"/>
      <c r="E3514" s="269"/>
      <c r="F3514" s="269"/>
      <c r="G3514" s="269"/>
      <c r="H3514" s="275"/>
    </row>
    <row r="3515" spans="2:8" ht="18" customHeight="1" x14ac:dyDescent="0.25">
      <c r="B3515" s="355"/>
      <c r="C3515" s="356"/>
      <c r="D3515" s="140"/>
      <c r="E3515" s="269"/>
      <c r="F3515" s="269"/>
      <c r="G3515" s="269"/>
      <c r="H3515" s="275"/>
    </row>
    <row r="3516" spans="2:8" ht="18" customHeight="1" x14ac:dyDescent="0.25">
      <c r="B3516" s="355"/>
      <c r="C3516" s="356"/>
      <c r="D3516" s="140"/>
      <c r="E3516" s="269"/>
      <c r="F3516" s="269"/>
      <c r="G3516" s="269"/>
      <c r="H3516" s="275"/>
    </row>
    <row r="3517" spans="2:8" ht="18" customHeight="1" x14ac:dyDescent="0.25">
      <c r="B3517" s="355"/>
      <c r="C3517" s="356"/>
      <c r="D3517" s="140"/>
      <c r="E3517" s="269"/>
      <c r="F3517" s="269"/>
      <c r="G3517" s="269"/>
      <c r="H3517" s="275"/>
    </row>
    <row r="3518" spans="2:8" ht="18" customHeight="1" x14ac:dyDescent="0.25">
      <c r="B3518" s="355"/>
      <c r="C3518" s="356"/>
      <c r="D3518" s="140"/>
      <c r="E3518" s="269"/>
      <c r="F3518" s="269"/>
      <c r="G3518" s="269"/>
      <c r="H3518" s="275"/>
    </row>
    <row r="3519" spans="2:8" ht="18" customHeight="1" x14ac:dyDescent="0.25">
      <c r="B3519" s="355"/>
      <c r="C3519" s="356"/>
      <c r="D3519" s="140"/>
      <c r="E3519" s="269"/>
      <c r="F3519" s="269"/>
      <c r="G3519" s="269"/>
      <c r="H3519" s="275"/>
    </row>
    <row r="3520" spans="2:8" ht="18" customHeight="1" x14ac:dyDescent="0.25">
      <c r="B3520" s="355"/>
      <c r="C3520" s="356"/>
      <c r="D3520" s="140"/>
      <c r="E3520" s="269"/>
      <c r="F3520" s="269"/>
      <c r="G3520" s="269"/>
      <c r="H3520" s="275"/>
    </row>
    <row r="3521" spans="2:8" ht="18" customHeight="1" x14ac:dyDescent="0.25">
      <c r="B3521" s="355"/>
      <c r="C3521" s="356"/>
      <c r="D3521" s="140"/>
      <c r="E3521" s="269"/>
      <c r="F3521" s="269"/>
      <c r="G3521" s="269"/>
      <c r="H3521" s="275"/>
    </row>
    <row r="3522" spans="2:8" ht="18" customHeight="1" x14ac:dyDescent="0.25">
      <c r="B3522" s="355"/>
      <c r="C3522" s="356"/>
      <c r="D3522" s="140"/>
      <c r="E3522" s="269"/>
      <c r="F3522" s="269"/>
      <c r="G3522" s="269"/>
      <c r="H3522" s="275"/>
    </row>
    <row r="3523" spans="2:8" ht="18" customHeight="1" x14ac:dyDescent="0.25">
      <c r="B3523" s="355"/>
      <c r="C3523" s="356"/>
      <c r="D3523" s="140"/>
      <c r="E3523" s="269"/>
      <c r="F3523" s="269"/>
      <c r="G3523" s="269"/>
      <c r="H3523" s="275"/>
    </row>
    <row r="3524" spans="2:8" ht="18" customHeight="1" x14ac:dyDescent="0.25">
      <c r="B3524" s="355"/>
      <c r="C3524" s="356"/>
      <c r="D3524" s="140"/>
      <c r="E3524" s="269"/>
      <c r="F3524" s="269"/>
      <c r="G3524" s="269"/>
      <c r="H3524" s="275"/>
    </row>
    <row r="3525" spans="2:8" ht="18" customHeight="1" x14ac:dyDescent="0.25">
      <c r="B3525" s="355"/>
      <c r="C3525" s="356"/>
      <c r="D3525" s="140"/>
      <c r="E3525" s="269"/>
      <c r="F3525" s="269"/>
      <c r="G3525" s="269"/>
      <c r="H3525" s="275"/>
    </row>
    <row r="3526" spans="2:8" ht="18" customHeight="1" x14ac:dyDescent="0.25">
      <c r="B3526" s="355"/>
      <c r="C3526" s="356"/>
      <c r="D3526" s="140"/>
      <c r="E3526" s="269"/>
      <c r="F3526" s="269"/>
      <c r="G3526" s="269"/>
      <c r="H3526" s="275"/>
    </row>
    <row r="3527" spans="2:8" ht="18" customHeight="1" x14ac:dyDescent="0.25">
      <c r="B3527" s="355"/>
      <c r="C3527" s="356"/>
      <c r="D3527" s="140"/>
      <c r="E3527" s="269"/>
      <c r="F3527" s="269"/>
      <c r="G3527" s="269"/>
      <c r="H3527" s="275"/>
    </row>
    <row r="3528" spans="2:8" ht="18" customHeight="1" x14ac:dyDescent="0.25">
      <c r="B3528" s="355"/>
      <c r="C3528" s="356"/>
      <c r="D3528" s="140"/>
      <c r="E3528" s="269"/>
      <c r="F3528" s="269"/>
      <c r="G3528" s="269"/>
      <c r="H3528" s="275"/>
    </row>
    <row r="3529" spans="2:8" ht="18" customHeight="1" x14ac:dyDescent="0.25">
      <c r="B3529" s="355"/>
      <c r="C3529" s="356"/>
      <c r="D3529" s="140"/>
      <c r="E3529" s="269"/>
      <c r="F3529" s="269"/>
      <c r="G3529" s="269"/>
      <c r="H3529" s="275"/>
    </row>
    <row r="3530" spans="2:8" ht="18" customHeight="1" x14ac:dyDescent="0.25">
      <c r="B3530" s="355"/>
      <c r="C3530" s="356"/>
      <c r="D3530" s="140"/>
      <c r="E3530" s="269"/>
      <c r="F3530" s="269"/>
      <c r="G3530" s="269"/>
      <c r="H3530" s="275"/>
    </row>
    <row r="3531" spans="2:8" ht="18" customHeight="1" x14ac:dyDescent="0.25">
      <c r="B3531" s="355"/>
      <c r="C3531" s="356"/>
      <c r="D3531" s="140"/>
      <c r="E3531" s="269"/>
      <c r="F3531" s="269"/>
      <c r="G3531" s="269"/>
      <c r="H3531" s="275"/>
    </row>
    <row r="3532" spans="2:8" ht="18" customHeight="1" x14ac:dyDescent="0.25">
      <c r="B3532" s="355"/>
      <c r="C3532" s="356"/>
      <c r="D3532" s="140"/>
      <c r="E3532" s="269"/>
      <c r="F3532" s="269"/>
      <c r="G3532" s="269"/>
      <c r="H3532" s="275"/>
    </row>
    <row r="3533" spans="2:8" ht="18" customHeight="1" x14ac:dyDescent="0.25">
      <c r="B3533" s="355"/>
      <c r="C3533" s="356"/>
      <c r="D3533" s="140"/>
      <c r="E3533" s="269"/>
      <c r="F3533" s="269"/>
      <c r="G3533" s="269"/>
      <c r="H3533" s="275"/>
    </row>
    <row r="3534" spans="2:8" ht="18" customHeight="1" x14ac:dyDescent="0.25">
      <c r="B3534" s="355"/>
      <c r="C3534" s="356"/>
      <c r="D3534" s="140"/>
      <c r="E3534" s="269"/>
      <c r="F3534" s="269"/>
      <c r="G3534" s="269"/>
      <c r="H3534" s="275"/>
    </row>
    <row r="3535" spans="2:8" ht="18" customHeight="1" x14ac:dyDescent="0.25">
      <c r="B3535" s="355"/>
      <c r="C3535" s="356"/>
      <c r="D3535" s="140"/>
      <c r="E3535" s="269"/>
      <c r="F3535" s="269"/>
      <c r="G3535" s="269"/>
      <c r="H3535" s="275"/>
    </row>
    <row r="3536" spans="2:8" ht="18" customHeight="1" x14ac:dyDescent="0.25">
      <c r="B3536" s="355"/>
      <c r="C3536" s="356"/>
      <c r="D3536" s="140"/>
      <c r="E3536" s="269"/>
      <c r="F3536" s="269"/>
      <c r="G3536" s="269"/>
      <c r="H3536" s="275"/>
    </row>
    <row r="3537" spans="2:8" ht="18" customHeight="1" x14ac:dyDescent="0.25">
      <c r="B3537" s="355"/>
      <c r="C3537" s="356"/>
      <c r="D3537" s="140"/>
      <c r="E3537" s="269"/>
      <c r="F3537" s="269"/>
      <c r="G3537" s="269"/>
      <c r="H3537" s="275"/>
    </row>
    <row r="3538" spans="2:8" ht="18" customHeight="1" x14ac:dyDescent="0.25">
      <c r="B3538" s="355"/>
      <c r="C3538" s="356"/>
      <c r="D3538" s="140"/>
      <c r="E3538" s="269"/>
      <c r="F3538" s="269"/>
      <c r="G3538" s="269"/>
      <c r="H3538" s="275"/>
    </row>
    <row r="3539" spans="2:8" ht="18" customHeight="1" x14ac:dyDescent="0.25">
      <c r="B3539" s="355"/>
      <c r="C3539" s="356"/>
      <c r="D3539" s="140"/>
      <c r="E3539" s="269"/>
      <c r="F3539" s="269"/>
      <c r="G3539" s="269"/>
      <c r="H3539" s="275"/>
    </row>
    <row r="3540" spans="2:8" ht="18" customHeight="1" x14ac:dyDescent="0.25">
      <c r="B3540" s="355"/>
      <c r="C3540" s="356"/>
      <c r="D3540" s="140"/>
      <c r="E3540" s="269"/>
      <c r="F3540" s="269"/>
      <c r="G3540" s="269"/>
      <c r="H3540" s="275"/>
    </row>
    <row r="3541" spans="2:8" ht="18" customHeight="1" x14ac:dyDescent="0.25">
      <c r="B3541" s="355"/>
      <c r="C3541" s="356"/>
      <c r="D3541" s="140"/>
      <c r="E3541" s="269"/>
      <c r="F3541" s="269"/>
      <c r="G3541" s="269"/>
      <c r="H3541" s="275"/>
    </row>
    <row r="3542" spans="2:8" ht="18" customHeight="1" x14ac:dyDescent="0.25">
      <c r="B3542" s="355"/>
      <c r="C3542" s="356"/>
      <c r="D3542" s="140"/>
      <c r="E3542" s="269"/>
      <c r="F3542" s="269"/>
      <c r="G3542" s="269"/>
      <c r="H3542" s="275"/>
    </row>
    <row r="3543" spans="2:8" ht="18" customHeight="1" x14ac:dyDescent="0.25">
      <c r="B3543" s="355"/>
      <c r="C3543" s="356"/>
      <c r="D3543" s="140"/>
      <c r="E3543" s="269"/>
      <c r="F3543" s="269"/>
      <c r="G3543" s="269"/>
      <c r="H3543" s="275"/>
    </row>
    <row r="3544" spans="2:8" ht="18" customHeight="1" x14ac:dyDescent="0.25">
      <c r="B3544" s="355"/>
      <c r="C3544" s="356"/>
      <c r="D3544" s="140"/>
      <c r="E3544" s="269"/>
      <c r="F3544" s="269"/>
      <c r="G3544" s="269"/>
      <c r="H3544" s="275"/>
    </row>
    <row r="3545" spans="2:8" ht="18" customHeight="1" x14ac:dyDescent="0.25">
      <c r="B3545" s="355"/>
      <c r="C3545" s="356"/>
      <c r="D3545" s="140"/>
      <c r="E3545" s="269"/>
      <c r="F3545" s="269"/>
      <c r="G3545" s="269"/>
      <c r="H3545" s="275"/>
    </row>
    <row r="3546" spans="2:8" ht="18" customHeight="1" x14ac:dyDescent="0.25">
      <c r="B3546" s="355"/>
      <c r="C3546" s="356"/>
      <c r="D3546" s="140"/>
      <c r="E3546" s="269"/>
      <c r="F3546" s="269"/>
      <c r="G3546" s="269"/>
      <c r="H3546" s="275"/>
    </row>
    <row r="3547" spans="2:8" ht="18" customHeight="1" x14ac:dyDescent="0.25">
      <c r="B3547" s="355"/>
      <c r="C3547" s="356"/>
      <c r="D3547" s="140"/>
      <c r="E3547" s="269"/>
      <c r="F3547" s="269"/>
      <c r="G3547" s="269"/>
      <c r="H3547" s="275"/>
    </row>
    <row r="3548" spans="2:8" ht="18" customHeight="1" x14ac:dyDescent="0.25">
      <c r="B3548" s="355"/>
      <c r="C3548" s="356"/>
      <c r="D3548" s="140"/>
      <c r="E3548" s="269"/>
      <c r="F3548" s="269"/>
      <c r="G3548" s="269"/>
      <c r="H3548" s="275"/>
    </row>
    <row r="3549" spans="2:8" ht="18" customHeight="1" x14ac:dyDescent="0.25">
      <c r="B3549" s="355"/>
      <c r="C3549" s="356"/>
      <c r="D3549" s="140"/>
      <c r="E3549" s="269"/>
      <c r="F3549" s="269"/>
      <c r="G3549" s="269"/>
      <c r="H3549" s="275"/>
    </row>
    <row r="3550" spans="2:8" ht="18" customHeight="1" x14ac:dyDescent="0.25">
      <c r="B3550" s="355"/>
      <c r="C3550" s="356"/>
      <c r="D3550" s="140"/>
      <c r="E3550" s="269"/>
      <c r="F3550" s="269"/>
      <c r="G3550" s="269"/>
      <c r="H3550" s="275"/>
    </row>
    <row r="3551" spans="2:8" ht="18" customHeight="1" x14ac:dyDescent="0.25">
      <c r="B3551" s="355"/>
      <c r="C3551" s="356"/>
      <c r="D3551" s="140"/>
      <c r="E3551" s="269"/>
      <c r="F3551" s="269"/>
      <c r="G3551" s="269"/>
      <c r="H3551" s="275"/>
    </row>
    <row r="3552" spans="2:8" ht="18" customHeight="1" x14ac:dyDescent="0.25">
      <c r="B3552" s="355"/>
      <c r="C3552" s="356"/>
      <c r="D3552" s="140"/>
      <c r="E3552" s="269"/>
      <c r="F3552" s="269"/>
      <c r="G3552" s="269"/>
      <c r="H3552" s="275"/>
    </row>
    <row r="3553" spans="2:8" ht="18" customHeight="1" x14ac:dyDescent="0.25">
      <c r="B3553" s="355"/>
      <c r="C3553" s="356"/>
      <c r="D3553" s="140"/>
      <c r="E3553" s="269"/>
      <c r="F3553" s="269"/>
      <c r="G3553" s="269"/>
      <c r="H3553" s="275"/>
    </row>
    <row r="3554" spans="2:8" ht="18" customHeight="1" x14ac:dyDescent="0.25">
      <c r="B3554" s="355"/>
      <c r="C3554" s="356"/>
      <c r="D3554" s="140"/>
      <c r="E3554" s="269"/>
      <c r="F3554" s="269"/>
      <c r="G3554" s="269"/>
      <c r="H3554" s="275"/>
    </row>
    <row r="3555" spans="2:8" ht="18" customHeight="1" x14ac:dyDescent="0.25">
      <c r="B3555" s="355"/>
      <c r="C3555" s="356"/>
      <c r="D3555" s="140"/>
      <c r="E3555" s="269"/>
      <c r="F3555" s="269"/>
      <c r="G3555" s="269"/>
      <c r="H3555" s="275"/>
    </row>
    <row r="3556" spans="2:8" ht="18" customHeight="1" x14ac:dyDescent="0.25">
      <c r="B3556" s="355"/>
      <c r="C3556" s="356"/>
      <c r="D3556" s="140"/>
      <c r="E3556" s="269"/>
      <c r="F3556" s="269"/>
      <c r="G3556" s="269"/>
      <c r="H3556" s="275"/>
    </row>
    <row r="3557" spans="2:8" ht="18" customHeight="1" x14ac:dyDescent="0.25">
      <c r="B3557" s="355"/>
      <c r="C3557" s="356"/>
      <c r="D3557" s="140"/>
      <c r="E3557" s="269"/>
      <c r="F3557" s="269"/>
      <c r="G3557" s="269"/>
      <c r="H3557" s="275"/>
    </row>
    <row r="3558" spans="2:8" ht="18" customHeight="1" x14ac:dyDescent="0.25">
      <c r="B3558" s="355"/>
      <c r="C3558" s="356"/>
      <c r="D3558" s="140"/>
      <c r="E3558" s="269"/>
      <c r="F3558" s="269"/>
      <c r="G3558" s="269"/>
      <c r="H3558" s="275"/>
    </row>
    <row r="3559" spans="2:8" ht="18" customHeight="1" x14ac:dyDescent="0.25">
      <c r="B3559" s="355"/>
      <c r="C3559" s="356"/>
      <c r="D3559" s="140"/>
      <c r="E3559" s="269"/>
      <c r="F3559" s="269"/>
      <c r="G3559" s="269"/>
      <c r="H3559" s="275"/>
    </row>
    <row r="3560" spans="2:8" ht="18" customHeight="1" x14ac:dyDescent="0.25">
      <c r="B3560" s="355"/>
      <c r="C3560" s="356"/>
      <c r="D3560" s="140"/>
      <c r="E3560" s="269"/>
      <c r="F3560" s="269"/>
      <c r="G3560" s="269"/>
      <c r="H3560" s="275"/>
    </row>
    <row r="3561" spans="2:8" ht="18" customHeight="1" x14ac:dyDescent="0.25">
      <c r="B3561" s="355"/>
      <c r="C3561" s="356"/>
      <c r="D3561" s="140"/>
      <c r="E3561" s="269"/>
      <c r="F3561" s="269"/>
      <c r="G3561" s="269"/>
      <c r="H3561" s="275"/>
    </row>
    <row r="3562" spans="2:8" ht="18" customHeight="1" x14ac:dyDescent="0.25">
      <c r="B3562" s="355"/>
      <c r="C3562" s="356"/>
      <c r="D3562" s="140"/>
      <c r="E3562" s="269"/>
      <c r="F3562" s="269"/>
      <c r="G3562" s="269"/>
      <c r="H3562" s="275"/>
    </row>
    <row r="3563" spans="2:8" ht="18" customHeight="1" x14ac:dyDescent="0.25">
      <c r="B3563" s="355"/>
      <c r="C3563" s="356"/>
      <c r="D3563" s="140"/>
      <c r="E3563" s="269"/>
      <c r="F3563" s="269"/>
      <c r="G3563" s="269"/>
      <c r="H3563" s="275"/>
    </row>
    <row r="3564" spans="2:8" ht="18" customHeight="1" x14ac:dyDescent="0.25">
      <c r="B3564" s="355"/>
      <c r="C3564" s="356"/>
      <c r="D3564" s="140"/>
      <c r="E3564" s="269"/>
      <c r="F3564" s="269"/>
      <c r="G3564" s="269"/>
      <c r="H3564" s="275"/>
    </row>
    <row r="3565" spans="2:8" ht="18" customHeight="1" x14ac:dyDescent="0.25">
      <c r="B3565" s="355"/>
      <c r="C3565" s="356"/>
      <c r="D3565" s="140"/>
      <c r="E3565" s="269"/>
      <c r="F3565" s="269"/>
      <c r="G3565" s="269"/>
      <c r="H3565" s="275"/>
    </row>
    <row r="3566" spans="2:8" ht="18" customHeight="1" x14ac:dyDescent="0.25">
      <c r="B3566" s="355"/>
      <c r="C3566" s="356"/>
      <c r="D3566" s="140"/>
      <c r="E3566" s="269"/>
      <c r="F3566" s="269"/>
      <c r="G3566" s="269"/>
      <c r="H3566" s="275"/>
    </row>
    <row r="3567" spans="2:8" ht="18" customHeight="1" x14ac:dyDescent="0.25">
      <c r="B3567" s="355"/>
      <c r="C3567" s="356"/>
      <c r="D3567" s="140"/>
      <c r="E3567" s="269"/>
      <c r="F3567" s="269"/>
      <c r="G3567" s="269"/>
      <c r="H3567" s="275"/>
    </row>
    <row r="3568" spans="2:8" ht="18" customHeight="1" x14ac:dyDescent="0.25">
      <c r="B3568" s="355"/>
      <c r="C3568" s="356"/>
      <c r="D3568" s="140"/>
      <c r="E3568" s="269"/>
      <c r="F3568" s="269"/>
      <c r="G3568" s="269"/>
      <c r="H3568" s="275"/>
    </row>
    <row r="3569" spans="2:8" ht="18" customHeight="1" x14ac:dyDescent="0.25">
      <c r="B3569" s="355"/>
      <c r="C3569" s="356"/>
      <c r="D3569" s="140"/>
      <c r="E3569" s="269"/>
      <c r="F3569" s="269"/>
      <c r="G3569" s="269"/>
      <c r="H3569" s="275"/>
    </row>
    <row r="3570" spans="2:8" ht="18" customHeight="1" x14ac:dyDescent="0.25">
      <c r="B3570" s="355"/>
      <c r="C3570" s="356"/>
      <c r="D3570" s="140"/>
      <c r="E3570" s="269"/>
      <c r="F3570" s="269"/>
      <c r="G3570" s="269"/>
      <c r="H3570" s="275"/>
    </row>
    <row r="3571" spans="2:8" ht="18" customHeight="1" x14ac:dyDescent="0.25">
      <c r="B3571" s="355"/>
      <c r="C3571" s="356"/>
      <c r="D3571" s="140"/>
      <c r="E3571" s="269"/>
      <c r="F3571" s="269"/>
      <c r="G3571" s="269"/>
      <c r="H3571" s="275"/>
    </row>
    <row r="3572" spans="2:8" ht="18" customHeight="1" x14ac:dyDescent="0.25">
      <c r="B3572" s="355"/>
      <c r="C3572" s="356"/>
      <c r="D3572" s="140"/>
      <c r="E3572" s="269"/>
      <c r="F3572" s="269"/>
      <c r="G3572" s="269"/>
      <c r="H3572" s="275"/>
    </row>
    <row r="3573" spans="2:8" ht="18" customHeight="1" x14ac:dyDescent="0.25">
      <c r="B3573" s="355"/>
      <c r="C3573" s="356"/>
      <c r="D3573" s="140"/>
      <c r="E3573" s="269"/>
      <c r="F3573" s="269"/>
      <c r="G3573" s="269"/>
      <c r="H3573" s="275"/>
    </row>
    <row r="3574" spans="2:8" ht="18" customHeight="1" x14ac:dyDescent="0.25">
      <c r="B3574" s="355"/>
      <c r="C3574" s="356"/>
      <c r="D3574" s="140"/>
      <c r="E3574" s="269"/>
      <c r="F3574" s="269"/>
      <c r="G3574" s="269"/>
      <c r="H3574" s="275"/>
    </row>
    <row r="3575" spans="2:8" ht="18" customHeight="1" x14ac:dyDescent="0.25">
      <c r="B3575" s="355"/>
      <c r="C3575" s="356"/>
      <c r="D3575" s="140"/>
      <c r="E3575" s="269"/>
      <c r="F3575" s="269"/>
      <c r="G3575" s="269"/>
      <c r="H3575" s="275"/>
    </row>
    <row r="3576" spans="2:8" ht="18" customHeight="1" x14ac:dyDescent="0.25">
      <c r="B3576" s="355"/>
      <c r="C3576" s="356"/>
      <c r="D3576" s="140"/>
      <c r="E3576" s="269"/>
      <c r="F3576" s="269"/>
      <c r="G3576" s="269"/>
      <c r="H3576" s="275"/>
    </row>
    <row r="3577" spans="2:8" ht="18" customHeight="1" x14ac:dyDescent="0.25">
      <c r="B3577" s="355"/>
      <c r="C3577" s="356"/>
      <c r="D3577" s="140"/>
      <c r="E3577" s="269"/>
      <c r="F3577" s="269"/>
      <c r="G3577" s="269"/>
      <c r="H3577" s="275"/>
    </row>
    <row r="3578" spans="2:8" ht="18" customHeight="1" x14ac:dyDescent="0.25">
      <c r="B3578" s="355"/>
      <c r="C3578" s="356"/>
      <c r="D3578" s="140"/>
      <c r="E3578" s="269"/>
      <c r="F3578" s="269"/>
      <c r="G3578" s="269"/>
      <c r="H3578" s="275"/>
    </row>
    <row r="3579" spans="2:8" ht="18" customHeight="1" x14ac:dyDescent="0.25">
      <c r="B3579" s="355"/>
      <c r="C3579" s="356"/>
      <c r="D3579" s="140"/>
      <c r="E3579" s="269"/>
      <c r="F3579" s="269"/>
      <c r="G3579" s="269"/>
      <c r="H3579" s="275"/>
    </row>
    <row r="3580" spans="2:8" ht="18" customHeight="1" x14ac:dyDescent="0.25">
      <c r="B3580" s="355"/>
      <c r="C3580" s="356"/>
      <c r="D3580" s="140"/>
      <c r="E3580" s="269"/>
      <c r="F3580" s="269"/>
      <c r="G3580" s="269"/>
      <c r="H3580" s="275"/>
    </row>
    <row r="3581" spans="2:8" ht="18" customHeight="1" x14ac:dyDescent="0.25">
      <c r="B3581" s="355"/>
      <c r="C3581" s="356"/>
      <c r="D3581" s="140"/>
      <c r="E3581" s="269"/>
      <c r="F3581" s="269"/>
      <c r="G3581" s="269"/>
      <c r="H3581" s="275"/>
    </row>
    <row r="3582" spans="2:8" ht="18" customHeight="1" x14ac:dyDescent="0.25">
      <c r="B3582" s="355"/>
      <c r="C3582" s="356"/>
      <c r="D3582" s="140"/>
      <c r="E3582" s="269"/>
      <c r="F3582" s="269"/>
      <c r="G3582" s="269"/>
      <c r="H3582" s="275"/>
    </row>
    <row r="3583" spans="2:8" ht="18" customHeight="1" x14ac:dyDescent="0.25">
      <c r="B3583" s="355"/>
      <c r="C3583" s="356"/>
      <c r="D3583" s="140"/>
      <c r="E3583" s="269"/>
      <c r="F3583" s="269"/>
      <c r="G3583" s="269"/>
      <c r="H3583" s="275"/>
    </row>
    <row r="3584" spans="2:8" ht="18" customHeight="1" x14ac:dyDescent="0.25">
      <c r="B3584" s="355"/>
      <c r="C3584" s="356"/>
      <c r="D3584" s="140"/>
      <c r="E3584" s="269"/>
      <c r="F3584" s="269"/>
      <c r="G3584" s="269"/>
      <c r="H3584" s="275"/>
    </row>
    <row r="3585" spans="2:8" ht="18" customHeight="1" x14ac:dyDescent="0.25">
      <c r="B3585" s="355"/>
      <c r="C3585" s="356"/>
      <c r="D3585" s="140"/>
      <c r="E3585" s="269"/>
      <c r="F3585" s="269"/>
      <c r="G3585" s="269"/>
      <c r="H3585" s="275"/>
    </row>
    <row r="3586" spans="2:8" ht="18" customHeight="1" x14ac:dyDescent="0.25">
      <c r="B3586" s="355"/>
      <c r="C3586" s="356"/>
      <c r="D3586" s="140"/>
      <c r="E3586" s="269"/>
      <c r="F3586" s="269"/>
      <c r="G3586" s="269"/>
      <c r="H3586" s="275"/>
    </row>
    <row r="3587" spans="2:8" ht="18" customHeight="1" x14ac:dyDescent="0.25">
      <c r="B3587" s="355"/>
      <c r="C3587" s="356"/>
      <c r="D3587" s="140"/>
      <c r="E3587" s="269"/>
      <c r="F3587" s="269"/>
      <c r="G3587" s="269"/>
      <c r="H3587" s="275"/>
    </row>
    <row r="3588" spans="2:8" ht="18" customHeight="1" x14ac:dyDescent="0.25">
      <c r="B3588" s="355"/>
      <c r="C3588" s="356"/>
      <c r="D3588" s="140"/>
      <c r="E3588" s="269"/>
      <c r="F3588" s="269"/>
      <c r="G3588" s="269"/>
      <c r="H3588" s="275"/>
    </row>
    <row r="3589" spans="2:8" ht="18" customHeight="1" x14ac:dyDescent="0.25">
      <c r="B3589" s="355"/>
      <c r="C3589" s="356"/>
      <c r="D3589" s="140"/>
      <c r="E3589" s="269"/>
      <c r="F3589" s="269"/>
      <c r="G3589" s="269"/>
      <c r="H3589" s="275"/>
    </row>
    <row r="3590" spans="2:8" ht="18" customHeight="1" x14ac:dyDescent="0.25">
      <c r="B3590" s="355"/>
      <c r="C3590" s="356"/>
      <c r="D3590" s="140"/>
      <c r="E3590" s="269"/>
      <c r="F3590" s="269"/>
      <c r="G3590" s="269"/>
      <c r="H3590" s="275"/>
    </row>
    <row r="3591" spans="2:8" ht="18" customHeight="1" x14ac:dyDescent="0.25">
      <c r="B3591" s="355"/>
      <c r="C3591" s="356"/>
      <c r="D3591" s="140"/>
      <c r="E3591" s="269"/>
      <c r="F3591" s="269"/>
      <c r="G3591" s="269"/>
      <c r="H3591" s="275"/>
    </row>
    <row r="3592" spans="2:8" ht="18" customHeight="1" x14ac:dyDescent="0.25">
      <c r="B3592" s="355"/>
      <c r="C3592" s="356"/>
      <c r="D3592" s="140"/>
      <c r="E3592" s="269"/>
      <c r="F3592" s="269"/>
      <c r="G3592" s="269"/>
      <c r="H3592" s="275"/>
    </row>
    <row r="3593" spans="2:8" ht="18" customHeight="1" x14ac:dyDescent="0.25">
      <c r="B3593" s="355"/>
      <c r="C3593" s="356"/>
      <c r="D3593" s="140"/>
      <c r="E3593" s="269"/>
      <c r="F3593" s="269"/>
      <c r="G3593" s="269"/>
      <c r="H3593" s="275"/>
    </row>
    <row r="3594" spans="2:8" ht="18" customHeight="1" x14ac:dyDescent="0.25">
      <c r="B3594" s="355"/>
      <c r="C3594" s="356"/>
      <c r="D3594" s="140"/>
      <c r="E3594" s="269"/>
      <c r="F3594" s="269"/>
      <c r="G3594" s="269"/>
      <c r="H3594" s="275"/>
    </row>
    <row r="3595" spans="2:8" ht="18" customHeight="1" x14ac:dyDescent="0.25">
      <c r="B3595" s="355"/>
      <c r="C3595" s="356"/>
      <c r="D3595" s="140"/>
      <c r="E3595" s="269"/>
      <c r="F3595" s="269"/>
      <c r="G3595" s="269"/>
      <c r="H3595" s="275"/>
    </row>
    <row r="3596" spans="2:8" ht="18" customHeight="1" x14ac:dyDescent="0.25">
      <c r="B3596" s="355"/>
      <c r="C3596" s="356"/>
      <c r="D3596" s="140"/>
      <c r="E3596" s="269"/>
      <c r="F3596" s="269"/>
      <c r="G3596" s="269"/>
      <c r="H3596" s="275"/>
    </row>
    <row r="3597" spans="2:8" ht="18" customHeight="1" x14ac:dyDescent="0.25">
      <c r="B3597" s="355"/>
      <c r="C3597" s="356"/>
      <c r="D3597" s="140"/>
      <c r="E3597" s="269"/>
      <c r="F3597" s="269"/>
      <c r="G3597" s="269"/>
      <c r="H3597" s="275"/>
    </row>
    <row r="3598" spans="2:8" ht="18" customHeight="1" x14ac:dyDescent="0.25">
      <c r="B3598" s="355"/>
      <c r="C3598" s="356"/>
      <c r="D3598" s="140"/>
      <c r="E3598" s="269"/>
      <c r="F3598" s="269"/>
      <c r="G3598" s="269"/>
      <c r="H3598" s="275"/>
    </row>
    <row r="3599" spans="2:8" ht="18" customHeight="1" x14ac:dyDescent="0.25">
      <c r="B3599" s="355"/>
      <c r="C3599" s="356"/>
      <c r="D3599" s="140"/>
      <c r="E3599" s="269"/>
      <c r="F3599" s="269"/>
      <c r="G3599" s="269"/>
      <c r="H3599" s="275"/>
    </row>
    <row r="3600" spans="2:8" ht="18" customHeight="1" x14ac:dyDescent="0.25">
      <c r="B3600" s="355"/>
      <c r="C3600" s="356"/>
      <c r="D3600" s="140"/>
      <c r="E3600" s="269"/>
      <c r="F3600" s="269"/>
      <c r="G3600" s="269"/>
      <c r="H3600" s="275"/>
    </row>
    <row r="3601" spans="2:8" ht="18" customHeight="1" x14ac:dyDescent="0.25">
      <c r="B3601" s="355"/>
      <c r="C3601" s="356"/>
      <c r="D3601" s="140"/>
      <c r="E3601" s="269"/>
      <c r="F3601" s="269"/>
      <c r="G3601" s="269"/>
      <c r="H3601" s="275"/>
    </row>
    <row r="3602" spans="2:8" ht="18" customHeight="1" x14ac:dyDescent="0.25">
      <c r="B3602" s="355"/>
      <c r="C3602" s="356"/>
      <c r="D3602" s="140"/>
      <c r="E3602" s="269"/>
      <c r="F3602" s="269"/>
      <c r="G3602" s="269"/>
      <c r="H3602" s="275"/>
    </row>
    <row r="3603" spans="2:8" ht="18" customHeight="1" x14ac:dyDescent="0.25">
      <c r="B3603" s="355"/>
      <c r="C3603" s="356"/>
      <c r="D3603" s="140"/>
      <c r="E3603" s="269"/>
      <c r="F3603" s="269"/>
      <c r="G3603" s="269"/>
      <c r="H3603" s="275"/>
    </row>
    <row r="3604" spans="2:8" ht="18" customHeight="1" x14ac:dyDescent="0.25">
      <c r="B3604" s="355"/>
      <c r="C3604" s="356"/>
      <c r="D3604" s="140"/>
      <c r="E3604" s="269"/>
      <c r="F3604" s="269"/>
      <c r="G3604" s="269"/>
      <c r="H3604" s="275"/>
    </row>
    <row r="3605" spans="2:8" ht="18" customHeight="1" x14ac:dyDescent="0.25">
      <c r="B3605" s="355"/>
      <c r="C3605" s="356"/>
      <c r="D3605" s="140"/>
      <c r="E3605" s="269"/>
      <c r="F3605" s="269"/>
      <c r="G3605" s="269"/>
      <c r="H3605" s="275"/>
    </row>
    <row r="3606" spans="2:8" ht="18" customHeight="1" x14ac:dyDescent="0.25">
      <c r="B3606" s="355"/>
      <c r="C3606" s="356"/>
      <c r="D3606" s="140"/>
      <c r="E3606" s="269"/>
      <c r="F3606" s="269"/>
      <c r="G3606" s="269"/>
      <c r="H3606" s="275"/>
    </row>
    <row r="3607" spans="2:8" ht="18" customHeight="1" x14ac:dyDescent="0.25">
      <c r="B3607" s="355"/>
      <c r="C3607" s="356"/>
      <c r="D3607" s="140"/>
      <c r="E3607" s="269"/>
      <c r="F3607" s="269"/>
      <c r="G3607" s="269"/>
      <c r="H3607" s="275"/>
    </row>
    <row r="3608" spans="2:8" ht="18" customHeight="1" x14ac:dyDescent="0.25">
      <c r="B3608" s="355"/>
      <c r="C3608" s="356"/>
      <c r="D3608" s="140"/>
      <c r="E3608" s="269"/>
      <c r="F3608" s="269"/>
      <c r="G3608" s="269"/>
      <c r="H3608" s="275"/>
    </row>
    <row r="3609" spans="2:8" ht="18" customHeight="1" x14ac:dyDescent="0.25">
      <c r="B3609" s="355"/>
      <c r="C3609" s="356"/>
      <c r="D3609" s="140"/>
      <c r="E3609" s="269"/>
      <c r="F3609" s="269"/>
      <c r="G3609" s="269"/>
      <c r="H3609" s="275"/>
    </row>
    <row r="3610" spans="2:8" ht="18" customHeight="1" x14ac:dyDescent="0.25">
      <c r="B3610" s="355"/>
      <c r="C3610" s="356"/>
      <c r="D3610" s="140"/>
      <c r="E3610" s="269"/>
      <c r="F3610" s="269"/>
      <c r="G3610" s="269"/>
      <c r="H3610" s="275"/>
    </row>
    <row r="3611" spans="2:8" ht="18" customHeight="1" x14ac:dyDescent="0.25">
      <c r="B3611" s="355"/>
      <c r="C3611" s="356"/>
      <c r="D3611" s="140"/>
      <c r="E3611" s="269"/>
      <c r="F3611" s="269"/>
      <c r="G3611" s="269"/>
      <c r="H3611" s="275"/>
    </row>
    <row r="3612" spans="2:8" ht="18" customHeight="1" x14ac:dyDescent="0.25">
      <c r="B3612" s="355"/>
      <c r="C3612" s="356"/>
      <c r="D3612" s="140"/>
      <c r="E3612" s="269"/>
      <c r="F3612" s="269"/>
      <c r="G3612" s="269"/>
      <c r="H3612" s="275"/>
    </row>
    <row r="3613" spans="2:8" ht="18" customHeight="1" x14ac:dyDescent="0.25">
      <c r="B3613" s="355"/>
      <c r="C3613" s="356"/>
      <c r="D3613" s="140"/>
      <c r="E3613" s="269"/>
      <c r="F3613" s="269"/>
      <c r="G3613" s="269"/>
      <c r="H3613" s="275"/>
    </row>
    <row r="3614" spans="2:8" ht="18" customHeight="1" x14ac:dyDescent="0.25">
      <c r="B3614" s="355"/>
      <c r="C3614" s="356"/>
      <c r="D3614" s="140"/>
      <c r="E3614" s="269"/>
      <c r="F3614" s="269"/>
      <c r="G3614" s="269"/>
      <c r="H3614" s="275"/>
    </row>
    <row r="3615" spans="2:8" ht="18" customHeight="1" x14ac:dyDescent="0.25">
      <c r="B3615" s="355"/>
      <c r="C3615" s="356"/>
      <c r="D3615" s="140"/>
      <c r="E3615" s="269"/>
      <c r="F3615" s="269"/>
      <c r="G3615" s="269"/>
      <c r="H3615" s="275"/>
    </row>
    <row r="3616" spans="2:8" ht="18" customHeight="1" x14ac:dyDescent="0.25">
      <c r="B3616" s="355"/>
      <c r="C3616" s="356"/>
      <c r="D3616" s="140"/>
      <c r="E3616" s="269"/>
      <c r="F3616" s="269"/>
      <c r="G3616" s="269"/>
      <c r="H3616" s="275"/>
    </row>
    <row r="3617" spans="2:8" ht="18" customHeight="1" x14ac:dyDescent="0.25">
      <c r="B3617" s="355"/>
      <c r="C3617" s="356"/>
      <c r="D3617" s="140"/>
      <c r="E3617" s="269"/>
      <c r="F3617" s="269"/>
      <c r="G3617" s="269"/>
      <c r="H3617" s="275"/>
    </row>
    <row r="3618" spans="2:8" ht="18" customHeight="1" x14ac:dyDescent="0.25">
      <c r="B3618" s="355"/>
      <c r="C3618" s="356"/>
      <c r="D3618" s="140"/>
      <c r="E3618" s="269"/>
      <c r="F3618" s="269"/>
      <c r="G3618" s="269"/>
      <c r="H3618" s="275"/>
    </row>
    <row r="3619" spans="2:8" ht="18" customHeight="1" x14ac:dyDescent="0.25">
      <c r="B3619" s="355"/>
      <c r="C3619" s="356"/>
      <c r="D3619" s="140"/>
      <c r="E3619" s="269"/>
      <c r="F3619" s="269"/>
      <c r="G3619" s="269"/>
      <c r="H3619" s="275"/>
    </row>
    <row r="3620" spans="2:8" ht="18" customHeight="1" x14ac:dyDescent="0.25">
      <c r="B3620" s="355"/>
      <c r="C3620" s="356"/>
      <c r="D3620" s="140"/>
      <c r="E3620" s="269"/>
      <c r="F3620" s="269"/>
      <c r="G3620" s="269"/>
      <c r="H3620" s="275"/>
    </row>
    <row r="3621" spans="2:8" ht="18" customHeight="1" x14ac:dyDescent="0.25">
      <c r="B3621" s="355"/>
      <c r="C3621" s="356"/>
      <c r="D3621" s="140"/>
      <c r="E3621" s="269"/>
      <c r="F3621" s="269"/>
      <c r="G3621" s="269"/>
      <c r="H3621" s="275"/>
    </row>
    <row r="3622" spans="2:8" ht="18" customHeight="1" x14ac:dyDescent="0.25">
      <c r="B3622" s="355"/>
      <c r="C3622" s="356"/>
      <c r="D3622" s="140"/>
      <c r="E3622" s="269"/>
      <c r="F3622" s="269"/>
      <c r="G3622" s="269"/>
      <c r="H3622" s="275"/>
    </row>
    <row r="3623" spans="2:8" ht="18" customHeight="1" x14ac:dyDescent="0.25">
      <c r="B3623" s="355"/>
      <c r="C3623" s="356"/>
      <c r="D3623" s="140"/>
      <c r="E3623" s="269"/>
      <c r="F3623" s="269"/>
      <c r="G3623" s="269"/>
      <c r="H3623" s="275"/>
    </row>
    <row r="3624" spans="2:8" ht="18" customHeight="1" x14ac:dyDescent="0.25">
      <c r="B3624" s="355"/>
      <c r="C3624" s="356"/>
      <c r="D3624" s="140"/>
      <c r="E3624" s="269"/>
      <c r="F3624" s="269"/>
      <c r="G3624" s="269"/>
      <c r="H3624" s="275"/>
    </row>
    <row r="3625" spans="2:8" ht="18" customHeight="1" x14ac:dyDescent="0.25">
      <c r="B3625" s="355"/>
      <c r="C3625" s="356"/>
      <c r="D3625" s="140"/>
      <c r="E3625" s="269"/>
      <c r="F3625" s="269"/>
      <c r="G3625" s="269"/>
      <c r="H3625" s="275"/>
    </row>
    <row r="3626" spans="2:8" ht="18" customHeight="1" x14ac:dyDescent="0.25">
      <c r="B3626" s="355"/>
      <c r="C3626" s="356"/>
      <c r="D3626" s="140"/>
      <c r="E3626" s="269"/>
      <c r="F3626" s="269"/>
      <c r="G3626" s="269"/>
      <c r="H3626" s="275"/>
    </row>
    <row r="3627" spans="2:8" ht="18" customHeight="1" x14ac:dyDescent="0.25">
      <c r="B3627" s="355"/>
      <c r="C3627" s="356"/>
      <c r="D3627" s="140"/>
      <c r="E3627" s="269"/>
      <c r="F3627" s="269"/>
      <c r="G3627" s="269"/>
      <c r="H3627" s="275"/>
    </row>
    <row r="3628" spans="2:8" ht="18" customHeight="1" x14ac:dyDescent="0.25">
      <c r="B3628" s="355"/>
      <c r="C3628" s="356"/>
      <c r="D3628" s="140"/>
      <c r="E3628" s="269"/>
      <c r="F3628" s="269"/>
      <c r="G3628" s="269"/>
      <c r="H3628" s="275"/>
    </row>
    <row r="3629" spans="2:8" ht="18" customHeight="1" x14ac:dyDescent="0.25">
      <c r="B3629" s="355"/>
      <c r="C3629" s="356"/>
      <c r="D3629" s="140"/>
      <c r="E3629" s="269"/>
      <c r="F3629" s="269"/>
      <c r="G3629" s="269"/>
      <c r="H3629" s="275"/>
    </row>
    <row r="3630" spans="2:8" ht="18" customHeight="1" x14ac:dyDescent="0.25">
      <c r="B3630" s="355"/>
      <c r="C3630" s="356"/>
      <c r="D3630" s="140"/>
      <c r="E3630" s="269"/>
      <c r="F3630" s="269"/>
      <c r="G3630" s="269"/>
      <c r="H3630" s="275"/>
    </row>
    <row r="3631" spans="2:8" ht="18" customHeight="1" x14ac:dyDescent="0.25">
      <c r="B3631" s="355"/>
      <c r="C3631" s="356"/>
      <c r="D3631" s="140"/>
      <c r="E3631" s="269"/>
      <c r="F3631" s="269"/>
      <c r="G3631" s="269"/>
      <c r="H3631" s="275"/>
    </row>
    <row r="3632" spans="2:8" ht="18" customHeight="1" x14ac:dyDescent="0.25">
      <c r="B3632" s="355"/>
      <c r="C3632" s="356"/>
      <c r="D3632" s="140"/>
      <c r="E3632" s="269"/>
      <c r="F3632" s="269"/>
      <c r="G3632" s="269"/>
      <c r="H3632" s="275"/>
    </row>
    <row r="3633" spans="2:8" ht="18" customHeight="1" x14ac:dyDescent="0.25">
      <c r="B3633" s="355"/>
      <c r="C3633" s="356"/>
      <c r="D3633" s="140"/>
      <c r="E3633" s="269"/>
      <c r="F3633" s="269"/>
      <c r="G3633" s="269"/>
      <c r="H3633" s="275"/>
    </row>
    <row r="3634" spans="2:8" ht="18" customHeight="1" x14ac:dyDescent="0.25">
      <c r="B3634" s="355"/>
      <c r="C3634" s="356"/>
      <c r="D3634" s="140"/>
      <c r="E3634" s="269"/>
      <c r="F3634" s="269"/>
      <c r="G3634" s="269"/>
      <c r="H3634" s="275"/>
    </row>
    <row r="3635" spans="2:8" ht="18" customHeight="1" x14ac:dyDescent="0.25">
      <c r="B3635" s="355"/>
      <c r="C3635" s="356"/>
      <c r="D3635" s="140"/>
      <c r="E3635" s="269"/>
      <c r="F3635" s="269"/>
      <c r="G3635" s="269"/>
      <c r="H3635" s="275"/>
    </row>
    <row r="3636" spans="2:8" ht="18" customHeight="1" x14ac:dyDescent="0.25">
      <c r="B3636" s="355"/>
      <c r="C3636" s="356"/>
      <c r="D3636" s="140"/>
      <c r="E3636" s="269"/>
      <c r="F3636" s="269"/>
      <c r="G3636" s="269"/>
      <c r="H3636" s="275"/>
    </row>
    <row r="3637" spans="2:8" ht="18" customHeight="1" x14ac:dyDescent="0.25">
      <c r="B3637" s="355"/>
      <c r="C3637" s="356"/>
      <c r="D3637" s="140"/>
      <c r="E3637" s="269"/>
      <c r="F3637" s="269"/>
      <c r="G3637" s="269"/>
      <c r="H3637" s="275"/>
    </row>
    <row r="3638" spans="2:8" ht="18" customHeight="1" x14ac:dyDescent="0.25">
      <c r="B3638" s="355"/>
      <c r="C3638" s="356"/>
      <c r="D3638" s="140"/>
      <c r="E3638" s="269"/>
      <c r="F3638" s="269"/>
      <c r="G3638" s="269"/>
      <c r="H3638" s="275"/>
    </row>
    <row r="3639" spans="2:8" ht="18" customHeight="1" x14ac:dyDescent="0.25">
      <c r="B3639" s="355"/>
      <c r="C3639" s="356"/>
      <c r="D3639" s="140"/>
      <c r="E3639" s="269"/>
      <c r="F3639" s="269"/>
      <c r="G3639" s="269"/>
      <c r="H3639" s="275"/>
    </row>
    <row r="3640" spans="2:8" ht="18" customHeight="1" x14ac:dyDescent="0.25">
      <c r="B3640" s="355"/>
      <c r="C3640" s="356"/>
      <c r="D3640" s="140"/>
      <c r="E3640" s="269"/>
      <c r="F3640" s="269"/>
      <c r="G3640" s="269"/>
      <c r="H3640" s="275"/>
    </row>
    <row r="3641" spans="2:8" ht="18" customHeight="1" x14ac:dyDescent="0.25">
      <c r="B3641" s="355"/>
      <c r="C3641" s="356"/>
      <c r="D3641" s="140"/>
      <c r="E3641" s="269"/>
      <c r="F3641" s="269"/>
      <c r="G3641" s="269"/>
      <c r="H3641" s="275"/>
    </row>
    <row r="3642" spans="2:8" ht="18" customHeight="1" x14ac:dyDescent="0.25">
      <c r="B3642" s="355"/>
      <c r="C3642" s="356"/>
      <c r="D3642" s="140"/>
      <c r="E3642" s="269"/>
      <c r="F3642" s="269"/>
      <c r="G3642" s="269"/>
      <c r="H3642" s="275"/>
    </row>
    <row r="3643" spans="2:8" ht="18" customHeight="1" x14ac:dyDescent="0.25">
      <c r="B3643" s="355"/>
      <c r="C3643" s="356"/>
      <c r="D3643" s="140"/>
      <c r="E3643" s="269"/>
      <c r="F3643" s="269"/>
      <c r="G3643" s="269"/>
      <c r="H3643" s="275"/>
    </row>
    <row r="3644" spans="2:8" ht="18" customHeight="1" x14ac:dyDescent="0.25">
      <c r="B3644" s="355"/>
      <c r="C3644" s="356"/>
      <c r="D3644" s="140"/>
      <c r="E3644" s="269"/>
      <c r="F3644" s="269"/>
      <c r="G3644" s="269"/>
      <c r="H3644" s="275"/>
    </row>
    <row r="3645" spans="2:8" ht="18" customHeight="1" x14ac:dyDescent="0.25">
      <c r="B3645" s="355"/>
      <c r="C3645" s="356"/>
      <c r="D3645" s="140"/>
      <c r="E3645" s="269"/>
      <c r="F3645" s="269"/>
      <c r="G3645" s="269"/>
      <c r="H3645" s="275"/>
    </row>
    <row r="3646" spans="2:8" ht="18" customHeight="1" x14ac:dyDescent="0.25">
      <c r="B3646" s="355"/>
      <c r="C3646" s="356"/>
      <c r="D3646" s="140"/>
      <c r="E3646" s="269"/>
      <c r="F3646" s="269"/>
      <c r="G3646" s="269"/>
      <c r="H3646" s="275"/>
    </row>
    <row r="3647" spans="2:8" ht="18" customHeight="1" x14ac:dyDescent="0.25">
      <c r="B3647" s="355"/>
      <c r="C3647" s="356"/>
      <c r="D3647" s="140"/>
      <c r="E3647" s="269"/>
      <c r="F3647" s="269"/>
      <c r="G3647" s="269"/>
      <c r="H3647" s="275"/>
    </row>
    <row r="3648" spans="2:8" ht="18" customHeight="1" x14ac:dyDescent="0.25">
      <c r="B3648" s="355"/>
      <c r="C3648" s="356"/>
      <c r="D3648" s="140"/>
      <c r="E3648" s="269"/>
      <c r="F3648" s="269"/>
      <c r="G3648" s="269"/>
      <c r="H3648" s="275"/>
    </row>
    <row r="3649" spans="2:8" ht="18" customHeight="1" x14ac:dyDescent="0.25">
      <c r="B3649" s="355"/>
      <c r="C3649" s="356"/>
      <c r="D3649" s="140"/>
      <c r="E3649" s="269"/>
      <c r="F3649" s="269"/>
      <c r="G3649" s="269"/>
      <c r="H3649" s="275"/>
    </row>
    <row r="3650" spans="2:8" ht="18" customHeight="1" x14ac:dyDescent="0.25">
      <c r="B3650" s="355"/>
      <c r="C3650" s="356"/>
      <c r="D3650" s="140"/>
      <c r="E3650" s="269"/>
      <c r="F3650" s="269"/>
      <c r="G3650" s="269"/>
      <c r="H3650" s="275"/>
    </row>
    <row r="3651" spans="2:8" ht="18" customHeight="1" x14ac:dyDescent="0.25">
      <c r="B3651" s="355"/>
      <c r="C3651" s="356"/>
      <c r="D3651" s="140"/>
      <c r="E3651" s="269"/>
      <c r="F3651" s="269"/>
      <c r="G3651" s="269"/>
      <c r="H3651" s="275"/>
    </row>
    <row r="3652" spans="2:8" ht="18" customHeight="1" x14ac:dyDescent="0.25">
      <c r="B3652" s="355"/>
      <c r="C3652" s="356"/>
      <c r="D3652" s="140"/>
      <c r="E3652" s="269"/>
      <c r="F3652" s="269"/>
      <c r="G3652" s="269"/>
      <c r="H3652" s="275"/>
    </row>
    <row r="3653" spans="2:8" ht="18" customHeight="1" x14ac:dyDescent="0.25">
      <c r="B3653" s="355"/>
      <c r="C3653" s="356"/>
      <c r="D3653" s="140"/>
      <c r="E3653" s="269"/>
      <c r="F3653" s="269"/>
      <c r="G3653" s="269"/>
      <c r="H3653" s="275"/>
    </row>
    <row r="3654" spans="2:8" ht="18" customHeight="1" x14ac:dyDescent="0.25">
      <c r="B3654" s="355"/>
      <c r="C3654" s="356"/>
      <c r="D3654" s="140"/>
      <c r="E3654" s="269"/>
      <c r="F3654" s="269"/>
      <c r="G3654" s="269"/>
      <c r="H3654" s="275"/>
    </row>
    <row r="3655" spans="2:8" ht="18" customHeight="1" x14ac:dyDescent="0.25">
      <c r="B3655" s="355"/>
      <c r="C3655" s="356"/>
      <c r="D3655" s="140"/>
      <c r="E3655" s="269"/>
      <c r="F3655" s="269"/>
      <c r="G3655" s="269"/>
      <c r="H3655" s="275"/>
    </row>
    <row r="3656" spans="2:8" ht="18" customHeight="1" x14ac:dyDescent="0.25">
      <c r="B3656" s="355"/>
      <c r="C3656" s="356"/>
      <c r="D3656" s="140"/>
      <c r="E3656" s="269"/>
      <c r="F3656" s="269"/>
      <c r="G3656" s="269"/>
      <c r="H3656" s="275"/>
    </row>
    <row r="3657" spans="2:8" ht="18" customHeight="1" x14ac:dyDescent="0.25">
      <c r="B3657" s="355"/>
      <c r="C3657" s="356"/>
      <c r="D3657" s="140"/>
      <c r="E3657" s="269"/>
      <c r="F3657" s="269"/>
      <c r="G3657" s="269"/>
      <c r="H3657" s="275"/>
    </row>
    <row r="3658" spans="2:8" ht="18" customHeight="1" x14ac:dyDescent="0.25">
      <c r="B3658" s="355"/>
      <c r="C3658" s="356"/>
      <c r="D3658" s="140"/>
      <c r="E3658" s="269"/>
      <c r="F3658" s="269"/>
      <c r="G3658" s="269"/>
      <c r="H3658" s="275"/>
    </row>
    <row r="3659" spans="2:8" ht="18" customHeight="1" x14ac:dyDescent="0.25">
      <c r="B3659" s="355"/>
      <c r="C3659" s="356"/>
      <c r="D3659" s="140"/>
      <c r="E3659" s="269"/>
      <c r="F3659" s="269"/>
      <c r="G3659" s="269"/>
      <c r="H3659" s="275"/>
    </row>
    <row r="3660" spans="2:8" ht="18" customHeight="1" x14ac:dyDescent="0.25">
      <c r="B3660" s="355"/>
      <c r="C3660" s="356"/>
      <c r="D3660" s="140"/>
      <c r="E3660" s="269"/>
      <c r="F3660" s="269"/>
      <c r="G3660" s="269"/>
      <c r="H3660" s="275"/>
    </row>
    <row r="3661" spans="2:8" ht="18" customHeight="1" x14ac:dyDescent="0.25">
      <c r="B3661" s="355"/>
      <c r="C3661" s="356"/>
      <c r="D3661" s="140"/>
      <c r="E3661" s="269"/>
      <c r="F3661" s="269"/>
      <c r="G3661" s="269"/>
      <c r="H3661" s="275"/>
    </row>
    <row r="3662" spans="2:8" ht="18" customHeight="1" x14ac:dyDescent="0.25">
      <c r="B3662" s="355"/>
      <c r="C3662" s="356"/>
      <c r="D3662" s="140"/>
      <c r="E3662" s="269"/>
      <c r="F3662" s="269"/>
      <c r="G3662" s="269"/>
      <c r="H3662" s="275"/>
    </row>
    <row r="3663" spans="2:8" ht="18" customHeight="1" x14ac:dyDescent="0.25">
      <c r="B3663" s="355"/>
      <c r="C3663" s="356"/>
      <c r="D3663" s="140"/>
      <c r="E3663" s="269"/>
      <c r="F3663" s="269"/>
      <c r="G3663" s="269"/>
      <c r="H3663" s="275"/>
    </row>
    <row r="3664" spans="2:8" ht="18" customHeight="1" x14ac:dyDescent="0.25">
      <c r="B3664" s="355"/>
      <c r="C3664" s="356"/>
      <c r="D3664" s="140"/>
      <c r="E3664" s="269"/>
      <c r="F3664" s="269"/>
      <c r="G3664" s="269"/>
      <c r="H3664" s="275"/>
    </row>
    <row r="3665" spans="2:8" ht="18" customHeight="1" x14ac:dyDescent="0.25">
      <c r="B3665" s="355"/>
      <c r="C3665" s="356"/>
      <c r="D3665" s="140"/>
      <c r="E3665" s="269"/>
      <c r="F3665" s="269"/>
      <c r="G3665" s="269"/>
      <c r="H3665" s="275"/>
    </row>
    <row r="3666" spans="2:8" ht="18" customHeight="1" x14ac:dyDescent="0.25">
      <c r="B3666" s="355"/>
      <c r="C3666" s="356"/>
      <c r="D3666" s="140"/>
      <c r="E3666" s="269"/>
      <c r="F3666" s="269"/>
      <c r="G3666" s="269"/>
      <c r="H3666" s="275"/>
    </row>
    <row r="3667" spans="2:8" ht="18" customHeight="1" x14ac:dyDescent="0.25">
      <c r="B3667" s="355"/>
      <c r="C3667" s="356"/>
      <c r="D3667" s="140"/>
      <c r="E3667" s="269"/>
      <c r="F3667" s="269"/>
      <c r="G3667" s="269"/>
      <c r="H3667" s="275"/>
    </row>
    <row r="3668" spans="2:8" ht="18" customHeight="1" x14ac:dyDescent="0.25">
      <c r="B3668" s="355"/>
      <c r="C3668" s="356"/>
      <c r="D3668" s="140"/>
      <c r="E3668" s="269"/>
      <c r="F3668" s="269"/>
      <c r="G3668" s="269"/>
      <c r="H3668" s="275"/>
    </row>
    <row r="3669" spans="2:8" ht="18" customHeight="1" x14ac:dyDescent="0.25">
      <c r="B3669" s="355"/>
      <c r="C3669" s="356"/>
      <c r="D3669" s="140"/>
      <c r="E3669" s="269"/>
      <c r="F3669" s="269"/>
      <c r="G3669" s="269"/>
      <c r="H3669" s="275"/>
    </row>
    <row r="3670" spans="2:8" ht="18" customHeight="1" x14ac:dyDescent="0.25">
      <c r="B3670" s="355"/>
      <c r="C3670" s="356"/>
      <c r="D3670" s="140"/>
      <c r="E3670" s="269"/>
      <c r="F3670" s="269"/>
      <c r="G3670" s="269"/>
      <c r="H3670" s="275"/>
    </row>
    <row r="3671" spans="2:8" ht="18" customHeight="1" x14ac:dyDescent="0.25">
      <c r="B3671" s="355"/>
      <c r="C3671" s="356"/>
      <c r="D3671" s="140"/>
      <c r="E3671" s="269"/>
      <c r="F3671" s="269"/>
      <c r="G3671" s="269"/>
      <c r="H3671" s="275"/>
    </row>
    <row r="3672" spans="2:8" ht="18" customHeight="1" x14ac:dyDescent="0.25">
      <c r="B3672" s="355"/>
      <c r="C3672" s="356"/>
      <c r="D3672" s="140"/>
      <c r="E3672" s="269"/>
      <c r="F3672" s="269"/>
      <c r="G3672" s="269"/>
      <c r="H3672" s="275"/>
    </row>
    <row r="3673" spans="2:8" ht="18" customHeight="1" x14ac:dyDescent="0.25">
      <c r="B3673" s="355"/>
      <c r="C3673" s="356"/>
      <c r="D3673" s="140"/>
      <c r="E3673" s="269"/>
      <c r="F3673" s="269"/>
      <c r="G3673" s="269"/>
      <c r="H3673" s="275"/>
    </row>
    <row r="3674" spans="2:8" ht="18" customHeight="1" x14ac:dyDescent="0.25">
      <c r="B3674" s="355"/>
      <c r="C3674" s="356"/>
      <c r="D3674" s="140"/>
      <c r="E3674" s="269"/>
      <c r="F3674" s="269"/>
      <c r="G3674" s="269"/>
      <c r="H3674" s="275"/>
    </row>
    <row r="3675" spans="2:8" ht="18" customHeight="1" x14ac:dyDescent="0.25">
      <c r="B3675" s="355"/>
      <c r="C3675" s="356"/>
      <c r="D3675" s="140"/>
      <c r="E3675" s="269"/>
      <c r="F3675" s="269"/>
      <c r="G3675" s="269"/>
      <c r="H3675" s="275"/>
    </row>
    <row r="3676" spans="2:8" ht="18" customHeight="1" x14ac:dyDescent="0.25">
      <c r="B3676" s="355"/>
      <c r="C3676" s="356"/>
      <c r="D3676" s="140"/>
      <c r="E3676" s="269"/>
      <c r="F3676" s="269"/>
      <c r="G3676" s="269"/>
      <c r="H3676" s="275"/>
    </row>
    <row r="3677" spans="2:8" ht="18" customHeight="1" x14ac:dyDescent="0.25">
      <c r="B3677" s="355"/>
      <c r="C3677" s="356"/>
      <c r="D3677" s="140"/>
      <c r="E3677" s="269"/>
      <c r="F3677" s="269"/>
      <c r="G3677" s="269"/>
      <c r="H3677" s="275"/>
    </row>
    <row r="3678" spans="2:8" ht="18" customHeight="1" x14ac:dyDescent="0.25">
      <c r="B3678" s="355"/>
      <c r="C3678" s="356"/>
      <c r="D3678" s="140"/>
      <c r="E3678" s="269"/>
      <c r="F3678" s="269"/>
      <c r="G3678" s="269"/>
      <c r="H3678" s="275"/>
    </row>
    <row r="3679" spans="2:8" ht="18" customHeight="1" x14ac:dyDescent="0.25">
      <c r="B3679" s="355"/>
      <c r="C3679" s="356"/>
      <c r="D3679" s="140"/>
      <c r="E3679" s="269"/>
      <c r="F3679" s="269"/>
      <c r="G3679" s="269"/>
      <c r="H3679" s="275"/>
    </row>
    <row r="3680" spans="2:8" ht="18" customHeight="1" x14ac:dyDescent="0.25">
      <c r="B3680" s="355"/>
      <c r="C3680" s="356"/>
      <c r="D3680" s="140"/>
      <c r="E3680" s="269"/>
      <c r="F3680" s="269"/>
      <c r="G3680" s="269"/>
      <c r="H3680" s="275"/>
    </row>
    <row r="3681" spans="2:8" ht="18" customHeight="1" x14ac:dyDescent="0.25">
      <c r="B3681" s="355"/>
      <c r="C3681" s="356"/>
      <c r="D3681" s="140"/>
      <c r="E3681" s="269"/>
      <c r="F3681" s="269"/>
      <c r="G3681" s="269"/>
      <c r="H3681" s="275"/>
    </row>
    <row r="3682" spans="2:8" ht="18" customHeight="1" x14ac:dyDescent="0.25">
      <c r="B3682" s="355"/>
      <c r="C3682" s="356"/>
      <c r="D3682" s="140"/>
      <c r="E3682" s="269"/>
      <c r="F3682" s="269"/>
      <c r="G3682" s="269"/>
      <c r="H3682" s="275"/>
    </row>
    <row r="3683" spans="2:8" ht="18" customHeight="1" x14ac:dyDescent="0.25">
      <c r="B3683" s="355"/>
      <c r="C3683" s="356"/>
      <c r="D3683" s="140"/>
      <c r="E3683" s="269"/>
      <c r="F3683" s="269"/>
      <c r="G3683" s="269"/>
      <c r="H3683" s="275"/>
    </row>
    <row r="3684" spans="2:8" ht="18" customHeight="1" x14ac:dyDescent="0.25">
      <c r="B3684" s="355"/>
      <c r="C3684" s="356"/>
      <c r="D3684" s="140"/>
      <c r="E3684" s="269"/>
      <c r="F3684" s="269"/>
      <c r="G3684" s="269"/>
      <c r="H3684" s="275"/>
    </row>
    <row r="3685" spans="2:8" ht="18" customHeight="1" x14ac:dyDescent="0.25">
      <c r="B3685" s="355"/>
      <c r="C3685" s="356"/>
      <c r="D3685" s="140"/>
      <c r="E3685" s="269"/>
      <c r="F3685" s="269"/>
      <c r="G3685" s="269"/>
      <c r="H3685" s="275"/>
    </row>
    <row r="3686" spans="2:8" ht="18" customHeight="1" x14ac:dyDescent="0.25">
      <c r="B3686" s="355"/>
      <c r="C3686" s="356"/>
      <c r="D3686" s="140"/>
      <c r="E3686" s="269"/>
      <c r="F3686" s="269"/>
      <c r="G3686" s="269"/>
      <c r="H3686" s="275"/>
    </row>
    <row r="3687" spans="2:8" ht="18" customHeight="1" x14ac:dyDescent="0.25">
      <c r="B3687" s="355"/>
      <c r="C3687" s="356"/>
      <c r="D3687" s="140"/>
      <c r="E3687" s="269"/>
      <c r="F3687" s="269"/>
      <c r="G3687" s="269"/>
      <c r="H3687" s="275"/>
    </row>
    <row r="3688" spans="2:8" ht="18" customHeight="1" x14ac:dyDescent="0.25">
      <c r="B3688" s="355"/>
      <c r="C3688" s="356"/>
      <c r="D3688" s="140"/>
      <c r="E3688" s="269"/>
      <c r="F3688" s="269"/>
      <c r="G3688" s="269"/>
      <c r="H3688" s="275"/>
    </row>
    <row r="3689" spans="2:8" ht="18" customHeight="1" x14ac:dyDescent="0.25">
      <c r="B3689" s="355"/>
      <c r="C3689" s="356"/>
      <c r="D3689" s="140"/>
      <c r="E3689" s="269"/>
      <c r="F3689" s="269"/>
      <c r="G3689" s="269"/>
      <c r="H3689" s="275"/>
    </row>
    <row r="3690" spans="2:8" ht="18" customHeight="1" x14ac:dyDescent="0.25">
      <c r="B3690" s="355"/>
      <c r="C3690" s="356"/>
      <c r="D3690" s="140"/>
      <c r="E3690" s="269"/>
      <c r="F3690" s="269"/>
      <c r="G3690" s="269"/>
      <c r="H3690" s="275"/>
    </row>
    <row r="3691" spans="2:8" ht="18" customHeight="1" x14ac:dyDescent="0.25">
      <c r="B3691" s="355"/>
      <c r="C3691" s="356"/>
      <c r="D3691" s="140"/>
      <c r="E3691" s="269"/>
      <c r="F3691" s="269"/>
      <c r="G3691" s="269"/>
      <c r="H3691" s="275"/>
    </row>
    <row r="3692" spans="2:8" ht="18" customHeight="1" x14ac:dyDescent="0.25">
      <c r="B3692" s="355"/>
      <c r="C3692" s="356"/>
      <c r="D3692" s="140"/>
      <c r="E3692" s="269"/>
      <c r="F3692" s="269"/>
      <c r="G3692" s="269"/>
      <c r="H3692" s="275"/>
    </row>
    <row r="3693" spans="2:8" ht="18" customHeight="1" x14ac:dyDescent="0.25">
      <c r="B3693" s="355"/>
      <c r="C3693" s="356"/>
      <c r="D3693" s="140"/>
      <c r="E3693" s="269"/>
      <c r="F3693" s="269"/>
      <c r="G3693" s="269"/>
      <c r="H3693" s="275"/>
    </row>
    <row r="3694" spans="2:8" ht="18" customHeight="1" x14ac:dyDescent="0.25">
      <c r="B3694" s="355"/>
      <c r="C3694" s="356"/>
      <c r="D3694" s="140"/>
      <c r="E3694" s="269"/>
      <c r="F3694" s="269"/>
      <c r="G3694" s="269"/>
      <c r="H3694" s="275"/>
    </row>
    <row r="3695" spans="2:8" ht="18" customHeight="1" x14ac:dyDescent="0.25">
      <c r="B3695" s="355"/>
      <c r="C3695" s="356"/>
      <c r="D3695" s="140"/>
      <c r="E3695" s="269"/>
      <c r="F3695" s="269"/>
      <c r="G3695" s="269"/>
      <c r="H3695" s="275"/>
    </row>
    <row r="3696" spans="2:8" ht="18" customHeight="1" x14ac:dyDescent="0.25">
      <c r="B3696" s="355"/>
      <c r="C3696" s="356"/>
      <c r="D3696" s="140"/>
      <c r="E3696" s="269"/>
      <c r="F3696" s="269"/>
      <c r="G3696" s="269"/>
      <c r="H3696" s="275"/>
    </row>
    <row r="3697" spans="2:8" ht="18" customHeight="1" x14ac:dyDescent="0.25">
      <c r="B3697" s="355"/>
      <c r="C3697" s="356"/>
      <c r="D3697" s="140"/>
      <c r="E3697" s="269"/>
      <c r="F3697" s="269"/>
      <c r="G3697" s="269"/>
      <c r="H3697" s="275"/>
    </row>
    <row r="3698" spans="2:8" ht="18" customHeight="1" x14ac:dyDescent="0.25">
      <c r="B3698" s="355"/>
      <c r="C3698" s="356"/>
      <c r="D3698" s="140"/>
      <c r="E3698" s="269"/>
      <c r="F3698" s="269"/>
      <c r="G3698" s="269"/>
      <c r="H3698" s="275"/>
    </row>
    <row r="3699" spans="2:8" ht="18" customHeight="1" x14ac:dyDescent="0.25">
      <c r="B3699" s="355"/>
      <c r="C3699" s="356"/>
      <c r="D3699" s="140"/>
      <c r="E3699" s="269"/>
      <c r="F3699" s="269"/>
      <c r="G3699" s="269"/>
      <c r="H3699" s="275"/>
    </row>
    <row r="3700" spans="2:8" ht="18" customHeight="1" x14ac:dyDescent="0.25">
      <c r="B3700" s="355"/>
      <c r="C3700" s="356"/>
      <c r="D3700" s="140"/>
      <c r="E3700" s="269"/>
      <c r="F3700" s="269"/>
      <c r="G3700" s="269"/>
      <c r="H3700" s="275"/>
    </row>
    <row r="3701" spans="2:8" ht="18" customHeight="1" x14ac:dyDescent="0.25">
      <c r="B3701" s="355"/>
      <c r="C3701" s="356"/>
      <c r="D3701" s="140"/>
      <c r="E3701" s="269"/>
      <c r="F3701" s="269"/>
      <c r="G3701" s="269"/>
      <c r="H3701" s="275"/>
    </row>
    <row r="3702" spans="2:8" ht="18" customHeight="1" x14ac:dyDescent="0.25">
      <c r="B3702" s="355"/>
      <c r="C3702" s="356"/>
      <c r="D3702" s="140"/>
      <c r="E3702" s="269"/>
      <c r="F3702" s="269"/>
      <c r="G3702" s="269"/>
      <c r="H3702" s="275"/>
    </row>
    <row r="3703" spans="2:8" ht="18" customHeight="1" x14ac:dyDescent="0.25">
      <c r="B3703" s="355"/>
      <c r="C3703" s="356"/>
      <c r="D3703" s="140"/>
      <c r="E3703" s="269"/>
      <c r="F3703" s="269"/>
      <c r="G3703" s="269"/>
      <c r="H3703" s="275"/>
    </row>
    <row r="3704" spans="2:8" ht="18" customHeight="1" x14ac:dyDescent="0.25">
      <c r="B3704" s="355"/>
      <c r="C3704" s="356"/>
      <c r="D3704" s="140"/>
      <c r="E3704" s="269"/>
      <c r="F3704" s="269"/>
      <c r="G3704" s="269"/>
      <c r="H3704" s="275"/>
    </row>
    <row r="3705" spans="2:8" ht="18" customHeight="1" x14ac:dyDescent="0.25">
      <c r="B3705" s="355"/>
      <c r="C3705" s="356"/>
      <c r="D3705" s="140"/>
      <c r="E3705" s="269"/>
      <c r="F3705" s="269"/>
      <c r="G3705" s="269"/>
      <c r="H3705" s="275"/>
    </row>
    <row r="3706" spans="2:8" ht="18" customHeight="1" x14ac:dyDescent="0.25">
      <c r="B3706" s="355"/>
      <c r="C3706" s="356"/>
      <c r="D3706" s="140"/>
      <c r="E3706" s="269"/>
      <c r="F3706" s="269"/>
      <c r="G3706" s="269"/>
      <c r="H3706" s="275"/>
    </row>
    <row r="3707" spans="2:8" ht="18" customHeight="1" x14ac:dyDescent="0.25">
      <c r="B3707" s="355"/>
      <c r="C3707" s="356"/>
      <c r="D3707" s="140"/>
      <c r="E3707" s="269"/>
      <c r="F3707" s="269"/>
      <c r="G3707" s="269"/>
      <c r="H3707" s="275"/>
    </row>
    <row r="3708" spans="2:8" ht="18" customHeight="1" x14ac:dyDescent="0.25">
      <c r="B3708" s="355"/>
      <c r="C3708" s="356"/>
      <c r="D3708" s="140"/>
      <c r="E3708" s="269"/>
      <c r="F3708" s="269"/>
      <c r="G3708" s="269"/>
      <c r="H3708" s="275"/>
    </row>
    <row r="3709" spans="2:8" ht="18" customHeight="1" x14ac:dyDescent="0.25">
      <c r="B3709" s="355"/>
      <c r="C3709" s="356"/>
      <c r="D3709" s="140"/>
      <c r="E3709" s="269"/>
      <c r="F3709" s="269"/>
      <c r="G3709" s="269"/>
      <c r="H3709" s="275"/>
    </row>
    <row r="3710" spans="2:8" ht="18" customHeight="1" x14ac:dyDescent="0.25">
      <c r="B3710" s="355"/>
      <c r="C3710" s="356"/>
      <c r="D3710" s="140"/>
      <c r="E3710" s="269"/>
      <c r="F3710" s="269"/>
      <c r="G3710" s="269"/>
      <c r="H3710" s="275"/>
    </row>
    <row r="3711" spans="2:8" ht="18" customHeight="1" x14ac:dyDescent="0.25">
      <c r="B3711" s="355"/>
      <c r="C3711" s="356"/>
      <c r="D3711" s="140"/>
      <c r="E3711" s="269"/>
      <c r="F3711" s="269"/>
      <c r="G3711" s="269"/>
      <c r="H3711" s="275"/>
    </row>
    <row r="3712" spans="2:8" ht="18" customHeight="1" x14ac:dyDescent="0.25">
      <c r="B3712" s="355"/>
      <c r="C3712" s="356"/>
      <c r="D3712" s="140"/>
      <c r="E3712" s="269"/>
      <c r="F3712" s="269"/>
      <c r="G3712" s="269"/>
      <c r="H3712" s="275"/>
    </row>
    <row r="3713" spans="2:8" ht="18" customHeight="1" x14ac:dyDescent="0.25">
      <c r="B3713" s="355"/>
      <c r="C3713" s="356"/>
      <c r="D3713" s="140"/>
      <c r="E3713" s="269"/>
      <c r="F3713" s="269"/>
      <c r="G3713" s="269"/>
      <c r="H3713" s="275"/>
    </row>
    <row r="3714" spans="2:8" ht="18" customHeight="1" x14ac:dyDescent="0.25">
      <c r="B3714" s="355"/>
      <c r="C3714" s="356"/>
      <c r="D3714" s="140"/>
      <c r="E3714" s="269"/>
      <c r="F3714" s="269"/>
      <c r="G3714" s="269"/>
      <c r="H3714" s="275"/>
    </row>
    <row r="3715" spans="2:8" ht="18" customHeight="1" x14ac:dyDescent="0.25">
      <c r="B3715" s="355"/>
      <c r="C3715" s="356"/>
      <c r="D3715" s="140"/>
      <c r="E3715" s="269"/>
      <c r="F3715" s="269"/>
      <c r="G3715" s="269"/>
      <c r="H3715" s="275"/>
    </row>
    <row r="3716" spans="2:8" ht="18" customHeight="1" x14ac:dyDescent="0.25">
      <c r="B3716" s="355"/>
      <c r="C3716" s="356"/>
      <c r="D3716" s="140"/>
      <c r="E3716" s="269"/>
      <c r="F3716" s="269"/>
      <c r="G3716" s="269"/>
      <c r="H3716" s="275"/>
    </row>
    <row r="3717" spans="2:8" ht="18" customHeight="1" x14ac:dyDescent="0.25">
      <c r="B3717" s="355"/>
      <c r="C3717" s="356"/>
      <c r="D3717" s="140"/>
      <c r="E3717" s="269"/>
      <c r="F3717" s="269"/>
      <c r="G3717" s="269"/>
      <c r="H3717" s="275"/>
    </row>
    <row r="3718" spans="2:8" ht="18" customHeight="1" x14ac:dyDescent="0.25">
      <c r="B3718" s="355"/>
      <c r="C3718" s="356"/>
      <c r="D3718" s="140"/>
      <c r="E3718" s="269"/>
      <c r="F3718" s="269"/>
      <c r="G3718" s="269"/>
      <c r="H3718" s="275"/>
    </row>
    <row r="3719" spans="2:8" ht="18" customHeight="1" x14ac:dyDescent="0.25">
      <c r="B3719" s="355"/>
      <c r="C3719" s="356"/>
      <c r="D3719" s="140"/>
      <c r="E3719" s="269"/>
      <c r="F3719" s="269"/>
      <c r="G3719" s="269"/>
      <c r="H3719" s="275"/>
    </row>
    <row r="3720" spans="2:8" ht="18" customHeight="1" x14ac:dyDescent="0.25">
      <c r="B3720" s="355"/>
      <c r="C3720" s="356"/>
      <c r="D3720" s="140"/>
      <c r="E3720" s="269"/>
      <c r="F3720" s="269"/>
      <c r="G3720" s="269"/>
      <c r="H3720" s="275"/>
    </row>
    <row r="3721" spans="2:8" ht="18" customHeight="1" x14ac:dyDescent="0.25">
      <c r="B3721" s="355"/>
      <c r="C3721" s="356"/>
      <c r="D3721" s="140"/>
      <c r="E3721" s="269"/>
      <c r="F3721" s="269"/>
      <c r="G3721" s="269"/>
      <c r="H3721" s="275"/>
    </row>
    <row r="3722" spans="2:8" ht="18" customHeight="1" x14ac:dyDescent="0.25">
      <c r="B3722" s="355"/>
      <c r="C3722" s="356"/>
      <c r="D3722" s="140"/>
      <c r="E3722" s="269"/>
      <c r="F3722" s="269"/>
      <c r="G3722" s="269"/>
      <c r="H3722" s="275"/>
    </row>
    <row r="3723" spans="2:8" ht="18" customHeight="1" x14ac:dyDescent="0.25">
      <c r="B3723" s="355"/>
      <c r="C3723" s="356"/>
      <c r="D3723" s="140"/>
      <c r="E3723" s="269"/>
      <c r="F3723" s="269"/>
      <c r="G3723" s="269"/>
      <c r="H3723" s="275"/>
    </row>
    <row r="3724" spans="2:8" ht="18" customHeight="1" x14ac:dyDescent="0.25">
      <c r="B3724" s="355"/>
      <c r="C3724" s="356"/>
      <c r="D3724" s="140"/>
      <c r="E3724" s="269"/>
      <c r="F3724" s="269"/>
      <c r="G3724" s="269"/>
      <c r="H3724" s="275"/>
    </row>
    <row r="3725" spans="2:8" ht="18" customHeight="1" x14ac:dyDescent="0.25">
      <c r="B3725" s="355"/>
      <c r="C3725" s="356"/>
      <c r="D3725" s="140"/>
      <c r="E3725" s="269"/>
      <c r="F3725" s="269"/>
      <c r="G3725" s="269"/>
      <c r="H3725" s="275"/>
    </row>
    <row r="3726" spans="2:8" ht="18" customHeight="1" x14ac:dyDescent="0.25">
      <c r="B3726" s="355"/>
      <c r="C3726" s="356"/>
      <c r="D3726" s="140"/>
      <c r="E3726" s="269"/>
      <c r="F3726" s="269"/>
      <c r="G3726" s="269"/>
      <c r="H3726" s="275"/>
    </row>
    <row r="3727" spans="2:8" ht="18" customHeight="1" x14ac:dyDescent="0.25">
      <c r="B3727" s="355"/>
      <c r="C3727" s="356"/>
      <c r="D3727" s="140"/>
      <c r="E3727" s="269"/>
      <c r="F3727" s="269"/>
      <c r="G3727" s="269"/>
      <c r="H3727" s="275"/>
    </row>
    <row r="3728" spans="2:8" ht="18" customHeight="1" x14ac:dyDescent="0.25">
      <c r="B3728" s="355"/>
      <c r="C3728" s="356"/>
      <c r="D3728" s="140"/>
      <c r="E3728" s="269"/>
      <c r="F3728" s="269"/>
      <c r="G3728" s="269"/>
      <c r="H3728" s="275"/>
    </row>
    <row r="3729" spans="2:8" ht="18" customHeight="1" x14ac:dyDescent="0.25">
      <c r="B3729" s="355"/>
      <c r="C3729" s="356"/>
      <c r="D3729" s="140"/>
      <c r="E3729" s="269"/>
      <c r="F3729" s="269"/>
      <c r="G3729" s="269"/>
      <c r="H3729" s="275"/>
    </row>
    <row r="3730" spans="2:8" ht="18" customHeight="1" x14ac:dyDescent="0.25">
      <c r="B3730" s="355"/>
      <c r="C3730" s="356"/>
      <c r="D3730" s="140"/>
      <c r="E3730" s="269"/>
      <c r="F3730" s="269"/>
      <c r="G3730" s="269"/>
      <c r="H3730" s="275"/>
    </row>
    <row r="3731" spans="2:8" ht="18" customHeight="1" x14ac:dyDescent="0.25">
      <c r="B3731" s="355"/>
      <c r="C3731" s="356"/>
      <c r="D3731" s="140"/>
      <c r="E3731" s="269"/>
      <c r="F3731" s="269"/>
      <c r="G3731" s="269"/>
      <c r="H3731" s="275"/>
    </row>
    <row r="3732" spans="2:8" ht="18" customHeight="1" x14ac:dyDescent="0.25">
      <c r="B3732" s="355"/>
      <c r="C3732" s="356"/>
      <c r="D3732" s="140"/>
      <c r="E3732" s="269"/>
      <c r="F3732" s="269"/>
      <c r="G3732" s="269"/>
      <c r="H3732" s="275"/>
    </row>
    <row r="3733" spans="2:8" ht="18" customHeight="1" x14ac:dyDescent="0.25">
      <c r="B3733" s="355"/>
      <c r="C3733" s="356"/>
      <c r="D3733" s="140"/>
      <c r="E3733" s="269"/>
      <c r="F3733" s="269"/>
      <c r="G3733" s="269"/>
      <c r="H3733" s="275"/>
    </row>
    <row r="3734" spans="2:8" ht="18" customHeight="1" x14ac:dyDescent="0.25">
      <c r="B3734" s="355"/>
      <c r="C3734" s="356"/>
      <c r="D3734" s="140"/>
      <c r="E3734" s="269"/>
      <c r="F3734" s="269"/>
      <c r="G3734" s="269"/>
      <c r="H3734" s="275"/>
    </row>
    <row r="3735" spans="2:8" ht="18" customHeight="1" x14ac:dyDescent="0.25">
      <c r="B3735" s="355"/>
      <c r="C3735" s="356"/>
      <c r="D3735" s="140"/>
      <c r="E3735" s="269"/>
      <c r="F3735" s="269"/>
      <c r="G3735" s="269"/>
      <c r="H3735" s="275"/>
    </row>
    <row r="3736" spans="2:8" ht="18" customHeight="1" x14ac:dyDescent="0.25">
      <c r="B3736" s="355"/>
      <c r="C3736" s="356"/>
      <c r="D3736" s="140"/>
      <c r="E3736" s="269"/>
      <c r="F3736" s="269"/>
      <c r="G3736" s="269"/>
      <c r="H3736" s="275"/>
    </row>
    <row r="3737" spans="2:8" ht="18" customHeight="1" x14ac:dyDescent="0.25">
      <c r="B3737" s="355"/>
      <c r="C3737" s="356"/>
      <c r="D3737" s="140"/>
      <c r="E3737" s="269"/>
      <c r="F3737" s="269"/>
      <c r="G3737" s="269"/>
      <c r="H3737" s="275"/>
    </row>
    <row r="3738" spans="2:8" ht="18" customHeight="1" x14ac:dyDescent="0.25">
      <c r="B3738" s="355"/>
      <c r="C3738" s="356"/>
      <c r="D3738" s="140"/>
      <c r="E3738" s="269"/>
      <c r="F3738" s="269"/>
      <c r="G3738" s="269"/>
      <c r="H3738" s="275"/>
    </row>
    <row r="3739" spans="2:8" ht="18" customHeight="1" x14ac:dyDescent="0.25">
      <c r="B3739" s="355"/>
      <c r="C3739" s="356"/>
      <c r="D3739" s="140"/>
      <c r="E3739" s="269"/>
      <c r="F3739" s="269"/>
      <c r="G3739" s="269"/>
      <c r="H3739" s="275"/>
    </row>
    <row r="3740" spans="2:8" ht="18" customHeight="1" x14ac:dyDescent="0.25">
      <c r="B3740" s="355"/>
      <c r="C3740" s="356"/>
      <c r="D3740" s="140"/>
      <c r="E3740" s="269"/>
      <c r="F3740" s="269"/>
      <c r="G3740" s="269"/>
      <c r="H3740" s="275"/>
    </row>
    <row r="3741" spans="2:8" ht="18" customHeight="1" x14ac:dyDescent="0.25">
      <c r="B3741" s="355"/>
      <c r="C3741" s="356"/>
      <c r="D3741" s="140"/>
      <c r="E3741" s="269"/>
      <c r="F3741" s="269"/>
      <c r="G3741" s="269"/>
      <c r="H3741" s="275"/>
    </row>
    <row r="3742" spans="2:8" ht="18" customHeight="1" x14ac:dyDescent="0.25">
      <c r="B3742" s="355"/>
      <c r="C3742" s="356"/>
      <c r="D3742" s="140"/>
      <c r="E3742" s="269"/>
      <c r="F3742" s="269"/>
      <c r="G3742" s="269"/>
      <c r="H3742" s="275"/>
    </row>
    <row r="3743" spans="2:8" ht="18" customHeight="1" x14ac:dyDescent="0.25">
      <c r="B3743" s="355"/>
      <c r="C3743" s="356"/>
      <c r="D3743" s="140"/>
      <c r="E3743" s="269"/>
      <c r="F3743" s="269"/>
      <c r="G3743" s="269"/>
      <c r="H3743" s="275"/>
    </row>
    <row r="3744" spans="2:8" ht="18" customHeight="1" x14ac:dyDescent="0.25">
      <c r="B3744" s="355"/>
      <c r="C3744" s="356"/>
      <c r="D3744" s="140"/>
      <c r="E3744" s="269"/>
      <c r="F3744" s="269"/>
      <c r="G3744" s="269"/>
      <c r="H3744" s="275"/>
    </row>
    <row r="3745" spans="2:8" ht="18" customHeight="1" x14ac:dyDescent="0.25">
      <c r="B3745" s="355"/>
      <c r="C3745" s="356"/>
      <c r="D3745" s="140"/>
      <c r="E3745" s="269"/>
      <c r="F3745" s="269"/>
      <c r="G3745" s="269"/>
      <c r="H3745" s="275"/>
    </row>
    <row r="3746" spans="2:8" ht="18" customHeight="1" x14ac:dyDescent="0.25">
      <c r="B3746" s="355"/>
      <c r="C3746" s="356"/>
      <c r="D3746" s="140"/>
      <c r="E3746" s="269"/>
      <c r="F3746" s="269"/>
      <c r="G3746" s="269"/>
      <c r="H3746" s="275"/>
    </row>
    <row r="3747" spans="2:8" ht="18" customHeight="1" x14ac:dyDescent="0.25">
      <c r="B3747" s="355"/>
      <c r="C3747" s="356"/>
      <c r="D3747" s="140"/>
      <c r="E3747" s="269"/>
      <c r="F3747" s="269"/>
      <c r="G3747" s="269"/>
      <c r="H3747" s="275"/>
    </row>
    <row r="3748" spans="2:8" ht="18" customHeight="1" x14ac:dyDescent="0.25">
      <c r="B3748" s="355"/>
      <c r="C3748" s="356"/>
      <c r="D3748" s="140"/>
      <c r="E3748" s="269"/>
      <c r="F3748" s="269"/>
      <c r="G3748" s="269"/>
      <c r="H3748" s="275"/>
    </row>
    <row r="3749" spans="2:8" ht="18" customHeight="1" x14ac:dyDescent="0.25">
      <c r="B3749" s="355"/>
      <c r="C3749" s="356"/>
      <c r="D3749" s="140"/>
      <c r="E3749" s="269"/>
      <c r="F3749" s="269"/>
      <c r="G3749" s="269"/>
      <c r="H3749" s="275"/>
    </row>
    <row r="3750" spans="2:8" ht="18" customHeight="1" x14ac:dyDescent="0.25">
      <c r="B3750" s="355"/>
      <c r="C3750" s="356"/>
      <c r="D3750" s="140"/>
      <c r="E3750" s="269"/>
      <c r="F3750" s="269"/>
      <c r="G3750" s="269"/>
      <c r="H3750" s="275"/>
    </row>
    <row r="3751" spans="2:8" ht="18" customHeight="1" x14ac:dyDescent="0.25">
      <c r="B3751" s="355"/>
      <c r="C3751" s="356"/>
      <c r="D3751" s="140"/>
      <c r="E3751" s="269"/>
      <c r="F3751" s="269"/>
      <c r="G3751" s="269"/>
      <c r="H3751" s="275"/>
    </row>
    <row r="3752" spans="2:8" ht="18" customHeight="1" x14ac:dyDescent="0.25">
      <c r="B3752" s="355"/>
      <c r="C3752" s="356"/>
      <c r="D3752" s="140"/>
      <c r="E3752" s="269"/>
      <c r="F3752" s="269"/>
      <c r="G3752" s="269"/>
      <c r="H3752" s="275"/>
    </row>
    <row r="3753" spans="2:8" ht="18" customHeight="1" x14ac:dyDescent="0.25">
      <c r="B3753" s="355"/>
      <c r="C3753" s="356"/>
      <c r="D3753" s="140"/>
      <c r="E3753" s="269"/>
      <c r="F3753" s="269"/>
      <c r="G3753" s="269"/>
      <c r="H3753" s="275"/>
    </row>
    <row r="3754" spans="2:8" ht="18" customHeight="1" x14ac:dyDescent="0.25">
      <c r="B3754" s="355"/>
      <c r="C3754" s="356"/>
      <c r="D3754" s="140"/>
      <c r="E3754" s="269"/>
      <c r="F3754" s="269"/>
      <c r="G3754" s="269"/>
      <c r="H3754" s="275"/>
    </row>
    <row r="3755" spans="2:8" ht="18" customHeight="1" x14ac:dyDescent="0.25">
      <c r="B3755" s="355"/>
      <c r="C3755" s="356"/>
      <c r="D3755" s="140"/>
      <c r="E3755" s="269"/>
      <c r="F3755" s="269"/>
      <c r="G3755" s="269"/>
      <c r="H3755" s="275"/>
    </row>
    <row r="3756" spans="2:8" ht="18" customHeight="1" x14ac:dyDescent="0.25">
      <c r="B3756" s="355"/>
      <c r="C3756" s="356"/>
      <c r="D3756" s="140"/>
      <c r="E3756" s="269"/>
      <c r="F3756" s="269"/>
      <c r="G3756" s="269"/>
      <c r="H3756" s="275"/>
    </row>
    <row r="3757" spans="2:8" ht="18" customHeight="1" x14ac:dyDescent="0.25">
      <c r="B3757" s="355"/>
      <c r="C3757" s="356"/>
      <c r="D3757" s="140"/>
      <c r="E3757" s="269"/>
      <c r="F3757" s="269"/>
      <c r="G3757" s="269"/>
      <c r="H3757" s="275"/>
    </row>
    <row r="3758" spans="2:8" ht="18" customHeight="1" x14ac:dyDescent="0.25">
      <c r="B3758" s="355"/>
      <c r="C3758" s="356"/>
      <c r="D3758" s="140"/>
      <c r="E3758" s="269"/>
      <c r="F3758" s="269"/>
      <c r="G3758" s="269"/>
      <c r="H3758" s="275"/>
    </row>
    <row r="3759" spans="2:8" ht="18" customHeight="1" x14ac:dyDescent="0.25">
      <c r="B3759" s="355"/>
      <c r="C3759" s="356"/>
      <c r="D3759" s="140"/>
      <c r="E3759" s="269"/>
      <c r="F3759" s="269"/>
      <c r="G3759" s="269"/>
      <c r="H3759" s="275"/>
    </row>
    <row r="3760" spans="2:8" ht="18" customHeight="1" x14ac:dyDescent="0.25">
      <c r="B3760" s="355"/>
      <c r="C3760" s="356"/>
      <c r="D3760" s="140"/>
      <c r="E3760" s="269"/>
      <c r="F3760" s="269"/>
      <c r="G3760" s="269"/>
      <c r="H3760" s="275"/>
    </row>
    <row r="3761" spans="2:8" ht="18" customHeight="1" x14ac:dyDescent="0.25">
      <c r="B3761" s="355"/>
      <c r="C3761" s="356"/>
      <c r="D3761" s="140"/>
      <c r="E3761" s="269"/>
      <c r="F3761" s="269"/>
      <c r="G3761" s="269"/>
      <c r="H3761" s="275"/>
    </row>
    <row r="3762" spans="2:8" ht="18" customHeight="1" x14ac:dyDescent="0.25">
      <c r="B3762" s="355"/>
      <c r="C3762" s="356"/>
      <c r="D3762" s="140"/>
      <c r="E3762" s="269"/>
      <c r="F3762" s="269"/>
      <c r="G3762" s="269"/>
      <c r="H3762" s="275"/>
    </row>
    <row r="3763" spans="2:8" ht="18" customHeight="1" x14ac:dyDescent="0.25">
      <c r="B3763" s="355"/>
      <c r="C3763" s="356"/>
      <c r="D3763" s="140"/>
      <c r="E3763" s="269"/>
      <c r="F3763" s="269"/>
      <c r="G3763" s="269"/>
      <c r="H3763" s="275"/>
    </row>
    <row r="3764" spans="2:8" ht="18" customHeight="1" x14ac:dyDescent="0.25">
      <c r="B3764" s="355"/>
      <c r="C3764" s="356"/>
      <c r="D3764" s="140"/>
      <c r="E3764" s="269"/>
      <c r="F3764" s="269"/>
      <c r="G3764" s="269"/>
      <c r="H3764" s="275"/>
    </row>
    <row r="3765" spans="2:8" ht="18" customHeight="1" x14ac:dyDescent="0.25">
      <c r="B3765" s="355"/>
      <c r="C3765" s="356"/>
      <c r="D3765" s="140"/>
      <c r="E3765" s="269"/>
      <c r="F3765" s="269"/>
      <c r="G3765" s="269"/>
      <c r="H3765" s="275"/>
    </row>
    <row r="3766" spans="2:8" ht="18" customHeight="1" x14ac:dyDescent="0.25">
      <c r="B3766" s="355"/>
      <c r="C3766" s="356"/>
      <c r="D3766" s="140"/>
      <c r="E3766" s="269"/>
      <c r="F3766" s="269"/>
      <c r="G3766" s="269"/>
      <c r="H3766" s="275"/>
    </row>
    <row r="3767" spans="2:8" ht="18" customHeight="1" x14ac:dyDescent="0.25">
      <c r="B3767" s="355"/>
      <c r="C3767" s="356"/>
      <c r="D3767" s="140"/>
      <c r="E3767" s="269"/>
      <c r="F3767" s="269"/>
      <c r="G3767" s="269"/>
      <c r="H3767" s="275"/>
    </row>
    <row r="3768" spans="2:8" ht="18" customHeight="1" x14ac:dyDescent="0.25">
      <c r="B3768" s="355"/>
      <c r="C3768" s="356"/>
      <c r="D3768" s="140"/>
      <c r="E3768" s="269"/>
      <c r="F3768" s="269"/>
      <c r="G3768" s="269"/>
      <c r="H3768" s="275"/>
    </row>
    <row r="3769" spans="2:8" ht="18" customHeight="1" x14ac:dyDescent="0.25">
      <c r="B3769" s="355"/>
      <c r="C3769" s="356"/>
      <c r="D3769" s="140"/>
      <c r="E3769" s="269"/>
      <c r="F3769" s="269"/>
      <c r="G3769" s="269"/>
      <c r="H3769" s="275"/>
    </row>
    <row r="3770" spans="2:8" ht="18" customHeight="1" x14ac:dyDescent="0.25">
      <c r="B3770" s="355"/>
      <c r="C3770" s="356"/>
      <c r="D3770" s="140"/>
      <c r="E3770" s="269"/>
      <c r="F3770" s="269"/>
      <c r="G3770" s="269"/>
      <c r="H3770" s="275"/>
    </row>
    <row r="3771" spans="2:8" ht="18" customHeight="1" x14ac:dyDescent="0.25">
      <c r="B3771" s="355"/>
      <c r="C3771" s="356"/>
      <c r="D3771" s="140"/>
      <c r="E3771" s="269"/>
      <c r="F3771" s="269"/>
      <c r="G3771" s="269"/>
      <c r="H3771" s="275"/>
    </row>
    <row r="3772" spans="2:8" ht="18" customHeight="1" x14ac:dyDescent="0.25">
      <c r="B3772" s="355"/>
      <c r="C3772" s="356"/>
      <c r="D3772" s="140"/>
      <c r="E3772" s="269"/>
      <c r="F3772" s="269"/>
      <c r="G3772" s="269"/>
      <c r="H3772" s="275"/>
    </row>
    <row r="3773" spans="2:8" ht="18" customHeight="1" x14ac:dyDescent="0.25">
      <c r="B3773" s="355"/>
      <c r="C3773" s="356"/>
      <c r="D3773" s="140"/>
      <c r="E3773" s="269"/>
      <c r="F3773" s="269"/>
      <c r="G3773" s="269"/>
      <c r="H3773" s="275"/>
    </row>
    <row r="3774" spans="2:8" ht="18" customHeight="1" x14ac:dyDescent="0.25">
      <c r="B3774" s="355"/>
      <c r="C3774" s="356"/>
      <c r="D3774" s="140"/>
      <c r="E3774" s="269"/>
      <c r="F3774" s="269"/>
      <c r="G3774" s="269"/>
      <c r="H3774" s="275"/>
    </row>
    <row r="3775" spans="2:8" ht="18" customHeight="1" x14ac:dyDescent="0.25">
      <c r="B3775" s="355"/>
      <c r="C3775" s="356"/>
      <c r="D3775" s="140"/>
      <c r="E3775" s="269"/>
      <c r="F3775" s="269"/>
      <c r="G3775" s="269"/>
      <c r="H3775" s="275"/>
    </row>
    <row r="3776" spans="2:8" ht="18" customHeight="1" x14ac:dyDescent="0.25">
      <c r="B3776" s="355"/>
      <c r="C3776" s="356"/>
      <c r="D3776" s="140"/>
      <c r="E3776" s="269"/>
      <c r="F3776" s="269"/>
      <c r="G3776" s="269"/>
      <c r="H3776" s="275"/>
    </row>
    <row r="3777" spans="2:8" ht="18" customHeight="1" x14ac:dyDescent="0.25">
      <c r="B3777" s="355"/>
      <c r="C3777" s="356"/>
      <c r="D3777" s="140"/>
      <c r="E3777" s="269"/>
      <c r="F3777" s="269"/>
      <c r="G3777" s="269"/>
      <c r="H3777" s="275"/>
    </row>
    <row r="3778" spans="2:8" ht="18" customHeight="1" x14ac:dyDescent="0.25">
      <c r="B3778" s="355"/>
      <c r="C3778" s="356"/>
      <c r="D3778" s="140"/>
      <c r="E3778" s="269"/>
      <c r="F3778" s="269"/>
      <c r="G3778" s="269"/>
      <c r="H3778" s="275"/>
    </row>
    <row r="3779" spans="2:8" ht="18" customHeight="1" x14ac:dyDescent="0.25">
      <c r="B3779" s="355"/>
      <c r="C3779" s="356"/>
      <c r="D3779" s="140"/>
      <c r="E3779" s="269"/>
      <c r="F3779" s="269"/>
      <c r="G3779" s="269"/>
      <c r="H3779" s="275"/>
    </row>
    <row r="3780" spans="2:8" ht="18" customHeight="1" x14ac:dyDescent="0.25">
      <c r="B3780" s="355"/>
      <c r="C3780" s="356"/>
      <c r="D3780" s="140"/>
      <c r="E3780" s="269"/>
      <c r="F3780" s="269"/>
      <c r="G3780" s="269"/>
      <c r="H3780" s="275"/>
    </row>
    <row r="3781" spans="2:8" ht="18" customHeight="1" x14ac:dyDescent="0.25">
      <c r="B3781" s="355"/>
      <c r="C3781" s="356"/>
      <c r="D3781" s="140"/>
      <c r="E3781" s="269"/>
      <c r="F3781" s="269"/>
      <c r="G3781" s="269"/>
      <c r="H3781" s="275"/>
    </row>
    <row r="3782" spans="2:8" ht="18" customHeight="1" x14ac:dyDescent="0.25">
      <c r="B3782" s="355"/>
      <c r="C3782" s="356"/>
      <c r="D3782" s="140"/>
      <c r="E3782" s="269"/>
      <c r="F3782" s="269"/>
      <c r="G3782" s="269"/>
      <c r="H3782" s="275"/>
    </row>
    <row r="3783" spans="2:8" ht="18" customHeight="1" x14ac:dyDescent="0.25">
      <c r="B3783" s="355"/>
      <c r="C3783" s="356"/>
      <c r="D3783" s="140"/>
      <c r="E3783" s="269"/>
      <c r="F3783" s="269"/>
      <c r="G3783" s="269"/>
      <c r="H3783" s="275"/>
    </row>
    <row r="3784" spans="2:8" ht="18" customHeight="1" x14ac:dyDescent="0.25">
      <c r="B3784" s="355"/>
      <c r="C3784" s="356"/>
      <c r="D3784" s="140"/>
      <c r="E3784" s="269"/>
      <c r="F3784" s="269"/>
      <c r="G3784" s="269"/>
      <c r="H3784" s="275"/>
    </row>
    <row r="3785" spans="2:8" ht="18" customHeight="1" x14ac:dyDescent="0.25">
      <c r="B3785" s="355"/>
      <c r="C3785" s="356"/>
      <c r="D3785" s="140"/>
      <c r="E3785" s="269"/>
      <c r="F3785" s="269"/>
      <c r="G3785" s="269"/>
      <c r="H3785" s="275"/>
    </row>
    <row r="3786" spans="2:8" ht="18" customHeight="1" x14ac:dyDescent="0.25">
      <c r="B3786" s="355"/>
      <c r="C3786" s="356"/>
      <c r="D3786" s="140"/>
      <c r="E3786" s="269"/>
      <c r="F3786" s="269"/>
      <c r="G3786" s="269"/>
      <c r="H3786" s="275"/>
    </row>
    <row r="3787" spans="2:8" ht="18" customHeight="1" x14ac:dyDescent="0.25">
      <c r="B3787" s="355"/>
      <c r="C3787" s="356"/>
      <c r="D3787" s="140"/>
      <c r="E3787" s="269"/>
      <c r="F3787" s="269"/>
      <c r="G3787" s="269"/>
      <c r="H3787" s="275"/>
    </row>
    <row r="3788" spans="2:8" ht="18" customHeight="1" x14ac:dyDescent="0.25">
      <c r="B3788" s="355"/>
      <c r="C3788" s="356"/>
      <c r="D3788" s="140"/>
      <c r="E3788" s="269"/>
      <c r="F3788" s="269"/>
      <c r="G3788" s="269"/>
      <c r="H3788" s="275"/>
    </row>
    <row r="3789" spans="2:8" ht="18" customHeight="1" x14ac:dyDescent="0.25">
      <c r="B3789" s="355"/>
      <c r="C3789" s="356"/>
      <c r="D3789" s="140"/>
      <c r="E3789" s="269"/>
      <c r="F3789" s="269"/>
      <c r="G3789" s="269"/>
      <c r="H3789" s="275"/>
    </row>
    <row r="3790" spans="2:8" ht="18" customHeight="1" x14ac:dyDescent="0.25">
      <c r="B3790" s="355"/>
      <c r="C3790" s="356"/>
      <c r="D3790" s="140"/>
      <c r="E3790" s="269"/>
      <c r="F3790" s="269"/>
      <c r="G3790" s="269"/>
      <c r="H3790" s="275"/>
    </row>
    <row r="3791" spans="2:8" ht="18" customHeight="1" x14ac:dyDescent="0.25">
      <c r="B3791" s="355"/>
      <c r="C3791" s="356"/>
      <c r="D3791" s="140"/>
      <c r="E3791" s="269"/>
      <c r="F3791" s="269"/>
      <c r="G3791" s="269"/>
      <c r="H3791" s="275"/>
    </row>
    <row r="3792" spans="2:8" ht="18" customHeight="1" x14ac:dyDescent="0.25">
      <c r="B3792" s="355"/>
      <c r="C3792" s="356"/>
      <c r="D3792" s="140"/>
      <c r="E3792" s="269"/>
      <c r="F3792" s="269"/>
      <c r="G3792" s="269"/>
      <c r="H3792" s="275"/>
    </row>
    <row r="3793" spans="2:8" ht="18" customHeight="1" x14ac:dyDescent="0.25">
      <c r="B3793" s="355"/>
      <c r="C3793" s="356"/>
      <c r="D3793" s="140"/>
      <c r="E3793" s="269"/>
      <c r="F3793" s="269"/>
      <c r="G3793" s="269"/>
      <c r="H3793" s="275"/>
    </row>
    <row r="3794" spans="2:8" ht="18" customHeight="1" x14ac:dyDescent="0.25">
      <c r="B3794" s="355"/>
      <c r="C3794" s="356"/>
      <c r="D3794" s="140"/>
      <c r="E3794" s="269"/>
      <c r="F3794" s="269"/>
      <c r="G3794" s="269"/>
      <c r="H3794" s="275"/>
    </row>
    <row r="3795" spans="2:8" ht="18" customHeight="1" x14ac:dyDescent="0.25">
      <c r="B3795" s="355"/>
      <c r="C3795" s="356"/>
      <c r="D3795" s="140"/>
      <c r="E3795" s="269"/>
      <c r="F3795" s="269"/>
      <c r="G3795" s="269"/>
      <c r="H3795" s="275"/>
    </row>
    <row r="3796" spans="2:8" ht="18" customHeight="1" x14ac:dyDescent="0.25">
      <c r="B3796" s="355"/>
      <c r="C3796" s="356"/>
      <c r="D3796" s="140"/>
      <c r="E3796" s="269"/>
      <c r="F3796" s="269"/>
      <c r="G3796" s="269"/>
      <c r="H3796" s="275"/>
    </row>
    <row r="3797" spans="2:8" ht="18" customHeight="1" x14ac:dyDescent="0.25">
      <c r="B3797" s="355"/>
      <c r="C3797" s="356"/>
      <c r="D3797" s="140"/>
      <c r="E3797" s="269"/>
      <c r="F3797" s="269"/>
      <c r="G3797" s="269"/>
      <c r="H3797" s="275"/>
    </row>
    <row r="3798" spans="2:8" ht="18" customHeight="1" x14ac:dyDescent="0.25">
      <c r="B3798" s="355"/>
      <c r="C3798" s="356"/>
      <c r="D3798" s="140"/>
      <c r="E3798" s="269"/>
      <c r="F3798" s="269"/>
      <c r="G3798" s="269"/>
      <c r="H3798" s="275"/>
    </row>
    <row r="3799" spans="2:8" ht="18" customHeight="1" x14ac:dyDescent="0.25">
      <c r="B3799" s="355"/>
      <c r="C3799" s="356"/>
      <c r="D3799" s="140"/>
      <c r="E3799" s="269"/>
      <c r="F3799" s="269"/>
      <c r="G3799" s="269"/>
      <c r="H3799" s="275"/>
    </row>
    <row r="3800" spans="2:8" ht="18" customHeight="1" x14ac:dyDescent="0.25">
      <c r="B3800" s="355"/>
      <c r="C3800" s="356"/>
      <c r="D3800" s="140"/>
      <c r="E3800" s="269"/>
      <c r="F3800" s="269"/>
      <c r="G3800" s="269"/>
      <c r="H3800" s="275"/>
    </row>
    <row r="3801" spans="2:8" ht="18" customHeight="1" x14ac:dyDescent="0.25">
      <c r="B3801" s="355"/>
      <c r="C3801" s="356"/>
      <c r="D3801" s="140"/>
      <c r="E3801" s="269"/>
      <c r="F3801" s="269"/>
      <c r="G3801" s="269"/>
      <c r="H3801" s="275"/>
    </row>
    <row r="3802" spans="2:8" ht="18" customHeight="1" x14ac:dyDescent="0.25">
      <c r="B3802" s="355"/>
      <c r="C3802" s="356"/>
      <c r="D3802" s="140"/>
      <c r="E3802" s="269"/>
      <c r="F3802" s="269"/>
      <c r="G3802" s="269"/>
      <c r="H3802" s="275"/>
    </row>
    <row r="3803" spans="2:8" ht="18" customHeight="1" x14ac:dyDescent="0.25">
      <c r="B3803" s="355"/>
      <c r="C3803" s="356"/>
      <c r="D3803" s="140"/>
      <c r="E3803" s="269"/>
      <c r="F3803" s="269"/>
      <c r="G3803" s="269"/>
      <c r="H3803" s="275"/>
    </row>
    <row r="3804" spans="2:8" ht="18" customHeight="1" x14ac:dyDescent="0.25">
      <c r="B3804" s="355"/>
      <c r="C3804" s="356"/>
      <c r="D3804" s="140"/>
      <c r="E3804" s="269"/>
      <c r="F3804" s="269"/>
      <c r="G3804" s="269"/>
      <c r="H3804" s="275"/>
    </row>
    <row r="3805" spans="2:8" ht="18" customHeight="1" x14ac:dyDescent="0.25">
      <c r="B3805" s="355"/>
      <c r="C3805" s="356"/>
      <c r="D3805" s="140"/>
      <c r="E3805" s="269"/>
      <c r="F3805" s="269"/>
      <c r="G3805" s="269"/>
      <c r="H3805" s="275"/>
    </row>
    <row r="3806" spans="2:8" ht="18" customHeight="1" x14ac:dyDescent="0.25">
      <c r="B3806" s="355"/>
      <c r="C3806" s="356"/>
      <c r="D3806" s="140"/>
      <c r="E3806" s="269"/>
      <c r="F3806" s="269"/>
      <c r="G3806" s="269"/>
      <c r="H3806" s="275"/>
    </row>
    <row r="3807" spans="2:8" ht="18" customHeight="1" x14ac:dyDescent="0.25">
      <c r="B3807" s="355"/>
      <c r="C3807" s="356"/>
      <c r="D3807" s="140"/>
      <c r="E3807" s="269"/>
      <c r="F3807" s="269"/>
      <c r="G3807" s="269"/>
      <c r="H3807" s="275"/>
    </row>
    <row r="3808" spans="2:8" ht="18" customHeight="1" x14ac:dyDescent="0.25">
      <c r="B3808" s="355"/>
      <c r="C3808" s="356"/>
      <c r="D3808" s="140"/>
      <c r="E3808" s="269"/>
      <c r="F3808" s="269"/>
      <c r="G3808" s="269"/>
      <c r="H3808" s="275"/>
    </row>
    <row r="3809" spans="2:8" ht="18" customHeight="1" x14ac:dyDescent="0.25">
      <c r="B3809" s="355"/>
      <c r="C3809" s="356"/>
      <c r="D3809" s="140"/>
      <c r="E3809" s="269"/>
      <c r="F3809" s="269"/>
      <c r="G3809" s="269"/>
      <c r="H3809" s="275"/>
    </row>
    <row r="3810" spans="2:8" ht="18" customHeight="1" x14ac:dyDescent="0.25">
      <c r="B3810" s="355"/>
      <c r="C3810" s="356"/>
      <c r="D3810" s="140"/>
      <c r="E3810" s="269"/>
      <c r="F3810" s="269"/>
      <c r="G3810" s="269"/>
      <c r="H3810" s="275"/>
    </row>
    <row r="3811" spans="2:8" ht="18" customHeight="1" x14ac:dyDescent="0.25">
      <c r="B3811" s="355"/>
      <c r="C3811" s="356"/>
      <c r="D3811" s="140"/>
      <c r="E3811" s="269"/>
      <c r="F3811" s="269"/>
      <c r="G3811" s="269"/>
      <c r="H3811" s="275"/>
    </row>
    <row r="3812" spans="2:8" ht="18" customHeight="1" x14ac:dyDescent="0.25">
      <c r="B3812" s="355"/>
      <c r="C3812" s="356"/>
      <c r="D3812" s="140"/>
      <c r="E3812" s="269"/>
      <c r="F3812" s="269"/>
      <c r="G3812" s="269"/>
      <c r="H3812" s="275"/>
    </row>
    <row r="3813" spans="2:8" ht="18" customHeight="1" x14ac:dyDescent="0.25">
      <c r="B3813" s="355"/>
      <c r="C3813" s="356"/>
      <c r="D3813" s="140"/>
      <c r="E3813" s="269"/>
      <c r="F3813" s="269"/>
      <c r="G3813" s="269"/>
      <c r="H3813" s="275"/>
    </row>
    <row r="3814" spans="2:8" ht="18" customHeight="1" x14ac:dyDescent="0.25">
      <c r="B3814" s="355"/>
      <c r="C3814" s="356"/>
      <c r="D3814" s="140"/>
      <c r="E3814" s="269"/>
      <c r="F3814" s="269"/>
      <c r="G3814" s="269"/>
      <c r="H3814" s="275"/>
    </row>
    <row r="3815" spans="2:8" ht="18" customHeight="1" x14ac:dyDescent="0.25">
      <c r="B3815" s="355"/>
      <c r="C3815" s="356"/>
      <c r="D3815" s="140"/>
      <c r="E3815" s="269"/>
      <c r="F3815" s="269"/>
      <c r="G3815" s="269"/>
      <c r="H3815" s="275"/>
    </row>
    <row r="3816" spans="2:8" ht="18" customHeight="1" x14ac:dyDescent="0.25">
      <c r="B3816" s="355"/>
      <c r="C3816" s="356"/>
      <c r="D3816" s="140"/>
      <c r="E3816" s="269"/>
      <c r="F3816" s="269"/>
      <c r="G3816" s="269"/>
      <c r="H3816" s="275"/>
    </row>
    <row r="3817" spans="2:8" ht="18" customHeight="1" x14ac:dyDescent="0.25">
      <c r="B3817" s="355"/>
      <c r="C3817" s="356"/>
      <c r="D3817" s="140"/>
      <c r="E3817" s="269"/>
      <c r="F3817" s="269"/>
      <c r="G3817" s="269"/>
      <c r="H3817" s="275"/>
    </row>
    <row r="3818" spans="2:8" ht="18" customHeight="1" x14ac:dyDescent="0.25">
      <c r="B3818" s="355"/>
      <c r="C3818" s="356"/>
      <c r="D3818" s="140"/>
      <c r="E3818" s="269"/>
      <c r="F3818" s="269"/>
      <c r="G3818" s="269"/>
      <c r="H3818" s="275"/>
    </row>
    <row r="3819" spans="2:8" ht="18" customHeight="1" x14ac:dyDescent="0.25">
      <c r="B3819" s="355"/>
      <c r="C3819" s="356"/>
      <c r="D3819" s="140"/>
      <c r="E3819" s="269"/>
      <c r="F3819" s="269"/>
      <c r="G3819" s="269"/>
      <c r="H3819" s="275"/>
    </row>
    <row r="3820" spans="2:8" ht="18" customHeight="1" x14ac:dyDescent="0.25">
      <c r="B3820" s="355"/>
      <c r="C3820" s="356"/>
      <c r="D3820" s="140"/>
      <c r="E3820" s="269"/>
      <c r="F3820" s="269"/>
      <c r="G3820" s="269"/>
      <c r="H3820" s="275"/>
    </row>
    <row r="3821" spans="2:8" ht="18" customHeight="1" x14ac:dyDescent="0.25">
      <c r="B3821" s="355"/>
      <c r="C3821" s="356"/>
      <c r="D3821" s="140"/>
      <c r="E3821" s="269"/>
      <c r="F3821" s="269"/>
      <c r="G3821" s="269"/>
      <c r="H3821" s="275"/>
    </row>
    <row r="3822" spans="2:8" ht="18" customHeight="1" x14ac:dyDescent="0.25">
      <c r="B3822" s="355"/>
      <c r="C3822" s="356"/>
      <c r="D3822" s="140"/>
      <c r="E3822" s="269"/>
      <c r="F3822" s="269"/>
      <c r="G3822" s="269"/>
      <c r="H3822" s="275"/>
    </row>
    <row r="3823" spans="2:8" ht="18" customHeight="1" x14ac:dyDescent="0.25">
      <c r="B3823" s="355"/>
      <c r="C3823" s="356"/>
      <c r="D3823" s="140"/>
      <c r="E3823" s="269"/>
      <c r="F3823" s="269"/>
      <c r="G3823" s="269"/>
      <c r="H3823" s="275"/>
    </row>
    <row r="3824" spans="2:8" ht="18" customHeight="1" x14ac:dyDescent="0.25">
      <c r="B3824" s="355"/>
      <c r="C3824" s="356"/>
      <c r="D3824" s="140"/>
      <c r="E3824" s="269"/>
      <c r="F3824" s="269"/>
      <c r="G3824" s="269"/>
      <c r="H3824" s="275"/>
    </row>
    <row r="3825" spans="2:8" ht="18" customHeight="1" x14ac:dyDescent="0.25">
      <c r="B3825" s="355"/>
      <c r="C3825" s="356"/>
      <c r="D3825" s="140"/>
      <c r="E3825" s="269"/>
      <c r="F3825" s="269"/>
      <c r="G3825" s="269"/>
      <c r="H3825" s="275"/>
    </row>
    <row r="3826" spans="2:8" ht="18" customHeight="1" x14ac:dyDescent="0.25">
      <c r="B3826" s="355"/>
      <c r="C3826" s="356"/>
      <c r="D3826" s="140"/>
      <c r="E3826" s="269"/>
      <c r="F3826" s="269"/>
      <c r="G3826" s="269"/>
      <c r="H3826" s="275"/>
    </row>
    <row r="3827" spans="2:8" ht="18" customHeight="1" x14ac:dyDescent="0.25">
      <c r="B3827" s="355"/>
      <c r="C3827" s="356"/>
      <c r="D3827" s="140"/>
      <c r="E3827" s="269"/>
      <c r="F3827" s="269"/>
      <c r="G3827" s="269"/>
      <c r="H3827" s="275"/>
    </row>
    <row r="3828" spans="2:8" ht="18" customHeight="1" x14ac:dyDescent="0.25">
      <c r="B3828" s="355"/>
      <c r="C3828" s="356"/>
      <c r="D3828" s="140"/>
      <c r="E3828" s="269"/>
      <c r="F3828" s="269"/>
      <c r="G3828" s="269"/>
      <c r="H3828" s="275"/>
    </row>
    <row r="3829" spans="2:8" ht="18" customHeight="1" x14ac:dyDescent="0.25">
      <c r="B3829" s="355"/>
      <c r="C3829" s="356"/>
      <c r="D3829" s="140"/>
      <c r="E3829" s="269"/>
      <c r="F3829" s="269"/>
      <c r="G3829" s="269"/>
      <c r="H3829" s="275"/>
    </row>
    <row r="3830" spans="2:8" ht="18" customHeight="1" x14ac:dyDescent="0.25">
      <c r="B3830" s="355"/>
      <c r="C3830" s="356"/>
      <c r="D3830" s="140"/>
      <c r="E3830" s="269"/>
      <c r="F3830" s="269"/>
      <c r="G3830" s="269"/>
      <c r="H3830" s="275"/>
    </row>
    <row r="3831" spans="2:8" ht="18" customHeight="1" x14ac:dyDescent="0.25">
      <c r="B3831" s="355"/>
      <c r="C3831" s="356"/>
      <c r="D3831" s="140"/>
      <c r="E3831" s="269"/>
      <c r="F3831" s="269"/>
      <c r="G3831" s="269"/>
      <c r="H3831" s="275"/>
    </row>
    <row r="3832" spans="2:8" ht="18" customHeight="1" x14ac:dyDescent="0.25">
      <c r="B3832" s="355"/>
      <c r="C3832" s="356"/>
      <c r="D3832" s="140"/>
      <c r="E3832" s="269"/>
      <c r="F3832" s="269"/>
      <c r="G3832" s="269"/>
      <c r="H3832" s="275"/>
    </row>
    <row r="3833" spans="2:8" ht="18" customHeight="1" x14ac:dyDescent="0.25">
      <c r="B3833" s="355"/>
      <c r="C3833" s="356"/>
      <c r="D3833" s="140"/>
      <c r="E3833" s="269"/>
      <c r="F3833" s="269"/>
      <c r="G3833" s="269"/>
      <c r="H3833" s="275"/>
    </row>
    <row r="3834" spans="2:8" ht="18" customHeight="1" x14ac:dyDescent="0.25">
      <c r="B3834" s="355"/>
      <c r="C3834" s="356"/>
      <c r="D3834" s="140"/>
      <c r="E3834" s="269"/>
      <c r="F3834" s="269"/>
      <c r="G3834" s="269"/>
      <c r="H3834" s="275"/>
    </row>
    <row r="3835" spans="2:8" ht="18" customHeight="1" x14ac:dyDescent="0.25">
      <c r="B3835" s="355"/>
      <c r="C3835" s="356"/>
      <c r="D3835" s="140"/>
      <c r="E3835" s="269"/>
      <c r="F3835" s="269"/>
      <c r="G3835" s="269"/>
      <c r="H3835" s="275"/>
    </row>
    <row r="3836" spans="2:8" ht="18" customHeight="1" x14ac:dyDescent="0.25">
      <c r="B3836" s="355"/>
      <c r="C3836" s="356"/>
      <c r="D3836" s="140"/>
      <c r="E3836" s="269"/>
      <c r="F3836" s="269"/>
      <c r="G3836" s="269"/>
      <c r="H3836" s="275"/>
    </row>
    <row r="3837" spans="2:8" ht="18" customHeight="1" x14ac:dyDescent="0.25">
      <c r="B3837" s="355"/>
      <c r="C3837" s="356"/>
      <c r="D3837" s="140"/>
      <c r="E3837" s="269"/>
      <c r="F3837" s="269"/>
      <c r="G3837" s="269"/>
      <c r="H3837" s="275"/>
    </row>
    <row r="3838" spans="2:8" ht="18" customHeight="1" x14ac:dyDescent="0.25">
      <c r="B3838" s="355"/>
      <c r="C3838" s="356"/>
      <c r="D3838" s="140"/>
      <c r="E3838" s="269"/>
      <c r="F3838" s="269"/>
      <c r="G3838" s="269"/>
      <c r="H3838" s="275"/>
    </row>
    <row r="3839" spans="2:8" ht="18" customHeight="1" x14ac:dyDescent="0.25">
      <c r="B3839" s="355"/>
      <c r="C3839" s="356"/>
      <c r="D3839" s="140"/>
      <c r="E3839" s="269"/>
      <c r="F3839" s="269"/>
      <c r="G3839" s="269"/>
      <c r="H3839" s="275"/>
    </row>
    <row r="3840" spans="2:8" ht="18" customHeight="1" x14ac:dyDescent="0.25">
      <c r="B3840" s="355"/>
      <c r="C3840" s="356"/>
      <c r="D3840" s="140"/>
      <c r="E3840" s="269"/>
      <c r="F3840" s="269"/>
      <c r="G3840" s="269"/>
      <c r="H3840" s="275"/>
    </row>
    <row r="3841" spans="2:8" ht="18" customHeight="1" x14ac:dyDescent="0.25">
      <c r="B3841" s="355"/>
      <c r="C3841" s="356"/>
      <c r="D3841" s="140"/>
      <c r="E3841" s="269"/>
      <c r="F3841" s="269"/>
      <c r="G3841" s="269"/>
      <c r="H3841" s="275"/>
    </row>
    <row r="3842" spans="2:8" ht="18" customHeight="1" x14ac:dyDescent="0.25">
      <c r="B3842" s="355"/>
      <c r="C3842" s="356"/>
      <c r="D3842" s="140"/>
      <c r="E3842" s="269"/>
      <c r="F3842" s="269"/>
      <c r="G3842" s="269"/>
      <c r="H3842" s="275"/>
    </row>
    <row r="3843" spans="2:8" ht="18" customHeight="1" x14ac:dyDescent="0.25">
      <c r="B3843" s="355"/>
      <c r="C3843" s="356"/>
      <c r="D3843" s="140"/>
      <c r="E3843" s="269"/>
      <c r="F3843" s="269"/>
      <c r="G3843" s="269"/>
      <c r="H3843" s="275"/>
    </row>
    <row r="3844" spans="2:8" ht="18" customHeight="1" x14ac:dyDescent="0.25">
      <c r="B3844" s="355"/>
      <c r="C3844" s="356"/>
      <c r="D3844" s="140"/>
      <c r="E3844" s="269"/>
      <c r="F3844" s="269"/>
      <c r="G3844" s="269"/>
      <c r="H3844" s="275"/>
    </row>
    <row r="3845" spans="2:8" ht="18" customHeight="1" x14ac:dyDescent="0.25">
      <c r="B3845" s="355"/>
      <c r="C3845" s="356"/>
      <c r="D3845" s="140"/>
      <c r="E3845" s="269"/>
      <c r="F3845" s="269"/>
      <c r="G3845" s="269"/>
      <c r="H3845" s="275"/>
    </row>
    <row r="3846" spans="2:8" ht="18" customHeight="1" x14ac:dyDescent="0.25">
      <c r="B3846" s="355"/>
      <c r="C3846" s="356"/>
      <c r="D3846" s="140"/>
      <c r="E3846" s="269"/>
      <c r="F3846" s="269"/>
      <c r="G3846" s="269"/>
      <c r="H3846" s="275"/>
    </row>
    <row r="3847" spans="2:8" ht="18" customHeight="1" x14ac:dyDescent="0.25">
      <c r="B3847" s="355"/>
      <c r="C3847" s="356"/>
      <c r="D3847" s="140"/>
      <c r="E3847" s="269"/>
      <c r="F3847" s="269"/>
      <c r="G3847" s="269"/>
      <c r="H3847" s="275"/>
    </row>
    <row r="3848" spans="2:8" ht="18" customHeight="1" x14ac:dyDescent="0.25">
      <c r="B3848" s="355"/>
      <c r="C3848" s="356"/>
      <c r="D3848" s="140"/>
      <c r="E3848" s="269"/>
      <c r="F3848" s="269"/>
      <c r="G3848" s="269"/>
      <c r="H3848" s="275"/>
    </row>
    <row r="3849" spans="2:8" ht="18" customHeight="1" x14ac:dyDescent="0.25">
      <c r="B3849" s="355"/>
      <c r="C3849" s="356"/>
      <c r="D3849" s="140"/>
      <c r="E3849" s="269"/>
      <c r="F3849" s="269"/>
      <c r="G3849" s="269"/>
      <c r="H3849" s="275"/>
    </row>
    <row r="3850" spans="2:8" ht="18" customHeight="1" x14ac:dyDescent="0.25">
      <c r="B3850" s="355"/>
      <c r="C3850" s="356"/>
      <c r="D3850" s="140"/>
      <c r="E3850" s="269"/>
      <c r="F3850" s="269"/>
      <c r="G3850" s="269"/>
      <c r="H3850" s="275"/>
    </row>
    <row r="3851" spans="2:8" ht="18" customHeight="1" x14ac:dyDescent="0.25">
      <c r="B3851" s="355"/>
      <c r="C3851" s="356"/>
      <c r="D3851" s="140"/>
      <c r="E3851" s="269"/>
      <c r="F3851" s="269"/>
      <c r="G3851" s="269"/>
      <c r="H3851" s="275"/>
    </row>
    <row r="3852" spans="2:8" ht="18" customHeight="1" x14ac:dyDescent="0.25">
      <c r="B3852" s="355"/>
      <c r="C3852" s="356"/>
      <c r="D3852" s="140"/>
      <c r="E3852" s="269"/>
      <c r="F3852" s="269"/>
      <c r="G3852" s="269"/>
      <c r="H3852" s="275"/>
    </row>
    <row r="3853" spans="2:8" ht="18" customHeight="1" x14ac:dyDescent="0.25">
      <c r="B3853" s="355"/>
      <c r="C3853" s="356"/>
      <c r="D3853" s="140"/>
      <c r="E3853" s="269"/>
      <c r="F3853" s="269"/>
      <c r="G3853" s="269"/>
      <c r="H3853" s="275"/>
    </row>
    <row r="3854" spans="2:8" ht="18" customHeight="1" x14ac:dyDescent="0.25">
      <c r="B3854" s="355"/>
      <c r="C3854" s="356"/>
      <c r="D3854" s="140"/>
      <c r="E3854" s="269"/>
      <c r="F3854" s="269"/>
      <c r="G3854" s="269"/>
      <c r="H3854" s="275"/>
    </row>
    <row r="3855" spans="2:8" ht="18" customHeight="1" x14ac:dyDescent="0.25">
      <c r="B3855" s="355"/>
      <c r="C3855" s="356"/>
      <c r="D3855" s="140"/>
      <c r="E3855" s="269"/>
      <c r="F3855" s="269"/>
      <c r="G3855" s="269"/>
      <c r="H3855" s="275"/>
    </row>
    <row r="3856" spans="2:8" ht="18" customHeight="1" x14ac:dyDescent="0.25">
      <c r="B3856" s="355"/>
      <c r="C3856" s="356"/>
      <c r="D3856" s="140"/>
      <c r="E3856" s="269"/>
      <c r="F3856" s="269"/>
      <c r="G3856" s="269"/>
      <c r="H3856" s="275"/>
    </row>
    <row r="3857" spans="2:8" ht="18" customHeight="1" x14ac:dyDescent="0.25">
      <c r="B3857" s="355"/>
      <c r="C3857" s="356"/>
      <c r="D3857" s="140"/>
      <c r="E3857" s="269"/>
      <c r="F3857" s="269"/>
      <c r="G3857" s="269"/>
      <c r="H3857" s="275"/>
    </row>
    <row r="3858" spans="2:8" ht="18" customHeight="1" x14ac:dyDescent="0.25">
      <c r="B3858" s="355"/>
      <c r="C3858" s="356"/>
      <c r="D3858" s="140"/>
      <c r="E3858" s="269"/>
      <c r="F3858" s="269"/>
      <c r="G3858" s="269"/>
      <c r="H3858" s="275"/>
    </row>
    <row r="3859" spans="2:8" ht="18" customHeight="1" x14ac:dyDescent="0.25">
      <c r="B3859" s="355"/>
      <c r="C3859" s="356"/>
      <c r="D3859" s="140"/>
      <c r="E3859" s="269"/>
      <c r="F3859" s="269"/>
      <c r="G3859" s="269"/>
      <c r="H3859" s="275"/>
    </row>
    <row r="3860" spans="2:8" ht="18" customHeight="1" x14ac:dyDescent="0.25">
      <c r="B3860" s="355"/>
      <c r="C3860" s="356"/>
      <c r="D3860" s="140"/>
      <c r="E3860" s="269"/>
      <c r="F3860" s="269"/>
      <c r="G3860" s="269"/>
      <c r="H3860" s="275"/>
    </row>
    <row r="3861" spans="2:8" ht="18" customHeight="1" x14ac:dyDescent="0.25">
      <c r="B3861" s="355"/>
      <c r="C3861" s="356"/>
      <c r="D3861" s="140"/>
      <c r="E3861" s="269"/>
      <c r="F3861" s="269"/>
      <c r="G3861" s="269"/>
      <c r="H3861" s="275"/>
    </row>
    <row r="3862" spans="2:8" ht="18" customHeight="1" x14ac:dyDescent="0.25">
      <c r="B3862" s="355"/>
      <c r="C3862" s="356"/>
      <c r="D3862" s="140"/>
      <c r="E3862" s="269"/>
      <c r="F3862" s="269"/>
      <c r="G3862" s="269"/>
      <c r="H3862" s="275"/>
    </row>
    <row r="3863" spans="2:8" ht="18" customHeight="1" x14ac:dyDescent="0.25">
      <c r="B3863" s="355"/>
      <c r="C3863" s="356"/>
      <c r="D3863" s="140"/>
      <c r="E3863" s="269"/>
      <c r="F3863" s="269"/>
      <c r="G3863" s="269"/>
      <c r="H3863" s="275"/>
    </row>
    <row r="3864" spans="2:8" ht="18" customHeight="1" x14ac:dyDescent="0.25">
      <c r="B3864" s="355"/>
      <c r="C3864" s="356"/>
      <c r="D3864" s="140"/>
      <c r="E3864" s="269"/>
      <c r="F3864" s="269"/>
      <c r="G3864" s="269"/>
      <c r="H3864" s="275"/>
    </row>
    <row r="3865" spans="2:8" ht="18" customHeight="1" x14ac:dyDescent="0.25">
      <c r="B3865" s="355"/>
      <c r="C3865" s="356"/>
      <c r="D3865" s="140"/>
      <c r="E3865" s="269"/>
      <c r="F3865" s="269"/>
      <c r="G3865" s="269"/>
      <c r="H3865" s="275"/>
    </row>
    <row r="3866" spans="2:8" ht="18" customHeight="1" x14ac:dyDescent="0.25">
      <c r="B3866" s="355"/>
      <c r="C3866" s="356"/>
      <c r="D3866" s="140"/>
      <c r="E3866" s="269"/>
      <c r="F3866" s="269"/>
      <c r="G3866" s="269"/>
      <c r="H3866" s="275"/>
    </row>
    <row r="3867" spans="2:8" ht="18" customHeight="1" x14ac:dyDescent="0.25">
      <c r="B3867" s="355"/>
      <c r="C3867" s="356"/>
      <c r="D3867" s="140"/>
      <c r="E3867" s="269"/>
      <c r="F3867" s="269"/>
      <c r="G3867" s="269"/>
      <c r="H3867" s="275"/>
    </row>
    <row r="3868" spans="2:8" ht="18" customHeight="1" x14ac:dyDescent="0.25">
      <c r="B3868" s="355"/>
      <c r="C3868" s="356"/>
      <c r="D3868" s="140"/>
      <c r="E3868" s="269"/>
      <c r="F3868" s="269"/>
      <c r="G3868" s="269"/>
      <c r="H3868" s="275"/>
    </row>
    <row r="3869" spans="2:8" ht="18" customHeight="1" x14ac:dyDescent="0.25">
      <c r="B3869" s="355"/>
      <c r="C3869" s="356"/>
      <c r="D3869" s="140"/>
      <c r="E3869" s="269"/>
      <c r="F3869" s="269"/>
      <c r="G3869" s="269"/>
      <c r="H3869" s="275"/>
    </row>
    <row r="3870" spans="2:8" ht="18" customHeight="1" x14ac:dyDescent="0.25">
      <c r="B3870" s="355"/>
      <c r="C3870" s="356"/>
      <c r="D3870" s="140"/>
      <c r="E3870" s="269"/>
      <c r="F3870" s="269"/>
      <c r="G3870" s="269"/>
      <c r="H3870" s="275"/>
    </row>
    <row r="3871" spans="2:8" ht="18" customHeight="1" x14ac:dyDescent="0.25">
      <c r="B3871" s="355"/>
      <c r="C3871" s="356"/>
      <c r="D3871" s="140"/>
      <c r="E3871" s="269"/>
      <c r="F3871" s="269"/>
      <c r="G3871" s="269"/>
      <c r="H3871" s="275"/>
    </row>
    <row r="3872" spans="2:8" ht="18" customHeight="1" x14ac:dyDescent="0.25">
      <c r="B3872" s="355"/>
      <c r="C3872" s="356"/>
      <c r="D3872" s="140"/>
      <c r="E3872" s="269"/>
      <c r="F3872" s="269"/>
      <c r="G3872" s="269"/>
      <c r="H3872" s="275"/>
    </row>
    <row r="3873" spans="2:8" ht="18" customHeight="1" x14ac:dyDescent="0.25">
      <c r="B3873" s="355"/>
      <c r="C3873" s="356"/>
      <c r="D3873" s="140"/>
      <c r="E3873" s="269"/>
      <c r="F3873" s="269"/>
      <c r="G3873" s="269"/>
      <c r="H3873" s="275"/>
    </row>
    <row r="3874" spans="2:8" ht="18" customHeight="1" x14ac:dyDescent="0.25">
      <c r="B3874" s="355"/>
      <c r="C3874" s="356"/>
      <c r="D3874" s="140"/>
      <c r="E3874" s="269"/>
      <c r="F3874" s="269"/>
      <c r="G3874" s="269"/>
      <c r="H3874" s="275"/>
    </row>
    <row r="3875" spans="2:8" ht="18" customHeight="1" x14ac:dyDescent="0.25">
      <c r="B3875" s="355"/>
      <c r="C3875" s="356"/>
      <c r="D3875" s="140"/>
      <c r="E3875" s="269"/>
      <c r="F3875" s="269"/>
      <c r="G3875" s="269"/>
      <c r="H3875" s="275"/>
    </row>
    <row r="3876" spans="2:8" ht="18" customHeight="1" x14ac:dyDescent="0.25">
      <c r="B3876" s="355"/>
      <c r="C3876" s="356"/>
      <c r="D3876" s="140"/>
      <c r="E3876" s="269"/>
      <c r="F3876" s="269"/>
      <c r="G3876" s="269"/>
      <c r="H3876" s="275"/>
    </row>
    <row r="3877" spans="2:8" ht="18" customHeight="1" x14ac:dyDescent="0.25">
      <c r="B3877" s="355"/>
      <c r="C3877" s="356"/>
      <c r="D3877" s="140"/>
      <c r="E3877" s="269"/>
      <c r="F3877" s="269"/>
      <c r="G3877" s="269"/>
      <c r="H3877" s="275"/>
    </row>
    <row r="3878" spans="2:8" ht="18" customHeight="1" x14ac:dyDescent="0.25">
      <c r="B3878" s="355"/>
      <c r="C3878" s="356"/>
      <c r="D3878" s="140"/>
      <c r="E3878" s="269"/>
      <c r="F3878" s="269"/>
      <c r="G3878" s="269"/>
      <c r="H3878" s="275"/>
    </row>
    <row r="3879" spans="2:8" ht="18" customHeight="1" x14ac:dyDescent="0.25">
      <c r="B3879" s="355"/>
      <c r="C3879" s="356"/>
      <c r="D3879" s="140"/>
      <c r="E3879" s="269"/>
      <c r="F3879" s="269"/>
      <c r="G3879" s="269"/>
      <c r="H3879" s="275"/>
    </row>
    <row r="3880" spans="2:8" ht="18" customHeight="1" x14ac:dyDescent="0.25">
      <c r="B3880" s="355"/>
      <c r="C3880" s="356"/>
      <c r="D3880" s="140"/>
      <c r="E3880" s="269"/>
      <c r="F3880" s="269"/>
      <c r="G3880" s="269"/>
      <c r="H3880" s="275"/>
    </row>
    <row r="3881" spans="2:8" ht="18" customHeight="1" x14ac:dyDescent="0.25">
      <c r="B3881" s="355"/>
      <c r="C3881" s="356"/>
      <c r="D3881" s="140"/>
      <c r="E3881" s="269"/>
      <c r="F3881" s="269"/>
      <c r="G3881" s="269"/>
      <c r="H3881" s="275"/>
    </row>
    <row r="3882" spans="2:8" ht="18" customHeight="1" x14ac:dyDescent="0.25">
      <c r="B3882" s="355"/>
      <c r="C3882" s="356"/>
      <c r="D3882" s="140"/>
      <c r="E3882" s="269"/>
      <c r="F3882" s="269"/>
      <c r="G3882" s="269"/>
      <c r="H3882" s="275"/>
    </row>
    <row r="3883" spans="2:8" ht="18" customHeight="1" x14ac:dyDescent="0.25">
      <c r="B3883" s="355"/>
      <c r="C3883" s="356"/>
      <c r="D3883" s="140"/>
      <c r="E3883" s="269"/>
      <c r="F3883" s="269"/>
      <c r="G3883" s="269"/>
      <c r="H3883" s="275"/>
    </row>
    <row r="3884" spans="2:8" ht="18" customHeight="1" x14ac:dyDescent="0.25">
      <c r="B3884" s="355"/>
      <c r="C3884" s="356"/>
      <c r="D3884" s="140"/>
      <c r="E3884" s="269"/>
      <c r="F3884" s="269"/>
      <c r="G3884" s="269"/>
      <c r="H3884" s="275"/>
    </row>
    <row r="3885" spans="2:8" ht="18" customHeight="1" x14ac:dyDescent="0.25">
      <c r="B3885" s="355"/>
      <c r="C3885" s="356"/>
      <c r="D3885" s="140"/>
      <c r="E3885" s="269"/>
      <c r="F3885" s="269"/>
      <c r="G3885" s="269"/>
      <c r="H3885" s="275"/>
    </row>
    <row r="3886" spans="2:8" ht="18" customHeight="1" x14ac:dyDescent="0.25">
      <c r="B3886" s="355"/>
      <c r="C3886" s="356"/>
      <c r="D3886" s="140"/>
      <c r="E3886" s="269"/>
      <c r="F3886" s="269"/>
      <c r="G3886" s="269"/>
      <c r="H3886" s="275"/>
    </row>
    <row r="3887" spans="2:8" ht="18" customHeight="1" x14ac:dyDescent="0.25">
      <c r="B3887" s="355"/>
      <c r="C3887" s="356"/>
      <c r="D3887" s="140"/>
      <c r="E3887" s="269"/>
      <c r="F3887" s="269"/>
      <c r="G3887" s="269"/>
      <c r="H3887" s="275"/>
    </row>
    <row r="3888" spans="2:8" ht="18" customHeight="1" x14ac:dyDescent="0.25">
      <c r="B3888" s="355"/>
      <c r="C3888" s="356"/>
      <c r="D3888" s="140"/>
      <c r="E3888" s="269"/>
      <c r="F3888" s="269"/>
      <c r="G3888" s="269"/>
      <c r="H3888" s="275"/>
    </row>
    <row r="3889" spans="2:8" ht="18" customHeight="1" x14ac:dyDescent="0.25">
      <c r="B3889" s="355"/>
      <c r="C3889" s="356"/>
      <c r="D3889" s="140"/>
      <c r="E3889" s="269"/>
      <c r="F3889" s="269"/>
      <c r="G3889" s="269"/>
      <c r="H3889" s="275"/>
    </row>
    <row r="3890" spans="2:8" ht="18" customHeight="1" x14ac:dyDescent="0.25">
      <c r="B3890" s="355"/>
      <c r="C3890" s="356"/>
      <c r="D3890" s="140"/>
      <c r="E3890" s="269"/>
      <c r="F3890" s="269"/>
      <c r="G3890" s="269"/>
      <c r="H3890" s="275"/>
    </row>
    <row r="3891" spans="2:8" ht="18" customHeight="1" x14ac:dyDescent="0.25">
      <c r="B3891" s="355"/>
      <c r="C3891" s="356"/>
      <c r="D3891" s="140"/>
      <c r="E3891" s="269"/>
      <c r="F3891" s="269"/>
      <c r="G3891" s="269"/>
      <c r="H3891" s="275"/>
    </row>
    <row r="3892" spans="2:8" ht="18" customHeight="1" x14ac:dyDescent="0.25">
      <c r="B3892" s="355"/>
      <c r="C3892" s="356"/>
      <c r="D3892" s="140"/>
      <c r="E3892" s="269"/>
      <c r="F3892" s="269"/>
      <c r="G3892" s="269"/>
      <c r="H3892" s="275"/>
    </row>
    <row r="3893" spans="2:8" ht="18" customHeight="1" x14ac:dyDescent="0.25">
      <c r="B3893" s="355"/>
      <c r="C3893" s="356"/>
      <c r="D3893" s="140"/>
      <c r="E3893" s="269"/>
      <c r="F3893" s="269"/>
      <c r="G3893" s="269"/>
      <c r="H3893" s="275"/>
    </row>
    <row r="3894" spans="2:8" ht="18" customHeight="1" x14ac:dyDescent="0.25">
      <c r="B3894" s="355"/>
      <c r="C3894" s="356"/>
      <c r="D3894" s="140"/>
      <c r="E3894" s="269"/>
      <c r="F3894" s="269"/>
      <c r="G3894" s="269"/>
      <c r="H3894" s="275"/>
    </row>
    <row r="3895" spans="2:8" ht="18" customHeight="1" x14ac:dyDescent="0.25">
      <c r="B3895" s="355"/>
      <c r="C3895" s="356"/>
      <c r="D3895" s="140"/>
      <c r="E3895" s="269"/>
      <c r="F3895" s="269"/>
      <c r="G3895" s="269"/>
      <c r="H3895" s="275"/>
    </row>
    <row r="3896" spans="2:8" ht="18" customHeight="1" x14ac:dyDescent="0.25">
      <c r="B3896" s="355"/>
      <c r="C3896" s="356"/>
      <c r="D3896" s="140"/>
      <c r="E3896" s="269"/>
      <c r="F3896" s="269"/>
      <c r="G3896" s="269"/>
      <c r="H3896" s="275"/>
    </row>
    <row r="3897" spans="2:8" ht="18" customHeight="1" x14ac:dyDescent="0.25">
      <c r="B3897" s="355"/>
      <c r="C3897" s="356"/>
      <c r="D3897" s="140"/>
      <c r="E3897" s="269"/>
      <c r="F3897" s="269"/>
      <c r="G3897" s="269"/>
      <c r="H3897" s="275"/>
    </row>
    <row r="3898" spans="2:8" ht="18" customHeight="1" x14ac:dyDescent="0.25">
      <c r="B3898" s="355"/>
      <c r="C3898" s="356"/>
      <c r="D3898" s="140"/>
      <c r="E3898" s="269"/>
      <c r="F3898" s="269"/>
      <c r="G3898" s="269"/>
      <c r="H3898" s="275"/>
    </row>
    <row r="3899" spans="2:8" ht="18" customHeight="1" x14ac:dyDescent="0.25">
      <c r="B3899" s="355"/>
      <c r="C3899" s="356"/>
      <c r="D3899" s="140"/>
      <c r="E3899" s="269"/>
      <c r="F3899" s="269"/>
      <c r="G3899" s="269"/>
      <c r="H3899" s="275"/>
    </row>
    <row r="3900" spans="2:8" ht="18" customHeight="1" x14ac:dyDescent="0.25">
      <c r="B3900" s="355"/>
      <c r="C3900" s="356"/>
      <c r="D3900" s="140"/>
      <c r="E3900" s="269"/>
      <c r="F3900" s="269"/>
      <c r="G3900" s="269"/>
      <c r="H3900" s="275"/>
    </row>
    <row r="3901" spans="2:8" ht="18" customHeight="1" x14ac:dyDescent="0.25">
      <c r="B3901" s="355"/>
      <c r="C3901" s="356"/>
      <c r="D3901" s="140"/>
      <c r="E3901" s="269"/>
      <c r="F3901" s="269"/>
      <c r="G3901" s="269"/>
      <c r="H3901" s="275"/>
    </row>
    <row r="3902" spans="2:8" ht="18" customHeight="1" x14ac:dyDescent="0.25">
      <c r="B3902" s="355"/>
      <c r="C3902" s="356"/>
      <c r="D3902" s="140"/>
      <c r="E3902" s="269"/>
      <c r="F3902" s="269"/>
      <c r="G3902" s="269"/>
      <c r="H3902" s="275"/>
    </row>
    <row r="3903" spans="2:8" ht="18" customHeight="1" x14ac:dyDescent="0.25">
      <c r="B3903" s="355"/>
      <c r="C3903" s="356"/>
      <c r="D3903" s="140"/>
      <c r="E3903" s="269"/>
      <c r="F3903" s="269"/>
      <c r="G3903" s="269"/>
      <c r="H3903" s="275"/>
    </row>
    <row r="3904" spans="2:8" ht="18" customHeight="1" x14ac:dyDescent="0.25">
      <c r="B3904" s="355"/>
      <c r="C3904" s="356"/>
      <c r="D3904" s="140"/>
      <c r="E3904" s="269"/>
      <c r="F3904" s="269"/>
      <c r="G3904" s="269"/>
      <c r="H3904" s="275"/>
    </row>
    <row r="3905" spans="2:8" ht="18" customHeight="1" x14ac:dyDescent="0.25">
      <c r="B3905" s="355"/>
      <c r="C3905" s="356"/>
      <c r="D3905" s="140"/>
      <c r="E3905" s="269"/>
      <c r="F3905" s="269"/>
      <c r="G3905" s="269"/>
      <c r="H3905" s="275"/>
    </row>
    <row r="3906" spans="2:8" ht="18" customHeight="1" x14ac:dyDescent="0.25">
      <c r="B3906" s="355"/>
      <c r="C3906" s="356"/>
      <c r="D3906" s="140"/>
      <c r="E3906" s="269"/>
      <c r="F3906" s="269"/>
      <c r="G3906" s="269"/>
      <c r="H3906" s="275"/>
    </row>
    <row r="3907" spans="2:8" ht="18" customHeight="1" x14ac:dyDescent="0.25">
      <c r="B3907" s="355"/>
      <c r="C3907" s="356"/>
      <c r="D3907" s="140"/>
      <c r="E3907" s="269"/>
      <c r="F3907" s="269"/>
      <c r="G3907" s="269"/>
      <c r="H3907" s="275"/>
    </row>
    <row r="3908" spans="2:8" ht="18" customHeight="1" x14ac:dyDescent="0.25">
      <c r="B3908" s="355"/>
      <c r="C3908" s="356"/>
      <c r="D3908" s="140"/>
      <c r="E3908" s="269"/>
      <c r="F3908" s="269"/>
      <c r="G3908" s="269"/>
      <c r="H3908" s="275"/>
    </row>
    <row r="3909" spans="2:8" ht="18" customHeight="1" x14ac:dyDescent="0.25">
      <c r="B3909" s="355"/>
      <c r="C3909" s="356"/>
      <c r="D3909" s="140"/>
      <c r="E3909" s="269"/>
      <c r="F3909" s="269"/>
      <c r="G3909" s="269"/>
      <c r="H3909" s="275"/>
    </row>
    <row r="3910" spans="2:8" ht="18" customHeight="1" x14ac:dyDescent="0.25">
      <c r="B3910" s="355"/>
      <c r="C3910" s="356"/>
      <c r="D3910" s="140"/>
      <c r="E3910" s="269"/>
      <c r="F3910" s="269"/>
      <c r="G3910" s="269"/>
      <c r="H3910" s="275"/>
    </row>
    <row r="3911" spans="2:8" ht="18" customHeight="1" x14ac:dyDescent="0.25">
      <c r="B3911" s="355"/>
      <c r="C3911" s="356"/>
      <c r="D3911" s="140"/>
      <c r="E3911" s="269"/>
      <c r="F3911" s="269"/>
      <c r="G3911" s="269"/>
      <c r="H3911" s="275"/>
    </row>
    <row r="3912" spans="2:8" ht="18" customHeight="1" x14ac:dyDescent="0.25">
      <c r="B3912" s="355"/>
      <c r="C3912" s="356"/>
      <c r="D3912" s="140"/>
      <c r="E3912" s="269"/>
      <c r="F3912" s="269"/>
      <c r="G3912" s="269"/>
      <c r="H3912" s="275"/>
    </row>
    <row r="3913" spans="2:8" ht="18" customHeight="1" x14ac:dyDescent="0.25">
      <c r="B3913" s="355"/>
      <c r="C3913" s="356"/>
      <c r="D3913" s="140"/>
      <c r="E3913" s="269"/>
      <c r="F3913" s="269"/>
      <c r="G3913" s="269"/>
      <c r="H3913" s="275"/>
    </row>
    <row r="3914" spans="2:8" ht="18" customHeight="1" x14ac:dyDescent="0.25">
      <c r="B3914" s="355"/>
      <c r="C3914" s="356"/>
      <c r="D3914" s="140"/>
      <c r="E3914" s="269"/>
      <c r="F3914" s="269"/>
      <c r="G3914" s="269"/>
      <c r="H3914" s="275"/>
    </row>
    <row r="3915" spans="2:8" ht="18" customHeight="1" x14ac:dyDescent="0.25">
      <c r="B3915" s="355"/>
      <c r="C3915" s="356"/>
      <c r="D3915" s="140"/>
      <c r="E3915" s="269"/>
      <c r="F3915" s="269"/>
      <c r="G3915" s="269"/>
      <c r="H3915" s="275"/>
    </row>
    <row r="3916" spans="2:8" ht="18" customHeight="1" x14ac:dyDescent="0.25">
      <c r="B3916" s="355"/>
      <c r="C3916" s="356"/>
      <c r="D3916" s="140"/>
      <c r="E3916" s="269"/>
      <c r="F3916" s="269"/>
      <c r="G3916" s="269"/>
      <c r="H3916" s="275"/>
    </row>
    <row r="3917" spans="2:8" ht="18" customHeight="1" x14ac:dyDescent="0.25">
      <c r="B3917" s="355"/>
      <c r="C3917" s="356"/>
      <c r="D3917" s="140"/>
      <c r="E3917" s="269"/>
      <c r="F3917" s="269"/>
      <c r="G3917" s="269"/>
      <c r="H3917" s="275"/>
    </row>
    <row r="3918" spans="2:8" ht="18" customHeight="1" x14ac:dyDescent="0.25">
      <c r="B3918" s="355"/>
      <c r="C3918" s="356"/>
      <c r="D3918" s="140"/>
      <c r="E3918" s="269"/>
      <c r="F3918" s="269"/>
      <c r="G3918" s="269"/>
      <c r="H3918" s="275"/>
    </row>
    <row r="3919" spans="2:8" ht="18" customHeight="1" x14ac:dyDescent="0.25">
      <c r="B3919" s="355"/>
      <c r="C3919" s="356"/>
      <c r="D3919" s="140"/>
      <c r="E3919" s="269"/>
      <c r="F3919" s="269"/>
      <c r="G3919" s="269"/>
      <c r="H3919" s="275"/>
    </row>
    <row r="3920" spans="2:8" ht="18" customHeight="1" x14ac:dyDescent="0.25">
      <c r="B3920" s="355"/>
      <c r="C3920" s="356"/>
      <c r="D3920" s="140"/>
      <c r="E3920" s="269"/>
      <c r="F3920" s="269"/>
      <c r="G3920" s="269"/>
      <c r="H3920" s="275"/>
    </row>
    <row r="3921" spans="2:8" ht="18" customHeight="1" x14ac:dyDescent="0.25">
      <c r="B3921" s="355"/>
      <c r="C3921" s="356"/>
      <c r="D3921" s="140"/>
      <c r="E3921" s="269"/>
      <c r="F3921" s="269"/>
      <c r="G3921" s="269"/>
      <c r="H3921" s="275"/>
    </row>
    <row r="3922" spans="2:8" ht="18" customHeight="1" x14ac:dyDescent="0.25">
      <c r="B3922" s="355"/>
      <c r="C3922" s="356"/>
      <c r="D3922" s="140"/>
      <c r="E3922" s="269"/>
      <c r="F3922" s="269"/>
      <c r="G3922" s="269"/>
      <c r="H3922" s="275"/>
    </row>
    <row r="3923" spans="2:8" ht="18" customHeight="1" x14ac:dyDescent="0.25">
      <c r="B3923" s="355"/>
      <c r="C3923" s="356"/>
      <c r="D3923" s="140"/>
      <c r="E3923" s="269"/>
      <c r="F3923" s="269"/>
      <c r="G3923" s="269"/>
      <c r="H3923" s="275"/>
    </row>
    <row r="3924" spans="2:8" ht="18" customHeight="1" x14ac:dyDescent="0.25">
      <c r="B3924" s="355"/>
      <c r="C3924" s="356"/>
      <c r="D3924" s="140"/>
      <c r="E3924" s="269"/>
      <c r="F3924" s="269"/>
      <c r="G3924" s="269"/>
      <c r="H3924" s="275"/>
    </row>
    <row r="3925" spans="2:8" ht="18" customHeight="1" x14ac:dyDescent="0.25">
      <c r="B3925" s="355"/>
      <c r="C3925" s="356"/>
      <c r="D3925" s="140"/>
      <c r="E3925" s="269"/>
      <c r="F3925" s="269"/>
      <c r="G3925" s="269"/>
      <c r="H3925" s="275"/>
    </row>
    <row r="3926" spans="2:8" ht="18" customHeight="1" x14ac:dyDescent="0.25">
      <c r="B3926" s="355"/>
      <c r="C3926" s="356"/>
      <c r="D3926" s="140"/>
      <c r="E3926" s="269"/>
      <c r="F3926" s="269"/>
      <c r="G3926" s="269"/>
      <c r="H3926" s="275"/>
    </row>
    <row r="3927" spans="2:8" ht="18" customHeight="1" x14ac:dyDescent="0.25">
      <c r="B3927" s="355"/>
      <c r="C3927" s="356"/>
      <c r="D3927" s="140"/>
      <c r="E3927" s="269"/>
      <c r="F3927" s="269"/>
      <c r="G3927" s="269"/>
      <c r="H3927" s="275"/>
    </row>
    <row r="3928" spans="2:8" ht="18" customHeight="1" x14ac:dyDescent="0.25">
      <c r="B3928" s="355"/>
      <c r="C3928" s="356"/>
      <c r="D3928" s="140"/>
      <c r="E3928" s="269"/>
      <c r="F3928" s="269"/>
      <c r="G3928" s="269"/>
      <c r="H3928" s="275"/>
    </row>
    <row r="3929" spans="2:8" ht="18" customHeight="1" x14ac:dyDescent="0.25">
      <c r="B3929" s="355"/>
      <c r="C3929" s="356"/>
      <c r="D3929" s="140"/>
      <c r="E3929" s="269"/>
      <c r="F3929" s="269"/>
      <c r="G3929" s="269"/>
      <c r="H3929" s="275"/>
    </row>
    <row r="3930" spans="2:8" ht="18" customHeight="1" x14ac:dyDescent="0.25">
      <c r="B3930" s="355"/>
      <c r="C3930" s="356"/>
      <c r="D3930" s="140"/>
      <c r="E3930" s="269"/>
      <c r="F3930" s="269"/>
      <c r="G3930" s="269"/>
      <c r="H3930" s="275"/>
    </row>
    <row r="3931" spans="2:8" ht="18" customHeight="1" x14ac:dyDescent="0.25">
      <c r="B3931" s="355"/>
      <c r="C3931" s="356"/>
      <c r="D3931" s="140"/>
      <c r="E3931" s="269"/>
      <c r="F3931" s="269"/>
      <c r="G3931" s="269"/>
      <c r="H3931" s="275"/>
    </row>
    <row r="3932" spans="2:8" ht="18" customHeight="1" x14ac:dyDescent="0.25">
      <c r="B3932" s="355"/>
      <c r="C3932" s="356"/>
      <c r="D3932" s="140"/>
      <c r="E3932" s="269"/>
      <c r="F3932" s="269"/>
      <c r="G3932" s="269"/>
      <c r="H3932" s="275"/>
    </row>
    <row r="3933" spans="2:8" ht="18" customHeight="1" x14ac:dyDescent="0.25">
      <c r="B3933" s="355"/>
      <c r="C3933" s="356"/>
      <c r="D3933" s="140"/>
      <c r="E3933" s="269"/>
      <c r="F3933" s="269"/>
      <c r="G3933" s="269"/>
      <c r="H3933" s="275"/>
    </row>
    <row r="3934" spans="2:8" ht="18" customHeight="1" x14ac:dyDescent="0.25">
      <c r="B3934" s="355"/>
      <c r="C3934" s="356"/>
      <c r="D3934" s="140"/>
      <c r="E3934" s="269"/>
      <c r="F3934" s="269"/>
      <c r="G3934" s="269"/>
      <c r="H3934" s="275"/>
    </row>
    <row r="3935" spans="2:8" ht="18" customHeight="1" x14ac:dyDescent="0.25">
      <c r="B3935" s="355"/>
      <c r="C3935" s="356"/>
      <c r="D3935" s="140"/>
      <c r="E3935" s="269"/>
      <c r="F3935" s="269"/>
      <c r="G3935" s="269"/>
      <c r="H3935" s="275"/>
    </row>
    <row r="3936" spans="2:8" ht="18" customHeight="1" x14ac:dyDescent="0.25">
      <c r="B3936" s="355"/>
      <c r="C3936" s="356"/>
      <c r="D3936" s="140"/>
      <c r="E3936" s="269"/>
      <c r="F3936" s="269"/>
      <c r="G3936" s="269"/>
      <c r="H3936" s="275"/>
    </row>
    <row r="3937" spans="2:8" ht="18" customHeight="1" x14ac:dyDescent="0.25">
      <c r="B3937" s="355"/>
      <c r="C3937" s="356"/>
      <c r="D3937" s="140"/>
      <c r="E3937" s="269"/>
      <c r="F3937" s="269"/>
      <c r="G3937" s="269"/>
      <c r="H3937" s="275"/>
    </row>
    <row r="3938" spans="2:8" ht="18" customHeight="1" x14ac:dyDescent="0.25">
      <c r="B3938" s="355"/>
      <c r="C3938" s="356"/>
      <c r="D3938" s="140"/>
      <c r="E3938" s="269"/>
      <c r="F3938" s="269"/>
      <c r="G3938" s="269"/>
      <c r="H3938" s="275"/>
    </row>
    <row r="3939" spans="2:8" ht="18" customHeight="1" x14ac:dyDescent="0.25">
      <c r="B3939" s="355"/>
      <c r="C3939" s="356"/>
      <c r="D3939" s="140"/>
      <c r="E3939" s="269"/>
      <c r="F3939" s="269"/>
      <c r="G3939" s="269"/>
      <c r="H3939" s="275"/>
    </row>
    <row r="3940" spans="2:8" ht="18" customHeight="1" x14ac:dyDescent="0.25">
      <c r="B3940" s="355"/>
      <c r="C3940" s="356"/>
      <c r="D3940" s="140"/>
      <c r="E3940" s="269"/>
      <c r="F3940" s="269"/>
      <c r="G3940" s="269"/>
      <c r="H3940" s="275"/>
    </row>
    <row r="3941" spans="2:8" ht="18" customHeight="1" x14ac:dyDescent="0.25">
      <c r="B3941" s="355"/>
      <c r="C3941" s="356"/>
      <c r="D3941" s="140"/>
      <c r="E3941" s="269"/>
      <c r="F3941" s="269"/>
      <c r="G3941" s="269"/>
      <c r="H3941" s="275"/>
    </row>
    <row r="3942" spans="2:8" ht="18" customHeight="1" x14ac:dyDescent="0.25">
      <c r="B3942" s="355"/>
      <c r="C3942" s="356"/>
      <c r="D3942" s="140"/>
      <c r="E3942" s="269"/>
      <c r="F3942" s="269"/>
      <c r="G3942" s="269"/>
      <c r="H3942" s="275"/>
    </row>
    <row r="3943" spans="2:8" ht="18" customHeight="1" x14ac:dyDescent="0.25">
      <c r="B3943" s="355"/>
      <c r="C3943" s="356"/>
      <c r="D3943" s="140"/>
      <c r="E3943" s="269"/>
      <c r="F3943" s="269"/>
      <c r="G3943" s="269"/>
      <c r="H3943" s="275"/>
    </row>
    <row r="3944" spans="2:8" ht="18" customHeight="1" x14ac:dyDescent="0.25">
      <c r="B3944" s="355"/>
      <c r="C3944" s="356"/>
      <c r="D3944" s="140"/>
      <c r="E3944" s="269"/>
      <c r="F3944" s="269"/>
      <c r="G3944" s="269"/>
      <c r="H3944" s="275"/>
    </row>
    <row r="3945" spans="2:8" ht="18" customHeight="1" x14ac:dyDescent="0.25">
      <c r="B3945" s="355"/>
      <c r="C3945" s="356"/>
      <c r="D3945" s="140"/>
      <c r="E3945" s="269"/>
      <c r="F3945" s="269"/>
      <c r="G3945" s="269"/>
      <c r="H3945" s="275"/>
    </row>
    <row r="3946" spans="2:8" ht="18" customHeight="1" x14ac:dyDescent="0.25">
      <c r="B3946" s="355"/>
      <c r="C3946" s="356"/>
      <c r="D3946" s="140"/>
      <c r="E3946" s="269"/>
      <c r="F3946" s="269"/>
      <c r="G3946" s="269"/>
      <c r="H3946" s="275"/>
    </row>
    <row r="3947" spans="2:8" ht="18" customHeight="1" x14ac:dyDescent="0.25">
      <c r="B3947" s="355"/>
      <c r="C3947" s="356"/>
      <c r="D3947" s="140"/>
      <c r="E3947" s="269"/>
      <c r="F3947" s="269"/>
      <c r="G3947" s="269"/>
      <c r="H3947" s="275"/>
    </row>
    <row r="3948" spans="2:8" ht="18" customHeight="1" x14ac:dyDescent="0.25">
      <c r="B3948" s="355"/>
      <c r="C3948" s="356"/>
      <c r="D3948" s="140"/>
      <c r="E3948" s="269"/>
      <c r="F3948" s="269"/>
      <c r="G3948" s="269"/>
      <c r="H3948" s="275"/>
    </row>
    <row r="3949" spans="2:8" ht="18" customHeight="1" x14ac:dyDescent="0.25">
      <c r="B3949" s="355"/>
      <c r="C3949" s="356"/>
      <c r="D3949" s="140"/>
      <c r="E3949" s="269"/>
      <c r="F3949" s="269"/>
      <c r="G3949" s="269"/>
      <c r="H3949" s="275"/>
    </row>
    <row r="3950" spans="2:8" ht="18" customHeight="1" x14ac:dyDescent="0.25">
      <c r="B3950" s="355"/>
      <c r="C3950" s="356"/>
      <c r="D3950" s="140"/>
      <c r="E3950" s="269"/>
      <c r="F3950" s="269"/>
      <c r="G3950" s="269"/>
      <c r="H3950" s="275"/>
    </row>
    <row r="3951" spans="2:8" ht="18" customHeight="1" x14ac:dyDescent="0.25">
      <c r="B3951" s="355"/>
      <c r="C3951" s="356"/>
      <c r="D3951" s="140"/>
      <c r="E3951" s="269"/>
      <c r="F3951" s="269"/>
      <c r="G3951" s="269"/>
      <c r="H3951" s="275"/>
    </row>
    <row r="3952" spans="2:8" ht="18" customHeight="1" x14ac:dyDescent="0.25">
      <c r="B3952" s="355"/>
      <c r="C3952" s="356"/>
      <c r="D3952" s="140"/>
      <c r="E3952" s="269"/>
      <c r="F3952" s="269"/>
      <c r="G3952" s="269"/>
      <c r="H3952" s="275"/>
    </row>
    <row r="3953" spans="2:8" ht="18" customHeight="1" x14ac:dyDescent="0.25">
      <c r="B3953" s="355"/>
      <c r="C3953" s="356"/>
      <c r="D3953" s="140"/>
      <c r="E3953" s="269"/>
      <c r="F3953" s="269"/>
      <c r="G3953" s="269"/>
      <c r="H3953" s="275"/>
    </row>
    <row r="3954" spans="2:8" ht="18" customHeight="1" x14ac:dyDescent="0.25">
      <c r="B3954" s="355"/>
      <c r="C3954" s="356"/>
      <c r="D3954" s="140"/>
      <c r="E3954" s="269"/>
      <c r="F3954" s="269"/>
      <c r="G3954" s="269"/>
      <c r="H3954" s="275"/>
    </row>
    <row r="3955" spans="2:8" ht="18" customHeight="1" x14ac:dyDescent="0.25">
      <c r="B3955" s="355"/>
      <c r="C3955" s="356"/>
      <c r="D3955" s="140"/>
      <c r="E3955" s="269"/>
      <c r="F3955" s="269"/>
      <c r="G3955" s="269"/>
      <c r="H3955" s="275"/>
    </row>
    <row r="3956" spans="2:8" ht="18" customHeight="1" x14ac:dyDescent="0.25">
      <c r="B3956" s="355"/>
      <c r="C3956" s="356"/>
      <c r="D3956" s="140"/>
      <c r="E3956" s="269"/>
      <c r="F3956" s="269"/>
      <c r="G3956" s="269"/>
      <c r="H3956" s="275"/>
    </row>
    <row r="3957" spans="2:8" ht="18" customHeight="1" x14ac:dyDescent="0.25">
      <c r="B3957" s="355"/>
      <c r="C3957" s="356"/>
      <c r="D3957" s="140"/>
      <c r="E3957" s="269"/>
      <c r="F3957" s="269"/>
      <c r="G3957" s="269"/>
      <c r="H3957" s="275"/>
    </row>
    <row r="3958" spans="2:8" ht="18" customHeight="1" x14ac:dyDescent="0.25">
      <c r="B3958" s="355"/>
      <c r="C3958" s="356"/>
      <c r="D3958" s="140"/>
      <c r="E3958" s="269"/>
      <c r="F3958" s="269"/>
      <c r="G3958" s="269"/>
      <c r="H3958" s="275"/>
    </row>
    <row r="3959" spans="2:8" ht="18" customHeight="1" x14ac:dyDescent="0.25">
      <c r="B3959" s="355"/>
      <c r="C3959" s="356"/>
      <c r="D3959" s="140"/>
      <c r="E3959" s="269"/>
      <c r="F3959" s="269"/>
      <c r="G3959" s="269"/>
      <c r="H3959" s="275"/>
    </row>
    <row r="3960" spans="2:8" ht="18" customHeight="1" x14ac:dyDescent="0.25">
      <c r="B3960" s="355"/>
      <c r="C3960" s="356"/>
      <c r="D3960" s="140"/>
      <c r="E3960" s="269"/>
      <c r="F3960" s="269"/>
      <c r="G3960" s="269"/>
      <c r="H3960" s="275"/>
    </row>
    <row r="3961" spans="2:8" ht="18" customHeight="1" x14ac:dyDescent="0.25">
      <c r="B3961" s="355"/>
      <c r="C3961" s="356"/>
      <c r="D3961" s="140"/>
      <c r="E3961" s="269"/>
      <c r="F3961" s="269"/>
      <c r="G3961" s="269"/>
      <c r="H3961" s="275"/>
    </row>
    <row r="3962" spans="2:8" ht="18" customHeight="1" x14ac:dyDescent="0.25">
      <c r="B3962" s="355"/>
      <c r="C3962" s="356"/>
      <c r="D3962" s="140"/>
      <c r="E3962" s="269"/>
      <c r="F3962" s="269"/>
      <c r="G3962" s="269"/>
      <c r="H3962" s="275"/>
    </row>
    <row r="3963" spans="2:8" ht="18" customHeight="1" x14ac:dyDescent="0.25">
      <c r="B3963" s="355"/>
      <c r="C3963" s="356"/>
      <c r="D3963" s="140"/>
      <c r="E3963" s="269"/>
      <c r="F3963" s="269"/>
      <c r="G3963" s="269"/>
      <c r="H3963" s="275"/>
    </row>
    <row r="3964" spans="2:8" ht="18" customHeight="1" x14ac:dyDescent="0.25">
      <c r="B3964" s="355"/>
      <c r="C3964" s="356"/>
      <c r="D3964" s="140"/>
      <c r="E3964" s="269"/>
      <c r="F3964" s="269"/>
      <c r="G3964" s="269"/>
      <c r="H3964" s="275"/>
    </row>
    <row r="3965" spans="2:8" ht="18" customHeight="1" x14ac:dyDescent="0.25">
      <c r="B3965" s="355"/>
      <c r="C3965" s="356"/>
      <c r="D3965" s="140"/>
      <c r="E3965" s="269"/>
      <c r="F3965" s="269"/>
      <c r="G3965" s="269"/>
      <c r="H3965" s="275"/>
    </row>
    <row r="3966" spans="2:8" ht="18" customHeight="1" x14ac:dyDescent="0.25">
      <c r="B3966" s="355"/>
      <c r="C3966" s="356"/>
      <c r="D3966" s="140"/>
      <c r="E3966" s="269"/>
      <c r="F3966" s="269"/>
      <c r="G3966" s="269"/>
      <c r="H3966" s="275"/>
    </row>
    <row r="3967" spans="2:8" ht="18" customHeight="1" x14ac:dyDescent="0.25">
      <c r="B3967" s="355"/>
      <c r="C3967" s="356"/>
      <c r="D3967" s="140"/>
      <c r="E3967" s="269"/>
      <c r="F3967" s="269"/>
      <c r="G3967" s="269"/>
      <c r="H3967" s="275"/>
    </row>
    <row r="3968" spans="2:8" ht="18" customHeight="1" x14ac:dyDescent="0.25">
      <c r="B3968" s="355"/>
      <c r="C3968" s="356"/>
      <c r="D3968" s="140"/>
      <c r="E3968" s="269"/>
      <c r="F3968" s="269"/>
      <c r="G3968" s="269"/>
      <c r="H3968" s="275"/>
    </row>
    <row r="3969" spans="2:8" ht="18" customHeight="1" x14ac:dyDescent="0.25">
      <c r="B3969" s="355"/>
      <c r="C3969" s="356"/>
      <c r="D3969" s="140"/>
      <c r="E3969" s="269"/>
      <c r="F3969" s="269"/>
      <c r="G3969" s="269"/>
      <c r="H3969" s="275"/>
    </row>
    <row r="3970" spans="2:8" ht="18" customHeight="1" x14ac:dyDescent="0.25">
      <c r="B3970" s="355"/>
      <c r="C3970" s="356"/>
      <c r="D3970" s="140"/>
      <c r="E3970" s="269"/>
      <c r="F3970" s="269"/>
      <c r="G3970" s="269"/>
      <c r="H3970" s="275"/>
    </row>
    <row r="3971" spans="2:8" ht="18" customHeight="1" x14ac:dyDescent="0.25">
      <c r="B3971" s="355"/>
      <c r="C3971" s="356"/>
      <c r="D3971" s="140"/>
      <c r="E3971" s="269"/>
      <c r="F3971" s="269"/>
      <c r="G3971" s="269"/>
      <c r="H3971" s="275"/>
    </row>
    <row r="3972" spans="2:8" ht="18" customHeight="1" x14ac:dyDescent="0.25">
      <c r="B3972" s="355"/>
      <c r="C3972" s="356"/>
      <c r="D3972" s="140"/>
      <c r="E3972" s="269"/>
      <c r="F3972" s="269"/>
      <c r="G3972" s="269"/>
      <c r="H3972" s="275"/>
    </row>
    <row r="3973" spans="2:8" ht="18" customHeight="1" x14ac:dyDescent="0.25">
      <c r="B3973" s="355"/>
      <c r="C3973" s="356"/>
      <c r="D3973" s="140"/>
      <c r="E3973" s="269"/>
      <c r="F3973" s="269"/>
      <c r="G3973" s="269"/>
      <c r="H3973" s="275"/>
    </row>
    <row r="3974" spans="2:8" ht="18" customHeight="1" x14ac:dyDescent="0.25">
      <c r="B3974" s="355"/>
      <c r="C3974" s="356"/>
      <c r="D3974" s="140"/>
      <c r="E3974" s="269"/>
      <c r="F3974" s="269"/>
      <c r="G3974" s="269"/>
      <c r="H3974" s="275"/>
    </row>
    <row r="3975" spans="2:8" ht="18" customHeight="1" x14ac:dyDescent="0.25">
      <c r="B3975" s="355"/>
      <c r="C3975" s="356"/>
      <c r="D3975" s="140"/>
      <c r="E3975" s="269"/>
      <c r="F3975" s="269"/>
      <c r="G3975" s="269"/>
      <c r="H3975" s="275"/>
    </row>
    <row r="3976" spans="2:8" ht="18" customHeight="1" x14ac:dyDescent="0.25">
      <c r="B3976" s="355"/>
      <c r="C3976" s="356"/>
      <c r="D3976" s="140"/>
      <c r="E3976" s="269"/>
      <c r="F3976" s="269"/>
      <c r="G3976" s="269"/>
      <c r="H3976" s="275"/>
    </row>
    <row r="3977" spans="2:8" ht="18" customHeight="1" x14ac:dyDescent="0.25">
      <c r="B3977" s="355"/>
      <c r="C3977" s="356"/>
      <c r="D3977" s="140"/>
      <c r="E3977" s="269"/>
      <c r="F3977" s="269"/>
      <c r="G3977" s="269"/>
      <c r="H3977" s="275"/>
    </row>
    <row r="3978" spans="2:8" ht="18" customHeight="1" x14ac:dyDescent="0.25">
      <c r="B3978" s="355"/>
      <c r="C3978" s="356"/>
      <c r="D3978" s="140"/>
      <c r="E3978" s="269"/>
      <c r="F3978" s="269"/>
      <c r="G3978" s="269"/>
      <c r="H3978" s="275"/>
    </row>
    <row r="3979" spans="2:8" ht="18" customHeight="1" x14ac:dyDescent="0.25">
      <c r="B3979" s="355"/>
      <c r="C3979" s="356"/>
      <c r="D3979" s="140"/>
      <c r="E3979" s="269"/>
      <c r="F3979" s="269"/>
      <c r="G3979" s="269"/>
      <c r="H3979" s="275"/>
    </row>
    <row r="3980" spans="2:8" ht="18" customHeight="1" x14ac:dyDescent="0.25">
      <c r="B3980" s="355"/>
      <c r="C3980" s="356"/>
      <c r="D3980" s="140"/>
      <c r="E3980" s="269"/>
      <c r="F3980" s="269"/>
      <c r="G3980" s="269"/>
      <c r="H3980" s="275"/>
    </row>
    <row r="3981" spans="2:8" ht="18" customHeight="1" x14ac:dyDescent="0.25">
      <c r="B3981" s="355"/>
      <c r="C3981" s="356"/>
      <c r="D3981" s="140"/>
      <c r="E3981" s="269"/>
      <c r="F3981" s="269"/>
      <c r="G3981" s="269"/>
      <c r="H3981" s="275"/>
    </row>
    <row r="3982" spans="2:8" ht="18" customHeight="1" x14ac:dyDescent="0.25">
      <c r="B3982" s="355"/>
      <c r="C3982" s="356"/>
      <c r="D3982" s="140"/>
      <c r="E3982" s="269"/>
      <c r="F3982" s="269"/>
      <c r="G3982" s="269"/>
      <c r="H3982" s="275"/>
    </row>
    <row r="3983" spans="2:8" ht="18" customHeight="1" x14ac:dyDescent="0.25">
      <c r="B3983" s="355"/>
      <c r="C3983" s="356"/>
      <c r="D3983" s="140"/>
      <c r="E3983" s="269"/>
      <c r="F3983" s="269"/>
      <c r="G3983" s="269"/>
      <c r="H3983" s="275"/>
    </row>
    <row r="3984" spans="2:8" ht="18" customHeight="1" x14ac:dyDescent="0.25">
      <c r="B3984" s="355"/>
      <c r="C3984" s="356"/>
      <c r="D3984" s="140"/>
      <c r="E3984" s="269"/>
      <c r="F3984" s="269"/>
      <c r="G3984" s="269"/>
      <c r="H3984" s="275"/>
    </row>
    <row r="3985" spans="2:8" ht="18" customHeight="1" x14ac:dyDescent="0.25">
      <c r="B3985" s="355"/>
      <c r="C3985" s="356"/>
      <c r="D3985" s="140"/>
      <c r="E3985" s="269"/>
      <c r="F3985" s="269"/>
      <c r="G3985" s="269"/>
      <c r="H3985" s="275"/>
    </row>
    <row r="3986" spans="2:8" ht="18" customHeight="1" x14ac:dyDescent="0.25">
      <c r="B3986" s="355"/>
      <c r="C3986" s="356"/>
      <c r="D3986" s="140"/>
      <c r="E3986" s="269"/>
      <c r="F3986" s="269"/>
      <c r="G3986" s="269"/>
      <c r="H3986" s="275"/>
    </row>
    <row r="3987" spans="2:8" ht="18" customHeight="1" x14ac:dyDescent="0.25">
      <c r="B3987" s="355"/>
      <c r="C3987" s="356"/>
      <c r="D3987" s="140"/>
      <c r="E3987" s="269"/>
      <c r="F3987" s="269"/>
      <c r="G3987" s="269"/>
      <c r="H3987" s="275"/>
    </row>
    <row r="3988" spans="2:8" ht="18" customHeight="1" x14ac:dyDescent="0.25">
      <c r="B3988" s="355"/>
      <c r="C3988" s="356"/>
      <c r="D3988" s="140"/>
      <c r="E3988" s="269"/>
      <c r="F3988" s="269"/>
      <c r="G3988" s="269"/>
      <c r="H3988" s="275"/>
    </row>
    <row r="3989" spans="2:8" ht="18" customHeight="1" x14ac:dyDescent="0.25">
      <c r="B3989" s="355"/>
      <c r="C3989" s="356"/>
      <c r="D3989" s="140"/>
      <c r="E3989" s="269"/>
      <c r="F3989" s="269"/>
      <c r="G3989" s="269"/>
      <c r="H3989" s="275"/>
    </row>
    <row r="3990" spans="2:8" ht="18" customHeight="1" x14ac:dyDescent="0.25">
      <c r="B3990" s="355"/>
      <c r="C3990" s="356"/>
      <c r="D3990" s="140"/>
      <c r="E3990" s="269"/>
      <c r="F3990" s="269"/>
      <c r="G3990" s="269"/>
      <c r="H3990" s="275"/>
    </row>
    <row r="3991" spans="2:8" ht="18" customHeight="1" x14ac:dyDescent="0.25">
      <c r="B3991" s="355"/>
      <c r="C3991" s="356"/>
      <c r="D3991" s="140"/>
      <c r="E3991" s="269"/>
      <c r="F3991" s="269"/>
      <c r="G3991" s="269"/>
      <c r="H3991" s="275"/>
    </row>
    <row r="3992" spans="2:8" ht="18" customHeight="1" x14ac:dyDescent="0.25">
      <c r="B3992" s="355"/>
      <c r="C3992" s="356"/>
      <c r="D3992" s="140"/>
      <c r="E3992" s="269"/>
      <c r="F3992" s="269"/>
      <c r="G3992" s="269"/>
      <c r="H3992" s="275"/>
    </row>
    <row r="3993" spans="2:8" ht="18" customHeight="1" x14ac:dyDescent="0.25">
      <c r="B3993" s="355"/>
      <c r="C3993" s="356"/>
      <c r="D3993" s="140"/>
      <c r="E3993" s="269"/>
      <c r="F3993" s="269"/>
      <c r="G3993" s="269"/>
      <c r="H3993" s="275"/>
    </row>
    <row r="3994" spans="2:8" ht="18" customHeight="1" x14ac:dyDescent="0.25">
      <c r="B3994" s="355"/>
      <c r="C3994" s="356"/>
      <c r="D3994" s="140"/>
      <c r="E3994" s="269"/>
      <c r="F3994" s="269"/>
      <c r="G3994" s="269"/>
      <c r="H3994" s="275"/>
    </row>
    <row r="3995" spans="2:8" ht="18" customHeight="1" x14ac:dyDescent="0.25">
      <c r="B3995" s="355"/>
      <c r="C3995" s="356"/>
      <c r="D3995" s="140"/>
      <c r="E3995" s="269"/>
      <c r="F3995" s="269"/>
      <c r="G3995" s="269"/>
      <c r="H3995" s="275"/>
    </row>
    <row r="3996" spans="2:8" ht="18" customHeight="1" x14ac:dyDescent="0.25">
      <c r="B3996" s="355"/>
      <c r="C3996" s="356"/>
      <c r="D3996" s="140"/>
      <c r="E3996" s="269"/>
      <c r="F3996" s="269"/>
      <c r="G3996" s="269"/>
      <c r="H3996" s="275"/>
    </row>
    <row r="3997" spans="2:8" ht="18" customHeight="1" x14ac:dyDescent="0.25">
      <c r="B3997" s="355"/>
      <c r="C3997" s="356"/>
      <c r="D3997" s="140"/>
      <c r="E3997" s="269"/>
      <c r="F3997" s="269"/>
      <c r="G3997" s="269"/>
      <c r="H3997" s="275"/>
    </row>
    <row r="3998" spans="2:8" ht="18" customHeight="1" x14ac:dyDescent="0.25">
      <c r="B3998" s="355"/>
      <c r="C3998" s="356"/>
      <c r="D3998" s="140"/>
      <c r="E3998" s="269"/>
      <c r="F3998" s="269"/>
      <c r="G3998" s="269"/>
      <c r="H3998" s="275"/>
    </row>
    <row r="3999" spans="2:8" ht="18" customHeight="1" x14ac:dyDescent="0.25">
      <c r="B3999" s="355"/>
      <c r="C3999" s="356"/>
      <c r="D3999" s="140"/>
      <c r="E3999" s="269"/>
      <c r="F3999" s="269"/>
      <c r="G3999" s="269"/>
      <c r="H3999" s="275"/>
    </row>
    <row r="4000" spans="2:8" ht="18" customHeight="1" x14ac:dyDescent="0.25">
      <c r="B4000" s="355"/>
      <c r="C4000" s="356"/>
      <c r="D4000" s="140"/>
      <c r="E4000" s="269"/>
      <c r="F4000" s="269"/>
      <c r="G4000" s="269"/>
      <c r="H4000" s="275"/>
    </row>
    <row r="4001" spans="2:8" ht="18" customHeight="1" x14ac:dyDescent="0.25">
      <c r="B4001" s="355"/>
      <c r="C4001" s="356"/>
      <c r="D4001" s="140"/>
      <c r="E4001" s="269"/>
      <c r="F4001" s="269"/>
      <c r="G4001" s="269"/>
      <c r="H4001" s="275"/>
    </row>
    <row r="4002" spans="2:8" ht="18" customHeight="1" x14ac:dyDescent="0.25">
      <c r="B4002" s="355"/>
      <c r="C4002" s="356"/>
      <c r="D4002" s="140"/>
      <c r="E4002" s="269"/>
      <c r="F4002" s="269"/>
      <c r="G4002" s="269"/>
      <c r="H4002" s="275"/>
    </row>
    <row r="4003" spans="2:8" ht="18" customHeight="1" x14ac:dyDescent="0.25">
      <c r="B4003" s="355"/>
      <c r="C4003" s="356"/>
      <c r="D4003" s="140"/>
      <c r="E4003" s="269"/>
      <c r="F4003" s="269"/>
      <c r="G4003" s="269"/>
      <c r="H4003" s="275"/>
    </row>
    <row r="4004" spans="2:8" ht="18" customHeight="1" x14ac:dyDescent="0.25">
      <c r="B4004" s="355"/>
      <c r="C4004" s="356"/>
      <c r="D4004" s="140"/>
      <c r="E4004" s="269"/>
      <c r="F4004" s="269"/>
      <c r="G4004" s="269"/>
      <c r="H4004" s="275"/>
    </row>
    <row r="4005" spans="2:8" ht="18" customHeight="1" x14ac:dyDescent="0.25">
      <c r="B4005" s="355"/>
      <c r="C4005" s="356"/>
      <c r="D4005" s="140"/>
      <c r="E4005" s="269"/>
      <c r="F4005" s="269"/>
      <c r="G4005" s="269"/>
      <c r="H4005" s="275"/>
    </row>
    <row r="4006" spans="2:8" ht="18" customHeight="1" x14ac:dyDescent="0.25">
      <c r="B4006" s="355"/>
      <c r="C4006" s="356"/>
      <c r="D4006" s="140"/>
      <c r="E4006" s="269"/>
      <c r="F4006" s="269"/>
      <c r="G4006" s="269"/>
      <c r="H4006" s="275"/>
    </row>
    <row r="4007" spans="2:8" ht="18" customHeight="1" x14ac:dyDescent="0.25">
      <c r="B4007" s="355"/>
      <c r="C4007" s="356"/>
      <c r="D4007" s="140"/>
      <c r="E4007" s="269"/>
      <c r="F4007" s="269"/>
      <c r="G4007" s="269"/>
      <c r="H4007" s="275"/>
    </row>
    <row r="4008" spans="2:8" ht="18" customHeight="1" x14ac:dyDescent="0.25">
      <c r="B4008" s="355"/>
      <c r="C4008" s="356"/>
      <c r="D4008" s="140"/>
      <c r="E4008" s="269"/>
      <c r="F4008" s="269"/>
      <c r="G4008" s="269"/>
      <c r="H4008" s="275"/>
    </row>
    <row r="4009" spans="2:8" ht="18" customHeight="1" x14ac:dyDescent="0.25">
      <c r="B4009" s="355"/>
      <c r="C4009" s="356"/>
      <c r="D4009" s="140"/>
      <c r="E4009" s="269"/>
      <c r="F4009" s="269"/>
      <c r="G4009" s="269"/>
      <c r="H4009" s="275"/>
    </row>
    <row r="4010" spans="2:8" ht="18" customHeight="1" x14ac:dyDescent="0.25">
      <c r="B4010" s="355"/>
      <c r="C4010" s="356"/>
      <c r="D4010" s="140"/>
      <c r="E4010" s="269"/>
      <c r="F4010" s="269"/>
      <c r="G4010" s="269"/>
      <c r="H4010" s="275"/>
    </row>
    <row r="4011" spans="2:8" ht="18" customHeight="1" x14ac:dyDescent="0.25">
      <c r="B4011" s="355"/>
      <c r="C4011" s="356"/>
      <c r="D4011" s="140"/>
      <c r="E4011" s="269"/>
      <c r="F4011" s="269"/>
      <c r="G4011" s="269"/>
      <c r="H4011" s="275"/>
    </row>
    <row r="4012" spans="2:8" ht="18" customHeight="1" x14ac:dyDescent="0.25">
      <c r="B4012" s="355"/>
      <c r="C4012" s="356"/>
      <c r="D4012" s="140"/>
      <c r="E4012" s="269"/>
      <c r="F4012" s="269"/>
      <c r="G4012" s="269"/>
      <c r="H4012" s="275"/>
    </row>
    <row r="4013" spans="2:8" ht="18" customHeight="1" x14ac:dyDescent="0.25">
      <c r="B4013" s="355"/>
      <c r="C4013" s="356"/>
      <c r="D4013" s="140"/>
      <c r="E4013" s="269"/>
      <c r="F4013" s="269"/>
      <c r="G4013" s="269"/>
      <c r="H4013" s="275"/>
    </row>
    <row r="4014" spans="2:8" ht="18" customHeight="1" x14ac:dyDescent="0.25">
      <c r="B4014" s="355"/>
      <c r="C4014" s="356"/>
      <c r="D4014" s="140"/>
      <c r="E4014" s="269"/>
      <c r="F4014" s="269"/>
      <c r="G4014" s="269"/>
      <c r="H4014" s="275"/>
    </row>
    <row r="4015" spans="2:8" ht="18" customHeight="1" x14ac:dyDescent="0.25">
      <c r="B4015" s="355"/>
      <c r="C4015" s="356"/>
      <c r="D4015" s="140"/>
      <c r="E4015" s="269"/>
      <c r="F4015" s="269"/>
      <c r="G4015" s="269"/>
      <c r="H4015" s="275"/>
    </row>
    <row r="4016" spans="2:8" ht="18" customHeight="1" x14ac:dyDescent="0.25">
      <c r="B4016" s="355"/>
      <c r="C4016" s="356"/>
      <c r="D4016" s="140"/>
      <c r="E4016" s="269"/>
      <c r="F4016" s="269"/>
      <c r="G4016" s="269"/>
      <c r="H4016" s="275"/>
    </row>
    <row r="4017" spans="2:8" ht="18" customHeight="1" x14ac:dyDescent="0.25">
      <c r="B4017" s="355"/>
      <c r="C4017" s="356"/>
      <c r="D4017" s="140"/>
      <c r="E4017" s="269"/>
      <c r="F4017" s="269"/>
      <c r="G4017" s="269"/>
      <c r="H4017" s="275"/>
    </row>
    <row r="4018" spans="2:8" ht="18" customHeight="1" x14ac:dyDescent="0.25">
      <c r="B4018" s="355"/>
      <c r="C4018" s="356"/>
      <c r="D4018" s="140"/>
      <c r="E4018" s="269"/>
      <c r="F4018" s="269"/>
      <c r="G4018" s="269"/>
      <c r="H4018" s="275"/>
    </row>
    <row r="4019" spans="2:8" ht="18" customHeight="1" x14ac:dyDescent="0.25">
      <c r="B4019" s="355"/>
      <c r="C4019" s="356"/>
      <c r="D4019" s="140"/>
      <c r="E4019" s="269"/>
      <c r="F4019" s="269"/>
      <c r="G4019" s="269"/>
      <c r="H4019" s="275"/>
    </row>
    <row r="4020" spans="2:8" ht="18" customHeight="1" x14ac:dyDescent="0.25">
      <c r="B4020" s="355"/>
      <c r="C4020" s="356"/>
      <c r="D4020" s="140"/>
      <c r="E4020" s="269"/>
      <c r="F4020" s="269"/>
      <c r="G4020" s="269"/>
      <c r="H4020" s="275"/>
    </row>
    <row r="4021" spans="2:8" ht="18" customHeight="1" x14ac:dyDescent="0.25">
      <c r="B4021" s="355"/>
      <c r="C4021" s="356"/>
      <c r="D4021" s="140"/>
      <c r="E4021" s="269"/>
      <c r="F4021" s="269"/>
      <c r="G4021" s="269"/>
      <c r="H4021" s="275"/>
    </row>
    <row r="4022" spans="2:8" ht="18" customHeight="1" x14ac:dyDescent="0.25">
      <c r="B4022" s="355"/>
      <c r="C4022" s="356"/>
      <c r="D4022" s="140"/>
      <c r="E4022" s="269"/>
      <c r="F4022" s="269"/>
      <c r="G4022" s="269"/>
      <c r="H4022" s="275"/>
    </row>
    <row r="4023" spans="2:8" ht="18" customHeight="1" x14ac:dyDescent="0.25">
      <c r="B4023" s="355"/>
      <c r="C4023" s="356"/>
      <c r="D4023" s="140"/>
      <c r="E4023" s="269"/>
      <c r="F4023" s="269"/>
      <c r="G4023" s="269"/>
      <c r="H4023" s="275"/>
    </row>
    <row r="4024" spans="2:8" ht="18" customHeight="1" x14ac:dyDescent="0.25">
      <c r="B4024" s="355"/>
      <c r="C4024" s="356"/>
      <c r="D4024" s="140"/>
      <c r="E4024" s="269"/>
      <c r="F4024" s="269"/>
      <c r="G4024" s="269"/>
      <c r="H4024" s="275"/>
    </row>
    <row r="4025" spans="2:8" ht="18" customHeight="1" x14ac:dyDescent="0.25">
      <c r="B4025" s="355"/>
      <c r="C4025" s="356"/>
      <c r="D4025" s="140"/>
      <c r="E4025" s="269"/>
      <c r="F4025" s="269"/>
      <c r="G4025" s="269"/>
      <c r="H4025" s="275"/>
    </row>
    <row r="4026" spans="2:8" ht="18" customHeight="1" x14ac:dyDescent="0.25">
      <c r="B4026" s="355"/>
      <c r="C4026" s="356"/>
      <c r="D4026" s="140"/>
      <c r="E4026" s="269"/>
      <c r="F4026" s="269"/>
      <c r="G4026" s="269"/>
      <c r="H4026" s="275"/>
    </row>
    <row r="4027" spans="2:8" ht="18" customHeight="1" x14ac:dyDescent="0.25">
      <c r="B4027" s="355"/>
      <c r="C4027" s="356"/>
      <c r="D4027" s="140"/>
      <c r="E4027" s="269"/>
      <c r="F4027" s="269"/>
      <c r="G4027" s="269"/>
      <c r="H4027" s="275"/>
    </row>
    <row r="4028" spans="2:8" ht="18" customHeight="1" x14ac:dyDescent="0.25">
      <c r="B4028" s="355"/>
      <c r="C4028" s="356"/>
      <c r="D4028" s="140"/>
      <c r="E4028" s="269"/>
      <c r="F4028" s="269"/>
      <c r="G4028" s="269"/>
      <c r="H4028" s="275"/>
    </row>
    <row r="4029" spans="2:8" ht="18" customHeight="1" x14ac:dyDescent="0.25">
      <c r="B4029" s="355"/>
      <c r="C4029" s="356"/>
      <c r="D4029" s="140"/>
      <c r="E4029" s="269"/>
      <c r="F4029" s="269"/>
      <c r="G4029" s="269"/>
      <c r="H4029" s="275"/>
    </row>
    <row r="4030" spans="2:8" ht="18" customHeight="1" x14ac:dyDescent="0.25">
      <c r="B4030" s="355"/>
      <c r="C4030" s="356"/>
      <c r="D4030" s="140"/>
      <c r="E4030" s="269"/>
      <c r="F4030" s="269"/>
      <c r="G4030" s="269"/>
      <c r="H4030" s="275"/>
    </row>
    <row r="4031" spans="2:8" ht="18" customHeight="1" x14ac:dyDescent="0.25">
      <c r="B4031" s="355"/>
      <c r="C4031" s="356"/>
      <c r="D4031" s="140"/>
      <c r="E4031" s="269"/>
      <c r="F4031" s="269"/>
      <c r="G4031" s="269"/>
      <c r="H4031" s="275"/>
    </row>
    <row r="4032" spans="2:8" ht="18" customHeight="1" x14ac:dyDescent="0.25">
      <c r="B4032" s="355"/>
      <c r="C4032" s="356"/>
      <c r="D4032" s="140"/>
      <c r="E4032" s="269"/>
      <c r="F4032" s="269"/>
      <c r="G4032" s="269"/>
      <c r="H4032" s="275"/>
    </row>
    <row r="4033" spans="2:8" ht="18" customHeight="1" x14ac:dyDescent="0.25">
      <c r="B4033" s="355"/>
      <c r="C4033" s="356"/>
      <c r="D4033" s="140"/>
      <c r="E4033" s="269"/>
      <c r="F4033" s="269"/>
      <c r="G4033" s="269"/>
      <c r="H4033" s="275"/>
    </row>
    <row r="4034" spans="2:8" ht="18" customHeight="1" x14ac:dyDescent="0.25">
      <c r="B4034" s="355"/>
      <c r="C4034" s="356"/>
      <c r="D4034" s="140"/>
      <c r="E4034" s="269"/>
      <c r="F4034" s="269"/>
      <c r="G4034" s="269"/>
      <c r="H4034" s="275"/>
    </row>
    <row r="4035" spans="2:8" ht="18" customHeight="1" x14ac:dyDescent="0.25">
      <c r="B4035" s="355"/>
      <c r="C4035" s="356"/>
      <c r="D4035" s="140"/>
      <c r="E4035" s="269"/>
      <c r="F4035" s="269"/>
      <c r="G4035" s="269"/>
      <c r="H4035" s="275"/>
    </row>
    <row r="4036" spans="2:8" ht="18" customHeight="1" x14ac:dyDescent="0.25">
      <c r="B4036" s="355"/>
      <c r="C4036" s="356"/>
      <c r="D4036" s="140"/>
      <c r="E4036" s="269"/>
      <c r="F4036" s="269"/>
      <c r="G4036" s="269"/>
      <c r="H4036" s="275"/>
    </row>
    <row r="4037" spans="2:8" ht="18" customHeight="1" x14ac:dyDescent="0.25">
      <c r="B4037" s="355"/>
      <c r="C4037" s="356"/>
      <c r="D4037" s="140"/>
      <c r="E4037" s="269"/>
      <c r="F4037" s="269"/>
      <c r="G4037" s="269"/>
      <c r="H4037" s="275"/>
    </row>
    <row r="4038" spans="2:8" ht="18" customHeight="1" x14ac:dyDescent="0.25">
      <c r="B4038" s="355"/>
      <c r="C4038" s="356"/>
      <c r="D4038" s="140"/>
      <c r="E4038" s="269"/>
      <c r="F4038" s="269"/>
      <c r="G4038" s="269"/>
      <c r="H4038" s="275"/>
    </row>
    <row r="4039" spans="2:8" ht="18" customHeight="1" x14ac:dyDescent="0.25">
      <c r="B4039" s="355"/>
      <c r="C4039" s="356"/>
      <c r="D4039" s="140"/>
      <c r="E4039" s="269"/>
      <c r="F4039" s="269"/>
      <c r="G4039" s="269"/>
      <c r="H4039" s="275"/>
    </row>
    <row r="4040" spans="2:8" ht="18" customHeight="1" x14ac:dyDescent="0.25">
      <c r="B4040" s="355"/>
      <c r="C4040" s="356"/>
      <c r="D4040" s="140"/>
      <c r="E4040" s="269"/>
      <c r="F4040" s="269"/>
      <c r="G4040" s="269"/>
      <c r="H4040" s="275"/>
    </row>
    <row r="4041" spans="2:8" ht="18" customHeight="1" x14ac:dyDescent="0.25">
      <c r="B4041" s="355"/>
      <c r="C4041" s="356"/>
      <c r="D4041" s="140"/>
      <c r="E4041" s="269"/>
      <c r="F4041" s="269"/>
      <c r="G4041" s="269"/>
      <c r="H4041" s="275"/>
    </row>
    <row r="4042" spans="2:8" ht="18" customHeight="1" x14ac:dyDescent="0.25">
      <c r="B4042" s="355"/>
      <c r="C4042" s="356"/>
      <c r="D4042" s="140"/>
      <c r="E4042" s="269"/>
      <c r="F4042" s="269"/>
      <c r="G4042" s="269"/>
      <c r="H4042" s="275"/>
    </row>
    <row r="4043" spans="2:8" ht="18" customHeight="1" x14ac:dyDescent="0.25">
      <c r="B4043" s="355"/>
      <c r="C4043" s="356"/>
      <c r="D4043" s="140"/>
      <c r="E4043" s="269"/>
      <c r="F4043" s="269"/>
      <c r="G4043" s="269"/>
      <c r="H4043" s="275"/>
    </row>
    <row r="4044" spans="2:8" ht="18" customHeight="1" x14ac:dyDescent="0.25">
      <c r="B4044" s="355"/>
      <c r="C4044" s="356"/>
      <c r="D4044" s="140"/>
      <c r="E4044" s="269"/>
      <c r="F4044" s="269"/>
      <c r="G4044" s="269"/>
      <c r="H4044" s="275"/>
    </row>
    <row r="4045" spans="2:8" ht="18" customHeight="1" x14ac:dyDescent="0.25">
      <c r="B4045" s="355"/>
      <c r="C4045" s="356"/>
      <c r="D4045" s="140"/>
      <c r="E4045" s="269"/>
      <c r="F4045" s="269"/>
      <c r="G4045" s="269"/>
      <c r="H4045" s="275"/>
    </row>
    <row r="4046" spans="2:8" ht="18" customHeight="1" x14ac:dyDescent="0.25">
      <c r="B4046" s="355"/>
      <c r="C4046" s="356"/>
      <c r="D4046" s="140"/>
      <c r="E4046" s="269"/>
      <c r="F4046" s="269"/>
      <c r="G4046" s="269"/>
      <c r="H4046" s="275"/>
    </row>
    <row r="4047" spans="2:8" ht="18" customHeight="1" x14ac:dyDescent="0.25">
      <c r="B4047" s="355"/>
      <c r="C4047" s="356"/>
      <c r="D4047" s="140"/>
      <c r="E4047" s="269"/>
      <c r="F4047" s="269"/>
      <c r="G4047" s="269"/>
      <c r="H4047" s="275"/>
    </row>
    <row r="4048" spans="2:8" ht="18" customHeight="1" x14ac:dyDescent="0.25">
      <c r="B4048" s="355"/>
      <c r="C4048" s="356"/>
      <c r="D4048" s="140"/>
      <c r="E4048" s="269"/>
      <c r="F4048" s="269"/>
      <c r="G4048" s="269"/>
      <c r="H4048" s="275"/>
    </row>
    <row r="4049" spans="2:8" ht="18" customHeight="1" x14ac:dyDescent="0.25">
      <c r="B4049" s="355"/>
      <c r="C4049" s="356"/>
      <c r="D4049" s="140"/>
      <c r="E4049" s="269"/>
      <c r="F4049" s="269"/>
      <c r="G4049" s="269"/>
      <c r="H4049" s="275"/>
    </row>
    <row r="4050" spans="2:8" ht="18" customHeight="1" x14ac:dyDescent="0.25">
      <c r="B4050" s="355"/>
      <c r="C4050" s="356"/>
      <c r="D4050" s="140"/>
      <c r="E4050" s="269"/>
      <c r="F4050" s="269"/>
      <c r="G4050" s="269"/>
      <c r="H4050" s="275"/>
    </row>
    <row r="4051" spans="2:8" ht="18" customHeight="1" x14ac:dyDescent="0.25">
      <c r="B4051" s="355"/>
      <c r="C4051" s="356"/>
      <c r="D4051" s="140"/>
      <c r="E4051" s="269"/>
      <c r="F4051" s="269"/>
      <c r="G4051" s="269"/>
      <c r="H4051" s="275"/>
    </row>
    <row r="4052" spans="2:8" ht="18" customHeight="1" x14ac:dyDescent="0.25">
      <c r="B4052" s="355"/>
      <c r="C4052" s="356"/>
      <c r="D4052" s="140"/>
      <c r="E4052" s="269"/>
      <c r="F4052" s="269"/>
      <c r="G4052" s="269"/>
      <c r="H4052" s="275"/>
    </row>
    <row r="4053" spans="2:8" ht="18" customHeight="1" x14ac:dyDescent="0.25">
      <c r="B4053" s="355"/>
      <c r="C4053" s="356"/>
      <c r="D4053" s="140"/>
      <c r="E4053" s="269"/>
      <c r="F4053" s="269"/>
      <c r="G4053" s="269"/>
      <c r="H4053" s="275"/>
    </row>
    <row r="4054" spans="2:8" ht="18" customHeight="1" x14ac:dyDescent="0.25">
      <c r="B4054" s="355"/>
      <c r="C4054" s="356"/>
      <c r="D4054" s="140"/>
      <c r="E4054" s="269"/>
      <c r="F4054" s="269"/>
      <c r="G4054" s="269"/>
      <c r="H4054" s="275"/>
    </row>
    <row r="4055" spans="2:8" ht="18" customHeight="1" x14ac:dyDescent="0.25">
      <c r="B4055" s="355"/>
      <c r="C4055" s="356"/>
      <c r="D4055" s="140"/>
      <c r="E4055" s="269"/>
      <c r="F4055" s="269"/>
      <c r="G4055" s="269"/>
      <c r="H4055" s="275"/>
    </row>
    <row r="4056" spans="2:8" ht="18" customHeight="1" x14ac:dyDescent="0.25">
      <c r="B4056" s="355"/>
      <c r="C4056" s="356"/>
      <c r="D4056" s="140"/>
      <c r="E4056" s="269"/>
      <c r="F4056" s="269"/>
      <c r="G4056" s="269"/>
      <c r="H4056" s="275"/>
    </row>
    <row r="4057" spans="2:8" ht="18" customHeight="1" x14ac:dyDescent="0.25">
      <c r="B4057" s="355"/>
      <c r="C4057" s="356"/>
      <c r="D4057" s="140"/>
      <c r="E4057" s="269"/>
      <c r="F4057" s="269"/>
      <c r="G4057" s="269"/>
      <c r="H4057" s="275"/>
    </row>
    <row r="4058" spans="2:8" ht="18" customHeight="1" x14ac:dyDescent="0.25">
      <c r="B4058" s="355"/>
      <c r="C4058" s="356"/>
      <c r="D4058" s="140"/>
      <c r="E4058" s="269"/>
      <c r="F4058" s="269"/>
      <c r="G4058" s="269"/>
      <c r="H4058" s="275"/>
    </row>
    <row r="4059" spans="2:8" ht="18" customHeight="1" x14ac:dyDescent="0.25">
      <c r="B4059" s="355"/>
      <c r="C4059" s="356"/>
      <c r="D4059" s="140"/>
      <c r="E4059" s="269"/>
      <c r="F4059" s="269"/>
      <c r="G4059" s="269"/>
      <c r="H4059" s="275"/>
    </row>
    <row r="4060" spans="2:8" ht="18" customHeight="1" x14ac:dyDescent="0.25">
      <c r="B4060" s="355"/>
      <c r="C4060" s="356"/>
      <c r="D4060" s="140"/>
      <c r="E4060" s="269"/>
      <c r="F4060" s="269"/>
      <c r="G4060" s="269"/>
      <c r="H4060" s="275"/>
    </row>
    <row r="4061" spans="2:8" ht="18" customHeight="1" x14ac:dyDescent="0.25">
      <c r="B4061" s="355"/>
      <c r="C4061" s="356"/>
      <c r="D4061" s="140"/>
      <c r="E4061" s="269"/>
      <c r="F4061" s="269"/>
      <c r="G4061" s="269"/>
      <c r="H4061" s="275"/>
    </row>
    <row r="4062" spans="2:8" ht="18" customHeight="1" x14ac:dyDescent="0.25">
      <c r="B4062" s="355"/>
      <c r="C4062" s="356"/>
      <c r="D4062" s="140"/>
      <c r="E4062" s="269"/>
      <c r="F4062" s="269"/>
      <c r="G4062" s="269"/>
      <c r="H4062" s="275"/>
    </row>
    <row r="4063" spans="2:8" ht="18" customHeight="1" x14ac:dyDescent="0.25">
      <c r="B4063" s="355"/>
      <c r="C4063" s="356"/>
      <c r="D4063" s="140"/>
      <c r="E4063" s="269"/>
      <c r="F4063" s="269"/>
      <c r="G4063" s="269"/>
      <c r="H4063" s="275"/>
    </row>
    <row r="4064" spans="2:8" ht="18" customHeight="1" x14ac:dyDescent="0.25">
      <c r="B4064" s="355"/>
      <c r="C4064" s="356"/>
      <c r="D4064" s="140"/>
      <c r="E4064" s="269"/>
      <c r="F4064" s="269"/>
      <c r="G4064" s="269"/>
      <c r="H4064" s="275"/>
    </row>
    <row r="4065" spans="2:8" ht="18" customHeight="1" x14ac:dyDescent="0.25">
      <c r="B4065" s="355"/>
      <c r="C4065" s="356"/>
      <c r="D4065" s="140"/>
      <c r="E4065" s="269"/>
      <c r="F4065" s="269"/>
      <c r="G4065" s="269"/>
      <c r="H4065" s="275"/>
    </row>
    <row r="4066" spans="2:8" ht="18" customHeight="1" x14ac:dyDescent="0.25">
      <c r="B4066" s="355"/>
      <c r="C4066" s="356"/>
      <c r="D4066" s="140"/>
      <c r="E4066" s="269"/>
      <c r="F4066" s="269"/>
      <c r="G4066" s="269"/>
      <c r="H4066" s="275"/>
    </row>
    <row r="4067" spans="2:8" ht="18" customHeight="1" x14ac:dyDescent="0.25">
      <c r="B4067" s="355"/>
      <c r="C4067" s="356"/>
      <c r="D4067" s="140"/>
      <c r="E4067" s="269"/>
      <c r="F4067" s="269"/>
      <c r="G4067" s="269"/>
      <c r="H4067" s="275"/>
    </row>
    <row r="4068" spans="2:8" ht="18" customHeight="1" x14ac:dyDescent="0.25">
      <c r="B4068" s="355"/>
      <c r="C4068" s="356"/>
      <c r="D4068" s="140"/>
      <c r="E4068" s="269"/>
      <c r="F4068" s="269"/>
      <c r="G4068" s="269"/>
      <c r="H4068" s="275"/>
    </row>
    <row r="4069" spans="2:8" ht="18" customHeight="1" x14ac:dyDescent="0.25">
      <c r="B4069" s="355"/>
      <c r="C4069" s="356"/>
      <c r="D4069" s="140"/>
      <c r="E4069" s="269"/>
      <c r="F4069" s="269"/>
      <c r="G4069" s="269"/>
      <c r="H4069" s="275"/>
    </row>
    <row r="4070" spans="2:8" ht="18" customHeight="1" x14ac:dyDescent="0.25">
      <c r="B4070" s="355"/>
      <c r="C4070" s="356"/>
      <c r="D4070" s="140"/>
      <c r="E4070" s="269"/>
      <c r="F4070" s="269"/>
      <c r="G4070" s="269"/>
      <c r="H4070" s="275"/>
    </row>
    <row r="4071" spans="2:8" ht="18" customHeight="1" x14ac:dyDescent="0.25">
      <c r="B4071" s="355"/>
      <c r="C4071" s="356"/>
      <c r="D4071" s="140"/>
      <c r="E4071" s="269"/>
      <c r="F4071" s="269"/>
      <c r="G4071" s="269"/>
      <c r="H4071" s="275"/>
    </row>
    <row r="4072" spans="2:8" ht="18" customHeight="1" x14ac:dyDescent="0.25">
      <c r="B4072" s="355"/>
      <c r="C4072" s="356"/>
      <c r="D4072" s="140"/>
      <c r="E4072" s="269"/>
      <c r="F4072" s="269"/>
      <c r="G4072" s="269"/>
      <c r="H4072" s="275"/>
    </row>
    <row r="4073" spans="2:8" ht="18" customHeight="1" x14ac:dyDescent="0.25">
      <c r="B4073" s="355"/>
      <c r="C4073" s="356"/>
      <c r="D4073" s="140"/>
      <c r="E4073" s="269"/>
      <c r="F4073" s="269"/>
      <c r="G4073" s="269"/>
      <c r="H4073" s="275"/>
    </row>
    <row r="4074" spans="2:8" ht="18" customHeight="1" x14ac:dyDescent="0.25">
      <c r="B4074" s="355"/>
      <c r="C4074" s="356"/>
      <c r="D4074" s="140"/>
      <c r="E4074" s="269"/>
      <c r="F4074" s="269"/>
      <c r="G4074" s="269"/>
      <c r="H4074" s="275"/>
    </row>
    <row r="4075" spans="2:8" ht="18" customHeight="1" x14ac:dyDescent="0.25">
      <c r="B4075" s="355"/>
      <c r="C4075" s="356"/>
      <c r="D4075" s="140"/>
      <c r="E4075" s="269"/>
      <c r="F4075" s="269"/>
      <c r="G4075" s="269"/>
      <c r="H4075" s="275"/>
    </row>
    <row r="4076" spans="2:8" ht="18" customHeight="1" x14ac:dyDescent="0.25">
      <c r="B4076" s="355"/>
      <c r="C4076" s="356"/>
      <c r="D4076" s="140"/>
      <c r="E4076" s="269"/>
      <c r="F4076" s="269"/>
      <c r="G4076" s="269"/>
      <c r="H4076" s="275"/>
    </row>
    <row r="4077" spans="2:8" ht="18" customHeight="1" x14ac:dyDescent="0.25">
      <c r="B4077" s="355"/>
      <c r="C4077" s="356"/>
      <c r="D4077" s="140"/>
      <c r="E4077" s="269"/>
      <c r="F4077" s="269"/>
      <c r="G4077" s="269"/>
      <c r="H4077" s="275"/>
    </row>
    <row r="4078" spans="2:8" ht="18" customHeight="1" x14ac:dyDescent="0.25">
      <c r="B4078" s="355"/>
      <c r="C4078" s="356"/>
      <c r="D4078" s="140"/>
      <c r="E4078" s="269"/>
      <c r="F4078" s="269"/>
      <c r="G4078" s="269"/>
      <c r="H4078" s="275"/>
    </row>
    <row r="4079" spans="2:8" ht="18" customHeight="1" x14ac:dyDescent="0.25">
      <c r="B4079" s="355"/>
      <c r="C4079" s="356"/>
      <c r="D4079" s="140"/>
      <c r="E4079" s="269"/>
      <c r="F4079" s="269"/>
      <c r="G4079" s="269"/>
      <c r="H4079" s="275"/>
    </row>
    <row r="4080" spans="2:8" ht="18" customHeight="1" x14ac:dyDescent="0.25">
      <c r="B4080" s="355"/>
      <c r="C4080" s="356"/>
      <c r="D4080" s="140"/>
      <c r="E4080" s="269"/>
      <c r="F4080" s="269"/>
      <c r="G4080" s="269"/>
      <c r="H4080" s="275"/>
    </row>
    <row r="4081" spans="2:8" ht="18" customHeight="1" x14ac:dyDescent="0.25">
      <c r="B4081" s="355"/>
      <c r="C4081" s="356"/>
      <c r="D4081" s="140"/>
      <c r="E4081" s="269"/>
      <c r="F4081" s="269"/>
      <c r="G4081" s="269"/>
      <c r="H4081" s="275"/>
    </row>
    <row r="4082" spans="2:8" ht="18" customHeight="1" x14ac:dyDescent="0.25">
      <c r="B4082" s="355"/>
      <c r="C4082" s="356"/>
      <c r="D4082" s="140"/>
      <c r="E4082" s="269"/>
      <c r="F4082" s="269"/>
      <c r="G4082" s="269"/>
      <c r="H4082" s="275"/>
    </row>
    <row r="4083" spans="2:8" ht="18" customHeight="1" x14ac:dyDescent="0.25">
      <c r="B4083" s="355"/>
      <c r="C4083" s="356"/>
      <c r="D4083" s="140"/>
      <c r="E4083" s="269"/>
      <c r="F4083" s="269"/>
      <c r="G4083" s="269"/>
      <c r="H4083" s="275"/>
    </row>
    <row r="4084" spans="2:8" ht="18" customHeight="1" x14ac:dyDescent="0.25">
      <c r="B4084" s="355"/>
      <c r="C4084" s="356"/>
      <c r="D4084" s="140"/>
      <c r="E4084" s="269"/>
      <c r="F4084" s="269"/>
      <c r="G4084" s="269"/>
      <c r="H4084" s="275"/>
    </row>
    <row r="4085" spans="2:8" ht="18" customHeight="1" x14ac:dyDescent="0.25">
      <c r="B4085" s="355"/>
      <c r="C4085" s="356"/>
      <c r="D4085" s="140"/>
      <c r="E4085" s="269"/>
      <c r="F4085" s="269"/>
      <c r="G4085" s="269"/>
      <c r="H4085" s="275"/>
    </row>
    <row r="4086" spans="2:8" ht="18" customHeight="1" x14ac:dyDescent="0.25">
      <c r="B4086" s="355"/>
      <c r="C4086" s="356"/>
      <c r="D4086" s="140"/>
      <c r="E4086" s="269"/>
      <c r="F4086" s="269"/>
      <c r="G4086" s="269"/>
      <c r="H4086" s="275"/>
    </row>
    <row r="4087" spans="2:8" ht="18" customHeight="1" x14ac:dyDescent="0.25">
      <c r="B4087" s="355"/>
      <c r="C4087" s="356"/>
      <c r="D4087" s="140"/>
      <c r="E4087" s="269"/>
      <c r="F4087" s="269"/>
      <c r="G4087" s="269"/>
      <c r="H4087" s="275"/>
    </row>
    <row r="4088" spans="2:8" ht="18" customHeight="1" x14ac:dyDescent="0.25">
      <c r="B4088" s="355"/>
      <c r="C4088" s="356"/>
      <c r="D4088" s="140"/>
      <c r="E4088" s="269"/>
      <c r="F4088" s="269"/>
      <c r="G4088" s="269"/>
      <c r="H4088" s="275"/>
    </row>
    <row r="4089" spans="2:8" ht="18" customHeight="1" x14ac:dyDescent="0.25">
      <c r="B4089" s="355"/>
      <c r="C4089" s="356"/>
      <c r="D4089" s="140"/>
      <c r="E4089" s="269"/>
      <c r="F4089" s="269"/>
      <c r="G4089" s="269"/>
      <c r="H4089" s="275"/>
    </row>
    <row r="4090" spans="2:8" ht="18" customHeight="1" x14ac:dyDescent="0.25">
      <c r="B4090" s="355"/>
      <c r="C4090" s="356"/>
      <c r="D4090" s="140"/>
      <c r="E4090" s="269"/>
      <c r="F4090" s="269"/>
      <c r="G4090" s="269"/>
      <c r="H4090" s="275"/>
    </row>
    <row r="4091" spans="2:8" ht="18" customHeight="1" x14ac:dyDescent="0.25">
      <c r="B4091" s="355"/>
      <c r="C4091" s="356"/>
      <c r="D4091" s="140"/>
      <c r="E4091" s="269"/>
      <c r="F4091" s="269"/>
      <c r="G4091" s="269"/>
      <c r="H4091" s="275"/>
    </row>
    <row r="4092" spans="2:8" ht="18" customHeight="1" x14ac:dyDescent="0.25">
      <c r="B4092" s="355"/>
      <c r="C4092" s="356"/>
      <c r="D4092" s="140"/>
      <c r="E4092" s="269"/>
      <c r="F4092" s="269"/>
      <c r="G4092" s="269"/>
      <c r="H4092" s="275"/>
    </row>
    <row r="4093" spans="2:8" ht="18" customHeight="1" x14ac:dyDescent="0.25">
      <c r="B4093" s="355"/>
      <c r="C4093" s="356"/>
      <c r="D4093" s="140"/>
      <c r="E4093" s="269"/>
      <c r="F4093" s="269"/>
      <c r="G4093" s="269"/>
      <c r="H4093" s="275"/>
    </row>
    <row r="4094" spans="2:8" ht="18" customHeight="1" x14ac:dyDescent="0.25">
      <c r="B4094" s="355"/>
      <c r="C4094" s="356"/>
      <c r="D4094" s="140"/>
      <c r="E4094" s="269"/>
      <c r="F4094" s="269"/>
      <c r="G4094" s="269"/>
      <c r="H4094" s="275"/>
    </row>
    <row r="4095" spans="2:8" ht="18" customHeight="1" x14ac:dyDescent="0.25">
      <c r="B4095" s="355"/>
      <c r="C4095" s="356"/>
      <c r="D4095" s="140"/>
      <c r="E4095" s="269"/>
      <c r="F4095" s="269"/>
      <c r="G4095" s="269"/>
      <c r="H4095" s="275"/>
    </row>
    <row r="4096" spans="2:8" ht="18" customHeight="1" x14ac:dyDescent="0.25">
      <c r="B4096" s="355"/>
      <c r="C4096" s="356"/>
      <c r="D4096" s="140"/>
      <c r="E4096" s="269"/>
      <c r="F4096" s="269"/>
      <c r="G4096" s="269"/>
      <c r="H4096" s="275"/>
    </row>
    <row r="4097" spans="2:8" ht="18" customHeight="1" x14ac:dyDescent="0.25">
      <c r="B4097" s="355"/>
      <c r="C4097" s="356"/>
      <c r="D4097" s="140"/>
      <c r="E4097" s="269"/>
      <c r="F4097" s="269"/>
      <c r="G4097" s="269"/>
      <c r="H4097" s="275"/>
    </row>
    <row r="4098" spans="2:8" ht="18" customHeight="1" x14ac:dyDescent="0.25">
      <c r="B4098" s="355"/>
      <c r="C4098" s="356"/>
      <c r="D4098" s="140"/>
      <c r="E4098" s="269"/>
      <c r="F4098" s="269"/>
      <c r="G4098" s="269"/>
      <c r="H4098" s="275"/>
    </row>
    <row r="4099" spans="2:8" ht="18" customHeight="1" x14ac:dyDescent="0.25">
      <c r="B4099" s="355"/>
      <c r="C4099" s="356"/>
      <c r="D4099" s="140"/>
      <c r="E4099" s="269"/>
      <c r="F4099" s="269"/>
      <c r="G4099" s="269"/>
      <c r="H4099" s="275"/>
    </row>
    <row r="4100" spans="2:8" ht="18" customHeight="1" x14ac:dyDescent="0.25">
      <c r="B4100" s="355"/>
      <c r="C4100" s="356"/>
      <c r="D4100" s="140"/>
      <c r="E4100" s="269"/>
      <c r="F4100" s="269"/>
      <c r="G4100" s="269"/>
      <c r="H4100" s="275"/>
    </row>
    <row r="4101" spans="2:8" ht="18" customHeight="1" x14ac:dyDescent="0.25">
      <c r="B4101" s="355"/>
      <c r="C4101" s="356"/>
      <c r="D4101" s="140"/>
      <c r="E4101" s="269"/>
      <c r="F4101" s="269"/>
      <c r="G4101" s="269"/>
      <c r="H4101" s="275"/>
    </row>
    <row r="4102" spans="2:8" ht="18" customHeight="1" x14ac:dyDescent="0.25">
      <c r="B4102" s="355"/>
      <c r="C4102" s="356"/>
      <c r="D4102" s="140"/>
      <c r="E4102" s="269"/>
      <c r="F4102" s="269"/>
      <c r="G4102" s="269"/>
      <c r="H4102" s="275"/>
    </row>
    <row r="4103" spans="2:8" ht="18" customHeight="1" x14ac:dyDescent="0.25">
      <c r="B4103" s="355"/>
      <c r="C4103" s="356"/>
      <c r="D4103" s="140"/>
      <c r="E4103" s="269"/>
      <c r="F4103" s="269"/>
      <c r="G4103" s="269"/>
      <c r="H4103" s="275"/>
    </row>
    <row r="4104" spans="2:8" ht="18" customHeight="1" x14ac:dyDescent="0.25">
      <c r="B4104" s="355"/>
      <c r="C4104" s="356"/>
      <c r="D4104" s="140"/>
      <c r="E4104" s="269"/>
      <c r="F4104" s="269"/>
      <c r="G4104" s="269"/>
      <c r="H4104" s="275"/>
    </row>
    <row r="4105" spans="2:8" ht="18" customHeight="1" x14ac:dyDescent="0.25">
      <c r="B4105" s="355"/>
      <c r="C4105" s="356"/>
      <c r="D4105" s="140"/>
      <c r="E4105" s="269"/>
      <c r="F4105" s="269"/>
      <c r="G4105" s="269"/>
      <c r="H4105" s="275"/>
    </row>
    <row r="4106" spans="2:8" ht="18" customHeight="1" x14ac:dyDescent="0.25">
      <c r="B4106" s="355"/>
      <c r="C4106" s="356"/>
      <c r="D4106" s="140"/>
      <c r="E4106" s="269"/>
      <c r="F4106" s="269"/>
      <c r="G4106" s="269"/>
      <c r="H4106" s="275"/>
    </row>
    <row r="4107" spans="2:8" ht="18" customHeight="1" x14ac:dyDescent="0.25">
      <c r="B4107" s="355"/>
      <c r="C4107" s="356"/>
      <c r="D4107" s="140"/>
      <c r="E4107" s="269"/>
      <c r="F4107" s="269"/>
      <c r="G4107" s="269"/>
      <c r="H4107" s="275"/>
    </row>
    <row r="4108" spans="2:8" ht="18" customHeight="1" x14ac:dyDescent="0.25">
      <c r="B4108" s="355"/>
      <c r="C4108" s="356"/>
      <c r="D4108" s="140"/>
      <c r="E4108" s="269"/>
      <c r="F4108" s="269"/>
      <c r="G4108" s="269"/>
      <c r="H4108" s="275"/>
    </row>
    <row r="4109" spans="2:8" ht="18" customHeight="1" x14ac:dyDescent="0.25">
      <c r="B4109" s="355"/>
      <c r="C4109" s="356"/>
      <c r="D4109" s="140"/>
      <c r="E4109" s="269"/>
      <c r="F4109" s="269"/>
      <c r="G4109" s="269"/>
      <c r="H4109" s="275"/>
    </row>
    <row r="4110" spans="2:8" ht="18" customHeight="1" x14ac:dyDescent="0.25">
      <c r="B4110" s="355"/>
      <c r="C4110" s="356"/>
      <c r="D4110" s="140"/>
      <c r="E4110" s="269"/>
      <c r="F4110" s="269"/>
      <c r="G4110" s="269"/>
      <c r="H4110" s="275"/>
    </row>
    <row r="4111" spans="2:8" ht="18" customHeight="1" x14ac:dyDescent="0.25">
      <c r="B4111" s="355"/>
      <c r="C4111" s="356"/>
      <c r="D4111" s="140"/>
      <c r="E4111" s="269"/>
      <c r="F4111" s="269"/>
      <c r="G4111" s="269"/>
      <c r="H4111" s="275"/>
    </row>
    <row r="4112" spans="2:8" ht="18" customHeight="1" x14ac:dyDescent="0.25">
      <c r="B4112" s="355"/>
      <c r="C4112" s="356"/>
      <c r="D4112" s="140"/>
      <c r="E4112" s="269"/>
      <c r="F4112" s="269"/>
      <c r="G4112" s="269"/>
      <c r="H4112" s="275"/>
    </row>
    <row r="4113" spans="2:8" ht="18" customHeight="1" x14ac:dyDescent="0.25">
      <c r="B4113" s="355"/>
      <c r="C4113" s="356"/>
      <c r="D4113" s="140"/>
      <c r="E4113" s="269"/>
      <c r="F4113" s="269"/>
      <c r="G4113" s="269"/>
      <c r="H4113" s="275"/>
    </row>
    <row r="4114" spans="2:8" ht="18" customHeight="1" x14ac:dyDescent="0.25">
      <c r="B4114" s="355"/>
      <c r="C4114" s="356"/>
      <c r="D4114" s="140"/>
      <c r="E4114" s="269"/>
      <c r="F4114" s="269"/>
      <c r="G4114" s="269"/>
      <c r="H4114" s="275"/>
    </row>
    <row r="4115" spans="2:8" ht="18" customHeight="1" x14ac:dyDescent="0.25">
      <c r="B4115" s="355"/>
      <c r="C4115" s="356"/>
      <c r="D4115" s="140"/>
      <c r="E4115" s="269"/>
      <c r="F4115" s="269"/>
      <c r="G4115" s="269"/>
      <c r="H4115" s="275"/>
    </row>
    <row r="4116" spans="2:8" ht="18" customHeight="1" x14ac:dyDescent="0.25">
      <c r="B4116" s="355"/>
      <c r="C4116" s="356"/>
      <c r="D4116" s="140"/>
      <c r="E4116" s="269"/>
      <c r="F4116" s="269"/>
      <c r="G4116" s="269"/>
      <c r="H4116" s="275"/>
    </row>
    <row r="4117" spans="2:8" ht="18" customHeight="1" x14ac:dyDescent="0.25">
      <c r="B4117" s="355"/>
      <c r="C4117" s="356"/>
      <c r="D4117" s="140"/>
      <c r="E4117" s="269"/>
      <c r="F4117" s="269"/>
      <c r="G4117" s="269"/>
      <c r="H4117" s="275"/>
    </row>
    <row r="4118" spans="2:8" ht="18" customHeight="1" x14ac:dyDescent="0.25">
      <c r="B4118" s="355"/>
      <c r="C4118" s="356"/>
      <c r="D4118" s="140"/>
      <c r="E4118" s="269"/>
      <c r="F4118" s="269"/>
      <c r="G4118" s="269"/>
      <c r="H4118" s="275"/>
    </row>
    <row r="4119" spans="2:8" ht="18" customHeight="1" x14ac:dyDescent="0.25">
      <c r="B4119" s="355"/>
      <c r="C4119" s="356"/>
      <c r="D4119" s="140"/>
      <c r="E4119" s="269"/>
      <c r="F4119" s="269"/>
      <c r="G4119" s="269"/>
      <c r="H4119" s="275"/>
    </row>
    <row r="4120" spans="2:8" ht="18" customHeight="1" x14ac:dyDescent="0.25">
      <c r="B4120" s="355"/>
      <c r="C4120" s="356"/>
      <c r="D4120" s="140"/>
      <c r="E4120" s="269"/>
      <c r="F4120" s="269"/>
      <c r="G4120" s="269"/>
      <c r="H4120" s="275"/>
    </row>
    <row r="4121" spans="2:8" ht="18" customHeight="1" x14ac:dyDescent="0.25">
      <c r="B4121" s="355"/>
      <c r="C4121" s="356"/>
      <c r="D4121" s="140"/>
      <c r="E4121" s="269"/>
      <c r="F4121" s="269"/>
      <c r="G4121" s="269"/>
      <c r="H4121" s="275"/>
    </row>
    <row r="4122" spans="2:8" ht="18" customHeight="1" x14ac:dyDescent="0.25">
      <c r="B4122" s="355"/>
      <c r="C4122" s="356"/>
      <c r="D4122" s="140"/>
      <c r="E4122" s="269"/>
      <c r="F4122" s="269"/>
      <c r="G4122" s="269"/>
      <c r="H4122" s="275"/>
    </row>
    <row r="4123" spans="2:8" ht="18" customHeight="1" x14ac:dyDescent="0.25">
      <c r="B4123" s="355"/>
      <c r="C4123" s="356"/>
      <c r="D4123" s="140"/>
      <c r="E4123" s="269"/>
      <c r="F4123" s="269"/>
      <c r="G4123" s="269"/>
      <c r="H4123" s="275"/>
    </row>
    <row r="4124" spans="2:8" ht="18" customHeight="1" x14ac:dyDescent="0.25">
      <c r="B4124" s="355"/>
      <c r="C4124" s="356"/>
      <c r="D4124" s="140"/>
      <c r="E4124" s="269"/>
      <c r="F4124" s="269"/>
      <c r="G4124" s="269"/>
      <c r="H4124" s="275"/>
    </row>
    <row r="4125" spans="2:8" ht="18" customHeight="1" x14ac:dyDescent="0.25">
      <c r="B4125" s="355"/>
      <c r="C4125" s="356"/>
      <c r="D4125" s="140"/>
      <c r="E4125" s="269"/>
      <c r="F4125" s="269"/>
      <c r="G4125" s="269"/>
      <c r="H4125" s="275"/>
    </row>
    <row r="4126" spans="2:8" ht="18" customHeight="1" x14ac:dyDescent="0.25">
      <c r="B4126" s="355"/>
      <c r="C4126" s="356"/>
      <c r="D4126" s="140"/>
      <c r="E4126" s="269"/>
      <c r="F4126" s="269"/>
      <c r="G4126" s="269"/>
      <c r="H4126" s="275"/>
    </row>
    <row r="4127" spans="2:8" ht="18" customHeight="1" x14ac:dyDescent="0.25">
      <c r="B4127" s="355"/>
      <c r="C4127" s="356"/>
      <c r="D4127" s="140"/>
      <c r="E4127" s="269"/>
      <c r="F4127" s="269"/>
      <c r="G4127" s="269"/>
      <c r="H4127" s="275"/>
    </row>
    <row r="4128" spans="2:8" ht="18" customHeight="1" x14ac:dyDescent="0.25">
      <c r="B4128" s="355"/>
      <c r="C4128" s="356"/>
      <c r="D4128" s="140"/>
      <c r="E4128" s="269"/>
      <c r="F4128" s="269"/>
      <c r="G4128" s="269"/>
      <c r="H4128" s="275"/>
    </row>
    <row r="4129" spans="2:8" ht="18" customHeight="1" x14ac:dyDescent="0.25">
      <c r="B4129" s="355"/>
      <c r="C4129" s="356"/>
      <c r="D4129" s="140"/>
      <c r="E4129" s="269"/>
      <c r="F4129" s="269"/>
      <c r="G4129" s="269"/>
      <c r="H4129" s="275"/>
    </row>
    <row r="4130" spans="2:8" ht="18" customHeight="1" x14ac:dyDescent="0.25">
      <c r="B4130" s="355"/>
      <c r="C4130" s="356"/>
      <c r="D4130" s="140"/>
      <c r="E4130" s="269"/>
      <c r="F4130" s="269"/>
      <c r="G4130" s="269"/>
      <c r="H4130" s="275"/>
    </row>
    <row r="4131" spans="2:8" ht="18" customHeight="1" x14ac:dyDescent="0.25">
      <c r="B4131" s="355"/>
      <c r="C4131" s="356"/>
      <c r="D4131" s="140"/>
      <c r="E4131" s="269"/>
      <c r="F4131" s="269"/>
      <c r="G4131" s="269"/>
      <c r="H4131" s="275"/>
    </row>
    <row r="4132" spans="2:8" ht="18" customHeight="1" x14ac:dyDescent="0.25">
      <c r="B4132" s="355"/>
      <c r="C4132" s="356"/>
      <c r="D4132" s="140"/>
      <c r="E4132" s="269"/>
      <c r="F4132" s="269"/>
      <c r="G4132" s="269"/>
      <c r="H4132" s="275"/>
    </row>
    <row r="4133" spans="2:8" ht="18" customHeight="1" x14ac:dyDescent="0.25">
      <c r="B4133" s="355"/>
      <c r="C4133" s="356"/>
      <c r="D4133" s="140"/>
      <c r="E4133" s="269"/>
      <c r="F4133" s="269"/>
      <c r="G4133" s="269"/>
      <c r="H4133" s="275"/>
    </row>
    <row r="4134" spans="2:8" ht="18" customHeight="1" x14ac:dyDescent="0.25">
      <c r="B4134" s="355"/>
      <c r="C4134" s="356"/>
      <c r="D4134" s="140"/>
      <c r="E4134" s="269"/>
      <c r="F4134" s="269"/>
      <c r="G4134" s="269"/>
      <c r="H4134" s="275"/>
    </row>
    <row r="4135" spans="2:8" ht="18" customHeight="1" x14ac:dyDescent="0.25">
      <c r="B4135" s="355"/>
      <c r="C4135" s="356"/>
      <c r="D4135" s="140"/>
      <c r="E4135" s="269"/>
      <c r="F4135" s="269"/>
      <c r="G4135" s="269"/>
      <c r="H4135" s="275"/>
    </row>
    <row r="4136" spans="2:8" ht="18" customHeight="1" x14ac:dyDescent="0.25">
      <c r="B4136" s="355"/>
      <c r="C4136" s="356"/>
      <c r="D4136" s="140"/>
      <c r="E4136" s="269"/>
      <c r="F4136" s="269"/>
      <c r="G4136" s="269"/>
      <c r="H4136" s="275"/>
    </row>
    <row r="4137" spans="2:8" ht="18" customHeight="1" x14ac:dyDescent="0.25">
      <c r="B4137" s="355"/>
      <c r="C4137" s="356"/>
      <c r="D4137" s="140"/>
      <c r="E4137" s="269"/>
      <c r="F4137" s="269"/>
      <c r="G4137" s="269"/>
      <c r="H4137" s="275"/>
    </row>
    <row r="4138" spans="2:8" ht="18" customHeight="1" x14ac:dyDescent="0.25">
      <c r="B4138" s="355"/>
      <c r="C4138" s="356"/>
      <c r="D4138" s="140"/>
      <c r="E4138" s="269"/>
      <c r="F4138" s="269"/>
      <c r="G4138" s="269"/>
      <c r="H4138" s="275"/>
    </row>
    <row r="4139" spans="2:8" ht="18" customHeight="1" x14ac:dyDescent="0.25">
      <c r="B4139" s="355"/>
      <c r="C4139" s="356"/>
      <c r="D4139" s="140"/>
      <c r="E4139" s="269"/>
      <c r="F4139" s="269"/>
      <c r="G4139" s="269"/>
      <c r="H4139" s="275"/>
    </row>
    <row r="4140" spans="2:8" ht="18" customHeight="1" x14ac:dyDescent="0.25">
      <c r="B4140" s="355"/>
      <c r="C4140" s="356"/>
      <c r="D4140" s="140"/>
      <c r="E4140" s="269"/>
      <c r="F4140" s="269"/>
      <c r="G4140" s="269"/>
      <c r="H4140" s="275"/>
    </row>
    <row r="4141" spans="2:8" ht="18" customHeight="1" x14ac:dyDescent="0.25">
      <c r="B4141" s="355"/>
      <c r="C4141" s="356"/>
      <c r="D4141" s="140"/>
      <c r="E4141" s="269"/>
      <c r="F4141" s="269"/>
      <c r="G4141" s="269"/>
      <c r="H4141" s="275"/>
    </row>
    <row r="4142" spans="2:8" ht="18" customHeight="1" x14ac:dyDescent="0.25">
      <c r="B4142" s="355"/>
      <c r="C4142" s="356"/>
      <c r="D4142" s="140"/>
      <c r="E4142" s="269"/>
      <c r="F4142" s="269"/>
      <c r="G4142" s="269"/>
      <c r="H4142" s="275"/>
    </row>
    <row r="4143" spans="2:8" ht="18" customHeight="1" x14ac:dyDescent="0.25">
      <c r="B4143" s="355"/>
      <c r="C4143" s="356"/>
      <c r="D4143" s="140"/>
      <c r="E4143" s="269"/>
      <c r="F4143" s="269"/>
      <c r="G4143" s="269"/>
      <c r="H4143" s="275"/>
    </row>
    <row r="4144" spans="2:8" ht="18" customHeight="1" x14ac:dyDescent="0.25">
      <c r="B4144" s="355"/>
      <c r="C4144" s="356"/>
      <c r="D4144" s="140"/>
      <c r="E4144" s="269"/>
      <c r="F4144" s="269"/>
      <c r="G4144" s="269"/>
      <c r="H4144" s="275"/>
    </row>
    <row r="4145" spans="2:8" ht="18" customHeight="1" x14ac:dyDescent="0.25">
      <c r="B4145" s="355"/>
      <c r="C4145" s="356"/>
      <c r="D4145" s="140"/>
      <c r="E4145" s="269"/>
      <c r="F4145" s="269"/>
      <c r="G4145" s="269"/>
      <c r="H4145" s="275"/>
    </row>
    <row r="4146" spans="2:8" ht="18" customHeight="1" x14ac:dyDescent="0.25">
      <c r="B4146" s="355"/>
      <c r="C4146" s="356"/>
      <c r="D4146" s="140"/>
      <c r="E4146" s="269"/>
      <c r="F4146" s="269"/>
      <c r="G4146" s="269"/>
      <c r="H4146" s="275"/>
    </row>
    <row r="4147" spans="2:8" ht="18" customHeight="1" x14ac:dyDescent="0.25">
      <c r="B4147" s="355"/>
      <c r="C4147" s="356"/>
      <c r="D4147" s="140"/>
      <c r="E4147" s="269"/>
      <c r="F4147" s="269"/>
      <c r="G4147" s="269"/>
      <c r="H4147" s="275"/>
    </row>
    <row r="4148" spans="2:8" ht="18" customHeight="1" x14ac:dyDescent="0.25">
      <c r="B4148" s="355"/>
      <c r="C4148" s="356"/>
      <c r="D4148" s="140"/>
      <c r="E4148" s="269"/>
      <c r="F4148" s="269"/>
      <c r="G4148" s="269"/>
      <c r="H4148" s="275"/>
    </row>
    <row r="4149" spans="2:8" ht="18" customHeight="1" x14ac:dyDescent="0.25">
      <c r="B4149" s="355"/>
      <c r="C4149" s="356"/>
      <c r="D4149" s="140"/>
      <c r="E4149" s="269"/>
      <c r="F4149" s="269"/>
      <c r="G4149" s="269"/>
      <c r="H4149" s="275"/>
    </row>
    <row r="4150" spans="2:8" ht="18" customHeight="1" x14ac:dyDescent="0.25">
      <c r="B4150" s="355"/>
      <c r="C4150" s="356"/>
      <c r="D4150" s="140"/>
      <c r="E4150" s="269"/>
      <c r="F4150" s="269"/>
      <c r="G4150" s="269"/>
      <c r="H4150" s="275"/>
    </row>
    <row r="4151" spans="2:8" ht="18" customHeight="1" x14ac:dyDescent="0.25">
      <c r="B4151" s="355"/>
      <c r="C4151" s="356"/>
      <c r="D4151" s="140"/>
      <c r="E4151" s="269"/>
      <c r="F4151" s="269"/>
      <c r="G4151" s="269"/>
      <c r="H4151" s="275"/>
    </row>
    <row r="4152" spans="2:8" ht="18" customHeight="1" x14ac:dyDescent="0.25">
      <c r="B4152" s="355"/>
      <c r="C4152" s="356"/>
      <c r="D4152" s="140"/>
      <c r="E4152" s="269"/>
      <c r="F4152" s="269"/>
      <c r="G4152" s="269"/>
      <c r="H4152" s="275"/>
    </row>
    <row r="4153" spans="2:8" ht="18" customHeight="1" x14ac:dyDescent="0.25">
      <c r="B4153" s="355"/>
      <c r="C4153" s="356"/>
      <c r="D4153" s="140"/>
      <c r="E4153" s="269"/>
      <c r="F4153" s="269"/>
      <c r="G4153" s="269"/>
      <c r="H4153" s="275"/>
    </row>
    <row r="4154" spans="2:8" ht="18" customHeight="1" x14ac:dyDescent="0.25">
      <c r="B4154" s="355"/>
      <c r="C4154" s="356"/>
      <c r="D4154" s="140"/>
      <c r="E4154" s="269"/>
      <c r="F4154" s="269"/>
      <c r="G4154" s="269"/>
      <c r="H4154" s="275"/>
    </row>
    <row r="4155" spans="2:8" ht="18" customHeight="1" x14ac:dyDescent="0.25">
      <c r="B4155" s="355"/>
      <c r="C4155" s="356"/>
      <c r="D4155" s="140"/>
      <c r="E4155" s="269"/>
      <c r="F4155" s="269"/>
      <c r="G4155" s="269"/>
      <c r="H4155" s="275"/>
    </row>
    <row r="4156" spans="2:8" ht="18" customHeight="1" x14ac:dyDescent="0.25">
      <c r="B4156" s="355"/>
      <c r="C4156" s="356"/>
      <c r="D4156" s="140"/>
      <c r="E4156" s="269"/>
      <c r="F4156" s="269"/>
      <c r="G4156" s="269"/>
      <c r="H4156" s="275"/>
    </row>
    <row r="4157" spans="2:8" ht="18" customHeight="1" x14ac:dyDescent="0.25">
      <c r="B4157" s="355"/>
      <c r="C4157" s="356"/>
      <c r="D4157" s="140"/>
      <c r="E4157" s="269"/>
      <c r="F4157" s="269"/>
      <c r="G4157" s="269"/>
      <c r="H4157" s="275"/>
    </row>
    <row r="4158" spans="2:8" ht="18" customHeight="1" x14ac:dyDescent="0.25">
      <c r="B4158" s="355"/>
      <c r="C4158" s="356"/>
      <c r="D4158" s="140"/>
      <c r="E4158" s="269"/>
      <c r="F4158" s="269"/>
      <c r="G4158" s="269"/>
      <c r="H4158" s="275"/>
    </row>
    <row r="4159" spans="2:8" ht="18" customHeight="1" x14ac:dyDescent="0.25">
      <c r="B4159" s="355"/>
      <c r="C4159" s="356"/>
      <c r="D4159" s="140"/>
      <c r="E4159" s="269"/>
      <c r="F4159" s="269"/>
      <c r="G4159" s="269"/>
      <c r="H4159" s="275"/>
    </row>
    <row r="4160" spans="2:8" ht="18" customHeight="1" x14ac:dyDescent="0.25">
      <c r="B4160" s="355"/>
      <c r="C4160" s="356"/>
      <c r="D4160" s="140"/>
      <c r="E4160" s="269"/>
      <c r="F4160" s="269"/>
      <c r="G4160" s="269"/>
      <c r="H4160" s="275"/>
    </row>
    <row r="4161" spans="2:8" ht="18" customHeight="1" x14ac:dyDescent="0.25">
      <c r="B4161" s="355"/>
      <c r="C4161" s="356"/>
      <c r="D4161" s="140"/>
      <c r="E4161" s="269"/>
      <c r="F4161" s="269"/>
      <c r="G4161" s="269"/>
      <c r="H4161" s="275"/>
    </row>
    <row r="4162" spans="2:8" ht="18" customHeight="1" x14ac:dyDescent="0.25">
      <c r="B4162" s="355"/>
      <c r="C4162" s="356"/>
      <c r="D4162" s="140"/>
      <c r="E4162" s="269"/>
      <c r="F4162" s="269"/>
      <c r="G4162" s="269"/>
      <c r="H4162" s="275"/>
    </row>
    <row r="4163" spans="2:8" ht="18" customHeight="1" x14ac:dyDescent="0.25">
      <c r="B4163" s="355"/>
      <c r="C4163" s="356"/>
      <c r="D4163" s="140"/>
      <c r="E4163" s="269"/>
      <c r="F4163" s="269"/>
      <c r="G4163" s="269"/>
      <c r="H4163" s="275"/>
    </row>
    <row r="4164" spans="2:8" ht="18" customHeight="1" x14ac:dyDescent="0.25">
      <c r="B4164" s="355"/>
      <c r="C4164" s="356"/>
      <c r="D4164" s="140"/>
      <c r="E4164" s="269"/>
      <c r="F4164" s="269"/>
      <c r="G4164" s="269"/>
      <c r="H4164" s="275"/>
    </row>
    <row r="4165" spans="2:8" ht="18" customHeight="1" x14ac:dyDescent="0.25">
      <c r="B4165" s="355"/>
      <c r="C4165" s="356"/>
      <c r="D4165" s="140"/>
      <c r="E4165" s="269"/>
      <c r="F4165" s="269"/>
      <c r="G4165" s="269"/>
      <c r="H4165" s="275"/>
    </row>
    <row r="4166" spans="2:8" ht="18" customHeight="1" x14ac:dyDescent="0.25">
      <c r="B4166" s="355"/>
      <c r="C4166" s="356"/>
      <c r="D4166" s="140"/>
      <c r="E4166" s="269"/>
      <c r="F4166" s="269"/>
      <c r="G4166" s="269"/>
      <c r="H4166" s="275"/>
    </row>
    <row r="4167" spans="2:8" ht="18" customHeight="1" x14ac:dyDescent="0.25">
      <c r="B4167" s="355"/>
      <c r="C4167" s="356"/>
      <c r="D4167" s="140"/>
      <c r="E4167" s="269"/>
      <c r="F4167" s="269"/>
      <c r="G4167" s="269"/>
      <c r="H4167" s="275"/>
    </row>
    <row r="4168" spans="2:8" ht="18" customHeight="1" x14ac:dyDescent="0.25">
      <c r="B4168" s="355"/>
      <c r="C4168" s="356"/>
      <c r="D4168" s="140"/>
      <c r="E4168" s="269"/>
      <c r="F4168" s="269"/>
      <c r="G4168" s="269"/>
      <c r="H4168" s="275"/>
    </row>
    <row r="4169" spans="2:8" ht="18" customHeight="1" x14ac:dyDescent="0.25">
      <c r="B4169" s="355"/>
      <c r="C4169" s="356"/>
      <c r="D4169" s="140"/>
      <c r="E4169" s="269"/>
      <c r="F4169" s="269"/>
      <c r="G4169" s="269"/>
      <c r="H4169" s="275"/>
    </row>
    <row r="4170" spans="2:8" ht="18" customHeight="1" x14ac:dyDescent="0.25">
      <c r="B4170" s="355"/>
      <c r="C4170" s="356"/>
      <c r="D4170" s="140"/>
      <c r="E4170" s="269"/>
      <c r="F4170" s="269"/>
      <c r="G4170" s="269"/>
      <c r="H4170" s="275"/>
    </row>
    <row r="4171" spans="2:8" ht="18" customHeight="1" x14ac:dyDescent="0.25">
      <c r="B4171" s="355"/>
      <c r="C4171" s="356"/>
      <c r="D4171" s="140"/>
      <c r="E4171" s="269"/>
      <c r="F4171" s="269"/>
      <c r="G4171" s="269"/>
      <c r="H4171" s="275"/>
    </row>
    <row r="4172" spans="2:8" ht="18" customHeight="1" x14ac:dyDescent="0.25">
      <c r="B4172" s="355"/>
      <c r="C4172" s="356"/>
      <c r="D4172" s="140"/>
      <c r="E4172" s="269"/>
      <c r="F4172" s="269"/>
      <c r="G4172" s="269"/>
      <c r="H4172" s="275"/>
    </row>
    <row r="4173" spans="2:8" ht="18" customHeight="1" x14ac:dyDescent="0.25">
      <c r="B4173" s="355"/>
      <c r="C4173" s="356"/>
      <c r="D4173" s="140"/>
      <c r="E4173" s="269"/>
      <c r="F4173" s="269"/>
      <c r="G4173" s="269"/>
      <c r="H4173" s="275"/>
    </row>
    <row r="4174" spans="2:8" ht="18" customHeight="1" x14ac:dyDescent="0.25">
      <c r="B4174" s="355"/>
      <c r="C4174" s="356"/>
      <c r="D4174" s="140"/>
      <c r="E4174" s="269"/>
      <c r="F4174" s="269"/>
      <c r="G4174" s="269"/>
      <c r="H4174" s="275"/>
    </row>
    <row r="4175" spans="2:8" ht="18" customHeight="1" x14ac:dyDescent="0.25">
      <c r="B4175" s="355"/>
      <c r="C4175" s="356"/>
      <c r="D4175" s="140"/>
      <c r="E4175" s="269"/>
      <c r="F4175" s="269"/>
      <c r="G4175" s="269"/>
      <c r="H4175" s="275"/>
    </row>
    <row r="4176" spans="2:8" ht="18" customHeight="1" x14ac:dyDescent="0.25">
      <c r="B4176" s="355"/>
      <c r="C4176" s="356"/>
      <c r="D4176" s="140"/>
      <c r="E4176" s="269"/>
      <c r="F4176" s="269"/>
      <c r="G4176" s="269"/>
      <c r="H4176" s="275"/>
    </row>
    <row r="4177" spans="2:8" ht="18" customHeight="1" x14ac:dyDescent="0.25">
      <c r="B4177" s="355"/>
      <c r="C4177" s="356"/>
      <c r="D4177" s="140"/>
      <c r="E4177" s="269"/>
      <c r="F4177" s="269"/>
      <c r="G4177" s="269"/>
      <c r="H4177" s="275"/>
    </row>
    <row r="4178" spans="2:8" ht="18" customHeight="1" x14ac:dyDescent="0.25">
      <c r="B4178" s="355"/>
      <c r="C4178" s="356"/>
      <c r="D4178" s="140"/>
      <c r="E4178" s="269"/>
      <c r="F4178" s="269"/>
      <c r="G4178" s="269"/>
      <c r="H4178" s="275"/>
    </row>
    <row r="4179" spans="2:8" ht="18" customHeight="1" x14ac:dyDescent="0.25">
      <c r="B4179" s="355"/>
      <c r="C4179" s="356"/>
      <c r="D4179" s="140"/>
      <c r="E4179" s="269"/>
      <c r="F4179" s="269"/>
      <c r="G4179" s="269"/>
      <c r="H4179" s="275"/>
    </row>
    <row r="4180" spans="2:8" ht="18" customHeight="1" x14ac:dyDescent="0.25">
      <c r="B4180" s="355"/>
      <c r="C4180" s="356"/>
      <c r="D4180" s="140"/>
      <c r="E4180" s="269"/>
      <c r="F4180" s="269"/>
      <c r="G4180" s="269"/>
      <c r="H4180" s="275"/>
    </row>
    <row r="4181" spans="2:8" ht="18" customHeight="1" x14ac:dyDescent="0.25">
      <c r="B4181" s="355"/>
      <c r="C4181" s="356"/>
      <c r="D4181" s="140"/>
      <c r="E4181" s="269"/>
      <c r="F4181" s="269"/>
      <c r="G4181" s="269"/>
      <c r="H4181" s="275"/>
    </row>
    <row r="4182" spans="2:8" ht="18" customHeight="1" x14ac:dyDescent="0.25">
      <c r="B4182" s="355"/>
      <c r="C4182" s="356"/>
      <c r="D4182" s="140"/>
      <c r="E4182" s="269"/>
      <c r="F4182" s="269"/>
      <c r="G4182" s="269"/>
      <c r="H4182" s="275"/>
    </row>
    <row r="4183" spans="2:8" ht="18" customHeight="1" x14ac:dyDescent="0.25">
      <c r="B4183" s="355"/>
      <c r="C4183" s="356"/>
      <c r="D4183" s="140"/>
      <c r="E4183" s="269"/>
      <c r="F4183" s="269"/>
      <c r="G4183" s="269"/>
      <c r="H4183" s="275"/>
    </row>
    <row r="4184" spans="2:8" ht="18" customHeight="1" x14ac:dyDescent="0.25">
      <c r="B4184" s="355"/>
      <c r="C4184" s="356"/>
      <c r="D4184" s="140"/>
      <c r="E4184" s="269"/>
      <c r="F4184" s="269"/>
      <c r="G4184" s="269"/>
      <c r="H4184" s="275"/>
    </row>
    <row r="4185" spans="2:8" ht="18" customHeight="1" x14ac:dyDescent="0.25">
      <c r="B4185" s="355"/>
      <c r="C4185" s="356"/>
      <c r="D4185" s="140"/>
      <c r="E4185" s="269"/>
      <c r="F4185" s="269"/>
      <c r="G4185" s="269"/>
      <c r="H4185" s="275"/>
    </row>
    <row r="4186" spans="2:8" ht="18" customHeight="1" x14ac:dyDescent="0.25">
      <c r="B4186" s="355"/>
      <c r="C4186" s="356"/>
      <c r="D4186" s="140"/>
      <c r="E4186" s="269"/>
      <c r="F4186" s="269"/>
      <c r="G4186" s="269"/>
      <c r="H4186" s="275"/>
    </row>
    <row r="4187" spans="2:8" ht="18" customHeight="1" x14ac:dyDescent="0.25">
      <c r="B4187" s="355"/>
      <c r="C4187" s="356"/>
      <c r="D4187" s="140"/>
      <c r="E4187" s="269"/>
      <c r="F4187" s="269"/>
      <c r="G4187" s="269"/>
      <c r="H4187" s="275"/>
    </row>
    <row r="4188" spans="2:8" ht="18" customHeight="1" x14ac:dyDescent="0.25">
      <c r="B4188" s="355"/>
      <c r="C4188" s="356"/>
      <c r="D4188" s="140"/>
      <c r="E4188" s="269"/>
      <c r="F4188" s="269"/>
      <c r="G4188" s="269"/>
      <c r="H4188" s="275"/>
    </row>
    <row r="4189" spans="2:8" ht="18" customHeight="1" x14ac:dyDescent="0.25">
      <c r="B4189" s="355"/>
      <c r="C4189" s="356"/>
      <c r="D4189" s="140"/>
      <c r="E4189" s="269"/>
      <c r="F4189" s="269"/>
      <c r="G4189" s="269"/>
      <c r="H4189" s="275"/>
    </row>
    <row r="4190" spans="2:8" ht="18" customHeight="1" x14ac:dyDescent="0.25">
      <c r="B4190" s="355"/>
      <c r="C4190" s="356"/>
      <c r="D4190" s="140"/>
      <c r="E4190" s="269"/>
      <c r="F4190" s="269"/>
      <c r="G4190" s="269"/>
      <c r="H4190" s="275"/>
    </row>
    <row r="4191" spans="2:8" ht="18" customHeight="1" x14ac:dyDescent="0.25">
      <c r="B4191" s="355"/>
      <c r="C4191" s="356"/>
      <c r="D4191" s="140"/>
      <c r="E4191" s="269"/>
      <c r="F4191" s="269"/>
      <c r="G4191" s="269"/>
      <c r="H4191" s="275"/>
    </row>
    <row r="4192" spans="2:8" ht="18" customHeight="1" x14ac:dyDescent="0.25">
      <c r="B4192" s="355"/>
      <c r="C4192" s="356"/>
      <c r="D4192" s="140"/>
      <c r="E4192" s="269"/>
      <c r="F4192" s="269"/>
      <c r="G4192" s="269"/>
      <c r="H4192" s="275"/>
    </row>
    <row r="4193" spans="2:8" ht="18" customHeight="1" x14ac:dyDescent="0.25">
      <c r="B4193" s="355"/>
      <c r="C4193" s="356"/>
      <c r="D4193" s="140"/>
      <c r="E4193" s="269"/>
      <c r="F4193" s="269"/>
      <c r="G4193" s="269"/>
      <c r="H4193" s="275"/>
    </row>
    <row r="4194" spans="2:8" ht="18" customHeight="1" x14ac:dyDescent="0.25">
      <c r="B4194" s="355"/>
      <c r="C4194" s="356"/>
      <c r="D4194" s="140"/>
      <c r="E4194" s="269"/>
      <c r="F4194" s="269"/>
      <c r="G4194" s="269"/>
      <c r="H4194" s="275"/>
    </row>
    <row r="4195" spans="2:8" ht="18" customHeight="1" x14ac:dyDescent="0.25">
      <c r="B4195" s="355"/>
      <c r="C4195" s="356"/>
      <c r="D4195" s="140"/>
      <c r="E4195" s="269"/>
      <c r="F4195" s="269"/>
      <c r="G4195" s="269"/>
      <c r="H4195" s="275"/>
    </row>
    <row r="4196" spans="2:8" ht="18" customHeight="1" x14ac:dyDescent="0.25">
      <c r="B4196" s="355"/>
      <c r="C4196" s="356"/>
      <c r="D4196" s="140"/>
      <c r="E4196" s="269"/>
      <c r="F4196" s="269"/>
      <c r="G4196" s="269"/>
      <c r="H4196" s="275"/>
    </row>
    <row r="4197" spans="2:8" ht="18" customHeight="1" x14ac:dyDescent="0.25">
      <c r="B4197" s="355"/>
      <c r="C4197" s="356"/>
      <c r="D4197" s="140"/>
      <c r="E4197" s="269"/>
      <c r="F4197" s="269"/>
      <c r="G4197" s="269"/>
      <c r="H4197" s="275"/>
    </row>
    <row r="4198" spans="2:8" ht="18" customHeight="1" x14ac:dyDescent="0.25">
      <c r="B4198" s="355"/>
      <c r="C4198" s="356"/>
      <c r="D4198" s="140"/>
      <c r="E4198" s="269"/>
      <c r="F4198" s="269"/>
      <c r="G4198" s="269"/>
      <c r="H4198" s="275"/>
    </row>
    <row r="4199" spans="2:8" ht="18" customHeight="1" x14ac:dyDescent="0.25">
      <c r="B4199" s="355"/>
      <c r="C4199" s="356"/>
      <c r="D4199" s="140"/>
      <c r="E4199" s="269"/>
      <c r="F4199" s="269"/>
      <c r="G4199" s="269"/>
      <c r="H4199" s="275"/>
    </row>
    <row r="4200" spans="2:8" ht="18" customHeight="1" x14ac:dyDescent="0.25">
      <c r="B4200" s="355"/>
      <c r="C4200" s="356"/>
      <c r="D4200" s="140"/>
      <c r="E4200" s="269"/>
      <c r="F4200" s="269"/>
      <c r="G4200" s="269"/>
      <c r="H4200" s="275"/>
    </row>
    <row r="4201" spans="2:8" ht="18" customHeight="1" x14ac:dyDescent="0.25">
      <c r="B4201" s="355"/>
      <c r="C4201" s="356"/>
      <c r="D4201" s="140"/>
      <c r="E4201" s="269"/>
      <c r="F4201" s="269"/>
      <c r="G4201" s="269"/>
      <c r="H4201" s="275"/>
    </row>
    <row r="4202" spans="2:8" ht="18" customHeight="1" x14ac:dyDescent="0.25">
      <c r="B4202" s="355"/>
      <c r="C4202" s="356"/>
      <c r="D4202" s="140"/>
      <c r="E4202" s="269"/>
      <c r="F4202" s="269"/>
      <c r="G4202" s="269"/>
      <c r="H4202" s="275"/>
    </row>
    <row r="4203" spans="2:8" ht="18" customHeight="1" x14ac:dyDescent="0.25">
      <c r="B4203" s="355"/>
      <c r="C4203" s="356"/>
      <c r="D4203" s="140"/>
      <c r="E4203" s="269"/>
      <c r="F4203" s="269"/>
      <c r="G4203" s="269"/>
      <c r="H4203" s="275"/>
    </row>
    <row r="4204" spans="2:8" ht="18" customHeight="1" x14ac:dyDescent="0.25">
      <c r="B4204" s="355"/>
      <c r="C4204" s="356"/>
      <c r="D4204" s="140"/>
      <c r="E4204" s="269"/>
      <c r="F4204" s="269"/>
      <c r="G4204" s="269"/>
      <c r="H4204" s="275"/>
    </row>
    <row r="4205" spans="2:8" ht="18" customHeight="1" x14ac:dyDescent="0.25">
      <c r="B4205" s="355"/>
      <c r="C4205" s="356"/>
      <c r="D4205" s="140"/>
      <c r="E4205" s="269"/>
      <c r="F4205" s="269"/>
      <c r="G4205" s="269"/>
      <c r="H4205" s="275"/>
    </row>
    <row r="4206" spans="2:8" ht="18" customHeight="1" x14ac:dyDescent="0.25">
      <c r="B4206" s="355"/>
      <c r="C4206" s="356"/>
      <c r="D4206" s="140"/>
      <c r="E4206" s="269"/>
      <c r="F4206" s="269"/>
      <c r="G4206" s="269"/>
      <c r="H4206" s="275"/>
    </row>
    <row r="4207" spans="2:8" ht="18" customHeight="1" x14ac:dyDescent="0.25">
      <c r="B4207" s="355"/>
      <c r="C4207" s="356"/>
      <c r="D4207" s="140"/>
      <c r="E4207" s="269"/>
      <c r="F4207" s="269"/>
      <c r="G4207" s="269"/>
      <c r="H4207" s="275"/>
    </row>
    <row r="4208" spans="2:8" ht="18" customHeight="1" x14ac:dyDescent="0.25">
      <c r="B4208" s="355"/>
      <c r="C4208" s="356"/>
      <c r="D4208" s="140"/>
      <c r="E4208" s="269"/>
      <c r="F4208" s="269"/>
      <c r="G4208" s="269"/>
      <c r="H4208" s="275"/>
    </row>
    <row r="4209" spans="2:8" ht="18" customHeight="1" x14ac:dyDescent="0.25">
      <c r="B4209" s="355"/>
      <c r="C4209" s="356"/>
      <c r="D4209" s="140"/>
      <c r="E4209" s="269"/>
      <c r="F4209" s="269"/>
      <c r="G4209" s="269"/>
      <c r="H4209" s="275"/>
    </row>
    <row r="4210" spans="2:8" ht="18" customHeight="1" x14ac:dyDescent="0.25">
      <c r="B4210" s="355"/>
      <c r="C4210" s="356"/>
      <c r="D4210" s="140"/>
      <c r="E4210" s="269"/>
      <c r="F4210" s="269"/>
      <c r="G4210" s="269"/>
      <c r="H4210" s="275"/>
    </row>
    <row r="4211" spans="2:8" ht="18" customHeight="1" x14ac:dyDescent="0.25">
      <c r="B4211" s="355"/>
      <c r="C4211" s="356"/>
      <c r="D4211" s="140"/>
      <c r="E4211" s="269"/>
      <c r="F4211" s="269"/>
      <c r="G4211" s="269"/>
      <c r="H4211" s="275"/>
    </row>
    <row r="4212" spans="2:8" ht="18" customHeight="1" x14ac:dyDescent="0.25">
      <c r="B4212" s="355"/>
      <c r="C4212" s="356"/>
      <c r="D4212" s="140"/>
      <c r="E4212" s="269"/>
      <c r="F4212" s="269"/>
      <c r="G4212" s="269"/>
      <c r="H4212" s="275"/>
    </row>
    <row r="4213" spans="2:8" ht="18" customHeight="1" x14ac:dyDescent="0.25">
      <c r="B4213" s="355"/>
      <c r="C4213" s="356"/>
      <c r="D4213" s="140"/>
      <c r="E4213" s="269"/>
      <c r="F4213" s="269"/>
      <c r="G4213" s="269"/>
      <c r="H4213" s="275"/>
    </row>
    <row r="4214" spans="2:8" ht="18" customHeight="1" x14ac:dyDescent="0.25">
      <c r="B4214" s="355"/>
      <c r="C4214" s="356"/>
      <c r="D4214" s="140"/>
      <c r="E4214" s="269"/>
      <c r="F4214" s="269"/>
      <c r="G4214" s="269"/>
      <c r="H4214" s="275"/>
    </row>
    <row r="4215" spans="2:8" ht="18" customHeight="1" x14ac:dyDescent="0.25">
      <c r="B4215" s="355"/>
      <c r="C4215" s="356"/>
      <c r="D4215" s="140"/>
      <c r="E4215" s="269"/>
      <c r="F4215" s="269"/>
      <c r="G4215" s="269"/>
      <c r="H4215" s="275"/>
    </row>
    <row r="4216" spans="2:8" ht="18" customHeight="1" x14ac:dyDescent="0.25">
      <c r="B4216" s="355"/>
      <c r="C4216" s="356"/>
      <c r="D4216" s="140"/>
      <c r="E4216" s="269"/>
      <c r="F4216" s="269"/>
      <c r="G4216" s="269"/>
      <c r="H4216" s="275"/>
    </row>
    <row r="4217" spans="2:8" ht="18" customHeight="1" x14ac:dyDescent="0.25">
      <c r="B4217" s="355"/>
      <c r="C4217" s="356"/>
      <c r="D4217" s="140"/>
      <c r="E4217" s="269"/>
      <c r="F4217" s="269"/>
      <c r="G4217" s="269"/>
      <c r="H4217" s="275"/>
    </row>
    <row r="4218" spans="2:8" ht="18" customHeight="1" x14ac:dyDescent="0.25">
      <c r="B4218" s="355"/>
      <c r="C4218" s="356"/>
      <c r="D4218" s="140"/>
      <c r="E4218" s="269"/>
      <c r="F4218" s="269"/>
      <c r="G4218" s="269"/>
      <c r="H4218" s="275"/>
    </row>
    <row r="4219" spans="2:8" ht="18" customHeight="1" x14ac:dyDescent="0.25">
      <c r="B4219" s="355"/>
      <c r="C4219" s="356"/>
      <c r="D4219" s="140"/>
      <c r="E4219" s="269"/>
      <c r="F4219" s="269"/>
      <c r="G4219" s="269"/>
      <c r="H4219" s="275"/>
    </row>
    <row r="4220" spans="2:8" ht="18" customHeight="1" x14ac:dyDescent="0.25">
      <c r="B4220" s="355"/>
      <c r="C4220" s="356"/>
      <c r="D4220" s="140"/>
      <c r="E4220" s="269"/>
      <c r="F4220" s="269"/>
      <c r="G4220" s="269"/>
      <c r="H4220" s="275"/>
    </row>
    <row r="4221" spans="2:8" ht="18" customHeight="1" x14ac:dyDescent="0.25">
      <c r="B4221" s="355"/>
      <c r="C4221" s="356"/>
      <c r="D4221" s="140"/>
      <c r="E4221" s="269"/>
      <c r="F4221" s="269"/>
      <c r="G4221" s="269"/>
      <c r="H4221" s="275"/>
    </row>
    <row r="4222" spans="2:8" ht="18" customHeight="1" x14ac:dyDescent="0.25">
      <c r="B4222" s="355"/>
      <c r="C4222" s="356"/>
      <c r="D4222" s="140"/>
      <c r="E4222" s="269"/>
      <c r="F4222" s="269"/>
      <c r="G4222" s="269"/>
      <c r="H4222" s="275"/>
    </row>
    <row r="4223" spans="2:8" ht="18" customHeight="1" x14ac:dyDescent="0.25">
      <c r="B4223" s="355"/>
      <c r="C4223" s="356"/>
      <c r="D4223" s="140"/>
      <c r="E4223" s="269"/>
      <c r="F4223" s="269"/>
      <c r="G4223" s="269"/>
      <c r="H4223" s="275"/>
    </row>
    <row r="4224" spans="2:8" ht="18" customHeight="1" x14ac:dyDescent="0.25">
      <c r="B4224" s="355"/>
      <c r="C4224" s="356"/>
      <c r="D4224" s="140"/>
      <c r="E4224" s="269"/>
      <c r="F4224" s="269"/>
      <c r="G4224" s="269"/>
      <c r="H4224" s="275"/>
    </row>
    <row r="4225" spans="2:8" ht="18" customHeight="1" x14ac:dyDescent="0.25">
      <c r="B4225" s="355"/>
      <c r="C4225" s="356"/>
      <c r="D4225" s="140"/>
      <c r="E4225" s="269"/>
      <c r="F4225" s="269"/>
      <c r="G4225" s="269"/>
      <c r="H4225" s="275"/>
    </row>
    <row r="4226" spans="2:8" ht="18" customHeight="1" x14ac:dyDescent="0.25">
      <c r="B4226" s="355"/>
      <c r="C4226" s="356"/>
      <c r="D4226" s="140"/>
      <c r="E4226" s="269"/>
      <c r="F4226" s="269"/>
      <c r="G4226" s="269"/>
      <c r="H4226" s="275"/>
    </row>
    <row r="4227" spans="2:8" ht="18" customHeight="1" x14ac:dyDescent="0.25">
      <c r="B4227" s="355"/>
      <c r="C4227" s="356"/>
      <c r="D4227" s="140"/>
      <c r="E4227" s="269"/>
      <c r="F4227" s="269"/>
      <c r="G4227" s="269"/>
      <c r="H4227" s="275"/>
    </row>
    <row r="4228" spans="2:8" ht="18" customHeight="1" x14ac:dyDescent="0.25">
      <c r="B4228" s="355"/>
      <c r="C4228" s="356"/>
      <c r="D4228" s="140"/>
      <c r="E4228" s="269"/>
      <c r="F4228" s="269"/>
      <c r="G4228" s="269"/>
      <c r="H4228" s="275"/>
    </row>
    <row r="4229" spans="2:8" ht="18" customHeight="1" x14ac:dyDescent="0.25">
      <c r="B4229" s="355"/>
      <c r="C4229" s="356"/>
      <c r="D4229" s="140"/>
      <c r="E4229" s="269"/>
      <c r="F4229" s="269"/>
      <c r="G4229" s="269"/>
      <c r="H4229" s="275"/>
    </row>
    <row r="4230" spans="2:8" ht="18" customHeight="1" x14ac:dyDescent="0.25">
      <c r="B4230" s="355"/>
      <c r="C4230" s="356"/>
      <c r="D4230" s="140"/>
      <c r="E4230" s="269"/>
      <c r="F4230" s="269"/>
      <c r="G4230" s="269"/>
      <c r="H4230" s="275"/>
    </row>
    <row r="4231" spans="2:8" ht="18" customHeight="1" x14ac:dyDescent="0.25">
      <c r="B4231" s="355"/>
      <c r="C4231" s="356"/>
      <c r="D4231" s="140"/>
      <c r="E4231" s="269"/>
      <c r="F4231" s="269"/>
      <c r="G4231" s="269"/>
      <c r="H4231" s="275"/>
    </row>
    <row r="4232" spans="2:8" ht="18" customHeight="1" x14ac:dyDescent="0.25">
      <c r="B4232" s="355"/>
      <c r="C4232" s="356"/>
      <c r="D4232" s="140"/>
      <c r="E4232" s="269"/>
      <c r="F4232" s="269"/>
      <c r="G4232" s="269"/>
      <c r="H4232" s="275"/>
    </row>
    <row r="4233" spans="2:8" ht="18" customHeight="1" x14ac:dyDescent="0.25">
      <c r="B4233" s="355"/>
      <c r="C4233" s="356"/>
      <c r="D4233" s="140"/>
      <c r="E4233" s="269"/>
      <c r="F4233" s="269"/>
      <c r="G4233" s="269"/>
      <c r="H4233" s="275"/>
    </row>
    <row r="4234" spans="2:8" ht="18" customHeight="1" x14ac:dyDescent="0.25">
      <c r="B4234" s="355"/>
      <c r="C4234" s="356"/>
      <c r="D4234" s="140"/>
      <c r="E4234" s="269"/>
      <c r="F4234" s="269"/>
      <c r="G4234" s="269"/>
      <c r="H4234" s="275"/>
    </row>
    <row r="4235" spans="2:8" ht="18" customHeight="1" x14ac:dyDescent="0.25">
      <c r="B4235" s="355"/>
      <c r="C4235" s="356"/>
      <c r="D4235" s="140"/>
      <c r="E4235" s="269"/>
      <c r="F4235" s="269"/>
      <c r="G4235" s="269"/>
      <c r="H4235" s="275"/>
    </row>
    <row r="4236" spans="2:8" ht="18" customHeight="1" x14ac:dyDescent="0.25">
      <c r="B4236" s="355"/>
      <c r="C4236" s="356"/>
      <c r="D4236" s="140"/>
      <c r="E4236" s="269"/>
      <c r="F4236" s="269"/>
      <c r="G4236" s="269"/>
      <c r="H4236" s="275"/>
    </row>
    <row r="4237" spans="2:8" ht="18" customHeight="1" x14ac:dyDescent="0.25">
      <c r="B4237" s="355"/>
      <c r="C4237" s="356"/>
      <c r="D4237" s="140"/>
      <c r="E4237" s="269"/>
      <c r="F4237" s="269"/>
      <c r="G4237" s="269"/>
      <c r="H4237" s="275"/>
    </row>
    <row r="4238" spans="2:8" ht="18" customHeight="1" x14ac:dyDescent="0.25">
      <c r="B4238" s="355"/>
      <c r="C4238" s="356"/>
      <c r="D4238" s="140"/>
      <c r="E4238" s="269"/>
      <c r="F4238" s="269"/>
      <c r="G4238" s="269"/>
      <c r="H4238" s="275"/>
    </row>
    <row r="4239" spans="2:8" ht="18" customHeight="1" x14ac:dyDescent="0.25">
      <c r="B4239" s="355"/>
      <c r="C4239" s="356"/>
      <c r="D4239" s="140"/>
      <c r="E4239" s="269"/>
      <c r="F4239" s="269"/>
      <c r="G4239" s="269"/>
      <c r="H4239" s="275"/>
    </row>
    <row r="4240" spans="2:8" ht="18" customHeight="1" x14ac:dyDescent="0.25">
      <c r="B4240" s="355"/>
      <c r="C4240" s="356"/>
      <c r="D4240" s="140"/>
      <c r="E4240" s="269"/>
      <c r="F4240" s="269"/>
      <c r="G4240" s="269"/>
      <c r="H4240" s="275"/>
    </row>
    <row r="4241" spans="2:8" ht="18" customHeight="1" x14ac:dyDescent="0.25">
      <c r="B4241" s="355"/>
      <c r="C4241" s="356"/>
      <c r="D4241" s="140"/>
      <c r="E4241" s="269"/>
      <c r="F4241" s="269"/>
      <c r="G4241" s="269"/>
      <c r="H4241" s="275"/>
    </row>
    <row r="4242" spans="2:8" ht="18" customHeight="1" x14ac:dyDescent="0.25">
      <c r="B4242" s="355"/>
      <c r="C4242" s="356"/>
      <c r="D4242" s="140"/>
      <c r="E4242" s="269"/>
      <c r="F4242" s="269"/>
      <c r="G4242" s="269"/>
      <c r="H4242" s="275"/>
    </row>
    <row r="4243" spans="2:8" ht="18" customHeight="1" x14ac:dyDescent="0.25">
      <c r="B4243" s="355"/>
      <c r="C4243" s="356"/>
      <c r="D4243" s="140"/>
      <c r="E4243" s="269"/>
      <c r="F4243" s="269"/>
      <c r="G4243" s="269"/>
      <c r="H4243" s="275"/>
    </row>
    <row r="4244" spans="2:8" ht="18" customHeight="1" x14ac:dyDescent="0.25">
      <c r="B4244" s="355"/>
      <c r="C4244" s="356"/>
      <c r="D4244" s="140"/>
      <c r="E4244" s="269"/>
      <c r="F4244" s="269"/>
      <c r="G4244" s="269"/>
      <c r="H4244" s="275"/>
    </row>
    <row r="4245" spans="2:8" ht="18" customHeight="1" x14ac:dyDescent="0.25">
      <c r="B4245" s="355"/>
      <c r="C4245" s="356"/>
      <c r="D4245" s="140"/>
      <c r="E4245" s="269"/>
      <c r="F4245" s="269"/>
      <c r="G4245" s="269"/>
      <c r="H4245" s="275"/>
    </row>
    <row r="4246" spans="2:8" ht="18" customHeight="1" x14ac:dyDescent="0.25">
      <c r="B4246" s="355"/>
      <c r="C4246" s="356"/>
      <c r="D4246" s="140"/>
      <c r="E4246" s="269"/>
      <c r="F4246" s="269"/>
      <c r="G4246" s="269"/>
      <c r="H4246" s="275"/>
    </row>
    <row r="4247" spans="2:8" ht="18" customHeight="1" x14ac:dyDescent="0.25">
      <c r="B4247" s="355"/>
      <c r="C4247" s="356"/>
      <c r="D4247" s="140"/>
      <c r="E4247" s="269"/>
      <c r="F4247" s="269"/>
      <c r="G4247" s="269"/>
      <c r="H4247" s="275"/>
    </row>
    <row r="4248" spans="2:8" ht="18" customHeight="1" x14ac:dyDescent="0.25">
      <c r="B4248" s="355"/>
      <c r="C4248" s="356"/>
      <c r="D4248" s="140"/>
      <c r="E4248" s="269"/>
      <c r="F4248" s="269"/>
      <c r="G4248" s="269"/>
      <c r="H4248" s="275"/>
    </row>
    <row r="4249" spans="2:8" ht="18" customHeight="1" x14ac:dyDescent="0.25">
      <c r="B4249" s="355"/>
      <c r="C4249" s="356"/>
      <c r="D4249" s="140"/>
      <c r="E4249" s="269"/>
      <c r="F4249" s="269"/>
      <c r="G4249" s="269"/>
      <c r="H4249" s="275"/>
    </row>
    <row r="4250" spans="2:8" ht="18" customHeight="1" x14ac:dyDescent="0.25">
      <c r="B4250" s="355"/>
      <c r="C4250" s="356"/>
      <c r="D4250" s="140"/>
      <c r="E4250" s="269"/>
      <c r="F4250" s="269"/>
      <c r="G4250" s="269"/>
      <c r="H4250" s="275"/>
    </row>
    <row r="4251" spans="2:8" ht="18" customHeight="1" x14ac:dyDescent="0.25">
      <c r="B4251" s="355"/>
      <c r="C4251" s="356"/>
      <c r="D4251" s="140"/>
      <c r="E4251" s="269"/>
      <c r="F4251" s="269"/>
      <c r="G4251" s="269"/>
      <c r="H4251" s="275"/>
    </row>
    <row r="4252" spans="2:8" ht="18" customHeight="1" x14ac:dyDescent="0.25">
      <c r="B4252" s="355"/>
      <c r="C4252" s="356"/>
      <c r="D4252" s="140"/>
      <c r="E4252" s="269"/>
      <c r="F4252" s="269"/>
      <c r="G4252" s="269"/>
      <c r="H4252" s="275"/>
    </row>
    <row r="4253" spans="2:8" ht="18" customHeight="1" x14ac:dyDescent="0.25">
      <c r="B4253" s="355"/>
      <c r="C4253" s="356"/>
      <c r="D4253" s="140"/>
      <c r="E4253" s="269"/>
      <c r="F4253" s="269"/>
      <c r="G4253" s="269"/>
      <c r="H4253" s="275"/>
    </row>
    <row r="4254" spans="2:8" ht="18" customHeight="1" x14ac:dyDescent="0.25">
      <c r="B4254" s="355"/>
      <c r="C4254" s="356"/>
      <c r="D4254" s="140"/>
      <c r="E4254" s="269"/>
      <c r="F4254" s="269"/>
      <c r="G4254" s="269"/>
      <c r="H4254" s="275"/>
    </row>
    <row r="4255" spans="2:8" ht="18" customHeight="1" x14ac:dyDescent="0.25">
      <c r="B4255" s="355"/>
      <c r="C4255" s="356"/>
      <c r="D4255" s="140"/>
      <c r="E4255" s="269"/>
      <c r="F4255" s="269"/>
      <c r="G4255" s="269"/>
      <c r="H4255" s="275"/>
    </row>
    <row r="4256" spans="2:8" ht="18" customHeight="1" x14ac:dyDescent="0.25">
      <c r="B4256" s="355"/>
      <c r="C4256" s="356"/>
      <c r="D4256" s="140"/>
      <c r="E4256" s="269"/>
      <c r="F4256" s="269"/>
      <c r="G4256" s="269"/>
      <c r="H4256" s="275"/>
    </row>
    <row r="4257" spans="2:8" ht="18" customHeight="1" x14ac:dyDescent="0.25">
      <c r="B4257" s="355"/>
      <c r="C4257" s="356"/>
      <c r="D4257" s="140"/>
      <c r="E4257" s="269"/>
      <c r="F4257" s="269"/>
      <c r="G4257" s="269"/>
      <c r="H4257" s="275"/>
    </row>
    <row r="4258" spans="2:8" ht="18" customHeight="1" x14ac:dyDescent="0.25">
      <c r="B4258" s="355"/>
      <c r="C4258" s="356"/>
      <c r="D4258" s="140"/>
      <c r="E4258" s="269"/>
      <c r="F4258" s="269"/>
      <c r="G4258" s="269"/>
      <c r="H4258" s="275"/>
    </row>
    <row r="4259" spans="2:8" ht="18" customHeight="1" x14ac:dyDescent="0.25">
      <c r="B4259" s="355"/>
      <c r="C4259" s="356"/>
      <c r="D4259" s="140"/>
      <c r="E4259" s="269"/>
      <c r="F4259" s="269"/>
      <c r="G4259" s="269"/>
      <c r="H4259" s="275"/>
    </row>
    <row r="4260" spans="2:8" ht="18" customHeight="1" x14ac:dyDescent="0.25">
      <c r="B4260" s="355"/>
      <c r="C4260" s="356"/>
      <c r="D4260" s="140"/>
      <c r="E4260" s="269"/>
      <c r="F4260" s="269"/>
      <c r="G4260" s="269"/>
      <c r="H4260" s="275"/>
    </row>
    <row r="4261" spans="2:8" ht="18" customHeight="1" x14ac:dyDescent="0.25">
      <c r="B4261" s="355"/>
      <c r="C4261" s="356"/>
      <c r="D4261" s="140"/>
      <c r="E4261" s="269"/>
      <c r="F4261" s="269"/>
      <c r="G4261" s="269"/>
      <c r="H4261" s="275"/>
    </row>
    <row r="4262" spans="2:8" ht="18" customHeight="1" x14ac:dyDescent="0.25">
      <c r="B4262" s="355"/>
      <c r="C4262" s="356"/>
      <c r="D4262" s="140"/>
      <c r="E4262" s="269"/>
      <c r="F4262" s="269"/>
      <c r="G4262" s="269"/>
      <c r="H4262" s="275"/>
    </row>
    <row r="4263" spans="2:8" ht="18" customHeight="1" x14ac:dyDescent="0.25">
      <c r="B4263" s="355"/>
      <c r="C4263" s="356"/>
      <c r="D4263" s="140"/>
      <c r="E4263" s="269"/>
      <c r="F4263" s="269"/>
      <c r="G4263" s="269"/>
      <c r="H4263" s="275"/>
    </row>
    <row r="4264" spans="2:8" ht="18" customHeight="1" x14ac:dyDescent="0.25">
      <c r="B4264" s="355"/>
      <c r="C4264" s="356"/>
      <c r="D4264" s="140"/>
      <c r="E4264" s="269"/>
      <c r="F4264" s="269"/>
      <c r="G4264" s="269"/>
      <c r="H4264" s="275"/>
    </row>
    <row r="4265" spans="2:8" ht="18" customHeight="1" x14ac:dyDescent="0.25">
      <c r="B4265" s="355"/>
      <c r="C4265" s="356"/>
      <c r="D4265" s="140"/>
      <c r="E4265" s="269"/>
      <c r="F4265" s="269"/>
      <c r="G4265" s="269"/>
      <c r="H4265" s="275"/>
    </row>
    <row r="4266" spans="2:8" ht="18" customHeight="1" x14ac:dyDescent="0.25">
      <c r="B4266" s="355"/>
      <c r="C4266" s="356"/>
      <c r="D4266" s="140"/>
      <c r="E4266" s="269"/>
      <c r="F4266" s="269"/>
      <c r="G4266" s="269"/>
      <c r="H4266" s="275"/>
    </row>
    <row r="4267" spans="2:8" ht="18" customHeight="1" x14ac:dyDescent="0.25">
      <c r="B4267" s="355"/>
      <c r="C4267" s="356"/>
      <c r="D4267" s="140"/>
      <c r="E4267" s="269"/>
      <c r="F4267" s="269"/>
      <c r="G4267" s="269"/>
      <c r="H4267" s="275"/>
    </row>
    <row r="4268" spans="2:8" ht="18" customHeight="1" x14ac:dyDescent="0.25">
      <c r="B4268" s="355"/>
      <c r="C4268" s="356"/>
      <c r="D4268" s="140"/>
      <c r="E4268" s="269"/>
      <c r="F4268" s="269"/>
      <c r="G4268" s="269"/>
      <c r="H4268" s="275"/>
    </row>
    <row r="4269" spans="2:8" ht="18" customHeight="1" x14ac:dyDescent="0.25">
      <c r="B4269" s="355"/>
      <c r="C4269" s="356"/>
      <c r="D4269" s="140"/>
      <c r="E4269" s="269"/>
      <c r="F4269" s="269"/>
      <c r="G4269" s="269"/>
      <c r="H4269" s="275"/>
    </row>
    <row r="4270" spans="2:8" ht="18" customHeight="1" x14ac:dyDescent="0.25">
      <c r="B4270" s="355"/>
      <c r="C4270" s="356"/>
      <c r="D4270" s="140"/>
      <c r="E4270" s="269"/>
      <c r="F4270" s="269"/>
      <c r="G4270" s="269"/>
      <c r="H4270" s="275"/>
    </row>
    <row r="4271" spans="2:8" ht="18" customHeight="1" x14ac:dyDescent="0.25">
      <c r="B4271" s="355"/>
      <c r="C4271" s="356"/>
      <c r="D4271" s="140"/>
      <c r="E4271" s="269"/>
      <c r="F4271" s="269"/>
      <c r="G4271" s="269"/>
      <c r="H4271" s="275"/>
    </row>
    <row r="4272" spans="2:8" ht="18" customHeight="1" x14ac:dyDescent="0.25">
      <c r="B4272" s="355"/>
      <c r="C4272" s="356"/>
      <c r="D4272" s="140"/>
      <c r="E4272" s="269"/>
      <c r="F4272" s="269"/>
      <c r="G4272" s="269"/>
      <c r="H4272" s="275"/>
    </row>
    <row r="4273" spans="2:8" ht="18" customHeight="1" x14ac:dyDescent="0.25">
      <c r="B4273" s="355"/>
      <c r="C4273" s="356"/>
      <c r="D4273" s="140"/>
      <c r="E4273" s="269"/>
      <c r="F4273" s="269"/>
      <c r="G4273" s="269"/>
      <c r="H4273" s="275"/>
    </row>
    <row r="4274" spans="2:8" ht="18" customHeight="1" x14ac:dyDescent="0.25">
      <c r="B4274" s="355"/>
      <c r="C4274" s="356"/>
      <c r="D4274" s="140"/>
      <c r="E4274" s="269"/>
      <c r="F4274" s="269"/>
      <c r="G4274" s="269"/>
      <c r="H4274" s="275"/>
    </row>
    <row r="4275" spans="2:8" ht="18" customHeight="1" x14ac:dyDescent="0.25">
      <c r="B4275" s="355"/>
      <c r="C4275" s="356"/>
      <c r="D4275" s="140"/>
      <c r="E4275" s="269"/>
      <c r="F4275" s="269"/>
      <c r="G4275" s="269"/>
      <c r="H4275" s="275"/>
    </row>
    <row r="4276" spans="2:8" ht="18" customHeight="1" x14ac:dyDescent="0.25">
      <c r="B4276" s="355"/>
      <c r="C4276" s="356"/>
      <c r="D4276" s="140"/>
      <c r="E4276" s="269"/>
      <c r="F4276" s="269"/>
      <c r="G4276" s="269"/>
      <c r="H4276" s="275"/>
    </row>
    <row r="4277" spans="2:8" ht="18" customHeight="1" x14ac:dyDescent="0.25">
      <c r="B4277" s="355"/>
      <c r="C4277" s="356"/>
      <c r="D4277" s="140"/>
      <c r="E4277" s="269"/>
      <c r="F4277" s="269"/>
      <c r="G4277" s="269"/>
      <c r="H4277" s="275"/>
    </row>
    <row r="4278" spans="2:8" ht="18" customHeight="1" x14ac:dyDescent="0.25">
      <c r="B4278" s="355"/>
      <c r="C4278" s="356"/>
      <c r="D4278" s="140"/>
      <c r="E4278" s="269"/>
      <c r="F4278" s="269"/>
      <c r="G4278" s="269"/>
      <c r="H4278" s="275"/>
    </row>
    <row r="4279" spans="2:8" ht="18" customHeight="1" x14ac:dyDescent="0.25">
      <c r="B4279" s="355"/>
      <c r="C4279" s="356"/>
      <c r="D4279" s="140"/>
      <c r="E4279" s="269"/>
      <c r="F4279" s="269"/>
      <c r="G4279" s="269"/>
      <c r="H4279" s="275"/>
    </row>
    <row r="4280" spans="2:8" ht="18" customHeight="1" x14ac:dyDescent="0.25">
      <c r="B4280" s="355"/>
      <c r="C4280" s="356"/>
      <c r="D4280" s="140"/>
      <c r="E4280" s="269"/>
      <c r="F4280" s="269"/>
      <c r="G4280" s="269"/>
      <c r="H4280" s="275"/>
    </row>
    <row r="4281" spans="2:8" ht="18" customHeight="1" x14ac:dyDescent="0.25">
      <c r="B4281" s="355"/>
      <c r="C4281" s="356"/>
      <c r="D4281" s="140"/>
      <c r="E4281" s="269"/>
      <c r="F4281" s="269"/>
      <c r="G4281" s="269"/>
      <c r="H4281" s="275"/>
    </row>
    <row r="4282" spans="2:8" ht="18" customHeight="1" x14ac:dyDescent="0.25">
      <c r="B4282" s="355"/>
      <c r="C4282" s="356"/>
      <c r="D4282" s="140"/>
      <c r="E4282" s="269"/>
      <c r="F4282" s="269"/>
      <c r="G4282" s="269"/>
      <c r="H4282" s="275"/>
    </row>
    <row r="4283" spans="2:8" ht="18" customHeight="1" x14ac:dyDescent="0.25">
      <c r="B4283" s="355"/>
      <c r="C4283" s="356"/>
      <c r="D4283" s="140"/>
      <c r="E4283" s="269"/>
      <c r="F4283" s="269"/>
      <c r="G4283" s="269"/>
      <c r="H4283" s="275"/>
    </row>
    <row r="4284" spans="2:8" ht="18" customHeight="1" x14ac:dyDescent="0.25">
      <c r="B4284" s="355"/>
      <c r="C4284" s="356"/>
      <c r="D4284" s="140"/>
      <c r="E4284" s="269"/>
      <c r="F4284" s="269"/>
      <c r="G4284" s="269"/>
      <c r="H4284" s="275"/>
    </row>
    <row r="4285" spans="2:8" ht="18" customHeight="1" x14ac:dyDescent="0.25">
      <c r="B4285" s="355"/>
      <c r="C4285" s="356"/>
      <c r="D4285" s="140"/>
      <c r="E4285" s="269"/>
      <c r="F4285" s="269"/>
      <c r="G4285" s="269"/>
      <c r="H4285" s="275"/>
    </row>
    <row r="4286" spans="2:8" ht="18" customHeight="1" x14ac:dyDescent="0.25">
      <c r="B4286" s="355"/>
      <c r="C4286" s="356"/>
      <c r="D4286" s="140"/>
      <c r="E4286" s="269"/>
      <c r="F4286" s="269"/>
      <c r="G4286" s="269"/>
      <c r="H4286" s="275"/>
    </row>
    <row r="4287" spans="2:8" ht="18" customHeight="1" x14ac:dyDescent="0.25">
      <c r="B4287" s="355"/>
      <c r="C4287" s="356"/>
      <c r="D4287" s="140"/>
      <c r="E4287" s="269"/>
      <c r="F4287" s="269"/>
      <c r="G4287" s="269"/>
      <c r="H4287" s="275"/>
    </row>
    <row r="4288" spans="2:8" ht="18" customHeight="1" x14ac:dyDescent="0.25">
      <c r="B4288" s="355"/>
      <c r="C4288" s="356"/>
      <c r="D4288" s="140"/>
      <c r="E4288" s="269"/>
      <c r="F4288" s="269"/>
      <c r="G4288" s="269"/>
      <c r="H4288" s="275"/>
    </row>
    <row r="4289" spans="2:8" ht="18" customHeight="1" x14ac:dyDescent="0.25">
      <c r="B4289" s="355"/>
      <c r="C4289" s="356"/>
      <c r="D4289" s="140"/>
      <c r="E4289" s="269"/>
      <c r="F4289" s="269"/>
      <c r="G4289" s="269"/>
      <c r="H4289" s="275"/>
    </row>
    <row r="4290" spans="2:8" ht="18" customHeight="1" x14ac:dyDescent="0.25">
      <c r="B4290" s="355"/>
      <c r="C4290" s="356"/>
      <c r="D4290" s="140"/>
      <c r="E4290" s="269"/>
      <c r="F4290" s="269"/>
      <c r="G4290" s="269"/>
      <c r="H4290" s="275"/>
    </row>
    <row r="4291" spans="2:8" ht="18" customHeight="1" x14ac:dyDescent="0.25">
      <c r="B4291" s="355"/>
      <c r="C4291" s="356"/>
      <c r="D4291" s="140"/>
      <c r="E4291" s="269"/>
      <c r="F4291" s="269"/>
      <c r="G4291" s="269"/>
      <c r="H4291" s="275"/>
    </row>
    <row r="4292" spans="2:8" ht="18" customHeight="1" x14ac:dyDescent="0.25">
      <c r="B4292" s="355"/>
      <c r="C4292" s="356"/>
      <c r="D4292" s="140"/>
      <c r="E4292" s="269"/>
      <c r="F4292" s="269"/>
      <c r="G4292" s="269"/>
      <c r="H4292" s="275"/>
    </row>
    <row r="4293" spans="2:8" ht="18" customHeight="1" x14ac:dyDescent="0.25">
      <c r="B4293" s="355"/>
      <c r="C4293" s="356"/>
      <c r="D4293" s="140"/>
      <c r="E4293" s="269"/>
      <c r="F4293" s="269"/>
      <c r="G4293" s="269"/>
      <c r="H4293" s="275"/>
    </row>
    <row r="4294" spans="2:8" ht="18" customHeight="1" x14ac:dyDescent="0.25">
      <c r="B4294" s="355"/>
      <c r="C4294" s="356"/>
      <c r="D4294" s="140"/>
      <c r="E4294" s="269"/>
      <c r="F4294" s="269"/>
      <c r="G4294" s="269"/>
      <c r="H4294" s="275"/>
    </row>
    <row r="4295" spans="2:8" ht="18" customHeight="1" x14ac:dyDescent="0.25">
      <c r="B4295" s="355"/>
      <c r="C4295" s="356"/>
      <c r="D4295" s="140"/>
      <c r="E4295" s="269"/>
      <c r="F4295" s="269"/>
      <c r="G4295" s="269"/>
      <c r="H4295" s="275"/>
    </row>
    <row r="4296" spans="2:8" ht="18" customHeight="1" x14ac:dyDescent="0.25">
      <c r="B4296" s="355"/>
      <c r="C4296" s="356"/>
      <c r="D4296" s="140"/>
      <c r="E4296" s="269"/>
      <c r="F4296" s="269"/>
      <c r="G4296" s="269"/>
      <c r="H4296" s="275"/>
    </row>
    <row r="4297" spans="2:8" ht="18" customHeight="1" x14ac:dyDescent="0.25">
      <c r="B4297" s="355"/>
      <c r="C4297" s="356"/>
      <c r="D4297" s="140"/>
      <c r="E4297" s="269"/>
      <c r="F4297" s="269"/>
      <c r="G4297" s="269"/>
      <c r="H4297" s="275"/>
    </row>
    <row r="4298" spans="2:8" ht="18" customHeight="1" x14ac:dyDescent="0.25">
      <c r="B4298" s="355"/>
      <c r="C4298" s="356"/>
      <c r="D4298" s="140"/>
      <c r="E4298" s="269"/>
      <c r="F4298" s="269"/>
      <c r="G4298" s="269"/>
      <c r="H4298" s="275"/>
    </row>
    <row r="4299" spans="2:8" ht="18" customHeight="1" x14ac:dyDescent="0.25">
      <c r="B4299" s="355"/>
      <c r="C4299" s="356"/>
      <c r="D4299" s="140"/>
      <c r="E4299" s="269"/>
      <c r="F4299" s="269"/>
      <c r="G4299" s="269"/>
      <c r="H4299" s="275"/>
    </row>
    <row r="4300" spans="2:8" ht="18" customHeight="1" x14ac:dyDescent="0.25">
      <c r="B4300" s="355"/>
      <c r="C4300" s="356"/>
      <c r="D4300" s="140"/>
      <c r="E4300" s="269"/>
      <c r="F4300" s="269"/>
      <c r="G4300" s="269"/>
      <c r="H4300" s="275"/>
    </row>
    <row r="4301" spans="2:8" ht="18" customHeight="1" x14ac:dyDescent="0.25">
      <c r="B4301" s="355"/>
      <c r="C4301" s="356"/>
      <c r="D4301" s="140"/>
      <c r="E4301" s="269"/>
      <c r="F4301" s="269"/>
      <c r="G4301" s="269"/>
      <c r="H4301" s="275"/>
    </row>
    <row r="4302" spans="2:8" ht="18" customHeight="1" x14ac:dyDescent="0.25">
      <c r="B4302" s="355"/>
      <c r="C4302" s="356"/>
      <c r="D4302" s="140"/>
      <c r="E4302" s="269"/>
      <c r="F4302" s="269"/>
      <c r="G4302" s="269"/>
      <c r="H4302" s="275"/>
    </row>
    <row r="4303" spans="2:8" ht="18" customHeight="1" x14ac:dyDescent="0.25">
      <c r="B4303" s="355"/>
      <c r="C4303" s="356"/>
      <c r="D4303" s="140"/>
      <c r="E4303" s="269"/>
      <c r="F4303" s="269"/>
      <c r="G4303" s="269"/>
      <c r="H4303" s="275"/>
    </row>
    <row r="4304" spans="2:8" ht="18" customHeight="1" x14ac:dyDescent="0.25">
      <c r="B4304" s="355"/>
      <c r="C4304" s="356"/>
      <c r="D4304" s="140"/>
      <c r="E4304" s="269"/>
      <c r="F4304" s="269"/>
      <c r="G4304" s="269"/>
      <c r="H4304" s="275"/>
    </row>
    <row r="4305" spans="2:8" ht="18" customHeight="1" x14ac:dyDescent="0.25">
      <c r="B4305" s="355"/>
      <c r="C4305" s="356"/>
      <c r="D4305" s="140"/>
      <c r="E4305" s="269"/>
      <c r="F4305" s="269"/>
      <c r="G4305" s="269"/>
      <c r="H4305" s="275"/>
    </row>
    <row r="4306" spans="2:8" ht="18" customHeight="1" x14ac:dyDescent="0.25">
      <c r="B4306" s="355"/>
      <c r="C4306" s="356"/>
      <c r="D4306" s="140"/>
      <c r="E4306" s="269"/>
      <c r="F4306" s="269"/>
      <c r="G4306" s="269"/>
      <c r="H4306" s="275"/>
    </row>
    <row r="4307" spans="2:8" ht="18" customHeight="1" x14ac:dyDescent="0.25">
      <c r="B4307" s="355"/>
      <c r="C4307" s="356"/>
      <c r="D4307" s="140"/>
      <c r="E4307" s="269"/>
      <c r="F4307" s="269"/>
      <c r="G4307" s="269"/>
      <c r="H4307" s="275"/>
    </row>
    <row r="4308" spans="2:8" ht="18" customHeight="1" x14ac:dyDescent="0.25">
      <c r="B4308" s="355"/>
      <c r="C4308" s="356"/>
      <c r="D4308" s="140"/>
      <c r="E4308" s="269"/>
      <c r="F4308" s="269"/>
      <c r="G4308" s="269"/>
      <c r="H4308" s="275"/>
    </row>
    <row r="4309" spans="2:8" ht="18" customHeight="1" x14ac:dyDescent="0.25">
      <c r="B4309" s="355"/>
      <c r="C4309" s="356"/>
      <c r="D4309" s="140"/>
      <c r="E4309" s="269"/>
      <c r="F4309" s="269"/>
      <c r="G4309" s="269"/>
      <c r="H4309" s="275"/>
    </row>
    <row r="4310" spans="2:8" ht="18" customHeight="1" x14ac:dyDescent="0.25">
      <c r="B4310" s="355"/>
      <c r="C4310" s="356"/>
      <c r="D4310" s="140"/>
      <c r="E4310" s="269"/>
      <c r="F4310" s="269"/>
      <c r="G4310" s="269"/>
      <c r="H4310" s="275"/>
    </row>
    <row r="4311" spans="2:8" ht="18" customHeight="1" x14ac:dyDescent="0.25">
      <c r="B4311" s="355"/>
      <c r="C4311" s="356"/>
      <c r="D4311" s="140"/>
      <c r="E4311" s="269"/>
      <c r="F4311" s="269"/>
      <c r="G4311" s="269"/>
      <c r="H4311" s="275"/>
    </row>
    <row r="4312" spans="2:8" ht="18" customHeight="1" x14ac:dyDescent="0.25">
      <c r="B4312" s="355"/>
      <c r="C4312" s="356"/>
      <c r="D4312" s="140"/>
      <c r="E4312" s="269"/>
      <c r="F4312" s="269"/>
      <c r="G4312" s="269"/>
      <c r="H4312" s="275"/>
    </row>
    <row r="4313" spans="2:8" ht="18" customHeight="1" x14ac:dyDescent="0.25">
      <c r="B4313" s="355"/>
      <c r="C4313" s="356"/>
      <c r="D4313" s="140"/>
      <c r="E4313" s="269"/>
      <c r="F4313" s="269"/>
      <c r="G4313" s="269"/>
      <c r="H4313" s="275"/>
    </row>
    <row r="4314" spans="2:8" ht="18" customHeight="1" x14ac:dyDescent="0.25">
      <c r="B4314" s="355"/>
      <c r="C4314" s="356"/>
      <c r="D4314" s="140"/>
      <c r="E4314" s="269"/>
      <c r="F4314" s="269"/>
      <c r="G4314" s="269"/>
      <c r="H4314" s="275"/>
    </row>
    <row r="4315" spans="2:8" ht="18" customHeight="1" x14ac:dyDescent="0.25">
      <c r="B4315" s="355"/>
      <c r="C4315" s="356"/>
      <c r="D4315" s="140"/>
      <c r="E4315" s="269"/>
      <c r="F4315" s="269"/>
      <c r="G4315" s="269"/>
      <c r="H4315" s="275"/>
    </row>
    <row r="4316" spans="2:8" ht="18" customHeight="1" x14ac:dyDescent="0.25">
      <c r="B4316" s="355"/>
      <c r="C4316" s="356"/>
      <c r="D4316" s="140"/>
      <c r="E4316" s="269"/>
      <c r="F4316" s="269"/>
      <c r="G4316" s="269"/>
      <c r="H4316" s="275"/>
    </row>
    <row r="4317" spans="2:8" ht="18" customHeight="1" x14ac:dyDescent="0.25">
      <c r="B4317" s="355"/>
      <c r="C4317" s="356"/>
      <c r="D4317" s="140"/>
      <c r="E4317" s="269"/>
      <c r="F4317" s="269"/>
      <c r="G4317" s="269"/>
      <c r="H4317" s="275"/>
    </row>
    <row r="4318" spans="2:8" ht="18" customHeight="1" x14ac:dyDescent="0.25">
      <c r="B4318" s="355"/>
      <c r="C4318" s="356"/>
      <c r="D4318" s="140"/>
      <c r="E4318" s="269"/>
      <c r="F4318" s="269"/>
      <c r="G4318" s="269"/>
      <c r="H4318" s="275"/>
    </row>
    <row r="4319" spans="2:8" ht="18" customHeight="1" x14ac:dyDescent="0.25">
      <c r="B4319" s="355"/>
      <c r="C4319" s="356"/>
      <c r="D4319" s="140"/>
      <c r="E4319" s="269"/>
      <c r="F4319" s="269"/>
      <c r="G4319" s="269"/>
      <c r="H4319" s="275"/>
    </row>
    <row r="4320" spans="2:8" ht="18" customHeight="1" x14ac:dyDescent="0.25">
      <c r="B4320" s="355"/>
      <c r="C4320" s="356"/>
      <c r="D4320" s="140"/>
      <c r="E4320" s="269"/>
      <c r="F4320" s="269"/>
      <c r="G4320" s="269"/>
      <c r="H4320" s="275"/>
    </row>
    <row r="4321" spans="2:8" ht="18" customHeight="1" x14ac:dyDescent="0.25">
      <c r="B4321" s="355"/>
      <c r="C4321" s="356"/>
      <c r="D4321" s="140"/>
      <c r="E4321" s="269"/>
      <c r="F4321" s="269"/>
      <c r="G4321" s="269"/>
      <c r="H4321" s="275"/>
    </row>
    <row r="4322" spans="2:8" ht="18" customHeight="1" x14ac:dyDescent="0.25">
      <c r="B4322" s="355"/>
      <c r="C4322" s="356"/>
      <c r="D4322" s="140"/>
      <c r="E4322" s="269"/>
      <c r="F4322" s="269"/>
      <c r="G4322" s="269"/>
      <c r="H4322" s="275"/>
    </row>
    <row r="4323" spans="2:8" ht="18" customHeight="1" x14ac:dyDescent="0.25">
      <c r="B4323" s="355"/>
      <c r="C4323" s="356"/>
      <c r="D4323" s="140"/>
      <c r="E4323" s="269"/>
      <c r="F4323" s="269"/>
      <c r="G4323" s="269"/>
      <c r="H4323" s="275"/>
    </row>
    <row r="4324" spans="2:8" ht="18" customHeight="1" x14ac:dyDescent="0.25">
      <c r="B4324" s="355"/>
      <c r="C4324" s="356"/>
      <c r="D4324" s="140"/>
      <c r="E4324" s="269"/>
      <c r="F4324" s="269"/>
      <c r="G4324" s="269"/>
      <c r="H4324" s="275"/>
    </row>
    <row r="4325" spans="2:8" ht="18" customHeight="1" x14ac:dyDescent="0.25">
      <c r="B4325" s="355"/>
      <c r="C4325" s="356"/>
      <c r="D4325" s="140"/>
      <c r="E4325" s="269"/>
      <c r="F4325" s="269"/>
      <c r="G4325" s="269"/>
      <c r="H4325" s="275"/>
    </row>
    <row r="4326" spans="2:8" ht="18" customHeight="1" x14ac:dyDescent="0.25">
      <c r="B4326" s="355"/>
      <c r="C4326" s="356"/>
      <c r="D4326" s="140"/>
      <c r="E4326" s="269"/>
      <c r="F4326" s="269"/>
      <c r="G4326" s="269"/>
      <c r="H4326" s="275"/>
    </row>
    <row r="4327" spans="2:8" ht="18" customHeight="1" x14ac:dyDescent="0.25">
      <c r="B4327" s="355"/>
      <c r="C4327" s="356"/>
      <c r="D4327" s="140"/>
      <c r="E4327" s="269"/>
      <c r="F4327" s="269"/>
      <c r="G4327" s="269"/>
      <c r="H4327" s="275"/>
    </row>
    <row r="4328" spans="2:8" ht="18" customHeight="1" x14ac:dyDescent="0.25">
      <c r="B4328" s="355"/>
      <c r="C4328" s="356"/>
      <c r="D4328" s="140"/>
      <c r="E4328" s="269"/>
      <c r="F4328" s="269"/>
      <c r="G4328" s="269"/>
      <c r="H4328" s="275"/>
    </row>
    <row r="4329" spans="2:8" ht="18" customHeight="1" x14ac:dyDescent="0.25">
      <c r="B4329" s="355"/>
      <c r="C4329" s="356"/>
      <c r="D4329" s="140"/>
      <c r="E4329" s="269"/>
      <c r="F4329" s="269"/>
      <c r="G4329" s="269"/>
      <c r="H4329" s="275"/>
    </row>
    <row r="4330" spans="2:8" ht="18" customHeight="1" x14ac:dyDescent="0.25">
      <c r="B4330" s="355"/>
      <c r="C4330" s="356"/>
      <c r="D4330" s="140"/>
      <c r="E4330" s="269"/>
      <c r="F4330" s="269"/>
      <c r="G4330" s="269"/>
      <c r="H4330" s="275"/>
    </row>
    <row r="4331" spans="2:8" ht="18" customHeight="1" x14ac:dyDescent="0.25">
      <c r="B4331" s="355"/>
      <c r="C4331" s="356"/>
      <c r="D4331" s="140"/>
      <c r="E4331" s="269"/>
      <c r="F4331" s="269"/>
      <c r="G4331" s="269"/>
      <c r="H4331" s="275"/>
    </row>
    <row r="4332" spans="2:8" ht="18" customHeight="1" x14ac:dyDescent="0.25">
      <c r="B4332" s="355"/>
      <c r="C4332" s="356"/>
      <c r="D4332" s="140"/>
      <c r="E4332" s="269"/>
      <c r="F4332" s="269"/>
      <c r="G4332" s="269"/>
      <c r="H4332" s="275"/>
    </row>
    <row r="4333" spans="2:8" ht="18" customHeight="1" x14ac:dyDescent="0.25">
      <c r="B4333" s="355"/>
      <c r="C4333" s="356"/>
      <c r="D4333" s="140"/>
      <c r="E4333" s="269"/>
      <c r="F4333" s="269"/>
      <c r="G4333" s="269"/>
      <c r="H4333" s="275"/>
    </row>
    <row r="4334" spans="2:8" ht="18" customHeight="1" x14ac:dyDescent="0.25">
      <c r="B4334" s="355"/>
      <c r="C4334" s="356"/>
      <c r="D4334" s="140"/>
      <c r="E4334" s="269"/>
      <c r="F4334" s="269"/>
      <c r="G4334" s="269"/>
      <c r="H4334" s="275"/>
    </row>
    <row r="4335" spans="2:8" ht="18" customHeight="1" x14ac:dyDescent="0.25">
      <c r="B4335" s="355"/>
      <c r="C4335" s="356"/>
      <c r="D4335" s="140"/>
      <c r="E4335" s="269"/>
      <c r="F4335" s="269"/>
      <c r="G4335" s="269"/>
      <c r="H4335" s="275"/>
    </row>
    <row r="4336" spans="2:8" ht="18" customHeight="1" x14ac:dyDescent="0.25">
      <c r="B4336" s="355"/>
      <c r="C4336" s="356"/>
      <c r="D4336" s="140"/>
      <c r="E4336" s="269"/>
      <c r="F4336" s="269"/>
      <c r="G4336" s="269"/>
      <c r="H4336" s="275"/>
    </row>
    <row r="4337" spans="2:8" ht="18" customHeight="1" x14ac:dyDescent="0.25">
      <c r="B4337" s="355"/>
      <c r="C4337" s="356"/>
      <c r="D4337" s="140"/>
      <c r="E4337" s="269"/>
      <c r="F4337" s="269"/>
      <c r="G4337" s="269"/>
      <c r="H4337" s="275"/>
    </row>
    <row r="4338" spans="2:8" ht="18" customHeight="1" x14ac:dyDescent="0.25">
      <c r="B4338" s="355"/>
      <c r="C4338" s="356"/>
      <c r="D4338" s="140"/>
      <c r="E4338" s="269"/>
      <c r="F4338" s="269"/>
      <c r="G4338" s="269"/>
      <c r="H4338" s="275"/>
    </row>
    <row r="4339" spans="2:8" ht="18" customHeight="1" x14ac:dyDescent="0.25">
      <c r="B4339" s="355"/>
      <c r="C4339" s="356"/>
      <c r="D4339" s="140"/>
      <c r="E4339" s="269"/>
      <c r="F4339" s="269"/>
      <c r="G4339" s="269"/>
      <c r="H4339" s="275"/>
    </row>
    <row r="4340" spans="2:8" ht="18" customHeight="1" x14ac:dyDescent="0.25">
      <c r="B4340" s="355"/>
      <c r="C4340" s="356"/>
      <c r="D4340" s="140"/>
      <c r="E4340" s="269"/>
      <c r="F4340" s="269"/>
      <c r="G4340" s="269"/>
      <c r="H4340" s="275"/>
    </row>
    <row r="4341" spans="2:8" ht="18" customHeight="1" x14ac:dyDescent="0.25">
      <c r="B4341" s="355"/>
      <c r="C4341" s="356"/>
      <c r="D4341" s="140"/>
      <c r="E4341" s="269"/>
      <c r="F4341" s="269"/>
      <c r="G4341" s="269"/>
      <c r="H4341" s="275"/>
    </row>
    <row r="4342" spans="2:8" ht="18" customHeight="1" x14ac:dyDescent="0.25">
      <c r="B4342" s="355"/>
      <c r="C4342" s="356"/>
      <c r="D4342" s="140"/>
      <c r="E4342" s="269"/>
      <c r="F4342" s="269"/>
      <c r="G4342" s="269"/>
      <c r="H4342" s="275"/>
    </row>
    <row r="4343" spans="2:8" ht="18" customHeight="1" x14ac:dyDescent="0.25">
      <c r="B4343" s="355"/>
      <c r="C4343" s="356"/>
      <c r="D4343" s="140"/>
      <c r="E4343" s="269"/>
      <c r="F4343" s="269"/>
      <c r="G4343" s="269"/>
      <c r="H4343" s="275"/>
    </row>
    <row r="4344" spans="2:8" ht="18" customHeight="1" x14ac:dyDescent="0.25">
      <c r="B4344" s="355"/>
      <c r="C4344" s="356"/>
      <c r="D4344" s="140"/>
      <c r="E4344" s="269"/>
      <c r="F4344" s="269"/>
      <c r="G4344" s="269"/>
      <c r="H4344" s="275"/>
    </row>
    <row r="4345" spans="2:8" ht="18" customHeight="1" x14ac:dyDescent="0.25">
      <c r="B4345" s="355"/>
      <c r="C4345" s="356"/>
      <c r="D4345" s="140"/>
      <c r="E4345" s="269"/>
      <c r="F4345" s="269"/>
      <c r="G4345" s="269"/>
      <c r="H4345" s="275"/>
    </row>
    <row r="4346" spans="2:8" ht="18" customHeight="1" x14ac:dyDescent="0.25">
      <c r="B4346" s="355"/>
      <c r="C4346" s="356"/>
      <c r="D4346" s="140"/>
      <c r="E4346" s="269"/>
      <c r="F4346" s="269"/>
      <c r="G4346" s="269"/>
      <c r="H4346" s="275"/>
    </row>
    <row r="4347" spans="2:8" ht="18" customHeight="1" x14ac:dyDescent="0.25">
      <c r="B4347" s="355"/>
      <c r="C4347" s="356"/>
      <c r="D4347" s="140"/>
      <c r="E4347" s="269"/>
      <c r="F4347" s="269"/>
      <c r="G4347" s="269"/>
      <c r="H4347" s="275"/>
    </row>
    <row r="4348" spans="2:8" ht="18" customHeight="1" x14ac:dyDescent="0.25">
      <c r="B4348" s="355"/>
      <c r="C4348" s="356"/>
      <c r="D4348" s="140"/>
      <c r="E4348" s="269"/>
      <c r="F4348" s="269"/>
      <c r="G4348" s="269"/>
      <c r="H4348" s="275"/>
    </row>
    <row r="4349" spans="2:8" ht="18" customHeight="1" x14ac:dyDescent="0.25">
      <c r="B4349" s="355"/>
      <c r="C4349" s="356"/>
      <c r="D4349" s="140"/>
      <c r="E4349" s="269"/>
      <c r="F4349" s="269"/>
      <c r="G4349" s="269"/>
      <c r="H4349" s="275"/>
    </row>
    <row r="4350" spans="2:8" ht="18" customHeight="1" x14ac:dyDescent="0.25">
      <c r="B4350" s="355"/>
      <c r="C4350" s="356"/>
      <c r="D4350" s="140"/>
      <c r="E4350" s="269"/>
      <c r="F4350" s="269"/>
      <c r="G4350" s="269"/>
      <c r="H4350" s="275"/>
    </row>
    <row r="4351" spans="2:8" ht="18" customHeight="1" x14ac:dyDescent="0.25">
      <c r="B4351" s="355"/>
      <c r="C4351" s="356"/>
      <c r="D4351" s="140"/>
      <c r="E4351" s="269"/>
      <c r="F4351" s="269"/>
      <c r="G4351" s="269"/>
      <c r="H4351" s="275"/>
    </row>
    <row r="4352" spans="2:8" ht="18" customHeight="1" x14ac:dyDescent="0.25">
      <c r="B4352" s="355"/>
      <c r="C4352" s="356"/>
      <c r="D4352" s="140"/>
      <c r="E4352" s="269"/>
      <c r="F4352" s="269"/>
      <c r="G4352" s="269"/>
      <c r="H4352" s="275"/>
    </row>
    <row r="4353" spans="2:8" ht="18" customHeight="1" x14ac:dyDescent="0.25">
      <c r="B4353" s="355"/>
      <c r="C4353" s="356"/>
      <c r="D4353" s="140"/>
      <c r="E4353" s="269"/>
      <c r="F4353" s="269"/>
      <c r="G4353" s="269"/>
      <c r="H4353" s="275"/>
    </row>
    <row r="4354" spans="2:8" ht="18" customHeight="1" x14ac:dyDescent="0.25">
      <c r="B4354" s="355"/>
      <c r="C4354" s="356"/>
      <c r="D4354" s="140"/>
      <c r="E4354" s="269"/>
      <c r="F4354" s="269"/>
      <c r="G4354" s="269"/>
      <c r="H4354" s="275"/>
    </row>
    <row r="4355" spans="2:8" ht="18" customHeight="1" x14ac:dyDescent="0.25">
      <c r="B4355" s="355"/>
      <c r="C4355" s="356"/>
      <c r="D4355" s="140"/>
      <c r="E4355" s="269"/>
      <c r="F4355" s="269"/>
      <c r="G4355" s="269"/>
      <c r="H4355" s="275"/>
    </row>
    <row r="4356" spans="2:8" ht="18" customHeight="1" x14ac:dyDescent="0.25">
      <c r="B4356" s="355"/>
      <c r="C4356" s="356"/>
      <c r="D4356" s="140"/>
      <c r="E4356" s="269"/>
      <c r="F4356" s="269"/>
      <c r="G4356" s="269"/>
      <c r="H4356" s="275"/>
    </row>
    <row r="4357" spans="2:8" ht="18" customHeight="1" x14ac:dyDescent="0.25">
      <c r="B4357" s="355"/>
      <c r="C4357" s="356"/>
      <c r="D4357" s="140"/>
      <c r="E4357" s="269"/>
      <c r="F4357" s="269"/>
      <c r="G4357" s="269"/>
      <c r="H4357" s="275"/>
    </row>
    <row r="4358" spans="2:8" ht="18" customHeight="1" x14ac:dyDescent="0.25">
      <c r="B4358" s="355"/>
      <c r="C4358" s="356"/>
      <c r="D4358" s="140"/>
      <c r="E4358" s="269"/>
      <c r="F4358" s="269"/>
      <c r="G4358" s="269"/>
      <c r="H4358" s="275"/>
    </row>
    <row r="4359" spans="2:8" ht="18" customHeight="1" x14ac:dyDescent="0.25">
      <c r="B4359" s="355"/>
      <c r="C4359" s="356"/>
      <c r="D4359" s="140"/>
      <c r="E4359" s="269"/>
      <c r="F4359" s="269"/>
      <c r="G4359" s="269"/>
      <c r="H4359" s="275"/>
    </row>
    <row r="4360" spans="2:8" ht="18" customHeight="1" x14ac:dyDescent="0.25">
      <c r="B4360" s="355"/>
      <c r="C4360" s="356"/>
      <c r="D4360" s="140"/>
      <c r="E4360" s="269"/>
      <c r="F4360" s="269"/>
      <c r="G4360" s="269"/>
      <c r="H4360" s="275"/>
    </row>
    <row r="4361" spans="2:8" ht="18" customHeight="1" x14ac:dyDescent="0.25">
      <c r="B4361" s="355"/>
      <c r="C4361" s="356"/>
      <c r="D4361" s="140"/>
      <c r="E4361" s="269"/>
      <c r="F4361" s="269"/>
      <c r="G4361" s="269"/>
      <c r="H4361" s="275"/>
    </row>
    <row r="4362" spans="2:8" ht="18" customHeight="1" x14ac:dyDescent="0.25">
      <c r="B4362" s="355"/>
      <c r="C4362" s="356"/>
      <c r="D4362" s="140"/>
      <c r="E4362" s="269"/>
      <c r="F4362" s="269"/>
      <c r="G4362" s="269"/>
      <c r="H4362" s="275"/>
    </row>
    <row r="4363" spans="2:8" ht="18" customHeight="1" x14ac:dyDescent="0.25">
      <c r="B4363" s="355"/>
      <c r="C4363" s="356"/>
      <c r="D4363" s="140"/>
      <c r="E4363" s="269"/>
      <c r="F4363" s="269"/>
      <c r="G4363" s="269"/>
      <c r="H4363" s="275"/>
    </row>
    <row r="4364" spans="2:8" ht="18" customHeight="1" x14ac:dyDescent="0.25">
      <c r="B4364" s="355"/>
      <c r="C4364" s="356"/>
      <c r="D4364" s="140"/>
      <c r="E4364" s="269"/>
      <c r="F4364" s="269"/>
      <c r="G4364" s="269"/>
      <c r="H4364" s="275"/>
    </row>
    <row r="4365" spans="2:8" ht="18" customHeight="1" x14ac:dyDescent="0.25">
      <c r="B4365" s="355"/>
      <c r="C4365" s="356"/>
      <c r="D4365" s="140"/>
      <c r="E4365" s="269"/>
      <c r="F4365" s="269"/>
      <c r="G4365" s="269"/>
      <c r="H4365" s="275"/>
    </row>
    <row r="4366" spans="2:8" ht="18" customHeight="1" x14ac:dyDescent="0.25">
      <c r="B4366" s="355"/>
      <c r="C4366" s="356"/>
      <c r="D4366" s="140"/>
      <c r="E4366" s="269"/>
      <c r="F4366" s="269"/>
      <c r="G4366" s="269"/>
      <c r="H4366" s="275"/>
    </row>
    <row r="4367" spans="2:8" ht="18" customHeight="1" x14ac:dyDescent="0.25">
      <c r="B4367" s="355"/>
      <c r="C4367" s="356"/>
      <c r="D4367" s="140"/>
      <c r="E4367" s="269"/>
      <c r="F4367" s="269"/>
      <c r="G4367" s="269"/>
      <c r="H4367" s="275"/>
    </row>
    <row r="4368" spans="2:8" ht="18" customHeight="1" x14ac:dyDescent="0.25">
      <c r="B4368" s="355"/>
      <c r="C4368" s="356"/>
      <c r="D4368" s="140"/>
      <c r="E4368" s="269"/>
      <c r="F4368" s="269"/>
      <c r="G4368" s="269"/>
      <c r="H4368" s="275"/>
    </row>
    <row r="4369" spans="2:8" ht="18" customHeight="1" x14ac:dyDescent="0.25">
      <c r="B4369" s="355"/>
      <c r="C4369" s="356"/>
      <c r="D4369" s="140"/>
      <c r="E4369" s="269"/>
      <c r="F4369" s="269"/>
      <c r="G4369" s="269"/>
      <c r="H4369" s="275"/>
    </row>
    <row r="4370" spans="2:8" ht="18" customHeight="1" x14ac:dyDescent="0.25">
      <c r="B4370" s="355"/>
      <c r="C4370" s="356"/>
      <c r="D4370" s="140"/>
      <c r="E4370" s="269"/>
      <c r="F4370" s="269"/>
      <c r="G4370" s="269"/>
      <c r="H4370" s="275"/>
    </row>
    <row r="4371" spans="2:8" ht="18" customHeight="1" x14ac:dyDescent="0.25">
      <c r="B4371" s="355"/>
      <c r="C4371" s="356"/>
      <c r="D4371" s="140"/>
      <c r="E4371" s="269"/>
      <c r="F4371" s="269"/>
      <c r="G4371" s="269"/>
      <c r="H4371" s="275"/>
    </row>
    <row r="4372" spans="2:8" ht="18" customHeight="1" x14ac:dyDescent="0.25">
      <c r="B4372" s="355"/>
      <c r="C4372" s="356"/>
      <c r="D4372" s="140"/>
      <c r="E4372" s="269"/>
      <c r="F4372" s="269"/>
      <c r="G4372" s="269"/>
      <c r="H4372" s="275"/>
    </row>
    <row r="4373" spans="2:8" ht="18" customHeight="1" x14ac:dyDescent="0.25">
      <c r="B4373" s="355"/>
      <c r="C4373" s="356"/>
      <c r="D4373" s="140"/>
      <c r="E4373" s="269"/>
      <c r="F4373" s="269"/>
      <c r="G4373" s="269"/>
      <c r="H4373" s="275"/>
    </row>
    <row r="4374" spans="2:8" ht="18" customHeight="1" x14ac:dyDescent="0.25">
      <c r="B4374" s="355"/>
      <c r="C4374" s="356"/>
      <c r="D4374" s="140"/>
      <c r="E4374" s="269"/>
      <c r="F4374" s="269"/>
      <c r="G4374" s="269"/>
      <c r="H4374" s="275"/>
    </row>
    <row r="4375" spans="2:8" ht="18" customHeight="1" x14ac:dyDescent="0.25">
      <c r="B4375" s="355"/>
      <c r="C4375" s="356"/>
      <c r="D4375" s="140"/>
      <c r="E4375" s="269"/>
      <c r="F4375" s="269"/>
      <c r="G4375" s="269"/>
      <c r="H4375" s="275"/>
    </row>
    <row r="4376" spans="2:8" ht="18" customHeight="1" x14ac:dyDescent="0.25">
      <c r="B4376" s="355"/>
      <c r="C4376" s="356"/>
      <c r="D4376" s="140"/>
      <c r="E4376" s="269"/>
      <c r="F4376" s="269"/>
      <c r="G4376" s="269"/>
      <c r="H4376" s="275"/>
    </row>
    <row r="4377" spans="2:8" ht="18" customHeight="1" x14ac:dyDescent="0.25">
      <c r="B4377" s="355"/>
      <c r="C4377" s="356"/>
      <c r="D4377" s="140"/>
      <c r="E4377" s="269"/>
      <c r="F4377" s="269"/>
      <c r="G4377" s="269"/>
      <c r="H4377" s="275"/>
    </row>
    <row r="4378" spans="2:8" ht="18" customHeight="1" x14ac:dyDescent="0.25">
      <c r="B4378" s="355"/>
      <c r="C4378" s="356"/>
      <c r="D4378" s="140"/>
      <c r="E4378" s="269"/>
      <c r="F4378" s="269"/>
      <c r="G4378" s="269"/>
      <c r="H4378" s="275"/>
    </row>
    <row r="4379" spans="2:8" ht="18" customHeight="1" x14ac:dyDescent="0.25">
      <c r="B4379" s="355"/>
      <c r="C4379" s="356"/>
      <c r="D4379" s="140"/>
      <c r="E4379" s="269"/>
      <c r="F4379" s="269"/>
      <c r="G4379" s="269"/>
      <c r="H4379" s="275"/>
    </row>
    <row r="4380" spans="2:8" ht="18" customHeight="1" x14ac:dyDescent="0.25">
      <c r="B4380" s="355"/>
      <c r="C4380" s="356"/>
      <c r="D4380" s="140"/>
      <c r="E4380" s="269"/>
      <c r="F4380" s="269"/>
      <c r="G4380" s="269"/>
      <c r="H4380" s="275"/>
    </row>
    <row r="4381" spans="2:8" ht="18" customHeight="1" x14ac:dyDescent="0.25">
      <c r="B4381" s="355"/>
      <c r="C4381" s="356"/>
      <c r="D4381" s="140"/>
      <c r="E4381" s="269"/>
      <c r="F4381" s="269"/>
      <c r="G4381" s="269"/>
      <c r="H4381" s="275"/>
    </row>
    <row r="4382" spans="2:8" ht="18" customHeight="1" x14ac:dyDescent="0.25">
      <c r="B4382" s="355"/>
      <c r="C4382" s="356"/>
      <c r="D4382" s="140"/>
      <c r="E4382" s="269"/>
      <c r="F4382" s="269"/>
      <c r="G4382" s="269"/>
      <c r="H4382" s="275"/>
    </row>
    <row r="4383" spans="2:8" ht="18" customHeight="1" x14ac:dyDescent="0.25">
      <c r="B4383" s="355"/>
      <c r="C4383" s="356"/>
      <c r="D4383" s="140"/>
      <c r="E4383" s="269"/>
      <c r="F4383" s="269"/>
      <c r="G4383" s="269"/>
      <c r="H4383" s="275"/>
    </row>
    <row r="4384" spans="2:8" ht="18" customHeight="1" x14ac:dyDescent="0.25">
      <c r="B4384" s="355"/>
      <c r="C4384" s="356"/>
      <c r="D4384" s="140"/>
      <c r="E4384" s="269"/>
      <c r="F4384" s="269"/>
      <c r="G4384" s="269"/>
      <c r="H4384" s="275"/>
    </row>
    <row r="4385" spans="2:8" ht="18" customHeight="1" x14ac:dyDescent="0.25">
      <c r="B4385" s="355"/>
      <c r="C4385" s="356"/>
      <c r="D4385" s="140"/>
      <c r="E4385" s="269"/>
      <c r="F4385" s="269"/>
      <c r="G4385" s="269"/>
      <c r="H4385" s="275"/>
    </row>
    <row r="4386" spans="2:8" ht="18" customHeight="1" x14ac:dyDescent="0.25">
      <c r="B4386" s="355"/>
      <c r="C4386" s="356"/>
      <c r="D4386" s="140"/>
      <c r="E4386" s="269"/>
      <c r="F4386" s="269"/>
      <c r="G4386" s="269"/>
      <c r="H4386" s="275"/>
    </row>
    <row r="4387" spans="2:8" ht="18" customHeight="1" x14ac:dyDescent="0.25">
      <c r="B4387" s="355"/>
      <c r="C4387" s="356"/>
      <c r="D4387" s="140"/>
      <c r="E4387" s="269"/>
      <c r="F4387" s="269"/>
      <c r="G4387" s="269"/>
      <c r="H4387" s="275"/>
    </row>
    <row r="4388" spans="2:8" ht="18" customHeight="1" x14ac:dyDescent="0.25">
      <c r="B4388" s="355"/>
      <c r="C4388" s="356"/>
      <c r="D4388" s="140"/>
      <c r="E4388" s="269"/>
      <c r="F4388" s="269"/>
      <c r="G4388" s="269"/>
      <c r="H4388" s="275"/>
    </row>
    <row r="4389" spans="2:8" ht="18" customHeight="1" x14ac:dyDescent="0.25">
      <c r="B4389" s="355"/>
      <c r="C4389" s="356"/>
      <c r="D4389" s="140"/>
      <c r="E4389" s="269"/>
      <c r="F4389" s="269"/>
      <c r="G4389" s="269"/>
      <c r="H4389" s="275"/>
    </row>
    <row r="4390" spans="2:8" ht="18" customHeight="1" x14ac:dyDescent="0.25">
      <c r="B4390" s="355"/>
      <c r="C4390" s="356"/>
      <c r="D4390" s="140"/>
      <c r="E4390" s="269"/>
      <c r="F4390" s="269"/>
      <c r="G4390" s="269"/>
      <c r="H4390" s="275"/>
    </row>
    <row r="4391" spans="2:8" ht="18" customHeight="1" x14ac:dyDescent="0.25">
      <c r="B4391" s="355"/>
      <c r="C4391" s="356"/>
      <c r="D4391" s="140"/>
      <c r="E4391" s="269"/>
      <c r="F4391" s="269"/>
      <c r="G4391" s="269"/>
      <c r="H4391" s="275"/>
    </row>
    <row r="4392" spans="2:8" ht="18" customHeight="1" x14ac:dyDescent="0.25">
      <c r="B4392" s="355"/>
      <c r="C4392" s="356"/>
      <c r="D4392" s="140"/>
      <c r="E4392" s="269"/>
      <c r="F4392" s="269"/>
      <c r="G4392" s="269"/>
      <c r="H4392" s="275"/>
    </row>
    <row r="4393" spans="2:8" ht="18" customHeight="1" x14ac:dyDescent="0.25">
      <c r="B4393" s="355"/>
      <c r="C4393" s="356"/>
      <c r="D4393" s="140"/>
      <c r="E4393" s="269"/>
      <c r="F4393" s="269"/>
      <c r="G4393" s="269"/>
      <c r="H4393" s="275"/>
    </row>
    <row r="4394" spans="2:8" ht="18" customHeight="1" x14ac:dyDescent="0.25">
      <c r="B4394" s="355"/>
      <c r="C4394" s="356"/>
      <c r="D4394" s="140"/>
      <c r="E4394" s="269"/>
      <c r="F4394" s="269"/>
      <c r="G4394" s="269"/>
      <c r="H4394" s="275"/>
    </row>
    <row r="4395" spans="2:8" ht="18" customHeight="1" x14ac:dyDescent="0.25">
      <c r="B4395" s="355"/>
      <c r="C4395" s="356"/>
      <c r="D4395" s="140"/>
      <c r="E4395" s="269"/>
      <c r="F4395" s="269"/>
      <c r="G4395" s="269"/>
      <c r="H4395" s="275"/>
    </row>
    <row r="4396" spans="2:8" ht="18" customHeight="1" x14ac:dyDescent="0.25">
      <c r="B4396" s="355"/>
      <c r="C4396" s="356"/>
      <c r="D4396" s="140"/>
      <c r="E4396" s="269"/>
      <c r="F4396" s="269"/>
      <c r="G4396" s="269"/>
      <c r="H4396" s="275"/>
    </row>
    <row r="4397" spans="2:8" ht="18" customHeight="1" x14ac:dyDescent="0.25">
      <c r="B4397" s="355"/>
      <c r="C4397" s="356"/>
      <c r="D4397" s="140"/>
      <c r="E4397" s="269"/>
      <c r="F4397" s="269"/>
      <c r="G4397" s="269"/>
      <c r="H4397" s="275"/>
    </row>
    <row r="4398" spans="2:8" ht="18" customHeight="1" x14ac:dyDescent="0.25">
      <c r="B4398" s="355"/>
      <c r="C4398" s="356"/>
      <c r="D4398" s="140"/>
      <c r="E4398" s="269"/>
      <c r="F4398" s="269"/>
      <c r="G4398" s="269"/>
      <c r="H4398" s="275"/>
    </row>
    <row r="4399" spans="2:8" ht="18" customHeight="1" x14ac:dyDescent="0.25">
      <c r="B4399" s="355"/>
      <c r="C4399" s="356"/>
      <c r="D4399" s="140"/>
      <c r="E4399" s="269"/>
      <c r="F4399" s="269"/>
      <c r="G4399" s="269"/>
      <c r="H4399" s="275"/>
    </row>
    <row r="4400" spans="2:8" ht="18" customHeight="1" x14ac:dyDescent="0.25">
      <c r="B4400" s="355"/>
      <c r="C4400" s="356"/>
      <c r="D4400" s="140"/>
      <c r="E4400" s="269"/>
      <c r="F4400" s="269"/>
      <c r="G4400" s="269"/>
      <c r="H4400" s="275"/>
    </row>
    <row r="4401" spans="2:8" ht="18" customHeight="1" x14ac:dyDescent="0.25">
      <c r="B4401" s="355"/>
      <c r="C4401" s="356"/>
      <c r="D4401" s="140"/>
      <c r="E4401" s="269"/>
      <c r="F4401" s="269"/>
      <c r="G4401" s="269"/>
      <c r="H4401" s="275"/>
    </row>
    <row r="4402" spans="2:8" ht="18" customHeight="1" x14ac:dyDescent="0.25">
      <c r="B4402" s="355"/>
      <c r="C4402" s="356"/>
      <c r="D4402" s="140"/>
      <c r="E4402" s="269"/>
      <c r="F4402" s="269"/>
      <c r="G4402" s="269"/>
      <c r="H4402" s="275"/>
    </row>
    <row r="4403" spans="2:8" ht="18" customHeight="1" x14ac:dyDescent="0.25">
      <c r="B4403" s="355"/>
      <c r="C4403" s="356"/>
      <c r="D4403" s="140"/>
      <c r="E4403" s="269"/>
      <c r="F4403" s="269"/>
      <c r="G4403" s="269"/>
      <c r="H4403" s="275"/>
    </row>
    <row r="4404" spans="2:8" ht="18" customHeight="1" x14ac:dyDescent="0.25">
      <c r="B4404" s="355"/>
      <c r="C4404" s="356"/>
      <c r="D4404" s="140"/>
      <c r="E4404" s="269"/>
      <c r="F4404" s="269"/>
      <c r="G4404" s="269"/>
      <c r="H4404" s="275"/>
    </row>
    <row r="4405" spans="2:8" ht="18" customHeight="1" x14ac:dyDescent="0.25">
      <c r="B4405" s="355"/>
      <c r="C4405" s="356"/>
      <c r="D4405" s="140"/>
      <c r="E4405" s="269"/>
      <c r="F4405" s="269"/>
      <c r="G4405" s="269"/>
      <c r="H4405" s="275"/>
    </row>
    <row r="4406" spans="2:8" ht="18" customHeight="1" x14ac:dyDescent="0.25">
      <c r="B4406" s="355"/>
      <c r="C4406" s="356"/>
      <c r="D4406" s="140"/>
      <c r="E4406" s="269"/>
      <c r="F4406" s="269"/>
      <c r="G4406" s="269"/>
      <c r="H4406" s="275"/>
    </row>
    <row r="4407" spans="2:8" ht="18" customHeight="1" x14ac:dyDescent="0.25">
      <c r="B4407" s="355"/>
      <c r="C4407" s="356"/>
      <c r="D4407" s="140"/>
      <c r="E4407" s="269"/>
      <c r="F4407" s="269"/>
      <c r="G4407" s="269"/>
      <c r="H4407" s="275"/>
    </row>
    <row r="4408" spans="2:8" ht="18" customHeight="1" x14ac:dyDescent="0.25">
      <c r="B4408" s="355"/>
      <c r="C4408" s="356"/>
      <c r="D4408" s="140"/>
      <c r="E4408" s="269"/>
      <c r="F4408" s="269"/>
      <c r="G4408" s="269"/>
      <c r="H4408" s="275"/>
    </row>
    <row r="4409" spans="2:8" ht="18" customHeight="1" x14ac:dyDescent="0.25">
      <c r="B4409" s="355"/>
      <c r="C4409" s="356"/>
      <c r="D4409" s="140"/>
      <c r="E4409" s="269"/>
      <c r="F4409" s="269"/>
      <c r="G4409" s="269"/>
      <c r="H4409" s="275"/>
    </row>
    <row r="4410" spans="2:8" ht="18" customHeight="1" x14ac:dyDescent="0.25">
      <c r="B4410" s="355"/>
      <c r="C4410" s="356"/>
      <c r="D4410" s="140"/>
      <c r="E4410" s="269"/>
      <c r="F4410" s="269"/>
      <c r="G4410" s="269"/>
      <c r="H4410" s="275"/>
    </row>
    <row r="4411" spans="2:8" ht="18" customHeight="1" x14ac:dyDescent="0.25">
      <c r="B4411" s="355"/>
      <c r="C4411" s="356"/>
      <c r="D4411" s="140"/>
      <c r="E4411" s="269"/>
      <c r="F4411" s="269"/>
      <c r="G4411" s="269"/>
      <c r="H4411" s="275"/>
    </row>
    <row r="4412" spans="2:8" ht="18" customHeight="1" x14ac:dyDescent="0.25">
      <c r="B4412" s="355"/>
      <c r="C4412" s="356"/>
      <c r="D4412" s="140"/>
      <c r="E4412" s="269"/>
      <c r="F4412" s="269"/>
      <c r="G4412" s="269"/>
      <c r="H4412" s="275"/>
    </row>
    <row r="4413" spans="2:8" ht="18" customHeight="1" x14ac:dyDescent="0.25">
      <c r="B4413" s="355"/>
      <c r="C4413" s="356"/>
      <c r="D4413" s="140"/>
      <c r="E4413" s="269"/>
      <c r="F4413" s="269"/>
      <c r="G4413" s="269"/>
      <c r="H4413" s="275"/>
    </row>
    <row r="4414" spans="2:8" ht="18" customHeight="1" x14ac:dyDescent="0.25">
      <c r="B4414" s="355"/>
      <c r="C4414" s="356"/>
      <c r="D4414" s="140"/>
      <c r="E4414" s="269"/>
      <c r="F4414" s="269"/>
      <c r="G4414" s="269"/>
      <c r="H4414" s="275"/>
    </row>
    <row r="4415" spans="2:8" ht="18" customHeight="1" x14ac:dyDescent="0.25">
      <c r="B4415" s="355"/>
      <c r="C4415" s="356"/>
      <c r="D4415" s="140"/>
      <c r="E4415" s="269"/>
      <c r="F4415" s="269"/>
      <c r="G4415" s="269"/>
      <c r="H4415" s="275"/>
    </row>
    <row r="4416" spans="2:8" ht="18" customHeight="1" x14ac:dyDescent="0.25">
      <c r="B4416" s="355"/>
      <c r="C4416" s="356"/>
      <c r="D4416" s="140"/>
      <c r="E4416" s="269"/>
      <c r="F4416" s="269"/>
      <c r="G4416" s="269"/>
      <c r="H4416" s="275"/>
    </row>
    <row r="4417" spans="2:8" ht="18" customHeight="1" x14ac:dyDescent="0.25">
      <c r="B4417" s="355"/>
      <c r="C4417" s="356"/>
      <c r="D4417" s="140"/>
      <c r="E4417" s="269"/>
      <c r="F4417" s="269"/>
      <c r="G4417" s="269"/>
      <c r="H4417" s="275"/>
    </row>
    <row r="4418" spans="2:8" ht="18" customHeight="1" x14ac:dyDescent="0.25">
      <c r="B4418" s="355"/>
      <c r="C4418" s="356"/>
      <c r="D4418" s="140"/>
      <c r="E4418" s="269"/>
      <c r="F4418" s="269"/>
      <c r="G4418" s="269"/>
      <c r="H4418" s="275"/>
    </row>
    <row r="4419" spans="2:8" ht="18" customHeight="1" x14ac:dyDescent="0.25">
      <c r="B4419" s="355"/>
      <c r="C4419" s="356"/>
      <c r="D4419" s="140"/>
      <c r="E4419" s="269"/>
      <c r="F4419" s="269"/>
      <c r="G4419" s="269"/>
      <c r="H4419" s="275"/>
    </row>
    <row r="4420" spans="2:8" ht="18" customHeight="1" x14ac:dyDescent="0.25">
      <c r="B4420" s="355"/>
      <c r="C4420" s="356"/>
      <c r="D4420" s="140"/>
      <c r="E4420" s="269"/>
      <c r="F4420" s="269"/>
      <c r="G4420" s="269"/>
      <c r="H4420" s="275"/>
    </row>
    <row r="4421" spans="2:8" ht="18" customHeight="1" x14ac:dyDescent="0.25">
      <c r="B4421" s="355"/>
      <c r="C4421" s="356"/>
      <c r="D4421" s="140"/>
      <c r="E4421" s="269"/>
      <c r="F4421" s="269"/>
      <c r="G4421" s="269"/>
      <c r="H4421" s="275"/>
    </row>
    <row r="4422" spans="2:8" ht="18" customHeight="1" x14ac:dyDescent="0.25">
      <c r="B4422" s="355"/>
      <c r="C4422" s="356"/>
      <c r="D4422" s="140"/>
      <c r="E4422" s="269"/>
      <c r="F4422" s="269"/>
      <c r="G4422" s="269"/>
      <c r="H4422" s="275"/>
    </row>
    <row r="4423" spans="2:8" ht="18" customHeight="1" x14ac:dyDescent="0.25">
      <c r="B4423" s="355"/>
      <c r="C4423" s="356"/>
      <c r="D4423" s="140"/>
      <c r="E4423" s="269"/>
      <c r="F4423" s="269"/>
      <c r="G4423" s="269"/>
      <c r="H4423" s="275"/>
    </row>
    <row r="4424" spans="2:8" ht="18" customHeight="1" x14ac:dyDescent="0.25">
      <c r="B4424" s="355"/>
      <c r="C4424" s="356"/>
      <c r="D4424" s="140"/>
      <c r="E4424" s="269"/>
      <c r="F4424" s="269"/>
      <c r="G4424" s="269"/>
      <c r="H4424" s="275"/>
    </row>
    <row r="4425" spans="2:8" ht="18" customHeight="1" x14ac:dyDescent="0.25">
      <c r="B4425" s="355"/>
      <c r="C4425" s="356"/>
      <c r="D4425" s="140"/>
      <c r="E4425" s="269"/>
      <c r="F4425" s="269"/>
      <c r="G4425" s="269"/>
      <c r="H4425" s="275"/>
    </row>
    <row r="4426" spans="2:8" ht="18" customHeight="1" x14ac:dyDescent="0.25">
      <c r="B4426" s="355"/>
      <c r="C4426" s="356"/>
      <c r="D4426" s="140"/>
      <c r="E4426" s="269"/>
      <c r="F4426" s="269"/>
      <c r="G4426" s="269"/>
      <c r="H4426" s="275"/>
    </row>
    <row r="4427" spans="2:8" ht="18" customHeight="1" x14ac:dyDescent="0.25">
      <c r="B4427" s="355"/>
      <c r="C4427" s="356"/>
      <c r="D4427" s="140"/>
      <c r="E4427" s="269"/>
      <c r="F4427" s="269"/>
      <c r="G4427" s="269"/>
      <c r="H4427" s="275"/>
    </row>
    <row r="4428" spans="2:8" ht="18" customHeight="1" x14ac:dyDescent="0.25">
      <c r="B4428" s="355"/>
      <c r="C4428" s="356"/>
      <c r="D4428" s="140"/>
      <c r="E4428" s="269"/>
      <c r="F4428" s="269"/>
      <c r="G4428" s="269"/>
      <c r="H4428" s="275"/>
    </row>
    <row r="4429" spans="2:8" ht="18" customHeight="1" x14ac:dyDescent="0.25">
      <c r="B4429" s="355"/>
      <c r="C4429" s="356"/>
      <c r="D4429" s="140"/>
      <c r="E4429" s="269"/>
      <c r="F4429" s="269"/>
      <c r="G4429" s="269"/>
      <c r="H4429" s="275"/>
    </row>
    <row r="4430" spans="2:8" ht="18" customHeight="1" x14ac:dyDescent="0.25">
      <c r="B4430" s="355"/>
      <c r="C4430" s="356"/>
      <c r="D4430" s="140"/>
      <c r="E4430" s="269"/>
      <c r="F4430" s="269"/>
      <c r="G4430" s="269"/>
      <c r="H4430" s="275"/>
    </row>
    <row r="4431" spans="2:8" ht="18" customHeight="1" x14ac:dyDescent="0.25">
      <c r="B4431" s="355"/>
      <c r="C4431" s="356"/>
      <c r="D4431" s="140"/>
      <c r="E4431" s="269"/>
      <c r="F4431" s="269"/>
      <c r="G4431" s="269"/>
      <c r="H4431" s="275"/>
    </row>
    <row r="4432" spans="2:8" ht="18" customHeight="1" x14ac:dyDescent="0.25">
      <c r="B4432" s="355"/>
      <c r="C4432" s="356"/>
      <c r="D4432" s="140"/>
      <c r="E4432" s="269"/>
      <c r="F4432" s="269"/>
      <c r="G4432" s="269"/>
      <c r="H4432" s="275"/>
    </row>
    <row r="4433" spans="2:8" ht="18" customHeight="1" x14ac:dyDescent="0.25">
      <c r="B4433" s="355"/>
      <c r="C4433" s="356"/>
      <c r="D4433" s="140"/>
      <c r="E4433" s="269"/>
      <c r="F4433" s="269"/>
      <c r="G4433" s="269"/>
      <c r="H4433" s="275"/>
    </row>
    <row r="4434" spans="2:8" ht="18" customHeight="1" x14ac:dyDescent="0.25">
      <c r="B4434" s="355"/>
      <c r="C4434" s="356"/>
      <c r="D4434" s="140"/>
      <c r="E4434" s="269"/>
      <c r="F4434" s="269"/>
      <c r="G4434" s="269"/>
      <c r="H4434" s="275"/>
    </row>
    <row r="4435" spans="2:8" ht="18" customHeight="1" x14ac:dyDescent="0.25">
      <c r="B4435" s="355"/>
      <c r="C4435" s="356"/>
      <c r="D4435" s="140"/>
      <c r="E4435" s="269"/>
      <c r="F4435" s="269"/>
      <c r="G4435" s="269"/>
      <c r="H4435" s="275"/>
    </row>
    <row r="4436" spans="2:8" ht="18" customHeight="1" x14ac:dyDescent="0.25">
      <c r="B4436" s="355"/>
      <c r="C4436" s="356"/>
      <c r="D4436" s="140"/>
      <c r="E4436" s="269"/>
      <c r="F4436" s="269"/>
      <c r="G4436" s="269"/>
      <c r="H4436" s="275"/>
    </row>
    <row r="4437" spans="2:8" ht="18" customHeight="1" x14ac:dyDescent="0.25">
      <c r="B4437" s="355"/>
      <c r="C4437" s="356"/>
      <c r="D4437" s="140"/>
      <c r="E4437" s="269"/>
      <c r="F4437" s="269"/>
      <c r="G4437" s="269"/>
      <c r="H4437" s="275"/>
    </row>
    <row r="4438" spans="2:8" ht="18" customHeight="1" x14ac:dyDescent="0.25">
      <c r="B4438" s="355"/>
      <c r="C4438" s="356"/>
      <c r="D4438" s="140"/>
      <c r="E4438" s="269"/>
      <c r="F4438" s="269"/>
      <c r="G4438" s="269"/>
      <c r="H4438" s="275"/>
    </row>
    <row r="4439" spans="2:8" ht="18" customHeight="1" x14ac:dyDescent="0.25">
      <c r="B4439" s="355"/>
      <c r="C4439" s="356"/>
      <c r="D4439" s="140"/>
      <c r="E4439" s="269"/>
      <c r="F4439" s="269"/>
      <c r="G4439" s="269"/>
      <c r="H4439" s="275"/>
    </row>
    <row r="4440" spans="2:8" ht="18" customHeight="1" x14ac:dyDescent="0.25">
      <c r="B4440" s="355"/>
      <c r="C4440" s="356"/>
      <c r="D4440" s="140"/>
      <c r="E4440" s="269"/>
      <c r="F4440" s="269"/>
      <c r="G4440" s="269"/>
      <c r="H4440" s="275"/>
    </row>
    <row r="4441" spans="2:8" ht="18" customHeight="1" x14ac:dyDescent="0.25">
      <c r="B4441" s="355"/>
      <c r="C4441" s="356"/>
      <c r="D4441" s="140"/>
      <c r="E4441" s="269"/>
      <c r="F4441" s="269"/>
      <c r="G4441" s="269"/>
      <c r="H4441" s="275"/>
    </row>
    <row r="4442" spans="2:8" ht="18" customHeight="1" x14ac:dyDescent="0.25">
      <c r="B4442" s="355"/>
      <c r="C4442" s="356"/>
      <c r="D4442" s="140"/>
      <c r="E4442" s="269"/>
      <c r="F4442" s="269"/>
      <c r="G4442" s="269"/>
      <c r="H4442" s="275"/>
    </row>
    <row r="4443" spans="2:8" ht="18" customHeight="1" x14ac:dyDescent="0.25">
      <c r="B4443" s="355"/>
      <c r="C4443" s="356"/>
      <c r="D4443" s="140"/>
      <c r="E4443" s="269"/>
      <c r="F4443" s="269"/>
      <c r="G4443" s="269"/>
      <c r="H4443" s="275"/>
    </row>
    <row r="4444" spans="2:8" ht="18" customHeight="1" x14ac:dyDescent="0.25">
      <c r="B4444" s="355"/>
      <c r="C4444" s="356"/>
      <c r="D4444" s="140"/>
      <c r="E4444" s="269"/>
      <c r="F4444" s="269"/>
      <c r="G4444" s="269"/>
      <c r="H4444" s="275"/>
    </row>
    <row r="4445" spans="2:8" ht="18" customHeight="1" x14ac:dyDescent="0.25">
      <c r="B4445" s="355"/>
      <c r="C4445" s="356"/>
      <c r="D4445" s="140"/>
      <c r="E4445" s="269"/>
      <c r="F4445" s="269"/>
      <c r="G4445" s="269"/>
      <c r="H4445" s="275"/>
    </row>
    <row r="4446" spans="2:8" ht="18" customHeight="1" x14ac:dyDescent="0.25">
      <c r="B4446" s="355"/>
      <c r="C4446" s="356"/>
      <c r="D4446" s="140"/>
      <c r="E4446" s="269"/>
      <c r="F4446" s="269"/>
      <c r="G4446" s="269"/>
      <c r="H4446" s="275"/>
    </row>
    <row r="4447" spans="2:8" ht="18" customHeight="1" x14ac:dyDescent="0.25">
      <c r="B4447" s="355"/>
      <c r="C4447" s="356"/>
      <c r="D4447" s="140"/>
      <c r="E4447" s="269"/>
      <c r="F4447" s="269"/>
      <c r="G4447" s="269"/>
      <c r="H4447" s="275"/>
    </row>
    <row r="4448" spans="2:8" ht="18" customHeight="1" x14ac:dyDescent="0.25">
      <c r="B4448" s="355"/>
      <c r="C4448" s="356"/>
      <c r="D4448" s="140"/>
      <c r="E4448" s="269"/>
      <c r="F4448" s="269"/>
      <c r="G4448" s="269"/>
      <c r="H4448" s="275"/>
    </row>
    <row r="4449" spans="2:8" ht="18" customHeight="1" x14ac:dyDescent="0.25">
      <c r="B4449" s="355"/>
      <c r="C4449" s="356"/>
      <c r="D4449" s="140"/>
      <c r="E4449" s="269"/>
      <c r="F4449" s="269"/>
      <c r="G4449" s="269"/>
      <c r="H4449" s="275"/>
    </row>
    <row r="4450" spans="2:8" ht="18" customHeight="1" x14ac:dyDescent="0.25">
      <c r="B4450" s="355"/>
      <c r="C4450" s="356"/>
      <c r="D4450" s="140"/>
      <c r="E4450" s="269"/>
      <c r="F4450" s="269"/>
      <c r="G4450" s="269"/>
      <c r="H4450" s="275"/>
    </row>
    <row r="4451" spans="2:8" ht="18" customHeight="1" x14ac:dyDescent="0.25">
      <c r="B4451" s="355"/>
      <c r="C4451" s="356"/>
      <c r="D4451" s="140"/>
      <c r="E4451" s="269"/>
      <c r="F4451" s="269"/>
      <c r="G4451" s="269"/>
      <c r="H4451" s="275"/>
    </row>
    <row r="4452" spans="2:8" ht="18" customHeight="1" x14ac:dyDescent="0.25">
      <c r="B4452" s="355"/>
      <c r="C4452" s="356"/>
      <c r="D4452" s="140"/>
      <c r="E4452" s="269"/>
      <c r="F4452" s="269"/>
      <c r="G4452" s="269"/>
      <c r="H4452" s="275"/>
    </row>
    <row r="4453" spans="2:8" ht="18" customHeight="1" x14ac:dyDescent="0.25">
      <c r="B4453" s="355"/>
      <c r="C4453" s="356"/>
      <c r="D4453" s="140"/>
      <c r="E4453" s="269"/>
      <c r="F4453" s="269"/>
      <c r="G4453" s="269"/>
      <c r="H4453" s="275"/>
    </row>
    <row r="4454" spans="2:8" ht="18" customHeight="1" x14ac:dyDescent="0.25">
      <c r="B4454" s="355"/>
      <c r="C4454" s="356"/>
      <c r="D4454" s="140"/>
      <c r="E4454" s="269"/>
      <c r="F4454" s="269"/>
      <c r="G4454" s="269"/>
      <c r="H4454" s="275"/>
    </row>
    <row r="4455" spans="2:8" ht="18" customHeight="1" x14ac:dyDescent="0.25">
      <c r="B4455" s="355"/>
      <c r="C4455" s="356"/>
      <c r="D4455" s="140"/>
      <c r="E4455" s="269"/>
      <c r="F4455" s="269"/>
      <c r="G4455" s="269"/>
      <c r="H4455" s="275"/>
    </row>
    <row r="4456" spans="2:8" ht="18" customHeight="1" x14ac:dyDescent="0.25">
      <c r="B4456" s="355"/>
      <c r="C4456" s="356"/>
      <c r="D4456" s="140"/>
      <c r="E4456" s="269"/>
      <c r="F4456" s="269"/>
      <c r="G4456" s="269"/>
      <c r="H4456" s="275"/>
    </row>
    <row r="4457" spans="2:8" ht="18" customHeight="1" x14ac:dyDescent="0.25">
      <c r="B4457" s="355"/>
      <c r="C4457" s="356"/>
      <c r="D4457" s="140"/>
      <c r="E4457" s="269"/>
      <c r="F4457" s="269"/>
      <c r="G4457" s="269"/>
      <c r="H4457" s="275"/>
    </row>
    <row r="4458" spans="2:8" ht="18" customHeight="1" x14ac:dyDescent="0.25">
      <c r="B4458" s="355"/>
      <c r="C4458" s="356"/>
      <c r="D4458" s="140"/>
      <c r="E4458" s="269"/>
      <c r="F4458" s="269"/>
      <c r="G4458" s="269"/>
      <c r="H4458" s="275"/>
    </row>
    <row r="4459" spans="2:8" ht="18" customHeight="1" x14ac:dyDescent="0.25">
      <c r="B4459" s="355"/>
      <c r="C4459" s="356"/>
      <c r="D4459" s="140"/>
      <c r="E4459" s="269"/>
      <c r="F4459" s="269"/>
      <c r="G4459" s="269"/>
      <c r="H4459" s="275"/>
    </row>
    <row r="4460" spans="2:8" ht="18" customHeight="1" x14ac:dyDescent="0.25">
      <c r="B4460" s="355"/>
      <c r="C4460" s="356"/>
      <c r="D4460" s="140"/>
      <c r="E4460" s="269"/>
      <c r="F4460" s="269"/>
      <c r="G4460" s="269"/>
      <c r="H4460" s="275"/>
    </row>
    <row r="4461" spans="2:8" ht="18" customHeight="1" x14ac:dyDescent="0.25">
      <c r="B4461" s="355"/>
      <c r="C4461" s="356"/>
      <c r="D4461" s="140"/>
      <c r="E4461" s="269"/>
      <c r="F4461" s="269"/>
      <c r="G4461" s="269"/>
      <c r="H4461" s="275"/>
    </row>
    <row r="4462" spans="2:8" ht="18" customHeight="1" x14ac:dyDescent="0.25">
      <c r="B4462" s="355"/>
      <c r="C4462" s="356"/>
      <c r="D4462" s="140"/>
      <c r="E4462" s="269"/>
      <c r="F4462" s="269"/>
      <c r="G4462" s="269"/>
      <c r="H4462" s="275"/>
    </row>
    <row r="4463" spans="2:8" ht="18" customHeight="1" x14ac:dyDescent="0.25">
      <c r="B4463" s="355"/>
      <c r="C4463" s="356"/>
      <c r="D4463" s="140"/>
      <c r="E4463" s="269"/>
      <c r="F4463" s="269"/>
      <c r="G4463" s="269"/>
      <c r="H4463" s="275"/>
    </row>
    <row r="4464" spans="2:8" ht="18" customHeight="1" x14ac:dyDescent="0.25">
      <c r="B4464" s="355"/>
      <c r="C4464" s="356"/>
      <c r="D4464" s="140"/>
      <c r="E4464" s="269"/>
      <c r="F4464" s="269"/>
      <c r="G4464" s="269"/>
      <c r="H4464" s="275"/>
    </row>
    <row r="4465" spans="2:8" ht="18" customHeight="1" x14ac:dyDescent="0.25">
      <c r="B4465" s="355"/>
      <c r="C4465" s="356"/>
      <c r="D4465" s="140"/>
      <c r="E4465" s="269"/>
      <c r="F4465" s="269"/>
      <c r="G4465" s="269"/>
      <c r="H4465" s="275"/>
    </row>
    <row r="4466" spans="2:8" ht="18" customHeight="1" x14ac:dyDescent="0.25">
      <c r="B4466" s="355"/>
      <c r="C4466" s="356"/>
      <c r="D4466" s="140"/>
      <c r="E4466" s="269"/>
      <c r="F4466" s="269"/>
      <c r="G4466" s="269"/>
      <c r="H4466" s="275"/>
    </row>
    <row r="4467" spans="2:8" ht="18" customHeight="1" x14ac:dyDescent="0.25">
      <c r="B4467" s="355"/>
      <c r="C4467" s="356"/>
      <c r="D4467" s="140"/>
      <c r="E4467" s="269"/>
      <c r="F4467" s="269"/>
      <c r="G4467" s="269"/>
      <c r="H4467" s="275"/>
    </row>
    <row r="4468" spans="2:8" ht="18" customHeight="1" x14ac:dyDescent="0.25">
      <c r="B4468" s="355"/>
      <c r="C4468" s="356"/>
      <c r="D4468" s="140"/>
      <c r="E4468" s="269"/>
      <c r="F4468" s="269"/>
      <c r="G4468" s="269"/>
      <c r="H4468" s="275"/>
    </row>
    <row r="4469" spans="2:8" ht="18" customHeight="1" x14ac:dyDescent="0.25">
      <c r="B4469" s="355"/>
      <c r="C4469" s="356"/>
      <c r="D4469" s="140"/>
      <c r="E4469" s="269"/>
      <c r="F4469" s="269"/>
      <c r="G4469" s="269"/>
      <c r="H4469" s="275"/>
    </row>
    <row r="4470" spans="2:8" ht="18" customHeight="1" x14ac:dyDescent="0.25">
      <c r="B4470" s="355"/>
      <c r="C4470" s="356"/>
      <c r="D4470" s="140"/>
      <c r="E4470" s="269"/>
      <c r="F4470" s="269"/>
      <c r="G4470" s="269"/>
      <c r="H4470" s="275"/>
    </row>
    <row r="4471" spans="2:8" ht="18" customHeight="1" x14ac:dyDescent="0.25">
      <c r="B4471" s="355"/>
      <c r="C4471" s="356"/>
      <c r="D4471" s="140"/>
      <c r="E4471" s="269"/>
      <c r="F4471" s="269"/>
      <c r="G4471" s="269"/>
      <c r="H4471" s="275"/>
    </row>
    <row r="4472" spans="2:8" ht="18" customHeight="1" x14ac:dyDescent="0.25">
      <c r="B4472" s="355"/>
      <c r="C4472" s="356"/>
      <c r="D4472" s="140"/>
      <c r="E4472" s="269"/>
      <c r="F4472" s="269"/>
      <c r="G4472" s="269"/>
      <c r="H4472" s="275"/>
    </row>
    <row r="4473" spans="2:8" ht="18" customHeight="1" x14ac:dyDescent="0.25">
      <c r="B4473" s="355"/>
      <c r="C4473" s="356"/>
      <c r="D4473" s="140"/>
      <c r="E4473" s="269"/>
      <c r="F4473" s="269"/>
      <c r="G4473" s="269"/>
      <c r="H4473" s="275"/>
    </row>
    <row r="4474" spans="2:8" ht="18" customHeight="1" x14ac:dyDescent="0.25">
      <c r="B4474" s="355"/>
      <c r="C4474" s="356"/>
      <c r="D4474" s="140"/>
      <c r="E4474" s="269"/>
      <c r="F4474" s="269"/>
      <c r="G4474" s="269"/>
      <c r="H4474" s="275"/>
    </row>
    <row r="4475" spans="2:8" ht="18" customHeight="1" x14ac:dyDescent="0.25">
      <c r="B4475" s="355"/>
      <c r="C4475" s="356"/>
      <c r="D4475" s="140"/>
      <c r="E4475" s="269"/>
      <c r="F4475" s="269"/>
      <c r="G4475" s="269"/>
      <c r="H4475" s="275"/>
    </row>
    <row r="4476" spans="2:8" ht="18" customHeight="1" x14ac:dyDescent="0.25">
      <c r="B4476" s="355"/>
      <c r="C4476" s="356"/>
      <c r="D4476" s="140"/>
      <c r="E4476" s="269"/>
      <c r="F4476" s="269"/>
      <c r="G4476" s="269"/>
      <c r="H4476" s="275"/>
    </row>
    <row r="4477" spans="2:8" ht="18" customHeight="1" x14ac:dyDescent="0.25">
      <c r="B4477" s="355"/>
      <c r="C4477" s="356"/>
      <c r="D4477" s="140"/>
      <c r="E4477" s="269"/>
      <c r="F4477" s="269"/>
      <c r="G4477" s="269"/>
      <c r="H4477" s="275"/>
    </row>
    <row r="4478" spans="2:8" ht="18" customHeight="1" x14ac:dyDescent="0.25">
      <c r="B4478" s="355"/>
      <c r="C4478" s="356"/>
      <c r="D4478" s="140"/>
      <c r="E4478" s="269"/>
      <c r="F4478" s="269"/>
      <c r="G4478" s="269"/>
      <c r="H4478" s="275"/>
    </row>
    <row r="4479" spans="2:8" ht="18" customHeight="1" x14ac:dyDescent="0.25">
      <c r="B4479" s="355"/>
      <c r="C4479" s="356"/>
      <c r="D4479" s="140"/>
      <c r="E4479" s="269"/>
      <c r="F4479" s="269"/>
      <c r="G4479" s="269"/>
      <c r="H4479" s="275"/>
    </row>
    <row r="4480" spans="2:8" ht="18" customHeight="1" x14ac:dyDescent="0.25">
      <c r="B4480" s="355"/>
      <c r="C4480" s="356"/>
      <c r="D4480" s="140"/>
      <c r="E4480" s="269"/>
      <c r="F4480" s="269"/>
      <c r="G4480" s="269"/>
      <c r="H4480" s="275"/>
    </row>
    <row r="4481" spans="2:8" ht="18" customHeight="1" x14ac:dyDescent="0.25">
      <c r="B4481" s="355"/>
      <c r="C4481" s="356"/>
      <c r="D4481" s="140"/>
      <c r="E4481" s="269"/>
      <c r="F4481" s="269"/>
      <c r="G4481" s="269"/>
      <c r="H4481" s="275"/>
    </row>
    <row r="4482" spans="2:8" ht="18" customHeight="1" x14ac:dyDescent="0.25">
      <c r="B4482" s="355"/>
      <c r="C4482" s="356"/>
      <c r="D4482" s="140"/>
      <c r="E4482" s="269"/>
      <c r="F4482" s="269"/>
      <c r="G4482" s="269"/>
      <c r="H4482" s="275"/>
    </row>
    <row r="4483" spans="2:8" ht="18" customHeight="1" x14ac:dyDescent="0.25">
      <c r="B4483" s="355"/>
      <c r="C4483" s="356"/>
      <c r="D4483" s="140"/>
      <c r="E4483" s="269"/>
      <c r="F4483" s="269"/>
      <c r="G4483" s="269"/>
      <c r="H4483" s="275"/>
    </row>
    <row r="4484" spans="2:8" ht="18" customHeight="1" x14ac:dyDescent="0.25">
      <c r="B4484" s="355"/>
      <c r="C4484" s="356"/>
      <c r="D4484" s="140"/>
      <c r="E4484" s="269"/>
      <c r="F4484" s="269"/>
      <c r="G4484" s="269"/>
      <c r="H4484" s="275"/>
    </row>
    <row r="4485" spans="2:8" ht="18" customHeight="1" x14ac:dyDescent="0.25">
      <c r="B4485" s="355"/>
      <c r="C4485" s="356"/>
      <c r="D4485" s="140"/>
      <c r="E4485" s="269"/>
      <c r="F4485" s="269"/>
      <c r="G4485" s="269"/>
      <c r="H4485" s="275"/>
    </row>
    <row r="4486" spans="2:8" ht="18" customHeight="1" x14ac:dyDescent="0.25">
      <c r="B4486" s="355"/>
      <c r="C4486" s="356"/>
      <c r="D4486" s="140"/>
      <c r="E4486" s="269"/>
      <c r="F4486" s="269"/>
      <c r="G4486" s="269"/>
      <c r="H4486" s="275"/>
    </row>
    <row r="4487" spans="2:8" ht="18" customHeight="1" x14ac:dyDescent="0.25">
      <c r="B4487" s="355"/>
      <c r="C4487" s="356"/>
      <c r="D4487" s="140"/>
      <c r="E4487" s="269"/>
      <c r="F4487" s="269"/>
      <c r="G4487" s="269"/>
      <c r="H4487" s="275"/>
    </row>
    <row r="4488" spans="2:8" ht="18" customHeight="1" x14ac:dyDescent="0.25">
      <c r="B4488" s="355"/>
      <c r="C4488" s="356"/>
      <c r="D4488" s="140"/>
      <c r="E4488" s="269"/>
      <c r="F4488" s="269"/>
      <c r="G4488" s="269"/>
      <c r="H4488" s="275"/>
    </row>
    <row r="4489" spans="2:8" ht="18" customHeight="1" x14ac:dyDescent="0.25">
      <c r="B4489" s="355"/>
      <c r="C4489" s="356"/>
      <c r="D4489" s="140"/>
      <c r="E4489" s="269"/>
      <c r="F4489" s="269"/>
      <c r="G4489" s="269"/>
      <c r="H4489" s="275"/>
    </row>
    <row r="4490" spans="2:8" ht="18" customHeight="1" x14ac:dyDescent="0.25">
      <c r="B4490" s="355"/>
      <c r="C4490" s="356"/>
      <c r="D4490" s="140"/>
      <c r="E4490" s="269"/>
      <c r="F4490" s="269"/>
      <c r="G4490" s="269"/>
      <c r="H4490" s="275"/>
    </row>
    <row r="4491" spans="2:8" ht="18" customHeight="1" x14ac:dyDescent="0.25">
      <c r="B4491" s="355"/>
      <c r="C4491" s="356"/>
      <c r="D4491" s="140"/>
      <c r="E4491" s="269"/>
      <c r="F4491" s="269"/>
      <c r="G4491" s="269"/>
      <c r="H4491" s="275"/>
    </row>
    <row r="4492" spans="2:8" ht="18" customHeight="1" x14ac:dyDescent="0.25">
      <c r="B4492" s="355"/>
      <c r="C4492" s="356"/>
      <c r="D4492" s="140"/>
      <c r="E4492" s="269"/>
      <c r="F4492" s="269"/>
      <c r="G4492" s="269"/>
      <c r="H4492" s="275"/>
    </row>
    <row r="4493" spans="2:8" ht="18" customHeight="1" x14ac:dyDescent="0.25">
      <c r="B4493" s="355"/>
      <c r="C4493" s="356"/>
      <c r="D4493" s="140"/>
      <c r="E4493" s="269"/>
      <c r="F4493" s="269"/>
      <c r="G4493" s="269"/>
      <c r="H4493" s="275"/>
    </row>
    <row r="4494" spans="2:8" ht="18" customHeight="1" x14ac:dyDescent="0.25">
      <c r="B4494" s="355"/>
      <c r="C4494" s="356"/>
      <c r="D4494" s="140"/>
      <c r="E4494" s="269"/>
      <c r="F4494" s="269"/>
      <c r="G4494" s="269"/>
      <c r="H4494" s="275"/>
    </row>
    <row r="4495" spans="2:8" ht="18" customHeight="1" x14ac:dyDescent="0.25">
      <c r="B4495" s="355"/>
      <c r="C4495" s="356"/>
      <c r="D4495" s="140"/>
      <c r="E4495" s="269"/>
      <c r="F4495" s="269"/>
      <c r="G4495" s="269"/>
      <c r="H4495" s="275"/>
    </row>
    <row r="4496" spans="2:8" ht="18" customHeight="1" x14ac:dyDescent="0.25">
      <c r="B4496" s="355"/>
      <c r="C4496" s="356"/>
      <c r="D4496" s="140"/>
      <c r="E4496" s="269"/>
      <c r="F4496" s="269"/>
      <c r="G4496" s="269"/>
      <c r="H4496" s="275"/>
    </row>
    <row r="4497" spans="2:8" ht="18" customHeight="1" x14ac:dyDescent="0.25">
      <c r="B4497" s="355"/>
      <c r="C4497" s="356"/>
      <c r="D4497" s="140"/>
      <c r="E4497" s="269"/>
      <c r="F4497" s="269"/>
      <c r="G4497" s="269"/>
      <c r="H4497" s="275"/>
    </row>
    <row r="4498" spans="2:8" ht="18" customHeight="1" x14ac:dyDescent="0.25">
      <c r="B4498" s="355"/>
      <c r="C4498" s="356"/>
      <c r="D4498" s="140"/>
      <c r="E4498" s="269"/>
      <c r="F4498" s="269"/>
      <c r="G4498" s="269"/>
      <c r="H4498" s="275"/>
    </row>
    <row r="4499" spans="2:8" ht="18" customHeight="1" x14ac:dyDescent="0.25">
      <c r="B4499" s="355"/>
      <c r="C4499" s="356"/>
      <c r="D4499" s="140"/>
      <c r="E4499" s="269"/>
      <c r="F4499" s="269"/>
      <c r="G4499" s="269"/>
      <c r="H4499" s="275"/>
    </row>
    <row r="4500" spans="2:8" ht="18" customHeight="1" x14ac:dyDescent="0.25">
      <c r="B4500" s="355"/>
      <c r="C4500" s="356"/>
      <c r="D4500" s="140"/>
      <c r="E4500" s="269"/>
      <c r="F4500" s="269"/>
      <c r="G4500" s="269"/>
      <c r="H4500" s="275"/>
    </row>
    <row r="4501" spans="2:8" ht="18" customHeight="1" x14ac:dyDescent="0.25">
      <c r="B4501" s="355"/>
      <c r="C4501" s="356"/>
      <c r="D4501" s="140"/>
      <c r="E4501" s="269"/>
      <c r="F4501" s="269"/>
      <c r="G4501" s="269"/>
      <c r="H4501" s="275"/>
    </row>
    <row r="4502" spans="2:8" ht="18" customHeight="1" x14ac:dyDescent="0.25">
      <c r="B4502" s="355"/>
      <c r="C4502" s="356"/>
      <c r="D4502" s="140"/>
      <c r="E4502" s="269"/>
      <c r="F4502" s="269"/>
      <c r="G4502" s="269"/>
      <c r="H4502" s="275"/>
    </row>
    <row r="4503" spans="2:8" ht="18" customHeight="1" x14ac:dyDescent="0.25">
      <c r="B4503" s="355"/>
      <c r="C4503" s="356"/>
      <c r="D4503" s="140"/>
      <c r="E4503" s="269"/>
      <c r="F4503" s="269"/>
      <c r="G4503" s="269"/>
      <c r="H4503" s="275"/>
    </row>
    <row r="4504" spans="2:8" ht="18" customHeight="1" x14ac:dyDescent="0.25">
      <c r="B4504" s="355"/>
      <c r="C4504" s="356"/>
      <c r="D4504" s="140"/>
      <c r="E4504" s="269"/>
      <c r="F4504" s="269"/>
      <c r="G4504" s="269"/>
      <c r="H4504" s="275"/>
    </row>
    <row r="4505" spans="2:8" ht="18" customHeight="1" x14ac:dyDescent="0.25">
      <c r="B4505" s="355"/>
      <c r="C4505" s="356"/>
      <c r="D4505" s="140"/>
      <c r="E4505" s="269"/>
      <c r="F4505" s="269"/>
      <c r="G4505" s="269"/>
      <c r="H4505" s="275"/>
    </row>
    <row r="4506" spans="2:8" ht="18" customHeight="1" x14ac:dyDescent="0.25">
      <c r="B4506" s="355"/>
      <c r="C4506" s="356"/>
      <c r="D4506" s="140"/>
      <c r="E4506" s="269"/>
      <c r="F4506" s="269"/>
      <c r="G4506" s="269"/>
      <c r="H4506" s="275"/>
    </row>
    <row r="4507" spans="2:8" ht="18" customHeight="1" x14ac:dyDescent="0.25">
      <c r="B4507" s="355"/>
      <c r="C4507" s="356"/>
      <c r="D4507" s="140"/>
      <c r="E4507" s="269"/>
      <c r="F4507" s="269"/>
      <c r="G4507" s="269"/>
      <c r="H4507" s="275"/>
    </row>
    <row r="4508" spans="2:8" ht="18" customHeight="1" x14ac:dyDescent="0.25">
      <c r="B4508" s="355"/>
      <c r="C4508" s="356"/>
      <c r="D4508" s="140"/>
      <c r="E4508" s="269"/>
      <c r="F4508" s="269"/>
      <c r="G4508" s="269"/>
      <c r="H4508" s="275"/>
    </row>
    <row r="4509" spans="2:8" ht="18" customHeight="1" x14ac:dyDescent="0.25">
      <c r="B4509" s="355"/>
      <c r="C4509" s="356"/>
      <c r="D4509" s="140"/>
      <c r="E4509" s="269"/>
      <c r="F4509" s="269"/>
      <c r="G4509" s="269"/>
      <c r="H4509" s="275"/>
    </row>
    <row r="4510" spans="2:8" ht="18" customHeight="1" x14ac:dyDescent="0.25">
      <c r="B4510" s="355"/>
      <c r="C4510" s="356"/>
      <c r="D4510" s="140"/>
      <c r="E4510" s="269"/>
      <c r="F4510" s="269"/>
      <c r="G4510" s="269"/>
      <c r="H4510" s="275"/>
    </row>
    <row r="4511" spans="2:8" ht="18" customHeight="1" x14ac:dyDescent="0.25">
      <c r="B4511" s="355"/>
      <c r="C4511" s="356"/>
      <c r="D4511" s="140"/>
      <c r="E4511" s="269"/>
      <c r="F4511" s="269"/>
      <c r="G4511" s="269"/>
      <c r="H4511" s="275"/>
    </row>
    <row r="4512" spans="2:8" ht="18" customHeight="1" x14ac:dyDescent="0.25">
      <c r="B4512" s="355"/>
      <c r="C4512" s="356"/>
      <c r="D4512" s="140"/>
      <c r="E4512" s="269"/>
      <c r="F4512" s="269"/>
      <c r="G4512" s="269"/>
      <c r="H4512" s="275"/>
    </row>
    <row r="4513" spans="2:8" ht="18" customHeight="1" x14ac:dyDescent="0.25">
      <c r="B4513" s="355"/>
      <c r="C4513" s="356"/>
      <c r="D4513" s="140"/>
      <c r="E4513" s="269"/>
      <c r="F4513" s="269"/>
      <c r="G4513" s="269"/>
      <c r="H4513" s="275"/>
    </row>
    <row r="4514" spans="2:8" ht="18" customHeight="1" x14ac:dyDescent="0.25">
      <c r="B4514" s="355"/>
      <c r="C4514" s="356"/>
      <c r="D4514" s="140"/>
      <c r="E4514" s="269"/>
      <c r="F4514" s="269"/>
      <c r="G4514" s="269"/>
      <c r="H4514" s="275"/>
    </row>
    <row r="4515" spans="2:8" ht="18" customHeight="1" x14ac:dyDescent="0.25">
      <c r="B4515" s="355"/>
      <c r="C4515" s="356"/>
      <c r="D4515" s="140"/>
      <c r="E4515" s="269"/>
      <c r="F4515" s="269"/>
      <c r="G4515" s="269"/>
      <c r="H4515" s="275"/>
    </row>
    <row r="4516" spans="2:8" ht="18" customHeight="1" x14ac:dyDescent="0.25">
      <c r="B4516" s="355"/>
      <c r="C4516" s="356"/>
      <c r="D4516" s="140"/>
      <c r="E4516" s="269"/>
      <c r="F4516" s="269"/>
      <c r="G4516" s="269"/>
      <c r="H4516" s="275"/>
    </row>
    <row r="4517" spans="2:8" ht="18" customHeight="1" x14ac:dyDescent="0.25">
      <c r="B4517" s="355"/>
      <c r="C4517" s="356"/>
      <c r="D4517" s="140"/>
      <c r="E4517" s="269"/>
      <c r="F4517" s="269"/>
      <c r="G4517" s="269"/>
      <c r="H4517" s="275"/>
    </row>
    <row r="4518" spans="2:8" ht="18" customHeight="1" x14ac:dyDescent="0.25">
      <c r="B4518" s="355"/>
      <c r="C4518" s="356"/>
      <c r="D4518" s="140"/>
      <c r="E4518" s="269"/>
      <c r="F4518" s="269"/>
      <c r="G4518" s="269"/>
      <c r="H4518" s="275"/>
    </row>
    <row r="4519" spans="2:8" ht="18" customHeight="1" x14ac:dyDescent="0.25">
      <c r="B4519" s="355"/>
      <c r="C4519" s="356"/>
      <c r="D4519" s="140"/>
      <c r="E4519" s="269"/>
      <c r="F4519" s="269"/>
      <c r="G4519" s="269"/>
      <c r="H4519" s="275"/>
    </row>
    <row r="4520" spans="2:8" ht="18" customHeight="1" x14ac:dyDescent="0.25">
      <c r="B4520" s="355"/>
      <c r="C4520" s="356"/>
      <c r="D4520" s="140"/>
      <c r="E4520" s="269"/>
      <c r="F4520" s="269"/>
      <c r="G4520" s="269"/>
      <c r="H4520" s="275"/>
    </row>
    <row r="4521" spans="2:8" ht="18" customHeight="1" x14ac:dyDescent="0.25">
      <c r="B4521" s="355"/>
      <c r="C4521" s="356"/>
      <c r="D4521" s="140"/>
      <c r="E4521" s="269"/>
      <c r="F4521" s="269"/>
      <c r="G4521" s="269"/>
      <c r="H4521" s="275"/>
    </row>
    <row r="4522" spans="2:8" ht="18" customHeight="1" x14ac:dyDescent="0.25">
      <c r="B4522" s="355"/>
      <c r="C4522" s="356"/>
      <c r="D4522" s="140"/>
      <c r="E4522" s="269"/>
      <c r="F4522" s="269"/>
      <c r="G4522" s="269"/>
      <c r="H4522" s="275"/>
    </row>
    <row r="4523" spans="2:8" ht="18" customHeight="1" x14ac:dyDescent="0.25">
      <c r="B4523" s="355"/>
      <c r="C4523" s="356"/>
      <c r="D4523" s="140"/>
      <c r="E4523" s="269"/>
      <c r="F4523" s="269"/>
      <c r="G4523" s="269"/>
      <c r="H4523" s="275"/>
    </row>
    <row r="4524" spans="2:8" ht="18" customHeight="1" x14ac:dyDescent="0.25">
      <c r="B4524" s="355"/>
      <c r="C4524" s="356"/>
      <c r="D4524" s="140"/>
      <c r="E4524" s="269"/>
      <c r="F4524" s="269"/>
      <c r="G4524" s="269"/>
      <c r="H4524" s="275"/>
    </row>
    <row r="4525" spans="2:8" ht="18" customHeight="1" x14ac:dyDescent="0.25">
      <c r="B4525" s="355"/>
      <c r="C4525" s="356"/>
      <c r="D4525" s="140"/>
      <c r="E4525" s="269"/>
      <c r="F4525" s="269"/>
      <c r="G4525" s="269"/>
      <c r="H4525" s="275"/>
    </row>
    <row r="4526" spans="2:8" ht="18" customHeight="1" x14ac:dyDescent="0.25">
      <c r="B4526" s="355"/>
      <c r="C4526" s="356"/>
      <c r="D4526" s="140"/>
      <c r="E4526" s="269"/>
      <c r="F4526" s="269"/>
      <c r="G4526" s="269"/>
      <c r="H4526" s="275"/>
    </row>
    <row r="4527" spans="2:8" ht="18" customHeight="1" x14ac:dyDescent="0.25">
      <c r="B4527" s="355"/>
      <c r="C4527" s="356"/>
      <c r="D4527" s="140"/>
      <c r="E4527" s="269"/>
      <c r="F4527" s="269"/>
      <c r="G4527" s="269"/>
      <c r="H4527" s="275"/>
    </row>
    <row r="4528" spans="2:8" ht="18" customHeight="1" x14ac:dyDescent="0.25">
      <c r="B4528" s="355"/>
      <c r="C4528" s="356"/>
      <c r="D4528" s="140"/>
      <c r="E4528" s="269"/>
      <c r="F4528" s="269"/>
      <c r="G4528" s="269"/>
      <c r="H4528" s="275"/>
    </row>
    <row r="4529" spans="2:8" ht="18" customHeight="1" x14ac:dyDescent="0.25">
      <c r="B4529" s="355"/>
      <c r="C4529" s="356"/>
      <c r="D4529" s="140"/>
      <c r="E4529" s="269"/>
      <c r="F4529" s="269"/>
      <c r="G4529" s="269"/>
      <c r="H4529" s="275"/>
    </row>
    <row r="4530" spans="2:8" ht="18" customHeight="1" x14ac:dyDescent="0.25">
      <c r="B4530" s="355"/>
      <c r="C4530" s="356"/>
      <c r="D4530" s="140"/>
      <c r="E4530" s="269"/>
      <c r="F4530" s="269"/>
      <c r="G4530" s="269"/>
      <c r="H4530" s="275"/>
    </row>
    <row r="4531" spans="2:8" ht="18" customHeight="1" x14ac:dyDescent="0.25">
      <c r="B4531" s="355"/>
      <c r="C4531" s="356"/>
      <c r="D4531" s="140"/>
      <c r="E4531" s="269"/>
      <c r="F4531" s="269"/>
      <c r="G4531" s="269"/>
      <c r="H4531" s="275"/>
    </row>
    <row r="4532" spans="2:8" ht="18" customHeight="1" x14ac:dyDescent="0.25">
      <c r="B4532" s="355"/>
      <c r="C4532" s="356"/>
      <c r="D4532" s="140"/>
      <c r="E4532" s="269"/>
      <c r="F4532" s="269"/>
      <c r="G4532" s="269"/>
      <c r="H4532" s="275"/>
    </row>
    <row r="4533" spans="2:8" ht="18" customHeight="1" x14ac:dyDescent="0.25">
      <c r="B4533" s="355"/>
      <c r="C4533" s="356"/>
      <c r="D4533" s="140"/>
      <c r="E4533" s="269"/>
      <c r="F4533" s="269"/>
      <c r="G4533" s="269"/>
      <c r="H4533" s="275"/>
    </row>
    <row r="4534" spans="2:8" ht="18" customHeight="1" x14ac:dyDescent="0.25">
      <c r="B4534" s="355"/>
      <c r="C4534" s="356"/>
      <c r="D4534" s="140"/>
      <c r="E4534" s="269"/>
      <c r="F4534" s="269"/>
      <c r="G4534" s="269"/>
      <c r="H4534" s="275"/>
    </row>
    <row r="4535" spans="2:8" ht="18" customHeight="1" x14ac:dyDescent="0.25">
      <c r="B4535" s="355"/>
      <c r="C4535" s="356"/>
      <c r="D4535" s="140"/>
      <c r="E4535" s="269"/>
      <c r="F4535" s="269"/>
      <c r="G4535" s="269"/>
      <c r="H4535" s="275"/>
    </row>
    <row r="4536" spans="2:8" ht="18" customHeight="1" x14ac:dyDescent="0.25">
      <c r="B4536" s="355"/>
      <c r="C4536" s="356"/>
      <c r="D4536" s="140"/>
      <c r="E4536" s="269"/>
      <c r="F4536" s="269"/>
      <c r="G4536" s="269"/>
      <c r="H4536" s="275"/>
    </row>
    <row r="4537" spans="2:8" ht="18" customHeight="1" x14ac:dyDescent="0.25">
      <c r="B4537" s="355"/>
      <c r="C4537" s="356"/>
      <c r="D4537" s="140"/>
      <c r="E4537" s="269"/>
      <c r="F4537" s="269"/>
      <c r="G4537" s="269"/>
      <c r="H4537" s="275"/>
    </row>
    <row r="4538" spans="2:8" ht="18" customHeight="1" x14ac:dyDescent="0.25">
      <c r="B4538" s="355"/>
      <c r="C4538" s="356"/>
      <c r="D4538" s="140"/>
      <c r="E4538" s="269"/>
      <c r="F4538" s="269"/>
      <c r="G4538" s="269"/>
      <c r="H4538" s="275"/>
    </row>
    <row r="4539" spans="2:8" ht="18" customHeight="1" x14ac:dyDescent="0.25">
      <c r="B4539" s="355"/>
      <c r="C4539" s="356"/>
      <c r="D4539" s="140"/>
      <c r="E4539" s="269"/>
      <c r="F4539" s="269"/>
      <c r="G4539" s="269"/>
      <c r="H4539" s="275"/>
    </row>
    <row r="4540" spans="2:8" ht="18" customHeight="1" x14ac:dyDescent="0.25">
      <c r="B4540" s="355"/>
      <c r="C4540" s="356"/>
      <c r="D4540" s="140"/>
      <c r="E4540" s="269"/>
      <c r="F4540" s="269"/>
      <c r="G4540" s="269"/>
      <c r="H4540" s="275"/>
    </row>
    <row r="4541" spans="2:8" ht="18" customHeight="1" x14ac:dyDescent="0.25">
      <c r="B4541" s="355"/>
      <c r="C4541" s="356"/>
      <c r="D4541" s="140"/>
      <c r="E4541" s="269"/>
      <c r="F4541" s="269"/>
      <c r="G4541" s="269"/>
      <c r="H4541" s="275"/>
    </row>
    <row r="4542" spans="2:8" ht="18" customHeight="1" x14ac:dyDescent="0.25">
      <c r="B4542" s="355"/>
      <c r="C4542" s="356"/>
      <c r="D4542" s="140"/>
      <c r="E4542" s="269"/>
      <c r="F4542" s="269"/>
      <c r="G4542" s="269"/>
      <c r="H4542" s="275"/>
    </row>
    <row r="4543" spans="2:8" ht="18" customHeight="1" x14ac:dyDescent="0.25">
      <c r="B4543" s="355"/>
      <c r="C4543" s="356"/>
      <c r="D4543" s="140"/>
      <c r="E4543" s="269"/>
      <c r="F4543" s="269"/>
      <c r="G4543" s="269"/>
      <c r="H4543" s="275"/>
    </row>
    <row r="4544" spans="2:8" ht="18" customHeight="1" x14ac:dyDescent="0.25">
      <c r="B4544" s="355"/>
      <c r="C4544" s="356"/>
      <c r="D4544" s="140"/>
      <c r="E4544" s="269"/>
      <c r="F4544" s="269"/>
      <c r="G4544" s="269"/>
      <c r="H4544" s="275"/>
    </row>
    <row r="4545" spans="2:8" ht="18" customHeight="1" x14ac:dyDescent="0.25">
      <c r="B4545" s="355"/>
      <c r="C4545" s="356"/>
      <c r="D4545" s="140"/>
      <c r="E4545" s="269"/>
      <c r="F4545" s="269"/>
      <c r="G4545" s="269"/>
      <c r="H4545" s="275"/>
    </row>
    <row r="4546" spans="2:8" ht="18" customHeight="1" x14ac:dyDescent="0.25">
      <c r="B4546" s="355"/>
      <c r="C4546" s="356"/>
      <c r="D4546" s="140"/>
      <c r="E4546" s="269"/>
      <c r="F4546" s="269"/>
      <c r="G4546" s="269"/>
      <c r="H4546" s="275"/>
    </row>
    <row r="4547" spans="2:8" ht="18" customHeight="1" x14ac:dyDescent="0.25">
      <c r="B4547" s="355"/>
      <c r="C4547" s="356"/>
      <c r="D4547" s="140"/>
      <c r="E4547" s="269"/>
      <c r="F4547" s="269"/>
      <c r="G4547" s="269"/>
      <c r="H4547" s="275"/>
    </row>
    <row r="4548" spans="2:8" ht="18" customHeight="1" x14ac:dyDescent="0.25">
      <c r="B4548" s="355"/>
      <c r="C4548" s="356"/>
      <c r="D4548" s="140"/>
      <c r="E4548" s="269"/>
      <c r="F4548" s="269"/>
      <c r="G4548" s="269"/>
      <c r="H4548" s="275"/>
    </row>
    <row r="4549" spans="2:8" ht="18" customHeight="1" x14ac:dyDescent="0.25">
      <c r="B4549" s="355"/>
      <c r="C4549" s="356"/>
      <c r="D4549" s="140"/>
      <c r="E4549" s="269"/>
      <c r="F4549" s="269"/>
      <c r="G4549" s="269"/>
      <c r="H4549" s="275"/>
    </row>
    <row r="4550" spans="2:8" ht="18" customHeight="1" x14ac:dyDescent="0.25">
      <c r="B4550" s="355"/>
      <c r="C4550" s="356"/>
      <c r="D4550" s="140"/>
      <c r="E4550" s="269"/>
      <c r="F4550" s="269"/>
      <c r="G4550" s="269"/>
      <c r="H4550" s="275"/>
    </row>
    <row r="4551" spans="2:8" ht="18" customHeight="1" x14ac:dyDescent="0.25">
      <c r="B4551" s="355"/>
      <c r="C4551" s="356"/>
      <c r="D4551" s="140"/>
      <c r="E4551" s="269"/>
      <c r="F4551" s="269"/>
      <c r="G4551" s="269"/>
      <c r="H4551" s="275"/>
    </row>
    <row r="4552" spans="2:8" ht="18" customHeight="1" x14ac:dyDescent="0.25">
      <c r="B4552" s="355"/>
      <c r="C4552" s="356"/>
      <c r="D4552" s="140"/>
      <c r="E4552" s="269"/>
      <c r="F4552" s="269"/>
      <c r="G4552" s="269"/>
      <c r="H4552" s="275"/>
    </row>
    <row r="4553" spans="2:8" ht="18" customHeight="1" x14ac:dyDescent="0.25">
      <c r="B4553" s="355"/>
      <c r="C4553" s="356"/>
      <c r="D4553" s="140"/>
      <c r="E4553" s="269"/>
      <c r="F4553" s="269"/>
      <c r="G4553" s="269"/>
      <c r="H4553" s="275"/>
    </row>
    <row r="4554" spans="2:8" ht="18" customHeight="1" x14ac:dyDescent="0.25">
      <c r="B4554" s="355"/>
      <c r="C4554" s="356"/>
      <c r="D4554" s="140"/>
      <c r="E4554" s="269"/>
      <c r="F4554" s="269"/>
      <c r="G4554" s="269"/>
      <c r="H4554" s="275"/>
    </row>
    <row r="4555" spans="2:8" ht="18" customHeight="1" x14ac:dyDescent="0.25">
      <c r="B4555" s="355"/>
      <c r="C4555" s="356"/>
      <c r="D4555" s="140"/>
      <c r="E4555" s="269"/>
      <c r="F4555" s="269"/>
      <c r="G4555" s="269"/>
      <c r="H4555" s="275"/>
    </row>
    <row r="4556" spans="2:8" ht="18" customHeight="1" x14ac:dyDescent="0.25">
      <c r="B4556" s="355"/>
      <c r="C4556" s="356"/>
      <c r="D4556" s="140"/>
      <c r="E4556" s="269"/>
      <c r="F4556" s="269"/>
      <c r="G4556" s="269"/>
      <c r="H4556" s="275"/>
    </row>
    <row r="4557" spans="2:8" ht="18" customHeight="1" x14ac:dyDescent="0.25">
      <c r="B4557" s="355"/>
      <c r="C4557" s="356"/>
      <c r="D4557" s="140"/>
      <c r="E4557" s="269"/>
      <c r="F4557" s="269"/>
      <c r="G4557" s="269"/>
      <c r="H4557" s="275"/>
    </row>
    <row r="4558" spans="2:8" ht="18" customHeight="1" x14ac:dyDescent="0.25">
      <c r="B4558" s="355"/>
      <c r="C4558" s="356"/>
      <c r="D4558" s="140"/>
      <c r="E4558" s="269"/>
      <c r="F4558" s="269"/>
      <c r="G4558" s="269"/>
      <c r="H4558" s="275"/>
    </row>
    <row r="4559" spans="2:8" ht="18" customHeight="1" x14ac:dyDescent="0.25">
      <c r="B4559" s="355"/>
      <c r="C4559" s="356"/>
      <c r="D4559" s="140"/>
      <c r="E4559" s="269"/>
      <c r="F4559" s="269"/>
      <c r="G4559" s="269"/>
      <c r="H4559" s="275"/>
    </row>
    <row r="4560" spans="2:8" ht="18" customHeight="1" x14ac:dyDescent="0.25">
      <c r="B4560" s="355"/>
      <c r="C4560" s="356"/>
      <c r="D4560" s="140"/>
      <c r="E4560" s="269"/>
      <c r="F4560" s="269"/>
      <c r="G4560" s="269"/>
      <c r="H4560" s="275"/>
    </row>
    <row r="4561" spans="2:8" ht="18" customHeight="1" x14ac:dyDescent="0.25">
      <c r="B4561" s="355"/>
      <c r="C4561" s="356"/>
      <c r="D4561" s="140"/>
      <c r="E4561" s="269"/>
      <c r="F4561" s="269"/>
      <c r="G4561" s="269"/>
      <c r="H4561" s="275"/>
    </row>
    <row r="4562" spans="2:8" ht="18" customHeight="1" x14ac:dyDescent="0.25">
      <c r="B4562" s="355"/>
      <c r="C4562" s="356"/>
      <c r="D4562" s="140"/>
      <c r="E4562" s="269"/>
      <c r="F4562" s="269"/>
      <c r="G4562" s="269"/>
      <c r="H4562" s="275"/>
    </row>
    <row r="4563" spans="2:8" ht="18" customHeight="1" x14ac:dyDescent="0.25">
      <c r="B4563" s="355"/>
      <c r="C4563" s="356"/>
      <c r="D4563" s="140"/>
      <c r="E4563" s="269"/>
      <c r="F4563" s="269"/>
      <c r="G4563" s="269"/>
      <c r="H4563" s="275"/>
    </row>
    <row r="4564" spans="2:8" ht="18" customHeight="1" x14ac:dyDescent="0.25">
      <c r="B4564" s="355"/>
      <c r="C4564" s="356"/>
      <c r="D4564" s="140"/>
      <c r="E4564" s="269"/>
      <c r="F4564" s="269"/>
      <c r="G4564" s="269"/>
      <c r="H4564" s="275"/>
    </row>
    <row r="4565" spans="2:8" ht="18" customHeight="1" x14ac:dyDescent="0.25">
      <c r="B4565" s="355"/>
      <c r="C4565" s="356"/>
      <c r="D4565" s="140"/>
      <c r="E4565" s="269"/>
      <c r="F4565" s="269"/>
      <c r="G4565" s="269"/>
      <c r="H4565" s="275"/>
    </row>
    <row r="4566" spans="2:8" ht="18" customHeight="1" x14ac:dyDescent="0.25">
      <c r="B4566" s="355"/>
      <c r="C4566" s="356"/>
      <c r="D4566" s="140"/>
      <c r="E4566" s="269"/>
      <c r="F4566" s="269"/>
      <c r="G4566" s="269"/>
      <c r="H4566" s="275"/>
    </row>
    <row r="4567" spans="2:8" ht="18" customHeight="1" x14ac:dyDescent="0.25">
      <c r="B4567" s="355"/>
      <c r="C4567" s="356"/>
      <c r="D4567" s="140"/>
      <c r="E4567" s="269"/>
      <c r="F4567" s="269"/>
      <c r="G4567" s="269"/>
      <c r="H4567" s="275"/>
    </row>
    <row r="4568" spans="2:8" ht="18" customHeight="1" x14ac:dyDescent="0.25">
      <c r="B4568" s="355"/>
      <c r="C4568" s="356"/>
      <c r="D4568" s="140"/>
      <c r="E4568" s="269"/>
      <c r="F4568" s="269"/>
      <c r="G4568" s="269"/>
      <c r="H4568" s="275"/>
    </row>
    <row r="4569" spans="2:8" ht="18" customHeight="1" x14ac:dyDescent="0.25">
      <c r="B4569" s="355"/>
      <c r="C4569" s="356"/>
      <c r="D4569" s="140"/>
      <c r="E4569" s="269"/>
      <c r="F4569" s="269"/>
      <c r="G4569" s="269"/>
      <c r="H4569" s="275"/>
    </row>
    <row r="4570" spans="2:8" ht="18" customHeight="1" x14ac:dyDescent="0.25">
      <c r="B4570" s="355"/>
      <c r="C4570" s="356"/>
      <c r="D4570" s="140"/>
      <c r="E4570" s="269"/>
      <c r="F4570" s="269"/>
      <c r="G4570" s="269"/>
      <c r="H4570" s="275"/>
    </row>
    <row r="4571" spans="2:8" ht="18" customHeight="1" x14ac:dyDescent="0.25">
      <c r="B4571" s="355"/>
      <c r="C4571" s="356"/>
      <c r="D4571" s="140"/>
      <c r="E4571" s="269"/>
      <c r="F4571" s="269"/>
      <c r="G4571" s="269"/>
      <c r="H4571" s="275"/>
    </row>
    <row r="4572" spans="2:8" ht="18" customHeight="1" x14ac:dyDescent="0.25">
      <c r="B4572" s="355"/>
      <c r="C4572" s="356"/>
      <c r="D4572" s="140"/>
      <c r="E4572" s="269"/>
      <c r="F4572" s="269"/>
      <c r="G4572" s="269"/>
      <c r="H4572" s="275"/>
    </row>
    <row r="4573" spans="2:8" ht="18" customHeight="1" x14ac:dyDescent="0.25">
      <c r="B4573" s="355"/>
      <c r="C4573" s="356"/>
      <c r="D4573" s="140"/>
      <c r="E4573" s="269"/>
      <c r="F4573" s="269"/>
      <c r="G4573" s="269"/>
      <c r="H4573" s="275"/>
    </row>
    <row r="4574" spans="2:8" ht="18" customHeight="1" x14ac:dyDescent="0.25">
      <c r="B4574" s="355"/>
      <c r="C4574" s="356"/>
      <c r="D4574" s="140"/>
      <c r="E4574" s="269"/>
      <c r="F4574" s="269"/>
      <c r="G4574" s="269"/>
      <c r="H4574" s="275"/>
    </row>
    <row r="4575" spans="2:8" ht="18" customHeight="1" x14ac:dyDescent="0.25">
      <c r="B4575" s="355"/>
      <c r="C4575" s="356"/>
      <c r="D4575" s="140"/>
      <c r="E4575" s="269"/>
      <c r="F4575" s="269"/>
      <c r="G4575" s="269"/>
      <c r="H4575" s="275"/>
    </row>
    <row r="4576" spans="2:8" ht="18" customHeight="1" x14ac:dyDescent="0.25">
      <c r="B4576" s="355"/>
      <c r="C4576" s="356"/>
      <c r="D4576" s="140"/>
      <c r="E4576" s="269"/>
      <c r="F4576" s="269"/>
      <c r="G4576" s="269"/>
      <c r="H4576" s="275"/>
    </row>
    <row r="4577" spans="2:8" ht="18" customHeight="1" x14ac:dyDescent="0.25">
      <c r="B4577" s="355"/>
      <c r="C4577" s="356"/>
      <c r="D4577" s="140"/>
      <c r="E4577" s="269"/>
      <c r="F4577" s="269"/>
      <c r="G4577" s="269"/>
      <c r="H4577" s="275"/>
    </row>
    <row r="4578" spans="2:8" ht="18" customHeight="1" x14ac:dyDescent="0.25">
      <c r="B4578" s="355"/>
      <c r="C4578" s="356"/>
      <c r="D4578" s="140"/>
      <c r="E4578" s="269"/>
      <c r="F4578" s="269"/>
      <c r="G4578" s="269"/>
      <c r="H4578" s="275"/>
    </row>
    <row r="4579" spans="2:8" ht="18" customHeight="1" x14ac:dyDescent="0.25">
      <c r="B4579" s="355"/>
      <c r="C4579" s="356"/>
      <c r="D4579" s="140"/>
      <c r="E4579" s="269"/>
      <c r="F4579" s="269"/>
      <c r="G4579" s="269"/>
      <c r="H4579" s="275"/>
    </row>
    <row r="4580" spans="2:8" ht="18" customHeight="1" x14ac:dyDescent="0.25">
      <c r="B4580" s="355"/>
      <c r="C4580" s="356"/>
      <c r="D4580" s="140"/>
      <c r="E4580" s="269"/>
      <c r="F4580" s="269"/>
      <c r="G4580" s="269"/>
      <c r="H4580" s="275"/>
    </row>
    <row r="4581" spans="2:8" ht="18" customHeight="1" x14ac:dyDescent="0.25">
      <c r="B4581" s="355"/>
      <c r="C4581" s="356"/>
      <c r="D4581" s="140"/>
      <c r="E4581" s="269"/>
      <c r="F4581" s="269"/>
      <c r="G4581" s="269"/>
      <c r="H4581" s="275"/>
    </row>
    <row r="4582" spans="2:8" ht="18" customHeight="1" x14ac:dyDescent="0.25">
      <c r="B4582" s="355"/>
      <c r="C4582" s="356"/>
      <c r="D4582" s="140"/>
      <c r="E4582" s="269"/>
      <c r="F4582" s="269"/>
      <c r="G4582" s="269"/>
      <c r="H4582" s="275"/>
    </row>
    <row r="4583" spans="2:8" ht="18" customHeight="1" x14ac:dyDescent="0.25">
      <c r="B4583" s="355"/>
      <c r="C4583" s="356"/>
      <c r="D4583" s="140"/>
      <c r="E4583" s="269"/>
      <c r="F4583" s="269"/>
      <c r="G4583" s="269"/>
      <c r="H4583" s="275"/>
    </row>
    <row r="4584" spans="2:8" ht="18" customHeight="1" x14ac:dyDescent="0.25">
      <c r="B4584" s="355"/>
      <c r="C4584" s="356"/>
      <c r="D4584" s="140"/>
      <c r="E4584" s="269"/>
      <c r="F4584" s="269"/>
      <c r="G4584" s="269"/>
      <c r="H4584" s="275"/>
    </row>
    <row r="4585" spans="2:8" ht="18" customHeight="1" x14ac:dyDescent="0.25">
      <c r="B4585" s="355"/>
      <c r="C4585" s="356"/>
      <c r="D4585" s="140"/>
      <c r="E4585" s="269"/>
      <c r="F4585" s="269"/>
      <c r="G4585" s="269"/>
      <c r="H4585" s="275"/>
    </row>
    <row r="4586" spans="2:8" ht="18" customHeight="1" x14ac:dyDescent="0.25">
      <c r="B4586" s="355"/>
      <c r="C4586" s="356"/>
      <c r="D4586" s="140"/>
      <c r="E4586" s="269"/>
      <c r="F4586" s="269"/>
      <c r="G4586" s="269"/>
      <c r="H4586" s="275"/>
    </row>
    <row r="4587" spans="2:8" ht="18" customHeight="1" x14ac:dyDescent="0.25">
      <c r="B4587" s="355"/>
      <c r="C4587" s="356"/>
      <c r="D4587" s="140"/>
      <c r="E4587" s="269"/>
      <c r="F4587" s="269"/>
      <c r="G4587" s="269"/>
      <c r="H4587" s="275"/>
    </row>
    <row r="4588" spans="2:8" ht="18" customHeight="1" x14ac:dyDescent="0.25">
      <c r="B4588" s="355"/>
      <c r="C4588" s="356"/>
      <c r="D4588" s="140"/>
      <c r="E4588" s="269"/>
      <c r="F4588" s="269"/>
      <c r="G4588" s="269"/>
      <c r="H4588" s="275"/>
    </row>
    <row r="4589" spans="2:8" ht="18" customHeight="1" x14ac:dyDescent="0.25">
      <c r="B4589" s="355"/>
      <c r="C4589" s="356"/>
      <c r="D4589" s="140"/>
      <c r="E4589" s="269"/>
      <c r="F4589" s="269"/>
      <c r="G4589" s="269"/>
      <c r="H4589" s="275"/>
    </row>
    <row r="4590" spans="2:8" ht="18" customHeight="1" x14ac:dyDescent="0.25">
      <c r="B4590" s="355"/>
      <c r="C4590" s="356"/>
      <c r="D4590" s="140"/>
      <c r="E4590" s="269"/>
      <c r="F4590" s="269"/>
      <c r="G4590" s="269"/>
      <c r="H4590" s="275"/>
    </row>
    <row r="4591" spans="2:8" ht="18" customHeight="1" x14ac:dyDescent="0.25">
      <c r="B4591" s="355"/>
      <c r="C4591" s="356"/>
      <c r="D4591" s="140"/>
      <c r="E4591" s="269"/>
      <c r="F4591" s="269"/>
      <c r="G4591" s="269"/>
      <c r="H4591" s="275"/>
    </row>
    <row r="4592" spans="2:8" ht="18" customHeight="1" x14ac:dyDescent="0.25">
      <c r="B4592" s="355"/>
      <c r="C4592" s="356"/>
      <c r="D4592" s="140"/>
      <c r="E4592" s="269"/>
      <c r="F4592" s="269"/>
      <c r="G4592" s="269"/>
      <c r="H4592" s="275"/>
    </row>
    <row r="4593" spans="2:8" ht="18" customHeight="1" x14ac:dyDescent="0.25">
      <c r="B4593" s="355"/>
      <c r="C4593" s="356"/>
      <c r="D4593" s="140"/>
      <c r="E4593" s="269"/>
      <c r="F4593" s="269"/>
      <c r="G4593" s="269"/>
      <c r="H4593" s="275"/>
    </row>
    <row r="4594" spans="2:8" ht="18" customHeight="1" x14ac:dyDescent="0.25">
      <c r="B4594" s="355"/>
      <c r="C4594" s="356"/>
      <c r="D4594" s="140"/>
      <c r="E4594" s="269"/>
      <c r="F4594" s="269"/>
      <c r="G4594" s="269"/>
      <c r="H4594" s="275"/>
    </row>
    <row r="4595" spans="2:8" ht="18" customHeight="1" x14ac:dyDescent="0.25">
      <c r="B4595" s="355"/>
      <c r="C4595" s="356"/>
      <c r="D4595" s="140"/>
      <c r="E4595" s="269"/>
      <c r="F4595" s="269"/>
      <c r="G4595" s="269"/>
      <c r="H4595" s="275"/>
    </row>
    <row r="4596" spans="2:8" ht="18" customHeight="1" x14ac:dyDescent="0.25">
      <c r="B4596" s="355"/>
      <c r="C4596" s="356"/>
      <c r="D4596" s="140"/>
      <c r="E4596" s="269"/>
      <c r="F4596" s="269"/>
      <c r="G4596" s="269"/>
      <c r="H4596" s="275"/>
    </row>
    <row r="4597" spans="2:8" ht="18" customHeight="1" x14ac:dyDescent="0.25">
      <c r="B4597" s="355"/>
      <c r="C4597" s="356"/>
      <c r="D4597" s="140"/>
      <c r="E4597" s="269"/>
      <c r="F4597" s="269"/>
      <c r="G4597" s="269"/>
      <c r="H4597" s="275"/>
    </row>
    <row r="4598" spans="2:8" ht="18" customHeight="1" x14ac:dyDescent="0.25">
      <c r="B4598" s="355"/>
      <c r="C4598" s="356"/>
      <c r="D4598" s="140"/>
      <c r="E4598" s="269"/>
      <c r="F4598" s="269"/>
      <c r="G4598" s="269"/>
      <c r="H4598" s="275"/>
    </row>
    <row r="4599" spans="2:8" ht="18" customHeight="1" x14ac:dyDescent="0.25">
      <c r="B4599" s="355"/>
      <c r="C4599" s="356"/>
      <c r="D4599" s="140"/>
      <c r="E4599" s="269"/>
      <c r="F4599" s="269"/>
      <c r="G4599" s="269"/>
      <c r="H4599" s="275"/>
    </row>
    <row r="4600" spans="2:8" ht="18" customHeight="1" x14ac:dyDescent="0.25">
      <c r="B4600" s="355"/>
      <c r="C4600" s="356"/>
      <c r="D4600" s="140"/>
      <c r="E4600" s="269"/>
      <c r="F4600" s="269"/>
      <c r="G4600" s="269"/>
      <c r="H4600" s="275"/>
    </row>
    <row r="4601" spans="2:8" ht="18" customHeight="1" x14ac:dyDescent="0.25">
      <c r="B4601" s="355"/>
      <c r="C4601" s="356"/>
      <c r="D4601" s="140"/>
      <c r="E4601" s="269"/>
      <c r="F4601" s="269"/>
      <c r="G4601" s="269"/>
      <c r="H4601" s="275"/>
    </row>
    <row r="4602" spans="2:8" ht="18" customHeight="1" x14ac:dyDescent="0.25">
      <c r="B4602" s="355"/>
      <c r="C4602" s="356"/>
      <c r="D4602" s="140"/>
      <c r="E4602" s="269"/>
      <c r="F4602" s="269"/>
      <c r="G4602" s="269"/>
      <c r="H4602" s="275"/>
    </row>
    <row r="4603" spans="2:8" ht="18" customHeight="1" x14ac:dyDescent="0.25">
      <c r="B4603" s="355"/>
      <c r="C4603" s="356"/>
      <c r="D4603" s="140"/>
      <c r="E4603" s="269"/>
      <c r="F4603" s="269"/>
      <c r="G4603" s="269"/>
      <c r="H4603" s="275"/>
    </row>
    <row r="4604" spans="2:8" ht="18" customHeight="1" x14ac:dyDescent="0.25">
      <c r="B4604" s="355"/>
      <c r="C4604" s="356"/>
      <c r="D4604" s="140"/>
      <c r="E4604" s="269"/>
      <c r="F4604" s="269"/>
      <c r="G4604" s="269"/>
      <c r="H4604" s="275"/>
    </row>
    <row r="4605" spans="2:8" ht="18" customHeight="1" x14ac:dyDescent="0.25">
      <c r="B4605" s="355"/>
      <c r="C4605" s="356"/>
      <c r="D4605" s="140"/>
      <c r="E4605" s="269"/>
      <c r="F4605" s="269"/>
      <c r="G4605" s="269"/>
      <c r="H4605" s="275"/>
    </row>
    <row r="4606" spans="2:8" ht="18" customHeight="1" x14ac:dyDescent="0.25">
      <c r="B4606" s="355"/>
      <c r="C4606" s="356"/>
      <c r="D4606" s="140"/>
      <c r="E4606" s="269"/>
      <c r="F4606" s="269"/>
      <c r="G4606" s="269"/>
      <c r="H4606" s="275"/>
    </row>
    <row r="4607" spans="2:8" ht="18" customHeight="1" x14ac:dyDescent="0.25">
      <c r="B4607" s="355"/>
      <c r="C4607" s="356"/>
      <c r="D4607" s="140"/>
      <c r="E4607" s="269"/>
      <c r="F4607" s="269"/>
      <c r="G4607" s="269"/>
      <c r="H4607" s="275"/>
    </row>
    <row r="4608" spans="2:8" ht="18" customHeight="1" x14ac:dyDescent="0.25">
      <c r="B4608" s="355"/>
      <c r="C4608" s="356"/>
      <c r="D4608" s="140"/>
      <c r="E4608" s="269"/>
      <c r="F4608" s="269"/>
      <c r="G4608" s="269"/>
      <c r="H4608" s="275"/>
    </row>
    <row r="4609" spans="2:8" ht="18" customHeight="1" x14ac:dyDescent="0.25">
      <c r="B4609" s="355"/>
      <c r="C4609" s="356"/>
      <c r="D4609" s="140"/>
      <c r="E4609" s="269"/>
      <c r="F4609" s="269"/>
      <c r="G4609" s="269"/>
      <c r="H4609" s="275"/>
    </row>
    <row r="4610" spans="2:8" ht="18" customHeight="1" x14ac:dyDescent="0.25">
      <c r="B4610" s="355"/>
      <c r="C4610" s="356"/>
      <c r="D4610" s="140"/>
      <c r="E4610" s="269"/>
      <c r="F4610" s="269"/>
      <c r="G4610" s="269"/>
      <c r="H4610" s="275"/>
    </row>
    <row r="4611" spans="2:8" ht="18" customHeight="1" x14ac:dyDescent="0.25">
      <c r="B4611" s="355"/>
      <c r="C4611" s="356"/>
      <c r="D4611" s="140"/>
      <c r="E4611" s="269"/>
      <c r="F4611" s="269"/>
      <c r="G4611" s="269"/>
      <c r="H4611" s="275"/>
    </row>
    <row r="4612" spans="2:8" ht="18" customHeight="1" x14ac:dyDescent="0.25">
      <c r="B4612" s="355"/>
      <c r="C4612" s="356"/>
      <c r="D4612" s="140"/>
      <c r="E4612" s="269"/>
      <c r="F4612" s="269"/>
      <c r="G4612" s="269"/>
      <c r="H4612" s="275"/>
    </row>
    <row r="4613" spans="2:8" ht="18" customHeight="1" x14ac:dyDescent="0.25">
      <c r="B4613" s="355"/>
      <c r="C4613" s="356"/>
      <c r="D4613" s="140"/>
      <c r="E4613" s="269"/>
      <c r="F4613" s="269"/>
      <c r="G4613" s="269"/>
      <c r="H4613" s="275"/>
    </row>
    <row r="4614" spans="2:8" ht="18" customHeight="1" x14ac:dyDescent="0.25">
      <c r="B4614" s="355"/>
      <c r="C4614" s="356"/>
      <c r="D4614" s="140"/>
      <c r="E4614" s="269"/>
      <c r="F4614" s="269"/>
      <c r="G4614" s="269"/>
      <c r="H4614" s="275"/>
    </row>
    <row r="4615" spans="2:8" ht="18" customHeight="1" x14ac:dyDescent="0.25">
      <c r="B4615" s="355"/>
      <c r="C4615" s="356"/>
      <c r="D4615" s="140"/>
      <c r="E4615" s="269"/>
      <c r="F4615" s="269"/>
      <c r="G4615" s="269"/>
      <c r="H4615" s="275"/>
    </row>
    <row r="4616" spans="2:8" ht="18" customHeight="1" x14ac:dyDescent="0.25">
      <c r="B4616" s="355"/>
      <c r="C4616" s="356"/>
      <c r="D4616" s="140"/>
      <c r="E4616" s="269"/>
      <c r="F4616" s="269"/>
      <c r="G4616" s="269"/>
      <c r="H4616" s="275"/>
    </row>
    <row r="4617" spans="2:8" ht="18" customHeight="1" x14ac:dyDescent="0.25">
      <c r="B4617" s="355"/>
      <c r="C4617" s="356"/>
      <c r="D4617" s="140"/>
      <c r="E4617" s="269"/>
      <c r="F4617" s="269"/>
      <c r="G4617" s="269"/>
      <c r="H4617" s="275"/>
    </row>
    <row r="4618" spans="2:8" ht="18" customHeight="1" x14ac:dyDescent="0.25">
      <c r="B4618" s="355"/>
      <c r="C4618" s="356"/>
      <c r="D4618" s="140"/>
      <c r="E4618" s="269"/>
      <c r="F4618" s="269"/>
      <c r="G4618" s="269"/>
      <c r="H4618" s="275"/>
    </row>
    <row r="4619" spans="2:8" ht="18" customHeight="1" x14ac:dyDescent="0.25">
      <c r="B4619" s="355"/>
      <c r="C4619" s="356"/>
      <c r="D4619" s="140"/>
      <c r="E4619" s="269"/>
      <c r="F4619" s="269"/>
      <c r="G4619" s="269"/>
      <c r="H4619" s="275"/>
    </row>
    <row r="4620" spans="2:8" ht="18" customHeight="1" x14ac:dyDescent="0.25">
      <c r="B4620" s="355"/>
      <c r="C4620" s="356"/>
      <c r="D4620" s="140"/>
      <c r="E4620" s="269"/>
      <c r="F4620" s="269"/>
      <c r="G4620" s="269"/>
      <c r="H4620" s="275"/>
    </row>
    <row r="4621" spans="2:8" ht="18" customHeight="1" x14ac:dyDescent="0.25">
      <c r="B4621" s="355"/>
      <c r="C4621" s="356"/>
      <c r="D4621" s="140"/>
      <c r="E4621" s="269"/>
      <c r="F4621" s="269"/>
      <c r="G4621" s="269"/>
      <c r="H4621" s="275"/>
    </row>
    <row r="4622" spans="2:8" ht="18" customHeight="1" x14ac:dyDescent="0.25">
      <c r="B4622" s="355"/>
      <c r="C4622" s="356"/>
      <c r="D4622" s="140"/>
      <c r="E4622" s="269"/>
      <c r="F4622" s="269"/>
      <c r="G4622" s="269"/>
      <c r="H4622" s="275"/>
    </row>
    <row r="4623" spans="2:8" ht="18" customHeight="1" x14ac:dyDescent="0.25">
      <c r="B4623" s="355"/>
      <c r="C4623" s="356"/>
      <c r="D4623" s="140"/>
      <c r="E4623" s="269"/>
      <c r="F4623" s="269"/>
      <c r="G4623" s="269"/>
      <c r="H4623" s="275"/>
    </row>
    <row r="4624" spans="2:8" ht="18" customHeight="1" x14ac:dyDescent="0.25">
      <c r="B4624" s="355"/>
      <c r="C4624" s="356"/>
      <c r="D4624" s="140"/>
      <c r="E4624" s="269"/>
      <c r="F4624" s="269"/>
      <c r="G4624" s="269"/>
      <c r="H4624" s="275"/>
    </row>
    <row r="4625" spans="2:8" ht="18" customHeight="1" x14ac:dyDescent="0.25">
      <c r="B4625" s="355"/>
      <c r="C4625" s="356"/>
      <c r="D4625" s="140"/>
      <c r="E4625" s="269"/>
      <c r="F4625" s="269"/>
      <c r="G4625" s="269"/>
      <c r="H4625" s="275"/>
    </row>
    <row r="4626" spans="2:8" ht="18" customHeight="1" x14ac:dyDescent="0.25">
      <c r="B4626" s="355"/>
      <c r="C4626" s="356"/>
      <c r="D4626" s="140"/>
      <c r="E4626" s="269"/>
      <c r="F4626" s="269"/>
      <c r="G4626" s="269"/>
      <c r="H4626" s="275"/>
    </row>
    <row r="4627" spans="2:8" ht="18" customHeight="1" x14ac:dyDescent="0.25">
      <c r="B4627" s="355"/>
      <c r="C4627" s="356"/>
      <c r="D4627" s="140"/>
      <c r="E4627" s="269"/>
      <c r="F4627" s="269"/>
      <c r="G4627" s="269"/>
      <c r="H4627" s="275"/>
    </row>
    <row r="4628" spans="2:8" ht="18" customHeight="1" x14ac:dyDescent="0.25">
      <c r="B4628" s="355"/>
      <c r="C4628" s="356"/>
      <c r="D4628" s="140"/>
      <c r="E4628" s="269"/>
      <c r="F4628" s="269"/>
      <c r="G4628" s="269"/>
      <c r="H4628" s="275"/>
    </row>
    <row r="4629" spans="2:8" ht="18" customHeight="1" x14ac:dyDescent="0.25">
      <c r="B4629" s="355"/>
      <c r="C4629" s="356"/>
      <c r="D4629" s="140"/>
      <c r="E4629" s="269"/>
      <c r="F4629" s="269"/>
      <c r="G4629" s="269"/>
      <c r="H4629" s="275"/>
    </row>
    <row r="4630" spans="2:8" ht="18" customHeight="1" x14ac:dyDescent="0.25">
      <c r="B4630" s="355"/>
      <c r="C4630" s="356"/>
      <c r="D4630" s="140"/>
      <c r="E4630" s="269"/>
      <c r="F4630" s="269"/>
      <c r="G4630" s="269"/>
      <c r="H4630" s="275"/>
    </row>
    <row r="4631" spans="2:8" ht="18" customHeight="1" x14ac:dyDescent="0.25">
      <c r="B4631" s="355"/>
      <c r="C4631" s="356"/>
      <c r="D4631" s="140"/>
      <c r="E4631" s="269"/>
      <c r="F4631" s="269"/>
      <c r="G4631" s="269"/>
      <c r="H4631" s="275"/>
    </row>
    <row r="4632" spans="2:8" ht="18" customHeight="1" x14ac:dyDescent="0.25">
      <c r="B4632" s="355"/>
      <c r="C4632" s="356"/>
      <c r="D4632" s="140"/>
      <c r="E4632" s="269"/>
      <c r="F4632" s="269"/>
      <c r="G4632" s="269"/>
      <c r="H4632" s="275"/>
    </row>
    <row r="4633" spans="2:8" ht="18" customHeight="1" x14ac:dyDescent="0.25">
      <c r="B4633" s="355"/>
      <c r="C4633" s="356"/>
      <c r="D4633" s="140"/>
      <c r="E4633" s="269"/>
      <c r="F4633" s="269"/>
      <c r="G4633" s="269"/>
      <c r="H4633" s="275"/>
    </row>
    <row r="4634" spans="2:8" ht="18" customHeight="1" x14ac:dyDescent="0.25">
      <c r="B4634" s="355"/>
      <c r="C4634" s="356"/>
      <c r="D4634" s="140"/>
      <c r="E4634" s="269"/>
      <c r="F4634" s="269"/>
      <c r="G4634" s="269"/>
      <c r="H4634" s="275"/>
    </row>
    <row r="4635" spans="2:8" ht="18" customHeight="1" x14ac:dyDescent="0.25">
      <c r="B4635" s="355"/>
      <c r="C4635" s="356"/>
      <c r="D4635" s="140"/>
      <c r="E4635" s="269"/>
      <c r="F4635" s="269"/>
      <c r="G4635" s="269"/>
      <c r="H4635" s="275"/>
    </row>
    <row r="4636" spans="2:8" ht="18" customHeight="1" x14ac:dyDescent="0.25">
      <c r="B4636" s="355"/>
      <c r="C4636" s="356"/>
      <c r="D4636" s="140"/>
      <c r="E4636" s="269"/>
      <c r="F4636" s="269"/>
      <c r="G4636" s="269"/>
      <c r="H4636" s="275"/>
    </row>
    <row r="4637" spans="2:8" ht="18" customHeight="1" x14ac:dyDescent="0.25">
      <c r="B4637" s="355"/>
      <c r="C4637" s="356"/>
      <c r="D4637" s="140"/>
      <c r="E4637" s="269"/>
      <c r="F4637" s="269"/>
      <c r="G4637" s="269"/>
      <c r="H4637" s="275"/>
    </row>
    <row r="4638" spans="2:8" ht="18" customHeight="1" x14ac:dyDescent="0.25">
      <c r="B4638" s="355"/>
      <c r="C4638" s="356"/>
      <c r="D4638" s="140"/>
      <c r="E4638" s="269"/>
      <c r="F4638" s="269"/>
      <c r="G4638" s="269"/>
      <c r="H4638" s="275"/>
    </row>
    <row r="4639" spans="2:8" ht="18" customHeight="1" x14ac:dyDescent="0.25">
      <c r="B4639" s="355"/>
      <c r="C4639" s="356"/>
      <c r="D4639" s="140"/>
      <c r="E4639" s="269"/>
      <c r="F4639" s="269"/>
      <c r="G4639" s="269"/>
      <c r="H4639" s="275"/>
    </row>
    <row r="4640" spans="2:8" ht="18" customHeight="1" x14ac:dyDescent="0.25">
      <c r="B4640" s="355"/>
      <c r="C4640" s="356"/>
      <c r="D4640" s="140"/>
      <c r="E4640" s="269"/>
      <c r="F4640" s="269"/>
      <c r="G4640" s="269"/>
      <c r="H4640" s="275"/>
    </row>
    <row r="4641" spans="2:8" ht="18" customHeight="1" x14ac:dyDescent="0.25">
      <c r="B4641" s="355"/>
      <c r="C4641" s="356"/>
      <c r="D4641" s="140"/>
      <c r="E4641" s="269"/>
      <c r="F4641" s="269"/>
      <c r="G4641" s="269"/>
      <c r="H4641" s="275"/>
    </row>
    <row r="4642" spans="2:8" ht="18" customHeight="1" x14ac:dyDescent="0.25">
      <c r="B4642" s="355"/>
      <c r="C4642" s="356"/>
      <c r="D4642" s="140"/>
      <c r="E4642" s="269"/>
      <c r="F4642" s="269"/>
      <c r="G4642" s="269"/>
      <c r="H4642" s="275"/>
    </row>
    <row r="4643" spans="2:8" ht="18" customHeight="1" x14ac:dyDescent="0.25">
      <c r="B4643" s="355"/>
      <c r="C4643" s="356"/>
      <c r="D4643" s="140"/>
      <c r="E4643" s="269"/>
      <c r="F4643" s="269"/>
      <c r="G4643" s="269"/>
      <c r="H4643" s="275"/>
    </row>
    <row r="4644" spans="2:8" ht="18" customHeight="1" x14ac:dyDescent="0.25">
      <c r="B4644" s="355"/>
      <c r="C4644" s="356"/>
      <c r="D4644" s="140"/>
      <c r="E4644" s="269"/>
      <c r="F4644" s="269"/>
      <c r="G4644" s="269"/>
      <c r="H4644" s="275"/>
    </row>
    <row r="4645" spans="2:8" ht="18" customHeight="1" x14ac:dyDescent="0.25">
      <c r="B4645" s="355"/>
      <c r="C4645" s="356"/>
      <c r="D4645" s="140"/>
      <c r="E4645" s="269"/>
      <c r="F4645" s="269"/>
      <c r="G4645" s="269"/>
      <c r="H4645" s="275"/>
    </row>
    <row r="4646" spans="2:8" ht="18" customHeight="1" x14ac:dyDescent="0.25">
      <c r="B4646" s="355"/>
      <c r="C4646" s="356"/>
      <c r="D4646" s="140"/>
      <c r="E4646" s="269"/>
      <c r="F4646" s="269"/>
      <c r="G4646" s="269"/>
      <c r="H4646" s="275"/>
    </row>
    <row r="4647" spans="2:8" ht="18" customHeight="1" x14ac:dyDescent="0.25">
      <c r="B4647" s="355"/>
      <c r="C4647" s="356"/>
      <c r="D4647" s="140"/>
      <c r="E4647" s="269"/>
      <c r="F4647" s="269"/>
      <c r="G4647" s="269"/>
      <c r="H4647" s="275"/>
    </row>
    <row r="4648" spans="2:8" ht="18" customHeight="1" x14ac:dyDescent="0.25">
      <c r="B4648" s="355"/>
      <c r="C4648" s="356"/>
      <c r="D4648" s="140"/>
      <c r="E4648" s="269"/>
      <c r="F4648" s="269"/>
      <c r="G4648" s="269"/>
      <c r="H4648" s="275"/>
    </row>
    <row r="4649" spans="2:8" ht="18" customHeight="1" x14ac:dyDescent="0.25">
      <c r="B4649" s="355"/>
      <c r="C4649" s="356"/>
      <c r="D4649" s="140"/>
      <c r="E4649" s="269"/>
      <c r="F4649" s="269"/>
      <c r="G4649" s="269"/>
      <c r="H4649" s="275"/>
    </row>
    <row r="4650" spans="2:8" ht="18" customHeight="1" x14ac:dyDescent="0.25">
      <c r="B4650" s="355"/>
      <c r="C4650" s="356"/>
      <c r="D4650" s="140"/>
      <c r="E4650" s="269"/>
      <c r="F4650" s="269"/>
      <c r="G4650" s="269"/>
      <c r="H4650" s="275"/>
    </row>
    <row r="4651" spans="2:8" ht="18" customHeight="1" x14ac:dyDescent="0.25">
      <c r="B4651" s="355"/>
      <c r="C4651" s="356"/>
      <c r="D4651" s="140"/>
      <c r="E4651" s="269"/>
      <c r="F4651" s="269"/>
      <c r="G4651" s="269"/>
      <c r="H4651" s="275"/>
    </row>
    <row r="4652" spans="2:8" ht="18" customHeight="1" x14ac:dyDescent="0.25">
      <c r="B4652" s="355"/>
      <c r="C4652" s="356"/>
      <c r="D4652" s="140"/>
      <c r="E4652" s="269"/>
      <c r="F4652" s="269"/>
      <c r="G4652" s="269"/>
      <c r="H4652" s="275"/>
    </row>
    <row r="4653" spans="2:8" ht="18" customHeight="1" x14ac:dyDescent="0.25">
      <c r="B4653" s="355"/>
      <c r="C4653" s="356"/>
      <c r="D4653" s="140"/>
      <c r="E4653" s="269"/>
      <c r="F4653" s="269"/>
      <c r="G4653" s="269"/>
      <c r="H4653" s="275"/>
    </row>
    <row r="4654" spans="2:8" ht="18" customHeight="1" x14ac:dyDescent="0.25">
      <c r="B4654" s="355"/>
      <c r="C4654" s="356"/>
      <c r="D4654" s="140"/>
      <c r="E4654" s="269"/>
      <c r="F4654" s="269"/>
      <c r="G4654" s="269"/>
      <c r="H4654" s="275"/>
    </row>
    <row r="4655" spans="2:8" ht="18" customHeight="1" x14ac:dyDescent="0.25">
      <c r="B4655" s="355"/>
      <c r="C4655" s="356"/>
      <c r="D4655" s="140"/>
      <c r="E4655" s="269"/>
      <c r="F4655" s="269"/>
      <c r="G4655" s="269"/>
      <c r="H4655" s="275"/>
    </row>
    <row r="4656" spans="2:8" ht="18" customHeight="1" x14ac:dyDescent="0.25">
      <c r="B4656" s="355"/>
      <c r="C4656" s="356"/>
      <c r="D4656" s="140"/>
      <c r="E4656" s="269"/>
      <c r="F4656" s="269"/>
      <c r="G4656" s="269"/>
      <c r="H4656" s="275"/>
    </row>
    <row r="4657" spans="2:8" ht="18" customHeight="1" x14ac:dyDescent="0.25">
      <c r="B4657" s="355"/>
      <c r="C4657" s="356"/>
      <c r="D4657" s="140"/>
      <c r="E4657" s="269"/>
      <c r="F4657" s="269"/>
      <c r="G4657" s="269"/>
      <c r="H4657" s="275"/>
    </row>
    <row r="4658" spans="2:8" ht="18" customHeight="1" x14ac:dyDescent="0.25">
      <c r="B4658" s="355"/>
      <c r="C4658" s="356"/>
      <c r="D4658" s="140"/>
      <c r="E4658" s="269"/>
      <c r="F4658" s="269"/>
      <c r="G4658" s="269"/>
      <c r="H4658" s="275"/>
    </row>
    <row r="4659" spans="2:8" ht="18" customHeight="1" x14ac:dyDescent="0.25">
      <c r="B4659" s="355"/>
      <c r="C4659" s="356"/>
      <c r="D4659" s="140"/>
      <c r="E4659" s="269"/>
      <c r="F4659" s="269"/>
      <c r="G4659" s="269"/>
      <c r="H4659" s="275"/>
    </row>
    <row r="4660" spans="2:8" ht="18" customHeight="1" x14ac:dyDescent="0.25">
      <c r="B4660" s="355"/>
      <c r="C4660" s="356"/>
      <c r="D4660" s="140"/>
      <c r="E4660" s="269"/>
      <c r="F4660" s="269"/>
      <c r="G4660" s="269"/>
      <c r="H4660" s="275"/>
    </row>
    <row r="4661" spans="2:8" ht="18" customHeight="1" x14ac:dyDescent="0.25">
      <c r="B4661" s="355"/>
      <c r="C4661" s="356"/>
      <c r="D4661" s="140"/>
      <c r="E4661" s="269"/>
      <c r="F4661" s="269"/>
      <c r="G4661" s="269"/>
      <c r="H4661" s="275"/>
    </row>
    <row r="4662" spans="2:8" ht="18" customHeight="1" x14ac:dyDescent="0.25">
      <c r="B4662" s="355"/>
      <c r="C4662" s="356"/>
      <c r="D4662" s="140"/>
      <c r="E4662" s="269"/>
      <c r="F4662" s="269"/>
      <c r="G4662" s="269"/>
      <c r="H4662" s="275"/>
    </row>
    <row r="4663" spans="2:8" ht="18" customHeight="1" x14ac:dyDescent="0.25">
      <c r="B4663" s="355"/>
      <c r="C4663" s="356"/>
      <c r="D4663" s="140"/>
      <c r="E4663" s="269"/>
      <c r="F4663" s="269"/>
      <c r="G4663" s="269"/>
      <c r="H4663" s="275"/>
    </row>
    <row r="4664" spans="2:8" ht="18" customHeight="1" x14ac:dyDescent="0.25">
      <c r="B4664" s="355"/>
      <c r="C4664" s="356"/>
      <c r="D4664" s="140"/>
      <c r="E4664" s="269"/>
      <c r="F4664" s="269"/>
      <c r="G4664" s="269"/>
      <c r="H4664" s="275"/>
    </row>
    <row r="4665" spans="2:8" ht="18" customHeight="1" x14ac:dyDescent="0.25">
      <c r="B4665" s="355"/>
      <c r="C4665" s="356"/>
      <c r="D4665" s="140"/>
      <c r="E4665" s="269"/>
      <c r="F4665" s="269"/>
      <c r="G4665" s="269"/>
      <c r="H4665" s="275"/>
    </row>
    <row r="4666" spans="2:8" ht="18" customHeight="1" x14ac:dyDescent="0.25">
      <c r="B4666" s="355"/>
      <c r="C4666" s="356"/>
      <c r="D4666" s="140"/>
      <c r="E4666" s="269"/>
      <c r="F4666" s="269"/>
      <c r="G4666" s="269"/>
      <c r="H4666" s="275"/>
    </row>
    <row r="4667" spans="2:8" ht="18" customHeight="1" x14ac:dyDescent="0.25">
      <c r="B4667" s="355"/>
      <c r="C4667" s="356"/>
      <c r="D4667" s="140"/>
      <c r="E4667" s="269"/>
      <c r="F4667" s="269"/>
      <c r="G4667" s="269"/>
      <c r="H4667" s="275"/>
    </row>
    <row r="4668" spans="2:8" ht="18" customHeight="1" x14ac:dyDescent="0.25">
      <c r="B4668" s="355"/>
      <c r="C4668" s="356"/>
      <c r="D4668" s="140"/>
      <c r="E4668" s="269"/>
      <c r="F4668" s="269"/>
      <c r="G4668" s="269"/>
      <c r="H4668" s="275"/>
    </row>
    <row r="4669" spans="2:8" ht="18" customHeight="1" x14ac:dyDescent="0.25">
      <c r="B4669" s="355"/>
      <c r="C4669" s="356"/>
      <c r="D4669" s="140"/>
      <c r="E4669" s="269"/>
      <c r="F4669" s="269"/>
      <c r="G4669" s="269"/>
      <c r="H4669" s="275"/>
    </row>
    <row r="4670" spans="2:8" ht="18" customHeight="1" x14ac:dyDescent="0.25">
      <c r="B4670" s="355"/>
      <c r="C4670" s="356"/>
      <c r="D4670" s="140"/>
      <c r="E4670" s="269"/>
      <c r="F4670" s="269"/>
      <c r="G4670" s="269"/>
      <c r="H4670" s="275"/>
    </row>
    <row r="4671" spans="2:8" ht="18" customHeight="1" x14ac:dyDescent="0.25">
      <c r="B4671" s="355"/>
      <c r="C4671" s="356"/>
      <c r="D4671" s="140"/>
      <c r="E4671" s="269"/>
      <c r="F4671" s="269"/>
      <c r="G4671" s="269"/>
      <c r="H4671" s="275"/>
    </row>
    <row r="4672" spans="2:8" ht="18" customHeight="1" x14ac:dyDescent="0.25">
      <c r="B4672" s="355"/>
      <c r="C4672" s="356"/>
      <c r="D4672" s="140"/>
      <c r="E4672" s="269"/>
      <c r="F4672" s="269"/>
      <c r="G4672" s="269"/>
      <c r="H4672" s="275"/>
    </row>
    <row r="4673" spans="2:8" ht="18" customHeight="1" x14ac:dyDescent="0.25">
      <c r="B4673" s="355"/>
      <c r="C4673" s="356"/>
      <c r="D4673" s="140"/>
      <c r="E4673" s="269"/>
      <c r="F4673" s="269"/>
      <c r="G4673" s="269"/>
      <c r="H4673" s="275"/>
    </row>
    <row r="4674" spans="2:8" ht="18" customHeight="1" x14ac:dyDescent="0.25">
      <c r="B4674" s="355"/>
      <c r="C4674" s="356"/>
      <c r="D4674" s="140"/>
      <c r="E4674" s="269"/>
      <c r="F4674" s="269"/>
      <c r="G4674" s="269"/>
      <c r="H4674" s="275"/>
    </row>
    <row r="4675" spans="2:8" ht="18" customHeight="1" x14ac:dyDescent="0.25">
      <c r="B4675" s="355"/>
      <c r="C4675" s="356"/>
      <c r="D4675" s="140"/>
      <c r="E4675" s="269"/>
      <c r="F4675" s="269"/>
      <c r="G4675" s="269"/>
      <c r="H4675" s="275"/>
    </row>
    <row r="4676" spans="2:8" ht="18" customHeight="1" x14ac:dyDescent="0.25">
      <c r="B4676" s="355"/>
      <c r="C4676" s="356"/>
      <c r="D4676" s="140"/>
      <c r="E4676" s="269"/>
      <c r="F4676" s="269"/>
      <c r="G4676" s="269"/>
      <c r="H4676" s="275"/>
    </row>
    <row r="4677" spans="2:8" ht="18" customHeight="1" x14ac:dyDescent="0.25">
      <c r="B4677" s="355"/>
      <c r="C4677" s="356"/>
      <c r="D4677" s="140"/>
      <c r="E4677" s="269"/>
      <c r="F4677" s="269"/>
      <c r="G4677" s="269"/>
      <c r="H4677" s="275"/>
    </row>
    <row r="4678" spans="2:8" ht="18" customHeight="1" x14ac:dyDescent="0.25">
      <c r="B4678" s="355"/>
      <c r="C4678" s="356"/>
      <c r="D4678" s="140"/>
      <c r="E4678" s="269"/>
      <c r="F4678" s="269"/>
      <c r="G4678" s="269"/>
      <c r="H4678" s="275"/>
    </row>
    <row r="4679" spans="2:8" ht="18" customHeight="1" x14ac:dyDescent="0.25">
      <c r="B4679" s="355"/>
      <c r="C4679" s="356"/>
      <c r="D4679" s="140"/>
      <c r="E4679" s="269"/>
      <c r="F4679" s="269"/>
      <c r="G4679" s="269"/>
      <c r="H4679" s="275"/>
    </row>
    <row r="4680" spans="2:8" ht="18" customHeight="1" x14ac:dyDescent="0.25">
      <c r="B4680" s="355"/>
      <c r="C4680" s="356"/>
      <c r="D4680" s="140"/>
      <c r="E4680" s="269"/>
      <c r="F4680" s="269"/>
      <c r="G4680" s="269"/>
      <c r="H4680" s="275"/>
    </row>
    <row r="4681" spans="2:8" ht="18" customHeight="1" x14ac:dyDescent="0.25">
      <c r="B4681" s="355"/>
      <c r="C4681" s="356"/>
      <c r="D4681" s="140"/>
      <c r="E4681" s="269"/>
      <c r="F4681" s="269"/>
      <c r="G4681" s="269"/>
      <c r="H4681" s="275"/>
    </row>
    <row r="4682" spans="2:8" ht="18" customHeight="1" x14ac:dyDescent="0.25">
      <c r="B4682" s="355"/>
      <c r="C4682" s="356"/>
      <c r="D4682" s="140"/>
      <c r="E4682" s="269"/>
      <c r="F4682" s="269"/>
      <c r="G4682" s="269"/>
      <c r="H4682" s="275"/>
    </row>
    <row r="4683" spans="2:8" ht="18" customHeight="1" x14ac:dyDescent="0.25">
      <c r="B4683" s="355"/>
      <c r="C4683" s="356"/>
      <c r="D4683" s="140"/>
      <c r="E4683" s="269"/>
      <c r="F4683" s="269"/>
      <c r="G4683" s="269"/>
      <c r="H4683" s="275"/>
    </row>
    <row r="4684" spans="2:8" ht="18" customHeight="1" x14ac:dyDescent="0.25">
      <c r="B4684" s="355"/>
      <c r="C4684" s="356"/>
      <c r="D4684" s="140"/>
      <c r="E4684" s="269"/>
      <c r="F4684" s="269"/>
      <c r="G4684" s="269"/>
      <c r="H4684" s="275"/>
    </row>
    <row r="4685" spans="2:8" ht="18" customHeight="1" x14ac:dyDescent="0.25">
      <c r="B4685" s="355"/>
      <c r="C4685" s="356"/>
      <c r="D4685" s="140"/>
      <c r="E4685" s="269"/>
      <c r="F4685" s="269"/>
      <c r="G4685" s="269"/>
      <c r="H4685" s="275"/>
    </row>
    <row r="4686" spans="2:8" ht="18" customHeight="1" x14ac:dyDescent="0.25">
      <c r="B4686" s="355"/>
      <c r="C4686" s="356"/>
      <c r="D4686" s="140"/>
      <c r="E4686" s="269"/>
      <c r="F4686" s="269"/>
      <c r="G4686" s="269"/>
      <c r="H4686" s="275"/>
    </row>
    <row r="4687" spans="2:8" ht="18" customHeight="1" x14ac:dyDescent="0.25">
      <c r="B4687" s="355"/>
      <c r="C4687" s="356"/>
      <c r="D4687" s="140"/>
      <c r="E4687" s="269"/>
      <c r="F4687" s="269"/>
      <c r="G4687" s="269"/>
      <c r="H4687" s="275"/>
    </row>
    <row r="4688" spans="2:8" ht="18" customHeight="1" x14ac:dyDescent="0.25">
      <c r="B4688" s="355"/>
      <c r="C4688" s="356"/>
      <c r="D4688" s="140"/>
      <c r="E4688" s="269"/>
      <c r="F4688" s="269"/>
      <c r="G4688" s="269"/>
      <c r="H4688" s="275"/>
    </row>
    <row r="4689" spans="2:8" ht="18" customHeight="1" x14ac:dyDescent="0.25">
      <c r="B4689" s="355"/>
      <c r="C4689" s="356"/>
      <c r="D4689" s="140"/>
      <c r="E4689" s="269"/>
      <c r="F4689" s="269"/>
      <c r="G4689" s="269"/>
      <c r="H4689" s="275"/>
    </row>
    <row r="4690" spans="2:8" ht="18" customHeight="1" x14ac:dyDescent="0.25">
      <c r="B4690" s="355"/>
      <c r="C4690" s="356"/>
      <c r="D4690" s="140"/>
      <c r="E4690" s="269"/>
      <c r="F4690" s="269"/>
      <c r="G4690" s="269"/>
      <c r="H4690" s="275"/>
    </row>
    <row r="4691" spans="2:8" ht="18" customHeight="1" x14ac:dyDescent="0.25">
      <c r="B4691" s="355"/>
      <c r="C4691" s="356"/>
      <c r="D4691" s="140"/>
      <c r="E4691" s="269"/>
      <c r="F4691" s="269"/>
      <c r="G4691" s="269"/>
      <c r="H4691" s="275"/>
    </row>
    <row r="4692" spans="2:8" ht="18" customHeight="1" x14ac:dyDescent="0.25">
      <c r="B4692" s="355"/>
      <c r="C4692" s="356"/>
      <c r="D4692" s="140"/>
      <c r="E4692" s="269"/>
      <c r="F4692" s="269"/>
      <c r="G4692" s="269"/>
      <c r="H4692" s="275"/>
    </row>
    <row r="4693" spans="2:8" ht="18" customHeight="1" x14ac:dyDescent="0.25">
      <c r="B4693" s="355"/>
      <c r="C4693" s="356"/>
      <c r="D4693" s="140"/>
      <c r="E4693" s="269"/>
      <c r="F4693" s="269"/>
      <c r="G4693" s="269"/>
      <c r="H4693" s="275"/>
    </row>
    <row r="4694" spans="2:8" ht="18" customHeight="1" x14ac:dyDescent="0.25">
      <c r="B4694" s="355"/>
      <c r="C4694" s="356"/>
      <c r="D4694" s="140"/>
      <c r="E4694" s="269"/>
      <c r="F4694" s="269"/>
      <c r="G4694" s="269"/>
      <c r="H4694" s="275"/>
    </row>
    <row r="4695" spans="2:8" ht="18" customHeight="1" x14ac:dyDescent="0.25">
      <c r="B4695" s="355"/>
      <c r="C4695" s="356"/>
      <c r="D4695" s="140"/>
      <c r="E4695" s="269"/>
      <c r="F4695" s="269"/>
      <c r="G4695" s="269"/>
      <c r="H4695" s="275"/>
    </row>
    <row r="4696" spans="2:8" ht="18" customHeight="1" x14ac:dyDescent="0.25">
      <c r="B4696" s="355"/>
      <c r="C4696" s="356"/>
      <c r="D4696" s="140"/>
      <c r="E4696" s="269"/>
      <c r="F4696" s="269"/>
      <c r="G4696" s="269"/>
      <c r="H4696" s="275"/>
    </row>
    <row r="4697" spans="2:8" ht="18" customHeight="1" x14ac:dyDescent="0.25">
      <c r="B4697" s="355"/>
      <c r="C4697" s="356"/>
      <c r="D4697" s="140"/>
      <c r="E4697" s="269"/>
      <c r="F4697" s="269"/>
      <c r="G4697" s="269"/>
      <c r="H4697" s="275"/>
    </row>
    <row r="4698" spans="2:8" ht="18" customHeight="1" x14ac:dyDescent="0.25">
      <c r="B4698" s="355"/>
      <c r="C4698" s="356"/>
      <c r="D4698" s="140"/>
      <c r="E4698" s="269"/>
      <c r="F4698" s="269"/>
      <c r="G4698" s="269"/>
      <c r="H4698" s="275"/>
    </row>
    <row r="4699" spans="2:8" ht="18" customHeight="1" x14ac:dyDescent="0.25">
      <c r="B4699" s="355"/>
      <c r="C4699" s="356"/>
      <c r="D4699" s="140"/>
      <c r="E4699" s="269"/>
      <c r="F4699" s="269"/>
      <c r="G4699" s="269"/>
      <c r="H4699" s="275"/>
    </row>
    <row r="4700" spans="2:8" ht="18" customHeight="1" x14ac:dyDescent="0.25">
      <c r="B4700" s="355"/>
      <c r="C4700" s="356"/>
      <c r="D4700" s="140"/>
      <c r="E4700" s="269"/>
      <c r="F4700" s="269"/>
      <c r="G4700" s="269"/>
      <c r="H4700" s="275"/>
    </row>
    <row r="4701" spans="2:8" ht="18" customHeight="1" x14ac:dyDescent="0.25">
      <c r="B4701" s="355"/>
      <c r="C4701" s="356"/>
      <c r="D4701" s="140"/>
      <c r="E4701" s="269"/>
      <c r="F4701" s="269"/>
      <c r="G4701" s="269"/>
      <c r="H4701" s="275"/>
    </row>
    <row r="4702" spans="2:8" ht="18" customHeight="1" x14ac:dyDescent="0.25">
      <c r="B4702" s="355"/>
      <c r="C4702" s="356"/>
      <c r="D4702" s="140"/>
      <c r="E4702" s="269"/>
      <c r="F4702" s="269"/>
      <c r="G4702" s="269"/>
      <c r="H4702" s="275"/>
    </row>
    <row r="4703" spans="2:8" ht="18" customHeight="1" x14ac:dyDescent="0.25">
      <c r="B4703" s="355"/>
      <c r="C4703" s="356"/>
      <c r="D4703" s="140"/>
      <c r="E4703" s="269"/>
      <c r="F4703" s="269"/>
      <c r="G4703" s="269"/>
      <c r="H4703" s="275"/>
    </row>
    <row r="4704" spans="2:8" ht="18" customHeight="1" x14ac:dyDescent="0.25">
      <c r="B4704" s="355"/>
      <c r="C4704" s="356"/>
      <c r="D4704" s="140"/>
      <c r="E4704" s="269"/>
      <c r="F4704" s="269"/>
      <c r="G4704" s="269"/>
      <c r="H4704" s="275"/>
    </row>
    <row r="4705" spans="2:8" ht="18" customHeight="1" x14ac:dyDescent="0.25">
      <c r="B4705" s="355"/>
      <c r="C4705" s="356"/>
      <c r="D4705" s="140"/>
      <c r="E4705" s="269"/>
      <c r="F4705" s="269"/>
      <c r="G4705" s="269"/>
      <c r="H4705" s="275"/>
    </row>
    <row r="4706" spans="2:8" ht="18" customHeight="1" x14ac:dyDescent="0.25">
      <c r="B4706" s="355"/>
      <c r="C4706" s="356"/>
      <c r="D4706" s="140"/>
      <c r="E4706" s="269"/>
      <c r="F4706" s="269"/>
      <c r="G4706" s="269"/>
      <c r="H4706" s="275"/>
    </row>
    <row r="4707" spans="2:8" ht="18" customHeight="1" x14ac:dyDescent="0.25">
      <c r="B4707" s="355"/>
      <c r="C4707" s="356"/>
      <c r="D4707" s="140"/>
      <c r="E4707" s="269"/>
      <c r="F4707" s="269"/>
      <c r="G4707" s="269"/>
      <c r="H4707" s="275"/>
    </row>
    <row r="4708" spans="2:8" ht="18" customHeight="1" x14ac:dyDescent="0.25">
      <c r="B4708" s="355"/>
      <c r="C4708" s="356"/>
      <c r="D4708" s="140"/>
      <c r="E4708" s="269"/>
      <c r="F4708" s="269"/>
      <c r="G4708" s="269"/>
      <c r="H4708" s="275"/>
    </row>
    <row r="4709" spans="2:8" ht="18" customHeight="1" x14ac:dyDescent="0.25">
      <c r="B4709" s="355"/>
      <c r="C4709" s="356"/>
      <c r="D4709" s="140"/>
      <c r="E4709" s="269"/>
      <c r="F4709" s="269"/>
      <c r="G4709" s="269"/>
      <c r="H4709" s="275"/>
    </row>
    <row r="4710" spans="2:8" ht="18" customHeight="1" x14ac:dyDescent="0.25">
      <c r="B4710" s="355"/>
      <c r="C4710" s="356"/>
      <c r="D4710" s="140"/>
      <c r="E4710" s="269"/>
      <c r="F4710" s="269"/>
      <c r="G4710" s="269"/>
      <c r="H4710" s="275"/>
    </row>
    <row r="4711" spans="2:8" ht="18" customHeight="1" x14ac:dyDescent="0.25">
      <c r="B4711" s="355"/>
      <c r="C4711" s="356"/>
      <c r="D4711" s="140"/>
      <c r="E4711" s="269"/>
      <c r="F4711" s="269"/>
      <c r="G4711" s="269"/>
      <c r="H4711" s="275"/>
    </row>
    <row r="4712" spans="2:8" ht="18" customHeight="1" x14ac:dyDescent="0.25">
      <c r="B4712" s="355"/>
      <c r="C4712" s="356"/>
      <c r="D4712" s="140"/>
      <c r="E4712" s="269"/>
      <c r="F4712" s="269"/>
      <c r="G4712" s="269"/>
      <c r="H4712" s="275"/>
    </row>
    <row r="4713" spans="2:8" ht="18" customHeight="1" x14ac:dyDescent="0.25">
      <c r="B4713" s="355"/>
      <c r="C4713" s="356"/>
      <c r="D4713" s="140"/>
      <c r="E4713" s="269"/>
      <c r="F4713" s="269"/>
      <c r="G4713" s="269"/>
      <c r="H4713" s="275"/>
    </row>
    <row r="4714" spans="2:8" ht="18" customHeight="1" x14ac:dyDescent="0.25">
      <c r="B4714" s="355"/>
      <c r="C4714" s="356"/>
      <c r="D4714" s="140"/>
      <c r="E4714" s="269"/>
      <c r="F4714" s="269"/>
      <c r="G4714" s="269"/>
      <c r="H4714" s="275"/>
    </row>
    <row r="4715" spans="2:8" ht="18" customHeight="1" x14ac:dyDescent="0.25">
      <c r="B4715" s="355"/>
      <c r="C4715" s="356"/>
      <c r="D4715" s="140"/>
      <c r="E4715" s="269"/>
      <c r="F4715" s="269"/>
      <c r="G4715" s="269"/>
      <c r="H4715" s="275"/>
    </row>
    <row r="4716" spans="2:8" ht="18" customHeight="1" x14ac:dyDescent="0.25">
      <c r="B4716" s="355"/>
      <c r="C4716" s="356"/>
      <c r="D4716" s="140"/>
      <c r="E4716" s="269"/>
      <c r="F4716" s="269"/>
      <c r="G4716" s="269"/>
      <c r="H4716" s="275"/>
    </row>
    <row r="4717" spans="2:8" ht="18" customHeight="1" x14ac:dyDescent="0.25">
      <c r="B4717" s="355"/>
      <c r="C4717" s="356"/>
      <c r="D4717" s="140"/>
      <c r="E4717" s="269"/>
      <c r="F4717" s="269"/>
      <c r="G4717" s="269"/>
      <c r="H4717" s="275"/>
    </row>
    <row r="4718" spans="2:8" ht="18" customHeight="1" x14ac:dyDescent="0.25">
      <c r="B4718" s="355"/>
      <c r="C4718" s="356"/>
      <c r="D4718" s="140"/>
      <c r="E4718" s="269"/>
      <c r="F4718" s="269"/>
      <c r="G4718" s="269"/>
      <c r="H4718" s="275"/>
    </row>
    <row r="4719" spans="2:8" ht="18" customHeight="1" x14ac:dyDescent="0.25">
      <c r="B4719" s="355"/>
      <c r="C4719" s="356"/>
      <c r="D4719" s="140"/>
      <c r="E4719" s="269"/>
      <c r="F4719" s="269"/>
      <c r="G4719" s="269"/>
      <c r="H4719" s="275"/>
    </row>
    <row r="4720" spans="2:8" ht="18" customHeight="1" x14ac:dyDescent="0.25">
      <c r="B4720" s="355"/>
      <c r="C4720" s="356"/>
      <c r="D4720" s="140"/>
      <c r="E4720" s="269"/>
      <c r="F4720" s="269"/>
      <c r="G4720" s="269"/>
      <c r="H4720" s="275"/>
    </row>
    <row r="4721" spans="2:8" ht="18" customHeight="1" x14ac:dyDescent="0.25">
      <c r="B4721" s="355"/>
      <c r="C4721" s="356"/>
      <c r="D4721" s="140"/>
      <c r="E4721" s="269"/>
      <c r="F4721" s="269"/>
      <c r="G4721" s="269"/>
      <c r="H4721" s="275"/>
    </row>
    <row r="4722" spans="2:8" ht="18" customHeight="1" x14ac:dyDescent="0.25">
      <c r="B4722" s="355"/>
      <c r="C4722" s="356"/>
      <c r="D4722" s="140"/>
      <c r="E4722" s="269"/>
      <c r="F4722" s="269"/>
      <c r="G4722" s="269"/>
      <c r="H4722" s="275"/>
    </row>
    <row r="4723" spans="2:8" ht="18" customHeight="1" x14ac:dyDescent="0.25">
      <c r="B4723" s="355"/>
      <c r="C4723" s="356"/>
      <c r="D4723" s="140"/>
      <c r="E4723" s="269"/>
      <c r="F4723" s="269"/>
      <c r="G4723" s="269"/>
      <c r="H4723" s="275"/>
    </row>
    <row r="4724" spans="2:8" ht="18" customHeight="1" x14ac:dyDescent="0.25">
      <c r="B4724" s="355"/>
      <c r="C4724" s="356"/>
      <c r="D4724" s="140"/>
      <c r="E4724" s="269"/>
      <c r="F4724" s="269"/>
      <c r="G4724" s="269"/>
      <c r="H4724" s="275"/>
    </row>
    <row r="4725" spans="2:8" ht="18" customHeight="1" x14ac:dyDescent="0.25">
      <c r="B4725" s="355"/>
      <c r="C4725" s="356"/>
      <c r="D4725" s="140"/>
      <c r="E4725" s="269"/>
      <c r="F4725" s="269"/>
      <c r="G4725" s="269"/>
      <c r="H4725" s="275"/>
    </row>
    <row r="4726" spans="2:8" ht="18" customHeight="1" x14ac:dyDescent="0.25">
      <c r="B4726" s="355"/>
      <c r="C4726" s="356"/>
      <c r="D4726" s="140"/>
      <c r="E4726" s="269"/>
      <c r="F4726" s="269"/>
      <c r="G4726" s="269"/>
      <c r="H4726" s="275"/>
    </row>
    <row r="4727" spans="2:8" ht="18" customHeight="1" x14ac:dyDescent="0.25">
      <c r="B4727" s="355"/>
      <c r="C4727" s="356"/>
      <c r="D4727" s="140"/>
      <c r="E4727" s="269"/>
      <c r="F4727" s="269"/>
      <c r="G4727" s="269"/>
      <c r="H4727" s="275"/>
    </row>
    <row r="4728" spans="2:8" ht="18" customHeight="1" x14ac:dyDescent="0.25">
      <c r="B4728" s="355"/>
      <c r="C4728" s="356"/>
      <c r="D4728" s="140"/>
      <c r="E4728" s="269"/>
      <c r="F4728" s="269"/>
      <c r="G4728" s="269"/>
      <c r="H4728" s="275"/>
    </row>
    <row r="4729" spans="2:8" ht="18" customHeight="1" x14ac:dyDescent="0.25">
      <c r="B4729" s="355"/>
      <c r="C4729" s="356"/>
      <c r="D4729" s="140"/>
      <c r="E4729" s="269"/>
      <c r="F4729" s="269"/>
      <c r="G4729" s="269"/>
      <c r="H4729" s="275"/>
    </row>
    <row r="4730" spans="2:8" ht="18" customHeight="1" x14ac:dyDescent="0.25">
      <c r="B4730" s="355"/>
      <c r="C4730" s="356"/>
      <c r="D4730" s="140"/>
      <c r="E4730" s="269"/>
      <c r="F4730" s="269"/>
      <c r="G4730" s="269"/>
      <c r="H4730" s="275"/>
    </row>
    <row r="4731" spans="2:8" ht="18" customHeight="1" x14ac:dyDescent="0.25">
      <c r="B4731" s="355"/>
      <c r="C4731" s="356"/>
      <c r="D4731" s="140"/>
      <c r="E4731" s="269"/>
      <c r="F4731" s="269"/>
      <c r="G4731" s="269"/>
      <c r="H4731" s="275"/>
    </row>
    <row r="4732" spans="2:8" ht="18" customHeight="1" x14ac:dyDescent="0.25">
      <c r="B4732" s="355"/>
      <c r="C4732" s="356"/>
      <c r="D4732" s="140"/>
      <c r="E4732" s="269"/>
      <c r="F4732" s="269"/>
      <c r="G4732" s="269"/>
      <c r="H4732" s="275"/>
    </row>
    <row r="4733" spans="2:8" ht="18" customHeight="1" x14ac:dyDescent="0.25">
      <c r="B4733" s="355"/>
      <c r="C4733" s="356"/>
      <c r="D4733" s="140"/>
      <c r="E4733" s="269"/>
      <c r="F4733" s="269"/>
      <c r="G4733" s="269"/>
      <c r="H4733" s="275"/>
    </row>
    <row r="4734" spans="2:8" ht="18" customHeight="1" x14ac:dyDescent="0.25">
      <c r="B4734" s="355"/>
      <c r="C4734" s="356"/>
      <c r="D4734" s="140"/>
      <c r="E4734" s="269"/>
      <c r="F4734" s="269"/>
      <c r="G4734" s="269"/>
      <c r="H4734" s="275"/>
    </row>
    <row r="4735" spans="2:8" ht="18" customHeight="1" x14ac:dyDescent="0.25">
      <c r="B4735" s="355"/>
      <c r="C4735" s="356"/>
      <c r="D4735" s="140"/>
      <c r="E4735" s="269"/>
      <c r="F4735" s="269"/>
      <c r="G4735" s="269"/>
      <c r="H4735" s="275"/>
    </row>
    <row r="4736" spans="2:8" ht="18" customHeight="1" x14ac:dyDescent="0.25">
      <c r="B4736" s="355"/>
      <c r="C4736" s="356"/>
      <c r="D4736" s="140"/>
      <c r="E4736" s="269"/>
      <c r="F4736" s="269"/>
      <c r="G4736" s="269"/>
      <c r="H4736" s="275"/>
    </row>
    <row r="4737" spans="2:8" ht="18" customHeight="1" x14ac:dyDescent="0.25">
      <c r="B4737" s="355"/>
      <c r="C4737" s="356"/>
      <c r="D4737" s="140"/>
      <c r="E4737" s="269"/>
      <c r="F4737" s="269"/>
      <c r="G4737" s="269"/>
      <c r="H4737" s="275"/>
    </row>
    <row r="4738" spans="2:8" ht="18" customHeight="1" x14ac:dyDescent="0.25">
      <c r="B4738" s="355"/>
      <c r="C4738" s="356"/>
      <c r="D4738" s="140"/>
      <c r="E4738" s="269"/>
      <c r="F4738" s="269"/>
      <c r="G4738" s="269"/>
      <c r="H4738" s="275"/>
    </row>
    <row r="4739" spans="2:8" ht="18" customHeight="1" x14ac:dyDescent="0.25">
      <c r="B4739" s="355"/>
      <c r="C4739" s="356"/>
      <c r="D4739" s="140"/>
      <c r="E4739" s="269"/>
      <c r="F4739" s="269"/>
      <c r="G4739" s="269"/>
      <c r="H4739" s="275"/>
    </row>
    <row r="4740" spans="2:8" ht="18" customHeight="1" x14ac:dyDescent="0.25">
      <c r="B4740" s="355"/>
      <c r="C4740" s="356"/>
      <c r="D4740" s="140"/>
      <c r="E4740" s="269"/>
      <c r="F4740" s="269"/>
      <c r="G4740" s="269"/>
      <c r="H4740" s="275"/>
    </row>
    <row r="4741" spans="2:8" ht="18" customHeight="1" x14ac:dyDescent="0.25">
      <c r="B4741" s="355"/>
      <c r="C4741" s="356"/>
      <c r="D4741" s="140"/>
      <c r="E4741" s="269"/>
      <c r="F4741" s="269"/>
      <c r="G4741" s="269"/>
      <c r="H4741" s="275"/>
    </row>
    <row r="4742" spans="2:8" ht="18" customHeight="1" x14ac:dyDescent="0.25">
      <c r="B4742" s="355"/>
      <c r="C4742" s="356"/>
      <c r="D4742" s="140"/>
      <c r="E4742" s="269"/>
      <c r="F4742" s="269"/>
      <c r="G4742" s="269"/>
      <c r="H4742" s="275"/>
    </row>
    <row r="4743" spans="2:8" ht="18" customHeight="1" x14ac:dyDescent="0.25">
      <c r="B4743" s="355"/>
      <c r="C4743" s="356"/>
      <c r="D4743" s="140"/>
      <c r="E4743" s="269"/>
      <c r="F4743" s="269"/>
      <c r="G4743" s="269"/>
      <c r="H4743" s="275"/>
    </row>
    <row r="4744" spans="2:8" ht="18" customHeight="1" x14ac:dyDescent="0.25">
      <c r="B4744" s="355"/>
      <c r="C4744" s="356"/>
      <c r="D4744" s="140"/>
      <c r="E4744" s="269"/>
      <c r="F4744" s="269"/>
      <c r="G4744" s="269"/>
      <c r="H4744" s="275"/>
    </row>
    <row r="4745" spans="2:8" ht="18" customHeight="1" x14ac:dyDescent="0.25">
      <c r="B4745" s="355"/>
      <c r="C4745" s="356"/>
      <c r="D4745" s="140"/>
      <c r="E4745" s="269"/>
      <c r="F4745" s="269"/>
      <c r="G4745" s="269"/>
      <c r="H4745" s="275"/>
    </row>
    <row r="4746" spans="2:8" ht="18" customHeight="1" x14ac:dyDescent="0.25">
      <c r="B4746" s="355"/>
      <c r="C4746" s="356"/>
      <c r="D4746" s="140"/>
      <c r="E4746" s="269"/>
      <c r="F4746" s="269"/>
      <c r="G4746" s="269"/>
      <c r="H4746" s="275"/>
    </row>
    <row r="4747" spans="2:8" ht="18" customHeight="1" x14ac:dyDescent="0.25">
      <c r="B4747" s="355"/>
      <c r="C4747" s="356"/>
      <c r="D4747" s="140"/>
      <c r="E4747" s="269"/>
      <c r="F4747" s="269"/>
      <c r="G4747" s="269"/>
      <c r="H4747" s="275"/>
    </row>
    <row r="4748" spans="2:8" ht="18" customHeight="1" x14ac:dyDescent="0.25">
      <c r="B4748" s="355"/>
      <c r="C4748" s="356"/>
      <c r="D4748" s="140"/>
      <c r="E4748" s="269"/>
      <c r="F4748" s="269"/>
      <c r="G4748" s="269"/>
      <c r="H4748" s="275"/>
    </row>
    <row r="4749" spans="2:8" ht="18" customHeight="1" x14ac:dyDescent="0.25">
      <c r="B4749" s="355"/>
      <c r="C4749" s="356"/>
      <c r="D4749" s="140"/>
      <c r="E4749" s="269"/>
      <c r="F4749" s="269"/>
      <c r="G4749" s="269"/>
      <c r="H4749" s="275"/>
    </row>
    <row r="4750" spans="2:8" ht="18" customHeight="1" x14ac:dyDescent="0.25">
      <c r="B4750" s="355"/>
      <c r="C4750" s="356"/>
      <c r="D4750" s="140"/>
      <c r="E4750" s="269"/>
      <c r="F4750" s="269"/>
      <c r="G4750" s="269"/>
      <c r="H4750" s="275"/>
    </row>
    <row r="4751" spans="2:8" ht="18" customHeight="1" x14ac:dyDescent="0.25">
      <c r="B4751" s="355"/>
      <c r="C4751" s="356"/>
      <c r="D4751" s="140"/>
      <c r="E4751" s="269"/>
      <c r="F4751" s="269"/>
      <c r="G4751" s="269"/>
      <c r="H4751" s="275"/>
    </row>
    <row r="4752" spans="2:8" ht="18" customHeight="1" x14ac:dyDescent="0.25">
      <c r="B4752" s="355"/>
      <c r="C4752" s="356"/>
      <c r="D4752" s="140"/>
      <c r="E4752" s="269"/>
      <c r="F4752" s="269"/>
      <c r="G4752" s="269"/>
      <c r="H4752" s="275"/>
    </row>
    <row r="4753" spans="2:8" ht="18" customHeight="1" x14ac:dyDescent="0.25">
      <c r="B4753" s="355"/>
      <c r="C4753" s="356"/>
      <c r="D4753" s="140"/>
      <c r="E4753" s="269"/>
      <c r="F4753" s="269"/>
      <c r="G4753" s="269"/>
      <c r="H4753" s="275"/>
    </row>
    <row r="4754" spans="2:8" ht="18" customHeight="1" x14ac:dyDescent="0.25">
      <c r="B4754" s="355"/>
      <c r="C4754" s="356"/>
      <c r="D4754" s="140"/>
      <c r="E4754" s="269"/>
      <c r="F4754" s="269"/>
      <c r="G4754" s="269"/>
      <c r="H4754" s="275"/>
    </row>
    <row r="4755" spans="2:8" ht="18" customHeight="1" x14ac:dyDescent="0.25">
      <c r="B4755" s="355"/>
      <c r="C4755" s="356"/>
      <c r="D4755" s="140"/>
      <c r="E4755" s="269"/>
      <c r="F4755" s="269"/>
      <c r="G4755" s="269"/>
      <c r="H4755" s="275"/>
    </row>
    <row r="4756" spans="2:8" ht="18" customHeight="1" x14ac:dyDescent="0.25">
      <c r="B4756" s="355"/>
      <c r="C4756" s="356"/>
      <c r="D4756" s="140"/>
      <c r="E4756" s="269"/>
      <c r="F4756" s="269"/>
      <c r="G4756" s="269"/>
      <c r="H4756" s="275"/>
    </row>
    <row r="4757" spans="2:8" ht="18" customHeight="1" x14ac:dyDescent="0.25">
      <c r="B4757" s="355"/>
      <c r="C4757" s="356"/>
      <c r="D4757" s="140"/>
      <c r="E4757" s="269"/>
      <c r="F4757" s="269"/>
      <c r="G4757" s="269"/>
      <c r="H4757" s="275"/>
    </row>
    <row r="4758" spans="2:8" ht="18" customHeight="1" x14ac:dyDescent="0.25">
      <c r="B4758" s="355"/>
      <c r="C4758" s="356"/>
      <c r="D4758" s="140"/>
      <c r="E4758" s="269"/>
      <c r="F4758" s="269"/>
      <c r="G4758" s="269"/>
      <c r="H4758" s="275"/>
    </row>
    <row r="4759" spans="2:8" ht="18" customHeight="1" x14ac:dyDescent="0.25">
      <c r="B4759" s="355"/>
      <c r="C4759" s="356"/>
      <c r="D4759" s="140"/>
      <c r="E4759" s="269"/>
      <c r="F4759" s="269"/>
      <c r="G4759" s="269"/>
      <c r="H4759" s="275"/>
    </row>
    <row r="4760" spans="2:8" ht="18" customHeight="1" x14ac:dyDescent="0.25">
      <c r="B4760" s="355"/>
      <c r="C4760" s="356"/>
      <c r="D4760" s="140"/>
      <c r="E4760" s="269"/>
      <c r="F4760" s="269"/>
      <c r="G4760" s="269"/>
      <c r="H4760" s="275"/>
    </row>
    <row r="4761" spans="2:8" ht="18" customHeight="1" x14ac:dyDescent="0.25">
      <c r="B4761" s="355"/>
      <c r="C4761" s="356"/>
      <c r="D4761" s="140"/>
      <c r="E4761" s="269"/>
      <c r="F4761" s="269"/>
      <c r="G4761" s="269"/>
      <c r="H4761" s="275"/>
    </row>
    <row r="4762" spans="2:8" ht="18" customHeight="1" x14ac:dyDescent="0.25">
      <c r="B4762" s="355"/>
      <c r="C4762" s="356"/>
      <c r="D4762" s="140"/>
      <c r="E4762" s="269"/>
      <c r="F4762" s="269"/>
      <c r="G4762" s="269"/>
      <c r="H4762" s="275"/>
    </row>
    <row r="4763" spans="2:8" ht="18" customHeight="1" x14ac:dyDescent="0.25">
      <c r="B4763" s="355"/>
      <c r="C4763" s="356"/>
      <c r="D4763" s="140"/>
      <c r="E4763" s="269"/>
      <c r="F4763" s="269"/>
      <c r="G4763" s="269"/>
      <c r="H4763" s="275"/>
    </row>
    <row r="4764" spans="2:8" ht="18" customHeight="1" x14ac:dyDescent="0.25">
      <c r="B4764" s="355"/>
      <c r="C4764" s="356"/>
      <c r="D4764" s="140"/>
      <c r="E4764" s="269"/>
      <c r="F4764" s="269"/>
      <c r="G4764" s="269"/>
      <c r="H4764" s="275"/>
    </row>
    <row r="4765" spans="2:8" ht="18" customHeight="1" x14ac:dyDescent="0.25">
      <c r="B4765" s="355"/>
      <c r="C4765" s="356"/>
      <c r="D4765" s="140"/>
      <c r="E4765" s="269"/>
      <c r="F4765" s="269"/>
      <c r="G4765" s="269"/>
      <c r="H4765" s="275"/>
    </row>
    <row r="4766" spans="2:8" ht="18" customHeight="1" x14ac:dyDescent="0.25">
      <c r="B4766" s="355"/>
      <c r="C4766" s="356"/>
      <c r="D4766" s="140"/>
      <c r="E4766" s="269"/>
      <c r="F4766" s="269"/>
      <c r="G4766" s="269"/>
      <c r="H4766" s="275"/>
    </row>
    <row r="4767" spans="2:8" ht="18" customHeight="1" x14ac:dyDescent="0.25">
      <c r="B4767" s="355"/>
      <c r="C4767" s="356"/>
      <c r="D4767" s="140"/>
      <c r="E4767" s="269"/>
      <c r="F4767" s="269"/>
      <c r="G4767" s="269"/>
      <c r="H4767" s="275"/>
    </row>
    <row r="4768" spans="2:8" ht="18" customHeight="1" x14ac:dyDescent="0.25">
      <c r="B4768" s="355"/>
      <c r="C4768" s="356"/>
      <c r="D4768" s="140"/>
      <c r="E4768" s="269"/>
      <c r="F4768" s="269"/>
      <c r="G4768" s="269"/>
      <c r="H4768" s="275"/>
    </row>
    <row r="4769" spans="2:8" ht="18" customHeight="1" x14ac:dyDescent="0.25">
      <c r="B4769" s="355"/>
      <c r="C4769" s="356"/>
      <c r="D4769" s="140"/>
      <c r="E4769" s="269"/>
      <c r="F4769" s="269"/>
      <c r="G4769" s="269"/>
      <c r="H4769" s="275"/>
    </row>
    <row r="4770" spans="2:8" ht="18" customHeight="1" x14ac:dyDescent="0.25">
      <c r="B4770" s="355"/>
      <c r="C4770" s="356"/>
      <c r="D4770" s="140"/>
      <c r="E4770" s="269"/>
      <c r="F4770" s="269"/>
      <c r="G4770" s="269"/>
      <c r="H4770" s="275"/>
    </row>
    <row r="4771" spans="2:8" ht="18" customHeight="1" x14ac:dyDescent="0.25">
      <c r="B4771" s="355"/>
      <c r="C4771" s="356"/>
      <c r="D4771" s="140"/>
      <c r="E4771" s="269"/>
      <c r="F4771" s="269"/>
      <c r="G4771" s="269"/>
      <c r="H4771" s="275"/>
    </row>
    <row r="4772" spans="2:8" ht="18" customHeight="1" x14ac:dyDescent="0.25">
      <c r="B4772" s="355"/>
      <c r="C4772" s="356"/>
      <c r="D4772" s="140"/>
      <c r="E4772" s="269"/>
      <c r="F4772" s="269"/>
      <c r="G4772" s="269"/>
      <c r="H4772" s="275"/>
    </row>
    <row r="4773" spans="2:8" ht="18" customHeight="1" x14ac:dyDescent="0.25">
      <c r="B4773" s="355"/>
      <c r="C4773" s="356"/>
      <c r="D4773" s="140"/>
      <c r="E4773" s="269"/>
      <c r="F4773" s="269"/>
      <c r="G4773" s="269"/>
      <c r="H4773" s="275"/>
    </row>
    <row r="4774" spans="2:8" ht="18" customHeight="1" x14ac:dyDescent="0.25">
      <c r="B4774" s="355"/>
      <c r="C4774" s="356"/>
      <c r="D4774" s="140"/>
      <c r="E4774" s="269"/>
      <c r="F4774" s="269"/>
      <c r="G4774" s="269"/>
      <c r="H4774" s="275"/>
    </row>
    <row r="4775" spans="2:8" ht="18" customHeight="1" x14ac:dyDescent="0.25">
      <c r="B4775" s="355"/>
      <c r="C4775" s="356"/>
      <c r="D4775" s="140"/>
      <c r="E4775" s="269"/>
      <c r="F4775" s="269"/>
      <c r="G4775" s="269"/>
      <c r="H4775" s="275"/>
    </row>
    <row r="4776" spans="2:8" ht="18" customHeight="1" x14ac:dyDescent="0.25">
      <c r="B4776" s="355"/>
      <c r="C4776" s="356"/>
      <c r="D4776" s="140"/>
      <c r="E4776" s="269"/>
      <c r="F4776" s="269"/>
      <c r="G4776" s="269"/>
      <c r="H4776" s="275"/>
    </row>
    <row r="4777" spans="2:8" ht="18" customHeight="1" x14ac:dyDescent="0.25">
      <c r="B4777" s="355"/>
      <c r="C4777" s="356"/>
      <c r="D4777" s="140"/>
      <c r="E4777" s="269"/>
      <c r="F4777" s="269"/>
      <c r="G4777" s="269"/>
      <c r="H4777" s="275"/>
    </row>
    <row r="4778" spans="2:8" ht="18" customHeight="1" x14ac:dyDescent="0.25">
      <c r="B4778" s="355"/>
      <c r="C4778" s="356"/>
      <c r="D4778" s="140"/>
      <c r="E4778" s="269"/>
      <c r="F4778" s="269"/>
      <c r="G4778" s="269"/>
      <c r="H4778" s="275"/>
    </row>
    <row r="4779" spans="2:8" ht="18" customHeight="1" x14ac:dyDescent="0.25">
      <c r="B4779" s="355"/>
      <c r="C4779" s="356"/>
      <c r="D4779" s="140"/>
      <c r="E4779" s="269"/>
      <c r="F4779" s="269"/>
      <c r="G4779" s="269"/>
      <c r="H4779" s="275"/>
    </row>
    <row r="4780" spans="2:8" ht="18" customHeight="1" x14ac:dyDescent="0.25">
      <c r="B4780" s="355"/>
      <c r="C4780" s="356"/>
      <c r="D4780" s="140"/>
      <c r="E4780" s="269"/>
      <c r="F4780" s="269"/>
      <c r="G4780" s="269"/>
      <c r="H4780" s="275"/>
    </row>
    <row r="4781" spans="2:8" ht="18" customHeight="1" x14ac:dyDescent="0.25">
      <c r="B4781" s="355"/>
      <c r="C4781" s="356"/>
      <c r="D4781" s="140"/>
      <c r="E4781" s="269"/>
      <c r="F4781" s="269"/>
      <c r="G4781" s="269"/>
      <c r="H4781" s="275"/>
    </row>
    <row r="4782" spans="2:8" ht="18" customHeight="1" x14ac:dyDescent="0.25">
      <c r="B4782" s="355"/>
      <c r="C4782" s="356"/>
      <c r="D4782" s="140"/>
      <c r="E4782" s="269"/>
      <c r="F4782" s="269"/>
      <c r="G4782" s="269"/>
      <c r="H4782" s="275"/>
    </row>
    <row r="4783" spans="2:8" ht="18" customHeight="1" x14ac:dyDescent="0.25">
      <c r="B4783" s="355"/>
      <c r="C4783" s="356"/>
      <c r="D4783" s="140"/>
      <c r="E4783" s="269"/>
      <c r="F4783" s="269"/>
      <c r="G4783" s="269"/>
      <c r="H4783" s="275"/>
    </row>
    <row r="4784" spans="2:8" ht="18" customHeight="1" x14ac:dyDescent="0.25">
      <c r="B4784" s="355"/>
      <c r="C4784" s="356"/>
      <c r="D4784" s="140"/>
      <c r="E4784" s="269"/>
      <c r="F4784" s="269"/>
      <c r="G4784" s="269"/>
      <c r="H4784" s="275"/>
    </row>
    <row r="4785" spans="2:8" ht="18" customHeight="1" x14ac:dyDescent="0.25">
      <c r="B4785" s="355"/>
      <c r="C4785" s="356"/>
      <c r="D4785" s="140"/>
      <c r="E4785" s="269"/>
      <c r="F4785" s="269"/>
      <c r="G4785" s="269"/>
      <c r="H4785" s="275"/>
    </row>
    <row r="4786" spans="2:8" ht="18" customHeight="1" x14ac:dyDescent="0.25">
      <c r="B4786" s="355"/>
      <c r="C4786" s="356"/>
      <c r="D4786" s="140"/>
      <c r="E4786" s="269"/>
      <c r="F4786" s="269"/>
      <c r="G4786" s="269"/>
      <c r="H4786" s="275"/>
    </row>
    <row r="4787" spans="2:8" ht="18" customHeight="1" x14ac:dyDescent="0.25">
      <c r="B4787" s="355"/>
      <c r="C4787" s="356"/>
      <c r="D4787" s="140"/>
      <c r="E4787" s="269"/>
      <c r="F4787" s="269"/>
      <c r="G4787" s="269"/>
      <c r="H4787" s="275"/>
    </row>
    <row r="4788" spans="2:8" ht="18" customHeight="1" x14ac:dyDescent="0.25">
      <c r="B4788" s="355"/>
      <c r="C4788" s="356"/>
      <c r="D4788" s="140"/>
      <c r="E4788" s="269"/>
      <c r="F4788" s="269"/>
      <c r="G4788" s="269"/>
      <c r="H4788" s="275"/>
    </row>
    <row r="4789" spans="2:8" ht="18" customHeight="1" x14ac:dyDescent="0.25">
      <c r="B4789" s="355"/>
      <c r="C4789" s="356"/>
      <c r="D4789" s="140"/>
      <c r="E4789" s="269"/>
      <c r="F4789" s="269"/>
      <c r="G4789" s="269"/>
      <c r="H4789" s="275"/>
    </row>
    <row r="4790" spans="2:8" ht="18" customHeight="1" x14ac:dyDescent="0.25">
      <c r="B4790" s="355"/>
      <c r="C4790" s="356"/>
      <c r="D4790" s="140"/>
      <c r="E4790" s="269"/>
      <c r="F4790" s="269"/>
      <c r="G4790" s="269"/>
      <c r="H4790" s="275"/>
    </row>
    <row r="4791" spans="2:8" ht="18" customHeight="1" x14ac:dyDescent="0.25">
      <c r="B4791" s="355"/>
      <c r="C4791" s="356"/>
      <c r="D4791" s="140"/>
      <c r="E4791" s="269"/>
      <c r="F4791" s="269"/>
      <c r="G4791" s="269"/>
      <c r="H4791" s="275"/>
    </row>
    <row r="4792" spans="2:8" ht="18" customHeight="1" x14ac:dyDescent="0.25">
      <c r="B4792" s="355"/>
      <c r="C4792" s="356"/>
      <c r="D4792" s="140"/>
      <c r="E4792" s="269"/>
      <c r="F4792" s="269"/>
      <c r="G4792" s="269"/>
      <c r="H4792" s="275"/>
    </row>
    <row r="4793" spans="2:8" ht="18" customHeight="1" x14ac:dyDescent="0.25">
      <c r="B4793" s="355"/>
      <c r="C4793" s="356"/>
      <c r="D4793" s="140"/>
      <c r="E4793" s="269"/>
      <c r="F4793" s="269"/>
      <c r="G4793" s="269"/>
      <c r="H4793" s="275"/>
    </row>
    <row r="4794" spans="2:8" ht="18" customHeight="1" x14ac:dyDescent="0.25">
      <c r="B4794" s="355"/>
      <c r="C4794" s="356"/>
      <c r="D4794" s="140"/>
      <c r="E4794" s="269"/>
      <c r="F4794" s="269"/>
      <c r="G4794" s="269"/>
      <c r="H4794" s="275"/>
    </row>
    <row r="4795" spans="2:8" ht="18" customHeight="1" x14ac:dyDescent="0.25">
      <c r="B4795" s="355"/>
      <c r="C4795" s="356"/>
      <c r="D4795" s="140"/>
      <c r="E4795" s="269"/>
      <c r="F4795" s="269"/>
      <c r="G4795" s="269"/>
      <c r="H4795" s="275"/>
    </row>
    <row r="4796" spans="2:8" ht="18" customHeight="1" x14ac:dyDescent="0.25">
      <c r="B4796" s="355"/>
      <c r="C4796" s="356"/>
      <c r="D4796" s="140"/>
      <c r="E4796" s="269"/>
      <c r="F4796" s="269"/>
      <c r="G4796" s="269"/>
      <c r="H4796" s="275"/>
    </row>
    <row r="4797" spans="2:8" ht="18" customHeight="1" x14ac:dyDescent="0.25">
      <c r="B4797" s="355"/>
      <c r="C4797" s="356"/>
      <c r="D4797" s="140"/>
      <c r="E4797" s="269"/>
      <c r="F4797" s="269"/>
      <c r="G4797" s="269"/>
      <c r="H4797" s="275"/>
    </row>
    <row r="4798" spans="2:8" ht="18" customHeight="1" x14ac:dyDescent="0.25">
      <c r="B4798" s="355"/>
      <c r="C4798" s="356"/>
      <c r="D4798" s="140"/>
      <c r="E4798" s="269"/>
      <c r="F4798" s="269"/>
      <c r="G4798" s="269"/>
      <c r="H4798" s="275"/>
    </row>
    <row r="4799" spans="2:8" ht="18" customHeight="1" x14ac:dyDescent="0.25">
      <c r="B4799" s="355"/>
      <c r="C4799" s="356"/>
      <c r="D4799" s="140"/>
      <c r="E4799" s="269"/>
      <c r="F4799" s="269"/>
      <c r="G4799" s="269"/>
      <c r="H4799" s="275"/>
    </row>
    <row r="4800" spans="2:8" ht="18" customHeight="1" x14ac:dyDescent="0.25">
      <c r="B4800" s="355"/>
      <c r="C4800" s="356"/>
      <c r="D4800" s="140"/>
      <c r="E4800" s="269"/>
      <c r="F4800" s="269"/>
      <c r="G4800" s="269"/>
      <c r="H4800" s="275"/>
    </row>
    <row r="4801" spans="2:8" ht="18" customHeight="1" x14ac:dyDescent="0.25">
      <c r="B4801" s="355"/>
      <c r="C4801" s="356"/>
      <c r="D4801" s="140"/>
      <c r="E4801" s="269"/>
      <c r="F4801" s="269"/>
      <c r="G4801" s="269"/>
      <c r="H4801" s="275"/>
    </row>
    <row r="4802" spans="2:8" ht="18" customHeight="1" x14ac:dyDescent="0.25">
      <c r="B4802" s="355"/>
      <c r="C4802" s="356"/>
      <c r="D4802" s="140"/>
      <c r="E4802" s="269"/>
      <c r="F4802" s="269"/>
      <c r="G4802" s="269"/>
      <c r="H4802" s="275"/>
    </row>
    <row r="4803" spans="2:8" ht="18" customHeight="1" x14ac:dyDescent="0.25">
      <c r="B4803" s="355"/>
      <c r="C4803" s="356"/>
      <c r="D4803" s="140"/>
      <c r="E4803" s="269"/>
      <c r="F4803" s="269"/>
      <c r="G4803" s="269"/>
      <c r="H4803" s="275"/>
    </row>
    <row r="4804" spans="2:8" ht="18" customHeight="1" x14ac:dyDescent="0.25">
      <c r="B4804" s="355"/>
      <c r="C4804" s="356"/>
      <c r="D4804" s="140"/>
      <c r="E4804" s="269"/>
      <c r="F4804" s="269"/>
      <c r="G4804" s="269"/>
      <c r="H4804" s="275"/>
    </row>
    <row r="4805" spans="2:8" ht="18" customHeight="1" x14ac:dyDescent="0.25">
      <c r="B4805" s="355"/>
      <c r="C4805" s="356"/>
      <c r="D4805" s="140"/>
      <c r="E4805" s="269"/>
      <c r="F4805" s="269"/>
      <c r="G4805" s="269"/>
      <c r="H4805" s="275"/>
    </row>
    <row r="4806" spans="2:8" ht="18" customHeight="1" x14ac:dyDescent="0.25">
      <c r="B4806" s="355"/>
      <c r="C4806" s="356"/>
      <c r="D4806" s="140"/>
      <c r="E4806" s="269"/>
      <c r="F4806" s="269"/>
      <c r="G4806" s="269"/>
      <c r="H4806" s="275"/>
    </row>
    <row r="4807" spans="2:8" ht="18" customHeight="1" x14ac:dyDescent="0.25">
      <c r="B4807" s="355"/>
      <c r="C4807" s="356"/>
      <c r="D4807" s="140"/>
      <c r="E4807" s="269"/>
      <c r="F4807" s="269"/>
      <c r="G4807" s="269"/>
      <c r="H4807" s="275"/>
    </row>
    <row r="4808" spans="2:8" ht="18" customHeight="1" x14ac:dyDescent="0.25">
      <c r="B4808" s="355"/>
      <c r="C4808" s="356"/>
      <c r="D4808" s="140"/>
      <c r="E4808" s="269"/>
      <c r="F4808" s="269"/>
      <c r="G4808" s="269"/>
      <c r="H4808" s="275"/>
    </row>
    <row r="4809" spans="2:8" ht="18" customHeight="1" x14ac:dyDescent="0.25">
      <c r="B4809" s="355"/>
      <c r="C4809" s="356"/>
      <c r="D4809" s="140"/>
      <c r="E4809" s="269"/>
      <c r="F4809" s="269"/>
      <c r="G4809" s="269"/>
      <c r="H4809" s="275"/>
    </row>
    <row r="4810" spans="2:8" ht="18" customHeight="1" x14ac:dyDescent="0.25">
      <c r="B4810" s="355"/>
      <c r="C4810" s="356"/>
      <c r="D4810" s="140"/>
      <c r="E4810" s="269"/>
      <c r="F4810" s="269"/>
      <c r="G4810" s="269"/>
      <c r="H4810" s="275"/>
    </row>
    <row r="4811" spans="2:8" ht="18" customHeight="1" x14ac:dyDescent="0.25">
      <c r="B4811" s="355"/>
      <c r="C4811" s="356"/>
      <c r="D4811" s="140"/>
      <c r="E4811" s="269"/>
      <c r="F4811" s="269"/>
      <c r="G4811" s="269"/>
      <c r="H4811" s="275"/>
    </row>
    <row r="4812" spans="2:8" ht="18" customHeight="1" x14ac:dyDescent="0.25">
      <c r="B4812" s="355"/>
      <c r="C4812" s="356"/>
      <c r="D4812" s="140"/>
      <c r="E4812" s="269"/>
      <c r="F4812" s="269"/>
      <c r="G4812" s="269"/>
      <c r="H4812" s="275"/>
    </row>
    <row r="4813" spans="2:8" ht="18" customHeight="1" x14ac:dyDescent="0.25">
      <c r="B4813" s="355"/>
      <c r="C4813" s="356"/>
      <c r="D4813" s="140"/>
      <c r="E4813" s="269"/>
      <c r="F4813" s="269"/>
      <c r="G4813" s="269"/>
      <c r="H4813" s="275"/>
    </row>
    <row r="4814" spans="2:8" ht="18" customHeight="1" x14ac:dyDescent="0.25">
      <c r="B4814" s="355"/>
      <c r="C4814" s="356"/>
      <c r="D4814" s="140"/>
      <c r="E4814" s="269"/>
      <c r="F4814" s="269"/>
      <c r="G4814" s="269"/>
      <c r="H4814" s="275"/>
    </row>
    <row r="4815" spans="2:8" ht="18" customHeight="1" x14ac:dyDescent="0.25">
      <c r="B4815" s="355"/>
      <c r="C4815" s="356"/>
      <c r="D4815" s="140"/>
      <c r="E4815" s="269"/>
      <c r="F4815" s="269"/>
      <c r="G4815" s="269"/>
      <c r="H4815" s="275"/>
    </row>
    <row r="4816" spans="2:8" ht="18" customHeight="1" x14ac:dyDescent="0.25">
      <c r="B4816" s="355"/>
      <c r="C4816" s="356"/>
      <c r="D4816" s="140"/>
      <c r="E4816" s="269"/>
      <c r="F4816" s="269"/>
      <c r="G4816" s="269"/>
      <c r="H4816" s="275"/>
    </row>
    <row r="4817" spans="2:8" ht="18" customHeight="1" x14ac:dyDescent="0.25">
      <c r="B4817" s="355"/>
      <c r="C4817" s="356"/>
      <c r="D4817" s="140"/>
      <c r="E4817" s="269"/>
      <c r="F4817" s="269"/>
      <c r="G4817" s="269"/>
      <c r="H4817" s="275"/>
    </row>
    <row r="4818" spans="2:8" ht="18" customHeight="1" x14ac:dyDescent="0.25">
      <c r="B4818" s="355"/>
      <c r="C4818" s="356"/>
      <c r="D4818" s="140"/>
      <c r="E4818" s="269"/>
      <c r="F4818" s="269"/>
      <c r="G4818" s="269"/>
      <c r="H4818" s="275"/>
    </row>
    <row r="4819" spans="2:8" ht="18" customHeight="1" x14ac:dyDescent="0.25">
      <c r="B4819" s="355"/>
      <c r="C4819" s="356"/>
      <c r="D4819" s="140"/>
      <c r="E4819" s="269"/>
      <c r="F4819" s="269"/>
      <c r="G4819" s="269"/>
      <c r="H4819" s="275"/>
    </row>
    <row r="4820" spans="2:8" ht="18" customHeight="1" x14ac:dyDescent="0.25">
      <c r="B4820" s="355"/>
      <c r="C4820" s="356"/>
      <c r="D4820" s="140"/>
      <c r="E4820" s="269"/>
      <c r="F4820" s="269"/>
      <c r="G4820" s="269"/>
      <c r="H4820" s="275"/>
    </row>
    <row r="4821" spans="2:8" ht="18" customHeight="1" x14ac:dyDescent="0.25">
      <c r="B4821" s="355"/>
      <c r="C4821" s="356"/>
      <c r="D4821" s="140"/>
      <c r="E4821" s="269"/>
      <c r="F4821" s="269"/>
      <c r="G4821" s="269"/>
      <c r="H4821" s="275"/>
    </row>
    <row r="4822" spans="2:8" ht="18" customHeight="1" x14ac:dyDescent="0.25">
      <c r="B4822" s="355"/>
      <c r="C4822" s="356"/>
      <c r="D4822" s="140"/>
      <c r="E4822" s="269"/>
      <c r="F4822" s="269"/>
      <c r="G4822" s="269"/>
      <c r="H4822" s="275"/>
    </row>
    <row r="4823" spans="2:8" ht="18" customHeight="1" x14ac:dyDescent="0.25">
      <c r="B4823" s="355"/>
      <c r="C4823" s="356"/>
      <c r="D4823" s="140"/>
      <c r="E4823" s="269"/>
      <c r="F4823" s="269"/>
      <c r="G4823" s="269"/>
      <c r="H4823" s="275"/>
    </row>
    <row r="4824" spans="2:8" ht="18" customHeight="1" x14ac:dyDescent="0.25">
      <c r="B4824" s="355"/>
      <c r="C4824" s="356"/>
      <c r="D4824" s="140"/>
      <c r="E4824" s="269"/>
      <c r="F4824" s="269"/>
      <c r="G4824" s="269"/>
      <c r="H4824" s="275"/>
    </row>
    <row r="4825" spans="2:8" ht="18" customHeight="1" x14ac:dyDescent="0.25">
      <c r="B4825" s="355"/>
      <c r="C4825" s="356"/>
      <c r="D4825" s="140"/>
      <c r="E4825" s="269"/>
      <c r="F4825" s="269"/>
      <c r="G4825" s="269"/>
      <c r="H4825" s="275"/>
    </row>
    <row r="4826" spans="2:8" ht="18" customHeight="1" x14ac:dyDescent="0.25">
      <c r="B4826" s="355"/>
      <c r="C4826" s="356"/>
      <c r="D4826" s="140"/>
      <c r="E4826" s="269"/>
      <c r="F4826" s="269"/>
      <c r="G4826" s="269"/>
      <c r="H4826" s="275"/>
    </row>
    <row r="4827" spans="2:8" ht="18" customHeight="1" x14ac:dyDescent="0.25">
      <c r="B4827" s="355"/>
      <c r="C4827" s="356"/>
      <c r="D4827" s="140"/>
      <c r="E4827" s="269"/>
      <c r="F4827" s="269"/>
      <c r="G4827" s="269"/>
      <c r="H4827" s="275"/>
    </row>
    <row r="4828" spans="2:8" ht="18" customHeight="1" x14ac:dyDescent="0.25">
      <c r="B4828" s="355"/>
      <c r="C4828" s="356"/>
      <c r="D4828" s="140"/>
      <c r="E4828" s="269"/>
      <c r="F4828" s="269"/>
      <c r="G4828" s="269"/>
      <c r="H4828" s="275"/>
    </row>
    <row r="4829" spans="2:8" ht="18" customHeight="1" x14ac:dyDescent="0.25">
      <c r="B4829" s="355"/>
      <c r="C4829" s="356"/>
      <c r="D4829" s="140"/>
      <c r="E4829" s="269"/>
      <c r="F4829" s="269"/>
      <c r="G4829" s="269"/>
      <c r="H4829" s="275"/>
    </row>
    <row r="4830" spans="2:8" ht="18" customHeight="1" x14ac:dyDescent="0.25">
      <c r="B4830" s="355"/>
      <c r="C4830" s="356"/>
      <c r="D4830" s="140"/>
      <c r="E4830" s="269"/>
      <c r="F4830" s="269"/>
      <c r="G4830" s="269"/>
      <c r="H4830" s="275"/>
    </row>
    <row r="4831" spans="2:8" ht="18" customHeight="1" x14ac:dyDescent="0.25">
      <c r="B4831" s="355"/>
      <c r="C4831" s="356"/>
      <c r="D4831" s="140"/>
      <c r="E4831" s="269"/>
      <c r="F4831" s="269"/>
      <c r="G4831" s="269"/>
      <c r="H4831" s="275"/>
    </row>
    <row r="4832" spans="2:8" ht="18" customHeight="1" x14ac:dyDescent="0.25">
      <c r="B4832" s="355"/>
      <c r="C4832" s="356"/>
      <c r="D4832" s="140"/>
      <c r="E4832" s="269"/>
      <c r="F4832" s="269"/>
      <c r="G4832" s="269"/>
      <c r="H4832" s="275"/>
    </row>
    <row r="4833" spans="2:8" ht="18" customHeight="1" x14ac:dyDescent="0.25">
      <c r="B4833" s="355"/>
      <c r="C4833" s="356"/>
      <c r="D4833" s="140"/>
      <c r="E4833" s="269"/>
      <c r="F4833" s="269"/>
      <c r="G4833" s="269"/>
      <c r="H4833" s="275"/>
    </row>
    <row r="4834" spans="2:8" ht="18" customHeight="1" x14ac:dyDescent="0.25">
      <c r="B4834" s="355"/>
      <c r="C4834" s="356"/>
      <c r="D4834" s="140"/>
      <c r="E4834" s="269"/>
      <c r="F4834" s="269"/>
      <c r="G4834" s="269"/>
      <c r="H4834" s="275"/>
    </row>
    <row r="4835" spans="2:8" ht="18" customHeight="1" x14ac:dyDescent="0.25">
      <c r="B4835" s="355"/>
      <c r="C4835" s="356"/>
      <c r="D4835" s="140"/>
      <c r="E4835" s="269"/>
      <c r="F4835" s="269"/>
      <c r="G4835" s="269"/>
      <c r="H4835" s="275"/>
    </row>
    <row r="4836" spans="2:8" ht="18" customHeight="1" x14ac:dyDescent="0.25">
      <c r="B4836" s="355"/>
      <c r="C4836" s="356"/>
      <c r="D4836" s="140"/>
      <c r="E4836" s="269"/>
      <c r="F4836" s="269"/>
      <c r="G4836" s="269"/>
      <c r="H4836" s="275"/>
    </row>
    <row r="4837" spans="2:8" ht="18" customHeight="1" x14ac:dyDescent="0.25">
      <c r="B4837" s="355"/>
      <c r="C4837" s="356"/>
      <c r="D4837" s="140"/>
      <c r="E4837" s="269"/>
      <c r="F4837" s="269"/>
      <c r="G4837" s="269"/>
      <c r="H4837" s="275"/>
    </row>
    <row r="4838" spans="2:8" ht="18" customHeight="1" x14ac:dyDescent="0.25">
      <c r="B4838" s="355"/>
      <c r="C4838" s="356"/>
      <c r="D4838" s="140"/>
      <c r="E4838" s="269"/>
      <c r="F4838" s="269"/>
      <c r="G4838" s="269"/>
      <c r="H4838" s="275"/>
    </row>
    <row r="4839" spans="2:8" ht="18" customHeight="1" x14ac:dyDescent="0.25">
      <c r="B4839" s="355"/>
      <c r="C4839" s="356"/>
      <c r="D4839" s="140"/>
      <c r="E4839" s="269"/>
      <c r="F4839" s="269"/>
      <c r="G4839" s="269"/>
      <c r="H4839" s="275"/>
    </row>
    <row r="4840" spans="2:8" ht="18" customHeight="1" x14ac:dyDescent="0.25">
      <c r="B4840" s="355"/>
      <c r="C4840" s="356"/>
      <c r="D4840" s="140"/>
      <c r="E4840" s="269"/>
      <c r="F4840" s="269"/>
      <c r="G4840" s="269"/>
      <c r="H4840" s="275"/>
    </row>
    <row r="4841" spans="2:8" ht="18" customHeight="1" x14ac:dyDescent="0.25">
      <c r="B4841" s="355"/>
      <c r="C4841" s="356"/>
      <c r="D4841" s="140"/>
      <c r="E4841" s="269"/>
      <c r="F4841" s="269"/>
      <c r="G4841" s="269"/>
      <c r="H4841" s="275"/>
    </row>
    <row r="4842" spans="2:8" ht="18" customHeight="1" x14ac:dyDescent="0.25">
      <c r="B4842" s="355"/>
      <c r="C4842" s="356"/>
      <c r="D4842" s="140"/>
      <c r="E4842" s="269"/>
      <c r="F4842" s="269"/>
      <c r="G4842" s="269"/>
      <c r="H4842" s="275"/>
    </row>
    <row r="4843" spans="2:8" ht="18" customHeight="1" x14ac:dyDescent="0.25">
      <c r="B4843" s="355"/>
      <c r="C4843" s="356"/>
      <c r="D4843" s="140"/>
      <c r="E4843" s="269"/>
      <c r="F4843" s="269"/>
      <c r="G4843" s="269"/>
      <c r="H4843" s="275"/>
    </row>
    <row r="4844" spans="2:8" ht="18" customHeight="1" x14ac:dyDescent="0.25">
      <c r="B4844" s="355"/>
      <c r="C4844" s="356"/>
      <c r="D4844" s="140"/>
      <c r="E4844" s="269"/>
      <c r="F4844" s="269"/>
      <c r="G4844" s="269"/>
      <c r="H4844" s="275"/>
    </row>
    <row r="4845" spans="2:8" ht="18" customHeight="1" x14ac:dyDescent="0.25">
      <c r="B4845" s="355"/>
      <c r="C4845" s="356"/>
      <c r="D4845" s="140"/>
      <c r="E4845" s="269"/>
      <c r="F4845" s="269"/>
      <c r="G4845" s="269"/>
      <c r="H4845" s="275"/>
    </row>
    <row r="4846" spans="2:8" ht="18" customHeight="1" x14ac:dyDescent="0.25">
      <c r="B4846" s="355"/>
      <c r="C4846" s="356"/>
      <c r="D4846" s="140"/>
      <c r="E4846" s="269"/>
      <c r="F4846" s="269"/>
      <c r="G4846" s="269"/>
      <c r="H4846" s="275"/>
    </row>
    <row r="4847" spans="2:8" ht="18" customHeight="1" x14ac:dyDescent="0.25">
      <c r="B4847" s="355"/>
      <c r="C4847" s="356"/>
      <c r="D4847" s="140"/>
      <c r="E4847" s="269"/>
      <c r="F4847" s="269"/>
      <c r="G4847" s="269"/>
      <c r="H4847" s="275"/>
    </row>
    <row r="4848" spans="2:8" ht="18" customHeight="1" x14ac:dyDescent="0.25">
      <c r="B4848" s="355"/>
      <c r="C4848" s="356"/>
      <c r="D4848" s="140"/>
      <c r="E4848" s="269"/>
      <c r="F4848" s="269"/>
      <c r="G4848" s="269"/>
      <c r="H4848" s="275"/>
    </row>
    <row r="4849" spans="2:8" ht="18" customHeight="1" x14ac:dyDescent="0.25">
      <c r="B4849" s="355"/>
      <c r="C4849" s="356"/>
      <c r="D4849" s="140"/>
      <c r="E4849" s="269"/>
      <c r="F4849" s="269"/>
      <c r="G4849" s="269"/>
      <c r="H4849" s="275"/>
    </row>
    <row r="4850" spans="2:8" ht="18" customHeight="1" x14ac:dyDescent="0.25">
      <c r="B4850" s="355"/>
      <c r="C4850" s="356"/>
      <c r="D4850" s="140"/>
      <c r="E4850" s="269"/>
      <c r="F4850" s="269"/>
      <c r="G4850" s="269"/>
      <c r="H4850" s="275"/>
    </row>
    <row r="4851" spans="2:8" ht="18" customHeight="1" x14ac:dyDescent="0.25">
      <c r="B4851" s="355"/>
      <c r="C4851" s="356"/>
      <c r="D4851" s="140"/>
      <c r="E4851" s="269"/>
      <c r="F4851" s="269"/>
      <c r="G4851" s="269"/>
      <c r="H4851" s="275"/>
    </row>
    <row r="4852" spans="2:8" ht="18" customHeight="1" x14ac:dyDescent="0.25">
      <c r="B4852" s="355"/>
      <c r="C4852" s="356"/>
      <c r="D4852" s="140"/>
      <c r="E4852" s="269"/>
      <c r="F4852" s="269"/>
      <c r="G4852" s="269"/>
      <c r="H4852" s="275"/>
    </row>
    <row r="4853" spans="2:8" ht="18" customHeight="1" x14ac:dyDescent="0.25">
      <c r="B4853" s="355"/>
      <c r="C4853" s="356"/>
      <c r="D4853" s="140"/>
      <c r="E4853" s="269"/>
      <c r="F4853" s="269"/>
      <c r="G4853" s="269"/>
      <c r="H4853" s="275"/>
    </row>
    <row r="4854" spans="2:8" ht="18" customHeight="1" x14ac:dyDescent="0.25">
      <c r="B4854" s="355"/>
      <c r="C4854" s="356"/>
      <c r="D4854" s="140"/>
      <c r="E4854" s="269"/>
      <c r="F4854" s="269"/>
      <c r="G4854" s="269"/>
      <c r="H4854" s="275"/>
    </row>
    <row r="4855" spans="2:8" ht="18" customHeight="1" x14ac:dyDescent="0.25">
      <c r="B4855" s="355"/>
      <c r="C4855" s="356"/>
      <c r="D4855" s="140"/>
      <c r="E4855" s="269"/>
      <c r="F4855" s="269"/>
      <c r="G4855" s="269"/>
      <c r="H4855" s="275"/>
    </row>
    <row r="4856" spans="2:8" ht="18" customHeight="1" x14ac:dyDescent="0.25">
      <c r="B4856" s="355"/>
      <c r="C4856" s="356"/>
      <c r="D4856" s="140"/>
      <c r="E4856" s="269"/>
      <c r="F4856" s="269"/>
      <c r="G4856" s="269"/>
      <c r="H4856" s="275"/>
    </row>
    <row r="4857" spans="2:8" ht="18" customHeight="1" x14ac:dyDescent="0.25">
      <c r="B4857" s="355"/>
      <c r="C4857" s="356"/>
      <c r="D4857" s="140"/>
      <c r="E4857" s="269"/>
      <c r="F4857" s="269"/>
      <c r="G4857" s="269"/>
      <c r="H4857" s="275"/>
    </row>
    <row r="4858" spans="2:8" ht="18" customHeight="1" x14ac:dyDescent="0.25">
      <c r="B4858" s="355"/>
      <c r="C4858" s="356"/>
      <c r="D4858" s="140"/>
      <c r="E4858" s="269"/>
      <c r="F4858" s="269"/>
      <c r="G4858" s="269"/>
      <c r="H4858" s="275"/>
    </row>
    <row r="4859" spans="2:8" ht="18" customHeight="1" x14ac:dyDescent="0.25">
      <c r="B4859" s="355"/>
      <c r="C4859" s="356"/>
      <c r="D4859" s="140"/>
      <c r="E4859" s="269"/>
      <c r="F4859" s="269"/>
      <c r="G4859" s="269"/>
      <c r="H4859" s="275"/>
    </row>
    <row r="4860" spans="2:8" ht="18" customHeight="1" x14ac:dyDescent="0.25">
      <c r="B4860" s="355"/>
      <c r="C4860" s="356"/>
      <c r="D4860" s="140"/>
      <c r="E4860" s="269"/>
      <c r="F4860" s="269"/>
      <c r="G4860" s="269"/>
      <c r="H4860" s="275"/>
    </row>
    <row r="4861" spans="2:8" ht="18" customHeight="1" x14ac:dyDescent="0.25">
      <c r="B4861" s="355"/>
      <c r="C4861" s="356"/>
      <c r="D4861" s="140"/>
      <c r="E4861" s="269"/>
      <c r="F4861" s="269"/>
      <c r="G4861" s="269"/>
      <c r="H4861" s="275"/>
    </row>
    <row r="4862" spans="2:8" ht="18" customHeight="1" x14ac:dyDescent="0.25">
      <c r="B4862" s="355"/>
      <c r="C4862" s="356"/>
      <c r="D4862" s="140"/>
      <c r="E4862" s="269"/>
      <c r="F4862" s="269"/>
      <c r="G4862" s="269"/>
      <c r="H4862" s="275"/>
    </row>
    <row r="4863" spans="2:8" ht="18" customHeight="1" x14ac:dyDescent="0.25">
      <c r="B4863" s="355"/>
      <c r="C4863" s="356"/>
      <c r="D4863" s="140"/>
      <c r="E4863" s="269"/>
      <c r="F4863" s="269"/>
      <c r="G4863" s="269"/>
      <c r="H4863" s="275"/>
    </row>
    <row r="4864" spans="2:8" ht="18" customHeight="1" x14ac:dyDescent="0.25">
      <c r="B4864" s="355"/>
      <c r="C4864" s="356"/>
      <c r="D4864" s="140"/>
      <c r="E4864" s="269"/>
      <c r="F4864" s="269"/>
      <c r="G4864" s="269"/>
      <c r="H4864" s="275"/>
    </row>
    <row r="4865" spans="2:8" ht="18" customHeight="1" x14ac:dyDescent="0.25">
      <c r="B4865" s="355"/>
      <c r="C4865" s="356"/>
      <c r="D4865" s="140"/>
      <c r="E4865" s="269"/>
      <c r="F4865" s="269"/>
      <c r="G4865" s="269"/>
      <c r="H4865" s="275"/>
    </row>
    <row r="4866" spans="2:8" ht="18" customHeight="1" x14ac:dyDescent="0.25">
      <c r="B4866" s="355"/>
      <c r="C4866" s="356"/>
      <c r="D4866" s="140"/>
      <c r="E4866" s="269"/>
      <c r="F4866" s="269"/>
      <c r="G4866" s="269"/>
      <c r="H4866" s="275"/>
    </row>
    <row r="4867" spans="2:8" ht="18" customHeight="1" x14ac:dyDescent="0.25">
      <c r="B4867" s="355"/>
      <c r="C4867" s="356"/>
      <c r="D4867" s="140"/>
      <c r="E4867" s="269"/>
      <c r="F4867" s="269"/>
      <c r="G4867" s="269"/>
      <c r="H4867" s="275"/>
    </row>
    <row r="4868" spans="2:8" ht="18" customHeight="1" x14ac:dyDescent="0.25">
      <c r="B4868" s="355"/>
      <c r="C4868" s="356"/>
      <c r="D4868" s="140"/>
      <c r="E4868" s="269"/>
      <c r="F4868" s="269"/>
      <c r="G4868" s="269"/>
      <c r="H4868" s="275"/>
    </row>
    <row r="4869" spans="2:8" ht="18" customHeight="1" x14ac:dyDescent="0.25">
      <c r="B4869" s="355"/>
      <c r="C4869" s="356"/>
      <c r="D4869" s="140"/>
      <c r="E4869" s="269"/>
      <c r="F4869" s="269"/>
      <c r="G4869" s="269"/>
      <c r="H4869" s="275"/>
    </row>
    <row r="4870" spans="2:8" ht="18" customHeight="1" x14ac:dyDescent="0.25">
      <c r="B4870" s="355"/>
      <c r="C4870" s="356"/>
      <c r="D4870" s="140"/>
      <c r="E4870" s="269"/>
      <c r="F4870" s="269"/>
      <c r="G4870" s="269"/>
      <c r="H4870" s="275"/>
    </row>
    <row r="4871" spans="2:8" ht="18" customHeight="1" x14ac:dyDescent="0.25">
      <c r="B4871" s="355"/>
      <c r="C4871" s="356"/>
      <c r="D4871" s="140"/>
      <c r="E4871" s="269"/>
      <c r="F4871" s="269"/>
      <c r="G4871" s="269"/>
      <c r="H4871" s="275"/>
    </row>
    <row r="4872" spans="2:8" ht="18" customHeight="1" x14ac:dyDescent="0.25">
      <c r="B4872" s="355"/>
      <c r="C4872" s="356"/>
      <c r="D4872" s="140"/>
      <c r="E4872" s="269"/>
      <c r="F4872" s="269"/>
      <c r="G4872" s="269"/>
      <c r="H4872" s="275"/>
    </row>
    <row r="4873" spans="2:8" ht="18" customHeight="1" x14ac:dyDescent="0.25">
      <c r="B4873" s="355"/>
      <c r="C4873" s="356"/>
      <c r="D4873" s="140"/>
      <c r="E4873" s="269"/>
      <c r="F4873" s="269"/>
      <c r="G4873" s="269"/>
      <c r="H4873" s="275"/>
    </row>
    <row r="4874" spans="2:8" ht="18" customHeight="1" x14ac:dyDescent="0.25">
      <c r="B4874" s="355"/>
      <c r="C4874" s="356"/>
      <c r="D4874" s="140"/>
      <c r="E4874" s="269"/>
      <c r="F4874" s="269"/>
      <c r="G4874" s="269"/>
      <c r="H4874" s="275"/>
    </row>
    <row r="4875" spans="2:8" ht="18" customHeight="1" x14ac:dyDescent="0.25">
      <c r="B4875" s="355"/>
      <c r="C4875" s="356"/>
      <c r="D4875" s="140"/>
      <c r="E4875" s="269"/>
      <c r="F4875" s="269"/>
      <c r="G4875" s="269"/>
      <c r="H4875" s="275"/>
    </row>
    <row r="4876" spans="2:8" ht="18" customHeight="1" x14ac:dyDescent="0.25">
      <c r="B4876" s="355"/>
      <c r="C4876" s="356"/>
      <c r="D4876" s="140"/>
      <c r="E4876" s="269"/>
      <c r="F4876" s="269"/>
      <c r="G4876" s="269"/>
      <c r="H4876" s="275"/>
    </row>
    <row r="4877" spans="2:8" ht="18" customHeight="1" x14ac:dyDescent="0.25">
      <c r="B4877" s="355"/>
      <c r="C4877" s="356"/>
      <c r="D4877" s="140"/>
      <c r="E4877" s="269"/>
      <c r="F4877" s="269"/>
      <c r="G4877" s="269"/>
      <c r="H4877" s="275"/>
    </row>
    <row r="4878" spans="2:8" ht="18" customHeight="1" x14ac:dyDescent="0.25">
      <c r="B4878" s="355"/>
      <c r="C4878" s="356"/>
      <c r="D4878" s="140"/>
      <c r="E4878" s="269"/>
      <c r="F4878" s="269"/>
      <c r="G4878" s="269"/>
      <c r="H4878" s="275"/>
    </row>
    <row r="4879" spans="2:8" ht="18" customHeight="1" x14ac:dyDescent="0.25">
      <c r="B4879" s="355"/>
      <c r="C4879" s="356"/>
      <c r="D4879" s="140"/>
      <c r="E4879" s="269"/>
      <c r="F4879" s="269"/>
      <c r="G4879" s="269"/>
      <c r="H4879" s="275"/>
    </row>
    <row r="4880" spans="2:8" ht="18" customHeight="1" x14ac:dyDescent="0.25">
      <c r="B4880" s="355"/>
      <c r="C4880" s="356"/>
      <c r="D4880" s="140"/>
      <c r="E4880" s="269"/>
      <c r="F4880" s="269"/>
      <c r="G4880" s="269"/>
      <c r="H4880" s="275"/>
    </row>
    <row r="4881" spans="2:8" ht="18" customHeight="1" x14ac:dyDescent="0.25">
      <c r="B4881" s="355"/>
      <c r="C4881" s="356"/>
      <c r="D4881" s="140"/>
      <c r="E4881" s="269"/>
      <c r="F4881" s="269"/>
      <c r="G4881" s="269"/>
      <c r="H4881" s="275"/>
    </row>
    <row r="4882" spans="2:8" ht="18" customHeight="1" x14ac:dyDescent="0.25">
      <c r="B4882" s="355"/>
      <c r="C4882" s="356"/>
      <c r="D4882" s="140"/>
      <c r="E4882" s="269"/>
      <c r="F4882" s="269"/>
      <c r="G4882" s="269"/>
      <c r="H4882" s="275"/>
    </row>
    <row r="4883" spans="2:8" ht="18" customHeight="1" x14ac:dyDescent="0.25">
      <c r="B4883" s="355"/>
      <c r="C4883" s="356"/>
      <c r="D4883" s="140"/>
      <c r="E4883" s="269"/>
      <c r="F4883" s="269"/>
      <c r="G4883" s="269"/>
      <c r="H4883" s="275"/>
    </row>
    <row r="4884" spans="2:8" ht="18" customHeight="1" x14ac:dyDescent="0.25">
      <c r="B4884" s="355"/>
      <c r="C4884" s="356"/>
      <c r="D4884" s="140"/>
      <c r="E4884" s="269"/>
      <c r="F4884" s="269"/>
      <c r="G4884" s="269"/>
      <c r="H4884" s="275"/>
    </row>
    <row r="4885" spans="2:8" ht="18" customHeight="1" x14ac:dyDescent="0.25">
      <c r="B4885" s="355"/>
      <c r="C4885" s="356"/>
      <c r="D4885" s="140"/>
      <c r="E4885" s="269"/>
      <c r="F4885" s="269"/>
      <c r="G4885" s="269"/>
      <c r="H4885" s="275"/>
    </row>
    <row r="4886" spans="2:8" ht="18" customHeight="1" x14ac:dyDescent="0.25">
      <c r="B4886" s="355"/>
      <c r="C4886" s="356"/>
      <c r="D4886" s="140"/>
      <c r="E4886" s="269"/>
      <c r="F4886" s="269"/>
      <c r="G4886" s="269"/>
      <c r="H4886" s="275"/>
    </row>
    <row r="4887" spans="2:8" ht="18" customHeight="1" x14ac:dyDescent="0.25">
      <c r="B4887" s="355"/>
      <c r="C4887" s="356"/>
      <c r="D4887" s="140"/>
      <c r="E4887" s="269"/>
      <c r="F4887" s="269"/>
      <c r="G4887" s="269"/>
      <c r="H4887" s="275"/>
    </row>
    <row r="4888" spans="2:8" ht="18" customHeight="1" x14ac:dyDescent="0.25">
      <c r="B4888" s="355"/>
      <c r="C4888" s="356"/>
      <c r="D4888" s="140"/>
      <c r="E4888" s="269"/>
      <c r="F4888" s="269"/>
      <c r="G4888" s="269"/>
      <c r="H4888" s="275"/>
    </row>
    <row r="4889" spans="2:8" ht="18" customHeight="1" x14ac:dyDescent="0.25">
      <c r="B4889" s="355"/>
      <c r="C4889" s="356"/>
      <c r="D4889" s="140"/>
      <c r="E4889" s="269"/>
      <c r="F4889" s="269"/>
      <c r="G4889" s="269"/>
      <c r="H4889" s="275"/>
    </row>
    <row r="4890" spans="2:8" ht="18" customHeight="1" x14ac:dyDescent="0.25">
      <c r="B4890" s="355"/>
      <c r="C4890" s="356"/>
      <c r="D4890" s="140"/>
      <c r="E4890" s="269"/>
      <c r="F4890" s="269"/>
      <c r="G4890" s="269"/>
      <c r="H4890" s="275"/>
    </row>
    <row r="4891" spans="2:8" ht="18" customHeight="1" x14ac:dyDescent="0.25">
      <c r="B4891" s="355"/>
      <c r="C4891" s="356"/>
      <c r="D4891" s="140"/>
      <c r="E4891" s="269"/>
      <c r="F4891" s="269"/>
      <c r="G4891" s="269"/>
      <c r="H4891" s="275"/>
    </row>
    <row r="4892" spans="2:8" ht="18" customHeight="1" x14ac:dyDescent="0.25">
      <c r="B4892" s="355"/>
      <c r="C4892" s="356"/>
      <c r="D4892" s="140"/>
      <c r="E4892" s="269"/>
      <c r="F4892" s="269"/>
      <c r="G4892" s="269"/>
      <c r="H4892" s="275"/>
    </row>
    <row r="4893" spans="2:8" ht="18" customHeight="1" x14ac:dyDescent="0.25">
      <c r="B4893" s="355"/>
      <c r="C4893" s="356"/>
      <c r="D4893" s="140"/>
      <c r="E4893" s="269"/>
      <c r="F4893" s="269"/>
      <c r="G4893" s="269"/>
      <c r="H4893" s="275"/>
    </row>
    <row r="4894" spans="2:8" ht="18" customHeight="1" x14ac:dyDescent="0.25">
      <c r="B4894" s="355"/>
      <c r="C4894" s="356"/>
      <c r="D4894" s="140"/>
      <c r="E4894" s="269"/>
      <c r="F4894" s="269"/>
      <c r="G4894" s="269"/>
      <c r="H4894" s="275"/>
    </row>
    <row r="4895" spans="2:8" ht="18" customHeight="1" x14ac:dyDescent="0.25">
      <c r="B4895" s="355"/>
      <c r="C4895" s="356"/>
      <c r="D4895" s="140"/>
      <c r="E4895" s="269"/>
      <c r="F4895" s="269"/>
      <c r="G4895" s="269"/>
      <c r="H4895" s="275"/>
    </row>
    <row r="4896" spans="2:8" ht="18" customHeight="1" x14ac:dyDescent="0.25">
      <c r="B4896" s="355"/>
      <c r="C4896" s="356"/>
      <c r="D4896" s="140"/>
      <c r="E4896" s="269"/>
      <c r="F4896" s="269"/>
      <c r="G4896" s="269"/>
      <c r="H4896" s="275"/>
    </row>
    <row r="4897" spans="2:8" ht="18" customHeight="1" x14ac:dyDescent="0.25">
      <c r="B4897" s="355"/>
      <c r="C4897" s="356"/>
      <c r="D4897" s="140"/>
      <c r="E4897" s="269"/>
      <c r="F4897" s="269"/>
      <c r="G4897" s="269"/>
      <c r="H4897" s="275"/>
    </row>
    <row r="4898" spans="2:8" ht="18" customHeight="1" x14ac:dyDescent="0.25">
      <c r="B4898" s="355"/>
      <c r="C4898" s="356"/>
      <c r="D4898" s="140"/>
      <c r="E4898" s="269"/>
      <c r="F4898" s="269"/>
      <c r="G4898" s="269"/>
      <c r="H4898" s="275"/>
    </row>
    <row r="4899" spans="2:8" ht="18" customHeight="1" x14ac:dyDescent="0.25">
      <c r="B4899" s="355"/>
      <c r="C4899" s="356"/>
      <c r="D4899" s="140"/>
      <c r="E4899" s="269"/>
      <c r="F4899" s="269"/>
      <c r="G4899" s="269"/>
      <c r="H4899" s="275"/>
    </row>
    <row r="4900" spans="2:8" ht="18" customHeight="1" x14ac:dyDescent="0.25">
      <c r="B4900" s="355"/>
      <c r="C4900" s="356"/>
      <c r="D4900" s="140"/>
      <c r="E4900" s="269"/>
      <c r="F4900" s="269"/>
      <c r="G4900" s="269"/>
      <c r="H4900" s="275"/>
    </row>
    <row r="4901" spans="2:8" ht="18" customHeight="1" x14ac:dyDescent="0.25">
      <c r="B4901" s="355"/>
      <c r="C4901" s="356"/>
      <c r="D4901" s="140"/>
      <c r="E4901" s="269"/>
      <c r="F4901" s="269"/>
      <c r="G4901" s="269"/>
      <c r="H4901" s="275"/>
    </row>
    <row r="4902" spans="2:8" ht="18" customHeight="1" x14ac:dyDescent="0.25">
      <c r="B4902" s="355"/>
      <c r="C4902" s="356"/>
      <c r="D4902" s="140"/>
      <c r="E4902" s="269"/>
      <c r="F4902" s="269"/>
      <c r="G4902" s="269"/>
      <c r="H4902" s="275"/>
    </row>
    <row r="4903" spans="2:8" ht="18" customHeight="1" x14ac:dyDescent="0.25">
      <c r="B4903" s="355"/>
      <c r="C4903" s="356"/>
      <c r="D4903" s="140"/>
      <c r="E4903" s="269"/>
      <c r="F4903" s="269"/>
      <c r="G4903" s="269"/>
      <c r="H4903" s="275"/>
    </row>
    <row r="4904" spans="2:8" ht="18" customHeight="1" x14ac:dyDescent="0.25">
      <c r="B4904" s="355"/>
      <c r="C4904" s="356"/>
      <c r="D4904" s="140"/>
      <c r="E4904" s="269"/>
      <c r="F4904" s="269"/>
      <c r="G4904" s="269"/>
      <c r="H4904" s="275"/>
    </row>
    <row r="4905" spans="2:8" ht="18" customHeight="1" x14ac:dyDescent="0.25">
      <c r="B4905" s="355"/>
      <c r="C4905" s="356"/>
      <c r="D4905" s="140"/>
      <c r="E4905" s="269"/>
      <c r="F4905" s="269"/>
      <c r="G4905" s="269"/>
      <c r="H4905" s="275"/>
    </row>
    <row r="4906" spans="2:8" ht="18" customHeight="1" x14ac:dyDescent="0.25">
      <c r="B4906" s="355"/>
      <c r="C4906" s="356"/>
      <c r="D4906" s="140"/>
      <c r="E4906" s="269"/>
      <c r="F4906" s="269"/>
      <c r="G4906" s="269"/>
      <c r="H4906" s="275"/>
    </row>
    <row r="4907" spans="2:8" ht="18" customHeight="1" x14ac:dyDescent="0.25">
      <c r="B4907" s="355"/>
      <c r="C4907" s="356"/>
      <c r="D4907" s="140"/>
      <c r="E4907" s="269"/>
      <c r="F4907" s="269"/>
      <c r="G4907" s="269"/>
      <c r="H4907" s="275"/>
    </row>
    <row r="4908" spans="2:8" ht="18" customHeight="1" x14ac:dyDescent="0.25">
      <c r="B4908" s="355"/>
      <c r="C4908" s="356"/>
      <c r="D4908" s="140"/>
      <c r="E4908" s="269"/>
      <c r="F4908" s="269"/>
      <c r="G4908" s="269"/>
      <c r="H4908" s="275"/>
    </row>
    <row r="4909" spans="2:8" ht="18" customHeight="1" x14ac:dyDescent="0.25">
      <c r="B4909" s="355"/>
      <c r="C4909" s="356"/>
      <c r="D4909" s="140"/>
      <c r="E4909" s="269"/>
      <c r="F4909" s="269"/>
      <c r="G4909" s="269"/>
      <c r="H4909" s="275"/>
    </row>
    <row r="4910" spans="2:8" ht="18" customHeight="1" x14ac:dyDescent="0.25">
      <c r="B4910" s="355"/>
      <c r="C4910" s="356"/>
      <c r="D4910" s="140"/>
      <c r="E4910" s="269"/>
      <c r="F4910" s="269"/>
      <c r="G4910" s="269"/>
      <c r="H4910" s="275"/>
    </row>
    <row r="4911" spans="2:8" ht="18" customHeight="1" x14ac:dyDescent="0.25">
      <c r="B4911" s="355"/>
      <c r="C4911" s="356"/>
      <c r="D4911" s="140"/>
      <c r="E4911" s="269"/>
      <c r="F4911" s="269"/>
      <c r="G4911" s="269"/>
      <c r="H4911" s="275"/>
    </row>
    <row r="4912" spans="2:8" ht="18" customHeight="1" x14ac:dyDescent="0.25">
      <c r="B4912" s="355"/>
      <c r="C4912" s="356"/>
      <c r="D4912" s="140"/>
      <c r="E4912" s="269"/>
      <c r="F4912" s="269"/>
      <c r="G4912" s="269"/>
      <c r="H4912" s="275"/>
    </row>
    <row r="4913" spans="2:8" ht="18" customHeight="1" x14ac:dyDescent="0.25">
      <c r="B4913" s="355"/>
      <c r="C4913" s="356"/>
      <c r="D4913" s="140"/>
      <c r="E4913" s="269"/>
      <c r="F4913" s="269"/>
      <c r="G4913" s="269"/>
      <c r="H4913" s="275"/>
    </row>
    <row r="4914" spans="2:8" ht="18" customHeight="1" x14ac:dyDescent="0.25">
      <c r="B4914" s="355"/>
      <c r="C4914" s="356"/>
      <c r="D4914" s="140"/>
      <c r="E4914" s="269"/>
      <c r="F4914" s="269"/>
      <c r="G4914" s="269"/>
      <c r="H4914" s="275"/>
    </row>
    <row r="4915" spans="2:8" ht="18" customHeight="1" x14ac:dyDescent="0.25">
      <c r="B4915" s="355"/>
      <c r="C4915" s="356"/>
      <c r="D4915" s="140"/>
      <c r="E4915" s="269"/>
      <c r="F4915" s="269"/>
      <c r="G4915" s="269"/>
      <c r="H4915" s="275"/>
    </row>
    <row r="4916" spans="2:8" ht="18" customHeight="1" x14ac:dyDescent="0.25">
      <c r="B4916" s="355"/>
      <c r="C4916" s="356"/>
      <c r="D4916" s="140"/>
      <c r="E4916" s="269"/>
      <c r="F4916" s="269"/>
      <c r="G4916" s="269"/>
      <c r="H4916" s="275"/>
    </row>
    <row r="4917" spans="2:8" ht="18" customHeight="1" x14ac:dyDescent="0.25">
      <c r="B4917" s="355"/>
      <c r="C4917" s="356"/>
      <c r="D4917" s="140"/>
      <c r="E4917" s="269"/>
      <c r="F4917" s="269"/>
      <c r="G4917" s="269"/>
      <c r="H4917" s="275"/>
    </row>
    <row r="4918" spans="2:8" ht="18" customHeight="1" x14ac:dyDescent="0.25">
      <c r="B4918" s="355"/>
      <c r="C4918" s="356"/>
      <c r="D4918" s="140"/>
      <c r="E4918" s="269"/>
      <c r="F4918" s="269"/>
      <c r="G4918" s="269"/>
      <c r="H4918" s="275"/>
    </row>
    <row r="4919" spans="2:8" ht="18" customHeight="1" x14ac:dyDescent="0.25">
      <c r="B4919" s="355"/>
      <c r="C4919" s="356"/>
      <c r="D4919" s="140"/>
      <c r="E4919" s="269"/>
      <c r="F4919" s="269"/>
      <c r="G4919" s="269"/>
      <c r="H4919" s="275"/>
    </row>
    <row r="4920" spans="2:8" ht="18" customHeight="1" x14ac:dyDescent="0.25">
      <c r="B4920" s="355"/>
      <c r="C4920" s="356"/>
      <c r="D4920" s="140"/>
      <c r="E4920" s="269"/>
      <c r="F4920" s="269"/>
      <c r="G4920" s="269"/>
      <c r="H4920" s="275"/>
    </row>
    <row r="4921" spans="2:8" ht="18" customHeight="1" x14ac:dyDescent="0.25">
      <c r="B4921" s="355"/>
      <c r="C4921" s="356"/>
      <c r="D4921" s="140"/>
      <c r="E4921" s="269"/>
      <c r="F4921" s="269"/>
      <c r="G4921" s="269"/>
      <c r="H4921" s="275"/>
    </row>
    <row r="4922" spans="2:8" ht="18" customHeight="1" x14ac:dyDescent="0.25">
      <c r="B4922" s="355"/>
      <c r="C4922" s="356"/>
      <c r="D4922" s="140"/>
      <c r="E4922" s="269"/>
      <c r="F4922" s="269"/>
      <c r="G4922" s="269"/>
      <c r="H4922" s="275"/>
    </row>
    <row r="4923" spans="2:8" ht="18" customHeight="1" x14ac:dyDescent="0.25">
      <c r="B4923" s="355"/>
      <c r="C4923" s="356"/>
      <c r="D4923" s="140"/>
      <c r="E4923" s="269"/>
      <c r="F4923" s="269"/>
      <c r="G4923" s="269"/>
      <c r="H4923" s="275"/>
    </row>
    <row r="4924" spans="2:8" ht="18" customHeight="1" x14ac:dyDescent="0.25">
      <c r="B4924" s="355"/>
      <c r="C4924" s="356"/>
      <c r="D4924" s="140"/>
      <c r="E4924" s="269"/>
      <c r="F4924" s="269"/>
      <c r="G4924" s="269"/>
      <c r="H4924" s="275"/>
    </row>
    <row r="4925" spans="2:8" ht="18" customHeight="1" x14ac:dyDescent="0.25">
      <c r="B4925" s="355"/>
      <c r="C4925" s="356"/>
      <c r="D4925" s="140"/>
      <c r="E4925" s="269"/>
      <c r="F4925" s="269"/>
      <c r="G4925" s="269"/>
      <c r="H4925" s="275"/>
    </row>
    <row r="4926" spans="2:8" ht="18" customHeight="1" x14ac:dyDescent="0.25">
      <c r="B4926" s="355"/>
      <c r="C4926" s="356"/>
      <c r="D4926" s="140"/>
      <c r="E4926" s="269"/>
      <c r="F4926" s="269"/>
      <c r="G4926" s="269"/>
      <c r="H4926" s="275"/>
    </row>
    <row r="4927" spans="2:8" ht="18" customHeight="1" x14ac:dyDescent="0.25">
      <c r="B4927" s="355"/>
      <c r="C4927" s="356"/>
      <c r="D4927" s="140"/>
      <c r="E4927" s="269"/>
      <c r="F4927" s="269"/>
      <c r="G4927" s="269"/>
      <c r="H4927" s="275"/>
    </row>
    <row r="4928" spans="2:8" ht="18" customHeight="1" x14ac:dyDescent="0.25">
      <c r="B4928" s="355"/>
      <c r="C4928" s="356"/>
      <c r="D4928" s="140"/>
      <c r="E4928" s="269"/>
      <c r="F4928" s="269"/>
      <c r="G4928" s="269"/>
      <c r="H4928" s="275"/>
    </row>
    <row r="4929" spans="2:8" ht="18" customHeight="1" x14ac:dyDescent="0.25">
      <c r="B4929" s="355"/>
      <c r="C4929" s="356"/>
      <c r="D4929" s="140"/>
      <c r="E4929" s="269"/>
      <c r="F4929" s="269"/>
      <c r="G4929" s="269"/>
      <c r="H4929" s="275"/>
    </row>
    <row r="4930" spans="2:8" ht="18" customHeight="1" x14ac:dyDescent="0.25">
      <c r="B4930" s="355"/>
      <c r="C4930" s="356"/>
      <c r="D4930" s="140"/>
      <c r="E4930" s="269"/>
      <c r="F4930" s="269"/>
      <c r="G4930" s="269"/>
      <c r="H4930" s="275"/>
    </row>
    <row r="4931" spans="2:8" ht="18" customHeight="1" x14ac:dyDescent="0.25">
      <c r="B4931" s="355"/>
      <c r="C4931" s="356"/>
      <c r="D4931" s="140"/>
      <c r="E4931" s="269"/>
      <c r="F4931" s="269"/>
      <c r="G4931" s="269"/>
      <c r="H4931" s="275"/>
    </row>
    <row r="4932" spans="2:8" ht="18" customHeight="1" x14ac:dyDescent="0.25">
      <c r="B4932" s="355"/>
      <c r="C4932" s="356"/>
      <c r="D4932" s="140"/>
      <c r="E4932" s="269"/>
      <c r="F4932" s="269"/>
      <c r="G4932" s="269"/>
      <c r="H4932" s="275"/>
    </row>
    <row r="4933" spans="2:8" ht="18" customHeight="1" x14ac:dyDescent="0.25">
      <c r="B4933" s="355"/>
      <c r="C4933" s="356"/>
      <c r="D4933" s="140"/>
      <c r="E4933" s="269"/>
      <c r="F4933" s="269"/>
      <c r="G4933" s="269"/>
      <c r="H4933" s="275"/>
    </row>
    <row r="4934" spans="2:8" ht="18" customHeight="1" x14ac:dyDescent="0.25">
      <c r="B4934" s="355"/>
      <c r="C4934" s="356"/>
      <c r="D4934" s="140"/>
      <c r="E4934" s="269"/>
      <c r="F4934" s="269"/>
      <c r="G4934" s="269"/>
      <c r="H4934" s="275"/>
    </row>
    <row r="4935" spans="2:8" ht="18" customHeight="1" x14ac:dyDescent="0.25">
      <c r="B4935" s="355"/>
      <c r="C4935" s="356"/>
      <c r="D4935" s="140"/>
      <c r="E4935" s="269"/>
      <c r="F4935" s="269"/>
      <c r="G4935" s="269"/>
      <c r="H4935" s="275"/>
    </row>
    <row r="4936" spans="2:8" ht="18" customHeight="1" x14ac:dyDescent="0.25">
      <c r="B4936" s="355"/>
      <c r="C4936" s="356"/>
      <c r="D4936" s="140"/>
      <c r="E4936" s="269"/>
      <c r="F4936" s="269"/>
      <c r="G4936" s="269"/>
      <c r="H4936" s="275"/>
    </row>
    <row r="4937" spans="2:8" ht="18" customHeight="1" x14ac:dyDescent="0.25">
      <c r="B4937" s="355"/>
      <c r="C4937" s="356"/>
      <c r="D4937" s="140"/>
      <c r="E4937" s="269"/>
      <c r="F4937" s="269"/>
      <c r="G4937" s="269"/>
      <c r="H4937" s="275"/>
    </row>
    <row r="4938" spans="2:8" ht="18" customHeight="1" x14ac:dyDescent="0.25">
      <c r="B4938" s="355"/>
      <c r="C4938" s="356"/>
      <c r="D4938" s="140"/>
      <c r="E4938" s="269"/>
      <c r="F4938" s="269"/>
      <c r="G4938" s="269"/>
      <c r="H4938" s="275"/>
    </row>
    <row r="4939" spans="2:8" ht="18" customHeight="1" x14ac:dyDescent="0.25">
      <c r="B4939" s="355"/>
      <c r="C4939" s="356"/>
      <c r="D4939" s="140"/>
      <c r="E4939" s="269"/>
      <c r="F4939" s="269"/>
      <c r="G4939" s="269"/>
      <c r="H4939" s="275"/>
    </row>
    <row r="4940" spans="2:8" ht="18" customHeight="1" x14ac:dyDescent="0.25">
      <c r="B4940" s="355"/>
      <c r="C4940" s="356"/>
      <c r="D4940" s="140"/>
      <c r="E4940" s="269"/>
      <c r="F4940" s="269"/>
      <c r="G4940" s="269"/>
      <c r="H4940" s="275"/>
    </row>
    <row r="4941" spans="2:8" ht="18" customHeight="1" x14ac:dyDescent="0.25">
      <c r="B4941" s="355"/>
      <c r="C4941" s="356"/>
      <c r="D4941" s="140"/>
      <c r="E4941" s="269"/>
      <c r="F4941" s="269"/>
      <c r="G4941" s="269"/>
      <c r="H4941" s="275"/>
    </row>
    <row r="4942" spans="2:8" ht="18" customHeight="1" x14ac:dyDescent="0.25">
      <c r="B4942" s="355"/>
      <c r="C4942" s="356"/>
      <c r="D4942" s="140"/>
      <c r="E4942" s="269"/>
      <c r="F4942" s="269"/>
      <c r="G4942" s="269"/>
      <c r="H4942" s="275"/>
    </row>
    <row r="4943" spans="2:8" ht="18" customHeight="1" x14ac:dyDescent="0.25">
      <c r="B4943" s="355"/>
      <c r="C4943" s="356"/>
      <c r="D4943" s="140"/>
      <c r="E4943" s="269"/>
      <c r="F4943" s="269"/>
      <c r="G4943" s="269"/>
      <c r="H4943" s="275"/>
    </row>
    <row r="4944" spans="2:8" ht="18" customHeight="1" x14ac:dyDescent="0.25">
      <c r="B4944" s="355"/>
      <c r="C4944" s="356"/>
      <c r="D4944" s="140"/>
      <c r="E4944" s="269"/>
      <c r="F4944" s="269"/>
      <c r="G4944" s="269"/>
      <c r="H4944" s="275"/>
    </row>
    <row r="4945" spans="2:8" ht="18" customHeight="1" x14ac:dyDescent="0.25">
      <c r="B4945" s="355"/>
      <c r="C4945" s="356"/>
      <c r="D4945" s="140"/>
      <c r="E4945" s="269"/>
      <c r="F4945" s="269"/>
      <c r="G4945" s="269"/>
      <c r="H4945" s="275"/>
    </row>
    <row r="4946" spans="2:8" ht="18" customHeight="1" x14ac:dyDescent="0.25">
      <c r="B4946" s="355"/>
      <c r="C4946" s="356"/>
      <c r="D4946" s="140"/>
      <c r="E4946" s="269"/>
      <c r="F4946" s="269"/>
      <c r="G4946" s="269"/>
      <c r="H4946" s="275"/>
    </row>
    <row r="4947" spans="2:8" ht="18" customHeight="1" x14ac:dyDescent="0.25">
      <c r="B4947" s="355"/>
      <c r="C4947" s="356"/>
      <c r="D4947" s="140"/>
      <c r="E4947" s="269"/>
      <c r="F4947" s="269"/>
      <c r="G4947" s="269"/>
      <c r="H4947" s="275"/>
    </row>
    <row r="4948" spans="2:8" ht="18" customHeight="1" x14ac:dyDescent="0.25">
      <c r="B4948" s="355"/>
      <c r="C4948" s="356"/>
      <c r="D4948" s="140"/>
      <c r="E4948" s="269"/>
      <c r="F4948" s="269"/>
      <c r="G4948" s="269"/>
      <c r="H4948" s="275"/>
    </row>
    <row r="4949" spans="2:8" ht="18" customHeight="1" x14ac:dyDescent="0.25">
      <c r="B4949" s="355"/>
      <c r="C4949" s="356"/>
      <c r="D4949" s="140"/>
      <c r="E4949" s="269"/>
      <c r="F4949" s="269"/>
      <c r="G4949" s="269"/>
      <c r="H4949" s="275"/>
    </row>
    <row r="4950" spans="2:8" ht="18" customHeight="1" x14ac:dyDescent="0.25">
      <c r="B4950" s="355"/>
      <c r="C4950" s="356"/>
      <c r="D4950" s="140"/>
      <c r="E4950" s="269"/>
      <c r="F4950" s="269"/>
      <c r="G4950" s="269"/>
      <c r="H4950" s="275"/>
    </row>
    <row r="4951" spans="2:8" ht="18" customHeight="1" x14ac:dyDescent="0.25">
      <c r="B4951" s="355"/>
      <c r="C4951" s="356"/>
      <c r="D4951" s="140"/>
      <c r="E4951" s="269"/>
      <c r="F4951" s="269"/>
      <c r="G4951" s="269"/>
      <c r="H4951" s="275"/>
    </row>
    <row r="4952" spans="2:8" ht="18" customHeight="1" x14ac:dyDescent="0.25">
      <c r="B4952" s="355"/>
      <c r="C4952" s="356"/>
      <c r="D4952" s="140"/>
      <c r="E4952" s="269"/>
      <c r="F4952" s="269"/>
      <c r="G4952" s="269"/>
      <c r="H4952" s="275"/>
    </row>
    <row r="4953" spans="2:8" ht="18" customHeight="1" x14ac:dyDescent="0.25">
      <c r="B4953" s="355"/>
      <c r="C4953" s="356"/>
      <c r="D4953" s="140"/>
      <c r="E4953" s="269"/>
      <c r="F4953" s="269"/>
      <c r="G4953" s="269"/>
      <c r="H4953" s="275"/>
    </row>
    <row r="4954" spans="2:8" ht="18" customHeight="1" x14ac:dyDescent="0.25">
      <c r="B4954" s="355"/>
      <c r="C4954" s="356"/>
      <c r="D4954" s="140"/>
      <c r="E4954" s="269"/>
      <c r="F4954" s="269"/>
      <c r="G4954" s="269"/>
      <c r="H4954" s="275"/>
    </row>
    <row r="4955" spans="2:8" ht="18" customHeight="1" x14ac:dyDescent="0.25">
      <c r="B4955" s="355"/>
      <c r="C4955" s="356"/>
      <c r="D4955" s="140"/>
      <c r="E4955" s="269"/>
      <c r="F4955" s="269"/>
      <c r="G4955" s="269"/>
      <c r="H4955" s="275"/>
    </row>
    <row r="4956" spans="2:8" ht="18" customHeight="1" x14ac:dyDescent="0.25">
      <c r="B4956" s="355"/>
      <c r="C4956" s="356"/>
      <c r="D4956" s="140"/>
      <c r="E4956" s="269"/>
      <c r="F4956" s="269"/>
      <c r="G4956" s="269"/>
      <c r="H4956" s="275"/>
    </row>
    <row r="4957" spans="2:8" ht="18" customHeight="1" x14ac:dyDescent="0.25">
      <c r="B4957" s="355"/>
      <c r="C4957" s="356"/>
      <c r="D4957" s="140"/>
      <c r="E4957" s="269"/>
      <c r="F4957" s="269"/>
      <c r="G4957" s="269"/>
      <c r="H4957" s="275"/>
    </row>
    <row r="4958" spans="2:8" ht="18" customHeight="1" x14ac:dyDescent="0.25">
      <c r="B4958" s="355"/>
      <c r="C4958" s="356"/>
      <c r="D4958" s="140"/>
      <c r="E4958" s="269"/>
      <c r="F4958" s="269"/>
      <c r="G4958" s="269"/>
      <c r="H4958" s="275"/>
    </row>
    <row r="4959" spans="2:8" ht="18" customHeight="1" x14ac:dyDescent="0.25">
      <c r="B4959" s="355"/>
      <c r="C4959" s="356"/>
      <c r="D4959" s="140"/>
      <c r="E4959" s="269"/>
      <c r="F4959" s="269"/>
      <c r="G4959" s="269"/>
      <c r="H4959" s="275"/>
    </row>
    <row r="4960" spans="2:8" ht="18" customHeight="1" x14ac:dyDescent="0.25">
      <c r="B4960" s="355"/>
      <c r="C4960" s="356"/>
      <c r="D4960" s="140"/>
      <c r="E4960" s="269"/>
      <c r="F4960" s="269"/>
      <c r="G4960" s="269"/>
      <c r="H4960" s="275"/>
    </row>
    <row r="4961" spans="2:8" ht="18" customHeight="1" x14ac:dyDescent="0.25">
      <c r="B4961" s="355"/>
      <c r="C4961" s="356"/>
      <c r="D4961" s="140"/>
      <c r="E4961" s="269"/>
      <c r="F4961" s="269"/>
      <c r="G4961" s="269"/>
      <c r="H4961" s="275"/>
    </row>
    <row r="4962" spans="2:8" ht="18" customHeight="1" x14ac:dyDescent="0.25">
      <c r="B4962" s="355"/>
      <c r="C4962" s="356"/>
      <c r="D4962" s="140"/>
      <c r="E4962" s="269"/>
      <c r="F4962" s="269"/>
      <c r="G4962" s="269"/>
      <c r="H4962" s="275"/>
    </row>
    <row r="4963" spans="2:8" ht="18" customHeight="1" x14ac:dyDescent="0.25">
      <c r="B4963" s="355"/>
      <c r="C4963" s="356"/>
      <c r="D4963" s="140"/>
      <c r="E4963" s="269"/>
      <c r="F4963" s="269"/>
      <c r="G4963" s="269"/>
      <c r="H4963" s="275"/>
    </row>
    <row r="4964" spans="2:8" ht="18" customHeight="1" x14ac:dyDescent="0.25">
      <c r="B4964" s="355"/>
      <c r="C4964" s="356"/>
      <c r="D4964" s="140"/>
      <c r="E4964" s="269"/>
      <c r="F4964" s="269"/>
      <c r="G4964" s="269"/>
      <c r="H4964" s="275"/>
    </row>
    <row r="4965" spans="2:8" ht="18" customHeight="1" x14ac:dyDescent="0.25">
      <c r="B4965" s="355"/>
      <c r="C4965" s="356"/>
      <c r="D4965" s="140"/>
      <c r="E4965" s="269"/>
      <c r="F4965" s="269"/>
      <c r="G4965" s="269"/>
      <c r="H4965" s="275"/>
    </row>
    <row r="4966" spans="2:8" ht="18" customHeight="1" x14ac:dyDescent="0.25">
      <c r="B4966" s="355"/>
      <c r="C4966" s="356"/>
      <c r="D4966" s="140"/>
      <c r="E4966" s="269"/>
      <c r="F4966" s="269"/>
      <c r="G4966" s="269"/>
      <c r="H4966" s="275"/>
    </row>
    <row r="4967" spans="2:8" ht="18" customHeight="1" x14ac:dyDescent="0.25">
      <c r="B4967" s="355"/>
      <c r="C4967" s="356"/>
      <c r="D4967" s="140"/>
      <c r="E4967" s="269"/>
      <c r="F4967" s="269"/>
      <c r="G4967" s="269"/>
      <c r="H4967" s="275"/>
    </row>
    <row r="4968" spans="2:8" ht="18" customHeight="1" x14ac:dyDescent="0.25">
      <c r="B4968" s="355"/>
      <c r="C4968" s="356"/>
      <c r="D4968" s="140"/>
      <c r="E4968" s="269"/>
      <c r="F4968" s="269"/>
      <c r="G4968" s="269"/>
      <c r="H4968" s="275"/>
    </row>
    <row r="4969" spans="2:8" ht="18" customHeight="1" x14ac:dyDescent="0.25">
      <c r="B4969" s="355"/>
      <c r="C4969" s="356"/>
      <c r="D4969" s="140"/>
      <c r="E4969" s="269"/>
      <c r="F4969" s="269"/>
      <c r="G4969" s="269"/>
      <c r="H4969" s="275"/>
    </row>
    <row r="4970" spans="2:8" ht="18" customHeight="1" x14ac:dyDescent="0.25">
      <c r="B4970" s="355"/>
      <c r="C4970" s="356"/>
      <c r="D4970" s="140"/>
      <c r="E4970" s="269"/>
      <c r="F4970" s="269"/>
      <c r="G4970" s="269"/>
      <c r="H4970" s="275"/>
    </row>
    <row r="4971" spans="2:8" ht="18" customHeight="1" x14ac:dyDescent="0.25">
      <c r="B4971" s="355"/>
      <c r="C4971" s="356"/>
      <c r="D4971" s="140"/>
      <c r="E4971" s="269"/>
      <c r="F4971" s="269"/>
      <c r="G4971" s="269"/>
      <c r="H4971" s="275"/>
    </row>
    <row r="4972" spans="2:8" ht="18" customHeight="1" x14ac:dyDescent="0.25">
      <c r="B4972" s="355"/>
      <c r="C4972" s="356"/>
      <c r="D4972" s="140"/>
      <c r="E4972" s="269"/>
      <c r="F4972" s="269"/>
      <c r="G4972" s="269"/>
      <c r="H4972" s="275"/>
    </row>
    <row r="4973" spans="2:8" ht="18" customHeight="1" x14ac:dyDescent="0.25">
      <c r="B4973" s="355"/>
      <c r="C4973" s="356"/>
      <c r="D4973" s="140"/>
      <c r="E4973" s="269"/>
      <c r="F4973" s="269"/>
      <c r="G4973" s="269"/>
      <c r="H4973" s="275"/>
    </row>
    <row r="4974" spans="2:8" ht="18" customHeight="1" x14ac:dyDescent="0.25">
      <c r="B4974" s="355"/>
      <c r="C4974" s="356"/>
      <c r="D4974" s="140"/>
      <c r="E4974" s="269"/>
      <c r="F4974" s="269"/>
      <c r="G4974" s="269"/>
      <c r="H4974" s="275"/>
    </row>
    <row r="4975" spans="2:8" ht="18" customHeight="1" x14ac:dyDescent="0.25">
      <c r="B4975" s="355"/>
      <c r="C4975" s="356"/>
      <c r="D4975" s="140"/>
      <c r="E4975" s="269"/>
      <c r="F4975" s="269"/>
      <c r="G4975" s="269"/>
      <c r="H4975" s="275"/>
    </row>
    <row r="4976" spans="2:8" ht="18" customHeight="1" x14ac:dyDescent="0.25">
      <c r="B4976" s="355"/>
      <c r="C4976" s="356"/>
      <c r="D4976" s="140"/>
      <c r="E4976" s="269"/>
      <c r="F4976" s="269"/>
      <c r="G4976" s="269"/>
      <c r="H4976" s="275"/>
    </row>
    <row r="4977" spans="2:24" ht="18" customHeight="1" x14ac:dyDescent="0.25">
      <c r="B4977" s="355"/>
      <c r="C4977" s="356"/>
      <c r="D4977" s="140"/>
      <c r="E4977" s="269"/>
      <c r="F4977" s="269"/>
      <c r="G4977" s="269"/>
      <c r="H4977" s="275"/>
      <c r="I4977" s="269"/>
      <c r="J4977" s="140"/>
      <c r="K4977" s="273"/>
      <c r="L4977" s="273"/>
      <c r="N4977" s="275"/>
      <c r="O4977" s="272"/>
      <c r="P4977" s="272"/>
      <c r="Q4977" s="272"/>
      <c r="R4977" s="269"/>
      <c r="S4977" s="269"/>
      <c r="T4977" s="273"/>
      <c r="U4977" s="466"/>
      <c r="V4977" s="140"/>
      <c r="W4977" s="140"/>
      <c r="X4977" s="140"/>
    </row>
    <row r="4978" spans="2:24" ht="18" customHeight="1" x14ac:dyDescent="0.25">
      <c r="B4978" s="355"/>
      <c r="C4978" s="356"/>
      <c r="D4978" s="140"/>
      <c r="E4978" s="269"/>
      <c r="F4978" s="269"/>
      <c r="G4978" s="269"/>
      <c r="H4978" s="275"/>
      <c r="I4978" s="269"/>
      <c r="J4978" s="140"/>
      <c r="K4978" s="273"/>
      <c r="L4978" s="273"/>
      <c r="N4978" s="275"/>
      <c r="O4978" s="272"/>
      <c r="P4978" s="272"/>
      <c r="Q4978" s="272"/>
      <c r="R4978" s="269"/>
      <c r="S4978" s="269"/>
      <c r="T4978" s="273"/>
      <c r="U4978" s="466"/>
      <c r="V4978" s="140"/>
      <c r="W4978" s="140"/>
      <c r="X4978" s="140"/>
    </row>
    <row r="4979" spans="2:24" ht="18" customHeight="1" x14ac:dyDescent="0.25">
      <c r="B4979" s="355"/>
      <c r="C4979" s="356"/>
      <c r="D4979" s="140"/>
      <c r="E4979" s="269"/>
      <c r="F4979" s="269"/>
      <c r="G4979" s="269"/>
      <c r="H4979" s="275"/>
      <c r="I4979" s="269"/>
      <c r="J4979" s="140"/>
      <c r="K4979" s="273"/>
      <c r="L4979" s="273"/>
      <c r="N4979" s="275"/>
      <c r="O4979" s="272"/>
      <c r="P4979" s="272"/>
      <c r="Q4979" s="272"/>
      <c r="R4979" s="269"/>
      <c r="S4979" s="269"/>
      <c r="T4979" s="273"/>
      <c r="U4979" s="466"/>
      <c r="V4979" s="140"/>
      <c r="W4979" s="140"/>
      <c r="X4979" s="140"/>
    </row>
    <row r="4980" spans="2:24" ht="18" customHeight="1" x14ac:dyDescent="0.25">
      <c r="B4980" s="355"/>
      <c r="C4980" s="356"/>
      <c r="D4980" s="140"/>
      <c r="E4980" s="269"/>
      <c r="F4980" s="269"/>
      <c r="G4980" s="269"/>
      <c r="H4980" s="275"/>
      <c r="I4980" s="269"/>
      <c r="J4980" s="140"/>
      <c r="K4980" s="273"/>
      <c r="L4980" s="273"/>
      <c r="N4980" s="275"/>
      <c r="O4980" s="272"/>
      <c r="P4980" s="272"/>
      <c r="Q4980" s="272"/>
      <c r="R4980" s="269"/>
      <c r="S4980" s="269"/>
      <c r="T4980" s="273"/>
      <c r="U4980" s="466"/>
      <c r="V4980" s="140"/>
      <c r="W4980" s="140"/>
      <c r="X4980" s="140"/>
    </row>
    <row r="4981" spans="2:24" ht="18" customHeight="1" x14ac:dyDescent="0.25">
      <c r="B4981" s="355"/>
      <c r="C4981" s="356"/>
      <c r="D4981" s="140"/>
      <c r="E4981" s="269"/>
      <c r="F4981" s="269"/>
      <c r="G4981" s="269"/>
      <c r="H4981" s="275"/>
      <c r="I4981" s="269"/>
      <c r="J4981" s="140"/>
      <c r="K4981" s="273"/>
      <c r="L4981" s="273"/>
      <c r="N4981" s="275"/>
      <c r="O4981" s="272"/>
      <c r="P4981" s="272"/>
      <c r="Q4981" s="272"/>
      <c r="R4981" s="269"/>
      <c r="S4981" s="269"/>
      <c r="T4981" s="273"/>
      <c r="U4981" s="466"/>
      <c r="V4981" s="140"/>
      <c r="W4981" s="140"/>
      <c r="X4981" s="140"/>
    </row>
  </sheetData>
  <autoFilter ref="A3:CD2022" xr:uid="{00000000-0001-0000-0000-000000000000}">
    <sortState xmlns:xlrd2="http://schemas.microsoft.com/office/spreadsheetml/2017/richdata2" ref="A4:CD2022">
      <sortCondition ref="A3:A2022"/>
    </sortState>
  </autoFilter>
  <sortState xmlns:xlrd2="http://schemas.microsoft.com/office/spreadsheetml/2017/richdata2" ref="A723:CD2022">
    <sortCondition ref="G723:G2022"/>
  </sortState>
  <dataConsolidate/>
  <customSheetViews>
    <customSheetView guid="{8D44BE30-DC19-4B79-BB1D-21CA6698F766}" showPageBreaks="1" fitToPage="1" printArea="1" showAutoFilter="1" hiddenColumns="1" topLeftCell="B1">
      <pane ySplit="3" topLeftCell="A4" activePane="bottomLeft" state="frozen"/>
      <selection pane="bottomLeft" activeCell="E40" sqref="E40"/>
      <pageMargins left="0" right="0" top="0" bottom="0" header="0" footer="0"/>
      <pageSetup paperSize="9" scale="20" fitToHeight="64" orientation="landscape" r:id="rId1"/>
      <autoFilter ref="A3:CD4981" xr:uid="{4EB1DF47-95D5-4455-9F90-0776D167CB7F}"/>
    </customSheetView>
    <customSheetView guid="{CBA018AE-2C22-41C1-8163-7BE71552DB08}" showPageBreaks="1" fitToPage="1" printArea="1" showAutoFilter="1" hiddenColumns="1" topLeftCell="O1">
      <pane ySplit="3" topLeftCell="A22" activePane="bottomLeft" state="frozen"/>
      <selection pane="bottomLeft" activeCell="Z41" sqref="Z41"/>
      <pageMargins left="0" right="0" top="0" bottom="0" header="0" footer="0"/>
      <pageSetup paperSize="9" scale="22" fitToHeight="64" orientation="landscape" r:id="rId2"/>
      <autoFilter ref="A3:CD4981" xr:uid="{2839E50E-C6F2-46FD-895D-2252D3C2CB3D}"/>
    </customSheetView>
  </customSheetViews>
  <mergeCells count="5">
    <mergeCell ref="C2:D2"/>
    <mergeCell ref="AD2:AH2"/>
    <mergeCell ref="AJ2:AM2"/>
    <mergeCell ref="AN2:AT2"/>
    <mergeCell ref="AU2:AW2"/>
  </mergeCells>
  <phoneticPr fontId="33" type="noConversion"/>
  <conditionalFormatting sqref="B180:B346">
    <cfRule type="expression" dxfId="24666" priority="3943">
      <formula>INDIRECT("D"&amp;ROW())="Yes"</formula>
    </cfRule>
    <cfRule type="expression" dxfId="24665" priority="3944" stopIfTrue="1">
      <formula>INDIRECT("E"&amp;ROW())="Recall Required"</formula>
    </cfRule>
    <cfRule type="expression" dxfId="24664" priority="3945" stopIfTrue="1">
      <formula>INDIRECT("E"&amp;ROW())="Supply Only"</formula>
    </cfRule>
    <cfRule type="expression" dxfId="24663" priority="3946" stopIfTrue="1">
      <formula>INDIRECT("E"&amp;ROW())="Part Fitted"</formula>
    </cfRule>
    <cfRule type="expression" dxfId="24662" priority="3947" stopIfTrue="1">
      <formula>INDIRECT("E"&amp;ROW())="confirmed"</formula>
    </cfRule>
    <cfRule type="expression" dxfId="24661" priority="3948" stopIfTrue="1">
      <formula>INDIRECT("E"&amp;ROW())="Duplicate"</formula>
    </cfRule>
    <cfRule type="expression" dxfId="24660" priority="3949" stopIfTrue="1">
      <formula>INDIRECT("E"&amp;ROW())="Handed Back"</formula>
    </cfRule>
    <cfRule type="expression" dxfId="24659" priority="3950" stopIfTrue="1">
      <formula>INDIRECT("E"&amp;ROW())="Refusal"</formula>
    </cfRule>
    <cfRule type="expression" dxfId="24658" priority="3951" stopIfTrue="1">
      <formula>INDIRECT("E"&amp;ROW())="No Access install"</formula>
    </cfRule>
    <cfRule type="expression" dxfId="24657" priority="3952" stopIfTrue="1">
      <formula>INDIRECT("E"&amp;ROW())="No Access survey"</formula>
    </cfRule>
    <cfRule type="expression" dxfId="24656" priority="3953" stopIfTrue="1">
      <formula>INDIRECT("E"&amp;ROW())="NWR"</formula>
    </cfRule>
    <cfRule type="expression" dxfId="24655" priority="3954" stopIfTrue="1">
      <formula>INDIRECT("E"&amp;ROW())="Cancelled"</formula>
    </cfRule>
    <cfRule type="expression" dxfId="24654" priority="3955" stopIfTrue="1">
      <formula>INDIRECT("E"&amp;ROW())="On hold"</formula>
    </cfRule>
    <cfRule type="expression" dxfId="24653" priority="3956" stopIfTrue="1">
      <formula>INDIRECT("E"&amp;ROW())="Handed Over"</formula>
    </cfRule>
    <cfRule type="expression" dxfId="24652" priority="3957" stopIfTrue="1">
      <formula>INDIRECT("E"&amp;ROW())="Fitted"</formula>
    </cfRule>
    <cfRule type="expression" dxfId="24651" priority="3958" stopIfTrue="1">
      <formula>INDIRECT("E"&amp;ROW())="Booked to fit"</formula>
    </cfRule>
    <cfRule type="expression" dxfId="24650" priority="3959" stopIfTrue="1">
      <formula>INDIRECT("E"&amp;ROW())="Delivered To Depot/Container"</formula>
    </cfRule>
    <cfRule type="expression" dxfId="24649" priority="3960" stopIfTrue="1">
      <formula>INDIRECT("E"&amp;ROW())="Called Off"</formula>
    </cfRule>
    <cfRule type="expression" dxfId="24648" priority="3961" stopIfTrue="1">
      <formula>INDIRECT("E"&amp;ROW())="Await Client Approval"</formula>
    </cfRule>
    <cfRule type="expression" dxfId="24647" priority="3962" stopIfTrue="1">
      <formula>INDIRECT("E"&amp;ROW())="SCOPE SURVEY"</formula>
    </cfRule>
    <cfRule type="expression" dxfId="24646" priority="3963" stopIfTrue="1">
      <formula>INDIRECT("E"&amp;ROW())="Priced"</formula>
    </cfRule>
    <cfRule type="expression" dxfId="24645" priority="3964" stopIfTrue="1">
      <formula>INDIRECT("E"&amp;ROW())="Sent for pricing"</formula>
    </cfRule>
    <cfRule type="expression" dxfId="24644" priority="3965" stopIfTrue="1">
      <formula>INDIRECT("E"&amp;ROW())="Await"</formula>
    </cfRule>
    <cfRule type="expression" dxfId="24643" priority="3966" stopIfTrue="1">
      <formula>INDIRECT("E"&amp;ROW())="CLEANSED"</formula>
    </cfRule>
    <cfRule type="expression" dxfId="24642" priority="3967" stopIfTrue="1">
      <formula>INDIRECT("E"&amp;ROW())="PM TO CLEANSE"</formula>
    </cfRule>
    <cfRule type="expression" dxfId="24641" priority="3968" stopIfTrue="1">
      <formula>INDIRECT("E"&amp;ROW())="Survey Received"</formula>
    </cfRule>
    <cfRule type="expression" dxfId="24640" priority="3969" stopIfTrue="1">
      <formula>INDIRECT("E"&amp;ROW())="Survey Booked"</formula>
    </cfRule>
  </conditionalFormatting>
  <conditionalFormatting sqref="B55:D55 BF55:BG55">
    <cfRule type="expression" dxfId="24639" priority="4753">
      <formula>INDIRECT("D"&amp;ROW())="Yes"</formula>
    </cfRule>
    <cfRule type="expression" dxfId="24638" priority="4754" stopIfTrue="1">
      <formula>INDIRECT("E"&amp;ROW())="Recall Required"</formula>
    </cfRule>
    <cfRule type="expression" dxfId="24637" priority="4755" stopIfTrue="1">
      <formula>INDIRECT("E"&amp;ROW())="Supply Only"</formula>
    </cfRule>
    <cfRule type="expression" dxfId="24636" priority="4756" stopIfTrue="1">
      <formula>INDIRECT("E"&amp;ROW())="Part Fitted"</formula>
    </cfRule>
    <cfRule type="expression" dxfId="24635" priority="4757" stopIfTrue="1">
      <formula>INDIRECT("E"&amp;ROW())="confirmed"</formula>
    </cfRule>
    <cfRule type="expression" dxfId="24634" priority="4758" stopIfTrue="1">
      <formula>INDIRECT("E"&amp;ROW())="Duplicate"</formula>
    </cfRule>
    <cfRule type="expression" dxfId="24633" priority="4759" stopIfTrue="1">
      <formula>INDIRECT("E"&amp;ROW())="Handed Back"</formula>
    </cfRule>
    <cfRule type="expression" dxfId="24632" priority="4760" stopIfTrue="1">
      <formula>INDIRECT("E"&amp;ROW())="Refusal"</formula>
    </cfRule>
    <cfRule type="expression" dxfId="24631" priority="4761" stopIfTrue="1">
      <formula>INDIRECT("E"&amp;ROW())="No Access install"</formula>
    </cfRule>
    <cfRule type="expression" dxfId="24630" priority="4762" stopIfTrue="1">
      <formula>INDIRECT("E"&amp;ROW())="No Access survey"</formula>
    </cfRule>
    <cfRule type="expression" dxfId="24629" priority="4763" stopIfTrue="1">
      <formula>INDIRECT("E"&amp;ROW())="NWR"</formula>
    </cfRule>
    <cfRule type="expression" dxfId="24628" priority="4764" stopIfTrue="1">
      <formula>INDIRECT("E"&amp;ROW())="Cancelled"</formula>
    </cfRule>
    <cfRule type="expression" dxfId="24627" priority="4765" stopIfTrue="1">
      <formula>INDIRECT("E"&amp;ROW())="On hold"</formula>
    </cfRule>
    <cfRule type="expression" dxfId="24626" priority="4766" stopIfTrue="1">
      <formula>INDIRECT("E"&amp;ROW())="Handed Over"</formula>
    </cfRule>
    <cfRule type="expression" dxfId="24625" priority="4767" stopIfTrue="1">
      <formula>INDIRECT("E"&amp;ROW())="Fitted"</formula>
    </cfRule>
    <cfRule type="expression" dxfId="24624" priority="4768" stopIfTrue="1">
      <formula>INDIRECT("E"&amp;ROW())="Booked to fit"</formula>
    </cfRule>
    <cfRule type="expression" dxfId="24623" priority="4769" stopIfTrue="1">
      <formula>INDIRECT("E"&amp;ROW())="Delivered To Depot/Container"</formula>
    </cfRule>
    <cfRule type="expression" dxfId="24622" priority="4770" stopIfTrue="1">
      <formula>INDIRECT("E"&amp;ROW())="Called Off"</formula>
    </cfRule>
    <cfRule type="expression" dxfId="24621" priority="4771" stopIfTrue="1">
      <formula>INDIRECT("E"&amp;ROW())="Await Client Approval"</formula>
    </cfRule>
    <cfRule type="expression" dxfId="24620" priority="4772" stopIfTrue="1">
      <formula>INDIRECT("E"&amp;ROW())="SCOPE SURVEY"</formula>
    </cfRule>
    <cfRule type="expression" dxfId="24619" priority="4773" stopIfTrue="1">
      <formula>INDIRECT("E"&amp;ROW())="Priced"</formula>
    </cfRule>
    <cfRule type="expression" dxfId="24618" priority="4774" stopIfTrue="1">
      <formula>INDIRECT("E"&amp;ROW())="Sent for pricing"</formula>
    </cfRule>
    <cfRule type="expression" dxfId="24617" priority="4775" stopIfTrue="1">
      <formula>INDIRECT("E"&amp;ROW())="Await"</formula>
    </cfRule>
    <cfRule type="expression" dxfId="24616" priority="4776" stopIfTrue="1">
      <formula>INDIRECT("E"&amp;ROW())="CLEANSED"</formula>
    </cfRule>
    <cfRule type="expression" dxfId="24615" priority="4777" stopIfTrue="1">
      <formula>INDIRECT("E"&amp;ROW())="PM TO CLEANSE"</formula>
    </cfRule>
    <cfRule type="expression" dxfId="24614" priority="4778" stopIfTrue="1">
      <formula>INDIRECT("E"&amp;ROW())="Survey Received"</formula>
    </cfRule>
    <cfRule type="expression" dxfId="24613" priority="4779" stopIfTrue="1">
      <formula>INDIRECT("E"&amp;ROW())="Survey Booked"</formula>
    </cfRule>
  </conditionalFormatting>
  <conditionalFormatting sqref="B2:BS5 B6:H6 J6:BS6 B7:BS16 W839:BS4986">
    <cfRule type="expression" dxfId="24612" priority="5618" stopIfTrue="1">
      <formula>INDIRECT("E"&amp;ROW())="Recall Required"</formula>
    </cfRule>
    <cfRule type="expression" dxfId="24611" priority="5619" stopIfTrue="1">
      <formula>INDIRECT("E"&amp;ROW())="Supply Only"</formula>
    </cfRule>
    <cfRule type="expression" dxfId="24610" priority="5620" stopIfTrue="1">
      <formula>INDIRECT("E"&amp;ROW())="Part Fitted"</formula>
    </cfRule>
    <cfRule type="expression" dxfId="24609" priority="5621" stopIfTrue="1">
      <formula>INDIRECT("E"&amp;ROW())="confirmed"</formula>
    </cfRule>
    <cfRule type="expression" dxfId="24608" priority="5622" stopIfTrue="1">
      <formula>INDIRECT("E"&amp;ROW())="Duplicate"</formula>
    </cfRule>
    <cfRule type="expression" dxfId="24607" priority="5623" stopIfTrue="1">
      <formula>INDIRECT("E"&amp;ROW())="Handed Back"</formula>
    </cfRule>
    <cfRule type="expression" dxfId="24606" priority="5624" stopIfTrue="1">
      <formula>INDIRECT("E"&amp;ROW())="Refusal"</formula>
    </cfRule>
    <cfRule type="expression" dxfId="24605" priority="5625" stopIfTrue="1">
      <formula>INDIRECT("E"&amp;ROW())="No Access install"</formula>
    </cfRule>
    <cfRule type="expression" dxfId="24604" priority="5626" stopIfTrue="1">
      <formula>INDIRECT("E"&amp;ROW())="No Access survey"</formula>
    </cfRule>
    <cfRule type="expression" dxfId="24603" priority="5627" stopIfTrue="1">
      <formula>INDIRECT("E"&amp;ROW())="NWR"</formula>
    </cfRule>
    <cfRule type="expression" dxfId="24602" priority="5628" stopIfTrue="1">
      <formula>INDIRECT("E"&amp;ROW())="Cancelled"</formula>
    </cfRule>
    <cfRule type="expression" dxfId="24601" priority="5629" stopIfTrue="1">
      <formula>INDIRECT("E"&amp;ROW())="On hold"</formula>
    </cfRule>
    <cfRule type="expression" dxfId="24600" priority="5630" stopIfTrue="1">
      <formula>INDIRECT("E"&amp;ROW())="Handed Over"</formula>
    </cfRule>
    <cfRule type="expression" dxfId="24599" priority="5631" stopIfTrue="1">
      <formula>INDIRECT("E"&amp;ROW())="Fitted"</formula>
    </cfRule>
    <cfRule type="expression" dxfId="24598" priority="5632" stopIfTrue="1">
      <formula>INDIRECT("E"&amp;ROW())="Booked to fit"</formula>
    </cfRule>
    <cfRule type="expression" dxfId="24597" priority="5633" stopIfTrue="1">
      <formula>INDIRECT("E"&amp;ROW())="Delivered To Depot/Container"</formula>
    </cfRule>
    <cfRule type="expression" dxfId="24596" priority="5634" stopIfTrue="1">
      <formula>INDIRECT("E"&amp;ROW())="Called Off"</formula>
    </cfRule>
    <cfRule type="expression" dxfId="24595" priority="5635" stopIfTrue="1">
      <formula>INDIRECT("E"&amp;ROW())="Await Client Approval"</formula>
    </cfRule>
    <cfRule type="expression" dxfId="24594" priority="5636" stopIfTrue="1">
      <formula>INDIRECT("E"&amp;ROW())="SCOPE SURVEY"</formula>
    </cfRule>
    <cfRule type="expression" dxfId="24593" priority="5637" stopIfTrue="1">
      <formula>INDIRECT("E"&amp;ROW())="Priced"</formula>
    </cfRule>
    <cfRule type="expression" dxfId="24592" priority="5638" stopIfTrue="1">
      <formula>INDIRECT("E"&amp;ROW())="Sent for pricing"</formula>
    </cfRule>
    <cfRule type="expression" dxfId="24591" priority="5639" stopIfTrue="1">
      <formula>INDIRECT("E"&amp;ROW())="Await"</formula>
    </cfRule>
    <cfRule type="expression" dxfId="24590" priority="5640" stopIfTrue="1">
      <formula>INDIRECT("E"&amp;ROW())="CLEANSED"</formula>
    </cfRule>
    <cfRule type="expression" dxfId="24589" priority="5641" stopIfTrue="1">
      <formula>INDIRECT("E"&amp;ROW())="PM TO CLEANSE"</formula>
    </cfRule>
    <cfRule type="expression" dxfId="24588" priority="5642" stopIfTrue="1">
      <formula>INDIRECT("E"&amp;ROW())="Survey Received"</formula>
    </cfRule>
    <cfRule type="expression" dxfId="24587" priority="5643" stopIfTrue="1">
      <formula>INDIRECT("E"&amp;ROW())="Survey Booked"</formula>
    </cfRule>
  </conditionalFormatting>
  <conditionalFormatting sqref="B2:BS5 J6:BS6 B7:BS16 B6:H6 W839:BS4986">
    <cfRule type="expression" dxfId="24586" priority="5617">
      <formula>INDIRECT("D"&amp;ROW())="Yes"</formula>
    </cfRule>
  </conditionalFormatting>
  <conditionalFormatting sqref="B595:T595 V595:BS595 B596:BS797 BI17:BS20 U21:BS43 U44:BK44 B45:BK48 B49:BS229 B230:N230 B839:V1260 F17:BH18 B17:E20 F19:S20 U19:BH20 B21:S44 BL44:BS48 B1261:M1261 O1261 Q1261:V1261 B1262:V1983 B1984:P1984 R1984:V1984 B1985:V4979 D4980:F4980 M4980 S4980:V4980 B4980:B4981 B4982:V4986 B231:BS594">
    <cfRule type="expression" dxfId="24585" priority="5752">
      <formula>INDIRECT("D"&amp;ROW())="Yes"</formula>
    </cfRule>
  </conditionalFormatting>
  <conditionalFormatting sqref="B360:BS594 B595:T595 V595:BS595 B596:BS838">
    <cfRule type="expression" dxfId="24584" priority="5050">
      <formula>INDIRECT("D"&amp;ROW())="Yes"</formula>
    </cfRule>
    <cfRule type="expression" dxfId="24583" priority="5051" stopIfTrue="1">
      <formula>INDIRECT("E"&amp;ROW())="Recall Required"</formula>
    </cfRule>
    <cfRule type="expression" dxfId="24582" priority="5052" stopIfTrue="1">
      <formula>INDIRECT("E"&amp;ROW())="Supply Only"</formula>
    </cfRule>
    <cfRule type="expression" dxfId="24581" priority="5053" stopIfTrue="1">
      <formula>INDIRECT("E"&amp;ROW())="Part Fitted"</formula>
    </cfRule>
    <cfRule type="expression" dxfId="24580" priority="5054" stopIfTrue="1">
      <formula>INDIRECT("E"&amp;ROW())="confirmed"</formula>
    </cfRule>
    <cfRule type="expression" dxfId="24579" priority="5055" stopIfTrue="1">
      <formula>INDIRECT("E"&amp;ROW())="Duplicate"</formula>
    </cfRule>
    <cfRule type="expression" dxfId="24578" priority="5056" stopIfTrue="1">
      <formula>INDIRECT("E"&amp;ROW())="Handed Back"</formula>
    </cfRule>
    <cfRule type="expression" dxfId="24577" priority="5057" stopIfTrue="1">
      <formula>INDIRECT("E"&amp;ROW())="Refusal"</formula>
    </cfRule>
    <cfRule type="expression" dxfId="24576" priority="5058" stopIfTrue="1">
      <formula>INDIRECT("E"&amp;ROW())="No Access install"</formula>
    </cfRule>
    <cfRule type="expression" dxfId="24575" priority="5059" stopIfTrue="1">
      <formula>INDIRECT("E"&amp;ROW())="No Access survey"</formula>
    </cfRule>
    <cfRule type="expression" dxfId="24574" priority="5060" stopIfTrue="1">
      <formula>INDIRECT("E"&amp;ROW())="NWR"</formula>
    </cfRule>
    <cfRule type="expression" dxfId="24573" priority="5061" stopIfTrue="1">
      <formula>INDIRECT("E"&amp;ROW())="Cancelled"</formula>
    </cfRule>
    <cfRule type="expression" dxfId="24572" priority="5062" stopIfTrue="1">
      <formula>INDIRECT("E"&amp;ROW())="On hold"</formula>
    </cfRule>
    <cfRule type="expression" dxfId="24571" priority="5063" stopIfTrue="1">
      <formula>INDIRECT("E"&amp;ROW())="Handed Over"</formula>
    </cfRule>
    <cfRule type="expression" dxfId="24570" priority="5064" stopIfTrue="1">
      <formula>INDIRECT("E"&amp;ROW())="Fitted"</formula>
    </cfRule>
    <cfRule type="expression" dxfId="24569" priority="5065" stopIfTrue="1">
      <formula>INDIRECT("E"&amp;ROW())="Booked to fit"</formula>
    </cfRule>
    <cfRule type="expression" dxfId="24568" priority="5066" stopIfTrue="1">
      <formula>INDIRECT("E"&amp;ROW())="Delivered To Depot/Container"</formula>
    </cfRule>
    <cfRule type="expression" dxfId="24567" priority="5067" stopIfTrue="1">
      <formula>INDIRECT("E"&amp;ROW())="Called Off"</formula>
    </cfRule>
    <cfRule type="expression" dxfId="24566" priority="5068" stopIfTrue="1">
      <formula>INDIRECT("E"&amp;ROW())="Await Client Approval"</formula>
    </cfRule>
    <cfRule type="expression" dxfId="24565" priority="5069" stopIfTrue="1">
      <formula>INDIRECT("E"&amp;ROW())="SCOPE SURVEY"</formula>
    </cfRule>
    <cfRule type="expression" dxfId="24564" priority="5070" stopIfTrue="1">
      <formula>INDIRECT("E"&amp;ROW())="Priced"</formula>
    </cfRule>
    <cfRule type="expression" dxfId="24563" priority="5071" stopIfTrue="1">
      <formula>INDIRECT("E"&amp;ROW())="Sent for pricing"</formula>
    </cfRule>
    <cfRule type="expression" dxfId="24562" priority="5072" stopIfTrue="1">
      <formula>INDIRECT("E"&amp;ROW())="Await"</formula>
    </cfRule>
    <cfRule type="expression" dxfId="24561" priority="5073" stopIfTrue="1">
      <formula>INDIRECT("E"&amp;ROW())="CLEANSED"</formula>
    </cfRule>
    <cfRule type="expression" dxfId="24560" priority="5074" stopIfTrue="1">
      <formula>INDIRECT("E"&amp;ROW())="PM TO CLEANSE"</formula>
    </cfRule>
    <cfRule type="expression" dxfId="24559" priority="5075" stopIfTrue="1">
      <formula>INDIRECT("E"&amp;ROW())="Survey Received"</formula>
    </cfRule>
    <cfRule type="expression" dxfId="24558" priority="5076" stopIfTrue="1">
      <formula>INDIRECT("E"&amp;ROW())="Survey Booked"</formula>
    </cfRule>
  </conditionalFormatting>
  <conditionalFormatting sqref="C4981:V4981">
    <cfRule type="expression" dxfId="24557" priority="163">
      <formula>INDIRECT("D"&amp;ROW())="Yes"</formula>
    </cfRule>
    <cfRule type="expression" dxfId="24556" priority="164" stopIfTrue="1">
      <formula>INDIRECT("E"&amp;ROW())="Recall Required"</formula>
    </cfRule>
    <cfRule type="expression" dxfId="24555" priority="165" stopIfTrue="1">
      <formula>INDIRECT("E"&amp;ROW())="Supply Only"</formula>
    </cfRule>
    <cfRule type="expression" dxfId="24554" priority="166" stopIfTrue="1">
      <formula>INDIRECT("E"&amp;ROW())="Part Fitted"</formula>
    </cfRule>
    <cfRule type="expression" dxfId="24553" priority="167" stopIfTrue="1">
      <formula>INDIRECT("E"&amp;ROW())="confirmed"</formula>
    </cfRule>
    <cfRule type="expression" dxfId="24552" priority="168" stopIfTrue="1">
      <formula>INDIRECT("E"&amp;ROW())="Duplicate"</formula>
    </cfRule>
    <cfRule type="expression" dxfId="24551" priority="169" stopIfTrue="1">
      <formula>INDIRECT("E"&amp;ROW())="Handed Back"</formula>
    </cfRule>
    <cfRule type="expression" dxfId="24550" priority="170" stopIfTrue="1">
      <formula>INDIRECT("E"&amp;ROW())="Refusal"</formula>
    </cfRule>
    <cfRule type="expression" dxfId="24549" priority="171" stopIfTrue="1">
      <formula>INDIRECT("E"&amp;ROW())="No Access install"</formula>
    </cfRule>
    <cfRule type="expression" dxfId="24548" priority="172" stopIfTrue="1">
      <formula>INDIRECT("E"&amp;ROW())="No Access survey"</formula>
    </cfRule>
    <cfRule type="expression" dxfId="24547" priority="173" stopIfTrue="1">
      <formula>INDIRECT("E"&amp;ROW())="NWR"</formula>
    </cfRule>
    <cfRule type="expression" dxfId="24546" priority="174" stopIfTrue="1">
      <formula>INDIRECT("E"&amp;ROW())="Cancelled"</formula>
    </cfRule>
    <cfRule type="expression" dxfId="24545" priority="175" stopIfTrue="1">
      <formula>INDIRECT("E"&amp;ROW())="On hold"</formula>
    </cfRule>
    <cfRule type="expression" dxfId="24544" priority="176" stopIfTrue="1">
      <formula>INDIRECT("E"&amp;ROW())="Handed Over"</formula>
    </cfRule>
    <cfRule type="expression" dxfId="24543" priority="177" stopIfTrue="1">
      <formula>INDIRECT("E"&amp;ROW())="Fitted"</formula>
    </cfRule>
    <cfRule type="expression" dxfId="24542" priority="178" stopIfTrue="1">
      <formula>INDIRECT("E"&amp;ROW())="Booked to fit"</formula>
    </cfRule>
    <cfRule type="expression" dxfId="24541" priority="179" stopIfTrue="1">
      <formula>INDIRECT("E"&amp;ROW())="Delivered To Depot/Container"</formula>
    </cfRule>
    <cfRule type="expression" dxfId="24540" priority="180" stopIfTrue="1">
      <formula>INDIRECT("E"&amp;ROW())="Called Off"</formula>
    </cfRule>
    <cfRule type="expression" dxfId="24539" priority="181" stopIfTrue="1">
      <formula>INDIRECT("E"&amp;ROW())="Await Client Approval"</formula>
    </cfRule>
    <cfRule type="expression" dxfId="24538" priority="182" stopIfTrue="1">
      <formula>INDIRECT("E"&amp;ROW())="SCOPE SURVEY"</formula>
    </cfRule>
    <cfRule type="expression" dxfId="24537" priority="183" stopIfTrue="1">
      <formula>INDIRECT("E"&amp;ROW())="Priced"</formula>
    </cfRule>
    <cfRule type="expression" dxfId="24536" priority="184" stopIfTrue="1">
      <formula>INDIRECT("E"&amp;ROW())="Sent for pricing"</formula>
    </cfRule>
    <cfRule type="expression" dxfId="24535" priority="185" stopIfTrue="1">
      <formula>INDIRECT("E"&amp;ROW())="Await"</formula>
    </cfRule>
    <cfRule type="expression" dxfId="24534" priority="186" stopIfTrue="1">
      <formula>INDIRECT("E"&amp;ROW())="CLEANSED"</formula>
    </cfRule>
    <cfRule type="expression" dxfId="24533" priority="187" stopIfTrue="1">
      <formula>INDIRECT("E"&amp;ROW())="PM TO CLEANSE"</formula>
    </cfRule>
    <cfRule type="expression" dxfId="24532" priority="188" stopIfTrue="1">
      <formula>INDIRECT("E"&amp;ROW())="Survey Received"</formula>
    </cfRule>
    <cfRule type="expression" dxfId="24531" priority="189" stopIfTrue="1">
      <formula>INDIRECT("E"&amp;ROW())="Survey Booked"</formula>
    </cfRule>
  </conditionalFormatting>
  <conditionalFormatting sqref="E54:E55">
    <cfRule type="expression" dxfId="24530" priority="3781">
      <formula>INDIRECT("D"&amp;ROW())="Yes"</formula>
    </cfRule>
    <cfRule type="expression" dxfId="24529" priority="3782" stopIfTrue="1">
      <formula>INDIRECT("E"&amp;ROW())="Recall Required"</formula>
    </cfRule>
    <cfRule type="expression" dxfId="24528" priority="3783" stopIfTrue="1">
      <formula>INDIRECT("E"&amp;ROW())="Supply Only"</formula>
    </cfRule>
    <cfRule type="expression" dxfId="24527" priority="3784" stopIfTrue="1">
      <formula>INDIRECT("E"&amp;ROW())="Part Fitted"</formula>
    </cfRule>
    <cfRule type="expression" dxfId="24526" priority="3785" stopIfTrue="1">
      <formula>INDIRECT("E"&amp;ROW())="confirmed"</formula>
    </cfRule>
    <cfRule type="expression" dxfId="24525" priority="3786" stopIfTrue="1">
      <formula>INDIRECT("E"&amp;ROW())="Duplicate"</formula>
    </cfRule>
    <cfRule type="expression" dxfId="24524" priority="3787" stopIfTrue="1">
      <formula>INDIRECT("E"&amp;ROW())="Handed Back"</formula>
    </cfRule>
    <cfRule type="expression" dxfId="24523" priority="3788" stopIfTrue="1">
      <formula>INDIRECT("E"&amp;ROW())="Refusal"</formula>
    </cfRule>
    <cfRule type="expression" dxfId="24522" priority="3789" stopIfTrue="1">
      <formula>INDIRECT("E"&amp;ROW())="No Access install"</formula>
    </cfRule>
    <cfRule type="expression" dxfId="24521" priority="3790" stopIfTrue="1">
      <formula>INDIRECT("E"&amp;ROW())="No Access survey"</formula>
    </cfRule>
    <cfRule type="expression" dxfId="24520" priority="3791" stopIfTrue="1">
      <formula>INDIRECT("E"&amp;ROW())="NWR"</formula>
    </cfRule>
    <cfRule type="expression" dxfId="24519" priority="3792" stopIfTrue="1">
      <formula>INDIRECT("E"&amp;ROW())="Cancelled"</formula>
    </cfRule>
    <cfRule type="expression" dxfId="24518" priority="3793" stopIfTrue="1">
      <formula>INDIRECT("E"&amp;ROW())="On hold"</formula>
    </cfRule>
    <cfRule type="expression" dxfId="24517" priority="3794" stopIfTrue="1">
      <formula>INDIRECT("E"&amp;ROW())="Handed Over"</formula>
    </cfRule>
    <cfRule type="expression" dxfId="24516" priority="3795" stopIfTrue="1">
      <formula>INDIRECT("E"&amp;ROW())="Fitted"</formula>
    </cfRule>
    <cfRule type="expression" dxfId="24515" priority="3796" stopIfTrue="1">
      <formula>INDIRECT("E"&amp;ROW())="Booked to fit"</formula>
    </cfRule>
    <cfRule type="expression" dxfId="24514" priority="3797" stopIfTrue="1">
      <formula>INDIRECT("E"&amp;ROW())="Delivered To Depot/Container"</formula>
    </cfRule>
    <cfRule type="expression" dxfId="24513" priority="3798" stopIfTrue="1">
      <formula>INDIRECT("E"&amp;ROW())="Called Off"</formula>
    </cfRule>
    <cfRule type="expression" dxfId="24512" priority="3799" stopIfTrue="1">
      <formula>INDIRECT("E"&amp;ROW())="Await Client Approval"</formula>
    </cfRule>
    <cfRule type="expression" dxfId="24511" priority="3800" stopIfTrue="1">
      <formula>INDIRECT("E"&amp;ROW())="SCOPE SURVEY"</formula>
    </cfRule>
    <cfRule type="expression" dxfId="24510" priority="3801" stopIfTrue="1">
      <formula>INDIRECT("E"&amp;ROW())="Priced"</formula>
    </cfRule>
    <cfRule type="expression" dxfId="24509" priority="3802" stopIfTrue="1">
      <formula>INDIRECT("E"&amp;ROW())="Sent for pricing"</formula>
    </cfRule>
    <cfRule type="expression" dxfId="24508" priority="3803" stopIfTrue="1">
      <formula>INDIRECT("E"&amp;ROW())="Await"</formula>
    </cfRule>
    <cfRule type="expression" dxfId="24507" priority="3804" stopIfTrue="1">
      <formula>INDIRECT("E"&amp;ROW())="CLEANSED"</formula>
    </cfRule>
    <cfRule type="expression" dxfId="24506" priority="3805" stopIfTrue="1">
      <formula>INDIRECT("E"&amp;ROW())="PM TO CLEANSE"</formula>
    </cfRule>
    <cfRule type="expression" dxfId="24505" priority="3806" stopIfTrue="1">
      <formula>INDIRECT("E"&amp;ROW())="Survey Received"</formula>
    </cfRule>
    <cfRule type="expression" dxfId="24504" priority="3807" stopIfTrue="1">
      <formula>INDIRECT("E"&amp;ROW())="Survey Booked"</formula>
    </cfRule>
  </conditionalFormatting>
  <conditionalFormatting sqref="E83">
    <cfRule type="expression" dxfId="24503" priority="3754">
      <formula>INDIRECT("D"&amp;ROW())="Yes"</formula>
    </cfRule>
    <cfRule type="expression" dxfId="24502" priority="3755" stopIfTrue="1">
      <formula>INDIRECT("E"&amp;ROW())="Recall Required"</formula>
    </cfRule>
    <cfRule type="expression" dxfId="24501" priority="3756" stopIfTrue="1">
      <formula>INDIRECT("E"&amp;ROW())="Supply Only"</formula>
    </cfRule>
    <cfRule type="expression" dxfId="24500" priority="3757" stopIfTrue="1">
      <formula>INDIRECT("E"&amp;ROW())="Part Fitted"</formula>
    </cfRule>
    <cfRule type="expression" dxfId="24499" priority="3758" stopIfTrue="1">
      <formula>INDIRECT("E"&amp;ROW())="confirmed"</formula>
    </cfRule>
    <cfRule type="expression" dxfId="24498" priority="3759" stopIfTrue="1">
      <formula>INDIRECT("E"&amp;ROW())="Duplicate"</formula>
    </cfRule>
    <cfRule type="expression" dxfId="24497" priority="3760" stopIfTrue="1">
      <formula>INDIRECT("E"&amp;ROW())="Handed Back"</formula>
    </cfRule>
    <cfRule type="expression" dxfId="24496" priority="3761" stopIfTrue="1">
      <formula>INDIRECT("E"&amp;ROW())="Refusal"</formula>
    </cfRule>
    <cfRule type="expression" dxfId="24495" priority="3762" stopIfTrue="1">
      <formula>INDIRECT("E"&amp;ROW())="No Access install"</formula>
    </cfRule>
    <cfRule type="expression" dxfId="24494" priority="3763" stopIfTrue="1">
      <formula>INDIRECT("E"&amp;ROW())="No Access survey"</formula>
    </cfRule>
    <cfRule type="expression" dxfId="24493" priority="3764" stopIfTrue="1">
      <formula>INDIRECT("E"&amp;ROW())="NWR"</formula>
    </cfRule>
    <cfRule type="expression" dxfId="24492" priority="3765" stopIfTrue="1">
      <formula>INDIRECT("E"&amp;ROW())="Cancelled"</formula>
    </cfRule>
    <cfRule type="expression" dxfId="24491" priority="3766" stopIfTrue="1">
      <formula>INDIRECT("E"&amp;ROW())="On hold"</formula>
    </cfRule>
    <cfRule type="expression" dxfId="24490" priority="3767" stopIfTrue="1">
      <formula>INDIRECT("E"&amp;ROW())="Handed Over"</formula>
    </cfRule>
    <cfRule type="expression" dxfId="24489" priority="3768" stopIfTrue="1">
      <formula>INDIRECT("E"&amp;ROW())="Fitted"</formula>
    </cfRule>
    <cfRule type="expression" dxfId="24488" priority="3769" stopIfTrue="1">
      <formula>INDIRECT("E"&amp;ROW())="Booked to fit"</formula>
    </cfRule>
    <cfRule type="expression" dxfId="24487" priority="3770" stopIfTrue="1">
      <formula>INDIRECT("E"&amp;ROW())="Delivered To Depot/Container"</formula>
    </cfRule>
    <cfRule type="expression" dxfId="24486" priority="3771" stopIfTrue="1">
      <formula>INDIRECT("E"&amp;ROW())="Called Off"</formula>
    </cfRule>
    <cfRule type="expression" dxfId="24485" priority="3772" stopIfTrue="1">
      <formula>INDIRECT("E"&amp;ROW())="Await Client Approval"</formula>
    </cfRule>
    <cfRule type="expression" dxfId="24484" priority="3773" stopIfTrue="1">
      <formula>INDIRECT("E"&amp;ROW())="SCOPE SURVEY"</formula>
    </cfRule>
    <cfRule type="expression" dxfId="24483" priority="3774" stopIfTrue="1">
      <formula>INDIRECT("E"&amp;ROW())="Priced"</formula>
    </cfRule>
    <cfRule type="expression" dxfId="24482" priority="3775" stopIfTrue="1">
      <formula>INDIRECT("E"&amp;ROW())="Sent for pricing"</formula>
    </cfRule>
    <cfRule type="expression" dxfId="24481" priority="3776" stopIfTrue="1">
      <formula>INDIRECT("E"&amp;ROW())="Await"</formula>
    </cfRule>
    <cfRule type="expression" dxfId="24480" priority="3777" stopIfTrue="1">
      <formula>INDIRECT("E"&amp;ROW())="CLEANSED"</formula>
    </cfRule>
    <cfRule type="expression" dxfId="24479" priority="3778" stopIfTrue="1">
      <formula>INDIRECT("E"&amp;ROW())="PM TO CLEANSE"</formula>
    </cfRule>
    <cfRule type="expression" dxfId="24478" priority="3779" stopIfTrue="1">
      <formula>INDIRECT("E"&amp;ROW())="Survey Received"</formula>
    </cfRule>
    <cfRule type="expression" dxfId="24477" priority="3780" stopIfTrue="1">
      <formula>INDIRECT("E"&amp;ROW())="Survey Booked"</formula>
    </cfRule>
  </conditionalFormatting>
  <conditionalFormatting sqref="E127:E144 E148:E150 E154">
    <cfRule type="expression" dxfId="24476" priority="3619">
      <formula>INDIRECT("D"&amp;ROW())="Yes"</formula>
    </cfRule>
    <cfRule type="expression" dxfId="24475" priority="3620" stopIfTrue="1">
      <formula>INDIRECT("E"&amp;ROW())="Recall Required"</formula>
    </cfRule>
    <cfRule type="expression" dxfId="24474" priority="3621" stopIfTrue="1">
      <formula>INDIRECT("E"&amp;ROW())="Supply Only"</formula>
    </cfRule>
    <cfRule type="expression" dxfId="24473" priority="3622" stopIfTrue="1">
      <formula>INDIRECT("E"&amp;ROW())="Part Fitted"</formula>
    </cfRule>
    <cfRule type="expression" dxfId="24472" priority="3623" stopIfTrue="1">
      <formula>INDIRECT("E"&amp;ROW())="confirmed"</formula>
    </cfRule>
    <cfRule type="expression" dxfId="24471" priority="3624" stopIfTrue="1">
      <formula>INDIRECT("E"&amp;ROW())="Duplicate"</formula>
    </cfRule>
    <cfRule type="expression" dxfId="24470" priority="3625" stopIfTrue="1">
      <formula>INDIRECT("E"&amp;ROW())="Handed Back"</formula>
    </cfRule>
    <cfRule type="expression" dxfId="24469" priority="3626" stopIfTrue="1">
      <formula>INDIRECT("E"&amp;ROW())="Refusal"</formula>
    </cfRule>
    <cfRule type="expression" dxfId="24468" priority="3627" stopIfTrue="1">
      <formula>INDIRECT("E"&amp;ROW())="No Access install"</formula>
    </cfRule>
    <cfRule type="expression" dxfId="24467" priority="3628" stopIfTrue="1">
      <formula>INDIRECT("E"&amp;ROW())="No Access survey"</formula>
    </cfRule>
    <cfRule type="expression" dxfId="24466" priority="3629" stopIfTrue="1">
      <formula>INDIRECT("E"&amp;ROW())="NWR"</formula>
    </cfRule>
    <cfRule type="expression" dxfId="24465" priority="3630" stopIfTrue="1">
      <formula>INDIRECT("E"&amp;ROW())="Cancelled"</formula>
    </cfRule>
    <cfRule type="expression" dxfId="24464" priority="3631" stopIfTrue="1">
      <formula>INDIRECT("E"&amp;ROW())="On hold"</formula>
    </cfRule>
    <cfRule type="expression" dxfId="24463" priority="3632" stopIfTrue="1">
      <formula>INDIRECT("E"&amp;ROW())="Handed Over"</formula>
    </cfRule>
    <cfRule type="expression" dxfId="24462" priority="3633" stopIfTrue="1">
      <formula>INDIRECT("E"&amp;ROW())="Fitted"</formula>
    </cfRule>
    <cfRule type="expression" dxfId="24461" priority="3634" stopIfTrue="1">
      <formula>INDIRECT("E"&amp;ROW())="Booked to fit"</formula>
    </cfRule>
    <cfRule type="expression" dxfId="24460" priority="3635" stopIfTrue="1">
      <formula>INDIRECT("E"&amp;ROW())="Delivered To Depot/Container"</formula>
    </cfRule>
    <cfRule type="expression" dxfId="24459" priority="3636" stopIfTrue="1">
      <formula>INDIRECT("E"&amp;ROW())="Called Off"</formula>
    </cfRule>
    <cfRule type="expression" dxfId="24458" priority="3637" stopIfTrue="1">
      <formula>INDIRECT("E"&amp;ROW())="Await Client Approval"</formula>
    </cfRule>
    <cfRule type="expression" dxfId="24457" priority="3638" stopIfTrue="1">
      <formula>INDIRECT("E"&amp;ROW())="SCOPE SURVEY"</formula>
    </cfRule>
    <cfRule type="expression" dxfId="24456" priority="3639" stopIfTrue="1">
      <formula>INDIRECT("E"&amp;ROW())="Priced"</formula>
    </cfRule>
    <cfRule type="expression" dxfId="24455" priority="3640" stopIfTrue="1">
      <formula>INDIRECT("E"&amp;ROW())="Sent for pricing"</formula>
    </cfRule>
    <cfRule type="expression" dxfId="24454" priority="3641" stopIfTrue="1">
      <formula>INDIRECT("E"&amp;ROW())="Await"</formula>
    </cfRule>
    <cfRule type="expression" dxfId="24453" priority="3642" stopIfTrue="1">
      <formula>INDIRECT("E"&amp;ROW())="CLEANSED"</formula>
    </cfRule>
    <cfRule type="expression" dxfId="24452" priority="3643" stopIfTrue="1">
      <formula>INDIRECT("E"&amp;ROW())="PM TO CLEANSE"</formula>
    </cfRule>
    <cfRule type="expression" dxfId="24451" priority="3644" stopIfTrue="1">
      <formula>INDIRECT("E"&amp;ROW())="Survey Received"</formula>
    </cfRule>
    <cfRule type="expression" dxfId="24450" priority="3645" stopIfTrue="1">
      <formula>INDIRECT("E"&amp;ROW())="Survey Booked"</formula>
    </cfRule>
  </conditionalFormatting>
  <conditionalFormatting sqref="E138:E153">
    <cfRule type="expression" dxfId="24449" priority="4186">
      <formula>INDIRECT("D"&amp;ROW())="Yes"</formula>
    </cfRule>
    <cfRule type="expression" dxfId="24448" priority="4187" stopIfTrue="1">
      <formula>INDIRECT("E"&amp;ROW())="Recall Required"</formula>
    </cfRule>
    <cfRule type="expression" dxfId="24447" priority="4188" stopIfTrue="1">
      <formula>INDIRECT("E"&amp;ROW())="Supply Only"</formula>
    </cfRule>
    <cfRule type="expression" dxfId="24446" priority="4189" stopIfTrue="1">
      <formula>INDIRECT("E"&amp;ROW())="Part Fitted"</formula>
    </cfRule>
    <cfRule type="expression" dxfId="24445" priority="4190" stopIfTrue="1">
      <formula>INDIRECT("E"&amp;ROW())="confirmed"</formula>
    </cfRule>
    <cfRule type="expression" dxfId="24444" priority="4191" stopIfTrue="1">
      <formula>INDIRECT("E"&amp;ROW())="Duplicate"</formula>
    </cfRule>
    <cfRule type="expression" dxfId="24443" priority="4192" stopIfTrue="1">
      <formula>INDIRECT("E"&amp;ROW())="Handed Back"</formula>
    </cfRule>
    <cfRule type="expression" dxfId="24442" priority="4193" stopIfTrue="1">
      <formula>INDIRECT("E"&amp;ROW())="Refusal"</formula>
    </cfRule>
    <cfRule type="expression" dxfId="24441" priority="4194" stopIfTrue="1">
      <formula>INDIRECT("E"&amp;ROW())="No Access install"</formula>
    </cfRule>
    <cfRule type="expression" dxfId="24440" priority="4195" stopIfTrue="1">
      <formula>INDIRECT("E"&amp;ROW())="No Access survey"</formula>
    </cfRule>
    <cfRule type="expression" dxfId="24439" priority="4196" stopIfTrue="1">
      <formula>INDIRECT("E"&amp;ROW())="NWR"</formula>
    </cfRule>
    <cfRule type="expression" dxfId="24438" priority="4197" stopIfTrue="1">
      <formula>INDIRECT("E"&amp;ROW())="Cancelled"</formula>
    </cfRule>
    <cfRule type="expression" dxfId="24437" priority="4198" stopIfTrue="1">
      <formula>INDIRECT("E"&amp;ROW())="On hold"</formula>
    </cfRule>
    <cfRule type="expression" dxfId="24436" priority="4199" stopIfTrue="1">
      <formula>INDIRECT("E"&amp;ROW())="Handed Over"</formula>
    </cfRule>
    <cfRule type="expression" dxfId="24435" priority="4200" stopIfTrue="1">
      <formula>INDIRECT("E"&amp;ROW())="Fitted"</formula>
    </cfRule>
    <cfRule type="expression" dxfId="24434" priority="4201" stopIfTrue="1">
      <formula>INDIRECT("E"&amp;ROW())="Booked to fit"</formula>
    </cfRule>
    <cfRule type="expression" dxfId="24433" priority="4202" stopIfTrue="1">
      <formula>INDIRECT("E"&amp;ROW())="Delivered To Depot/Container"</formula>
    </cfRule>
    <cfRule type="expression" dxfId="24432" priority="4203" stopIfTrue="1">
      <formula>INDIRECT("E"&amp;ROW())="Called Off"</formula>
    </cfRule>
    <cfRule type="expression" dxfId="24431" priority="4204" stopIfTrue="1">
      <formula>INDIRECT("E"&amp;ROW())="Await Client Approval"</formula>
    </cfRule>
    <cfRule type="expression" dxfId="24430" priority="4205" stopIfTrue="1">
      <formula>INDIRECT("E"&amp;ROW())="SCOPE SURVEY"</formula>
    </cfRule>
    <cfRule type="expression" dxfId="24429" priority="4206" stopIfTrue="1">
      <formula>INDIRECT("E"&amp;ROW())="Priced"</formula>
    </cfRule>
    <cfRule type="expression" dxfId="24428" priority="4207" stopIfTrue="1">
      <formula>INDIRECT("E"&amp;ROW())="Sent for pricing"</formula>
    </cfRule>
    <cfRule type="expression" dxfId="24427" priority="4208" stopIfTrue="1">
      <formula>INDIRECT("E"&amp;ROW())="Await"</formula>
    </cfRule>
    <cfRule type="expression" dxfId="24426" priority="4209" stopIfTrue="1">
      <formula>INDIRECT("E"&amp;ROW())="CLEANSED"</formula>
    </cfRule>
    <cfRule type="expression" dxfId="24425" priority="4210" stopIfTrue="1">
      <formula>INDIRECT("E"&amp;ROW())="PM TO CLEANSE"</formula>
    </cfRule>
    <cfRule type="expression" dxfId="24424" priority="4211" stopIfTrue="1">
      <formula>INDIRECT("E"&amp;ROW())="Survey Received"</formula>
    </cfRule>
    <cfRule type="expression" dxfId="24423" priority="4212" stopIfTrue="1">
      <formula>INDIRECT("E"&amp;ROW())="Survey Booked"</formula>
    </cfRule>
  </conditionalFormatting>
  <conditionalFormatting sqref="E159:E346">
    <cfRule type="expression" dxfId="24422" priority="217">
      <formula>INDIRECT("D"&amp;ROW())="Yes"</formula>
    </cfRule>
    <cfRule type="expression" dxfId="24421" priority="218" stopIfTrue="1">
      <formula>INDIRECT("E"&amp;ROW())="Recall Required"</formula>
    </cfRule>
    <cfRule type="expression" dxfId="24420" priority="219" stopIfTrue="1">
      <formula>INDIRECT("E"&amp;ROW())="Supply Only"</formula>
    </cfRule>
    <cfRule type="expression" dxfId="24419" priority="220" stopIfTrue="1">
      <formula>INDIRECT("E"&amp;ROW())="Part Fitted"</formula>
    </cfRule>
    <cfRule type="expression" dxfId="24418" priority="221" stopIfTrue="1">
      <formula>INDIRECT("E"&amp;ROW())="confirmed"</formula>
    </cfRule>
    <cfRule type="expression" dxfId="24417" priority="222" stopIfTrue="1">
      <formula>INDIRECT("E"&amp;ROW())="Duplicate"</formula>
    </cfRule>
    <cfRule type="expression" dxfId="24416" priority="223" stopIfTrue="1">
      <formula>INDIRECT("E"&amp;ROW())="Handed Back"</formula>
    </cfRule>
    <cfRule type="expression" dxfId="24415" priority="224" stopIfTrue="1">
      <formula>INDIRECT("E"&amp;ROW())="Refusal"</formula>
    </cfRule>
    <cfRule type="expression" dxfId="24414" priority="225" stopIfTrue="1">
      <formula>INDIRECT("E"&amp;ROW())="No Access install"</formula>
    </cfRule>
    <cfRule type="expression" dxfId="24413" priority="226" stopIfTrue="1">
      <formula>INDIRECT("E"&amp;ROW())="No Access survey"</formula>
    </cfRule>
    <cfRule type="expression" dxfId="24412" priority="227" stopIfTrue="1">
      <formula>INDIRECT("E"&amp;ROW())="NWR"</formula>
    </cfRule>
    <cfRule type="expression" dxfId="24411" priority="228" stopIfTrue="1">
      <formula>INDIRECT("E"&amp;ROW())="Cancelled"</formula>
    </cfRule>
    <cfRule type="expression" dxfId="24410" priority="229" stopIfTrue="1">
      <formula>INDIRECT("E"&amp;ROW())="On hold"</formula>
    </cfRule>
    <cfRule type="expression" dxfId="24409" priority="230" stopIfTrue="1">
      <formula>INDIRECT("E"&amp;ROW())="Handed Over"</formula>
    </cfRule>
    <cfRule type="expression" dxfId="24408" priority="231" stopIfTrue="1">
      <formula>INDIRECT("E"&amp;ROW())="Fitted"</formula>
    </cfRule>
    <cfRule type="expression" dxfId="24407" priority="232" stopIfTrue="1">
      <formula>INDIRECT("E"&amp;ROW())="Booked to fit"</formula>
    </cfRule>
    <cfRule type="expression" dxfId="24406" priority="233" stopIfTrue="1">
      <formula>INDIRECT("E"&amp;ROW())="Delivered To Depot/Container"</formula>
    </cfRule>
    <cfRule type="expression" dxfId="24405" priority="234" stopIfTrue="1">
      <formula>INDIRECT("E"&amp;ROW())="Called Off"</formula>
    </cfRule>
    <cfRule type="expression" dxfId="24404" priority="235" stopIfTrue="1">
      <formula>INDIRECT("E"&amp;ROW())="Await Client Approval"</formula>
    </cfRule>
    <cfRule type="expression" dxfId="24403" priority="236" stopIfTrue="1">
      <formula>INDIRECT("E"&amp;ROW())="SCOPE SURVEY"</formula>
    </cfRule>
    <cfRule type="expression" dxfId="24402" priority="237" stopIfTrue="1">
      <formula>INDIRECT("E"&amp;ROW())="Priced"</formula>
    </cfRule>
    <cfRule type="expression" dxfId="24401" priority="238" stopIfTrue="1">
      <formula>INDIRECT("E"&amp;ROW())="Sent for pricing"</formula>
    </cfRule>
    <cfRule type="expression" dxfId="24400" priority="239" stopIfTrue="1">
      <formula>INDIRECT("E"&amp;ROW())="Await"</formula>
    </cfRule>
    <cfRule type="expression" dxfId="24399" priority="240" stopIfTrue="1">
      <formula>INDIRECT("E"&amp;ROW())="CLEANSED"</formula>
    </cfRule>
    <cfRule type="expression" dxfId="24398" priority="241" stopIfTrue="1">
      <formula>INDIRECT("E"&amp;ROW())="PM TO CLEANSE"</formula>
    </cfRule>
    <cfRule type="expression" dxfId="24397" priority="242" stopIfTrue="1">
      <formula>INDIRECT("E"&amp;ROW())="Survey Received"</formula>
    </cfRule>
    <cfRule type="expression" dxfId="24396" priority="243" stopIfTrue="1">
      <formula>INDIRECT("E"&amp;ROW())="Survey Booked"</formula>
    </cfRule>
  </conditionalFormatting>
  <conditionalFormatting sqref="E350">
    <cfRule type="expression" dxfId="24395" priority="379">
      <formula>INDIRECT("D"&amp;ROW())="Yes"</formula>
    </cfRule>
    <cfRule type="expression" dxfId="24394" priority="380" stopIfTrue="1">
      <formula>INDIRECT("E"&amp;ROW())="Recall Required"</formula>
    </cfRule>
    <cfRule type="expression" dxfId="24393" priority="381" stopIfTrue="1">
      <formula>INDIRECT("E"&amp;ROW())="Supply Only"</formula>
    </cfRule>
    <cfRule type="expression" dxfId="24392" priority="382" stopIfTrue="1">
      <formula>INDIRECT("E"&amp;ROW())="Part Fitted"</formula>
    </cfRule>
    <cfRule type="expression" dxfId="24391" priority="383" stopIfTrue="1">
      <formula>INDIRECT("E"&amp;ROW())="confirmed"</formula>
    </cfRule>
    <cfRule type="expression" dxfId="24390" priority="384" stopIfTrue="1">
      <formula>INDIRECT("E"&amp;ROW())="Duplicate"</formula>
    </cfRule>
    <cfRule type="expression" dxfId="24389" priority="385" stopIfTrue="1">
      <formula>INDIRECT("E"&amp;ROW())="Handed Back"</formula>
    </cfRule>
    <cfRule type="expression" dxfId="24388" priority="386" stopIfTrue="1">
      <formula>INDIRECT("E"&amp;ROW())="Refusal"</formula>
    </cfRule>
    <cfRule type="expression" dxfId="24387" priority="387" stopIfTrue="1">
      <formula>INDIRECT("E"&amp;ROW())="No Access install"</formula>
    </cfRule>
    <cfRule type="expression" dxfId="24386" priority="388" stopIfTrue="1">
      <formula>INDIRECT("E"&amp;ROW())="No Access survey"</formula>
    </cfRule>
    <cfRule type="expression" dxfId="24385" priority="389" stopIfTrue="1">
      <formula>INDIRECT("E"&amp;ROW())="NWR"</formula>
    </cfRule>
    <cfRule type="expression" dxfId="24384" priority="390" stopIfTrue="1">
      <formula>INDIRECT("E"&amp;ROW())="Cancelled"</formula>
    </cfRule>
    <cfRule type="expression" dxfId="24383" priority="391" stopIfTrue="1">
      <formula>INDIRECT("E"&amp;ROW())="On hold"</formula>
    </cfRule>
    <cfRule type="expression" dxfId="24382" priority="392" stopIfTrue="1">
      <formula>INDIRECT("E"&amp;ROW())="Handed Over"</formula>
    </cfRule>
    <cfRule type="expression" dxfId="24381" priority="393" stopIfTrue="1">
      <formula>INDIRECT("E"&amp;ROW())="Fitted"</formula>
    </cfRule>
    <cfRule type="expression" dxfId="24380" priority="394" stopIfTrue="1">
      <formula>INDIRECT("E"&amp;ROW())="Booked to fit"</formula>
    </cfRule>
    <cfRule type="expression" dxfId="24379" priority="395" stopIfTrue="1">
      <formula>INDIRECT("E"&amp;ROW())="Delivered To Depot/Container"</formula>
    </cfRule>
    <cfRule type="expression" dxfId="24378" priority="396" stopIfTrue="1">
      <formula>INDIRECT("E"&amp;ROW())="Called Off"</formula>
    </cfRule>
    <cfRule type="expression" dxfId="24377" priority="397" stopIfTrue="1">
      <formula>INDIRECT("E"&amp;ROW())="Await Client Approval"</formula>
    </cfRule>
    <cfRule type="expression" dxfId="24376" priority="398" stopIfTrue="1">
      <formula>INDIRECT("E"&amp;ROW())="SCOPE SURVEY"</formula>
    </cfRule>
    <cfRule type="expression" dxfId="24375" priority="399" stopIfTrue="1">
      <formula>INDIRECT("E"&amp;ROW())="Priced"</formula>
    </cfRule>
    <cfRule type="expression" dxfId="24374" priority="400" stopIfTrue="1">
      <formula>INDIRECT("E"&amp;ROW())="Sent for pricing"</formula>
    </cfRule>
    <cfRule type="expression" dxfId="24373" priority="401" stopIfTrue="1">
      <formula>INDIRECT("E"&amp;ROW())="Await"</formula>
    </cfRule>
    <cfRule type="expression" dxfId="24372" priority="402" stopIfTrue="1">
      <formula>INDIRECT("E"&amp;ROW())="CLEANSED"</formula>
    </cfRule>
    <cfRule type="expression" dxfId="24371" priority="403" stopIfTrue="1">
      <formula>INDIRECT("E"&amp;ROW())="PM TO CLEANSE"</formula>
    </cfRule>
    <cfRule type="expression" dxfId="24370" priority="404" stopIfTrue="1">
      <formula>INDIRECT("E"&amp;ROW())="Survey Received"</formula>
    </cfRule>
    <cfRule type="expression" dxfId="24369" priority="405" stopIfTrue="1">
      <formula>INDIRECT("E"&amp;ROW())="Survey Booked"</formula>
    </cfRule>
  </conditionalFormatting>
  <conditionalFormatting sqref="F55:BB55">
    <cfRule type="expression" dxfId="24368" priority="4618">
      <formula>INDIRECT("D"&amp;ROW())="Yes"</formula>
    </cfRule>
    <cfRule type="expression" dxfId="24367" priority="4619" stopIfTrue="1">
      <formula>INDIRECT("E"&amp;ROW())="Recall Required"</formula>
    </cfRule>
    <cfRule type="expression" dxfId="24366" priority="4620" stopIfTrue="1">
      <formula>INDIRECT("E"&amp;ROW())="Supply Only"</formula>
    </cfRule>
    <cfRule type="expression" dxfId="24365" priority="4621" stopIfTrue="1">
      <formula>INDIRECT("E"&amp;ROW())="Part Fitted"</formula>
    </cfRule>
    <cfRule type="expression" dxfId="24364" priority="4622" stopIfTrue="1">
      <formula>INDIRECT("E"&amp;ROW())="confirmed"</formula>
    </cfRule>
    <cfRule type="expression" dxfId="24363" priority="4623" stopIfTrue="1">
      <formula>INDIRECT("E"&amp;ROW())="Duplicate"</formula>
    </cfRule>
    <cfRule type="expression" dxfId="24362" priority="4624" stopIfTrue="1">
      <formula>INDIRECT("E"&amp;ROW())="Handed Back"</formula>
    </cfRule>
    <cfRule type="expression" dxfId="24361" priority="4625" stopIfTrue="1">
      <formula>INDIRECT("E"&amp;ROW())="Refusal"</formula>
    </cfRule>
    <cfRule type="expression" dxfId="24360" priority="4626" stopIfTrue="1">
      <formula>INDIRECT("E"&amp;ROW())="No Access install"</formula>
    </cfRule>
    <cfRule type="expression" dxfId="24359" priority="4627" stopIfTrue="1">
      <formula>INDIRECT("E"&amp;ROW())="No Access survey"</formula>
    </cfRule>
    <cfRule type="expression" dxfId="24358" priority="4628" stopIfTrue="1">
      <formula>INDIRECT("E"&amp;ROW())="NWR"</formula>
    </cfRule>
    <cfRule type="expression" dxfId="24357" priority="4629" stopIfTrue="1">
      <formula>INDIRECT("E"&amp;ROW())="Cancelled"</formula>
    </cfRule>
    <cfRule type="expression" dxfId="24356" priority="4630" stopIfTrue="1">
      <formula>INDIRECT("E"&amp;ROW())="On hold"</formula>
    </cfRule>
    <cfRule type="expression" dxfId="24355" priority="4631" stopIfTrue="1">
      <formula>INDIRECT("E"&amp;ROW())="Handed Over"</formula>
    </cfRule>
    <cfRule type="expression" dxfId="24354" priority="4632" stopIfTrue="1">
      <formula>INDIRECT("E"&amp;ROW())="Fitted"</formula>
    </cfRule>
    <cfRule type="expression" dxfId="24353" priority="4633" stopIfTrue="1">
      <formula>INDIRECT("E"&amp;ROW())="Booked to fit"</formula>
    </cfRule>
    <cfRule type="expression" dxfId="24352" priority="4634" stopIfTrue="1">
      <formula>INDIRECT("E"&amp;ROW())="Delivered To Depot/Container"</formula>
    </cfRule>
    <cfRule type="expression" dxfId="24351" priority="4635" stopIfTrue="1">
      <formula>INDIRECT("E"&amp;ROW())="Called Off"</formula>
    </cfRule>
    <cfRule type="expression" dxfId="24350" priority="4636" stopIfTrue="1">
      <formula>INDIRECT("E"&amp;ROW())="Await Client Approval"</formula>
    </cfRule>
    <cfRule type="expression" dxfId="24349" priority="4637" stopIfTrue="1">
      <formula>INDIRECT("E"&amp;ROW())="SCOPE SURVEY"</formula>
    </cfRule>
    <cfRule type="expression" dxfId="24348" priority="4638" stopIfTrue="1">
      <formula>INDIRECT("E"&amp;ROW())="Priced"</formula>
    </cfRule>
    <cfRule type="expression" dxfId="24347" priority="4639" stopIfTrue="1">
      <formula>INDIRECT("E"&amp;ROW())="Sent for pricing"</formula>
    </cfRule>
    <cfRule type="expression" dxfId="24346" priority="4640" stopIfTrue="1">
      <formula>INDIRECT("E"&amp;ROW())="Await"</formula>
    </cfRule>
    <cfRule type="expression" dxfId="24345" priority="4641" stopIfTrue="1">
      <formula>INDIRECT("E"&amp;ROW())="CLEANSED"</formula>
    </cfRule>
    <cfRule type="expression" dxfId="24344" priority="4642" stopIfTrue="1">
      <formula>INDIRECT("E"&amp;ROW())="PM TO CLEANSE"</formula>
    </cfRule>
    <cfRule type="expression" dxfId="24343" priority="4643" stopIfTrue="1">
      <formula>INDIRECT("E"&amp;ROW())="Survey Received"</formula>
    </cfRule>
    <cfRule type="expression" dxfId="24342" priority="4644" stopIfTrue="1">
      <formula>INDIRECT("E"&amp;ROW())="Survey Booked"</formula>
    </cfRule>
  </conditionalFormatting>
  <conditionalFormatting sqref="F17:BH18 B17:E20 BI17:BS20 F19:S20 U19:BH20 U21:BS43 B21:S44 U44:BK44 BL44:BS48 B45:BK48 B49:BS229 B230:N230 B595:T595 V595:BS595 B596:BS797 B839:V1260 B1261:M1261 O1261 Q1261:V1261 B1262:V1983 B1984:P1984 R1984:V1984 B1985:V4979 D4980:F4980 M4980 S4980:V4980 B4980:B4981 B4982:V4986 P230:BS230 B231:BS594">
    <cfRule type="expression" dxfId="24341" priority="5753" stopIfTrue="1">
      <formula>INDIRECT("E"&amp;ROW())="Recall Required"</formula>
    </cfRule>
  </conditionalFormatting>
  <conditionalFormatting sqref="F17:BH18 B17:E20 BI17:BS20 F19:S20 U19:BH20 U21:BS43 B21:S44 U44:BK44 BL44:BS48 B45:BK48 B49:BS229 B230:N230 P230:BS230 B595:T595 V595:BS595 B596:BS797 B839:V1260 B1261:M1261 O1261 Q1261:V1261 B1262:V1983 B1984:P1984 R1984:V1984 B1985:V4979 D4980:F4980 M4980 S4980:V4980 B4980:B4981 B4982:V4986 B231:BS594">
    <cfRule type="expression" dxfId="24340" priority="5754" stopIfTrue="1">
      <formula>INDIRECT("E"&amp;ROW())="Supply Only"</formula>
    </cfRule>
    <cfRule type="expression" dxfId="24339" priority="5755" stopIfTrue="1">
      <formula>INDIRECT("E"&amp;ROW())="Part Fitted"</formula>
    </cfRule>
    <cfRule type="expression" dxfId="24338" priority="5756" stopIfTrue="1">
      <formula>INDIRECT("E"&amp;ROW())="confirmed"</formula>
    </cfRule>
    <cfRule type="expression" dxfId="24337" priority="5757" stopIfTrue="1">
      <formula>INDIRECT("E"&amp;ROW())="Duplicate"</formula>
    </cfRule>
    <cfRule type="expression" dxfId="24336" priority="5758" stopIfTrue="1">
      <formula>INDIRECT("E"&amp;ROW())="Handed Back"</formula>
    </cfRule>
    <cfRule type="expression" dxfId="24335" priority="5759" stopIfTrue="1">
      <formula>INDIRECT("E"&amp;ROW())="Refusal"</formula>
    </cfRule>
    <cfRule type="expression" dxfId="24334" priority="5760" stopIfTrue="1">
      <formula>INDIRECT("E"&amp;ROW())="No Access install"</formula>
    </cfRule>
    <cfRule type="expression" dxfId="24333" priority="5761" stopIfTrue="1">
      <formula>INDIRECT("E"&amp;ROW())="No Access survey"</formula>
    </cfRule>
    <cfRule type="expression" dxfId="24332" priority="5762" stopIfTrue="1">
      <formula>INDIRECT("E"&amp;ROW())="NWR"</formula>
    </cfRule>
    <cfRule type="expression" dxfId="24331" priority="5763" stopIfTrue="1">
      <formula>INDIRECT("E"&amp;ROW())="Cancelled"</formula>
    </cfRule>
    <cfRule type="expression" dxfId="24330" priority="5764" stopIfTrue="1">
      <formula>INDIRECT("E"&amp;ROW())="On hold"</formula>
    </cfRule>
    <cfRule type="expression" dxfId="24329" priority="5765" stopIfTrue="1">
      <formula>INDIRECT("E"&amp;ROW())="Handed Over"</formula>
    </cfRule>
    <cfRule type="expression" dxfId="24328" priority="5766" stopIfTrue="1">
      <formula>INDIRECT("E"&amp;ROW())="Fitted"</formula>
    </cfRule>
    <cfRule type="expression" dxfId="24327" priority="5767" stopIfTrue="1">
      <formula>INDIRECT("E"&amp;ROW())="Booked to fit"</formula>
    </cfRule>
    <cfRule type="expression" dxfId="24326" priority="5768" stopIfTrue="1">
      <formula>INDIRECT("E"&amp;ROW())="Delivered To Depot/Container"</formula>
    </cfRule>
    <cfRule type="expression" dxfId="24325" priority="5769" stopIfTrue="1">
      <formula>INDIRECT("E"&amp;ROW())="Called Off"</formula>
    </cfRule>
    <cfRule type="expression" dxfId="24324" priority="5770" stopIfTrue="1">
      <formula>INDIRECT("E"&amp;ROW())="Await Client Approval"</formula>
    </cfRule>
    <cfRule type="expression" dxfId="24323" priority="5771" stopIfTrue="1">
      <formula>INDIRECT("E"&amp;ROW())="SCOPE SURVEY"</formula>
    </cfRule>
    <cfRule type="expression" dxfId="24322" priority="5772" stopIfTrue="1">
      <formula>INDIRECT("E"&amp;ROW())="Priced"</formula>
    </cfRule>
    <cfRule type="expression" dxfId="24321" priority="5773" stopIfTrue="1">
      <formula>INDIRECT("E"&amp;ROW())="Sent for pricing"</formula>
    </cfRule>
    <cfRule type="expression" dxfId="24320" priority="5774" stopIfTrue="1">
      <formula>INDIRECT("E"&amp;ROW())="Await"</formula>
    </cfRule>
    <cfRule type="expression" dxfId="24319" priority="5775" stopIfTrue="1">
      <formula>INDIRECT("E"&amp;ROW())="CLEANSED"</formula>
    </cfRule>
    <cfRule type="expression" dxfId="24318" priority="5776" stopIfTrue="1">
      <formula>INDIRECT("E"&amp;ROW())="PM TO CLEANSE"</formula>
    </cfRule>
    <cfRule type="expression" dxfId="24317" priority="5777" stopIfTrue="1">
      <formula>INDIRECT("E"&amp;ROW())="Survey Received"</formula>
    </cfRule>
    <cfRule type="expression" dxfId="24316" priority="5778" stopIfTrue="1">
      <formula>INDIRECT("E"&amp;ROW())="Survey Booked"</formula>
    </cfRule>
  </conditionalFormatting>
  <conditionalFormatting sqref="H292">
    <cfRule type="expression" dxfId="24315" priority="3970">
      <formula>INDIRECT("D"&amp;ROW())="Yes"</formula>
    </cfRule>
    <cfRule type="expression" dxfId="24314" priority="3971" stopIfTrue="1">
      <formula>INDIRECT("E"&amp;ROW())="Recall Required"</formula>
    </cfRule>
    <cfRule type="expression" dxfId="24313" priority="3972" stopIfTrue="1">
      <formula>INDIRECT("E"&amp;ROW())="Supply Only"</formula>
    </cfRule>
    <cfRule type="expression" dxfId="24312" priority="3973" stopIfTrue="1">
      <formula>INDIRECT("E"&amp;ROW())="Part Fitted"</formula>
    </cfRule>
    <cfRule type="expression" dxfId="24311" priority="3974" stopIfTrue="1">
      <formula>INDIRECT("E"&amp;ROW())="confirmed"</formula>
    </cfRule>
    <cfRule type="expression" dxfId="24310" priority="3975" stopIfTrue="1">
      <formula>INDIRECT("E"&amp;ROW())="Duplicate"</formula>
    </cfRule>
    <cfRule type="expression" dxfId="24309" priority="3976" stopIfTrue="1">
      <formula>INDIRECT("E"&amp;ROW())="Handed Back"</formula>
    </cfRule>
    <cfRule type="expression" dxfId="24308" priority="3977" stopIfTrue="1">
      <formula>INDIRECT("E"&amp;ROW())="Refusal"</formula>
    </cfRule>
    <cfRule type="expression" dxfId="24307" priority="3978" stopIfTrue="1">
      <formula>INDIRECT("E"&amp;ROW())="No Access install"</formula>
    </cfRule>
    <cfRule type="expression" dxfId="24306" priority="3979" stopIfTrue="1">
      <formula>INDIRECT("E"&amp;ROW())="No Access survey"</formula>
    </cfRule>
    <cfRule type="expression" dxfId="24305" priority="3980" stopIfTrue="1">
      <formula>INDIRECT("E"&amp;ROW())="NWR"</formula>
    </cfRule>
    <cfRule type="expression" dxfId="24304" priority="3981" stopIfTrue="1">
      <formula>INDIRECT("E"&amp;ROW())="Cancelled"</formula>
    </cfRule>
    <cfRule type="expression" dxfId="24303" priority="3982" stopIfTrue="1">
      <formula>INDIRECT("E"&amp;ROW())="On hold"</formula>
    </cfRule>
    <cfRule type="expression" dxfId="24302" priority="3983" stopIfTrue="1">
      <formula>INDIRECT("E"&amp;ROW())="Handed Over"</formula>
    </cfRule>
    <cfRule type="expression" dxfId="24301" priority="3984" stopIfTrue="1">
      <formula>INDIRECT("E"&amp;ROW())="Fitted"</formula>
    </cfRule>
    <cfRule type="expression" dxfId="24300" priority="3985" stopIfTrue="1">
      <formula>INDIRECT("E"&amp;ROW())="Booked to fit"</formula>
    </cfRule>
    <cfRule type="expression" dxfId="24299" priority="3986" stopIfTrue="1">
      <formula>INDIRECT("E"&amp;ROW())="Delivered To Depot/Container"</formula>
    </cfRule>
    <cfRule type="expression" dxfId="24298" priority="3987" stopIfTrue="1">
      <formula>INDIRECT("E"&amp;ROW())="Called Off"</formula>
    </cfRule>
    <cfRule type="expression" dxfId="24297" priority="3988" stopIfTrue="1">
      <formula>INDIRECT("E"&amp;ROW())="Await Client Approval"</formula>
    </cfRule>
    <cfRule type="expression" dxfId="24296" priority="3989" stopIfTrue="1">
      <formula>INDIRECT("E"&amp;ROW())="SCOPE SURVEY"</formula>
    </cfRule>
    <cfRule type="expression" dxfId="24295" priority="3990" stopIfTrue="1">
      <formula>INDIRECT("E"&amp;ROW())="Priced"</formula>
    </cfRule>
    <cfRule type="expression" dxfId="24294" priority="3991" stopIfTrue="1">
      <formula>INDIRECT("E"&amp;ROW())="Sent for pricing"</formula>
    </cfRule>
    <cfRule type="expression" dxfId="24293" priority="3992" stopIfTrue="1">
      <formula>INDIRECT("E"&amp;ROW())="Await"</formula>
    </cfRule>
    <cfRule type="expression" dxfId="24292" priority="3993" stopIfTrue="1">
      <formula>INDIRECT("E"&amp;ROW())="CLEANSED"</formula>
    </cfRule>
    <cfRule type="expression" dxfId="24291" priority="3994" stopIfTrue="1">
      <formula>INDIRECT("E"&amp;ROW())="PM TO CLEANSE"</formula>
    </cfRule>
    <cfRule type="expression" dxfId="24290" priority="3995" stopIfTrue="1">
      <formula>INDIRECT("E"&amp;ROW())="Survey Received"</formula>
    </cfRule>
    <cfRule type="expression" dxfId="24289" priority="3996" stopIfTrue="1">
      <formula>INDIRECT("E"&amp;ROW())="Survey Booked"</formula>
    </cfRule>
  </conditionalFormatting>
  <conditionalFormatting sqref="K135:K137">
    <cfRule type="expression" dxfId="24288" priority="4267">
      <formula>INDIRECT("D"&amp;ROW())="Yes"</formula>
    </cfRule>
    <cfRule type="expression" dxfId="24287" priority="4268" stopIfTrue="1">
      <formula>INDIRECT("E"&amp;ROW())="Recall Required"</formula>
    </cfRule>
    <cfRule type="expression" dxfId="24286" priority="4269" stopIfTrue="1">
      <formula>INDIRECT("E"&amp;ROW())="Supply Only"</formula>
    </cfRule>
    <cfRule type="expression" dxfId="24285" priority="4270" stopIfTrue="1">
      <formula>INDIRECT("E"&amp;ROW())="Part Fitted"</formula>
    </cfRule>
    <cfRule type="expression" dxfId="24284" priority="4271" stopIfTrue="1">
      <formula>INDIRECT("E"&amp;ROW())="confirmed"</formula>
    </cfRule>
    <cfRule type="expression" dxfId="24283" priority="4272" stopIfTrue="1">
      <formula>INDIRECT("E"&amp;ROW())="Duplicate"</formula>
    </cfRule>
    <cfRule type="expression" dxfId="24282" priority="4273" stopIfTrue="1">
      <formula>INDIRECT("E"&amp;ROW())="Handed Back"</formula>
    </cfRule>
    <cfRule type="expression" dxfId="24281" priority="4274" stopIfTrue="1">
      <formula>INDIRECT("E"&amp;ROW())="Refusal"</formula>
    </cfRule>
    <cfRule type="expression" dxfId="24280" priority="4275" stopIfTrue="1">
      <formula>INDIRECT("E"&amp;ROW())="No Access install"</formula>
    </cfRule>
    <cfRule type="expression" dxfId="24279" priority="4276" stopIfTrue="1">
      <formula>INDIRECT("E"&amp;ROW())="No Access survey"</formula>
    </cfRule>
    <cfRule type="expression" dxfId="24278" priority="4277" stopIfTrue="1">
      <formula>INDIRECT("E"&amp;ROW())="NWR"</formula>
    </cfRule>
    <cfRule type="expression" dxfId="24277" priority="4278" stopIfTrue="1">
      <formula>INDIRECT("E"&amp;ROW())="Cancelled"</formula>
    </cfRule>
    <cfRule type="expression" dxfId="24276" priority="4279" stopIfTrue="1">
      <formula>INDIRECT("E"&amp;ROW())="On hold"</formula>
    </cfRule>
    <cfRule type="expression" dxfId="24275" priority="4280" stopIfTrue="1">
      <formula>INDIRECT("E"&amp;ROW())="Handed Over"</formula>
    </cfRule>
    <cfRule type="expression" dxfId="24274" priority="4281" stopIfTrue="1">
      <formula>INDIRECT("E"&amp;ROW())="Fitted"</formula>
    </cfRule>
    <cfRule type="expression" dxfId="24273" priority="4282" stopIfTrue="1">
      <formula>INDIRECT("E"&amp;ROW())="Booked to fit"</formula>
    </cfRule>
    <cfRule type="expression" dxfId="24272" priority="4283" stopIfTrue="1">
      <formula>INDIRECT("E"&amp;ROW())="Delivered To Depot/Container"</formula>
    </cfRule>
    <cfRule type="expression" dxfId="24271" priority="4284" stopIfTrue="1">
      <formula>INDIRECT("E"&amp;ROW())="Called Off"</formula>
    </cfRule>
    <cfRule type="expression" dxfId="24270" priority="4285" stopIfTrue="1">
      <formula>INDIRECT("E"&amp;ROW())="Await Client Approval"</formula>
    </cfRule>
    <cfRule type="expression" dxfId="24269" priority="4286" stopIfTrue="1">
      <formula>INDIRECT("E"&amp;ROW())="SCOPE SURVEY"</formula>
    </cfRule>
    <cfRule type="expression" dxfId="24268" priority="4287" stopIfTrue="1">
      <formula>INDIRECT("E"&amp;ROW())="Priced"</formula>
    </cfRule>
    <cfRule type="expression" dxfId="24267" priority="4288" stopIfTrue="1">
      <formula>INDIRECT("E"&amp;ROW())="Sent for pricing"</formula>
    </cfRule>
    <cfRule type="expression" dxfId="24266" priority="4289" stopIfTrue="1">
      <formula>INDIRECT("E"&amp;ROW())="Await"</formula>
    </cfRule>
    <cfRule type="expression" dxfId="24265" priority="4290" stopIfTrue="1">
      <formula>INDIRECT("E"&amp;ROW())="CLEANSED"</formula>
    </cfRule>
    <cfRule type="expression" dxfId="24264" priority="4291" stopIfTrue="1">
      <formula>INDIRECT("E"&amp;ROW())="PM TO CLEANSE"</formula>
    </cfRule>
    <cfRule type="expression" dxfId="24263" priority="4292" stopIfTrue="1">
      <formula>INDIRECT("E"&amp;ROW())="Survey Received"</formula>
    </cfRule>
    <cfRule type="expression" dxfId="24262" priority="4293" stopIfTrue="1">
      <formula>INDIRECT("E"&amp;ROW())="Survey Booked"</formula>
    </cfRule>
  </conditionalFormatting>
  <conditionalFormatting sqref="K140:K141">
    <cfRule type="expression" dxfId="24261" priority="4213">
      <formula>INDIRECT("D"&amp;ROW())="Yes"</formula>
    </cfRule>
    <cfRule type="expression" dxfId="24260" priority="4214" stopIfTrue="1">
      <formula>INDIRECT("E"&amp;ROW())="Recall Required"</formula>
    </cfRule>
    <cfRule type="expression" dxfId="24259" priority="4215" stopIfTrue="1">
      <formula>INDIRECT("E"&amp;ROW())="Supply Only"</formula>
    </cfRule>
    <cfRule type="expression" dxfId="24258" priority="4216" stopIfTrue="1">
      <formula>INDIRECT("E"&amp;ROW())="Part Fitted"</formula>
    </cfRule>
    <cfRule type="expression" dxfId="24257" priority="4217" stopIfTrue="1">
      <formula>INDIRECT("E"&amp;ROW())="confirmed"</formula>
    </cfRule>
    <cfRule type="expression" dxfId="24256" priority="4218" stopIfTrue="1">
      <formula>INDIRECT("E"&amp;ROW())="Duplicate"</formula>
    </cfRule>
    <cfRule type="expression" dxfId="24255" priority="4219" stopIfTrue="1">
      <formula>INDIRECT("E"&amp;ROW())="Handed Back"</formula>
    </cfRule>
    <cfRule type="expression" dxfId="24254" priority="4220" stopIfTrue="1">
      <formula>INDIRECT("E"&amp;ROW())="Refusal"</formula>
    </cfRule>
    <cfRule type="expression" dxfId="24253" priority="4221" stopIfTrue="1">
      <formula>INDIRECT("E"&amp;ROW())="No Access install"</formula>
    </cfRule>
    <cfRule type="expression" dxfId="24252" priority="4222" stopIfTrue="1">
      <formula>INDIRECT("E"&amp;ROW())="No Access survey"</formula>
    </cfRule>
    <cfRule type="expression" dxfId="24251" priority="4223" stopIfTrue="1">
      <formula>INDIRECT("E"&amp;ROW())="NWR"</formula>
    </cfRule>
    <cfRule type="expression" dxfId="24250" priority="4224" stopIfTrue="1">
      <formula>INDIRECT("E"&amp;ROW())="Cancelled"</formula>
    </cfRule>
    <cfRule type="expression" dxfId="24249" priority="4225" stopIfTrue="1">
      <formula>INDIRECT("E"&amp;ROW())="On hold"</formula>
    </cfRule>
    <cfRule type="expression" dxfId="24248" priority="4226" stopIfTrue="1">
      <formula>INDIRECT("E"&amp;ROW())="Handed Over"</formula>
    </cfRule>
    <cfRule type="expression" dxfId="24247" priority="4227" stopIfTrue="1">
      <formula>INDIRECT("E"&amp;ROW())="Fitted"</formula>
    </cfRule>
    <cfRule type="expression" dxfId="24246" priority="4228" stopIfTrue="1">
      <formula>INDIRECT("E"&amp;ROW())="Booked to fit"</formula>
    </cfRule>
    <cfRule type="expression" dxfId="24245" priority="4229" stopIfTrue="1">
      <formula>INDIRECT("E"&amp;ROW())="Delivered To Depot/Container"</formula>
    </cfRule>
    <cfRule type="expression" dxfId="24244" priority="4230" stopIfTrue="1">
      <formula>INDIRECT("E"&amp;ROW())="Called Off"</formula>
    </cfRule>
    <cfRule type="expression" dxfId="24243" priority="4231" stopIfTrue="1">
      <formula>INDIRECT("E"&amp;ROW())="Await Client Approval"</formula>
    </cfRule>
    <cfRule type="expression" dxfId="24242" priority="4232" stopIfTrue="1">
      <formula>INDIRECT("E"&amp;ROW())="SCOPE SURVEY"</formula>
    </cfRule>
    <cfRule type="expression" dxfId="24241" priority="4233" stopIfTrue="1">
      <formula>INDIRECT("E"&amp;ROW())="Priced"</formula>
    </cfRule>
    <cfRule type="expression" dxfId="24240" priority="4234" stopIfTrue="1">
      <formula>INDIRECT("E"&amp;ROW())="Sent for pricing"</formula>
    </cfRule>
    <cfRule type="expression" dxfId="24239" priority="4235" stopIfTrue="1">
      <formula>INDIRECT("E"&amp;ROW())="Await"</formula>
    </cfRule>
    <cfRule type="expression" dxfId="24238" priority="4236" stopIfTrue="1">
      <formula>INDIRECT("E"&amp;ROW())="CLEANSED"</formula>
    </cfRule>
    <cfRule type="expression" dxfId="24237" priority="4237" stopIfTrue="1">
      <formula>INDIRECT("E"&amp;ROW())="PM TO CLEANSE"</formula>
    </cfRule>
    <cfRule type="expression" dxfId="24236" priority="4238" stopIfTrue="1">
      <formula>INDIRECT("E"&amp;ROW())="Survey Received"</formula>
    </cfRule>
    <cfRule type="expression" dxfId="24235" priority="4239" stopIfTrue="1">
      <formula>INDIRECT("E"&amp;ROW())="Survey Booked"</formula>
    </cfRule>
  </conditionalFormatting>
  <conditionalFormatting sqref="L179">
    <cfRule type="expression" dxfId="24234" priority="3835">
      <formula>INDIRECT("D"&amp;ROW())="Yes"</formula>
    </cfRule>
    <cfRule type="expression" dxfId="24233" priority="3836" stopIfTrue="1">
      <formula>INDIRECT("E"&amp;ROW())="Recall Required"</formula>
    </cfRule>
    <cfRule type="expression" dxfId="24232" priority="3837" stopIfTrue="1">
      <formula>INDIRECT("E"&amp;ROW())="Supply Only"</formula>
    </cfRule>
    <cfRule type="expression" dxfId="24231" priority="3838" stopIfTrue="1">
      <formula>INDIRECT("E"&amp;ROW())="Part Fitted"</formula>
    </cfRule>
    <cfRule type="expression" dxfId="24230" priority="3839" stopIfTrue="1">
      <formula>INDIRECT("E"&amp;ROW())="confirmed"</formula>
    </cfRule>
    <cfRule type="expression" dxfId="24229" priority="3840" stopIfTrue="1">
      <formula>INDIRECT("E"&amp;ROW())="Duplicate"</formula>
    </cfRule>
    <cfRule type="expression" dxfId="24228" priority="3841" stopIfTrue="1">
      <formula>INDIRECT("E"&amp;ROW())="Handed Back"</formula>
    </cfRule>
    <cfRule type="expression" dxfId="24227" priority="3842" stopIfTrue="1">
      <formula>INDIRECT("E"&amp;ROW())="Refusal"</formula>
    </cfRule>
    <cfRule type="expression" dxfId="24226" priority="3843" stopIfTrue="1">
      <formula>INDIRECT("E"&amp;ROW())="No Access install"</formula>
    </cfRule>
    <cfRule type="expression" dxfId="24225" priority="3844" stopIfTrue="1">
      <formula>INDIRECT("E"&amp;ROW())="No Access survey"</formula>
    </cfRule>
    <cfRule type="expression" dxfId="24224" priority="3845" stopIfTrue="1">
      <formula>INDIRECT("E"&amp;ROW())="NWR"</formula>
    </cfRule>
    <cfRule type="expression" dxfId="24223" priority="3846" stopIfTrue="1">
      <formula>INDIRECT("E"&amp;ROW())="Cancelled"</formula>
    </cfRule>
    <cfRule type="expression" dxfId="24222" priority="3847" stopIfTrue="1">
      <formula>INDIRECT("E"&amp;ROW())="On hold"</formula>
    </cfRule>
    <cfRule type="expression" dxfId="24221" priority="3848" stopIfTrue="1">
      <formula>INDIRECT("E"&amp;ROW())="Handed Over"</formula>
    </cfRule>
    <cfRule type="expression" dxfId="24220" priority="3849" stopIfTrue="1">
      <formula>INDIRECT("E"&amp;ROW())="Fitted"</formula>
    </cfRule>
    <cfRule type="expression" dxfId="24219" priority="3850" stopIfTrue="1">
      <formula>INDIRECT("E"&amp;ROW())="Booked to fit"</formula>
    </cfRule>
    <cfRule type="expression" dxfId="24218" priority="3851" stopIfTrue="1">
      <formula>INDIRECT("E"&amp;ROW())="Delivered To Depot/Container"</formula>
    </cfRule>
    <cfRule type="expression" dxfId="24217" priority="3852" stopIfTrue="1">
      <formula>INDIRECT("E"&amp;ROW())="Called Off"</formula>
    </cfRule>
    <cfRule type="expression" dxfId="24216" priority="3853" stopIfTrue="1">
      <formula>INDIRECT("E"&amp;ROW())="Await Client Approval"</formula>
    </cfRule>
    <cfRule type="expression" dxfId="24215" priority="3854" stopIfTrue="1">
      <formula>INDIRECT("E"&amp;ROW())="SCOPE SURVEY"</formula>
    </cfRule>
    <cfRule type="expression" dxfId="24214" priority="3855" stopIfTrue="1">
      <formula>INDIRECT("E"&amp;ROW())="Priced"</formula>
    </cfRule>
    <cfRule type="expression" dxfId="24213" priority="3856" stopIfTrue="1">
      <formula>INDIRECT("E"&amp;ROW())="Sent for pricing"</formula>
    </cfRule>
    <cfRule type="expression" dxfId="24212" priority="3857" stopIfTrue="1">
      <formula>INDIRECT("E"&amp;ROW())="Await"</formula>
    </cfRule>
    <cfRule type="expression" dxfId="24211" priority="3858" stopIfTrue="1">
      <formula>INDIRECT("E"&amp;ROW())="CLEANSED"</formula>
    </cfRule>
    <cfRule type="expression" dxfId="24210" priority="3859" stopIfTrue="1">
      <formula>INDIRECT("E"&amp;ROW())="PM TO CLEANSE"</formula>
    </cfRule>
    <cfRule type="expression" dxfId="24209" priority="3860" stopIfTrue="1">
      <formula>INDIRECT("E"&amp;ROW())="Survey Received"</formula>
    </cfRule>
    <cfRule type="expression" dxfId="24208" priority="3861" stopIfTrue="1">
      <formula>INDIRECT("E"&amp;ROW())="Survey Booked"</formula>
    </cfRule>
  </conditionalFormatting>
  <conditionalFormatting sqref="N133:N143">
    <cfRule type="expression" dxfId="24207" priority="4132">
      <formula>INDIRECT("D"&amp;ROW())="Yes"</formula>
    </cfRule>
    <cfRule type="expression" dxfId="24206" priority="4133" stopIfTrue="1">
      <formula>INDIRECT("E"&amp;ROW())="Recall Required"</formula>
    </cfRule>
    <cfRule type="expression" dxfId="24205" priority="4134" stopIfTrue="1">
      <formula>INDIRECT("E"&amp;ROW())="Supply Only"</formula>
    </cfRule>
    <cfRule type="expression" dxfId="24204" priority="4135" stopIfTrue="1">
      <formula>INDIRECT("E"&amp;ROW())="Part Fitted"</formula>
    </cfRule>
    <cfRule type="expression" dxfId="24203" priority="4136" stopIfTrue="1">
      <formula>INDIRECT("E"&amp;ROW())="confirmed"</formula>
    </cfRule>
    <cfRule type="expression" dxfId="24202" priority="4137" stopIfTrue="1">
      <formula>INDIRECT("E"&amp;ROW())="Duplicate"</formula>
    </cfRule>
    <cfRule type="expression" dxfId="24201" priority="4138" stopIfTrue="1">
      <formula>INDIRECT("E"&amp;ROW())="Handed Back"</formula>
    </cfRule>
    <cfRule type="expression" dxfId="24200" priority="4139" stopIfTrue="1">
      <formula>INDIRECT("E"&amp;ROW())="Refusal"</formula>
    </cfRule>
    <cfRule type="expression" dxfId="24199" priority="4140" stopIfTrue="1">
      <formula>INDIRECT("E"&amp;ROW())="No Access install"</formula>
    </cfRule>
    <cfRule type="expression" dxfId="24198" priority="4141" stopIfTrue="1">
      <formula>INDIRECT("E"&amp;ROW())="No Access survey"</formula>
    </cfRule>
    <cfRule type="expression" dxfId="24197" priority="4142" stopIfTrue="1">
      <formula>INDIRECT("E"&amp;ROW())="NWR"</formula>
    </cfRule>
    <cfRule type="expression" dxfId="24196" priority="4143" stopIfTrue="1">
      <formula>INDIRECT("E"&amp;ROW())="Cancelled"</formula>
    </cfRule>
    <cfRule type="expression" dxfId="24195" priority="4144" stopIfTrue="1">
      <formula>INDIRECT("E"&amp;ROW())="On hold"</formula>
    </cfRule>
    <cfRule type="expression" dxfId="24194" priority="4145" stopIfTrue="1">
      <formula>INDIRECT("E"&amp;ROW())="Handed Over"</formula>
    </cfRule>
    <cfRule type="expression" dxfId="24193" priority="4146" stopIfTrue="1">
      <formula>INDIRECT("E"&amp;ROW())="Fitted"</formula>
    </cfRule>
    <cfRule type="expression" dxfId="24192" priority="4147" stopIfTrue="1">
      <formula>INDIRECT("E"&amp;ROW())="Booked to fit"</formula>
    </cfRule>
    <cfRule type="expression" dxfId="24191" priority="4148" stopIfTrue="1">
      <formula>INDIRECT("E"&amp;ROW())="Delivered To Depot/Container"</formula>
    </cfRule>
    <cfRule type="expression" dxfId="24190" priority="4149" stopIfTrue="1">
      <formula>INDIRECT("E"&amp;ROW())="Called Off"</formula>
    </cfRule>
    <cfRule type="expression" dxfId="24189" priority="4150" stopIfTrue="1">
      <formula>INDIRECT("E"&amp;ROW())="Await Client Approval"</formula>
    </cfRule>
    <cfRule type="expression" dxfId="24188" priority="4151" stopIfTrue="1">
      <formula>INDIRECT("E"&amp;ROW())="SCOPE SURVEY"</formula>
    </cfRule>
    <cfRule type="expression" dxfId="24187" priority="4152" stopIfTrue="1">
      <formula>INDIRECT("E"&amp;ROW())="Priced"</formula>
    </cfRule>
    <cfRule type="expression" dxfId="24186" priority="4153" stopIfTrue="1">
      <formula>INDIRECT("E"&amp;ROW())="Sent for pricing"</formula>
    </cfRule>
    <cfRule type="expression" dxfId="24185" priority="4154" stopIfTrue="1">
      <formula>INDIRECT("E"&amp;ROW())="Await"</formula>
    </cfRule>
    <cfRule type="expression" dxfId="24184" priority="4155" stopIfTrue="1">
      <formula>INDIRECT("E"&amp;ROW())="CLEANSED"</formula>
    </cfRule>
    <cfRule type="expression" dxfId="24183" priority="4156" stopIfTrue="1">
      <formula>INDIRECT("E"&amp;ROW())="PM TO CLEANSE"</formula>
    </cfRule>
    <cfRule type="expression" dxfId="24182" priority="4157" stopIfTrue="1">
      <formula>INDIRECT("E"&amp;ROW())="Survey Received"</formula>
    </cfRule>
    <cfRule type="expression" dxfId="24181" priority="4158" stopIfTrue="1">
      <formula>INDIRECT("E"&amp;ROW())="Survey Booked"</formula>
    </cfRule>
  </conditionalFormatting>
  <conditionalFormatting sqref="N183">
    <cfRule type="expression" dxfId="24180" priority="3511">
      <formula>INDIRECT("D"&amp;ROW())="Yes"</formula>
    </cfRule>
    <cfRule type="expression" dxfId="24179" priority="3512" stopIfTrue="1">
      <formula>INDIRECT("E"&amp;ROW())="Recall Required"</formula>
    </cfRule>
    <cfRule type="expression" dxfId="24178" priority="3513" stopIfTrue="1">
      <formula>INDIRECT("E"&amp;ROW())="Supply Only"</formula>
    </cfRule>
    <cfRule type="expression" dxfId="24177" priority="3514" stopIfTrue="1">
      <formula>INDIRECT("E"&amp;ROW())="Part Fitted"</formula>
    </cfRule>
    <cfRule type="expression" dxfId="24176" priority="3515" stopIfTrue="1">
      <formula>INDIRECT("E"&amp;ROW())="confirmed"</formula>
    </cfRule>
    <cfRule type="expression" dxfId="24175" priority="3516" stopIfTrue="1">
      <formula>INDIRECT("E"&amp;ROW())="Duplicate"</formula>
    </cfRule>
    <cfRule type="expression" dxfId="24174" priority="3517" stopIfTrue="1">
      <formula>INDIRECT("E"&amp;ROW())="Handed Back"</formula>
    </cfRule>
    <cfRule type="expression" dxfId="24173" priority="3518" stopIfTrue="1">
      <formula>INDIRECT("E"&amp;ROW())="Refusal"</formula>
    </cfRule>
    <cfRule type="expression" dxfId="24172" priority="3519" stopIfTrue="1">
      <formula>INDIRECT("E"&amp;ROW())="No Access install"</formula>
    </cfRule>
    <cfRule type="expression" dxfId="24171" priority="3520" stopIfTrue="1">
      <formula>INDIRECT("E"&amp;ROW())="No Access survey"</formula>
    </cfRule>
    <cfRule type="expression" dxfId="24170" priority="3521" stopIfTrue="1">
      <formula>INDIRECT("E"&amp;ROW())="NWR"</formula>
    </cfRule>
    <cfRule type="expression" dxfId="24169" priority="3522" stopIfTrue="1">
      <formula>INDIRECT("E"&amp;ROW())="Cancelled"</formula>
    </cfRule>
    <cfRule type="expression" dxfId="24168" priority="3523" stopIfTrue="1">
      <formula>INDIRECT("E"&amp;ROW())="On hold"</formula>
    </cfRule>
    <cfRule type="expression" dxfId="24167" priority="3524" stopIfTrue="1">
      <formula>INDIRECT("E"&amp;ROW())="Handed Over"</formula>
    </cfRule>
    <cfRule type="expression" dxfId="24166" priority="3525" stopIfTrue="1">
      <formula>INDIRECT("E"&amp;ROW())="Fitted"</formula>
    </cfRule>
    <cfRule type="expression" dxfId="24165" priority="3526" stopIfTrue="1">
      <formula>INDIRECT("E"&amp;ROW())="Booked to fit"</formula>
    </cfRule>
    <cfRule type="expression" dxfId="24164" priority="3527" stopIfTrue="1">
      <formula>INDIRECT("E"&amp;ROW())="Delivered To Depot/Container"</formula>
    </cfRule>
    <cfRule type="expression" dxfId="24163" priority="3528" stopIfTrue="1">
      <formula>INDIRECT("E"&amp;ROW())="Called Off"</formula>
    </cfRule>
    <cfRule type="expression" dxfId="24162" priority="3529" stopIfTrue="1">
      <formula>INDIRECT("E"&amp;ROW())="Await Client Approval"</formula>
    </cfRule>
    <cfRule type="expression" dxfId="24161" priority="3530" stopIfTrue="1">
      <formula>INDIRECT("E"&amp;ROW())="SCOPE SURVEY"</formula>
    </cfRule>
    <cfRule type="expression" dxfId="24160" priority="3531" stopIfTrue="1">
      <formula>INDIRECT("E"&amp;ROW())="Priced"</formula>
    </cfRule>
    <cfRule type="expression" dxfId="24159" priority="3532" stopIfTrue="1">
      <formula>INDIRECT("E"&amp;ROW())="Sent for pricing"</formula>
    </cfRule>
    <cfRule type="expression" dxfId="24158" priority="3533" stopIfTrue="1">
      <formula>INDIRECT("E"&amp;ROW())="Await"</formula>
    </cfRule>
    <cfRule type="expression" dxfId="24157" priority="3534" stopIfTrue="1">
      <formula>INDIRECT("E"&amp;ROW())="CLEANSED"</formula>
    </cfRule>
    <cfRule type="expression" dxfId="24156" priority="3535" stopIfTrue="1">
      <formula>INDIRECT("E"&amp;ROW())="PM TO CLEANSE"</formula>
    </cfRule>
    <cfRule type="expression" dxfId="24155" priority="3536" stopIfTrue="1">
      <formula>INDIRECT("E"&amp;ROW())="Survey Received"</formula>
    </cfRule>
    <cfRule type="expression" dxfId="24154" priority="3537" stopIfTrue="1">
      <formula>INDIRECT("E"&amp;ROW())="Survey Booked"</formula>
    </cfRule>
  </conditionalFormatting>
  <conditionalFormatting sqref="N57:O57">
    <cfRule type="expression" dxfId="24153" priority="3727">
      <formula>INDIRECT("D"&amp;ROW())="Yes"</formula>
    </cfRule>
    <cfRule type="expression" dxfId="24152" priority="3728" stopIfTrue="1">
      <formula>INDIRECT("E"&amp;ROW())="Recall Required"</formula>
    </cfRule>
    <cfRule type="expression" dxfId="24151" priority="3729" stopIfTrue="1">
      <formula>INDIRECT("E"&amp;ROW())="Supply Only"</formula>
    </cfRule>
    <cfRule type="expression" dxfId="24150" priority="3730" stopIfTrue="1">
      <formula>INDIRECT("E"&amp;ROW())="Part Fitted"</formula>
    </cfRule>
    <cfRule type="expression" dxfId="24149" priority="3731" stopIfTrue="1">
      <formula>INDIRECT("E"&amp;ROW())="confirmed"</formula>
    </cfRule>
    <cfRule type="expression" dxfId="24148" priority="3732" stopIfTrue="1">
      <formula>INDIRECT("E"&amp;ROW())="Duplicate"</formula>
    </cfRule>
    <cfRule type="expression" dxfId="24147" priority="3733" stopIfTrue="1">
      <formula>INDIRECT("E"&amp;ROW())="Handed Back"</formula>
    </cfRule>
    <cfRule type="expression" dxfId="24146" priority="3734" stopIfTrue="1">
      <formula>INDIRECT("E"&amp;ROW())="Refusal"</formula>
    </cfRule>
    <cfRule type="expression" dxfId="24145" priority="3735" stopIfTrue="1">
      <formula>INDIRECT("E"&amp;ROW())="No Access install"</formula>
    </cfRule>
    <cfRule type="expression" dxfId="24144" priority="3736" stopIfTrue="1">
      <formula>INDIRECT("E"&amp;ROW())="No Access survey"</formula>
    </cfRule>
    <cfRule type="expression" dxfId="24143" priority="3737" stopIfTrue="1">
      <formula>INDIRECT("E"&amp;ROW())="NWR"</formula>
    </cfRule>
    <cfRule type="expression" dxfId="24142" priority="3738" stopIfTrue="1">
      <formula>INDIRECT("E"&amp;ROW())="Cancelled"</formula>
    </cfRule>
    <cfRule type="expression" dxfId="24141" priority="3739" stopIfTrue="1">
      <formula>INDIRECT("E"&amp;ROW())="On hold"</formula>
    </cfRule>
    <cfRule type="expression" dxfId="24140" priority="3740" stopIfTrue="1">
      <formula>INDIRECT("E"&amp;ROW())="Handed Over"</formula>
    </cfRule>
    <cfRule type="expression" dxfId="24139" priority="3741" stopIfTrue="1">
      <formula>INDIRECT("E"&amp;ROW())="Fitted"</formula>
    </cfRule>
    <cfRule type="expression" dxfId="24138" priority="3742" stopIfTrue="1">
      <formula>INDIRECT("E"&amp;ROW())="Booked to fit"</formula>
    </cfRule>
    <cfRule type="expression" dxfId="24137" priority="3743" stopIfTrue="1">
      <formula>INDIRECT("E"&amp;ROW())="Delivered To Depot/Container"</formula>
    </cfRule>
    <cfRule type="expression" dxfId="24136" priority="3744" stopIfTrue="1">
      <formula>INDIRECT("E"&amp;ROW())="Called Off"</formula>
    </cfRule>
    <cfRule type="expression" dxfId="24135" priority="3745" stopIfTrue="1">
      <formula>INDIRECT("E"&amp;ROW())="Await Client Approval"</formula>
    </cfRule>
    <cfRule type="expression" dxfId="24134" priority="3746" stopIfTrue="1">
      <formula>INDIRECT("E"&amp;ROW())="SCOPE SURVEY"</formula>
    </cfRule>
    <cfRule type="expression" dxfId="24133" priority="3747" stopIfTrue="1">
      <formula>INDIRECT("E"&amp;ROW())="Priced"</formula>
    </cfRule>
    <cfRule type="expression" dxfId="24132" priority="3748" stopIfTrue="1">
      <formula>INDIRECT("E"&amp;ROW())="Sent for pricing"</formula>
    </cfRule>
    <cfRule type="expression" dxfId="24131" priority="3749" stopIfTrue="1">
      <formula>INDIRECT("E"&amp;ROW())="Await"</formula>
    </cfRule>
    <cfRule type="expression" dxfId="24130" priority="3750" stopIfTrue="1">
      <formula>INDIRECT("E"&amp;ROW())="CLEANSED"</formula>
    </cfRule>
    <cfRule type="expression" dxfId="24129" priority="3751" stopIfTrue="1">
      <formula>INDIRECT("E"&amp;ROW())="PM TO CLEANSE"</formula>
    </cfRule>
    <cfRule type="expression" dxfId="24128" priority="3752" stopIfTrue="1">
      <formula>INDIRECT("E"&amp;ROW())="Survey Received"</formula>
    </cfRule>
    <cfRule type="expression" dxfId="24127" priority="3753" stopIfTrue="1">
      <formula>INDIRECT("E"&amp;ROW())="Survey Booked"</formula>
    </cfRule>
  </conditionalFormatting>
  <conditionalFormatting sqref="N65:O65">
    <cfRule type="expression" dxfId="24126" priority="3997">
      <formula>INDIRECT("D"&amp;ROW())="Yes"</formula>
    </cfRule>
    <cfRule type="expression" dxfId="24125" priority="3998" stopIfTrue="1">
      <formula>INDIRECT("E"&amp;ROW())="Recall Required"</formula>
    </cfRule>
    <cfRule type="expression" dxfId="24124" priority="3999" stopIfTrue="1">
      <formula>INDIRECT("E"&amp;ROW())="Supply Only"</formula>
    </cfRule>
    <cfRule type="expression" dxfId="24123" priority="4000" stopIfTrue="1">
      <formula>INDIRECT("E"&amp;ROW())="Part Fitted"</formula>
    </cfRule>
    <cfRule type="expression" dxfId="24122" priority="4001" stopIfTrue="1">
      <formula>INDIRECT("E"&amp;ROW())="confirmed"</formula>
    </cfRule>
    <cfRule type="expression" dxfId="24121" priority="4002" stopIfTrue="1">
      <formula>INDIRECT("E"&amp;ROW())="Duplicate"</formula>
    </cfRule>
    <cfRule type="expression" dxfId="24120" priority="4003" stopIfTrue="1">
      <formula>INDIRECT("E"&amp;ROW())="Handed Back"</formula>
    </cfRule>
    <cfRule type="expression" dxfId="24119" priority="4004" stopIfTrue="1">
      <formula>INDIRECT("E"&amp;ROW())="Refusal"</formula>
    </cfRule>
    <cfRule type="expression" dxfId="24118" priority="4005" stopIfTrue="1">
      <formula>INDIRECT("E"&amp;ROW())="No Access install"</formula>
    </cfRule>
    <cfRule type="expression" dxfId="24117" priority="4006" stopIfTrue="1">
      <formula>INDIRECT("E"&amp;ROW())="No Access survey"</formula>
    </cfRule>
    <cfRule type="expression" dxfId="24116" priority="4007" stopIfTrue="1">
      <formula>INDIRECT("E"&amp;ROW())="NWR"</formula>
    </cfRule>
    <cfRule type="expression" dxfId="24115" priority="4008" stopIfTrue="1">
      <formula>INDIRECT("E"&amp;ROW())="Cancelled"</formula>
    </cfRule>
    <cfRule type="expression" dxfId="24114" priority="4009" stopIfTrue="1">
      <formula>INDIRECT("E"&amp;ROW())="On hold"</formula>
    </cfRule>
    <cfRule type="expression" dxfId="24113" priority="4010" stopIfTrue="1">
      <formula>INDIRECT("E"&amp;ROW())="Handed Over"</formula>
    </cfRule>
    <cfRule type="expression" dxfId="24112" priority="4011" stopIfTrue="1">
      <formula>INDIRECT("E"&amp;ROW())="Fitted"</formula>
    </cfRule>
    <cfRule type="expression" dxfId="24111" priority="4012" stopIfTrue="1">
      <formula>INDIRECT("E"&amp;ROW())="Booked to fit"</formula>
    </cfRule>
    <cfRule type="expression" dxfId="24110" priority="4013" stopIfTrue="1">
      <formula>INDIRECT("E"&amp;ROW())="Delivered To Depot/Container"</formula>
    </cfRule>
    <cfRule type="expression" dxfId="24109" priority="4014" stopIfTrue="1">
      <formula>INDIRECT("E"&amp;ROW())="Called Off"</formula>
    </cfRule>
    <cfRule type="expression" dxfId="24108" priority="4015" stopIfTrue="1">
      <formula>INDIRECT("E"&amp;ROW())="Await Client Approval"</formula>
    </cfRule>
    <cfRule type="expression" dxfId="24107" priority="4016" stopIfTrue="1">
      <formula>INDIRECT("E"&amp;ROW())="SCOPE SURVEY"</formula>
    </cfRule>
    <cfRule type="expression" dxfId="24106" priority="4017" stopIfTrue="1">
      <formula>INDIRECT("E"&amp;ROW())="Priced"</formula>
    </cfRule>
    <cfRule type="expression" dxfId="24105" priority="4018" stopIfTrue="1">
      <formula>INDIRECT("E"&amp;ROW())="Sent for pricing"</formula>
    </cfRule>
    <cfRule type="expression" dxfId="24104" priority="4019" stopIfTrue="1">
      <formula>INDIRECT("E"&amp;ROW())="Await"</formula>
    </cfRule>
    <cfRule type="expression" dxfId="24103" priority="4020" stopIfTrue="1">
      <formula>INDIRECT("E"&amp;ROW())="CLEANSED"</formula>
    </cfRule>
    <cfRule type="expression" dxfId="24102" priority="4021" stopIfTrue="1">
      <formula>INDIRECT("E"&amp;ROW())="PM TO CLEANSE"</formula>
    </cfRule>
    <cfRule type="expression" dxfId="24101" priority="4022" stopIfTrue="1">
      <formula>INDIRECT("E"&amp;ROW())="Survey Received"</formula>
    </cfRule>
    <cfRule type="expression" dxfId="24100" priority="4023" stopIfTrue="1">
      <formula>INDIRECT("E"&amp;ROW())="Survey Booked"</formula>
    </cfRule>
  </conditionalFormatting>
  <conditionalFormatting sqref="N108:O108 N110:N111 N113">
    <cfRule type="expression" dxfId="24099" priority="784">
      <formula>INDIRECT("D"&amp;ROW())="Yes"</formula>
    </cfRule>
    <cfRule type="expression" dxfId="24098" priority="785" stopIfTrue="1">
      <formula>INDIRECT("E"&amp;ROW())="Recall Required"</formula>
    </cfRule>
    <cfRule type="expression" dxfId="24097" priority="786" stopIfTrue="1">
      <formula>INDIRECT("E"&amp;ROW())="Supply Only"</formula>
    </cfRule>
    <cfRule type="expression" dxfId="24096" priority="787" stopIfTrue="1">
      <formula>INDIRECT("E"&amp;ROW())="Part Fitted"</formula>
    </cfRule>
    <cfRule type="expression" dxfId="24095" priority="788" stopIfTrue="1">
      <formula>INDIRECT("E"&amp;ROW())="confirmed"</formula>
    </cfRule>
    <cfRule type="expression" dxfId="24094" priority="789" stopIfTrue="1">
      <formula>INDIRECT("E"&amp;ROW())="Duplicate"</formula>
    </cfRule>
    <cfRule type="expression" dxfId="24093" priority="790" stopIfTrue="1">
      <formula>INDIRECT("E"&amp;ROW())="Handed Back"</formula>
    </cfRule>
    <cfRule type="expression" dxfId="24092" priority="791" stopIfTrue="1">
      <formula>INDIRECT("E"&amp;ROW())="Refusal"</formula>
    </cfRule>
    <cfRule type="expression" dxfId="24091" priority="792" stopIfTrue="1">
      <formula>INDIRECT("E"&amp;ROW())="No Access install"</formula>
    </cfRule>
    <cfRule type="expression" dxfId="24090" priority="793" stopIfTrue="1">
      <formula>INDIRECT("E"&amp;ROW())="No Access survey"</formula>
    </cfRule>
    <cfRule type="expression" dxfId="24089" priority="794" stopIfTrue="1">
      <formula>INDIRECT("E"&amp;ROW())="NWR"</formula>
    </cfRule>
    <cfRule type="expression" dxfId="24088" priority="795" stopIfTrue="1">
      <formula>INDIRECT("E"&amp;ROW())="Cancelled"</formula>
    </cfRule>
    <cfRule type="expression" dxfId="24087" priority="796" stopIfTrue="1">
      <formula>INDIRECT("E"&amp;ROW())="On hold"</formula>
    </cfRule>
    <cfRule type="expression" dxfId="24086" priority="797" stopIfTrue="1">
      <formula>INDIRECT("E"&amp;ROW())="Handed Over"</formula>
    </cfRule>
    <cfRule type="expression" dxfId="24085" priority="798" stopIfTrue="1">
      <formula>INDIRECT("E"&amp;ROW())="Fitted"</formula>
    </cfRule>
    <cfRule type="expression" dxfId="24084" priority="799" stopIfTrue="1">
      <formula>INDIRECT("E"&amp;ROW())="Booked to fit"</formula>
    </cfRule>
    <cfRule type="expression" dxfId="24083" priority="800" stopIfTrue="1">
      <formula>INDIRECT("E"&amp;ROW())="Delivered To Depot/Container"</formula>
    </cfRule>
    <cfRule type="expression" dxfId="24082" priority="801" stopIfTrue="1">
      <formula>INDIRECT("E"&amp;ROW())="Called Off"</formula>
    </cfRule>
    <cfRule type="expression" dxfId="24081" priority="802" stopIfTrue="1">
      <formula>INDIRECT("E"&amp;ROW())="Await Client Approval"</formula>
    </cfRule>
    <cfRule type="expression" dxfId="24080" priority="803" stopIfTrue="1">
      <formula>INDIRECT("E"&amp;ROW())="SCOPE SURVEY"</formula>
    </cfRule>
    <cfRule type="expression" dxfId="24079" priority="804" stopIfTrue="1">
      <formula>INDIRECT("E"&amp;ROW())="Priced"</formula>
    </cfRule>
    <cfRule type="expression" dxfId="24078" priority="805" stopIfTrue="1">
      <formula>INDIRECT("E"&amp;ROW())="Sent for pricing"</formula>
    </cfRule>
    <cfRule type="expression" dxfId="24077" priority="806" stopIfTrue="1">
      <formula>INDIRECT("E"&amp;ROW())="Await"</formula>
    </cfRule>
    <cfRule type="expression" dxfId="24076" priority="807" stopIfTrue="1">
      <formula>INDIRECT("E"&amp;ROW())="CLEANSED"</formula>
    </cfRule>
    <cfRule type="expression" dxfId="24075" priority="808" stopIfTrue="1">
      <formula>INDIRECT("E"&amp;ROW())="PM TO CLEANSE"</formula>
    </cfRule>
    <cfRule type="expression" dxfId="24074" priority="809" stopIfTrue="1">
      <formula>INDIRECT("E"&amp;ROW())="Survey Received"</formula>
    </cfRule>
    <cfRule type="expression" dxfId="24073" priority="810" stopIfTrue="1">
      <formula>INDIRECT("E"&amp;ROW())="Survey Booked"</formula>
    </cfRule>
  </conditionalFormatting>
  <conditionalFormatting sqref="N180:O180">
    <cfRule type="expression" dxfId="24072" priority="3565">
      <formula>INDIRECT("D"&amp;ROW())="Yes"</formula>
    </cfRule>
    <cfRule type="expression" dxfId="24071" priority="3566" stopIfTrue="1">
      <formula>INDIRECT("E"&amp;ROW())="Recall Required"</formula>
    </cfRule>
    <cfRule type="expression" dxfId="24070" priority="3567" stopIfTrue="1">
      <formula>INDIRECT("E"&amp;ROW())="Supply Only"</formula>
    </cfRule>
    <cfRule type="expression" dxfId="24069" priority="3568" stopIfTrue="1">
      <formula>INDIRECT("E"&amp;ROW())="Part Fitted"</formula>
    </cfRule>
    <cfRule type="expression" dxfId="24068" priority="3569" stopIfTrue="1">
      <formula>INDIRECT("E"&amp;ROW())="confirmed"</formula>
    </cfRule>
    <cfRule type="expression" dxfId="24067" priority="3570" stopIfTrue="1">
      <formula>INDIRECT("E"&amp;ROW())="Duplicate"</formula>
    </cfRule>
    <cfRule type="expression" dxfId="24066" priority="3571" stopIfTrue="1">
      <formula>INDIRECT("E"&amp;ROW())="Handed Back"</formula>
    </cfRule>
    <cfRule type="expression" dxfId="24065" priority="3572" stopIfTrue="1">
      <formula>INDIRECT("E"&amp;ROW())="Refusal"</formula>
    </cfRule>
    <cfRule type="expression" dxfId="24064" priority="3573" stopIfTrue="1">
      <formula>INDIRECT("E"&amp;ROW())="No Access install"</formula>
    </cfRule>
    <cfRule type="expression" dxfId="24063" priority="3574" stopIfTrue="1">
      <formula>INDIRECT("E"&amp;ROW())="No Access survey"</formula>
    </cfRule>
    <cfRule type="expression" dxfId="24062" priority="3575" stopIfTrue="1">
      <formula>INDIRECT("E"&amp;ROW())="NWR"</formula>
    </cfRule>
    <cfRule type="expression" dxfId="24061" priority="3576" stopIfTrue="1">
      <formula>INDIRECT("E"&amp;ROW())="Cancelled"</formula>
    </cfRule>
    <cfRule type="expression" dxfId="24060" priority="3577" stopIfTrue="1">
      <formula>INDIRECT("E"&amp;ROW())="On hold"</formula>
    </cfRule>
    <cfRule type="expression" dxfId="24059" priority="3578" stopIfTrue="1">
      <formula>INDIRECT("E"&amp;ROW())="Handed Over"</formula>
    </cfRule>
    <cfRule type="expression" dxfId="24058" priority="3579" stopIfTrue="1">
      <formula>INDIRECT("E"&amp;ROW())="Fitted"</formula>
    </cfRule>
    <cfRule type="expression" dxfId="24057" priority="3580" stopIfTrue="1">
      <formula>INDIRECT("E"&amp;ROW())="Booked to fit"</formula>
    </cfRule>
    <cfRule type="expression" dxfId="24056" priority="3581" stopIfTrue="1">
      <formula>INDIRECT("E"&amp;ROW())="Delivered To Depot/Container"</formula>
    </cfRule>
    <cfRule type="expression" dxfId="24055" priority="3582" stopIfTrue="1">
      <formula>INDIRECT("E"&amp;ROW())="Called Off"</formula>
    </cfRule>
    <cfRule type="expression" dxfId="24054" priority="3583" stopIfTrue="1">
      <formula>INDIRECT("E"&amp;ROW())="Await Client Approval"</formula>
    </cfRule>
    <cfRule type="expression" dxfId="24053" priority="3584" stopIfTrue="1">
      <formula>INDIRECT("E"&amp;ROW())="SCOPE SURVEY"</formula>
    </cfRule>
    <cfRule type="expression" dxfId="24052" priority="3585" stopIfTrue="1">
      <formula>INDIRECT("E"&amp;ROW())="Priced"</formula>
    </cfRule>
    <cfRule type="expression" dxfId="24051" priority="3586" stopIfTrue="1">
      <formula>INDIRECT("E"&amp;ROW())="Sent for pricing"</formula>
    </cfRule>
    <cfRule type="expression" dxfId="24050" priority="3587" stopIfTrue="1">
      <formula>INDIRECT("E"&amp;ROW())="Await"</formula>
    </cfRule>
    <cfRule type="expression" dxfId="24049" priority="3588" stopIfTrue="1">
      <formula>INDIRECT("E"&amp;ROW())="CLEANSED"</formula>
    </cfRule>
    <cfRule type="expression" dxfId="24048" priority="3589" stopIfTrue="1">
      <formula>INDIRECT("E"&amp;ROW())="PM TO CLEANSE"</formula>
    </cfRule>
    <cfRule type="expression" dxfId="24047" priority="3590" stopIfTrue="1">
      <formula>INDIRECT("E"&amp;ROW())="Survey Received"</formula>
    </cfRule>
    <cfRule type="expression" dxfId="24046" priority="3591" stopIfTrue="1">
      <formula>INDIRECT("E"&amp;ROW())="Survey Booked"</formula>
    </cfRule>
  </conditionalFormatting>
  <conditionalFormatting sqref="N185:O185">
    <cfRule type="expression" dxfId="24045" priority="1189">
      <formula>INDIRECT("D"&amp;ROW())="Yes"</formula>
    </cfRule>
    <cfRule type="expression" dxfId="24044" priority="1190" stopIfTrue="1">
      <formula>INDIRECT("E"&amp;ROW())="Recall Required"</formula>
    </cfRule>
    <cfRule type="expression" dxfId="24043" priority="1191" stopIfTrue="1">
      <formula>INDIRECT("E"&amp;ROW())="Supply Only"</formula>
    </cfRule>
    <cfRule type="expression" dxfId="24042" priority="1192" stopIfTrue="1">
      <formula>INDIRECT("E"&amp;ROW())="Part Fitted"</formula>
    </cfRule>
    <cfRule type="expression" dxfId="24041" priority="1193" stopIfTrue="1">
      <formula>INDIRECT("E"&amp;ROW())="confirmed"</formula>
    </cfRule>
    <cfRule type="expression" dxfId="24040" priority="1194" stopIfTrue="1">
      <formula>INDIRECT("E"&amp;ROW())="Duplicate"</formula>
    </cfRule>
    <cfRule type="expression" dxfId="24039" priority="1195" stopIfTrue="1">
      <formula>INDIRECT("E"&amp;ROW())="Handed Back"</formula>
    </cfRule>
    <cfRule type="expression" dxfId="24038" priority="1196" stopIfTrue="1">
      <formula>INDIRECT("E"&amp;ROW())="Refusal"</formula>
    </cfRule>
    <cfRule type="expression" dxfId="24037" priority="1197" stopIfTrue="1">
      <formula>INDIRECT("E"&amp;ROW())="No Access install"</formula>
    </cfRule>
    <cfRule type="expression" dxfId="24036" priority="1198" stopIfTrue="1">
      <formula>INDIRECT("E"&amp;ROW())="No Access survey"</formula>
    </cfRule>
    <cfRule type="expression" dxfId="24035" priority="1199" stopIfTrue="1">
      <formula>INDIRECT("E"&amp;ROW())="NWR"</formula>
    </cfRule>
    <cfRule type="expression" dxfId="24034" priority="1200" stopIfTrue="1">
      <formula>INDIRECT("E"&amp;ROW())="Cancelled"</formula>
    </cfRule>
    <cfRule type="expression" dxfId="24033" priority="1201" stopIfTrue="1">
      <formula>INDIRECT("E"&amp;ROW())="On hold"</formula>
    </cfRule>
    <cfRule type="expression" dxfId="24032" priority="1202" stopIfTrue="1">
      <formula>INDIRECT("E"&amp;ROW())="Handed Over"</formula>
    </cfRule>
    <cfRule type="expression" dxfId="24031" priority="1203" stopIfTrue="1">
      <formula>INDIRECT("E"&amp;ROW())="Fitted"</formula>
    </cfRule>
    <cfRule type="expression" dxfId="24030" priority="1204" stopIfTrue="1">
      <formula>INDIRECT("E"&amp;ROW())="Booked to fit"</formula>
    </cfRule>
    <cfRule type="expression" dxfId="24029" priority="1205" stopIfTrue="1">
      <formula>INDIRECT("E"&amp;ROW())="Delivered To Depot/Container"</formula>
    </cfRule>
    <cfRule type="expression" dxfId="24028" priority="1206" stopIfTrue="1">
      <formula>INDIRECT("E"&amp;ROW())="Called Off"</formula>
    </cfRule>
    <cfRule type="expression" dxfId="24027" priority="1207" stopIfTrue="1">
      <formula>INDIRECT("E"&amp;ROW())="Await Client Approval"</formula>
    </cfRule>
    <cfRule type="expression" dxfId="24026" priority="1208" stopIfTrue="1">
      <formula>INDIRECT("E"&amp;ROW())="SCOPE SURVEY"</formula>
    </cfRule>
    <cfRule type="expression" dxfId="24025" priority="1209" stopIfTrue="1">
      <formula>INDIRECT("E"&amp;ROW())="Priced"</formula>
    </cfRule>
    <cfRule type="expression" dxfId="24024" priority="1210" stopIfTrue="1">
      <formula>INDIRECT("E"&amp;ROW())="Sent for pricing"</formula>
    </cfRule>
    <cfRule type="expression" dxfId="24023" priority="1211" stopIfTrue="1">
      <formula>INDIRECT("E"&amp;ROW())="Await"</formula>
    </cfRule>
    <cfRule type="expression" dxfId="24022" priority="1212" stopIfTrue="1">
      <formula>INDIRECT("E"&amp;ROW())="CLEANSED"</formula>
    </cfRule>
    <cfRule type="expression" dxfId="24021" priority="1213" stopIfTrue="1">
      <formula>INDIRECT("E"&amp;ROW())="PM TO CLEANSE"</formula>
    </cfRule>
    <cfRule type="expression" dxfId="24020" priority="1214" stopIfTrue="1">
      <formula>INDIRECT("E"&amp;ROW())="Survey Received"</formula>
    </cfRule>
    <cfRule type="expression" dxfId="24019" priority="1215" stopIfTrue="1">
      <formula>INDIRECT("E"&amp;ROW())="Survey Booked"</formula>
    </cfRule>
  </conditionalFormatting>
  <conditionalFormatting sqref="N187:O188">
    <cfRule type="expression" dxfId="24018" priority="1162">
      <formula>INDIRECT("D"&amp;ROW())="Yes"</formula>
    </cfRule>
    <cfRule type="expression" dxfId="24017" priority="1163" stopIfTrue="1">
      <formula>INDIRECT("E"&amp;ROW())="Recall Required"</formula>
    </cfRule>
    <cfRule type="expression" dxfId="24016" priority="1164" stopIfTrue="1">
      <formula>INDIRECT("E"&amp;ROW())="Supply Only"</formula>
    </cfRule>
    <cfRule type="expression" dxfId="24015" priority="1165" stopIfTrue="1">
      <formula>INDIRECT("E"&amp;ROW())="Part Fitted"</formula>
    </cfRule>
    <cfRule type="expression" dxfId="24014" priority="1166" stopIfTrue="1">
      <formula>INDIRECT("E"&amp;ROW())="confirmed"</formula>
    </cfRule>
    <cfRule type="expression" dxfId="24013" priority="1167" stopIfTrue="1">
      <formula>INDIRECT("E"&amp;ROW())="Duplicate"</formula>
    </cfRule>
    <cfRule type="expression" dxfId="24012" priority="1168" stopIfTrue="1">
      <formula>INDIRECT("E"&amp;ROW())="Handed Back"</formula>
    </cfRule>
    <cfRule type="expression" dxfId="24011" priority="1169" stopIfTrue="1">
      <formula>INDIRECT("E"&amp;ROW())="Refusal"</formula>
    </cfRule>
    <cfRule type="expression" dxfId="24010" priority="1170" stopIfTrue="1">
      <formula>INDIRECT("E"&amp;ROW())="No Access install"</formula>
    </cfRule>
    <cfRule type="expression" dxfId="24009" priority="1171" stopIfTrue="1">
      <formula>INDIRECT("E"&amp;ROW())="No Access survey"</formula>
    </cfRule>
    <cfRule type="expression" dxfId="24008" priority="1172" stopIfTrue="1">
      <formula>INDIRECT("E"&amp;ROW())="NWR"</formula>
    </cfRule>
    <cfRule type="expression" dxfId="24007" priority="1173" stopIfTrue="1">
      <formula>INDIRECT("E"&amp;ROW())="Cancelled"</formula>
    </cfRule>
    <cfRule type="expression" dxfId="24006" priority="1174" stopIfTrue="1">
      <formula>INDIRECT("E"&amp;ROW())="On hold"</formula>
    </cfRule>
    <cfRule type="expression" dxfId="24005" priority="1175" stopIfTrue="1">
      <formula>INDIRECT("E"&amp;ROW())="Handed Over"</formula>
    </cfRule>
    <cfRule type="expression" dxfId="24004" priority="1176" stopIfTrue="1">
      <formula>INDIRECT("E"&amp;ROW())="Fitted"</formula>
    </cfRule>
    <cfRule type="expression" dxfId="24003" priority="1177" stopIfTrue="1">
      <formula>INDIRECT("E"&amp;ROW())="Booked to fit"</formula>
    </cfRule>
    <cfRule type="expression" dxfId="24002" priority="1178" stopIfTrue="1">
      <formula>INDIRECT("E"&amp;ROW())="Delivered To Depot/Container"</formula>
    </cfRule>
    <cfRule type="expression" dxfId="24001" priority="1179" stopIfTrue="1">
      <formula>INDIRECT("E"&amp;ROW())="Called Off"</formula>
    </cfRule>
    <cfRule type="expression" dxfId="24000" priority="1180" stopIfTrue="1">
      <formula>INDIRECT("E"&amp;ROW())="Await Client Approval"</formula>
    </cfRule>
    <cfRule type="expression" dxfId="23999" priority="1181" stopIfTrue="1">
      <formula>INDIRECT("E"&amp;ROW())="SCOPE SURVEY"</formula>
    </cfRule>
    <cfRule type="expression" dxfId="23998" priority="1182" stopIfTrue="1">
      <formula>INDIRECT("E"&amp;ROW())="Priced"</formula>
    </cfRule>
    <cfRule type="expression" dxfId="23997" priority="1183" stopIfTrue="1">
      <formula>INDIRECT("E"&amp;ROW())="Sent for pricing"</formula>
    </cfRule>
    <cfRule type="expression" dxfId="23996" priority="1184" stopIfTrue="1">
      <formula>INDIRECT("E"&amp;ROW())="Await"</formula>
    </cfRule>
    <cfRule type="expression" dxfId="23995" priority="1185" stopIfTrue="1">
      <formula>INDIRECT("E"&amp;ROW())="CLEANSED"</formula>
    </cfRule>
    <cfRule type="expression" dxfId="23994" priority="1186" stopIfTrue="1">
      <formula>INDIRECT("E"&amp;ROW())="PM TO CLEANSE"</formula>
    </cfRule>
    <cfRule type="expression" dxfId="23993" priority="1187" stopIfTrue="1">
      <formula>INDIRECT("E"&amp;ROW())="Survey Received"</formula>
    </cfRule>
    <cfRule type="expression" dxfId="23992" priority="1188" stopIfTrue="1">
      <formula>INDIRECT("E"&amp;ROW())="Survey Booked"</formula>
    </cfRule>
  </conditionalFormatting>
  <conditionalFormatting sqref="N197:O198">
    <cfRule type="expression" dxfId="23991" priority="1000">
      <formula>INDIRECT("D"&amp;ROW())="Yes"</formula>
    </cfRule>
    <cfRule type="expression" dxfId="23990" priority="1001" stopIfTrue="1">
      <formula>INDIRECT("E"&amp;ROW())="Recall Required"</formula>
    </cfRule>
    <cfRule type="expression" dxfId="23989" priority="1002" stopIfTrue="1">
      <formula>INDIRECT("E"&amp;ROW())="Supply Only"</formula>
    </cfRule>
    <cfRule type="expression" dxfId="23988" priority="1003" stopIfTrue="1">
      <formula>INDIRECT("E"&amp;ROW())="Part Fitted"</formula>
    </cfRule>
    <cfRule type="expression" dxfId="23987" priority="1004" stopIfTrue="1">
      <formula>INDIRECT("E"&amp;ROW())="confirmed"</formula>
    </cfRule>
    <cfRule type="expression" dxfId="23986" priority="1005" stopIfTrue="1">
      <formula>INDIRECT("E"&amp;ROW())="Duplicate"</formula>
    </cfRule>
    <cfRule type="expression" dxfId="23985" priority="1006" stopIfTrue="1">
      <formula>INDIRECT("E"&amp;ROW())="Handed Back"</formula>
    </cfRule>
    <cfRule type="expression" dxfId="23984" priority="1007" stopIfTrue="1">
      <formula>INDIRECT("E"&amp;ROW())="Refusal"</formula>
    </cfRule>
    <cfRule type="expression" dxfId="23983" priority="1008" stopIfTrue="1">
      <formula>INDIRECT("E"&amp;ROW())="No Access install"</formula>
    </cfRule>
    <cfRule type="expression" dxfId="23982" priority="1009" stopIfTrue="1">
      <formula>INDIRECT("E"&amp;ROW())="No Access survey"</formula>
    </cfRule>
    <cfRule type="expression" dxfId="23981" priority="1010" stopIfTrue="1">
      <formula>INDIRECT("E"&amp;ROW())="NWR"</formula>
    </cfRule>
    <cfRule type="expression" dxfId="23980" priority="1011" stopIfTrue="1">
      <formula>INDIRECT("E"&amp;ROW())="Cancelled"</formula>
    </cfRule>
    <cfRule type="expression" dxfId="23979" priority="1012" stopIfTrue="1">
      <formula>INDIRECT("E"&amp;ROW())="On hold"</formula>
    </cfRule>
    <cfRule type="expression" dxfId="23978" priority="1013" stopIfTrue="1">
      <formula>INDIRECT("E"&amp;ROW())="Handed Over"</formula>
    </cfRule>
    <cfRule type="expression" dxfId="23977" priority="1014" stopIfTrue="1">
      <formula>INDIRECT("E"&amp;ROW())="Fitted"</formula>
    </cfRule>
    <cfRule type="expression" dxfId="23976" priority="1015" stopIfTrue="1">
      <formula>INDIRECT("E"&amp;ROW())="Booked to fit"</formula>
    </cfRule>
    <cfRule type="expression" dxfId="23975" priority="1016" stopIfTrue="1">
      <formula>INDIRECT("E"&amp;ROW())="Delivered To Depot/Container"</formula>
    </cfRule>
    <cfRule type="expression" dxfId="23974" priority="1017" stopIfTrue="1">
      <formula>INDIRECT("E"&amp;ROW())="Called Off"</formula>
    </cfRule>
    <cfRule type="expression" dxfId="23973" priority="1018" stopIfTrue="1">
      <formula>INDIRECT("E"&amp;ROW())="Await Client Approval"</formula>
    </cfRule>
    <cfRule type="expression" dxfId="23972" priority="1019" stopIfTrue="1">
      <formula>INDIRECT("E"&amp;ROW())="SCOPE SURVEY"</formula>
    </cfRule>
    <cfRule type="expression" dxfId="23971" priority="1020" stopIfTrue="1">
      <formula>INDIRECT("E"&amp;ROW())="Priced"</formula>
    </cfRule>
    <cfRule type="expression" dxfId="23970" priority="1021" stopIfTrue="1">
      <formula>INDIRECT("E"&amp;ROW())="Sent for pricing"</formula>
    </cfRule>
    <cfRule type="expression" dxfId="23969" priority="1022" stopIfTrue="1">
      <formula>INDIRECT("E"&amp;ROW())="Await"</formula>
    </cfRule>
    <cfRule type="expression" dxfId="23968" priority="1023" stopIfTrue="1">
      <formula>INDIRECT("E"&amp;ROW())="CLEANSED"</formula>
    </cfRule>
    <cfRule type="expression" dxfId="23967" priority="1024" stopIfTrue="1">
      <formula>INDIRECT("E"&amp;ROW())="PM TO CLEANSE"</formula>
    </cfRule>
    <cfRule type="expression" dxfId="23966" priority="1025" stopIfTrue="1">
      <formula>INDIRECT("E"&amp;ROW())="Survey Received"</formula>
    </cfRule>
    <cfRule type="expression" dxfId="23965" priority="1026" stopIfTrue="1">
      <formula>INDIRECT("E"&amp;ROW())="Survey Booked"</formula>
    </cfRule>
  </conditionalFormatting>
  <conditionalFormatting sqref="N213:O215">
    <cfRule type="expression" dxfId="23964" priority="892">
      <formula>INDIRECT("D"&amp;ROW())="Yes"</formula>
    </cfRule>
    <cfRule type="expression" dxfId="23963" priority="893" stopIfTrue="1">
      <formula>INDIRECT("E"&amp;ROW())="Recall Required"</formula>
    </cfRule>
    <cfRule type="expression" dxfId="23962" priority="894" stopIfTrue="1">
      <formula>INDIRECT("E"&amp;ROW())="Supply Only"</formula>
    </cfRule>
    <cfRule type="expression" dxfId="23961" priority="895" stopIfTrue="1">
      <formula>INDIRECT("E"&amp;ROW())="Part Fitted"</formula>
    </cfRule>
    <cfRule type="expression" dxfId="23960" priority="896" stopIfTrue="1">
      <formula>INDIRECT("E"&amp;ROW())="confirmed"</formula>
    </cfRule>
    <cfRule type="expression" dxfId="23959" priority="897" stopIfTrue="1">
      <formula>INDIRECT("E"&amp;ROW())="Duplicate"</formula>
    </cfRule>
    <cfRule type="expression" dxfId="23958" priority="898" stopIfTrue="1">
      <formula>INDIRECT("E"&amp;ROW())="Handed Back"</formula>
    </cfRule>
    <cfRule type="expression" dxfId="23957" priority="899" stopIfTrue="1">
      <formula>INDIRECT("E"&amp;ROW())="Refusal"</formula>
    </cfRule>
    <cfRule type="expression" dxfId="23956" priority="900" stopIfTrue="1">
      <formula>INDIRECT("E"&amp;ROW())="No Access install"</formula>
    </cfRule>
    <cfRule type="expression" dxfId="23955" priority="901" stopIfTrue="1">
      <formula>INDIRECT("E"&amp;ROW())="No Access survey"</formula>
    </cfRule>
    <cfRule type="expression" dxfId="23954" priority="902" stopIfTrue="1">
      <formula>INDIRECT("E"&amp;ROW())="NWR"</formula>
    </cfRule>
    <cfRule type="expression" dxfId="23953" priority="903" stopIfTrue="1">
      <formula>INDIRECT("E"&amp;ROW())="Cancelled"</formula>
    </cfRule>
    <cfRule type="expression" dxfId="23952" priority="904" stopIfTrue="1">
      <formula>INDIRECT("E"&amp;ROW())="On hold"</formula>
    </cfRule>
    <cfRule type="expression" dxfId="23951" priority="905" stopIfTrue="1">
      <formula>INDIRECT("E"&amp;ROW())="Handed Over"</formula>
    </cfRule>
    <cfRule type="expression" dxfId="23950" priority="906" stopIfTrue="1">
      <formula>INDIRECT("E"&amp;ROW())="Fitted"</formula>
    </cfRule>
    <cfRule type="expression" dxfId="23949" priority="907" stopIfTrue="1">
      <formula>INDIRECT("E"&amp;ROW())="Booked to fit"</formula>
    </cfRule>
    <cfRule type="expression" dxfId="23948" priority="908" stopIfTrue="1">
      <formula>INDIRECT("E"&amp;ROW())="Delivered To Depot/Container"</formula>
    </cfRule>
    <cfRule type="expression" dxfId="23947" priority="909" stopIfTrue="1">
      <formula>INDIRECT("E"&amp;ROW())="Called Off"</formula>
    </cfRule>
    <cfRule type="expression" dxfId="23946" priority="910" stopIfTrue="1">
      <formula>INDIRECT("E"&amp;ROW())="Await Client Approval"</formula>
    </cfRule>
    <cfRule type="expression" dxfId="23945" priority="911" stopIfTrue="1">
      <formula>INDIRECT("E"&amp;ROW())="SCOPE SURVEY"</formula>
    </cfRule>
    <cfRule type="expression" dxfId="23944" priority="912" stopIfTrue="1">
      <formula>INDIRECT("E"&amp;ROW())="Priced"</formula>
    </cfRule>
    <cfRule type="expression" dxfId="23943" priority="913" stopIfTrue="1">
      <formula>INDIRECT("E"&amp;ROW())="Sent for pricing"</formula>
    </cfRule>
    <cfRule type="expression" dxfId="23942" priority="914" stopIfTrue="1">
      <formula>INDIRECT("E"&amp;ROW())="Await"</formula>
    </cfRule>
    <cfRule type="expression" dxfId="23941" priority="915" stopIfTrue="1">
      <formula>INDIRECT("E"&amp;ROW())="CLEANSED"</formula>
    </cfRule>
    <cfRule type="expression" dxfId="23940" priority="916" stopIfTrue="1">
      <formula>INDIRECT("E"&amp;ROW())="PM TO CLEANSE"</formula>
    </cfRule>
    <cfRule type="expression" dxfId="23939" priority="917" stopIfTrue="1">
      <formula>INDIRECT("E"&amp;ROW())="Survey Received"</formula>
    </cfRule>
    <cfRule type="expression" dxfId="23938" priority="918" stopIfTrue="1">
      <formula>INDIRECT("E"&amp;ROW())="Survey Booked"</formula>
    </cfRule>
  </conditionalFormatting>
  <conditionalFormatting sqref="N223:O223">
    <cfRule type="expression" dxfId="23937" priority="838">
      <formula>INDIRECT("D"&amp;ROW())="Yes"</formula>
    </cfRule>
    <cfRule type="expression" dxfId="23936" priority="839" stopIfTrue="1">
      <formula>INDIRECT("E"&amp;ROW())="Recall Required"</formula>
    </cfRule>
    <cfRule type="expression" dxfId="23935" priority="840" stopIfTrue="1">
      <formula>INDIRECT("E"&amp;ROW())="Supply Only"</formula>
    </cfRule>
    <cfRule type="expression" dxfId="23934" priority="841" stopIfTrue="1">
      <formula>INDIRECT("E"&amp;ROW())="Part Fitted"</formula>
    </cfRule>
    <cfRule type="expression" dxfId="23933" priority="842" stopIfTrue="1">
      <formula>INDIRECT("E"&amp;ROW())="confirmed"</formula>
    </cfRule>
    <cfRule type="expression" dxfId="23932" priority="843" stopIfTrue="1">
      <formula>INDIRECT("E"&amp;ROW())="Duplicate"</formula>
    </cfRule>
    <cfRule type="expression" dxfId="23931" priority="844" stopIfTrue="1">
      <formula>INDIRECT("E"&amp;ROW())="Handed Back"</formula>
    </cfRule>
    <cfRule type="expression" dxfId="23930" priority="845" stopIfTrue="1">
      <formula>INDIRECT("E"&amp;ROW())="Refusal"</formula>
    </cfRule>
    <cfRule type="expression" dxfId="23929" priority="846" stopIfTrue="1">
      <formula>INDIRECT("E"&amp;ROW())="No Access install"</formula>
    </cfRule>
    <cfRule type="expression" dxfId="23928" priority="847" stopIfTrue="1">
      <formula>INDIRECT("E"&amp;ROW())="No Access survey"</formula>
    </cfRule>
    <cfRule type="expression" dxfId="23927" priority="848" stopIfTrue="1">
      <formula>INDIRECT("E"&amp;ROW())="NWR"</formula>
    </cfRule>
    <cfRule type="expression" dxfId="23926" priority="849" stopIfTrue="1">
      <formula>INDIRECT("E"&amp;ROW())="Cancelled"</formula>
    </cfRule>
    <cfRule type="expression" dxfId="23925" priority="850" stopIfTrue="1">
      <formula>INDIRECT("E"&amp;ROW())="On hold"</formula>
    </cfRule>
    <cfRule type="expression" dxfId="23924" priority="851" stopIfTrue="1">
      <formula>INDIRECT("E"&amp;ROW())="Handed Over"</formula>
    </cfRule>
    <cfRule type="expression" dxfId="23923" priority="852" stopIfTrue="1">
      <formula>INDIRECT("E"&amp;ROW())="Fitted"</formula>
    </cfRule>
    <cfRule type="expression" dxfId="23922" priority="853" stopIfTrue="1">
      <formula>INDIRECT("E"&amp;ROW())="Booked to fit"</formula>
    </cfRule>
    <cfRule type="expression" dxfId="23921" priority="854" stopIfTrue="1">
      <formula>INDIRECT("E"&amp;ROW())="Delivered To Depot/Container"</formula>
    </cfRule>
    <cfRule type="expression" dxfId="23920" priority="855" stopIfTrue="1">
      <formula>INDIRECT("E"&amp;ROW())="Called Off"</formula>
    </cfRule>
    <cfRule type="expression" dxfId="23919" priority="856" stopIfTrue="1">
      <formula>INDIRECT("E"&amp;ROW())="Await Client Approval"</formula>
    </cfRule>
    <cfRule type="expression" dxfId="23918" priority="857" stopIfTrue="1">
      <formula>INDIRECT("E"&amp;ROW())="SCOPE SURVEY"</formula>
    </cfRule>
    <cfRule type="expression" dxfId="23917" priority="858" stopIfTrue="1">
      <formula>INDIRECT("E"&amp;ROW())="Priced"</formula>
    </cfRule>
    <cfRule type="expression" dxfId="23916" priority="859" stopIfTrue="1">
      <formula>INDIRECT("E"&amp;ROW())="Sent for pricing"</formula>
    </cfRule>
    <cfRule type="expression" dxfId="23915" priority="860" stopIfTrue="1">
      <formula>INDIRECT("E"&amp;ROW())="Await"</formula>
    </cfRule>
    <cfRule type="expression" dxfId="23914" priority="861" stopIfTrue="1">
      <formula>INDIRECT("E"&amp;ROW())="CLEANSED"</formula>
    </cfRule>
    <cfRule type="expression" dxfId="23913" priority="862" stopIfTrue="1">
      <formula>INDIRECT("E"&amp;ROW())="PM TO CLEANSE"</formula>
    </cfRule>
    <cfRule type="expression" dxfId="23912" priority="863" stopIfTrue="1">
      <formula>INDIRECT("E"&amp;ROW())="Survey Received"</formula>
    </cfRule>
    <cfRule type="expression" dxfId="23911" priority="864" stopIfTrue="1">
      <formula>INDIRECT("E"&amp;ROW())="Survey Booked"</formula>
    </cfRule>
  </conditionalFormatting>
  <conditionalFormatting sqref="N225:O226">
    <cfRule type="expression" dxfId="23910" priority="811">
      <formula>INDIRECT("D"&amp;ROW())="Yes"</formula>
    </cfRule>
    <cfRule type="expression" dxfId="23909" priority="812" stopIfTrue="1">
      <formula>INDIRECT("E"&amp;ROW())="Recall Required"</formula>
    </cfRule>
    <cfRule type="expression" dxfId="23908" priority="813" stopIfTrue="1">
      <formula>INDIRECT("E"&amp;ROW())="Supply Only"</formula>
    </cfRule>
    <cfRule type="expression" dxfId="23907" priority="814" stopIfTrue="1">
      <formula>INDIRECT("E"&amp;ROW())="Part Fitted"</formula>
    </cfRule>
    <cfRule type="expression" dxfId="23906" priority="815" stopIfTrue="1">
      <formula>INDIRECT("E"&amp;ROW())="confirmed"</formula>
    </cfRule>
    <cfRule type="expression" dxfId="23905" priority="816" stopIfTrue="1">
      <formula>INDIRECT("E"&amp;ROW())="Duplicate"</formula>
    </cfRule>
    <cfRule type="expression" dxfId="23904" priority="817" stopIfTrue="1">
      <formula>INDIRECT("E"&amp;ROW())="Handed Back"</formula>
    </cfRule>
    <cfRule type="expression" dxfId="23903" priority="818" stopIfTrue="1">
      <formula>INDIRECT("E"&amp;ROW())="Refusal"</formula>
    </cfRule>
    <cfRule type="expression" dxfId="23902" priority="819" stopIfTrue="1">
      <formula>INDIRECT("E"&amp;ROW())="No Access install"</formula>
    </cfRule>
    <cfRule type="expression" dxfId="23901" priority="820" stopIfTrue="1">
      <formula>INDIRECT("E"&amp;ROW())="No Access survey"</formula>
    </cfRule>
    <cfRule type="expression" dxfId="23900" priority="821" stopIfTrue="1">
      <formula>INDIRECT("E"&amp;ROW())="NWR"</formula>
    </cfRule>
    <cfRule type="expression" dxfId="23899" priority="822" stopIfTrue="1">
      <formula>INDIRECT("E"&amp;ROW())="Cancelled"</formula>
    </cfRule>
    <cfRule type="expression" dxfId="23898" priority="823" stopIfTrue="1">
      <formula>INDIRECT("E"&amp;ROW())="On hold"</formula>
    </cfRule>
    <cfRule type="expression" dxfId="23897" priority="824" stopIfTrue="1">
      <formula>INDIRECT("E"&amp;ROW())="Handed Over"</formula>
    </cfRule>
    <cfRule type="expression" dxfId="23896" priority="825" stopIfTrue="1">
      <formula>INDIRECT("E"&amp;ROW())="Fitted"</formula>
    </cfRule>
    <cfRule type="expression" dxfId="23895" priority="826" stopIfTrue="1">
      <formula>INDIRECT("E"&amp;ROW())="Booked to fit"</formula>
    </cfRule>
    <cfRule type="expression" dxfId="23894" priority="827" stopIfTrue="1">
      <formula>INDIRECT("E"&amp;ROW())="Delivered To Depot/Container"</formula>
    </cfRule>
    <cfRule type="expression" dxfId="23893" priority="828" stopIfTrue="1">
      <formula>INDIRECT("E"&amp;ROW())="Called Off"</formula>
    </cfRule>
    <cfRule type="expression" dxfId="23892" priority="829" stopIfTrue="1">
      <formula>INDIRECT("E"&amp;ROW())="Await Client Approval"</formula>
    </cfRule>
    <cfRule type="expression" dxfId="23891" priority="830" stopIfTrue="1">
      <formula>INDIRECT("E"&amp;ROW())="SCOPE SURVEY"</formula>
    </cfRule>
    <cfRule type="expression" dxfId="23890" priority="831" stopIfTrue="1">
      <formula>INDIRECT("E"&amp;ROW())="Priced"</formula>
    </cfRule>
    <cfRule type="expression" dxfId="23889" priority="832" stopIfTrue="1">
      <formula>INDIRECT("E"&amp;ROW())="Sent for pricing"</formula>
    </cfRule>
    <cfRule type="expression" dxfId="23888" priority="833" stopIfTrue="1">
      <formula>INDIRECT("E"&amp;ROW())="Await"</formula>
    </cfRule>
    <cfRule type="expression" dxfId="23887" priority="834" stopIfTrue="1">
      <formula>INDIRECT("E"&amp;ROW())="CLEANSED"</formula>
    </cfRule>
    <cfRule type="expression" dxfId="23886" priority="835" stopIfTrue="1">
      <formula>INDIRECT("E"&amp;ROW())="PM TO CLEANSE"</formula>
    </cfRule>
    <cfRule type="expression" dxfId="23885" priority="836" stopIfTrue="1">
      <formula>INDIRECT("E"&amp;ROW())="Survey Received"</formula>
    </cfRule>
    <cfRule type="expression" dxfId="23884" priority="837" stopIfTrue="1">
      <formula>INDIRECT("E"&amp;ROW())="Survey Booked"</formula>
    </cfRule>
  </conditionalFormatting>
  <conditionalFormatting sqref="O130">
    <cfRule type="expression" dxfId="23883" priority="1297">
      <formula>INDIRECT("D"&amp;ROW())="Yes"</formula>
    </cfRule>
    <cfRule type="expression" dxfId="23882" priority="1298" stopIfTrue="1">
      <formula>INDIRECT("E"&amp;ROW())="Recall Required"</formula>
    </cfRule>
    <cfRule type="expression" dxfId="23881" priority="1299" stopIfTrue="1">
      <formula>INDIRECT("E"&amp;ROW())="Supply Only"</formula>
    </cfRule>
    <cfRule type="expression" dxfId="23880" priority="1300" stopIfTrue="1">
      <formula>INDIRECT("E"&amp;ROW())="Part Fitted"</formula>
    </cfRule>
    <cfRule type="expression" dxfId="23879" priority="1301" stopIfTrue="1">
      <formula>INDIRECT("E"&amp;ROW())="confirmed"</formula>
    </cfRule>
    <cfRule type="expression" dxfId="23878" priority="1302" stopIfTrue="1">
      <formula>INDIRECT("E"&amp;ROW())="Duplicate"</formula>
    </cfRule>
    <cfRule type="expression" dxfId="23877" priority="1303" stopIfTrue="1">
      <formula>INDIRECT("E"&amp;ROW())="Handed Back"</formula>
    </cfRule>
    <cfRule type="expression" dxfId="23876" priority="1304" stopIfTrue="1">
      <formula>INDIRECT("E"&amp;ROW())="Refusal"</formula>
    </cfRule>
    <cfRule type="expression" dxfId="23875" priority="1305" stopIfTrue="1">
      <formula>INDIRECT("E"&amp;ROW())="No Access install"</formula>
    </cfRule>
    <cfRule type="expression" dxfId="23874" priority="1306" stopIfTrue="1">
      <formula>INDIRECT("E"&amp;ROW())="No Access survey"</formula>
    </cfRule>
    <cfRule type="expression" dxfId="23873" priority="1307" stopIfTrue="1">
      <formula>INDIRECT("E"&amp;ROW())="NWR"</formula>
    </cfRule>
    <cfRule type="expression" dxfId="23872" priority="1308" stopIfTrue="1">
      <formula>INDIRECT("E"&amp;ROW())="Cancelled"</formula>
    </cfRule>
    <cfRule type="expression" dxfId="23871" priority="1309" stopIfTrue="1">
      <formula>INDIRECT("E"&amp;ROW())="On hold"</formula>
    </cfRule>
    <cfRule type="expression" dxfId="23870" priority="1310" stopIfTrue="1">
      <formula>INDIRECT("E"&amp;ROW())="Handed Over"</formula>
    </cfRule>
    <cfRule type="expression" dxfId="23869" priority="1311" stopIfTrue="1">
      <formula>INDIRECT("E"&amp;ROW())="Fitted"</formula>
    </cfRule>
    <cfRule type="expression" dxfId="23868" priority="1312" stopIfTrue="1">
      <formula>INDIRECT("E"&amp;ROW())="Booked to fit"</formula>
    </cfRule>
    <cfRule type="expression" dxfId="23867" priority="1313" stopIfTrue="1">
      <formula>INDIRECT("E"&amp;ROW())="Delivered To Depot/Container"</formula>
    </cfRule>
    <cfRule type="expression" dxfId="23866" priority="1314" stopIfTrue="1">
      <formula>INDIRECT("E"&amp;ROW())="Called Off"</formula>
    </cfRule>
    <cfRule type="expression" dxfId="23865" priority="1315" stopIfTrue="1">
      <formula>INDIRECT("E"&amp;ROW())="Await Client Approval"</formula>
    </cfRule>
    <cfRule type="expression" dxfId="23864" priority="1316" stopIfTrue="1">
      <formula>INDIRECT("E"&amp;ROW())="SCOPE SURVEY"</formula>
    </cfRule>
    <cfRule type="expression" dxfId="23863" priority="1317" stopIfTrue="1">
      <formula>INDIRECT("E"&amp;ROW())="Priced"</formula>
    </cfRule>
    <cfRule type="expression" dxfId="23862" priority="1318" stopIfTrue="1">
      <formula>INDIRECT("E"&amp;ROW())="Sent for pricing"</formula>
    </cfRule>
    <cfRule type="expression" dxfId="23861" priority="1319" stopIfTrue="1">
      <formula>INDIRECT("E"&amp;ROW())="Await"</formula>
    </cfRule>
    <cfRule type="expression" dxfId="23860" priority="1320" stopIfTrue="1">
      <formula>INDIRECT("E"&amp;ROW())="CLEANSED"</formula>
    </cfRule>
    <cfRule type="expression" dxfId="23859" priority="1321" stopIfTrue="1">
      <formula>INDIRECT("E"&amp;ROW())="PM TO CLEANSE"</formula>
    </cfRule>
    <cfRule type="expression" dxfId="23858" priority="1322" stopIfTrue="1">
      <formula>INDIRECT("E"&amp;ROW())="Survey Received"</formula>
    </cfRule>
    <cfRule type="expression" dxfId="23857" priority="1323" stopIfTrue="1">
      <formula>INDIRECT("E"&amp;ROW())="Survey Booked"</formula>
    </cfRule>
  </conditionalFormatting>
  <conditionalFormatting sqref="O143">
    <cfRule type="expression" dxfId="23856" priority="4051">
      <formula>INDIRECT("D"&amp;ROW())="Yes"</formula>
    </cfRule>
    <cfRule type="expression" dxfId="23855" priority="4052" stopIfTrue="1">
      <formula>INDIRECT("E"&amp;ROW())="Recall Required"</formula>
    </cfRule>
    <cfRule type="expression" dxfId="23854" priority="4053" stopIfTrue="1">
      <formula>INDIRECT("E"&amp;ROW())="Supply Only"</formula>
    </cfRule>
    <cfRule type="expression" dxfId="23853" priority="4054" stopIfTrue="1">
      <formula>INDIRECT("E"&amp;ROW())="Part Fitted"</formula>
    </cfRule>
    <cfRule type="expression" dxfId="23852" priority="4055" stopIfTrue="1">
      <formula>INDIRECT("E"&amp;ROW())="confirmed"</formula>
    </cfRule>
    <cfRule type="expression" dxfId="23851" priority="4056" stopIfTrue="1">
      <formula>INDIRECT("E"&amp;ROW())="Duplicate"</formula>
    </cfRule>
    <cfRule type="expression" dxfId="23850" priority="4057" stopIfTrue="1">
      <formula>INDIRECT("E"&amp;ROW())="Handed Back"</formula>
    </cfRule>
    <cfRule type="expression" dxfId="23849" priority="4058" stopIfTrue="1">
      <formula>INDIRECT("E"&amp;ROW())="Refusal"</formula>
    </cfRule>
    <cfRule type="expression" dxfId="23848" priority="4059" stopIfTrue="1">
      <formula>INDIRECT("E"&amp;ROW())="No Access install"</formula>
    </cfRule>
    <cfRule type="expression" dxfId="23847" priority="4060" stopIfTrue="1">
      <formula>INDIRECT("E"&amp;ROW())="No Access survey"</formula>
    </cfRule>
    <cfRule type="expression" dxfId="23846" priority="4061" stopIfTrue="1">
      <formula>INDIRECT("E"&amp;ROW())="NWR"</formula>
    </cfRule>
    <cfRule type="expression" dxfId="23845" priority="4062" stopIfTrue="1">
      <formula>INDIRECT("E"&amp;ROW())="Cancelled"</formula>
    </cfRule>
    <cfRule type="expression" dxfId="23844" priority="4063" stopIfTrue="1">
      <formula>INDIRECT("E"&amp;ROW())="On hold"</formula>
    </cfRule>
    <cfRule type="expression" dxfId="23843" priority="4064" stopIfTrue="1">
      <formula>INDIRECT("E"&amp;ROW())="Handed Over"</formula>
    </cfRule>
    <cfRule type="expression" dxfId="23842" priority="4065" stopIfTrue="1">
      <formula>INDIRECT("E"&amp;ROW())="Fitted"</formula>
    </cfRule>
    <cfRule type="expression" dxfId="23841" priority="4066" stopIfTrue="1">
      <formula>INDIRECT("E"&amp;ROW())="Booked to fit"</formula>
    </cfRule>
    <cfRule type="expression" dxfId="23840" priority="4067" stopIfTrue="1">
      <formula>INDIRECT("E"&amp;ROW())="Delivered To Depot/Container"</formula>
    </cfRule>
    <cfRule type="expression" dxfId="23839" priority="4068" stopIfTrue="1">
      <formula>INDIRECT("E"&amp;ROW())="Called Off"</formula>
    </cfRule>
    <cfRule type="expression" dxfId="23838" priority="4069" stopIfTrue="1">
      <formula>INDIRECT("E"&amp;ROW())="Await Client Approval"</formula>
    </cfRule>
    <cfRule type="expression" dxfId="23837" priority="4070" stopIfTrue="1">
      <formula>INDIRECT("E"&amp;ROW())="SCOPE SURVEY"</formula>
    </cfRule>
    <cfRule type="expression" dxfId="23836" priority="4071" stopIfTrue="1">
      <formula>INDIRECT("E"&amp;ROW())="Priced"</formula>
    </cfRule>
    <cfRule type="expression" dxfId="23835" priority="4072" stopIfTrue="1">
      <formula>INDIRECT("E"&amp;ROW())="Sent for pricing"</formula>
    </cfRule>
    <cfRule type="expression" dxfId="23834" priority="4073" stopIfTrue="1">
      <formula>INDIRECT("E"&amp;ROW())="Await"</formula>
    </cfRule>
    <cfRule type="expression" dxfId="23833" priority="4074" stopIfTrue="1">
      <formula>INDIRECT("E"&amp;ROW())="CLEANSED"</formula>
    </cfRule>
    <cfRule type="expression" dxfId="23832" priority="4075" stopIfTrue="1">
      <formula>INDIRECT("E"&amp;ROW())="PM TO CLEANSE"</formula>
    </cfRule>
    <cfRule type="expression" dxfId="23831" priority="4076" stopIfTrue="1">
      <formula>INDIRECT("E"&amp;ROW())="Survey Received"</formula>
    </cfRule>
    <cfRule type="expression" dxfId="23830" priority="4077" stopIfTrue="1">
      <formula>INDIRECT("E"&amp;ROW())="Survey Booked"</formula>
    </cfRule>
  </conditionalFormatting>
  <conditionalFormatting sqref="O182:O184">
    <cfRule type="expression" dxfId="23829" priority="190">
      <formula>INDIRECT("D"&amp;ROW())="Yes"</formula>
    </cfRule>
    <cfRule type="expression" dxfId="23828" priority="191" stopIfTrue="1">
      <formula>INDIRECT("E"&amp;ROW())="Recall Required"</formula>
    </cfRule>
    <cfRule type="expression" dxfId="23827" priority="192" stopIfTrue="1">
      <formula>INDIRECT("E"&amp;ROW())="Supply Only"</formula>
    </cfRule>
    <cfRule type="expression" dxfId="23826" priority="193" stopIfTrue="1">
      <formula>INDIRECT("E"&amp;ROW())="Part Fitted"</formula>
    </cfRule>
    <cfRule type="expression" dxfId="23825" priority="194" stopIfTrue="1">
      <formula>INDIRECT("E"&amp;ROW())="confirmed"</formula>
    </cfRule>
    <cfRule type="expression" dxfId="23824" priority="195" stopIfTrue="1">
      <formula>INDIRECT("E"&amp;ROW())="Duplicate"</formula>
    </cfRule>
    <cfRule type="expression" dxfId="23823" priority="196" stopIfTrue="1">
      <formula>INDIRECT("E"&amp;ROW())="Handed Back"</formula>
    </cfRule>
    <cfRule type="expression" dxfId="23822" priority="197" stopIfTrue="1">
      <formula>INDIRECT("E"&amp;ROW())="Refusal"</formula>
    </cfRule>
    <cfRule type="expression" dxfId="23821" priority="198" stopIfTrue="1">
      <formula>INDIRECT("E"&amp;ROW())="No Access install"</formula>
    </cfRule>
    <cfRule type="expression" dxfId="23820" priority="199" stopIfTrue="1">
      <formula>INDIRECT("E"&amp;ROW())="No Access survey"</formula>
    </cfRule>
    <cfRule type="expression" dxfId="23819" priority="200" stopIfTrue="1">
      <formula>INDIRECT("E"&amp;ROW())="NWR"</formula>
    </cfRule>
    <cfRule type="expression" dxfId="23818" priority="201" stopIfTrue="1">
      <formula>INDIRECT("E"&amp;ROW())="Cancelled"</formula>
    </cfRule>
    <cfRule type="expression" dxfId="23817" priority="202" stopIfTrue="1">
      <formula>INDIRECT("E"&amp;ROW())="On hold"</formula>
    </cfRule>
    <cfRule type="expression" dxfId="23816" priority="203" stopIfTrue="1">
      <formula>INDIRECT("E"&amp;ROW())="Handed Over"</formula>
    </cfRule>
    <cfRule type="expression" dxfId="23815" priority="204" stopIfTrue="1">
      <formula>INDIRECT("E"&amp;ROW())="Fitted"</formula>
    </cfRule>
    <cfRule type="expression" dxfId="23814" priority="205" stopIfTrue="1">
      <formula>INDIRECT("E"&amp;ROW())="Booked to fit"</formula>
    </cfRule>
    <cfRule type="expression" dxfId="23813" priority="206" stopIfTrue="1">
      <formula>INDIRECT("E"&amp;ROW())="Delivered To Depot/Container"</formula>
    </cfRule>
    <cfRule type="expression" dxfId="23812" priority="207" stopIfTrue="1">
      <formula>INDIRECT("E"&amp;ROW())="Called Off"</formula>
    </cfRule>
    <cfRule type="expression" dxfId="23811" priority="208" stopIfTrue="1">
      <formula>INDIRECT("E"&amp;ROW())="Await Client Approval"</formula>
    </cfRule>
    <cfRule type="expression" dxfId="23810" priority="209" stopIfTrue="1">
      <formula>INDIRECT("E"&amp;ROW())="SCOPE SURVEY"</formula>
    </cfRule>
    <cfRule type="expression" dxfId="23809" priority="210" stopIfTrue="1">
      <formula>INDIRECT("E"&amp;ROW())="Priced"</formula>
    </cfRule>
    <cfRule type="expression" dxfId="23808" priority="211" stopIfTrue="1">
      <formula>INDIRECT("E"&amp;ROW())="Sent for pricing"</formula>
    </cfRule>
    <cfRule type="expression" dxfId="23807" priority="212" stopIfTrue="1">
      <formula>INDIRECT("E"&amp;ROW())="Await"</formula>
    </cfRule>
    <cfRule type="expression" dxfId="23806" priority="213" stopIfTrue="1">
      <formula>INDIRECT("E"&amp;ROW())="CLEANSED"</formula>
    </cfRule>
    <cfRule type="expression" dxfId="23805" priority="214" stopIfTrue="1">
      <formula>INDIRECT("E"&amp;ROW())="PM TO CLEANSE"</formula>
    </cfRule>
    <cfRule type="expression" dxfId="23804" priority="215" stopIfTrue="1">
      <formula>INDIRECT("E"&amp;ROW())="Survey Received"</formula>
    </cfRule>
    <cfRule type="expression" dxfId="23803" priority="216" stopIfTrue="1">
      <formula>INDIRECT("E"&amp;ROW())="Survey Booked"</formula>
    </cfRule>
  </conditionalFormatting>
  <conditionalFormatting sqref="O186">
    <cfRule type="expression" dxfId="23802" priority="1243">
      <formula>INDIRECT("D"&amp;ROW())="Yes"</formula>
    </cfRule>
    <cfRule type="expression" dxfId="23801" priority="1244" stopIfTrue="1">
      <formula>INDIRECT("E"&amp;ROW())="Recall Required"</formula>
    </cfRule>
    <cfRule type="expression" dxfId="23800" priority="1245" stopIfTrue="1">
      <formula>INDIRECT("E"&amp;ROW())="Supply Only"</formula>
    </cfRule>
    <cfRule type="expression" dxfId="23799" priority="1246" stopIfTrue="1">
      <formula>INDIRECT("E"&amp;ROW())="Part Fitted"</formula>
    </cfRule>
    <cfRule type="expression" dxfId="23798" priority="1247" stopIfTrue="1">
      <formula>INDIRECT("E"&amp;ROW())="confirmed"</formula>
    </cfRule>
    <cfRule type="expression" dxfId="23797" priority="1248" stopIfTrue="1">
      <formula>INDIRECT("E"&amp;ROW())="Duplicate"</formula>
    </cfRule>
    <cfRule type="expression" dxfId="23796" priority="1249" stopIfTrue="1">
      <formula>INDIRECT("E"&amp;ROW())="Handed Back"</formula>
    </cfRule>
    <cfRule type="expression" dxfId="23795" priority="1250" stopIfTrue="1">
      <formula>INDIRECT("E"&amp;ROW())="Refusal"</formula>
    </cfRule>
    <cfRule type="expression" dxfId="23794" priority="1251" stopIfTrue="1">
      <formula>INDIRECT("E"&amp;ROW())="No Access install"</formula>
    </cfRule>
    <cfRule type="expression" dxfId="23793" priority="1252" stopIfTrue="1">
      <formula>INDIRECT("E"&amp;ROW())="No Access survey"</formula>
    </cfRule>
    <cfRule type="expression" dxfId="23792" priority="1253" stopIfTrue="1">
      <formula>INDIRECT("E"&amp;ROW())="NWR"</formula>
    </cfRule>
    <cfRule type="expression" dxfId="23791" priority="1254" stopIfTrue="1">
      <formula>INDIRECT("E"&amp;ROW())="Cancelled"</formula>
    </cfRule>
    <cfRule type="expression" dxfId="23790" priority="1255" stopIfTrue="1">
      <formula>INDIRECT("E"&amp;ROW())="On hold"</formula>
    </cfRule>
    <cfRule type="expression" dxfId="23789" priority="1256" stopIfTrue="1">
      <formula>INDIRECT("E"&amp;ROW())="Handed Over"</formula>
    </cfRule>
    <cfRule type="expression" dxfId="23788" priority="1257" stopIfTrue="1">
      <formula>INDIRECT("E"&amp;ROW())="Fitted"</formula>
    </cfRule>
    <cfRule type="expression" dxfId="23787" priority="1258" stopIfTrue="1">
      <formula>INDIRECT("E"&amp;ROW())="Booked to fit"</formula>
    </cfRule>
    <cfRule type="expression" dxfId="23786" priority="1259" stopIfTrue="1">
      <formula>INDIRECT("E"&amp;ROW())="Delivered To Depot/Container"</formula>
    </cfRule>
    <cfRule type="expression" dxfId="23785" priority="1260" stopIfTrue="1">
      <formula>INDIRECT("E"&amp;ROW())="Called Off"</formula>
    </cfRule>
    <cfRule type="expression" dxfId="23784" priority="1261" stopIfTrue="1">
      <formula>INDIRECT("E"&amp;ROW())="Await Client Approval"</formula>
    </cfRule>
    <cfRule type="expression" dxfId="23783" priority="1262" stopIfTrue="1">
      <formula>INDIRECT("E"&amp;ROW())="SCOPE SURVEY"</formula>
    </cfRule>
    <cfRule type="expression" dxfId="23782" priority="1263" stopIfTrue="1">
      <formula>INDIRECT("E"&amp;ROW())="Priced"</formula>
    </cfRule>
    <cfRule type="expression" dxfId="23781" priority="1264" stopIfTrue="1">
      <formula>INDIRECT("E"&amp;ROW())="Sent for pricing"</formula>
    </cfRule>
    <cfRule type="expression" dxfId="23780" priority="1265" stopIfTrue="1">
      <formula>INDIRECT("E"&amp;ROW())="Await"</formula>
    </cfRule>
    <cfRule type="expression" dxfId="23779" priority="1266" stopIfTrue="1">
      <formula>INDIRECT("E"&amp;ROW())="CLEANSED"</formula>
    </cfRule>
    <cfRule type="expression" dxfId="23778" priority="1267" stopIfTrue="1">
      <formula>INDIRECT("E"&amp;ROW())="PM TO CLEANSE"</formula>
    </cfRule>
    <cfRule type="expression" dxfId="23777" priority="1268" stopIfTrue="1">
      <formula>INDIRECT("E"&amp;ROW())="Survey Received"</formula>
    </cfRule>
    <cfRule type="expression" dxfId="23776" priority="1269" stopIfTrue="1">
      <formula>INDIRECT("E"&amp;ROW())="Survey Booked"</formula>
    </cfRule>
  </conditionalFormatting>
  <conditionalFormatting sqref="O191 N192:O192">
    <cfRule type="expression" dxfId="23775" priority="1135">
      <formula>INDIRECT("D"&amp;ROW())="Yes"</formula>
    </cfRule>
    <cfRule type="expression" dxfId="23774" priority="1136" stopIfTrue="1">
      <formula>INDIRECT("E"&amp;ROW())="Recall Required"</formula>
    </cfRule>
    <cfRule type="expression" dxfId="23773" priority="1137" stopIfTrue="1">
      <formula>INDIRECT("E"&amp;ROW())="Supply Only"</formula>
    </cfRule>
    <cfRule type="expression" dxfId="23772" priority="1138" stopIfTrue="1">
      <formula>INDIRECT("E"&amp;ROW())="Part Fitted"</formula>
    </cfRule>
    <cfRule type="expression" dxfId="23771" priority="1139" stopIfTrue="1">
      <formula>INDIRECT("E"&amp;ROW())="confirmed"</formula>
    </cfRule>
    <cfRule type="expression" dxfId="23770" priority="1140" stopIfTrue="1">
      <formula>INDIRECT("E"&amp;ROW())="Duplicate"</formula>
    </cfRule>
    <cfRule type="expression" dxfId="23769" priority="1141" stopIfTrue="1">
      <formula>INDIRECT("E"&amp;ROW())="Handed Back"</formula>
    </cfRule>
    <cfRule type="expression" dxfId="23768" priority="1142" stopIfTrue="1">
      <formula>INDIRECT("E"&amp;ROW())="Refusal"</formula>
    </cfRule>
    <cfRule type="expression" dxfId="23767" priority="1143" stopIfTrue="1">
      <formula>INDIRECT("E"&amp;ROW())="No Access install"</formula>
    </cfRule>
    <cfRule type="expression" dxfId="23766" priority="1144" stopIfTrue="1">
      <formula>INDIRECT("E"&amp;ROW())="No Access survey"</formula>
    </cfRule>
    <cfRule type="expression" dxfId="23765" priority="1145" stopIfTrue="1">
      <formula>INDIRECT("E"&amp;ROW())="NWR"</formula>
    </cfRule>
    <cfRule type="expression" dxfId="23764" priority="1146" stopIfTrue="1">
      <formula>INDIRECT("E"&amp;ROW())="Cancelled"</formula>
    </cfRule>
    <cfRule type="expression" dxfId="23763" priority="1147" stopIfTrue="1">
      <formula>INDIRECT("E"&amp;ROW())="On hold"</formula>
    </cfRule>
    <cfRule type="expression" dxfId="23762" priority="1148" stopIfTrue="1">
      <formula>INDIRECT("E"&amp;ROW())="Handed Over"</formula>
    </cfRule>
    <cfRule type="expression" dxfId="23761" priority="1149" stopIfTrue="1">
      <formula>INDIRECT("E"&amp;ROW())="Fitted"</formula>
    </cfRule>
    <cfRule type="expression" dxfId="23760" priority="1150" stopIfTrue="1">
      <formula>INDIRECT("E"&amp;ROW())="Booked to fit"</formula>
    </cfRule>
    <cfRule type="expression" dxfId="23759" priority="1151" stopIfTrue="1">
      <formula>INDIRECT("E"&amp;ROW())="Delivered To Depot/Container"</formula>
    </cfRule>
    <cfRule type="expression" dxfId="23758" priority="1152" stopIfTrue="1">
      <formula>INDIRECT("E"&amp;ROW())="Called Off"</formula>
    </cfRule>
    <cfRule type="expression" dxfId="23757" priority="1153" stopIfTrue="1">
      <formula>INDIRECT("E"&amp;ROW())="Await Client Approval"</formula>
    </cfRule>
    <cfRule type="expression" dxfId="23756" priority="1154" stopIfTrue="1">
      <formula>INDIRECT("E"&amp;ROW())="SCOPE SURVEY"</formula>
    </cfRule>
    <cfRule type="expression" dxfId="23755" priority="1155" stopIfTrue="1">
      <formula>INDIRECT("E"&amp;ROW())="Priced"</formula>
    </cfRule>
    <cfRule type="expression" dxfId="23754" priority="1156" stopIfTrue="1">
      <formula>INDIRECT("E"&amp;ROW())="Sent for pricing"</formula>
    </cfRule>
    <cfRule type="expression" dxfId="23753" priority="1157" stopIfTrue="1">
      <formula>INDIRECT("E"&amp;ROW())="Await"</formula>
    </cfRule>
    <cfRule type="expression" dxfId="23752" priority="1158" stopIfTrue="1">
      <formula>INDIRECT("E"&amp;ROW())="CLEANSED"</formula>
    </cfRule>
    <cfRule type="expression" dxfId="23751" priority="1159" stopIfTrue="1">
      <formula>INDIRECT("E"&amp;ROW())="PM TO CLEANSE"</formula>
    </cfRule>
    <cfRule type="expression" dxfId="23750" priority="1160" stopIfTrue="1">
      <formula>INDIRECT("E"&amp;ROW())="Survey Received"</formula>
    </cfRule>
    <cfRule type="expression" dxfId="23749" priority="1161" stopIfTrue="1">
      <formula>INDIRECT("E"&amp;ROW())="Survey Booked"</formula>
    </cfRule>
  </conditionalFormatting>
  <conditionalFormatting sqref="O202">
    <cfRule type="expression" dxfId="23748" priority="946">
      <formula>INDIRECT("D"&amp;ROW())="Yes"</formula>
    </cfRule>
    <cfRule type="expression" dxfId="23747" priority="947" stopIfTrue="1">
      <formula>INDIRECT("E"&amp;ROW())="Recall Required"</formula>
    </cfRule>
    <cfRule type="expression" dxfId="23746" priority="948" stopIfTrue="1">
      <formula>INDIRECT("E"&amp;ROW())="Supply Only"</formula>
    </cfRule>
    <cfRule type="expression" dxfId="23745" priority="949" stopIfTrue="1">
      <formula>INDIRECT("E"&amp;ROW())="Part Fitted"</formula>
    </cfRule>
    <cfRule type="expression" dxfId="23744" priority="950" stopIfTrue="1">
      <formula>INDIRECT("E"&amp;ROW())="confirmed"</formula>
    </cfRule>
    <cfRule type="expression" dxfId="23743" priority="951" stopIfTrue="1">
      <formula>INDIRECT("E"&amp;ROW())="Duplicate"</formula>
    </cfRule>
    <cfRule type="expression" dxfId="23742" priority="952" stopIfTrue="1">
      <formula>INDIRECT("E"&amp;ROW())="Handed Back"</formula>
    </cfRule>
    <cfRule type="expression" dxfId="23741" priority="953" stopIfTrue="1">
      <formula>INDIRECT("E"&amp;ROW())="Refusal"</formula>
    </cfRule>
    <cfRule type="expression" dxfId="23740" priority="954" stopIfTrue="1">
      <formula>INDIRECT("E"&amp;ROW())="No Access install"</formula>
    </cfRule>
    <cfRule type="expression" dxfId="23739" priority="955" stopIfTrue="1">
      <formula>INDIRECT("E"&amp;ROW())="No Access survey"</formula>
    </cfRule>
    <cfRule type="expression" dxfId="23738" priority="956" stopIfTrue="1">
      <formula>INDIRECT("E"&amp;ROW())="NWR"</formula>
    </cfRule>
    <cfRule type="expression" dxfId="23737" priority="957" stopIfTrue="1">
      <formula>INDIRECT("E"&amp;ROW())="Cancelled"</formula>
    </cfRule>
    <cfRule type="expression" dxfId="23736" priority="958" stopIfTrue="1">
      <formula>INDIRECT("E"&amp;ROW())="On hold"</formula>
    </cfRule>
    <cfRule type="expression" dxfId="23735" priority="959" stopIfTrue="1">
      <formula>INDIRECT("E"&amp;ROW())="Handed Over"</formula>
    </cfRule>
    <cfRule type="expression" dxfId="23734" priority="960" stopIfTrue="1">
      <formula>INDIRECT("E"&amp;ROW())="Fitted"</formula>
    </cfRule>
    <cfRule type="expression" dxfId="23733" priority="961" stopIfTrue="1">
      <formula>INDIRECT("E"&amp;ROW())="Booked to fit"</formula>
    </cfRule>
    <cfRule type="expression" dxfId="23732" priority="962" stopIfTrue="1">
      <formula>INDIRECT("E"&amp;ROW())="Delivered To Depot/Container"</formula>
    </cfRule>
    <cfRule type="expression" dxfId="23731" priority="963" stopIfTrue="1">
      <formula>INDIRECT("E"&amp;ROW())="Called Off"</formula>
    </cfRule>
    <cfRule type="expression" dxfId="23730" priority="964" stopIfTrue="1">
      <formula>INDIRECT("E"&amp;ROW())="Await Client Approval"</formula>
    </cfRule>
    <cfRule type="expression" dxfId="23729" priority="965" stopIfTrue="1">
      <formula>INDIRECT("E"&amp;ROW())="SCOPE SURVEY"</formula>
    </cfRule>
    <cfRule type="expression" dxfId="23728" priority="966" stopIfTrue="1">
      <formula>INDIRECT("E"&amp;ROW())="Priced"</formula>
    </cfRule>
    <cfRule type="expression" dxfId="23727" priority="967" stopIfTrue="1">
      <formula>INDIRECT("E"&amp;ROW())="Sent for pricing"</formula>
    </cfRule>
    <cfRule type="expression" dxfId="23726" priority="968" stopIfTrue="1">
      <formula>INDIRECT("E"&amp;ROW())="Await"</formula>
    </cfRule>
    <cfRule type="expression" dxfId="23725" priority="969" stopIfTrue="1">
      <formula>INDIRECT("E"&amp;ROW())="CLEANSED"</formula>
    </cfRule>
    <cfRule type="expression" dxfId="23724" priority="970" stopIfTrue="1">
      <formula>INDIRECT("E"&amp;ROW())="PM TO CLEANSE"</formula>
    </cfRule>
    <cfRule type="expression" dxfId="23723" priority="971" stopIfTrue="1">
      <formula>INDIRECT("E"&amp;ROW())="Survey Received"</formula>
    </cfRule>
    <cfRule type="expression" dxfId="23722" priority="972" stopIfTrue="1">
      <formula>INDIRECT("E"&amp;ROW())="Survey Booked"</formula>
    </cfRule>
  </conditionalFormatting>
  <conditionalFormatting sqref="O212 N217:O217 O218:O219 N220:O220">
    <cfRule type="expression" dxfId="23721" priority="919">
      <formula>INDIRECT("D"&amp;ROW())="Yes"</formula>
    </cfRule>
    <cfRule type="expression" dxfId="23720" priority="920" stopIfTrue="1">
      <formula>INDIRECT("E"&amp;ROW())="Recall Required"</formula>
    </cfRule>
    <cfRule type="expression" dxfId="23719" priority="921" stopIfTrue="1">
      <formula>INDIRECT("E"&amp;ROW())="Supply Only"</formula>
    </cfRule>
    <cfRule type="expression" dxfId="23718" priority="922" stopIfTrue="1">
      <formula>INDIRECT("E"&amp;ROW())="Part Fitted"</formula>
    </cfRule>
    <cfRule type="expression" dxfId="23717" priority="923" stopIfTrue="1">
      <formula>INDIRECT("E"&amp;ROW())="confirmed"</formula>
    </cfRule>
    <cfRule type="expression" dxfId="23716" priority="924" stopIfTrue="1">
      <formula>INDIRECT("E"&amp;ROW())="Duplicate"</formula>
    </cfRule>
    <cfRule type="expression" dxfId="23715" priority="925" stopIfTrue="1">
      <formula>INDIRECT("E"&amp;ROW())="Handed Back"</formula>
    </cfRule>
    <cfRule type="expression" dxfId="23714" priority="926" stopIfTrue="1">
      <formula>INDIRECT("E"&amp;ROW())="Refusal"</formula>
    </cfRule>
    <cfRule type="expression" dxfId="23713" priority="927" stopIfTrue="1">
      <formula>INDIRECT("E"&amp;ROW())="No Access install"</formula>
    </cfRule>
    <cfRule type="expression" dxfId="23712" priority="928" stopIfTrue="1">
      <formula>INDIRECT("E"&amp;ROW())="No Access survey"</formula>
    </cfRule>
    <cfRule type="expression" dxfId="23711" priority="929" stopIfTrue="1">
      <formula>INDIRECT("E"&amp;ROW())="NWR"</formula>
    </cfRule>
    <cfRule type="expression" dxfId="23710" priority="930" stopIfTrue="1">
      <formula>INDIRECT("E"&amp;ROW())="Cancelled"</formula>
    </cfRule>
    <cfRule type="expression" dxfId="23709" priority="931" stopIfTrue="1">
      <formula>INDIRECT("E"&amp;ROW())="On hold"</formula>
    </cfRule>
    <cfRule type="expression" dxfId="23708" priority="932" stopIfTrue="1">
      <formula>INDIRECT("E"&amp;ROW())="Handed Over"</formula>
    </cfRule>
    <cfRule type="expression" dxfId="23707" priority="933" stopIfTrue="1">
      <formula>INDIRECT("E"&amp;ROW())="Fitted"</formula>
    </cfRule>
    <cfRule type="expression" dxfId="23706" priority="934" stopIfTrue="1">
      <formula>INDIRECT("E"&amp;ROW())="Booked to fit"</formula>
    </cfRule>
    <cfRule type="expression" dxfId="23705" priority="935" stopIfTrue="1">
      <formula>INDIRECT("E"&amp;ROW())="Delivered To Depot/Container"</formula>
    </cfRule>
    <cfRule type="expression" dxfId="23704" priority="936" stopIfTrue="1">
      <formula>INDIRECT("E"&amp;ROW())="Called Off"</formula>
    </cfRule>
    <cfRule type="expression" dxfId="23703" priority="937" stopIfTrue="1">
      <formula>INDIRECT("E"&amp;ROW())="Await Client Approval"</formula>
    </cfRule>
    <cfRule type="expression" dxfId="23702" priority="938" stopIfTrue="1">
      <formula>INDIRECT("E"&amp;ROW())="SCOPE SURVEY"</formula>
    </cfRule>
    <cfRule type="expression" dxfId="23701" priority="939" stopIfTrue="1">
      <formula>INDIRECT("E"&amp;ROW())="Priced"</formula>
    </cfRule>
    <cfRule type="expression" dxfId="23700" priority="940" stopIfTrue="1">
      <formula>INDIRECT("E"&amp;ROW())="Sent for pricing"</formula>
    </cfRule>
    <cfRule type="expression" dxfId="23699" priority="941" stopIfTrue="1">
      <formula>INDIRECT("E"&amp;ROW())="Await"</formula>
    </cfRule>
    <cfRule type="expression" dxfId="23698" priority="942" stopIfTrue="1">
      <formula>INDIRECT("E"&amp;ROW())="CLEANSED"</formula>
    </cfRule>
    <cfRule type="expression" dxfId="23697" priority="943" stopIfTrue="1">
      <formula>INDIRECT("E"&amp;ROW())="PM TO CLEANSE"</formula>
    </cfRule>
    <cfRule type="expression" dxfId="23696" priority="944" stopIfTrue="1">
      <formula>INDIRECT("E"&amp;ROW())="Survey Received"</formula>
    </cfRule>
    <cfRule type="expression" dxfId="23695" priority="945" stopIfTrue="1">
      <formula>INDIRECT("E"&amp;ROW())="Survey Booked"</formula>
    </cfRule>
  </conditionalFormatting>
  <conditionalFormatting sqref="O216">
    <cfRule type="expression" dxfId="23694" priority="865">
      <formula>INDIRECT("D"&amp;ROW())="Yes"</formula>
    </cfRule>
    <cfRule type="expression" dxfId="23693" priority="866" stopIfTrue="1">
      <formula>INDIRECT("E"&amp;ROW())="Recall Required"</formula>
    </cfRule>
    <cfRule type="expression" dxfId="23692" priority="867" stopIfTrue="1">
      <formula>INDIRECT("E"&amp;ROW())="Supply Only"</formula>
    </cfRule>
    <cfRule type="expression" dxfId="23691" priority="868" stopIfTrue="1">
      <formula>INDIRECT("E"&amp;ROW())="Part Fitted"</formula>
    </cfRule>
    <cfRule type="expression" dxfId="23690" priority="869" stopIfTrue="1">
      <formula>INDIRECT("E"&amp;ROW())="confirmed"</formula>
    </cfRule>
    <cfRule type="expression" dxfId="23689" priority="870" stopIfTrue="1">
      <formula>INDIRECT("E"&amp;ROW())="Duplicate"</formula>
    </cfRule>
    <cfRule type="expression" dxfId="23688" priority="871" stopIfTrue="1">
      <formula>INDIRECT("E"&amp;ROW())="Handed Back"</formula>
    </cfRule>
    <cfRule type="expression" dxfId="23687" priority="872" stopIfTrue="1">
      <formula>INDIRECT("E"&amp;ROW())="Refusal"</formula>
    </cfRule>
    <cfRule type="expression" dxfId="23686" priority="873" stopIfTrue="1">
      <formula>INDIRECT("E"&amp;ROW())="No Access install"</formula>
    </cfRule>
    <cfRule type="expression" dxfId="23685" priority="874" stopIfTrue="1">
      <formula>INDIRECT("E"&amp;ROW())="No Access survey"</formula>
    </cfRule>
    <cfRule type="expression" dxfId="23684" priority="875" stopIfTrue="1">
      <formula>INDIRECT("E"&amp;ROW())="NWR"</formula>
    </cfRule>
    <cfRule type="expression" dxfId="23683" priority="876" stopIfTrue="1">
      <formula>INDIRECT("E"&amp;ROW())="Cancelled"</formula>
    </cfRule>
    <cfRule type="expression" dxfId="23682" priority="877" stopIfTrue="1">
      <formula>INDIRECT("E"&amp;ROW())="On hold"</formula>
    </cfRule>
    <cfRule type="expression" dxfId="23681" priority="878" stopIfTrue="1">
      <formula>INDIRECT("E"&amp;ROW())="Handed Over"</formula>
    </cfRule>
    <cfRule type="expression" dxfId="23680" priority="879" stopIfTrue="1">
      <formula>INDIRECT("E"&amp;ROW())="Fitted"</formula>
    </cfRule>
    <cfRule type="expression" dxfId="23679" priority="880" stopIfTrue="1">
      <formula>INDIRECT("E"&amp;ROW())="Booked to fit"</formula>
    </cfRule>
    <cfRule type="expression" dxfId="23678" priority="881" stopIfTrue="1">
      <formula>INDIRECT("E"&amp;ROW())="Delivered To Depot/Container"</formula>
    </cfRule>
    <cfRule type="expression" dxfId="23677" priority="882" stopIfTrue="1">
      <formula>INDIRECT("E"&amp;ROW())="Called Off"</formula>
    </cfRule>
    <cfRule type="expression" dxfId="23676" priority="883" stopIfTrue="1">
      <formula>INDIRECT("E"&amp;ROW())="Await Client Approval"</formula>
    </cfRule>
    <cfRule type="expression" dxfId="23675" priority="884" stopIfTrue="1">
      <formula>INDIRECT("E"&amp;ROW())="SCOPE SURVEY"</formula>
    </cfRule>
    <cfRule type="expression" dxfId="23674" priority="885" stopIfTrue="1">
      <formula>INDIRECT("E"&amp;ROW())="Priced"</formula>
    </cfRule>
    <cfRule type="expression" dxfId="23673" priority="886" stopIfTrue="1">
      <formula>INDIRECT("E"&amp;ROW())="Sent for pricing"</formula>
    </cfRule>
    <cfRule type="expression" dxfId="23672" priority="887" stopIfTrue="1">
      <formula>INDIRECT("E"&amp;ROW())="Await"</formula>
    </cfRule>
    <cfRule type="expression" dxfId="23671" priority="888" stopIfTrue="1">
      <formula>INDIRECT("E"&amp;ROW())="CLEANSED"</formula>
    </cfRule>
    <cfRule type="expression" dxfId="23670" priority="889" stopIfTrue="1">
      <formula>INDIRECT("E"&amp;ROW())="PM TO CLEANSE"</formula>
    </cfRule>
    <cfRule type="expression" dxfId="23669" priority="890" stopIfTrue="1">
      <formula>INDIRECT("E"&amp;ROW())="Survey Received"</formula>
    </cfRule>
    <cfRule type="expression" dxfId="23668" priority="891" stopIfTrue="1">
      <formula>INDIRECT("E"&amp;ROW())="Survey Booked"</formula>
    </cfRule>
  </conditionalFormatting>
  <conditionalFormatting sqref="O230">
    <cfRule type="expression" dxfId="23667" priority="28" stopIfTrue="1">
      <formula>INDIRECT("E"&amp;ROW())="Recall Required"</formula>
    </cfRule>
    <cfRule type="expression" dxfId="23666" priority="29" stopIfTrue="1">
      <formula>INDIRECT("E"&amp;ROW())="Supply Only"</formula>
    </cfRule>
    <cfRule type="expression" dxfId="23665" priority="30" stopIfTrue="1">
      <formula>INDIRECT("E"&amp;ROW())="Part Fitted"</formula>
    </cfRule>
    <cfRule type="expression" dxfId="23664" priority="31" stopIfTrue="1">
      <formula>INDIRECT("E"&amp;ROW())="confirmed"</formula>
    </cfRule>
    <cfRule type="expression" dxfId="23663" priority="32" stopIfTrue="1">
      <formula>INDIRECT("E"&amp;ROW())="Duplicate"</formula>
    </cfRule>
    <cfRule type="expression" dxfId="23662" priority="33" stopIfTrue="1">
      <formula>INDIRECT("E"&amp;ROW())="Handed Back"</formula>
    </cfRule>
    <cfRule type="expression" dxfId="23661" priority="34" stopIfTrue="1">
      <formula>INDIRECT("E"&amp;ROW())="Refusal"</formula>
    </cfRule>
    <cfRule type="expression" dxfId="23660" priority="35" stopIfTrue="1">
      <formula>INDIRECT("E"&amp;ROW())="No Access install"</formula>
    </cfRule>
    <cfRule type="expression" dxfId="23659" priority="36" stopIfTrue="1">
      <formula>INDIRECT("E"&amp;ROW())="No Access survey"</formula>
    </cfRule>
    <cfRule type="expression" dxfId="23658" priority="37" stopIfTrue="1">
      <formula>INDIRECT("E"&amp;ROW())="NWR"</formula>
    </cfRule>
    <cfRule type="expression" dxfId="23657" priority="38" stopIfTrue="1">
      <formula>INDIRECT("E"&amp;ROW())="Cancelled"</formula>
    </cfRule>
    <cfRule type="expression" dxfId="23656" priority="39" stopIfTrue="1">
      <formula>INDIRECT("E"&amp;ROW())="On hold"</formula>
    </cfRule>
    <cfRule type="expression" dxfId="23655" priority="40" stopIfTrue="1">
      <formula>INDIRECT("E"&amp;ROW())="Handed Over"</formula>
    </cfRule>
    <cfRule type="expression" dxfId="23654" priority="41" stopIfTrue="1">
      <formula>INDIRECT("E"&amp;ROW())="Fitted"</formula>
    </cfRule>
    <cfRule type="expression" dxfId="23653" priority="42" stopIfTrue="1">
      <formula>INDIRECT("E"&amp;ROW())="Booked to fit"</formula>
    </cfRule>
    <cfRule type="expression" dxfId="23652" priority="43" stopIfTrue="1">
      <formula>INDIRECT("E"&amp;ROW())="Delivered To Depot/Container"</formula>
    </cfRule>
    <cfRule type="expression" dxfId="23651" priority="44" stopIfTrue="1">
      <formula>INDIRECT("E"&amp;ROW())="Called Off"</formula>
    </cfRule>
    <cfRule type="expression" dxfId="23650" priority="45" stopIfTrue="1">
      <formula>INDIRECT("E"&amp;ROW())="Await Client Approval"</formula>
    </cfRule>
    <cfRule type="expression" dxfId="23649" priority="46" stopIfTrue="1">
      <formula>INDIRECT("E"&amp;ROW())="SCOPE SURVEY"</formula>
    </cfRule>
    <cfRule type="expression" dxfId="23648" priority="47" stopIfTrue="1">
      <formula>INDIRECT("E"&amp;ROW())="Priced"</formula>
    </cfRule>
    <cfRule type="expression" dxfId="23647" priority="48" stopIfTrue="1">
      <formula>INDIRECT("E"&amp;ROW())="Sent for pricing"</formula>
    </cfRule>
    <cfRule type="expression" dxfId="23646" priority="49" stopIfTrue="1">
      <formula>INDIRECT("E"&amp;ROW())="Await"</formula>
    </cfRule>
    <cfRule type="expression" dxfId="23645" priority="50" stopIfTrue="1">
      <formula>INDIRECT("E"&amp;ROW())="CLEANSED"</formula>
    </cfRule>
    <cfRule type="expression" dxfId="23644" priority="51" stopIfTrue="1">
      <formula>INDIRECT("E"&amp;ROW())="PM TO CLEANSE"</formula>
    </cfRule>
    <cfRule type="expression" dxfId="23643" priority="52" stopIfTrue="1">
      <formula>INDIRECT("E"&amp;ROW())="Survey Received"</formula>
    </cfRule>
    <cfRule type="expression" dxfId="23642" priority="53" stopIfTrue="1">
      <formula>INDIRECT("E"&amp;ROW())="Survey Booked"</formula>
    </cfRule>
    <cfRule type="expression" dxfId="23641" priority="54">
      <formula>INDIRECT("D"&amp;ROW())="Yes"</formula>
    </cfRule>
    <cfRule type="expression" dxfId="23640" priority="55" stopIfTrue="1">
      <formula>INDIRECT("E"&amp;ROW())="Recall Required"</formula>
    </cfRule>
    <cfRule type="expression" dxfId="23639" priority="56" stopIfTrue="1">
      <formula>INDIRECT("E"&amp;ROW())="Supply Only"</formula>
    </cfRule>
    <cfRule type="expression" dxfId="23638" priority="57" stopIfTrue="1">
      <formula>INDIRECT("E"&amp;ROW())="Part Fitted"</formula>
    </cfRule>
    <cfRule type="expression" dxfId="23637" priority="58" stopIfTrue="1">
      <formula>INDIRECT("E"&amp;ROW())="confirmed"</formula>
    </cfRule>
    <cfRule type="expression" dxfId="23636" priority="59" stopIfTrue="1">
      <formula>INDIRECT("E"&amp;ROW())="Duplicate"</formula>
    </cfRule>
    <cfRule type="expression" dxfId="23635" priority="60" stopIfTrue="1">
      <formula>INDIRECT("E"&amp;ROW())="Handed Back"</formula>
    </cfRule>
    <cfRule type="expression" dxfId="23634" priority="61" stopIfTrue="1">
      <formula>INDIRECT("E"&amp;ROW())="Refusal"</formula>
    </cfRule>
    <cfRule type="expression" dxfId="23633" priority="62" stopIfTrue="1">
      <formula>INDIRECT("E"&amp;ROW())="No Access install"</formula>
    </cfRule>
    <cfRule type="expression" dxfId="23632" priority="63" stopIfTrue="1">
      <formula>INDIRECT("E"&amp;ROW())="No Access survey"</formula>
    </cfRule>
    <cfRule type="expression" dxfId="23631" priority="64" stopIfTrue="1">
      <formula>INDIRECT("E"&amp;ROW())="NWR"</formula>
    </cfRule>
    <cfRule type="expression" dxfId="23630" priority="65" stopIfTrue="1">
      <formula>INDIRECT("E"&amp;ROW())="Cancelled"</formula>
    </cfRule>
    <cfRule type="expression" dxfId="23629" priority="66" stopIfTrue="1">
      <formula>INDIRECT("E"&amp;ROW())="On hold"</formula>
    </cfRule>
    <cfRule type="expression" dxfId="23628" priority="67" stopIfTrue="1">
      <formula>INDIRECT("E"&amp;ROW())="Handed Over"</formula>
    </cfRule>
    <cfRule type="expression" dxfId="23627" priority="68" stopIfTrue="1">
      <formula>INDIRECT("E"&amp;ROW())="Fitted"</formula>
    </cfRule>
    <cfRule type="expression" dxfId="23626" priority="69" stopIfTrue="1">
      <formula>INDIRECT("E"&amp;ROW())="Booked to fit"</formula>
    </cfRule>
    <cfRule type="expression" dxfId="23625" priority="70" stopIfTrue="1">
      <formula>INDIRECT("E"&amp;ROW())="Delivered To Depot/Container"</formula>
    </cfRule>
    <cfRule type="expression" dxfId="23624" priority="71" stopIfTrue="1">
      <formula>INDIRECT("E"&amp;ROW())="Called Off"</formula>
    </cfRule>
    <cfRule type="expression" dxfId="23623" priority="72" stopIfTrue="1">
      <formula>INDIRECT("E"&amp;ROW())="Await Client Approval"</formula>
    </cfRule>
    <cfRule type="expression" dxfId="23622" priority="73" stopIfTrue="1">
      <formula>INDIRECT("E"&amp;ROW())="SCOPE SURVEY"</formula>
    </cfRule>
    <cfRule type="expression" dxfId="23621" priority="74" stopIfTrue="1">
      <formula>INDIRECT("E"&amp;ROW())="Priced"</formula>
    </cfRule>
    <cfRule type="expression" dxfId="23620" priority="75" stopIfTrue="1">
      <formula>INDIRECT("E"&amp;ROW())="Sent for pricing"</formula>
    </cfRule>
    <cfRule type="expression" dxfId="23619" priority="76" stopIfTrue="1">
      <formula>INDIRECT("E"&amp;ROW())="Await"</formula>
    </cfRule>
    <cfRule type="expression" dxfId="23618" priority="77" stopIfTrue="1">
      <formula>INDIRECT("E"&amp;ROW())="CLEANSED"</formula>
    </cfRule>
    <cfRule type="expression" dxfId="23617" priority="78" stopIfTrue="1">
      <formula>INDIRECT("E"&amp;ROW())="PM TO CLEANSE"</formula>
    </cfRule>
    <cfRule type="expression" dxfId="23616" priority="79" stopIfTrue="1">
      <formula>INDIRECT("E"&amp;ROW())="Survey Received"</formula>
    </cfRule>
    <cfRule type="expression" dxfId="23615" priority="80" stopIfTrue="1">
      <formula>INDIRECT("E"&amp;ROW())="Survey Booked"</formula>
    </cfRule>
  </conditionalFormatting>
  <conditionalFormatting sqref="O230:BS230">
    <cfRule type="expression" dxfId="23614" priority="81">
      <formula>INDIRECT("D"&amp;ROW())="Yes"</formula>
    </cfRule>
  </conditionalFormatting>
  <conditionalFormatting sqref="T19:T44">
    <cfRule type="expression" dxfId="23613" priority="82">
      <formula>INDIRECT("D"&amp;ROW())="Yes"</formula>
    </cfRule>
    <cfRule type="expression" dxfId="23612" priority="83" stopIfTrue="1">
      <formula>INDIRECT("E"&amp;ROW())="Recall Required"</formula>
    </cfRule>
    <cfRule type="expression" dxfId="23611" priority="84" stopIfTrue="1">
      <formula>INDIRECT("E"&amp;ROW())="Supply Only"</formula>
    </cfRule>
    <cfRule type="expression" dxfId="23610" priority="85" stopIfTrue="1">
      <formula>INDIRECT("E"&amp;ROW())="Part Fitted"</formula>
    </cfRule>
    <cfRule type="expression" dxfId="23609" priority="86" stopIfTrue="1">
      <formula>INDIRECT("E"&amp;ROW())="confirmed"</formula>
    </cfRule>
    <cfRule type="expression" dxfId="23608" priority="87" stopIfTrue="1">
      <formula>INDIRECT("E"&amp;ROW())="Duplicate"</formula>
    </cfRule>
    <cfRule type="expression" dxfId="23607" priority="88" stopIfTrue="1">
      <formula>INDIRECT("E"&amp;ROW())="Handed Back"</formula>
    </cfRule>
    <cfRule type="expression" dxfId="23606" priority="89" stopIfTrue="1">
      <formula>INDIRECT("E"&amp;ROW())="Refusal"</formula>
    </cfRule>
    <cfRule type="expression" dxfId="23605" priority="90" stopIfTrue="1">
      <formula>INDIRECT("E"&amp;ROW())="No Access install"</formula>
    </cfRule>
    <cfRule type="expression" dxfId="23604" priority="91" stopIfTrue="1">
      <formula>INDIRECT("E"&amp;ROW())="No Access survey"</formula>
    </cfRule>
    <cfRule type="expression" dxfId="23603" priority="92" stopIfTrue="1">
      <formula>INDIRECT("E"&amp;ROW())="NWR"</formula>
    </cfRule>
    <cfRule type="expression" dxfId="23602" priority="93" stopIfTrue="1">
      <formula>INDIRECT("E"&amp;ROW())="Cancelled"</formula>
    </cfRule>
    <cfRule type="expression" dxfId="23601" priority="94" stopIfTrue="1">
      <formula>INDIRECT("E"&amp;ROW())="On hold"</formula>
    </cfRule>
    <cfRule type="expression" dxfId="23600" priority="95" stopIfTrue="1">
      <formula>INDIRECT("E"&amp;ROW())="Handed Over"</formula>
    </cfRule>
    <cfRule type="expression" dxfId="23599" priority="96" stopIfTrue="1">
      <formula>INDIRECT("E"&amp;ROW())="Fitted"</formula>
    </cfRule>
    <cfRule type="expression" dxfId="23598" priority="97" stopIfTrue="1">
      <formula>INDIRECT("E"&amp;ROW())="Booked to fit"</formula>
    </cfRule>
    <cfRule type="expression" dxfId="23597" priority="98" stopIfTrue="1">
      <formula>INDIRECT("E"&amp;ROW())="Delivered To Depot/Container"</formula>
    </cfRule>
    <cfRule type="expression" dxfId="23596" priority="99" stopIfTrue="1">
      <formula>INDIRECT("E"&amp;ROW())="Called Off"</formula>
    </cfRule>
    <cfRule type="expression" dxfId="23595" priority="100" stopIfTrue="1">
      <formula>INDIRECT("E"&amp;ROW())="Await Client Approval"</formula>
    </cfRule>
    <cfRule type="expression" dxfId="23594" priority="101" stopIfTrue="1">
      <formula>INDIRECT("E"&amp;ROW())="SCOPE SURVEY"</formula>
    </cfRule>
    <cfRule type="expression" dxfId="23593" priority="102" stopIfTrue="1">
      <formula>INDIRECT("E"&amp;ROW())="Priced"</formula>
    </cfRule>
    <cfRule type="expression" dxfId="23592" priority="103" stopIfTrue="1">
      <formula>INDIRECT("E"&amp;ROW())="Sent for pricing"</formula>
    </cfRule>
    <cfRule type="expression" dxfId="23591" priority="104" stopIfTrue="1">
      <formula>INDIRECT("E"&amp;ROW())="Await"</formula>
    </cfRule>
    <cfRule type="expression" dxfId="23590" priority="105" stopIfTrue="1">
      <formula>INDIRECT("E"&amp;ROW())="CLEANSED"</formula>
    </cfRule>
    <cfRule type="expression" dxfId="23589" priority="106" stopIfTrue="1">
      <formula>INDIRECT("E"&amp;ROW())="PM TO CLEANSE"</formula>
    </cfRule>
    <cfRule type="expression" dxfId="23588" priority="107" stopIfTrue="1">
      <formula>INDIRECT("E"&amp;ROW())="Survey Received"</formula>
    </cfRule>
    <cfRule type="expression" dxfId="23587" priority="108" stopIfTrue="1">
      <formula>INDIRECT("E"&amp;ROW())="Survey Booked"</formula>
    </cfRule>
  </conditionalFormatting>
  <conditionalFormatting sqref="U115:U116">
    <cfRule type="expression" dxfId="23586" priority="3646">
      <formula>INDIRECT("D"&amp;ROW())="Yes"</formula>
    </cfRule>
    <cfRule type="expression" dxfId="23585" priority="3647" stopIfTrue="1">
      <formula>INDIRECT("E"&amp;ROW())="Recall Required"</formula>
    </cfRule>
    <cfRule type="expression" dxfId="23584" priority="3648" stopIfTrue="1">
      <formula>INDIRECT("E"&amp;ROW())="Supply Only"</formula>
    </cfRule>
    <cfRule type="expression" dxfId="23583" priority="3649" stopIfTrue="1">
      <formula>INDIRECT("E"&amp;ROW())="Part Fitted"</formula>
    </cfRule>
    <cfRule type="expression" dxfId="23582" priority="3650" stopIfTrue="1">
      <formula>INDIRECT("E"&amp;ROW())="confirmed"</formula>
    </cfRule>
    <cfRule type="expression" dxfId="23581" priority="3651" stopIfTrue="1">
      <formula>INDIRECT("E"&amp;ROW())="Duplicate"</formula>
    </cfRule>
    <cfRule type="expression" dxfId="23580" priority="3652" stopIfTrue="1">
      <formula>INDIRECT("E"&amp;ROW())="Handed Back"</formula>
    </cfRule>
    <cfRule type="expression" dxfId="23579" priority="3653" stopIfTrue="1">
      <formula>INDIRECT("E"&amp;ROW())="Refusal"</formula>
    </cfRule>
    <cfRule type="expression" dxfId="23578" priority="3654" stopIfTrue="1">
      <formula>INDIRECT("E"&amp;ROW())="No Access install"</formula>
    </cfRule>
    <cfRule type="expression" dxfId="23577" priority="3655" stopIfTrue="1">
      <formula>INDIRECT("E"&amp;ROW())="No Access survey"</formula>
    </cfRule>
    <cfRule type="expression" dxfId="23576" priority="3656" stopIfTrue="1">
      <formula>INDIRECT("E"&amp;ROW())="NWR"</formula>
    </cfRule>
    <cfRule type="expression" dxfId="23575" priority="3657" stopIfTrue="1">
      <formula>INDIRECT("E"&amp;ROW())="Cancelled"</formula>
    </cfRule>
    <cfRule type="expression" dxfId="23574" priority="3658" stopIfTrue="1">
      <formula>INDIRECT("E"&amp;ROW())="On hold"</formula>
    </cfRule>
    <cfRule type="expression" dxfId="23573" priority="3659" stopIfTrue="1">
      <formula>INDIRECT("E"&amp;ROW())="Handed Over"</formula>
    </cfRule>
    <cfRule type="expression" dxfId="23572" priority="3660" stopIfTrue="1">
      <formula>INDIRECT("E"&amp;ROW())="Fitted"</formula>
    </cfRule>
    <cfRule type="expression" dxfId="23571" priority="3661" stopIfTrue="1">
      <formula>INDIRECT("E"&amp;ROW())="Booked to fit"</formula>
    </cfRule>
    <cfRule type="expression" dxfId="23570" priority="3662" stopIfTrue="1">
      <formula>INDIRECT("E"&amp;ROW())="Delivered To Depot/Container"</formula>
    </cfRule>
    <cfRule type="expression" dxfId="23569" priority="3663" stopIfTrue="1">
      <formula>INDIRECT("E"&amp;ROW())="Called Off"</formula>
    </cfRule>
    <cfRule type="expression" dxfId="23568" priority="3664" stopIfTrue="1">
      <formula>INDIRECT("E"&amp;ROW())="Await Client Approval"</formula>
    </cfRule>
    <cfRule type="expression" dxfId="23567" priority="3665" stopIfTrue="1">
      <formula>INDIRECT("E"&amp;ROW())="SCOPE SURVEY"</formula>
    </cfRule>
    <cfRule type="expression" dxfId="23566" priority="3666" stopIfTrue="1">
      <formula>INDIRECT("E"&amp;ROW())="Priced"</formula>
    </cfRule>
    <cfRule type="expression" dxfId="23565" priority="3667" stopIfTrue="1">
      <formula>INDIRECT("E"&amp;ROW())="Sent for pricing"</formula>
    </cfRule>
    <cfRule type="expression" dxfId="23564" priority="3668" stopIfTrue="1">
      <formula>INDIRECT("E"&amp;ROW())="Await"</formula>
    </cfRule>
    <cfRule type="expression" dxfId="23563" priority="3669" stopIfTrue="1">
      <formula>INDIRECT("E"&amp;ROW())="CLEANSED"</formula>
    </cfRule>
    <cfRule type="expression" dxfId="23562" priority="3670" stopIfTrue="1">
      <formula>INDIRECT("E"&amp;ROW())="PM TO CLEANSE"</formula>
    </cfRule>
    <cfRule type="expression" dxfId="23561" priority="3671" stopIfTrue="1">
      <formula>INDIRECT("E"&amp;ROW())="Survey Received"</formula>
    </cfRule>
    <cfRule type="expression" dxfId="23560" priority="3672" stopIfTrue="1">
      <formula>INDIRECT("E"&amp;ROW())="Survey Booked"</formula>
    </cfRule>
  </conditionalFormatting>
  <conditionalFormatting sqref="U138:U140">
    <cfRule type="expression" dxfId="23559" priority="3025">
      <formula>INDIRECT("D"&amp;ROW())="Yes"</formula>
    </cfRule>
    <cfRule type="expression" dxfId="23558" priority="3026" stopIfTrue="1">
      <formula>INDIRECT("E"&amp;ROW())="Recall Required"</formula>
    </cfRule>
    <cfRule type="expression" dxfId="23557" priority="3027" stopIfTrue="1">
      <formula>INDIRECT("E"&amp;ROW())="Supply Only"</formula>
    </cfRule>
    <cfRule type="expression" dxfId="23556" priority="3028" stopIfTrue="1">
      <formula>INDIRECT("E"&amp;ROW())="Part Fitted"</formula>
    </cfRule>
    <cfRule type="expression" dxfId="23555" priority="3029" stopIfTrue="1">
      <formula>INDIRECT("E"&amp;ROW())="confirmed"</formula>
    </cfRule>
    <cfRule type="expression" dxfId="23554" priority="3030" stopIfTrue="1">
      <formula>INDIRECT("E"&amp;ROW())="Duplicate"</formula>
    </cfRule>
    <cfRule type="expression" dxfId="23553" priority="3031" stopIfTrue="1">
      <formula>INDIRECT("E"&amp;ROW())="Handed Back"</formula>
    </cfRule>
    <cfRule type="expression" dxfId="23552" priority="3032" stopIfTrue="1">
      <formula>INDIRECT("E"&amp;ROW())="Refusal"</formula>
    </cfRule>
    <cfRule type="expression" dxfId="23551" priority="3033" stopIfTrue="1">
      <formula>INDIRECT("E"&amp;ROW())="No Access install"</formula>
    </cfRule>
    <cfRule type="expression" dxfId="23550" priority="3034" stopIfTrue="1">
      <formula>INDIRECT("E"&amp;ROW())="No Access survey"</formula>
    </cfRule>
    <cfRule type="expression" dxfId="23549" priority="3035" stopIfTrue="1">
      <formula>INDIRECT("E"&amp;ROW())="NWR"</formula>
    </cfRule>
    <cfRule type="expression" dxfId="23548" priority="3036" stopIfTrue="1">
      <formula>INDIRECT("E"&amp;ROW())="Cancelled"</formula>
    </cfRule>
    <cfRule type="expression" dxfId="23547" priority="3037" stopIfTrue="1">
      <formula>INDIRECT("E"&amp;ROW())="On hold"</formula>
    </cfRule>
    <cfRule type="expression" dxfId="23546" priority="3038" stopIfTrue="1">
      <formula>INDIRECT("E"&amp;ROW())="Handed Over"</formula>
    </cfRule>
    <cfRule type="expression" dxfId="23545" priority="3039" stopIfTrue="1">
      <formula>INDIRECT("E"&amp;ROW())="Fitted"</formula>
    </cfRule>
    <cfRule type="expression" dxfId="23544" priority="3040" stopIfTrue="1">
      <formula>INDIRECT("E"&amp;ROW())="Booked to fit"</formula>
    </cfRule>
    <cfRule type="expression" dxfId="23543" priority="3041" stopIfTrue="1">
      <formula>INDIRECT("E"&amp;ROW())="Delivered To Depot/Container"</formula>
    </cfRule>
    <cfRule type="expression" dxfId="23542" priority="3042" stopIfTrue="1">
      <formula>INDIRECT("E"&amp;ROW())="Called Off"</formula>
    </cfRule>
    <cfRule type="expression" dxfId="23541" priority="3043" stopIfTrue="1">
      <formula>INDIRECT("E"&amp;ROW())="Await Client Approval"</formula>
    </cfRule>
    <cfRule type="expression" dxfId="23540" priority="3044" stopIfTrue="1">
      <formula>INDIRECT("E"&amp;ROW())="SCOPE SURVEY"</formula>
    </cfRule>
    <cfRule type="expression" dxfId="23539" priority="3045" stopIfTrue="1">
      <formula>INDIRECT("E"&amp;ROW())="Priced"</formula>
    </cfRule>
    <cfRule type="expression" dxfId="23538" priority="3046" stopIfTrue="1">
      <formula>INDIRECT("E"&amp;ROW())="Sent for pricing"</formula>
    </cfRule>
    <cfRule type="expression" dxfId="23537" priority="3047" stopIfTrue="1">
      <formula>INDIRECT("E"&amp;ROW())="Await"</formula>
    </cfRule>
    <cfRule type="expression" dxfId="23536" priority="3048" stopIfTrue="1">
      <formula>INDIRECT("E"&amp;ROW())="CLEANSED"</formula>
    </cfRule>
    <cfRule type="expression" dxfId="23535" priority="3049" stopIfTrue="1">
      <formula>INDIRECT("E"&amp;ROW())="PM TO CLEANSE"</formula>
    </cfRule>
    <cfRule type="expression" dxfId="23534" priority="3050" stopIfTrue="1">
      <formula>INDIRECT("E"&amp;ROW())="Survey Received"</formula>
    </cfRule>
    <cfRule type="expression" dxfId="23533" priority="3051" stopIfTrue="1">
      <formula>INDIRECT("E"&amp;ROW())="Survey Booked"</formula>
    </cfRule>
  </conditionalFormatting>
  <conditionalFormatting sqref="U144:U150">
    <cfRule type="expression" dxfId="23532" priority="1081">
      <formula>INDIRECT("D"&amp;ROW())="Yes"</formula>
    </cfRule>
    <cfRule type="expression" dxfId="23531" priority="1082" stopIfTrue="1">
      <formula>INDIRECT("E"&amp;ROW())="Recall Required"</formula>
    </cfRule>
    <cfRule type="expression" dxfId="23530" priority="1083" stopIfTrue="1">
      <formula>INDIRECT("E"&amp;ROW())="Supply Only"</formula>
    </cfRule>
    <cfRule type="expression" dxfId="23529" priority="1084" stopIfTrue="1">
      <formula>INDIRECT("E"&amp;ROW())="Part Fitted"</formula>
    </cfRule>
    <cfRule type="expression" dxfId="23528" priority="1085" stopIfTrue="1">
      <formula>INDIRECT("E"&amp;ROW())="confirmed"</formula>
    </cfRule>
    <cfRule type="expression" dxfId="23527" priority="1086" stopIfTrue="1">
      <formula>INDIRECT("E"&amp;ROW())="Duplicate"</formula>
    </cfRule>
    <cfRule type="expression" dxfId="23526" priority="1087" stopIfTrue="1">
      <formula>INDIRECT("E"&amp;ROW())="Handed Back"</formula>
    </cfRule>
    <cfRule type="expression" dxfId="23525" priority="1088" stopIfTrue="1">
      <formula>INDIRECT("E"&amp;ROW())="Refusal"</formula>
    </cfRule>
    <cfRule type="expression" dxfId="23524" priority="1089" stopIfTrue="1">
      <formula>INDIRECT("E"&amp;ROW())="No Access install"</formula>
    </cfRule>
    <cfRule type="expression" dxfId="23523" priority="1090" stopIfTrue="1">
      <formula>INDIRECT("E"&amp;ROW())="No Access survey"</formula>
    </cfRule>
    <cfRule type="expression" dxfId="23522" priority="1091" stopIfTrue="1">
      <formula>INDIRECT("E"&amp;ROW())="NWR"</formula>
    </cfRule>
    <cfRule type="expression" dxfId="23521" priority="1092" stopIfTrue="1">
      <formula>INDIRECT("E"&amp;ROW())="Cancelled"</formula>
    </cfRule>
    <cfRule type="expression" dxfId="23520" priority="1093" stopIfTrue="1">
      <formula>INDIRECT("E"&amp;ROW())="On hold"</formula>
    </cfRule>
    <cfRule type="expression" dxfId="23519" priority="1094" stopIfTrue="1">
      <formula>INDIRECT("E"&amp;ROW())="Handed Over"</formula>
    </cfRule>
    <cfRule type="expression" dxfId="23518" priority="1095" stopIfTrue="1">
      <formula>INDIRECT("E"&amp;ROW())="Fitted"</formula>
    </cfRule>
    <cfRule type="expression" dxfId="23517" priority="1096" stopIfTrue="1">
      <formula>INDIRECT("E"&amp;ROW())="Booked to fit"</formula>
    </cfRule>
    <cfRule type="expression" dxfId="23516" priority="1097" stopIfTrue="1">
      <formula>INDIRECT("E"&amp;ROW())="Delivered To Depot/Container"</formula>
    </cfRule>
    <cfRule type="expression" dxfId="23515" priority="1098" stopIfTrue="1">
      <formula>INDIRECT("E"&amp;ROW())="Called Off"</formula>
    </cfRule>
    <cfRule type="expression" dxfId="23514" priority="1099" stopIfTrue="1">
      <formula>INDIRECT("E"&amp;ROW())="Await Client Approval"</formula>
    </cfRule>
    <cfRule type="expression" dxfId="23513" priority="1100" stopIfTrue="1">
      <formula>INDIRECT("E"&amp;ROW())="SCOPE SURVEY"</formula>
    </cfRule>
    <cfRule type="expression" dxfId="23512" priority="1101" stopIfTrue="1">
      <formula>INDIRECT("E"&amp;ROW())="Priced"</formula>
    </cfRule>
    <cfRule type="expression" dxfId="23511" priority="1102" stopIfTrue="1">
      <formula>INDIRECT("E"&amp;ROW())="Sent for pricing"</formula>
    </cfRule>
    <cfRule type="expression" dxfId="23510" priority="1103" stopIfTrue="1">
      <formula>INDIRECT("E"&amp;ROW())="Await"</formula>
    </cfRule>
    <cfRule type="expression" dxfId="23509" priority="1104" stopIfTrue="1">
      <formula>INDIRECT("E"&amp;ROW())="CLEANSED"</formula>
    </cfRule>
    <cfRule type="expression" dxfId="23508" priority="1105" stopIfTrue="1">
      <formula>INDIRECT("E"&amp;ROW())="PM TO CLEANSE"</formula>
    </cfRule>
    <cfRule type="expression" dxfId="23507" priority="1106" stopIfTrue="1">
      <formula>INDIRECT("E"&amp;ROW())="Survey Received"</formula>
    </cfRule>
    <cfRule type="expression" dxfId="23506" priority="1107" stopIfTrue="1">
      <formula>INDIRECT("E"&amp;ROW())="Survey Booked"</formula>
    </cfRule>
  </conditionalFormatting>
  <conditionalFormatting sqref="U153">
    <cfRule type="expression" dxfId="23505" priority="1283" stopIfTrue="1">
      <formula>INDIRECT("E"&amp;ROW())="Handed Over"</formula>
    </cfRule>
    <cfRule type="expression" dxfId="23504" priority="1284" stopIfTrue="1">
      <formula>INDIRECT("E"&amp;ROW())="Fitted"</formula>
    </cfRule>
    <cfRule type="expression" dxfId="23503" priority="1285" stopIfTrue="1">
      <formula>INDIRECT("E"&amp;ROW())="Booked to fit"</formula>
    </cfRule>
    <cfRule type="expression" dxfId="23502" priority="1286" stopIfTrue="1">
      <formula>INDIRECT("E"&amp;ROW())="Delivered To Depot/Container"</formula>
    </cfRule>
    <cfRule type="expression" dxfId="23501" priority="1287" stopIfTrue="1">
      <formula>INDIRECT("E"&amp;ROW())="Called Off"</formula>
    </cfRule>
    <cfRule type="expression" dxfId="23500" priority="1288" stopIfTrue="1">
      <formula>INDIRECT("E"&amp;ROW())="Await Client Approval"</formula>
    </cfRule>
    <cfRule type="expression" dxfId="23499" priority="1289" stopIfTrue="1">
      <formula>INDIRECT("E"&amp;ROW())="SCOPE SURVEY"</formula>
    </cfRule>
    <cfRule type="expression" dxfId="23498" priority="1290" stopIfTrue="1">
      <formula>INDIRECT("E"&amp;ROW())="Priced"</formula>
    </cfRule>
    <cfRule type="expression" dxfId="23497" priority="1291" stopIfTrue="1">
      <formula>INDIRECT("E"&amp;ROW())="Sent for pricing"</formula>
    </cfRule>
    <cfRule type="expression" dxfId="23496" priority="1292" stopIfTrue="1">
      <formula>INDIRECT("E"&amp;ROW())="Await"</formula>
    </cfRule>
    <cfRule type="expression" dxfId="23495" priority="1293" stopIfTrue="1">
      <formula>INDIRECT("E"&amp;ROW())="CLEANSED"</formula>
    </cfRule>
    <cfRule type="expression" dxfId="23494" priority="1294" stopIfTrue="1">
      <formula>INDIRECT("E"&amp;ROW())="PM TO CLEANSE"</formula>
    </cfRule>
    <cfRule type="expression" dxfId="23493" priority="1295" stopIfTrue="1">
      <formula>INDIRECT("E"&amp;ROW())="Survey Received"</formula>
    </cfRule>
    <cfRule type="expression" dxfId="23492" priority="1296" stopIfTrue="1">
      <formula>INDIRECT("E"&amp;ROW())="Survey Booked"</formula>
    </cfRule>
  </conditionalFormatting>
  <conditionalFormatting sqref="U167:U170 U172:U180">
    <cfRule type="expression" dxfId="23491" priority="1054">
      <formula>INDIRECT("D"&amp;ROW())="Yes"</formula>
    </cfRule>
    <cfRule type="expression" dxfId="23490" priority="1055" stopIfTrue="1">
      <formula>INDIRECT("E"&amp;ROW())="Recall Required"</formula>
    </cfRule>
    <cfRule type="expression" dxfId="23489" priority="1056" stopIfTrue="1">
      <formula>INDIRECT("E"&amp;ROW())="Supply Only"</formula>
    </cfRule>
    <cfRule type="expression" dxfId="23488" priority="1057" stopIfTrue="1">
      <formula>INDIRECT("E"&amp;ROW())="Part Fitted"</formula>
    </cfRule>
    <cfRule type="expression" dxfId="23487" priority="1058" stopIfTrue="1">
      <formula>INDIRECT("E"&amp;ROW())="confirmed"</formula>
    </cfRule>
    <cfRule type="expression" dxfId="23486" priority="1059" stopIfTrue="1">
      <formula>INDIRECT("E"&amp;ROW())="Duplicate"</formula>
    </cfRule>
    <cfRule type="expression" dxfId="23485" priority="1060" stopIfTrue="1">
      <formula>INDIRECT("E"&amp;ROW())="Handed Back"</formula>
    </cfRule>
    <cfRule type="expression" dxfId="23484" priority="1061" stopIfTrue="1">
      <formula>INDIRECT("E"&amp;ROW())="Refusal"</formula>
    </cfRule>
    <cfRule type="expression" dxfId="23483" priority="1062" stopIfTrue="1">
      <formula>INDIRECT("E"&amp;ROW())="No Access install"</formula>
    </cfRule>
    <cfRule type="expression" dxfId="23482" priority="1063" stopIfTrue="1">
      <formula>INDIRECT("E"&amp;ROW())="No Access survey"</formula>
    </cfRule>
    <cfRule type="expression" dxfId="23481" priority="1064" stopIfTrue="1">
      <formula>INDIRECT("E"&amp;ROW())="NWR"</formula>
    </cfRule>
    <cfRule type="expression" dxfId="23480" priority="1065" stopIfTrue="1">
      <formula>INDIRECT("E"&amp;ROW())="Cancelled"</formula>
    </cfRule>
    <cfRule type="expression" dxfId="23479" priority="1066" stopIfTrue="1">
      <formula>INDIRECT("E"&amp;ROW())="On hold"</formula>
    </cfRule>
    <cfRule type="expression" dxfId="23478" priority="1067" stopIfTrue="1">
      <formula>INDIRECT("E"&amp;ROW())="Handed Over"</formula>
    </cfRule>
    <cfRule type="expression" dxfId="23477" priority="1068" stopIfTrue="1">
      <formula>INDIRECT("E"&amp;ROW())="Fitted"</formula>
    </cfRule>
    <cfRule type="expression" dxfId="23476" priority="1069" stopIfTrue="1">
      <formula>INDIRECT("E"&amp;ROW())="Booked to fit"</formula>
    </cfRule>
    <cfRule type="expression" dxfId="23475" priority="1070" stopIfTrue="1">
      <formula>INDIRECT("E"&amp;ROW())="Delivered To Depot/Container"</formula>
    </cfRule>
    <cfRule type="expression" dxfId="23474" priority="1071" stopIfTrue="1">
      <formula>INDIRECT("E"&amp;ROW())="Called Off"</formula>
    </cfRule>
    <cfRule type="expression" dxfId="23473" priority="1072" stopIfTrue="1">
      <formula>INDIRECT("E"&amp;ROW())="Await Client Approval"</formula>
    </cfRule>
    <cfRule type="expression" dxfId="23472" priority="1073" stopIfTrue="1">
      <formula>INDIRECT("E"&amp;ROW())="SCOPE SURVEY"</formula>
    </cfRule>
    <cfRule type="expression" dxfId="23471" priority="1074" stopIfTrue="1">
      <formula>INDIRECT("E"&amp;ROW())="Priced"</formula>
    </cfRule>
    <cfRule type="expression" dxfId="23470" priority="1075" stopIfTrue="1">
      <formula>INDIRECT("E"&amp;ROW())="Sent for pricing"</formula>
    </cfRule>
    <cfRule type="expression" dxfId="23469" priority="1076" stopIfTrue="1">
      <formula>INDIRECT("E"&amp;ROW())="Await"</formula>
    </cfRule>
    <cfRule type="expression" dxfId="23468" priority="1077" stopIfTrue="1">
      <formula>INDIRECT("E"&amp;ROW())="CLEANSED"</formula>
    </cfRule>
    <cfRule type="expression" dxfId="23467" priority="1078" stopIfTrue="1">
      <formula>INDIRECT("E"&amp;ROW())="PM TO CLEANSE"</formula>
    </cfRule>
    <cfRule type="expression" dxfId="23466" priority="1079" stopIfTrue="1">
      <formula>INDIRECT("E"&amp;ROW())="Survey Received"</formula>
    </cfRule>
    <cfRule type="expression" dxfId="23465" priority="1080" stopIfTrue="1">
      <formula>INDIRECT("E"&amp;ROW())="Survey Booked"</formula>
    </cfRule>
  </conditionalFormatting>
  <conditionalFormatting sqref="U182:U187">
    <cfRule type="expression" dxfId="23464" priority="1027">
      <formula>INDIRECT("D"&amp;ROW())="Yes"</formula>
    </cfRule>
    <cfRule type="expression" dxfId="23463" priority="1028" stopIfTrue="1">
      <formula>INDIRECT("E"&amp;ROW())="Recall Required"</formula>
    </cfRule>
    <cfRule type="expression" dxfId="23462" priority="1029" stopIfTrue="1">
      <formula>INDIRECT("E"&amp;ROW())="Supply Only"</formula>
    </cfRule>
    <cfRule type="expression" dxfId="23461" priority="1030" stopIfTrue="1">
      <formula>INDIRECT("E"&amp;ROW())="Part Fitted"</formula>
    </cfRule>
    <cfRule type="expression" dxfId="23460" priority="1031" stopIfTrue="1">
      <formula>INDIRECT("E"&amp;ROW())="confirmed"</formula>
    </cfRule>
    <cfRule type="expression" dxfId="23459" priority="1032" stopIfTrue="1">
      <formula>INDIRECT("E"&amp;ROW())="Duplicate"</formula>
    </cfRule>
    <cfRule type="expression" dxfId="23458" priority="1033" stopIfTrue="1">
      <formula>INDIRECT("E"&amp;ROW())="Handed Back"</formula>
    </cfRule>
    <cfRule type="expression" dxfId="23457" priority="1034" stopIfTrue="1">
      <formula>INDIRECT("E"&amp;ROW())="Refusal"</formula>
    </cfRule>
    <cfRule type="expression" dxfId="23456" priority="1035" stopIfTrue="1">
      <formula>INDIRECT("E"&amp;ROW())="No Access install"</formula>
    </cfRule>
    <cfRule type="expression" dxfId="23455" priority="1036" stopIfTrue="1">
      <formula>INDIRECT("E"&amp;ROW())="No Access survey"</formula>
    </cfRule>
    <cfRule type="expression" dxfId="23454" priority="1037" stopIfTrue="1">
      <formula>INDIRECT("E"&amp;ROW())="NWR"</formula>
    </cfRule>
    <cfRule type="expression" dxfId="23453" priority="1038" stopIfTrue="1">
      <formula>INDIRECT("E"&amp;ROW())="Cancelled"</formula>
    </cfRule>
    <cfRule type="expression" dxfId="23452" priority="1039" stopIfTrue="1">
      <formula>INDIRECT("E"&amp;ROW())="On hold"</formula>
    </cfRule>
    <cfRule type="expression" dxfId="23451" priority="1040" stopIfTrue="1">
      <formula>INDIRECT("E"&amp;ROW())="Handed Over"</formula>
    </cfRule>
    <cfRule type="expression" dxfId="23450" priority="1041" stopIfTrue="1">
      <formula>INDIRECT("E"&amp;ROW())="Fitted"</formula>
    </cfRule>
    <cfRule type="expression" dxfId="23449" priority="1042" stopIfTrue="1">
      <formula>INDIRECT("E"&amp;ROW())="Booked to fit"</formula>
    </cfRule>
    <cfRule type="expression" dxfId="23448" priority="1043" stopIfTrue="1">
      <formula>INDIRECT("E"&amp;ROW())="Delivered To Depot/Container"</formula>
    </cfRule>
    <cfRule type="expression" dxfId="23447" priority="1044" stopIfTrue="1">
      <formula>INDIRECT("E"&amp;ROW())="Called Off"</formula>
    </cfRule>
    <cfRule type="expression" dxfId="23446" priority="1045" stopIfTrue="1">
      <formula>INDIRECT("E"&amp;ROW())="Await Client Approval"</formula>
    </cfRule>
    <cfRule type="expression" dxfId="23445" priority="1046" stopIfTrue="1">
      <formula>INDIRECT("E"&amp;ROW())="SCOPE SURVEY"</formula>
    </cfRule>
    <cfRule type="expression" dxfId="23444" priority="1047" stopIfTrue="1">
      <formula>INDIRECT("E"&amp;ROW())="Priced"</formula>
    </cfRule>
    <cfRule type="expression" dxfId="23443" priority="1048" stopIfTrue="1">
      <formula>INDIRECT("E"&amp;ROW())="Sent for pricing"</formula>
    </cfRule>
    <cfRule type="expression" dxfId="23442" priority="1049" stopIfTrue="1">
      <formula>INDIRECT("E"&amp;ROW())="Await"</formula>
    </cfRule>
    <cfRule type="expression" dxfId="23441" priority="1050" stopIfTrue="1">
      <formula>INDIRECT("E"&amp;ROW())="CLEANSED"</formula>
    </cfRule>
    <cfRule type="expression" dxfId="23440" priority="1051" stopIfTrue="1">
      <formula>INDIRECT("E"&amp;ROW())="PM TO CLEANSE"</formula>
    </cfRule>
    <cfRule type="expression" dxfId="23439" priority="1052" stopIfTrue="1">
      <formula>INDIRECT("E"&amp;ROW())="Survey Received"</formula>
    </cfRule>
    <cfRule type="expression" dxfId="23438" priority="1053" stopIfTrue="1">
      <formula>INDIRECT("E"&amp;ROW())="Survey Booked"</formula>
    </cfRule>
  </conditionalFormatting>
  <conditionalFormatting sqref="U185 U203 U219 U235 U250">
    <cfRule type="expression" dxfId="23437" priority="136">
      <formula>INDIRECT("D"&amp;ROW())="Yes"</formula>
    </cfRule>
    <cfRule type="expression" dxfId="23436" priority="137" stopIfTrue="1">
      <formula>INDIRECT("E"&amp;ROW())="Recall Required"</formula>
    </cfRule>
    <cfRule type="expression" dxfId="23435" priority="138" stopIfTrue="1">
      <formula>INDIRECT("E"&amp;ROW())="Supply Only"</formula>
    </cfRule>
    <cfRule type="expression" dxfId="23434" priority="139" stopIfTrue="1">
      <formula>INDIRECT("E"&amp;ROW())="Part Fitted"</formula>
    </cfRule>
    <cfRule type="expression" dxfId="23433" priority="140" stopIfTrue="1">
      <formula>INDIRECT("E"&amp;ROW())="confirmed"</formula>
    </cfRule>
    <cfRule type="expression" dxfId="23432" priority="141" stopIfTrue="1">
      <formula>INDIRECT("E"&amp;ROW())="Duplicate"</formula>
    </cfRule>
    <cfRule type="expression" dxfId="23431" priority="142" stopIfTrue="1">
      <formula>INDIRECT("E"&amp;ROW())="Handed Back"</formula>
    </cfRule>
    <cfRule type="expression" dxfId="23430" priority="143" stopIfTrue="1">
      <formula>INDIRECT("E"&amp;ROW())="Refusal"</formula>
    </cfRule>
    <cfRule type="expression" dxfId="23429" priority="144" stopIfTrue="1">
      <formula>INDIRECT("E"&amp;ROW())="No Access install"</formula>
    </cfRule>
    <cfRule type="expression" dxfId="23428" priority="145" stopIfTrue="1">
      <formula>INDIRECT("E"&amp;ROW())="No Access survey"</formula>
    </cfRule>
    <cfRule type="expression" dxfId="23427" priority="146" stopIfTrue="1">
      <formula>INDIRECT("E"&amp;ROW())="NWR"</formula>
    </cfRule>
    <cfRule type="expression" dxfId="23426" priority="147" stopIfTrue="1">
      <formula>INDIRECT("E"&amp;ROW())="Cancelled"</formula>
    </cfRule>
    <cfRule type="expression" dxfId="23425" priority="148" stopIfTrue="1">
      <formula>INDIRECT("E"&amp;ROW())="On hold"</formula>
    </cfRule>
    <cfRule type="expression" dxfId="23424" priority="149" stopIfTrue="1">
      <formula>INDIRECT("E"&amp;ROW())="Handed Over"</formula>
    </cfRule>
    <cfRule type="expression" dxfId="23423" priority="150" stopIfTrue="1">
      <formula>INDIRECT("E"&amp;ROW())="Fitted"</formula>
    </cfRule>
    <cfRule type="expression" dxfId="23422" priority="151" stopIfTrue="1">
      <formula>INDIRECT("E"&amp;ROW())="Booked to fit"</formula>
    </cfRule>
    <cfRule type="expression" dxfId="23421" priority="152" stopIfTrue="1">
      <formula>INDIRECT("E"&amp;ROW())="Delivered To Depot/Container"</formula>
    </cfRule>
    <cfRule type="expression" dxfId="23420" priority="153" stopIfTrue="1">
      <formula>INDIRECT("E"&amp;ROW())="Called Off"</formula>
    </cfRule>
    <cfRule type="expression" dxfId="23419" priority="154" stopIfTrue="1">
      <formula>INDIRECT("E"&amp;ROW())="Await Client Approval"</formula>
    </cfRule>
    <cfRule type="expression" dxfId="23418" priority="155" stopIfTrue="1">
      <formula>INDIRECT("E"&amp;ROW())="SCOPE SURVEY"</formula>
    </cfRule>
    <cfRule type="expression" dxfId="23417" priority="156" stopIfTrue="1">
      <formula>INDIRECT("E"&amp;ROW())="Priced"</formula>
    </cfRule>
    <cfRule type="expression" dxfId="23416" priority="157" stopIfTrue="1">
      <formula>INDIRECT("E"&amp;ROW())="Sent for pricing"</formula>
    </cfRule>
    <cfRule type="expression" dxfId="23415" priority="158" stopIfTrue="1">
      <formula>INDIRECT("E"&amp;ROW())="Await"</formula>
    </cfRule>
    <cfRule type="expression" dxfId="23414" priority="159" stopIfTrue="1">
      <formula>INDIRECT("E"&amp;ROW())="CLEANSED"</formula>
    </cfRule>
    <cfRule type="expression" dxfId="23413" priority="160" stopIfTrue="1">
      <formula>INDIRECT("E"&amp;ROW())="PM TO CLEANSE"</formula>
    </cfRule>
    <cfRule type="expression" dxfId="23412" priority="161" stopIfTrue="1">
      <formula>INDIRECT("E"&amp;ROW())="Survey Received"</formula>
    </cfRule>
    <cfRule type="expression" dxfId="23411" priority="162" stopIfTrue="1">
      <formula>INDIRECT("E"&amp;ROW())="Survey Booked"</formula>
    </cfRule>
  </conditionalFormatting>
  <conditionalFormatting sqref="U958">
    <cfRule type="expression" dxfId="23410" priority="1">
      <formula>INDIRECT("D"&amp;ROW())="Yes"</formula>
    </cfRule>
    <cfRule type="expression" dxfId="23409" priority="2" stopIfTrue="1">
      <formula>INDIRECT("E"&amp;ROW())="Recall Required"</formula>
    </cfRule>
    <cfRule type="expression" dxfId="23408" priority="3" stopIfTrue="1">
      <formula>INDIRECT("E"&amp;ROW())="Supply Only"</formula>
    </cfRule>
    <cfRule type="expression" dxfId="23407" priority="4" stopIfTrue="1">
      <formula>INDIRECT("E"&amp;ROW())="Part Fitted"</formula>
    </cfRule>
    <cfRule type="expression" dxfId="23406" priority="5" stopIfTrue="1">
      <formula>INDIRECT("E"&amp;ROW())="confirmed"</formula>
    </cfRule>
    <cfRule type="expression" dxfId="23405" priority="6" stopIfTrue="1">
      <formula>INDIRECT("E"&amp;ROW())="Duplicate"</formula>
    </cfRule>
    <cfRule type="expression" dxfId="23404" priority="7" stopIfTrue="1">
      <formula>INDIRECT("E"&amp;ROW())="Handed Back"</formula>
    </cfRule>
    <cfRule type="expression" dxfId="23403" priority="8" stopIfTrue="1">
      <formula>INDIRECT("E"&amp;ROW())="Refusal"</formula>
    </cfRule>
    <cfRule type="expression" dxfId="23402" priority="9" stopIfTrue="1">
      <formula>INDIRECT("E"&amp;ROW())="No Access install"</formula>
    </cfRule>
    <cfRule type="expression" dxfId="23401" priority="10" stopIfTrue="1">
      <formula>INDIRECT("E"&amp;ROW())="No Access survey"</formula>
    </cfRule>
    <cfRule type="expression" dxfId="23400" priority="11" stopIfTrue="1">
      <formula>INDIRECT("E"&amp;ROW())="NWR"</formula>
    </cfRule>
    <cfRule type="expression" dxfId="23399" priority="12" stopIfTrue="1">
      <formula>INDIRECT("E"&amp;ROW())="Cancelled"</formula>
    </cfRule>
    <cfRule type="expression" dxfId="23398" priority="13" stopIfTrue="1">
      <formula>INDIRECT("E"&amp;ROW())="On hold"</formula>
    </cfRule>
    <cfRule type="expression" dxfId="23397" priority="14" stopIfTrue="1">
      <formula>INDIRECT("E"&amp;ROW())="Handed Over"</formula>
    </cfRule>
    <cfRule type="expression" dxfId="23396" priority="15" stopIfTrue="1">
      <formula>INDIRECT("E"&amp;ROW())="Fitted"</formula>
    </cfRule>
    <cfRule type="expression" dxfId="23395" priority="16" stopIfTrue="1">
      <formula>INDIRECT("E"&amp;ROW())="Booked to fit"</formula>
    </cfRule>
    <cfRule type="expression" dxfId="23394" priority="17" stopIfTrue="1">
      <formula>INDIRECT("E"&amp;ROW())="Delivered To Depot/Container"</formula>
    </cfRule>
    <cfRule type="expression" dxfId="23393" priority="18" stopIfTrue="1">
      <formula>INDIRECT("E"&amp;ROW())="Called Off"</formula>
    </cfRule>
    <cfRule type="expression" dxfId="23392" priority="19" stopIfTrue="1">
      <formula>INDIRECT("E"&amp;ROW())="Await Client Approval"</formula>
    </cfRule>
    <cfRule type="expression" dxfId="23391" priority="20" stopIfTrue="1">
      <formula>INDIRECT("E"&amp;ROW())="SCOPE SURVEY"</formula>
    </cfRule>
    <cfRule type="expression" dxfId="23390" priority="21" stopIfTrue="1">
      <formula>INDIRECT("E"&amp;ROW())="Priced"</formula>
    </cfRule>
    <cfRule type="expression" dxfId="23389" priority="22" stopIfTrue="1">
      <formula>INDIRECT("E"&amp;ROW())="Sent for pricing"</formula>
    </cfRule>
    <cfRule type="expression" dxfId="23388" priority="23" stopIfTrue="1">
      <formula>INDIRECT("E"&amp;ROW())="Await"</formula>
    </cfRule>
    <cfRule type="expression" dxfId="23387" priority="24" stopIfTrue="1">
      <formula>INDIRECT("E"&amp;ROW())="CLEANSED"</formula>
    </cfRule>
    <cfRule type="expression" dxfId="23386" priority="25" stopIfTrue="1">
      <formula>INDIRECT("E"&amp;ROW())="PM TO CLEANSE"</formula>
    </cfRule>
    <cfRule type="expression" dxfId="23385" priority="26" stopIfTrue="1">
      <formula>INDIRECT("E"&amp;ROW())="Survey Received"</formula>
    </cfRule>
    <cfRule type="expression" dxfId="23384" priority="27" stopIfTrue="1">
      <formula>INDIRECT("E"&amp;ROW())="Survey Booked"</formula>
    </cfRule>
  </conditionalFormatting>
  <conditionalFormatting sqref="U152:X155">
    <cfRule type="expression" dxfId="23383" priority="1270">
      <formula>INDIRECT("D"&amp;ROW())="Yes"</formula>
    </cfRule>
    <cfRule type="expression" dxfId="23382" priority="1271" stopIfTrue="1">
      <formula>INDIRECT("E"&amp;ROW())="Recall Required"</formula>
    </cfRule>
    <cfRule type="expression" dxfId="23381" priority="1272" stopIfTrue="1">
      <formula>INDIRECT("E"&amp;ROW())="Supply Only"</formula>
    </cfRule>
    <cfRule type="expression" dxfId="23380" priority="1273" stopIfTrue="1">
      <formula>INDIRECT("E"&amp;ROW())="Part Fitted"</formula>
    </cfRule>
    <cfRule type="expression" dxfId="23379" priority="1274" stopIfTrue="1">
      <formula>INDIRECT("E"&amp;ROW())="confirmed"</formula>
    </cfRule>
    <cfRule type="expression" dxfId="23378" priority="1275" stopIfTrue="1">
      <formula>INDIRECT("E"&amp;ROW())="Duplicate"</formula>
    </cfRule>
    <cfRule type="expression" dxfId="23377" priority="1276" stopIfTrue="1">
      <formula>INDIRECT("E"&amp;ROW())="Handed Back"</formula>
    </cfRule>
    <cfRule type="expression" dxfId="23376" priority="1277" stopIfTrue="1">
      <formula>INDIRECT("E"&amp;ROW())="Refusal"</formula>
    </cfRule>
    <cfRule type="expression" dxfId="23375" priority="1278" stopIfTrue="1">
      <formula>INDIRECT("E"&amp;ROW())="No Access install"</formula>
    </cfRule>
    <cfRule type="expression" dxfId="23374" priority="1279" stopIfTrue="1">
      <formula>INDIRECT("E"&amp;ROW())="No Access survey"</formula>
    </cfRule>
    <cfRule type="expression" dxfId="23373" priority="1280" stopIfTrue="1">
      <formula>INDIRECT("E"&amp;ROW())="NWR"</formula>
    </cfRule>
    <cfRule type="expression" dxfId="23372" priority="1281" stopIfTrue="1">
      <formula>INDIRECT("E"&amp;ROW())="Cancelled"</formula>
    </cfRule>
    <cfRule type="expression" dxfId="23371" priority="1282" stopIfTrue="1">
      <formula>INDIRECT("E"&amp;ROW())="On hold"</formula>
    </cfRule>
  </conditionalFormatting>
  <conditionalFormatting sqref="U154:X155">
    <cfRule type="expression" dxfId="23370" priority="2822" stopIfTrue="1">
      <formula>INDIRECT("E"&amp;ROW())="Handed Over"</formula>
    </cfRule>
    <cfRule type="expression" dxfId="23369" priority="2823" stopIfTrue="1">
      <formula>INDIRECT("E"&amp;ROW())="Fitted"</formula>
    </cfRule>
    <cfRule type="expression" dxfId="23368" priority="2824" stopIfTrue="1">
      <formula>INDIRECT("E"&amp;ROW())="Booked to fit"</formula>
    </cfRule>
    <cfRule type="expression" dxfId="23367" priority="2825" stopIfTrue="1">
      <formula>INDIRECT("E"&amp;ROW())="Delivered To Depot/Container"</formula>
    </cfRule>
    <cfRule type="expression" dxfId="23366" priority="2826" stopIfTrue="1">
      <formula>INDIRECT("E"&amp;ROW())="Called Off"</formula>
    </cfRule>
    <cfRule type="expression" dxfId="23365" priority="2827" stopIfTrue="1">
      <formula>INDIRECT("E"&amp;ROW())="Await Client Approval"</formula>
    </cfRule>
    <cfRule type="expression" dxfId="23364" priority="2828" stopIfTrue="1">
      <formula>INDIRECT("E"&amp;ROW())="SCOPE SURVEY"</formula>
    </cfRule>
    <cfRule type="expression" dxfId="23363" priority="2829" stopIfTrue="1">
      <formula>INDIRECT("E"&amp;ROW())="Priced"</formula>
    </cfRule>
    <cfRule type="expression" dxfId="23362" priority="2830" stopIfTrue="1">
      <formula>INDIRECT("E"&amp;ROW())="Sent for pricing"</formula>
    </cfRule>
    <cfRule type="expression" dxfId="23361" priority="2831" stopIfTrue="1">
      <formula>INDIRECT("E"&amp;ROW())="Await"</formula>
    </cfRule>
    <cfRule type="expression" dxfId="23360" priority="2832" stopIfTrue="1">
      <formula>INDIRECT("E"&amp;ROW())="CLEANSED"</formula>
    </cfRule>
    <cfRule type="expression" dxfId="23359" priority="2833" stopIfTrue="1">
      <formula>INDIRECT("E"&amp;ROW())="PM TO CLEANSE"</formula>
    </cfRule>
    <cfRule type="expression" dxfId="23358" priority="2834" stopIfTrue="1">
      <formula>INDIRECT("E"&amp;ROW())="Survey Received"</formula>
    </cfRule>
    <cfRule type="expression" dxfId="23357" priority="2835" stopIfTrue="1">
      <formula>INDIRECT("E"&amp;ROW())="Survey Booked"</formula>
    </cfRule>
  </conditionalFormatting>
  <conditionalFormatting sqref="U157:X158">
    <cfRule type="expression" dxfId="23356" priority="2701">
      <formula>INDIRECT("D"&amp;ROW())="Yes"</formula>
    </cfRule>
    <cfRule type="expression" dxfId="23355" priority="2702" stopIfTrue="1">
      <formula>INDIRECT("E"&amp;ROW())="Recall Required"</formula>
    </cfRule>
    <cfRule type="expression" dxfId="23354" priority="2703" stopIfTrue="1">
      <formula>INDIRECT("E"&amp;ROW())="Supply Only"</formula>
    </cfRule>
    <cfRule type="expression" dxfId="23353" priority="2704" stopIfTrue="1">
      <formula>INDIRECT("E"&amp;ROW())="Part Fitted"</formula>
    </cfRule>
    <cfRule type="expression" dxfId="23352" priority="2705" stopIfTrue="1">
      <formula>INDIRECT("E"&amp;ROW())="confirmed"</formula>
    </cfRule>
    <cfRule type="expression" dxfId="23351" priority="2706" stopIfTrue="1">
      <formula>INDIRECT("E"&amp;ROW())="Duplicate"</formula>
    </cfRule>
    <cfRule type="expression" dxfId="23350" priority="2707" stopIfTrue="1">
      <formula>INDIRECT("E"&amp;ROW())="Handed Back"</formula>
    </cfRule>
    <cfRule type="expression" dxfId="23349" priority="2708" stopIfTrue="1">
      <formula>INDIRECT("E"&amp;ROW())="Refusal"</formula>
    </cfRule>
    <cfRule type="expression" dxfId="23348" priority="2709" stopIfTrue="1">
      <formula>INDIRECT("E"&amp;ROW())="No Access install"</formula>
    </cfRule>
    <cfRule type="expression" dxfId="23347" priority="2710" stopIfTrue="1">
      <formula>INDIRECT("E"&amp;ROW())="No Access survey"</formula>
    </cfRule>
    <cfRule type="expression" dxfId="23346" priority="2711" stopIfTrue="1">
      <formula>INDIRECT("E"&amp;ROW())="NWR"</formula>
    </cfRule>
    <cfRule type="expression" dxfId="23345" priority="2712" stopIfTrue="1">
      <formula>INDIRECT("E"&amp;ROW())="Cancelled"</formula>
    </cfRule>
    <cfRule type="expression" dxfId="23344" priority="2713" stopIfTrue="1">
      <formula>INDIRECT("E"&amp;ROW())="On hold"</formula>
    </cfRule>
    <cfRule type="expression" dxfId="23343" priority="2714" stopIfTrue="1">
      <formula>INDIRECT("E"&amp;ROW())="Handed Over"</formula>
    </cfRule>
    <cfRule type="expression" dxfId="23342" priority="2715" stopIfTrue="1">
      <formula>INDIRECT("E"&amp;ROW())="Fitted"</formula>
    </cfRule>
    <cfRule type="expression" dxfId="23341" priority="2716" stopIfTrue="1">
      <formula>INDIRECT("E"&amp;ROW())="Booked to fit"</formula>
    </cfRule>
    <cfRule type="expression" dxfId="23340" priority="2717" stopIfTrue="1">
      <formula>INDIRECT("E"&amp;ROW())="Delivered To Depot/Container"</formula>
    </cfRule>
    <cfRule type="expression" dxfId="23339" priority="2718" stopIfTrue="1">
      <formula>INDIRECT("E"&amp;ROW())="Called Off"</formula>
    </cfRule>
    <cfRule type="expression" dxfId="23338" priority="2719" stopIfTrue="1">
      <formula>INDIRECT("E"&amp;ROW())="Await Client Approval"</formula>
    </cfRule>
    <cfRule type="expression" dxfId="23337" priority="2720" stopIfTrue="1">
      <formula>INDIRECT("E"&amp;ROW())="SCOPE SURVEY"</formula>
    </cfRule>
    <cfRule type="expression" dxfId="23336" priority="2721" stopIfTrue="1">
      <formula>INDIRECT("E"&amp;ROW())="Priced"</formula>
    </cfRule>
    <cfRule type="expression" dxfId="23335" priority="2722" stopIfTrue="1">
      <formula>INDIRECT("E"&amp;ROW())="Sent for pricing"</formula>
    </cfRule>
    <cfRule type="expression" dxfId="23334" priority="2723" stopIfTrue="1">
      <formula>INDIRECT("E"&amp;ROW())="Await"</formula>
    </cfRule>
    <cfRule type="expression" dxfId="23333" priority="2724" stopIfTrue="1">
      <formula>INDIRECT("E"&amp;ROW())="CLEANSED"</formula>
    </cfRule>
    <cfRule type="expression" dxfId="23332" priority="2725" stopIfTrue="1">
      <formula>INDIRECT("E"&amp;ROW())="PM TO CLEANSE"</formula>
    </cfRule>
    <cfRule type="expression" dxfId="23331" priority="2726" stopIfTrue="1">
      <formula>INDIRECT("E"&amp;ROW())="Survey Received"</formula>
    </cfRule>
    <cfRule type="expression" dxfId="23330" priority="2727" stopIfTrue="1">
      <formula>INDIRECT("E"&amp;ROW())="Survey Booked"</formula>
    </cfRule>
  </conditionalFormatting>
  <conditionalFormatting sqref="U160:X166">
    <cfRule type="expression" dxfId="23329" priority="2539">
      <formula>INDIRECT("D"&amp;ROW())="Yes"</formula>
    </cfRule>
    <cfRule type="expression" dxfId="23328" priority="2540" stopIfTrue="1">
      <formula>INDIRECT("E"&amp;ROW())="Recall Required"</formula>
    </cfRule>
    <cfRule type="expression" dxfId="23327" priority="2541" stopIfTrue="1">
      <formula>INDIRECT("E"&amp;ROW())="Supply Only"</formula>
    </cfRule>
    <cfRule type="expression" dxfId="23326" priority="2542" stopIfTrue="1">
      <formula>INDIRECT("E"&amp;ROW())="Part Fitted"</formula>
    </cfRule>
    <cfRule type="expression" dxfId="23325" priority="2543" stopIfTrue="1">
      <formula>INDIRECT("E"&amp;ROW())="confirmed"</formula>
    </cfRule>
    <cfRule type="expression" dxfId="23324" priority="2544" stopIfTrue="1">
      <formula>INDIRECT("E"&amp;ROW())="Duplicate"</formula>
    </cfRule>
    <cfRule type="expression" dxfId="23323" priority="2545" stopIfTrue="1">
      <formula>INDIRECT("E"&amp;ROW())="Handed Back"</formula>
    </cfRule>
    <cfRule type="expression" dxfId="23322" priority="2546" stopIfTrue="1">
      <formula>INDIRECT("E"&amp;ROW())="Refusal"</formula>
    </cfRule>
    <cfRule type="expression" dxfId="23321" priority="2547" stopIfTrue="1">
      <formula>INDIRECT("E"&amp;ROW())="No Access install"</formula>
    </cfRule>
    <cfRule type="expression" dxfId="23320" priority="2548" stopIfTrue="1">
      <formula>INDIRECT("E"&amp;ROW())="No Access survey"</formula>
    </cfRule>
    <cfRule type="expression" dxfId="23319" priority="2549" stopIfTrue="1">
      <formula>INDIRECT("E"&amp;ROW())="NWR"</formula>
    </cfRule>
    <cfRule type="expression" dxfId="23318" priority="2550" stopIfTrue="1">
      <formula>INDIRECT("E"&amp;ROW())="Cancelled"</formula>
    </cfRule>
    <cfRule type="expression" dxfId="23317" priority="2551" stopIfTrue="1">
      <formula>INDIRECT("E"&amp;ROW())="On hold"</formula>
    </cfRule>
    <cfRule type="expression" dxfId="23316" priority="2552" stopIfTrue="1">
      <formula>INDIRECT("E"&amp;ROW())="Handed Over"</formula>
    </cfRule>
    <cfRule type="expression" dxfId="23315" priority="2553" stopIfTrue="1">
      <formula>INDIRECT("E"&amp;ROW())="Fitted"</formula>
    </cfRule>
    <cfRule type="expression" dxfId="23314" priority="2554" stopIfTrue="1">
      <formula>INDIRECT("E"&amp;ROW())="Booked to fit"</formula>
    </cfRule>
    <cfRule type="expression" dxfId="23313" priority="2555" stopIfTrue="1">
      <formula>INDIRECT("E"&amp;ROW())="Delivered To Depot/Container"</formula>
    </cfRule>
    <cfRule type="expression" dxfId="23312" priority="2556" stopIfTrue="1">
      <formula>INDIRECT("E"&amp;ROW())="Called Off"</formula>
    </cfRule>
    <cfRule type="expression" dxfId="23311" priority="2557" stopIfTrue="1">
      <formula>INDIRECT("E"&amp;ROW())="Await Client Approval"</formula>
    </cfRule>
    <cfRule type="expression" dxfId="23310" priority="2558" stopIfTrue="1">
      <formula>INDIRECT("E"&amp;ROW())="SCOPE SURVEY"</formula>
    </cfRule>
    <cfRule type="expression" dxfId="23309" priority="2559" stopIfTrue="1">
      <formula>INDIRECT("E"&amp;ROW())="Priced"</formula>
    </cfRule>
    <cfRule type="expression" dxfId="23308" priority="2560" stopIfTrue="1">
      <formula>INDIRECT("E"&amp;ROW())="Sent for pricing"</formula>
    </cfRule>
    <cfRule type="expression" dxfId="23307" priority="2561" stopIfTrue="1">
      <formula>INDIRECT("E"&amp;ROW())="Await"</formula>
    </cfRule>
    <cfRule type="expression" dxfId="23306" priority="2562" stopIfTrue="1">
      <formula>INDIRECT("E"&amp;ROW())="CLEANSED"</formula>
    </cfRule>
    <cfRule type="expression" dxfId="23305" priority="2563" stopIfTrue="1">
      <formula>INDIRECT("E"&amp;ROW())="PM TO CLEANSE"</formula>
    </cfRule>
    <cfRule type="expression" dxfId="23304" priority="2564" stopIfTrue="1">
      <formula>INDIRECT("E"&amp;ROW())="Survey Received"</formula>
    </cfRule>
    <cfRule type="expression" dxfId="23303" priority="2565" stopIfTrue="1">
      <formula>INDIRECT("E"&amp;ROW())="Survey Booked"</formula>
    </cfRule>
  </conditionalFormatting>
  <conditionalFormatting sqref="U188:X198">
    <cfRule type="expression" dxfId="23302" priority="352">
      <formula>INDIRECT("D"&amp;ROW())="Yes"</formula>
    </cfRule>
    <cfRule type="expression" dxfId="23301" priority="353" stopIfTrue="1">
      <formula>INDIRECT("E"&amp;ROW())="Recall Required"</formula>
    </cfRule>
    <cfRule type="expression" dxfId="23300" priority="354" stopIfTrue="1">
      <formula>INDIRECT("E"&amp;ROW())="Supply Only"</formula>
    </cfRule>
    <cfRule type="expression" dxfId="23299" priority="355" stopIfTrue="1">
      <formula>INDIRECT("E"&amp;ROW())="Part Fitted"</formula>
    </cfRule>
    <cfRule type="expression" dxfId="23298" priority="356" stopIfTrue="1">
      <formula>INDIRECT("E"&amp;ROW())="confirmed"</formula>
    </cfRule>
    <cfRule type="expression" dxfId="23297" priority="357" stopIfTrue="1">
      <formula>INDIRECT("E"&amp;ROW())="Duplicate"</formula>
    </cfRule>
    <cfRule type="expression" dxfId="23296" priority="358" stopIfTrue="1">
      <formula>INDIRECT("E"&amp;ROW())="Handed Back"</formula>
    </cfRule>
    <cfRule type="expression" dxfId="23295" priority="359" stopIfTrue="1">
      <formula>INDIRECT("E"&amp;ROW())="Refusal"</formula>
    </cfRule>
    <cfRule type="expression" dxfId="23294" priority="360" stopIfTrue="1">
      <formula>INDIRECT("E"&amp;ROW())="No Access install"</formula>
    </cfRule>
    <cfRule type="expression" dxfId="23293" priority="361" stopIfTrue="1">
      <formula>INDIRECT("E"&amp;ROW())="No Access survey"</formula>
    </cfRule>
    <cfRule type="expression" dxfId="23292" priority="362" stopIfTrue="1">
      <formula>INDIRECT("E"&amp;ROW())="NWR"</formula>
    </cfRule>
    <cfRule type="expression" dxfId="23291" priority="363" stopIfTrue="1">
      <formula>INDIRECT("E"&amp;ROW())="Cancelled"</formula>
    </cfRule>
    <cfRule type="expression" dxfId="23290" priority="364" stopIfTrue="1">
      <formula>INDIRECT("E"&amp;ROW())="On hold"</formula>
    </cfRule>
    <cfRule type="expression" dxfId="23289" priority="365" stopIfTrue="1">
      <formula>INDIRECT("E"&amp;ROW())="Handed Over"</formula>
    </cfRule>
    <cfRule type="expression" dxfId="23288" priority="366" stopIfTrue="1">
      <formula>INDIRECT("E"&amp;ROW())="Fitted"</formula>
    </cfRule>
    <cfRule type="expression" dxfId="23287" priority="367" stopIfTrue="1">
      <formula>INDIRECT("E"&amp;ROW())="Booked to fit"</formula>
    </cfRule>
    <cfRule type="expression" dxfId="23286" priority="368" stopIfTrue="1">
      <formula>INDIRECT("E"&amp;ROW())="Delivered To Depot/Container"</formula>
    </cfRule>
    <cfRule type="expression" dxfId="23285" priority="369" stopIfTrue="1">
      <formula>INDIRECT("E"&amp;ROW())="Called Off"</formula>
    </cfRule>
    <cfRule type="expression" dxfId="23284" priority="370" stopIfTrue="1">
      <formula>INDIRECT("E"&amp;ROW())="Await Client Approval"</formula>
    </cfRule>
    <cfRule type="expression" dxfId="23283" priority="371" stopIfTrue="1">
      <formula>INDIRECT("E"&amp;ROW())="SCOPE SURVEY"</formula>
    </cfRule>
    <cfRule type="expression" dxfId="23282" priority="372" stopIfTrue="1">
      <formula>INDIRECT("E"&amp;ROW())="Priced"</formula>
    </cfRule>
    <cfRule type="expression" dxfId="23281" priority="373" stopIfTrue="1">
      <formula>INDIRECT("E"&amp;ROW())="Sent for pricing"</formula>
    </cfRule>
    <cfRule type="expression" dxfId="23280" priority="374" stopIfTrue="1">
      <formula>INDIRECT("E"&amp;ROW())="Await"</formula>
    </cfRule>
    <cfRule type="expression" dxfId="23279" priority="375" stopIfTrue="1">
      <formula>INDIRECT("E"&amp;ROW())="CLEANSED"</formula>
    </cfRule>
    <cfRule type="expression" dxfId="23278" priority="376" stopIfTrue="1">
      <formula>INDIRECT("E"&amp;ROW())="PM TO CLEANSE"</formula>
    </cfRule>
    <cfRule type="expression" dxfId="23277" priority="377" stopIfTrue="1">
      <formula>INDIRECT("E"&amp;ROW())="Survey Received"</formula>
    </cfRule>
    <cfRule type="expression" dxfId="23276" priority="378" stopIfTrue="1">
      <formula>INDIRECT("E"&amp;ROW())="Survey Booked"</formula>
    </cfRule>
  </conditionalFormatting>
  <conditionalFormatting sqref="U152:Y152">
    <cfRule type="expression" dxfId="23275" priority="2903" stopIfTrue="1">
      <formula>INDIRECT("E"&amp;ROW())="Handed Over"</formula>
    </cfRule>
    <cfRule type="expression" dxfId="23274" priority="2904" stopIfTrue="1">
      <formula>INDIRECT("E"&amp;ROW())="Fitted"</formula>
    </cfRule>
    <cfRule type="expression" dxfId="23273" priority="2905" stopIfTrue="1">
      <formula>INDIRECT("E"&amp;ROW())="Booked to fit"</formula>
    </cfRule>
    <cfRule type="expression" dxfId="23272" priority="2906" stopIfTrue="1">
      <formula>INDIRECT("E"&amp;ROW())="Delivered To Depot/Container"</formula>
    </cfRule>
    <cfRule type="expression" dxfId="23271" priority="2907" stopIfTrue="1">
      <formula>INDIRECT("E"&amp;ROW())="Called Off"</formula>
    </cfRule>
    <cfRule type="expression" dxfId="23270" priority="2908" stopIfTrue="1">
      <formula>INDIRECT("E"&amp;ROW())="Await Client Approval"</formula>
    </cfRule>
    <cfRule type="expression" dxfId="23269" priority="2909" stopIfTrue="1">
      <formula>INDIRECT("E"&amp;ROW())="SCOPE SURVEY"</formula>
    </cfRule>
    <cfRule type="expression" dxfId="23268" priority="2910" stopIfTrue="1">
      <formula>INDIRECT("E"&amp;ROW())="Priced"</formula>
    </cfRule>
    <cfRule type="expression" dxfId="23267" priority="2911" stopIfTrue="1">
      <formula>INDIRECT("E"&amp;ROW())="Sent for pricing"</formula>
    </cfRule>
    <cfRule type="expression" dxfId="23266" priority="2912" stopIfTrue="1">
      <formula>INDIRECT("E"&amp;ROW())="Await"</formula>
    </cfRule>
    <cfRule type="expression" dxfId="23265" priority="2913" stopIfTrue="1">
      <formula>INDIRECT("E"&amp;ROW())="CLEANSED"</formula>
    </cfRule>
    <cfRule type="expression" dxfId="23264" priority="2914" stopIfTrue="1">
      <formula>INDIRECT("E"&amp;ROW())="PM TO CLEANSE"</formula>
    </cfRule>
    <cfRule type="expression" dxfId="23263" priority="2915" stopIfTrue="1">
      <formula>INDIRECT("E"&amp;ROW())="Survey Received"</formula>
    </cfRule>
    <cfRule type="expression" dxfId="23262" priority="2916" stopIfTrue="1">
      <formula>INDIRECT("E"&amp;ROW())="Survey Booked"</formula>
    </cfRule>
  </conditionalFormatting>
  <conditionalFormatting sqref="U171:Y171">
    <cfRule type="expression" dxfId="23261" priority="1459">
      <formula>INDIRECT("D"&amp;ROW())="Yes"</formula>
    </cfRule>
    <cfRule type="expression" dxfId="23260" priority="1460" stopIfTrue="1">
      <formula>INDIRECT("E"&amp;ROW())="Recall Required"</formula>
    </cfRule>
    <cfRule type="expression" dxfId="23259" priority="1461" stopIfTrue="1">
      <formula>INDIRECT("E"&amp;ROW())="Supply Only"</formula>
    </cfRule>
    <cfRule type="expression" dxfId="23258" priority="1462" stopIfTrue="1">
      <formula>INDIRECT("E"&amp;ROW())="Part Fitted"</formula>
    </cfRule>
    <cfRule type="expression" dxfId="23257" priority="1463" stopIfTrue="1">
      <formula>INDIRECT("E"&amp;ROW())="confirmed"</formula>
    </cfRule>
    <cfRule type="expression" dxfId="23256" priority="1464" stopIfTrue="1">
      <formula>INDIRECT("E"&amp;ROW())="Duplicate"</formula>
    </cfRule>
    <cfRule type="expression" dxfId="23255" priority="1465" stopIfTrue="1">
      <formula>INDIRECT("E"&amp;ROW())="Handed Back"</formula>
    </cfRule>
    <cfRule type="expression" dxfId="23254" priority="1466" stopIfTrue="1">
      <formula>INDIRECT("E"&amp;ROW())="Refusal"</formula>
    </cfRule>
    <cfRule type="expression" dxfId="23253" priority="1467" stopIfTrue="1">
      <formula>INDIRECT("E"&amp;ROW())="No Access install"</formula>
    </cfRule>
    <cfRule type="expression" dxfId="23252" priority="1468" stopIfTrue="1">
      <formula>INDIRECT("E"&amp;ROW())="No Access survey"</formula>
    </cfRule>
    <cfRule type="expression" dxfId="23251" priority="1469" stopIfTrue="1">
      <formula>INDIRECT("E"&amp;ROW())="NWR"</formula>
    </cfRule>
    <cfRule type="expression" dxfId="23250" priority="1470" stopIfTrue="1">
      <formula>INDIRECT("E"&amp;ROW())="Cancelled"</formula>
    </cfRule>
    <cfRule type="expression" dxfId="23249" priority="1471" stopIfTrue="1">
      <formula>INDIRECT("E"&amp;ROW())="On hold"</formula>
    </cfRule>
    <cfRule type="expression" dxfId="23248" priority="1472" stopIfTrue="1">
      <formula>INDIRECT("E"&amp;ROW())="Handed Over"</formula>
    </cfRule>
    <cfRule type="expression" dxfId="23247" priority="1473" stopIfTrue="1">
      <formula>INDIRECT("E"&amp;ROW())="Fitted"</formula>
    </cfRule>
    <cfRule type="expression" dxfId="23246" priority="1474" stopIfTrue="1">
      <formula>INDIRECT("E"&amp;ROW())="Booked to fit"</formula>
    </cfRule>
    <cfRule type="expression" dxfId="23245" priority="1475" stopIfTrue="1">
      <formula>INDIRECT("E"&amp;ROW())="Delivered To Depot/Container"</formula>
    </cfRule>
    <cfRule type="expression" dxfId="23244" priority="1476" stopIfTrue="1">
      <formula>INDIRECT("E"&amp;ROW())="Called Off"</formula>
    </cfRule>
    <cfRule type="expression" dxfId="23243" priority="1477" stopIfTrue="1">
      <formula>INDIRECT("E"&amp;ROW())="Await Client Approval"</formula>
    </cfRule>
    <cfRule type="expression" dxfId="23242" priority="1478" stopIfTrue="1">
      <formula>INDIRECT("E"&amp;ROW())="SCOPE SURVEY"</formula>
    </cfRule>
    <cfRule type="expression" dxfId="23241" priority="1479" stopIfTrue="1">
      <formula>INDIRECT("E"&amp;ROW())="Priced"</formula>
    </cfRule>
    <cfRule type="expression" dxfId="23240" priority="1480" stopIfTrue="1">
      <formula>INDIRECT("E"&amp;ROW())="Sent for pricing"</formula>
    </cfRule>
    <cfRule type="expression" dxfId="23239" priority="1481" stopIfTrue="1">
      <formula>INDIRECT("E"&amp;ROW())="Await"</formula>
    </cfRule>
    <cfRule type="expression" dxfId="23238" priority="1482" stopIfTrue="1">
      <formula>INDIRECT("E"&amp;ROW())="CLEANSED"</formula>
    </cfRule>
    <cfRule type="expression" dxfId="23237" priority="1483" stopIfTrue="1">
      <formula>INDIRECT("E"&amp;ROW())="PM TO CLEANSE"</formula>
    </cfRule>
    <cfRule type="expression" dxfId="23236" priority="1484" stopIfTrue="1">
      <formula>INDIRECT("E"&amp;ROW())="Survey Received"</formula>
    </cfRule>
    <cfRule type="expression" dxfId="23235" priority="1485" stopIfTrue="1">
      <formula>INDIRECT("E"&amp;ROW())="Survey Booked"</formula>
    </cfRule>
  </conditionalFormatting>
  <conditionalFormatting sqref="U181:Y181">
    <cfRule type="expression" dxfId="23234" priority="2242">
      <formula>INDIRECT("D"&amp;ROW())="Yes"</formula>
    </cfRule>
    <cfRule type="expression" dxfId="23233" priority="2243" stopIfTrue="1">
      <formula>INDIRECT("E"&amp;ROW())="Recall Required"</formula>
    </cfRule>
    <cfRule type="expression" dxfId="23232" priority="2244" stopIfTrue="1">
      <formula>INDIRECT("E"&amp;ROW())="Supply Only"</formula>
    </cfRule>
    <cfRule type="expression" dxfId="23231" priority="2245" stopIfTrue="1">
      <formula>INDIRECT("E"&amp;ROW())="Part Fitted"</formula>
    </cfRule>
    <cfRule type="expression" dxfId="23230" priority="2246" stopIfTrue="1">
      <formula>INDIRECT("E"&amp;ROW())="confirmed"</formula>
    </cfRule>
    <cfRule type="expression" dxfId="23229" priority="2247" stopIfTrue="1">
      <formula>INDIRECT("E"&amp;ROW())="Duplicate"</formula>
    </cfRule>
    <cfRule type="expression" dxfId="23228" priority="2248" stopIfTrue="1">
      <formula>INDIRECT("E"&amp;ROW())="Handed Back"</formula>
    </cfRule>
    <cfRule type="expression" dxfId="23227" priority="2249" stopIfTrue="1">
      <formula>INDIRECT("E"&amp;ROW())="Refusal"</formula>
    </cfRule>
    <cfRule type="expression" dxfId="23226" priority="2250" stopIfTrue="1">
      <formula>INDIRECT("E"&amp;ROW())="No Access install"</formula>
    </cfRule>
    <cfRule type="expression" dxfId="23225" priority="2251" stopIfTrue="1">
      <formula>INDIRECT("E"&amp;ROW())="No Access survey"</formula>
    </cfRule>
    <cfRule type="expression" dxfId="23224" priority="2252" stopIfTrue="1">
      <formula>INDIRECT("E"&amp;ROW())="NWR"</formula>
    </cfRule>
    <cfRule type="expression" dxfId="23223" priority="2253" stopIfTrue="1">
      <formula>INDIRECT("E"&amp;ROW())="Cancelled"</formula>
    </cfRule>
    <cfRule type="expression" dxfId="23222" priority="2254" stopIfTrue="1">
      <formula>INDIRECT("E"&amp;ROW())="On hold"</formula>
    </cfRule>
    <cfRule type="expression" dxfId="23221" priority="2255" stopIfTrue="1">
      <formula>INDIRECT("E"&amp;ROW())="Handed Over"</formula>
    </cfRule>
    <cfRule type="expression" dxfId="23220" priority="2256" stopIfTrue="1">
      <formula>INDIRECT("E"&amp;ROW())="Fitted"</formula>
    </cfRule>
    <cfRule type="expression" dxfId="23219" priority="2257" stopIfTrue="1">
      <formula>INDIRECT("E"&amp;ROW())="Booked to fit"</formula>
    </cfRule>
    <cfRule type="expression" dxfId="23218" priority="2258" stopIfTrue="1">
      <formula>INDIRECT("E"&amp;ROW())="Delivered To Depot/Container"</formula>
    </cfRule>
    <cfRule type="expression" dxfId="23217" priority="2259" stopIfTrue="1">
      <formula>INDIRECT("E"&amp;ROW())="Called Off"</formula>
    </cfRule>
    <cfRule type="expression" dxfId="23216" priority="2260" stopIfTrue="1">
      <formula>INDIRECT("E"&amp;ROW())="Await Client Approval"</formula>
    </cfRule>
    <cfRule type="expression" dxfId="23215" priority="2261" stopIfTrue="1">
      <formula>INDIRECT("E"&amp;ROW())="SCOPE SURVEY"</formula>
    </cfRule>
    <cfRule type="expression" dxfId="23214" priority="2262" stopIfTrue="1">
      <formula>INDIRECT("E"&amp;ROW())="Priced"</formula>
    </cfRule>
    <cfRule type="expression" dxfId="23213" priority="2263" stopIfTrue="1">
      <formula>INDIRECT("E"&amp;ROW())="Sent for pricing"</formula>
    </cfRule>
    <cfRule type="expression" dxfId="23212" priority="2264" stopIfTrue="1">
      <formula>INDIRECT("E"&amp;ROW())="Await"</formula>
    </cfRule>
    <cfRule type="expression" dxfId="23211" priority="2265" stopIfTrue="1">
      <formula>INDIRECT("E"&amp;ROW())="CLEANSED"</formula>
    </cfRule>
    <cfRule type="expression" dxfId="23210" priority="2266" stopIfTrue="1">
      <formula>INDIRECT("E"&amp;ROW())="PM TO CLEANSE"</formula>
    </cfRule>
    <cfRule type="expression" dxfId="23209" priority="2267" stopIfTrue="1">
      <formula>INDIRECT("E"&amp;ROW())="Survey Received"</formula>
    </cfRule>
    <cfRule type="expression" dxfId="23208" priority="2268" stopIfTrue="1">
      <formula>INDIRECT("E"&amp;ROW())="Survey Booked"</formula>
    </cfRule>
  </conditionalFormatting>
  <conditionalFormatting sqref="V145:X147">
    <cfRule type="expression" dxfId="23207" priority="3214">
      <formula>INDIRECT("D"&amp;ROW())="Yes"</formula>
    </cfRule>
    <cfRule type="expression" dxfId="23206" priority="3215" stopIfTrue="1">
      <formula>INDIRECT("E"&amp;ROW())="Recall Required"</formula>
    </cfRule>
    <cfRule type="expression" dxfId="23205" priority="3216" stopIfTrue="1">
      <formula>INDIRECT("E"&amp;ROW())="Supply Only"</formula>
    </cfRule>
    <cfRule type="expression" dxfId="23204" priority="3217" stopIfTrue="1">
      <formula>INDIRECT("E"&amp;ROW())="Part Fitted"</formula>
    </cfRule>
    <cfRule type="expression" dxfId="23203" priority="3218" stopIfTrue="1">
      <formula>INDIRECT("E"&amp;ROW())="confirmed"</formula>
    </cfRule>
    <cfRule type="expression" dxfId="23202" priority="3219" stopIfTrue="1">
      <formula>INDIRECT("E"&amp;ROW())="Duplicate"</formula>
    </cfRule>
    <cfRule type="expression" dxfId="23201" priority="3220" stopIfTrue="1">
      <formula>INDIRECT("E"&amp;ROW())="Handed Back"</formula>
    </cfRule>
    <cfRule type="expression" dxfId="23200" priority="3221" stopIfTrue="1">
      <formula>INDIRECT("E"&amp;ROW())="Refusal"</formula>
    </cfRule>
    <cfRule type="expression" dxfId="23199" priority="3222" stopIfTrue="1">
      <formula>INDIRECT("E"&amp;ROW())="No Access install"</formula>
    </cfRule>
    <cfRule type="expression" dxfId="23198" priority="3223" stopIfTrue="1">
      <formula>INDIRECT("E"&amp;ROW())="No Access survey"</formula>
    </cfRule>
    <cfRule type="expression" dxfId="23197" priority="3224" stopIfTrue="1">
      <formula>INDIRECT("E"&amp;ROW())="NWR"</formula>
    </cfRule>
    <cfRule type="expression" dxfId="23196" priority="3225" stopIfTrue="1">
      <formula>INDIRECT("E"&amp;ROW())="Cancelled"</formula>
    </cfRule>
    <cfRule type="expression" dxfId="23195" priority="3226" stopIfTrue="1">
      <formula>INDIRECT("E"&amp;ROW())="On hold"</formula>
    </cfRule>
    <cfRule type="expression" dxfId="23194" priority="3227" stopIfTrue="1">
      <formula>INDIRECT("E"&amp;ROW())="Handed Over"</formula>
    </cfRule>
    <cfRule type="expression" dxfId="23193" priority="3228" stopIfTrue="1">
      <formula>INDIRECT("E"&amp;ROW())="Fitted"</formula>
    </cfRule>
    <cfRule type="expression" dxfId="23192" priority="3229" stopIfTrue="1">
      <formula>INDIRECT("E"&amp;ROW())="Booked to fit"</formula>
    </cfRule>
    <cfRule type="expression" dxfId="23191" priority="3230" stopIfTrue="1">
      <formula>INDIRECT("E"&amp;ROW())="Delivered To Depot/Container"</formula>
    </cfRule>
    <cfRule type="expression" dxfId="23190" priority="3231" stopIfTrue="1">
      <formula>INDIRECT("E"&amp;ROW())="Called Off"</formula>
    </cfRule>
    <cfRule type="expression" dxfId="23189" priority="3232" stopIfTrue="1">
      <formula>INDIRECT("E"&amp;ROW())="Await Client Approval"</formula>
    </cfRule>
    <cfRule type="expression" dxfId="23188" priority="3233" stopIfTrue="1">
      <formula>INDIRECT("E"&amp;ROW())="SCOPE SURVEY"</formula>
    </cfRule>
    <cfRule type="expression" dxfId="23187" priority="3234" stopIfTrue="1">
      <formula>INDIRECT("E"&amp;ROW())="Priced"</formula>
    </cfRule>
    <cfRule type="expression" dxfId="23186" priority="3235" stopIfTrue="1">
      <formula>INDIRECT("E"&amp;ROW())="Sent for pricing"</formula>
    </cfRule>
    <cfRule type="expression" dxfId="23185" priority="3236" stopIfTrue="1">
      <formula>INDIRECT("E"&amp;ROW())="Await"</formula>
    </cfRule>
    <cfRule type="expression" dxfId="23184" priority="3237" stopIfTrue="1">
      <formula>INDIRECT("E"&amp;ROW())="CLEANSED"</formula>
    </cfRule>
    <cfRule type="expression" dxfId="23183" priority="3238" stopIfTrue="1">
      <formula>INDIRECT("E"&amp;ROW())="PM TO CLEANSE"</formula>
    </cfRule>
    <cfRule type="expression" dxfId="23182" priority="3239" stopIfTrue="1">
      <formula>INDIRECT("E"&amp;ROW())="Survey Received"</formula>
    </cfRule>
    <cfRule type="expression" dxfId="23181" priority="3240" stopIfTrue="1">
      <formula>INDIRECT("E"&amp;ROW())="Survey Booked"</formula>
    </cfRule>
  </conditionalFormatting>
  <conditionalFormatting sqref="V168:X170">
    <cfRule type="expression" dxfId="23180" priority="2458">
      <formula>INDIRECT("D"&amp;ROW())="Yes"</formula>
    </cfRule>
    <cfRule type="expression" dxfId="23179" priority="2459" stopIfTrue="1">
      <formula>INDIRECT("E"&amp;ROW())="Recall Required"</formula>
    </cfRule>
    <cfRule type="expression" dxfId="23178" priority="2460" stopIfTrue="1">
      <formula>INDIRECT("E"&amp;ROW())="Supply Only"</formula>
    </cfRule>
    <cfRule type="expression" dxfId="23177" priority="2461" stopIfTrue="1">
      <formula>INDIRECT("E"&amp;ROW())="Part Fitted"</formula>
    </cfRule>
    <cfRule type="expression" dxfId="23176" priority="2462" stopIfTrue="1">
      <formula>INDIRECT("E"&amp;ROW())="confirmed"</formula>
    </cfRule>
    <cfRule type="expression" dxfId="23175" priority="2463" stopIfTrue="1">
      <formula>INDIRECT("E"&amp;ROW())="Duplicate"</formula>
    </cfRule>
    <cfRule type="expression" dxfId="23174" priority="2464" stopIfTrue="1">
      <formula>INDIRECT("E"&amp;ROW())="Handed Back"</formula>
    </cfRule>
    <cfRule type="expression" dxfId="23173" priority="2465" stopIfTrue="1">
      <formula>INDIRECT("E"&amp;ROW())="Refusal"</formula>
    </cfRule>
    <cfRule type="expression" dxfId="23172" priority="2466" stopIfTrue="1">
      <formula>INDIRECT("E"&amp;ROW())="No Access install"</formula>
    </cfRule>
    <cfRule type="expression" dxfId="23171" priority="2467" stopIfTrue="1">
      <formula>INDIRECT("E"&amp;ROW())="No Access survey"</formula>
    </cfRule>
    <cfRule type="expression" dxfId="23170" priority="2468" stopIfTrue="1">
      <formula>INDIRECT("E"&amp;ROW())="NWR"</formula>
    </cfRule>
    <cfRule type="expression" dxfId="23169" priority="2469" stopIfTrue="1">
      <formula>INDIRECT("E"&amp;ROW())="Cancelled"</formula>
    </cfRule>
    <cfRule type="expression" dxfId="23168" priority="2470" stopIfTrue="1">
      <formula>INDIRECT("E"&amp;ROW())="On hold"</formula>
    </cfRule>
    <cfRule type="expression" dxfId="23167" priority="2471" stopIfTrue="1">
      <formula>INDIRECT("E"&amp;ROW())="Handed Over"</formula>
    </cfRule>
    <cfRule type="expression" dxfId="23166" priority="2472" stopIfTrue="1">
      <formula>INDIRECT("E"&amp;ROW())="Fitted"</formula>
    </cfRule>
    <cfRule type="expression" dxfId="23165" priority="2473" stopIfTrue="1">
      <formula>INDIRECT("E"&amp;ROW())="Booked to fit"</formula>
    </cfRule>
    <cfRule type="expression" dxfId="23164" priority="2474" stopIfTrue="1">
      <formula>INDIRECT("E"&amp;ROW())="Delivered To Depot/Container"</formula>
    </cfRule>
    <cfRule type="expression" dxfId="23163" priority="2475" stopIfTrue="1">
      <formula>INDIRECT("E"&amp;ROW())="Called Off"</formula>
    </cfRule>
    <cfRule type="expression" dxfId="23162" priority="2476" stopIfTrue="1">
      <formula>INDIRECT("E"&amp;ROW())="Await Client Approval"</formula>
    </cfRule>
    <cfRule type="expression" dxfId="23161" priority="2477" stopIfTrue="1">
      <formula>INDIRECT("E"&amp;ROW())="SCOPE SURVEY"</formula>
    </cfRule>
    <cfRule type="expression" dxfId="23160" priority="2478" stopIfTrue="1">
      <formula>INDIRECT("E"&amp;ROW())="Priced"</formula>
    </cfRule>
    <cfRule type="expression" dxfId="23159" priority="2479" stopIfTrue="1">
      <formula>INDIRECT("E"&amp;ROW())="Sent for pricing"</formula>
    </cfRule>
    <cfRule type="expression" dxfId="23158" priority="2480" stopIfTrue="1">
      <formula>INDIRECT("E"&amp;ROW())="Await"</formula>
    </cfRule>
    <cfRule type="expression" dxfId="23157" priority="2481" stopIfTrue="1">
      <formula>INDIRECT("E"&amp;ROW())="CLEANSED"</formula>
    </cfRule>
    <cfRule type="expression" dxfId="23156" priority="2482" stopIfTrue="1">
      <formula>INDIRECT("E"&amp;ROW())="PM TO CLEANSE"</formula>
    </cfRule>
    <cfRule type="expression" dxfId="23155" priority="2483" stopIfTrue="1">
      <formula>INDIRECT("E"&amp;ROW())="Survey Received"</formula>
    </cfRule>
    <cfRule type="expression" dxfId="23154" priority="2484" stopIfTrue="1">
      <formula>INDIRECT("E"&amp;ROW())="Survey Booked"</formula>
    </cfRule>
  </conditionalFormatting>
  <conditionalFormatting sqref="V172:X173">
    <cfRule type="expression" dxfId="23153" priority="2377">
      <formula>INDIRECT("D"&amp;ROW())="Yes"</formula>
    </cfRule>
    <cfRule type="expression" dxfId="23152" priority="2378" stopIfTrue="1">
      <formula>INDIRECT("E"&amp;ROW())="Recall Required"</formula>
    </cfRule>
    <cfRule type="expression" dxfId="23151" priority="2379" stopIfTrue="1">
      <formula>INDIRECT("E"&amp;ROW())="Supply Only"</formula>
    </cfRule>
    <cfRule type="expression" dxfId="23150" priority="2380" stopIfTrue="1">
      <formula>INDIRECT("E"&amp;ROW())="Part Fitted"</formula>
    </cfRule>
    <cfRule type="expression" dxfId="23149" priority="2381" stopIfTrue="1">
      <formula>INDIRECT("E"&amp;ROW())="confirmed"</formula>
    </cfRule>
    <cfRule type="expression" dxfId="23148" priority="2382" stopIfTrue="1">
      <formula>INDIRECT("E"&amp;ROW())="Duplicate"</formula>
    </cfRule>
    <cfRule type="expression" dxfId="23147" priority="2383" stopIfTrue="1">
      <formula>INDIRECT("E"&amp;ROW())="Handed Back"</formula>
    </cfRule>
    <cfRule type="expression" dxfId="23146" priority="2384" stopIfTrue="1">
      <formula>INDIRECT("E"&amp;ROW())="Refusal"</formula>
    </cfRule>
    <cfRule type="expression" dxfId="23145" priority="2385" stopIfTrue="1">
      <formula>INDIRECT("E"&amp;ROW())="No Access install"</formula>
    </cfRule>
    <cfRule type="expression" dxfId="23144" priority="2386" stopIfTrue="1">
      <formula>INDIRECT("E"&amp;ROW())="No Access survey"</formula>
    </cfRule>
    <cfRule type="expression" dxfId="23143" priority="2387" stopIfTrue="1">
      <formula>INDIRECT("E"&amp;ROW())="NWR"</formula>
    </cfRule>
    <cfRule type="expression" dxfId="23142" priority="2388" stopIfTrue="1">
      <formula>INDIRECT("E"&amp;ROW())="Cancelled"</formula>
    </cfRule>
    <cfRule type="expression" dxfId="23141" priority="2389" stopIfTrue="1">
      <formula>INDIRECT("E"&amp;ROW())="On hold"</formula>
    </cfRule>
    <cfRule type="expression" dxfId="23140" priority="2390" stopIfTrue="1">
      <formula>INDIRECT("E"&amp;ROW())="Handed Over"</formula>
    </cfRule>
    <cfRule type="expression" dxfId="23139" priority="2391" stopIfTrue="1">
      <formula>INDIRECT("E"&amp;ROW())="Fitted"</formula>
    </cfRule>
    <cfRule type="expression" dxfId="23138" priority="2392" stopIfTrue="1">
      <formula>INDIRECT("E"&amp;ROW())="Booked to fit"</formula>
    </cfRule>
    <cfRule type="expression" dxfId="23137" priority="2393" stopIfTrue="1">
      <formula>INDIRECT("E"&amp;ROW())="Delivered To Depot/Container"</formula>
    </cfRule>
    <cfRule type="expression" dxfId="23136" priority="2394" stopIfTrue="1">
      <formula>INDIRECT("E"&amp;ROW())="Called Off"</formula>
    </cfRule>
    <cfRule type="expression" dxfId="23135" priority="2395" stopIfTrue="1">
      <formula>INDIRECT("E"&amp;ROW())="Await Client Approval"</formula>
    </cfRule>
    <cfRule type="expression" dxfId="23134" priority="2396" stopIfTrue="1">
      <formula>INDIRECT("E"&amp;ROW())="SCOPE SURVEY"</formula>
    </cfRule>
    <cfRule type="expression" dxfId="23133" priority="2397" stopIfTrue="1">
      <formula>INDIRECT("E"&amp;ROW())="Priced"</formula>
    </cfRule>
    <cfRule type="expression" dxfId="23132" priority="2398" stopIfTrue="1">
      <formula>INDIRECT("E"&amp;ROW())="Sent for pricing"</formula>
    </cfRule>
    <cfRule type="expression" dxfId="23131" priority="2399" stopIfTrue="1">
      <formula>INDIRECT("E"&amp;ROW())="Await"</formula>
    </cfRule>
    <cfRule type="expression" dxfId="23130" priority="2400" stopIfTrue="1">
      <formula>INDIRECT("E"&amp;ROW())="CLEANSED"</formula>
    </cfRule>
    <cfRule type="expression" dxfId="23129" priority="2401" stopIfTrue="1">
      <formula>INDIRECT("E"&amp;ROW())="PM TO CLEANSE"</formula>
    </cfRule>
    <cfRule type="expression" dxfId="23128" priority="2402" stopIfTrue="1">
      <formula>INDIRECT("E"&amp;ROW())="Survey Received"</formula>
    </cfRule>
    <cfRule type="expression" dxfId="23127" priority="2403" stopIfTrue="1">
      <formula>INDIRECT("E"&amp;ROW())="Survey Booked"</formula>
    </cfRule>
  </conditionalFormatting>
  <conditionalFormatting sqref="V175:X180">
    <cfRule type="expression" dxfId="23126" priority="2269">
      <formula>INDIRECT("D"&amp;ROW())="Yes"</formula>
    </cfRule>
    <cfRule type="expression" dxfId="23125" priority="2270" stopIfTrue="1">
      <formula>INDIRECT("E"&amp;ROW())="Recall Required"</formula>
    </cfRule>
    <cfRule type="expression" dxfId="23124" priority="2271" stopIfTrue="1">
      <formula>INDIRECT("E"&amp;ROW())="Supply Only"</formula>
    </cfRule>
    <cfRule type="expression" dxfId="23123" priority="2272" stopIfTrue="1">
      <formula>INDIRECT("E"&amp;ROW())="Part Fitted"</formula>
    </cfRule>
    <cfRule type="expression" dxfId="23122" priority="2273" stopIfTrue="1">
      <formula>INDIRECT("E"&amp;ROW())="confirmed"</formula>
    </cfRule>
    <cfRule type="expression" dxfId="23121" priority="2274" stopIfTrue="1">
      <formula>INDIRECT("E"&amp;ROW())="Duplicate"</formula>
    </cfRule>
    <cfRule type="expression" dxfId="23120" priority="2275" stopIfTrue="1">
      <formula>INDIRECT("E"&amp;ROW())="Handed Back"</formula>
    </cfRule>
    <cfRule type="expression" dxfId="23119" priority="2276" stopIfTrue="1">
      <formula>INDIRECT("E"&amp;ROW())="Refusal"</formula>
    </cfRule>
    <cfRule type="expression" dxfId="23118" priority="2277" stopIfTrue="1">
      <formula>INDIRECT("E"&amp;ROW())="No Access install"</formula>
    </cfRule>
    <cfRule type="expression" dxfId="23117" priority="2278" stopIfTrue="1">
      <formula>INDIRECT("E"&amp;ROW())="No Access survey"</formula>
    </cfRule>
    <cfRule type="expression" dxfId="23116" priority="2279" stopIfTrue="1">
      <formula>INDIRECT("E"&amp;ROW())="NWR"</formula>
    </cfRule>
    <cfRule type="expression" dxfId="23115" priority="2280" stopIfTrue="1">
      <formula>INDIRECT("E"&amp;ROW())="Cancelled"</formula>
    </cfRule>
    <cfRule type="expression" dxfId="23114" priority="2281" stopIfTrue="1">
      <formula>INDIRECT("E"&amp;ROW())="On hold"</formula>
    </cfRule>
    <cfRule type="expression" dxfId="23113" priority="2282" stopIfTrue="1">
      <formula>INDIRECT("E"&amp;ROW())="Handed Over"</formula>
    </cfRule>
    <cfRule type="expression" dxfId="23112" priority="2283" stopIfTrue="1">
      <formula>INDIRECT("E"&amp;ROW())="Fitted"</formula>
    </cfRule>
    <cfRule type="expression" dxfId="23111" priority="2284" stopIfTrue="1">
      <formula>INDIRECT("E"&amp;ROW())="Booked to fit"</formula>
    </cfRule>
    <cfRule type="expression" dxfId="23110" priority="2285" stopIfTrue="1">
      <formula>INDIRECT("E"&amp;ROW())="Delivered To Depot/Container"</formula>
    </cfRule>
    <cfRule type="expression" dxfId="23109" priority="2286" stopIfTrue="1">
      <formula>INDIRECT("E"&amp;ROW())="Called Off"</formula>
    </cfRule>
    <cfRule type="expression" dxfId="23108" priority="2287" stopIfTrue="1">
      <formula>INDIRECT("E"&amp;ROW())="Await Client Approval"</formula>
    </cfRule>
    <cfRule type="expression" dxfId="23107" priority="2288" stopIfTrue="1">
      <formula>INDIRECT("E"&amp;ROW())="SCOPE SURVEY"</formula>
    </cfRule>
    <cfRule type="expression" dxfId="23106" priority="2289" stopIfTrue="1">
      <formula>INDIRECT("E"&amp;ROW())="Priced"</formula>
    </cfRule>
    <cfRule type="expression" dxfId="23105" priority="2290" stopIfTrue="1">
      <formula>INDIRECT("E"&amp;ROW())="Sent for pricing"</formula>
    </cfRule>
    <cfRule type="expression" dxfId="23104" priority="2291" stopIfTrue="1">
      <formula>INDIRECT("E"&amp;ROW())="Await"</formula>
    </cfRule>
    <cfRule type="expression" dxfId="23103" priority="2292" stopIfTrue="1">
      <formula>INDIRECT("E"&amp;ROW())="CLEANSED"</formula>
    </cfRule>
    <cfRule type="expression" dxfId="23102" priority="2293" stopIfTrue="1">
      <formula>INDIRECT("E"&amp;ROW())="PM TO CLEANSE"</formula>
    </cfRule>
    <cfRule type="expression" dxfId="23101" priority="2294" stopIfTrue="1">
      <formula>INDIRECT("E"&amp;ROW())="Survey Received"</formula>
    </cfRule>
    <cfRule type="expression" dxfId="23100" priority="2295" stopIfTrue="1">
      <formula>INDIRECT("E"&amp;ROW())="Survey Booked"</formula>
    </cfRule>
  </conditionalFormatting>
  <conditionalFormatting sqref="V183:X187">
    <cfRule type="expression" dxfId="23099" priority="2188">
      <formula>INDIRECT("D"&amp;ROW())="Yes"</formula>
    </cfRule>
    <cfRule type="expression" dxfId="23098" priority="2189" stopIfTrue="1">
      <formula>INDIRECT("E"&amp;ROW())="Recall Required"</formula>
    </cfRule>
    <cfRule type="expression" dxfId="23097" priority="2190" stopIfTrue="1">
      <formula>INDIRECT("E"&amp;ROW())="Supply Only"</formula>
    </cfRule>
    <cfRule type="expression" dxfId="23096" priority="2191" stopIfTrue="1">
      <formula>INDIRECT("E"&amp;ROW())="Part Fitted"</formula>
    </cfRule>
    <cfRule type="expression" dxfId="23095" priority="2192" stopIfTrue="1">
      <formula>INDIRECT("E"&amp;ROW())="confirmed"</formula>
    </cfRule>
    <cfRule type="expression" dxfId="23094" priority="2193" stopIfTrue="1">
      <formula>INDIRECT("E"&amp;ROW())="Duplicate"</formula>
    </cfRule>
    <cfRule type="expression" dxfId="23093" priority="2194" stopIfTrue="1">
      <formula>INDIRECT("E"&amp;ROW())="Handed Back"</formula>
    </cfRule>
    <cfRule type="expression" dxfId="23092" priority="2195" stopIfTrue="1">
      <formula>INDIRECT("E"&amp;ROW())="Refusal"</formula>
    </cfRule>
    <cfRule type="expression" dxfId="23091" priority="2196" stopIfTrue="1">
      <formula>INDIRECT("E"&amp;ROW())="No Access install"</formula>
    </cfRule>
    <cfRule type="expression" dxfId="23090" priority="2197" stopIfTrue="1">
      <formula>INDIRECT("E"&amp;ROW())="No Access survey"</formula>
    </cfRule>
    <cfRule type="expression" dxfId="23089" priority="2198" stopIfTrue="1">
      <formula>INDIRECT("E"&amp;ROW())="NWR"</formula>
    </cfRule>
    <cfRule type="expression" dxfId="23088" priority="2199" stopIfTrue="1">
      <formula>INDIRECT("E"&amp;ROW())="Cancelled"</formula>
    </cfRule>
    <cfRule type="expression" dxfId="23087" priority="2200" stopIfTrue="1">
      <formula>INDIRECT("E"&amp;ROW())="On hold"</formula>
    </cfRule>
    <cfRule type="expression" dxfId="23086" priority="2201" stopIfTrue="1">
      <formula>INDIRECT("E"&amp;ROW())="Handed Over"</formula>
    </cfRule>
    <cfRule type="expression" dxfId="23085" priority="2202" stopIfTrue="1">
      <formula>INDIRECT("E"&amp;ROW())="Fitted"</formula>
    </cfRule>
    <cfRule type="expression" dxfId="23084" priority="2203" stopIfTrue="1">
      <formula>INDIRECT("E"&amp;ROW())="Booked to fit"</formula>
    </cfRule>
    <cfRule type="expression" dxfId="23083" priority="2204" stopIfTrue="1">
      <formula>INDIRECT("E"&amp;ROW())="Delivered To Depot/Container"</formula>
    </cfRule>
    <cfRule type="expression" dxfId="23082" priority="2205" stopIfTrue="1">
      <formula>INDIRECT("E"&amp;ROW())="Called Off"</formula>
    </cfRule>
    <cfRule type="expression" dxfId="23081" priority="2206" stopIfTrue="1">
      <formula>INDIRECT("E"&amp;ROW())="Await Client Approval"</formula>
    </cfRule>
    <cfRule type="expression" dxfId="23080" priority="2207" stopIfTrue="1">
      <formula>INDIRECT("E"&amp;ROW())="SCOPE SURVEY"</formula>
    </cfRule>
    <cfRule type="expression" dxfId="23079" priority="2208" stopIfTrue="1">
      <formula>INDIRECT("E"&amp;ROW())="Priced"</formula>
    </cfRule>
    <cfRule type="expression" dxfId="23078" priority="2209" stopIfTrue="1">
      <formula>INDIRECT("E"&amp;ROW())="Sent for pricing"</formula>
    </cfRule>
    <cfRule type="expression" dxfId="23077" priority="2210" stopIfTrue="1">
      <formula>INDIRECT("E"&amp;ROW())="Await"</formula>
    </cfRule>
    <cfRule type="expression" dxfId="23076" priority="2211" stopIfTrue="1">
      <formula>INDIRECT("E"&amp;ROW())="CLEANSED"</formula>
    </cfRule>
    <cfRule type="expression" dxfId="23075" priority="2212" stopIfTrue="1">
      <formula>INDIRECT("E"&amp;ROW())="PM TO CLEANSE"</formula>
    </cfRule>
    <cfRule type="expression" dxfId="23074" priority="2213" stopIfTrue="1">
      <formula>INDIRECT("E"&amp;ROW())="Survey Received"</formula>
    </cfRule>
    <cfRule type="expression" dxfId="23073" priority="2214" stopIfTrue="1">
      <formula>INDIRECT("E"&amp;ROW())="Survey Booked"</formula>
    </cfRule>
  </conditionalFormatting>
  <conditionalFormatting sqref="V144:Y144">
    <cfRule type="expression" dxfId="23072" priority="3376">
      <formula>INDIRECT("D"&amp;ROW())="Yes"</formula>
    </cfRule>
    <cfRule type="expression" dxfId="23071" priority="3377" stopIfTrue="1">
      <formula>INDIRECT("E"&amp;ROW())="Recall Required"</formula>
    </cfRule>
    <cfRule type="expression" dxfId="23070" priority="3378" stopIfTrue="1">
      <formula>INDIRECT("E"&amp;ROW())="Supply Only"</formula>
    </cfRule>
    <cfRule type="expression" dxfId="23069" priority="3379" stopIfTrue="1">
      <formula>INDIRECT("E"&amp;ROW())="Part Fitted"</formula>
    </cfRule>
    <cfRule type="expression" dxfId="23068" priority="3380" stopIfTrue="1">
      <formula>INDIRECT("E"&amp;ROW())="confirmed"</formula>
    </cfRule>
    <cfRule type="expression" dxfId="23067" priority="3381" stopIfTrue="1">
      <formula>INDIRECT("E"&amp;ROW())="Duplicate"</formula>
    </cfRule>
    <cfRule type="expression" dxfId="23066" priority="3382" stopIfTrue="1">
      <formula>INDIRECT("E"&amp;ROW())="Handed Back"</formula>
    </cfRule>
    <cfRule type="expression" dxfId="23065" priority="3383" stopIfTrue="1">
      <formula>INDIRECT("E"&amp;ROW())="Refusal"</formula>
    </cfRule>
    <cfRule type="expression" dxfId="23064" priority="3384" stopIfTrue="1">
      <formula>INDIRECT("E"&amp;ROW())="No Access install"</formula>
    </cfRule>
    <cfRule type="expression" dxfId="23063" priority="3385" stopIfTrue="1">
      <formula>INDIRECT("E"&amp;ROW())="No Access survey"</formula>
    </cfRule>
    <cfRule type="expression" dxfId="23062" priority="3386" stopIfTrue="1">
      <formula>INDIRECT("E"&amp;ROW())="NWR"</formula>
    </cfRule>
    <cfRule type="expression" dxfId="23061" priority="3387" stopIfTrue="1">
      <formula>INDIRECT("E"&amp;ROW())="Cancelled"</formula>
    </cfRule>
    <cfRule type="expression" dxfId="23060" priority="3388" stopIfTrue="1">
      <formula>INDIRECT("E"&amp;ROW())="On hold"</formula>
    </cfRule>
    <cfRule type="expression" dxfId="23059" priority="3389" stopIfTrue="1">
      <formula>INDIRECT("E"&amp;ROW())="Handed Over"</formula>
    </cfRule>
    <cfRule type="expression" dxfId="23058" priority="3390" stopIfTrue="1">
      <formula>INDIRECT("E"&amp;ROW())="Fitted"</formula>
    </cfRule>
    <cfRule type="expression" dxfId="23057" priority="3391" stopIfTrue="1">
      <formula>INDIRECT("E"&amp;ROW())="Booked to fit"</formula>
    </cfRule>
    <cfRule type="expression" dxfId="23056" priority="3392" stopIfTrue="1">
      <formula>INDIRECT("E"&amp;ROW())="Delivered To Depot/Container"</formula>
    </cfRule>
    <cfRule type="expression" dxfId="23055" priority="3393" stopIfTrue="1">
      <formula>INDIRECT("E"&amp;ROW())="Called Off"</formula>
    </cfRule>
    <cfRule type="expression" dxfId="23054" priority="3394" stopIfTrue="1">
      <formula>INDIRECT("E"&amp;ROW())="Await Client Approval"</formula>
    </cfRule>
    <cfRule type="expression" dxfId="23053" priority="3395" stopIfTrue="1">
      <formula>INDIRECT("E"&amp;ROW())="SCOPE SURVEY"</formula>
    </cfRule>
    <cfRule type="expression" dxfId="23052" priority="3396" stopIfTrue="1">
      <formula>INDIRECT("E"&amp;ROW())="Priced"</formula>
    </cfRule>
    <cfRule type="expression" dxfId="23051" priority="3397" stopIfTrue="1">
      <formula>INDIRECT("E"&amp;ROW())="Sent for pricing"</formula>
    </cfRule>
    <cfRule type="expression" dxfId="23050" priority="3398" stopIfTrue="1">
      <formula>INDIRECT("E"&amp;ROW())="Await"</formula>
    </cfRule>
    <cfRule type="expression" dxfId="23049" priority="3399" stopIfTrue="1">
      <formula>INDIRECT("E"&amp;ROW())="CLEANSED"</formula>
    </cfRule>
    <cfRule type="expression" dxfId="23048" priority="3400" stopIfTrue="1">
      <formula>INDIRECT("E"&amp;ROW())="PM TO CLEANSE"</formula>
    </cfRule>
    <cfRule type="expression" dxfId="23047" priority="3401" stopIfTrue="1">
      <formula>INDIRECT("E"&amp;ROW())="Survey Received"</formula>
    </cfRule>
    <cfRule type="expression" dxfId="23046" priority="3402" stopIfTrue="1">
      <formula>INDIRECT("E"&amp;ROW())="Survey Booked"</formula>
    </cfRule>
  </conditionalFormatting>
  <conditionalFormatting sqref="V148:Y149 V150:X150">
    <cfRule type="expression" dxfId="23045" priority="3160">
      <formula>INDIRECT("D"&amp;ROW())="Yes"</formula>
    </cfRule>
    <cfRule type="expression" dxfId="23044" priority="3161" stopIfTrue="1">
      <formula>INDIRECT("E"&amp;ROW())="Recall Required"</formula>
    </cfRule>
    <cfRule type="expression" dxfId="23043" priority="3162" stopIfTrue="1">
      <formula>INDIRECT("E"&amp;ROW())="Supply Only"</formula>
    </cfRule>
    <cfRule type="expression" dxfId="23042" priority="3163" stopIfTrue="1">
      <formula>INDIRECT("E"&amp;ROW())="Part Fitted"</formula>
    </cfRule>
    <cfRule type="expression" dxfId="23041" priority="3164" stopIfTrue="1">
      <formula>INDIRECT("E"&amp;ROW())="confirmed"</formula>
    </cfRule>
    <cfRule type="expression" dxfId="23040" priority="3165" stopIfTrue="1">
      <formula>INDIRECT("E"&amp;ROW())="Duplicate"</formula>
    </cfRule>
    <cfRule type="expression" dxfId="23039" priority="3166" stopIfTrue="1">
      <formula>INDIRECT("E"&amp;ROW())="Handed Back"</formula>
    </cfRule>
    <cfRule type="expression" dxfId="23038" priority="3167" stopIfTrue="1">
      <formula>INDIRECT("E"&amp;ROW())="Refusal"</formula>
    </cfRule>
    <cfRule type="expression" dxfId="23037" priority="3168" stopIfTrue="1">
      <formula>INDIRECT("E"&amp;ROW())="No Access install"</formula>
    </cfRule>
    <cfRule type="expression" dxfId="23036" priority="3169" stopIfTrue="1">
      <formula>INDIRECT("E"&amp;ROW())="No Access survey"</formula>
    </cfRule>
    <cfRule type="expression" dxfId="23035" priority="3170" stopIfTrue="1">
      <formula>INDIRECT("E"&amp;ROW())="NWR"</formula>
    </cfRule>
    <cfRule type="expression" dxfId="23034" priority="3171" stopIfTrue="1">
      <formula>INDIRECT("E"&amp;ROW())="Cancelled"</formula>
    </cfRule>
    <cfRule type="expression" dxfId="23033" priority="3172" stopIfTrue="1">
      <formula>INDIRECT("E"&amp;ROW())="On hold"</formula>
    </cfRule>
    <cfRule type="expression" dxfId="23032" priority="3173" stopIfTrue="1">
      <formula>INDIRECT("E"&amp;ROW())="Handed Over"</formula>
    </cfRule>
    <cfRule type="expression" dxfId="23031" priority="3174" stopIfTrue="1">
      <formula>INDIRECT("E"&amp;ROW())="Fitted"</formula>
    </cfRule>
    <cfRule type="expression" dxfId="23030" priority="3175" stopIfTrue="1">
      <formula>INDIRECT("E"&amp;ROW())="Booked to fit"</formula>
    </cfRule>
    <cfRule type="expression" dxfId="23029" priority="3176" stopIfTrue="1">
      <formula>INDIRECT("E"&amp;ROW())="Delivered To Depot/Container"</formula>
    </cfRule>
    <cfRule type="expression" dxfId="23028" priority="3177" stopIfTrue="1">
      <formula>INDIRECT("E"&amp;ROW())="Called Off"</formula>
    </cfRule>
    <cfRule type="expression" dxfId="23027" priority="3178" stopIfTrue="1">
      <formula>INDIRECT("E"&amp;ROW())="Await Client Approval"</formula>
    </cfRule>
    <cfRule type="expression" dxfId="23026" priority="3179" stopIfTrue="1">
      <formula>INDIRECT("E"&amp;ROW())="SCOPE SURVEY"</formula>
    </cfRule>
    <cfRule type="expression" dxfId="23025" priority="3180" stopIfTrue="1">
      <formula>INDIRECT("E"&amp;ROW())="Priced"</formula>
    </cfRule>
    <cfRule type="expression" dxfId="23024" priority="3181" stopIfTrue="1">
      <formula>INDIRECT("E"&amp;ROW())="Sent for pricing"</formula>
    </cfRule>
    <cfRule type="expression" dxfId="23023" priority="3182" stopIfTrue="1">
      <formula>INDIRECT("E"&amp;ROW())="Await"</formula>
    </cfRule>
    <cfRule type="expression" dxfId="23022" priority="3183" stopIfTrue="1">
      <formula>INDIRECT("E"&amp;ROW())="CLEANSED"</formula>
    </cfRule>
    <cfRule type="expression" dxfId="23021" priority="3184" stopIfTrue="1">
      <formula>INDIRECT("E"&amp;ROW())="PM TO CLEANSE"</formula>
    </cfRule>
    <cfRule type="expression" dxfId="23020" priority="3185" stopIfTrue="1">
      <formula>INDIRECT("E"&amp;ROW())="Survey Received"</formula>
    </cfRule>
    <cfRule type="expression" dxfId="23019" priority="3186" stopIfTrue="1">
      <formula>INDIRECT("E"&amp;ROW())="Survey Booked"</formula>
    </cfRule>
  </conditionalFormatting>
  <conditionalFormatting sqref="V153:Y153">
    <cfRule type="expression" dxfId="23018" priority="2849" stopIfTrue="1">
      <formula>INDIRECT("E"&amp;ROW())="Handed Over"</formula>
    </cfRule>
    <cfRule type="expression" dxfId="23017" priority="2850" stopIfTrue="1">
      <formula>INDIRECT("E"&amp;ROW())="Fitted"</formula>
    </cfRule>
    <cfRule type="expression" dxfId="23016" priority="2851" stopIfTrue="1">
      <formula>INDIRECT("E"&amp;ROW())="Booked to fit"</formula>
    </cfRule>
    <cfRule type="expression" dxfId="23015" priority="2852" stopIfTrue="1">
      <formula>INDIRECT("E"&amp;ROW())="Delivered To Depot/Container"</formula>
    </cfRule>
    <cfRule type="expression" dxfId="23014" priority="2853" stopIfTrue="1">
      <formula>INDIRECT("E"&amp;ROW())="Called Off"</formula>
    </cfRule>
    <cfRule type="expression" dxfId="23013" priority="2854" stopIfTrue="1">
      <formula>INDIRECT("E"&amp;ROW())="Await Client Approval"</formula>
    </cfRule>
    <cfRule type="expression" dxfId="23012" priority="2855" stopIfTrue="1">
      <formula>INDIRECT("E"&amp;ROW())="SCOPE SURVEY"</formula>
    </cfRule>
    <cfRule type="expression" dxfId="23011" priority="2856" stopIfTrue="1">
      <formula>INDIRECT("E"&amp;ROW())="Priced"</formula>
    </cfRule>
    <cfRule type="expression" dxfId="23010" priority="2857" stopIfTrue="1">
      <formula>INDIRECT("E"&amp;ROW())="Sent for pricing"</formula>
    </cfRule>
    <cfRule type="expression" dxfId="23009" priority="2858" stopIfTrue="1">
      <formula>INDIRECT("E"&amp;ROW())="Await"</formula>
    </cfRule>
    <cfRule type="expression" dxfId="23008" priority="2859" stopIfTrue="1">
      <formula>INDIRECT("E"&amp;ROW())="CLEANSED"</formula>
    </cfRule>
    <cfRule type="expression" dxfId="23007" priority="2860" stopIfTrue="1">
      <formula>INDIRECT("E"&amp;ROW())="PM TO CLEANSE"</formula>
    </cfRule>
    <cfRule type="expression" dxfId="23006" priority="2861" stopIfTrue="1">
      <formula>INDIRECT("E"&amp;ROW())="Survey Received"</formula>
    </cfRule>
    <cfRule type="expression" dxfId="23005" priority="2862" stopIfTrue="1">
      <formula>INDIRECT("E"&amp;ROW())="Survey Booked"</formula>
    </cfRule>
  </conditionalFormatting>
  <conditionalFormatting sqref="Y115:Y117">
    <cfRule type="expression" dxfId="23004" priority="3673">
      <formula>INDIRECT("D"&amp;ROW())="Yes"</formula>
    </cfRule>
    <cfRule type="expression" dxfId="23003" priority="3674" stopIfTrue="1">
      <formula>INDIRECT("E"&amp;ROW())="Recall Required"</formula>
    </cfRule>
    <cfRule type="expression" dxfId="23002" priority="3675" stopIfTrue="1">
      <formula>INDIRECT("E"&amp;ROW())="Supply Only"</formula>
    </cfRule>
    <cfRule type="expression" dxfId="23001" priority="3676" stopIfTrue="1">
      <formula>INDIRECT("E"&amp;ROW())="Part Fitted"</formula>
    </cfRule>
    <cfRule type="expression" dxfId="23000" priority="3677" stopIfTrue="1">
      <formula>INDIRECT("E"&amp;ROW())="confirmed"</formula>
    </cfRule>
    <cfRule type="expression" dxfId="22999" priority="3678" stopIfTrue="1">
      <formula>INDIRECT("E"&amp;ROW())="Duplicate"</formula>
    </cfRule>
    <cfRule type="expression" dxfId="22998" priority="3679" stopIfTrue="1">
      <formula>INDIRECT("E"&amp;ROW())="Handed Back"</formula>
    </cfRule>
    <cfRule type="expression" dxfId="22997" priority="3680" stopIfTrue="1">
      <formula>INDIRECT("E"&amp;ROW())="Refusal"</formula>
    </cfRule>
    <cfRule type="expression" dxfId="22996" priority="3681" stopIfTrue="1">
      <formula>INDIRECT("E"&amp;ROW())="No Access install"</formula>
    </cfRule>
    <cfRule type="expression" dxfId="22995" priority="3682" stopIfTrue="1">
      <formula>INDIRECT("E"&amp;ROW())="No Access survey"</formula>
    </cfRule>
    <cfRule type="expression" dxfId="22994" priority="3683" stopIfTrue="1">
      <formula>INDIRECT("E"&amp;ROW())="NWR"</formula>
    </cfRule>
    <cfRule type="expression" dxfId="22993" priority="3684" stopIfTrue="1">
      <formula>INDIRECT("E"&amp;ROW())="Cancelled"</formula>
    </cfRule>
    <cfRule type="expression" dxfId="22992" priority="3685" stopIfTrue="1">
      <formula>INDIRECT("E"&amp;ROW())="On hold"</formula>
    </cfRule>
    <cfRule type="expression" dxfId="22991" priority="3686" stopIfTrue="1">
      <formula>INDIRECT("E"&amp;ROW())="Handed Over"</formula>
    </cfRule>
    <cfRule type="expression" dxfId="22990" priority="3687" stopIfTrue="1">
      <formula>INDIRECT("E"&amp;ROW())="Fitted"</formula>
    </cfRule>
    <cfRule type="expression" dxfId="22989" priority="3688" stopIfTrue="1">
      <formula>INDIRECT("E"&amp;ROW())="Booked to fit"</formula>
    </cfRule>
    <cfRule type="expression" dxfId="22988" priority="3689" stopIfTrue="1">
      <formula>INDIRECT("E"&amp;ROW())="Delivered To Depot/Container"</formula>
    </cfRule>
    <cfRule type="expression" dxfId="22987" priority="3690" stopIfTrue="1">
      <formula>INDIRECT("E"&amp;ROW())="Called Off"</formula>
    </cfRule>
    <cfRule type="expression" dxfId="22986" priority="3691" stopIfTrue="1">
      <formula>INDIRECT("E"&amp;ROW())="Await Client Approval"</formula>
    </cfRule>
    <cfRule type="expression" dxfId="22985" priority="3692" stopIfTrue="1">
      <formula>INDIRECT("E"&amp;ROW())="SCOPE SURVEY"</formula>
    </cfRule>
    <cfRule type="expression" dxfId="22984" priority="3693" stopIfTrue="1">
      <formula>INDIRECT("E"&amp;ROW())="Priced"</formula>
    </cfRule>
    <cfRule type="expression" dxfId="22983" priority="3694" stopIfTrue="1">
      <formula>INDIRECT("E"&amp;ROW())="Sent for pricing"</formula>
    </cfRule>
    <cfRule type="expression" dxfId="22982" priority="3695" stopIfTrue="1">
      <formula>INDIRECT("E"&amp;ROW())="Await"</formula>
    </cfRule>
    <cfRule type="expression" dxfId="22981" priority="3696" stopIfTrue="1">
      <formula>INDIRECT("E"&amp;ROW())="CLEANSED"</formula>
    </cfRule>
    <cfRule type="expression" dxfId="22980" priority="3697" stopIfTrue="1">
      <formula>INDIRECT("E"&amp;ROW())="PM TO CLEANSE"</formula>
    </cfRule>
    <cfRule type="expression" dxfId="22979" priority="3698" stopIfTrue="1">
      <formula>INDIRECT("E"&amp;ROW())="Survey Received"</formula>
    </cfRule>
    <cfRule type="expression" dxfId="22978" priority="3699" stopIfTrue="1">
      <formula>INDIRECT("E"&amp;ROW())="Survey Booked"</formula>
    </cfRule>
  </conditionalFormatting>
  <conditionalFormatting sqref="Y127:Y134">
    <cfRule type="expression" dxfId="22977" priority="3862">
      <formula>INDIRECT("D"&amp;ROW())="Yes"</formula>
    </cfRule>
    <cfRule type="expression" dxfId="22976" priority="3863" stopIfTrue="1">
      <formula>INDIRECT("E"&amp;ROW())="Recall Required"</formula>
    </cfRule>
    <cfRule type="expression" dxfId="22975" priority="3864" stopIfTrue="1">
      <formula>INDIRECT("E"&amp;ROW())="Supply Only"</formula>
    </cfRule>
    <cfRule type="expression" dxfId="22974" priority="3865" stopIfTrue="1">
      <formula>INDIRECT("E"&amp;ROW())="Part Fitted"</formula>
    </cfRule>
    <cfRule type="expression" dxfId="22973" priority="3866" stopIfTrue="1">
      <formula>INDIRECT("E"&amp;ROW())="confirmed"</formula>
    </cfRule>
    <cfRule type="expression" dxfId="22972" priority="3867" stopIfTrue="1">
      <formula>INDIRECT("E"&amp;ROW())="Duplicate"</formula>
    </cfRule>
    <cfRule type="expression" dxfId="22971" priority="3868" stopIfTrue="1">
      <formula>INDIRECT("E"&amp;ROW())="Handed Back"</formula>
    </cfRule>
    <cfRule type="expression" dxfId="22970" priority="3869" stopIfTrue="1">
      <formula>INDIRECT("E"&amp;ROW())="Refusal"</formula>
    </cfRule>
    <cfRule type="expression" dxfId="22969" priority="3870" stopIfTrue="1">
      <formula>INDIRECT("E"&amp;ROW())="No Access install"</formula>
    </cfRule>
    <cfRule type="expression" dxfId="22968" priority="3871" stopIfTrue="1">
      <formula>INDIRECT("E"&amp;ROW())="No Access survey"</formula>
    </cfRule>
    <cfRule type="expression" dxfId="22967" priority="3872" stopIfTrue="1">
      <formula>INDIRECT("E"&amp;ROW())="NWR"</formula>
    </cfRule>
    <cfRule type="expression" dxfId="22966" priority="3873" stopIfTrue="1">
      <formula>INDIRECT("E"&amp;ROW())="Cancelled"</formula>
    </cfRule>
    <cfRule type="expression" dxfId="22965" priority="3874" stopIfTrue="1">
      <formula>INDIRECT("E"&amp;ROW())="On hold"</formula>
    </cfRule>
    <cfRule type="expression" dxfId="22964" priority="3875" stopIfTrue="1">
      <formula>INDIRECT("E"&amp;ROW())="Handed Over"</formula>
    </cfRule>
    <cfRule type="expression" dxfId="22963" priority="3876" stopIfTrue="1">
      <formula>INDIRECT("E"&amp;ROW())="Fitted"</formula>
    </cfRule>
    <cfRule type="expression" dxfId="22962" priority="3877" stopIfTrue="1">
      <formula>INDIRECT("E"&amp;ROW())="Booked to fit"</formula>
    </cfRule>
    <cfRule type="expression" dxfId="22961" priority="3878" stopIfTrue="1">
      <formula>INDIRECT("E"&amp;ROW())="Delivered To Depot/Container"</formula>
    </cfRule>
    <cfRule type="expression" dxfId="22960" priority="3879" stopIfTrue="1">
      <formula>INDIRECT("E"&amp;ROW())="Called Off"</formula>
    </cfRule>
    <cfRule type="expression" dxfId="22959" priority="3880" stopIfTrue="1">
      <formula>INDIRECT("E"&amp;ROW())="Await Client Approval"</formula>
    </cfRule>
    <cfRule type="expression" dxfId="22958" priority="3881" stopIfTrue="1">
      <formula>INDIRECT("E"&amp;ROW())="SCOPE SURVEY"</formula>
    </cfRule>
    <cfRule type="expression" dxfId="22957" priority="3882" stopIfTrue="1">
      <formula>INDIRECT("E"&amp;ROW())="Priced"</formula>
    </cfRule>
    <cfRule type="expression" dxfId="22956" priority="3883" stopIfTrue="1">
      <formula>INDIRECT("E"&amp;ROW())="Sent for pricing"</formula>
    </cfRule>
    <cfRule type="expression" dxfId="22955" priority="3884" stopIfTrue="1">
      <formula>INDIRECT("E"&amp;ROW())="Await"</formula>
    </cfRule>
    <cfRule type="expression" dxfId="22954" priority="3885" stopIfTrue="1">
      <formula>INDIRECT("E"&amp;ROW())="CLEANSED"</formula>
    </cfRule>
    <cfRule type="expression" dxfId="22953" priority="3886" stopIfTrue="1">
      <formula>INDIRECT("E"&amp;ROW())="PM TO CLEANSE"</formula>
    </cfRule>
    <cfRule type="expression" dxfId="22952" priority="3887" stopIfTrue="1">
      <formula>INDIRECT("E"&amp;ROW())="Survey Received"</formula>
    </cfRule>
    <cfRule type="expression" dxfId="22951" priority="3888" stopIfTrue="1">
      <formula>INDIRECT("E"&amp;ROW())="Survey Booked"</formula>
    </cfRule>
  </conditionalFormatting>
  <conditionalFormatting sqref="Y140">
    <cfRule type="expression" dxfId="22950" priority="1405">
      <formula>INDIRECT("D"&amp;ROW())="Yes"</formula>
    </cfRule>
    <cfRule type="expression" dxfId="22949" priority="1406" stopIfTrue="1">
      <formula>INDIRECT("E"&amp;ROW())="Recall Required"</formula>
    </cfRule>
    <cfRule type="expression" dxfId="22948" priority="1407" stopIfTrue="1">
      <formula>INDIRECT("E"&amp;ROW())="Supply Only"</formula>
    </cfRule>
    <cfRule type="expression" dxfId="22947" priority="1408" stopIfTrue="1">
      <formula>INDIRECT("E"&amp;ROW())="Part Fitted"</formula>
    </cfRule>
    <cfRule type="expression" dxfId="22946" priority="1409" stopIfTrue="1">
      <formula>INDIRECT("E"&amp;ROW())="confirmed"</formula>
    </cfRule>
    <cfRule type="expression" dxfId="22945" priority="1410" stopIfTrue="1">
      <formula>INDIRECT("E"&amp;ROW())="Duplicate"</formula>
    </cfRule>
    <cfRule type="expression" dxfId="22944" priority="1411" stopIfTrue="1">
      <formula>INDIRECT("E"&amp;ROW())="Handed Back"</formula>
    </cfRule>
    <cfRule type="expression" dxfId="22943" priority="1412" stopIfTrue="1">
      <formula>INDIRECT("E"&amp;ROW())="Refusal"</formula>
    </cfRule>
    <cfRule type="expression" dxfId="22942" priority="1413" stopIfTrue="1">
      <formula>INDIRECT("E"&amp;ROW())="No Access install"</formula>
    </cfRule>
    <cfRule type="expression" dxfId="22941" priority="1414" stopIfTrue="1">
      <formula>INDIRECT("E"&amp;ROW())="No Access survey"</formula>
    </cfRule>
    <cfRule type="expression" dxfId="22940" priority="1415" stopIfTrue="1">
      <formula>INDIRECT("E"&amp;ROW())="NWR"</formula>
    </cfRule>
    <cfRule type="expression" dxfId="22939" priority="1416" stopIfTrue="1">
      <formula>INDIRECT("E"&amp;ROW())="Cancelled"</formula>
    </cfRule>
    <cfRule type="expression" dxfId="22938" priority="1417" stopIfTrue="1">
      <formula>INDIRECT("E"&amp;ROW())="On hold"</formula>
    </cfRule>
    <cfRule type="expression" dxfId="22937" priority="1418" stopIfTrue="1">
      <formula>INDIRECT("E"&amp;ROW())="Handed Over"</formula>
    </cfRule>
    <cfRule type="expression" dxfId="22936" priority="1419" stopIfTrue="1">
      <formula>INDIRECT("E"&amp;ROW())="Fitted"</formula>
    </cfRule>
    <cfRule type="expression" dxfId="22935" priority="1420" stopIfTrue="1">
      <formula>INDIRECT("E"&amp;ROW())="Booked to fit"</formula>
    </cfRule>
    <cfRule type="expression" dxfId="22934" priority="1421" stopIfTrue="1">
      <formula>INDIRECT("E"&amp;ROW())="Delivered To Depot/Container"</formula>
    </cfRule>
    <cfRule type="expression" dxfId="22933" priority="1422" stopIfTrue="1">
      <formula>INDIRECT("E"&amp;ROW())="Called Off"</formula>
    </cfRule>
    <cfRule type="expression" dxfId="22932" priority="1423" stopIfTrue="1">
      <formula>INDIRECT("E"&amp;ROW())="Await Client Approval"</formula>
    </cfRule>
    <cfRule type="expression" dxfId="22931" priority="1424" stopIfTrue="1">
      <formula>INDIRECT("E"&amp;ROW())="SCOPE SURVEY"</formula>
    </cfRule>
    <cfRule type="expression" dxfId="22930" priority="1425" stopIfTrue="1">
      <formula>INDIRECT("E"&amp;ROW())="Priced"</formula>
    </cfRule>
    <cfRule type="expression" dxfId="22929" priority="1426" stopIfTrue="1">
      <formula>INDIRECT("E"&amp;ROW())="Sent for pricing"</formula>
    </cfRule>
    <cfRule type="expression" dxfId="22928" priority="1427" stopIfTrue="1">
      <formula>INDIRECT("E"&amp;ROW())="Await"</formula>
    </cfRule>
    <cfRule type="expression" dxfId="22927" priority="1428" stopIfTrue="1">
      <formula>INDIRECT("E"&amp;ROW())="CLEANSED"</formula>
    </cfRule>
    <cfRule type="expression" dxfId="22926" priority="1429" stopIfTrue="1">
      <formula>INDIRECT("E"&amp;ROW())="PM TO CLEANSE"</formula>
    </cfRule>
    <cfRule type="expression" dxfId="22925" priority="1430" stopIfTrue="1">
      <formula>INDIRECT("E"&amp;ROW())="Survey Received"</formula>
    </cfRule>
    <cfRule type="expression" dxfId="22924" priority="1431" stopIfTrue="1">
      <formula>INDIRECT("E"&amp;ROW())="Survey Booked"</formula>
    </cfRule>
  </conditionalFormatting>
  <conditionalFormatting sqref="Y145">
    <cfRule type="expression" dxfId="22923" priority="1378">
      <formula>INDIRECT("D"&amp;ROW())="Yes"</formula>
    </cfRule>
    <cfRule type="expression" dxfId="22922" priority="1379" stopIfTrue="1">
      <formula>INDIRECT("E"&amp;ROW())="Recall Required"</formula>
    </cfRule>
    <cfRule type="expression" dxfId="22921" priority="1380" stopIfTrue="1">
      <formula>INDIRECT("E"&amp;ROW())="Supply Only"</formula>
    </cfRule>
    <cfRule type="expression" dxfId="22920" priority="1381" stopIfTrue="1">
      <formula>INDIRECT("E"&amp;ROW())="Part Fitted"</formula>
    </cfRule>
    <cfRule type="expression" dxfId="22919" priority="1382" stopIfTrue="1">
      <formula>INDIRECT("E"&amp;ROW())="confirmed"</formula>
    </cfRule>
    <cfRule type="expression" dxfId="22918" priority="1383" stopIfTrue="1">
      <formula>INDIRECT("E"&amp;ROW())="Duplicate"</formula>
    </cfRule>
    <cfRule type="expression" dxfId="22917" priority="1384" stopIfTrue="1">
      <formula>INDIRECT("E"&amp;ROW())="Handed Back"</formula>
    </cfRule>
    <cfRule type="expression" dxfId="22916" priority="1385" stopIfTrue="1">
      <formula>INDIRECT("E"&amp;ROW())="Refusal"</formula>
    </cfRule>
    <cfRule type="expression" dxfId="22915" priority="1386" stopIfTrue="1">
      <formula>INDIRECT("E"&amp;ROW())="No Access install"</formula>
    </cfRule>
    <cfRule type="expression" dxfId="22914" priority="1387" stopIfTrue="1">
      <formula>INDIRECT("E"&amp;ROW())="No Access survey"</formula>
    </cfRule>
    <cfRule type="expression" dxfId="22913" priority="1388" stopIfTrue="1">
      <formula>INDIRECT("E"&amp;ROW())="NWR"</formula>
    </cfRule>
    <cfRule type="expression" dxfId="22912" priority="1389" stopIfTrue="1">
      <formula>INDIRECT("E"&amp;ROW())="Cancelled"</formula>
    </cfRule>
    <cfRule type="expression" dxfId="22911" priority="1390" stopIfTrue="1">
      <formula>INDIRECT("E"&amp;ROW())="On hold"</formula>
    </cfRule>
    <cfRule type="expression" dxfId="22910" priority="1391" stopIfTrue="1">
      <formula>INDIRECT("E"&amp;ROW())="Handed Over"</formula>
    </cfRule>
    <cfRule type="expression" dxfId="22909" priority="1392" stopIfTrue="1">
      <formula>INDIRECT("E"&amp;ROW())="Fitted"</formula>
    </cfRule>
    <cfRule type="expression" dxfId="22908" priority="1393" stopIfTrue="1">
      <formula>INDIRECT("E"&amp;ROW())="Booked to fit"</formula>
    </cfRule>
    <cfRule type="expression" dxfId="22907" priority="1394" stopIfTrue="1">
      <formula>INDIRECT("E"&amp;ROW())="Delivered To Depot/Container"</formula>
    </cfRule>
    <cfRule type="expression" dxfId="22906" priority="1395" stopIfTrue="1">
      <formula>INDIRECT("E"&amp;ROW())="Called Off"</formula>
    </cfRule>
    <cfRule type="expression" dxfId="22905" priority="1396" stopIfTrue="1">
      <formula>INDIRECT("E"&amp;ROW())="Await Client Approval"</formula>
    </cfRule>
    <cfRule type="expression" dxfId="22904" priority="1397" stopIfTrue="1">
      <formula>INDIRECT("E"&amp;ROW())="SCOPE SURVEY"</formula>
    </cfRule>
    <cfRule type="expression" dxfId="22903" priority="1398" stopIfTrue="1">
      <formula>INDIRECT("E"&amp;ROW())="Priced"</formula>
    </cfRule>
    <cfRule type="expression" dxfId="22902" priority="1399" stopIfTrue="1">
      <formula>INDIRECT("E"&amp;ROW())="Sent for pricing"</formula>
    </cfRule>
    <cfRule type="expression" dxfId="22901" priority="1400" stopIfTrue="1">
      <formula>INDIRECT("E"&amp;ROW())="Await"</formula>
    </cfRule>
    <cfRule type="expression" dxfId="22900" priority="1401" stopIfTrue="1">
      <formula>INDIRECT("E"&amp;ROW())="CLEANSED"</formula>
    </cfRule>
    <cfRule type="expression" dxfId="22899" priority="1402" stopIfTrue="1">
      <formula>INDIRECT("E"&amp;ROW())="PM TO CLEANSE"</formula>
    </cfRule>
    <cfRule type="expression" dxfId="22898" priority="1403" stopIfTrue="1">
      <formula>INDIRECT("E"&amp;ROW())="Survey Received"</formula>
    </cfRule>
    <cfRule type="expression" dxfId="22897" priority="1404" stopIfTrue="1">
      <formula>INDIRECT("E"&amp;ROW())="Survey Booked"</formula>
    </cfRule>
  </conditionalFormatting>
  <conditionalFormatting sqref="Y147">
    <cfRule type="expression" dxfId="22896" priority="1351">
      <formula>INDIRECT("D"&amp;ROW())="Yes"</formula>
    </cfRule>
    <cfRule type="expression" dxfId="22895" priority="1352" stopIfTrue="1">
      <formula>INDIRECT("E"&amp;ROW())="Recall Required"</formula>
    </cfRule>
    <cfRule type="expression" dxfId="22894" priority="1353" stopIfTrue="1">
      <formula>INDIRECT("E"&amp;ROW())="Supply Only"</formula>
    </cfRule>
    <cfRule type="expression" dxfId="22893" priority="1354" stopIfTrue="1">
      <formula>INDIRECT("E"&amp;ROW())="Part Fitted"</formula>
    </cfRule>
    <cfRule type="expression" dxfId="22892" priority="1355" stopIfTrue="1">
      <formula>INDIRECT("E"&amp;ROW())="confirmed"</formula>
    </cfRule>
    <cfRule type="expression" dxfId="22891" priority="1356" stopIfTrue="1">
      <formula>INDIRECT("E"&amp;ROW())="Duplicate"</formula>
    </cfRule>
    <cfRule type="expression" dxfId="22890" priority="1357" stopIfTrue="1">
      <formula>INDIRECT("E"&amp;ROW())="Handed Back"</formula>
    </cfRule>
    <cfRule type="expression" dxfId="22889" priority="1358" stopIfTrue="1">
      <formula>INDIRECT("E"&amp;ROW())="Refusal"</formula>
    </cfRule>
    <cfRule type="expression" dxfId="22888" priority="1359" stopIfTrue="1">
      <formula>INDIRECT("E"&amp;ROW())="No Access install"</formula>
    </cfRule>
    <cfRule type="expression" dxfId="22887" priority="1360" stopIfTrue="1">
      <formula>INDIRECT("E"&amp;ROW())="No Access survey"</formula>
    </cfRule>
    <cfRule type="expression" dxfId="22886" priority="1361" stopIfTrue="1">
      <formula>INDIRECT("E"&amp;ROW())="NWR"</formula>
    </cfRule>
    <cfRule type="expression" dxfId="22885" priority="1362" stopIfTrue="1">
      <formula>INDIRECT("E"&amp;ROW())="Cancelled"</formula>
    </cfRule>
    <cfRule type="expression" dxfId="22884" priority="1363" stopIfTrue="1">
      <formula>INDIRECT("E"&amp;ROW())="On hold"</formula>
    </cfRule>
    <cfRule type="expression" dxfId="22883" priority="1364" stopIfTrue="1">
      <formula>INDIRECT("E"&amp;ROW())="Handed Over"</formula>
    </cfRule>
    <cfRule type="expression" dxfId="22882" priority="1365" stopIfTrue="1">
      <formula>INDIRECT("E"&amp;ROW())="Fitted"</formula>
    </cfRule>
    <cfRule type="expression" dxfId="22881" priority="1366" stopIfTrue="1">
      <formula>INDIRECT("E"&amp;ROW())="Booked to fit"</formula>
    </cfRule>
    <cfRule type="expression" dxfId="22880" priority="1367" stopIfTrue="1">
      <formula>INDIRECT("E"&amp;ROW())="Delivered To Depot/Container"</formula>
    </cfRule>
    <cfRule type="expression" dxfId="22879" priority="1368" stopIfTrue="1">
      <formula>INDIRECT("E"&amp;ROW())="Called Off"</formula>
    </cfRule>
    <cfRule type="expression" dxfId="22878" priority="1369" stopIfTrue="1">
      <formula>INDIRECT("E"&amp;ROW())="Await Client Approval"</formula>
    </cfRule>
    <cfRule type="expression" dxfId="22877" priority="1370" stopIfTrue="1">
      <formula>INDIRECT("E"&amp;ROW())="SCOPE SURVEY"</formula>
    </cfRule>
    <cfRule type="expression" dxfId="22876" priority="1371" stopIfTrue="1">
      <formula>INDIRECT("E"&amp;ROW())="Priced"</formula>
    </cfRule>
    <cfRule type="expression" dxfId="22875" priority="1372" stopIfTrue="1">
      <formula>INDIRECT("E"&amp;ROW())="Sent for pricing"</formula>
    </cfRule>
    <cfRule type="expression" dxfId="22874" priority="1373" stopIfTrue="1">
      <formula>INDIRECT("E"&amp;ROW())="Await"</formula>
    </cfRule>
    <cfRule type="expression" dxfId="22873" priority="1374" stopIfTrue="1">
      <formula>INDIRECT("E"&amp;ROW())="CLEANSED"</formula>
    </cfRule>
    <cfRule type="expression" dxfId="22872" priority="1375" stopIfTrue="1">
      <formula>INDIRECT("E"&amp;ROW())="PM TO CLEANSE"</formula>
    </cfRule>
    <cfRule type="expression" dxfId="22871" priority="1376" stopIfTrue="1">
      <formula>INDIRECT("E"&amp;ROW())="Survey Received"</formula>
    </cfRule>
    <cfRule type="expression" dxfId="22870" priority="1377" stopIfTrue="1">
      <formula>INDIRECT("E"&amp;ROW())="Survey Booked"</formula>
    </cfRule>
  </conditionalFormatting>
  <conditionalFormatting sqref="Y150:Y151">
    <cfRule type="expression" dxfId="22869" priority="1337" stopIfTrue="1">
      <formula>INDIRECT("E"&amp;ROW())="Handed Over"</formula>
    </cfRule>
    <cfRule type="expression" dxfId="22868" priority="1338" stopIfTrue="1">
      <formula>INDIRECT("E"&amp;ROW())="Fitted"</formula>
    </cfRule>
    <cfRule type="expression" dxfId="22867" priority="1339" stopIfTrue="1">
      <formula>INDIRECT("E"&amp;ROW())="Booked to fit"</formula>
    </cfRule>
    <cfRule type="expression" dxfId="22866" priority="1340" stopIfTrue="1">
      <formula>INDIRECT("E"&amp;ROW())="Delivered To Depot/Container"</formula>
    </cfRule>
    <cfRule type="expression" dxfId="22865" priority="1341" stopIfTrue="1">
      <formula>INDIRECT("E"&amp;ROW())="Called Off"</formula>
    </cfRule>
    <cfRule type="expression" dxfId="22864" priority="1342" stopIfTrue="1">
      <formula>INDIRECT("E"&amp;ROW())="Await Client Approval"</formula>
    </cfRule>
    <cfRule type="expression" dxfId="22863" priority="1343" stopIfTrue="1">
      <formula>INDIRECT("E"&amp;ROW())="SCOPE SURVEY"</formula>
    </cfRule>
    <cfRule type="expression" dxfId="22862" priority="1344" stopIfTrue="1">
      <formula>INDIRECT("E"&amp;ROW())="Priced"</formula>
    </cfRule>
    <cfRule type="expression" dxfId="22861" priority="1345" stopIfTrue="1">
      <formula>INDIRECT("E"&amp;ROW())="Sent for pricing"</formula>
    </cfRule>
    <cfRule type="expression" dxfId="22860" priority="1346" stopIfTrue="1">
      <formula>INDIRECT("E"&amp;ROW())="Await"</formula>
    </cfRule>
    <cfRule type="expression" dxfId="22859" priority="1347" stopIfTrue="1">
      <formula>INDIRECT("E"&amp;ROW())="CLEANSED"</formula>
    </cfRule>
    <cfRule type="expression" dxfId="22858" priority="1348" stopIfTrue="1">
      <formula>INDIRECT("E"&amp;ROW())="PM TO CLEANSE"</formula>
    </cfRule>
    <cfRule type="expression" dxfId="22857" priority="1349" stopIfTrue="1">
      <formula>INDIRECT("E"&amp;ROW())="Survey Received"</formula>
    </cfRule>
    <cfRule type="expression" dxfId="22856" priority="1350" stopIfTrue="1">
      <formula>INDIRECT("E"&amp;ROW())="Survey Booked"</formula>
    </cfRule>
  </conditionalFormatting>
  <conditionalFormatting sqref="Y150:Y166">
    <cfRule type="expression" dxfId="22855" priority="1324">
      <formula>INDIRECT("D"&amp;ROW())="Yes"</formula>
    </cfRule>
    <cfRule type="expression" dxfId="22854" priority="1325" stopIfTrue="1">
      <formula>INDIRECT("E"&amp;ROW())="Recall Required"</formula>
    </cfRule>
    <cfRule type="expression" dxfId="22853" priority="1326" stopIfTrue="1">
      <formula>INDIRECT("E"&amp;ROW())="Supply Only"</formula>
    </cfRule>
    <cfRule type="expression" dxfId="22852" priority="1327" stopIfTrue="1">
      <formula>INDIRECT("E"&amp;ROW())="Part Fitted"</formula>
    </cfRule>
    <cfRule type="expression" dxfId="22851" priority="1328" stopIfTrue="1">
      <formula>INDIRECT("E"&amp;ROW())="confirmed"</formula>
    </cfRule>
    <cfRule type="expression" dxfId="22850" priority="1329" stopIfTrue="1">
      <formula>INDIRECT("E"&amp;ROW())="Duplicate"</formula>
    </cfRule>
    <cfRule type="expression" dxfId="22849" priority="1330" stopIfTrue="1">
      <formula>INDIRECT("E"&amp;ROW())="Handed Back"</formula>
    </cfRule>
    <cfRule type="expression" dxfId="22848" priority="1331" stopIfTrue="1">
      <formula>INDIRECT("E"&amp;ROW())="Refusal"</formula>
    </cfRule>
    <cfRule type="expression" dxfId="22847" priority="1332" stopIfTrue="1">
      <formula>INDIRECT("E"&amp;ROW())="No Access install"</formula>
    </cfRule>
    <cfRule type="expression" dxfId="22846" priority="1333" stopIfTrue="1">
      <formula>INDIRECT("E"&amp;ROW())="No Access survey"</formula>
    </cfRule>
    <cfRule type="expression" dxfId="22845" priority="1334" stopIfTrue="1">
      <formula>INDIRECT("E"&amp;ROW())="NWR"</formula>
    </cfRule>
    <cfRule type="expression" dxfId="22844" priority="1335" stopIfTrue="1">
      <formula>INDIRECT("E"&amp;ROW())="Cancelled"</formula>
    </cfRule>
    <cfRule type="expression" dxfId="22843" priority="1336" stopIfTrue="1">
      <formula>INDIRECT("E"&amp;ROW())="On hold"</formula>
    </cfRule>
  </conditionalFormatting>
  <conditionalFormatting sqref="Y154:Y166">
    <cfRule type="expression" dxfId="22842" priority="1445" stopIfTrue="1">
      <formula>INDIRECT("E"&amp;ROW())="Handed Over"</formula>
    </cfRule>
    <cfRule type="expression" dxfId="22841" priority="1446" stopIfTrue="1">
      <formula>INDIRECT("E"&amp;ROW())="Fitted"</formula>
    </cfRule>
    <cfRule type="expression" dxfId="22840" priority="1447" stopIfTrue="1">
      <formula>INDIRECT("E"&amp;ROW())="Booked to fit"</formula>
    </cfRule>
    <cfRule type="expression" dxfId="22839" priority="1448" stopIfTrue="1">
      <formula>INDIRECT("E"&amp;ROW())="Delivered To Depot/Container"</formula>
    </cfRule>
    <cfRule type="expression" dxfId="22838" priority="1449" stopIfTrue="1">
      <formula>INDIRECT("E"&amp;ROW())="Called Off"</formula>
    </cfRule>
    <cfRule type="expression" dxfId="22837" priority="1450" stopIfTrue="1">
      <formula>INDIRECT("E"&amp;ROW())="Await Client Approval"</formula>
    </cfRule>
    <cfRule type="expression" dxfId="22836" priority="1451" stopIfTrue="1">
      <formula>INDIRECT("E"&amp;ROW())="SCOPE SURVEY"</formula>
    </cfRule>
    <cfRule type="expression" dxfId="22835" priority="1452" stopIfTrue="1">
      <formula>INDIRECT("E"&amp;ROW())="Priced"</formula>
    </cfRule>
    <cfRule type="expression" dxfId="22834" priority="1453" stopIfTrue="1">
      <formula>INDIRECT("E"&amp;ROW())="Sent for pricing"</formula>
    </cfRule>
    <cfRule type="expression" dxfId="22833" priority="1454" stopIfTrue="1">
      <formula>INDIRECT("E"&amp;ROW())="Await"</formula>
    </cfRule>
    <cfRule type="expression" dxfId="22832" priority="1455" stopIfTrue="1">
      <formula>INDIRECT("E"&amp;ROW())="CLEANSED"</formula>
    </cfRule>
    <cfRule type="expression" dxfId="22831" priority="1456" stopIfTrue="1">
      <formula>INDIRECT("E"&amp;ROW())="PM TO CLEANSE"</formula>
    </cfRule>
    <cfRule type="expression" dxfId="22830" priority="1457" stopIfTrue="1">
      <formula>INDIRECT("E"&amp;ROW())="Survey Received"</formula>
    </cfRule>
    <cfRule type="expression" dxfId="22829" priority="1458" stopIfTrue="1">
      <formula>INDIRECT("E"&amp;ROW())="Survey Booked"</formula>
    </cfRule>
  </conditionalFormatting>
  <conditionalFormatting sqref="BC55:BC56 BE55:BE56">
    <cfRule type="expression" dxfId="22828" priority="4402">
      <formula>INDIRECT("D"&amp;ROW())="Yes"</formula>
    </cfRule>
    <cfRule type="expression" dxfId="22827" priority="4403" stopIfTrue="1">
      <formula>INDIRECT("E"&amp;ROW())="Recall Required"</formula>
    </cfRule>
    <cfRule type="expression" dxfId="22826" priority="4404" stopIfTrue="1">
      <formula>INDIRECT("E"&amp;ROW())="Supply Only"</formula>
    </cfRule>
    <cfRule type="expression" dxfId="22825" priority="4405" stopIfTrue="1">
      <formula>INDIRECT("E"&amp;ROW())="Part Fitted"</formula>
    </cfRule>
    <cfRule type="expression" dxfId="22824" priority="4406" stopIfTrue="1">
      <formula>INDIRECT("E"&amp;ROW())="confirmed"</formula>
    </cfRule>
    <cfRule type="expression" dxfId="22823" priority="4407" stopIfTrue="1">
      <formula>INDIRECT("E"&amp;ROW())="Duplicate"</formula>
    </cfRule>
    <cfRule type="expression" dxfId="22822" priority="4408" stopIfTrue="1">
      <formula>INDIRECT("E"&amp;ROW())="Handed Back"</formula>
    </cfRule>
    <cfRule type="expression" dxfId="22821" priority="4409" stopIfTrue="1">
      <formula>INDIRECT("E"&amp;ROW())="Refusal"</formula>
    </cfRule>
    <cfRule type="expression" dxfId="22820" priority="4410" stopIfTrue="1">
      <formula>INDIRECT("E"&amp;ROW())="No Access install"</formula>
    </cfRule>
    <cfRule type="expression" dxfId="22819" priority="4411" stopIfTrue="1">
      <formula>INDIRECT("E"&amp;ROW())="No Access survey"</formula>
    </cfRule>
    <cfRule type="expression" dxfId="22818" priority="4412" stopIfTrue="1">
      <formula>INDIRECT("E"&amp;ROW())="NWR"</formula>
    </cfRule>
    <cfRule type="expression" dxfId="22817" priority="4413" stopIfTrue="1">
      <formula>INDIRECT("E"&amp;ROW())="Cancelled"</formula>
    </cfRule>
    <cfRule type="expression" dxfId="22816" priority="4414" stopIfTrue="1">
      <formula>INDIRECT("E"&amp;ROW())="On hold"</formula>
    </cfRule>
    <cfRule type="expression" dxfId="22815" priority="4415" stopIfTrue="1">
      <formula>INDIRECT("E"&amp;ROW())="Handed Over"</formula>
    </cfRule>
    <cfRule type="expression" dxfId="22814" priority="4416" stopIfTrue="1">
      <formula>INDIRECT("E"&amp;ROW())="Fitted"</formula>
    </cfRule>
    <cfRule type="expression" dxfId="22813" priority="4417" stopIfTrue="1">
      <formula>INDIRECT("E"&amp;ROW())="Booked to fit"</formula>
    </cfRule>
    <cfRule type="expression" dxfId="22812" priority="4418" stopIfTrue="1">
      <formula>INDIRECT("E"&amp;ROW())="Delivered To Depot/Container"</formula>
    </cfRule>
    <cfRule type="expression" dxfId="22811" priority="4419" stopIfTrue="1">
      <formula>INDIRECT("E"&amp;ROW())="Called Off"</formula>
    </cfRule>
    <cfRule type="expression" dxfId="22810" priority="4420" stopIfTrue="1">
      <formula>INDIRECT("E"&amp;ROW())="Await Client Approval"</formula>
    </cfRule>
    <cfRule type="expression" dxfId="22809" priority="4421" stopIfTrue="1">
      <formula>INDIRECT("E"&amp;ROW())="SCOPE SURVEY"</formula>
    </cfRule>
    <cfRule type="expression" dxfId="22808" priority="4422" stopIfTrue="1">
      <formula>INDIRECT("E"&amp;ROW())="Priced"</formula>
    </cfRule>
    <cfRule type="expression" dxfId="22807" priority="4423" stopIfTrue="1">
      <formula>INDIRECT("E"&amp;ROW())="Sent for pricing"</formula>
    </cfRule>
    <cfRule type="expression" dxfId="22806" priority="4424" stopIfTrue="1">
      <formula>INDIRECT("E"&amp;ROW())="Await"</formula>
    </cfRule>
    <cfRule type="expression" dxfId="22805" priority="4425" stopIfTrue="1">
      <formula>INDIRECT("E"&amp;ROW())="CLEANSED"</formula>
    </cfRule>
    <cfRule type="expression" dxfId="22804" priority="4426" stopIfTrue="1">
      <formula>INDIRECT("E"&amp;ROW())="PM TO CLEANSE"</formula>
    </cfRule>
    <cfRule type="expression" dxfId="22803" priority="4427" stopIfTrue="1">
      <formula>INDIRECT("E"&amp;ROW())="Survey Received"</formula>
    </cfRule>
    <cfRule type="expression" dxfId="22802" priority="4428" stopIfTrue="1">
      <formula>INDIRECT("E"&amp;ROW())="Survey Booked"</formula>
    </cfRule>
  </conditionalFormatting>
  <conditionalFormatting sqref="BC57:BE58">
    <cfRule type="expression" dxfId="22801" priority="4375">
      <formula>INDIRECT("D"&amp;ROW())="Yes"</formula>
    </cfRule>
    <cfRule type="expression" dxfId="22800" priority="4376" stopIfTrue="1">
      <formula>INDIRECT("E"&amp;ROW())="Recall Required"</formula>
    </cfRule>
    <cfRule type="expression" dxfId="22799" priority="4377" stopIfTrue="1">
      <formula>INDIRECT("E"&amp;ROW())="Supply Only"</formula>
    </cfRule>
    <cfRule type="expression" dxfId="22798" priority="4378" stopIfTrue="1">
      <formula>INDIRECT("E"&amp;ROW())="Part Fitted"</formula>
    </cfRule>
    <cfRule type="expression" dxfId="22797" priority="4379" stopIfTrue="1">
      <formula>INDIRECT("E"&amp;ROW())="confirmed"</formula>
    </cfRule>
    <cfRule type="expression" dxfId="22796" priority="4380" stopIfTrue="1">
      <formula>INDIRECT("E"&amp;ROW())="Duplicate"</formula>
    </cfRule>
    <cfRule type="expression" dxfId="22795" priority="4381" stopIfTrue="1">
      <formula>INDIRECT("E"&amp;ROW())="Handed Back"</formula>
    </cfRule>
    <cfRule type="expression" dxfId="22794" priority="4382" stopIfTrue="1">
      <formula>INDIRECT("E"&amp;ROW())="Refusal"</formula>
    </cfRule>
    <cfRule type="expression" dxfId="22793" priority="4383" stopIfTrue="1">
      <formula>INDIRECT("E"&amp;ROW())="No Access install"</formula>
    </cfRule>
    <cfRule type="expression" dxfId="22792" priority="4384" stopIfTrue="1">
      <formula>INDIRECT("E"&amp;ROW())="No Access survey"</formula>
    </cfRule>
    <cfRule type="expression" dxfId="22791" priority="4385" stopIfTrue="1">
      <formula>INDIRECT("E"&amp;ROW())="NWR"</formula>
    </cfRule>
    <cfRule type="expression" dxfId="22790" priority="4386" stopIfTrue="1">
      <formula>INDIRECT("E"&amp;ROW())="Cancelled"</formula>
    </cfRule>
    <cfRule type="expression" dxfId="22789" priority="4387" stopIfTrue="1">
      <formula>INDIRECT("E"&amp;ROW())="On hold"</formula>
    </cfRule>
    <cfRule type="expression" dxfId="22788" priority="4388" stopIfTrue="1">
      <formula>INDIRECT("E"&amp;ROW())="Handed Over"</formula>
    </cfRule>
    <cfRule type="expression" dxfId="22787" priority="4389" stopIfTrue="1">
      <formula>INDIRECT("E"&amp;ROW())="Fitted"</formula>
    </cfRule>
    <cfRule type="expression" dxfId="22786" priority="4390" stopIfTrue="1">
      <formula>INDIRECT("E"&amp;ROW())="Booked to fit"</formula>
    </cfRule>
    <cfRule type="expression" dxfId="22785" priority="4391" stopIfTrue="1">
      <formula>INDIRECT("E"&amp;ROW())="Delivered To Depot/Container"</formula>
    </cfRule>
    <cfRule type="expression" dxfId="22784" priority="4392" stopIfTrue="1">
      <formula>INDIRECT("E"&amp;ROW())="Called Off"</formula>
    </cfRule>
    <cfRule type="expression" dxfId="22783" priority="4393" stopIfTrue="1">
      <formula>INDIRECT("E"&amp;ROW())="Await Client Approval"</formula>
    </cfRule>
    <cfRule type="expression" dxfId="22782" priority="4394" stopIfTrue="1">
      <formula>INDIRECT("E"&amp;ROW())="SCOPE SURVEY"</formula>
    </cfRule>
    <cfRule type="expression" dxfId="22781" priority="4395" stopIfTrue="1">
      <formula>INDIRECT("E"&amp;ROW())="Priced"</formula>
    </cfRule>
    <cfRule type="expression" dxfId="22780" priority="4396" stopIfTrue="1">
      <formula>INDIRECT("E"&amp;ROW())="Sent for pricing"</formula>
    </cfRule>
    <cfRule type="expression" dxfId="22779" priority="4397" stopIfTrue="1">
      <formula>INDIRECT("E"&amp;ROW())="Await"</formula>
    </cfRule>
    <cfRule type="expression" dxfId="22778" priority="4398" stopIfTrue="1">
      <formula>INDIRECT("E"&amp;ROW())="CLEANSED"</formula>
    </cfRule>
    <cfRule type="expression" dxfId="22777" priority="4399" stopIfTrue="1">
      <formula>INDIRECT("E"&amp;ROW())="PM TO CLEANSE"</formula>
    </cfRule>
    <cfRule type="expression" dxfId="22776" priority="4400" stopIfTrue="1">
      <formula>INDIRECT("E"&amp;ROW())="Survey Received"</formula>
    </cfRule>
    <cfRule type="expression" dxfId="22775" priority="4401" stopIfTrue="1">
      <formula>INDIRECT("E"&amp;ROW())="Survey Booked"</formula>
    </cfRule>
  </conditionalFormatting>
  <conditionalFormatting sqref="BC137:BF139">
    <cfRule type="expression" dxfId="22774" priority="298">
      <formula>INDIRECT("D"&amp;ROW())="Yes"</formula>
    </cfRule>
    <cfRule type="expression" dxfId="22773" priority="299" stopIfTrue="1">
      <formula>INDIRECT("E"&amp;ROW())="Recall Required"</formula>
    </cfRule>
    <cfRule type="expression" dxfId="22772" priority="300" stopIfTrue="1">
      <formula>INDIRECT("E"&amp;ROW())="Supply Only"</formula>
    </cfRule>
    <cfRule type="expression" dxfId="22771" priority="301" stopIfTrue="1">
      <formula>INDIRECT("E"&amp;ROW())="Part Fitted"</formula>
    </cfRule>
    <cfRule type="expression" dxfId="22770" priority="302" stopIfTrue="1">
      <formula>INDIRECT("E"&amp;ROW())="confirmed"</formula>
    </cfRule>
    <cfRule type="expression" dxfId="22769" priority="303" stopIfTrue="1">
      <formula>INDIRECT("E"&amp;ROW())="Duplicate"</formula>
    </cfRule>
    <cfRule type="expression" dxfId="22768" priority="304" stopIfTrue="1">
      <formula>INDIRECT("E"&amp;ROW())="Handed Back"</formula>
    </cfRule>
    <cfRule type="expression" dxfId="22767" priority="305" stopIfTrue="1">
      <formula>INDIRECT("E"&amp;ROW())="Refusal"</formula>
    </cfRule>
    <cfRule type="expression" dxfId="22766" priority="306" stopIfTrue="1">
      <formula>INDIRECT("E"&amp;ROW())="No Access install"</formula>
    </cfRule>
    <cfRule type="expression" dxfId="22765" priority="307" stopIfTrue="1">
      <formula>INDIRECT("E"&amp;ROW())="No Access survey"</formula>
    </cfRule>
    <cfRule type="expression" dxfId="22764" priority="308" stopIfTrue="1">
      <formula>INDIRECT("E"&amp;ROW())="NWR"</formula>
    </cfRule>
    <cfRule type="expression" dxfId="22763" priority="309" stopIfTrue="1">
      <formula>INDIRECT("E"&amp;ROW())="Cancelled"</formula>
    </cfRule>
    <cfRule type="expression" dxfId="22762" priority="310" stopIfTrue="1">
      <formula>INDIRECT("E"&amp;ROW())="On hold"</formula>
    </cfRule>
    <cfRule type="expression" dxfId="22761" priority="311" stopIfTrue="1">
      <formula>INDIRECT("E"&amp;ROW())="Handed Over"</formula>
    </cfRule>
    <cfRule type="expression" dxfId="22760" priority="312" stopIfTrue="1">
      <formula>INDIRECT("E"&amp;ROW())="Fitted"</formula>
    </cfRule>
    <cfRule type="expression" dxfId="22759" priority="313" stopIfTrue="1">
      <formula>INDIRECT("E"&amp;ROW())="Booked to fit"</formula>
    </cfRule>
    <cfRule type="expression" dxfId="22758" priority="314" stopIfTrue="1">
      <formula>INDIRECT("E"&amp;ROW())="Delivered To Depot/Container"</formula>
    </cfRule>
    <cfRule type="expression" dxfId="22757" priority="315" stopIfTrue="1">
      <formula>INDIRECT("E"&amp;ROW())="Called Off"</formula>
    </cfRule>
    <cfRule type="expression" dxfId="22756" priority="316" stopIfTrue="1">
      <formula>INDIRECT("E"&amp;ROW())="Await Client Approval"</formula>
    </cfRule>
    <cfRule type="expression" dxfId="22755" priority="317" stopIfTrue="1">
      <formula>INDIRECT("E"&amp;ROW())="SCOPE SURVEY"</formula>
    </cfRule>
    <cfRule type="expression" dxfId="22754" priority="318" stopIfTrue="1">
      <formula>INDIRECT("E"&amp;ROW())="Priced"</formula>
    </cfRule>
    <cfRule type="expression" dxfId="22753" priority="319" stopIfTrue="1">
      <formula>INDIRECT("E"&amp;ROW())="Sent for pricing"</formula>
    </cfRule>
    <cfRule type="expression" dxfId="22752" priority="320" stopIfTrue="1">
      <formula>INDIRECT("E"&amp;ROW())="Await"</formula>
    </cfRule>
    <cfRule type="expression" dxfId="22751" priority="321" stopIfTrue="1">
      <formula>INDIRECT("E"&amp;ROW())="CLEANSED"</formula>
    </cfRule>
    <cfRule type="expression" dxfId="22750" priority="322" stopIfTrue="1">
      <formula>INDIRECT("E"&amp;ROW())="PM TO CLEANSE"</formula>
    </cfRule>
    <cfRule type="expression" dxfId="22749" priority="323" stopIfTrue="1">
      <formula>INDIRECT("E"&amp;ROW())="Survey Received"</formula>
    </cfRule>
    <cfRule type="expression" dxfId="22748" priority="324" stopIfTrue="1">
      <formula>INDIRECT("E"&amp;ROW())="Survey Booked"</formula>
    </cfRule>
  </conditionalFormatting>
  <conditionalFormatting sqref="BD46:BD47 BD54:BD56">
    <cfRule type="expression" dxfId="22747" priority="4078">
      <formula>INDIRECT("D"&amp;ROW())="Yes"</formula>
    </cfRule>
    <cfRule type="expression" dxfId="22746" priority="4079" stopIfTrue="1">
      <formula>INDIRECT("E"&amp;ROW())="Recall Required"</formula>
    </cfRule>
    <cfRule type="expression" dxfId="22745" priority="4080" stopIfTrue="1">
      <formula>INDIRECT("E"&amp;ROW())="Supply Only"</formula>
    </cfRule>
    <cfRule type="expression" dxfId="22744" priority="4081" stopIfTrue="1">
      <formula>INDIRECT("E"&amp;ROW())="Part Fitted"</formula>
    </cfRule>
    <cfRule type="expression" dxfId="22743" priority="4082" stopIfTrue="1">
      <formula>INDIRECT("E"&amp;ROW())="confirmed"</formula>
    </cfRule>
    <cfRule type="expression" dxfId="22742" priority="4083" stopIfTrue="1">
      <formula>INDIRECT("E"&amp;ROW())="Duplicate"</formula>
    </cfRule>
    <cfRule type="expression" dxfId="22741" priority="4084" stopIfTrue="1">
      <formula>INDIRECT("E"&amp;ROW())="Handed Back"</formula>
    </cfRule>
    <cfRule type="expression" dxfId="22740" priority="4085" stopIfTrue="1">
      <formula>INDIRECT("E"&amp;ROW())="Refusal"</formula>
    </cfRule>
    <cfRule type="expression" dxfId="22739" priority="4086" stopIfTrue="1">
      <formula>INDIRECT("E"&amp;ROW())="No Access install"</formula>
    </cfRule>
    <cfRule type="expression" dxfId="22738" priority="4087" stopIfTrue="1">
      <formula>INDIRECT("E"&amp;ROW())="No Access survey"</formula>
    </cfRule>
    <cfRule type="expression" dxfId="22737" priority="4088" stopIfTrue="1">
      <formula>INDIRECT("E"&amp;ROW())="NWR"</formula>
    </cfRule>
    <cfRule type="expression" dxfId="22736" priority="4089" stopIfTrue="1">
      <formula>INDIRECT("E"&amp;ROW())="Cancelled"</formula>
    </cfRule>
    <cfRule type="expression" dxfId="22735" priority="4090" stopIfTrue="1">
      <formula>INDIRECT("E"&amp;ROW())="On hold"</formula>
    </cfRule>
    <cfRule type="expression" dxfId="22734" priority="4091" stopIfTrue="1">
      <formula>INDIRECT("E"&amp;ROW())="Handed Over"</formula>
    </cfRule>
    <cfRule type="expression" dxfId="22733" priority="4092" stopIfTrue="1">
      <formula>INDIRECT("E"&amp;ROW())="Fitted"</formula>
    </cfRule>
    <cfRule type="expression" dxfId="22732" priority="4093" stopIfTrue="1">
      <formula>INDIRECT("E"&amp;ROW())="Booked to fit"</formula>
    </cfRule>
    <cfRule type="expression" dxfId="22731" priority="4094" stopIfTrue="1">
      <formula>INDIRECT("E"&amp;ROW())="Delivered To Depot/Container"</formula>
    </cfRule>
    <cfRule type="expression" dxfId="22730" priority="4095" stopIfTrue="1">
      <formula>INDIRECT("E"&amp;ROW())="Called Off"</formula>
    </cfRule>
    <cfRule type="expression" dxfId="22729" priority="4096" stopIfTrue="1">
      <formula>INDIRECT("E"&amp;ROW())="Await Client Approval"</formula>
    </cfRule>
    <cfRule type="expression" dxfId="22728" priority="4097" stopIfTrue="1">
      <formula>INDIRECT("E"&amp;ROW())="SCOPE SURVEY"</formula>
    </cfRule>
    <cfRule type="expression" dxfId="22727" priority="4098" stopIfTrue="1">
      <formula>INDIRECT("E"&amp;ROW())="Priced"</formula>
    </cfRule>
    <cfRule type="expression" dxfId="22726" priority="4099" stopIfTrue="1">
      <formula>INDIRECT("E"&amp;ROW())="Sent for pricing"</formula>
    </cfRule>
    <cfRule type="expression" dxfId="22725" priority="4100" stopIfTrue="1">
      <formula>INDIRECT("E"&amp;ROW())="Await"</formula>
    </cfRule>
    <cfRule type="expression" dxfId="22724" priority="4101" stopIfTrue="1">
      <formula>INDIRECT("E"&amp;ROW())="CLEANSED"</formula>
    </cfRule>
    <cfRule type="expression" dxfId="22723" priority="4102" stopIfTrue="1">
      <formula>INDIRECT("E"&amp;ROW())="PM TO CLEANSE"</formula>
    </cfRule>
    <cfRule type="expression" dxfId="22722" priority="4103" stopIfTrue="1">
      <formula>INDIRECT("E"&amp;ROW())="Survey Received"</formula>
    </cfRule>
    <cfRule type="expression" dxfId="22721" priority="4104" stopIfTrue="1">
      <formula>INDIRECT("E"&amp;ROW())="Survey Booked"</formula>
    </cfRule>
  </conditionalFormatting>
  <conditionalFormatting sqref="BD144:BD147">
    <cfRule type="expression" dxfId="22720" priority="271">
      <formula>INDIRECT("D"&amp;ROW())="Yes"</formula>
    </cfRule>
    <cfRule type="expression" dxfId="22719" priority="272" stopIfTrue="1">
      <formula>INDIRECT("E"&amp;ROW())="Recall Required"</formula>
    </cfRule>
    <cfRule type="expression" dxfId="22718" priority="273" stopIfTrue="1">
      <formula>INDIRECT("E"&amp;ROW())="Supply Only"</formula>
    </cfRule>
    <cfRule type="expression" dxfId="22717" priority="274" stopIfTrue="1">
      <formula>INDIRECT("E"&amp;ROW())="Part Fitted"</formula>
    </cfRule>
    <cfRule type="expression" dxfId="22716" priority="275" stopIfTrue="1">
      <formula>INDIRECT("E"&amp;ROW())="confirmed"</formula>
    </cfRule>
    <cfRule type="expression" dxfId="22715" priority="276" stopIfTrue="1">
      <formula>INDIRECT("E"&amp;ROW())="Duplicate"</formula>
    </cfRule>
    <cfRule type="expression" dxfId="22714" priority="277" stopIfTrue="1">
      <formula>INDIRECT("E"&amp;ROW())="Handed Back"</formula>
    </cfRule>
    <cfRule type="expression" dxfId="22713" priority="278" stopIfTrue="1">
      <formula>INDIRECT("E"&amp;ROW())="Refusal"</formula>
    </cfRule>
    <cfRule type="expression" dxfId="22712" priority="279" stopIfTrue="1">
      <formula>INDIRECT("E"&amp;ROW())="No Access install"</formula>
    </cfRule>
    <cfRule type="expression" dxfId="22711" priority="280" stopIfTrue="1">
      <formula>INDIRECT("E"&amp;ROW())="No Access survey"</formula>
    </cfRule>
    <cfRule type="expression" dxfId="22710" priority="281" stopIfTrue="1">
      <formula>INDIRECT("E"&amp;ROW())="NWR"</formula>
    </cfRule>
    <cfRule type="expression" dxfId="22709" priority="282" stopIfTrue="1">
      <formula>INDIRECT("E"&amp;ROW())="Cancelled"</formula>
    </cfRule>
    <cfRule type="expression" dxfId="22708" priority="283" stopIfTrue="1">
      <formula>INDIRECT("E"&amp;ROW())="On hold"</formula>
    </cfRule>
    <cfRule type="expression" dxfId="22707" priority="284" stopIfTrue="1">
      <formula>INDIRECT("E"&amp;ROW())="Handed Over"</formula>
    </cfRule>
    <cfRule type="expression" dxfId="22706" priority="285" stopIfTrue="1">
      <formula>INDIRECT("E"&amp;ROW())="Fitted"</formula>
    </cfRule>
    <cfRule type="expression" dxfId="22705" priority="286" stopIfTrue="1">
      <formula>INDIRECT("E"&amp;ROW())="Booked to fit"</formula>
    </cfRule>
    <cfRule type="expression" dxfId="22704" priority="287" stopIfTrue="1">
      <formula>INDIRECT("E"&amp;ROW())="Delivered To Depot/Container"</formula>
    </cfRule>
    <cfRule type="expression" dxfId="22703" priority="288" stopIfTrue="1">
      <formula>INDIRECT("E"&amp;ROW())="Called Off"</formula>
    </cfRule>
    <cfRule type="expression" dxfId="22702" priority="289" stopIfTrue="1">
      <formula>INDIRECT("E"&amp;ROW())="Await Client Approval"</formula>
    </cfRule>
    <cfRule type="expression" dxfId="22701" priority="290" stopIfTrue="1">
      <formula>INDIRECT("E"&amp;ROW())="SCOPE SURVEY"</formula>
    </cfRule>
    <cfRule type="expression" dxfId="22700" priority="291" stopIfTrue="1">
      <formula>INDIRECT("E"&amp;ROW())="Priced"</formula>
    </cfRule>
    <cfRule type="expression" dxfId="22699" priority="292" stopIfTrue="1">
      <formula>INDIRECT("E"&amp;ROW())="Sent for pricing"</formula>
    </cfRule>
    <cfRule type="expression" dxfId="22698" priority="293" stopIfTrue="1">
      <formula>INDIRECT("E"&amp;ROW())="Await"</formula>
    </cfRule>
    <cfRule type="expression" dxfId="22697" priority="294" stopIfTrue="1">
      <formula>INDIRECT("E"&amp;ROW())="CLEANSED"</formula>
    </cfRule>
    <cfRule type="expression" dxfId="22696" priority="295" stopIfTrue="1">
      <formula>INDIRECT("E"&amp;ROW())="PM TO CLEANSE"</formula>
    </cfRule>
    <cfRule type="expression" dxfId="22695" priority="296" stopIfTrue="1">
      <formula>INDIRECT("E"&amp;ROW())="Survey Received"</formula>
    </cfRule>
    <cfRule type="expression" dxfId="22694" priority="297" stopIfTrue="1">
      <formula>INDIRECT("E"&amp;ROW())="Survey Booked"</formula>
    </cfRule>
  </conditionalFormatting>
  <conditionalFormatting sqref="BF244:BF246">
    <cfRule type="expression" dxfId="22693" priority="406">
      <formula>INDIRECT("D"&amp;ROW())="Yes"</formula>
    </cfRule>
    <cfRule type="expression" dxfId="22692" priority="407" stopIfTrue="1">
      <formula>INDIRECT("E"&amp;ROW())="Recall Required"</formula>
    </cfRule>
    <cfRule type="expression" dxfId="22691" priority="408" stopIfTrue="1">
      <formula>INDIRECT("E"&amp;ROW())="Supply Only"</formula>
    </cfRule>
    <cfRule type="expression" dxfId="22690" priority="409" stopIfTrue="1">
      <formula>INDIRECT("E"&amp;ROW())="Part Fitted"</formula>
    </cfRule>
    <cfRule type="expression" dxfId="22689" priority="410" stopIfTrue="1">
      <formula>INDIRECT("E"&amp;ROW())="confirmed"</formula>
    </cfRule>
    <cfRule type="expression" dxfId="22688" priority="411" stopIfTrue="1">
      <formula>INDIRECT("E"&amp;ROW())="Duplicate"</formula>
    </cfRule>
    <cfRule type="expression" dxfId="22687" priority="412" stopIfTrue="1">
      <formula>INDIRECT("E"&amp;ROW())="Handed Back"</formula>
    </cfRule>
    <cfRule type="expression" dxfId="22686" priority="413" stopIfTrue="1">
      <formula>INDIRECT("E"&amp;ROW())="Refusal"</formula>
    </cfRule>
    <cfRule type="expression" dxfId="22685" priority="414" stopIfTrue="1">
      <formula>INDIRECT("E"&amp;ROW())="No Access install"</formula>
    </cfRule>
    <cfRule type="expression" dxfId="22684" priority="415" stopIfTrue="1">
      <formula>INDIRECT("E"&amp;ROW())="No Access survey"</formula>
    </cfRule>
    <cfRule type="expression" dxfId="22683" priority="416" stopIfTrue="1">
      <formula>INDIRECT("E"&amp;ROW())="NWR"</formula>
    </cfRule>
    <cfRule type="expression" dxfId="22682" priority="417" stopIfTrue="1">
      <formula>INDIRECT("E"&amp;ROW())="Cancelled"</formula>
    </cfRule>
    <cfRule type="expression" dxfId="22681" priority="418" stopIfTrue="1">
      <formula>INDIRECT("E"&amp;ROW())="On hold"</formula>
    </cfRule>
    <cfRule type="expression" dxfId="22680" priority="419" stopIfTrue="1">
      <formula>INDIRECT("E"&amp;ROW())="Handed Over"</formula>
    </cfRule>
    <cfRule type="expression" dxfId="22679" priority="420" stopIfTrue="1">
      <formula>INDIRECT("E"&amp;ROW())="Fitted"</formula>
    </cfRule>
    <cfRule type="expression" dxfId="22678" priority="421" stopIfTrue="1">
      <formula>INDIRECT("E"&amp;ROW())="Booked to fit"</formula>
    </cfRule>
    <cfRule type="expression" dxfId="22677" priority="422" stopIfTrue="1">
      <formula>INDIRECT("E"&amp;ROW())="Delivered To Depot/Container"</formula>
    </cfRule>
    <cfRule type="expression" dxfId="22676" priority="423" stopIfTrue="1">
      <formula>INDIRECT("E"&amp;ROW())="Called Off"</formula>
    </cfRule>
    <cfRule type="expression" dxfId="22675" priority="424" stopIfTrue="1">
      <formula>INDIRECT("E"&amp;ROW())="Await Client Approval"</formula>
    </cfRule>
    <cfRule type="expression" dxfId="22674" priority="425" stopIfTrue="1">
      <formula>INDIRECT("E"&amp;ROW())="SCOPE SURVEY"</formula>
    </cfRule>
    <cfRule type="expression" dxfId="22673" priority="426" stopIfTrue="1">
      <formula>INDIRECT("E"&amp;ROW())="Priced"</formula>
    </cfRule>
    <cfRule type="expression" dxfId="22672" priority="427" stopIfTrue="1">
      <formula>INDIRECT("E"&amp;ROW())="Sent for pricing"</formula>
    </cfRule>
    <cfRule type="expression" dxfId="22671" priority="428" stopIfTrue="1">
      <formula>INDIRECT("E"&amp;ROW())="Await"</formula>
    </cfRule>
    <cfRule type="expression" dxfId="22670" priority="429" stopIfTrue="1">
      <formula>INDIRECT("E"&amp;ROW())="CLEANSED"</formula>
    </cfRule>
    <cfRule type="expression" dxfId="22669" priority="430" stopIfTrue="1">
      <formula>INDIRECT("E"&amp;ROW())="PM TO CLEANSE"</formula>
    </cfRule>
    <cfRule type="expression" dxfId="22668" priority="431" stopIfTrue="1">
      <formula>INDIRECT("E"&amp;ROW())="Survey Received"</formula>
    </cfRule>
    <cfRule type="expression" dxfId="22667" priority="432" stopIfTrue="1">
      <formula>INDIRECT("E"&amp;ROW())="Survey Booked"</formula>
    </cfRule>
  </conditionalFormatting>
  <conditionalFormatting sqref="BF248:BF250">
    <cfRule type="expression" dxfId="22666" priority="460">
      <formula>INDIRECT("D"&amp;ROW())="Yes"</formula>
    </cfRule>
    <cfRule type="expression" dxfId="22665" priority="461" stopIfTrue="1">
      <formula>INDIRECT("E"&amp;ROW())="Recall Required"</formula>
    </cfRule>
    <cfRule type="expression" dxfId="22664" priority="462" stopIfTrue="1">
      <formula>INDIRECT("E"&amp;ROW())="Supply Only"</formula>
    </cfRule>
    <cfRule type="expression" dxfId="22663" priority="463" stopIfTrue="1">
      <formula>INDIRECT("E"&amp;ROW())="Part Fitted"</formula>
    </cfRule>
    <cfRule type="expression" dxfId="22662" priority="464" stopIfTrue="1">
      <formula>INDIRECT("E"&amp;ROW())="confirmed"</formula>
    </cfRule>
    <cfRule type="expression" dxfId="22661" priority="465" stopIfTrue="1">
      <formula>INDIRECT("E"&amp;ROW())="Duplicate"</formula>
    </cfRule>
    <cfRule type="expression" dxfId="22660" priority="466" stopIfTrue="1">
      <formula>INDIRECT("E"&amp;ROW())="Handed Back"</formula>
    </cfRule>
    <cfRule type="expression" dxfId="22659" priority="467" stopIfTrue="1">
      <formula>INDIRECT("E"&amp;ROW())="Refusal"</formula>
    </cfRule>
    <cfRule type="expression" dxfId="22658" priority="468" stopIfTrue="1">
      <formula>INDIRECT("E"&amp;ROW())="No Access install"</formula>
    </cfRule>
    <cfRule type="expression" dxfId="22657" priority="469" stopIfTrue="1">
      <formula>INDIRECT("E"&amp;ROW())="No Access survey"</formula>
    </cfRule>
    <cfRule type="expression" dxfId="22656" priority="470" stopIfTrue="1">
      <formula>INDIRECT("E"&amp;ROW())="NWR"</formula>
    </cfRule>
    <cfRule type="expression" dxfId="22655" priority="471" stopIfTrue="1">
      <formula>INDIRECT("E"&amp;ROW())="Cancelled"</formula>
    </cfRule>
    <cfRule type="expression" dxfId="22654" priority="472" stopIfTrue="1">
      <formula>INDIRECT("E"&amp;ROW())="On hold"</formula>
    </cfRule>
    <cfRule type="expression" dxfId="22653" priority="473" stopIfTrue="1">
      <formula>INDIRECT("E"&amp;ROW())="Handed Over"</formula>
    </cfRule>
    <cfRule type="expression" dxfId="22652" priority="474" stopIfTrue="1">
      <formula>INDIRECT("E"&amp;ROW())="Fitted"</formula>
    </cfRule>
    <cfRule type="expression" dxfId="22651" priority="475" stopIfTrue="1">
      <formula>INDIRECT("E"&amp;ROW())="Booked to fit"</formula>
    </cfRule>
    <cfRule type="expression" dxfId="22650" priority="476" stopIfTrue="1">
      <formula>INDIRECT("E"&amp;ROW())="Delivered To Depot/Container"</formula>
    </cfRule>
    <cfRule type="expression" dxfId="22649" priority="477" stopIfTrue="1">
      <formula>INDIRECT("E"&amp;ROW())="Called Off"</formula>
    </cfRule>
    <cfRule type="expression" dxfId="22648" priority="478" stopIfTrue="1">
      <formula>INDIRECT("E"&amp;ROW())="Await Client Approval"</formula>
    </cfRule>
    <cfRule type="expression" dxfId="22647" priority="479" stopIfTrue="1">
      <formula>INDIRECT("E"&amp;ROW())="SCOPE SURVEY"</formula>
    </cfRule>
    <cfRule type="expression" dxfId="22646" priority="480" stopIfTrue="1">
      <formula>INDIRECT("E"&amp;ROW())="Priced"</formula>
    </cfRule>
    <cfRule type="expression" dxfId="22645" priority="481" stopIfTrue="1">
      <formula>INDIRECT("E"&amp;ROW())="Sent for pricing"</formula>
    </cfRule>
    <cfRule type="expression" dxfId="22644" priority="482" stopIfTrue="1">
      <formula>INDIRECT("E"&amp;ROW())="Await"</formula>
    </cfRule>
    <cfRule type="expression" dxfId="22643" priority="483" stopIfTrue="1">
      <formula>INDIRECT("E"&amp;ROW())="CLEANSED"</formula>
    </cfRule>
    <cfRule type="expression" dxfId="22642" priority="484" stopIfTrue="1">
      <formula>INDIRECT("E"&amp;ROW())="PM TO CLEANSE"</formula>
    </cfRule>
    <cfRule type="expression" dxfId="22641" priority="485" stopIfTrue="1">
      <formula>INDIRECT("E"&amp;ROW())="Survey Received"</formula>
    </cfRule>
    <cfRule type="expression" dxfId="22640" priority="486" stopIfTrue="1">
      <formula>INDIRECT("E"&amp;ROW())="Survey Booked"</formula>
    </cfRule>
  </conditionalFormatting>
  <conditionalFormatting sqref="BF253">
    <cfRule type="expression" dxfId="22639" priority="541">
      <formula>INDIRECT("D"&amp;ROW())="Yes"</formula>
    </cfRule>
    <cfRule type="expression" dxfId="22638" priority="542" stopIfTrue="1">
      <formula>INDIRECT("E"&amp;ROW())="Recall Required"</formula>
    </cfRule>
    <cfRule type="expression" dxfId="22637" priority="543" stopIfTrue="1">
      <formula>INDIRECT("E"&amp;ROW())="Supply Only"</formula>
    </cfRule>
    <cfRule type="expression" dxfId="22636" priority="544" stopIfTrue="1">
      <formula>INDIRECT("E"&amp;ROW())="Part Fitted"</formula>
    </cfRule>
    <cfRule type="expression" dxfId="22635" priority="545" stopIfTrue="1">
      <formula>INDIRECT("E"&amp;ROW())="confirmed"</formula>
    </cfRule>
    <cfRule type="expression" dxfId="22634" priority="546" stopIfTrue="1">
      <formula>INDIRECT("E"&amp;ROW())="Duplicate"</formula>
    </cfRule>
    <cfRule type="expression" dxfId="22633" priority="547" stopIfTrue="1">
      <formula>INDIRECT("E"&amp;ROW())="Handed Back"</formula>
    </cfRule>
    <cfRule type="expression" dxfId="22632" priority="548" stopIfTrue="1">
      <formula>INDIRECT("E"&amp;ROW())="Refusal"</formula>
    </cfRule>
    <cfRule type="expression" dxfId="22631" priority="549" stopIfTrue="1">
      <formula>INDIRECT("E"&amp;ROW())="No Access install"</formula>
    </cfRule>
    <cfRule type="expression" dxfId="22630" priority="550" stopIfTrue="1">
      <formula>INDIRECT("E"&amp;ROW())="No Access survey"</formula>
    </cfRule>
    <cfRule type="expression" dxfId="22629" priority="551" stopIfTrue="1">
      <formula>INDIRECT("E"&amp;ROW())="NWR"</formula>
    </cfRule>
    <cfRule type="expression" dxfId="22628" priority="552" stopIfTrue="1">
      <formula>INDIRECT("E"&amp;ROW())="Cancelled"</formula>
    </cfRule>
    <cfRule type="expression" dxfId="22627" priority="553" stopIfTrue="1">
      <formula>INDIRECT("E"&amp;ROW())="On hold"</formula>
    </cfRule>
    <cfRule type="expression" dxfId="22626" priority="554" stopIfTrue="1">
      <formula>INDIRECT("E"&amp;ROW())="Handed Over"</formula>
    </cfRule>
    <cfRule type="expression" dxfId="22625" priority="555" stopIfTrue="1">
      <formula>INDIRECT("E"&amp;ROW())="Fitted"</formula>
    </cfRule>
    <cfRule type="expression" dxfId="22624" priority="556" stopIfTrue="1">
      <formula>INDIRECT("E"&amp;ROW())="Booked to fit"</formula>
    </cfRule>
    <cfRule type="expression" dxfId="22623" priority="557" stopIfTrue="1">
      <formula>INDIRECT("E"&amp;ROW())="Delivered To Depot/Container"</formula>
    </cfRule>
    <cfRule type="expression" dxfId="22622" priority="558" stopIfTrue="1">
      <formula>INDIRECT("E"&amp;ROW())="Called Off"</formula>
    </cfRule>
    <cfRule type="expression" dxfId="22621" priority="559" stopIfTrue="1">
      <formula>INDIRECT("E"&amp;ROW())="Await Client Approval"</formula>
    </cfRule>
    <cfRule type="expression" dxfId="22620" priority="560" stopIfTrue="1">
      <formula>INDIRECT("E"&amp;ROW())="SCOPE SURVEY"</formula>
    </cfRule>
    <cfRule type="expression" dxfId="22619" priority="561" stopIfTrue="1">
      <formula>INDIRECT("E"&amp;ROW())="Priced"</formula>
    </cfRule>
    <cfRule type="expression" dxfId="22618" priority="562" stopIfTrue="1">
      <formula>INDIRECT("E"&amp;ROW())="Sent for pricing"</formula>
    </cfRule>
    <cfRule type="expression" dxfId="22617" priority="563" stopIfTrue="1">
      <formula>INDIRECT("E"&amp;ROW())="Await"</formula>
    </cfRule>
    <cfRule type="expression" dxfId="22616" priority="564" stopIfTrue="1">
      <formula>INDIRECT("E"&amp;ROW())="CLEANSED"</formula>
    </cfRule>
    <cfRule type="expression" dxfId="22615" priority="565" stopIfTrue="1">
      <formula>INDIRECT("E"&amp;ROW())="PM TO CLEANSE"</formula>
    </cfRule>
    <cfRule type="expression" dxfId="22614" priority="566" stopIfTrue="1">
      <formula>INDIRECT("E"&amp;ROW())="Survey Received"</formula>
    </cfRule>
    <cfRule type="expression" dxfId="22613" priority="567" stopIfTrue="1">
      <formula>INDIRECT("E"&amp;ROW())="Survey Booked"</formula>
    </cfRule>
  </conditionalFormatting>
  <conditionalFormatting sqref="BF261">
    <cfRule type="expression" dxfId="22612" priority="676">
      <formula>INDIRECT("D"&amp;ROW())="Yes"</formula>
    </cfRule>
    <cfRule type="expression" dxfId="22611" priority="677" stopIfTrue="1">
      <formula>INDIRECT("E"&amp;ROW())="Recall Required"</formula>
    </cfRule>
    <cfRule type="expression" dxfId="22610" priority="678" stopIfTrue="1">
      <formula>INDIRECT("E"&amp;ROW())="Supply Only"</formula>
    </cfRule>
    <cfRule type="expression" dxfId="22609" priority="679" stopIfTrue="1">
      <formula>INDIRECT("E"&amp;ROW())="Part Fitted"</formula>
    </cfRule>
    <cfRule type="expression" dxfId="22608" priority="680" stopIfTrue="1">
      <formula>INDIRECT("E"&amp;ROW())="confirmed"</formula>
    </cfRule>
    <cfRule type="expression" dxfId="22607" priority="681" stopIfTrue="1">
      <formula>INDIRECT("E"&amp;ROW())="Duplicate"</formula>
    </cfRule>
    <cfRule type="expression" dxfId="22606" priority="682" stopIfTrue="1">
      <formula>INDIRECT("E"&amp;ROW())="Handed Back"</formula>
    </cfRule>
    <cfRule type="expression" dxfId="22605" priority="683" stopIfTrue="1">
      <formula>INDIRECT("E"&amp;ROW())="Refusal"</formula>
    </cfRule>
    <cfRule type="expression" dxfId="22604" priority="684" stopIfTrue="1">
      <formula>INDIRECT("E"&amp;ROW())="No Access install"</formula>
    </cfRule>
    <cfRule type="expression" dxfId="22603" priority="685" stopIfTrue="1">
      <formula>INDIRECT("E"&amp;ROW())="No Access survey"</formula>
    </cfRule>
    <cfRule type="expression" dxfId="22602" priority="686" stopIfTrue="1">
      <formula>INDIRECT("E"&amp;ROW())="NWR"</formula>
    </cfRule>
    <cfRule type="expression" dxfId="22601" priority="687" stopIfTrue="1">
      <formula>INDIRECT("E"&amp;ROW())="Cancelled"</formula>
    </cfRule>
    <cfRule type="expression" dxfId="22600" priority="688" stopIfTrue="1">
      <formula>INDIRECT("E"&amp;ROW())="On hold"</formula>
    </cfRule>
    <cfRule type="expression" dxfId="22599" priority="689" stopIfTrue="1">
      <formula>INDIRECT("E"&amp;ROW())="Handed Over"</formula>
    </cfRule>
    <cfRule type="expression" dxfId="22598" priority="690" stopIfTrue="1">
      <formula>INDIRECT("E"&amp;ROW())="Fitted"</formula>
    </cfRule>
    <cfRule type="expression" dxfId="22597" priority="691" stopIfTrue="1">
      <formula>INDIRECT("E"&amp;ROW())="Booked to fit"</formula>
    </cfRule>
    <cfRule type="expression" dxfId="22596" priority="692" stopIfTrue="1">
      <formula>INDIRECT("E"&amp;ROW())="Delivered To Depot/Container"</formula>
    </cfRule>
    <cfRule type="expression" dxfId="22595" priority="693" stopIfTrue="1">
      <formula>INDIRECT("E"&amp;ROW())="Called Off"</formula>
    </cfRule>
    <cfRule type="expression" dxfId="22594" priority="694" stopIfTrue="1">
      <formula>INDIRECT("E"&amp;ROW())="Await Client Approval"</formula>
    </cfRule>
    <cfRule type="expression" dxfId="22593" priority="695" stopIfTrue="1">
      <formula>INDIRECT("E"&amp;ROW())="SCOPE SURVEY"</formula>
    </cfRule>
    <cfRule type="expression" dxfId="22592" priority="696" stopIfTrue="1">
      <formula>INDIRECT("E"&amp;ROW())="Priced"</formula>
    </cfRule>
    <cfRule type="expression" dxfId="22591" priority="697" stopIfTrue="1">
      <formula>INDIRECT("E"&amp;ROW())="Sent for pricing"</formula>
    </cfRule>
    <cfRule type="expression" dxfId="22590" priority="698" stopIfTrue="1">
      <formula>INDIRECT("E"&amp;ROW())="Await"</formula>
    </cfRule>
    <cfRule type="expression" dxfId="22589" priority="699" stopIfTrue="1">
      <formula>INDIRECT("E"&amp;ROW())="CLEANSED"</formula>
    </cfRule>
    <cfRule type="expression" dxfId="22588" priority="700" stopIfTrue="1">
      <formula>INDIRECT("E"&amp;ROW())="PM TO CLEANSE"</formula>
    </cfRule>
    <cfRule type="expression" dxfId="22587" priority="701" stopIfTrue="1">
      <formula>INDIRECT("E"&amp;ROW())="Survey Received"</formula>
    </cfRule>
    <cfRule type="expression" dxfId="22586" priority="702" stopIfTrue="1">
      <formula>INDIRECT("E"&amp;ROW())="Survey Booked"</formula>
    </cfRule>
  </conditionalFormatting>
  <conditionalFormatting sqref="BF263:BF265">
    <cfRule type="expression" dxfId="22585" priority="622">
      <formula>INDIRECT("D"&amp;ROW())="Yes"</formula>
    </cfRule>
    <cfRule type="expression" dxfId="22584" priority="623" stopIfTrue="1">
      <formula>INDIRECT("E"&amp;ROW())="Recall Required"</formula>
    </cfRule>
    <cfRule type="expression" dxfId="22583" priority="624" stopIfTrue="1">
      <formula>INDIRECT("E"&amp;ROW())="Supply Only"</formula>
    </cfRule>
    <cfRule type="expression" dxfId="22582" priority="625" stopIfTrue="1">
      <formula>INDIRECT("E"&amp;ROW())="Part Fitted"</formula>
    </cfRule>
    <cfRule type="expression" dxfId="22581" priority="626" stopIfTrue="1">
      <formula>INDIRECT("E"&amp;ROW())="confirmed"</formula>
    </cfRule>
    <cfRule type="expression" dxfId="22580" priority="627" stopIfTrue="1">
      <formula>INDIRECT("E"&amp;ROW())="Duplicate"</formula>
    </cfRule>
    <cfRule type="expression" dxfId="22579" priority="628" stopIfTrue="1">
      <formula>INDIRECT("E"&amp;ROW())="Handed Back"</formula>
    </cfRule>
    <cfRule type="expression" dxfId="22578" priority="629" stopIfTrue="1">
      <formula>INDIRECT("E"&amp;ROW())="Refusal"</formula>
    </cfRule>
    <cfRule type="expression" dxfId="22577" priority="630" stopIfTrue="1">
      <formula>INDIRECT("E"&amp;ROW())="No Access install"</formula>
    </cfRule>
    <cfRule type="expression" dxfId="22576" priority="631" stopIfTrue="1">
      <formula>INDIRECT("E"&amp;ROW())="No Access survey"</formula>
    </cfRule>
    <cfRule type="expression" dxfId="22575" priority="632" stopIfTrue="1">
      <formula>INDIRECT("E"&amp;ROW())="NWR"</formula>
    </cfRule>
    <cfRule type="expression" dxfId="22574" priority="633" stopIfTrue="1">
      <formula>INDIRECT("E"&amp;ROW())="Cancelled"</formula>
    </cfRule>
    <cfRule type="expression" dxfId="22573" priority="634" stopIfTrue="1">
      <formula>INDIRECT("E"&amp;ROW())="On hold"</formula>
    </cfRule>
    <cfRule type="expression" dxfId="22572" priority="635" stopIfTrue="1">
      <formula>INDIRECT("E"&amp;ROW())="Handed Over"</formula>
    </cfRule>
    <cfRule type="expression" dxfId="22571" priority="636" stopIfTrue="1">
      <formula>INDIRECT("E"&amp;ROW())="Fitted"</formula>
    </cfRule>
    <cfRule type="expression" dxfId="22570" priority="637" stopIfTrue="1">
      <formula>INDIRECT("E"&amp;ROW())="Booked to fit"</formula>
    </cfRule>
    <cfRule type="expression" dxfId="22569" priority="638" stopIfTrue="1">
      <formula>INDIRECT("E"&amp;ROW())="Delivered To Depot/Container"</formula>
    </cfRule>
    <cfRule type="expression" dxfId="22568" priority="639" stopIfTrue="1">
      <formula>INDIRECT("E"&amp;ROW())="Called Off"</formula>
    </cfRule>
    <cfRule type="expression" dxfId="22567" priority="640" stopIfTrue="1">
      <formula>INDIRECT("E"&amp;ROW())="Await Client Approval"</formula>
    </cfRule>
    <cfRule type="expression" dxfId="22566" priority="641" stopIfTrue="1">
      <formula>INDIRECT("E"&amp;ROW())="SCOPE SURVEY"</formula>
    </cfRule>
    <cfRule type="expression" dxfId="22565" priority="642" stopIfTrue="1">
      <formula>INDIRECT("E"&amp;ROW())="Priced"</formula>
    </cfRule>
    <cfRule type="expression" dxfId="22564" priority="643" stopIfTrue="1">
      <formula>INDIRECT("E"&amp;ROW())="Sent for pricing"</formula>
    </cfRule>
    <cfRule type="expression" dxfId="22563" priority="644" stopIfTrue="1">
      <formula>INDIRECT("E"&amp;ROW())="Await"</formula>
    </cfRule>
    <cfRule type="expression" dxfId="22562" priority="645" stopIfTrue="1">
      <formula>INDIRECT("E"&amp;ROW())="CLEANSED"</formula>
    </cfRule>
    <cfRule type="expression" dxfId="22561" priority="646" stopIfTrue="1">
      <formula>INDIRECT("E"&amp;ROW())="PM TO CLEANSE"</formula>
    </cfRule>
    <cfRule type="expression" dxfId="22560" priority="647" stopIfTrue="1">
      <formula>INDIRECT("E"&amp;ROW())="Survey Received"</formula>
    </cfRule>
    <cfRule type="expression" dxfId="22559" priority="648" stopIfTrue="1">
      <formula>INDIRECT("E"&amp;ROW())="Survey Booked"</formula>
    </cfRule>
  </conditionalFormatting>
  <conditionalFormatting sqref="BF267:BF268">
    <cfRule type="expression" dxfId="22558" priority="568">
      <formula>INDIRECT("D"&amp;ROW())="Yes"</formula>
    </cfRule>
    <cfRule type="expression" dxfId="22557" priority="569" stopIfTrue="1">
      <formula>INDIRECT("E"&amp;ROW())="Recall Required"</formula>
    </cfRule>
    <cfRule type="expression" dxfId="22556" priority="570" stopIfTrue="1">
      <formula>INDIRECT("E"&amp;ROW())="Supply Only"</formula>
    </cfRule>
    <cfRule type="expression" dxfId="22555" priority="571" stopIfTrue="1">
      <formula>INDIRECT("E"&amp;ROW())="Part Fitted"</formula>
    </cfRule>
    <cfRule type="expression" dxfId="22554" priority="572" stopIfTrue="1">
      <formula>INDIRECT("E"&amp;ROW())="confirmed"</formula>
    </cfRule>
    <cfRule type="expression" dxfId="22553" priority="573" stopIfTrue="1">
      <formula>INDIRECT("E"&amp;ROW())="Duplicate"</formula>
    </cfRule>
    <cfRule type="expression" dxfId="22552" priority="574" stopIfTrue="1">
      <formula>INDIRECT("E"&amp;ROW())="Handed Back"</formula>
    </cfRule>
    <cfRule type="expression" dxfId="22551" priority="575" stopIfTrue="1">
      <formula>INDIRECT("E"&amp;ROW())="Refusal"</formula>
    </cfRule>
    <cfRule type="expression" dxfId="22550" priority="576" stopIfTrue="1">
      <formula>INDIRECT("E"&amp;ROW())="No Access install"</formula>
    </cfRule>
    <cfRule type="expression" dxfId="22549" priority="577" stopIfTrue="1">
      <formula>INDIRECT("E"&amp;ROW())="No Access survey"</formula>
    </cfRule>
    <cfRule type="expression" dxfId="22548" priority="578" stopIfTrue="1">
      <formula>INDIRECT("E"&amp;ROW())="NWR"</formula>
    </cfRule>
    <cfRule type="expression" dxfId="22547" priority="579" stopIfTrue="1">
      <formula>INDIRECT("E"&amp;ROW())="Cancelled"</formula>
    </cfRule>
    <cfRule type="expression" dxfId="22546" priority="580" stopIfTrue="1">
      <formula>INDIRECT("E"&amp;ROW())="On hold"</formula>
    </cfRule>
    <cfRule type="expression" dxfId="22545" priority="581" stopIfTrue="1">
      <formula>INDIRECT("E"&amp;ROW())="Handed Over"</formula>
    </cfRule>
    <cfRule type="expression" dxfId="22544" priority="582" stopIfTrue="1">
      <formula>INDIRECT("E"&amp;ROW())="Fitted"</formula>
    </cfRule>
    <cfRule type="expression" dxfId="22543" priority="583" stopIfTrue="1">
      <formula>INDIRECT("E"&amp;ROW())="Booked to fit"</formula>
    </cfRule>
    <cfRule type="expression" dxfId="22542" priority="584" stopIfTrue="1">
      <formula>INDIRECT("E"&amp;ROW())="Delivered To Depot/Container"</formula>
    </cfRule>
    <cfRule type="expression" dxfId="22541" priority="585" stopIfTrue="1">
      <formula>INDIRECT("E"&amp;ROW())="Called Off"</formula>
    </cfRule>
    <cfRule type="expression" dxfId="22540" priority="586" stopIfTrue="1">
      <formula>INDIRECT("E"&amp;ROW())="Await Client Approval"</formula>
    </cfRule>
    <cfRule type="expression" dxfId="22539" priority="587" stopIfTrue="1">
      <formula>INDIRECT("E"&amp;ROW())="SCOPE SURVEY"</formula>
    </cfRule>
    <cfRule type="expression" dxfId="22538" priority="588" stopIfTrue="1">
      <formula>INDIRECT("E"&amp;ROW())="Priced"</formula>
    </cfRule>
    <cfRule type="expression" dxfId="22537" priority="589" stopIfTrue="1">
      <formula>INDIRECT("E"&amp;ROW())="Sent for pricing"</formula>
    </cfRule>
    <cfRule type="expression" dxfId="22536" priority="590" stopIfTrue="1">
      <formula>INDIRECT("E"&amp;ROW())="Await"</formula>
    </cfRule>
    <cfRule type="expression" dxfId="22535" priority="591" stopIfTrue="1">
      <formula>INDIRECT("E"&amp;ROW())="CLEANSED"</formula>
    </cfRule>
    <cfRule type="expression" dxfId="22534" priority="592" stopIfTrue="1">
      <formula>INDIRECT("E"&amp;ROW())="PM TO CLEANSE"</formula>
    </cfRule>
    <cfRule type="expression" dxfId="22533" priority="593" stopIfTrue="1">
      <formula>INDIRECT("E"&amp;ROW())="Survey Received"</formula>
    </cfRule>
    <cfRule type="expression" dxfId="22532" priority="594" stopIfTrue="1">
      <formula>INDIRECT("E"&amp;ROW())="Survey Booked"</formula>
    </cfRule>
  </conditionalFormatting>
  <conditionalFormatting sqref="BI55">
    <cfRule type="expression" dxfId="22531" priority="4726">
      <formula>INDIRECT("D"&amp;ROW())="Yes"</formula>
    </cfRule>
    <cfRule type="expression" dxfId="22530" priority="4727" stopIfTrue="1">
      <formula>INDIRECT("E"&amp;ROW())="Recall Required"</formula>
    </cfRule>
    <cfRule type="expression" dxfId="22529" priority="4728" stopIfTrue="1">
      <formula>INDIRECT("E"&amp;ROW())="Supply Only"</formula>
    </cfRule>
    <cfRule type="expression" dxfId="22528" priority="4729" stopIfTrue="1">
      <formula>INDIRECT("E"&amp;ROW())="Part Fitted"</formula>
    </cfRule>
    <cfRule type="expression" dxfId="22527" priority="4730" stopIfTrue="1">
      <formula>INDIRECT("E"&amp;ROW())="confirmed"</formula>
    </cfRule>
    <cfRule type="expression" dxfId="22526" priority="4731" stopIfTrue="1">
      <formula>INDIRECT("E"&amp;ROW())="Duplicate"</formula>
    </cfRule>
    <cfRule type="expression" dxfId="22525" priority="4732" stopIfTrue="1">
      <formula>INDIRECT("E"&amp;ROW())="Handed Back"</formula>
    </cfRule>
    <cfRule type="expression" dxfId="22524" priority="4733" stopIfTrue="1">
      <formula>INDIRECT("E"&amp;ROW())="Refusal"</formula>
    </cfRule>
    <cfRule type="expression" dxfId="22523" priority="4734" stopIfTrue="1">
      <formula>INDIRECT("E"&amp;ROW())="No Access install"</formula>
    </cfRule>
    <cfRule type="expression" dxfId="22522" priority="4735" stopIfTrue="1">
      <formula>INDIRECT("E"&amp;ROW())="No Access survey"</formula>
    </cfRule>
    <cfRule type="expression" dxfId="22521" priority="4736" stopIfTrue="1">
      <formula>INDIRECT("E"&amp;ROW())="NWR"</formula>
    </cfRule>
    <cfRule type="expression" dxfId="22520" priority="4737" stopIfTrue="1">
      <formula>INDIRECT("E"&amp;ROW())="Cancelled"</formula>
    </cfRule>
    <cfRule type="expression" dxfId="22519" priority="4738" stopIfTrue="1">
      <formula>INDIRECT("E"&amp;ROW())="On hold"</formula>
    </cfRule>
    <cfRule type="expression" dxfId="22518" priority="4739" stopIfTrue="1">
      <formula>INDIRECT("E"&amp;ROW())="Handed Over"</formula>
    </cfRule>
    <cfRule type="expression" dxfId="22517" priority="4740" stopIfTrue="1">
      <formula>INDIRECT("E"&amp;ROW())="Fitted"</formula>
    </cfRule>
    <cfRule type="expression" dxfId="22516" priority="4741" stopIfTrue="1">
      <formula>INDIRECT("E"&amp;ROW())="Booked to fit"</formula>
    </cfRule>
    <cfRule type="expression" dxfId="22515" priority="4742" stopIfTrue="1">
      <formula>INDIRECT("E"&amp;ROW())="Delivered To Depot/Container"</formula>
    </cfRule>
    <cfRule type="expression" dxfId="22514" priority="4743" stopIfTrue="1">
      <formula>INDIRECT("E"&amp;ROW())="Called Off"</formula>
    </cfRule>
    <cfRule type="expression" dxfId="22513" priority="4744" stopIfTrue="1">
      <formula>INDIRECT("E"&amp;ROW())="Await Client Approval"</formula>
    </cfRule>
    <cfRule type="expression" dxfId="22512" priority="4745" stopIfTrue="1">
      <formula>INDIRECT("E"&amp;ROW())="SCOPE SURVEY"</formula>
    </cfRule>
    <cfRule type="expression" dxfId="22511" priority="4746" stopIfTrue="1">
      <formula>INDIRECT("E"&amp;ROW())="Priced"</formula>
    </cfRule>
    <cfRule type="expression" dxfId="22510" priority="4747" stopIfTrue="1">
      <formula>INDIRECT("E"&amp;ROW())="Sent for pricing"</formula>
    </cfRule>
    <cfRule type="expression" dxfId="22509" priority="4748" stopIfTrue="1">
      <formula>INDIRECT("E"&amp;ROW())="Await"</formula>
    </cfRule>
    <cfRule type="expression" dxfId="22508" priority="4749" stopIfTrue="1">
      <formula>INDIRECT("E"&amp;ROW())="CLEANSED"</formula>
    </cfRule>
    <cfRule type="expression" dxfId="22507" priority="4750" stopIfTrue="1">
      <formula>INDIRECT("E"&amp;ROW())="PM TO CLEANSE"</formula>
    </cfRule>
    <cfRule type="expression" dxfId="22506" priority="4751" stopIfTrue="1">
      <formula>INDIRECT("E"&amp;ROW())="Survey Received"</formula>
    </cfRule>
    <cfRule type="expression" dxfId="22505" priority="4752" stopIfTrue="1">
      <formula>INDIRECT("E"&amp;ROW())="Survey Booked"</formula>
    </cfRule>
  </conditionalFormatting>
  <conditionalFormatting sqref="BI66">
    <cfRule type="expression" dxfId="22504" priority="4105">
      <formula>INDIRECT("D"&amp;ROW())="Yes"</formula>
    </cfRule>
    <cfRule type="expression" dxfId="22503" priority="4106" stopIfTrue="1">
      <formula>INDIRECT("E"&amp;ROW())="Recall Required"</formula>
    </cfRule>
    <cfRule type="expression" dxfId="22502" priority="4107" stopIfTrue="1">
      <formula>INDIRECT("E"&amp;ROW())="Supply Only"</formula>
    </cfRule>
    <cfRule type="expression" dxfId="22501" priority="4108" stopIfTrue="1">
      <formula>INDIRECT("E"&amp;ROW())="Part Fitted"</formula>
    </cfRule>
    <cfRule type="expression" dxfId="22500" priority="4109" stopIfTrue="1">
      <formula>INDIRECT("E"&amp;ROW())="confirmed"</formula>
    </cfRule>
    <cfRule type="expression" dxfId="22499" priority="4110" stopIfTrue="1">
      <formula>INDIRECT("E"&amp;ROW())="Duplicate"</formula>
    </cfRule>
    <cfRule type="expression" dxfId="22498" priority="4111" stopIfTrue="1">
      <formula>INDIRECT("E"&amp;ROW())="Handed Back"</formula>
    </cfRule>
    <cfRule type="expression" dxfId="22497" priority="4112" stopIfTrue="1">
      <formula>INDIRECT("E"&amp;ROW())="Refusal"</formula>
    </cfRule>
    <cfRule type="expression" dxfId="22496" priority="4113" stopIfTrue="1">
      <formula>INDIRECT("E"&amp;ROW())="No Access install"</formula>
    </cfRule>
    <cfRule type="expression" dxfId="22495" priority="4114" stopIfTrue="1">
      <formula>INDIRECT("E"&amp;ROW())="No Access survey"</formula>
    </cfRule>
    <cfRule type="expression" dxfId="22494" priority="4115" stopIfTrue="1">
      <formula>INDIRECT("E"&amp;ROW())="NWR"</formula>
    </cfRule>
    <cfRule type="expression" dxfId="22493" priority="4116" stopIfTrue="1">
      <formula>INDIRECT("E"&amp;ROW())="Cancelled"</formula>
    </cfRule>
    <cfRule type="expression" dxfId="22492" priority="4117" stopIfTrue="1">
      <formula>INDIRECT("E"&amp;ROW())="On hold"</formula>
    </cfRule>
    <cfRule type="expression" dxfId="22491" priority="4118" stopIfTrue="1">
      <formula>INDIRECT("E"&amp;ROW())="Handed Over"</formula>
    </cfRule>
    <cfRule type="expression" dxfId="22490" priority="4119" stopIfTrue="1">
      <formula>INDIRECT("E"&amp;ROW())="Fitted"</formula>
    </cfRule>
    <cfRule type="expression" dxfId="22489" priority="4120" stopIfTrue="1">
      <formula>INDIRECT("E"&amp;ROW())="Booked to fit"</formula>
    </cfRule>
    <cfRule type="expression" dxfId="22488" priority="4121" stopIfTrue="1">
      <formula>INDIRECT("E"&amp;ROW())="Delivered To Depot/Container"</formula>
    </cfRule>
    <cfRule type="expression" dxfId="22487" priority="4122" stopIfTrue="1">
      <formula>INDIRECT("E"&amp;ROW())="Called Off"</formula>
    </cfRule>
    <cfRule type="expression" dxfId="22486" priority="4123" stopIfTrue="1">
      <formula>INDIRECT("E"&amp;ROW())="Await Client Approval"</formula>
    </cfRule>
    <cfRule type="expression" dxfId="22485" priority="4124" stopIfTrue="1">
      <formula>INDIRECT("E"&amp;ROW())="SCOPE SURVEY"</formula>
    </cfRule>
    <cfRule type="expression" dxfId="22484" priority="4125" stopIfTrue="1">
      <formula>INDIRECT("E"&amp;ROW())="Priced"</formula>
    </cfRule>
    <cfRule type="expression" dxfId="22483" priority="4126" stopIfTrue="1">
      <formula>INDIRECT("E"&amp;ROW())="Sent for pricing"</formula>
    </cfRule>
    <cfRule type="expression" dxfId="22482" priority="4127" stopIfTrue="1">
      <formula>INDIRECT("E"&amp;ROW())="Await"</formula>
    </cfRule>
    <cfRule type="expression" dxfId="22481" priority="4128" stopIfTrue="1">
      <formula>INDIRECT("E"&amp;ROW())="CLEANSED"</formula>
    </cfRule>
    <cfRule type="expression" dxfId="22480" priority="4129" stopIfTrue="1">
      <formula>INDIRECT("E"&amp;ROW())="PM TO CLEANSE"</formula>
    </cfRule>
    <cfRule type="expression" dxfId="22479" priority="4130" stopIfTrue="1">
      <formula>INDIRECT("E"&amp;ROW())="Survey Received"</formula>
    </cfRule>
    <cfRule type="expression" dxfId="22478" priority="4131" stopIfTrue="1">
      <formula>INDIRECT("E"&amp;ROW())="Survey Booked"</formula>
    </cfRule>
  </conditionalFormatting>
  <conditionalFormatting sqref="BJ5:BJ6 BJ8:BJ9 BJ11:BJ12 BJ14:BJ15 BJ17:BJ18 BJ20:BJ21 BJ23:BJ24 BJ26 BJ28:BJ29 BJ31:BJ32 BJ34:BJ54">
    <cfRule type="expression" dxfId="22477" priority="4971" stopIfTrue="1">
      <formula>INDIRECT("E"&amp;ROW())="Supply Only"</formula>
    </cfRule>
    <cfRule type="expression" dxfId="22476" priority="4972" stopIfTrue="1">
      <formula>INDIRECT("E"&amp;ROW())="Part Fitted"</formula>
    </cfRule>
    <cfRule type="expression" dxfId="22475" priority="4973" stopIfTrue="1">
      <formula>INDIRECT("E"&amp;ROW())="confirmed"</formula>
    </cfRule>
    <cfRule type="expression" dxfId="22474" priority="4974" stopIfTrue="1">
      <formula>INDIRECT("E"&amp;ROW())="Duplicate"</formula>
    </cfRule>
    <cfRule type="expression" dxfId="22473" priority="4975" stopIfTrue="1">
      <formula>INDIRECT("E"&amp;ROW())="Handed Back"</formula>
    </cfRule>
    <cfRule type="expression" dxfId="22472" priority="4976" stopIfTrue="1">
      <formula>INDIRECT("E"&amp;ROW())="Refusal"</formula>
    </cfRule>
    <cfRule type="expression" dxfId="22471" priority="4977" stopIfTrue="1">
      <formula>INDIRECT("E"&amp;ROW())="No Access install"</formula>
    </cfRule>
    <cfRule type="expression" dxfId="22470" priority="4978" stopIfTrue="1">
      <formula>INDIRECT("E"&amp;ROW())="No Access survey"</formula>
    </cfRule>
    <cfRule type="expression" dxfId="22469" priority="4979" stopIfTrue="1">
      <formula>INDIRECT("E"&amp;ROW())="NWR"</formula>
    </cfRule>
    <cfRule type="expression" dxfId="22468" priority="4980" stopIfTrue="1">
      <formula>INDIRECT("E"&amp;ROW())="Cancelled"</formula>
    </cfRule>
    <cfRule type="expression" dxfId="22467" priority="4981" stopIfTrue="1">
      <formula>INDIRECT("E"&amp;ROW())="On hold"</formula>
    </cfRule>
    <cfRule type="expression" dxfId="22466" priority="4982" stopIfTrue="1">
      <formula>INDIRECT("E"&amp;ROW())="Handed Over"</formula>
    </cfRule>
    <cfRule type="expression" dxfId="22465" priority="4983" stopIfTrue="1">
      <formula>INDIRECT("E"&amp;ROW())="Fitted"</formula>
    </cfRule>
    <cfRule type="expression" dxfId="22464" priority="4984" stopIfTrue="1">
      <formula>INDIRECT("E"&amp;ROW())="Booked to fit"</formula>
    </cfRule>
    <cfRule type="expression" dxfId="22463" priority="4985" stopIfTrue="1">
      <formula>INDIRECT("E"&amp;ROW())="Delivered To Depot/Container"</formula>
    </cfRule>
    <cfRule type="expression" dxfId="22462" priority="4986" stopIfTrue="1">
      <formula>INDIRECT("E"&amp;ROW())="Called Off"</formula>
    </cfRule>
    <cfRule type="expression" dxfId="22461" priority="4987" stopIfTrue="1">
      <formula>INDIRECT("E"&amp;ROW())="Await Client Approval"</formula>
    </cfRule>
    <cfRule type="expression" dxfId="22460" priority="4988" stopIfTrue="1">
      <formula>INDIRECT("E"&amp;ROW())="SCOPE SURVEY"</formula>
    </cfRule>
    <cfRule type="expression" dxfId="22459" priority="4989" stopIfTrue="1">
      <formula>INDIRECT("E"&amp;ROW())="Priced"</formula>
    </cfRule>
    <cfRule type="expression" dxfId="22458" priority="4990" stopIfTrue="1">
      <formula>INDIRECT("E"&amp;ROW())="Sent for pricing"</formula>
    </cfRule>
    <cfRule type="expression" dxfId="22457" priority="4991" stopIfTrue="1">
      <formula>INDIRECT("E"&amp;ROW())="Await"</formula>
    </cfRule>
    <cfRule type="expression" dxfId="22456" priority="4992" stopIfTrue="1">
      <formula>INDIRECT("E"&amp;ROW())="CLEANSED"</formula>
    </cfRule>
    <cfRule type="expression" dxfId="22455" priority="4993" stopIfTrue="1">
      <formula>INDIRECT("E"&amp;ROW())="PM TO CLEANSE"</formula>
    </cfRule>
    <cfRule type="expression" dxfId="22454" priority="4994" stopIfTrue="1">
      <formula>INDIRECT("E"&amp;ROW())="Survey Received"</formula>
    </cfRule>
    <cfRule type="expression" dxfId="22453" priority="4995" stopIfTrue="1">
      <formula>INDIRECT("E"&amp;ROW())="Survey Booked"</formula>
    </cfRule>
  </conditionalFormatting>
  <conditionalFormatting sqref="BJ5:BJ6 BJ8:BJ9 BJ11:BJ12 BJ14:BJ15 BJ17:BJ18 BJ20:BJ21 BJ23:BJ24 BJ26 BJ28:BJ29 BJ31:BJ32">
    <cfRule type="expression" dxfId="22452" priority="4969">
      <formula>INDIRECT("D"&amp;ROW())="Yes"</formula>
    </cfRule>
    <cfRule type="expression" dxfId="22451" priority="4970" stopIfTrue="1">
      <formula>INDIRECT("E"&amp;ROW())="Recall Required"</formula>
    </cfRule>
  </conditionalFormatting>
  <conditionalFormatting sqref="BJ34:BJ55">
    <cfRule type="expression" dxfId="22450" priority="4672">
      <formula>INDIRECT("D"&amp;ROW())="Yes"</formula>
    </cfRule>
    <cfRule type="expression" dxfId="22449" priority="4673" stopIfTrue="1">
      <formula>INDIRECT("E"&amp;ROW())="Recall Required"</formula>
    </cfRule>
  </conditionalFormatting>
  <conditionalFormatting sqref="BJ55:BL55">
    <cfRule type="expression" dxfId="22448" priority="4674" stopIfTrue="1">
      <formula>INDIRECT("E"&amp;ROW())="Supply Only"</formula>
    </cfRule>
    <cfRule type="expression" dxfId="22447" priority="4675" stopIfTrue="1">
      <formula>INDIRECT("E"&amp;ROW())="Part Fitted"</formula>
    </cfRule>
    <cfRule type="expression" dxfId="22446" priority="4676" stopIfTrue="1">
      <formula>INDIRECT("E"&amp;ROW())="confirmed"</formula>
    </cfRule>
    <cfRule type="expression" dxfId="22445" priority="4677" stopIfTrue="1">
      <formula>INDIRECT("E"&amp;ROW())="Duplicate"</formula>
    </cfRule>
    <cfRule type="expression" dxfId="22444" priority="4678" stopIfTrue="1">
      <formula>INDIRECT("E"&amp;ROW())="Handed Back"</formula>
    </cfRule>
    <cfRule type="expression" dxfId="22443" priority="4679" stopIfTrue="1">
      <formula>INDIRECT("E"&amp;ROW())="Refusal"</formula>
    </cfRule>
    <cfRule type="expression" dxfId="22442" priority="4680" stopIfTrue="1">
      <formula>INDIRECT("E"&amp;ROW())="No Access install"</formula>
    </cfRule>
    <cfRule type="expression" dxfId="22441" priority="4681" stopIfTrue="1">
      <formula>INDIRECT("E"&amp;ROW())="No Access survey"</formula>
    </cfRule>
    <cfRule type="expression" dxfId="22440" priority="4682" stopIfTrue="1">
      <formula>INDIRECT("E"&amp;ROW())="NWR"</formula>
    </cfRule>
    <cfRule type="expression" dxfId="22439" priority="4683" stopIfTrue="1">
      <formula>INDIRECT("E"&amp;ROW())="Cancelled"</formula>
    </cfRule>
    <cfRule type="expression" dxfId="22438" priority="4684" stopIfTrue="1">
      <formula>INDIRECT("E"&amp;ROW())="On hold"</formula>
    </cfRule>
    <cfRule type="expression" dxfId="22437" priority="4685" stopIfTrue="1">
      <formula>INDIRECT("E"&amp;ROW())="Handed Over"</formula>
    </cfRule>
    <cfRule type="expression" dxfId="22436" priority="4686" stopIfTrue="1">
      <formula>INDIRECT("E"&amp;ROW())="Fitted"</formula>
    </cfRule>
    <cfRule type="expression" dxfId="22435" priority="4687" stopIfTrue="1">
      <formula>INDIRECT("E"&amp;ROW())="Booked to fit"</formula>
    </cfRule>
    <cfRule type="expression" dxfId="22434" priority="4688" stopIfTrue="1">
      <formula>INDIRECT("E"&amp;ROW())="Delivered To Depot/Container"</formula>
    </cfRule>
    <cfRule type="expression" dxfId="22433" priority="4689" stopIfTrue="1">
      <formula>INDIRECT("E"&amp;ROW())="Called Off"</formula>
    </cfRule>
    <cfRule type="expression" dxfId="22432" priority="4690" stopIfTrue="1">
      <formula>INDIRECT("E"&amp;ROW())="Await Client Approval"</formula>
    </cfRule>
    <cfRule type="expression" dxfId="22431" priority="4691" stopIfTrue="1">
      <formula>INDIRECT("E"&amp;ROW())="SCOPE SURVEY"</formula>
    </cfRule>
    <cfRule type="expression" dxfId="22430" priority="4692" stopIfTrue="1">
      <formula>INDIRECT("E"&amp;ROW())="Priced"</formula>
    </cfRule>
    <cfRule type="expression" dxfId="22429" priority="4693" stopIfTrue="1">
      <formula>INDIRECT("E"&amp;ROW())="Sent for pricing"</formula>
    </cfRule>
    <cfRule type="expression" dxfId="22428" priority="4694" stopIfTrue="1">
      <formula>INDIRECT("E"&amp;ROW())="Await"</formula>
    </cfRule>
    <cfRule type="expression" dxfId="22427" priority="4695" stopIfTrue="1">
      <formula>INDIRECT("E"&amp;ROW())="CLEANSED"</formula>
    </cfRule>
    <cfRule type="expression" dxfId="22426" priority="4696" stopIfTrue="1">
      <formula>INDIRECT("E"&amp;ROW())="PM TO CLEANSE"</formula>
    </cfRule>
    <cfRule type="expression" dxfId="22425" priority="4697" stopIfTrue="1">
      <formula>INDIRECT("E"&amp;ROW())="Survey Received"</formula>
    </cfRule>
    <cfRule type="expression" dxfId="22424" priority="4698" stopIfTrue="1">
      <formula>INDIRECT("E"&amp;ROW())="Survey Booked"</formula>
    </cfRule>
  </conditionalFormatting>
  <conditionalFormatting sqref="BK55:BS55">
    <cfRule type="expression" dxfId="22423" priority="4645">
      <formula>INDIRECT("D"&amp;ROW())="Yes"</formula>
    </cfRule>
    <cfRule type="expression" dxfId="22422" priority="4646" stopIfTrue="1">
      <formula>INDIRECT("E"&amp;ROW())="Recall Required"</formula>
    </cfRule>
  </conditionalFormatting>
  <conditionalFormatting sqref="BM55:BS55">
    <cfRule type="expression" dxfId="22421" priority="4647" stopIfTrue="1">
      <formula>INDIRECT("E"&amp;ROW())="Supply Only"</formula>
    </cfRule>
    <cfRule type="expression" dxfId="22420" priority="4648" stopIfTrue="1">
      <formula>INDIRECT("E"&amp;ROW())="Part Fitted"</formula>
    </cfRule>
    <cfRule type="expression" dxfId="22419" priority="4649" stopIfTrue="1">
      <formula>INDIRECT("E"&amp;ROW())="confirmed"</formula>
    </cfRule>
    <cfRule type="expression" dxfId="22418" priority="4650" stopIfTrue="1">
      <formula>INDIRECT("E"&amp;ROW())="Duplicate"</formula>
    </cfRule>
    <cfRule type="expression" dxfId="22417" priority="4651" stopIfTrue="1">
      <formula>INDIRECT("E"&amp;ROW())="Handed Back"</formula>
    </cfRule>
    <cfRule type="expression" dxfId="22416" priority="4652" stopIfTrue="1">
      <formula>INDIRECT("E"&amp;ROW())="Refusal"</formula>
    </cfRule>
    <cfRule type="expression" dxfId="22415" priority="4653" stopIfTrue="1">
      <formula>INDIRECT("E"&amp;ROW())="No Access install"</formula>
    </cfRule>
    <cfRule type="expression" dxfId="22414" priority="4654" stopIfTrue="1">
      <formula>INDIRECT("E"&amp;ROW())="No Access survey"</formula>
    </cfRule>
    <cfRule type="expression" dxfId="22413" priority="4655" stopIfTrue="1">
      <formula>INDIRECT("E"&amp;ROW())="NWR"</formula>
    </cfRule>
    <cfRule type="expression" dxfId="22412" priority="4656" stopIfTrue="1">
      <formula>INDIRECT("E"&amp;ROW())="Cancelled"</formula>
    </cfRule>
    <cfRule type="expression" dxfId="22411" priority="4657" stopIfTrue="1">
      <formula>INDIRECT("E"&amp;ROW())="On hold"</formula>
    </cfRule>
    <cfRule type="expression" dxfId="22410" priority="4658" stopIfTrue="1">
      <formula>INDIRECT("E"&amp;ROW())="Handed Over"</formula>
    </cfRule>
    <cfRule type="expression" dxfId="22409" priority="4659" stopIfTrue="1">
      <formula>INDIRECT("E"&amp;ROW())="Fitted"</formula>
    </cfRule>
    <cfRule type="expression" dxfId="22408" priority="4660" stopIfTrue="1">
      <formula>INDIRECT("E"&amp;ROW())="Booked to fit"</formula>
    </cfRule>
    <cfRule type="expression" dxfId="22407" priority="4661" stopIfTrue="1">
      <formula>INDIRECT("E"&amp;ROW())="Delivered To Depot/Container"</formula>
    </cfRule>
    <cfRule type="expression" dxfId="22406" priority="4662" stopIfTrue="1">
      <formula>INDIRECT("E"&amp;ROW())="Called Off"</formula>
    </cfRule>
    <cfRule type="expression" dxfId="22405" priority="4663" stopIfTrue="1">
      <formula>INDIRECT("E"&amp;ROW())="Await Client Approval"</formula>
    </cfRule>
    <cfRule type="expression" dxfId="22404" priority="4664" stopIfTrue="1">
      <formula>INDIRECT("E"&amp;ROW())="SCOPE SURVEY"</formula>
    </cfRule>
    <cfRule type="expression" dxfId="22403" priority="4665" stopIfTrue="1">
      <formula>INDIRECT("E"&amp;ROW())="Priced"</formula>
    </cfRule>
    <cfRule type="expression" dxfId="22402" priority="4666" stopIfTrue="1">
      <formula>INDIRECT("E"&amp;ROW())="Sent for pricing"</formula>
    </cfRule>
    <cfRule type="expression" dxfId="22401" priority="4667" stopIfTrue="1">
      <formula>INDIRECT("E"&amp;ROW())="Await"</formula>
    </cfRule>
    <cfRule type="expression" dxfId="22400" priority="4668" stopIfTrue="1">
      <formula>INDIRECT("E"&amp;ROW())="CLEANSED"</formula>
    </cfRule>
    <cfRule type="expression" dxfId="22399" priority="4669" stopIfTrue="1">
      <formula>INDIRECT("E"&amp;ROW())="PM TO CLEANSE"</formula>
    </cfRule>
    <cfRule type="expression" dxfId="22398" priority="4670" stopIfTrue="1">
      <formula>INDIRECT("E"&amp;ROW())="Survey Received"</formula>
    </cfRule>
    <cfRule type="expression" dxfId="22397" priority="4671" stopIfTrue="1">
      <formula>INDIRECT("E"&amp;ROW())="Survey Booked"</formula>
    </cfRule>
  </conditionalFormatting>
  <conditionalFormatting sqref="BN34">
    <cfRule type="expression" dxfId="22396" priority="4348">
      <formula>INDIRECT("D"&amp;ROW())="Yes"</formula>
    </cfRule>
    <cfRule type="expression" dxfId="22395" priority="4349" stopIfTrue="1">
      <formula>INDIRECT("E"&amp;ROW())="Recall Required"</formula>
    </cfRule>
    <cfRule type="expression" dxfId="22394" priority="4350" stopIfTrue="1">
      <formula>INDIRECT("E"&amp;ROW())="Supply Only"</formula>
    </cfRule>
    <cfRule type="expression" dxfId="22393" priority="4351" stopIfTrue="1">
      <formula>INDIRECT("E"&amp;ROW())="Part Fitted"</formula>
    </cfRule>
    <cfRule type="expression" dxfId="22392" priority="4352" stopIfTrue="1">
      <formula>INDIRECT("E"&amp;ROW())="confirmed"</formula>
    </cfRule>
    <cfRule type="expression" dxfId="22391" priority="4353" stopIfTrue="1">
      <formula>INDIRECT("E"&amp;ROW())="Duplicate"</formula>
    </cfRule>
    <cfRule type="expression" dxfId="22390" priority="4354" stopIfTrue="1">
      <formula>INDIRECT("E"&amp;ROW())="Handed Back"</formula>
    </cfRule>
    <cfRule type="expression" dxfId="22389" priority="4355" stopIfTrue="1">
      <formula>INDIRECT("E"&amp;ROW())="Refusal"</formula>
    </cfRule>
    <cfRule type="expression" dxfId="22388" priority="4356" stopIfTrue="1">
      <formula>INDIRECT("E"&amp;ROW())="No Access install"</formula>
    </cfRule>
    <cfRule type="expression" dxfId="22387" priority="4357" stopIfTrue="1">
      <formula>INDIRECT("E"&amp;ROW())="No Access survey"</formula>
    </cfRule>
    <cfRule type="expression" dxfId="22386" priority="4358" stopIfTrue="1">
      <formula>INDIRECT("E"&amp;ROW())="NWR"</formula>
    </cfRule>
    <cfRule type="expression" dxfId="22385" priority="4359" stopIfTrue="1">
      <formula>INDIRECT("E"&amp;ROW())="Cancelled"</formula>
    </cfRule>
    <cfRule type="expression" dxfId="22384" priority="4360" stopIfTrue="1">
      <formula>INDIRECT("E"&amp;ROW())="On hold"</formula>
    </cfRule>
    <cfRule type="expression" dxfId="22383" priority="4361" stopIfTrue="1">
      <formula>INDIRECT("E"&amp;ROW())="Handed Over"</formula>
    </cfRule>
    <cfRule type="expression" dxfId="22382" priority="4362" stopIfTrue="1">
      <formula>INDIRECT("E"&amp;ROW())="Fitted"</formula>
    </cfRule>
    <cfRule type="expression" dxfId="22381" priority="4363" stopIfTrue="1">
      <formula>INDIRECT("E"&amp;ROW())="Booked to fit"</formula>
    </cfRule>
    <cfRule type="expression" dxfId="22380" priority="4364" stopIfTrue="1">
      <formula>INDIRECT("E"&amp;ROW())="Delivered To Depot/Container"</formula>
    </cfRule>
    <cfRule type="expression" dxfId="22379" priority="4365" stopIfTrue="1">
      <formula>INDIRECT("E"&amp;ROW())="Called Off"</formula>
    </cfRule>
    <cfRule type="expression" dxfId="22378" priority="4366" stopIfTrue="1">
      <formula>INDIRECT("E"&amp;ROW())="Await Client Approval"</formula>
    </cfRule>
    <cfRule type="expression" dxfId="22377" priority="4367" stopIfTrue="1">
      <formula>INDIRECT("E"&amp;ROW())="SCOPE SURVEY"</formula>
    </cfRule>
    <cfRule type="expression" dxfId="22376" priority="4368" stopIfTrue="1">
      <formula>INDIRECT("E"&amp;ROW())="Priced"</formula>
    </cfRule>
    <cfRule type="expression" dxfId="22375" priority="4369" stopIfTrue="1">
      <formula>INDIRECT("E"&amp;ROW())="Sent for pricing"</formula>
    </cfRule>
    <cfRule type="expression" dxfId="22374" priority="4370" stopIfTrue="1">
      <formula>INDIRECT("E"&amp;ROW())="Await"</formula>
    </cfRule>
    <cfRule type="expression" dxfId="22373" priority="4371" stopIfTrue="1">
      <formula>INDIRECT("E"&amp;ROW())="CLEANSED"</formula>
    </cfRule>
    <cfRule type="expression" dxfId="22372" priority="4372" stopIfTrue="1">
      <formula>INDIRECT("E"&amp;ROW())="PM TO CLEANSE"</formula>
    </cfRule>
    <cfRule type="expression" dxfId="22371" priority="4373" stopIfTrue="1">
      <formula>INDIRECT("E"&amp;ROW())="Survey Received"</formula>
    </cfRule>
    <cfRule type="expression" dxfId="22370" priority="4374" stopIfTrue="1">
      <formula>INDIRECT("E"&amp;ROW())="Survey Booked"</formula>
    </cfRule>
  </conditionalFormatting>
  <conditionalFormatting sqref="BT3">
    <cfRule type="expression" dxfId="22369" priority="5590">
      <formula>INDIRECT("D"&amp;ROW())="Yes"</formula>
    </cfRule>
    <cfRule type="expression" dxfId="22368" priority="5591" stopIfTrue="1">
      <formula>INDIRECT("E"&amp;ROW())="Recall Required"</formula>
    </cfRule>
    <cfRule type="expression" dxfId="22367" priority="5592" stopIfTrue="1">
      <formula>INDIRECT("E"&amp;ROW())="Supply Only"</formula>
    </cfRule>
    <cfRule type="expression" dxfId="22366" priority="5593" stopIfTrue="1">
      <formula>INDIRECT("E"&amp;ROW())="Part Fitted"</formula>
    </cfRule>
    <cfRule type="expression" dxfId="22365" priority="5594" stopIfTrue="1">
      <formula>INDIRECT("E"&amp;ROW())="confirmed"</formula>
    </cfRule>
    <cfRule type="expression" dxfId="22364" priority="5595" stopIfTrue="1">
      <formula>INDIRECT("E"&amp;ROW())="Duplicate"</formula>
    </cfRule>
    <cfRule type="expression" dxfId="22363" priority="5596" stopIfTrue="1">
      <formula>INDIRECT("E"&amp;ROW())="Handed Back"</formula>
    </cfRule>
    <cfRule type="expression" dxfId="22362" priority="5597" stopIfTrue="1">
      <formula>INDIRECT("E"&amp;ROW())="Refusal"</formula>
    </cfRule>
    <cfRule type="expression" dxfId="22361" priority="5598" stopIfTrue="1">
      <formula>INDIRECT("E"&amp;ROW())="No Access install"</formula>
    </cfRule>
    <cfRule type="expression" dxfId="22360" priority="5599" stopIfTrue="1">
      <formula>INDIRECT("E"&amp;ROW())="No Access survey"</formula>
    </cfRule>
    <cfRule type="expression" dxfId="22359" priority="5600" stopIfTrue="1">
      <formula>INDIRECT("E"&amp;ROW())="NWR"</formula>
    </cfRule>
    <cfRule type="expression" dxfId="22358" priority="5601" stopIfTrue="1">
      <formula>INDIRECT("E"&amp;ROW())="Cancelled"</formula>
    </cfRule>
    <cfRule type="expression" dxfId="22357" priority="5602" stopIfTrue="1">
      <formula>INDIRECT("E"&amp;ROW())="On hold"</formula>
    </cfRule>
    <cfRule type="expression" dxfId="22356" priority="5603" stopIfTrue="1">
      <formula>INDIRECT("E"&amp;ROW())="Handed Over"</formula>
    </cfRule>
    <cfRule type="expression" dxfId="22355" priority="5604" stopIfTrue="1">
      <formula>INDIRECT("E"&amp;ROW())="Fitted"</formula>
    </cfRule>
    <cfRule type="expression" dxfId="22354" priority="5605" stopIfTrue="1">
      <formula>INDIRECT("E"&amp;ROW())="Booked to fit"</formula>
    </cfRule>
    <cfRule type="expression" dxfId="22353" priority="5606" stopIfTrue="1">
      <formula>INDIRECT("E"&amp;ROW())="Delivered To Depot/Container"</formula>
    </cfRule>
    <cfRule type="expression" dxfId="22352" priority="5607" stopIfTrue="1">
      <formula>INDIRECT("E"&amp;ROW())="Called Off"</formula>
    </cfRule>
    <cfRule type="expression" dxfId="22351" priority="5608" stopIfTrue="1">
      <formula>INDIRECT("E"&amp;ROW())="Await Client Approval"</formula>
    </cfRule>
    <cfRule type="expression" dxfId="22350" priority="5609" stopIfTrue="1">
      <formula>INDIRECT("E"&amp;ROW())="SCOPE SURVEY"</formula>
    </cfRule>
    <cfRule type="expression" dxfId="22349" priority="5610" stopIfTrue="1">
      <formula>INDIRECT("E"&amp;ROW())="Priced"</formula>
    </cfRule>
    <cfRule type="expression" dxfId="22348" priority="5611" stopIfTrue="1">
      <formula>INDIRECT("E"&amp;ROW())="Sent for pricing"</formula>
    </cfRule>
    <cfRule type="expression" dxfId="22347" priority="5612" stopIfTrue="1">
      <formula>INDIRECT("E"&amp;ROW())="Await"</formula>
    </cfRule>
    <cfRule type="expression" dxfId="22346" priority="5613" stopIfTrue="1">
      <formula>INDIRECT("E"&amp;ROW())="CLEANSED"</formula>
    </cfRule>
    <cfRule type="expression" dxfId="22345" priority="5614" stopIfTrue="1">
      <formula>INDIRECT("E"&amp;ROW())="PM TO CLEANSE"</formula>
    </cfRule>
    <cfRule type="expression" dxfId="22344" priority="5615" stopIfTrue="1">
      <formula>INDIRECT("E"&amp;ROW())="Survey Received"</formula>
    </cfRule>
    <cfRule type="expression" dxfId="22343" priority="5616" stopIfTrue="1">
      <formula>INDIRECT("E"&amp;ROW())="Survey Booked"</formula>
    </cfRule>
  </conditionalFormatting>
  <conditionalFormatting sqref="BU3:BU838">
    <cfRule type="expression" dxfId="22342" priority="5566" stopIfTrue="1">
      <formula>INDIRECT("E"&amp;ROW())="Part Fitted"</formula>
    </cfRule>
    <cfRule type="expression" dxfId="22341" priority="5567" stopIfTrue="1">
      <formula>INDIRECT("E"&amp;ROW())="confirmed"</formula>
    </cfRule>
    <cfRule type="expression" dxfId="22340" priority="5568" stopIfTrue="1">
      <formula>INDIRECT("E"&amp;ROW())="Duplicate"</formula>
    </cfRule>
    <cfRule type="expression" dxfId="22339" priority="5569" stopIfTrue="1">
      <formula>INDIRECT("E"&amp;ROW())="Handed Back"</formula>
    </cfRule>
    <cfRule type="expression" dxfId="22338" priority="5570" stopIfTrue="1">
      <formula>INDIRECT("E"&amp;ROW())="Refusal"</formula>
    </cfRule>
    <cfRule type="expression" dxfId="22337" priority="5571" stopIfTrue="1">
      <formula>INDIRECT("E"&amp;ROW())="No Access install"</formula>
    </cfRule>
    <cfRule type="expression" dxfId="22336" priority="5572" stopIfTrue="1">
      <formula>INDIRECT("E"&amp;ROW())="No Access survey"</formula>
    </cfRule>
    <cfRule type="expression" dxfId="22335" priority="5573" stopIfTrue="1">
      <formula>INDIRECT("E"&amp;ROW())="NWR"</formula>
    </cfRule>
    <cfRule type="expression" dxfId="22334" priority="5574" stopIfTrue="1">
      <formula>INDIRECT("E"&amp;ROW())="Cancelled"</formula>
    </cfRule>
    <cfRule type="expression" dxfId="22333" priority="5575" stopIfTrue="1">
      <formula>INDIRECT("E"&amp;ROW())="On hold"</formula>
    </cfRule>
    <cfRule type="expression" dxfId="22332" priority="5576" stopIfTrue="1">
      <formula>INDIRECT("E"&amp;ROW())="Handed Over"</formula>
    </cfRule>
    <cfRule type="expression" dxfId="22331" priority="5577" stopIfTrue="1">
      <formula>INDIRECT("E"&amp;ROW())="Fitted"</formula>
    </cfRule>
    <cfRule type="expression" dxfId="22330" priority="5578" stopIfTrue="1">
      <formula>INDIRECT("E"&amp;ROW())="Booked to fit"</formula>
    </cfRule>
    <cfRule type="expression" dxfId="22329" priority="5579" stopIfTrue="1">
      <formula>INDIRECT("E"&amp;ROW())="Delivered To Depot/Container"</formula>
    </cfRule>
    <cfRule type="expression" dxfId="22328" priority="5580" stopIfTrue="1">
      <formula>INDIRECT("E"&amp;ROW())="Called Off"</formula>
    </cfRule>
    <cfRule type="expression" dxfId="22327" priority="5581" stopIfTrue="1">
      <formula>INDIRECT("E"&amp;ROW())="Await Client Approval"</formula>
    </cfRule>
    <cfRule type="expression" dxfId="22326" priority="5582" stopIfTrue="1">
      <formula>INDIRECT("E"&amp;ROW())="SCOPE SURVEY"</formula>
    </cfRule>
    <cfRule type="expression" dxfId="22325" priority="5583" stopIfTrue="1">
      <formula>INDIRECT("E"&amp;ROW())="Priced"</formula>
    </cfRule>
    <cfRule type="expression" dxfId="22324" priority="5584" stopIfTrue="1">
      <formula>INDIRECT("E"&amp;ROW())="Sent for pricing"</formula>
    </cfRule>
    <cfRule type="expression" dxfId="22323" priority="5585" stopIfTrue="1">
      <formula>INDIRECT("E"&amp;ROW())="Await"</formula>
    </cfRule>
    <cfRule type="expression" dxfId="22322" priority="5586" stopIfTrue="1">
      <formula>INDIRECT("E"&amp;ROW())="CLEANSED"</formula>
    </cfRule>
    <cfRule type="expression" dxfId="22321" priority="5587" stopIfTrue="1">
      <formula>INDIRECT("E"&amp;ROW())="PM TO CLEANSE"</formula>
    </cfRule>
    <cfRule type="expression" dxfId="22320" priority="5588" stopIfTrue="1">
      <formula>INDIRECT("E"&amp;ROW())="Survey Received"</formula>
    </cfRule>
    <cfRule type="expression" dxfId="22319" priority="5589" stopIfTrue="1">
      <formula>INDIRECT("E"&amp;ROW())="Survey Booked"</formula>
    </cfRule>
  </conditionalFormatting>
  <conditionalFormatting sqref="BU3:BU4986">
    <cfRule type="expression" dxfId="22318" priority="5482">
      <formula>INDIRECT("D"&amp;ROW())="Yes"</formula>
    </cfRule>
  </conditionalFormatting>
  <conditionalFormatting sqref="BU4:BU4986">
    <cfRule type="expression" dxfId="22317" priority="5483" stopIfTrue="1">
      <formula>INDIRECT("E"&amp;ROW())="Recall Required"</formula>
    </cfRule>
    <cfRule type="expression" dxfId="22316" priority="5484" stopIfTrue="1">
      <formula>INDIRECT("E"&amp;ROW())="Supply Only"</formula>
    </cfRule>
  </conditionalFormatting>
  <conditionalFormatting sqref="BU55">
    <cfRule type="expression" dxfId="22315" priority="4591">
      <formula>INDIRECT("D"&amp;ROW())="Yes"</formula>
    </cfRule>
    <cfRule type="expression" dxfId="22314" priority="4592" stopIfTrue="1">
      <formula>INDIRECT("E"&amp;ROW())="Recall Required"</formula>
    </cfRule>
    <cfRule type="expression" dxfId="22313" priority="4593" stopIfTrue="1">
      <formula>INDIRECT("E"&amp;ROW())="Supply Only"</formula>
    </cfRule>
    <cfRule type="expression" dxfId="22312" priority="4594" stopIfTrue="1">
      <formula>INDIRECT("E"&amp;ROW())="Part Fitted"</formula>
    </cfRule>
    <cfRule type="expression" dxfId="22311" priority="4595" stopIfTrue="1">
      <formula>INDIRECT("E"&amp;ROW())="confirmed"</formula>
    </cfRule>
    <cfRule type="expression" dxfId="22310" priority="4596" stopIfTrue="1">
      <formula>INDIRECT("E"&amp;ROW())="Duplicate"</formula>
    </cfRule>
    <cfRule type="expression" dxfId="22309" priority="4597" stopIfTrue="1">
      <formula>INDIRECT("E"&amp;ROW())="Handed Back"</formula>
    </cfRule>
    <cfRule type="expression" dxfId="22308" priority="4598" stopIfTrue="1">
      <formula>INDIRECT("E"&amp;ROW())="Refusal"</formula>
    </cfRule>
    <cfRule type="expression" dxfId="22307" priority="4599" stopIfTrue="1">
      <formula>INDIRECT("E"&amp;ROW())="No Access install"</formula>
    </cfRule>
    <cfRule type="expression" dxfId="22306" priority="4600" stopIfTrue="1">
      <formula>INDIRECT("E"&amp;ROW())="No Access survey"</formula>
    </cfRule>
    <cfRule type="expression" dxfId="22305" priority="4601" stopIfTrue="1">
      <formula>INDIRECT("E"&amp;ROW())="NWR"</formula>
    </cfRule>
    <cfRule type="expression" dxfId="22304" priority="4602" stopIfTrue="1">
      <formula>INDIRECT("E"&amp;ROW())="Cancelled"</formula>
    </cfRule>
    <cfRule type="expression" dxfId="22303" priority="4603" stopIfTrue="1">
      <formula>INDIRECT("E"&amp;ROW())="On hold"</formula>
    </cfRule>
    <cfRule type="expression" dxfId="22302" priority="4604" stopIfTrue="1">
      <formula>INDIRECT("E"&amp;ROW())="Handed Over"</formula>
    </cfRule>
    <cfRule type="expression" dxfId="22301" priority="4605" stopIfTrue="1">
      <formula>INDIRECT("E"&amp;ROW())="Fitted"</formula>
    </cfRule>
    <cfRule type="expression" dxfId="22300" priority="4606" stopIfTrue="1">
      <formula>INDIRECT("E"&amp;ROW())="Booked to fit"</formula>
    </cfRule>
    <cfRule type="expression" dxfId="22299" priority="4607" stopIfTrue="1">
      <formula>INDIRECT("E"&amp;ROW())="Delivered To Depot/Container"</formula>
    </cfRule>
    <cfRule type="expression" dxfId="22298" priority="4608" stopIfTrue="1">
      <formula>INDIRECT("E"&amp;ROW())="Called Off"</formula>
    </cfRule>
    <cfRule type="expression" dxfId="22297" priority="4609" stopIfTrue="1">
      <formula>INDIRECT("E"&amp;ROW())="Await Client Approval"</formula>
    </cfRule>
    <cfRule type="expression" dxfId="22296" priority="4610" stopIfTrue="1">
      <formula>INDIRECT("E"&amp;ROW())="SCOPE SURVEY"</formula>
    </cfRule>
    <cfRule type="expression" dxfId="22295" priority="4611" stopIfTrue="1">
      <formula>INDIRECT("E"&amp;ROW())="Priced"</formula>
    </cfRule>
    <cfRule type="expression" dxfId="22294" priority="4612" stopIfTrue="1">
      <formula>INDIRECT("E"&amp;ROW())="Sent for pricing"</formula>
    </cfRule>
    <cfRule type="expression" dxfId="22293" priority="4613" stopIfTrue="1">
      <formula>INDIRECT("E"&amp;ROW())="Await"</formula>
    </cfRule>
    <cfRule type="expression" dxfId="22292" priority="4614" stopIfTrue="1">
      <formula>INDIRECT("E"&amp;ROW())="CLEANSED"</formula>
    </cfRule>
    <cfRule type="expression" dxfId="22291" priority="4615" stopIfTrue="1">
      <formula>INDIRECT("E"&amp;ROW())="PM TO CLEANSE"</formula>
    </cfRule>
    <cfRule type="expression" dxfId="22290" priority="4616" stopIfTrue="1">
      <formula>INDIRECT("E"&amp;ROW())="Survey Received"</formula>
    </cfRule>
    <cfRule type="expression" dxfId="22289" priority="4617" stopIfTrue="1">
      <formula>INDIRECT("E"&amp;ROW())="Survey Booked"</formula>
    </cfRule>
  </conditionalFormatting>
  <conditionalFormatting sqref="BU839:BU4986">
    <cfRule type="expression" dxfId="22288" priority="5485" stopIfTrue="1">
      <formula>INDIRECT("E"&amp;ROW())="Part Fitted"</formula>
    </cfRule>
    <cfRule type="expression" dxfId="22287" priority="5486" stopIfTrue="1">
      <formula>INDIRECT("E"&amp;ROW())="confirmed"</formula>
    </cfRule>
    <cfRule type="expression" dxfId="22286" priority="5487" stopIfTrue="1">
      <formula>INDIRECT("E"&amp;ROW())="Duplicate"</formula>
    </cfRule>
    <cfRule type="expression" dxfId="22285" priority="5488" stopIfTrue="1">
      <formula>INDIRECT("E"&amp;ROW())="Handed Back"</formula>
    </cfRule>
    <cfRule type="expression" dxfId="22284" priority="5489" stopIfTrue="1">
      <formula>INDIRECT("E"&amp;ROW())="Refusal"</formula>
    </cfRule>
    <cfRule type="expression" dxfId="22283" priority="5490" stopIfTrue="1">
      <formula>INDIRECT("E"&amp;ROW())="No Access install"</formula>
    </cfRule>
    <cfRule type="expression" dxfId="22282" priority="5491" stopIfTrue="1">
      <formula>INDIRECT("E"&amp;ROW())="No Access survey"</formula>
    </cfRule>
    <cfRule type="expression" dxfId="22281" priority="5492" stopIfTrue="1">
      <formula>INDIRECT("E"&amp;ROW())="NWR"</formula>
    </cfRule>
    <cfRule type="expression" dxfId="22280" priority="5493" stopIfTrue="1">
      <formula>INDIRECT("E"&amp;ROW())="Cancelled"</formula>
    </cfRule>
    <cfRule type="expression" dxfId="22279" priority="5494" stopIfTrue="1">
      <formula>INDIRECT("E"&amp;ROW())="On hold"</formula>
    </cfRule>
    <cfRule type="expression" dxfId="22278" priority="5495" stopIfTrue="1">
      <formula>INDIRECT("E"&amp;ROW())="Handed Over"</formula>
    </cfRule>
    <cfRule type="expression" dxfId="22277" priority="5496" stopIfTrue="1">
      <formula>INDIRECT("E"&amp;ROW())="Fitted"</formula>
    </cfRule>
    <cfRule type="expression" dxfId="22276" priority="5497" stopIfTrue="1">
      <formula>INDIRECT("E"&amp;ROW())="Booked to fit"</formula>
    </cfRule>
    <cfRule type="expression" dxfId="22275" priority="5498" stopIfTrue="1">
      <formula>INDIRECT("E"&amp;ROW())="Delivered To Depot/Container"</formula>
    </cfRule>
    <cfRule type="expression" dxfId="22274" priority="5499" stopIfTrue="1">
      <formula>INDIRECT("E"&amp;ROW())="Called Off"</formula>
    </cfRule>
    <cfRule type="expression" dxfId="22273" priority="5500" stopIfTrue="1">
      <formula>INDIRECT("E"&amp;ROW())="Await Client Approval"</formula>
    </cfRule>
    <cfRule type="expression" dxfId="22272" priority="5501" stopIfTrue="1">
      <formula>INDIRECT("E"&amp;ROW())="SCOPE SURVEY"</formula>
    </cfRule>
    <cfRule type="expression" dxfId="22271" priority="5502" stopIfTrue="1">
      <formula>INDIRECT("E"&amp;ROW())="Priced"</formula>
    </cfRule>
    <cfRule type="expression" dxfId="22270" priority="5503" stopIfTrue="1">
      <formula>INDIRECT("E"&amp;ROW())="Sent for pricing"</formula>
    </cfRule>
    <cfRule type="expression" dxfId="22269" priority="5504" stopIfTrue="1">
      <formula>INDIRECT("E"&amp;ROW())="Await"</formula>
    </cfRule>
    <cfRule type="expression" dxfId="22268" priority="5505" stopIfTrue="1">
      <formula>INDIRECT("E"&amp;ROW())="CLEANSED"</formula>
    </cfRule>
    <cfRule type="expression" dxfId="22267" priority="5506" stopIfTrue="1">
      <formula>INDIRECT("E"&amp;ROW())="PM TO CLEANSE"</formula>
    </cfRule>
    <cfRule type="expression" dxfId="22266" priority="5507" stopIfTrue="1">
      <formula>INDIRECT("E"&amp;ROW())="Survey Received"</formula>
    </cfRule>
    <cfRule type="expression" dxfId="22265" priority="5508" stopIfTrue="1">
      <formula>INDIRECT("E"&amp;ROW())="Survey Booked"</formula>
    </cfRule>
  </conditionalFormatting>
  <conditionalFormatting sqref="BU3:CD3">
    <cfRule type="expression" dxfId="22264" priority="5510" stopIfTrue="1">
      <formula>INDIRECT("E"&amp;ROW())="Recall Required"</formula>
    </cfRule>
    <cfRule type="expression" dxfId="22263" priority="5511" stopIfTrue="1">
      <formula>INDIRECT("E"&amp;ROW())="Supply Only"</formula>
    </cfRule>
  </conditionalFormatting>
  <conditionalFormatting sqref="BV3:CD3">
    <cfRule type="expression" dxfId="22262" priority="5509">
      <formula>INDIRECT("D"&amp;ROW())="Yes"</formula>
    </cfRule>
    <cfRule type="expression" dxfId="22261" priority="5512" stopIfTrue="1">
      <formula>INDIRECT("E"&amp;ROW())="Part Fitted"</formula>
    </cfRule>
    <cfRule type="expression" dxfId="22260" priority="5513" stopIfTrue="1">
      <formula>INDIRECT("E"&amp;ROW())="confirmed"</formula>
    </cfRule>
    <cfRule type="expression" dxfId="22259" priority="5514" stopIfTrue="1">
      <formula>INDIRECT("E"&amp;ROW())="Duplicate"</formula>
    </cfRule>
    <cfRule type="expression" dxfId="22258" priority="5515" stopIfTrue="1">
      <formula>INDIRECT("E"&amp;ROW())="Handed Back"</formula>
    </cfRule>
    <cfRule type="expression" dxfId="22257" priority="5516" stopIfTrue="1">
      <formula>INDIRECT("E"&amp;ROW())="Refusal"</formula>
    </cfRule>
    <cfRule type="expression" dxfId="22256" priority="5517" stopIfTrue="1">
      <formula>INDIRECT("E"&amp;ROW())="No Access install"</formula>
    </cfRule>
    <cfRule type="expression" dxfId="22255" priority="5518" stopIfTrue="1">
      <formula>INDIRECT("E"&amp;ROW())="No Access survey"</formula>
    </cfRule>
    <cfRule type="expression" dxfId="22254" priority="5519" stopIfTrue="1">
      <formula>INDIRECT("E"&amp;ROW())="NWR"</formula>
    </cfRule>
    <cfRule type="expression" dxfId="22253" priority="5520" stopIfTrue="1">
      <formula>INDIRECT("E"&amp;ROW())="Cancelled"</formula>
    </cfRule>
    <cfRule type="expression" dxfId="22252" priority="5521" stopIfTrue="1">
      <formula>INDIRECT("E"&amp;ROW())="On hold"</formula>
    </cfRule>
    <cfRule type="expression" dxfId="22251" priority="5522" stopIfTrue="1">
      <formula>INDIRECT("E"&amp;ROW())="Handed Over"</formula>
    </cfRule>
    <cfRule type="expression" dxfId="22250" priority="5523" stopIfTrue="1">
      <formula>INDIRECT("E"&amp;ROW())="Fitted"</formula>
    </cfRule>
    <cfRule type="expression" dxfId="22249" priority="5524" stopIfTrue="1">
      <formula>INDIRECT("E"&amp;ROW())="Booked to fit"</formula>
    </cfRule>
    <cfRule type="expression" dxfId="22248" priority="5525" stopIfTrue="1">
      <formula>INDIRECT("E"&amp;ROW())="Delivered To Depot/Container"</formula>
    </cfRule>
    <cfRule type="expression" dxfId="22247" priority="5526" stopIfTrue="1">
      <formula>INDIRECT("E"&amp;ROW())="Called Off"</formula>
    </cfRule>
    <cfRule type="expression" dxfId="22246" priority="5527" stopIfTrue="1">
      <formula>INDIRECT("E"&amp;ROW())="Await Client Approval"</formula>
    </cfRule>
    <cfRule type="expression" dxfId="22245" priority="5528" stopIfTrue="1">
      <formula>INDIRECT("E"&amp;ROW())="SCOPE SURVEY"</formula>
    </cfRule>
    <cfRule type="expression" dxfId="22244" priority="5529" stopIfTrue="1">
      <formula>INDIRECT("E"&amp;ROW())="Priced"</formula>
    </cfRule>
    <cfRule type="expression" dxfId="22243" priority="5530" stopIfTrue="1">
      <formula>INDIRECT("E"&amp;ROW())="Sent for pricing"</formula>
    </cfRule>
    <cfRule type="expression" dxfId="22242" priority="5531" stopIfTrue="1">
      <formula>INDIRECT("E"&amp;ROW())="Await"</formula>
    </cfRule>
    <cfRule type="expression" dxfId="22241" priority="5532" stopIfTrue="1">
      <formula>INDIRECT("E"&amp;ROW())="CLEANSED"</formula>
    </cfRule>
    <cfRule type="expression" dxfId="22240" priority="5533" stopIfTrue="1">
      <formula>INDIRECT("E"&amp;ROW())="PM TO CLEANSE"</formula>
    </cfRule>
    <cfRule type="expression" dxfId="22239" priority="5534" stopIfTrue="1">
      <formula>INDIRECT("E"&amp;ROW())="Survey Received"</formula>
    </cfRule>
    <cfRule type="expression" dxfId="22238" priority="5535" stopIfTrue="1">
      <formula>INDIRECT("E"&amp;ROW())="Survey Booked"</formula>
    </cfRule>
  </conditionalFormatting>
  <conditionalFormatting sqref="BW4:BW4986">
    <cfRule type="expression" dxfId="22237" priority="5455">
      <formula>INDIRECT("D"&amp;ROW())="Yes"</formula>
    </cfRule>
    <cfRule type="expression" dxfId="22236" priority="5456" stopIfTrue="1">
      <formula>INDIRECT("E"&amp;ROW())="Recall Required"</formula>
    </cfRule>
    <cfRule type="expression" dxfId="22235" priority="5457" stopIfTrue="1">
      <formula>INDIRECT("E"&amp;ROW())="Supply Only"</formula>
    </cfRule>
    <cfRule type="expression" dxfId="22234" priority="5458" stopIfTrue="1">
      <formula>INDIRECT("E"&amp;ROW())="Part Fitted"</formula>
    </cfRule>
    <cfRule type="expression" dxfId="22233" priority="5459" stopIfTrue="1">
      <formula>INDIRECT("E"&amp;ROW())="confirmed"</formula>
    </cfRule>
    <cfRule type="expression" dxfId="22232" priority="5460" stopIfTrue="1">
      <formula>INDIRECT("E"&amp;ROW())="Duplicate"</formula>
    </cfRule>
    <cfRule type="expression" dxfId="22231" priority="5461" stopIfTrue="1">
      <formula>INDIRECT("E"&amp;ROW())="Handed Back"</formula>
    </cfRule>
    <cfRule type="expression" dxfId="22230" priority="5462" stopIfTrue="1">
      <formula>INDIRECT("E"&amp;ROW())="Refusal"</formula>
    </cfRule>
    <cfRule type="expression" dxfId="22229" priority="5463" stopIfTrue="1">
      <formula>INDIRECT("E"&amp;ROW())="No Access install"</formula>
    </cfRule>
    <cfRule type="expression" dxfId="22228" priority="5464" stopIfTrue="1">
      <formula>INDIRECT("E"&amp;ROW())="No Access survey"</formula>
    </cfRule>
    <cfRule type="expression" dxfId="22227" priority="5465" stopIfTrue="1">
      <formula>INDIRECT("E"&amp;ROW())="NWR"</formula>
    </cfRule>
    <cfRule type="expression" dxfId="22226" priority="5466" stopIfTrue="1">
      <formula>INDIRECT("E"&amp;ROW())="Cancelled"</formula>
    </cfRule>
    <cfRule type="expression" dxfId="22225" priority="5467" stopIfTrue="1">
      <formula>INDIRECT("E"&amp;ROW())="On hold"</formula>
    </cfRule>
    <cfRule type="expression" dxfId="22224" priority="5468" stopIfTrue="1">
      <formula>INDIRECT("E"&amp;ROW())="Handed Over"</formula>
    </cfRule>
    <cfRule type="expression" dxfId="22223" priority="5469" stopIfTrue="1">
      <formula>INDIRECT("E"&amp;ROW())="Fitted"</formula>
    </cfRule>
    <cfRule type="expression" dxfId="22222" priority="5470" stopIfTrue="1">
      <formula>INDIRECT("E"&amp;ROW())="Booked to fit"</formula>
    </cfRule>
    <cfRule type="expression" dxfId="22221" priority="5471" stopIfTrue="1">
      <formula>INDIRECT("E"&amp;ROW())="Delivered To Depot/Container"</formula>
    </cfRule>
    <cfRule type="expression" dxfId="22220" priority="5472" stopIfTrue="1">
      <formula>INDIRECT("E"&amp;ROW())="Called Off"</formula>
    </cfRule>
    <cfRule type="expression" dxfId="22219" priority="5473" stopIfTrue="1">
      <formula>INDIRECT("E"&amp;ROW())="Await Client Approval"</formula>
    </cfRule>
    <cfRule type="expression" dxfId="22218" priority="5474" stopIfTrue="1">
      <formula>INDIRECT("E"&amp;ROW())="SCOPE SURVEY"</formula>
    </cfRule>
    <cfRule type="expression" dxfId="22217" priority="5475" stopIfTrue="1">
      <formula>INDIRECT("E"&amp;ROW())="Priced"</formula>
    </cfRule>
    <cfRule type="expression" dxfId="22216" priority="5476" stopIfTrue="1">
      <formula>INDIRECT("E"&amp;ROW())="Sent for pricing"</formula>
    </cfRule>
    <cfRule type="expression" dxfId="22215" priority="5477" stopIfTrue="1">
      <formula>INDIRECT("E"&amp;ROW())="Await"</formula>
    </cfRule>
    <cfRule type="expression" dxfId="22214" priority="5478" stopIfTrue="1">
      <formula>INDIRECT("E"&amp;ROW())="CLEANSED"</formula>
    </cfRule>
    <cfRule type="expression" dxfId="22213" priority="5479" stopIfTrue="1">
      <formula>INDIRECT("E"&amp;ROW())="PM TO CLEANSE"</formula>
    </cfRule>
    <cfRule type="expression" dxfId="22212" priority="5480" stopIfTrue="1">
      <formula>INDIRECT("E"&amp;ROW())="Survey Received"</formula>
    </cfRule>
    <cfRule type="expression" dxfId="22211" priority="5481" stopIfTrue="1">
      <formula>INDIRECT("E"&amp;ROW())="Survey Booked"</formula>
    </cfRule>
  </conditionalFormatting>
  <conditionalFormatting sqref="BW55">
    <cfRule type="expression" dxfId="22210" priority="4564">
      <formula>INDIRECT("D"&amp;ROW())="Yes"</formula>
    </cfRule>
    <cfRule type="expression" dxfId="22209" priority="4565" stopIfTrue="1">
      <formula>INDIRECT("E"&amp;ROW())="Recall Required"</formula>
    </cfRule>
    <cfRule type="expression" dxfId="22208" priority="4566" stopIfTrue="1">
      <formula>INDIRECT("E"&amp;ROW())="Supply Only"</formula>
    </cfRule>
    <cfRule type="expression" dxfId="22207" priority="4567" stopIfTrue="1">
      <formula>INDIRECT("E"&amp;ROW())="Part Fitted"</formula>
    </cfRule>
    <cfRule type="expression" dxfId="22206" priority="4568" stopIfTrue="1">
      <formula>INDIRECT("E"&amp;ROW())="confirmed"</formula>
    </cfRule>
    <cfRule type="expression" dxfId="22205" priority="4569" stopIfTrue="1">
      <formula>INDIRECT("E"&amp;ROW())="Duplicate"</formula>
    </cfRule>
    <cfRule type="expression" dxfId="22204" priority="4570" stopIfTrue="1">
      <formula>INDIRECT("E"&amp;ROW())="Handed Back"</formula>
    </cfRule>
    <cfRule type="expression" dxfId="22203" priority="4571" stopIfTrue="1">
      <formula>INDIRECT("E"&amp;ROW())="Refusal"</formula>
    </cfRule>
    <cfRule type="expression" dxfId="22202" priority="4572" stopIfTrue="1">
      <formula>INDIRECT("E"&amp;ROW())="No Access install"</formula>
    </cfRule>
    <cfRule type="expression" dxfId="22201" priority="4573" stopIfTrue="1">
      <formula>INDIRECT("E"&amp;ROW())="No Access survey"</formula>
    </cfRule>
    <cfRule type="expression" dxfId="22200" priority="4574" stopIfTrue="1">
      <formula>INDIRECT("E"&amp;ROW())="NWR"</formula>
    </cfRule>
    <cfRule type="expression" dxfId="22199" priority="4575" stopIfTrue="1">
      <formula>INDIRECT("E"&amp;ROW())="Cancelled"</formula>
    </cfRule>
    <cfRule type="expression" dxfId="22198" priority="4576" stopIfTrue="1">
      <formula>INDIRECT("E"&amp;ROW())="On hold"</formula>
    </cfRule>
    <cfRule type="expression" dxfId="22197" priority="4577" stopIfTrue="1">
      <formula>INDIRECT("E"&amp;ROW())="Handed Over"</formula>
    </cfRule>
    <cfRule type="expression" dxfId="22196" priority="4578" stopIfTrue="1">
      <formula>INDIRECT("E"&amp;ROW())="Fitted"</formula>
    </cfRule>
    <cfRule type="expression" dxfId="22195" priority="4579" stopIfTrue="1">
      <formula>INDIRECT("E"&amp;ROW())="Booked to fit"</formula>
    </cfRule>
    <cfRule type="expression" dxfId="22194" priority="4580" stopIfTrue="1">
      <formula>INDIRECT("E"&amp;ROW())="Delivered To Depot/Container"</formula>
    </cfRule>
    <cfRule type="expression" dxfId="22193" priority="4581" stopIfTrue="1">
      <formula>INDIRECT("E"&amp;ROW())="Called Off"</formula>
    </cfRule>
    <cfRule type="expression" dxfId="22192" priority="4582" stopIfTrue="1">
      <formula>INDIRECT("E"&amp;ROW())="Await Client Approval"</formula>
    </cfRule>
    <cfRule type="expression" dxfId="22191" priority="4583" stopIfTrue="1">
      <formula>INDIRECT("E"&amp;ROW())="SCOPE SURVEY"</formula>
    </cfRule>
    <cfRule type="expression" dxfId="22190" priority="4584" stopIfTrue="1">
      <formula>INDIRECT("E"&amp;ROW())="Priced"</formula>
    </cfRule>
    <cfRule type="expression" dxfId="22189" priority="4585" stopIfTrue="1">
      <formula>INDIRECT("E"&amp;ROW())="Sent for pricing"</formula>
    </cfRule>
    <cfRule type="expression" dxfId="22188" priority="4586" stopIfTrue="1">
      <formula>INDIRECT("E"&amp;ROW())="Await"</formula>
    </cfRule>
    <cfRule type="expression" dxfId="22187" priority="4587" stopIfTrue="1">
      <formula>INDIRECT("E"&amp;ROW())="CLEANSED"</formula>
    </cfRule>
    <cfRule type="expression" dxfId="22186" priority="4588" stopIfTrue="1">
      <formula>INDIRECT("E"&amp;ROW())="PM TO CLEANSE"</formula>
    </cfRule>
    <cfRule type="expression" dxfId="22185" priority="4589" stopIfTrue="1">
      <formula>INDIRECT("E"&amp;ROW())="Survey Received"</formula>
    </cfRule>
    <cfRule type="expression" dxfId="22184" priority="4590" stopIfTrue="1">
      <formula>INDIRECT("E"&amp;ROW())="Survey Booked"</formula>
    </cfRule>
  </conditionalFormatting>
  <conditionalFormatting sqref="BY4:BY4986">
    <cfRule type="expression" dxfId="22183" priority="5428">
      <formula>INDIRECT("D"&amp;ROW())="Yes"</formula>
    </cfRule>
    <cfRule type="expression" dxfId="22182" priority="5429" stopIfTrue="1">
      <formula>INDIRECT("E"&amp;ROW())="Recall Required"</formula>
    </cfRule>
    <cfRule type="expression" dxfId="22181" priority="5430" stopIfTrue="1">
      <formula>INDIRECT("E"&amp;ROW())="Supply Only"</formula>
    </cfRule>
    <cfRule type="expression" dxfId="22180" priority="5431" stopIfTrue="1">
      <formula>INDIRECT("E"&amp;ROW())="Part Fitted"</formula>
    </cfRule>
    <cfRule type="expression" dxfId="22179" priority="5432" stopIfTrue="1">
      <formula>INDIRECT("E"&amp;ROW())="confirmed"</formula>
    </cfRule>
    <cfRule type="expression" dxfId="22178" priority="5433" stopIfTrue="1">
      <formula>INDIRECT("E"&amp;ROW())="Duplicate"</formula>
    </cfRule>
    <cfRule type="expression" dxfId="22177" priority="5434" stopIfTrue="1">
      <formula>INDIRECT("E"&amp;ROW())="Handed Back"</formula>
    </cfRule>
    <cfRule type="expression" dxfId="22176" priority="5435" stopIfTrue="1">
      <formula>INDIRECT("E"&amp;ROW())="Refusal"</formula>
    </cfRule>
    <cfRule type="expression" dxfId="22175" priority="5436" stopIfTrue="1">
      <formula>INDIRECT("E"&amp;ROW())="No Access install"</formula>
    </cfRule>
    <cfRule type="expression" dxfId="22174" priority="5437" stopIfTrue="1">
      <formula>INDIRECT("E"&amp;ROW())="No Access survey"</formula>
    </cfRule>
    <cfRule type="expression" dxfId="22173" priority="5438" stopIfTrue="1">
      <formula>INDIRECT("E"&amp;ROW())="NWR"</formula>
    </cfRule>
    <cfRule type="expression" dxfId="22172" priority="5439" stopIfTrue="1">
      <formula>INDIRECT("E"&amp;ROW())="Cancelled"</formula>
    </cfRule>
    <cfRule type="expression" dxfId="22171" priority="5440" stopIfTrue="1">
      <formula>INDIRECT("E"&amp;ROW())="On hold"</formula>
    </cfRule>
    <cfRule type="expression" dxfId="22170" priority="5441" stopIfTrue="1">
      <formula>INDIRECT("E"&amp;ROW())="Handed Over"</formula>
    </cfRule>
    <cfRule type="expression" dxfId="22169" priority="5442" stopIfTrue="1">
      <formula>INDIRECT("E"&amp;ROW())="Fitted"</formula>
    </cfRule>
    <cfRule type="expression" dxfId="22168" priority="5443" stopIfTrue="1">
      <formula>INDIRECT("E"&amp;ROW())="Booked to fit"</formula>
    </cfRule>
    <cfRule type="expression" dxfId="22167" priority="5444" stopIfTrue="1">
      <formula>INDIRECT("E"&amp;ROW())="Delivered To Depot/Container"</formula>
    </cfRule>
    <cfRule type="expression" dxfId="22166" priority="5445" stopIfTrue="1">
      <formula>INDIRECT("E"&amp;ROW())="Called Off"</formula>
    </cfRule>
    <cfRule type="expression" dxfId="22165" priority="5446" stopIfTrue="1">
      <formula>INDIRECT("E"&amp;ROW())="Await Client Approval"</formula>
    </cfRule>
    <cfRule type="expression" dxfId="22164" priority="5447" stopIfTrue="1">
      <formula>INDIRECT("E"&amp;ROW())="SCOPE SURVEY"</formula>
    </cfRule>
    <cfRule type="expression" dxfId="22163" priority="5448" stopIfTrue="1">
      <formula>INDIRECT("E"&amp;ROW())="Priced"</formula>
    </cfRule>
    <cfRule type="expression" dxfId="22162" priority="5449" stopIfTrue="1">
      <formula>INDIRECT("E"&amp;ROW())="Sent for pricing"</formula>
    </cfRule>
    <cfRule type="expression" dxfId="22161" priority="5450" stopIfTrue="1">
      <formula>INDIRECT("E"&amp;ROW())="Await"</formula>
    </cfRule>
    <cfRule type="expression" dxfId="22160" priority="5451" stopIfTrue="1">
      <formula>INDIRECT("E"&amp;ROW())="CLEANSED"</formula>
    </cfRule>
    <cfRule type="expression" dxfId="22159" priority="5452" stopIfTrue="1">
      <formula>INDIRECT("E"&amp;ROW())="PM TO CLEANSE"</formula>
    </cfRule>
    <cfRule type="expression" dxfId="22158" priority="5453" stopIfTrue="1">
      <formula>INDIRECT("E"&amp;ROW())="Survey Received"</formula>
    </cfRule>
    <cfRule type="expression" dxfId="22157" priority="5454" stopIfTrue="1">
      <formula>INDIRECT("E"&amp;ROW())="Survey Booked"</formula>
    </cfRule>
  </conditionalFormatting>
  <conditionalFormatting sqref="BY55">
    <cfRule type="expression" dxfId="22156" priority="4537">
      <formula>INDIRECT("D"&amp;ROW())="Yes"</formula>
    </cfRule>
    <cfRule type="expression" dxfId="22155" priority="4538" stopIfTrue="1">
      <formula>INDIRECT("E"&amp;ROW())="Recall Required"</formula>
    </cfRule>
    <cfRule type="expression" dxfId="22154" priority="4539" stopIfTrue="1">
      <formula>INDIRECT("E"&amp;ROW())="Supply Only"</formula>
    </cfRule>
    <cfRule type="expression" dxfId="22153" priority="4540" stopIfTrue="1">
      <formula>INDIRECT("E"&amp;ROW())="Part Fitted"</formula>
    </cfRule>
    <cfRule type="expression" dxfId="22152" priority="4541" stopIfTrue="1">
      <formula>INDIRECT("E"&amp;ROW())="confirmed"</formula>
    </cfRule>
    <cfRule type="expression" dxfId="22151" priority="4542" stopIfTrue="1">
      <formula>INDIRECT("E"&amp;ROW())="Duplicate"</formula>
    </cfRule>
    <cfRule type="expression" dxfId="22150" priority="4543" stopIfTrue="1">
      <formula>INDIRECT("E"&amp;ROW())="Handed Back"</formula>
    </cfRule>
    <cfRule type="expression" dxfId="22149" priority="4544" stopIfTrue="1">
      <formula>INDIRECT("E"&amp;ROW())="Refusal"</formula>
    </cfRule>
    <cfRule type="expression" dxfId="22148" priority="4545" stopIfTrue="1">
      <formula>INDIRECT("E"&amp;ROW())="No Access install"</formula>
    </cfRule>
    <cfRule type="expression" dxfId="22147" priority="4546" stopIfTrue="1">
      <formula>INDIRECT("E"&amp;ROW())="No Access survey"</formula>
    </cfRule>
    <cfRule type="expression" dxfId="22146" priority="4547" stopIfTrue="1">
      <formula>INDIRECT("E"&amp;ROW())="NWR"</formula>
    </cfRule>
    <cfRule type="expression" dxfId="22145" priority="4548" stopIfTrue="1">
      <formula>INDIRECT("E"&amp;ROW())="Cancelled"</formula>
    </cfRule>
    <cfRule type="expression" dxfId="22144" priority="4549" stopIfTrue="1">
      <formula>INDIRECT("E"&amp;ROW())="On hold"</formula>
    </cfRule>
    <cfRule type="expression" dxfId="22143" priority="4550" stopIfTrue="1">
      <formula>INDIRECT("E"&amp;ROW())="Handed Over"</formula>
    </cfRule>
    <cfRule type="expression" dxfId="22142" priority="4551" stopIfTrue="1">
      <formula>INDIRECT("E"&amp;ROW())="Fitted"</formula>
    </cfRule>
    <cfRule type="expression" dxfId="22141" priority="4552" stopIfTrue="1">
      <formula>INDIRECT("E"&amp;ROW())="Booked to fit"</formula>
    </cfRule>
    <cfRule type="expression" dxfId="22140" priority="4553" stopIfTrue="1">
      <formula>INDIRECT("E"&amp;ROW())="Delivered To Depot/Container"</formula>
    </cfRule>
    <cfRule type="expression" dxfId="22139" priority="4554" stopIfTrue="1">
      <formula>INDIRECT("E"&amp;ROW())="Called Off"</formula>
    </cfRule>
    <cfRule type="expression" dxfId="22138" priority="4555" stopIfTrue="1">
      <formula>INDIRECT("E"&amp;ROW())="Await Client Approval"</formula>
    </cfRule>
    <cfRule type="expression" dxfId="22137" priority="4556" stopIfTrue="1">
      <formula>INDIRECT("E"&amp;ROW())="SCOPE SURVEY"</formula>
    </cfRule>
    <cfRule type="expression" dxfId="22136" priority="4557" stopIfTrue="1">
      <formula>INDIRECT("E"&amp;ROW())="Priced"</formula>
    </cfRule>
    <cfRule type="expression" dxfId="22135" priority="4558" stopIfTrue="1">
      <formula>INDIRECT("E"&amp;ROW())="Sent for pricing"</formula>
    </cfRule>
    <cfRule type="expression" dxfId="22134" priority="4559" stopIfTrue="1">
      <formula>INDIRECT("E"&amp;ROW())="Await"</formula>
    </cfRule>
    <cfRule type="expression" dxfId="22133" priority="4560" stopIfTrue="1">
      <formula>INDIRECT("E"&amp;ROW())="CLEANSED"</formula>
    </cfRule>
    <cfRule type="expression" dxfId="22132" priority="4561" stopIfTrue="1">
      <formula>INDIRECT("E"&amp;ROW())="PM TO CLEANSE"</formula>
    </cfRule>
    <cfRule type="expression" dxfId="22131" priority="4562" stopIfTrue="1">
      <formula>INDIRECT("E"&amp;ROW())="Survey Received"</formula>
    </cfRule>
    <cfRule type="expression" dxfId="22130" priority="4563" stopIfTrue="1">
      <formula>INDIRECT("E"&amp;ROW())="Survey Booked"</formula>
    </cfRule>
  </conditionalFormatting>
  <conditionalFormatting sqref="CA4:CA4986">
    <cfRule type="expression" dxfId="22129" priority="5401">
      <formula>INDIRECT("D"&amp;ROW())="Yes"</formula>
    </cfRule>
    <cfRule type="expression" dxfId="22128" priority="5402" stopIfTrue="1">
      <formula>INDIRECT("E"&amp;ROW())="Recall Required"</formula>
    </cfRule>
    <cfRule type="expression" dxfId="22127" priority="5403" stopIfTrue="1">
      <formula>INDIRECT("E"&amp;ROW())="Supply Only"</formula>
    </cfRule>
    <cfRule type="expression" dxfId="22126" priority="5404" stopIfTrue="1">
      <formula>INDIRECT("E"&amp;ROW())="Part Fitted"</formula>
    </cfRule>
    <cfRule type="expression" dxfId="22125" priority="5405" stopIfTrue="1">
      <formula>INDIRECT("E"&amp;ROW())="confirmed"</formula>
    </cfRule>
    <cfRule type="expression" dxfId="22124" priority="5406" stopIfTrue="1">
      <formula>INDIRECT("E"&amp;ROW())="Duplicate"</formula>
    </cfRule>
    <cfRule type="expression" dxfId="22123" priority="5407" stopIfTrue="1">
      <formula>INDIRECT("E"&amp;ROW())="Handed Back"</formula>
    </cfRule>
    <cfRule type="expression" dxfId="22122" priority="5408" stopIfTrue="1">
      <formula>INDIRECT("E"&amp;ROW())="Refusal"</formula>
    </cfRule>
    <cfRule type="expression" dxfId="22121" priority="5409" stopIfTrue="1">
      <formula>INDIRECT("E"&amp;ROW())="No Access install"</formula>
    </cfRule>
    <cfRule type="expression" dxfId="22120" priority="5410" stopIfTrue="1">
      <formula>INDIRECT("E"&amp;ROW())="No Access survey"</formula>
    </cfRule>
    <cfRule type="expression" dxfId="22119" priority="5411" stopIfTrue="1">
      <formula>INDIRECT("E"&amp;ROW())="NWR"</formula>
    </cfRule>
    <cfRule type="expression" dxfId="22118" priority="5412" stopIfTrue="1">
      <formula>INDIRECT("E"&amp;ROW())="Cancelled"</formula>
    </cfRule>
    <cfRule type="expression" dxfId="22117" priority="5413" stopIfTrue="1">
      <formula>INDIRECT("E"&amp;ROW())="On hold"</formula>
    </cfRule>
    <cfRule type="expression" dxfId="22116" priority="5414" stopIfTrue="1">
      <formula>INDIRECT("E"&amp;ROW())="Handed Over"</formula>
    </cfRule>
    <cfRule type="expression" dxfId="22115" priority="5415" stopIfTrue="1">
      <formula>INDIRECT("E"&amp;ROW())="Fitted"</formula>
    </cfRule>
    <cfRule type="expression" dxfId="22114" priority="5416" stopIfTrue="1">
      <formula>INDIRECT("E"&amp;ROW())="Booked to fit"</formula>
    </cfRule>
    <cfRule type="expression" dxfId="22113" priority="5417" stopIfTrue="1">
      <formula>INDIRECT("E"&amp;ROW())="Delivered To Depot/Container"</formula>
    </cfRule>
    <cfRule type="expression" dxfId="22112" priority="5418" stopIfTrue="1">
      <formula>INDIRECT("E"&amp;ROW())="Called Off"</formula>
    </cfRule>
    <cfRule type="expression" dxfId="22111" priority="5419" stopIfTrue="1">
      <formula>INDIRECT("E"&amp;ROW())="Await Client Approval"</formula>
    </cfRule>
    <cfRule type="expression" dxfId="22110" priority="5420" stopIfTrue="1">
      <formula>INDIRECT("E"&amp;ROW())="SCOPE SURVEY"</formula>
    </cfRule>
    <cfRule type="expression" dxfId="22109" priority="5421" stopIfTrue="1">
      <formula>INDIRECT("E"&amp;ROW())="Priced"</formula>
    </cfRule>
    <cfRule type="expression" dxfId="22108" priority="5422" stopIfTrue="1">
      <formula>INDIRECT("E"&amp;ROW())="Sent for pricing"</formula>
    </cfRule>
    <cfRule type="expression" dxfId="22107" priority="5423" stopIfTrue="1">
      <formula>INDIRECT("E"&amp;ROW())="Await"</formula>
    </cfRule>
    <cfRule type="expression" dxfId="22106" priority="5424" stopIfTrue="1">
      <formula>INDIRECT("E"&amp;ROW())="CLEANSED"</formula>
    </cfRule>
    <cfRule type="expression" dxfId="22105" priority="5425" stopIfTrue="1">
      <formula>INDIRECT("E"&amp;ROW())="PM TO CLEANSE"</formula>
    </cfRule>
    <cfRule type="expression" dxfId="22104" priority="5426" stopIfTrue="1">
      <formula>INDIRECT("E"&amp;ROW())="Survey Received"</formula>
    </cfRule>
    <cfRule type="expression" dxfId="22103" priority="5427" stopIfTrue="1">
      <formula>INDIRECT("E"&amp;ROW())="Survey Booked"</formula>
    </cfRule>
  </conditionalFormatting>
  <conditionalFormatting sqref="CA55">
    <cfRule type="expression" dxfId="22102" priority="4510">
      <formula>INDIRECT("D"&amp;ROW())="Yes"</formula>
    </cfRule>
    <cfRule type="expression" dxfId="22101" priority="4511" stopIfTrue="1">
      <formula>INDIRECT("E"&amp;ROW())="Recall Required"</formula>
    </cfRule>
    <cfRule type="expression" dxfId="22100" priority="4512" stopIfTrue="1">
      <formula>INDIRECT("E"&amp;ROW())="Supply Only"</formula>
    </cfRule>
    <cfRule type="expression" dxfId="22099" priority="4513" stopIfTrue="1">
      <formula>INDIRECT("E"&amp;ROW())="Part Fitted"</formula>
    </cfRule>
    <cfRule type="expression" dxfId="22098" priority="4514" stopIfTrue="1">
      <formula>INDIRECT("E"&amp;ROW())="confirmed"</formula>
    </cfRule>
    <cfRule type="expression" dxfId="22097" priority="4515" stopIfTrue="1">
      <formula>INDIRECT("E"&amp;ROW())="Duplicate"</formula>
    </cfRule>
    <cfRule type="expression" dxfId="22096" priority="4516" stopIfTrue="1">
      <formula>INDIRECT("E"&amp;ROW())="Handed Back"</formula>
    </cfRule>
    <cfRule type="expression" dxfId="22095" priority="4517" stopIfTrue="1">
      <formula>INDIRECT("E"&amp;ROW())="Refusal"</formula>
    </cfRule>
    <cfRule type="expression" dxfId="22094" priority="4518" stopIfTrue="1">
      <formula>INDIRECT("E"&amp;ROW())="No Access install"</formula>
    </cfRule>
    <cfRule type="expression" dxfId="22093" priority="4519" stopIfTrue="1">
      <formula>INDIRECT("E"&amp;ROW())="No Access survey"</formula>
    </cfRule>
    <cfRule type="expression" dxfId="22092" priority="4520" stopIfTrue="1">
      <formula>INDIRECT("E"&amp;ROW())="NWR"</formula>
    </cfRule>
    <cfRule type="expression" dxfId="22091" priority="4521" stopIfTrue="1">
      <formula>INDIRECT("E"&amp;ROW())="Cancelled"</formula>
    </cfRule>
    <cfRule type="expression" dxfId="22090" priority="4522" stopIfTrue="1">
      <formula>INDIRECT("E"&amp;ROW())="On hold"</formula>
    </cfRule>
    <cfRule type="expression" dxfId="22089" priority="4523" stopIfTrue="1">
      <formula>INDIRECT("E"&amp;ROW())="Handed Over"</formula>
    </cfRule>
    <cfRule type="expression" dxfId="22088" priority="4524" stopIfTrue="1">
      <formula>INDIRECT("E"&amp;ROW())="Fitted"</formula>
    </cfRule>
    <cfRule type="expression" dxfId="22087" priority="4525" stopIfTrue="1">
      <formula>INDIRECT("E"&amp;ROW())="Booked to fit"</formula>
    </cfRule>
    <cfRule type="expression" dxfId="22086" priority="4526" stopIfTrue="1">
      <formula>INDIRECT("E"&amp;ROW())="Delivered To Depot/Container"</formula>
    </cfRule>
    <cfRule type="expression" dxfId="22085" priority="4527" stopIfTrue="1">
      <formula>INDIRECT("E"&amp;ROW())="Called Off"</formula>
    </cfRule>
    <cfRule type="expression" dxfId="22084" priority="4528" stopIfTrue="1">
      <formula>INDIRECT("E"&amp;ROW())="Await Client Approval"</formula>
    </cfRule>
    <cfRule type="expression" dxfId="22083" priority="4529" stopIfTrue="1">
      <formula>INDIRECT("E"&amp;ROW())="SCOPE SURVEY"</formula>
    </cfRule>
    <cfRule type="expression" dxfId="22082" priority="4530" stopIfTrue="1">
      <formula>INDIRECT("E"&amp;ROW())="Priced"</formula>
    </cfRule>
    <cfRule type="expression" dxfId="22081" priority="4531" stopIfTrue="1">
      <formula>INDIRECT("E"&amp;ROW())="Sent for pricing"</formula>
    </cfRule>
    <cfRule type="expression" dxfId="22080" priority="4532" stopIfTrue="1">
      <formula>INDIRECT("E"&amp;ROW())="Await"</formula>
    </cfRule>
    <cfRule type="expression" dxfId="22079" priority="4533" stopIfTrue="1">
      <formula>INDIRECT("E"&amp;ROW())="CLEANSED"</formula>
    </cfRule>
    <cfRule type="expression" dxfId="22078" priority="4534" stopIfTrue="1">
      <formula>INDIRECT("E"&amp;ROW())="PM TO CLEANSE"</formula>
    </cfRule>
    <cfRule type="expression" dxfId="22077" priority="4535" stopIfTrue="1">
      <formula>INDIRECT("E"&amp;ROW())="Survey Received"</formula>
    </cfRule>
    <cfRule type="expression" dxfId="22076" priority="4536" stopIfTrue="1">
      <formula>INDIRECT("E"&amp;ROW())="Survey Booked"</formula>
    </cfRule>
  </conditionalFormatting>
  <conditionalFormatting sqref="CC4:CC4986">
    <cfRule type="expression" dxfId="22075" priority="5374">
      <formula>INDIRECT("D"&amp;ROW())="Yes"</formula>
    </cfRule>
    <cfRule type="expression" dxfId="22074" priority="5375" stopIfTrue="1">
      <formula>INDIRECT("E"&amp;ROW())="Recall Required"</formula>
    </cfRule>
    <cfRule type="expression" dxfId="22073" priority="5376" stopIfTrue="1">
      <formula>INDIRECT("E"&amp;ROW())="Supply Only"</formula>
    </cfRule>
    <cfRule type="expression" dxfId="22072" priority="5377" stopIfTrue="1">
      <formula>INDIRECT("E"&amp;ROW())="Part Fitted"</formula>
    </cfRule>
    <cfRule type="expression" dxfId="22071" priority="5378" stopIfTrue="1">
      <formula>INDIRECT("E"&amp;ROW())="confirmed"</formula>
    </cfRule>
    <cfRule type="expression" dxfId="22070" priority="5379" stopIfTrue="1">
      <formula>INDIRECT("E"&amp;ROW())="Duplicate"</formula>
    </cfRule>
    <cfRule type="expression" dxfId="22069" priority="5380" stopIfTrue="1">
      <formula>INDIRECT("E"&amp;ROW())="Handed Back"</formula>
    </cfRule>
    <cfRule type="expression" dxfId="22068" priority="5381" stopIfTrue="1">
      <formula>INDIRECT("E"&amp;ROW())="Refusal"</formula>
    </cfRule>
    <cfRule type="expression" dxfId="22067" priority="5382" stopIfTrue="1">
      <formula>INDIRECT("E"&amp;ROW())="No Access install"</formula>
    </cfRule>
    <cfRule type="expression" dxfId="22066" priority="5383" stopIfTrue="1">
      <formula>INDIRECT("E"&amp;ROW())="No Access survey"</formula>
    </cfRule>
    <cfRule type="expression" dxfId="22065" priority="5384" stopIfTrue="1">
      <formula>INDIRECT("E"&amp;ROW())="NWR"</formula>
    </cfRule>
    <cfRule type="expression" dxfId="22064" priority="5385" stopIfTrue="1">
      <formula>INDIRECT("E"&amp;ROW())="Cancelled"</formula>
    </cfRule>
    <cfRule type="expression" dxfId="22063" priority="5386" stopIfTrue="1">
      <formula>INDIRECT("E"&amp;ROW())="On hold"</formula>
    </cfRule>
    <cfRule type="expression" dxfId="22062" priority="5387" stopIfTrue="1">
      <formula>INDIRECT("E"&amp;ROW())="Handed Over"</formula>
    </cfRule>
    <cfRule type="expression" dxfId="22061" priority="5388" stopIfTrue="1">
      <formula>INDIRECT("E"&amp;ROW())="Fitted"</formula>
    </cfRule>
    <cfRule type="expression" dxfId="22060" priority="5389" stopIfTrue="1">
      <formula>INDIRECT("E"&amp;ROW())="Booked to fit"</formula>
    </cfRule>
    <cfRule type="expression" dxfId="22059" priority="5390" stopIfTrue="1">
      <formula>INDIRECT("E"&amp;ROW())="Delivered To Depot/Container"</formula>
    </cfRule>
    <cfRule type="expression" dxfId="22058" priority="5391" stopIfTrue="1">
      <formula>INDIRECT("E"&amp;ROW())="Called Off"</formula>
    </cfRule>
    <cfRule type="expression" dxfId="22057" priority="5392" stopIfTrue="1">
      <formula>INDIRECT("E"&amp;ROW())="Await Client Approval"</formula>
    </cfRule>
    <cfRule type="expression" dxfId="22056" priority="5393" stopIfTrue="1">
      <formula>INDIRECT("E"&amp;ROW())="SCOPE SURVEY"</formula>
    </cfRule>
    <cfRule type="expression" dxfId="22055" priority="5394" stopIfTrue="1">
      <formula>INDIRECT("E"&amp;ROW())="Priced"</formula>
    </cfRule>
    <cfRule type="expression" dxfId="22054" priority="5395" stopIfTrue="1">
      <formula>INDIRECT("E"&amp;ROW())="Sent for pricing"</formula>
    </cfRule>
    <cfRule type="expression" dxfId="22053" priority="5396" stopIfTrue="1">
      <formula>INDIRECT("E"&amp;ROW())="Await"</formula>
    </cfRule>
    <cfRule type="expression" dxfId="22052" priority="5397" stopIfTrue="1">
      <formula>INDIRECT("E"&amp;ROW())="CLEANSED"</formula>
    </cfRule>
    <cfRule type="expression" dxfId="22051" priority="5398" stopIfTrue="1">
      <formula>INDIRECT("E"&amp;ROW())="PM TO CLEANSE"</formula>
    </cfRule>
    <cfRule type="expression" dxfId="22050" priority="5399" stopIfTrue="1">
      <formula>INDIRECT("E"&amp;ROW())="Survey Received"</formula>
    </cfRule>
    <cfRule type="expression" dxfId="22049" priority="5400" stopIfTrue="1">
      <formula>INDIRECT("E"&amp;ROW())="Survey Booked"</formula>
    </cfRule>
  </conditionalFormatting>
  <conditionalFormatting sqref="CC55">
    <cfRule type="expression" dxfId="22048" priority="4483">
      <formula>INDIRECT("D"&amp;ROW())="Yes"</formula>
    </cfRule>
    <cfRule type="expression" dxfId="22047" priority="4484" stopIfTrue="1">
      <formula>INDIRECT("E"&amp;ROW())="Recall Required"</formula>
    </cfRule>
    <cfRule type="expression" dxfId="22046" priority="4485" stopIfTrue="1">
      <formula>INDIRECT("E"&amp;ROW())="Supply Only"</formula>
    </cfRule>
    <cfRule type="expression" dxfId="22045" priority="4486" stopIfTrue="1">
      <formula>INDIRECT("E"&amp;ROW())="Part Fitted"</formula>
    </cfRule>
    <cfRule type="expression" dxfId="22044" priority="4487" stopIfTrue="1">
      <formula>INDIRECT("E"&amp;ROW())="confirmed"</formula>
    </cfRule>
    <cfRule type="expression" dxfId="22043" priority="4488" stopIfTrue="1">
      <formula>INDIRECT("E"&amp;ROW())="Duplicate"</formula>
    </cfRule>
    <cfRule type="expression" dxfId="22042" priority="4489" stopIfTrue="1">
      <formula>INDIRECT("E"&amp;ROW())="Handed Back"</formula>
    </cfRule>
    <cfRule type="expression" dxfId="22041" priority="4490" stopIfTrue="1">
      <formula>INDIRECT("E"&amp;ROW())="Refusal"</formula>
    </cfRule>
    <cfRule type="expression" dxfId="22040" priority="4491" stopIfTrue="1">
      <formula>INDIRECT("E"&amp;ROW())="No Access install"</formula>
    </cfRule>
    <cfRule type="expression" dxfId="22039" priority="4492" stopIfTrue="1">
      <formula>INDIRECT("E"&amp;ROW())="No Access survey"</formula>
    </cfRule>
    <cfRule type="expression" dxfId="22038" priority="4493" stopIfTrue="1">
      <formula>INDIRECT("E"&amp;ROW())="NWR"</formula>
    </cfRule>
    <cfRule type="expression" dxfId="22037" priority="4494" stopIfTrue="1">
      <formula>INDIRECT("E"&amp;ROW())="Cancelled"</formula>
    </cfRule>
    <cfRule type="expression" dxfId="22036" priority="4495" stopIfTrue="1">
      <formula>INDIRECT("E"&amp;ROW())="On hold"</formula>
    </cfRule>
    <cfRule type="expression" dxfId="22035" priority="4496" stopIfTrue="1">
      <formula>INDIRECT("E"&amp;ROW())="Handed Over"</formula>
    </cfRule>
    <cfRule type="expression" dxfId="22034" priority="4497" stopIfTrue="1">
      <formula>INDIRECT("E"&amp;ROW())="Fitted"</formula>
    </cfRule>
    <cfRule type="expression" dxfId="22033" priority="4498" stopIfTrue="1">
      <formula>INDIRECT("E"&amp;ROW())="Booked to fit"</formula>
    </cfRule>
    <cfRule type="expression" dxfId="22032" priority="4499" stopIfTrue="1">
      <formula>INDIRECT("E"&amp;ROW())="Delivered To Depot/Container"</formula>
    </cfRule>
    <cfRule type="expression" dxfId="22031" priority="4500" stopIfTrue="1">
      <formula>INDIRECT("E"&amp;ROW())="Called Off"</formula>
    </cfRule>
    <cfRule type="expression" dxfId="22030" priority="4501" stopIfTrue="1">
      <formula>INDIRECT("E"&amp;ROW())="Await Client Approval"</formula>
    </cfRule>
    <cfRule type="expression" dxfId="22029" priority="4502" stopIfTrue="1">
      <formula>INDIRECT("E"&amp;ROW())="SCOPE SURVEY"</formula>
    </cfRule>
    <cfRule type="expression" dxfId="22028" priority="4503" stopIfTrue="1">
      <formula>INDIRECT("E"&amp;ROW())="Priced"</formula>
    </cfRule>
    <cfRule type="expression" dxfId="22027" priority="4504" stopIfTrue="1">
      <formula>INDIRECT("E"&amp;ROW())="Sent for pricing"</formula>
    </cfRule>
    <cfRule type="expression" dxfId="22026" priority="4505" stopIfTrue="1">
      <formula>INDIRECT("E"&amp;ROW())="Await"</formula>
    </cfRule>
    <cfRule type="expression" dxfId="22025" priority="4506" stopIfTrue="1">
      <formula>INDIRECT("E"&amp;ROW())="CLEANSED"</formula>
    </cfRule>
    <cfRule type="expression" dxfId="22024" priority="4507" stopIfTrue="1">
      <formula>INDIRECT("E"&amp;ROW())="PM TO CLEANSE"</formula>
    </cfRule>
    <cfRule type="expression" dxfId="22023" priority="4508" stopIfTrue="1">
      <formula>INDIRECT("E"&amp;ROW())="Survey Received"</formula>
    </cfRule>
    <cfRule type="expression" dxfId="22022" priority="4509" stopIfTrue="1">
      <formula>INDIRECT("E"&amp;ROW())="Survey Booked"</formula>
    </cfRule>
  </conditionalFormatting>
  <hyperlinks>
    <hyperlink ref="Q4" r:id="rId3" xr:uid="{FFE8FF24-E1C7-418D-A3D4-C6FF2D38E40B}"/>
    <hyperlink ref="Q184" r:id="rId4" xr:uid="{98BC654B-0C35-4C4E-8845-D50A8AAA1BB4}"/>
    <hyperlink ref="Q375" r:id="rId5" xr:uid="{6E714BB5-C2F7-4A1B-BD36-43CD867AAACE}"/>
    <hyperlink ref="Q1938" r:id="rId6" display="mailto:emma21james@yahoo.co.uk" xr:uid="{D0D07210-867F-40DA-813B-07CBA7B7C3BE}"/>
    <hyperlink ref="Q458" r:id="rId7" xr:uid="{6CD2D3BA-3200-47B8-AF6F-E1E5B959F187}"/>
    <hyperlink ref="Q456" r:id="rId8" xr:uid="{00D679A3-6B99-4D8C-ADFD-20A5C6BA3C10}"/>
    <hyperlink ref="Q575" r:id="rId9" xr:uid="{A98CDAC3-2D21-4B43-AC1B-99CCDB77FC10}"/>
    <hyperlink ref="Q51" r:id="rId10" xr:uid="{DA4228B8-A1DD-4A92-ACD1-546BCFBE5F9F}"/>
    <hyperlink ref="Q183" r:id="rId11" xr:uid="{C67DC1F0-426A-4864-AB25-FD2EA7F73BE8}"/>
    <hyperlink ref="Q117" r:id="rId12" xr:uid="{9CD03D4B-AE59-4A1B-9484-FCFAC4669B82}"/>
    <hyperlink ref="Q60" r:id="rId13" xr:uid="{8B78BDEE-504A-4C4F-883E-3401F11ADF93}"/>
    <hyperlink ref="Q186" r:id="rId14" xr:uid="{C55FC1CF-E22D-466F-90ED-BAD215C66F52}"/>
    <hyperlink ref="Q185" r:id="rId15" xr:uid="{3295FB82-BA7E-4875-A0AD-D8421F3B49D6}"/>
    <hyperlink ref="Q158" r:id="rId16" xr:uid="{358F3C31-2358-4FAA-B37A-C68BD912E1EE}"/>
    <hyperlink ref="Q157" r:id="rId17" xr:uid="{1B9F4859-53F4-4560-B50C-9F524268F429}"/>
    <hyperlink ref="Q155" r:id="rId18" xr:uid="{69F12294-D0FE-4C0E-99D8-C5759B8987CD}"/>
    <hyperlink ref="Q160" r:id="rId19" xr:uid="{D83D9038-F9E2-4175-A5CA-7E0545F2AC7D}"/>
    <hyperlink ref="Q137" r:id="rId20" xr:uid="{16830360-867F-4992-A97E-67805BAF4D7A}"/>
    <hyperlink ref="Q195" r:id="rId21" xr:uid="{9E77C223-A64A-4BE9-B59B-B9B7343F6EA2}"/>
    <hyperlink ref="Q437" r:id="rId22" xr:uid="{35196C9F-919A-472F-924E-3EB28FFE5E66}"/>
    <hyperlink ref="Q69" r:id="rId23" xr:uid="{F22147CF-BA15-44CA-9531-4992A70E1C1A}"/>
    <hyperlink ref="Q127" r:id="rId24" xr:uid="{00FD604D-D64F-4C38-A4B2-E3CE7843975D}"/>
    <hyperlink ref="Q126" r:id="rId25" xr:uid="{638A0DF6-D1C1-4BBB-85EE-E7D5B0F06735}"/>
    <hyperlink ref="Q205" r:id="rId26" xr:uid="{145DE83F-BF36-41FC-8F27-128BA2674B9E}"/>
    <hyperlink ref="Q207" r:id="rId27" xr:uid="{F96070F9-02EE-4030-A3FB-AFE96054B9B9}"/>
    <hyperlink ref="Q208" r:id="rId28" xr:uid="{F05F385B-04BC-4201-8377-7928967ABDE0}"/>
    <hyperlink ref="Q223" r:id="rId29" xr:uid="{52E14AA0-777C-4823-9490-7CB04F1827A0}"/>
    <hyperlink ref="Q123" r:id="rId30" xr:uid="{9ECB7B96-51D5-49D3-83EA-9EBC27A77A6D}"/>
    <hyperlink ref="Q210" r:id="rId31" xr:uid="{E2D7901B-5BE6-4331-AC97-F7CE0FD54030}"/>
    <hyperlink ref="Q122" r:id="rId32" xr:uid="{C07BABED-68E5-4BBA-8A35-66E50E2A5249}"/>
    <hyperlink ref="Q121" r:id="rId33" xr:uid="{09578BFD-E469-42BE-ADF7-770C5C516AA4}"/>
    <hyperlink ref="Q197" r:id="rId34" xr:uid="{2179D3AB-A558-4A92-AB0D-97BFFE7684E3}"/>
    <hyperlink ref="Q221" r:id="rId35" xr:uid="{A4184B60-258D-4357-8BED-36D362DDE022}"/>
    <hyperlink ref="Q222" r:id="rId36" xr:uid="{F54A0E4C-8D92-46CD-A5FD-261D727F1260}"/>
    <hyperlink ref="Q206" r:id="rId37" xr:uid="{81D5AAD2-DCF5-4853-8941-826D88228E39}"/>
    <hyperlink ref="Q119" r:id="rId38" xr:uid="{90E57A7E-5F44-4AE3-A03C-4C213E01C543}"/>
    <hyperlink ref="Q200" r:id="rId39" xr:uid="{7FAC875E-5867-46F4-A807-AB40CB173F02}"/>
    <hyperlink ref="Q63" r:id="rId40" xr:uid="{2C055B2F-5706-4D5E-95F2-BFDEFC738122}"/>
    <hyperlink ref="Q136" r:id="rId41" xr:uid="{17FC92EC-D82D-43E4-B5B5-66687372F9EE}"/>
    <hyperlink ref="Q66" r:id="rId42" xr:uid="{63C5E6F2-0A76-40A5-9E0C-3ED164367125}"/>
    <hyperlink ref="Q62" r:id="rId43" xr:uid="{56C26339-E838-47FE-85E2-78B193053586}"/>
    <hyperlink ref="Q300" r:id="rId44" xr:uid="{D1FF83EF-EF98-46A7-B328-8FD8295D3D7F}"/>
    <hyperlink ref="Q279" r:id="rId45" xr:uid="{6F1A4B6D-E4F9-4431-B42F-4194813D8A24}"/>
    <hyperlink ref="Q302" r:id="rId46" xr:uid="{1C530A0D-F7A0-4DC0-9936-23416F511A33}"/>
    <hyperlink ref="Q283" r:id="rId47" xr:uid="{ECF05286-C602-419A-971B-BB752E30B969}"/>
    <hyperlink ref="Q284" r:id="rId48" xr:uid="{E7642BED-ED9F-4AF5-8C8C-20F88EA172EA}"/>
    <hyperlink ref="Q334" r:id="rId49" xr:uid="{6E9518DC-DB9E-4D3E-AEC3-716790B30A51}"/>
    <hyperlink ref="Q338" r:id="rId50" xr:uid="{7F98CD30-6DE3-4A08-B2B8-EFBCBB565867}"/>
    <hyperlink ref="Q533" r:id="rId51" xr:uid="{FF822D45-E1B1-49B1-A38A-A489CA166615}"/>
    <hyperlink ref="Q312" r:id="rId52" xr:uid="{48DAE441-1822-4A7E-B848-8DEDCAA005A3}"/>
    <hyperlink ref="Q310" r:id="rId53" xr:uid="{836C9701-C3D0-414F-BDC2-9079BB2358D4}"/>
    <hyperlink ref="Q339" r:id="rId54" xr:uid="{D964DD0A-6CF5-4521-B4FF-128BF58DA55E}"/>
  </hyperlinks>
  <pageMargins left="0" right="0" top="0" bottom="0" header="0" footer="0"/>
  <pageSetup paperSize="9" orientation="landscape" r:id="rId55"/>
  <legacyDrawing r:id="rId56"/>
  <extLst>
    <ext xmlns:x14="http://schemas.microsoft.com/office/spreadsheetml/2009/9/main" uri="{CCE6A557-97BC-4b89-ADB6-D9C93CAAB3DF}">
      <x14:dataValidations xmlns:xm="http://schemas.microsoft.com/office/excel/2006/main" count="15">
        <x14:dataValidation type="list" allowBlank="1" showInputMessage="1" showErrorMessage="1" xr:uid="{F7A25B41-509C-4816-A24B-C32970687ECF}">
          <x14:formula1>
            <xm:f>List!$Q$4:$Q$5</xm:f>
          </x14:formula1>
          <xm:sqref>BO4:BO184 D4:D178 BG4:BG4986 AA839:AA4986 D180:D4986 BO186:BO4986 AY4:AY4986</xm:sqref>
        </x14:dataValidation>
        <x14:dataValidation type="list" allowBlank="1" showInputMessage="1" showErrorMessage="1" xr:uid="{9FB74595-E797-4E65-BBB2-593F950D367E}">
          <x14:formula1>
            <xm:f>List!$AA$4:$AA$33</xm:f>
          </x14:formula1>
          <xm:sqref>BJ4:BJ4986 W839:W4986</xm:sqref>
        </x14:dataValidation>
        <x14:dataValidation type="list" allowBlank="1" showInputMessage="1" showErrorMessage="1" xr:uid="{F80EFA67-68EB-4D50-AAF2-8F85908F86EA}">
          <x14:formula1>
            <xm:f>List!$S$4:$S$25</xm:f>
          </x14:formula1>
          <xm:sqref>F4:F178 F180:F4986</xm:sqref>
        </x14:dataValidation>
        <x14:dataValidation type="list" allowBlank="1" showInputMessage="1" showErrorMessage="1" xr:uid="{238773A9-19C7-4BE7-B06F-274E970763BD}">
          <x14:formula1>
            <xm:f>List!$K$4:$K$11</xm:f>
          </x14:formula1>
          <xm:sqref>R213:R264 R4:R211 R4981:R4986 R266:R4979</xm:sqref>
        </x14:dataValidation>
        <x14:dataValidation type="list" allowBlank="1" showInputMessage="1" showErrorMessage="1" xr:uid="{D04AC900-4543-47E3-AF8C-575E2C469870}">
          <x14:formula1>
            <xm:f>List!$M$4:$M$16</xm:f>
          </x14:formula1>
          <xm:sqref>V204 V201:V202 V209:V243 V4:V199 V245:V4986</xm:sqref>
        </x14:dataValidation>
        <x14:dataValidation type="list" allowBlank="1" showInputMessage="1" showErrorMessage="1" xr:uid="{C163B95A-5FBB-4F05-AF54-70566EC32730}">
          <x14:formula1>
            <xm:f>List!$I$4:$I$13</xm:f>
          </x14:formula1>
          <xm:sqref>M4982:M4986 M4:M4980</xm:sqref>
        </x14:dataValidation>
        <x14:dataValidation type="list" allowBlank="1" showInputMessage="1" showErrorMessage="1" xr:uid="{A17E990E-F676-4F83-AC68-84E383A5D856}">
          <x14:formula1>
            <xm:f>List!$B$4:$B$30</xm:f>
          </x14:formula1>
          <xm:sqref>E4:E4986</xm:sqref>
        </x14:dataValidation>
        <x14:dataValidation type="list" allowBlank="1" showInputMessage="1" showErrorMessage="1" xr:uid="{C5C2EC8E-04A3-4437-8FBA-58A6F5887B63}">
          <x14:formula1>
            <xm:f>List!$B$34:$B$38</xm:f>
          </x14:formula1>
          <xm:sqref>BK4:BK4986 X4:X4986</xm:sqref>
        </x14:dataValidation>
        <x14:dataValidation type="list" allowBlank="1" showInputMessage="1" showErrorMessage="1" xr:uid="{8F556E7D-6036-4C2A-8CF0-739179D98982}">
          <x14:formula1>
            <xm:f>List!$E$4:$E$8</xm:f>
          </x14:formula1>
          <xm:sqref>AZ4:AZ4986</xm:sqref>
        </x14:dataValidation>
        <x14:dataValidation type="list" allowBlank="1" showInputMessage="1" showErrorMessage="1" xr:uid="{BDC0736E-7223-43CE-864E-81374729A1F4}">
          <x14:formula1>
            <xm:f>List!$G$4:$G$12</xm:f>
          </x14:formula1>
          <xm:sqref>BA4:BA4986</xm:sqref>
        </x14:dataValidation>
        <x14:dataValidation type="list" allowBlank="1" showInputMessage="1" showErrorMessage="1" xr:uid="{29246D9F-B25B-4A58-9B3C-204B45223ACF}">
          <x14:formula1>
            <xm:f>List!$U$4:$U$10</xm:f>
          </x14:formula1>
          <xm:sqref>BF4:BF4986</xm:sqref>
        </x14:dataValidation>
        <x14:dataValidation type="list" allowBlank="1" showInputMessage="1" showErrorMessage="1" xr:uid="{67748FF0-9EE8-4FA3-8A27-854760BB50BF}">
          <x14:formula1>
            <xm:f>List!$W$4:$W$13</xm:f>
          </x14:formula1>
          <xm:sqref>BL4:BM4986</xm:sqref>
        </x14:dataValidation>
        <x14:dataValidation type="list" allowBlank="1" showInputMessage="1" showErrorMessage="1" xr:uid="{47C94E4A-59E0-4B1C-9958-FBC719553F8A}">
          <x14:formula1>
            <xm:f>List!$Y$4:$Y$13</xm:f>
          </x14:formula1>
          <xm:sqref>BS4:BS4986</xm:sqref>
        </x14:dataValidation>
        <x14:dataValidation type="list" allowBlank="1" showInputMessage="1" showErrorMessage="1" xr:uid="{E9A7D045-E1BE-44CE-B620-271A0E6B046B}">
          <x14:formula1>
            <xm:f>List!$O$4:$O$22</xm:f>
          </x14:formula1>
          <xm:sqref>T4:T4986</xm:sqref>
        </x14:dataValidation>
        <x14:dataValidation type="list" allowBlank="1" showInputMessage="1" showErrorMessage="1" xr:uid="{EC9B4751-27C6-437C-8F71-6DA7B0FFB132}">
          <x14:formula1>
            <xm:f>List!$M$4:$M$24</xm:f>
          </x14:formula1>
          <xm:sqref>BI4:BI4986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pageSetUpPr fitToPage="1"/>
  </sheetPr>
  <dimension ref="A1:CV300"/>
  <sheetViews>
    <sheetView zoomScaleNormal="100" workbookViewId="0">
      <pane ySplit="1" topLeftCell="A127" activePane="bottomLeft" state="frozen"/>
      <selection pane="bottomLeft" activeCell="AC196" sqref="AC196"/>
    </sheetView>
  </sheetViews>
  <sheetFormatPr defaultColWidth="9.28515625" defaultRowHeight="15.75" x14ac:dyDescent="0.2"/>
  <cols>
    <col min="1" max="1" width="10" style="281" customWidth="1"/>
    <col min="2" max="2" width="21.85546875" style="281" customWidth="1"/>
    <col min="3" max="3" width="15.28515625" style="281" customWidth="1"/>
    <col min="4" max="4" width="12.42578125" style="281" customWidth="1"/>
    <col min="5" max="5" width="18.7109375" style="281" bestFit="1" customWidth="1"/>
    <col min="6" max="6" width="18.5703125" style="281" customWidth="1"/>
    <col min="7" max="7" width="18" style="281" customWidth="1"/>
    <col min="8" max="8" width="19" style="778" customWidth="1"/>
    <col min="9" max="9" width="3.28515625" style="282" customWidth="1"/>
    <col min="10" max="28" width="3.28515625" style="274" customWidth="1"/>
    <col min="29" max="29" width="43.28515625" style="81" customWidth="1"/>
    <col min="30" max="30" width="18.7109375" style="78" customWidth="1"/>
    <col min="31" max="31" width="17.5703125" style="446" customWidth="1"/>
    <col min="32" max="32" width="11.28515625" style="446" customWidth="1"/>
    <col min="33" max="33" width="11" style="446" customWidth="1"/>
    <col min="34" max="34" width="11.42578125" style="78" customWidth="1"/>
    <col min="35" max="35" width="10.85546875" style="80" customWidth="1"/>
    <col min="36" max="16384" width="9.28515625" style="217"/>
  </cols>
  <sheetData>
    <row r="1" spans="1:100" ht="91.5" customHeight="1" x14ac:dyDescent="0.2">
      <c r="A1" s="456" t="s">
        <v>6363</v>
      </c>
      <c r="B1" s="456" t="s">
        <v>138</v>
      </c>
      <c r="C1" s="456" t="s">
        <v>6364</v>
      </c>
      <c r="D1" s="457" t="s">
        <v>141</v>
      </c>
      <c r="E1" s="458" t="s">
        <v>143</v>
      </c>
      <c r="F1" s="458" t="s">
        <v>6365</v>
      </c>
      <c r="G1" s="459" t="s">
        <v>6365</v>
      </c>
      <c r="H1" s="459" t="s">
        <v>6366</v>
      </c>
      <c r="I1" s="460" t="s">
        <v>159</v>
      </c>
      <c r="J1" s="209" t="s">
        <v>160</v>
      </c>
      <c r="K1" s="209" t="s">
        <v>161</v>
      </c>
      <c r="L1" s="209" t="s">
        <v>162</v>
      </c>
      <c r="M1" s="211" t="s">
        <v>163</v>
      </c>
      <c r="N1" s="209" t="s">
        <v>164</v>
      </c>
      <c r="O1" s="210" t="s">
        <v>165</v>
      </c>
      <c r="P1" s="210" t="s">
        <v>166</v>
      </c>
      <c r="Q1" s="210" t="s">
        <v>167</v>
      </c>
      <c r="R1" s="209" t="s">
        <v>168</v>
      </c>
      <c r="S1" s="209" t="s">
        <v>169</v>
      </c>
      <c r="T1" s="209" t="s">
        <v>170</v>
      </c>
      <c r="U1" s="209" t="s">
        <v>171</v>
      </c>
      <c r="V1" s="209" t="s">
        <v>172</v>
      </c>
      <c r="W1" s="209" t="s">
        <v>173</v>
      </c>
      <c r="X1" s="209" t="s">
        <v>174</v>
      </c>
      <c r="Y1" s="209" t="s">
        <v>175</v>
      </c>
      <c r="Z1" s="209" t="s">
        <v>176</v>
      </c>
      <c r="AA1" s="209" t="s">
        <v>177</v>
      </c>
      <c r="AB1" s="209" t="s">
        <v>178</v>
      </c>
      <c r="AC1" s="461" t="s">
        <v>6367</v>
      </c>
      <c r="AD1" s="458" t="s">
        <v>6368</v>
      </c>
      <c r="AE1" s="462" t="s">
        <v>186</v>
      </c>
      <c r="AF1" s="463" t="s">
        <v>6369</v>
      </c>
      <c r="AG1" s="463" t="s">
        <v>6370</v>
      </c>
      <c r="AH1" s="616" t="s">
        <v>6371</v>
      </c>
      <c r="AI1" s="595" t="s">
        <v>6372</v>
      </c>
    </row>
    <row r="2" spans="1:100" s="96" customFormat="1" ht="12.75" x14ac:dyDescent="0.2">
      <c r="A2" s="609"/>
      <c r="B2" s="1012" t="s">
        <v>7672</v>
      </c>
      <c r="C2" s="1013"/>
      <c r="D2" s="1014"/>
      <c r="E2" s="609" t="s">
        <v>372</v>
      </c>
      <c r="F2" s="609"/>
      <c r="G2" s="611"/>
      <c r="H2" s="611"/>
      <c r="I2" s="610"/>
      <c r="J2" s="610"/>
      <c r="K2" s="610"/>
      <c r="L2" s="610"/>
      <c r="M2" s="610"/>
      <c r="N2" s="610"/>
      <c r="O2" s="610"/>
      <c r="P2" s="610"/>
      <c r="Q2" s="610"/>
      <c r="R2" s="610"/>
      <c r="S2" s="610"/>
      <c r="T2" s="610"/>
      <c r="U2" s="610"/>
      <c r="V2" s="610"/>
      <c r="W2" s="610"/>
      <c r="X2" s="610"/>
      <c r="Y2" s="610"/>
      <c r="Z2" s="610"/>
      <c r="AA2" s="610"/>
      <c r="AB2" s="610"/>
      <c r="AC2" s="548"/>
      <c r="AD2" s="612"/>
      <c r="AE2" s="613"/>
      <c r="AF2" s="613"/>
      <c r="AG2" s="613"/>
      <c r="AH2" s="612"/>
      <c r="AI2" s="548"/>
    </row>
    <row r="3" spans="1:100" s="96" customFormat="1" ht="25.5" x14ac:dyDescent="0.2">
      <c r="A3" s="146">
        <v>14</v>
      </c>
      <c r="B3" s="146" t="s">
        <v>441</v>
      </c>
      <c r="C3" s="146" t="s">
        <v>211</v>
      </c>
      <c r="D3" s="146" t="s">
        <v>442</v>
      </c>
      <c r="E3" s="146" t="s">
        <v>443</v>
      </c>
      <c r="F3" s="146" t="s">
        <v>444</v>
      </c>
      <c r="G3" s="146"/>
      <c r="H3" s="108" t="s">
        <v>445</v>
      </c>
      <c r="I3" s="140">
        <v>16</v>
      </c>
      <c r="J3" s="140"/>
      <c r="K3" s="140"/>
      <c r="L3" s="140"/>
      <c r="M3" s="140"/>
      <c r="N3" s="140"/>
      <c r="O3" s="140"/>
      <c r="P3" s="140"/>
      <c r="Q3" s="140"/>
      <c r="R3" s="140"/>
      <c r="S3" s="140"/>
      <c r="T3" s="140">
        <v>1</v>
      </c>
      <c r="U3" s="140"/>
      <c r="V3" s="140">
        <v>2</v>
      </c>
      <c r="W3" s="140"/>
      <c r="X3" s="140"/>
      <c r="Y3" s="140"/>
      <c r="Z3" s="140"/>
      <c r="AA3" s="140"/>
      <c r="AB3" s="140"/>
      <c r="AC3" s="80" t="s">
        <v>7995</v>
      </c>
      <c r="AD3" s="151" t="s">
        <v>7301</v>
      </c>
      <c r="AE3" s="464">
        <v>45477</v>
      </c>
      <c r="AF3" s="464"/>
      <c r="AG3" s="464"/>
      <c r="AH3" s="617"/>
      <c r="AI3" s="80" t="s">
        <v>7436</v>
      </c>
      <c r="AJ3" s="217"/>
      <c r="AK3" s="217"/>
      <c r="AL3" s="217"/>
      <c r="AM3" s="217"/>
      <c r="AN3" s="217"/>
      <c r="AO3" s="217"/>
      <c r="AP3" s="217"/>
      <c r="AQ3" s="217"/>
      <c r="AR3" s="217"/>
      <c r="AS3" s="217"/>
      <c r="AT3" s="217"/>
      <c r="AU3" s="217"/>
      <c r="AV3" s="217"/>
      <c r="AW3" s="217"/>
      <c r="AX3" s="217"/>
      <c r="AY3" s="217"/>
      <c r="AZ3" s="217"/>
      <c r="BA3" s="217"/>
      <c r="BB3" s="217"/>
      <c r="BC3" s="217"/>
      <c r="BD3" s="217"/>
      <c r="BE3" s="217"/>
      <c r="BF3" s="217"/>
      <c r="BG3" s="217"/>
      <c r="BH3" s="217"/>
      <c r="BI3" s="217"/>
      <c r="BJ3" s="217"/>
      <c r="BK3" s="217"/>
      <c r="BL3" s="217"/>
      <c r="BM3" s="217"/>
      <c r="BN3" s="217"/>
      <c r="BO3" s="217"/>
      <c r="BP3" s="217"/>
      <c r="BQ3" s="217"/>
      <c r="BR3" s="217"/>
      <c r="BS3" s="217"/>
      <c r="BT3" s="217"/>
      <c r="BU3" s="217"/>
      <c r="BV3" s="217"/>
      <c r="BW3" s="217"/>
      <c r="BX3" s="217"/>
      <c r="BY3" s="217"/>
      <c r="BZ3" s="217"/>
      <c r="CA3" s="217"/>
      <c r="CB3" s="217"/>
      <c r="CC3" s="217"/>
      <c r="CD3" s="217"/>
      <c r="CE3" s="217"/>
      <c r="CF3" s="217"/>
      <c r="CG3" s="217"/>
      <c r="CH3" s="217"/>
      <c r="CI3" s="217"/>
      <c r="CJ3" s="217"/>
      <c r="CK3" s="217"/>
      <c r="CL3" s="217"/>
      <c r="CM3" s="217"/>
      <c r="CN3" s="217"/>
      <c r="CO3" s="217"/>
      <c r="CP3" s="217"/>
      <c r="CQ3" s="217"/>
      <c r="CR3" s="217"/>
      <c r="CS3" s="217"/>
      <c r="CT3" s="217"/>
      <c r="CU3" s="217"/>
      <c r="CV3" s="217"/>
    </row>
    <row r="4" spans="1:100" s="96" customFormat="1" ht="12.75" x14ac:dyDescent="0.2">
      <c r="A4" s="609"/>
      <c r="B4" s="1012" t="s">
        <v>7673</v>
      </c>
      <c r="C4" s="1013"/>
      <c r="D4" s="1014"/>
      <c r="E4" s="609" t="s">
        <v>372</v>
      </c>
      <c r="F4" s="609"/>
      <c r="G4" s="611"/>
      <c r="H4" s="611"/>
      <c r="I4" s="610"/>
      <c r="J4" s="610"/>
      <c r="K4" s="610"/>
      <c r="L4" s="610"/>
      <c r="M4" s="610"/>
      <c r="N4" s="610"/>
      <c r="O4" s="610"/>
      <c r="P4" s="610"/>
      <c r="Q4" s="610"/>
      <c r="R4" s="610"/>
      <c r="S4" s="610"/>
      <c r="T4" s="610"/>
      <c r="U4" s="610"/>
      <c r="V4" s="610"/>
      <c r="W4" s="610"/>
      <c r="X4" s="610"/>
      <c r="Y4" s="610"/>
      <c r="Z4" s="610"/>
      <c r="AA4" s="610"/>
      <c r="AB4" s="610"/>
      <c r="AC4" s="548"/>
      <c r="AD4" s="612"/>
      <c r="AE4" s="613"/>
      <c r="AF4" s="613"/>
      <c r="AG4" s="613"/>
      <c r="AH4" s="612"/>
      <c r="AI4" s="548"/>
    </row>
    <row r="5" spans="1:100" s="96" customFormat="1" ht="25.5" x14ac:dyDescent="0.2">
      <c r="A5" s="805">
        <v>80</v>
      </c>
      <c r="B5" s="805" t="s">
        <v>441</v>
      </c>
      <c r="C5" s="805" t="s">
        <v>211</v>
      </c>
      <c r="D5" s="805" t="s">
        <v>442</v>
      </c>
      <c r="E5" s="805" t="s">
        <v>453</v>
      </c>
      <c r="F5" s="805" t="s">
        <v>454</v>
      </c>
      <c r="G5" s="805"/>
      <c r="H5" s="806" t="s">
        <v>455</v>
      </c>
      <c r="I5" s="807">
        <v>18</v>
      </c>
      <c r="J5" s="807"/>
      <c r="K5" s="807"/>
      <c r="L5" s="807"/>
      <c r="M5" s="807"/>
      <c r="N5" s="807"/>
      <c r="O5" s="807"/>
      <c r="P5" s="807"/>
      <c r="Q5" s="807"/>
      <c r="R5" s="807"/>
      <c r="S5" s="807"/>
      <c r="T5" s="807">
        <v>1</v>
      </c>
      <c r="U5" s="807"/>
      <c r="V5" s="807">
        <v>3</v>
      </c>
      <c r="W5" s="807"/>
      <c r="X5" s="807"/>
      <c r="Y5" s="807"/>
      <c r="Z5" s="807"/>
      <c r="AA5" s="807"/>
      <c r="AB5" s="807"/>
      <c r="AC5" s="808" t="s">
        <v>7995</v>
      </c>
      <c r="AD5" s="809" t="s">
        <v>7301</v>
      </c>
      <c r="AE5" s="810">
        <v>45477</v>
      </c>
      <c r="AF5" s="810"/>
      <c r="AG5" s="810"/>
      <c r="AH5" s="811"/>
      <c r="AI5" s="808" t="s">
        <v>7436</v>
      </c>
      <c r="AJ5" s="217"/>
      <c r="AK5" s="217"/>
      <c r="AL5" s="217"/>
      <c r="AM5" s="217"/>
      <c r="AN5" s="217"/>
      <c r="AO5" s="217"/>
      <c r="AP5" s="217"/>
      <c r="AQ5" s="217"/>
      <c r="AR5" s="217"/>
      <c r="AS5" s="217"/>
      <c r="AT5" s="217"/>
      <c r="AU5" s="217"/>
      <c r="AV5" s="217"/>
      <c r="AW5" s="217"/>
      <c r="AX5" s="217"/>
      <c r="AY5" s="217"/>
      <c r="AZ5" s="217"/>
      <c r="BA5" s="217"/>
      <c r="BB5" s="217"/>
      <c r="BC5" s="217"/>
      <c r="BD5" s="217"/>
      <c r="BE5" s="217"/>
      <c r="BF5" s="217"/>
      <c r="BG5" s="217"/>
      <c r="BH5" s="217"/>
      <c r="BI5" s="217"/>
      <c r="BJ5" s="217"/>
      <c r="BK5" s="217"/>
      <c r="BL5" s="217"/>
      <c r="BM5" s="217"/>
      <c r="BN5" s="217"/>
      <c r="BO5" s="217"/>
      <c r="BP5" s="217"/>
      <c r="BQ5" s="217"/>
      <c r="BR5" s="217"/>
      <c r="BS5" s="217"/>
      <c r="BT5" s="217"/>
      <c r="BU5" s="217"/>
      <c r="BV5" s="217"/>
      <c r="BW5" s="217"/>
      <c r="BX5" s="217"/>
      <c r="BY5" s="217"/>
      <c r="BZ5" s="217"/>
      <c r="CA5" s="217"/>
      <c r="CB5" s="217"/>
      <c r="CC5" s="217"/>
      <c r="CD5" s="217"/>
      <c r="CE5" s="217"/>
      <c r="CF5" s="217"/>
      <c r="CG5" s="217"/>
      <c r="CH5" s="217"/>
      <c r="CI5" s="217"/>
      <c r="CJ5" s="217"/>
      <c r="CK5" s="217"/>
      <c r="CL5" s="217"/>
      <c r="CM5" s="217"/>
      <c r="CN5" s="217"/>
      <c r="CO5" s="217"/>
      <c r="CP5" s="217"/>
      <c r="CQ5" s="217"/>
      <c r="CR5" s="217"/>
      <c r="CS5" s="217"/>
      <c r="CT5" s="217"/>
      <c r="CU5" s="217"/>
      <c r="CV5" s="217"/>
    </row>
    <row r="6" spans="1:100" s="96" customFormat="1" ht="12.75" x14ac:dyDescent="0.2">
      <c r="A6" s="609"/>
      <c r="B6" s="1012" t="s">
        <v>7674</v>
      </c>
      <c r="C6" s="1013"/>
      <c r="D6" s="1014"/>
      <c r="E6" s="609" t="s">
        <v>372</v>
      </c>
      <c r="F6" s="609"/>
      <c r="G6" s="611"/>
      <c r="H6" s="611"/>
      <c r="I6" s="610"/>
      <c r="J6" s="610"/>
      <c r="K6" s="610"/>
      <c r="L6" s="610"/>
      <c r="M6" s="610"/>
      <c r="N6" s="610"/>
      <c r="O6" s="610"/>
      <c r="P6" s="610"/>
      <c r="Q6" s="610"/>
      <c r="R6" s="610"/>
      <c r="S6" s="610"/>
      <c r="T6" s="610"/>
      <c r="U6" s="610"/>
      <c r="V6" s="610"/>
      <c r="W6" s="610"/>
      <c r="X6" s="610"/>
      <c r="Y6" s="610"/>
      <c r="Z6" s="610"/>
      <c r="AA6" s="610"/>
      <c r="AB6" s="610"/>
      <c r="AC6" s="548"/>
      <c r="AD6" s="612"/>
      <c r="AE6" s="613"/>
      <c r="AF6" s="613"/>
      <c r="AG6" s="613"/>
      <c r="AH6" s="612"/>
      <c r="AI6" s="548"/>
    </row>
    <row r="7" spans="1:100" s="96" customFormat="1" ht="25.5" x14ac:dyDescent="0.2">
      <c r="A7" s="114">
        <v>14</v>
      </c>
      <c r="B7" s="114" t="s">
        <v>441</v>
      </c>
      <c r="C7" s="114" t="s">
        <v>211</v>
      </c>
      <c r="D7" s="114" t="s">
        <v>442</v>
      </c>
      <c r="E7" s="114" t="s">
        <v>443</v>
      </c>
      <c r="F7" s="114" t="s">
        <v>444</v>
      </c>
      <c r="G7" s="114"/>
      <c r="H7" s="108" t="s">
        <v>445</v>
      </c>
      <c r="I7" s="140">
        <v>16</v>
      </c>
      <c r="J7" s="140"/>
      <c r="K7" s="140"/>
      <c r="L7" s="140"/>
      <c r="M7" s="140"/>
      <c r="N7" s="140"/>
      <c r="O7" s="140"/>
      <c r="P7" s="140"/>
      <c r="Q7" s="140"/>
      <c r="R7" s="140"/>
      <c r="S7" s="140"/>
      <c r="T7" s="140">
        <v>1</v>
      </c>
      <c r="U7" s="140"/>
      <c r="V7" s="140">
        <v>2</v>
      </c>
      <c r="W7" s="140"/>
      <c r="X7" s="140"/>
      <c r="Y7" s="140"/>
      <c r="Z7" s="140"/>
      <c r="AA7" s="140"/>
      <c r="AB7" s="140"/>
      <c r="AC7" s="80" t="s">
        <v>7994</v>
      </c>
      <c r="AD7" s="151" t="s">
        <v>7301</v>
      </c>
      <c r="AE7" s="464">
        <v>45477</v>
      </c>
      <c r="AF7" s="464"/>
      <c r="AG7" s="464"/>
      <c r="AH7" s="617"/>
      <c r="AI7" s="80" t="s">
        <v>7436</v>
      </c>
      <c r="AJ7" s="217"/>
      <c r="AK7" s="217"/>
      <c r="AL7" s="217"/>
      <c r="AM7" s="217"/>
      <c r="AN7" s="217"/>
      <c r="AO7" s="217"/>
      <c r="AP7" s="217"/>
      <c r="AQ7" s="217"/>
      <c r="AR7" s="217"/>
      <c r="AS7" s="217"/>
      <c r="AT7" s="217"/>
      <c r="AU7" s="217"/>
      <c r="AV7" s="217"/>
      <c r="AW7" s="217"/>
      <c r="AX7" s="217"/>
      <c r="AY7" s="217"/>
      <c r="AZ7" s="217"/>
      <c r="BA7" s="217"/>
      <c r="BB7" s="217"/>
      <c r="BC7" s="217"/>
      <c r="BD7" s="217"/>
      <c r="BE7" s="217"/>
      <c r="BF7" s="217"/>
      <c r="BG7" s="217"/>
      <c r="BH7" s="217"/>
      <c r="BI7" s="217"/>
      <c r="BJ7" s="217"/>
      <c r="BK7" s="217"/>
      <c r="BL7" s="217"/>
      <c r="BM7" s="217"/>
      <c r="BN7" s="217"/>
      <c r="BO7" s="217"/>
      <c r="BP7" s="217"/>
      <c r="BQ7" s="217"/>
      <c r="BR7" s="217"/>
      <c r="BS7" s="217"/>
      <c r="BT7" s="217"/>
      <c r="BU7" s="217"/>
      <c r="BV7" s="217"/>
      <c r="BW7" s="217"/>
      <c r="BX7" s="217"/>
      <c r="BY7" s="217"/>
      <c r="BZ7" s="217"/>
      <c r="CA7" s="217"/>
      <c r="CB7" s="217"/>
      <c r="CC7" s="217"/>
      <c r="CD7" s="217"/>
      <c r="CE7" s="217"/>
      <c r="CF7" s="217"/>
      <c r="CG7" s="217"/>
      <c r="CH7" s="217"/>
      <c r="CI7" s="217"/>
      <c r="CJ7" s="217"/>
      <c r="CK7" s="217"/>
      <c r="CL7" s="217"/>
      <c r="CM7" s="217"/>
      <c r="CN7" s="217"/>
      <c r="CO7" s="217"/>
      <c r="CP7" s="217"/>
      <c r="CQ7" s="217"/>
      <c r="CR7" s="217"/>
      <c r="CS7" s="217"/>
      <c r="CT7" s="217"/>
      <c r="CU7" s="217"/>
      <c r="CV7" s="217"/>
    </row>
    <row r="8" spans="1:100" s="96" customFormat="1" ht="12.75" x14ac:dyDescent="0.2">
      <c r="A8" s="609"/>
      <c r="B8" s="1012" t="s">
        <v>7675</v>
      </c>
      <c r="C8" s="1013"/>
      <c r="D8" s="1014"/>
      <c r="E8" s="609" t="s">
        <v>372</v>
      </c>
      <c r="F8" s="609"/>
      <c r="G8" s="611"/>
      <c r="H8" s="611"/>
      <c r="I8" s="610"/>
      <c r="J8" s="610"/>
      <c r="K8" s="610"/>
      <c r="L8" s="610"/>
      <c r="M8" s="610"/>
      <c r="N8" s="610"/>
      <c r="O8" s="610"/>
      <c r="P8" s="610"/>
      <c r="Q8" s="610"/>
      <c r="R8" s="610"/>
      <c r="S8" s="610"/>
      <c r="T8" s="610"/>
      <c r="U8" s="610"/>
      <c r="V8" s="610"/>
      <c r="W8" s="610"/>
      <c r="X8" s="610"/>
      <c r="Y8" s="610"/>
      <c r="Z8" s="610"/>
      <c r="AA8" s="610"/>
      <c r="AB8" s="610"/>
      <c r="AC8" s="548"/>
      <c r="AD8" s="612"/>
      <c r="AE8" s="613"/>
      <c r="AF8" s="613"/>
      <c r="AG8" s="613"/>
      <c r="AH8" s="612"/>
      <c r="AI8" s="548"/>
    </row>
    <row r="9" spans="1:100" s="96" customFormat="1" ht="25.5" x14ac:dyDescent="0.2">
      <c r="A9" s="805">
        <v>80</v>
      </c>
      <c r="B9" s="805" t="s">
        <v>441</v>
      </c>
      <c r="C9" s="805" t="s">
        <v>211</v>
      </c>
      <c r="D9" s="805" t="s">
        <v>442</v>
      </c>
      <c r="E9" s="805" t="s">
        <v>453</v>
      </c>
      <c r="F9" s="805" t="s">
        <v>454</v>
      </c>
      <c r="G9" s="805"/>
      <c r="H9" s="806" t="s">
        <v>455</v>
      </c>
      <c r="I9" s="807">
        <v>18</v>
      </c>
      <c r="J9" s="807"/>
      <c r="K9" s="807"/>
      <c r="L9" s="807"/>
      <c r="M9" s="807"/>
      <c r="N9" s="807"/>
      <c r="O9" s="807"/>
      <c r="P9" s="807"/>
      <c r="Q9" s="807"/>
      <c r="R9" s="807"/>
      <c r="S9" s="807"/>
      <c r="T9" s="807">
        <v>1</v>
      </c>
      <c r="U9" s="807"/>
      <c r="V9" s="807">
        <v>3</v>
      </c>
      <c r="W9" s="807"/>
      <c r="X9" s="807"/>
      <c r="Y9" s="807"/>
      <c r="Z9" s="807"/>
      <c r="AA9" s="807"/>
      <c r="AB9" s="807"/>
      <c r="AC9" s="808" t="s">
        <v>7993</v>
      </c>
      <c r="AD9" s="809" t="s">
        <v>7301</v>
      </c>
      <c r="AE9" s="810">
        <v>45477</v>
      </c>
      <c r="AF9" s="810"/>
      <c r="AG9" s="810"/>
      <c r="AH9" s="811"/>
      <c r="AI9" s="808" t="s">
        <v>7436</v>
      </c>
      <c r="AJ9" s="217"/>
      <c r="AK9" s="217"/>
      <c r="AL9" s="217"/>
      <c r="AM9" s="217"/>
      <c r="AN9" s="217"/>
      <c r="AO9" s="217"/>
      <c r="AP9" s="217"/>
      <c r="AQ9" s="217"/>
      <c r="AR9" s="217"/>
      <c r="AS9" s="217"/>
      <c r="AT9" s="217"/>
      <c r="AU9" s="217"/>
      <c r="AV9" s="217"/>
      <c r="AW9" s="217"/>
      <c r="AX9" s="217"/>
      <c r="AY9" s="217"/>
      <c r="AZ9" s="217"/>
      <c r="BA9" s="217"/>
      <c r="BB9" s="217"/>
      <c r="BC9" s="217"/>
      <c r="BD9" s="217"/>
      <c r="BE9" s="217"/>
      <c r="BF9" s="217"/>
      <c r="BG9" s="217"/>
      <c r="BH9" s="217"/>
      <c r="BI9" s="217"/>
      <c r="BJ9" s="217"/>
      <c r="BK9" s="217"/>
      <c r="BL9" s="217"/>
      <c r="BM9" s="217"/>
      <c r="BN9" s="217"/>
      <c r="BO9" s="217"/>
      <c r="BP9" s="217"/>
      <c r="BQ9" s="217"/>
      <c r="BR9" s="217"/>
      <c r="BS9" s="217"/>
      <c r="BT9" s="217"/>
      <c r="BU9" s="217"/>
      <c r="BV9" s="217"/>
      <c r="BW9" s="217"/>
      <c r="BX9" s="217"/>
      <c r="BY9" s="217"/>
      <c r="BZ9" s="217"/>
      <c r="CA9" s="217"/>
      <c r="CB9" s="217"/>
      <c r="CC9" s="217"/>
      <c r="CD9" s="217"/>
      <c r="CE9" s="217"/>
      <c r="CF9" s="217"/>
      <c r="CG9" s="217"/>
      <c r="CH9" s="217"/>
      <c r="CI9" s="217"/>
      <c r="CJ9" s="217"/>
      <c r="CK9" s="217"/>
      <c r="CL9" s="217"/>
      <c r="CM9" s="217"/>
      <c r="CN9" s="217"/>
      <c r="CO9" s="217"/>
      <c r="CP9" s="217"/>
      <c r="CQ9" s="217"/>
      <c r="CR9" s="217"/>
      <c r="CS9" s="217"/>
      <c r="CT9" s="217"/>
      <c r="CU9" s="217"/>
      <c r="CV9" s="217"/>
    </row>
    <row r="10" spans="1:100" s="96" customFormat="1" ht="12.75" x14ac:dyDescent="0.2">
      <c r="A10" s="609"/>
      <c r="B10" s="1012" t="s">
        <v>7676</v>
      </c>
      <c r="C10" s="1013"/>
      <c r="D10" s="1014"/>
      <c r="E10" s="609" t="s">
        <v>372</v>
      </c>
      <c r="F10" s="609"/>
      <c r="G10" s="611"/>
      <c r="H10" s="611"/>
      <c r="I10" s="610"/>
      <c r="J10" s="610"/>
      <c r="K10" s="610"/>
      <c r="L10" s="610"/>
      <c r="M10" s="610"/>
      <c r="N10" s="610"/>
      <c r="O10" s="610"/>
      <c r="P10" s="610"/>
      <c r="Q10" s="610"/>
      <c r="R10" s="610"/>
      <c r="S10" s="610"/>
      <c r="T10" s="610"/>
      <c r="U10" s="610"/>
      <c r="V10" s="610"/>
      <c r="W10" s="610"/>
      <c r="X10" s="610"/>
      <c r="Y10" s="610"/>
      <c r="Z10" s="610"/>
      <c r="AA10" s="610"/>
      <c r="AB10" s="610"/>
      <c r="AC10" s="548"/>
      <c r="AD10" s="612"/>
      <c r="AE10" s="613"/>
      <c r="AF10" s="613"/>
      <c r="AG10" s="613"/>
      <c r="AH10" s="612"/>
      <c r="AI10" s="548"/>
    </row>
    <row r="11" spans="1:100" s="96" customFormat="1" ht="25.5" x14ac:dyDescent="0.2">
      <c r="A11" s="114">
        <v>14</v>
      </c>
      <c r="B11" s="114" t="s">
        <v>441</v>
      </c>
      <c r="C11" s="114" t="s">
        <v>211</v>
      </c>
      <c r="D11" s="114" t="s">
        <v>442</v>
      </c>
      <c r="E11" s="114" t="s">
        <v>443</v>
      </c>
      <c r="F11" s="114" t="s">
        <v>444</v>
      </c>
      <c r="G11" s="114"/>
      <c r="H11" s="108" t="s">
        <v>445</v>
      </c>
      <c r="I11" s="140">
        <v>16</v>
      </c>
      <c r="J11" s="140"/>
      <c r="K11" s="140"/>
      <c r="L11" s="140"/>
      <c r="M11" s="140"/>
      <c r="N11" s="140"/>
      <c r="O11" s="140"/>
      <c r="P11" s="140"/>
      <c r="Q11" s="140"/>
      <c r="R11" s="140"/>
      <c r="S11" s="140"/>
      <c r="T11" s="140">
        <v>1</v>
      </c>
      <c r="U11" s="140"/>
      <c r="V11" s="140">
        <v>2</v>
      </c>
      <c r="W11" s="140"/>
      <c r="X11" s="140"/>
      <c r="Y11" s="140"/>
      <c r="Z11" s="140"/>
      <c r="AA11" s="140"/>
      <c r="AB11" s="140"/>
      <c r="AC11" s="80" t="s">
        <v>7992</v>
      </c>
      <c r="AD11" s="151" t="s">
        <v>7301</v>
      </c>
      <c r="AE11" s="464">
        <v>45477</v>
      </c>
      <c r="AF11" s="464"/>
      <c r="AG11" s="464"/>
      <c r="AH11" s="617"/>
      <c r="AI11" s="80" t="s">
        <v>7436</v>
      </c>
      <c r="AJ11" s="217"/>
      <c r="AK11" s="217"/>
      <c r="AL11" s="217"/>
      <c r="AM11" s="217"/>
      <c r="AN11" s="217"/>
      <c r="AO11" s="217"/>
      <c r="AP11" s="217"/>
      <c r="AQ11" s="217"/>
      <c r="AR11" s="217"/>
      <c r="AS11" s="217"/>
      <c r="AT11" s="217"/>
      <c r="AU11" s="217"/>
      <c r="AV11" s="217"/>
      <c r="AW11" s="217"/>
      <c r="AX11" s="217"/>
      <c r="AY11" s="217"/>
      <c r="AZ11" s="217"/>
      <c r="BA11" s="217"/>
      <c r="BB11" s="217"/>
      <c r="BC11" s="217"/>
      <c r="BD11" s="217"/>
      <c r="BE11" s="217"/>
      <c r="BF11" s="217"/>
      <c r="BG11" s="217"/>
      <c r="BH11" s="217"/>
      <c r="BI11" s="217"/>
      <c r="BJ11" s="217"/>
      <c r="BK11" s="217"/>
      <c r="BL11" s="217"/>
      <c r="BM11" s="217"/>
      <c r="BN11" s="217"/>
      <c r="BO11" s="217"/>
      <c r="BP11" s="217"/>
      <c r="BQ11" s="217"/>
      <c r="BR11" s="217"/>
      <c r="BS11" s="217"/>
      <c r="BT11" s="217"/>
      <c r="BU11" s="217"/>
      <c r="BV11" s="217"/>
      <c r="BW11" s="217"/>
      <c r="BX11" s="217"/>
      <c r="BY11" s="217"/>
      <c r="BZ11" s="217"/>
      <c r="CA11" s="217"/>
      <c r="CB11" s="217"/>
      <c r="CC11" s="217"/>
      <c r="CD11" s="217"/>
      <c r="CE11" s="217"/>
      <c r="CF11" s="217"/>
      <c r="CG11" s="217"/>
      <c r="CH11" s="217"/>
      <c r="CI11" s="217"/>
      <c r="CJ11" s="217"/>
      <c r="CK11" s="217"/>
      <c r="CL11" s="217"/>
      <c r="CM11" s="217"/>
      <c r="CN11" s="217"/>
      <c r="CO11" s="217"/>
      <c r="CP11" s="217"/>
      <c r="CQ11" s="217"/>
      <c r="CR11" s="217"/>
      <c r="CS11" s="217"/>
      <c r="CT11" s="217"/>
      <c r="CU11" s="217"/>
      <c r="CV11" s="217"/>
    </row>
    <row r="12" spans="1:100" s="96" customFormat="1" ht="12.75" x14ac:dyDescent="0.2">
      <c r="A12" s="609"/>
      <c r="B12" s="1012" t="s">
        <v>7677</v>
      </c>
      <c r="C12" s="1013"/>
      <c r="D12" s="1014"/>
      <c r="E12" s="609" t="s">
        <v>372</v>
      </c>
      <c r="F12" s="609"/>
      <c r="G12" s="611"/>
      <c r="H12" s="611"/>
      <c r="I12" s="610"/>
      <c r="J12" s="610"/>
      <c r="K12" s="610"/>
      <c r="L12" s="610"/>
      <c r="M12" s="610"/>
      <c r="N12" s="610"/>
      <c r="O12" s="610"/>
      <c r="P12" s="610"/>
      <c r="Q12" s="610"/>
      <c r="R12" s="610"/>
      <c r="S12" s="610"/>
      <c r="T12" s="610"/>
      <c r="U12" s="610"/>
      <c r="V12" s="610"/>
      <c r="W12" s="610"/>
      <c r="X12" s="610"/>
      <c r="Y12" s="610"/>
      <c r="Z12" s="610"/>
      <c r="AA12" s="610"/>
      <c r="AB12" s="610"/>
      <c r="AC12" s="548"/>
      <c r="AD12" s="612"/>
      <c r="AE12" s="613"/>
      <c r="AF12" s="613"/>
      <c r="AG12" s="613"/>
      <c r="AH12" s="612"/>
      <c r="AI12" s="548"/>
    </row>
    <row r="13" spans="1:100" s="96" customFormat="1" ht="25.5" x14ac:dyDescent="0.2">
      <c r="A13" s="805">
        <v>80</v>
      </c>
      <c r="B13" s="805" t="s">
        <v>441</v>
      </c>
      <c r="C13" s="805" t="s">
        <v>211</v>
      </c>
      <c r="D13" s="805" t="s">
        <v>442</v>
      </c>
      <c r="E13" s="805" t="s">
        <v>453</v>
      </c>
      <c r="F13" s="805" t="s">
        <v>454</v>
      </c>
      <c r="G13" s="805"/>
      <c r="H13" s="806" t="s">
        <v>455</v>
      </c>
      <c r="I13" s="807">
        <v>18</v>
      </c>
      <c r="J13" s="807"/>
      <c r="K13" s="807"/>
      <c r="L13" s="807"/>
      <c r="M13" s="807"/>
      <c r="N13" s="807"/>
      <c r="O13" s="807"/>
      <c r="P13" s="807"/>
      <c r="Q13" s="807"/>
      <c r="R13" s="807"/>
      <c r="S13" s="807"/>
      <c r="T13" s="807">
        <v>1</v>
      </c>
      <c r="U13" s="807"/>
      <c r="V13" s="807">
        <v>3</v>
      </c>
      <c r="W13" s="807"/>
      <c r="X13" s="807"/>
      <c r="Y13" s="807"/>
      <c r="Z13" s="807"/>
      <c r="AA13" s="807"/>
      <c r="AB13" s="807"/>
      <c r="AC13" s="808" t="s">
        <v>7991</v>
      </c>
      <c r="AD13" s="809" t="s">
        <v>7301</v>
      </c>
      <c r="AE13" s="810">
        <v>45477</v>
      </c>
      <c r="AF13" s="810"/>
      <c r="AG13" s="810"/>
      <c r="AH13" s="811"/>
      <c r="AI13" s="808" t="s">
        <v>7436</v>
      </c>
      <c r="AJ13" s="217"/>
      <c r="AK13" s="217"/>
      <c r="AL13" s="217"/>
      <c r="AM13" s="217"/>
      <c r="AN13" s="217"/>
      <c r="AO13" s="217"/>
      <c r="AP13" s="217"/>
      <c r="AQ13" s="217"/>
      <c r="AR13" s="217"/>
      <c r="AS13" s="217"/>
      <c r="AT13" s="217"/>
      <c r="AU13" s="217"/>
      <c r="AV13" s="217"/>
      <c r="AW13" s="217"/>
      <c r="AX13" s="217"/>
      <c r="AY13" s="217"/>
      <c r="AZ13" s="217"/>
      <c r="BA13" s="217"/>
      <c r="BB13" s="217"/>
      <c r="BC13" s="217"/>
      <c r="BD13" s="217"/>
      <c r="BE13" s="217"/>
      <c r="BF13" s="217"/>
      <c r="BG13" s="217"/>
      <c r="BH13" s="217"/>
      <c r="BI13" s="217"/>
      <c r="BJ13" s="217"/>
      <c r="BK13" s="217"/>
      <c r="BL13" s="217"/>
      <c r="BM13" s="217"/>
      <c r="BN13" s="217"/>
      <c r="BO13" s="217"/>
      <c r="BP13" s="217"/>
      <c r="BQ13" s="217"/>
      <c r="BR13" s="217"/>
      <c r="BS13" s="217"/>
      <c r="BT13" s="217"/>
      <c r="BU13" s="217"/>
      <c r="BV13" s="217"/>
      <c r="BW13" s="217"/>
      <c r="BX13" s="217"/>
      <c r="BY13" s="217"/>
      <c r="BZ13" s="217"/>
      <c r="CA13" s="217"/>
      <c r="CB13" s="217"/>
      <c r="CC13" s="217"/>
      <c r="CD13" s="217"/>
      <c r="CE13" s="217"/>
      <c r="CF13" s="217"/>
      <c r="CG13" s="217"/>
      <c r="CH13" s="217"/>
      <c r="CI13" s="217"/>
      <c r="CJ13" s="217"/>
      <c r="CK13" s="217"/>
      <c r="CL13" s="217"/>
      <c r="CM13" s="217"/>
      <c r="CN13" s="217"/>
      <c r="CO13" s="217"/>
      <c r="CP13" s="217"/>
      <c r="CQ13" s="217"/>
      <c r="CR13" s="217"/>
      <c r="CS13" s="217"/>
      <c r="CT13" s="217"/>
      <c r="CU13" s="217"/>
      <c r="CV13" s="217"/>
    </row>
    <row r="14" spans="1:100" s="96" customFormat="1" ht="12.75" x14ac:dyDescent="0.2">
      <c r="A14" s="609"/>
      <c r="B14" s="1012" t="s">
        <v>7678</v>
      </c>
      <c r="C14" s="1013"/>
      <c r="D14" s="1014"/>
      <c r="E14" s="609" t="s">
        <v>372</v>
      </c>
      <c r="F14" s="609"/>
      <c r="G14" s="611"/>
      <c r="H14" s="611"/>
      <c r="I14" s="610"/>
      <c r="J14" s="610"/>
      <c r="K14" s="610"/>
      <c r="L14" s="610"/>
      <c r="M14" s="610"/>
      <c r="N14" s="610"/>
      <c r="O14" s="610"/>
      <c r="P14" s="610"/>
      <c r="Q14" s="610"/>
      <c r="R14" s="610"/>
      <c r="S14" s="610"/>
      <c r="T14" s="610"/>
      <c r="U14" s="610"/>
      <c r="V14" s="610"/>
      <c r="W14" s="610"/>
      <c r="X14" s="610"/>
      <c r="Y14" s="610"/>
      <c r="Z14" s="610"/>
      <c r="AA14" s="610"/>
      <c r="AB14" s="610"/>
      <c r="AC14" s="548"/>
      <c r="AD14" s="612"/>
      <c r="AE14" s="613"/>
      <c r="AF14" s="613"/>
      <c r="AG14" s="613"/>
      <c r="AH14" s="612"/>
      <c r="AI14" s="548"/>
    </row>
    <row r="15" spans="1:100" s="96" customFormat="1" ht="25.5" customHeight="1" x14ac:dyDescent="0.2">
      <c r="A15" s="114">
        <v>18</v>
      </c>
      <c r="B15" s="114" t="s">
        <v>336</v>
      </c>
      <c r="C15" s="114" t="s">
        <v>211</v>
      </c>
      <c r="D15" s="114" t="s">
        <v>572</v>
      </c>
      <c r="E15" s="114" t="s">
        <v>582</v>
      </c>
      <c r="F15" s="114" t="s">
        <v>583</v>
      </c>
      <c r="G15" s="114" t="s">
        <v>584</v>
      </c>
      <c r="H15" s="108"/>
      <c r="I15" s="140">
        <v>10</v>
      </c>
      <c r="J15" s="140"/>
      <c r="K15" s="140"/>
      <c r="L15" s="140"/>
      <c r="M15" s="140"/>
      <c r="N15" s="140"/>
      <c r="O15" s="140"/>
      <c r="P15" s="140">
        <v>1</v>
      </c>
      <c r="Q15" s="140"/>
      <c r="R15" s="140"/>
      <c r="S15" s="140"/>
      <c r="T15" s="140">
        <v>1</v>
      </c>
      <c r="U15" s="140"/>
      <c r="V15" s="140"/>
      <c r="W15" s="140"/>
      <c r="X15" s="140"/>
      <c r="Y15" s="140"/>
      <c r="Z15" s="140"/>
      <c r="AA15" s="140"/>
      <c r="AB15" s="140">
        <v>1</v>
      </c>
      <c r="AC15" s="80" t="s">
        <v>7990</v>
      </c>
      <c r="AD15" s="151" t="s">
        <v>7449</v>
      </c>
      <c r="AE15" s="464">
        <v>45481</v>
      </c>
      <c r="AF15" s="464"/>
      <c r="AG15" s="464"/>
      <c r="AH15" s="617"/>
      <c r="AI15" s="80" t="s">
        <v>7971</v>
      </c>
      <c r="AJ15" s="217"/>
      <c r="AK15" s="217"/>
      <c r="AL15" s="217"/>
      <c r="AM15" s="217"/>
      <c r="AN15" s="217"/>
      <c r="AO15" s="217"/>
      <c r="AP15" s="217"/>
      <c r="AQ15" s="217"/>
      <c r="AR15" s="217"/>
      <c r="AS15" s="217"/>
      <c r="AT15" s="217"/>
      <c r="AU15" s="217"/>
      <c r="AV15" s="217"/>
      <c r="AW15" s="217"/>
      <c r="AX15" s="217"/>
      <c r="AY15" s="217"/>
      <c r="AZ15" s="217"/>
      <c r="BA15" s="217"/>
      <c r="BB15" s="217"/>
      <c r="BC15" s="217"/>
      <c r="BD15" s="217"/>
      <c r="BE15" s="217"/>
      <c r="BF15" s="217"/>
      <c r="BG15" s="217"/>
      <c r="BH15" s="217"/>
      <c r="BI15" s="217"/>
      <c r="BJ15" s="217"/>
      <c r="BK15" s="217"/>
      <c r="BL15" s="217"/>
      <c r="BM15" s="217"/>
      <c r="BN15" s="217"/>
      <c r="BO15" s="217"/>
      <c r="BP15" s="217"/>
      <c r="BQ15" s="217"/>
      <c r="BR15" s="217"/>
      <c r="BS15" s="217"/>
      <c r="BT15" s="217"/>
      <c r="BU15" s="217"/>
      <c r="BV15" s="217"/>
      <c r="BW15" s="217"/>
      <c r="BX15" s="217"/>
      <c r="BY15" s="217"/>
      <c r="BZ15" s="217"/>
      <c r="CA15" s="217"/>
      <c r="CB15" s="217"/>
      <c r="CC15" s="217"/>
      <c r="CD15" s="217"/>
      <c r="CE15" s="217"/>
      <c r="CF15" s="217"/>
      <c r="CG15" s="217"/>
      <c r="CH15" s="217"/>
      <c r="CI15" s="217"/>
      <c r="CJ15" s="217"/>
      <c r="CK15" s="217"/>
      <c r="CL15" s="217"/>
      <c r="CM15" s="217"/>
      <c r="CN15" s="217"/>
      <c r="CO15" s="217"/>
      <c r="CP15" s="217"/>
      <c r="CQ15" s="217"/>
      <c r="CR15" s="217"/>
      <c r="CS15" s="217"/>
      <c r="CT15" s="217"/>
      <c r="CU15" s="217"/>
      <c r="CV15" s="217"/>
    </row>
    <row r="16" spans="1:100" s="96" customFormat="1" ht="12.75" x14ac:dyDescent="0.2">
      <c r="A16" s="609"/>
      <c r="B16" s="1012" t="s">
        <v>7679</v>
      </c>
      <c r="C16" s="1013"/>
      <c r="D16" s="1014"/>
      <c r="E16" s="609" t="s">
        <v>372</v>
      </c>
      <c r="F16" s="609"/>
      <c r="G16" s="611"/>
      <c r="H16" s="611"/>
      <c r="I16" s="610"/>
      <c r="J16" s="610"/>
      <c r="K16" s="610"/>
      <c r="L16" s="610"/>
      <c r="M16" s="610"/>
      <c r="N16" s="610"/>
      <c r="O16" s="610"/>
      <c r="P16" s="610"/>
      <c r="Q16" s="610"/>
      <c r="R16" s="610"/>
      <c r="S16" s="610"/>
      <c r="T16" s="610"/>
      <c r="U16" s="610"/>
      <c r="V16" s="610"/>
      <c r="W16" s="610"/>
      <c r="X16" s="610"/>
      <c r="Y16" s="610"/>
      <c r="Z16" s="610"/>
      <c r="AA16" s="610"/>
      <c r="AB16" s="610"/>
      <c r="AC16" s="548"/>
      <c r="AD16" s="612"/>
      <c r="AE16" s="613"/>
      <c r="AF16" s="613"/>
      <c r="AG16" s="613"/>
      <c r="AH16" s="612"/>
      <c r="AI16" s="548"/>
    </row>
    <row r="17" spans="1:100" s="96" customFormat="1" ht="25.5" customHeight="1" x14ac:dyDescent="0.2">
      <c r="A17" s="146">
        <v>19</v>
      </c>
      <c r="B17" s="146" t="s">
        <v>336</v>
      </c>
      <c r="C17" s="146" t="s">
        <v>211</v>
      </c>
      <c r="D17" s="146" t="s">
        <v>337</v>
      </c>
      <c r="E17" s="146" t="s">
        <v>338</v>
      </c>
      <c r="F17" s="146" t="s">
        <v>339</v>
      </c>
      <c r="G17" s="146"/>
      <c r="H17" s="108"/>
      <c r="I17" s="140">
        <v>8</v>
      </c>
      <c r="J17" s="140"/>
      <c r="K17" s="140"/>
      <c r="L17" s="140"/>
      <c r="M17" s="140"/>
      <c r="N17" s="140"/>
      <c r="O17" s="140"/>
      <c r="P17" s="140">
        <v>1</v>
      </c>
      <c r="Q17" s="140"/>
      <c r="R17" s="140"/>
      <c r="S17" s="140"/>
      <c r="T17" s="140">
        <v>1</v>
      </c>
      <c r="U17" s="140"/>
      <c r="V17" s="140">
        <v>1</v>
      </c>
      <c r="W17" s="140"/>
      <c r="X17" s="140"/>
      <c r="Y17" s="140"/>
      <c r="Z17" s="140"/>
      <c r="AA17" s="140"/>
      <c r="AB17" s="140">
        <v>1</v>
      </c>
      <c r="AC17" s="80" t="s">
        <v>7990</v>
      </c>
      <c r="AD17" s="151" t="s">
        <v>7449</v>
      </c>
      <c r="AE17" s="464">
        <v>45481</v>
      </c>
      <c r="AF17" s="464"/>
      <c r="AG17" s="464"/>
      <c r="AH17" s="617"/>
      <c r="AI17" s="80" t="s">
        <v>7971</v>
      </c>
      <c r="AJ17" s="217"/>
      <c r="AK17" s="217"/>
      <c r="AL17" s="217"/>
      <c r="AM17" s="217"/>
      <c r="AN17" s="217"/>
      <c r="AO17" s="217"/>
      <c r="AP17" s="217"/>
      <c r="AQ17" s="217"/>
      <c r="AR17" s="217"/>
      <c r="AS17" s="217"/>
      <c r="AT17" s="217"/>
      <c r="AU17" s="217"/>
      <c r="AV17" s="217"/>
      <c r="AW17" s="217"/>
      <c r="AX17" s="217"/>
      <c r="AY17" s="217"/>
      <c r="AZ17" s="217"/>
      <c r="BA17" s="217"/>
      <c r="BB17" s="217"/>
      <c r="BC17" s="217"/>
      <c r="BD17" s="217"/>
      <c r="BE17" s="217"/>
      <c r="BF17" s="217"/>
      <c r="BG17" s="217"/>
      <c r="BH17" s="217"/>
      <c r="BI17" s="217"/>
      <c r="BJ17" s="217"/>
      <c r="BK17" s="217"/>
      <c r="BL17" s="217"/>
      <c r="BM17" s="217"/>
      <c r="BN17" s="217"/>
      <c r="BO17" s="217"/>
      <c r="BP17" s="217"/>
      <c r="BQ17" s="217"/>
      <c r="BR17" s="217"/>
      <c r="BS17" s="217"/>
      <c r="BT17" s="217"/>
      <c r="BU17" s="217"/>
      <c r="BV17" s="217"/>
      <c r="BW17" s="217"/>
      <c r="BX17" s="217"/>
      <c r="BY17" s="217"/>
      <c r="BZ17" s="217"/>
      <c r="CA17" s="217"/>
      <c r="CB17" s="217"/>
      <c r="CC17" s="217"/>
      <c r="CD17" s="217"/>
      <c r="CE17" s="217"/>
      <c r="CF17" s="217"/>
      <c r="CG17" s="217"/>
      <c r="CH17" s="217"/>
      <c r="CI17" s="217"/>
      <c r="CJ17" s="217"/>
      <c r="CK17" s="217"/>
      <c r="CL17" s="217"/>
      <c r="CM17" s="217"/>
      <c r="CN17" s="217"/>
      <c r="CO17" s="217"/>
      <c r="CP17" s="217"/>
      <c r="CQ17" s="217"/>
      <c r="CR17" s="217"/>
      <c r="CS17" s="217"/>
      <c r="CT17" s="217"/>
      <c r="CU17" s="217"/>
      <c r="CV17" s="217"/>
    </row>
    <row r="18" spans="1:100" s="96" customFormat="1" ht="12.75" x14ac:dyDescent="0.2">
      <c r="A18" s="609"/>
      <c r="B18" s="1012" t="s">
        <v>7680</v>
      </c>
      <c r="C18" s="1013"/>
      <c r="D18" s="1014"/>
      <c r="E18" s="609" t="s">
        <v>372</v>
      </c>
      <c r="F18" s="609"/>
      <c r="G18" s="611"/>
      <c r="H18" s="611"/>
      <c r="I18" s="610"/>
      <c r="J18" s="610"/>
      <c r="K18" s="610"/>
      <c r="L18" s="610"/>
      <c r="M18" s="610"/>
      <c r="N18" s="610"/>
      <c r="O18" s="610"/>
      <c r="P18" s="610"/>
      <c r="Q18" s="610"/>
      <c r="R18" s="610"/>
      <c r="S18" s="610"/>
      <c r="T18" s="610"/>
      <c r="U18" s="610"/>
      <c r="V18" s="610"/>
      <c r="W18" s="610"/>
      <c r="X18" s="610"/>
      <c r="Y18" s="610"/>
      <c r="Z18" s="610"/>
      <c r="AA18" s="610"/>
      <c r="AB18" s="610"/>
      <c r="AC18" s="548"/>
      <c r="AD18" s="612"/>
      <c r="AE18" s="613"/>
      <c r="AF18" s="613"/>
      <c r="AG18" s="613"/>
      <c r="AH18" s="612"/>
      <c r="AI18" s="548"/>
    </row>
    <row r="19" spans="1:100" s="96" customFormat="1" ht="25.5" customHeight="1" x14ac:dyDescent="0.2">
      <c r="A19" s="271">
        <v>25</v>
      </c>
      <c r="B19" s="271" t="s">
        <v>336</v>
      </c>
      <c r="C19" s="271" t="s">
        <v>211</v>
      </c>
      <c r="D19" s="271" t="s">
        <v>337</v>
      </c>
      <c r="E19" s="271" t="s">
        <v>345</v>
      </c>
      <c r="F19" s="271" t="s">
        <v>346</v>
      </c>
      <c r="G19" s="146"/>
      <c r="H19" s="108"/>
      <c r="I19" s="140">
        <v>8</v>
      </c>
      <c r="J19" s="140"/>
      <c r="K19" s="140"/>
      <c r="L19" s="140"/>
      <c r="M19" s="140"/>
      <c r="N19" s="140"/>
      <c r="O19" s="140"/>
      <c r="P19" s="140">
        <v>1</v>
      </c>
      <c r="Q19" s="140"/>
      <c r="R19" s="140"/>
      <c r="S19" s="140"/>
      <c r="T19" s="140">
        <v>1</v>
      </c>
      <c r="U19" s="140"/>
      <c r="V19" s="140">
        <v>1</v>
      </c>
      <c r="W19" s="140"/>
      <c r="X19" s="140"/>
      <c r="Y19" s="140"/>
      <c r="Z19" s="140"/>
      <c r="AA19" s="140"/>
      <c r="AB19" s="140">
        <v>1</v>
      </c>
      <c r="AC19" s="698" t="s">
        <v>7763</v>
      </c>
      <c r="AD19" s="151" t="s">
        <v>7449</v>
      </c>
      <c r="AE19" s="464">
        <v>45481</v>
      </c>
      <c r="AF19" s="464">
        <v>45484</v>
      </c>
      <c r="AG19" s="464" t="s">
        <v>7764</v>
      </c>
      <c r="AH19" s="617" t="s">
        <v>7687</v>
      </c>
      <c r="AI19" s="80" t="s">
        <v>7971</v>
      </c>
      <c r="AJ19" s="217"/>
      <c r="AK19" s="217"/>
      <c r="AL19" s="217"/>
      <c r="AM19" s="217"/>
      <c r="AN19" s="217"/>
      <c r="AO19" s="217"/>
      <c r="AP19" s="217"/>
      <c r="AQ19" s="217"/>
      <c r="AR19" s="217"/>
      <c r="AS19" s="217"/>
      <c r="AT19" s="217"/>
      <c r="AU19" s="217"/>
      <c r="AV19" s="217"/>
      <c r="AW19" s="217"/>
      <c r="AX19" s="217"/>
      <c r="AY19" s="217"/>
      <c r="AZ19" s="217"/>
      <c r="BA19" s="217"/>
      <c r="BB19" s="217"/>
      <c r="BC19" s="217"/>
      <c r="BD19" s="217"/>
      <c r="BE19" s="217"/>
      <c r="BF19" s="217"/>
      <c r="BG19" s="217"/>
      <c r="BH19" s="217"/>
      <c r="BI19" s="217"/>
      <c r="BJ19" s="217"/>
      <c r="BK19" s="217"/>
      <c r="BL19" s="217"/>
      <c r="BM19" s="217"/>
      <c r="BN19" s="217"/>
      <c r="BO19" s="217"/>
      <c r="BP19" s="217"/>
      <c r="BQ19" s="217"/>
      <c r="BR19" s="217"/>
      <c r="BS19" s="217"/>
      <c r="BT19" s="217"/>
      <c r="BU19" s="217"/>
      <c r="BV19" s="217"/>
      <c r="BW19" s="217"/>
      <c r="BX19" s="217"/>
      <c r="BY19" s="217"/>
      <c r="BZ19" s="217"/>
      <c r="CA19" s="217"/>
      <c r="CB19" s="217"/>
      <c r="CC19" s="217"/>
      <c r="CD19" s="217"/>
      <c r="CE19" s="217"/>
      <c r="CF19" s="217"/>
      <c r="CG19" s="217"/>
      <c r="CH19" s="217"/>
      <c r="CI19" s="217"/>
      <c r="CJ19" s="217"/>
      <c r="CK19" s="217"/>
      <c r="CL19" s="217"/>
      <c r="CM19" s="217"/>
      <c r="CN19" s="217"/>
      <c r="CO19" s="217"/>
      <c r="CP19" s="217"/>
      <c r="CQ19" s="217"/>
      <c r="CR19" s="217"/>
      <c r="CS19" s="217"/>
      <c r="CT19" s="217"/>
      <c r="CU19" s="217"/>
      <c r="CV19" s="217"/>
    </row>
    <row r="20" spans="1:100" s="96" customFormat="1" ht="12.75" x14ac:dyDescent="0.2">
      <c r="A20" s="609"/>
      <c r="B20" s="1012" t="s">
        <v>7681</v>
      </c>
      <c r="C20" s="1013"/>
      <c r="D20" s="1014"/>
      <c r="E20" s="609" t="s">
        <v>372</v>
      </c>
      <c r="F20" s="609"/>
      <c r="G20" s="611"/>
      <c r="H20" s="611"/>
      <c r="I20" s="610"/>
      <c r="J20" s="610"/>
      <c r="K20" s="610"/>
      <c r="L20" s="610"/>
      <c r="M20" s="610"/>
      <c r="N20" s="610"/>
      <c r="O20" s="610"/>
      <c r="P20" s="610"/>
      <c r="Q20" s="610"/>
      <c r="R20" s="610"/>
      <c r="S20" s="610"/>
      <c r="T20" s="610"/>
      <c r="U20" s="610"/>
      <c r="V20" s="610"/>
      <c r="W20" s="610"/>
      <c r="X20" s="610"/>
      <c r="Y20" s="610"/>
      <c r="Z20" s="610"/>
      <c r="AA20" s="610"/>
      <c r="AB20" s="610"/>
      <c r="AC20" s="548"/>
      <c r="AD20" s="612"/>
      <c r="AE20" s="613"/>
      <c r="AF20" s="613"/>
      <c r="AG20" s="613"/>
      <c r="AH20" s="612"/>
      <c r="AI20" s="548"/>
    </row>
    <row r="21" spans="1:100" s="96" customFormat="1" ht="25.5" customHeight="1" x14ac:dyDescent="0.2">
      <c r="A21" s="114">
        <v>18</v>
      </c>
      <c r="B21" s="114" t="s">
        <v>336</v>
      </c>
      <c r="C21" s="114" t="s">
        <v>211</v>
      </c>
      <c r="D21" s="114" t="s">
        <v>572</v>
      </c>
      <c r="E21" s="114" t="s">
        <v>582</v>
      </c>
      <c r="F21" s="114" t="s">
        <v>583</v>
      </c>
      <c r="G21" s="114" t="s">
        <v>584</v>
      </c>
      <c r="H21" s="108"/>
      <c r="I21" s="140">
        <v>10</v>
      </c>
      <c r="J21" s="140"/>
      <c r="K21" s="140"/>
      <c r="L21" s="140"/>
      <c r="M21" s="140"/>
      <c r="N21" s="140"/>
      <c r="O21" s="140"/>
      <c r="P21" s="140">
        <v>1</v>
      </c>
      <c r="Q21" s="140"/>
      <c r="R21" s="140"/>
      <c r="S21" s="140"/>
      <c r="T21" s="140">
        <v>1</v>
      </c>
      <c r="U21" s="140"/>
      <c r="V21" s="140"/>
      <c r="W21" s="140"/>
      <c r="X21" s="140"/>
      <c r="Y21" s="140"/>
      <c r="Z21" s="140"/>
      <c r="AA21" s="140"/>
      <c r="AB21" s="140">
        <v>1</v>
      </c>
      <c r="AC21" s="80" t="s">
        <v>7988</v>
      </c>
      <c r="AD21" s="151" t="s">
        <v>7449</v>
      </c>
      <c r="AE21" s="464">
        <v>45481</v>
      </c>
      <c r="AF21" s="464"/>
      <c r="AG21" s="464"/>
      <c r="AH21" s="617"/>
      <c r="AI21" s="80" t="s">
        <v>7971</v>
      </c>
      <c r="AJ21" s="217"/>
      <c r="AK21" s="217"/>
      <c r="AL21" s="217"/>
      <c r="AM21" s="217"/>
      <c r="AN21" s="217"/>
      <c r="AO21" s="217"/>
      <c r="AP21" s="217"/>
      <c r="AQ21" s="217"/>
      <c r="AR21" s="217"/>
      <c r="AS21" s="217"/>
      <c r="AT21" s="217"/>
      <c r="AU21" s="217"/>
      <c r="AV21" s="217"/>
      <c r="AW21" s="217"/>
      <c r="AX21" s="217"/>
      <c r="AY21" s="217"/>
      <c r="AZ21" s="217"/>
      <c r="BA21" s="217"/>
      <c r="BB21" s="217"/>
      <c r="BC21" s="217"/>
      <c r="BD21" s="217"/>
      <c r="BE21" s="217"/>
      <c r="BF21" s="217"/>
      <c r="BG21" s="217"/>
      <c r="BH21" s="217"/>
      <c r="BI21" s="217"/>
      <c r="BJ21" s="217"/>
      <c r="BK21" s="217"/>
      <c r="BL21" s="217"/>
      <c r="BM21" s="217"/>
      <c r="BN21" s="217"/>
      <c r="BO21" s="217"/>
      <c r="BP21" s="217"/>
      <c r="BQ21" s="217"/>
      <c r="BR21" s="217"/>
      <c r="BS21" s="217"/>
      <c r="BT21" s="217"/>
      <c r="BU21" s="217"/>
      <c r="BV21" s="217"/>
      <c r="BW21" s="217"/>
      <c r="BX21" s="217"/>
      <c r="BY21" s="217"/>
      <c r="BZ21" s="217"/>
      <c r="CA21" s="217"/>
      <c r="CB21" s="217"/>
      <c r="CC21" s="217"/>
      <c r="CD21" s="217"/>
      <c r="CE21" s="217"/>
      <c r="CF21" s="217"/>
      <c r="CG21" s="217"/>
      <c r="CH21" s="217"/>
      <c r="CI21" s="217"/>
      <c r="CJ21" s="217"/>
      <c r="CK21" s="217"/>
      <c r="CL21" s="217"/>
      <c r="CM21" s="217"/>
      <c r="CN21" s="217"/>
      <c r="CO21" s="217"/>
      <c r="CP21" s="217"/>
      <c r="CQ21" s="217"/>
      <c r="CR21" s="217"/>
      <c r="CS21" s="217"/>
      <c r="CT21" s="217"/>
      <c r="CU21" s="217"/>
      <c r="CV21" s="217"/>
    </row>
    <row r="22" spans="1:100" s="96" customFormat="1" ht="12.75" x14ac:dyDescent="0.2">
      <c r="A22" s="609"/>
      <c r="B22" s="1012" t="s">
        <v>7683</v>
      </c>
      <c r="C22" s="1013"/>
      <c r="D22" s="1014"/>
      <c r="E22" s="609" t="s">
        <v>372</v>
      </c>
      <c r="F22" s="609"/>
      <c r="G22" s="611"/>
      <c r="H22" s="611"/>
      <c r="I22" s="610"/>
      <c r="J22" s="610"/>
      <c r="K22" s="610"/>
      <c r="L22" s="610"/>
      <c r="M22" s="610"/>
      <c r="N22" s="610"/>
      <c r="O22" s="610"/>
      <c r="P22" s="610"/>
      <c r="Q22" s="610"/>
      <c r="R22" s="610"/>
      <c r="S22" s="610"/>
      <c r="T22" s="610"/>
      <c r="U22" s="610"/>
      <c r="V22" s="610"/>
      <c r="W22" s="610"/>
      <c r="X22" s="610"/>
      <c r="Y22" s="610"/>
      <c r="Z22" s="610"/>
      <c r="AA22" s="610"/>
      <c r="AB22" s="610"/>
      <c r="AC22" s="548"/>
      <c r="AD22" s="612"/>
      <c r="AE22" s="613"/>
      <c r="AF22" s="613"/>
      <c r="AG22" s="613"/>
      <c r="AH22" s="612"/>
      <c r="AI22" s="548"/>
    </row>
    <row r="23" spans="1:100" s="96" customFormat="1" ht="25.5" customHeight="1" x14ac:dyDescent="0.2">
      <c r="A23" s="146">
        <v>19</v>
      </c>
      <c r="B23" s="146" t="s">
        <v>336</v>
      </c>
      <c r="C23" s="146" t="s">
        <v>211</v>
      </c>
      <c r="D23" s="146" t="s">
        <v>337</v>
      </c>
      <c r="E23" s="146" t="s">
        <v>338</v>
      </c>
      <c r="F23" s="146" t="s">
        <v>339</v>
      </c>
      <c r="G23" s="114"/>
      <c r="H23" s="108"/>
      <c r="I23" s="140">
        <v>8</v>
      </c>
      <c r="J23" s="140"/>
      <c r="K23" s="140"/>
      <c r="L23" s="140"/>
      <c r="M23" s="140"/>
      <c r="N23" s="140"/>
      <c r="O23" s="140"/>
      <c r="P23" s="140">
        <v>1</v>
      </c>
      <c r="Q23" s="140"/>
      <c r="R23" s="140"/>
      <c r="S23" s="140"/>
      <c r="T23" s="140">
        <v>1</v>
      </c>
      <c r="U23" s="140"/>
      <c r="V23" s="140">
        <v>1</v>
      </c>
      <c r="W23" s="140"/>
      <c r="X23" s="140"/>
      <c r="Y23" s="140"/>
      <c r="Z23" s="140"/>
      <c r="AA23" s="140"/>
      <c r="AB23" s="140">
        <v>1</v>
      </c>
      <c r="AC23" s="80" t="s">
        <v>8034</v>
      </c>
      <c r="AD23" s="151" t="s">
        <v>7449</v>
      </c>
      <c r="AE23" s="464">
        <v>45481</v>
      </c>
      <c r="AF23" s="464"/>
      <c r="AG23" s="464"/>
      <c r="AH23" s="617"/>
      <c r="AI23" s="80" t="s">
        <v>7971</v>
      </c>
      <c r="AJ23" s="217"/>
      <c r="AK23" s="217"/>
      <c r="AL23" s="217"/>
      <c r="AM23" s="217"/>
      <c r="AN23" s="217"/>
      <c r="AO23" s="217"/>
      <c r="AP23" s="217"/>
      <c r="AQ23" s="217"/>
      <c r="AR23" s="217"/>
      <c r="AS23" s="217"/>
      <c r="AT23" s="217"/>
      <c r="AU23" s="217"/>
      <c r="AV23" s="217"/>
      <c r="AW23" s="217"/>
      <c r="AX23" s="217"/>
      <c r="AY23" s="217"/>
      <c r="AZ23" s="217"/>
      <c r="BA23" s="217"/>
      <c r="BB23" s="217"/>
      <c r="BC23" s="217"/>
      <c r="BD23" s="217"/>
      <c r="BE23" s="217"/>
      <c r="BF23" s="217"/>
      <c r="BG23" s="217"/>
      <c r="BH23" s="217"/>
      <c r="BI23" s="217"/>
      <c r="BJ23" s="217"/>
      <c r="BK23" s="217"/>
      <c r="BL23" s="217"/>
      <c r="BM23" s="217"/>
      <c r="BN23" s="217"/>
      <c r="BO23" s="217"/>
      <c r="BP23" s="217"/>
      <c r="BQ23" s="217"/>
      <c r="BR23" s="217"/>
      <c r="BS23" s="217"/>
      <c r="BT23" s="217"/>
      <c r="BU23" s="217"/>
      <c r="BV23" s="217"/>
      <c r="BW23" s="217"/>
      <c r="BX23" s="217"/>
      <c r="BY23" s="217"/>
      <c r="BZ23" s="217"/>
      <c r="CA23" s="217"/>
      <c r="CB23" s="217"/>
      <c r="CC23" s="217"/>
      <c r="CD23" s="217"/>
      <c r="CE23" s="217"/>
      <c r="CF23" s="217"/>
      <c r="CG23" s="217"/>
      <c r="CH23" s="217"/>
      <c r="CI23" s="217"/>
      <c r="CJ23" s="217"/>
      <c r="CK23" s="217"/>
      <c r="CL23" s="217"/>
      <c r="CM23" s="217"/>
      <c r="CN23" s="217"/>
      <c r="CO23" s="217"/>
      <c r="CP23" s="217"/>
      <c r="CQ23" s="217"/>
      <c r="CR23" s="217"/>
      <c r="CS23" s="217"/>
      <c r="CT23" s="217"/>
      <c r="CU23" s="217"/>
      <c r="CV23" s="217"/>
    </row>
    <row r="24" spans="1:100" s="96" customFormat="1" ht="12.75" x14ac:dyDescent="0.2">
      <c r="A24" s="609"/>
      <c r="B24" s="1012" t="s">
        <v>7684</v>
      </c>
      <c r="C24" s="1013"/>
      <c r="D24" s="1014"/>
      <c r="E24" s="609" t="s">
        <v>372</v>
      </c>
      <c r="F24" s="609"/>
      <c r="G24" s="611"/>
      <c r="H24" s="611"/>
      <c r="I24" s="610"/>
      <c r="J24" s="610"/>
      <c r="K24" s="610"/>
      <c r="L24" s="610"/>
      <c r="M24" s="610"/>
      <c r="N24" s="610"/>
      <c r="O24" s="610"/>
      <c r="P24" s="610"/>
      <c r="Q24" s="610"/>
      <c r="R24" s="610"/>
      <c r="S24" s="610"/>
      <c r="T24" s="610"/>
      <c r="U24" s="610"/>
      <c r="V24" s="610"/>
      <c r="W24" s="610"/>
      <c r="X24" s="610"/>
      <c r="Y24" s="610"/>
      <c r="Z24" s="610"/>
      <c r="AA24" s="610"/>
      <c r="AB24" s="610"/>
      <c r="AC24" s="548"/>
      <c r="AD24" s="612"/>
      <c r="AE24" s="613"/>
      <c r="AF24" s="613"/>
      <c r="AG24" s="613"/>
      <c r="AH24" s="612"/>
      <c r="AI24" s="548"/>
    </row>
    <row r="25" spans="1:100" s="96" customFormat="1" ht="25.5" customHeight="1" x14ac:dyDescent="0.2">
      <c r="A25" s="146">
        <v>25</v>
      </c>
      <c r="B25" s="146" t="s">
        <v>336</v>
      </c>
      <c r="C25" s="146" t="s">
        <v>211</v>
      </c>
      <c r="D25" s="146" t="s">
        <v>337</v>
      </c>
      <c r="E25" s="146" t="s">
        <v>345</v>
      </c>
      <c r="F25" s="146" t="s">
        <v>346</v>
      </c>
      <c r="G25" s="146"/>
      <c r="H25" s="107"/>
      <c r="I25" s="140">
        <v>8</v>
      </c>
      <c r="J25" s="140"/>
      <c r="K25" s="140"/>
      <c r="L25" s="140"/>
      <c r="M25" s="140"/>
      <c r="N25" s="140"/>
      <c r="O25" s="140"/>
      <c r="P25" s="140">
        <v>1</v>
      </c>
      <c r="Q25" s="140"/>
      <c r="R25" s="140"/>
      <c r="S25" s="140"/>
      <c r="T25" s="140">
        <v>1</v>
      </c>
      <c r="U25" s="140"/>
      <c r="V25" s="140">
        <v>1</v>
      </c>
      <c r="W25" s="140"/>
      <c r="X25" s="140"/>
      <c r="Y25" s="140"/>
      <c r="Z25" s="140"/>
      <c r="AA25" s="140"/>
      <c r="AB25" s="140">
        <v>1</v>
      </c>
      <c r="AC25" s="698" t="s">
        <v>7763</v>
      </c>
      <c r="AD25" s="151" t="s">
        <v>7449</v>
      </c>
      <c r="AE25" s="464">
        <v>45481</v>
      </c>
      <c r="AF25" s="464">
        <v>45485</v>
      </c>
      <c r="AG25" s="464" t="s">
        <v>7765</v>
      </c>
      <c r="AH25" s="617" t="s">
        <v>7687</v>
      </c>
      <c r="AI25" s="80" t="s">
        <v>7971</v>
      </c>
      <c r="AJ25" s="217"/>
      <c r="AK25" s="217"/>
      <c r="AL25" s="217"/>
      <c r="AM25" s="217"/>
      <c r="AN25" s="217"/>
      <c r="AO25" s="217"/>
      <c r="AP25" s="217"/>
      <c r="AQ25" s="217"/>
      <c r="AR25" s="217"/>
      <c r="AS25" s="217"/>
      <c r="AT25" s="217"/>
      <c r="AU25" s="217"/>
      <c r="AV25" s="217"/>
      <c r="AW25" s="217"/>
      <c r="AX25" s="217"/>
      <c r="AY25" s="217"/>
      <c r="AZ25" s="217"/>
      <c r="BA25" s="217"/>
      <c r="BB25" s="217"/>
      <c r="BC25" s="217"/>
      <c r="BD25" s="217"/>
      <c r="BE25" s="217"/>
      <c r="BF25" s="217"/>
      <c r="BG25" s="217"/>
      <c r="BH25" s="217"/>
      <c r="BI25" s="217"/>
      <c r="BJ25" s="217"/>
      <c r="BK25" s="217"/>
      <c r="BL25" s="217"/>
      <c r="BM25" s="217"/>
      <c r="BN25" s="217"/>
      <c r="BO25" s="217"/>
      <c r="BP25" s="217"/>
      <c r="BQ25" s="217"/>
      <c r="BR25" s="217"/>
      <c r="BS25" s="217"/>
      <c r="BT25" s="217"/>
      <c r="BU25" s="217"/>
      <c r="BV25" s="217"/>
      <c r="BW25" s="217"/>
      <c r="BX25" s="217"/>
      <c r="BY25" s="217"/>
      <c r="BZ25" s="217"/>
      <c r="CA25" s="217"/>
      <c r="CB25" s="217"/>
      <c r="CC25" s="217"/>
      <c r="CD25" s="217"/>
      <c r="CE25" s="217"/>
      <c r="CF25" s="217"/>
      <c r="CG25" s="217"/>
      <c r="CH25" s="217"/>
      <c r="CI25" s="217"/>
      <c r="CJ25" s="217"/>
      <c r="CK25" s="217"/>
      <c r="CL25" s="217"/>
      <c r="CM25" s="217"/>
      <c r="CN25" s="217"/>
      <c r="CO25" s="217"/>
      <c r="CP25" s="217"/>
      <c r="CQ25" s="217"/>
      <c r="CR25" s="217"/>
      <c r="CS25" s="217"/>
      <c r="CT25" s="217"/>
      <c r="CU25" s="217"/>
      <c r="CV25" s="217"/>
    </row>
    <row r="26" spans="1:100" s="96" customFormat="1" ht="25.5" customHeight="1" x14ac:dyDescent="0.2">
      <c r="A26" s="146">
        <v>89</v>
      </c>
      <c r="B26" s="146" t="s">
        <v>336</v>
      </c>
      <c r="C26" s="146" t="s">
        <v>211</v>
      </c>
      <c r="D26" s="146" t="s">
        <v>368</v>
      </c>
      <c r="E26" s="146" t="s">
        <v>369</v>
      </c>
      <c r="F26" s="146" t="s">
        <v>370</v>
      </c>
      <c r="G26" s="146"/>
      <c r="H26" s="107"/>
      <c r="I26" s="140">
        <v>8</v>
      </c>
      <c r="J26" s="140"/>
      <c r="K26" s="140"/>
      <c r="L26" s="140"/>
      <c r="M26" s="140"/>
      <c r="N26" s="140"/>
      <c r="O26" s="140"/>
      <c r="P26" s="140"/>
      <c r="Q26" s="140"/>
      <c r="R26" s="140">
        <v>1</v>
      </c>
      <c r="S26" s="140"/>
      <c r="T26" s="140">
        <v>1</v>
      </c>
      <c r="U26" s="140"/>
      <c r="V26" s="140">
        <v>1</v>
      </c>
      <c r="W26" s="140"/>
      <c r="X26" s="140"/>
      <c r="Y26" s="140"/>
      <c r="Z26" s="140"/>
      <c r="AA26" s="140"/>
      <c r="AB26" s="140">
        <v>1</v>
      </c>
      <c r="AC26" s="80" t="s">
        <v>7990</v>
      </c>
      <c r="AD26" s="151" t="s">
        <v>7449</v>
      </c>
      <c r="AE26" s="464">
        <v>45481</v>
      </c>
      <c r="AF26" s="464">
        <v>45485</v>
      </c>
      <c r="AG26" s="464" t="s">
        <v>7766</v>
      </c>
      <c r="AH26" s="617" t="s">
        <v>7687</v>
      </c>
      <c r="AI26" s="80" t="s">
        <v>7971</v>
      </c>
      <c r="AJ26" s="217"/>
      <c r="AK26" s="217"/>
      <c r="AL26" s="217"/>
      <c r="AM26" s="217"/>
      <c r="AN26" s="217"/>
      <c r="AO26" s="217"/>
      <c r="AP26" s="217"/>
      <c r="AQ26" s="217"/>
      <c r="AR26" s="217"/>
      <c r="AS26" s="217"/>
      <c r="AT26" s="217"/>
      <c r="AU26" s="217"/>
      <c r="AV26" s="217"/>
      <c r="AW26" s="217"/>
      <c r="AX26" s="217"/>
      <c r="AY26" s="217"/>
      <c r="AZ26" s="217"/>
      <c r="BA26" s="217"/>
      <c r="BB26" s="217"/>
      <c r="BC26" s="217"/>
      <c r="BD26" s="217"/>
      <c r="BE26" s="217"/>
      <c r="BF26" s="217"/>
      <c r="BG26" s="217"/>
      <c r="BH26" s="217"/>
      <c r="BI26" s="217"/>
      <c r="BJ26" s="217"/>
      <c r="BK26" s="217"/>
      <c r="BL26" s="217"/>
      <c r="BM26" s="217"/>
      <c r="BN26" s="217"/>
      <c r="BO26" s="217"/>
      <c r="BP26" s="217"/>
      <c r="BQ26" s="217"/>
      <c r="BR26" s="217"/>
      <c r="BS26" s="217"/>
      <c r="BT26" s="217"/>
      <c r="BU26" s="217"/>
      <c r="BV26" s="217"/>
      <c r="BW26" s="217"/>
      <c r="BX26" s="217"/>
      <c r="BY26" s="217"/>
      <c r="BZ26" s="217"/>
      <c r="CA26" s="217"/>
      <c r="CB26" s="217"/>
      <c r="CC26" s="217"/>
      <c r="CD26" s="217"/>
      <c r="CE26" s="217"/>
      <c r="CF26" s="217"/>
      <c r="CG26" s="217"/>
      <c r="CH26" s="217"/>
      <c r="CI26" s="217"/>
      <c r="CJ26" s="217"/>
      <c r="CK26" s="217"/>
      <c r="CL26" s="217"/>
      <c r="CM26" s="217"/>
      <c r="CN26" s="217"/>
      <c r="CO26" s="217"/>
      <c r="CP26" s="217"/>
      <c r="CQ26" s="217"/>
      <c r="CR26" s="217"/>
      <c r="CS26" s="217"/>
      <c r="CT26" s="217"/>
      <c r="CU26" s="217"/>
      <c r="CV26" s="217"/>
    </row>
    <row r="27" spans="1:100" s="96" customFormat="1" ht="12.75" x14ac:dyDescent="0.2">
      <c r="A27" s="609"/>
      <c r="B27" s="1012" t="s">
        <v>7682</v>
      </c>
      <c r="C27" s="1013"/>
      <c r="D27" s="1014"/>
      <c r="E27" s="609" t="s">
        <v>372</v>
      </c>
      <c r="F27" s="609"/>
      <c r="G27" s="611"/>
      <c r="H27" s="611"/>
      <c r="I27" s="610"/>
      <c r="J27" s="610"/>
      <c r="K27" s="610"/>
      <c r="L27" s="610"/>
      <c r="M27" s="610"/>
      <c r="N27" s="610"/>
      <c r="O27" s="610"/>
      <c r="P27" s="610"/>
      <c r="Q27" s="610"/>
      <c r="R27" s="610"/>
      <c r="S27" s="610"/>
      <c r="T27" s="610"/>
      <c r="U27" s="610"/>
      <c r="V27" s="610"/>
      <c r="W27" s="610"/>
      <c r="X27" s="610"/>
      <c r="Y27" s="610"/>
      <c r="Z27" s="610"/>
      <c r="AA27" s="610"/>
      <c r="AB27" s="610"/>
      <c r="AC27" s="548"/>
      <c r="AD27" s="612"/>
      <c r="AE27" s="613"/>
      <c r="AF27" s="613"/>
      <c r="AG27" s="613"/>
      <c r="AH27" s="612"/>
      <c r="AI27" s="548"/>
    </row>
    <row r="28" spans="1:100" s="96" customFormat="1" ht="25.5" customHeight="1" x14ac:dyDescent="0.2">
      <c r="A28" s="619">
        <v>40</v>
      </c>
      <c r="B28" s="620" t="s">
        <v>336</v>
      </c>
      <c r="C28" s="839" t="s">
        <v>211</v>
      </c>
      <c r="D28" s="677" t="s">
        <v>368</v>
      </c>
      <c r="E28" s="619" t="s">
        <v>587</v>
      </c>
      <c r="F28" s="622" t="s">
        <v>380</v>
      </c>
      <c r="G28" s="622" t="s">
        <v>7972</v>
      </c>
      <c r="H28" s="622" t="s">
        <v>372</v>
      </c>
      <c r="I28" s="677">
        <v>8</v>
      </c>
      <c r="J28" s="677"/>
      <c r="K28" s="677"/>
      <c r="L28" s="677"/>
      <c r="M28" s="677"/>
      <c r="N28" s="677"/>
      <c r="O28" s="677"/>
      <c r="P28" s="677">
        <v>1</v>
      </c>
      <c r="Q28" s="677"/>
      <c r="R28" s="677"/>
      <c r="S28" s="677"/>
      <c r="T28" s="677">
        <v>1</v>
      </c>
      <c r="U28" s="677"/>
      <c r="V28" s="677">
        <v>1</v>
      </c>
      <c r="W28" s="677"/>
      <c r="X28" s="677"/>
      <c r="Y28" s="677"/>
      <c r="Z28" s="677"/>
      <c r="AA28" s="677"/>
      <c r="AB28" s="677">
        <v>1</v>
      </c>
      <c r="AC28" s="698" t="s">
        <v>7989</v>
      </c>
      <c r="AD28" s="840" t="s">
        <v>7489</v>
      </c>
      <c r="AE28" s="464">
        <v>45484</v>
      </c>
      <c r="AF28" s="464"/>
      <c r="AG28" s="464"/>
      <c r="AH28" s="617"/>
      <c r="AI28" s="80" t="s">
        <v>7971</v>
      </c>
      <c r="AJ28" s="217"/>
      <c r="AK28" s="217"/>
      <c r="AL28" s="217"/>
      <c r="AM28" s="217"/>
      <c r="AN28" s="217"/>
      <c r="AO28" s="217"/>
      <c r="AP28" s="217"/>
      <c r="AQ28" s="217"/>
      <c r="AR28" s="217"/>
      <c r="AS28" s="217"/>
      <c r="AT28" s="217"/>
      <c r="AU28" s="217"/>
      <c r="AV28" s="217"/>
      <c r="AW28" s="217"/>
      <c r="AX28" s="217"/>
      <c r="AY28" s="217"/>
      <c r="AZ28" s="217"/>
      <c r="BA28" s="217"/>
      <c r="BB28" s="217"/>
      <c r="BC28" s="217"/>
      <c r="BD28" s="217"/>
      <c r="BE28" s="217"/>
      <c r="BF28" s="217"/>
      <c r="BG28" s="217"/>
      <c r="BH28" s="217"/>
      <c r="BI28" s="217"/>
      <c r="BJ28" s="217"/>
      <c r="BK28" s="217"/>
      <c r="BL28" s="217"/>
      <c r="BM28" s="217"/>
      <c r="BN28" s="217"/>
      <c r="BO28" s="217"/>
      <c r="BP28" s="217"/>
      <c r="BQ28" s="217"/>
      <c r="BR28" s="217"/>
      <c r="BS28" s="217"/>
      <c r="BT28" s="217"/>
      <c r="BU28" s="217"/>
      <c r="BV28" s="217"/>
      <c r="BW28" s="217"/>
      <c r="BX28" s="217"/>
      <c r="BY28" s="217"/>
      <c r="BZ28" s="217"/>
      <c r="CA28" s="217"/>
      <c r="CB28" s="217"/>
      <c r="CC28" s="217"/>
      <c r="CD28" s="217"/>
      <c r="CE28" s="217"/>
      <c r="CF28" s="217"/>
      <c r="CG28" s="217"/>
      <c r="CH28" s="217"/>
      <c r="CI28" s="217"/>
      <c r="CJ28" s="217"/>
      <c r="CK28" s="217"/>
      <c r="CL28" s="217"/>
      <c r="CM28" s="217"/>
      <c r="CN28" s="217"/>
      <c r="CO28" s="217"/>
      <c r="CP28" s="217"/>
      <c r="CQ28" s="217"/>
      <c r="CR28" s="217"/>
      <c r="CS28" s="217"/>
      <c r="CT28" s="217"/>
      <c r="CU28" s="217"/>
      <c r="CV28" s="217"/>
    </row>
    <row r="29" spans="1:100" s="96" customFormat="1" ht="44.25" customHeight="1" x14ac:dyDescent="0.2">
      <c r="A29" s="146">
        <v>50</v>
      </c>
      <c r="B29" s="146" t="s">
        <v>336</v>
      </c>
      <c r="C29" s="146" t="s">
        <v>211</v>
      </c>
      <c r="D29" s="146" t="s">
        <v>362</v>
      </c>
      <c r="E29" s="146" t="s">
        <v>363</v>
      </c>
      <c r="F29" s="146" t="s">
        <v>364</v>
      </c>
      <c r="G29" s="146" t="s">
        <v>365</v>
      </c>
      <c r="H29" s="107" t="s">
        <v>366</v>
      </c>
      <c r="I29" s="140">
        <v>8</v>
      </c>
      <c r="J29" s="140"/>
      <c r="K29" s="140"/>
      <c r="L29" s="140"/>
      <c r="M29" s="140"/>
      <c r="N29" s="140"/>
      <c r="O29" s="140"/>
      <c r="P29" s="140">
        <v>1</v>
      </c>
      <c r="Q29" s="140"/>
      <c r="R29" s="140"/>
      <c r="S29" s="140"/>
      <c r="T29" s="140">
        <v>1</v>
      </c>
      <c r="U29" s="140"/>
      <c r="V29" s="140">
        <v>1</v>
      </c>
      <c r="W29" s="140"/>
      <c r="X29" s="140"/>
      <c r="Y29" s="140"/>
      <c r="Z29" s="140"/>
      <c r="AA29" s="140"/>
      <c r="AB29" s="140">
        <v>1</v>
      </c>
      <c r="AC29" s="80" t="s">
        <v>8035</v>
      </c>
      <c r="AD29" s="151" t="s">
        <v>7449</v>
      </c>
      <c r="AE29" s="464">
        <v>45481</v>
      </c>
      <c r="AF29" s="464"/>
      <c r="AG29" s="464"/>
      <c r="AH29" s="617"/>
      <c r="AI29" s="80" t="s">
        <v>7971</v>
      </c>
      <c r="AJ29" s="217"/>
      <c r="AK29" s="217"/>
      <c r="AL29" s="217"/>
      <c r="AM29" s="217"/>
      <c r="AN29" s="217"/>
      <c r="AO29" s="217"/>
      <c r="AP29" s="217"/>
      <c r="AQ29" s="217"/>
      <c r="AR29" s="217"/>
      <c r="AS29" s="217"/>
      <c r="AT29" s="217"/>
      <c r="AU29" s="217"/>
      <c r="AV29" s="217"/>
      <c r="AW29" s="217"/>
      <c r="AX29" s="217"/>
      <c r="AY29" s="217"/>
      <c r="AZ29" s="217"/>
      <c r="BA29" s="217"/>
      <c r="BB29" s="217"/>
      <c r="BC29" s="217"/>
      <c r="BD29" s="217"/>
      <c r="BE29" s="217"/>
      <c r="BF29" s="217"/>
      <c r="BG29" s="217"/>
      <c r="BH29" s="217"/>
      <c r="BI29" s="217"/>
      <c r="BJ29" s="217"/>
      <c r="BK29" s="217"/>
      <c r="BL29" s="217"/>
      <c r="BM29" s="217"/>
      <c r="BN29" s="217"/>
      <c r="BO29" s="217"/>
      <c r="BP29" s="217"/>
      <c r="BQ29" s="217"/>
      <c r="BR29" s="217"/>
      <c r="BS29" s="217"/>
      <c r="BT29" s="217"/>
      <c r="BU29" s="217"/>
      <c r="BV29" s="217"/>
      <c r="BW29" s="217"/>
      <c r="BX29" s="217"/>
      <c r="BY29" s="217"/>
      <c r="BZ29" s="217"/>
      <c r="CA29" s="217"/>
      <c r="CB29" s="217"/>
      <c r="CC29" s="217"/>
      <c r="CD29" s="217"/>
      <c r="CE29" s="217"/>
      <c r="CF29" s="217"/>
      <c r="CG29" s="217"/>
      <c r="CH29" s="217"/>
      <c r="CI29" s="217"/>
      <c r="CJ29" s="217"/>
      <c r="CK29" s="217"/>
      <c r="CL29" s="217"/>
      <c r="CM29" s="217"/>
      <c r="CN29" s="217"/>
      <c r="CO29" s="217"/>
      <c r="CP29" s="217"/>
      <c r="CQ29" s="217"/>
      <c r="CR29" s="217"/>
      <c r="CS29" s="217"/>
      <c r="CT29" s="217"/>
      <c r="CU29" s="217"/>
      <c r="CV29" s="217"/>
    </row>
    <row r="30" spans="1:100" s="96" customFormat="1" ht="12.75" x14ac:dyDescent="0.2">
      <c r="A30" s="609"/>
      <c r="B30" s="1012" t="s">
        <v>8542</v>
      </c>
      <c r="C30" s="1013"/>
      <c r="D30" s="1014"/>
      <c r="E30" s="609" t="s">
        <v>372</v>
      </c>
      <c r="F30" s="609"/>
      <c r="G30" s="611"/>
      <c r="H30" s="611"/>
      <c r="I30" s="610"/>
      <c r="J30" s="610"/>
      <c r="K30" s="610"/>
      <c r="L30" s="610"/>
      <c r="M30" s="610"/>
      <c r="N30" s="610"/>
      <c r="O30" s="610"/>
      <c r="P30" s="610"/>
      <c r="Q30" s="610"/>
      <c r="R30" s="610"/>
      <c r="S30" s="610"/>
      <c r="T30" s="610"/>
      <c r="U30" s="610"/>
      <c r="V30" s="610"/>
      <c r="W30" s="610"/>
      <c r="X30" s="610"/>
      <c r="Y30" s="610"/>
      <c r="Z30" s="610"/>
      <c r="AA30" s="610"/>
      <c r="AB30" s="610"/>
      <c r="AC30" s="548"/>
      <c r="AD30" s="612"/>
      <c r="AE30" s="613"/>
      <c r="AF30" s="613"/>
      <c r="AG30" s="613"/>
      <c r="AH30" s="612"/>
      <c r="AI30" s="548"/>
    </row>
    <row r="31" spans="1:100" s="96" customFormat="1" ht="44.25" customHeight="1" x14ac:dyDescent="0.2">
      <c r="A31" s="805">
        <v>80</v>
      </c>
      <c r="B31" s="805" t="s">
        <v>441</v>
      </c>
      <c r="C31" s="805" t="s">
        <v>211</v>
      </c>
      <c r="D31" s="805" t="s">
        <v>442</v>
      </c>
      <c r="E31" s="805" t="s">
        <v>453</v>
      </c>
      <c r="F31" s="805" t="s">
        <v>454</v>
      </c>
      <c r="G31" s="805"/>
      <c r="H31" s="806"/>
      <c r="I31" s="807"/>
      <c r="J31" s="807"/>
      <c r="K31" s="807"/>
      <c r="L31" s="807"/>
      <c r="M31" s="807"/>
      <c r="N31" s="807"/>
      <c r="O31" s="807"/>
      <c r="P31" s="807"/>
      <c r="Q31" s="807"/>
      <c r="R31" s="807"/>
      <c r="S31" s="807"/>
      <c r="T31" s="807"/>
      <c r="U31" s="807"/>
      <c r="V31" s="807"/>
      <c r="W31" s="807"/>
      <c r="X31" s="807"/>
      <c r="Y31" s="807"/>
      <c r="Z31" s="807"/>
      <c r="AA31" s="807"/>
      <c r="AB31" s="807"/>
      <c r="AC31" s="808" t="s">
        <v>8543</v>
      </c>
      <c r="AD31" s="809"/>
      <c r="AE31" s="810">
        <v>45484</v>
      </c>
      <c r="AF31" s="810"/>
      <c r="AG31" s="810"/>
      <c r="AH31" s="811"/>
      <c r="AI31" s="808"/>
      <c r="AJ31" s="217"/>
      <c r="AK31" s="217"/>
      <c r="AL31" s="217"/>
      <c r="AM31" s="217"/>
      <c r="AN31" s="217"/>
      <c r="AO31" s="217"/>
      <c r="AP31" s="217"/>
      <c r="AQ31" s="217"/>
      <c r="AR31" s="217"/>
      <c r="AS31" s="217"/>
      <c r="AT31" s="217"/>
      <c r="AU31" s="217"/>
      <c r="AV31" s="217"/>
      <c r="AW31" s="217"/>
      <c r="AX31" s="217"/>
      <c r="AY31" s="217"/>
      <c r="AZ31" s="217"/>
      <c r="BA31" s="217"/>
      <c r="BB31" s="217"/>
      <c r="BC31" s="217"/>
      <c r="BD31" s="217"/>
      <c r="BE31" s="217"/>
      <c r="BF31" s="217"/>
      <c r="BG31" s="217"/>
      <c r="BH31" s="217"/>
      <c r="BI31" s="217"/>
      <c r="BJ31" s="217"/>
      <c r="BK31" s="217"/>
      <c r="BL31" s="217"/>
      <c r="BM31" s="217"/>
      <c r="BN31" s="217"/>
      <c r="BO31" s="217"/>
      <c r="BP31" s="217"/>
      <c r="BQ31" s="217"/>
      <c r="BR31" s="217"/>
      <c r="BS31" s="217"/>
      <c r="BT31" s="217"/>
      <c r="BU31" s="217"/>
      <c r="BV31" s="217"/>
      <c r="BW31" s="217"/>
      <c r="BX31" s="217"/>
      <c r="BY31" s="217"/>
      <c r="BZ31" s="217"/>
      <c r="CA31" s="217"/>
      <c r="CB31" s="217"/>
      <c r="CC31" s="217"/>
      <c r="CD31" s="217"/>
      <c r="CE31" s="217"/>
      <c r="CF31" s="217"/>
      <c r="CG31" s="217"/>
      <c r="CH31" s="217"/>
      <c r="CI31" s="217"/>
      <c r="CJ31" s="217"/>
      <c r="CK31" s="217"/>
      <c r="CL31" s="217"/>
      <c r="CM31" s="217"/>
      <c r="CN31" s="217"/>
      <c r="CO31" s="217"/>
      <c r="CP31" s="217"/>
      <c r="CQ31" s="217"/>
      <c r="CR31" s="217"/>
      <c r="CS31" s="217"/>
      <c r="CT31" s="217"/>
      <c r="CU31" s="217"/>
      <c r="CV31" s="217"/>
    </row>
    <row r="32" spans="1:100" s="96" customFormat="1" ht="12.75" x14ac:dyDescent="0.2">
      <c r="A32" s="609"/>
      <c r="B32" s="1012" t="s">
        <v>7690</v>
      </c>
      <c r="C32" s="1013"/>
      <c r="D32" s="1014"/>
      <c r="E32" s="609" t="s">
        <v>372</v>
      </c>
      <c r="F32" s="609"/>
      <c r="G32" s="611"/>
      <c r="H32" s="611"/>
      <c r="I32" s="610"/>
      <c r="J32" s="610"/>
      <c r="K32" s="610"/>
      <c r="L32" s="610"/>
      <c r="M32" s="610"/>
      <c r="N32" s="610"/>
      <c r="O32" s="610"/>
      <c r="P32" s="610"/>
      <c r="Q32" s="610"/>
      <c r="R32" s="610"/>
      <c r="S32" s="610"/>
      <c r="T32" s="610"/>
      <c r="U32" s="610"/>
      <c r="V32" s="610"/>
      <c r="W32" s="610"/>
      <c r="X32" s="610"/>
      <c r="Y32" s="610"/>
      <c r="Z32" s="610"/>
      <c r="AA32" s="610"/>
      <c r="AB32" s="610"/>
      <c r="AC32" s="548"/>
      <c r="AD32" s="612"/>
      <c r="AE32" s="613"/>
      <c r="AF32" s="613"/>
      <c r="AG32" s="613"/>
      <c r="AH32" s="612"/>
      <c r="AI32" s="548"/>
    </row>
    <row r="33" spans="1:100" s="96" customFormat="1" ht="25.5" customHeight="1" x14ac:dyDescent="0.2">
      <c r="A33" s="146">
        <v>78</v>
      </c>
      <c r="B33" s="146" t="s">
        <v>336</v>
      </c>
      <c r="C33" s="146" t="s">
        <v>211</v>
      </c>
      <c r="D33" s="146" t="s">
        <v>362</v>
      </c>
      <c r="E33" s="146" t="s">
        <v>561</v>
      </c>
      <c r="F33" s="146" t="s">
        <v>7970</v>
      </c>
      <c r="G33" s="146" t="s">
        <v>563</v>
      </c>
      <c r="H33" s="108"/>
      <c r="I33" s="140">
        <v>10</v>
      </c>
      <c r="J33" s="140"/>
      <c r="K33" s="140"/>
      <c r="L33" s="140"/>
      <c r="M33" s="140"/>
      <c r="N33" s="140"/>
      <c r="O33" s="140"/>
      <c r="P33" s="140"/>
      <c r="Q33" s="140"/>
      <c r="R33" s="140"/>
      <c r="S33" s="140"/>
      <c r="T33" s="140">
        <v>1</v>
      </c>
      <c r="U33" s="140"/>
      <c r="V33" s="140">
        <v>1</v>
      </c>
      <c r="W33" s="140"/>
      <c r="X33" s="140"/>
      <c r="Y33" s="140"/>
      <c r="Z33" s="140"/>
      <c r="AA33" s="140"/>
      <c r="AB33" s="140"/>
      <c r="AC33" s="80" t="s">
        <v>8115</v>
      </c>
      <c r="AD33" s="151" t="s">
        <v>7449</v>
      </c>
      <c r="AE33" s="464">
        <v>45481</v>
      </c>
      <c r="AF33" s="464"/>
      <c r="AG33" s="464"/>
      <c r="AH33" s="617"/>
      <c r="AI33" s="80" t="s">
        <v>7971</v>
      </c>
      <c r="AJ33" s="217"/>
      <c r="AK33" s="217"/>
      <c r="AL33" s="217"/>
      <c r="AM33" s="217"/>
      <c r="AN33" s="217"/>
      <c r="AO33" s="217"/>
      <c r="AP33" s="217"/>
      <c r="AQ33" s="217"/>
      <c r="AR33" s="217"/>
      <c r="AS33" s="217"/>
      <c r="AT33" s="217"/>
      <c r="AU33" s="217"/>
      <c r="AV33" s="217"/>
      <c r="AW33" s="217"/>
      <c r="AX33" s="217"/>
      <c r="AY33" s="217"/>
      <c r="AZ33" s="217"/>
      <c r="BA33" s="217"/>
      <c r="BB33" s="217"/>
      <c r="BC33" s="217"/>
      <c r="BD33" s="217"/>
      <c r="BE33" s="217"/>
      <c r="BF33" s="217"/>
      <c r="BG33" s="217"/>
      <c r="BH33" s="217"/>
      <c r="BI33" s="217"/>
      <c r="BJ33" s="217"/>
      <c r="BK33" s="217"/>
      <c r="BL33" s="217"/>
      <c r="BM33" s="217"/>
      <c r="BN33" s="217"/>
      <c r="BO33" s="217"/>
      <c r="BP33" s="217"/>
      <c r="BQ33" s="217"/>
      <c r="BR33" s="217"/>
      <c r="BS33" s="217"/>
      <c r="BT33" s="217"/>
      <c r="BU33" s="217"/>
      <c r="BV33" s="217"/>
      <c r="BW33" s="217"/>
      <c r="BX33" s="217"/>
      <c r="BY33" s="217"/>
      <c r="BZ33" s="217"/>
      <c r="CA33" s="217"/>
      <c r="CB33" s="217"/>
      <c r="CC33" s="217"/>
      <c r="CD33" s="217"/>
      <c r="CE33" s="217"/>
      <c r="CF33" s="217"/>
      <c r="CG33" s="217"/>
      <c r="CH33" s="217"/>
      <c r="CI33" s="217"/>
      <c r="CJ33" s="217"/>
      <c r="CK33" s="217"/>
      <c r="CL33" s="217"/>
      <c r="CM33" s="217"/>
      <c r="CN33" s="217"/>
      <c r="CO33" s="217"/>
      <c r="CP33" s="217"/>
      <c r="CQ33" s="217"/>
      <c r="CR33" s="217"/>
      <c r="CS33" s="217"/>
      <c r="CT33" s="217"/>
      <c r="CU33" s="217"/>
      <c r="CV33" s="217"/>
    </row>
    <row r="34" spans="1:100" s="96" customFormat="1" ht="12.75" x14ac:dyDescent="0.2">
      <c r="A34" s="609"/>
      <c r="B34" s="1012" t="s">
        <v>7691</v>
      </c>
      <c r="C34" s="1013"/>
      <c r="D34" s="1014"/>
      <c r="E34" s="609" t="s">
        <v>372</v>
      </c>
      <c r="F34" s="609"/>
      <c r="G34" s="611"/>
      <c r="H34" s="611"/>
      <c r="I34" s="610"/>
      <c r="J34" s="610"/>
      <c r="K34" s="610"/>
      <c r="L34" s="610"/>
      <c r="M34" s="610"/>
      <c r="N34" s="610"/>
      <c r="O34" s="610"/>
      <c r="P34" s="610"/>
      <c r="Q34" s="610"/>
      <c r="R34" s="610"/>
      <c r="S34" s="610"/>
      <c r="T34" s="610"/>
      <c r="U34" s="610"/>
      <c r="V34" s="610"/>
      <c r="W34" s="610"/>
      <c r="X34" s="610"/>
      <c r="Y34" s="610"/>
      <c r="Z34" s="610"/>
      <c r="AA34" s="610"/>
      <c r="AB34" s="610"/>
      <c r="AC34" s="548"/>
      <c r="AD34" s="612"/>
      <c r="AE34" s="613"/>
      <c r="AF34" s="613"/>
      <c r="AG34" s="613"/>
      <c r="AH34" s="612"/>
      <c r="AI34" s="548"/>
    </row>
    <row r="35" spans="1:100" s="96" customFormat="1" ht="25.5" customHeight="1" x14ac:dyDescent="0.2">
      <c r="A35" s="146">
        <v>89</v>
      </c>
      <c r="B35" s="146" t="s">
        <v>336</v>
      </c>
      <c r="C35" s="146" t="s">
        <v>211</v>
      </c>
      <c r="D35" s="146" t="s">
        <v>368</v>
      </c>
      <c r="E35" s="146" t="s">
        <v>369</v>
      </c>
      <c r="F35" s="146" t="s">
        <v>370</v>
      </c>
      <c r="G35" s="146"/>
      <c r="H35" s="108"/>
      <c r="I35" s="140">
        <v>8</v>
      </c>
      <c r="J35" s="140"/>
      <c r="K35" s="140"/>
      <c r="L35" s="140"/>
      <c r="M35" s="140"/>
      <c r="N35" s="140"/>
      <c r="O35" s="140"/>
      <c r="P35" s="140"/>
      <c r="Q35" s="140"/>
      <c r="R35" s="140">
        <v>1</v>
      </c>
      <c r="S35" s="140"/>
      <c r="T35" s="140">
        <v>1</v>
      </c>
      <c r="U35" s="140"/>
      <c r="V35" s="140">
        <v>1</v>
      </c>
      <c r="W35" s="140"/>
      <c r="X35" s="140"/>
      <c r="Y35" s="140"/>
      <c r="Z35" s="140"/>
      <c r="AA35" s="140"/>
      <c r="AB35" s="140">
        <v>1</v>
      </c>
      <c r="AC35" s="80" t="s">
        <v>7988</v>
      </c>
      <c r="AD35" s="151" t="s">
        <v>7449</v>
      </c>
      <c r="AE35" s="464">
        <v>45481</v>
      </c>
      <c r="AF35" s="464"/>
      <c r="AG35" s="464"/>
      <c r="AH35" s="617"/>
      <c r="AI35" s="80" t="s">
        <v>7971</v>
      </c>
      <c r="AJ35" s="217"/>
      <c r="AK35" s="217"/>
      <c r="AL35" s="217"/>
      <c r="AM35" s="217"/>
      <c r="AN35" s="217"/>
      <c r="AO35" s="217"/>
      <c r="AP35" s="217"/>
      <c r="AQ35" s="217"/>
      <c r="AR35" s="217"/>
      <c r="AS35" s="217"/>
      <c r="AT35" s="217"/>
      <c r="AU35" s="217"/>
      <c r="AV35" s="217"/>
      <c r="AW35" s="217"/>
      <c r="AX35" s="217"/>
      <c r="AY35" s="217"/>
      <c r="AZ35" s="217"/>
      <c r="BA35" s="217"/>
      <c r="BB35" s="217"/>
      <c r="BC35" s="217"/>
      <c r="BD35" s="217"/>
      <c r="BE35" s="217"/>
      <c r="BF35" s="217"/>
      <c r="BG35" s="217"/>
      <c r="BH35" s="217"/>
      <c r="BI35" s="217"/>
      <c r="BJ35" s="217"/>
      <c r="BK35" s="217"/>
      <c r="BL35" s="217"/>
      <c r="BM35" s="217"/>
      <c r="BN35" s="217"/>
      <c r="BO35" s="217"/>
      <c r="BP35" s="217"/>
      <c r="BQ35" s="217"/>
      <c r="BR35" s="217"/>
      <c r="BS35" s="217"/>
      <c r="BT35" s="217"/>
      <c r="BU35" s="217"/>
      <c r="BV35" s="217"/>
      <c r="BW35" s="217"/>
      <c r="BX35" s="217"/>
      <c r="BY35" s="217"/>
      <c r="BZ35" s="217"/>
      <c r="CA35" s="217"/>
      <c r="CB35" s="217"/>
      <c r="CC35" s="217"/>
      <c r="CD35" s="217"/>
      <c r="CE35" s="217"/>
      <c r="CF35" s="217"/>
      <c r="CG35" s="217"/>
      <c r="CH35" s="217"/>
      <c r="CI35" s="217"/>
      <c r="CJ35" s="217"/>
      <c r="CK35" s="217"/>
      <c r="CL35" s="217"/>
      <c r="CM35" s="217"/>
      <c r="CN35" s="217"/>
      <c r="CO35" s="217"/>
      <c r="CP35" s="217"/>
      <c r="CQ35" s="217"/>
      <c r="CR35" s="217"/>
      <c r="CS35" s="217"/>
      <c r="CT35" s="217"/>
      <c r="CU35" s="217"/>
      <c r="CV35" s="217"/>
    </row>
    <row r="36" spans="1:100" s="96" customFormat="1" ht="37.5" customHeight="1" x14ac:dyDescent="0.2">
      <c r="A36" s="146">
        <v>9</v>
      </c>
      <c r="B36" s="146" t="s">
        <v>336</v>
      </c>
      <c r="C36" s="146" t="s">
        <v>211</v>
      </c>
      <c r="D36" s="146" t="s">
        <v>337</v>
      </c>
      <c r="E36" s="146" t="s">
        <v>577</v>
      </c>
      <c r="F36" s="146" t="s">
        <v>578</v>
      </c>
      <c r="G36" s="146" t="s">
        <v>579</v>
      </c>
      <c r="H36" s="108"/>
      <c r="I36" s="140">
        <v>11</v>
      </c>
      <c r="J36" s="140"/>
      <c r="K36" s="140"/>
      <c r="L36" s="140"/>
      <c r="M36" s="140"/>
      <c r="N36" s="140"/>
      <c r="O36" s="140"/>
      <c r="P36" s="140"/>
      <c r="Q36" s="140"/>
      <c r="R36" s="140"/>
      <c r="S36" s="140"/>
      <c r="T36" s="140">
        <v>1</v>
      </c>
      <c r="U36" s="140"/>
      <c r="V36" s="140">
        <v>1</v>
      </c>
      <c r="W36" s="140"/>
      <c r="X36" s="140"/>
      <c r="Y36" s="140"/>
      <c r="Z36" s="140"/>
      <c r="AA36" s="140"/>
      <c r="AB36" s="140">
        <v>1</v>
      </c>
      <c r="AC36" s="80" t="s">
        <v>7990</v>
      </c>
      <c r="AD36" s="151" t="s">
        <v>7449</v>
      </c>
      <c r="AE36" s="464">
        <v>45481</v>
      </c>
      <c r="AF36" s="464"/>
      <c r="AG36" s="464"/>
      <c r="AH36" s="617"/>
      <c r="AI36" s="80" t="s">
        <v>7971</v>
      </c>
      <c r="AJ36" s="217"/>
      <c r="AK36" s="217"/>
      <c r="AL36" s="217"/>
      <c r="AM36" s="217"/>
      <c r="AN36" s="217"/>
      <c r="AO36" s="217"/>
      <c r="AP36" s="217"/>
      <c r="AQ36" s="217"/>
      <c r="AR36" s="217"/>
      <c r="AS36" s="217"/>
      <c r="AT36" s="217"/>
      <c r="AU36" s="217"/>
      <c r="AV36" s="217"/>
      <c r="AW36" s="217"/>
      <c r="AX36" s="217"/>
      <c r="AY36" s="217"/>
      <c r="AZ36" s="217"/>
      <c r="BA36" s="217"/>
      <c r="BB36" s="217"/>
      <c r="BC36" s="217"/>
      <c r="BD36" s="217"/>
      <c r="BE36" s="217"/>
      <c r="BF36" s="217"/>
      <c r="BG36" s="217"/>
      <c r="BH36" s="217"/>
      <c r="BI36" s="217"/>
      <c r="BJ36" s="217"/>
      <c r="BK36" s="217"/>
      <c r="BL36" s="217"/>
      <c r="BM36" s="217"/>
      <c r="BN36" s="217"/>
      <c r="BO36" s="217"/>
      <c r="BP36" s="217"/>
      <c r="BQ36" s="217"/>
      <c r="BR36" s="217"/>
      <c r="BS36" s="217"/>
      <c r="BT36" s="217"/>
      <c r="BU36" s="217"/>
      <c r="BV36" s="217"/>
      <c r="BW36" s="217"/>
      <c r="BX36" s="217"/>
      <c r="BY36" s="217"/>
      <c r="BZ36" s="217"/>
      <c r="CA36" s="217"/>
      <c r="CB36" s="217"/>
      <c r="CC36" s="217"/>
      <c r="CD36" s="217"/>
      <c r="CE36" s="217"/>
      <c r="CF36" s="217"/>
      <c r="CG36" s="217"/>
      <c r="CH36" s="217"/>
      <c r="CI36" s="217"/>
      <c r="CJ36" s="217"/>
      <c r="CK36" s="217"/>
      <c r="CL36" s="217"/>
      <c r="CM36" s="217"/>
      <c r="CN36" s="217"/>
      <c r="CO36" s="217"/>
      <c r="CP36" s="217"/>
      <c r="CQ36" s="217"/>
      <c r="CR36" s="217"/>
      <c r="CS36" s="217"/>
      <c r="CT36" s="217"/>
      <c r="CU36" s="217"/>
      <c r="CV36" s="217"/>
    </row>
    <row r="37" spans="1:100" s="96" customFormat="1" ht="12.75" x14ac:dyDescent="0.2">
      <c r="A37" s="609"/>
      <c r="B37" s="1012" t="s">
        <v>7753</v>
      </c>
      <c r="C37" s="1013"/>
      <c r="D37" s="1014"/>
      <c r="E37" s="609" t="s">
        <v>372</v>
      </c>
      <c r="F37" s="609"/>
      <c r="G37" s="611"/>
      <c r="H37" s="611"/>
      <c r="I37" s="610"/>
      <c r="J37" s="610"/>
      <c r="K37" s="610"/>
      <c r="L37" s="610"/>
      <c r="M37" s="610"/>
      <c r="N37" s="610"/>
      <c r="O37" s="610"/>
      <c r="P37" s="610"/>
      <c r="Q37" s="610"/>
      <c r="R37" s="610"/>
      <c r="S37" s="610"/>
      <c r="T37" s="610"/>
      <c r="U37" s="610"/>
      <c r="V37" s="610"/>
      <c r="W37" s="610"/>
      <c r="X37" s="610"/>
      <c r="Y37" s="610"/>
      <c r="Z37" s="610"/>
      <c r="AA37" s="610"/>
      <c r="AB37" s="610"/>
      <c r="AC37" s="548"/>
      <c r="AD37" s="612"/>
      <c r="AE37" s="613"/>
      <c r="AF37" s="613"/>
      <c r="AG37" s="613"/>
      <c r="AH37" s="612"/>
      <c r="AI37" s="548"/>
    </row>
    <row r="38" spans="1:100" s="96" customFormat="1" ht="37.5" customHeight="1" x14ac:dyDescent="0.2">
      <c r="A38" s="146">
        <v>50</v>
      </c>
      <c r="B38" s="146" t="s">
        <v>336</v>
      </c>
      <c r="C38" s="146" t="s">
        <v>211</v>
      </c>
      <c r="D38" s="146" t="s">
        <v>362</v>
      </c>
      <c r="E38" s="146" t="s">
        <v>363</v>
      </c>
      <c r="F38" s="146" t="s">
        <v>364</v>
      </c>
      <c r="G38" s="146" t="s">
        <v>365</v>
      </c>
      <c r="H38" s="108" t="s">
        <v>366</v>
      </c>
      <c r="I38" s="140">
        <v>8</v>
      </c>
      <c r="J38" s="140"/>
      <c r="K38" s="140"/>
      <c r="L38" s="140"/>
      <c r="M38" s="140"/>
      <c r="N38" s="140"/>
      <c r="O38" s="140"/>
      <c r="P38" s="140">
        <v>1</v>
      </c>
      <c r="Q38" s="140"/>
      <c r="R38" s="140"/>
      <c r="S38" s="140"/>
      <c r="T38" s="140">
        <v>1</v>
      </c>
      <c r="U38" s="140"/>
      <c r="V38" s="140">
        <v>1</v>
      </c>
      <c r="W38" s="140"/>
      <c r="X38" s="140"/>
      <c r="Y38" s="140"/>
      <c r="Z38" s="140"/>
      <c r="AA38" s="140"/>
      <c r="AB38" s="140">
        <v>1</v>
      </c>
      <c r="AC38" s="80" t="s">
        <v>7987</v>
      </c>
      <c r="AD38" s="151" t="s">
        <v>7449</v>
      </c>
      <c r="AE38" s="464">
        <v>45481</v>
      </c>
      <c r="AF38" s="464"/>
      <c r="AG38" s="464"/>
      <c r="AH38" s="617"/>
      <c r="AI38" s="80" t="s">
        <v>7971</v>
      </c>
      <c r="AJ38" s="217"/>
      <c r="AK38" s="217"/>
      <c r="AL38" s="217"/>
      <c r="AM38" s="217"/>
      <c r="AN38" s="217"/>
      <c r="AO38" s="217"/>
      <c r="AP38" s="217"/>
      <c r="AQ38" s="217"/>
      <c r="AR38" s="217"/>
      <c r="AS38" s="217"/>
      <c r="AT38" s="217"/>
      <c r="AU38" s="217"/>
      <c r="AV38" s="217"/>
      <c r="AW38" s="217"/>
      <c r="AX38" s="217"/>
      <c r="AY38" s="217"/>
      <c r="AZ38" s="217"/>
      <c r="BA38" s="217"/>
      <c r="BB38" s="217"/>
      <c r="BC38" s="217"/>
      <c r="BD38" s="217"/>
      <c r="BE38" s="217"/>
      <c r="BF38" s="217"/>
      <c r="BG38" s="217"/>
      <c r="BH38" s="217"/>
      <c r="BI38" s="217"/>
      <c r="BJ38" s="217"/>
      <c r="BK38" s="217"/>
      <c r="BL38" s="217"/>
      <c r="BM38" s="217"/>
      <c r="BN38" s="217"/>
      <c r="BO38" s="217"/>
      <c r="BP38" s="217"/>
      <c r="BQ38" s="217"/>
      <c r="BR38" s="217"/>
      <c r="BS38" s="217"/>
      <c r="BT38" s="217"/>
      <c r="BU38" s="217"/>
      <c r="BV38" s="217"/>
      <c r="BW38" s="217"/>
      <c r="BX38" s="217"/>
      <c r="BY38" s="217"/>
      <c r="BZ38" s="217"/>
      <c r="CA38" s="217"/>
      <c r="CB38" s="217"/>
      <c r="CC38" s="217"/>
      <c r="CD38" s="217"/>
      <c r="CE38" s="217"/>
      <c r="CF38" s="217"/>
      <c r="CG38" s="217"/>
      <c r="CH38" s="217"/>
      <c r="CI38" s="217"/>
      <c r="CJ38" s="217"/>
      <c r="CK38" s="217"/>
      <c r="CL38" s="217"/>
      <c r="CM38" s="217"/>
      <c r="CN38" s="217"/>
      <c r="CO38" s="217"/>
      <c r="CP38" s="217"/>
      <c r="CQ38" s="217"/>
      <c r="CR38" s="217"/>
      <c r="CS38" s="217"/>
      <c r="CT38" s="217"/>
      <c r="CU38" s="217"/>
      <c r="CV38" s="217"/>
    </row>
    <row r="39" spans="1:100" s="96" customFormat="1" ht="12.75" x14ac:dyDescent="0.2">
      <c r="A39" s="609"/>
      <c r="B39" s="1012" t="s">
        <v>7692</v>
      </c>
      <c r="C39" s="1013"/>
      <c r="D39" s="1014"/>
      <c r="E39" s="609" t="s">
        <v>372</v>
      </c>
      <c r="F39" s="609"/>
      <c r="G39" s="611"/>
      <c r="H39" s="611"/>
      <c r="I39" s="610"/>
      <c r="J39" s="610"/>
      <c r="K39" s="610"/>
      <c r="L39" s="610"/>
      <c r="M39" s="610"/>
      <c r="N39" s="610"/>
      <c r="O39" s="610"/>
      <c r="P39" s="610"/>
      <c r="Q39" s="610"/>
      <c r="R39" s="610"/>
      <c r="S39" s="610"/>
      <c r="T39" s="610"/>
      <c r="U39" s="610"/>
      <c r="V39" s="610"/>
      <c r="W39" s="610"/>
      <c r="X39" s="610"/>
      <c r="Y39" s="610"/>
      <c r="Z39" s="610"/>
      <c r="AA39" s="610"/>
      <c r="AB39" s="610"/>
      <c r="AC39" s="548"/>
      <c r="AD39" s="612"/>
      <c r="AE39" s="613"/>
      <c r="AF39" s="613"/>
      <c r="AG39" s="613"/>
      <c r="AH39" s="612"/>
      <c r="AI39" s="548"/>
    </row>
    <row r="40" spans="1:100" s="96" customFormat="1" ht="24.75" customHeight="1" x14ac:dyDescent="0.2">
      <c r="A40" s="146">
        <v>78</v>
      </c>
      <c r="B40" s="146" t="s">
        <v>336</v>
      </c>
      <c r="C40" s="146" t="s">
        <v>211</v>
      </c>
      <c r="D40" s="146" t="s">
        <v>362</v>
      </c>
      <c r="E40" s="146" t="s">
        <v>561</v>
      </c>
      <c r="F40" s="146" t="s">
        <v>7970</v>
      </c>
      <c r="G40" s="146" t="s">
        <v>563</v>
      </c>
      <c r="H40" s="108"/>
      <c r="I40" s="140">
        <v>10</v>
      </c>
      <c r="J40" s="140"/>
      <c r="K40" s="140"/>
      <c r="L40" s="140"/>
      <c r="M40" s="140"/>
      <c r="N40" s="140"/>
      <c r="O40" s="140"/>
      <c r="P40" s="140"/>
      <c r="Q40" s="140"/>
      <c r="R40" s="140"/>
      <c r="S40" s="140"/>
      <c r="T40" s="140">
        <v>1</v>
      </c>
      <c r="U40" s="140"/>
      <c r="V40" s="140">
        <v>1</v>
      </c>
      <c r="W40" s="140"/>
      <c r="X40" s="140"/>
      <c r="Y40" s="140"/>
      <c r="Z40" s="140"/>
      <c r="AA40" s="140"/>
      <c r="AB40" s="140"/>
      <c r="AC40" s="80" t="s">
        <v>8114</v>
      </c>
      <c r="AD40" s="151" t="s">
        <v>7449</v>
      </c>
      <c r="AE40" s="464">
        <v>45481</v>
      </c>
      <c r="AF40" s="464"/>
      <c r="AG40" s="464"/>
      <c r="AH40" s="617"/>
      <c r="AI40" s="80" t="s">
        <v>7971</v>
      </c>
      <c r="AJ40" s="217"/>
      <c r="AK40" s="217"/>
      <c r="AL40" s="217"/>
      <c r="AM40" s="217"/>
      <c r="AN40" s="217"/>
      <c r="AO40" s="217"/>
      <c r="AP40" s="217"/>
      <c r="AQ40" s="217"/>
      <c r="AR40" s="217"/>
      <c r="AS40" s="217"/>
      <c r="AT40" s="217"/>
      <c r="AU40" s="217"/>
      <c r="AV40" s="217"/>
      <c r="AW40" s="217"/>
      <c r="AX40" s="217"/>
      <c r="AY40" s="217"/>
      <c r="AZ40" s="217"/>
      <c r="BA40" s="217"/>
      <c r="BB40" s="217"/>
      <c r="BC40" s="217"/>
      <c r="BD40" s="217"/>
      <c r="BE40" s="217"/>
      <c r="BF40" s="217"/>
      <c r="BG40" s="217"/>
      <c r="BH40" s="217"/>
      <c r="BI40" s="217"/>
      <c r="BJ40" s="217"/>
      <c r="BK40" s="217"/>
      <c r="BL40" s="217"/>
      <c r="BM40" s="217"/>
      <c r="BN40" s="217"/>
      <c r="BO40" s="217"/>
      <c r="BP40" s="217"/>
      <c r="BQ40" s="217"/>
      <c r="BR40" s="217"/>
      <c r="BS40" s="217"/>
      <c r="BT40" s="217"/>
      <c r="BU40" s="217"/>
      <c r="BV40" s="217"/>
      <c r="BW40" s="217"/>
      <c r="BX40" s="217"/>
      <c r="BY40" s="217"/>
      <c r="BZ40" s="217"/>
      <c r="CA40" s="217"/>
      <c r="CB40" s="217"/>
      <c r="CC40" s="217"/>
      <c r="CD40" s="217"/>
      <c r="CE40" s="217"/>
      <c r="CF40" s="217"/>
      <c r="CG40" s="217"/>
      <c r="CH40" s="217"/>
      <c r="CI40" s="217"/>
      <c r="CJ40" s="217"/>
      <c r="CK40" s="217"/>
      <c r="CL40" s="217"/>
      <c r="CM40" s="217"/>
      <c r="CN40" s="217"/>
      <c r="CO40" s="217"/>
      <c r="CP40" s="217"/>
      <c r="CQ40" s="217"/>
      <c r="CR40" s="217"/>
      <c r="CS40" s="217"/>
      <c r="CT40" s="217"/>
      <c r="CU40" s="217"/>
      <c r="CV40" s="217"/>
    </row>
    <row r="41" spans="1:100" s="786" customFormat="1" ht="25.5" customHeight="1" x14ac:dyDescent="0.2">
      <c r="A41" s="208">
        <v>47</v>
      </c>
      <c r="B41" s="500" t="s">
        <v>336</v>
      </c>
      <c r="C41" s="146" t="s">
        <v>211</v>
      </c>
      <c r="D41" s="271" t="s">
        <v>354</v>
      </c>
      <c r="E41" s="208" t="s">
        <v>359</v>
      </c>
      <c r="F41" s="502" t="s">
        <v>372</v>
      </c>
      <c r="G41" s="502" t="s">
        <v>360</v>
      </c>
      <c r="H41" s="502"/>
      <c r="I41" s="271">
        <v>9</v>
      </c>
      <c r="J41" s="271"/>
      <c r="K41" s="271"/>
      <c r="L41" s="271"/>
      <c r="M41" s="271"/>
      <c r="N41" s="271"/>
      <c r="O41" s="271"/>
      <c r="P41" s="271"/>
      <c r="Q41" s="271"/>
      <c r="R41" s="271"/>
      <c r="S41" s="271"/>
      <c r="T41" s="271">
        <v>1</v>
      </c>
      <c r="U41" s="271"/>
      <c r="V41" s="271">
        <v>1</v>
      </c>
      <c r="W41" s="271"/>
      <c r="X41" s="271"/>
      <c r="Y41" s="271"/>
      <c r="Z41" s="271"/>
      <c r="AA41" s="271"/>
      <c r="AB41" s="271">
        <v>1</v>
      </c>
      <c r="AC41" s="818" t="s">
        <v>8303</v>
      </c>
      <c r="AD41" s="784" t="s">
        <v>7489</v>
      </c>
      <c r="AE41" s="681">
        <v>45484</v>
      </c>
      <c r="AF41" s="681"/>
      <c r="AG41" s="681"/>
      <c r="AH41" s="785"/>
      <c r="AI41" s="685" t="s">
        <v>7971</v>
      </c>
      <c r="AJ41" s="195"/>
      <c r="AK41" s="195"/>
      <c r="AL41" s="195"/>
      <c r="AM41" s="195"/>
      <c r="AN41" s="195"/>
      <c r="AO41" s="195"/>
      <c r="AP41" s="195"/>
      <c r="AQ41" s="195"/>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N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row>
    <row r="42" spans="1:100" s="96" customFormat="1" ht="12.75" x14ac:dyDescent="0.2">
      <c r="A42" s="609"/>
      <c r="B42" s="1012" t="s">
        <v>7693</v>
      </c>
      <c r="C42" s="1013"/>
      <c r="D42" s="1014"/>
      <c r="E42" s="609" t="s">
        <v>372</v>
      </c>
      <c r="F42" s="609"/>
      <c r="G42" s="611"/>
      <c r="H42" s="611"/>
      <c r="I42" s="610"/>
      <c r="J42" s="610"/>
      <c r="K42" s="610"/>
      <c r="L42" s="610"/>
      <c r="M42" s="610"/>
      <c r="N42" s="610"/>
      <c r="O42" s="610"/>
      <c r="P42" s="610"/>
      <c r="Q42" s="610"/>
      <c r="R42" s="610"/>
      <c r="S42" s="610"/>
      <c r="T42" s="610"/>
      <c r="U42" s="610"/>
      <c r="V42" s="610"/>
      <c r="W42" s="610"/>
      <c r="X42" s="610"/>
      <c r="Y42" s="610"/>
      <c r="Z42" s="610"/>
      <c r="AA42" s="610"/>
      <c r="AB42" s="610"/>
      <c r="AC42" s="548"/>
      <c r="AD42" s="612"/>
      <c r="AE42" s="613"/>
      <c r="AF42" s="613"/>
      <c r="AG42" s="613"/>
      <c r="AH42" s="612"/>
      <c r="AI42" s="548"/>
    </row>
    <row r="43" spans="1:100" s="96" customFormat="1" ht="41.25" customHeight="1" x14ac:dyDescent="0.2">
      <c r="A43" s="146">
        <v>9</v>
      </c>
      <c r="B43" s="146" t="s">
        <v>336</v>
      </c>
      <c r="C43" s="146" t="s">
        <v>211</v>
      </c>
      <c r="D43" s="146" t="s">
        <v>337</v>
      </c>
      <c r="E43" s="146" t="s">
        <v>577</v>
      </c>
      <c r="F43" s="146" t="s">
        <v>578</v>
      </c>
      <c r="G43" s="146" t="s">
        <v>579</v>
      </c>
      <c r="H43" s="108"/>
      <c r="I43" s="140">
        <v>11</v>
      </c>
      <c r="J43" s="140"/>
      <c r="K43" s="140"/>
      <c r="L43" s="140"/>
      <c r="M43" s="140"/>
      <c r="N43" s="140"/>
      <c r="O43" s="140"/>
      <c r="P43" s="140"/>
      <c r="Q43" s="140"/>
      <c r="R43" s="140"/>
      <c r="S43" s="140"/>
      <c r="T43" s="140">
        <v>1</v>
      </c>
      <c r="U43" s="140"/>
      <c r="V43" s="140">
        <v>1</v>
      </c>
      <c r="W43" s="140"/>
      <c r="X43" s="140"/>
      <c r="Y43" s="140"/>
      <c r="Z43" s="140"/>
      <c r="AA43" s="140"/>
      <c r="AB43" s="140">
        <v>1</v>
      </c>
      <c r="AC43" s="80" t="s">
        <v>7988</v>
      </c>
      <c r="AD43" s="151" t="s">
        <v>7449</v>
      </c>
      <c r="AE43" s="464">
        <v>45481</v>
      </c>
      <c r="AF43" s="464"/>
      <c r="AG43" s="464"/>
      <c r="AH43" s="617"/>
      <c r="AI43" s="80" t="s">
        <v>7971</v>
      </c>
      <c r="AJ43" s="217"/>
      <c r="AK43" s="217"/>
      <c r="AL43" s="217"/>
      <c r="AM43" s="217"/>
      <c r="AN43" s="217"/>
      <c r="AO43" s="217"/>
      <c r="AP43" s="217"/>
      <c r="AQ43" s="217"/>
      <c r="AR43" s="217"/>
      <c r="AS43" s="217"/>
      <c r="AT43" s="217"/>
      <c r="AU43" s="217"/>
      <c r="AV43" s="217"/>
      <c r="AW43" s="217"/>
      <c r="AX43" s="217"/>
      <c r="AY43" s="217"/>
      <c r="AZ43" s="217"/>
      <c r="BA43" s="217"/>
      <c r="BB43" s="217"/>
      <c r="BC43" s="217"/>
      <c r="BD43" s="217"/>
      <c r="BE43" s="217"/>
      <c r="BF43" s="217"/>
      <c r="BG43" s="217"/>
      <c r="BH43" s="217"/>
      <c r="BI43" s="217"/>
      <c r="BJ43" s="217"/>
      <c r="BK43" s="217"/>
      <c r="BL43" s="217"/>
      <c r="BM43" s="217"/>
      <c r="BN43" s="217"/>
      <c r="BO43" s="217"/>
      <c r="BP43" s="217"/>
      <c r="BQ43" s="217"/>
      <c r="BR43" s="217"/>
      <c r="BS43" s="217"/>
      <c r="BT43" s="217"/>
      <c r="BU43" s="217"/>
      <c r="BV43" s="217"/>
      <c r="BW43" s="217"/>
      <c r="BX43" s="217"/>
      <c r="BY43" s="217"/>
      <c r="BZ43" s="217"/>
      <c r="CA43" s="217"/>
      <c r="CB43" s="217"/>
      <c r="CC43" s="217"/>
      <c r="CD43" s="217"/>
      <c r="CE43" s="217"/>
      <c r="CF43" s="217"/>
      <c r="CG43" s="217"/>
      <c r="CH43" s="217"/>
      <c r="CI43" s="217"/>
      <c r="CJ43" s="217"/>
      <c r="CK43" s="217"/>
      <c r="CL43" s="217"/>
      <c r="CM43" s="217"/>
      <c r="CN43" s="217"/>
      <c r="CO43" s="217"/>
      <c r="CP43" s="217"/>
      <c r="CQ43" s="217"/>
      <c r="CR43" s="217"/>
      <c r="CS43" s="217"/>
      <c r="CT43" s="217"/>
      <c r="CU43" s="217"/>
      <c r="CV43" s="217"/>
    </row>
    <row r="44" spans="1:100" s="786" customFormat="1" ht="25.5" customHeight="1" x14ac:dyDescent="0.2">
      <c r="A44" s="208">
        <v>74</v>
      </c>
      <c r="B44" s="500" t="s">
        <v>336</v>
      </c>
      <c r="C44" s="146" t="s">
        <v>211</v>
      </c>
      <c r="D44" s="271" t="s">
        <v>362</v>
      </c>
      <c r="E44" s="208" t="s">
        <v>557</v>
      </c>
      <c r="F44" s="502" t="s">
        <v>558</v>
      </c>
      <c r="G44" s="502"/>
      <c r="H44" s="502" t="s">
        <v>559</v>
      </c>
      <c r="I44" s="271">
        <v>10</v>
      </c>
      <c r="J44" s="271"/>
      <c r="K44" s="271"/>
      <c r="L44" s="271"/>
      <c r="M44" s="271"/>
      <c r="N44" s="271"/>
      <c r="O44" s="271"/>
      <c r="P44" s="271"/>
      <c r="Q44" s="271"/>
      <c r="R44" s="271"/>
      <c r="S44" s="271"/>
      <c r="T44" s="271">
        <v>1</v>
      </c>
      <c r="U44" s="271"/>
      <c r="V44" s="271">
        <v>1</v>
      </c>
      <c r="W44" s="271"/>
      <c r="X44" s="271"/>
      <c r="Y44" s="271"/>
      <c r="Z44" s="271"/>
      <c r="AA44" s="271"/>
      <c r="AB44" s="271"/>
      <c r="AC44" s="685" t="s">
        <v>7990</v>
      </c>
      <c r="AD44" s="784" t="s">
        <v>7457</v>
      </c>
      <c r="AE44" s="681">
        <v>45482</v>
      </c>
      <c r="AF44" s="681"/>
      <c r="AG44" s="681"/>
      <c r="AH44" s="785"/>
      <c r="AI44" s="685" t="s">
        <v>7971</v>
      </c>
      <c r="AJ44" s="195"/>
      <c r="AK44" s="195"/>
      <c r="AL44" s="195"/>
      <c r="AM44" s="195"/>
      <c r="AN44" s="195"/>
      <c r="AO44" s="195"/>
      <c r="AP44" s="195"/>
      <c r="AQ44" s="195"/>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N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row>
    <row r="45" spans="1:100" s="96" customFormat="1" ht="12.75" x14ac:dyDescent="0.2">
      <c r="A45" s="609"/>
      <c r="B45" s="1012" t="s">
        <v>7754</v>
      </c>
      <c r="C45" s="1013"/>
      <c r="D45" s="1014"/>
      <c r="E45" s="609" t="s">
        <v>372</v>
      </c>
      <c r="F45" s="609"/>
      <c r="G45" s="611"/>
      <c r="H45" s="611"/>
      <c r="I45" s="610"/>
      <c r="J45" s="610"/>
      <c r="K45" s="610"/>
      <c r="L45" s="610"/>
      <c r="M45" s="610"/>
      <c r="N45" s="610"/>
      <c r="O45" s="610"/>
      <c r="P45" s="610"/>
      <c r="Q45" s="610"/>
      <c r="R45" s="610"/>
      <c r="S45" s="610"/>
      <c r="T45" s="610"/>
      <c r="U45" s="610"/>
      <c r="V45" s="610"/>
      <c r="W45" s="610"/>
      <c r="X45" s="610"/>
      <c r="Y45" s="610"/>
      <c r="Z45" s="610"/>
      <c r="AA45" s="610"/>
      <c r="AB45" s="610"/>
      <c r="AC45" s="548"/>
      <c r="AD45" s="612"/>
      <c r="AE45" s="613"/>
      <c r="AF45" s="613"/>
      <c r="AG45" s="613"/>
      <c r="AH45" s="612"/>
      <c r="AI45" s="548"/>
    </row>
    <row r="46" spans="1:100" s="96" customFormat="1" ht="36" customHeight="1" x14ac:dyDescent="0.2">
      <c r="A46" s="911" t="s">
        <v>244</v>
      </c>
      <c r="B46" s="912" t="s">
        <v>237</v>
      </c>
      <c r="C46" s="805" t="s">
        <v>211</v>
      </c>
      <c r="D46" s="918" t="s">
        <v>238</v>
      </c>
      <c r="E46" s="912" t="s">
        <v>245</v>
      </c>
      <c r="F46" s="913" t="s">
        <v>246</v>
      </c>
      <c r="G46" s="913"/>
      <c r="H46" s="914"/>
      <c r="I46" s="807">
        <v>6</v>
      </c>
      <c r="J46" s="807"/>
      <c r="K46" s="807"/>
      <c r="L46" s="807"/>
      <c r="M46" s="807"/>
      <c r="N46" s="807"/>
      <c r="O46" s="807"/>
      <c r="P46" s="807"/>
      <c r="Q46" s="807"/>
      <c r="R46" s="807"/>
      <c r="S46" s="807"/>
      <c r="T46" s="807"/>
      <c r="U46" s="807"/>
      <c r="V46" s="807"/>
      <c r="W46" s="807"/>
      <c r="X46" s="807"/>
      <c r="Y46" s="807"/>
      <c r="Z46" s="807"/>
      <c r="AA46" s="807"/>
      <c r="AB46" s="807"/>
      <c r="AC46" s="877" t="s">
        <v>8038</v>
      </c>
      <c r="AD46" s="809" t="s">
        <v>7457</v>
      </c>
      <c r="AE46" s="810">
        <v>45482</v>
      </c>
      <c r="AF46" s="810"/>
      <c r="AG46" s="810"/>
      <c r="AH46" s="811"/>
      <c r="AI46" s="808" t="s">
        <v>7971</v>
      </c>
      <c r="AJ46" s="217"/>
      <c r="AK46" s="217"/>
      <c r="AL46" s="217"/>
      <c r="AM46" s="217"/>
      <c r="AN46" s="217"/>
      <c r="AO46" s="217"/>
      <c r="AP46" s="217"/>
      <c r="AQ46" s="217"/>
      <c r="AR46" s="217"/>
      <c r="AS46" s="217"/>
      <c r="AT46" s="217"/>
      <c r="AU46" s="217"/>
      <c r="AV46" s="217"/>
      <c r="AW46" s="217"/>
      <c r="AX46" s="217"/>
      <c r="AY46" s="217"/>
      <c r="AZ46" s="217"/>
      <c r="BA46" s="217"/>
      <c r="BB46" s="217"/>
      <c r="BC46" s="217"/>
      <c r="BD46" s="217"/>
      <c r="BE46" s="217"/>
      <c r="BF46" s="217"/>
      <c r="BG46" s="217"/>
      <c r="BH46" s="217"/>
      <c r="BI46" s="217"/>
      <c r="BJ46" s="217"/>
      <c r="BK46" s="217"/>
      <c r="BL46" s="217"/>
      <c r="BM46" s="217"/>
      <c r="BN46" s="217"/>
      <c r="BO46" s="217"/>
      <c r="BP46" s="217"/>
      <c r="BQ46" s="217"/>
      <c r="BR46" s="217"/>
      <c r="BS46" s="217"/>
      <c r="BT46" s="217"/>
      <c r="BU46" s="217"/>
      <c r="BV46" s="217"/>
      <c r="BW46" s="217"/>
      <c r="BX46" s="217"/>
      <c r="BY46" s="217"/>
      <c r="BZ46" s="217"/>
      <c r="CA46" s="217"/>
      <c r="CB46" s="217"/>
      <c r="CC46" s="217"/>
      <c r="CD46" s="217"/>
      <c r="CE46" s="217"/>
      <c r="CF46" s="217"/>
      <c r="CG46" s="217"/>
      <c r="CH46" s="217"/>
      <c r="CI46" s="217"/>
      <c r="CJ46" s="217"/>
      <c r="CK46" s="217"/>
      <c r="CL46" s="217"/>
      <c r="CM46" s="217"/>
      <c r="CN46" s="217"/>
      <c r="CO46" s="217"/>
      <c r="CP46" s="217"/>
      <c r="CQ46" s="217"/>
      <c r="CR46" s="217"/>
      <c r="CS46" s="217"/>
      <c r="CT46" s="217"/>
      <c r="CU46" s="217"/>
      <c r="CV46" s="217"/>
    </row>
    <row r="47" spans="1:100" s="786" customFormat="1" ht="38.25" customHeight="1" x14ac:dyDescent="0.2">
      <c r="A47" s="208">
        <v>17</v>
      </c>
      <c r="B47" s="500" t="s">
        <v>237</v>
      </c>
      <c r="C47" s="146" t="s">
        <v>211</v>
      </c>
      <c r="D47" s="271" t="s">
        <v>238</v>
      </c>
      <c r="E47" s="271" t="s">
        <v>272</v>
      </c>
      <c r="F47" s="271" t="s">
        <v>273</v>
      </c>
      <c r="G47" s="271"/>
      <c r="H47" s="208"/>
      <c r="I47" s="271">
        <v>12</v>
      </c>
      <c r="J47" s="271"/>
      <c r="K47" s="271"/>
      <c r="L47" s="271"/>
      <c r="M47" s="271"/>
      <c r="N47" s="271"/>
      <c r="O47" s="271"/>
      <c r="P47" s="271"/>
      <c r="Q47" s="271"/>
      <c r="R47" s="271"/>
      <c r="S47" s="271"/>
      <c r="T47" s="271">
        <v>1</v>
      </c>
      <c r="U47" s="271"/>
      <c r="V47" s="271">
        <v>2</v>
      </c>
      <c r="W47" s="271"/>
      <c r="X47" s="271"/>
      <c r="Y47" s="271"/>
      <c r="Z47" s="271"/>
      <c r="AA47" s="271"/>
      <c r="AB47" s="271">
        <v>1</v>
      </c>
      <c r="AC47" s="787" t="s">
        <v>8135</v>
      </c>
      <c r="AD47" s="784" t="s">
        <v>7515</v>
      </c>
      <c r="AE47" s="681">
        <v>45488</v>
      </c>
      <c r="AF47" s="681"/>
      <c r="AG47" s="681"/>
      <c r="AH47" s="785"/>
      <c r="AI47" s="685"/>
      <c r="AJ47" s="195"/>
      <c r="AK47" s="195"/>
      <c r="AL47" s="195"/>
      <c r="AM47" s="195"/>
      <c r="AN47" s="195"/>
      <c r="AO47" s="195"/>
      <c r="AP47" s="195"/>
      <c r="AQ47" s="195"/>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N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row>
    <row r="48" spans="1:100" s="96" customFormat="1" ht="12.75" x14ac:dyDescent="0.2">
      <c r="A48" s="609"/>
      <c r="B48" s="1012" t="s">
        <v>7694</v>
      </c>
      <c r="C48" s="1013"/>
      <c r="D48" s="1014"/>
      <c r="E48" s="609" t="s">
        <v>372</v>
      </c>
      <c r="F48" s="609"/>
      <c r="G48" s="611"/>
      <c r="H48" s="611"/>
      <c r="I48" s="610"/>
      <c r="J48" s="610"/>
      <c r="K48" s="610"/>
      <c r="L48" s="610"/>
      <c r="M48" s="610"/>
      <c r="N48" s="610"/>
      <c r="O48" s="610"/>
      <c r="P48" s="610"/>
      <c r="Q48" s="610"/>
      <c r="R48" s="610"/>
      <c r="S48" s="610"/>
      <c r="T48" s="610"/>
      <c r="U48" s="610"/>
      <c r="V48" s="610"/>
      <c r="W48" s="610"/>
      <c r="X48" s="610"/>
      <c r="Y48" s="610"/>
      <c r="Z48" s="610"/>
      <c r="AA48" s="610"/>
      <c r="AB48" s="610"/>
      <c r="AC48" s="548"/>
      <c r="AD48" s="612"/>
      <c r="AE48" s="613"/>
      <c r="AF48" s="613"/>
      <c r="AG48" s="613"/>
      <c r="AH48" s="612"/>
      <c r="AI48" s="548"/>
    </row>
    <row r="49" spans="1:100" s="96" customFormat="1" ht="25.5" customHeight="1" x14ac:dyDescent="0.2">
      <c r="A49" s="208">
        <v>47</v>
      </c>
      <c r="B49" s="500" t="s">
        <v>336</v>
      </c>
      <c r="C49" s="146" t="s">
        <v>211</v>
      </c>
      <c r="D49" s="271" t="s">
        <v>354</v>
      </c>
      <c r="E49" s="208" t="s">
        <v>359</v>
      </c>
      <c r="F49" s="502"/>
      <c r="G49" s="502" t="s">
        <v>360</v>
      </c>
      <c r="H49" s="502"/>
      <c r="I49" s="140">
        <v>8</v>
      </c>
      <c r="J49" s="140"/>
      <c r="K49" s="140"/>
      <c r="L49" s="140"/>
      <c r="M49" s="140"/>
      <c r="N49" s="140"/>
      <c r="O49" s="140"/>
      <c r="P49" s="140">
        <v>1</v>
      </c>
      <c r="Q49" s="140"/>
      <c r="R49" s="140"/>
      <c r="S49" s="140"/>
      <c r="T49" s="140">
        <v>1</v>
      </c>
      <c r="U49" s="140"/>
      <c r="V49" s="140">
        <v>1</v>
      </c>
      <c r="W49" s="140"/>
      <c r="X49" s="140"/>
      <c r="Y49" s="140"/>
      <c r="Z49" s="140"/>
      <c r="AA49" s="140"/>
      <c r="AB49" s="140">
        <v>1</v>
      </c>
      <c r="AC49" s="819" t="s">
        <v>8304</v>
      </c>
      <c r="AD49" s="151" t="s">
        <v>7489</v>
      </c>
      <c r="AE49" s="464">
        <v>45484</v>
      </c>
      <c r="AF49" s="464"/>
      <c r="AG49" s="464"/>
      <c r="AH49" s="617"/>
      <c r="AI49" s="80" t="s">
        <v>7971</v>
      </c>
      <c r="AJ49" s="217"/>
      <c r="AK49" s="217"/>
      <c r="AL49" s="217"/>
      <c r="AM49" s="217"/>
      <c r="AN49" s="217"/>
      <c r="AO49" s="217"/>
      <c r="AP49" s="217"/>
      <c r="AQ49" s="217"/>
      <c r="AR49" s="217"/>
      <c r="AS49" s="217"/>
      <c r="AT49" s="217"/>
      <c r="AU49" s="217"/>
      <c r="AV49" s="217"/>
      <c r="AW49" s="217"/>
      <c r="AX49" s="217"/>
      <c r="AY49" s="217"/>
      <c r="AZ49" s="217"/>
      <c r="BA49" s="217"/>
      <c r="BB49" s="217"/>
      <c r="BC49" s="217"/>
      <c r="BD49" s="217"/>
      <c r="BE49" s="217"/>
      <c r="BF49" s="217"/>
      <c r="BG49" s="217"/>
      <c r="BH49" s="217"/>
      <c r="BI49" s="217"/>
      <c r="BJ49" s="217"/>
      <c r="BK49" s="217"/>
      <c r="BL49" s="217"/>
      <c r="BM49" s="217"/>
      <c r="BN49" s="217"/>
      <c r="BO49" s="217"/>
      <c r="BP49" s="217"/>
      <c r="BQ49" s="217"/>
      <c r="BR49" s="217"/>
      <c r="BS49" s="217"/>
      <c r="BT49" s="217"/>
      <c r="BU49" s="217"/>
      <c r="BV49" s="217"/>
      <c r="BW49" s="217"/>
      <c r="BX49" s="217"/>
      <c r="BY49" s="217"/>
      <c r="BZ49" s="217"/>
      <c r="CA49" s="217"/>
      <c r="CB49" s="217"/>
      <c r="CC49" s="217"/>
      <c r="CD49" s="217"/>
      <c r="CE49" s="217"/>
      <c r="CF49" s="217"/>
      <c r="CG49" s="217"/>
      <c r="CH49" s="217"/>
      <c r="CI49" s="217"/>
      <c r="CJ49" s="217"/>
      <c r="CK49" s="217"/>
      <c r="CL49" s="217"/>
      <c r="CM49" s="217"/>
      <c r="CN49" s="217"/>
      <c r="CO49" s="217"/>
      <c r="CP49" s="217"/>
      <c r="CQ49" s="217"/>
      <c r="CR49" s="217"/>
      <c r="CS49" s="217"/>
      <c r="CT49" s="217"/>
      <c r="CU49" s="217"/>
      <c r="CV49" s="217"/>
    </row>
    <row r="50" spans="1:100" s="96" customFormat="1" ht="12.75" x14ac:dyDescent="0.2">
      <c r="A50" s="609"/>
      <c r="B50" s="1012" t="s">
        <v>7695</v>
      </c>
      <c r="C50" s="1013"/>
      <c r="D50" s="1014"/>
      <c r="E50" s="609" t="s">
        <v>372</v>
      </c>
      <c r="F50" s="609"/>
      <c r="G50" s="611"/>
      <c r="H50" s="611"/>
      <c r="I50" s="610"/>
      <c r="J50" s="610"/>
      <c r="K50" s="610"/>
      <c r="L50" s="610"/>
      <c r="M50" s="610"/>
      <c r="N50" s="610"/>
      <c r="O50" s="610"/>
      <c r="P50" s="610"/>
      <c r="Q50" s="610"/>
      <c r="R50" s="610"/>
      <c r="S50" s="610"/>
      <c r="T50" s="610"/>
      <c r="U50" s="610"/>
      <c r="V50" s="610"/>
      <c r="W50" s="610"/>
      <c r="X50" s="610"/>
      <c r="Y50" s="610"/>
      <c r="Z50" s="610"/>
      <c r="AA50" s="610"/>
      <c r="AB50" s="610"/>
      <c r="AC50" s="548"/>
      <c r="AD50" s="612"/>
      <c r="AE50" s="613"/>
      <c r="AF50" s="613"/>
      <c r="AG50" s="613"/>
      <c r="AH50" s="612"/>
      <c r="AI50" s="548"/>
    </row>
    <row r="51" spans="1:100" s="786" customFormat="1" ht="25.5" customHeight="1" x14ac:dyDescent="0.2">
      <c r="A51" s="208">
        <v>45</v>
      </c>
      <c r="B51" s="500" t="s">
        <v>336</v>
      </c>
      <c r="C51" s="146" t="s">
        <v>211</v>
      </c>
      <c r="D51" s="271" t="s">
        <v>337</v>
      </c>
      <c r="E51" s="208" t="s">
        <v>355</v>
      </c>
      <c r="F51" s="502" t="s">
        <v>356</v>
      </c>
      <c r="G51" s="502" t="s">
        <v>8301</v>
      </c>
      <c r="H51" s="503" t="s">
        <v>352</v>
      </c>
      <c r="I51" s="271">
        <v>8</v>
      </c>
      <c r="J51" s="271"/>
      <c r="K51" s="271"/>
      <c r="L51" s="271"/>
      <c r="M51" s="271"/>
      <c r="N51" s="271"/>
      <c r="O51" s="271"/>
      <c r="P51" s="271">
        <v>1</v>
      </c>
      <c r="Q51" s="271"/>
      <c r="R51" s="271"/>
      <c r="S51" s="271"/>
      <c r="T51" s="271">
        <v>1</v>
      </c>
      <c r="U51" s="271"/>
      <c r="V51" s="271">
        <v>1</v>
      </c>
      <c r="W51" s="271"/>
      <c r="X51" s="271"/>
      <c r="Y51" s="271"/>
      <c r="Z51" s="271"/>
      <c r="AA51" s="271"/>
      <c r="AB51" s="271">
        <v>1</v>
      </c>
      <c r="AC51" s="214" t="s">
        <v>8305</v>
      </c>
      <c r="AD51" s="784" t="s">
        <v>7489</v>
      </c>
      <c r="AE51" s="681">
        <v>45484</v>
      </c>
      <c r="AF51" s="681"/>
      <c r="AG51" s="681"/>
      <c r="AH51" s="785"/>
      <c r="AI51" s="685" t="s">
        <v>7971</v>
      </c>
      <c r="AJ51" s="195"/>
      <c r="AK51" s="195"/>
      <c r="AL51" s="195"/>
      <c r="AM51" s="195"/>
      <c r="AN51" s="195"/>
      <c r="AO51" s="195"/>
      <c r="AP51" s="195"/>
      <c r="AQ51" s="195"/>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N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row>
    <row r="52" spans="1:100" s="96" customFormat="1" ht="12.75" x14ac:dyDescent="0.2">
      <c r="A52" s="609"/>
      <c r="B52" s="1012" t="s">
        <v>7755</v>
      </c>
      <c r="C52" s="1013"/>
      <c r="D52" s="1014"/>
      <c r="E52" s="609" t="s">
        <v>372</v>
      </c>
      <c r="F52" s="609"/>
      <c r="G52" s="611"/>
      <c r="H52" s="611"/>
      <c r="I52" s="610"/>
      <c r="J52" s="610"/>
      <c r="K52" s="610"/>
      <c r="L52" s="610"/>
      <c r="M52" s="610"/>
      <c r="N52" s="610"/>
      <c r="O52" s="610"/>
      <c r="P52" s="610"/>
      <c r="Q52" s="610"/>
      <c r="R52" s="610"/>
      <c r="S52" s="610"/>
      <c r="T52" s="610"/>
      <c r="U52" s="610"/>
      <c r="V52" s="610"/>
      <c r="W52" s="610"/>
      <c r="X52" s="610"/>
      <c r="Y52" s="610"/>
      <c r="Z52" s="610"/>
      <c r="AA52" s="610"/>
      <c r="AB52" s="610"/>
      <c r="AC52" s="548"/>
      <c r="AD52" s="612"/>
      <c r="AE52" s="613"/>
      <c r="AF52" s="613"/>
      <c r="AG52" s="613"/>
      <c r="AH52" s="612"/>
      <c r="AI52" s="548"/>
    </row>
    <row r="53" spans="1:100" s="786" customFormat="1" ht="40.5" customHeight="1" x14ac:dyDescent="0.2">
      <c r="A53" s="208">
        <v>17</v>
      </c>
      <c r="B53" s="500" t="s">
        <v>237</v>
      </c>
      <c r="C53" s="146" t="s">
        <v>211</v>
      </c>
      <c r="D53" s="271" t="s">
        <v>238</v>
      </c>
      <c r="E53" s="271" t="s">
        <v>272</v>
      </c>
      <c r="F53" s="271" t="s">
        <v>273</v>
      </c>
      <c r="G53" s="271" t="s">
        <v>372</v>
      </c>
      <c r="H53" s="208"/>
      <c r="I53" s="271">
        <v>12</v>
      </c>
      <c r="J53" s="271"/>
      <c r="K53" s="271"/>
      <c r="L53" s="271"/>
      <c r="M53" s="271"/>
      <c r="N53" s="271"/>
      <c r="O53" s="271"/>
      <c r="P53" s="271"/>
      <c r="Q53" s="271"/>
      <c r="R53" s="271"/>
      <c r="S53" s="271"/>
      <c r="T53" s="271">
        <v>1</v>
      </c>
      <c r="U53" s="271"/>
      <c r="V53" s="271">
        <v>2</v>
      </c>
      <c r="W53" s="271"/>
      <c r="X53" s="271"/>
      <c r="Y53" s="271"/>
      <c r="Z53" s="271"/>
      <c r="AA53" s="271"/>
      <c r="AB53" s="271">
        <v>1</v>
      </c>
      <c r="AC53" s="787" t="s">
        <v>8136</v>
      </c>
      <c r="AD53" s="784" t="s">
        <v>7515</v>
      </c>
      <c r="AE53" s="681">
        <v>45488</v>
      </c>
      <c r="AF53" s="681"/>
      <c r="AG53" s="681"/>
      <c r="AH53" s="785"/>
      <c r="AI53" s="685"/>
      <c r="AJ53" s="195"/>
      <c r="AK53" s="195"/>
      <c r="AL53" s="195"/>
      <c r="AM53" s="195"/>
      <c r="AN53" s="195"/>
      <c r="AO53" s="195"/>
      <c r="AP53" s="195"/>
      <c r="AQ53" s="195"/>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N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row>
    <row r="54" spans="1:100" s="96" customFormat="1" ht="12.75" x14ac:dyDescent="0.2">
      <c r="A54" s="609"/>
      <c r="B54" s="1012" t="s">
        <v>7696</v>
      </c>
      <c r="C54" s="1013"/>
      <c r="D54" s="1014"/>
      <c r="E54" s="609" t="s">
        <v>372</v>
      </c>
      <c r="F54" s="609"/>
      <c r="G54" s="611"/>
      <c r="H54" s="611"/>
      <c r="I54" s="610"/>
      <c r="J54" s="610"/>
      <c r="K54" s="610"/>
      <c r="L54" s="610"/>
      <c r="M54" s="610"/>
      <c r="N54" s="610"/>
      <c r="O54" s="610"/>
      <c r="P54" s="610"/>
      <c r="Q54" s="610"/>
      <c r="R54" s="610"/>
      <c r="S54" s="610"/>
      <c r="T54" s="610"/>
      <c r="U54" s="610"/>
      <c r="V54" s="610"/>
      <c r="W54" s="610"/>
      <c r="X54" s="610"/>
      <c r="Y54" s="610"/>
      <c r="Z54" s="610"/>
      <c r="AA54" s="610"/>
      <c r="AB54" s="610"/>
      <c r="AC54" s="548"/>
      <c r="AD54" s="612"/>
      <c r="AE54" s="613"/>
      <c r="AF54" s="613"/>
      <c r="AG54" s="613"/>
      <c r="AH54" s="612"/>
      <c r="AI54" s="548"/>
    </row>
    <row r="55" spans="1:100" s="96" customFormat="1" ht="25.5" customHeight="1" x14ac:dyDescent="0.2">
      <c r="A55" s="208">
        <v>39</v>
      </c>
      <c r="B55" s="500" t="s">
        <v>336</v>
      </c>
      <c r="C55" s="146" t="s">
        <v>211</v>
      </c>
      <c r="D55" s="271" t="s">
        <v>362</v>
      </c>
      <c r="E55" s="208" t="s">
        <v>349</v>
      </c>
      <c r="F55" s="502" t="s">
        <v>350</v>
      </c>
      <c r="G55" s="502" t="s">
        <v>351</v>
      </c>
      <c r="H55" s="502" t="s">
        <v>352</v>
      </c>
      <c r="I55" s="140">
        <v>10</v>
      </c>
      <c r="J55" s="140"/>
      <c r="K55" s="140"/>
      <c r="L55" s="140"/>
      <c r="M55" s="140"/>
      <c r="N55" s="140"/>
      <c r="O55" s="140"/>
      <c r="P55" s="140"/>
      <c r="Q55" s="140"/>
      <c r="R55" s="140"/>
      <c r="S55" s="140"/>
      <c r="T55" s="140">
        <v>1</v>
      </c>
      <c r="U55" s="140"/>
      <c r="V55" s="140"/>
      <c r="W55" s="140"/>
      <c r="X55" s="140"/>
      <c r="Y55" s="140"/>
      <c r="Z55" s="140"/>
      <c r="AA55" s="140"/>
      <c r="AB55" s="140">
        <v>1</v>
      </c>
      <c r="AC55" s="794" t="s">
        <v>8302</v>
      </c>
      <c r="AD55" s="151" t="s">
        <v>7489</v>
      </c>
      <c r="AE55" s="464">
        <v>45484</v>
      </c>
      <c r="AF55" s="464"/>
      <c r="AG55" s="464"/>
      <c r="AH55" s="617"/>
      <c r="AI55" s="80" t="s">
        <v>7971</v>
      </c>
      <c r="AJ55" s="217"/>
      <c r="AK55" s="217"/>
      <c r="AL55" s="217"/>
      <c r="AM55" s="217"/>
      <c r="AN55" s="217"/>
      <c r="AO55" s="217"/>
      <c r="AP55" s="217"/>
      <c r="AQ55" s="217"/>
      <c r="AR55" s="217"/>
      <c r="AS55" s="217"/>
      <c r="AT55" s="217"/>
      <c r="AU55" s="217"/>
      <c r="AV55" s="217"/>
      <c r="AW55" s="217"/>
      <c r="AX55" s="217"/>
      <c r="AY55" s="217"/>
      <c r="AZ55" s="217"/>
      <c r="BA55" s="217"/>
      <c r="BB55" s="217"/>
      <c r="BC55" s="217"/>
      <c r="BD55" s="217"/>
      <c r="BE55" s="217"/>
      <c r="BF55" s="217"/>
      <c r="BG55" s="217"/>
      <c r="BH55" s="217"/>
      <c r="BI55" s="217"/>
      <c r="BJ55" s="217"/>
      <c r="BK55" s="217"/>
      <c r="BL55" s="217"/>
      <c r="BM55" s="217"/>
      <c r="BN55" s="217"/>
      <c r="BO55" s="217"/>
      <c r="BP55" s="217"/>
      <c r="BQ55" s="217"/>
      <c r="BR55" s="217"/>
      <c r="BS55" s="217"/>
      <c r="BT55" s="217"/>
      <c r="BU55" s="217"/>
      <c r="BV55" s="217"/>
      <c r="BW55" s="217"/>
      <c r="BX55" s="217"/>
      <c r="BY55" s="217"/>
      <c r="BZ55" s="217"/>
      <c r="CA55" s="217"/>
      <c r="CB55" s="217"/>
      <c r="CC55" s="217"/>
      <c r="CD55" s="217"/>
      <c r="CE55" s="217"/>
      <c r="CF55" s="217"/>
      <c r="CG55" s="217"/>
      <c r="CH55" s="217"/>
      <c r="CI55" s="217"/>
      <c r="CJ55" s="217"/>
      <c r="CK55" s="217"/>
      <c r="CL55" s="217"/>
      <c r="CM55" s="217"/>
      <c r="CN55" s="217"/>
      <c r="CO55" s="217"/>
      <c r="CP55" s="217"/>
      <c r="CQ55" s="217"/>
      <c r="CR55" s="217"/>
      <c r="CS55" s="217"/>
      <c r="CT55" s="217"/>
      <c r="CU55" s="217"/>
      <c r="CV55" s="217"/>
    </row>
    <row r="56" spans="1:100" s="96" customFormat="1" ht="12.75" x14ac:dyDescent="0.2">
      <c r="A56" s="609"/>
      <c r="B56" s="1012" t="s">
        <v>7697</v>
      </c>
      <c r="C56" s="1013"/>
      <c r="D56" s="1014"/>
      <c r="E56" s="609" t="s">
        <v>372</v>
      </c>
      <c r="F56" s="609"/>
      <c r="G56" s="611"/>
      <c r="H56" s="611"/>
      <c r="I56" s="610"/>
      <c r="J56" s="610"/>
      <c r="K56" s="610"/>
      <c r="L56" s="610"/>
      <c r="M56" s="610"/>
      <c r="N56" s="610"/>
      <c r="O56" s="610"/>
      <c r="P56" s="610"/>
      <c r="Q56" s="610"/>
      <c r="R56" s="610"/>
      <c r="S56" s="610"/>
      <c r="T56" s="610"/>
      <c r="U56" s="610"/>
      <c r="V56" s="610"/>
      <c r="W56" s="610"/>
      <c r="X56" s="610"/>
      <c r="Y56" s="610"/>
      <c r="Z56" s="610"/>
      <c r="AA56" s="610"/>
      <c r="AB56" s="610"/>
      <c r="AC56" s="548"/>
      <c r="AD56" s="612"/>
      <c r="AE56" s="613"/>
      <c r="AF56" s="613"/>
      <c r="AG56" s="613"/>
      <c r="AH56" s="612"/>
      <c r="AI56" s="548"/>
    </row>
    <row r="57" spans="1:100" s="96" customFormat="1" ht="25.5" customHeight="1" x14ac:dyDescent="0.2">
      <c r="A57" s="208">
        <v>93</v>
      </c>
      <c r="B57" s="500" t="s">
        <v>336</v>
      </c>
      <c r="C57" s="146" t="s">
        <v>211</v>
      </c>
      <c r="D57" s="271" t="s">
        <v>354</v>
      </c>
      <c r="E57" s="208" t="s">
        <v>359</v>
      </c>
      <c r="F57" s="502" t="s">
        <v>376</v>
      </c>
      <c r="G57" s="502"/>
      <c r="H57" s="502"/>
      <c r="I57" s="140">
        <v>8</v>
      </c>
      <c r="J57" s="140"/>
      <c r="K57" s="140"/>
      <c r="L57" s="140"/>
      <c r="M57" s="140"/>
      <c r="N57" s="140"/>
      <c r="O57" s="140"/>
      <c r="P57" s="140"/>
      <c r="Q57" s="140"/>
      <c r="R57" s="140"/>
      <c r="S57" s="140"/>
      <c r="T57" s="140">
        <v>1</v>
      </c>
      <c r="U57" s="140"/>
      <c r="V57" s="140">
        <v>1</v>
      </c>
      <c r="W57" s="140"/>
      <c r="X57" s="140"/>
      <c r="Y57" s="140"/>
      <c r="Z57" s="140"/>
      <c r="AA57" s="140"/>
      <c r="AB57" s="140">
        <v>1</v>
      </c>
      <c r="AC57" s="80" t="s">
        <v>8232</v>
      </c>
      <c r="AD57" s="151" t="s">
        <v>7489</v>
      </c>
      <c r="AE57" s="464">
        <v>45484</v>
      </c>
      <c r="AF57" s="464"/>
      <c r="AG57" s="464"/>
      <c r="AH57" s="617"/>
      <c r="AI57" s="80" t="s">
        <v>7971</v>
      </c>
      <c r="AJ57" s="217"/>
      <c r="AK57" s="217"/>
      <c r="AL57" s="217"/>
      <c r="AM57" s="217"/>
      <c r="AN57" s="217"/>
      <c r="AO57" s="217"/>
      <c r="AP57" s="217"/>
      <c r="AQ57" s="217"/>
      <c r="AR57" s="217"/>
      <c r="AS57" s="217"/>
      <c r="AT57" s="217"/>
      <c r="AU57" s="217"/>
      <c r="AV57" s="217"/>
      <c r="AW57" s="217"/>
      <c r="AX57" s="217"/>
      <c r="AY57" s="217"/>
      <c r="AZ57" s="217"/>
      <c r="BA57" s="217"/>
      <c r="BB57" s="217"/>
      <c r="BC57" s="217"/>
      <c r="BD57" s="217"/>
      <c r="BE57" s="217"/>
      <c r="BF57" s="217"/>
      <c r="BG57" s="217"/>
      <c r="BH57" s="217"/>
      <c r="BI57" s="217"/>
      <c r="BJ57" s="217"/>
      <c r="BK57" s="217"/>
      <c r="BL57" s="217"/>
      <c r="BM57" s="217"/>
      <c r="BN57" s="217"/>
      <c r="BO57" s="217"/>
      <c r="BP57" s="217"/>
      <c r="BQ57" s="217"/>
      <c r="BR57" s="217"/>
      <c r="BS57" s="217"/>
      <c r="BT57" s="217"/>
      <c r="BU57" s="217"/>
      <c r="BV57" s="217"/>
      <c r="BW57" s="217"/>
      <c r="BX57" s="217"/>
      <c r="BY57" s="217"/>
      <c r="BZ57" s="217"/>
      <c r="CA57" s="217"/>
      <c r="CB57" s="217"/>
      <c r="CC57" s="217"/>
      <c r="CD57" s="217"/>
      <c r="CE57" s="217"/>
      <c r="CF57" s="217"/>
      <c r="CG57" s="217"/>
      <c r="CH57" s="217"/>
      <c r="CI57" s="217"/>
      <c r="CJ57" s="217"/>
      <c r="CK57" s="217"/>
      <c r="CL57" s="217"/>
      <c r="CM57" s="217"/>
      <c r="CN57" s="217"/>
      <c r="CO57" s="217"/>
      <c r="CP57" s="217"/>
      <c r="CQ57" s="217"/>
      <c r="CR57" s="217"/>
      <c r="CS57" s="217"/>
      <c r="CT57" s="217"/>
      <c r="CU57" s="217"/>
      <c r="CV57" s="217"/>
    </row>
    <row r="58" spans="1:100" s="96" customFormat="1" ht="12.75" x14ac:dyDescent="0.2">
      <c r="A58" s="609"/>
      <c r="B58" s="1012" t="s">
        <v>7756</v>
      </c>
      <c r="C58" s="1013"/>
      <c r="D58" s="1014"/>
      <c r="E58" s="609" t="s">
        <v>372</v>
      </c>
      <c r="F58" s="609"/>
      <c r="G58" s="611"/>
      <c r="H58" s="611"/>
      <c r="I58" s="610"/>
      <c r="J58" s="610"/>
      <c r="K58" s="610"/>
      <c r="L58" s="610"/>
      <c r="M58" s="610"/>
      <c r="N58" s="610"/>
      <c r="O58" s="610"/>
      <c r="P58" s="610"/>
      <c r="Q58" s="610"/>
      <c r="R58" s="610"/>
      <c r="S58" s="610"/>
      <c r="T58" s="610"/>
      <c r="U58" s="610"/>
      <c r="V58" s="610"/>
      <c r="W58" s="610"/>
      <c r="X58" s="610"/>
      <c r="Y58" s="610"/>
      <c r="Z58" s="610"/>
      <c r="AA58" s="610"/>
      <c r="AB58" s="610"/>
      <c r="AC58" s="548"/>
      <c r="AD58" s="612"/>
      <c r="AE58" s="613"/>
      <c r="AF58" s="613"/>
      <c r="AG58" s="613"/>
      <c r="AH58" s="612"/>
      <c r="AI58" s="548"/>
    </row>
    <row r="59" spans="1:100" s="96" customFormat="1" ht="25.5" customHeight="1" x14ac:dyDescent="0.2">
      <c r="A59" s="619">
        <v>19</v>
      </c>
      <c r="B59" s="620" t="s">
        <v>237</v>
      </c>
      <c r="C59" s="839" t="s">
        <v>211</v>
      </c>
      <c r="D59" s="621" t="s">
        <v>238</v>
      </c>
      <c r="E59" s="620" t="s">
        <v>317</v>
      </c>
      <c r="F59" s="622" t="s">
        <v>318</v>
      </c>
      <c r="G59" s="622"/>
      <c r="H59" s="652" t="s">
        <v>319</v>
      </c>
      <c r="I59" s="677">
        <v>12</v>
      </c>
      <c r="J59" s="677"/>
      <c r="K59" s="677"/>
      <c r="L59" s="677"/>
      <c r="M59" s="677"/>
      <c r="N59" s="677"/>
      <c r="O59" s="677"/>
      <c r="P59" s="677"/>
      <c r="Q59" s="677"/>
      <c r="R59" s="677"/>
      <c r="S59" s="677"/>
      <c r="T59" s="677">
        <v>1</v>
      </c>
      <c r="U59" s="677"/>
      <c r="V59" s="677">
        <v>1</v>
      </c>
      <c r="W59" s="677"/>
      <c r="X59" s="677"/>
      <c r="Y59" s="677"/>
      <c r="Z59" s="677"/>
      <c r="AA59" s="677"/>
      <c r="AB59" s="677"/>
      <c r="AC59" s="820" t="s">
        <v>8365</v>
      </c>
      <c r="AD59" s="840" t="s">
        <v>7515</v>
      </c>
      <c r="AE59" s="661">
        <v>45488</v>
      </c>
      <c r="AF59" s="464"/>
      <c r="AG59" s="464"/>
      <c r="AH59" s="617"/>
      <c r="AI59" s="80"/>
      <c r="AJ59" s="217"/>
      <c r="AK59" s="217"/>
      <c r="AL59" s="217"/>
      <c r="AM59" s="217"/>
      <c r="AN59" s="217"/>
      <c r="AO59" s="217"/>
      <c r="AP59" s="217"/>
      <c r="AQ59" s="217"/>
      <c r="AR59" s="217"/>
      <c r="AS59" s="217"/>
      <c r="AT59" s="217"/>
      <c r="AU59" s="217"/>
      <c r="AV59" s="217"/>
      <c r="AW59" s="217"/>
      <c r="AX59" s="217"/>
      <c r="AY59" s="217"/>
      <c r="AZ59" s="217"/>
      <c r="BA59" s="217"/>
      <c r="BB59" s="217"/>
      <c r="BC59" s="217"/>
      <c r="BD59" s="217"/>
      <c r="BE59" s="217"/>
      <c r="BF59" s="217"/>
      <c r="BG59" s="217"/>
      <c r="BH59" s="217"/>
      <c r="BI59" s="217"/>
      <c r="BJ59" s="217"/>
      <c r="BK59" s="217"/>
      <c r="BL59" s="217"/>
      <c r="BM59" s="217"/>
      <c r="BN59" s="217"/>
      <c r="BO59" s="217"/>
      <c r="BP59" s="217"/>
      <c r="BQ59" s="217"/>
      <c r="BR59" s="217"/>
      <c r="BS59" s="217"/>
      <c r="BT59" s="217"/>
      <c r="BU59" s="217"/>
      <c r="BV59" s="217"/>
      <c r="BW59" s="217"/>
      <c r="BX59" s="217"/>
      <c r="BY59" s="217"/>
      <c r="BZ59" s="217"/>
      <c r="CA59" s="217"/>
      <c r="CB59" s="217"/>
      <c r="CC59" s="217"/>
      <c r="CD59" s="217"/>
      <c r="CE59" s="217"/>
      <c r="CF59" s="217"/>
      <c r="CG59" s="217"/>
      <c r="CH59" s="217"/>
      <c r="CI59" s="217"/>
      <c r="CJ59" s="217"/>
      <c r="CK59" s="217"/>
      <c r="CL59" s="217"/>
      <c r="CM59" s="217"/>
      <c r="CN59" s="217"/>
      <c r="CO59" s="217"/>
      <c r="CP59" s="217"/>
      <c r="CQ59" s="217"/>
      <c r="CR59" s="217"/>
      <c r="CS59" s="217"/>
      <c r="CT59" s="217"/>
      <c r="CU59" s="217"/>
      <c r="CV59" s="217"/>
    </row>
    <row r="60" spans="1:100" s="96" customFormat="1" ht="12.75" x14ac:dyDescent="0.2">
      <c r="A60" s="609"/>
      <c r="B60" s="1012" t="s">
        <v>7698</v>
      </c>
      <c r="C60" s="1013"/>
      <c r="D60" s="1014"/>
      <c r="E60" s="609" t="s">
        <v>372</v>
      </c>
      <c r="F60" s="609"/>
      <c r="G60" s="611"/>
      <c r="H60" s="611"/>
      <c r="I60" s="610"/>
      <c r="J60" s="610"/>
      <c r="K60" s="610"/>
      <c r="L60" s="610"/>
      <c r="M60" s="610"/>
      <c r="N60" s="610"/>
      <c r="O60" s="610"/>
      <c r="P60" s="610"/>
      <c r="Q60" s="610"/>
      <c r="R60" s="610"/>
      <c r="S60" s="610"/>
      <c r="T60" s="610"/>
      <c r="U60" s="610"/>
      <c r="V60" s="610"/>
      <c r="W60" s="610"/>
      <c r="X60" s="610"/>
      <c r="Y60" s="610"/>
      <c r="Z60" s="610"/>
      <c r="AA60" s="610"/>
      <c r="AB60" s="610"/>
      <c r="AC60" s="548"/>
      <c r="AD60" s="612"/>
      <c r="AE60" s="613"/>
      <c r="AF60" s="613"/>
      <c r="AG60" s="613"/>
      <c r="AH60" s="612"/>
      <c r="AI60" s="548"/>
    </row>
    <row r="61" spans="1:100" s="96" customFormat="1" ht="25.5" customHeight="1" x14ac:dyDescent="0.2">
      <c r="A61" s="208">
        <v>39</v>
      </c>
      <c r="B61" s="500" t="s">
        <v>336</v>
      </c>
      <c r="C61" s="146" t="s">
        <v>211</v>
      </c>
      <c r="D61" s="271" t="s">
        <v>362</v>
      </c>
      <c r="E61" s="208" t="s">
        <v>349</v>
      </c>
      <c r="F61" s="502" t="s">
        <v>350</v>
      </c>
      <c r="G61" s="502" t="s">
        <v>351</v>
      </c>
      <c r="H61" s="502" t="s">
        <v>352</v>
      </c>
      <c r="I61" s="140">
        <v>10</v>
      </c>
      <c r="J61" s="140"/>
      <c r="K61" s="140"/>
      <c r="L61" s="140"/>
      <c r="M61" s="140"/>
      <c r="N61" s="140"/>
      <c r="O61" s="140"/>
      <c r="P61" s="140"/>
      <c r="Q61" s="140"/>
      <c r="R61" s="140"/>
      <c r="S61" s="140"/>
      <c r="T61" s="140">
        <v>1</v>
      </c>
      <c r="U61" s="140"/>
      <c r="V61" s="140"/>
      <c r="W61" s="140"/>
      <c r="X61" s="140"/>
      <c r="Y61" s="140"/>
      <c r="Z61" s="140"/>
      <c r="AA61" s="140"/>
      <c r="AB61" s="140">
        <v>1</v>
      </c>
      <c r="AC61" s="794" t="s">
        <v>8302</v>
      </c>
      <c r="AD61" s="151" t="s">
        <v>7489</v>
      </c>
      <c r="AE61" s="464">
        <v>45484</v>
      </c>
      <c r="AF61" s="464"/>
      <c r="AG61" s="464"/>
      <c r="AH61" s="617"/>
      <c r="AI61" s="80" t="s">
        <v>7971</v>
      </c>
      <c r="AJ61" s="217"/>
      <c r="AK61" s="217"/>
      <c r="AL61" s="217"/>
      <c r="AM61" s="217"/>
      <c r="AN61" s="217"/>
      <c r="AO61" s="217"/>
      <c r="AP61" s="217"/>
      <c r="AQ61" s="217"/>
      <c r="AR61" s="217"/>
      <c r="AS61" s="217"/>
      <c r="AT61" s="217"/>
      <c r="AU61" s="217"/>
      <c r="AV61" s="217"/>
      <c r="AW61" s="217"/>
      <c r="AX61" s="217"/>
      <c r="AY61" s="217"/>
      <c r="AZ61" s="217"/>
      <c r="BA61" s="217"/>
      <c r="BB61" s="217"/>
      <c r="BC61" s="217"/>
      <c r="BD61" s="217"/>
      <c r="BE61" s="217"/>
      <c r="BF61" s="217"/>
      <c r="BG61" s="217"/>
      <c r="BH61" s="217"/>
      <c r="BI61" s="217"/>
      <c r="BJ61" s="217"/>
      <c r="BK61" s="217"/>
      <c r="BL61" s="217"/>
      <c r="BM61" s="217"/>
      <c r="BN61" s="217"/>
      <c r="BO61" s="217"/>
      <c r="BP61" s="217"/>
      <c r="BQ61" s="217"/>
      <c r="BR61" s="217"/>
      <c r="BS61" s="217"/>
      <c r="BT61" s="217"/>
      <c r="BU61" s="217"/>
      <c r="BV61" s="217"/>
      <c r="BW61" s="217"/>
      <c r="BX61" s="217"/>
      <c r="BY61" s="217"/>
      <c r="BZ61" s="217"/>
      <c r="CA61" s="217"/>
      <c r="CB61" s="217"/>
      <c r="CC61" s="217"/>
      <c r="CD61" s="217"/>
      <c r="CE61" s="217"/>
      <c r="CF61" s="217"/>
      <c r="CG61" s="217"/>
      <c r="CH61" s="217"/>
      <c r="CI61" s="217"/>
      <c r="CJ61" s="217"/>
      <c r="CK61" s="217"/>
      <c r="CL61" s="217"/>
      <c r="CM61" s="217"/>
      <c r="CN61" s="217"/>
      <c r="CO61" s="217"/>
      <c r="CP61" s="217"/>
      <c r="CQ61" s="217"/>
      <c r="CR61" s="217"/>
      <c r="CS61" s="217"/>
      <c r="CT61" s="217"/>
      <c r="CU61" s="217"/>
      <c r="CV61" s="217"/>
    </row>
    <row r="62" spans="1:100" s="96" customFormat="1" ht="12.75" x14ac:dyDescent="0.2">
      <c r="A62" s="609"/>
      <c r="B62" s="1012" t="s">
        <v>7757</v>
      </c>
      <c r="C62" s="1013"/>
      <c r="D62" s="1014"/>
      <c r="E62" s="609" t="s">
        <v>372</v>
      </c>
      <c r="F62" s="609"/>
      <c r="G62" s="611"/>
      <c r="H62" s="611"/>
      <c r="I62" s="610"/>
      <c r="J62" s="610"/>
      <c r="K62" s="610"/>
      <c r="L62" s="610"/>
      <c r="M62" s="610"/>
      <c r="N62" s="610"/>
      <c r="O62" s="610"/>
      <c r="P62" s="610"/>
      <c r="Q62" s="610"/>
      <c r="R62" s="610"/>
      <c r="S62" s="610"/>
      <c r="T62" s="610"/>
      <c r="U62" s="610"/>
      <c r="V62" s="610"/>
      <c r="W62" s="610"/>
      <c r="X62" s="610"/>
      <c r="Y62" s="610"/>
      <c r="Z62" s="610"/>
      <c r="AA62" s="610"/>
      <c r="AB62" s="610"/>
      <c r="AC62" s="548"/>
      <c r="AD62" s="612"/>
      <c r="AE62" s="613"/>
      <c r="AF62" s="613"/>
      <c r="AG62" s="613"/>
      <c r="AH62" s="612"/>
      <c r="AI62" s="548"/>
    </row>
    <row r="63" spans="1:100" s="96" customFormat="1" ht="33" customHeight="1" x14ac:dyDescent="0.2">
      <c r="A63" s="208">
        <v>21</v>
      </c>
      <c r="B63" s="500" t="s">
        <v>237</v>
      </c>
      <c r="C63" s="271" t="s">
        <v>211</v>
      </c>
      <c r="D63" s="271" t="s">
        <v>238</v>
      </c>
      <c r="E63" s="271" t="s">
        <v>2061</v>
      </c>
      <c r="F63" s="271"/>
      <c r="G63" s="271" t="s">
        <v>7623</v>
      </c>
      <c r="H63" s="208" t="s">
        <v>2062</v>
      </c>
      <c r="I63" s="271">
        <v>10</v>
      </c>
      <c r="J63" s="271"/>
      <c r="K63" s="271"/>
      <c r="L63" s="271"/>
      <c r="M63" s="271"/>
      <c r="N63" s="271"/>
      <c r="O63" s="271"/>
      <c r="P63" s="271"/>
      <c r="Q63" s="271"/>
      <c r="R63" s="271"/>
      <c r="S63" s="271"/>
      <c r="T63" s="271"/>
      <c r="U63" s="271"/>
      <c r="V63" s="271"/>
      <c r="W63" s="271"/>
      <c r="X63" s="271"/>
      <c r="Y63" s="271"/>
      <c r="Z63" s="140"/>
      <c r="AA63" s="140"/>
      <c r="AB63" s="140"/>
      <c r="AC63" s="214" t="s">
        <v>8463</v>
      </c>
      <c r="AD63" s="212" t="s">
        <v>7819</v>
      </c>
      <c r="AE63" s="451">
        <v>45491</v>
      </c>
      <c r="AF63" s="464"/>
      <c r="AG63" s="464"/>
      <c r="AH63" s="617"/>
      <c r="AI63" s="80"/>
      <c r="AJ63" s="217"/>
      <c r="AK63" s="217"/>
      <c r="AL63" s="217"/>
      <c r="AM63" s="217"/>
      <c r="AN63" s="217"/>
      <c r="AO63" s="217"/>
      <c r="AP63" s="217"/>
      <c r="AQ63" s="217"/>
      <c r="AR63" s="217"/>
      <c r="AS63" s="217"/>
      <c r="AT63" s="217"/>
      <c r="AU63" s="217"/>
      <c r="AV63" s="217"/>
      <c r="AW63" s="217"/>
      <c r="AX63" s="217"/>
      <c r="AY63" s="217"/>
      <c r="AZ63" s="217"/>
      <c r="BA63" s="217"/>
      <c r="BB63" s="217"/>
      <c r="BC63" s="217"/>
      <c r="BD63" s="217"/>
      <c r="BE63" s="217"/>
      <c r="BF63" s="217"/>
      <c r="BG63" s="217"/>
      <c r="BH63" s="217"/>
      <c r="BI63" s="217"/>
      <c r="BJ63" s="217"/>
      <c r="BK63" s="217"/>
      <c r="BL63" s="217"/>
      <c r="BM63" s="217"/>
      <c r="BN63" s="217"/>
      <c r="BO63" s="217"/>
      <c r="BP63" s="217"/>
      <c r="BQ63" s="217"/>
      <c r="BR63" s="217"/>
      <c r="BS63" s="217"/>
      <c r="BT63" s="217"/>
      <c r="BU63" s="217"/>
      <c r="BV63" s="217"/>
      <c r="BW63" s="217"/>
      <c r="BX63" s="217"/>
      <c r="BY63" s="217"/>
      <c r="BZ63" s="217"/>
      <c r="CA63" s="217"/>
      <c r="CB63" s="217"/>
      <c r="CC63" s="217"/>
      <c r="CD63" s="217"/>
      <c r="CE63" s="217"/>
      <c r="CF63" s="217"/>
      <c r="CG63" s="217"/>
      <c r="CH63" s="217"/>
      <c r="CI63" s="217"/>
      <c r="CJ63" s="217"/>
      <c r="CK63" s="217"/>
      <c r="CL63" s="217"/>
      <c r="CM63" s="217"/>
      <c r="CN63" s="217"/>
      <c r="CO63" s="217"/>
      <c r="CP63" s="217"/>
      <c r="CQ63" s="217"/>
      <c r="CR63" s="217"/>
      <c r="CS63" s="217"/>
      <c r="CT63" s="217"/>
      <c r="CU63" s="217"/>
      <c r="CV63" s="217"/>
    </row>
    <row r="64" spans="1:100" s="96" customFormat="1" ht="12.75" x14ac:dyDescent="0.2">
      <c r="A64" s="609"/>
      <c r="B64" s="1012" t="s">
        <v>8315</v>
      </c>
      <c r="C64" s="1013"/>
      <c r="D64" s="1014"/>
      <c r="E64" s="609" t="s">
        <v>372</v>
      </c>
      <c r="F64" s="609"/>
      <c r="G64" s="611"/>
      <c r="H64" s="611"/>
      <c r="I64" s="610"/>
      <c r="J64" s="610"/>
      <c r="K64" s="610"/>
      <c r="L64" s="610"/>
      <c r="M64" s="610"/>
      <c r="N64" s="610"/>
      <c r="O64" s="610"/>
      <c r="P64" s="610"/>
      <c r="Q64" s="610"/>
      <c r="R64" s="610"/>
      <c r="S64" s="610"/>
      <c r="T64" s="610"/>
      <c r="U64" s="610"/>
      <c r="V64" s="610"/>
      <c r="W64" s="610"/>
      <c r="X64" s="610"/>
      <c r="Y64" s="610"/>
      <c r="Z64" s="610"/>
      <c r="AA64" s="610"/>
      <c r="AB64" s="610"/>
      <c r="AC64" s="548"/>
      <c r="AD64" s="612"/>
      <c r="AE64" s="613"/>
      <c r="AF64" s="613"/>
      <c r="AG64" s="613"/>
      <c r="AH64" s="612"/>
      <c r="AI64" s="548"/>
    </row>
    <row r="65" spans="1:100" s="96" customFormat="1" ht="25.5" customHeight="1" x14ac:dyDescent="0.2">
      <c r="A65" s="208" t="s">
        <v>378</v>
      </c>
      <c r="B65" s="500" t="s">
        <v>336</v>
      </c>
      <c r="C65" s="146" t="s">
        <v>211</v>
      </c>
      <c r="D65" s="271" t="s">
        <v>368</v>
      </c>
      <c r="E65" s="208" t="s">
        <v>379</v>
      </c>
      <c r="F65" s="502" t="s">
        <v>380</v>
      </c>
      <c r="G65" s="502" t="s">
        <v>8051</v>
      </c>
      <c r="H65" s="502" t="s">
        <v>372</v>
      </c>
      <c r="I65" s="140">
        <v>8</v>
      </c>
      <c r="J65" s="140"/>
      <c r="K65" s="140"/>
      <c r="L65" s="140"/>
      <c r="M65" s="140"/>
      <c r="N65" s="140"/>
      <c r="O65" s="140"/>
      <c r="P65" s="140">
        <v>1</v>
      </c>
      <c r="Q65" s="140"/>
      <c r="R65" s="140"/>
      <c r="S65" s="140"/>
      <c r="T65" s="140">
        <v>1</v>
      </c>
      <c r="U65" s="140"/>
      <c r="V65" s="140">
        <v>1</v>
      </c>
      <c r="W65" s="140"/>
      <c r="X65" s="140"/>
      <c r="Y65" s="140"/>
      <c r="Z65" s="140"/>
      <c r="AA65" s="140"/>
      <c r="AB65" s="140">
        <v>1</v>
      </c>
      <c r="AC65" s="832" t="s">
        <v>8323</v>
      </c>
      <c r="AD65" s="151" t="s">
        <v>7489</v>
      </c>
      <c r="AE65" s="464">
        <v>45484</v>
      </c>
      <c r="AF65" s="464"/>
      <c r="AG65" s="464"/>
      <c r="AH65" s="617"/>
      <c r="AI65" s="80" t="s">
        <v>7971</v>
      </c>
      <c r="AJ65" s="217"/>
      <c r="AK65" s="217"/>
      <c r="AL65" s="217"/>
      <c r="AM65" s="217"/>
      <c r="AN65" s="217"/>
      <c r="AO65" s="217"/>
      <c r="AP65" s="217"/>
      <c r="AQ65" s="217"/>
      <c r="AR65" s="217"/>
      <c r="AS65" s="217"/>
      <c r="AT65" s="217"/>
      <c r="AU65" s="217"/>
      <c r="AV65" s="217"/>
      <c r="AW65" s="217"/>
      <c r="AX65" s="217"/>
      <c r="AY65" s="217"/>
      <c r="AZ65" s="217"/>
      <c r="BA65" s="217"/>
      <c r="BB65" s="217"/>
      <c r="BC65" s="217"/>
      <c r="BD65" s="217"/>
      <c r="BE65" s="217"/>
      <c r="BF65" s="217"/>
      <c r="BG65" s="217"/>
      <c r="BH65" s="217"/>
      <c r="BI65" s="217"/>
      <c r="BJ65" s="217"/>
      <c r="BK65" s="217"/>
      <c r="BL65" s="217"/>
      <c r="BM65" s="217"/>
      <c r="BN65" s="217"/>
      <c r="BO65" s="217"/>
      <c r="BP65" s="217"/>
      <c r="BQ65" s="217"/>
      <c r="BR65" s="217"/>
      <c r="BS65" s="217"/>
      <c r="BT65" s="217"/>
      <c r="BU65" s="217"/>
      <c r="BV65" s="217"/>
      <c r="BW65" s="217"/>
      <c r="BX65" s="217"/>
      <c r="BY65" s="217"/>
      <c r="BZ65" s="217"/>
      <c r="CA65" s="217"/>
      <c r="CB65" s="217"/>
      <c r="CC65" s="217"/>
      <c r="CD65" s="217"/>
      <c r="CE65" s="217"/>
      <c r="CF65" s="217"/>
      <c r="CG65" s="217"/>
      <c r="CH65" s="217"/>
      <c r="CI65" s="217"/>
      <c r="CJ65" s="217"/>
      <c r="CK65" s="217"/>
      <c r="CL65" s="217"/>
      <c r="CM65" s="217"/>
      <c r="CN65" s="217"/>
      <c r="CO65" s="217"/>
      <c r="CP65" s="217"/>
      <c r="CQ65" s="217"/>
      <c r="CR65" s="217"/>
      <c r="CS65" s="217"/>
      <c r="CT65" s="217"/>
      <c r="CU65" s="217"/>
      <c r="CV65" s="217"/>
    </row>
    <row r="66" spans="1:100" s="96" customFormat="1" ht="12.75" x14ac:dyDescent="0.2">
      <c r="A66" s="609"/>
      <c r="B66" s="1012" t="s">
        <v>8128</v>
      </c>
      <c r="C66" s="1013"/>
      <c r="D66" s="1014"/>
      <c r="E66" s="609" t="s">
        <v>372</v>
      </c>
      <c r="F66" s="609"/>
      <c r="G66" s="611"/>
      <c r="H66" s="611"/>
      <c r="I66" s="610"/>
      <c r="J66" s="610"/>
      <c r="K66" s="610"/>
      <c r="L66" s="610"/>
      <c r="M66" s="610"/>
      <c r="N66" s="610"/>
      <c r="O66" s="610"/>
      <c r="P66" s="610"/>
      <c r="Q66" s="610"/>
      <c r="R66" s="610"/>
      <c r="S66" s="610"/>
      <c r="T66" s="610"/>
      <c r="U66" s="610"/>
      <c r="V66" s="610"/>
      <c r="W66" s="610"/>
      <c r="X66" s="610"/>
      <c r="Y66" s="610"/>
      <c r="Z66" s="610"/>
      <c r="AA66" s="610"/>
      <c r="AB66" s="610"/>
      <c r="AC66" s="548"/>
      <c r="AD66" s="612"/>
      <c r="AE66" s="613"/>
      <c r="AF66" s="613"/>
      <c r="AG66" s="613"/>
      <c r="AH66" s="612"/>
      <c r="AI66" s="548"/>
    </row>
    <row r="67" spans="1:100" s="96" customFormat="1" ht="25.5" customHeight="1" x14ac:dyDescent="0.2">
      <c r="A67" s="208">
        <v>14</v>
      </c>
      <c r="B67" s="500" t="s">
        <v>237</v>
      </c>
      <c r="C67" s="146" t="s">
        <v>211</v>
      </c>
      <c r="D67" s="271" t="s">
        <v>238</v>
      </c>
      <c r="E67" s="271" t="s">
        <v>257</v>
      </c>
      <c r="F67" s="271" t="s">
        <v>258</v>
      </c>
      <c r="G67" s="271"/>
      <c r="H67" s="208" t="s">
        <v>259</v>
      </c>
      <c r="I67" s="140">
        <v>5</v>
      </c>
      <c r="J67" s="140"/>
      <c r="K67" s="140"/>
      <c r="L67" s="140"/>
      <c r="M67" s="140"/>
      <c r="N67" s="140"/>
      <c r="O67" s="140"/>
      <c r="P67" s="140"/>
      <c r="Q67" s="140"/>
      <c r="R67" s="140"/>
      <c r="S67" s="140"/>
      <c r="T67" s="140">
        <v>1</v>
      </c>
      <c r="U67" s="140"/>
      <c r="V67" s="140">
        <v>1</v>
      </c>
      <c r="W67" s="140"/>
      <c r="X67" s="140"/>
      <c r="Y67" s="140"/>
      <c r="Z67" s="140"/>
      <c r="AA67" s="140"/>
      <c r="AB67" s="140">
        <v>1</v>
      </c>
      <c r="AC67" s="685" t="s">
        <v>8614</v>
      </c>
      <c r="AD67" s="151" t="s">
        <v>7457</v>
      </c>
      <c r="AE67" s="464">
        <v>45482</v>
      </c>
      <c r="AF67" s="464"/>
      <c r="AG67" s="464"/>
      <c r="AH67" s="617"/>
      <c r="AI67" s="80" t="s">
        <v>7971</v>
      </c>
      <c r="AJ67" s="217"/>
      <c r="AK67" s="217"/>
      <c r="AL67" s="217"/>
      <c r="AM67" s="217"/>
      <c r="AN67" s="217"/>
      <c r="AO67" s="217"/>
      <c r="AP67" s="217"/>
      <c r="AQ67" s="217"/>
      <c r="AR67" s="217"/>
      <c r="AS67" s="217"/>
      <c r="AT67" s="217"/>
      <c r="AU67" s="217"/>
      <c r="AV67" s="217"/>
      <c r="AW67" s="217"/>
      <c r="AX67" s="217"/>
      <c r="AY67" s="217"/>
      <c r="AZ67" s="217"/>
      <c r="BA67" s="217"/>
      <c r="BB67" s="217"/>
      <c r="BC67" s="217"/>
      <c r="BD67" s="217"/>
      <c r="BE67" s="217"/>
      <c r="BF67" s="217"/>
      <c r="BG67" s="217"/>
      <c r="BH67" s="217"/>
      <c r="BI67" s="217"/>
      <c r="BJ67" s="217"/>
      <c r="BK67" s="217"/>
      <c r="BL67" s="217"/>
      <c r="BM67" s="217"/>
      <c r="BN67" s="217"/>
      <c r="BO67" s="217"/>
      <c r="BP67" s="217"/>
      <c r="BQ67" s="217"/>
      <c r="BR67" s="217"/>
      <c r="BS67" s="217"/>
      <c r="BT67" s="217"/>
      <c r="BU67" s="217"/>
      <c r="BV67" s="217"/>
      <c r="BW67" s="217"/>
      <c r="BX67" s="217"/>
      <c r="BY67" s="217"/>
      <c r="BZ67" s="217"/>
      <c r="CA67" s="217"/>
      <c r="CB67" s="217"/>
      <c r="CC67" s="217"/>
      <c r="CD67" s="217"/>
      <c r="CE67" s="217"/>
      <c r="CF67" s="217"/>
      <c r="CG67" s="217"/>
      <c r="CH67" s="217"/>
      <c r="CI67" s="217"/>
      <c r="CJ67" s="217"/>
      <c r="CK67" s="217"/>
      <c r="CL67" s="217"/>
      <c r="CM67" s="217"/>
      <c r="CN67" s="217"/>
      <c r="CO67" s="217"/>
      <c r="CP67" s="217"/>
      <c r="CQ67" s="217"/>
      <c r="CR67" s="217"/>
      <c r="CS67" s="217"/>
      <c r="CT67" s="217"/>
      <c r="CU67" s="217"/>
      <c r="CV67" s="217"/>
    </row>
    <row r="68" spans="1:100" s="96" customFormat="1" ht="25.5" customHeight="1" x14ac:dyDescent="0.2">
      <c r="A68" s="208">
        <v>16</v>
      </c>
      <c r="B68" s="500" t="s">
        <v>237</v>
      </c>
      <c r="C68" s="146" t="s">
        <v>211</v>
      </c>
      <c r="D68" s="271" t="s">
        <v>238</v>
      </c>
      <c r="E68" s="271" t="s">
        <v>266</v>
      </c>
      <c r="F68" s="271" t="s">
        <v>267</v>
      </c>
      <c r="G68" s="271" t="s">
        <v>268</v>
      </c>
      <c r="H68" s="208" t="s">
        <v>269</v>
      </c>
      <c r="I68" s="271">
        <v>6</v>
      </c>
      <c r="J68" s="140"/>
      <c r="K68" s="140"/>
      <c r="L68" s="140"/>
      <c r="M68" s="140"/>
      <c r="N68" s="140"/>
      <c r="O68" s="140"/>
      <c r="P68" s="140"/>
      <c r="Q68" s="140"/>
      <c r="R68" s="140"/>
      <c r="S68" s="140"/>
      <c r="T68" s="271">
        <v>1</v>
      </c>
      <c r="U68" s="140"/>
      <c r="V68" s="271"/>
      <c r="W68" s="140"/>
      <c r="X68" s="140"/>
      <c r="Y68" s="140"/>
      <c r="Z68" s="140"/>
      <c r="AA68" s="140"/>
      <c r="AB68" s="140"/>
      <c r="AC68" s="80" t="s">
        <v>8237</v>
      </c>
      <c r="AD68" s="151" t="s">
        <v>7515</v>
      </c>
      <c r="AE68" s="464">
        <v>45488</v>
      </c>
      <c r="AF68" s="464"/>
      <c r="AG68" s="464"/>
      <c r="AH68" s="617"/>
      <c r="AI68" s="80"/>
      <c r="AJ68" s="217"/>
      <c r="AK68" s="217"/>
      <c r="AL68" s="217"/>
      <c r="AM68" s="217"/>
      <c r="AN68" s="217"/>
      <c r="AO68" s="217"/>
      <c r="AP68" s="217"/>
      <c r="AQ68" s="217"/>
      <c r="AR68" s="217"/>
      <c r="AS68" s="217"/>
      <c r="AT68" s="217"/>
      <c r="AU68" s="217"/>
      <c r="AV68" s="217"/>
      <c r="AW68" s="217"/>
      <c r="AX68" s="217"/>
      <c r="AY68" s="217"/>
      <c r="AZ68" s="217"/>
      <c r="BA68" s="217"/>
      <c r="BB68" s="217"/>
      <c r="BC68" s="217"/>
      <c r="BD68" s="217"/>
      <c r="BE68" s="217"/>
      <c r="BF68" s="217"/>
      <c r="BG68" s="217"/>
      <c r="BH68" s="217"/>
      <c r="BI68" s="217"/>
      <c r="BJ68" s="217"/>
      <c r="BK68" s="217"/>
      <c r="BL68" s="217"/>
      <c r="BM68" s="217"/>
      <c r="BN68" s="217"/>
      <c r="BO68" s="217"/>
      <c r="BP68" s="217"/>
      <c r="BQ68" s="217"/>
      <c r="BR68" s="217"/>
      <c r="BS68" s="217"/>
      <c r="BT68" s="217"/>
      <c r="BU68" s="217"/>
      <c r="BV68" s="217"/>
      <c r="BW68" s="217"/>
      <c r="BX68" s="217"/>
      <c r="BY68" s="217"/>
      <c r="BZ68" s="217"/>
      <c r="CA68" s="217"/>
      <c r="CB68" s="217"/>
      <c r="CC68" s="217"/>
      <c r="CD68" s="217"/>
      <c r="CE68" s="217"/>
      <c r="CF68" s="217"/>
      <c r="CG68" s="217"/>
      <c r="CH68" s="217"/>
      <c r="CI68" s="217"/>
      <c r="CJ68" s="217"/>
      <c r="CK68" s="217"/>
      <c r="CL68" s="217"/>
      <c r="CM68" s="217"/>
      <c r="CN68" s="217"/>
      <c r="CO68" s="217"/>
      <c r="CP68" s="217"/>
      <c r="CQ68" s="217"/>
      <c r="CR68" s="217"/>
      <c r="CS68" s="217"/>
      <c r="CT68" s="217"/>
      <c r="CU68" s="217"/>
      <c r="CV68" s="217"/>
    </row>
    <row r="69" spans="1:100" s="96" customFormat="1" ht="12.75" x14ac:dyDescent="0.2">
      <c r="A69" s="609"/>
      <c r="B69" s="1012" t="s">
        <v>8129</v>
      </c>
      <c r="C69" s="1013"/>
      <c r="D69" s="1014"/>
      <c r="E69" s="609" t="s">
        <v>372</v>
      </c>
      <c r="F69" s="609"/>
      <c r="G69" s="611"/>
      <c r="H69" s="611"/>
      <c r="I69" s="610"/>
      <c r="J69" s="610"/>
      <c r="K69" s="610"/>
      <c r="L69" s="610"/>
      <c r="M69" s="610"/>
      <c r="N69" s="610"/>
      <c r="O69" s="610"/>
      <c r="P69" s="610"/>
      <c r="Q69" s="610"/>
      <c r="R69" s="610"/>
      <c r="S69" s="610"/>
      <c r="T69" s="610"/>
      <c r="U69" s="610"/>
      <c r="V69" s="610"/>
      <c r="W69" s="610"/>
      <c r="X69" s="610"/>
      <c r="Y69" s="610"/>
      <c r="Z69" s="610"/>
      <c r="AA69" s="610"/>
      <c r="AB69" s="610"/>
      <c r="AC69" s="548"/>
      <c r="AD69" s="612"/>
      <c r="AE69" s="613"/>
      <c r="AF69" s="613"/>
      <c r="AG69" s="613"/>
      <c r="AH69" s="612"/>
      <c r="AI69" s="548"/>
    </row>
    <row r="70" spans="1:100" s="96" customFormat="1" ht="25.5" customHeight="1" x14ac:dyDescent="0.2">
      <c r="A70" s="208">
        <v>25</v>
      </c>
      <c r="B70" s="500" t="s">
        <v>237</v>
      </c>
      <c r="C70" s="146" t="s">
        <v>211</v>
      </c>
      <c r="D70" s="271" t="s">
        <v>238</v>
      </c>
      <c r="E70" s="208" t="s">
        <v>332</v>
      </c>
      <c r="F70" s="502"/>
      <c r="G70" s="502" t="s">
        <v>333</v>
      </c>
      <c r="H70" s="502"/>
      <c r="I70" s="140">
        <v>6</v>
      </c>
      <c r="J70" s="140"/>
      <c r="K70" s="140"/>
      <c r="L70" s="140"/>
      <c r="M70" s="140"/>
      <c r="N70" s="140"/>
      <c r="O70" s="140"/>
      <c r="P70" s="140"/>
      <c r="Q70" s="140"/>
      <c r="R70" s="140"/>
      <c r="S70" s="140"/>
      <c r="T70" s="140">
        <v>1</v>
      </c>
      <c r="U70" s="140"/>
      <c r="V70" s="140">
        <v>1</v>
      </c>
      <c r="W70" s="140"/>
      <c r="X70" s="140"/>
      <c r="Y70" s="140"/>
      <c r="Z70" s="140"/>
      <c r="AA70" s="140"/>
      <c r="AB70" s="140"/>
      <c r="AC70" s="685" t="s">
        <v>8421</v>
      </c>
      <c r="AD70" s="151" t="s">
        <v>7518</v>
      </c>
      <c r="AE70" s="464">
        <v>45489</v>
      </c>
      <c r="AF70" s="464"/>
      <c r="AG70" s="464"/>
      <c r="AH70" s="617"/>
      <c r="AI70" s="80"/>
      <c r="AJ70" s="217"/>
      <c r="AK70" s="217"/>
      <c r="AL70" s="217"/>
      <c r="AM70" s="217"/>
      <c r="AN70" s="217"/>
      <c r="AO70" s="217"/>
      <c r="AP70" s="217"/>
      <c r="AQ70" s="217"/>
      <c r="AR70" s="217"/>
      <c r="AS70" s="217"/>
      <c r="AT70" s="217"/>
      <c r="AU70" s="217"/>
      <c r="AV70" s="217"/>
      <c r="AW70" s="217"/>
      <c r="AX70" s="217"/>
      <c r="AY70" s="217"/>
      <c r="AZ70" s="217"/>
      <c r="BA70" s="217"/>
      <c r="BB70" s="217"/>
      <c r="BC70" s="217"/>
      <c r="BD70" s="217"/>
      <c r="BE70" s="217"/>
      <c r="BF70" s="217"/>
      <c r="BG70" s="217"/>
      <c r="BH70" s="217"/>
      <c r="BI70" s="217"/>
      <c r="BJ70" s="217"/>
      <c r="BK70" s="217"/>
      <c r="BL70" s="217"/>
      <c r="BM70" s="217"/>
      <c r="BN70" s="217"/>
      <c r="BO70" s="217"/>
      <c r="BP70" s="217"/>
      <c r="BQ70" s="217"/>
      <c r="BR70" s="217"/>
      <c r="BS70" s="217"/>
      <c r="BT70" s="217"/>
      <c r="BU70" s="217"/>
      <c r="BV70" s="217"/>
      <c r="BW70" s="217"/>
      <c r="BX70" s="217"/>
      <c r="BY70" s="217"/>
      <c r="BZ70" s="217"/>
      <c r="CA70" s="217"/>
      <c r="CB70" s="217"/>
      <c r="CC70" s="217"/>
      <c r="CD70" s="217"/>
      <c r="CE70" s="217"/>
      <c r="CF70" s="217"/>
      <c r="CG70" s="217"/>
      <c r="CH70" s="217"/>
      <c r="CI70" s="217"/>
      <c r="CJ70" s="217"/>
      <c r="CK70" s="217"/>
      <c r="CL70" s="217"/>
      <c r="CM70" s="217"/>
      <c r="CN70" s="217"/>
      <c r="CO70" s="217"/>
      <c r="CP70" s="217"/>
      <c r="CQ70" s="217"/>
      <c r="CR70" s="217"/>
      <c r="CS70" s="217"/>
      <c r="CT70" s="217"/>
      <c r="CU70" s="217"/>
      <c r="CV70" s="217"/>
    </row>
    <row r="71" spans="1:100" s="96" customFormat="1" ht="12.75" x14ac:dyDescent="0.2">
      <c r="A71" s="609"/>
      <c r="B71" s="1015" t="s">
        <v>8321</v>
      </c>
      <c r="C71" s="1013"/>
      <c r="D71" s="1014"/>
      <c r="E71" s="609" t="s">
        <v>372</v>
      </c>
      <c r="F71" s="609"/>
      <c r="G71" s="611"/>
      <c r="H71" s="611"/>
      <c r="I71" s="610"/>
      <c r="J71" s="610"/>
      <c r="K71" s="610"/>
      <c r="L71" s="610"/>
      <c r="M71" s="610"/>
      <c r="N71" s="610"/>
      <c r="O71" s="610"/>
      <c r="P71" s="610"/>
      <c r="Q71" s="610"/>
      <c r="R71" s="610"/>
      <c r="S71" s="610"/>
      <c r="T71" s="610"/>
      <c r="U71" s="610"/>
      <c r="V71" s="610"/>
      <c r="W71" s="610"/>
      <c r="X71" s="610"/>
      <c r="Y71" s="610"/>
      <c r="Z71" s="610"/>
      <c r="AA71" s="610"/>
      <c r="AB71" s="610"/>
      <c r="AC71" s="548"/>
      <c r="AD71" s="612"/>
      <c r="AE71" s="613"/>
      <c r="AF71" s="613"/>
      <c r="AG71" s="613"/>
      <c r="AH71" s="612"/>
      <c r="AI71" s="548"/>
    </row>
    <row r="72" spans="1:100" s="96" customFormat="1" ht="12.75" x14ac:dyDescent="0.2">
      <c r="A72" s="609"/>
      <c r="B72" s="1012" t="s">
        <v>8238</v>
      </c>
      <c r="C72" s="1013"/>
      <c r="D72" s="1014"/>
      <c r="E72" s="609" t="s">
        <v>372</v>
      </c>
      <c r="F72" s="609"/>
      <c r="G72" s="611"/>
      <c r="H72" s="611"/>
      <c r="I72" s="610"/>
      <c r="J72" s="610"/>
      <c r="K72" s="610"/>
      <c r="L72" s="610"/>
      <c r="M72" s="610"/>
      <c r="N72" s="610"/>
      <c r="O72" s="610"/>
      <c r="P72" s="610"/>
      <c r="Q72" s="610"/>
      <c r="R72" s="610"/>
      <c r="S72" s="610"/>
      <c r="T72" s="610"/>
      <c r="U72" s="610"/>
      <c r="V72" s="610"/>
      <c r="W72" s="610"/>
      <c r="X72" s="610"/>
      <c r="Y72" s="610"/>
      <c r="Z72" s="610"/>
      <c r="AA72" s="610"/>
      <c r="AB72" s="610"/>
      <c r="AC72" s="548"/>
      <c r="AD72" s="612"/>
      <c r="AE72" s="613"/>
      <c r="AF72" s="613"/>
      <c r="AG72" s="613"/>
      <c r="AH72" s="612"/>
      <c r="AI72" s="548"/>
    </row>
    <row r="73" spans="1:100" s="96" customFormat="1" ht="47.25" customHeight="1" x14ac:dyDescent="0.2">
      <c r="A73" s="805">
        <v>80</v>
      </c>
      <c r="B73" s="805" t="s">
        <v>441</v>
      </c>
      <c r="C73" s="805" t="s">
        <v>211</v>
      </c>
      <c r="D73" s="805" t="s">
        <v>442</v>
      </c>
      <c r="E73" s="805" t="s">
        <v>453</v>
      </c>
      <c r="F73" s="805" t="s">
        <v>454</v>
      </c>
      <c r="G73" s="805"/>
      <c r="H73" s="806"/>
      <c r="I73" s="807"/>
      <c r="J73" s="807"/>
      <c r="K73" s="807"/>
      <c r="L73" s="807"/>
      <c r="M73" s="807"/>
      <c r="N73" s="807"/>
      <c r="O73" s="807"/>
      <c r="P73" s="807"/>
      <c r="Q73" s="807"/>
      <c r="R73" s="807"/>
      <c r="S73" s="807"/>
      <c r="T73" s="807"/>
      <c r="U73" s="807"/>
      <c r="V73" s="807"/>
      <c r="W73" s="807"/>
      <c r="X73" s="807"/>
      <c r="Y73" s="807"/>
      <c r="Z73" s="807"/>
      <c r="AA73" s="807"/>
      <c r="AB73" s="807"/>
      <c r="AC73" s="808" t="s">
        <v>8599</v>
      </c>
      <c r="AD73" s="809"/>
      <c r="AE73" s="810">
        <v>45488</v>
      </c>
      <c r="AF73" s="810"/>
      <c r="AG73" s="810"/>
      <c r="AH73" s="811"/>
      <c r="AI73" s="808"/>
      <c r="AJ73" s="217"/>
      <c r="AK73" s="217"/>
      <c r="AL73" s="217"/>
      <c r="AM73" s="217"/>
      <c r="AN73" s="217"/>
      <c r="AO73" s="217"/>
      <c r="AP73" s="217"/>
      <c r="AQ73" s="217"/>
      <c r="AR73" s="217"/>
      <c r="AS73" s="217"/>
      <c r="AT73" s="217"/>
      <c r="AU73" s="217"/>
      <c r="AV73" s="217"/>
      <c r="AW73" s="217"/>
      <c r="AX73" s="217"/>
      <c r="AY73" s="217"/>
      <c r="AZ73" s="217"/>
      <c r="BA73" s="217"/>
      <c r="BB73" s="217"/>
      <c r="BC73" s="217"/>
      <c r="BD73" s="217"/>
      <c r="BE73" s="217"/>
      <c r="BF73" s="217"/>
      <c r="BG73" s="217"/>
      <c r="BH73" s="217"/>
      <c r="BI73" s="217"/>
      <c r="BJ73" s="217"/>
      <c r="BK73" s="217"/>
      <c r="BL73" s="217"/>
      <c r="BM73" s="217"/>
      <c r="BN73" s="217"/>
      <c r="BO73" s="217"/>
      <c r="BP73" s="217"/>
      <c r="BQ73" s="217"/>
      <c r="BR73" s="217"/>
      <c r="BS73" s="217"/>
      <c r="BT73" s="217"/>
      <c r="BU73" s="217"/>
      <c r="BV73" s="217"/>
      <c r="BW73" s="217"/>
      <c r="BX73" s="217"/>
      <c r="BY73" s="217"/>
      <c r="BZ73" s="217"/>
      <c r="CA73" s="217"/>
      <c r="CB73" s="217"/>
      <c r="CC73" s="217"/>
      <c r="CD73" s="217"/>
      <c r="CE73" s="217"/>
      <c r="CF73" s="217"/>
      <c r="CG73" s="217"/>
      <c r="CH73" s="217"/>
      <c r="CI73" s="217"/>
      <c r="CJ73" s="217"/>
      <c r="CK73" s="217"/>
      <c r="CL73" s="217"/>
      <c r="CM73" s="217"/>
      <c r="CN73" s="217"/>
      <c r="CO73" s="217"/>
      <c r="CP73" s="217"/>
      <c r="CQ73" s="217"/>
      <c r="CR73" s="217"/>
      <c r="CS73" s="217"/>
      <c r="CT73" s="217"/>
      <c r="CU73" s="217"/>
      <c r="CV73" s="217"/>
    </row>
    <row r="74" spans="1:100" s="96" customFormat="1" ht="38.25" x14ac:dyDescent="0.2">
      <c r="A74" s="837">
        <v>14</v>
      </c>
      <c r="B74" s="837" t="s">
        <v>441</v>
      </c>
      <c r="C74" s="837" t="s">
        <v>211</v>
      </c>
      <c r="D74" s="837" t="s">
        <v>442</v>
      </c>
      <c r="E74" s="837" t="s">
        <v>443</v>
      </c>
      <c r="F74" s="837" t="s">
        <v>444</v>
      </c>
      <c r="G74" s="837"/>
      <c r="H74" s="878" t="s">
        <v>445</v>
      </c>
      <c r="I74" s="838">
        <v>1</v>
      </c>
      <c r="J74" s="838"/>
      <c r="K74" s="838"/>
      <c r="L74" s="838"/>
      <c r="M74" s="838"/>
      <c r="N74" s="838"/>
      <c r="O74" s="838"/>
      <c r="P74" s="838"/>
      <c r="Q74" s="838"/>
      <c r="R74" s="838"/>
      <c r="S74" s="838"/>
      <c r="T74" s="838"/>
      <c r="U74" s="838"/>
      <c r="V74" s="838"/>
      <c r="W74" s="838"/>
      <c r="X74" s="838"/>
      <c r="Y74" s="838"/>
      <c r="Z74" s="838"/>
      <c r="AA74" s="838"/>
      <c r="AB74" s="838"/>
      <c r="AC74" s="883" t="s">
        <v>8464</v>
      </c>
      <c r="AD74" s="880"/>
      <c r="AE74" s="881">
        <v>45491</v>
      </c>
      <c r="AF74" s="881"/>
      <c r="AG74" s="881"/>
      <c r="AH74" s="882"/>
      <c r="AI74" s="879"/>
      <c r="AJ74" s="217"/>
      <c r="AK74" s="217"/>
      <c r="AL74" s="217"/>
      <c r="AM74" s="217"/>
      <c r="AN74" s="217"/>
      <c r="AO74" s="217"/>
      <c r="AP74" s="217"/>
      <c r="AQ74" s="217"/>
      <c r="AR74" s="217"/>
      <c r="AS74" s="217"/>
      <c r="AT74" s="217"/>
      <c r="AU74" s="217"/>
      <c r="AV74" s="217"/>
      <c r="AW74" s="217"/>
      <c r="AX74" s="217"/>
      <c r="AY74" s="217"/>
      <c r="AZ74" s="217"/>
      <c r="BA74" s="217"/>
      <c r="BB74" s="217"/>
      <c r="BC74" s="217"/>
      <c r="BD74" s="217"/>
      <c r="BE74" s="217"/>
      <c r="BF74" s="217"/>
      <c r="BG74" s="217"/>
      <c r="BH74" s="217"/>
      <c r="BI74" s="217"/>
      <c r="BJ74" s="217"/>
      <c r="BK74" s="217"/>
      <c r="BL74" s="217"/>
      <c r="BM74" s="217"/>
      <c r="BN74" s="217"/>
      <c r="BO74" s="217"/>
      <c r="BP74" s="217"/>
      <c r="BQ74" s="217"/>
      <c r="BR74" s="217"/>
      <c r="BS74" s="217"/>
      <c r="BT74" s="217"/>
      <c r="BU74" s="217"/>
      <c r="BV74" s="217"/>
      <c r="BW74" s="217"/>
      <c r="BX74" s="217"/>
      <c r="BY74" s="217"/>
      <c r="BZ74" s="217"/>
      <c r="CA74" s="217"/>
      <c r="CB74" s="217"/>
      <c r="CC74" s="217"/>
      <c r="CD74" s="217"/>
      <c r="CE74" s="217"/>
      <c r="CF74" s="217"/>
      <c r="CG74" s="217"/>
      <c r="CH74" s="217"/>
      <c r="CI74" s="217"/>
      <c r="CJ74" s="217"/>
      <c r="CK74" s="217"/>
      <c r="CL74" s="217"/>
      <c r="CM74" s="217"/>
      <c r="CN74" s="217"/>
      <c r="CO74" s="217"/>
      <c r="CP74" s="217"/>
      <c r="CQ74" s="217"/>
      <c r="CR74" s="217"/>
      <c r="CS74" s="217"/>
      <c r="CT74" s="217"/>
      <c r="CU74" s="217"/>
      <c r="CV74" s="217"/>
    </row>
    <row r="75" spans="1:100" s="96" customFormat="1" ht="12.75" x14ac:dyDescent="0.2">
      <c r="A75" s="609"/>
      <c r="B75" s="1012" t="s">
        <v>8306</v>
      </c>
      <c r="C75" s="1013"/>
      <c r="D75" s="1014"/>
      <c r="E75" s="609" t="s">
        <v>372</v>
      </c>
      <c r="F75" s="609"/>
      <c r="G75" s="611"/>
      <c r="H75" s="611"/>
      <c r="I75" s="610"/>
      <c r="J75" s="610"/>
      <c r="K75" s="610"/>
      <c r="L75" s="610"/>
      <c r="M75" s="610"/>
      <c r="N75" s="610"/>
      <c r="O75" s="610"/>
      <c r="P75" s="610"/>
      <c r="Q75" s="610"/>
      <c r="R75" s="610"/>
      <c r="S75" s="610"/>
      <c r="T75" s="610"/>
      <c r="U75" s="610"/>
      <c r="V75" s="610"/>
      <c r="W75" s="610"/>
      <c r="X75" s="610"/>
      <c r="Y75" s="610"/>
      <c r="Z75" s="610"/>
      <c r="AA75" s="610"/>
      <c r="AB75" s="610"/>
      <c r="AC75" s="548"/>
      <c r="AD75" s="612"/>
      <c r="AE75" s="613"/>
      <c r="AF75" s="613"/>
      <c r="AG75" s="613"/>
      <c r="AH75" s="612"/>
      <c r="AI75" s="548"/>
    </row>
    <row r="76" spans="1:100" s="96" customFormat="1" ht="69" customHeight="1" x14ac:dyDescent="0.2">
      <c r="A76" s="208" t="s">
        <v>404</v>
      </c>
      <c r="B76" s="500" t="s">
        <v>237</v>
      </c>
      <c r="C76" s="146" t="s">
        <v>211</v>
      </c>
      <c r="D76" s="501" t="s">
        <v>238</v>
      </c>
      <c r="E76" s="500" t="s">
        <v>405</v>
      </c>
      <c r="F76" s="502" t="s">
        <v>406</v>
      </c>
      <c r="G76" s="272"/>
      <c r="H76" s="465" t="s">
        <v>407</v>
      </c>
      <c r="I76" s="140">
        <v>5</v>
      </c>
      <c r="J76" s="140"/>
      <c r="K76" s="140"/>
      <c r="L76" s="140"/>
      <c r="M76" s="140"/>
      <c r="N76" s="140"/>
      <c r="O76" s="140"/>
      <c r="P76" s="140"/>
      <c r="Q76" s="140"/>
      <c r="R76" s="140"/>
      <c r="S76" s="140"/>
      <c r="T76" s="140"/>
      <c r="U76" s="140"/>
      <c r="V76" s="140">
        <v>1</v>
      </c>
      <c r="W76" s="140"/>
      <c r="X76" s="140"/>
      <c r="Y76" s="140"/>
      <c r="Z76" s="140"/>
      <c r="AA76" s="140"/>
      <c r="AB76" s="140">
        <v>1</v>
      </c>
      <c r="AC76" s="698" t="s">
        <v>8466</v>
      </c>
      <c r="AD76" s="151" t="s">
        <v>7518</v>
      </c>
      <c r="AE76" s="464">
        <v>45489</v>
      </c>
      <c r="AF76" s="464"/>
      <c r="AG76" s="464"/>
      <c r="AH76" s="617"/>
      <c r="AI76" s="80"/>
      <c r="AJ76" s="217"/>
      <c r="AK76" s="217"/>
      <c r="AL76" s="217"/>
      <c r="AM76" s="217"/>
      <c r="AN76" s="217"/>
      <c r="AO76" s="217"/>
      <c r="AP76" s="217"/>
      <c r="AQ76" s="217"/>
      <c r="AR76" s="217"/>
      <c r="AS76" s="217"/>
      <c r="AT76" s="217"/>
      <c r="AU76" s="217"/>
      <c r="AV76" s="217"/>
      <c r="AW76" s="217"/>
      <c r="AX76" s="217"/>
      <c r="AY76" s="217"/>
      <c r="AZ76" s="217"/>
      <c r="BA76" s="217"/>
      <c r="BB76" s="217"/>
      <c r="BC76" s="217"/>
      <c r="BD76" s="217"/>
      <c r="BE76" s="217"/>
      <c r="BF76" s="217"/>
      <c r="BG76" s="217"/>
      <c r="BH76" s="217"/>
      <c r="BI76" s="217"/>
      <c r="BJ76" s="217"/>
      <c r="BK76" s="217"/>
      <c r="BL76" s="217"/>
      <c r="BM76" s="217"/>
      <c r="BN76" s="217"/>
      <c r="BO76" s="217"/>
      <c r="BP76" s="217"/>
      <c r="BQ76" s="217"/>
      <c r="BR76" s="217"/>
      <c r="BS76" s="217"/>
      <c r="BT76" s="217"/>
      <c r="BU76" s="217"/>
      <c r="BV76" s="217"/>
      <c r="BW76" s="217"/>
      <c r="BX76" s="217"/>
      <c r="BY76" s="217"/>
      <c r="BZ76" s="217"/>
      <c r="CA76" s="217"/>
      <c r="CB76" s="217"/>
      <c r="CC76" s="217"/>
      <c r="CD76" s="217"/>
      <c r="CE76" s="217"/>
      <c r="CF76" s="217"/>
      <c r="CG76" s="217"/>
      <c r="CH76" s="217"/>
      <c r="CI76" s="217"/>
      <c r="CJ76" s="217"/>
      <c r="CK76" s="217"/>
      <c r="CL76" s="217"/>
      <c r="CM76" s="217"/>
      <c r="CN76" s="217"/>
      <c r="CO76" s="217"/>
      <c r="CP76" s="217"/>
      <c r="CQ76" s="217"/>
      <c r="CR76" s="217"/>
      <c r="CS76" s="217"/>
      <c r="CT76" s="217"/>
      <c r="CU76" s="217"/>
      <c r="CV76" s="217"/>
    </row>
    <row r="77" spans="1:100" s="96" customFormat="1" ht="12.75" x14ac:dyDescent="0.2">
      <c r="A77" s="609"/>
      <c r="B77" s="1015" t="s">
        <v>8322</v>
      </c>
      <c r="C77" s="1013"/>
      <c r="D77" s="1014"/>
      <c r="E77" s="609" t="s">
        <v>372</v>
      </c>
      <c r="F77" s="609"/>
      <c r="G77" s="611"/>
      <c r="H77" s="611"/>
      <c r="I77" s="610"/>
      <c r="J77" s="610"/>
      <c r="K77" s="610"/>
      <c r="L77" s="610"/>
      <c r="M77" s="610"/>
      <c r="N77" s="610"/>
      <c r="O77" s="610"/>
      <c r="P77" s="610"/>
      <c r="Q77" s="610"/>
      <c r="R77" s="610"/>
      <c r="S77" s="610"/>
      <c r="T77" s="610"/>
      <c r="U77" s="610"/>
      <c r="V77" s="610"/>
      <c r="W77" s="610"/>
      <c r="X77" s="610"/>
      <c r="Y77" s="610"/>
      <c r="Z77" s="610"/>
      <c r="AA77" s="610"/>
      <c r="AB77" s="610"/>
      <c r="AC77" s="548"/>
      <c r="AD77" s="612"/>
      <c r="AE77" s="613"/>
      <c r="AF77" s="613"/>
      <c r="AG77" s="613"/>
      <c r="AH77" s="612"/>
      <c r="AI77" s="548"/>
    </row>
    <row r="78" spans="1:100" s="96" customFormat="1" ht="12.75" x14ac:dyDescent="0.2">
      <c r="A78" s="609"/>
      <c r="B78" s="1012" t="s">
        <v>8307</v>
      </c>
      <c r="C78" s="1013"/>
      <c r="D78" s="1014"/>
      <c r="E78" s="609" t="s">
        <v>372</v>
      </c>
      <c r="F78" s="609"/>
      <c r="G78" s="611"/>
      <c r="H78" s="611"/>
      <c r="I78" s="610"/>
      <c r="J78" s="610"/>
      <c r="K78" s="610"/>
      <c r="L78" s="610"/>
      <c r="M78" s="610"/>
      <c r="N78" s="610"/>
      <c r="O78" s="610"/>
      <c r="P78" s="610"/>
      <c r="Q78" s="610"/>
      <c r="R78" s="610"/>
      <c r="S78" s="610"/>
      <c r="T78" s="610"/>
      <c r="U78" s="610"/>
      <c r="V78" s="610"/>
      <c r="W78" s="610"/>
      <c r="X78" s="610"/>
      <c r="Y78" s="610"/>
      <c r="Z78" s="610"/>
      <c r="AA78" s="610"/>
      <c r="AB78" s="610"/>
      <c r="AC78" s="548"/>
      <c r="AD78" s="612"/>
      <c r="AE78" s="613"/>
      <c r="AF78" s="613"/>
      <c r="AG78" s="613"/>
      <c r="AH78" s="612"/>
      <c r="AI78" s="548"/>
    </row>
    <row r="79" spans="1:100" s="96" customFormat="1" ht="66" customHeight="1" x14ac:dyDescent="0.2">
      <c r="A79" s="208">
        <v>18</v>
      </c>
      <c r="B79" s="500" t="s">
        <v>237</v>
      </c>
      <c r="C79" s="146" t="s">
        <v>211</v>
      </c>
      <c r="D79" s="501" t="s">
        <v>238</v>
      </c>
      <c r="E79" s="500" t="s">
        <v>312</v>
      </c>
      <c r="F79" s="502" t="s">
        <v>313</v>
      </c>
      <c r="G79" s="502"/>
      <c r="H79" s="503" t="s">
        <v>314</v>
      </c>
      <c r="I79" s="140">
        <v>9</v>
      </c>
      <c r="J79" s="140"/>
      <c r="K79" s="140"/>
      <c r="L79" s="140"/>
      <c r="M79" s="140"/>
      <c r="N79" s="140"/>
      <c r="O79" s="140">
        <v>2</v>
      </c>
      <c r="P79" s="140"/>
      <c r="Q79" s="140"/>
      <c r="R79" s="140"/>
      <c r="S79" s="140"/>
      <c r="T79" s="140">
        <v>1</v>
      </c>
      <c r="U79" s="140"/>
      <c r="V79" s="140"/>
      <c r="W79" s="140"/>
      <c r="X79" s="140"/>
      <c r="Y79" s="140"/>
      <c r="Z79" s="140"/>
      <c r="AA79" s="140"/>
      <c r="AB79" s="140"/>
      <c r="AC79" s="698" t="s">
        <v>8679</v>
      </c>
      <c r="AD79" s="151" t="s">
        <v>7515</v>
      </c>
      <c r="AE79" s="464">
        <v>45488</v>
      </c>
      <c r="AF79" s="464"/>
      <c r="AG79" s="464"/>
      <c r="AH79" s="617"/>
      <c r="AI79" s="80"/>
      <c r="AJ79" s="217"/>
      <c r="AK79" s="217"/>
      <c r="AL79" s="217"/>
      <c r="AM79" s="217"/>
      <c r="AN79" s="217"/>
      <c r="AO79" s="217"/>
      <c r="AP79" s="217"/>
      <c r="AQ79" s="217"/>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217"/>
      <c r="BS79" s="217"/>
      <c r="BT79" s="217"/>
      <c r="BU79" s="217"/>
      <c r="BV79" s="217"/>
      <c r="BW79" s="217"/>
      <c r="BX79" s="217"/>
      <c r="BY79" s="217"/>
      <c r="BZ79" s="217"/>
      <c r="CA79" s="217"/>
      <c r="CB79" s="217"/>
      <c r="CC79" s="217"/>
      <c r="CD79" s="217"/>
      <c r="CE79" s="217"/>
      <c r="CF79" s="217"/>
      <c r="CG79" s="217"/>
      <c r="CH79" s="217"/>
      <c r="CI79" s="217"/>
      <c r="CJ79" s="217"/>
      <c r="CK79" s="217"/>
      <c r="CL79" s="217"/>
      <c r="CM79" s="217"/>
      <c r="CN79" s="217"/>
      <c r="CO79" s="217"/>
      <c r="CP79" s="217"/>
      <c r="CQ79" s="217"/>
      <c r="CR79" s="217"/>
      <c r="CS79" s="217"/>
      <c r="CT79" s="217"/>
      <c r="CU79" s="217"/>
      <c r="CV79" s="217"/>
    </row>
    <row r="80" spans="1:100" s="96" customFormat="1" ht="12.75" x14ac:dyDescent="0.2">
      <c r="A80" s="609"/>
      <c r="B80" s="1012" t="s">
        <v>8308</v>
      </c>
      <c r="C80" s="1013"/>
      <c r="D80" s="1014"/>
      <c r="E80" s="609" t="s">
        <v>372</v>
      </c>
      <c r="F80" s="609"/>
      <c r="G80" s="611"/>
      <c r="H80" s="611"/>
      <c r="I80" s="610"/>
      <c r="J80" s="610"/>
      <c r="K80" s="610"/>
      <c r="L80" s="610"/>
      <c r="M80" s="610"/>
      <c r="N80" s="610"/>
      <c r="O80" s="610"/>
      <c r="P80" s="610"/>
      <c r="Q80" s="610"/>
      <c r="R80" s="610"/>
      <c r="S80" s="610"/>
      <c r="T80" s="610"/>
      <c r="U80" s="610"/>
      <c r="V80" s="610"/>
      <c r="W80" s="610"/>
      <c r="X80" s="610"/>
      <c r="Y80" s="610"/>
      <c r="Z80" s="610"/>
      <c r="AA80" s="610"/>
      <c r="AB80" s="610"/>
      <c r="AC80" s="548"/>
      <c r="AD80" s="612"/>
      <c r="AE80" s="613"/>
      <c r="AF80" s="613"/>
      <c r="AG80" s="613"/>
      <c r="AH80" s="612"/>
      <c r="AI80" s="548"/>
    </row>
    <row r="81" spans="1:100" s="96" customFormat="1" ht="77.25" customHeight="1" x14ac:dyDescent="0.2">
      <c r="A81" s="208" t="s">
        <v>392</v>
      </c>
      <c r="B81" s="500" t="s">
        <v>237</v>
      </c>
      <c r="C81" s="146" t="s">
        <v>211</v>
      </c>
      <c r="D81" s="501" t="s">
        <v>238</v>
      </c>
      <c r="E81" s="500" t="s">
        <v>393</v>
      </c>
      <c r="F81" s="502" t="s">
        <v>394</v>
      </c>
      <c r="G81" s="502" t="s">
        <v>395</v>
      </c>
      <c r="H81" s="465" t="s">
        <v>396</v>
      </c>
      <c r="I81" s="140">
        <v>5</v>
      </c>
      <c r="J81" s="140"/>
      <c r="K81" s="140"/>
      <c r="L81" s="140"/>
      <c r="M81" s="140"/>
      <c r="N81" s="140"/>
      <c r="O81" s="140"/>
      <c r="P81" s="140"/>
      <c r="Q81" s="140"/>
      <c r="R81" s="140"/>
      <c r="S81" s="140"/>
      <c r="T81" s="140"/>
      <c r="U81" s="140"/>
      <c r="V81" s="140">
        <v>1</v>
      </c>
      <c r="W81" s="140"/>
      <c r="X81" s="140"/>
      <c r="Y81" s="140"/>
      <c r="Z81" s="140"/>
      <c r="AA81" s="140"/>
      <c r="AB81" s="140">
        <v>1</v>
      </c>
      <c r="AC81" s="698" t="s">
        <v>8583</v>
      </c>
      <c r="AD81" s="151" t="s">
        <v>7518</v>
      </c>
      <c r="AE81" s="464">
        <v>45489</v>
      </c>
      <c r="AF81" s="464"/>
      <c r="AG81" s="464"/>
      <c r="AH81" s="617"/>
      <c r="AI81" s="80"/>
      <c r="AJ81" s="217"/>
      <c r="AK81" s="217"/>
      <c r="AL81" s="217"/>
      <c r="AM81" s="217"/>
      <c r="AN81" s="217"/>
      <c r="AO81" s="217"/>
      <c r="AP81" s="217"/>
      <c r="AQ81" s="217"/>
      <c r="AR81" s="217"/>
      <c r="AS81" s="217"/>
      <c r="AT81" s="217"/>
      <c r="AU81" s="217"/>
      <c r="AV81" s="217"/>
      <c r="AW81" s="217"/>
      <c r="AX81" s="217"/>
      <c r="AY81" s="217"/>
      <c r="AZ81" s="217"/>
      <c r="BA81" s="217"/>
      <c r="BB81" s="217"/>
      <c r="BC81" s="217"/>
      <c r="BD81" s="217"/>
      <c r="BE81" s="217"/>
      <c r="BF81" s="217"/>
      <c r="BG81" s="217"/>
      <c r="BH81" s="217"/>
      <c r="BI81" s="217"/>
      <c r="BJ81" s="217"/>
      <c r="BK81" s="217"/>
      <c r="BL81" s="217"/>
      <c r="BM81" s="217"/>
      <c r="BN81" s="217"/>
      <c r="BO81" s="217"/>
      <c r="BP81" s="217"/>
      <c r="BQ81" s="217"/>
      <c r="BR81" s="217"/>
      <c r="BS81" s="217"/>
      <c r="BT81" s="217"/>
      <c r="BU81" s="217"/>
      <c r="BV81" s="217"/>
      <c r="BW81" s="217"/>
      <c r="BX81" s="217"/>
      <c r="BY81" s="217"/>
      <c r="BZ81" s="217"/>
      <c r="CA81" s="217"/>
      <c r="CB81" s="217"/>
      <c r="CC81" s="217"/>
      <c r="CD81" s="217"/>
      <c r="CE81" s="217"/>
      <c r="CF81" s="217"/>
      <c r="CG81" s="217"/>
      <c r="CH81" s="217"/>
      <c r="CI81" s="217"/>
      <c r="CJ81" s="217"/>
      <c r="CK81" s="217"/>
      <c r="CL81" s="217"/>
      <c r="CM81" s="217"/>
      <c r="CN81" s="217"/>
      <c r="CO81" s="217"/>
      <c r="CP81" s="217"/>
      <c r="CQ81" s="217"/>
      <c r="CR81" s="217"/>
      <c r="CS81" s="217"/>
      <c r="CT81" s="217"/>
      <c r="CU81" s="217"/>
      <c r="CV81" s="217"/>
    </row>
    <row r="82" spans="1:100" s="96" customFormat="1" ht="12.75" x14ac:dyDescent="0.2">
      <c r="A82" s="609"/>
      <c r="B82" s="1012" t="s">
        <v>8309</v>
      </c>
      <c r="C82" s="1013"/>
      <c r="D82" s="1014"/>
      <c r="E82" s="609" t="s">
        <v>372</v>
      </c>
      <c r="F82" s="609"/>
      <c r="G82" s="611"/>
      <c r="H82" s="611"/>
      <c r="I82" s="610"/>
      <c r="J82" s="610"/>
      <c r="K82" s="610"/>
      <c r="L82" s="610"/>
      <c r="M82" s="610"/>
      <c r="N82" s="610"/>
      <c r="O82" s="610"/>
      <c r="P82" s="610"/>
      <c r="Q82" s="610"/>
      <c r="R82" s="610"/>
      <c r="S82" s="610"/>
      <c r="T82" s="610"/>
      <c r="U82" s="610"/>
      <c r="V82" s="610"/>
      <c r="W82" s="610"/>
      <c r="X82" s="610"/>
      <c r="Y82" s="610"/>
      <c r="Z82" s="610"/>
      <c r="AA82" s="610"/>
      <c r="AB82" s="610"/>
      <c r="AC82" s="548"/>
      <c r="AD82" s="612"/>
      <c r="AE82" s="613"/>
      <c r="AF82" s="613"/>
      <c r="AG82" s="613"/>
      <c r="AH82" s="612"/>
      <c r="AI82" s="548"/>
    </row>
    <row r="83" spans="1:100" s="786" customFormat="1" ht="25.5" customHeight="1" x14ac:dyDescent="0.2">
      <c r="A83" s="208">
        <v>9</v>
      </c>
      <c r="B83" s="500" t="s">
        <v>237</v>
      </c>
      <c r="C83" s="146" t="s">
        <v>211</v>
      </c>
      <c r="D83" s="501" t="s">
        <v>238</v>
      </c>
      <c r="E83" s="500" t="s">
        <v>240</v>
      </c>
      <c r="F83" s="502" t="s">
        <v>241</v>
      </c>
      <c r="G83" s="502" t="s">
        <v>242</v>
      </c>
      <c r="H83" s="503" t="s">
        <v>372</v>
      </c>
      <c r="I83" s="271">
        <v>6</v>
      </c>
      <c r="J83" s="271"/>
      <c r="K83" s="271"/>
      <c r="L83" s="271"/>
      <c r="M83" s="271"/>
      <c r="N83" s="271"/>
      <c r="O83" s="271"/>
      <c r="P83" s="271"/>
      <c r="Q83" s="271"/>
      <c r="R83" s="271"/>
      <c r="S83" s="271"/>
      <c r="T83" s="271">
        <v>1</v>
      </c>
      <c r="U83" s="271"/>
      <c r="V83" s="271"/>
      <c r="W83" s="271"/>
      <c r="X83" s="271"/>
      <c r="Y83" s="271"/>
      <c r="Z83" s="271"/>
      <c r="AA83" s="271"/>
      <c r="AB83" s="271"/>
      <c r="AC83" s="685" t="s">
        <v>8325</v>
      </c>
      <c r="AD83" s="784" t="s">
        <v>7457</v>
      </c>
      <c r="AE83" s="681">
        <v>45482</v>
      </c>
      <c r="AF83" s="681"/>
      <c r="AG83" s="681"/>
      <c r="AH83" s="785"/>
      <c r="AI83" s="685" t="s">
        <v>7971</v>
      </c>
      <c r="AJ83" s="195"/>
      <c r="AK83" s="195"/>
      <c r="AL83" s="195"/>
      <c r="AM83" s="195"/>
      <c r="AN83" s="195"/>
      <c r="AO83" s="195"/>
      <c r="AP83" s="195"/>
      <c r="AQ83" s="195"/>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N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row>
    <row r="84" spans="1:100" s="96" customFormat="1" ht="12.75" x14ac:dyDescent="0.2">
      <c r="A84" s="609"/>
      <c r="B84" s="1012" t="s">
        <v>8311</v>
      </c>
      <c r="C84" s="1013"/>
      <c r="D84" s="1014"/>
      <c r="E84" s="609" t="s">
        <v>372</v>
      </c>
      <c r="F84" s="609"/>
      <c r="G84" s="611"/>
      <c r="H84" s="611"/>
      <c r="I84" s="610"/>
      <c r="J84" s="610"/>
      <c r="K84" s="610"/>
      <c r="L84" s="610"/>
      <c r="M84" s="610"/>
      <c r="N84" s="610"/>
      <c r="O84" s="610"/>
      <c r="P84" s="610"/>
      <c r="Q84" s="610"/>
      <c r="R84" s="610"/>
      <c r="S84" s="610"/>
      <c r="T84" s="610"/>
      <c r="U84" s="610"/>
      <c r="V84" s="610"/>
      <c r="W84" s="610"/>
      <c r="X84" s="610"/>
      <c r="Y84" s="610"/>
      <c r="Z84" s="610"/>
      <c r="AA84" s="610"/>
      <c r="AB84" s="610"/>
      <c r="AC84" s="548"/>
      <c r="AD84" s="612"/>
      <c r="AE84" s="613"/>
      <c r="AF84" s="613"/>
      <c r="AG84" s="613"/>
      <c r="AH84" s="612"/>
      <c r="AI84" s="548"/>
    </row>
    <row r="85" spans="1:100" s="96" customFormat="1" ht="49.5" customHeight="1" x14ac:dyDescent="0.2">
      <c r="A85" s="208">
        <v>22</v>
      </c>
      <c r="B85" s="500" t="s">
        <v>237</v>
      </c>
      <c r="C85" s="146" t="s">
        <v>211</v>
      </c>
      <c r="D85" s="271" t="s">
        <v>238</v>
      </c>
      <c r="E85" s="271" t="s">
        <v>322</v>
      </c>
      <c r="F85" s="271" t="s">
        <v>323</v>
      </c>
      <c r="G85" s="271"/>
      <c r="H85" s="208" t="s">
        <v>324</v>
      </c>
      <c r="I85" s="271">
        <v>9</v>
      </c>
      <c r="J85" s="140"/>
      <c r="K85" s="140"/>
      <c r="L85" s="140"/>
      <c r="M85" s="140"/>
      <c r="N85" s="140"/>
      <c r="O85" s="140">
        <v>2</v>
      </c>
      <c r="P85" s="140"/>
      <c r="Q85" s="140"/>
      <c r="R85" s="140"/>
      <c r="S85" s="140"/>
      <c r="T85" s="271">
        <v>1</v>
      </c>
      <c r="U85" s="140"/>
      <c r="V85" s="271"/>
      <c r="W85" s="140"/>
      <c r="X85" s="140"/>
      <c r="Y85" s="140"/>
      <c r="Z85" s="140"/>
      <c r="AA85" s="140"/>
      <c r="AB85" s="140"/>
      <c r="AC85" s="820" t="s">
        <v>8678</v>
      </c>
      <c r="AD85" s="151" t="s">
        <v>7515</v>
      </c>
      <c r="AE85" s="464">
        <v>45488</v>
      </c>
      <c r="AF85" s="464"/>
      <c r="AG85" s="464"/>
      <c r="AH85" s="617"/>
      <c r="AI85" s="80"/>
      <c r="AJ85" s="217"/>
      <c r="AK85" s="217"/>
      <c r="AL85" s="217"/>
      <c r="AM85" s="217"/>
      <c r="AN85" s="217"/>
      <c r="AO85" s="217"/>
      <c r="AP85" s="217"/>
      <c r="AQ85" s="217"/>
      <c r="AR85" s="217"/>
      <c r="AS85" s="217"/>
      <c r="AT85" s="217"/>
      <c r="AU85" s="217"/>
      <c r="AV85" s="217"/>
      <c r="AW85" s="217"/>
      <c r="AX85" s="217"/>
      <c r="AY85" s="217"/>
      <c r="AZ85" s="217"/>
      <c r="BA85" s="217"/>
      <c r="BB85" s="217"/>
      <c r="BC85" s="217"/>
      <c r="BD85" s="217"/>
      <c r="BE85" s="217"/>
      <c r="BF85" s="217"/>
      <c r="BG85" s="217"/>
      <c r="BH85" s="217"/>
      <c r="BI85" s="217"/>
      <c r="BJ85" s="217"/>
      <c r="BK85" s="217"/>
      <c r="BL85" s="217"/>
      <c r="BM85" s="217"/>
      <c r="BN85" s="217"/>
      <c r="BO85" s="217"/>
      <c r="BP85" s="217"/>
      <c r="BQ85" s="217"/>
      <c r="BR85" s="217"/>
      <c r="BS85" s="217"/>
      <c r="BT85" s="217"/>
      <c r="BU85" s="217"/>
      <c r="BV85" s="217"/>
      <c r="BW85" s="217"/>
      <c r="BX85" s="217"/>
      <c r="BY85" s="217"/>
      <c r="BZ85" s="217"/>
      <c r="CA85" s="217"/>
      <c r="CB85" s="217"/>
      <c r="CC85" s="217"/>
      <c r="CD85" s="217"/>
      <c r="CE85" s="217"/>
      <c r="CF85" s="217"/>
      <c r="CG85" s="217"/>
      <c r="CH85" s="217"/>
      <c r="CI85" s="217"/>
      <c r="CJ85" s="217"/>
      <c r="CK85" s="217"/>
      <c r="CL85" s="217"/>
      <c r="CM85" s="217"/>
      <c r="CN85" s="217"/>
      <c r="CO85" s="217"/>
      <c r="CP85" s="217"/>
      <c r="CQ85" s="217"/>
      <c r="CR85" s="217"/>
      <c r="CS85" s="217"/>
      <c r="CT85" s="217"/>
      <c r="CU85" s="217"/>
      <c r="CV85" s="217"/>
    </row>
    <row r="86" spans="1:100" s="96" customFormat="1" ht="12.75" x14ac:dyDescent="0.2">
      <c r="A86" s="609"/>
      <c r="B86" s="1012" t="s">
        <v>8316</v>
      </c>
      <c r="C86" s="1013"/>
      <c r="D86" s="1014"/>
      <c r="E86" s="609" t="s">
        <v>372</v>
      </c>
      <c r="F86" s="609"/>
      <c r="G86" s="611"/>
      <c r="H86" s="611"/>
      <c r="I86" s="610"/>
      <c r="J86" s="610"/>
      <c r="K86" s="610"/>
      <c r="L86" s="610"/>
      <c r="M86" s="610"/>
      <c r="N86" s="610"/>
      <c r="O86" s="610"/>
      <c r="P86" s="610"/>
      <c r="Q86" s="610"/>
      <c r="R86" s="610"/>
      <c r="S86" s="610"/>
      <c r="T86" s="610"/>
      <c r="U86" s="610"/>
      <c r="V86" s="610"/>
      <c r="W86" s="610"/>
      <c r="X86" s="610"/>
      <c r="Y86" s="610"/>
      <c r="Z86" s="610"/>
      <c r="AA86" s="610"/>
      <c r="AB86" s="610"/>
      <c r="AC86" s="548"/>
      <c r="AD86" s="612"/>
      <c r="AE86" s="613"/>
      <c r="AF86" s="613"/>
      <c r="AG86" s="613"/>
      <c r="AH86" s="612"/>
      <c r="AI86" s="548"/>
    </row>
    <row r="87" spans="1:100" s="786" customFormat="1" ht="25.5" customHeight="1" x14ac:dyDescent="0.2">
      <c r="A87" s="208">
        <v>40</v>
      </c>
      <c r="B87" s="500" t="s">
        <v>336</v>
      </c>
      <c r="C87" s="146" t="s">
        <v>211</v>
      </c>
      <c r="D87" s="271" t="s">
        <v>368</v>
      </c>
      <c r="E87" s="208" t="s">
        <v>587</v>
      </c>
      <c r="F87" s="502" t="s">
        <v>380</v>
      </c>
      <c r="G87" s="502" t="s">
        <v>7972</v>
      </c>
      <c r="H87" s="502" t="s">
        <v>372</v>
      </c>
      <c r="I87" s="271">
        <v>8</v>
      </c>
      <c r="J87" s="271"/>
      <c r="K87" s="271"/>
      <c r="L87" s="271"/>
      <c r="M87" s="271"/>
      <c r="N87" s="271"/>
      <c r="O87" s="271"/>
      <c r="P87" s="271">
        <v>1</v>
      </c>
      <c r="Q87" s="271"/>
      <c r="R87" s="271"/>
      <c r="S87" s="271"/>
      <c r="T87" s="271">
        <v>1</v>
      </c>
      <c r="U87" s="271"/>
      <c r="V87" s="271">
        <v>1</v>
      </c>
      <c r="W87" s="271"/>
      <c r="X87" s="271"/>
      <c r="Y87" s="271"/>
      <c r="Z87" s="271"/>
      <c r="AA87" s="271"/>
      <c r="AB87" s="271">
        <v>1</v>
      </c>
      <c r="AC87" s="832" t="s">
        <v>8622</v>
      </c>
      <c r="AD87" s="784" t="s">
        <v>7489</v>
      </c>
      <c r="AE87" s="681">
        <v>45484</v>
      </c>
      <c r="AF87" s="681"/>
      <c r="AG87" s="681"/>
      <c r="AH87" s="785"/>
      <c r="AI87" s="685" t="s">
        <v>7971</v>
      </c>
      <c r="AJ87" s="195"/>
      <c r="AK87" s="195"/>
      <c r="AL87" s="195"/>
      <c r="AM87" s="195"/>
      <c r="AN87" s="195"/>
      <c r="AO87" s="195"/>
      <c r="AP87" s="195"/>
      <c r="AQ87" s="195"/>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N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row>
    <row r="88" spans="1:100" s="96" customFormat="1" ht="12.75" x14ac:dyDescent="0.2">
      <c r="A88" s="609"/>
      <c r="B88" s="1012" t="s">
        <v>8317</v>
      </c>
      <c r="C88" s="1013"/>
      <c r="D88" s="1014"/>
      <c r="E88" s="609" t="s">
        <v>372</v>
      </c>
      <c r="F88" s="609"/>
      <c r="G88" s="611"/>
      <c r="H88" s="611"/>
      <c r="I88" s="610"/>
      <c r="J88" s="610"/>
      <c r="K88" s="610"/>
      <c r="L88" s="610"/>
      <c r="M88" s="610"/>
      <c r="N88" s="610"/>
      <c r="O88" s="610"/>
      <c r="P88" s="610"/>
      <c r="Q88" s="610"/>
      <c r="R88" s="610"/>
      <c r="S88" s="610"/>
      <c r="T88" s="610"/>
      <c r="U88" s="610"/>
      <c r="V88" s="610"/>
      <c r="W88" s="610"/>
      <c r="X88" s="610"/>
      <c r="Y88" s="610"/>
      <c r="Z88" s="610"/>
      <c r="AA88" s="610"/>
      <c r="AB88" s="610"/>
      <c r="AC88" s="548"/>
      <c r="AD88" s="612"/>
      <c r="AE88" s="613"/>
      <c r="AF88" s="613"/>
      <c r="AG88" s="613"/>
      <c r="AH88" s="612"/>
      <c r="AI88" s="548"/>
    </row>
    <row r="89" spans="1:100" s="96" customFormat="1" ht="25.5" customHeight="1" x14ac:dyDescent="0.2">
      <c r="A89" s="208">
        <v>11</v>
      </c>
      <c r="B89" s="500" t="s">
        <v>237</v>
      </c>
      <c r="C89" s="146" t="s">
        <v>211</v>
      </c>
      <c r="D89" s="271" t="s">
        <v>238</v>
      </c>
      <c r="E89" s="208" t="s">
        <v>249</v>
      </c>
      <c r="F89" s="502" t="s">
        <v>8467</v>
      </c>
      <c r="G89" s="502"/>
      <c r="H89" s="502"/>
      <c r="I89" s="140">
        <v>10</v>
      </c>
      <c r="J89" s="140"/>
      <c r="K89" s="140"/>
      <c r="L89" s="140"/>
      <c r="M89" s="140"/>
      <c r="N89" s="140"/>
      <c r="O89" s="140"/>
      <c r="P89" s="140"/>
      <c r="Q89" s="140"/>
      <c r="R89" s="140"/>
      <c r="S89" s="140"/>
      <c r="T89" s="140">
        <v>1</v>
      </c>
      <c r="U89" s="140"/>
      <c r="V89" s="140"/>
      <c r="W89" s="140"/>
      <c r="X89" s="140"/>
      <c r="Y89" s="140"/>
      <c r="Z89" s="140"/>
      <c r="AA89" s="140"/>
      <c r="AB89" s="140"/>
      <c r="AC89" s="832" t="s">
        <v>8468</v>
      </c>
      <c r="AD89" s="151" t="s">
        <v>7457</v>
      </c>
      <c r="AE89" s="464">
        <v>45482</v>
      </c>
      <c r="AF89" s="464"/>
      <c r="AG89" s="464"/>
      <c r="AH89" s="617"/>
      <c r="AI89" s="80" t="s">
        <v>7971</v>
      </c>
      <c r="AJ89" s="217"/>
      <c r="AK89" s="217"/>
      <c r="AL89" s="217"/>
      <c r="AM89" s="217"/>
      <c r="AN89" s="217"/>
      <c r="AO89" s="217"/>
      <c r="AP89" s="217"/>
      <c r="AQ89" s="217"/>
      <c r="AR89" s="217"/>
      <c r="AS89" s="217"/>
      <c r="AT89" s="217"/>
      <c r="AU89" s="217"/>
      <c r="AV89" s="217"/>
      <c r="AW89" s="217"/>
      <c r="AX89" s="217"/>
      <c r="AY89" s="217"/>
      <c r="AZ89" s="217"/>
      <c r="BA89" s="217"/>
      <c r="BB89" s="217"/>
      <c r="BC89" s="217"/>
      <c r="BD89" s="217"/>
      <c r="BE89" s="217"/>
      <c r="BF89" s="217"/>
      <c r="BG89" s="217"/>
      <c r="BH89" s="217"/>
      <c r="BI89" s="217"/>
      <c r="BJ89" s="217"/>
      <c r="BK89" s="217"/>
      <c r="BL89" s="217"/>
      <c r="BM89" s="217"/>
      <c r="BN89" s="217"/>
      <c r="BO89" s="217"/>
      <c r="BP89" s="217"/>
      <c r="BQ89" s="217"/>
      <c r="BR89" s="217"/>
      <c r="BS89" s="217"/>
      <c r="BT89" s="217"/>
      <c r="BU89" s="217"/>
      <c r="BV89" s="217"/>
      <c r="BW89" s="217"/>
      <c r="BX89" s="217"/>
      <c r="BY89" s="217"/>
      <c r="BZ89" s="217"/>
      <c r="CA89" s="217"/>
      <c r="CB89" s="217"/>
      <c r="CC89" s="217"/>
      <c r="CD89" s="217"/>
      <c r="CE89" s="217"/>
      <c r="CF89" s="217"/>
      <c r="CG89" s="217"/>
      <c r="CH89" s="217"/>
      <c r="CI89" s="217"/>
      <c r="CJ89" s="217"/>
      <c r="CK89" s="217"/>
      <c r="CL89" s="217"/>
      <c r="CM89" s="217"/>
      <c r="CN89" s="217"/>
      <c r="CO89" s="217"/>
      <c r="CP89" s="217"/>
      <c r="CQ89" s="217"/>
      <c r="CR89" s="217"/>
      <c r="CS89" s="217"/>
      <c r="CT89" s="217"/>
      <c r="CU89" s="217"/>
      <c r="CV89" s="217"/>
    </row>
    <row r="90" spans="1:100" s="96" customFormat="1" ht="12.75" x14ac:dyDescent="0.2">
      <c r="A90" s="609"/>
      <c r="B90" s="1015" t="s">
        <v>8318</v>
      </c>
      <c r="C90" s="1013"/>
      <c r="D90" s="1014"/>
      <c r="E90" s="609" t="s">
        <v>372</v>
      </c>
      <c r="F90" s="609"/>
      <c r="G90" s="611"/>
      <c r="H90" s="611"/>
      <c r="I90" s="610"/>
      <c r="J90" s="610"/>
      <c r="K90" s="610"/>
      <c r="L90" s="610"/>
      <c r="M90" s="610"/>
      <c r="N90" s="610"/>
      <c r="O90" s="610"/>
      <c r="P90" s="610"/>
      <c r="Q90" s="610"/>
      <c r="R90" s="610"/>
      <c r="S90" s="610"/>
      <c r="T90" s="610"/>
      <c r="U90" s="610"/>
      <c r="V90" s="610"/>
      <c r="W90" s="610"/>
      <c r="X90" s="610"/>
      <c r="Y90" s="610"/>
      <c r="Z90" s="610"/>
      <c r="AA90" s="610"/>
      <c r="AB90" s="610"/>
      <c r="AC90" s="548"/>
      <c r="AD90" s="612"/>
      <c r="AE90" s="613"/>
      <c r="AF90" s="613"/>
      <c r="AG90" s="613"/>
      <c r="AH90" s="612"/>
      <c r="AI90" s="548"/>
    </row>
    <row r="91" spans="1:100" s="96" customFormat="1" ht="12.75" x14ac:dyDescent="0.2">
      <c r="A91" s="609"/>
      <c r="B91" s="1012" t="s">
        <v>8319</v>
      </c>
      <c r="C91" s="1013"/>
      <c r="D91" s="1014"/>
      <c r="E91" s="609" t="s">
        <v>372</v>
      </c>
      <c r="F91" s="609"/>
      <c r="G91" s="611"/>
      <c r="H91" s="611"/>
      <c r="I91" s="610"/>
      <c r="J91" s="610"/>
      <c r="K91" s="610"/>
      <c r="L91" s="610"/>
      <c r="M91" s="610"/>
      <c r="N91" s="610"/>
      <c r="O91" s="610"/>
      <c r="P91" s="610"/>
      <c r="Q91" s="610"/>
      <c r="R91" s="610"/>
      <c r="S91" s="610"/>
      <c r="T91" s="610"/>
      <c r="U91" s="610"/>
      <c r="V91" s="610"/>
      <c r="W91" s="610"/>
      <c r="X91" s="610"/>
      <c r="Y91" s="610"/>
      <c r="Z91" s="610"/>
      <c r="AA91" s="610"/>
      <c r="AB91" s="610"/>
      <c r="AC91" s="548"/>
      <c r="AD91" s="612"/>
      <c r="AE91" s="613"/>
      <c r="AF91" s="613"/>
      <c r="AG91" s="613"/>
      <c r="AH91" s="612"/>
      <c r="AI91" s="548"/>
    </row>
    <row r="92" spans="1:100" s="786" customFormat="1" ht="25.5" customHeight="1" x14ac:dyDescent="0.2">
      <c r="A92" s="208">
        <v>40</v>
      </c>
      <c r="B92" s="500" t="s">
        <v>336</v>
      </c>
      <c r="C92" s="146" t="s">
        <v>211</v>
      </c>
      <c r="D92" s="271" t="s">
        <v>368</v>
      </c>
      <c r="E92" s="208" t="s">
        <v>587</v>
      </c>
      <c r="F92" s="502" t="s">
        <v>380</v>
      </c>
      <c r="G92" s="502" t="s">
        <v>7972</v>
      </c>
      <c r="H92" s="502" t="s">
        <v>372</v>
      </c>
      <c r="I92" s="271">
        <v>8</v>
      </c>
      <c r="J92" s="271"/>
      <c r="K92" s="271"/>
      <c r="L92" s="271"/>
      <c r="M92" s="271"/>
      <c r="N92" s="271"/>
      <c r="O92" s="271"/>
      <c r="P92" s="271">
        <v>1</v>
      </c>
      <c r="Q92" s="271"/>
      <c r="R92" s="271"/>
      <c r="S92" s="271"/>
      <c r="T92" s="271">
        <v>1</v>
      </c>
      <c r="U92" s="271"/>
      <c r="V92" s="271">
        <v>1</v>
      </c>
      <c r="W92" s="271"/>
      <c r="X92" s="271"/>
      <c r="Y92" s="271"/>
      <c r="Z92" s="271"/>
      <c r="AA92" s="271"/>
      <c r="AB92" s="271">
        <v>1</v>
      </c>
      <c r="AC92" s="832" t="s">
        <v>8623</v>
      </c>
      <c r="AD92" s="784" t="s">
        <v>7489</v>
      </c>
      <c r="AE92" s="681">
        <v>45484</v>
      </c>
      <c r="AF92" s="681"/>
      <c r="AG92" s="681"/>
      <c r="AH92" s="785"/>
      <c r="AI92" s="685" t="s">
        <v>7971</v>
      </c>
      <c r="AJ92" s="195"/>
      <c r="AK92" s="195"/>
      <c r="AL92" s="195"/>
      <c r="AM92" s="195"/>
      <c r="AN92" s="195"/>
      <c r="AO92" s="195"/>
      <c r="AP92" s="195"/>
      <c r="AQ92" s="195"/>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N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row>
    <row r="93" spans="1:100" s="96" customFormat="1" ht="25.5" customHeight="1" x14ac:dyDescent="0.2">
      <c r="A93" s="208">
        <v>28</v>
      </c>
      <c r="B93" s="500" t="s">
        <v>237</v>
      </c>
      <c r="C93" s="146" t="s">
        <v>211</v>
      </c>
      <c r="D93" s="271" t="s">
        <v>238</v>
      </c>
      <c r="E93" s="208" t="s">
        <v>475</v>
      </c>
      <c r="F93" s="502"/>
      <c r="G93" s="502" t="s">
        <v>476</v>
      </c>
      <c r="H93" s="502" t="s">
        <v>477</v>
      </c>
      <c r="I93" s="140">
        <v>5</v>
      </c>
      <c r="J93" s="140"/>
      <c r="K93" s="140"/>
      <c r="L93" s="140"/>
      <c r="M93" s="140"/>
      <c r="N93" s="140"/>
      <c r="O93" s="140"/>
      <c r="P93" s="140"/>
      <c r="Q93" s="140"/>
      <c r="R93" s="140"/>
      <c r="S93" s="140"/>
      <c r="T93" s="140">
        <v>1</v>
      </c>
      <c r="U93" s="140"/>
      <c r="V93" s="140"/>
      <c r="W93" s="140"/>
      <c r="X93" s="140"/>
      <c r="Y93" s="140"/>
      <c r="Z93" s="140"/>
      <c r="AA93" s="140"/>
      <c r="AB93" s="140"/>
      <c r="AC93" s="80" t="s">
        <v>8625</v>
      </c>
      <c r="AD93" s="151" t="s">
        <v>7518</v>
      </c>
      <c r="AE93" s="464">
        <v>45489</v>
      </c>
      <c r="AF93" s="464"/>
      <c r="AG93" s="464"/>
      <c r="AH93" s="617"/>
      <c r="AI93" s="80"/>
      <c r="AJ93" s="217"/>
      <c r="AK93" s="217"/>
      <c r="AL93" s="217"/>
      <c r="AM93" s="217"/>
      <c r="AN93" s="217"/>
      <c r="AO93" s="217"/>
      <c r="AP93" s="217"/>
      <c r="AQ93" s="217"/>
      <c r="AR93" s="217"/>
      <c r="AS93" s="217"/>
      <c r="AT93" s="217"/>
      <c r="AU93" s="217"/>
      <c r="AV93" s="217"/>
      <c r="AW93" s="217"/>
      <c r="AX93" s="217"/>
      <c r="AY93" s="217"/>
      <c r="AZ93" s="217"/>
      <c r="BA93" s="217"/>
      <c r="BB93" s="217"/>
      <c r="BC93" s="217"/>
      <c r="BD93" s="217"/>
      <c r="BE93" s="217"/>
      <c r="BF93" s="217"/>
      <c r="BG93" s="217"/>
      <c r="BH93" s="217"/>
      <c r="BI93" s="217"/>
      <c r="BJ93" s="217"/>
      <c r="BK93" s="217"/>
      <c r="BL93" s="217"/>
      <c r="BM93" s="217"/>
      <c r="BN93" s="217"/>
      <c r="BO93" s="217"/>
      <c r="BP93" s="217"/>
      <c r="BQ93" s="217"/>
      <c r="BR93" s="217"/>
      <c r="BS93" s="217"/>
      <c r="BT93" s="217"/>
      <c r="BU93" s="217"/>
      <c r="BV93" s="217"/>
      <c r="BW93" s="217"/>
      <c r="BX93" s="217"/>
      <c r="BY93" s="217"/>
      <c r="BZ93" s="217"/>
      <c r="CA93" s="217"/>
      <c r="CB93" s="217"/>
      <c r="CC93" s="217"/>
      <c r="CD93" s="217"/>
      <c r="CE93" s="217"/>
      <c r="CF93" s="217"/>
      <c r="CG93" s="217"/>
      <c r="CH93" s="217"/>
      <c r="CI93" s="217"/>
      <c r="CJ93" s="217"/>
      <c r="CK93" s="217"/>
      <c r="CL93" s="217"/>
      <c r="CM93" s="217"/>
      <c r="CN93" s="217"/>
      <c r="CO93" s="217"/>
      <c r="CP93" s="217"/>
      <c r="CQ93" s="217"/>
      <c r="CR93" s="217"/>
      <c r="CS93" s="217"/>
      <c r="CT93" s="217"/>
      <c r="CU93" s="217"/>
      <c r="CV93" s="217"/>
    </row>
    <row r="94" spans="1:100" s="96" customFormat="1" ht="12.75" x14ac:dyDescent="0.2">
      <c r="A94" s="609"/>
      <c r="B94" s="1012" t="s">
        <v>8320</v>
      </c>
      <c r="C94" s="1013"/>
      <c r="D94" s="1014"/>
      <c r="E94" s="609" t="s">
        <v>372</v>
      </c>
      <c r="F94" s="609"/>
      <c r="G94" s="611"/>
      <c r="H94" s="611"/>
      <c r="I94" s="610"/>
      <c r="J94" s="610"/>
      <c r="K94" s="610"/>
      <c r="L94" s="610"/>
      <c r="M94" s="610"/>
      <c r="N94" s="610"/>
      <c r="O94" s="610"/>
      <c r="P94" s="610"/>
      <c r="Q94" s="610"/>
      <c r="R94" s="610"/>
      <c r="S94" s="610"/>
      <c r="T94" s="610"/>
      <c r="U94" s="610"/>
      <c r="V94" s="610"/>
      <c r="W94" s="610"/>
      <c r="X94" s="610"/>
      <c r="Y94" s="610"/>
      <c r="Z94" s="610"/>
      <c r="AA94" s="610"/>
      <c r="AB94" s="610"/>
      <c r="AC94" s="548"/>
      <c r="AD94" s="612"/>
      <c r="AE94" s="613"/>
      <c r="AF94" s="613"/>
      <c r="AG94" s="613"/>
      <c r="AH94" s="612"/>
      <c r="AI94" s="548"/>
    </row>
    <row r="95" spans="1:100" s="96" customFormat="1" ht="25.5" customHeight="1" x14ac:dyDescent="0.2">
      <c r="A95" s="208">
        <v>11</v>
      </c>
      <c r="B95" s="500" t="s">
        <v>237</v>
      </c>
      <c r="C95" s="146" t="s">
        <v>211</v>
      </c>
      <c r="D95" s="271" t="s">
        <v>238</v>
      </c>
      <c r="E95" s="208" t="s">
        <v>249</v>
      </c>
      <c r="F95" s="502" t="s">
        <v>8467</v>
      </c>
      <c r="G95" s="502"/>
      <c r="H95" s="502"/>
      <c r="I95" s="140">
        <v>10</v>
      </c>
      <c r="J95" s="140"/>
      <c r="K95" s="140"/>
      <c r="L95" s="140"/>
      <c r="M95" s="140"/>
      <c r="N95" s="140"/>
      <c r="O95" s="140"/>
      <c r="P95" s="140"/>
      <c r="Q95" s="140"/>
      <c r="R95" s="140"/>
      <c r="S95" s="140"/>
      <c r="T95" s="140">
        <v>1</v>
      </c>
      <c r="U95" s="140"/>
      <c r="V95" s="140"/>
      <c r="W95" s="140"/>
      <c r="X95" s="140"/>
      <c r="Y95" s="140"/>
      <c r="Z95" s="140"/>
      <c r="AA95" s="140"/>
      <c r="AB95" s="140"/>
      <c r="AC95" s="832" t="s">
        <v>8469</v>
      </c>
      <c r="AD95" s="151" t="s">
        <v>7457</v>
      </c>
      <c r="AE95" s="464">
        <v>45482</v>
      </c>
      <c r="AF95" s="464"/>
      <c r="AG95" s="464"/>
      <c r="AH95" s="617"/>
      <c r="AI95" s="80" t="s">
        <v>7971</v>
      </c>
      <c r="AJ95" s="217"/>
      <c r="AK95" s="217"/>
      <c r="AL95" s="217"/>
      <c r="AM95" s="217"/>
      <c r="AN95" s="217"/>
      <c r="AO95" s="217"/>
      <c r="AP95" s="217"/>
      <c r="AQ95" s="217"/>
      <c r="AR95" s="217"/>
      <c r="AS95" s="217"/>
      <c r="AT95" s="217"/>
      <c r="AU95" s="217"/>
      <c r="AV95" s="217"/>
      <c r="AW95" s="217"/>
      <c r="AX95" s="217"/>
      <c r="AY95" s="217"/>
      <c r="AZ95" s="217"/>
      <c r="BA95" s="217"/>
      <c r="BB95" s="217"/>
      <c r="BC95" s="217"/>
      <c r="BD95" s="217"/>
      <c r="BE95" s="217"/>
      <c r="BF95" s="217"/>
      <c r="BG95" s="217"/>
      <c r="BH95" s="217"/>
      <c r="BI95" s="217"/>
      <c r="BJ95" s="217"/>
      <c r="BK95" s="217"/>
      <c r="BL95" s="217"/>
      <c r="BM95" s="217"/>
      <c r="BN95" s="217"/>
      <c r="BO95" s="217"/>
      <c r="BP95" s="217"/>
      <c r="BQ95" s="217"/>
      <c r="BR95" s="217"/>
      <c r="BS95" s="217"/>
      <c r="BT95" s="217"/>
      <c r="BU95" s="217"/>
      <c r="BV95" s="217"/>
      <c r="BW95" s="217"/>
      <c r="BX95" s="217"/>
      <c r="BY95" s="217"/>
      <c r="BZ95" s="217"/>
      <c r="CA95" s="217"/>
      <c r="CB95" s="217"/>
      <c r="CC95" s="217"/>
      <c r="CD95" s="217"/>
      <c r="CE95" s="217"/>
      <c r="CF95" s="217"/>
      <c r="CG95" s="217"/>
      <c r="CH95" s="217"/>
      <c r="CI95" s="217"/>
      <c r="CJ95" s="217"/>
      <c r="CK95" s="217"/>
      <c r="CL95" s="217"/>
      <c r="CM95" s="217"/>
      <c r="CN95" s="217"/>
      <c r="CO95" s="217"/>
      <c r="CP95" s="217"/>
      <c r="CQ95" s="217"/>
      <c r="CR95" s="217"/>
      <c r="CS95" s="217"/>
      <c r="CT95" s="217"/>
      <c r="CU95" s="217"/>
      <c r="CV95" s="217"/>
    </row>
    <row r="96" spans="1:100" s="96" customFormat="1" ht="25.5" customHeight="1" x14ac:dyDescent="0.2">
      <c r="A96" s="208">
        <v>24</v>
      </c>
      <c r="B96" s="500" t="s">
        <v>237</v>
      </c>
      <c r="C96" s="146" t="s">
        <v>211</v>
      </c>
      <c r="D96" s="271" t="s">
        <v>238</v>
      </c>
      <c r="E96" s="271" t="s">
        <v>327</v>
      </c>
      <c r="F96" s="271" t="s">
        <v>328</v>
      </c>
      <c r="G96" s="271" t="s">
        <v>329</v>
      </c>
      <c r="H96" s="208"/>
      <c r="I96" s="271">
        <v>4</v>
      </c>
      <c r="J96" s="140"/>
      <c r="K96" s="140"/>
      <c r="L96" s="140"/>
      <c r="M96" s="140"/>
      <c r="N96" s="140"/>
      <c r="O96" s="140"/>
      <c r="P96" s="140"/>
      <c r="Q96" s="140"/>
      <c r="R96" s="140"/>
      <c r="S96" s="140"/>
      <c r="T96" s="271"/>
      <c r="U96" s="140"/>
      <c r="V96" s="271">
        <v>1</v>
      </c>
      <c r="W96" s="140"/>
      <c r="X96" s="140"/>
      <c r="Y96" s="140"/>
      <c r="Z96" s="140"/>
      <c r="AA96" s="140"/>
      <c r="AB96" s="140"/>
      <c r="AC96" s="80" t="s">
        <v>8625</v>
      </c>
      <c r="AD96" s="151" t="s">
        <v>7515</v>
      </c>
      <c r="AE96" s="464">
        <v>45488</v>
      </c>
      <c r="AF96" s="464"/>
      <c r="AG96" s="464"/>
      <c r="AH96" s="617"/>
      <c r="AI96" s="80"/>
      <c r="AJ96" s="217"/>
      <c r="AK96" s="217"/>
      <c r="AL96" s="217"/>
      <c r="AM96" s="217"/>
      <c r="AN96" s="217"/>
      <c r="AO96" s="217"/>
      <c r="AP96" s="217"/>
      <c r="AQ96" s="217"/>
      <c r="AR96" s="217"/>
      <c r="AS96" s="217"/>
      <c r="AT96" s="217"/>
      <c r="AU96" s="217"/>
      <c r="AV96" s="217"/>
      <c r="AW96" s="217"/>
      <c r="AX96" s="217"/>
      <c r="AY96" s="217"/>
      <c r="AZ96" s="217"/>
      <c r="BA96" s="217"/>
      <c r="BB96" s="217"/>
      <c r="BC96" s="217"/>
      <c r="BD96" s="217"/>
      <c r="BE96" s="217"/>
      <c r="BF96" s="217"/>
      <c r="BG96" s="217"/>
      <c r="BH96" s="217"/>
      <c r="BI96" s="217"/>
      <c r="BJ96" s="217"/>
      <c r="BK96" s="217"/>
      <c r="BL96" s="217"/>
      <c r="BM96" s="217"/>
      <c r="BN96" s="217"/>
      <c r="BO96" s="217"/>
      <c r="BP96" s="217"/>
      <c r="BQ96" s="217"/>
      <c r="BR96" s="217"/>
      <c r="BS96" s="217"/>
      <c r="BT96" s="217"/>
      <c r="BU96" s="217"/>
      <c r="BV96" s="217"/>
      <c r="BW96" s="217"/>
      <c r="BX96" s="217"/>
      <c r="BY96" s="217"/>
      <c r="BZ96" s="217"/>
      <c r="CA96" s="217"/>
      <c r="CB96" s="217"/>
      <c r="CC96" s="217"/>
      <c r="CD96" s="217"/>
      <c r="CE96" s="217"/>
      <c r="CF96" s="217"/>
      <c r="CG96" s="217"/>
      <c r="CH96" s="217"/>
      <c r="CI96" s="217"/>
      <c r="CJ96" s="217"/>
      <c r="CK96" s="217"/>
      <c r="CL96" s="217"/>
      <c r="CM96" s="217"/>
      <c r="CN96" s="217"/>
      <c r="CO96" s="217"/>
      <c r="CP96" s="217"/>
      <c r="CQ96" s="217"/>
      <c r="CR96" s="217"/>
      <c r="CS96" s="217"/>
      <c r="CT96" s="217"/>
      <c r="CU96" s="217"/>
      <c r="CV96" s="217"/>
    </row>
    <row r="97" spans="1:100" s="96" customFormat="1" ht="25.5" customHeight="1" x14ac:dyDescent="0.2">
      <c r="A97" s="609"/>
      <c r="B97" s="1012" t="s">
        <v>8335</v>
      </c>
      <c r="C97" s="1013"/>
      <c r="D97" s="1014"/>
      <c r="E97" s="609" t="s">
        <v>372</v>
      </c>
      <c r="F97" s="609"/>
      <c r="G97" s="611"/>
      <c r="H97" s="611"/>
      <c r="I97" s="610"/>
      <c r="J97" s="610"/>
      <c r="K97" s="610"/>
      <c r="L97" s="610"/>
      <c r="M97" s="610"/>
      <c r="N97" s="610"/>
      <c r="O97" s="610"/>
      <c r="P97" s="610"/>
      <c r="Q97" s="610"/>
      <c r="R97" s="610"/>
      <c r="S97" s="610"/>
      <c r="T97" s="610"/>
      <c r="U97" s="610"/>
      <c r="V97" s="610"/>
      <c r="W97" s="610"/>
      <c r="X97" s="610"/>
      <c r="Y97" s="610"/>
      <c r="Z97" s="610"/>
      <c r="AA97" s="610"/>
      <c r="AB97" s="610"/>
      <c r="AC97" s="548"/>
      <c r="AD97" s="612"/>
      <c r="AE97" s="613"/>
      <c r="AF97" s="613"/>
      <c r="AG97" s="613"/>
      <c r="AH97" s="612"/>
      <c r="AI97" s="548"/>
    </row>
    <row r="98" spans="1:100" s="96" customFormat="1" ht="25.5" customHeight="1" x14ac:dyDescent="0.2">
      <c r="A98" s="208">
        <v>12</v>
      </c>
      <c r="B98" s="500" t="s">
        <v>237</v>
      </c>
      <c r="C98" s="146" t="s">
        <v>211</v>
      </c>
      <c r="D98" s="271" t="s">
        <v>238</v>
      </c>
      <c r="E98" s="271" t="s">
        <v>252</v>
      </c>
      <c r="F98" s="271" t="s">
        <v>253</v>
      </c>
      <c r="G98" s="271" t="s">
        <v>254</v>
      </c>
      <c r="H98" s="208" t="s">
        <v>255</v>
      </c>
      <c r="I98" s="140">
        <v>10</v>
      </c>
      <c r="J98" s="140"/>
      <c r="K98" s="140"/>
      <c r="L98" s="140"/>
      <c r="M98" s="140"/>
      <c r="N98" s="140"/>
      <c r="O98" s="140"/>
      <c r="P98" s="140"/>
      <c r="Q98" s="140"/>
      <c r="R98" s="140"/>
      <c r="S98" s="140"/>
      <c r="T98" s="140">
        <v>1</v>
      </c>
      <c r="U98" s="140"/>
      <c r="V98" s="140">
        <v>1</v>
      </c>
      <c r="W98" s="140"/>
      <c r="X98" s="140"/>
      <c r="Y98" s="140"/>
      <c r="Z98" s="140"/>
      <c r="AA98" s="140"/>
      <c r="AB98" s="140"/>
      <c r="AC98" s="869" t="s">
        <v>8627</v>
      </c>
      <c r="AD98" s="151" t="s">
        <v>7457</v>
      </c>
      <c r="AE98" s="464">
        <v>45482</v>
      </c>
      <c r="AF98" s="464"/>
      <c r="AG98" s="464"/>
      <c r="AH98" s="617"/>
      <c r="AI98" s="80" t="s">
        <v>7971</v>
      </c>
      <c r="AJ98" s="217"/>
      <c r="AK98" s="217"/>
      <c r="AL98" s="217"/>
      <c r="AM98" s="217"/>
      <c r="AN98" s="217"/>
      <c r="AO98" s="217"/>
      <c r="AP98" s="217"/>
      <c r="AQ98" s="217"/>
      <c r="AR98" s="217"/>
      <c r="AS98" s="217"/>
      <c r="AT98" s="217"/>
      <c r="AU98" s="217"/>
      <c r="AV98" s="217"/>
      <c r="AW98" s="217"/>
      <c r="AX98" s="217"/>
      <c r="AY98" s="217"/>
      <c r="AZ98" s="217"/>
      <c r="BA98" s="217"/>
      <c r="BB98" s="217"/>
      <c r="BC98" s="217"/>
      <c r="BD98" s="217"/>
      <c r="BE98" s="217"/>
      <c r="BF98" s="217"/>
      <c r="BG98" s="217"/>
      <c r="BH98" s="217"/>
      <c r="BI98" s="217"/>
      <c r="BJ98" s="217"/>
      <c r="BK98" s="217"/>
      <c r="BL98" s="217"/>
      <c r="BM98" s="217"/>
      <c r="BN98" s="217"/>
      <c r="BO98" s="217"/>
      <c r="BP98" s="217"/>
      <c r="BQ98" s="217"/>
      <c r="BR98" s="217"/>
      <c r="BS98" s="217"/>
      <c r="BT98" s="217"/>
      <c r="BU98" s="217"/>
      <c r="BV98" s="217"/>
      <c r="BW98" s="217"/>
      <c r="BX98" s="217"/>
      <c r="BY98" s="217"/>
      <c r="BZ98" s="217"/>
      <c r="CA98" s="217"/>
      <c r="CB98" s="217"/>
      <c r="CC98" s="217"/>
      <c r="CD98" s="217"/>
      <c r="CE98" s="217"/>
      <c r="CF98" s="217"/>
      <c r="CG98" s="217"/>
      <c r="CH98" s="217"/>
      <c r="CI98" s="217"/>
      <c r="CJ98" s="217"/>
      <c r="CK98" s="217"/>
      <c r="CL98" s="217"/>
      <c r="CM98" s="217"/>
      <c r="CN98" s="217"/>
      <c r="CO98" s="217"/>
      <c r="CP98" s="217"/>
      <c r="CQ98" s="217"/>
      <c r="CR98" s="217"/>
      <c r="CS98" s="217"/>
      <c r="CT98" s="217"/>
      <c r="CU98" s="217"/>
      <c r="CV98" s="217"/>
    </row>
    <row r="99" spans="1:100" s="96" customFormat="1" ht="25.5" customHeight="1" x14ac:dyDescent="0.2">
      <c r="A99" s="609"/>
      <c r="B99" s="1012" t="s">
        <v>8336</v>
      </c>
      <c r="C99" s="1013"/>
      <c r="D99" s="1014"/>
      <c r="E99" s="609" t="s">
        <v>372</v>
      </c>
      <c r="F99" s="609"/>
      <c r="G99" s="611"/>
      <c r="H99" s="611"/>
      <c r="I99" s="610"/>
      <c r="J99" s="610"/>
      <c r="K99" s="610"/>
      <c r="L99" s="610"/>
      <c r="M99" s="610"/>
      <c r="N99" s="610"/>
      <c r="O99" s="610"/>
      <c r="P99" s="610"/>
      <c r="Q99" s="610"/>
      <c r="R99" s="610"/>
      <c r="S99" s="610"/>
      <c r="T99" s="610"/>
      <c r="U99" s="610"/>
      <c r="V99" s="610"/>
      <c r="W99" s="610"/>
      <c r="X99" s="610"/>
      <c r="Y99" s="610"/>
      <c r="Z99" s="610"/>
      <c r="AA99" s="610"/>
      <c r="AB99" s="610"/>
      <c r="AC99" s="548"/>
      <c r="AD99" s="612"/>
      <c r="AE99" s="613"/>
      <c r="AF99" s="613"/>
      <c r="AG99" s="613"/>
      <c r="AH99" s="612"/>
      <c r="AI99" s="548"/>
    </row>
    <row r="100" spans="1:100" s="96" customFormat="1" ht="25.5" customHeight="1" x14ac:dyDescent="0.2">
      <c r="A100" s="208">
        <v>15</v>
      </c>
      <c r="B100" s="500" t="s">
        <v>237</v>
      </c>
      <c r="C100" s="146" t="s">
        <v>211</v>
      </c>
      <c r="D100" s="271" t="s">
        <v>238</v>
      </c>
      <c r="E100" s="271" t="s">
        <v>262</v>
      </c>
      <c r="F100" s="271" t="s">
        <v>263</v>
      </c>
      <c r="G100" s="271"/>
      <c r="H100" s="208"/>
      <c r="I100" s="271">
        <v>10</v>
      </c>
      <c r="J100" s="140"/>
      <c r="K100" s="140"/>
      <c r="L100" s="140"/>
      <c r="M100" s="140"/>
      <c r="N100" s="140"/>
      <c r="O100" s="140"/>
      <c r="P100" s="140"/>
      <c r="Q100" s="140"/>
      <c r="R100" s="140"/>
      <c r="S100" s="140"/>
      <c r="T100" s="271">
        <v>1</v>
      </c>
      <c r="U100" s="140"/>
      <c r="V100" s="271">
        <v>1</v>
      </c>
      <c r="W100" s="140"/>
      <c r="X100" s="140"/>
      <c r="Y100" s="140"/>
      <c r="Z100" s="140"/>
      <c r="AA100" s="140"/>
      <c r="AB100" s="140"/>
      <c r="AC100" s="869" t="s">
        <v>8632</v>
      </c>
      <c r="AD100" s="151" t="s">
        <v>7515</v>
      </c>
      <c r="AE100" s="464">
        <v>45488</v>
      </c>
      <c r="AF100" s="464"/>
      <c r="AG100" s="464"/>
      <c r="AH100" s="617"/>
      <c r="AI100" s="80"/>
      <c r="AJ100" s="217"/>
      <c r="AK100" s="217"/>
      <c r="AL100" s="217"/>
      <c r="AM100" s="217"/>
      <c r="AN100" s="217"/>
      <c r="AO100" s="217"/>
      <c r="AP100" s="217"/>
      <c r="AQ100" s="217"/>
      <c r="AR100" s="217"/>
      <c r="AS100" s="217"/>
      <c r="AT100" s="217"/>
      <c r="AU100" s="217"/>
      <c r="AV100" s="217"/>
      <c r="AW100" s="217"/>
      <c r="AX100" s="217"/>
      <c r="AY100" s="217"/>
      <c r="AZ100" s="217"/>
      <c r="BA100" s="217"/>
      <c r="BB100" s="217"/>
      <c r="BC100" s="217"/>
      <c r="BD100" s="217"/>
      <c r="BE100" s="217"/>
      <c r="BF100" s="217"/>
      <c r="BG100" s="217"/>
      <c r="BH100" s="217"/>
      <c r="BI100" s="217"/>
      <c r="BJ100" s="217"/>
      <c r="BK100" s="217"/>
      <c r="BL100" s="217"/>
      <c r="BM100" s="217"/>
      <c r="BN100" s="217"/>
      <c r="BO100" s="217"/>
      <c r="BP100" s="217"/>
      <c r="BQ100" s="217"/>
      <c r="BR100" s="217"/>
      <c r="BS100" s="217"/>
      <c r="BT100" s="217"/>
      <c r="BU100" s="217"/>
      <c r="BV100" s="217"/>
      <c r="BW100" s="217"/>
      <c r="BX100" s="217"/>
      <c r="BY100" s="217"/>
      <c r="BZ100" s="217"/>
      <c r="CA100" s="217"/>
      <c r="CB100" s="217"/>
      <c r="CC100" s="217"/>
      <c r="CD100" s="217"/>
      <c r="CE100" s="217"/>
      <c r="CF100" s="217"/>
      <c r="CG100" s="217"/>
      <c r="CH100" s="217"/>
      <c r="CI100" s="217"/>
      <c r="CJ100" s="217"/>
      <c r="CK100" s="217"/>
      <c r="CL100" s="217"/>
      <c r="CM100" s="217"/>
      <c r="CN100" s="217"/>
      <c r="CO100" s="217"/>
      <c r="CP100" s="217"/>
      <c r="CQ100" s="217"/>
      <c r="CR100" s="217"/>
      <c r="CS100" s="217"/>
      <c r="CT100" s="217"/>
      <c r="CU100" s="217"/>
      <c r="CV100" s="217"/>
    </row>
    <row r="101" spans="1:100" s="96" customFormat="1" ht="25.5" customHeight="1" x14ac:dyDescent="0.2">
      <c r="A101" s="609"/>
      <c r="B101" s="1012" t="s">
        <v>8337</v>
      </c>
      <c r="C101" s="1013"/>
      <c r="D101" s="1014"/>
      <c r="E101" s="609" t="s">
        <v>372</v>
      </c>
      <c r="F101" s="609"/>
      <c r="G101" s="611"/>
      <c r="H101" s="611"/>
      <c r="I101" s="610"/>
      <c r="J101" s="610"/>
      <c r="K101" s="610"/>
      <c r="L101" s="610"/>
      <c r="M101" s="610"/>
      <c r="N101" s="610"/>
      <c r="O101" s="610"/>
      <c r="P101" s="610"/>
      <c r="Q101" s="610"/>
      <c r="R101" s="610"/>
      <c r="S101" s="610"/>
      <c r="T101" s="610"/>
      <c r="U101" s="610"/>
      <c r="V101" s="610"/>
      <c r="W101" s="610"/>
      <c r="X101" s="610"/>
      <c r="Y101" s="610"/>
      <c r="Z101" s="610"/>
      <c r="AA101" s="610"/>
      <c r="AB101" s="610"/>
      <c r="AC101" s="548"/>
      <c r="AD101" s="612"/>
      <c r="AE101" s="613"/>
      <c r="AF101" s="613"/>
      <c r="AG101" s="613"/>
      <c r="AH101" s="612"/>
      <c r="AI101" s="548"/>
    </row>
    <row r="102" spans="1:100" s="96" customFormat="1" ht="25.5" customHeight="1" x14ac:dyDescent="0.2">
      <c r="A102" s="208">
        <v>12</v>
      </c>
      <c r="B102" s="500" t="s">
        <v>237</v>
      </c>
      <c r="C102" s="146" t="s">
        <v>211</v>
      </c>
      <c r="D102" s="271" t="s">
        <v>238</v>
      </c>
      <c r="E102" s="271" t="s">
        <v>252</v>
      </c>
      <c r="F102" s="271" t="s">
        <v>253</v>
      </c>
      <c r="G102" s="271" t="s">
        <v>254</v>
      </c>
      <c r="H102" s="208" t="s">
        <v>255</v>
      </c>
      <c r="I102" s="140">
        <v>10</v>
      </c>
      <c r="J102" s="140"/>
      <c r="K102" s="140"/>
      <c r="L102" s="140"/>
      <c r="M102" s="140"/>
      <c r="N102" s="140"/>
      <c r="O102" s="140"/>
      <c r="P102" s="140"/>
      <c r="Q102" s="140"/>
      <c r="R102" s="140"/>
      <c r="S102" s="140"/>
      <c r="T102" s="140">
        <v>1</v>
      </c>
      <c r="U102" s="140"/>
      <c r="V102" s="140">
        <v>1</v>
      </c>
      <c r="W102" s="140"/>
      <c r="X102" s="140"/>
      <c r="Y102" s="140"/>
      <c r="Z102" s="140"/>
      <c r="AA102" s="140"/>
      <c r="AB102" s="140"/>
      <c r="AC102" s="869" t="s">
        <v>8628</v>
      </c>
      <c r="AD102" s="151" t="s">
        <v>7457</v>
      </c>
      <c r="AE102" s="464">
        <v>45482</v>
      </c>
      <c r="AF102" s="464"/>
      <c r="AG102" s="464"/>
      <c r="AH102" s="617"/>
      <c r="AI102" s="80" t="s">
        <v>7971</v>
      </c>
      <c r="AJ102" s="217"/>
      <c r="AK102" s="217"/>
      <c r="AL102" s="217"/>
      <c r="AM102" s="217"/>
      <c r="AN102" s="217"/>
      <c r="AO102" s="217"/>
      <c r="AP102" s="217"/>
      <c r="AQ102" s="217"/>
      <c r="AR102" s="217"/>
      <c r="AS102" s="217"/>
      <c r="AT102" s="217"/>
      <c r="AU102" s="217"/>
      <c r="AV102" s="217"/>
      <c r="AW102" s="217"/>
      <c r="AX102" s="217"/>
      <c r="AY102" s="217"/>
      <c r="AZ102" s="217"/>
      <c r="BA102" s="217"/>
      <c r="BB102" s="217"/>
      <c r="BC102" s="217"/>
      <c r="BD102" s="217"/>
      <c r="BE102" s="217"/>
      <c r="BF102" s="217"/>
      <c r="BG102" s="217"/>
      <c r="BH102" s="217"/>
      <c r="BI102" s="217"/>
      <c r="BJ102" s="217"/>
      <c r="BK102" s="217"/>
      <c r="BL102" s="217"/>
      <c r="BM102" s="217"/>
      <c r="BN102" s="217"/>
      <c r="BO102" s="217"/>
      <c r="BP102" s="217"/>
      <c r="BQ102" s="217"/>
      <c r="BR102" s="217"/>
      <c r="BS102" s="217"/>
      <c r="BT102" s="217"/>
      <c r="BU102" s="217"/>
      <c r="BV102" s="217"/>
      <c r="BW102" s="217"/>
      <c r="BX102" s="217"/>
      <c r="BY102" s="217"/>
      <c r="BZ102" s="217"/>
      <c r="CA102" s="217"/>
      <c r="CB102" s="217"/>
      <c r="CC102" s="217"/>
      <c r="CD102" s="217"/>
      <c r="CE102" s="217"/>
      <c r="CF102" s="217"/>
      <c r="CG102" s="217"/>
      <c r="CH102" s="217"/>
      <c r="CI102" s="217"/>
      <c r="CJ102" s="217"/>
      <c r="CK102" s="217"/>
      <c r="CL102" s="217"/>
      <c r="CM102" s="217"/>
      <c r="CN102" s="217"/>
      <c r="CO102" s="217"/>
      <c r="CP102" s="217"/>
      <c r="CQ102" s="217"/>
      <c r="CR102" s="217"/>
      <c r="CS102" s="217"/>
      <c r="CT102" s="217"/>
      <c r="CU102" s="217"/>
      <c r="CV102" s="217"/>
    </row>
    <row r="103" spans="1:100" s="96" customFormat="1" ht="38.25" x14ac:dyDescent="0.2">
      <c r="A103" s="208" t="s">
        <v>1150</v>
      </c>
      <c r="B103" s="500" t="s">
        <v>237</v>
      </c>
      <c r="C103" s="271" t="s">
        <v>211</v>
      </c>
      <c r="D103" s="501" t="s">
        <v>238</v>
      </c>
      <c r="E103" s="500" t="s">
        <v>1442</v>
      </c>
      <c r="F103" s="502"/>
      <c r="G103" s="502" t="s">
        <v>1443</v>
      </c>
      <c r="H103" s="465"/>
      <c r="I103" s="140">
        <v>5</v>
      </c>
      <c r="J103" s="140"/>
      <c r="K103" s="140"/>
      <c r="L103" s="140"/>
      <c r="M103" s="140"/>
      <c r="N103" s="140"/>
      <c r="O103" s="140">
        <v>2</v>
      </c>
      <c r="P103" s="140"/>
      <c r="Q103" s="140"/>
      <c r="R103" s="140"/>
      <c r="S103" s="140"/>
      <c r="T103" s="140"/>
      <c r="U103" s="140"/>
      <c r="V103" s="140"/>
      <c r="W103" s="140"/>
      <c r="X103" s="140"/>
      <c r="Y103" s="140"/>
      <c r="Z103" s="140"/>
      <c r="AA103" s="140"/>
      <c r="AB103" s="140"/>
      <c r="AC103" s="654" t="s">
        <v>8642</v>
      </c>
      <c r="AD103" s="280" t="s">
        <v>7819</v>
      </c>
      <c r="AE103" s="740">
        <v>45491</v>
      </c>
      <c r="AF103" s="464"/>
      <c r="AG103" s="464"/>
      <c r="AH103" s="617"/>
      <c r="AI103" s="80"/>
      <c r="AJ103" s="217"/>
      <c r="AK103" s="217"/>
      <c r="AL103" s="217"/>
      <c r="AM103" s="217"/>
      <c r="AN103" s="217"/>
      <c r="AO103" s="217"/>
      <c r="AP103" s="217"/>
      <c r="AQ103" s="217"/>
      <c r="AR103" s="217"/>
      <c r="AS103" s="217"/>
      <c r="AT103" s="217"/>
      <c r="AU103" s="217"/>
      <c r="AV103" s="217"/>
      <c r="AW103" s="217"/>
      <c r="AX103" s="217"/>
      <c r="AY103" s="217"/>
      <c r="AZ103" s="217"/>
      <c r="BA103" s="217"/>
      <c r="BB103" s="217"/>
      <c r="BC103" s="217"/>
      <c r="BD103" s="217"/>
      <c r="BE103" s="217"/>
      <c r="BF103" s="217"/>
      <c r="BG103" s="217"/>
      <c r="BH103" s="217"/>
      <c r="BI103" s="217"/>
      <c r="BJ103" s="217"/>
      <c r="BK103" s="217"/>
      <c r="BL103" s="217"/>
      <c r="BM103" s="217"/>
      <c r="BN103" s="217"/>
      <c r="BO103" s="217"/>
      <c r="BP103" s="217"/>
      <c r="BQ103" s="217"/>
      <c r="BR103" s="217"/>
      <c r="BS103" s="217"/>
      <c r="BT103" s="217"/>
      <c r="BU103" s="217"/>
      <c r="BV103" s="217"/>
      <c r="BW103" s="217"/>
      <c r="BX103" s="217"/>
      <c r="BY103" s="217"/>
      <c r="BZ103" s="217"/>
      <c r="CA103" s="217"/>
      <c r="CB103" s="217"/>
      <c r="CC103" s="217"/>
      <c r="CD103" s="217"/>
      <c r="CE103" s="217"/>
      <c r="CF103" s="217"/>
      <c r="CG103" s="217"/>
      <c r="CH103" s="217"/>
      <c r="CI103" s="217"/>
      <c r="CJ103" s="217"/>
      <c r="CK103" s="217"/>
      <c r="CL103" s="217"/>
      <c r="CM103" s="217"/>
      <c r="CN103" s="217"/>
      <c r="CO103" s="217"/>
      <c r="CP103" s="217"/>
      <c r="CQ103" s="217"/>
      <c r="CR103" s="217"/>
      <c r="CS103" s="217"/>
      <c r="CT103" s="217"/>
      <c r="CU103" s="217"/>
      <c r="CV103" s="217"/>
    </row>
    <row r="104" spans="1:100" s="96" customFormat="1" ht="25.5" customHeight="1" x14ac:dyDescent="0.2">
      <c r="A104" s="609"/>
      <c r="B104" s="1012" t="s">
        <v>8338</v>
      </c>
      <c r="C104" s="1013"/>
      <c r="D104" s="1014"/>
      <c r="E104" s="609" t="s">
        <v>372</v>
      </c>
      <c r="F104" s="609"/>
      <c r="G104" s="611"/>
      <c r="H104" s="611"/>
      <c r="I104" s="610"/>
      <c r="J104" s="610"/>
      <c r="K104" s="610"/>
      <c r="L104" s="610"/>
      <c r="M104" s="610"/>
      <c r="N104" s="610"/>
      <c r="O104" s="610"/>
      <c r="P104" s="610"/>
      <c r="Q104" s="610"/>
      <c r="R104" s="610"/>
      <c r="S104" s="610"/>
      <c r="T104" s="610"/>
      <c r="U104" s="610"/>
      <c r="V104" s="610"/>
      <c r="W104" s="610"/>
      <c r="X104" s="610"/>
      <c r="Y104" s="610"/>
      <c r="Z104" s="610"/>
      <c r="AA104" s="610"/>
      <c r="AB104" s="610"/>
      <c r="AC104" s="548"/>
      <c r="AD104" s="612"/>
      <c r="AE104" s="613"/>
      <c r="AF104" s="613"/>
      <c r="AG104" s="613"/>
      <c r="AH104" s="612"/>
      <c r="AI104" s="548"/>
    </row>
    <row r="105" spans="1:100" s="96" customFormat="1" ht="25.5" customHeight="1" x14ac:dyDescent="0.2">
      <c r="A105" s="208">
        <v>15</v>
      </c>
      <c r="B105" s="500" t="s">
        <v>237</v>
      </c>
      <c r="C105" s="146" t="s">
        <v>211</v>
      </c>
      <c r="D105" s="271" t="s">
        <v>238</v>
      </c>
      <c r="E105" s="271" t="s">
        <v>262</v>
      </c>
      <c r="F105" s="271" t="s">
        <v>263</v>
      </c>
      <c r="G105" s="271"/>
      <c r="H105" s="208"/>
      <c r="I105" s="271">
        <v>10</v>
      </c>
      <c r="J105" s="140"/>
      <c r="K105" s="140"/>
      <c r="L105" s="140"/>
      <c r="M105" s="140"/>
      <c r="N105" s="140"/>
      <c r="O105" s="140"/>
      <c r="P105" s="140"/>
      <c r="Q105" s="140"/>
      <c r="R105" s="140"/>
      <c r="S105" s="140"/>
      <c r="T105" s="271">
        <v>1</v>
      </c>
      <c r="U105" s="140"/>
      <c r="V105" s="271">
        <v>1</v>
      </c>
      <c r="W105" s="140"/>
      <c r="X105" s="140"/>
      <c r="Y105" s="140"/>
      <c r="Z105" s="140"/>
      <c r="AA105" s="140"/>
      <c r="AB105" s="140"/>
      <c r="AC105" s="869" t="s">
        <v>8633</v>
      </c>
      <c r="AD105" s="151" t="s">
        <v>7515</v>
      </c>
      <c r="AE105" s="464">
        <v>45488</v>
      </c>
      <c r="AF105" s="464"/>
      <c r="AG105" s="464"/>
      <c r="AH105" s="617"/>
      <c r="AI105" s="80"/>
      <c r="AJ105" s="217"/>
      <c r="AK105" s="217"/>
      <c r="AL105" s="217"/>
      <c r="AM105" s="217"/>
      <c r="AN105" s="217"/>
      <c r="AO105" s="217"/>
      <c r="AP105" s="217"/>
      <c r="AQ105" s="217"/>
      <c r="AR105" s="217"/>
      <c r="AS105" s="217"/>
      <c r="AT105" s="217"/>
      <c r="AU105" s="217"/>
      <c r="AV105" s="217"/>
      <c r="AW105" s="217"/>
      <c r="AX105" s="217"/>
      <c r="AY105" s="217"/>
      <c r="AZ105" s="217"/>
      <c r="BA105" s="217"/>
      <c r="BB105" s="217"/>
      <c r="BC105" s="217"/>
      <c r="BD105" s="217"/>
      <c r="BE105" s="217"/>
      <c r="BF105" s="217"/>
      <c r="BG105" s="217"/>
      <c r="BH105" s="217"/>
      <c r="BI105" s="217"/>
      <c r="BJ105" s="217"/>
      <c r="BK105" s="217"/>
      <c r="BL105" s="217"/>
      <c r="BM105" s="217"/>
      <c r="BN105" s="217"/>
      <c r="BO105" s="217"/>
      <c r="BP105" s="217"/>
      <c r="BQ105" s="217"/>
      <c r="BR105" s="217"/>
      <c r="BS105" s="217"/>
      <c r="BT105" s="217"/>
      <c r="BU105" s="217"/>
      <c r="BV105" s="217"/>
      <c r="BW105" s="217"/>
      <c r="BX105" s="217"/>
      <c r="BY105" s="217"/>
      <c r="BZ105" s="217"/>
      <c r="CA105" s="217"/>
      <c r="CB105" s="217"/>
      <c r="CC105" s="217"/>
      <c r="CD105" s="217"/>
      <c r="CE105" s="217"/>
      <c r="CF105" s="217"/>
      <c r="CG105" s="217"/>
      <c r="CH105" s="217"/>
      <c r="CI105" s="217"/>
      <c r="CJ105" s="217"/>
      <c r="CK105" s="217"/>
      <c r="CL105" s="217"/>
      <c r="CM105" s="217"/>
      <c r="CN105" s="217"/>
      <c r="CO105" s="217"/>
      <c r="CP105" s="217"/>
      <c r="CQ105" s="217"/>
      <c r="CR105" s="217"/>
      <c r="CS105" s="217"/>
      <c r="CT105" s="217"/>
      <c r="CU105" s="217"/>
      <c r="CV105" s="217"/>
    </row>
    <row r="106" spans="1:100" s="96" customFormat="1" ht="63.75" x14ac:dyDescent="0.2">
      <c r="A106" s="208" t="s">
        <v>382</v>
      </c>
      <c r="B106" s="500" t="s">
        <v>237</v>
      </c>
      <c r="C106" s="271" t="s">
        <v>211</v>
      </c>
      <c r="D106" s="501" t="s">
        <v>238</v>
      </c>
      <c r="E106" s="500" t="s">
        <v>383</v>
      </c>
      <c r="F106" s="502"/>
      <c r="G106" s="502" t="s">
        <v>384</v>
      </c>
      <c r="H106" s="465"/>
      <c r="I106" s="140">
        <v>3</v>
      </c>
      <c r="J106" s="140"/>
      <c r="K106" s="140"/>
      <c r="L106" s="140"/>
      <c r="M106" s="140"/>
      <c r="N106" s="140"/>
      <c r="O106" s="140">
        <v>1</v>
      </c>
      <c r="P106" s="140"/>
      <c r="Q106" s="140"/>
      <c r="R106" s="140"/>
      <c r="S106" s="140"/>
      <c r="T106" s="140"/>
      <c r="U106" s="140"/>
      <c r="V106" s="140"/>
      <c r="W106" s="140"/>
      <c r="X106" s="140"/>
      <c r="Y106" s="140"/>
      <c r="Z106" s="140"/>
      <c r="AA106" s="140"/>
      <c r="AB106" s="140"/>
      <c r="AC106" s="654" t="s">
        <v>8643</v>
      </c>
      <c r="AD106" s="280" t="s">
        <v>7819</v>
      </c>
      <c r="AE106" s="740">
        <v>45491</v>
      </c>
      <c r="AF106" s="464"/>
      <c r="AG106" s="464"/>
      <c r="AH106" s="617"/>
      <c r="AI106" s="80"/>
      <c r="AJ106" s="217"/>
      <c r="AK106" s="217"/>
      <c r="AL106" s="217"/>
      <c r="AM106" s="217"/>
      <c r="AN106" s="217"/>
      <c r="AO106" s="217"/>
      <c r="AP106" s="217"/>
      <c r="AQ106" s="217"/>
      <c r="AR106" s="217"/>
      <c r="AS106" s="217"/>
      <c r="AT106" s="217"/>
      <c r="AU106" s="217"/>
      <c r="AV106" s="217"/>
      <c r="AW106" s="217"/>
      <c r="AX106" s="217"/>
      <c r="AY106" s="217"/>
      <c r="AZ106" s="217"/>
      <c r="BA106" s="217"/>
      <c r="BB106" s="217"/>
      <c r="BC106" s="217"/>
      <c r="BD106" s="217"/>
      <c r="BE106" s="217"/>
      <c r="BF106" s="217"/>
      <c r="BG106" s="217"/>
      <c r="BH106" s="217"/>
      <c r="BI106" s="217"/>
      <c r="BJ106" s="217"/>
      <c r="BK106" s="217"/>
      <c r="BL106" s="217"/>
      <c r="BM106" s="217"/>
      <c r="BN106" s="217"/>
      <c r="BO106" s="217"/>
      <c r="BP106" s="217"/>
      <c r="BQ106" s="217"/>
      <c r="BR106" s="217"/>
      <c r="BS106" s="217"/>
      <c r="BT106" s="217"/>
      <c r="BU106" s="217"/>
      <c r="BV106" s="217"/>
      <c r="BW106" s="217"/>
      <c r="BX106" s="217"/>
      <c r="BY106" s="217"/>
      <c r="BZ106" s="217"/>
      <c r="CA106" s="217"/>
      <c r="CB106" s="217"/>
      <c r="CC106" s="217"/>
      <c r="CD106" s="217"/>
      <c r="CE106" s="217"/>
      <c r="CF106" s="217"/>
      <c r="CG106" s="217"/>
      <c r="CH106" s="217"/>
      <c r="CI106" s="217"/>
      <c r="CJ106" s="217"/>
      <c r="CK106" s="217"/>
      <c r="CL106" s="217"/>
      <c r="CM106" s="217"/>
      <c r="CN106" s="217"/>
      <c r="CO106" s="217"/>
      <c r="CP106" s="217"/>
      <c r="CQ106" s="217"/>
      <c r="CR106" s="217"/>
      <c r="CS106" s="217"/>
      <c r="CT106" s="217"/>
      <c r="CU106" s="217"/>
      <c r="CV106" s="217"/>
    </row>
    <row r="107" spans="1:100" s="96" customFormat="1" ht="25.5" customHeight="1" x14ac:dyDescent="0.2">
      <c r="A107" s="609"/>
      <c r="B107" s="1012" t="s">
        <v>8339</v>
      </c>
      <c r="C107" s="1013"/>
      <c r="D107" s="1014"/>
      <c r="E107" s="609" t="s">
        <v>372</v>
      </c>
      <c r="F107" s="609"/>
      <c r="G107" s="611"/>
      <c r="H107" s="611"/>
      <c r="I107" s="610"/>
      <c r="J107" s="610"/>
      <c r="K107" s="610"/>
      <c r="L107" s="610"/>
      <c r="M107" s="610"/>
      <c r="N107" s="610"/>
      <c r="O107" s="610"/>
      <c r="P107" s="610"/>
      <c r="Q107" s="610"/>
      <c r="R107" s="610"/>
      <c r="S107" s="610"/>
      <c r="T107" s="610"/>
      <c r="U107" s="610"/>
      <c r="V107" s="610"/>
      <c r="W107" s="610"/>
      <c r="X107" s="610"/>
      <c r="Y107" s="610"/>
      <c r="Z107" s="610"/>
      <c r="AA107" s="610"/>
      <c r="AB107" s="610"/>
      <c r="AC107" s="548"/>
      <c r="AD107" s="612"/>
      <c r="AE107" s="613"/>
      <c r="AF107" s="613"/>
      <c r="AG107" s="613"/>
      <c r="AH107" s="612"/>
      <c r="AI107" s="548"/>
    </row>
    <row r="108" spans="1:100" s="96" customFormat="1" ht="25.5" customHeight="1" x14ac:dyDescent="0.2">
      <c r="A108" s="208">
        <v>23</v>
      </c>
      <c r="B108" s="500" t="s">
        <v>237</v>
      </c>
      <c r="C108" s="146" t="s">
        <v>211</v>
      </c>
      <c r="D108" s="271" t="s">
        <v>238</v>
      </c>
      <c r="E108" s="271" t="s">
        <v>495</v>
      </c>
      <c r="F108" s="271"/>
      <c r="G108" s="271" t="s">
        <v>496</v>
      </c>
      <c r="H108" s="208" t="s">
        <v>497</v>
      </c>
      <c r="I108" s="140">
        <v>10</v>
      </c>
      <c r="J108" s="140"/>
      <c r="K108" s="140"/>
      <c r="L108" s="140"/>
      <c r="M108" s="140"/>
      <c r="N108" s="140"/>
      <c r="O108" s="140"/>
      <c r="P108" s="140"/>
      <c r="Q108" s="140"/>
      <c r="R108" s="140"/>
      <c r="S108" s="140"/>
      <c r="T108" s="140">
        <v>1</v>
      </c>
      <c r="U108" s="140"/>
      <c r="V108" s="140">
        <v>1</v>
      </c>
      <c r="W108" s="140"/>
      <c r="X108" s="140"/>
      <c r="Y108" s="140"/>
      <c r="Z108" s="140"/>
      <c r="AA108" s="140"/>
      <c r="AB108" s="271"/>
      <c r="AC108" s="869" t="s">
        <v>8638</v>
      </c>
      <c r="AD108" s="151" t="s">
        <v>7518</v>
      </c>
      <c r="AE108" s="464">
        <v>45489</v>
      </c>
      <c r="AF108" s="464"/>
      <c r="AG108" s="464"/>
      <c r="AH108" s="617"/>
      <c r="AI108" s="80"/>
      <c r="AJ108" s="217"/>
      <c r="AK108" s="217"/>
      <c r="AL108" s="217"/>
      <c r="AM108" s="217"/>
      <c r="AN108" s="217"/>
      <c r="AO108" s="217"/>
      <c r="AP108" s="217"/>
      <c r="AQ108" s="217"/>
      <c r="AR108" s="217"/>
      <c r="AS108" s="217"/>
      <c r="AT108" s="217"/>
      <c r="AU108" s="217"/>
      <c r="AV108" s="217"/>
      <c r="AW108" s="217"/>
      <c r="AX108" s="217"/>
      <c r="AY108" s="217"/>
      <c r="AZ108" s="217"/>
      <c r="BA108" s="217"/>
      <c r="BB108" s="217"/>
      <c r="BC108" s="217"/>
      <c r="BD108" s="217"/>
      <c r="BE108" s="217"/>
      <c r="BF108" s="217"/>
      <c r="BG108" s="217"/>
      <c r="BH108" s="217"/>
      <c r="BI108" s="217"/>
      <c r="BJ108" s="217"/>
      <c r="BK108" s="217"/>
      <c r="BL108" s="217"/>
      <c r="BM108" s="217"/>
      <c r="BN108" s="217"/>
      <c r="BO108" s="217"/>
      <c r="BP108" s="217"/>
      <c r="BQ108" s="217"/>
      <c r="BR108" s="217"/>
      <c r="BS108" s="217"/>
      <c r="BT108" s="217"/>
      <c r="BU108" s="217"/>
      <c r="BV108" s="217"/>
      <c r="BW108" s="217"/>
      <c r="BX108" s="217"/>
      <c r="BY108" s="217"/>
      <c r="BZ108" s="217"/>
      <c r="CA108" s="217"/>
      <c r="CB108" s="217"/>
      <c r="CC108" s="217"/>
      <c r="CD108" s="217"/>
      <c r="CE108" s="217"/>
      <c r="CF108" s="217"/>
      <c r="CG108" s="217"/>
      <c r="CH108" s="217"/>
      <c r="CI108" s="217"/>
      <c r="CJ108" s="217"/>
      <c r="CK108" s="217"/>
      <c r="CL108" s="217"/>
      <c r="CM108" s="217"/>
      <c r="CN108" s="217"/>
      <c r="CO108" s="217"/>
      <c r="CP108" s="217"/>
      <c r="CQ108" s="217"/>
      <c r="CR108" s="217"/>
      <c r="CS108" s="217"/>
      <c r="CT108" s="217"/>
      <c r="CU108" s="217"/>
      <c r="CV108" s="217"/>
    </row>
    <row r="109" spans="1:100" s="96" customFormat="1" ht="25.5" customHeight="1" x14ac:dyDescent="0.2">
      <c r="A109" s="609"/>
      <c r="B109" s="1012" t="s">
        <v>8340</v>
      </c>
      <c r="C109" s="1013"/>
      <c r="D109" s="1014"/>
      <c r="E109" s="609" t="s">
        <v>372</v>
      </c>
      <c r="F109" s="609"/>
      <c r="G109" s="611"/>
      <c r="H109" s="611"/>
      <c r="I109" s="610"/>
      <c r="J109" s="610"/>
      <c r="K109" s="610"/>
      <c r="L109" s="610"/>
      <c r="M109" s="610"/>
      <c r="N109" s="610"/>
      <c r="O109" s="610"/>
      <c r="P109" s="610"/>
      <c r="Q109" s="610"/>
      <c r="R109" s="610"/>
      <c r="S109" s="610"/>
      <c r="T109" s="610"/>
      <c r="U109" s="610"/>
      <c r="V109" s="610"/>
      <c r="W109" s="610"/>
      <c r="X109" s="610"/>
      <c r="Y109" s="610"/>
      <c r="Z109" s="610"/>
      <c r="AA109" s="610"/>
      <c r="AB109" s="610"/>
      <c r="AC109" s="548"/>
      <c r="AD109" s="612"/>
      <c r="AE109" s="613"/>
      <c r="AF109" s="613"/>
      <c r="AG109" s="613"/>
      <c r="AH109" s="612"/>
      <c r="AI109" s="548"/>
    </row>
    <row r="110" spans="1:100" s="96" customFormat="1" ht="20.25" customHeight="1" x14ac:dyDescent="0.2">
      <c r="A110" s="870"/>
      <c r="B110" s="870"/>
      <c r="C110" s="870"/>
      <c r="D110" s="870" t="s">
        <v>372</v>
      </c>
      <c r="E110" s="870"/>
      <c r="F110" s="870"/>
      <c r="G110" s="870"/>
      <c r="H110" s="871"/>
      <c r="I110" s="872"/>
      <c r="J110" s="872"/>
      <c r="K110" s="872"/>
      <c r="L110" s="872"/>
      <c r="M110" s="872"/>
      <c r="N110" s="872"/>
      <c r="O110" s="872"/>
      <c r="P110" s="872"/>
      <c r="Q110" s="872"/>
      <c r="R110" s="872"/>
      <c r="S110" s="872"/>
      <c r="T110" s="872"/>
      <c r="U110" s="872"/>
      <c r="V110" s="872"/>
      <c r="W110" s="872"/>
      <c r="X110" s="872"/>
      <c r="Y110" s="872"/>
      <c r="Z110" s="872"/>
      <c r="AA110" s="872"/>
      <c r="AB110" s="872"/>
      <c r="AC110" s="716"/>
      <c r="AD110" s="873"/>
      <c r="AE110" s="714"/>
      <c r="AF110" s="714"/>
      <c r="AG110" s="714"/>
      <c r="AH110" s="903"/>
      <c r="AI110" s="716"/>
      <c r="AJ110" s="217"/>
      <c r="AK110" s="217"/>
      <c r="AL110" s="217"/>
      <c r="AM110" s="217"/>
      <c r="AN110" s="217"/>
      <c r="AO110" s="217"/>
      <c r="AP110" s="217"/>
      <c r="AQ110" s="217"/>
      <c r="AR110" s="217"/>
      <c r="AS110" s="217"/>
      <c r="AT110" s="217"/>
      <c r="AU110" s="217"/>
      <c r="AV110" s="217"/>
      <c r="AW110" s="217"/>
      <c r="AX110" s="217"/>
      <c r="AY110" s="217"/>
      <c r="AZ110" s="217"/>
      <c r="BA110" s="217"/>
      <c r="BB110" s="217"/>
      <c r="BC110" s="217"/>
      <c r="BD110" s="217"/>
      <c r="BE110" s="217"/>
      <c r="BF110" s="217"/>
      <c r="BG110" s="217"/>
      <c r="BH110" s="217"/>
      <c r="BI110" s="217"/>
      <c r="BJ110" s="217"/>
      <c r="BK110" s="217"/>
      <c r="BL110" s="217"/>
      <c r="BM110" s="217"/>
      <c r="BN110" s="217"/>
      <c r="BO110" s="217"/>
      <c r="BP110" s="217"/>
      <c r="BQ110" s="217"/>
      <c r="BR110" s="217"/>
      <c r="BS110" s="217"/>
      <c r="BT110" s="217"/>
      <c r="BU110" s="217"/>
      <c r="BV110" s="217"/>
      <c r="BW110" s="217"/>
      <c r="BX110" s="217"/>
      <c r="BY110" s="217"/>
      <c r="BZ110" s="217"/>
      <c r="CA110" s="217"/>
      <c r="CB110" s="217"/>
      <c r="CC110" s="217"/>
      <c r="CD110" s="217"/>
      <c r="CE110" s="217"/>
      <c r="CF110" s="217"/>
      <c r="CG110" s="217"/>
      <c r="CH110" s="217"/>
      <c r="CI110" s="217"/>
      <c r="CJ110" s="217"/>
      <c r="CK110" s="217"/>
      <c r="CL110" s="217"/>
      <c r="CM110" s="217"/>
      <c r="CN110" s="217"/>
      <c r="CO110" s="217"/>
      <c r="CP110" s="217"/>
      <c r="CQ110" s="217"/>
      <c r="CR110" s="217"/>
      <c r="CS110" s="217"/>
      <c r="CT110" s="217"/>
      <c r="CU110" s="217"/>
      <c r="CV110" s="217"/>
    </row>
    <row r="111" spans="1:100" s="96" customFormat="1" ht="25.5" customHeight="1" x14ac:dyDescent="0.2">
      <c r="A111" s="609"/>
      <c r="B111" s="1012" t="s">
        <v>8341</v>
      </c>
      <c r="C111" s="1013"/>
      <c r="D111" s="1014"/>
      <c r="E111" s="609" t="s">
        <v>372</v>
      </c>
      <c r="F111" s="609"/>
      <c r="G111" s="611"/>
      <c r="H111" s="611"/>
      <c r="I111" s="610"/>
      <c r="J111" s="610"/>
      <c r="K111" s="610"/>
      <c r="L111" s="610"/>
      <c r="M111" s="610"/>
      <c r="N111" s="610"/>
      <c r="O111" s="610"/>
      <c r="P111" s="610"/>
      <c r="Q111" s="610"/>
      <c r="R111" s="610"/>
      <c r="S111" s="610"/>
      <c r="T111" s="610"/>
      <c r="U111" s="610"/>
      <c r="V111" s="610"/>
      <c r="W111" s="610"/>
      <c r="X111" s="610"/>
      <c r="Y111" s="610"/>
      <c r="Z111" s="610"/>
      <c r="AA111" s="610"/>
      <c r="AB111" s="610"/>
      <c r="AC111" s="548"/>
      <c r="AD111" s="612"/>
      <c r="AE111" s="613"/>
      <c r="AF111" s="613"/>
      <c r="AG111" s="613"/>
      <c r="AH111" s="612"/>
      <c r="AI111" s="548"/>
    </row>
    <row r="112" spans="1:100" s="96" customFormat="1" ht="25.5" customHeight="1" x14ac:dyDescent="0.2">
      <c r="A112" s="208">
        <v>23</v>
      </c>
      <c r="B112" s="500" t="s">
        <v>237</v>
      </c>
      <c r="C112" s="146" t="s">
        <v>211</v>
      </c>
      <c r="D112" s="271" t="s">
        <v>238</v>
      </c>
      <c r="E112" s="271" t="s">
        <v>495</v>
      </c>
      <c r="F112" s="271"/>
      <c r="G112" s="271" t="s">
        <v>496</v>
      </c>
      <c r="H112" s="208" t="s">
        <v>497</v>
      </c>
      <c r="I112" s="140">
        <v>10</v>
      </c>
      <c r="J112" s="140"/>
      <c r="K112" s="140"/>
      <c r="L112" s="140"/>
      <c r="M112" s="140"/>
      <c r="N112" s="140"/>
      <c r="O112" s="140"/>
      <c r="P112" s="140"/>
      <c r="Q112" s="140"/>
      <c r="R112" s="140"/>
      <c r="S112" s="140"/>
      <c r="T112" s="140">
        <v>1</v>
      </c>
      <c r="U112" s="140"/>
      <c r="V112" s="140">
        <v>1</v>
      </c>
      <c r="W112" s="140"/>
      <c r="X112" s="140"/>
      <c r="Y112" s="140"/>
      <c r="Z112" s="140"/>
      <c r="AA112" s="140"/>
      <c r="AB112" s="271"/>
      <c r="AC112" s="869" t="s">
        <v>8639</v>
      </c>
      <c r="AD112" s="151" t="s">
        <v>7518</v>
      </c>
      <c r="AE112" s="464">
        <v>45489</v>
      </c>
      <c r="AF112" s="464"/>
      <c r="AG112" s="464"/>
      <c r="AH112" s="617"/>
      <c r="AI112" s="80"/>
      <c r="AJ112" s="217"/>
      <c r="AK112" s="217"/>
      <c r="AL112" s="217"/>
      <c r="AM112" s="217"/>
      <c r="AN112" s="217"/>
      <c r="AO112" s="217"/>
      <c r="AP112" s="217"/>
      <c r="AQ112" s="217"/>
      <c r="AR112" s="217"/>
      <c r="AS112" s="217"/>
      <c r="AT112" s="217"/>
      <c r="AU112" s="217"/>
      <c r="AV112" s="217"/>
      <c r="AW112" s="217"/>
      <c r="AX112" s="217"/>
      <c r="AY112" s="217"/>
      <c r="AZ112" s="217"/>
      <c r="BA112" s="217"/>
      <c r="BB112" s="217"/>
      <c r="BC112" s="217"/>
      <c r="BD112" s="217"/>
      <c r="BE112" s="217"/>
      <c r="BF112" s="217"/>
      <c r="BG112" s="217"/>
      <c r="BH112" s="217"/>
      <c r="BI112" s="217"/>
      <c r="BJ112" s="217"/>
      <c r="BK112" s="217"/>
      <c r="BL112" s="217"/>
      <c r="BM112" s="217"/>
      <c r="BN112" s="217"/>
      <c r="BO112" s="217"/>
      <c r="BP112" s="217"/>
      <c r="BQ112" s="217"/>
      <c r="BR112" s="217"/>
      <c r="BS112" s="217"/>
      <c r="BT112" s="217"/>
      <c r="BU112" s="217"/>
      <c r="BV112" s="217"/>
      <c r="BW112" s="217"/>
      <c r="BX112" s="217"/>
      <c r="BY112" s="217"/>
      <c r="BZ112" s="217"/>
      <c r="CA112" s="217"/>
      <c r="CB112" s="217"/>
      <c r="CC112" s="217"/>
      <c r="CD112" s="217"/>
      <c r="CE112" s="217"/>
      <c r="CF112" s="217"/>
      <c r="CG112" s="217"/>
      <c r="CH112" s="217"/>
      <c r="CI112" s="217"/>
      <c r="CJ112" s="217"/>
      <c r="CK112" s="217"/>
      <c r="CL112" s="217"/>
      <c r="CM112" s="217"/>
      <c r="CN112" s="217"/>
      <c r="CO112" s="217"/>
      <c r="CP112" s="217"/>
      <c r="CQ112" s="217"/>
      <c r="CR112" s="217"/>
      <c r="CS112" s="217"/>
      <c r="CT112" s="217"/>
      <c r="CU112" s="217"/>
      <c r="CV112" s="217"/>
    </row>
    <row r="113" spans="1:100" s="96" customFormat="1" ht="87.75" customHeight="1" x14ac:dyDescent="0.2">
      <c r="A113" s="208" t="s">
        <v>399</v>
      </c>
      <c r="B113" s="500" t="s">
        <v>237</v>
      </c>
      <c r="C113" s="146" t="s">
        <v>211</v>
      </c>
      <c r="D113" s="501" t="s">
        <v>238</v>
      </c>
      <c r="E113" s="500" t="s">
        <v>400</v>
      </c>
      <c r="F113" s="502" t="s">
        <v>401</v>
      </c>
      <c r="G113" s="502"/>
      <c r="H113" s="465"/>
      <c r="I113" s="140">
        <v>4</v>
      </c>
      <c r="J113" s="140"/>
      <c r="K113" s="140"/>
      <c r="L113" s="140"/>
      <c r="M113" s="140"/>
      <c r="N113" s="140"/>
      <c r="O113" s="140">
        <v>2</v>
      </c>
      <c r="P113" s="140"/>
      <c r="Q113" s="140"/>
      <c r="R113" s="140"/>
      <c r="S113" s="140"/>
      <c r="T113" s="140"/>
      <c r="U113" s="140"/>
      <c r="V113" s="140"/>
      <c r="W113" s="140"/>
      <c r="X113" s="140"/>
      <c r="Y113" s="140"/>
      <c r="Z113" s="140"/>
      <c r="AA113" s="140"/>
      <c r="AB113" s="140">
        <v>1</v>
      </c>
      <c r="AC113" s="626" t="s">
        <v>8644</v>
      </c>
      <c r="AD113" s="151" t="s">
        <v>7518</v>
      </c>
      <c r="AE113" s="464">
        <v>45489</v>
      </c>
      <c r="AF113" s="464"/>
      <c r="AG113" s="464"/>
      <c r="AH113" s="617"/>
      <c r="AI113" s="80"/>
      <c r="AJ113" s="217"/>
      <c r="AK113" s="217"/>
      <c r="AL113" s="217"/>
      <c r="AM113" s="217"/>
      <c r="AN113" s="217"/>
      <c r="AO113" s="217"/>
      <c r="AP113" s="217"/>
      <c r="AQ113" s="217"/>
      <c r="AR113" s="217"/>
      <c r="AS113" s="217"/>
      <c r="AT113" s="217"/>
      <c r="AU113" s="217"/>
      <c r="AV113" s="217"/>
      <c r="AW113" s="217"/>
      <c r="AX113" s="217"/>
      <c r="AY113" s="217"/>
      <c r="AZ113" s="217"/>
      <c r="BA113" s="217"/>
      <c r="BB113" s="217"/>
      <c r="BC113" s="217"/>
      <c r="BD113" s="217"/>
      <c r="BE113" s="217"/>
      <c r="BF113" s="217"/>
      <c r="BG113" s="217"/>
      <c r="BH113" s="217"/>
      <c r="BI113" s="217"/>
      <c r="BJ113" s="217"/>
      <c r="BK113" s="217"/>
      <c r="BL113" s="217"/>
      <c r="BM113" s="217"/>
      <c r="BN113" s="217"/>
      <c r="BO113" s="217"/>
      <c r="BP113" s="217"/>
      <c r="BQ113" s="217"/>
      <c r="BR113" s="217"/>
      <c r="BS113" s="217"/>
      <c r="BT113" s="217"/>
      <c r="BU113" s="217"/>
      <c r="BV113" s="217"/>
      <c r="BW113" s="217"/>
      <c r="BX113" s="217"/>
      <c r="BY113" s="217"/>
      <c r="BZ113" s="217"/>
      <c r="CA113" s="217"/>
      <c r="CB113" s="217"/>
      <c r="CC113" s="217"/>
      <c r="CD113" s="217"/>
      <c r="CE113" s="217"/>
      <c r="CF113" s="217"/>
      <c r="CG113" s="217"/>
      <c r="CH113" s="217"/>
      <c r="CI113" s="217"/>
      <c r="CJ113" s="217"/>
      <c r="CK113" s="217"/>
      <c r="CL113" s="217"/>
      <c r="CM113" s="217"/>
      <c r="CN113" s="217"/>
      <c r="CO113" s="217"/>
      <c r="CP113" s="217"/>
      <c r="CQ113" s="217"/>
      <c r="CR113" s="217"/>
      <c r="CS113" s="217"/>
      <c r="CT113" s="217"/>
      <c r="CU113" s="217"/>
      <c r="CV113" s="217"/>
    </row>
    <row r="114" spans="1:100" s="96" customFormat="1" ht="25.5" customHeight="1" x14ac:dyDescent="0.2">
      <c r="A114" s="609"/>
      <c r="B114" s="1012" t="s">
        <v>8342</v>
      </c>
      <c r="C114" s="1013"/>
      <c r="D114" s="1014"/>
      <c r="E114" s="609" t="s">
        <v>372</v>
      </c>
      <c r="F114" s="609"/>
      <c r="G114" s="611"/>
      <c r="H114" s="611"/>
      <c r="I114" s="610"/>
      <c r="J114" s="610"/>
      <c r="K114" s="610"/>
      <c r="L114" s="610"/>
      <c r="M114" s="610"/>
      <c r="N114" s="610"/>
      <c r="O114" s="610"/>
      <c r="P114" s="610"/>
      <c r="Q114" s="610"/>
      <c r="R114" s="610"/>
      <c r="S114" s="610"/>
      <c r="T114" s="610"/>
      <c r="U114" s="610"/>
      <c r="V114" s="610"/>
      <c r="W114" s="610"/>
      <c r="X114" s="610"/>
      <c r="Y114" s="610"/>
      <c r="Z114" s="610"/>
      <c r="AA114" s="610"/>
      <c r="AB114" s="610"/>
      <c r="AC114" s="548"/>
      <c r="AD114" s="612"/>
      <c r="AE114" s="613"/>
      <c r="AF114" s="613"/>
      <c r="AG114" s="613"/>
      <c r="AH114" s="612"/>
      <c r="AI114" s="548"/>
    </row>
    <row r="115" spans="1:100" s="96" customFormat="1" ht="64.5" customHeight="1" x14ac:dyDescent="0.2">
      <c r="A115" s="208" t="s">
        <v>386</v>
      </c>
      <c r="B115" s="500" t="s">
        <v>237</v>
      </c>
      <c r="C115" s="146" t="s">
        <v>211</v>
      </c>
      <c r="D115" s="501" t="s">
        <v>238</v>
      </c>
      <c r="E115" s="500" t="s">
        <v>387</v>
      </c>
      <c r="F115" s="502"/>
      <c r="G115" s="502" t="s">
        <v>388</v>
      </c>
      <c r="H115" s="465" t="s">
        <v>389</v>
      </c>
      <c r="I115" s="140">
        <v>4</v>
      </c>
      <c r="J115" s="140"/>
      <c r="K115" s="140"/>
      <c r="L115" s="140"/>
      <c r="M115" s="140"/>
      <c r="N115" s="140"/>
      <c r="O115" s="140">
        <v>2</v>
      </c>
      <c r="P115" s="140"/>
      <c r="Q115" s="140"/>
      <c r="R115" s="140"/>
      <c r="S115" s="140"/>
      <c r="T115" s="140"/>
      <c r="U115" s="140"/>
      <c r="V115" s="140"/>
      <c r="W115" s="140"/>
      <c r="X115" s="140"/>
      <c r="Y115" s="140"/>
      <c r="Z115" s="140"/>
      <c r="AA115" s="140"/>
      <c r="AB115" s="140">
        <v>1</v>
      </c>
      <c r="AC115" s="626" t="s">
        <v>8650</v>
      </c>
      <c r="AD115" s="151" t="s">
        <v>7518</v>
      </c>
      <c r="AE115" s="464">
        <v>45489</v>
      </c>
      <c r="AF115" s="464"/>
      <c r="AG115" s="464"/>
      <c r="AH115" s="617"/>
      <c r="AI115" s="80"/>
      <c r="AJ115" s="217"/>
      <c r="AK115" s="217"/>
      <c r="AL115" s="217"/>
      <c r="AM115" s="217"/>
      <c r="AN115" s="217"/>
      <c r="AO115" s="217"/>
      <c r="AP115" s="217"/>
      <c r="AQ115" s="217"/>
      <c r="AR115" s="217"/>
      <c r="AS115" s="217"/>
      <c r="AT115" s="217"/>
      <c r="AU115" s="217"/>
      <c r="AV115" s="217"/>
      <c r="AW115" s="217"/>
      <c r="AX115" s="217"/>
      <c r="AY115" s="217"/>
      <c r="AZ115" s="217"/>
      <c r="BA115" s="217"/>
      <c r="BB115" s="217"/>
      <c r="BC115" s="217"/>
      <c r="BD115" s="217"/>
      <c r="BE115" s="217"/>
      <c r="BF115" s="217"/>
      <c r="BG115" s="217"/>
      <c r="BH115" s="217"/>
      <c r="BI115" s="217"/>
      <c r="BJ115" s="217"/>
      <c r="BK115" s="217"/>
      <c r="BL115" s="217"/>
      <c r="BM115" s="217"/>
      <c r="BN115" s="217"/>
      <c r="BO115" s="217"/>
      <c r="BP115" s="217"/>
      <c r="BQ115" s="217"/>
      <c r="BR115" s="217"/>
      <c r="BS115" s="217"/>
      <c r="BT115" s="217"/>
      <c r="BU115" s="217"/>
      <c r="BV115" s="217"/>
      <c r="BW115" s="217"/>
      <c r="BX115" s="217"/>
      <c r="BY115" s="217"/>
      <c r="BZ115" s="217"/>
      <c r="CA115" s="217"/>
      <c r="CB115" s="217"/>
      <c r="CC115" s="217"/>
      <c r="CD115" s="217"/>
      <c r="CE115" s="217"/>
      <c r="CF115" s="217"/>
      <c r="CG115" s="217"/>
      <c r="CH115" s="217"/>
      <c r="CI115" s="217"/>
      <c r="CJ115" s="217"/>
      <c r="CK115" s="217"/>
      <c r="CL115" s="217"/>
      <c r="CM115" s="217"/>
      <c r="CN115" s="217"/>
      <c r="CO115" s="217"/>
      <c r="CP115" s="217"/>
      <c r="CQ115" s="217"/>
      <c r="CR115" s="217"/>
      <c r="CS115" s="217"/>
      <c r="CT115" s="217"/>
      <c r="CU115" s="217"/>
      <c r="CV115" s="217"/>
    </row>
    <row r="116" spans="1:100" s="96" customFormat="1" ht="20.25" customHeight="1" x14ac:dyDescent="0.2">
      <c r="A116" s="870"/>
      <c r="B116" s="870"/>
      <c r="C116" s="870"/>
      <c r="D116" s="870" t="s">
        <v>372</v>
      </c>
      <c r="E116" s="870"/>
      <c r="F116" s="870"/>
      <c r="G116" s="870"/>
      <c r="H116" s="871"/>
      <c r="I116" s="872"/>
      <c r="J116" s="872"/>
      <c r="K116" s="872"/>
      <c r="L116" s="872"/>
      <c r="M116" s="872"/>
      <c r="N116" s="872"/>
      <c r="O116" s="872"/>
      <c r="P116" s="872"/>
      <c r="Q116" s="872"/>
      <c r="R116" s="872"/>
      <c r="S116" s="872"/>
      <c r="T116" s="872"/>
      <c r="U116" s="872"/>
      <c r="V116" s="872"/>
      <c r="W116" s="872"/>
      <c r="X116" s="872"/>
      <c r="Y116" s="872"/>
      <c r="Z116" s="872"/>
      <c r="AA116" s="872"/>
      <c r="AB116" s="872"/>
      <c r="AC116" s="716"/>
      <c r="AD116" s="873"/>
      <c r="AE116" s="714"/>
      <c r="AF116" s="714"/>
      <c r="AG116" s="714"/>
      <c r="AH116" s="903"/>
      <c r="AI116" s="716"/>
      <c r="AJ116" s="217"/>
      <c r="AK116" s="217"/>
      <c r="AL116" s="217"/>
      <c r="AM116" s="217"/>
      <c r="AN116" s="217"/>
      <c r="AO116" s="217"/>
      <c r="AP116" s="217"/>
      <c r="AQ116" s="217"/>
      <c r="AR116" s="217"/>
      <c r="AS116" s="217"/>
      <c r="AT116" s="217"/>
      <c r="AU116" s="217"/>
      <c r="AV116" s="217"/>
      <c r="AW116" s="217"/>
      <c r="AX116" s="217"/>
      <c r="AY116" s="217"/>
      <c r="AZ116" s="217"/>
      <c r="BA116" s="217"/>
      <c r="BB116" s="217"/>
      <c r="BC116" s="217"/>
      <c r="BD116" s="217"/>
      <c r="BE116" s="217"/>
      <c r="BF116" s="217"/>
      <c r="BG116" s="217"/>
      <c r="BH116" s="217"/>
      <c r="BI116" s="217"/>
      <c r="BJ116" s="217"/>
      <c r="BK116" s="217"/>
      <c r="BL116" s="217"/>
      <c r="BM116" s="217"/>
      <c r="BN116" s="217"/>
      <c r="BO116" s="217"/>
      <c r="BP116" s="217"/>
      <c r="BQ116" s="217"/>
      <c r="BR116" s="217"/>
      <c r="BS116" s="217"/>
      <c r="BT116" s="217"/>
      <c r="BU116" s="217"/>
      <c r="BV116" s="217"/>
      <c r="BW116" s="217"/>
      <c r="BX116" s="217"/>
      <c r="BY116" s="217"/>
      <c r="BZ116" s="217"/>
      <c r="CA116" s="217"/>
      <c r="CB116" s="217"/>
      <c r="CC116" s="217"/>
      <c r="CD116" s="217"/>
      <c r="CE116" s="217"/>
      <c r="CF116" s="217"/>
      <c r="CG116" s="217"/>
      <c r="CH116" s="217"/>
      <c r="CI116" s="217"/>
      <c r="CJ116" s="217"/>
      <c r="CK116" s="217"/>
      <c r="CL116" s="217"/>
      <c r="CM116" s="217"/>
      <c r="CN116" s="217"/>
      <c r="CO116" s="217"/>
      <c r="CP116" s="217"/>
      <c r="CQ116" s="217"/>
      <c r="CR116" s="217"/>
      <c r="CS116" s="217"/>
      <c r="CT116" s="217"/>
      <c r="CU116" s="217"/>
      <c r="CV116" s="217"/>
    </row>
    <row r="117" spans="1:100" s="96" customFormat="1" ht="25.5" customHeight="1" x14ac:dyDescent="0.2">
      <c r="A117" s="609"/>
      <c r="B117" s="1012" t="s">
        <v>8343</v>
      </c>
      <c r="C117" s="1013"/>
      <c r="D117" s="1014"/>
      <c r="E117" s="609" t="s">
        <v>372</v>
      </c>
      <c r="F117" s="609"/>
      <c r="G117" s="611"/>
      <c r="H117" s="611"/>
      <c r="I117" s="610"/>
      <c r="J117" s="610"/>
      <c r="K117" s="610"/>
      <c r="L117" s="610"/>
      <c r="M117" s="610"/>
      <c r="N117" s="610"/>
      <c r="O117" s="610"/>
      <c r="P117" s="610"/>
      <c r="Q117" s="610"/>
      <c r="R117" s="610"/>
      <c r="S117" s="610"/>
      <c r="T117" s="610"/>
      <c r="U117" s="610"/>
      <c r="V117" s="610"/>
      <c r="W117" s="610"/>
      <c r="X117" s="610"/>
      <c r="Y117" s="610"/>
      <c r="Z117" s="610"/>
      <c r="AA117" s="610"/>
      <c r="AB117" s="610"/>
      <c r="AC117" s="548"/>
      <c r="AD117" s="612"/>
      <c r="AE117" s="613"/>
      <c r="AF117" s="613"/>
      <c r="AG117" s="613"/>
      <c r="AH117" s="612"/>
      <c r="AI117" s="548"/>
    </row>
    <row r="118" spans="1:100" s="96" customFormat="1" ht="38.25" x14ac:dyDescent="0.2">
      <c r="A118" s="208" t="s">
        <v>1990</v>
      </c>
      <c r="B118" s="500" t="s">
        <v>237</v>
      </c>
      <c r="C118" s="271" t="s">
        <v>211</v>
      </c>
      <c r="D118" s="271" t="s">
        <v>238</v>
      </c>
      <c r="E118" s="208" t="s">
        <v>6347</v>
      </c>
      <c r="F118" s="502"/>
      <c r="G118" s="502" t="s">
        <v>6725</v>
      </c>
      <c r="H118" s="502" t="s">
        <v>6348</v>
      </c>
      <c r="I118" s="140">
        <v>5</v>
      </c>
      <c r="J118" s="140"/>
      <c r="K118" s="140"/>
      <c r="L118" s="140"/>
      <c r="M118" s="140"/>
      <c r="N118" s="140"/>
      <c r="O118" s="140">
        <v>2</v>
      </c>
      <c r="P118" s="140"/>
      <c r="Q118" s="140"/>
      <c r="R118" s="140"/>
      <c r="S118" s="140"/>
      <c r="T118" s="140"/>
      <c r="U118" s="140"/>
      <c r="V118" s="140"/>
      <c r="W118" s="140"/>
      <c r="X118" s="140"/>
      <c r="Y118" s="140"/>
      <c r="Z118" s="140"/>
      <c r="AA118" s="140"/>
      <c r="AB118" s="140"/>
      <c r="AC118" s="654" t="s">
        <v>8667</v>
      </c>
      <c r="AD118" s="212" t="s">
        <v>7819</v>
      </c>
      <c r="AE118" s="452">
        <v>45491</v>
      </c>
      <c r="AF118" s="464"/>
      <c r="AG118" s="464"/>
      <c r="AH118" s="617"/>
      <c r="AI118" s="80"/>
      <c r="AJ118" s="217"/>
      <c r="AK118" s="217"/>
      <c r="AL118" s="217"/>
      <c r="AM118" s="217"/>
      <c r="AN118" s="217"/>
      <c r="AO118" s="217"/>
      <c r="AP118" s="217"/>
      <c r="AQ118" s="217"/>
      <c r="AR118" s="217"/>
      <c r="AS118" s="217"/>
      <c r="AT118" s="217"/>
      <c r="AU118" s="217"/>
      <c r="AV118" s="217"/>
      <c r="AW118" s="217"/>
      <c r="AX118" s="217"/>
      <c r="AY118" s="217"/>
      <c r="AZ118" s="217"/>
      <c r="BA118" s="217"/>
      <c r="BB118" s="217"/>
      <c r="BC118" s="217"/>
      <c r="BD118" s="217"/>
      <c r="BE118" s="217"/>
      <c r="BF118" s="217"/>
      <c r="BG118" s="217"/>
      <c r="BH118" s="217"/>
      <c r="BI118" s="217"/>
      <c r="BJ118" s="217"/>
      <c r="BK118" s="217"/>
      <c r="BL118" s="217"/>
      <c r="BM118" s="217"/>
      <c r="BN118" s="217"/>
      <c r="BO118" s="217"/>
      <c r="BP118" s="217"/>
      <c r="BQ118" s="217"/>
      <c r="BR118" s="217"/>
      <c r="BS118" s="217"/>
      <c r="BT118" s="217"/>
      <c r="BU118" s="217"/>
      <c r="BV118" s="217"/>
      <c r="BW118" s="217"/>
      <c r="BX118" s="217"/>
      <c r="BY118" s="217"/>
      <c r="BZ118" s="217"/>
      <c r="CA118" s="217"/>
      <c r="CB118" s="217"/>
      <c r="CC118" s="217"/>
      <c r="CD118" s="217"/>
      <c r="CE118" s="217"/>
      <c r="CF118" s="217"/>
      <c r="CG118" s="217"/>
      <c r="CH118" s="217"/>
      <c r="CI118" s="217"/>
      <c r="CJ118" s="217"/>
      <c r="CK118" s="217"/>
      <c r="CL118" s="217"/>
      <c r="CM118" s="217"/>
      <c r="CN118" s="217"/>
      <c r="CO118" s="217"/>
      <c r="CP118" s="217"/>
      <c r="CQ118" s="217"/>
      <c r="CR118" s="217"/>
      <c r="CS118" s="217"/>
      <c r="CT118" s="217"/>
      <c r="CU118" s="217"/>
      <c r="CV118" s="217"/>
    </row>
    <row r="119" spans="1:100" s="96" customFormat="1" ht="63.75" x14ac:dyDescent="0.2">
      <c r="A119" s="208" t="s">
        <v>533</v>
      </c>
      <c r="B119" s="500" t="s">
        <v>237</v>
      </c>
      <c r="C119" s="271" t="s">
        <v>211</v>
      </c>
      <c r="D119" s="271" t="s">
        <v>238</v>
      </c>
      <c r="E119" s="208" t="s">
        <v>534</v>
      </c>
      <c r="F119" s="502" t="s">
        <v>535</v>
      </c>
      <c r="G119" s="502" t="s">
        <v>536</v>
      </c>
      <c r="H119" s="502" t="s">
        <v>537</v>
      </c>
      <c r="I119" s="140">
        <v>4</v>
      </c>
      <c r="J119" s="140"/>
      <c r="K119" s="140"/>
      <c r="L119" s="140"/>
      <c r="M119" s="140"/>
      <c r="N119" s="140"/>
      <c r="O119" s="140">
        <v>2</v>
      </c>
      <c r="P119" s="140"/>
      <c r="Q119" s="140"/>
      <c r="R119" s="140"/>
      <c r="S119" s="140"/>
      <c r="T119" s="140"/>
      <c r="U119" s="140"/>
      <c r="V119" s="140"/>
      <c r="W119" s="140"/>
      <c r="X119" s="140"/>
      <c r="Y119" s="140"/>
      <c r="Z119" s="140"/>
      <c r="AA119" s="140"/>
      <c r="AB119" s="140">
        <v>1</v>
      </c>
      <c r="AC119" s="654" t="s">
        <v>8648</v>
      </c>
      <c r="AD119" s="212" t="s">
        <v>7819</v>
      </c>
      <c r="AE119" s="452">
        <v>45491</v>
      </c>
      <c r="AF119" s="464"/>
      <c r="AG119" s="464"/>
      <c r="AH119" s="617"/>
      <c r="AI119" s="80"/>
      <c r="AJ119" s="217"/>
      <c r="AK119" s="217"/>
      <c r="AL119" s="217"/>
      <c r="AM119" s="217"/>
      <c r="AN119" s="217"/>
      <c r="AO119" s="217"/>
      <c r="AP119" s="217"/>
      <c r="AQ119" s="217"/>
      <c r="AR119" s="217"/>
      <c r="AS119" s="217"/>
      <c r="AT119" s="217"/>
      <c r="AU119" s="217"/>
      <c r="AV119" s="217"/>
      <c r="AW119" s="217"/>
      <c r="AX119" s="217"/>
      <c r="AY119" s="217"/>
      <c r="AZ119" s="217"/>
      <c r="BA119" s="217"/>
      <c r="BB119" s="217"/>
      <c r="BC119" s="217"/>
      <c r="BD119" s="217"/>
      <c r="BE119" s="217"/>
      <c r="BF119" s="217"/>
      <c r="BG119" s="217"/>
      <c r="BH119" s="217"/>
      <c r="BI119" s="217"/>
      <c r="BJ119" s="217"/>
      <c r="BK119" s="217"/>
      <c r="BL119" s="217"/>
      <c r="BM119" s="217"/>
      <c r="BN119" s="217"/>
      <c r="BO119" s="217"/>
      <c r="BP119" s="217"/>
      <c r="BQ119" s="217"/>
      <c r="BR119" s="217"/>
      <c r="BS119" s="217"/>
      <c r="BT119" s="217"/>
      <c r="BU119" s="217"/>
      <c r="BV119" s="217"/>
      <c r="BW119" s="217"/>
      <c r="BX119" s="217"/>
      <c r="BY119" s="217"/>
      <c r="BZ119" s="217"/>
      <c r="CA119" s="217"/>
      <c r="CB119" s="217"/>
      <c r="CC119" s="217"/>
      <c r="CD119" s="217"/>
      <c r="CE119" s="217"/>
      <c r="CF119" s="217"/>
      <c r="CG119" s="217"/>
      <c r="CH119" s="217"/>
      <c r="CI119" s="217"/>
      <c r="CJ119" s="217"/>
      <c r="CK119" s="217"/>
      <c r="CL119" s="217"/>
      <c r="CM119" s="217"/>
      <c r="CN119" s="217"/>
      <c r="CO119" s="217"/>
      <c r="CP119" s="217"/>
      <c r="CQ119" s="217"/>
      <c r="CR119" s="217"/>
      <c r="CS119" s="217"/>
      <c r="CT119" s="217"/>
      <c r="CU119" s="217"/>
      <c r="CV119" s="217"/>
    </row>
    <row r="120" spans="1:100" s="96" customFormat="1" ht="25.5" customHeight="1" x14ac:dyDescent="0.2">
      <c r="A120" s="609"/>
      <c r="B120" s="1012" t="s">
        <v>8344</v>
      </c>
      <c r="C120" s="1013"/>
      <c r="D120" s="1014"/>
      <c r="E120" s="609" t="s">
        <v>372</v>
      </c>
      <c r="F120" s="609"/>
      <c r="G120" s="611"/>
      <c r="H120" s="611"/>
      <c r="I120" s="610"/>
      <c r="J120" s="610"/>
      <c r="K120" s="610"/>
      <c r="L120" s="610"/>
      <c r="M120" s="610"/>
      <c r="N120" s="610"/>
      <c r="O120" s="610"/>
      <c r="P120" s="610"/>
      <c r="Q120" s="610"/>
      <c r="R120" s="610"/>
      <c r="S120" s="610"/>
      <c r="T120" s="610"/>
      <c r="U120" s="610"/>
      <c r="V120" s="610"/>
      <c r="W120" s="610"/>
      <c r="X120" s="610"/>
      <c r="Y120" s="610"/>
      <c r="Z120" s="610"/>
      <c r="AA120" s="610"/>
      <c r="AB120" s="610"/>
      <c r="AC120" s="548"/>
      <c r="AD120" s="612"/>
      <c r="AE120" s="613"/>
      <c r="AF120" s="613"/>
      <c r="AG120" s="613"/>
      <c r="AH120" s="612"/>
      <c r="AI120" s="548"/>
    </row>
    <row r="121" spans="1:100" s="96" customFormat="1" ht="12.75" x14ac:dyDescent="0.2">
      <c r="A121" s="114">
        <v>31</v>
      </c>
      <c r="B121" s="114" t="s">
        <v>276</v>
      </c>
      <c r="C121" s="114" t="s">
        <v>211</v>
      </c>
      <c r="D121" s="114" t="s">
        <v>277</v>
      </c>
      <c r="E121" s="114" t="s">
        <v>278</v>
      </c>
      <c r="F121" s="114" t="s">
        <v>279</v>
      </c>
      <c r="G121" s="114" t="s">
        <v>280</v>
      </c>
      <c r="H121" s="108"/>
      <c r="I121" s="140">
        <v>5</v>
      </c>
      <c r="J121" s="140"/>
      <c r="K121" s="140"/>
      <c r="L121" s="140"/>
      <c r="M121" s="140"/>
      <c r="N121" s="140"/>
      <c r="O121" s="140"/>
      <c r="P121" s="140"/>
      <c r="Q121" s="140"/>
      <c r="R121" s="140"/>
      <c r="S121" s="140"/>
      <c r="T121" s="140"/>
      <c r="U121" s="140"/>
      <c r="V121" s="140">
        <v>1</v>
      </c>
      <c r="W121" s="140"/>
      <c r="X121" s="140"/>
      <c r="Y121" s="140"/>
      <c r="Z121" s="140"/>
      <c r="AA121" s="140"/>
      <c r="AB121" s="140"/>
      <c r="AC121" s="80"/>
      <c r="AD121" s="151" t="s">
        <v>8300</v>
      </c>
      <c r="AE121" s="464">
        <v>45505</v>
      </c>
      <c r="AF121" s="464"/>
      <c r="AG121" s="464"/>
      <c r="AH121" s="617"/>
      <c r="AI121" s="80"/>
      <c r="AJ121" s="217"/>
      <c r="AK121" s="217"/>
      <c r="AL121" s="217"/>
      <c r="AM121" s="217"/>
      <c r="AN121" s="217"/>
      <c r="AO121" s="217"/>
      <c r="AP121" s="217"/>
      <c r="AQ121" s="217"/>
      <c r="AR121" s="217"/>
      <c r="AS121" s="217"/>
      <c r="AT121" s="217"/>
      <c r="AU121" s="217"/>
      <c r="AV121" s="217"/>
      <c r="AW121" s="217"/>
      <c r="AX121" s="217"/>
      <c r="AY121" s="217"/>
      <c r="AZ121" s="217"/>
      <c r="BA121" s="217"/>
      <c r="BB121" s="217"/>
      <c r="BC121" s="217"/>
      <c r="BD121" s="217"/>
      <c r="BE121" s="217"/>
      <c r="BF121" s="217"/>
      <c r="BG121" s="217"/>
      <c r="BH121" s="217"/>
      <c r="BI121" s="217"/>
      <c r="BJ121" s="217"/>
      <c r="BK121" s="217"/>
      <c r="BL121" s="217"/>
      <c r="BM121" s="217"/>
      <c r="BN121" s="217"/>
      <c r="BO121" s="217"/>
      <c r="BP121" s="217"/>
      <c r="BQ121" s="217"/>
      <c r="BR121" s="217"/>
      <c r="BS121" s="217"/>
      <c r="BT121" s="217"/>
      <c r="BU121" s="217"/>
      <c r="BV121" s="217"/>
      <c r="BW121" s="217"/>
      <c r="BX121" s="217"/>
      <c r="BY121" s="217"/>
      <c r="BZ121" s="217"/>
      <c r="CA121" s="217"/>
      <c r="CB121" s="217"/>
      <c r="CC121" s="217"/>
      <c r="CD121" s="217"/>
      <c r="CE121" s="217"/>
      <c r="CF121" s="217"/>
      <c r="CG121" s="217"/>
      <c r="CH121" s="217"/>
      <c r="CI121" s="217"/>
      <c r="CJ121" s="217"/>
      <c r="CK121" s="217"/>
      <c r="CL121" s="217"/>
      <c r="CM121" s="217"/>
      <c r="CN121" s="217"/>
      <c r="CO121" s="217"/>
      <c r="CP121" s="217"/>
      <c r="CQ121" s="217"/>
      <c r="CR121" s="217"/>
      <c r="CS121" s="217"/>
      <c r="CT121" s="217"/>
      <c r="CU121" s="217"/>
      <c r="CV121" s="217"/>
    </row>
    <row r="122" spans="1:100" s="96" customFormat="1" ht="21" customHeight="1" x14ac:dyDescent="0.2">
      <c r="A122" s="609"/>
      <c r="B122" s="1012" t="s">
        <v>8512</v>
      </c>
      <c r="C122" s="1013"/>
      <c r="D122" s="1014"/>
      <c r="E122" s="609" t="s">
        <v>372</v>
      </c>
      <c r="F122" s="609"/>
      <c r="G122" s="611"/>
      <c r="H122" s="611"/>
      <c r="I122" s="610"/>
      <c r="J122" s="610"/>
      <c r="K122" s="610"/>
      <c r="L122" s="610"/>
      <c r="M122" s="610"/>
      <c r="N122" s="610"/>
      <c r="O122" s="610"/>
      <c r="P122" s="610"/>
      <c r="Q122" s="610"/>
      <c r="R122" s="610"/>
      <c r="S122" s="610"/>
      <c r="T122" s="610"/>
      <c r="U122" s="610"/>
      <c r="V122" s="610"/>
      <c r="W122" s="610"/>
      <c r="X122" s="610"/>
      <c r="Y122" s="610"/>
      <c r="Z122" s="610"/>
      <c r="AA122" s="610"/>
      <c r="AB122" s="610"/>
      <c r="AC122" s="548"/>
      <c r="AD122" s="612"/>
      <c r="AE122" s="613"/>
      <c r="AF122" s="613"/>
      <c r="AG122" s="613"/>
      <c r="AH122" s="612"/>
      <c r="AI122" s="548"/>
    </row>
    <row r="123" spans="1:100" s="96" customFormat="1" ht="45" customHeight="1" x14ac:dyDescent="0.2">
      <c r="A123" s="146">
        <v>35</v>
      </c>
      <c r="B123" s="146" t="s">
        <v>276</v>
      </c>
      <c r="C123" s="146" t="s">
        <v>211</v>
      </c>
      <c r="D123" s="146" t="s">
        <v>277</v>
      </c>
      <c r="E123" s="146" t="s">
        <v>282</v>
      </c>
      <c r="F123" s="146" t="s">
        <v>283</v>
      </c>
      <c r="G123" s="114"/>
      <c r="H123" s="108"/>
      <c r="I123" s="140">
        <v>6</v>
      </c>
      <c r="J123" s="140"/>
      <c r="K123" s="140"/>
      <c r="L123" s="140"/>
      <c r="M123" s="140"/>
      <c r="N123" s="140"/>
      <c r="O123" s="140"/>
      <c r="P123" s="140"/>
      <c r="Q123" s="140"/>
      <c r="R123" s="140"/>
      <c r="S123" s="140"/>
      <c r="T123" s="140">
        <v>1</v>
      </c>
      <c r="U123" s="140"/>
      <c r="V123" s="140">
        <v>1</v>
      </c>
      <c r="W123" s="140"/>
      <c r="X123" s="140"/>
      <c r="Y123" s="140"/>
      <c r="Z123" s="140"/>
      <c r="AA123" s="140"/>
      <c r="AB123" s="140"/>
      <c r="AC123" s="80" t="s">
        <v>8676</v>
      </c>
      <c r="AD123" s="151" t="s">
        <v>8300</v>
      </c>
      <c r="AE123" s="464">
        <v>45505</v>
      </c>
      <c r="AF123" s="464"/>
      <c r="AG123" s="464"/>
      <c r="AH123" s="617"/>
      <c r="AI123" s="80"/>
      <c r="AJ123" s="217"/>
      <c r="AK123" s="217"/>
      <c r="AL123" s="217"/>
      <c r="AM123" s="217"/>
      <c r="AN123" s="217"/>
      <c r="AO123" s="217"/>
      <c r="AP123" s="217"/>
      <c r="AQ123" s="217"/>
      <c r="AR123" s="217"/>
      <c r="AS123" s="217"/>
      <c r="AT123" s="217"/>
      <c r="AU123" s="217"/>
      <c r="AV123" s="217"/>
      <c r="AW123" s="217"/>
      <c r="AX123" s="217"/>
      <c r="AY123" s="217"/>
      <c r="AZ123" s="217"/>
      <c r="BA123" s="217"/>
      <c r="BB123" s="217"/>
      <c r="BC123" s="217"/>
      <c r="BD123" s="217"/>
      <c r="BE123" s="217"/>
      <c r="BF123" s="217"/>
      <c r="BG123" s="217"/>
      <c r="BH123" s="217"/>
      <c r="BI123" s="217"/>
      <c r="BJ123" s="217"/>
      <c r="BK123" s="217"/>
      <c r="BL123" s="217"/>
      <c r="BM123" s="217"/>
      <c r="BN123" s="217"/>
      <c r="BO123" s="217"/>
      <c r="BP123" s="217"/>
      <c r="BQ123" s="217"/>
      <c r="BR123" s="217"/>
      <c r="BS123" s="217"/>
      <c r="BT123" s="217"/>
      <c r="BU123" s="217"/>
      <c r="BV123" s="217"/>
      <c r="BW123" s="217"/>
      <c r="BX123" s="217"/>
      <c r="BY123" s="217"/>
      <c r="BZ123" s="217"/>
      <c r="CA123" s="217"/>
      <c r="CB123" s="217"/>
      <c r="CC123" s="217"/>
      <c r="CD123" s="217"/>
      <c r="CE123" s="217"/>
      <c r="CF123" s="217"/>
      <c r="CG123" s="217"/>
      <c r="CH123" s="217"/>
      <c r="CI123" s="217"/>
      <c r="CJ123" s="217"/>
      <c r="CK123" s="217"/>
      <c r="CL123" s="217"/>
      <c r="CM123" s="217"/>
      <c r="CN123" s="217"/>
      <c r="CO123" s="217"/>
      <c r="CP123" s="217"/>
      <c r="CQ123" s="217"/>
      <c r="CR123" s="217"/>
      <c r="CS123" s="217"/>
      <c r="CT123" s="217"/>
      <c r="CU123" s="217"/>
      <c r="CV123" s="217"/>
    </row>
    <row r="124" spans="1:100" s="96" customFormat="1" ht="18.75" customHeight="1" x14ac:dyDescent="0.2">
      <c r="A124" s="609"/>
      <c r="B124" s="1012" t="s">
        <v>8513</v>
      </c>
      <c r="C124" s="1013"/>
      <c r="D124" s="1014"/>
      <c r="E124" s="609" t="s">
        <v>372</v>
      </c>
      <c r="F124" s="609"/>
      <c r="G124" s="611"/>
      <c r="H124" s="611"/>
      <c r="I124" s="610"/>
      <c r="J124" s="610"/>
      <c r="K124" s="610"/>
      <c r="L124" s="610"/>
      <c r="M124" s="610"/>
      <c r="N124" s="610"/>
      <c r="O124" s="610"/>
      <c r="P124" s="610"/>
      <c r="Q124" s="610"/>
      <c r="R124" s="610"/>
      <c r="S124" s="610"/>
      <c r="T124" s="610"/>
      <c r="U124" s="610"/>
      <c r="V124" s="610"/>
      <c r="W124" s="610"/>
      <c r="X124" s="610"/>
      <c r="Y124" s="610"/>
      <c r="Z124" s="610"/>
      <c r="AA124" s="610"/>
      <c r="AB124" s="610"/>
      <c r="AC124" s="548"/>
      <c r="AD124" s="612"/>
      <c r="AE124" s="613"/>
      <c r="AF124" s="613"/>
      <c r="AG124" s="613"/>
      <c r="AH124" s="612"/>
      <c r="AI124" s="548"/>
    </row>
    <row r="125" spans="1:100" s="96" customFormat="1" ht="12.75" x14ac:dyDescent="0.2">
      <c r="A125" s="114">
        <v>37</v>
      </c>
      <c r="B125" s="114" t="s">
        <v>276</v>
      </c>
      <c r="C125" s="114" t="s">
        <v>211</v>
      </c>
      <c r="D125" s="114" t="s">
        <v>277</v>
      </c>
      <c r="E125" s="114" t="s">
        <v>285</v>
      </c>
      <c r="F125" s="114" t="s">
        <v>286</v>
      </c>
      <c r="G125" s="114" t="s">
        <v>287</v>
      </c>
      <c r="H125" s="108"/>
      <c r="I125" s="140">
        <v>5</v>
      </c>
      <c r="J125" s="140"/>
      <c r="K125" s="140"/>
      <c r="L125" s="140"/>
      <c r="M125" s="140"/>
      <c r="N125" s="140"/>
      <c r="O125" s="140"/>
      <c r="P125" s="140"/>
      <c r="Q125" s="140"/>
      <c r="R125" s="140"/>
      <c r="S125" s="140"/>
      <c r="T125" s="140">
        <v>1</v>
      </c>
      <c r="U125" s="140"/>
      <c r="V125" s="140"/>
      <c r="W125" s="140"/>
      <c r="X125" s="140"/>
      <c r="Y125" s="140"/>
      <c r="Z125" s="140"/>
      <c r="AA125" s="140"/>
      <c r="AB125" s="140"/>
      <c r="AC125" s="80"/>
      <c r="AD125" s="151" t="s">
        <v>8300</v>
      </c>
      <c r="AE125" s="464">
        <v>45505</v>
      </c>
      <c r="AF125" s="464"/>
      <c r="AG125" s="464"/>
      <c r="AH125" s="617"/>
      <c r="AI125" s="80"/>
      <c r="AJ125" s="217"/>
      <c r="AK125" s="217"/>
      <c r="AL125" s="217"/>
      <c r="AM125" s="217"/>
      <c r="AN125" s="217"/>
      <c r="AO125" s="217"/>
      <c r="AP125" s="217"/>
      <c r="AQ125" s="217"/>
      <c r="AR125" s="217"/>
      <c r="AS125" s="217"/>
      <c r="AT125" s="217"/>
      <c r="AU125" s="217"/>
      <c r="AV125" s="217"/>
      <c r="AW125" s="217"/>
      <c r="AX125" s="217"/>
      <c r="AY125" s="217"/>
      <c r="AZ125" s="217"/>
      <c r="BA125" s="217"/>
      <c r="BB125" s="217"/>
      <c r="BC125" s="217"/>
      <c r="BD125" s="217"/>
      <c r="BE125" s="217"/>
      <c r="BF125" s="217"/>
      <c r="BG125" s="217"/>
      <c r="BH125" s="217"/>
      <c r="BI125" s="217"/>
      <c r="BJ125" s="217"/>
      <c r="BK125" s="217"/>
      <c r="BL125" s="217"/>
      <c r="BM125" s="217"/>
      <c r="BN125" s="217"/>
      <c r="BO125" s="217"/>
      <c r="BP125" s="217"/>
      <c r="BQ125" s="217"/>
      <c r="BR125" s="217"/>
      <c r="BS125" s="217"/>
      <c r="BT125" s="217"/>
      <c r="BU125" s="217"/>
      <c r="BV125" s="217"/>
      <c r="BW125" s="217"/>
      <c r="BX125" s="217"/>
      <c r="BY125" s="217"/>
      <c r="BZ125" s="217"/>
      <c r="CA125" s="217"/>
      <c r="CB125" s="217"/>
      <c r="CC125" s="217"/>
      <c r="CD125" s="217"/>
      <c r="CE125" s="217"/>
      <c r="CF125" s="217"/>
      <c r="CG125" s="217"/>
      <c r="CH125" s="217"/>
      <c r="CI125" s="217"/>
      <c r="CJ125" s="217"/>
      <c r="CK125" s="217"/>
      <c r="CL125" s="217"/>
      <c r="CM125" s="217"/>
      <c r="CN125" s="217"/>
      <c r="CO125" s="217"/>
      <c r="CP125" s="217"/>
      <c r="CQ125" s="217"/>
      <c r="CR125" s="217"/>
      <c r="CS125" s="217"/>
      <c r="CT125" s="217"/>
      <c r="CU125" s="217"/>
      <c r="CV125" s="217"/>
    </row>
    <row r="126" spans="1:100" s="96" customFormat="1" ht="18.75" customHeight="1" x14ac:dyDescent="0.2">
      <c r="A126" s="609"/>
      <c r="B126" s="1012" t="s">
        <v>8514</v>
      </c>
      <c r="C126" s="1013"/>
      <c r="D126" s="1014"/>
      <c r="E126" s="609" t="s">
        <v>372</v>
      </c>
      <c r="F126" s="609"/>
      <c r="G126" s="611"/>
      <c r="H126" s="611"/>
      <c r="I126" s="610"/>
      <c r="J126" s="610"/>
      <c r="K126" s="610"/>
      <c r="L126" s="610"/>
      <c r="M126" s="610"/>
      <c r="N126" s="610"/>
      <c r="O126" s="610"/>
      <c r="P126" s="610"/>
      <c r="Q126" s="610"/>
      <c r="R126" s="610"/>
      <c r="S126" s="610"/>
      <c r="T126" s="610"/>
      <c r="U126" s="610"/>
      <c r="V126" s="610"/>
      <c r="W126" s="610"/>
      <c r="X126" s="610"/>
      <c r="Y126" s="610"/>
      <c r="Z126" s="610"/>
      <c r="AA126" s="610"/>
      <c r="AB126" s="610"/>
      <c r="AC126" s="548"/>
      <c r="AD126" s="612"/>
      <c r="AE126" s="613"/>
      <c r="AF126" s="613"/>
      <c r="AG126" s="613"/>
      <c r="AH126" s="612"/>
      <c r="AI126" s="548"/>
    </row>
    <row r="127" spans="1:100" s="96" customFormat="1" ht="25.5" x14ac:dyDescent="0.2">
      <c r="A127" s="114">
        <v>38</v>
      </c>
      <c r="B127" s="114" t="s">
        <v>276</v>
      </c>
      <c r="C127" s="114" t="s">
        <v>211</v>
      </c>
      <c r="D127" s="114" t="s">
        <v>294</v>
      </c>
      <c r="E127" s="114" t="s">
        <v>295</v>
      </c>
      <c r="F127" s="114" t="s">
        <v>296</v>
      </c>
      <c r="G127" s="114" t="s">
        <v>297</v>
      </c>
      <c r="H127" s="108"/>
      <c r="I127" s="140">
        <v>12</v>
      </c>
      <c r="J127" s="140"/>
      <c r="K127" s="140"/>
      <c r="L127" s="140"/>
      <c r="M127" s="140"/>
      <c r="N127" s="140"/>
      <c r="O127" s="140"/>
      <c r="P127" s="140"/>
      <c r="Q127" s="140"/>
      <c r="R127" s="140"/>
      <c r="S127" s="140"/>
      <c r="T127" s="140"/>
      <c r="U127" s="140"/>
      <c r="V127" s="140">
        <v>1</v>
      </c>
      <c r="W127" s="140"/>
      <c r="X127" s="140"/>
      <c r="Y127" s="140"/>
      <c r="Z127" s="140"/>
      <c r="AA127" s="140"/>
      <c r="AB127" s="140"/>
      <c r="AC127" s="698" t="s">
        <v>8620</v>
      </c>
      <c r="AD127" s="151" t="s">
        <v>8300</v>
      </c>
      <c r="AE127" s="464">
        <v>45505</v>
      </c>
      <c r="AF127" s="464"/>
      <c r="AG127" s="464"/>
      <c r="AH127" s="617"/>
      <c r="AI127" s="80"/>
      <c r="AJ127" s="217"/>
      <c r="AK127" s="217"/>
      <c r="AL127" s="217"/>
      <c r="AM127" s="217"/>
      <c r="AN127" s="217"/>
      <c r="AO127" s="217"/>
      <c r="AP127" s="217"/>
      <c r="AQ127" s="217"/>
      <c r="AR127" s="217"/>
      <c r="AS127" s="217"/>
      <c r="AT127" s="217"/>
      <c r="AU127" s="217"/>
      <c r="AV127" s="217"/>
      <c r="AW127" s="217"/>
      <c r="AX127" s="217"/>
      <c r="AY127" s="217"/>
      <c r="AZ127" s="217"/>
      <c r="BA127" s="217"/>
      <c r="BB127" s="217"/>
      <c r="BC127" s="217"/>
      <c r="BD127" s="217"/>
      <c r="BE127" s="217"/>
      <c r="BF127" s="217"/>
      <c r="BG127" s="217"/>
      <c r="BH127" s="217"/>
      <c r="BI127" s="217"/>
      <c r="BJ127" s="217"/>
      <c r="BK127" s="217"/>
      <c r="BL127" s="217"/>
      <c r="BM127" s="217"/>
      <c r="BN127" s="217"/>
      <c r="BO127" s="217"/>
      <c r="BP127" s="217"/>
      <c r="BQ127" s="217"/>
      <c r="BR127" s="217"/>
      <c r="BS127" s="217"/>
      <c r="BT127" s="217"/>
      <c r="BU127" s="217"/>
      <c r="BV127" s="217"/>
      <c r="BW127" s="217"/>
      <c r="BX127" s="217"/>
      <c r="BY127" s="217"/>
      <c r="BZ127" s="217"/>
      <c r="CA127" s="217"/>
      <c r="CB127" s="217"/>
      <c r="CC127" s="217"/>
      <c r="CD127" s="217"/>
      <c r="CE127" s="217"/>
      <c r="CF127" s="217"/>
      <c r="CG127" s="217"/>
      <c r="CH127" s="217"/>
      <c r="CI127" s="217"/>
      <c r="CJ127" s="217"/>
      <c r="CK127" s="217"/>
      <c r="CL127" s="217"/>
      <c r="CM127" s="217"/>
      <c r="CN127" s="217"/>
      <c r="CO127" s="217"/>
      <c r="CP127" s="217"/>
      <c r="CQ127" s="217"/>
      <c r="CR127" s="217"/>
      <c r="CS127" s="217"/>
      <c r="CT127" s="217"/>
      <c r="CU127" s="217"/>
      <c r="CV127" s="217"/>
    </row>
    <row r="128" spans="1:100" s="96" customFormat="1" ht="25.5" customHeight="1" x14ac:dyDescent="0.2">
      <c r="A128" s="609"/>
      <c r="B128" s="1012" t="s">
        <v>8515</v>
      </c>
      <c r="C128" s="1013"/>
      <c r="D128" s="1014"/>
      <c r="E128" s="609" t="s">
        <v>372</v>
      </c>
      <c r="F128" s="609"/>
      <c r="G128" s="611"/>
      <c r="H128" s="611"/>
      <c r="I128" s="610"/>
      <c r="J128" s="610"/>
      <c r="K128" s="610"/>
      <c r="L128" s="610"/>
      <c r="M128" s="610"/>
      <c r="N128" s="610"/>
      <c r="O128" s="610"/>
      <c r="P128" s="610"/>
      <c r="Q128" s="610"/>
      <c r="R128" s="610"/>
      <c r="S128" s="610"/>
      <c r="T128" s="610"/>
      <c r="U128" s="610"/>
      <c r="V128" s="610"/>
      <c r="W128" s="610"/>
      <c r="X128" s="610"/>
      <c r="Y128" s="610"/>
      <c r="Z128" s="610"/>
      <c r="AA128" s="610"/>
      <c r="AB128" s="610"/>
      <c r="AC128" s="548"/>
      <c r="AD128" s="612"/>
      <c r="AE128" s="613"/>
      <c r="AF128" s="613"/>
      <c r="AG128" s="613"/>
      <c r="AH128" s="612"/>
      <c r="AI128" s="548"/>
    </row>
    <row r="129" spans="1:100" s="96" customFormat="1" ht="25.5" x14ac:dyDescent="0.2">
      <c r="A129" s="114">
        <v>66</v>
      </c>
      <c r="B129" s="114" t="s">
        <v>441</v>
      </c>
      <c r="C129" s="114" t="s">
        <v>211</v>
      </c>
      <c r="D129" s="114" t="s">
        <v>442</v>
      </c>
      <c r="E129" s="114" t="s">
        <v>449</v>
      </c>
      <c r="F129" s="114" t="s">
        <v>450</v>
      </c>
      <c r="G129" s="114" t="s">
        <v>8033</v>
      </c>
      <c r="H129" s="108" t="s">
        <v>372</v>
      </c>
      <c r="I129" s="140">
        <v>11</v>
      </c>
      <c r="J129" s="140"/>
      <c r="K129" s="140"/>
      <c r="L129" s="140"/>
      <c r="M129" s="140"/>
      <c r="N129" s="140"/>
      <c r="O129" s="140"/>
      <c r="P129" s="140"/>
      <c r="Q129" s="140"/>
      <c r="R129" s="140"/>
      <c r="S129" s="140"/>
      <c r="T129" s="140">
        <v>1</v>
      </c>
      <c r="U129" s="140"/>
      <c r="V129" s="140">
        <v>1</v>
      </c>
      <c r="W129" s="140"/>
      <c r="X129" s="140"/>
      <c r="Y129" s="140"/>
      <c r="Z129" s="140"/>
      <c r="AA129" s="140"/>
      <c r="AB129" s="140">
        <v>1</v>
      </c>
      <c r="AC129" s="680" t="s">
        <v>8602</v>
      </c>
      <c r="AD129" s="151" t="s">
        <v>7301</v>
      </c>
      <c r="AE129" s="464">
        <v>45484</v>
      </c>
      <c r="AF129" s="464"/>
      <c r="AG129" s="464"/>
      <c r="AH129" s="617"/>
      <c r="AI129" s="80"/>
      <c r="AJ129" s="217"/>
      <c r="AK129" s="217"/>
      <c r="AL129" s="217"/>
      <c r="AM129" s="217"/>
      <c r="AN129" s="217"/>
      <c r="AO129" s="217"/>
      <c r="AP129" s="217"/>
      <c r="AQ129" s="217"/>
      <c r="AR129" s="217"/>
      <c r="AS129" s="217"/>
      <c r="AT129" s="217"/>
      <c r="AU129" s="217"/>
      <c r="AV129" s="217"/>
      <c r="AW129" s="217"/>
      <c r="AX129" s="217"/>
      <c r="AY129" s="217"/>
      <c r="AZ129" s="217"/>
      <c r="BA129" s="217"/>
      <c r="BB129" s="217"/>
      <c r="BC129" s="217"/>
      <c r="BD129" s="217"/>
      <c r="BE129" s="217"/>
      <c r="BF129" s="217"/>
      <c r="BG129" s="217"/>
      <c r="BH129" s="217"/>
      <c r="BI129" s="217"/>
      <c r="BJ129" s="217"/>
      <c r="BK129" s="217"/>
      <c r="BL129" s="217"/>
      <c r="BM129" s="217"/>
      <c r="BN129" s="217"/>
      <c r="BO129" s="217"/>
      <c r="BP129" s="217"/>
      <c r="BQ129" s="217"/>
      <c r="BR129" s="217"/>
      <c r="BS129" s="217"/>
      <c r="BT129" s="217"/>
      <c r="BU129" s="217"/>
      <c r="BV129" s="217"/>
      <c r="BW129" s="217"/>
      <c r="BX129" s="217"/>
      <c r="BY129" s="217"/>
      <c r="BZ129" s="217"/>
      <c r="CA129" s="217"/>
      <c r="CB129" s="217"/>
      <c r="CC129" s="217"/>
      <c r="CD129" s="217"/>
      <c r="CE129" s="217"/>
      <c r="CF129" s="217"/>
      <c r="CG129" s="217"/>
      <c r="CH129" s="217"/>
      <c r="CI129" s="217"/>
      <c r="CJ129" s="217"/>
      <c r="CK129" s="217"/>
      <c r="CL129" s="217"/>
      <c r="CM129" s="217"/>
      <c r="CN129" s="217"/>
      <c r="CO129" s="217"/>
      <c r="CP129" s="217"/>
      <c r="CQ129" s="217"/>
      <c r="CR129" s="217"/>
      <c r="CS129" s="217"/>
      <c r="CT129" s="217"/>
      <c r="CU129" s="217"/>
      <c r="CV129" s="217"/>
    </row>
    <row r="130" spans="1:100" s="96" customFormat="1" ht="25.5" customHeight="1" x14ac:dyDescent="0.2">
      <c r="A130" s="609"/>
      <c r="B130" s="1012" t="s">
        <v>8516</v>
      </c>
      <c r="C130" s="1013"/>
      <c r="D130" s="1014"/>
      <c r="E130" s="609" t="s">
        <v>372</v>
      </c>
      <c r="F130" s="609"/>
      <c r="G130" s="611"/>
      <c r="H130" s="611"/>
      <c r="I130" s="610"/>
      <c r="J130" s="610"/>
      <c r="K130" s="610"/>
      <c r="L130" s="610"/>
      <c r="M130" s="610"/>
      <c r="N130" s="610"/>
      <c r="O130" s="610"/>
      <c r="P130" s="610"/>
      <c r="Q130" s="610"/>
      <c r="R130" s="610"/>
      <c r="S130" s="610"/>
      <c r="T130" s="610"/>
      <c r="U130" s="610"/>
      <c r="V130" s="610"/>
      <c r="W130" s="610"/>
      <c r="X130" s="610"/>
      <c r="Y130" s="610"/>
      <c r="Z130" s="610"/>
      <c r="AA130" s="610"/>
      <c r="AB130" s="610"/>
      <c r="AC130" s="548"/>
      <c r="AD130" s="612"/>
      <c r="AE130" s="613"/>
      <c r="AF130" s="613"/>
      <c r="AG130" s="613"/>
      <c r="AH130" s="612"/>
      <c r="AI130" s="548"/>
    </row>
    <row r="131" spans="1:100" s="96" customFormat="1" ht="24.75" customHeight="1" x14ac:dyDescent="0.2">
      <c r="A131" s="114" t="s">
        <v>488</v>
      </c>
      <c r="B131" s="114" t="s">
        <v>276</v>
      </c>
      <c r="C131" s="114" t="s">
        <v>211</v>
      </c>
      <c r="D131" s="114" t="s">
        <v>289</v>
      </c>
      <c r="E131" s="114" t="s">
        <v>489</v>
      </c>
      <c r="F131" s="114"/>
      <c r="G131" s="114" t="s">
        <v>490</v>
      </c>
      <c r="H131" s="108"/>
      <c r="I131" s="140">
        <v>10</v>
      </c>
      <c r="J131" s="140"/>
      <c r="K131" s="140"/>
      <c r="L131" s="140"/>
      <c r="M131" s="140"/>
      <c r="N131" s="140"/>
      <c r="O131" s="140"/>
      <c r="P131" s="140"/>
      <c r="Q131" s="140"/>
      <c r="R131" s="140"/>
      <c r="S131" s="140"/>
      <c r="T131" s="140">
        <v>1</v>
      </c>
      <c r="U131" s="140"/>
      <c r="V131" s="140">
        <v>1</v>
      </c>
      <c r="W131" s="140"/>
      <c r="X131" s="140"/>
      <c r="Y131" s="140"/>
      <c r="Z131" s="140"/>
      <c r="AA131" s="140">
        <v>1</v>
      </c>
      <c r="AB131" s="140">
        <v>2</v>
      </c>
      <c r="AC131" s="787" t="s">
        <v>8618</v>
      </c>
      <c r="AD131" s="151" t="s">
        <v>8300</v>
      </c>
      <c r="AE131" s="464">
        <v>45505</v>
      </c>
      <c r="AF131" s="464"/>
      <c r="AG131" s="464"/>
      <c r="AH131" s="617" t="s">
        <v>372</v>
      </c>
      <c r="AI131" s="80"/>
      <c r="AJ131" s="217"/>
      <c r="AK131" s="217"/>
      <c r="AL131" s="217"/>
      <c r="AM131" s="217"/>
      <c r="AN131" s="217"/>
      <c r="AO131" s="217"/>
      <c r="AP131" s="217"/>
      <c r="AQ131" s="217"/>
      <c r="AR131" s="217"/>
      <c r="AS131" s="217"/>
      <c r="AT131" s="217"/>
      <c r="AU131" s="217"/>
      <c r="AV131" s="217"/>
      <c r="AW131" s="217"/>
      <c r="AX131" s="217"/>
      <c r="AY131" s="217"/>
      <c r="AZ131" s="217"/>
      <c r="BA131" s="217"/>
      <c r="BB131" s="217"/>
      <c r="BC131" s="217"/>
      <c r="BD131" s="217"/>
      <c r="BE131" s="217"/>
      <c r="BF131" s="217"/>
      <c r="BG131" s="217"/>
      <c r="BH131" s="217"/>
      <c r="BI131" s="217"/>
      <c r="BJ131" s="217"/>
      <c r="BK131" s="217"/>
      <c r="BL131" s="217"/>
      <c r="BM131" s="217"/>
      <c r="BN131" s="217"/>
      <c r="BO131" s="217"/>
      <c r="BP131" s="217"/>
      <c r="BQ131" s="217"/>
      <c r="BR131" s="217"/>
      <c r="BS131" s="217"/>
      <c r="BT131" s="217"/>
      <c r="BU131" s="217"/>
      <c r="BV131" s="217"/>
      <c r="BW131" s="217"/>
      <c r="BX131" s="217"/>
      <c r="BY131" s="217"/>
      <c r="BZ131" s="217"/>
      <c r="CA131" s="217"/>
      <c r="CB131" s="217"/>
      <c r="CC131" s="217"/>
      <c r="CD131" s="217"/>
      <c r="CE131" s="217"/>
      <c r="CF131" s="217"/>
      <c r="CG131" s="217"/>
      <c r="CH131" s="217"/>
      <c r="CI131" s="217"/>
      <c r="CJ131" s="217"/>
      <c r="CK131" s="217"/>
      <c r="CL131" s="217"/>
      <c r="CM131" s="217"/>
      <c r="CN131" s="217"/>
      <c r="CO131" s="217"/>
      <c r="CP131" s="217"/>
      <c r="CQ131" s="217"/>
      <c r="CR131" s="217"/>
      <c r="CS131" s="217"/>
      <c r="CT131" s="217"/>
      <c r="CU131" s="217"/>
      <c r="CV131" s="217"/>
    </row>
    <row r="132" spans="1:100" s="96" customFormat="1" ht="25.5" customHeight="1" x14ac:dyDescent="0.2">
      <c r="A132" s="609"/>
      <c r="B132" s="1012" t="s">
        <v>8517</v>
      </c>
      <c r="C132" s="1013"/>
      <c r="D132" s="1014"/>
      <c r="E132" s="609" t="s">
        <v>372</v>
      </c>
      <c r="F132" s="609"/>
      <c r="G132" s="611"/>
      <c r="H132" s="611"/>
      <c r="I132" s="610"/>
      <c r="J132" s="610"/>
      <c r="K132" s="610"/>
      <c r="L132" s="610"/>
      <c r="M132" s="610"/>
      <c r="N132" s="610"/>
      <c r="O132" s="610"/>
      <c r="P132" s="610"/>
      <c r="Q132" s="610"/>
      <c r="R132" s="610"/>
      <c r="S132" s="610"/>
      <c r="T132" s="610"/>
      <c r="U132" s="610"/>
      <c r="V132" s="610"/>
      <c r="W132" s="610"/>
      <c r="X132" s="610"/>
      <c r="Y132" s="610"/>
      <c r="Z132" s="610"/>
      <c r="AA132" s="610"/>
      <c r="AB132" s="610"/>
      <c r="AC132" s="548"/>
      <c r="AD132" s="612"/>
      <c r="AE132" s="613"/>
      <c r="AF132" s="613"/>
      <c r="AG132" s="613"/>
      <c r="AH132" s="612"/>
      <c r="AI132" s="548"/>
    </row>
    <row r="133" spans="1:100" s="96" customFormat="1" ht="25.5" x14ac:dyDescent="0.2">
      <c r="A133" s="114">
        <v>38</v>
      </c>
      <c r="B133" s="114" t="s">
        <v>276</v>
      </c>
      <c r="C133" s="114" t="s">
        <v>211</v>
      </c>
      <c r="D133" s="114" t="s">
        <v>294</v>
      </c>
      <c r="E133" s="114" t="s">
        <v>295</v>
      </c>
      <c r="F133" s="114" t="s">
        <v>296</v>
      </c>
      <c r="G133" s="114" t="s">
        <v>297</v>
      </c>
      <c r="H133" s="108"/>
      <c r="I133" s="140">
        <v>12</v>
      </c>
      <c r="J133" s="140"/>
      <c r="K133" s="140"/>
      <c r="L133" s="140"/>
      <c r="M133" s="140"/>
      <c r="N133" s="140"/>
      <c r="O133" s="140"/>
      <c r="P133" s="140"/>
      <c r="Q133" s="140"/>
      <c r="R133" s="140"/>
      <c r="S133" s="140"/>
      <c r="T133" s="140"/>
      <c r="U133" s="140"/>
      <c r="V133" s="140">
        <v>1</v>
      </c>
      <c r="W133" s="140"/>
      <c r="X133" s="140"/>
      <c r="Y133" s="140"/>
      <c r="Z133" s="140"/>
      <c r="AA133" s="140"/>
      <c r="AB133" s="140"/>
      <c r="AC133" s="698" t="s">
        <v>8621</v>
      </c>
      <c r="AD133" s="151" t="s">
        <v>8300</v>
      </c>
      <c r="AE133" s="464">
        <v>45505</v>
      </c>
      <c r="AF133" s="464"/>
      <c r="AG133" s="464"/>
      <c r="AH133" s="617"/>
      <c r="AI133" s="80"/>
      <c r="AJ133" s="217"/>
      <c r="AK133" s="217"/>
      <c r="AL133" s="217"/>
      <c r="AM133" s="217"/>
      <c r="AN133" s="217"/>
      <c r="AO133" s="217"/>
      <c r="AP133" s="217"/>
      <c r="AQ133" s="217"/>
      <c r="AR133" s="217"/>
      <c r="AS133" s="217"/>
      <c r="AT133" s="217"/>
      <c r="AU133" s="217"/>
      <c r="AV133" s="217"/>
      <c r="AW133" s="217"/>
      <c r="AX133" s="217"/>
      <c r="AY133" s="217"/>
      <c r="AZ133" s="217"/>
      <c r="BA133" s="217"/>
      <c r="BB133" s="217"/>
      <c r="BC133" s="217"/>
      <c r="BD133" s="217"/>
      <c r="BE133" s="217"/>
      <c r="BF133" s="217"/>
      <c r="BG133" s="217"/>
      <c r="BH133" s="217"/>
      <c r="BI133" s="217"/>
      <c r="BJ133" s="217"/>
      <c r="BK133" s="217"/>
      <c r="BL133" s="217"/>
      <c r="BM133" s="217"/>
      <c r="BN133" s="217"/>
      <c r="BO133" s="217"/>
      <c r="BP133" s="217"/>
      <c r="BQ133" s="217"/>
      <c r="BR133" s="217"/>
      <c r="BS133" s="217"/>
      <c r="BT133" s="217"/>
      <c r="BU133" s="217"/>
      <c r="BV133" s="217"/>
      <c r="BW133" s="217"/>
      <c r="BX133" s="217"/>
      <c r="BY133" s="217"/>
      <c r="BZ133" s="217"/>
      <c r="CA133" s="217"/>
      <c r="CB133" s="217"/>
      <c r="CC133" s="217"/>
      <c r="CD133" s="217"/>
      <c r="CE133" s="217"/>
      <c r="CF133" s="217"/>
      <c r="CG133" s="217"/>
      <c r="CH133" s="217"/>
      <c r="CI133" s="217"/>
      <c r="CJ133" s="217"/>
      <c r="CK133" s="217"/>
      <c r="CL133" s="217"/>
      <c r="CM133" s="217"/>
      <c r="CN133" s="217"/>
      <c r="CO133" s="217"/>
      <c r="CP133" s="217"/>
      <c r="CQ133" s="217"/>
      <c r="CR133" s="217"/>
      <c r="CS133" s="217"/>
      <c r="CT133" s="217"/>
      <c r="CU133" s="217"/>
      <c r="CV133" s="217"/>
    </row>
    <row r="134" spans="1:100" s="96" customFormat="1" ht="12.75" x14ac:dyDescent="0.2">
      <c r="A134" s="870"/>
      <c r="B134" s="870"/>
      <c r="C134" s="870"/>
      <c r="D134" s="870" t="s">
        <v>372</v>
      </c>
      <c r="E134" s="870"/>
      <c r="F134" s="870"/>
      <c r="G134" s="870"/>
      <c r="H134" s="871"/>
      <c r="I134" s="872"/>
      <c r="J134" s="872"/>
      <c r="K134" s="872"/>
      <c r="L134" s="872"/>
      <c r="M134" s="872"/>
      <c r="N134" s="872"/>
      <c r="O134" s="872"/>
      <c r="P134" s="872"/>
      <c r="Q134" s="872"/>
      <c r="R134" s="872"/>
      <c r="S134" s="872"/>
      <c r="T134" s="872"/>
      <c r="U134" s="872"/>
      <c r="V134" s="872"/>
      <c r="W134" s="872"/>
      <c r="X134" s="872"/>
      <c r="Y134" s="872"/>
      <c r="Z134" s="872"/>
      <c r="AA134" s="872"/>
      <c r="AB134" s="872"/>
      <c r="AC134" s="716"/>
      <c r="AD134" s="873"/>
      <c r="AE134" s="714"/>
      <c r="AF134" s="714"/>
      <c r="AG134" s="714"/>
      <c r="AH134" s="903"/>
      <c r="AI134" s="716"/>
      <c r="AJ134" s="217"/>
      <c r="AK134" s="217"/>
      <c r="AL134" s="217"/>
      <c r="AM134" s="217"/>
      <c r="AN134" s="217"/>
      <c r="AO134" s="217"/>
      <c r="AP134" s="217"/>
      <c r="AQ134" s="217"/>
      <c r="AR134" s="217"/>
      <c r="AS134" s="217"/>
      <c r="AT134" s="217"/>
      <c r="AU134" s="217"/>
      <c r="AV134" s="217"/>
      <c r="AW134" s="217"/>
      <c r="AX134" s="217"/>
      <c r="AY134" s="217"/>
      <c r="AZ134" s="217"/>
      <c r="BA134" s="217"/>
      <c r="BB134" s="217"/>
      <c r="BC134" s="217"/>
      <c r="BD134" s="217"/>
      <c r="BE134" s="217"/>
      <c r="BF134" s="217"/>
      <c r="BG134" s="217"/>
      <c r="BH134" s="217"/>
      <c r="BI134" s="217"/>
      <c r="BJ134" s="217"/>
      <c r="BK134" s="217"/>
      <c r="BL134" s="217"/>
      <c r="BM134" s="217"/>
      <c r="BN134" s="217"/>
      <c r="BO134" s="217"/>
      <c r="BP134" s="217"/>
      <c r="BQ134" s="217"/>
      <c r="BR134" s="217"/>
      <c r="BS134" s="217"/>
      <c r="BT134" s="217"/>
      <c r="BU134" s="217"/>
      <c r="BV134" s="217"/>
      <c r="BW134" s="217"/>
      <c r="BX134" s="217"/>
      <c r="BY134" s="217"/>
      <c r="BZ134" s="217"/>
      <c r="CA134" s="217"/>
      <c r="CB134" s="217"/>
      <c r="CC134" s="217"/>
      <c r="CD134" s="217"/>
      <c r="CE134" s="217"/>
      <c r="CF134" s="217"/>
      <c r="CG134" s="217"/>
      <c r="CH134" s="217"/>
      <c r="CI134" s="217"/>
      <c r="CJ134" s="217"/>
      <c r="CK134" s="217"/>
      <c r="CL134" s="217"/>
      <c r="CM134" s="217"/>
      <c r="CN134" s="217"/>
      <c r="CO134" s="217"/>
      <c r="CP134" s="217"/>
      <c r="CQ134" s="217"/>
      <c r="CR134" s="217"/>
      <c r="CS134" s="217"/>
      <c r="CT134" s="217"/>
      <c r="CU134" s="217"/>
      <c r="CV134" s="217"/>
    </row>
    <row r="135" spans="1:100" s="96" customFormat="1" ht="12.75" x14ac:dyDescent="0.2">
      <c r="A135" s="609"/>
      <c r="B135" s="1012" t="s">
        <v>8518</v>
      </c>
      <c r="C135" s="1013"/>
      <c r="D135" s="1014"/>
      <c r="E135" s="609" t="s">
        <v>372</v>
      </c>
      <c r="F135" s="609"/>
      <c r="G135" s="611"/>
      <c r="H135" s="611"/>
      <c r="I135" s="610"/>
      <c r="J135" s="610"/>
      <c r="K135" s="610"/>
      <c r="L135" s="610"/>
      <c r="M135" s="610"/>
      <c r="N135" s="610"/>
      <c r="O135" s="610"/>
      <c r="P135" s="610"/>
      <c r="Q135" s="610"/>
      <c r="R135" s="610"/>
      <c r="S135" s="610"/>
      <c r="T135" s="610"/>
      <c r="U135" s="610"/>
      <c r="V135" s="610"/>
      <c r="W135" s="610"/>
      <c r="X135" s="610"/>
      <c r="Y135" s="610"/>
      <c r="Z135" s="610"/>
      <c r="AA135" s="610"/>
      <c r="AB135" s="610"/>
      <c r="AC135" s="548"/>
      <c r="AD135" s="612"/>
      <c r="AE135" s="613"/>
      <c r="AF135" s="613"/>
      <c r="AG135" s="613"/>
      <c r="AH135" s="612"/>
      <c r="AI135" s="548"/>
    </row>
    <row r="136" spans="1:100" s="96" customFormat="1" ht="25.5" x14ac:dyDescent="0.2">
      <c r="A136" s="114">
        <v>66</v>
      </c>
      <c r="B136" s="114" t="s">
        <v>441</v>
      </c>
      <c r="C136" s="114" t="s">
        <v>211</v>
      </c>
      <c r="D136" s="114" t="s">
        <v>442</v>
      </c>
      <c r="E136" s="114" t="s">
        <v>449</v>
      </c>
      <c r="F136" s="114" t="s">
        <v>450</v>
      </c>
      <c r="G136" s="114" t="s">
        <v>8033</v>
      </c>
      <c r="H136" s="108" t="s">
        <v>372</v>
      </c>
      <c r="I136" s="140">
        <v>11</v>
      </c>
      <c r="J136" s="140"/>
      <c r="K136" s="140"/>
      <c r="L136" s="140"/>
      <c r="M136" s="140"/>
      <c r="N136" s="140"/>
      <c r="O136" s="140"/>
      <c r="P136" s="140"/>
      <c r="Q136" s="140"/>
      <c r="R136" s="140"/>
      <c r="S136" s="140"/>
      <c r="T136" s="140">
        <v>1</v>
      </c>
      <c r="U136" s="140"/>
      <c r="V136" s="140">
        <v>1</v>
      </c>
      <c r="W136" s="140"/>
      <c r="X136" s="140"/>
      <c r="Y136" s="140"/>
      <c r="Z136" s="140"/>
      <c r="AA136" s="140"/>
      <c r="AB136" s="140">
        <v>1</v>
      </c>
      <c r="AC136" s="680" t="s">
        <v>8603</v>
      </c>
      <c r="AD136" s="151" t="s">
        <v>7301</v>
      </c>
      <c r="AE136" s="464">
        <v>45484</v>
      </c>
      <c r="AF136" s="464"/>
      <c r="AG136" s="464"/>
      <c r="AH136" s="617"/>
      <c r="AI136" s="80"/>
      <c r="AJ136" s="217"/>
      <c r="AK136" s="217"/>
      <c r="AL136" s="217"/>
      <c r="AM136" s="217"/>
      <c r="AN136" s="217"/>
      <c r="AO136" s="217"/>
      <c r="AP136" s="217"/>
      <c r="AQ136" s="217"/>
      <c r="AR136" s="217"/>
      <c r="AS136" s="217"/>
      <c r="AT136" s="217"/>
      <c r="AU136" s="217"/>
      <c r="AV136" s="217"/>
      <c r="AW136" s="217"/>
      <c r="AX136" s="217"/>
      <c r="AY136" s="217"/>
      <c r="AZ136" s="217"/>
      <c r="BA136" s="217"/>
      <c r="BB136" s="217"/>
      <c r="BC136" s="217"/>
      <c r="BD136" s="217"/>
      <c r="BE136" s="217"/>
      <c r="BF136" s="217"/>
      <c r="BG136" s="217"/>
      <c r="BH136" s="217"/>
      <c r="BI136" s="217"/>
      <c r="BJ136" s="217"/>
      <c r="BK136" s="217"/>
      <c r="BL136" s="217"/>
      <c r="BM136" s="217"/>
      <c r="BN136" s="217"/>
      <c r="BO136" s="217"/>
      <c r="BP136" s="217"/>
      <c r="BQ136" s="217"/>
      <c r="BR136" s="217"/>
      <c r="BS136" s="217"/>
      <c r="BT136" s="217"/>
      <c r="BU136" s="217"/>
      <c r="BV136" s="217"/>
      <c r="BW136" s="217"/>
      <c r="BX136" s="217"/>
      <c r="BY136" s="217"/>
      <c r="BZ136" s="217"/>
      <c r="CA136" s="217"/>
      <c r="CB136" s="217"/>
      <c r="CC136" s="217"/>
      <c r="CD136" s="217"/>
      <c r="CE136" s="217"/>
      <c r="CF136" s="217"/>
      <c r="CG136" s="217"/>
      <c r="CH136" s="217"/>
      <c r="CI136" s="217"/>
      <c r="CJ136" s="217"/>
      <c r="CK136" s="217"/>
      <c r="CL136" s="217"/>
      <c r="CM136" s="217"/>
      <c r="CN136" s="217"/>
      <c r="CO136" s="217"/>
      <c r="CP136" s="217"/>
      <c r="CQ136" s="217"/>
      <c r="CR136" s="217"/>
      <c r="CS136" s="217"/>
      <c r="CT136" s="217"/>
      <c r="CU136" s="217"/>
      <c r="CV136" s="217"/>
    </row>
    <row r="137" spans="1:100" s="96" customFormat="1" ht="12.75" x14ac:dyDescent="0.2">
      <c r="A137" s="870"/>
      <c r="B137" s="870"/>
      <c r="C137" s="870"/>
      <c r="D137" s="870" t="s">
        <v>372</v>
      </c>
      <c r="E137" s="870"/>
      <c r="F137" s="870"/>
      <c r="G137" s="870"/>
      <c r="H137" s="871"/>
      <c r="I137" s="872"/>
      <c r="J137" s="872"/>
      <c r="K137" s="872"/>
      <c r="L137" s="872"/>
      <c r="M137" s="872"/>
      <c r="N137" s="872"/>
      <c r="O137" s="872"/>
      <c r="P137" s="872"/>
      <c r="Q137" s="872"/>
      <c r="R137" s="872"/>
      <c r="S137" s="872"/>
      <c r="T137" s="872"/>
      <c r="U137" s="872"/>
      <c r="V137" s="872"/>
      <c r="W137" s="872"/>
      <c r="X137" s="872"/>
      <c r="Y137" s="872"/>
      <c r="Z137" s="872"/>
      <c r="AA137" s="872"/>
      <c r="AB137" s="872"/>
      <c r="AC137" s="716"/>
      <c r="AD137" s="873"/>
      <c r="AE137" s="714"/>
      <c r="AF137" s="714"/>
      <c r="AG137" s="714"/>
      <c r="AH137" s="903"/>
      <c r="AI137" s="716"/>
      <c r="AJ137" s="217"/>
      <c r="AK137" s="217"/>
      <c r="AL137" s="217"/>
      <c r="AM137" s="217"/>
      <c r="AN137" s="217"/>
      <c r="AO137" s="217"/>
      <c r="AP137" s="217"/>
      <c r="AQ137" s="217"/>
      <c r="AR137" s="217"/>
      <c r="AS137" s="217"/>
      <c r="AT137" s="217"/>
      <c r="AU137" s="217"/>
      <c r="AV137" s="217"/>
      <c r="AW137" s="217"/>
      <c r="AX137" s="217"/>
      <c r="AY137" s="217"/>
      <c r="AZ137" s="217"/>
      <c r="BA137" s="217"/>
      <c r="BB137" s="217"/>
      <c r="BC137" s="217"/>
      <c r="BD137" s="217"/>
      <c r="BE137" s="217"/>
      <c r="BF137" s="217"/>
      <c r="BG137" s="217"/>
      <c r="BH137" s="217"/>
      <c r="BI137" s="217"/>
      <c r="BJ137" s="217"/>
      <c r="BK137" s="217"/>
      <c r="BL137" s="217"/>
      <c r="BM137" s="217"/>
      <c r="BN137" s="217"/>
      <c r="BO137" s="217"/>
      <c r="BP137" s="217"/>
      <c r="BQ137" s="217"/>
      <c r="BR137" s="217"/>
      <c r="BS137" s="217"/>
      <c r="BT137" s="217"/>
      <c r="BU137" s="217"/>
      <c r="BV137" s="217"/>
      <c r="BW137" s="217"/>
      <c r="BX137" s="217"/>
      <c r="BY137" s="217"/>
      <c r="BZ137" s="217"/>
      <c r="CA137" s="217"/>
      <c r="CB137" s="217"/>
      <c r="CC137" s="217"/>
      <c r="CD137" s="217"/>
      <c r="CE137" s="217"/>
      <c r="CF137" s="217"/>
      <c r="CG137" s="217"/>
      <c r="CH137" s="217"/>
      <c r="CI137" s="217"/>
      <c r="CJ137" s="217"/>
      <c r="CK137" s="217"/>
      <c r="CL137" s="217"/>
      <c r="CM137" s="217"/>
      <c r="CN137" s="217"/>
      <c r="CO137" s="217"/>
      <c r="CP137" s="217"/>
      <c r="CQ137" s="217"/>
      <c r="CR137" s="217"/>
      <c r="CS137" s="217"/>
      <c r="CT137" s="217"/>
      <c r="CU137" s="217"/>
      <c r="CV137" s="217"/>
    </row>
    <row r="138" spans="1:100" s="96" customFormat="1" ht="12.75" x14ac:dyDescent="0.2">
      <c r="A138" s="609"/>
      <c r="B138" s="1012" t="s">
        <v>8519</v>
      </c>
      <c r="C138" s="1013"/>
      <c r="D138" s="1014"/>
      <c r="E138" s="609" t="s">
        <v>372</v>
      </c>
      <c r="F138" s="609"/>
      <c r="G138" s="611"/>
      <c r="H138" s="611"/>
      <c r="I138" s="610"/>
      <c r="J138" s="610"/>
      <c r="K138" s="610"/>
      <c r="L138" s="610"/>
      <c r="M138" s="610"/>
      <c r="N138" s="610"/>
      <c r="O138" s="610"/>
      <c r="P138" s="610"/>
      <c r="Q138" s="610"/>
      <c r="R138" s="610"/>
      <c r="S138" s="610"/>
      <c r="T138" s="610"/>
      <c r="U138" s="610"/>
      <c r="V138" s="610"/>
      <c r="W138" s="610"/>
      <c r="X138" s="610"/>
      <c r="Y138" s="610"/>
      <c r="Z138" s="610"/>
      <c r="AA138" s="610"/>
      <c r="AB138" s="610"/>
      <c r="AC138" s="548"/>
      <c r="AD138" s="612"/>
      <c r="AE138" s="613"/>
      <c r="AF138" s="613"/>
      <c r="AG138" s="613"/>
      <c r="AH138" s="612"/>
      <c r="AI138" s="548"/>
    </row>
    <row r="139" spans="1:100" s="96" customFormat="1" ht="12.75" x14ac:dyDescent="0.2">
      <c r="A139" s="114" t="s">
        <v>488</v>
      </c>
      <c r="B139" s="114" t="s">
        <v>276</v>
      </c>
      <c r="C139" s="114" t="s">
        <v>211</v>
      </c>
      <c r="D139" s="114" t="s">
        <v>289</v>
      </c>
      <c r="E139" s="114" t="s">
        <v>489</v>
      </c>
      <c r="F139" s="114"/>
      <c r="G139" s="114" t="s">
        <v>490</v>
      </c>
      <c r="H139" s="108"/>
      <c r="I139" s="140">
        <v>10</v>
      </c>
      <c r="J139" s="140"/>
      <c r="K139" s="140"/>
      <c r="L139" s="140"/>
      <c r="M139" s="140"/>
      <c r="N139" s="140"/>
      <c r="O139" s="140"/>
      <c r="P139" s="140"/>
      <c r="Q139" s="140"/>
      <c r="R139" s="140"/>
      <c r="S139" s="140"/>
      <c r="T139" s="140">
        <v>1</v>
      </c>
      <c r="U139" s="140"/>
      <c r="V139" s="140">
        <v>1</v>
      </c>
      <c r="W139" s="140"/>
      <c r="X139" s="140"/>
      <c r="Y139" s="140"/>
      <c r="Z139" s="140"/>
      <c r="AA139" s="140">
        <v>1</v>
      </c>
      <c r="AB139" s="140">
        <v>2</v>
      </c>
      <c r="AC139" s="794" t="s">
        <v>8619</v>
      </c>
      <c r="AD139" s="151" t="s">
        <v>8300</v>
      </c>
      <c r="AE139" s="464">
        <v>45505</v>
      </c>
      <c r="AF139" s="464"/>
      <c r="AG139" s="464"/>
      <c r="AH139" s="617" t="s">
        <v>372</v>
      </c>
      <c r="AI139" s="80"/>
      <c r="AJ139" s="217"/>
      <c r="AK139" s="217"/>
      <c r="AL139" s="217"/>
      <c r="AM139" s="217"/>
      <c r="AN139" s="217"/>
      <c r="AO139" s="217"/>
      <c r="AP139" s="217"/>
      <c r="AQ139" s="217"/>
      <c r="AR139" s="217"/>
      <c r="AS139" s="217"/>
      <c r="AT139" s="217"/>
      <c r="AU139" s="217"/>
      <c r="AV139" s="217"/>
      <c r="AW139" s="217"/>
      <c r="AX139" s="217"/>
      <c r="AY139" s="217"/>
      <c r="AZ139" s="217"/>
      <c r="BA139" s="217"/>
      <c r="BB139" s="217"/>
      <c r="BC139" s="217"/>
      <c r="BD139" s="217"/>
      <c r="BE139" s="217"/>
      <c r="BF139" s="217"/>
      <c r="BG139" s="217"/>
      <c r="BH139" s="217"/>
      <c r="BI139" s="217"/>
      <c r="BJ139" s="217"/>
      <c r="BK139" s="217"/>
      <c r="BL139" s="217"/>
      <c r="BM139" s="217"/>
      <c r="BN139" s="217"/>
      <c r="BO139" s="217"/>
      <c r="BP139" s="217"/>
      <c r="BQ139" s="217"/>
      <c r="BR139" s="217"/>
      <c r="BS139" s="217"/>
      <c r="BT139" s="217"/>
      <c r="BU139" s="217"/>
      <c r="BV139" s="217"/>
      <c r="BW139" s="217"/>
      <c r="BX139" s="217"/>
      <c r="BY139" s="217"/>
      <c r="BZ139" s="217"/>
      <c r="CA139" s="217"/>
      <c r="CB139" s="217"/>
      <c r="CC139" s="217"/>
      <c r="CD139" s="217"/>
      <c r="CE139" s="217"/>
      <c r="CF139" s="217"/>
      <c r="CG139" s="217"/>
      <c r="CH139" s="217"/>
      <c r="CI139" s="217"/>
      <c r="CJ139" s="217"/>
      <c r="CK139" s="217"/>
      <c r="CL139" s="217"/>
      <c r="CM139" s="217"/>
      <c r="CN139" s="217"/>
      <c r="CO139" s="217"/>
      <c r="CP139" s="217"/>
      <c r="CQ139" s="217"/>
      <c r="CR139" s="217"/>
      <c r="CS139" s="217"/>
      <c r="CT139" s="217"/>
      <c r="CU139" s="217"/>
      <c r="CV139" s="217"/>
    </row>
    <row r="140" spans="1:100" s="96" customFormat="1" ht="12.75" x14ac:dyDescent="0.2">
      <c r="A140" s="870"/>
      <c r="B140" s="870"/>
      <c r="C140" s="870"/>
      <c r="D140" s="870" t="s">
        <v>372</v>
      </c>
      <c r="E140" s="870"/>
      <c r="F140" s="870"/>
      <c r="G140" s="870"/>
      <c r="H140" s="871"/>
      <c r="I140" s="872"/>
      <c r="J140" s="872"/>
      <c r="K140" s="872"/>
      <c r="L140" s="872"/>
      <c r="M140" s="872"/>
      <c r="N140" s="872"/>
      <c r="O140" s="872"/>
      <c r="P140" s="872"/>
      <c r="Q140" s="872"/>
      <c r="R140" s="872"/>
      <c r="S140" s="872"/>
      <c r="T140" s="872"/>
      <c r="U140" s="872"/>
      <c r="V140" s="872"/>
      <c r="W140" s="872"/>
      <c r="X140" s="872"/>
      <c r="Y140" s="872"/>
      <c r="Z140" s="872"/>
      <c r="AA140" s="872"/>
      <c r="AB140" s="872"/>
      <c r="AC140" s="716"/>
      <c r="AD140" s="873"/>
      <c r="AE140" s="714"/>
      <c r="AF140" s="714"/>
      <c r="AG140" s="714"/>
      <c r="AH140" s="903"/>
      <c r="AI140" s="716"/>
      <c r="AJ140" s="217"/>
      <c r="AK140" s="217"/>
      <c r="AL140" s="217"/>
      <c r="AM140" s="217"/>
      <c r="AN140" s="217"/>
      <c r="AO140" s="217"/>
      <c r="AP140" s="217"/>
      <c r="AQ140" s="217"/>
      <c r="AR140" s="217"/>
      <c r="AS140" s="217"/>
      <c r="AT140" s="217"/>
      <c r="AU140" s="217"/>
      <c r="AV140" s="217"/>
      <c r="AW140" s="217"/>
      <c r="AX140" s="217"/>
      <c r="AY140" s="217"/>
      <c r="AZ140" s="217"/>
      <c r="BA140" s="217"/>
      <c r="BB140" s="217"/>
      <c r="BC140" s="217"/>
      <c r="BD140" s="217"/>
      <c r="BE140" s="217"/>
      <c r="BF140" s="217"/>
      <c r="BG140" s="217"/>
      <c r="BH140" s="217"/>
      <c r="BI140" s="217"/>
      <c r="BJ140" s="217"/>
      <c r="BK140" s="217"/>
      <c r="BL140" s="217"/>
      <c r="BM140" s="217"/>
      <c r="BN140" s="217"/>
      <c r="BO140" s="217"/>
      <c r="BP140" s="217"/>
      <c r="BQ140" s="217"/>
      <c r="BR140" s="217"/>
      <c r="BS140" s="217"/>
      <c r="BT140" s="217"/>
      <c r="BU140" s="217"/>
      <c r="BV140" s="217"/>
      <c r="BW140" s="217"/>
      <c r="BX140" s="217"/>
      <c r="BY140" s="217"/>
      <c r="BZ140" s="217"/>
      <c r="CA140" s="217"/>
      <c r="CB140" s="217"/>
      <c r="CC140" s="217"/>
      <c r="CD140" s="217"/>
      <c r="CE140" s="217"/>
      <c r="CF140" s="217"/>
      <c r="CG140" s="217"/>
      <c r="CH140" s="217"/>
      <c r="CI140" s="217"/>
      <c r="CJ140" s="217"/>
      <c r="CK140" s="217"/>
      <c r="CL140" s="217"/>
      <c r="CM140" s="217"/>
      <c r="CN140" s="217"/>
      <c r="CO140" s="217"/>
      <c r="CP140" s="217"/>
      <c r="CQ140" s="217"/>
      <c r="CR140" s="217"/>
      <c r="CS140" s="217"/>
      <c r="CT140" s="217"/>
      <c r="CU140" s="217"/>
      <c r="CV140" s="217"/>
    </row>
    <row r="141" spans="1:100" s="96" customFormat="1" ht="12.75" x14ac:dyDescent="0.2">
      <c r="A141" s="609"/>
      <c r="B141" s="1012" t="s">
        <v>8520</v>
      </c>
      <c r="C141" s="1013"/>
      <c r="D141" s="1014"/>
      <c r="E141" s="609" t="s">
        <v>372</v>
      </c>
      <c r="F141" s="609"/>
      <c r="G141" s="611"/>
      <c r="H141" s="611"/>
      <c r="I141" s="610"/>
      <c r="J141" s="610"/>
      <c r="K141" s="610"/>
      <c r="L141" s="610"/>
      <c r="M141" s="610"/>
      <c r="N141" s="610"/>
      <c r="O141" s="610"/>
      <c r="P141" s="610"/>
      <c r="Q141" s="610"/>
      <c r="R141" s="610"/>
      <c r="S141" s="610"/>
      <c r="T141" s="610"/>
      <c r="U141" s="610"/>
      <c r="V141" s="610"/>
      <c r="W141" s="610"/>
      <c r="X141" s="610"/>
      <c r="Y141" s="610"/>
      <c r="Z141" s="610"/>
      <c r="AA141" s="610"/>
      <c r="AB141" s="610"/>
      <c r="AC141" s="548"/>
      <c r="AD141" s="612"/>
      <c r="AE141" s="613"/>
      <c r="AF141" s="613"/>
      <c r="AG141" s="613"/>
      <c r="AH141" s="612"/>
      <c r="AI141" s="548"/>
    </row>
    <row r="142" spans="1:100" s="96" customFormat="1" ht="12.75" x14ac:dyDescent="0.2">
      <c r="A142" s="870"/>
      <c r="B142" s="870"/>
      <c r="C142" s="870"/>
      <c r="D142" s="870" t="s">
        <v>372</v>
      </c>
      <c r="E142" s="870"/>
      <c r="F142" s="870"/>
      <c r="G142" s="870"/>
      <c r="H142" s="871"/>
      <c r="I142" s="872"/>
      <c r="J142" s="872"/>
      <c r="K142" s="872"/>
      <c r="L142" s="872"/>
      <c r="M142" s="872"/>
      <c r="N142" s="872"/>
      <c r="O142" s="872"/>
      <c r="P142" s="872"/>
      <c r="Q142" s="872"/>
      <c r="R142" s="872"/>
      <c r="S142" s="872"/>
      <c r="T142" s="872"/>
      <c r="U142" s="872"/>
      <c r="V142" s="872"/>
      <c r="W142" s="872"/>
      <c r="X142" s="872"/>
      <c r="Y142" s="872"/>
      <c r="Z142" s="872"/>
      <c r="AA142" s="872"/>
      <c r="AB142" s="872"/>
      <c r="AC142" s="716"/>
      <c r="AD142" s="873"/>
      <c r="AE142" s="714"/>
      <c r="AF142" s="714"/>
      <c r="AG142" s="714"/>
      <c r="AH142" s="903"/>
      <c r="AI142" s="716"/>
      <c r="AJ142" s="217"/>
      <c r="AK142" s="217"/>
      <c r="AL142" s="217"/>
      <c r="AM142" s="217"/>
      <c r="AN142" s="217"/>
      <c r="AO142" s="217"/>
      <c r="AP142" s="217"/>
      <c r="AQ142" s="217"/>
      <c r="AR142" s="217"/>
      <c r="AS142" s="217"/>
      <c r="AT142" s="217"/>
      <c r="AU142" s="217"/>
      <c r="AV142" s="217"/>
      <c r="AW142" s="217"/>
      <c r="AX142" s="217"/>
      <c r="AY142" s="217"/>
      <c r="AZ142" s="217"/>
      <c r="BA142" s="217"/>
      <c r="BB142" s="217"/>
      <c r="BC142" s="217"/>
      <c r="BD142" s="217"/>
      <c r="BE142" s="217"/>
      <c r="BF142" s="217"/>
      <c r="BG142" s="217"/>
      <c r="BH142" s="217"/>
      <c r="BI142" s="217"/>
      <c r="BJ142" s="217"/>
      <c r="BK142" s="217"/>
      <c r="BL142" s="217"/>
      <c r="BM142" s="217"/>
      <c r="BN142" s="217"/>
      <c r="BO142" s="217"/>
      <c r="BP142" s="217"/>
      <c r="BQ142" s="217"/>
      <c r="BR142" s="217"/>
      <c r="BS142" s="217"/>
      <c r="BT142" s="217"/>
      <c r="BU142" s="217"/>
      <c r="BV142" s="217"/>
      <c r="BW142" s="217"/>
      <c r="BX142" s="217"/>
      <c r="BY142" s="217"/>
      <c r="BZ142" s="217"/>
      <c r="CA142" s="217"/>
      <c r="CB142" s="217"/>
      <c r="CC142" s="217"/>
      <c r="CD142" s="217"/>
      <c r="CE142" s="217"/>
      <c r="CF142" s="217"/>
      <c r="CG142" s="217"/>
      <c r="CH142" s="217"/>
      <c r="CI142" s="217"/>
      <c r="CJ142" s="217"/>
      <c r="CK142" s="217"/>
      <c r="CL142" s="217"/>
      <c r="CM142" s="217"/>
      <c r="CN142" s="217"/>
      <c r="CO142" s="217"/>
      <c r="CP142" s="217"/>
      <c r="CQ142" s="217"/>
      <c r="CR142" s="217"/>
      <c r="CS142" s="217"/>
      <c r="CT142" s="217"/>
      <c r="CU142" s="217"/>
      <c r="CV142" s="217"/>
    </row>
    <row r="143" spans="1:100" s="96" customFormat="1" ht="12.75" x14ac:dyDescent="0.2">
      <c r="A143" s="609"/>
      <c r="B143" s="1012" t="s">
        <v>8521</v>
      </c>
      <c r="C143" s="1013"/>
      <c r="D143" s="1014"/>
      <c r="E143" s="609" t="s">
        <v>372</v>
      </c>
      <c r="F143" s="609"/>
      <c r="G143" s="611"/>
      <c r="H143" s="611"/>
      <c r="I143" s="610"/>
      <c r="J143" s="610"/>
      <c r="K143" s="610"/>
      <c r="L143" s="610"/>
      <c r="M143" s="610"/>
      <c r="N143" s="610"/>
      <c r="O143" s="610"/>
      <c r="P143" s="610"/>
      <c r="Q143" s="610"/>
      <c r="R143" s="610"/>
      <c r="S143" s="610"/>
      <c r="T143" s="610"/>
      <c r="U143" s="610"/>
      <c r="V143" s="610"/>
      <c r="W143" s="610"/>
      <c r="X143" s="610"/>
      <c r="Y143" s="610"/>
      <c r="Z143" s="610"/>
      <c r="AA143" s="610"/>
      <c r="AB143" s="610"/>
      <c r="AC143" s="548"/>
      <c r="AD143" s="612"/>
      <c r="AE143" s="613"/>
      <c r="AF143" s="613"/>
      <c r="AG143" s="613"/>
      <c r="AH143" s="612"/>
      <c r="AI143" s="548"/>
    </row>
    <row r="144" spans="1:100" s="96" customFormat="1" ht="63.75" x14ac:dyDescent="0.2">
      <c r="A144" s="208" t="s">
        <v>479</v>
      </c>
      <c r="B144" s="500" t="s">
        <v>237</v>
      </c>
      <c r="C144" s="271" t="s">
        <v>211</v>
      </c>
      <c r="D144" s="271" t="s">
        <v>238</v>
      </c>
      <c r="E144" s="208" t="s">
        <v>480</v>
      </c>
      <c r="F144" s="502"/>
      <c r="G144" s="502" t="s">
        <v>481</v>
      </c>
      <c r="H144" s="502" t="s">
        <v>482</v>
      </c>
      <c r="I144" s="140">
        <v>3</v>
      </c>
      <c r="J144" s="140"/>
      <c r="K144" s="140"/>
      <c r="L144" s="140"/>
      <c r="M144" s="140"/>
      <c r="N144" s="140"/>
      <c r="O144" s="140">
        <v>1</v>
      </c>
      <c r="P144" s="140"/>
      <c r="Q144" s="140"/>
      <c r="R144" s="140"/>
      <c r="S144" s="140"/>
      <c r="T144" s="140"/>
      <c r="U144" s="140"/>
      <c r="V144" s="140"/>
      <c r="W144" s="140"/>
      <c r="X144" s="140"/>
      <c r="Y144" s="140"/>
      <c r="Z144" s="140"/>
      <c r="AA144" s="140"/>
      <c r="AB144" s="140">
        <v>1</v>
      </c>
      <c r="AC144" s="654" t="s">
        <v>8656</v>
      </c>
      <c r="AD144" s="212" t="s">
        <v>7819</v>
      </c>
      <c r="AE144" s="452">
        <v>45491</v>
      </c>
      <c r="AF144" s="464"/>
      <c r="AG144" s="464"/>
      <c r="AH144" s="617"/>
      <c r="AI144" s="80"/>
      <c r="AJ144" s="217"/>
      <c r="AK144" s="217"/>
      <c r="AL144" s="217"/>
      <c r="AM144" s="217"/>
      <c r="AN144" s="217"/>
      <c r="AO144" s="217"/>
      <c r="AP144" s="217"/>
      <c r="AQ144" s="217"/>
      <c r="AR144" s="217"/>
      <c r="AS144" s="217"/>
      <c r="AT144" s="217"/>
      <c r="AU144" s="217"/>
      <c r="AV144" s="217"/>
      <c r="AW144" s="217"/>
      <c r="AX144" s="217"/>
      <c r="AY144" s="217"/>
      <c r="AZ144" s="217"/>
      <c r="BA144" s="217"/>
      <c r="BB144" s="217"/>
      <c r="BC144" s="217"/>
      <c r="BD144" s="217"/>
      <c r="BE144" s="217"/>
      <c r="BF144" s="217"/>
      <c r="BG144" s="217"/>
      <c r="BH144" s="217"/>
      <c r="BI144" s="217"/>
      <c r="BJ144" s="217"/>
      <c r="BK144" s="217"/>
      <c r="BL144" s="217"/>
      <c r="BM144" s="217"/>
      <c r="BN144" s="217"/>
      <c r="BO144" s="217"/>
      <c r="BP144" s="217"/>
      <c r="BQ144" s="217"/>
      <c r="BR144" s="217"/>
      <c r="BS144" s="217"/>
      <c r="BT144" s="217"/>
      <c r="BU144" s="217"/>
      <c r="BV144" s="217"/>
      <c r="BW144" s="217"/>
      <c r="BX144" s="217"/>
      <c r="BY144" s="217"/>
      <c r="BZ144" s="217"/>
      <c r="CA144" s="217"/>
      <c r="CB144" s="217"/>
      <c r="CC144" s="217"/>
      <c r="CD144" s="217"/>
      <c r="CE144" s="217"/>
      <c r="CF144" s="217"/>
      <c r="CG144" s="217"/>
      <c r="CH144" s="217"/>
      <c r="CI144" s="217"/>
      <c r="CJ144" s="217"/>
      <c r="CK144" s="217"/>
      <c r="CL144" s="217"/>
      <c r="CM144" s="217"/>
      <c r="CN144" s="217"/>
      <c r="CO144" s="217"/>
      <c r="CP144" s="217"/>
      <c r="CQ144" s="217"/>
      <c r="CR144" s="217"/>
      <c r="CS144" s="217"/>
      <c r="CT144" s="217"/>
      <c r="CU144" s="217"/>
      <c r="CV144" s="217"/>
    </row>
    <row r="145" spans="1:100" s="96" customFormat="1" ht="12.75" x14ac:dyDescent="0.2">
      <c r="A145" s="870"/>
      <c r="B145" s="870"/>
      <c r="C145" s="870"/>
      <c r="D145" s="870" t="s">
        <v>372</v>
      </c>
      <c r="E145" s="870"/>
      <c r="F145" s="870"/>
      <c r="G145" s="870"/>
      <c r="H145" s="871"/>
      <c r="I145" s="872"/>
      <c r="J145" s="872"/>
      <c r="K145" s="872"/>
      <c r="L145" s="872"/>
      <c r="M145" s="872"/>
      <c r="N145" s="872"/>
      <c r="O145" s="872"/>
      <c r="P145" s="872"/>
      <c r="Q145" s="872"/>
      <c r="R145" s="872"/>
      <c r="S145" s="872"/>
      <c r="T145" s="872"/>
      <c r="U145" s="872"/>
      <c r="V145" s="872"/>
      <c r="W145" s="872"/>
      <c r="X145" s="872"/>
      <c r="Y145" s="872"/>
      <c r="Z145" s="872"/>
      <c r="AA145" s="872"/>
      <c r="AB145" s="872"/>
      <c r="AC145" s="716"/>
      <c r="AD145" s="873"/>
      <c r="AE145" s="714"/>
      <c r="AF145" s="714"/>
      <c r="AG145" s="714"/>
      <c r="AH145" s="903"/>
      <c r="AI145" s="716"/>
      <c r="AJ145" s="217"/>
      <c r="AK145" s="217"/>
      <c r="AL145" s="217"/>
      <c r="AM145" s="217"/>
      <c r="AN145" s="217"/>
      <c r="AO145" s="217"/>
      <c r="AP145" s="217"/>
      <c r="AQ145" s="217"/>
      <c r="AR145" s="217"/>
      <c r="AS145" s="217"/>
      <c r="AT145" s="217"/>
      <c r="AU145" s="217"/>
      <c r="AV145" s="217"/>
      <c r="AW145" s="217"/>
      <c r="AX145" s="217"/>
      <c r="AY145" s="217"/>
      <c r="AZ145" s="217"/>
      <c r="BA145" s="217"/>
      <c r="BB145" s="217"/>
      <c r="BC145" s="217"/>
      <c r="BD145" s="217"/>
      <c r="BE145" s="217"/>
      <c r="BF145" s="217"/>
      <c r="BG145" s="217"/>
      <c r="BH145" s="217"/>
      <c r="BI145" s="217"/>
      <c r="BJ145" s="217"/>
      <c r="BK145" s="217"/>
      <c r="BL145" s="217"/>
      <c r="BM145" s="217"/>
      <c r="BN145" s="217"/>
      <c r="BO145" s="217"/>
      <c r="BP145" s="217"/>
      <c r="BQ145" s="217"/>
      <c r="BR145" s="217"/>
      <c r="BS145" s="217"/>
      <c r="BT145" s="217"/>
      <c r="BU145" s="217"/>
      <c r="BV145" s="217"/>
      <c r="BW145" s="217"/>
      <c r="BX145" s="217"/>
      <c r="BY145" s="217"/>
      <c r="BZ145" s="217"/>
      <c r="CA145" s="217"/>
      <c r="CB145" s="217"/>
      <c r="CC145" s="217"/>
      <c r="CD145" s="217"/>
      <c r="CE145" s="217"/>
      <c r="CF145" s="217"/>
      <c r="CG145" s="217"/>
      <c r="CH145" s="217"/>
      <c r="CI145" s="217"/>
      <c r="CJ145" s="217"/>
      <c r="CK145" s="217"/>
      <c r="CL145" s="217"/>
      <c r="CM145" s="217"/>
      <c r="CN145" s="217"/>
      <c r="CO145" s="217"/>
      <c r="CP145" s="217"/>
      <c r="CQ145" s="217"/>
      <c r="CR145" s="217"/>
      <c r="CS145" s="217"/>
      <c r="CT145" s="217"/>
      <c r="CU145" s="217"/>
      <c r="CV145" s="217"/>
    </row>
    <row r="146" spans="1:100" s="96" customFormat="1" ht="12.75" x14ac:dyDescent="0.2">
      <c r="A146" s="609"/>
      <c r="B146" s="1012" t="s">
        <v>8522</v>
      </c>
      <c r="C146" s="1013"/>
      <c r="D146" s="1014"/>
      <c r="E146" s="609" t="s">
        <v>372</v>
      </c>
      <c r="F146" s="609"/>
      <c r="G146" s="611"/>
      <c r="H146" s="611"/>
      <c r="I146" s="610"/>
      <c r="J146" s="610"/>
      <c r="K146" s="610"/>
      <c r="L146" s="610"/>
      <c r="M146" s="610"/>
      <c r="N146" s="610"/>
      <c r="O146" s="610"/>
      <c r="P146" s="610"/>
      <c r="Q146" s="610"/>
      <c r="R146" s="610"/>
      <c r="S146" s="610"/>
      <c r="T146" s="610"/>
      <c r="U146" s="610"/>
      <c r="V146" s="610"/>
      <c r="W146" s="610"/>
      <c r="X146" s="610"/>
      <c r="Y146" s="610"/>
      <c r="Z146" s="610"/>
      <c r="AA146" s="610"/>
      <c r="AB146" s="610"/>
      <c r="AC146" s="548"/>
      <c r="AD146" s="612"/>
      <c r="AE146" s="613"/>
      <c r="AF146" s="613"/>
      <c r="AG146" s="613"/>
      <c r="AH146" s="612"/>
      <c r="AI146" s="548"/>
    </row>
    <row r="147" spans="1:100" s="96" customFormat="1" ht="12.75" x14ac:dyDescent="0.2">
      <c r="A147" s="870"/>
      <c r="B147" s="870"/>
      <c r="C147" s="870"/>
      <c r="D147" s="870" t="s">
        <v>372</v>
      </c>
      <c r="E147" s="870"/>
      <c r="F147" s="870"/>
      <c r="G147" s="870"/>
      <c r="H147" s="871"/>
      <c r="I147" s="872"/>
      <c r="J147" s="872"/>
      <c r="K147" s="872"/>
      <c r="L147" s="872"/>
      <c r="M147" s="872"/>
      <c r="N147" s="872"/>
      <c r="O147" s="872"/>
      <c r="P147" s="872"/>
      <c r="Q147" s="872"/>
      <c r="R147" s="872"/>
      <c r="S147" s="872"/>
      <c r="T147" s="872"/>
      <c r="U147" s="872"/>
      <c r="V147" s="872"/>
      <c r="W147" s="872"/>
      <c r="X147" s="872"/>
      <c r="Y147" s="872"/>
      <c r="Z147" s="872"/>
      <c r="AA147" s="872"/>
      <c r="AB147" s="872"/>
      <c r="AC147" s="716"/>
      <c r="AD147" s="873"/>
      <c r="AE147" s="714"/>
      <c r="AF147" s="714"/>
      <c r="AG147" s="714"/>
      <c r="AH147" s="903"/>
      <c r="AI147" s="716"/>
      <c r="AJ147" s="217"/>
      <c r="AK147" s="217"/>
      <c r="AL147" s="217"/>
      <c r="AM147" s="217"/>
      <c r="AN147" s="217"/>
      <c r="AO147" s="217"/>
      <c r="AP147" s="217"/>
      <c r="AQ147" s="217"/>
      <c r="AR147" s="217"/>
      <c r="AS147" s="217"/>
      <c r="AT147" s="217"/>
      <c r="AU147" s="217"/>
      <c r="AV147" s="217"/>
      <c r="AW147" s="217"/>
      <c r="AX147" s="217"/>
      <c r="AY147" s="217"/>
      <c r="AZ147" s="217"/>
      <c r="BA147" s="217"/>
      <c r="BB147" s="217"/>
      <c r="BC147" s="217"/>
      <c r="BD147" s="217"/>
      <c r="BE147" s="217"/>
      <c r="BF147" s="217"/>
      <c r="BG147" s="217"/>
      <c r="BH147" s="217"/>
      <c r="BI147" s="217"/>
      <c r="BJ147" s="217"/>
      <c r="BK147" s="217"/>
      <c r="BL147" s="217"/>
      <c r="BM147" s="217"/>
      <c r="BN147" s="217"/>
      <c r="BO147" s="217"/>
      <c r="BP147" s="217"/>
      <c r="BQ147" s="217"/>
      <c r="BR147" s="217"/>
      <c r="BS147" s="217"/>
      <c r="BT147" s="217"/>
      <c r="BU147" s="217"/>
      <c r="BV147" s="217"/>
      <c r="BW147" s="217"/>
      <c r="BX147" s="217"/>
      <c r="BY147" s="217"/>
      <c r="BZ147" s="217"/>
      <c r="CA147" s="217"/>
      <c r="CB147" s="217"/>
      <c r="CC147" s="217"/>
      <c r="CD147" s="217"/>
      <c r="CE147" s="217"/>
      <c r="CF147" s="217"/>
      <c r="CG147" s="217"/>
      <c r="CH147" s="217"/>
      <c r="CI147" s="217"/>
      <c r="CJ147" s="217"/>
      <c r="CK147" s="217"/>
      <c r="CL147" s="217"/>
      <c r="CM147" s="217"/>
      <c r="CN147" s="217"/>
      <c r="CO147" s="217"/>
      <c r="CP147" s="217"/>
      <c r="CQ147" s="217"/>
      <c r="CR147" s="217"/>
      <c r="CS147" s="217"/>
      <c r="CT147" s="217"/>
      <c r="CU147" s="217"/>
      <c r="CV147" s="217"/>
    </row>
    <row r="148" spans="1:100" s="96" customFormat="1" ht="12.75" x14ac:dyDescent="0.2">
      <c r="A148" s="609"/>
      <c r="B148" s="1012" t="s">
        <v>8523</v>
      </c>
      <c r="C148" s="1013"/>
      <c r="D148" s="1014"/>
      <c r="E148" s="609" t="s">
        <v>372</v>
      </c>
      <c r="F148" s="609"/>
      <c r="G148" s="611"/>
      <c r="H148" s="611"/>
      <c r="I148" s="610"/>
      <c r="J148" s="610"/>
      <c r="K148" s="610"/>
      <c r="L148" s="610"/>
      <c r="M148" s="610"/>
      <c r="N148" s="610"/>
      <c r="O148" s="610"/>
      <c r="P148" s="610"/>
      <c r="Q148" s="610"/>
      <c r="R148" s="610"/>
      <c r="S148" s="610"/>
      <c r="T148" s="610"/>
      <c r="U148" s="610"/>
      <c r="V148" s="610"/>
      <c r="W148" s="610"/>
      <c r="X148" s="610"/>
      <c r="Y148" s="610"/>
      <c r="Z148" s="610"/>
      <c r="AA148" s="610"/>
      <c r="AB148" s="610"/>
      <c r="AC148" s="548"/>
      <c r="AD148" s="612"/>
      <c r="AE148" s="613"/>
      <c r="AF148" s="613"/>
      <c r="AG148" s="613"/>
      <c r="AH148" s="612"/>
      <c r="AI148" s="548"/>
    </row>
    <row r="149" spans="1:100" s="96" customFormat="1" ht="12.75" x14ac:dyDescent="0.2">
      <c r="A149" s="870"/>
      <c r="B149" s="870"/>
      <c r="C149" s="870"/>
      <c r="D149" s="870" t="s">
        <v>372</v>
      </c>
      <c r="E149" s="870"/>
      <c r="F149" s="870"/>
      <c r="G149" s="870"/>
      <c r="H149" s="871"/>
      <c r="I149" s="872"/>
      <c r="J149" s="872"/>
      <c r="K149" s="872"/>
      <c r="L149" s="872"/>
      <c r="M149" s="872"/>
      <c r="N149" s="872"/>
      <c r="O149" s="872"/>
      <c r="P149" s="872"/>
      <c r="Q149" s="872"/>
      <c r="R149" s="872"/>
      <c r="S149" s="872"/>
      <c r="T149" s="872"/>
      <c r="U149" s="872"/>
      <c r="V149" s="872"/>
      <c r="W149" s="872"/>
      <c r="X149" s="872"/>
      <c r="Y149" s="872"/>
      <c r="Z149" s="872"/>
      <c r="AA149" s="872"/>
      <c r="AB149" s="872"/>
      <c r="AC149" s="716"/>
      <c r="AD149" s="873"/>
      <c r="AE149" s="714"/>
      <c r="AF149" s="714"/>
      <c r="AG149" s="714"/>
      <c r="AH149" s="903"/>
      <c r="AI149" s="716"/>
      <c r="AJ149" s="217"/>
      <c r="AK149" s="217"/>
      <c r="AL149" s="217"/>
      <c r="AM149" s="217"/>
      <c r="AN149" s="217"/>
      <c r="AO149" s="217"/>
      <c r="AP149" s="217"/>
      <c r="AQ149" s="217"/>
      <c r="AR149" s="217"/>
      <c r="AS149" s="217"/>
      <c r="AT149" s="217"/>
      <c r="AU149" s="217"/>
      <c r="AV149" s="217"/>
      <c r="AW149" s="217"/>
      <c r="AX149" s="217"/>
      <c r="AY149" s="217"/>
      <c r="AZ149" s="217"/>
      <c r="BA149" s="217"/>
      <c r="BB149" s="217"/>
      <c r="BC149" s="217"/>
      <c r="BD149" s="217"/>
      <c r="BE149" s="217"/>
      <c r="BF149" s="217"/>
      <c r="BG149" s="217"/>
      <c r="BH149" s="217"/>
      <c r="BI149" s="217"/>
      <c r="BJ149" s="217"/>
      <c r="BK149" s="217"/>
      <c r="BL149" s="217"/>
      <c r="BM149" s="217"/>
      <c r="BN149" s="217"/>
      <c r="BO149" s="217"/>
      <c r="BP149" s="217"/>
      <c r="BQ149" s="217"/>
      <c r="BR149" s="217"/>
      <c r="BS149" s="217"/>
      <c r="BT149" s="217"/>
      <c r="BU149" s="217"/>
      <c r="BV149" s="217"/>
      <c r="BW149" s="217"/>
      <c r="BX149" s="217"/>
      <c r="BY149" s="217"/>
      <c r="BZ149" s="217"/>
      <c r="CA149" s="217"/>
      <c r="CB149" s="217"/>
      <c r="CC149" s="217"/>
      <c r="CD149" s="217"/>
      <c r="CE149" s="217"/>
      <c r="CF149" s="217"/>
      <c r="CG149" s="217"/>
      <c r="CH149" s="217"/>
      <c r="CI149" s="217"/>
      <c r="CJ149" s="217"/>
      <c r="CK149" s="217"/>
      <c r="CL149" s="217"/>
      <c r="CM149" s="217"/>
      <c r="CN149" s="217"/>
      <c r="CO149" s="217"/>
      <c r="CP149" s="217"/>
      <c r="CQ149" s="217"/>
      <c r="CR149" s="217"/>
      <c r="CS149" s="217"/>
      <c r="CT149" s="217"/>
      <c r="CU149" s="217"/>
      <c r="CV149" s="217"/>
    </row>
    <row r="150" spans="1:100" s="96" customFormat="1" ht="12.75" x14ac:dyDescent="0.2">
      <c r="A150" s="609"/>
      <c r="B150" s="1012" t="s">
        <v>8524</v>
      </c>
      <c r="C150" s="1013"/>
      <c r="D150" s="1014"/>
      <c r="E150" s="609" t="s">
        <v>372</v>
      </c>
      <c r="F150" s="609"/>
      <c r="G150" s="611"/>
      <c r="H150" s="611"/>
      <c r="I150" s="610"/>
      <c r="J150" s="610"/>
      <c r="K150" s="610"/>
      <c r="L150" s="610"/>
      <c r="M150" s="610"/>
      <c r="N150" s="610"/>
      <c r="O150" s="610"/>
      <c r="P150" s="610"/>
      <c r="Q150" s="610"/>
      <c r="R150" s="610"/>
      <c r="S150" s="610"/>
      <c r="T150" s="610"/>
      <c r="U150" s="610"/>
      <c r="V150" s="610"/>
      <c r="W150" s="610"/>
      <c r="X150" s="610"/>
      <c r="Y150" s="610"/>
      <c r="Z150" s="610"/>
      <c r="AA150" s="610"/>
      <c r="AB150" s="610"/>
      <c r="AC150" s="548"/>
      <c r="AD150" s="612"/>
      <c r="AE150" s="613"/>
      <c r="AF150" s="613"/>
      <c r="AG150" s="613"/>
      <c r="AH150" s="612"/>
      <c r="AI150" s="548"/>
    </row>
    <row r="151" spans="1:100" s="96" customFormat="1" ht="25.5" customHeight="1" x14ac:dyDescent="0.2">
      <c r="A151" s="208">
        <v>26</v>
      </c>
      <c r="B151" s="500" t="s">
        <v>237</v>
      </c>
      <c r="C151" s="146" t="s">
        <v>211</v>
      </c>
      <c r="D151" s="271" t="s">
        <v>238</v>
      </c>
      <c r="E151" s="208" t="s">
        <v>467</v>
      </c>
      <c r="F151" s="502" t="s">
        <v>468</v>
      </c>
      <c r="G151" s="502" t="s">
        <v>469</v>
      </c>
      <c r="H151" s="502" t="s">
        <v>470</v>
      </c>
      <c r="I151" s="140">
        <v>6</v>
      </c>
      <c r="J151" s="140"/>
      <c r="K151" s="140"/>
      <c r="L151" s="140"/>
      <c r="M151" s="140"/>
      <c r="N151" s="140"/>
      <c r="O151" s="140"/>
      <c r="P151" s="140"/>
      <c r="Q151" s="140"/>
      <c r="R151" s="140"/>
      <c r="S151" s="140"/>
      <c r="T151" s="140"/>
      <c r="U151" s="140"/>
      <c r="V151" s="140"/>
      <c r="W151" s="140"/>
      <c r="X151" s="140"/>
      <c r="Y151" s="140"/>
      <c r="Z151" s="140"/>
      <c r="AA151" s="140"/>
      <c r="AB151" s="140"/>
      <c r="AC151" s="80" t="s">
        <v>8538</v>
      </c>
      <c r="AD151" s="151" t="s">
        <v>7518</v>
      </c>
      <c r="AE151" s="464">
        <v>45489</v>
      </c>
      <c r="AF151" s="464"/>
      <c r="AG151" s="464"/>
      <c r="AH151" s="617"/>
      <c r="AI151" s="80"/>
      <c r="AJ151" s="217"/>
      <c r="AK151" s="217"/>
      <c r="AL151" s="217"/>
      <c r="AM151" s="217"/>
      <c r="AN151" s="217"/>
      <c r="AO151" s="217"/>
      <c r="AP151" s="217"/>
      <c r="AQ151" s="217"/>
      <c r="AR151" s="217"/>
      <c r="AS151" s="217"/>
      <c r="AT151" s="217"/>
      <c r="AU151" s="217"/>
      <c r="AV151" s="217"/>
      <c r="AW151" s="217"/>
      <c r="AX151" s="217"/>
      <c r="AY151" s="217"/>
      <c r="AZ151" s="217"/>
      <c r="BA151" s="217"/>
      <c r="BB151" s="217"/>
      <c r="BC151" s="217"/>
      <c r="BD151" s="217"/>
      <c r="BE151" s="217"/>
      <c r="BF151" s="217"/>
      <c r="BG151" s="217"/>
      <c r="BH151" s="217"/>
      <c r="BI151" s="217"/>
      <c r="BJ151" s="217"/>
      <c r="BK151" s="217"/>
      <c r="BL151" s="217"/>
      <c r="BM151" s="217"/>
      <c r="BN151" s="217"/>
      <c r="BO151" s="217"/>
      <c r="BP151" s="217"/>
      <c r="BQ151" s="217"/>
      <c r="BR151" s="217"/>
      <c r="BS151" s="217"/>
      <c r="BT151" s="217"/>
      <c r="BU151" s="217"/>
      <c r="BV151" s="217"/>
      <c r="BW151" s="217"/>
      <c r="BX151" s="217"/>
      <c r="BY151" s="217"/>
      <c r="BZ151" s="217"/>
      <c r="CA151" s="217"/>
      <c r="CB151" s="217"/>
      <c r="CC151" s="217"/>
      <c r="CD151" s="217"/>
      <c r="CE151" s="217"/>
      <c r="CF151" s="217"/>
      <c r="CG151" s="217"/>
      <c r="CH151" s="217"/>
      <c r="CI151" s="217"/>
      <c r="CJ151" s="217"/>
      <c r="CK151" s="217"/>
      <c r="CL151" s="217"/>
      <c r="CM151" s="217"/>
      <c r="CN151" s="217"/>
      <c r="CO151" s="217"/>
      <c r="CP151" s="217"/>
      <c r="CQ151" s="217"/>
      <c r="CR151" s="217"/>
      <c r="CS151" s="217"/>
      <c r="CT151" s="217"/>
      <c r="CU151" s="217"/>
      <c r="CV151" s="217"/>
    </row>
    <row r="152" spans="1:100" s="96" customFormat="1" ht="12.75" x14ac:dyDescent="0.2">
      <c r="A152" s="609"/>
      <c r="B152" s="1012" t="s">
        <v>8525</v>
      </c>
      <c r="C152" s="1013"/>
      <c r="D152" s="1014"/>
      <c r="E152" s="609" t="s">
        <v>372</v>
      </c>
      <c r="F152" s="609"/>
      <c r="G152" s="611"/>
      <c r="H152" s="611"/>
      <c r="I152" s="610"/>
      <c r="J152" s="610"/>
      <c r="K152" s="610"/>
      <c r="L152" s="610"/>
      <c r="M152" s="610"/>
      <c r="N152" s="610"/>
      <c r="O152" s="610"/>
      <c r="P152" s="610"/>
      <c r="Q152" s="610"/>
      <c r="R152" s="610"/>
      <c r="S152" s="610"/>
      <c r="T152" s="610"/>
      <c r="U152" s="610"/>
      <c r="V152" s="610"/>
      <c r="W152" s="610"/>
      <c r="X152" s="610"/>
      <c r="Y152" s="610"/>
      <c r="Z152" s="610"/>
      <c r="AA152" s="610"/>
      <c r="AB152" s="610"/>
      <c r="AC152" s="548"/>
      <c r="AD152" s="612"/>
      <c r="AE152" s="613"/>
      <c r="AF152" s="613"/>
      <c r="AG152" s="613"/>
      <c r="AH152" s="612"/>
      <c r="AI152" s="548"/>
    </row>
    <row r="153" spans="1:100" s="96" customFormat="1" ht="12.75" x14ac:dyDescent="0.2">
      <c r="A153" s="870"/>
      <c r="B153" s="870"/>
      <c r="C153" s="870"/>
      <c r="D153" s="870" t="s">
        <v>372</v>
      </c>
      <c r="E153" s="870"/>
      <c r="F153" s="870"/>
      <c r="G153" s="870"/>
      <c r="H153" s="871"/>
      <c r="I153" s="872"/>
      <c r="J153" s="872"/>
      <c r="K153" s="872"/>
      <c r="L153" s="872"/>
      <c r="M153" s="872"/>
      <c r="N153" s="872"/>
      <c r="O153" s="872"/>
      <c r="P153" s="872"/>
      <c r="Q153" s="872"/>
      <c r="R153" s="872"/>
      <c r="S153" s="872"/>
      <c r="T153" s="872"/>
      <c r="U153" s="872"/>
      <c r="V153" s="872"/>
      <c r="W153" s="872"/>
      <c r="X153" s="872"/>
      <c r="Y153" s="872"/>
      <c r="Z153" s="872"/>
      <c r="AA153" s="872"/>
      <c r="AB153" s="872"/>
      <c r="AC153" s="716"/>
      <c r="AD153" s="873"/>
      <c r="AE153" s="714"/>
      <c r="AF153" s="714"/>
      <c r="AG153" s="714"/>
      <c r="AH153" s="903"/>
      <c r="AI153" s="716"/>
      <c r="AJ153" s="217"/>
      <c r="AK153" s="217"/>
      <c r="AL153" s="217"/>
      <c r="AM153" s="217"/>
      <c r="AN153" s="217"/>
      <c r="AO153" s="217"/>
      <c r="AP153" s="217"/>
      <c r="AQ153" s="217"/>
      <c r="AR153" s="217"/>
      <c r="AS153" s="217"/>
      <c r="AT153" s="217"/>
      <c r="AU153" s="217"/>
      <c r="AV153" s="217"/>
      <c r="AW153" s="217"/>
      <c r="AX153" s="217"/>
      <c r="AY153" s="217"/>
      <c r="AZ153" s="217"/>
      <c r="BA153" s="217"/>
      <c r="BB153" s="217"/>
      <c r="BC153" s="217"/>
      <c r="BD153" s="217"/>
      <c r="BE153" s="217"/>
      <c r="BF153" s="217"/>
      <c r="BG153" s="217"/>
      <c r="BH153" s="217"/>
      <c r="BI153" s="217"/>
      <c r="BJ153" s="217"/>
      <c r="BK153" s="217"/>
      <c r="BL153" s="217"/>
      <c r="BM153" s="217"/>
      <c r="BN153" s="217"/>
      <c r="BO153" s="217"/>
      <c r="BP153" s="217"/>
      <c r="BQ153" s="217"/>
      <c r="BR153" s="217"/>
      <c r="BS153" s="217"/>
      <c r="BT153" s="217"/>
      <c r="BU153" s="217"/>
      <c r="BV153" s="217"/>
      <c r="BW153" s="217"/>
      <c r="BX153" s="217"/>
      <c r="BY153" s="217"/>
      <c r="BZ153" s="217"/>
      <c r="CA153" s="217"/>
      <c r="CB153" s="217"/>
      <c r="CC153" s="217"/>
      <c r="CD153" s="217"/>
      <c r="CE153" s="217"/>
      <c r="CF153" s="217"/>
      <c r="CG153" s="217"/>
      <c r="CH153" s="217"/>
      <c r="CI153" s="217"/>
      <c r="CJ153" s="217"/>
      <c r="CK153" s="217"/>
      <c r="CL153" s="217"/>
      <c r="CM153" s="217"/>
      <c r="CN153" s="217"/>
      <c r="CO153" s="217"/>
      <c r="CP153" s="217"/>
      <c r="CQ153" s="217"/>
      <c r="CR153" s="217"/>
      <c r="CS153" s="217"/>
      <c r="CT153" s="217"/>
      <c r="CU153" s="217"/>
      <c r="CV153" s="217"/>
    </row>
    <row r="154" spans="1:100" s="96" customFormat="1" ht="12.75" x14ac:dyDescent="0.2">
      <c r="A154" s="609"/>
      <c r="B154" s="1012" t="s">
        <v>8526</v>
      </c>
      <c r="C154" s="1013"/>
      <c r="D154" s="1014"/>
      <c r="E154" s="609" t="s">
        <v>372</v>
      </c>
      <c r="F154" s="609"/>
      <c r="G154" s="611"/>
      <c r="H154" s="611"/>
      <c r="I154" s="610"/>
      <c r="J154" s="610"/>
      <c r="K154" s="610"/>
      <c r="L154" s="610"/>
      <c r="M154" s="610"/>
      <c r="N154" s="610"/>
      <c r="O154" s="610"/>
      <c r="P154" s="610"/>
      <c r="Q154" s="610"/>
      <c r="R154" s="610"/>
      <c r="S154" s="610"/>
      <c r="T154" s="610"/>
      <c r="U154" s="610"/>
      <c r="V154" s="610"/>
      <c r="W154" s="610"/>
      <c r="X154" s="610"/>
      <c r="Y154" s="610"/>
      <c r="Z154" s="610"/>
      <c r="AA154" s="610"/>
      <c r="AB154" s="610"/>
      <c r="AC154" s="548"/>
      <c r="AD154" s="612"/>
      <c r="AE154" s="613"/>
      <c r="AF154" s="613"/>
      <c r="AG154" s="613"/>
      <c r="AH154" s="612"/>
      <c r="AI154" s="548"/>
    </row>
    <row r="155" spans="1:100" s="96" customFormat="1" ht="12.75" x14ac:dyDescent="0.2">
      <c r="A155" s="870"/>
      <c r="B155" s="870"/>
      <c r="C155" s="870"/>
      <c r="D155" s="870" t="s">
        <v>372</v>
      </c>
      <c r="E155" s="870"/>
      <c r="F155" s="870"/>
      <c r="G155" s="870"/>
      <c r="H155" s="871"/>
      <c r="I155" s="872"/>
      <c r="J155" s="872"/>
      <c r="K155" s="872"/>
      <c r="L155" s="872"/>
      <c r="M155" s="872"/>
      <c r="N155" s="872"/>
      <c r="O155" s="872"/>
      <c r="P155" s="872"/>
      <c r="Q155" s="872"/>
      <c r="R155" s="872"/>
      <c r="S155" s="872"/>
      <c r="T155" s="872"/>
      <c r="U155" s="872"/>
      <c r="V155" s="872"/>
      <c r="W155" s="872"/>
      <c r="X155" s="872"/>
      <c r="Y155" s="872"/>
      <c r="Z155" s="872"/>
      <c r="AA155" s="872"/>
      <c r="AB155" s="872"/>
      <c r="AC155" s="716"/>
      <c r="AD155" s="873"/>
      <c r="AE155" s="714"/>
      <c r="AF155" s="714"/>
      <c r="AG155" s="714"/>
      <c r="AH155" s="903"/>
      <c r="AI155" s="716"/>
      <c r="AJ155" s="217"/>
      <c r="AK155" s="217"/>
      <c r="AL155" s="217"/>
      <c r="AM155" s="217"/>
      <c r="AN155" s="217"/>
      <c r="AO155" s="217"/>
      <c r="AP155" s="217"/>
      <c r="AQ155" s="217"/>
      <c r="AR155" s="217"/>
      <c r="AS155" s="217"/>
      <c r="AT155" s="217"/>
      <c r="AU155" s="217"/>
      <c r="AV155" s="217"/>
      <c r="AW155" s="217"/>
      <c r="AX155" s="217"/>
      <c r="AY155" s="217"/>
      <c r="AZ155" s="217"/>
      <c r="BA155" s="217"/>
      <c r="BB155" s="217"/>
      <c r="BC155" s="217"/>
      <c r="BD155" s="217"/>
      <c r="BE155" s="217"/>
      <c r="BF155" s="217"/>
      <c r="BG155" s="217"/>
      <c r="BH155" s="217"/>
      <c r="BI155" s="217"/>
      <c r="BJ155" s="217"/>
      <c r="BK155" s="217"/>
      <c r="BL155" s="217"/>
      <c r="BM155" s="217"/>
      <c r="BN155" s="217"/>
      <c r="BO155" s="217"/>
      <c r="BP155" s="217"/>
      <c r="BQ155" s="217"/>
      <c r="BR155" s="217"/>
      <c r="BS155" s="217"/>
      <c r="BT155" s="217"/>
      <c r="BU155" s="217"/>
      <c r="BV155" s="217"/>
      <c r="BW155" s="217"/>
      <c r="BX155" s="217"/>
      <c r="BY155" s="217"/>
      <c r="BZ155" s="217"/>
      <c r="CA155" s="217"/>
      <c r="CB155" s="217"/>
      <c r="CC155" s="217"/>
      <c r="CD155" s="217"/>
      <c r="CE155" s="217"/>
      <c r="CF155" s="217"/>
      <c r="CG155" s="217"/>
      <c r="CH155" s="217"/>
      <c r="CI155" s="217"/>
      <c r="CJ155" s="217"/>
      <c r="CK155" s="217"/>
      <c r="CL155" s="217"/>
      <c r="CM155" s="217"/>
      <c r="CN155" s="217"/>
      <c r="CO155" s="217"/>
      <c r="CP155" s="217"/>
      <c r="CQ155" s="217"/>
      <c r="CR155" s="217"/>
      <c r="CS155" s="217"/>
      <c r="CT155" s="217"/>
      <c r="CU155" s="217"/>
      <c r="CV155" s="217"/>
    </row>
    <row r="156" spans="1:100" s="96" customFormat="1" ht="12.75" x14ac:dyDescent="0.2">
      <c r="A156" s="114"/>
      <c r="B156" s="114"/>
      <c r="C156" s="114"/>
      <c r="D156" s="114"/>
      <c r="E156" s="114"/>
      <c r="F156" s="114"/>
      <c r="G156" s="114"/>
      <c r="H156" s="108"/>
      <c r="I156" s="825"/>
      <c r="J156" s="140"/>
      <c r="K156" s="140"/>
      <c r="L156" s="140"/>
      <c r="M156" s="140"/>
      <c r="N156" s="140"/>
      <c r="O156" s="140"/>
      <c r="P156" s="140"/>
      <c r="Q156" s="140"/>
      <c r="R156" s="140"/>
      <c r="S156" s="140"/>
      <c r="T156" s="140"/>
      <c r="U156" s="140"/>
      <c r="V156" s="140"/>
      <c r="W156" s="140"/>
      <c r="X156" s="140"/>
      <c r="Y156" s="140"/>
      <c r="Z156" s="140"/>
      <c r="AA156" s="140"/>
      <c r="AB156" s="140"/>
      <c r="AC156" s="80"/>
      <c r="AD156" s="151"/>
      <c r="AE156" s="464"/>
      <c r="AF156" s="464"/>
      <c r="AG156" s="464"/>
      <c r="AH156" s="617"/>
      <c r="AI156" s="80"/>
      <c r="AJ156" s="217"/>
      <c r="AK156" s="217"/>
      <c r="AL156" s="217"/>
      <c r="AM156" s="217"/>
      <c r="AN156" s="217"/>
      <c r="AO156" s="217"/>
      <c r="AP156" s="217"/>
      <c r="AQ156" s="217"/>
      <c r="AR156" s="217"/>
      <c r="AS156" s="217"/>
      <c r="AT156" s="217"/>
      <c r="AU156" s="217"/>
      <c r="AV156" s="217"/>
      <c r="AW156" s="217"/>
      <c r="AX156" s="217"/>
      <c r="AY156" s="217"/>
      <c r="AZ156" s="217"/>
      <c r="BA156" s="217"/>
      <c r="BB156" s="217"/>
      <c r="BC156" s="217"/>
      <c r="BD156" s="217"/>
      <c r="BE156" s="217"/>
      <c r="BF156" s="217"/>
      <c r="BG156" s="217"/>
      <c r="BH156" s="217"/>
      <c r="BI156" s="217"/>
      <c r="BJ156" s="217"/>
      <c r="BK156" s="217"/>
      <c r="BL156" s="217"/>
      <c r="BM156" s="217"/>
      <c r="BN156" s="217"/>
      <c r="BO156" s="217"/>
      <c r="BP156" s="217"/>
      <c r="BQ156" s="217"/>
      <c r="BR156" s="217"/>
      <c r="BS156" s="217"/>
      <c r="BT156" s="217"/>
      <c r="BU156" s="217"/>
      <c r="BV156" s="217"/>
      <c r="BW156" s="217"/>
      <c r="BX156" s="217"/>
      <c r="BY156" s="217"/>
      <c r="BZ156" s="217"/>
      <c r="CA156" s="217"/>
      <c r="CB156" s="217"/>
      <c r="CC156" s="217"/>
      <c r="CD156" s="217"/>
      <c r="CE156" s="217"/>
      <c r="CF156" s="217"/>
      <c r="CG156" s="217"/>
      <c r="CH156" s="217"/>
      <c r="CI156" s="217"/>
      <c r="CJ156" s="217"/>
      <c r="CK156" s="217"/>
      <c r="CL156" s="217"/>
      <c r="CM156" s="217"/>
      <c r="CN156" s="217"/>
      <c r="CO156" s="217"/>
      <c r="CP156" s="217"/>
      <c r="CQ156" s="217"/>
      <c r="CR156" s="217"/>
      <c r="CS156" s="217"/>
      <c r="CT156" s="217"/>
      <c r="CU156" s="217"/>
      <c r="CV156" s="217"/>
    </row>
    <row r="157" spans="1:100" s="96" customFormat="1" ht="12.75" x14ac:dyDescent="0.2">
      <c r="A157" s="114"/>
      <c r="B157" s="114" t="s">
        <v>372</v>
      </c>
      <c r="C157" s="114" t="s">
        <v>372</v>
      </c>
      <c r="D157" s="114" t="s">
        <v>372</v>
      </c>
      <c r="E157" s="114"/>
      <c r="F157" s="114"/>
      <c r="G157" s="114"/>
      <c r="H157" s="108"/>
      <c r="I157" s="140"/>
      <c r="J157" s="140"/>
      <c r="K157" s="140"/>
      <c r="L157" s="140"/>
      <c r="M157" s="140"/>
      <c r="N157" s="140"/>
      <c r="O157" s="140"/>
      <c r="P157" s="140"/>
      <c r="Q157" s="140"/>
      <c r="R157" s="140"/>
      <c r="S157" s="140"/>
      <c r="T157" s="140"/>
      <c r="U157" s="140"/>
      <c r="V157" s="140"/>
      <c r="W157" s="140"/>
      <c r="X157" s="140"/>
      <c r="Y157" s="140"/>
      <c r="Z157" s="140"/>
      <c r="AA157" s="140"/>
      <c r="AB157" s="140"/>
      <c r="AC157" s="80"/>
      <c r="AD157" s="151"/>
      <c r="AE157" s="464"/>
      <c r="AF157" s="464"/>
      <c r="AG157" s="464"/>
      <c r="AH157" s="617"/>
      <c r="AI157" s="80"/>
      <c r="AJ157" s="217"/>
      <c r="AK157" s="217"/>
      <c r="AL157" s="217"/>
      <c r="AM157" s="217"/>
      <c r="AN157" s="217"/>
      <c r="AO157" s="217"/>
      <c r="AP157" s="217"/>
      <c r="AQ157" s="217"/>
      <c r="AR157" s="217"/>
      <c r="AS157" s="217"/>
      <c r="AT157" s="217"/>
      <c r="AU157" s="217"/>
      <c r="AV157" s="217"/>
      <c r="AW157" s="217"/>
      <c r="AX157" s="217"/>
      <c r="AY157" s="217"/>
      <c r="AZ157" s="217"/>
      <c r="BA157" s="217"/>
      <c r="BB157" s="217"/>
      <c r="BC157" s="217"/>
      <c r="BD157" s="217"/>
      <c r="BE157" s="217"/>
      <c r="BF157" s="217"/>
      <c r="BG157" s="217"/>
      <c r="BH157" s="217"/>
      <c r="BI157" s="217"/>
      <c r="BJ157" s="217"/>
      <c r="BK157" s="217"/>
      <c r="BL157" s="217"/>
      <c r="BM157" s="217"/>
      <c r="BN157" s="217"/>
      <c r="BO157" s="217"/>
      <c r="BP157" s="217"/>
      <c r="BQ157" s="217"/>
      <c r="BR157" s="217"/>
      <c r="BS157" s="217"/>
      <c r="BT157" s="217"/>
      <c r="BU157" s="217"/>
      <c r="BV157" s="217"/>
      <c r="BW157" s="217"/>
      <c r="BX157" s="217"/>
      <c r="BY157" s="217"/>
      <c r="BZ157" s="217"/>
      <c r="CA157" s="217"/>
      <c r="CB157" s="217"/>
      <c r="CC157" s="217"/>
      <c r="CD157" s="217"/>
      <c r="CE157" s="217"/>
      <c r="CF157" s="217"/>
      <c r="CG157" s="217"/>
      <c r="CH157" s="217"/>
      <c r="CI157" s="217"/>
      <c r="CJ157" s="217"/>
      <c r="CK157" s="217"/>
      <c r="CL157" s="217"/>
      <c r="CM157" s="217"/>
      <c r="CN157" s="217"/>
      <c r="CO157" s="217"/>
      <c r="CP157" s="217"/>
      <c r="CQ157" s="217"/>
      <c r="CR157" s="217"/>
      <c r="CS157" s="217"/>
      <c r="CT157" s="217"/>
      <c r="CU157" s="217"/>
      <c r="CV157" s="217"/>
    </row>
    <row r="158" spans="1:100" s="96" customFormat="1" ht="12.75" x14ac:dyDescent="0.2">
      <c r="A158" s="114"/>
      <c r="B158" s="114" t="s">
        <v>372</v>
      </c>
      <c r="C158" s="114" t="s">
        <v>372</v>
      </c>
      <c r="D158" s="114"/>
      <c r="E158" s="114"/>
      <c r="F158" s="114"/>
      <c r="G158" s="114"/>
      <c r="H158" s="108"/>
      <c r="I158" s="140"/>
      <c r="J158" s="140"/>
      <c r="K158" s="140"/>
      <c r="L158" s="140"/>
      <c r="M158" s="140"/>
      <c r="N158" s="140"/>
      <c r="O158" s="140"/>
      <c r="P158" s="140"/>
      <c r="Q158" s="140"/>
      <c r="R158" s="140"/>
      <c r="S158" s="140"/>
      <c r="T158" s="140"/>
      <c r="U158" s="140"/>
      <c r="V158" s="140"/>
      <c r="W158" s="140"/>
      <c r="X158" s="140"/>
      <c r="Y158" s="140"/>
      <c r="Z158" s="140"/>
      <c r="AA158" s="140"/>
      <c r="AB158" s="140"/>
      <c r="AC158" s="80"/>
      <c r="AD158" s="151"/>
      <c r="AE158" s="464"/>
      <c r="AF158" s="464"/>
      <c r="AG158" s="464"/>
      <c r="AH158" s="617"/>
      <c r="AI158" s="80"/>
      <c r="AJ158" s="217"/>
      <c r="AK158" s="217"/>
      <c r="AL158" s="217"/>
      <c r="AM158" s="217"/>
      <c r="AN158" s="217"/>
      <c r="AO158" s="217"/>
      <c r="AP158" s="217"/>
      <c r="AQ158" s="217"/>
      <c r="AR158" s="217"/>
      <c r="AS158" s="217"/>
      <c r="AT158" s="217"/>
      <c r="AU158" s="217"/>
      <c r="AV158" s="217"/>
      <c r="AW158" s="217"/>
      <c r="AX158" s="217"/>
      <c r="AY158" s="217"/>
      <c r="AZ158" s="217"/>
      <c r="BA158" s="217"/>
      <c r="BB158" s="217"/>
      <c r="BC158" s="217"/>
      <c r="BD158" s="217"/>
      <c r="BE158" s="217"/>
      <c r="BF158" s="217"/>
      <c r="BG158" s="217"/>
      <c r="BH158" s="217"/>
      <c r="BI158" s="217"/>
      <c r="BJ158" s="217"/>
      <c r="BK158" s="217"/>
      <c r="BL158" s="217"/>
      <c r="BM158" s="217"/>
      <c r="BN158" s="217"/>
      <c r="BO158" s="217"/>
      <c r="BP158" s="217"/>
      <c r="BQ158" s="217"/>
      <c r="BR158" s="217"/>
      <c r="BS158" s="217"/>
      <c r="BT158" s="217"/>
      <c r="BU158" s="217"/>
      <c r="BV158" s="217"/>
      <c r="BW158" s="217"/>
      <c r="BX158" s="217"/>
      <c r="BY158" s="217"/>
      <c r="BZ158" s="217"/>
      <c r="CA158" s="217"/>
      <c r="CB158" s="217"/>
      <c r="CC158" s="217"/>
      <c r="CD158" s="217"/>
      <c r="CE158" s="217"/>
      <c r="CF158" s="217"/>
      <c r="CG158" s="217"/>
      <c r="CH158" s="217"/>
      <c r="CI158" s="217"/>
      <c r="CJ158" s="217"/>
      <c r="CK158" s="217"/>
      <c r="CL158" s="217"/>
      <c r="CM158" s="217"/>
      <c r="CN158" s="217"/>
      <c r="CO158" s="217"/>
      <c r="CP158" s="217"/>
      <c r="CQ158" s="217"/>
      <c r="CR158" s="217"/>
      <c r="CS158" s="217"/>
      <c r="CT158" s="217"/>
      <c r="CU158" s="217"/>
      <c r="CV158" s="217"/>
    </row>
    <row r="159" spans="1:100" s="96" customFormat="1" ht="12.75" x14ac:dyDescent="0.2">
      <c r="A159" s="114"/>
      <c r="B159" s="114" t="s">
        <v>372</v>
      </c>
      <c r="C159" s="114"/>
      <c r="D159" s="114"/>
      <c r="E159" s="114"/>
      <c r="F159" s="114"/>
      <c r="G159" s="114"/>
      <c r="H159" s="108"/>
      <c r="I159" s="140"/>
      <c r="J159" s="140"/>
      <c r="K159" s="140"/>
      <c r="L159" s="140"/>
      <c r="M159" s="140"/>
      <c r="N159" s="140"/>
      <c r="O159" s="140"/>
      <c r="P159" s="140"/>
      <c r="Q159" s="140"/>
      <c r="R159" s="140"/>
      <c r="S159" s="140"/>
      <c r="T159" s="140"/>
      <c r="U159" s="140"/>
      <c r="V159" s="140"/>
      <c r="W159" s="140"/>
      <c r="X159" s="140"/>
      <c r="Y159" s="140"/>
      <c r="Z159" s="140"/>
      <c r="AA159" s="140"/>
      <c r="AB159" s="140"/>
      <c r="AC159" s="80"/>
      <c r="AD159" s="151"/>
      <c r="AE159" s="464"/>
      <c r="AF159" s="464"/>
      <c r="AG159" s="464"/>
      <c r="AH159" s="617"/>
      <c r="AI159" s="80"/>
      <c r="AJ159" s="217"/>
      <c r="AK159" s="217"/>
      <c r="AL159" s="217"/>
      <c r="AM159" s="217"/>
      <c r="AN159" s="217"/>
      <c r="AO159" s="217"/>
      <c r="AP159" s="217"/>
      <c r="AQ159" s="217"/>
      <c r="AR159" s="217"/>
      <c r="AS159" s="217"/>
      <c r="AT159" s="217"/>
      <c r="AU159" s="217"/>
      <c r="AV159" s="217"/>
      <c r="AW159" s="217"/>
      <c r="AX159" s="217"/>
      <c r="AY159" s="217"/>
      <c r="AZ159" s="217"/>
      <c r="BA159" s="217"/>
      <c r="BB159" s="217"/>
      <c r="BC159" s="217"/>
      <c r="BD159" s="217"/>
      <c r="BE159" s="217"/>
      <c r="BF159" s="217"/>
      <c r="BG159" s="217"/>
      <c r="BH159" s="217"/>
      <c r="BI159" s="217"/>
      <c r="BJ159" s="217"/>
      <c r="BK159" s="217"/>
      <c r="BL159" s="217"/>
      <c r="BM159" s="217"/>
      <c r="BN159" s="217"/>
      <c r="BO159" s="217"/>
      <c r="BP159" s="217"/>
      <c r="BQ159" s="217"/>
      <c r="BR159" s="217"/>
      <c r="BS159" s="217"/>
      <c r="BT159" s="217"/>
      <c r="BU159" s="217"/>
      <c r="BV159" s="217"/>
      <c r="BW159" s="217"/>
      <c r="BX159" s="217"/>
      <c r="BY159" s="217"/>
      <c r="BZ159" s="217"/>
      <c r="CA159" s="217"/>
      <c r="CB159" s="217"/>
      <c r="CC159" s="217"/>
      <c r="CD159" s="217"/>
      <c r="CE159" s="217"/>
      <c r="CF159" s="217"/>
      <c r="CG159" s="217"/>
      <c r="CH159" s="217"/>
      <c r="CI159" s="217"/>
      <c r="CJ159" s="217"/>
      <c r="CK159" s="217"/>
      <c r="CL159" s="217"/>
      <c r="CM159" s="217"/>
      <c r="CN159" s="217"/>
      <c r="CO159" s="217"/>
      <c r="CP159" s="217"/>
      <c r="CQ159" s="217"/>
      <c r="CR159" s="217"/>
      <c r="CS159" s="217"/>
      <c r="CT159" s="217"/>
      <c r="CU159" s="217"/>
      <c r="CV159" s="217"/>
    </row>
    <row r="160" spans="1:100" s="96" customFormat="1" ht="12.75" x14ac:dyDescent="0.2">
      <c r="A160" s="114"/>
      <c r="B160" s="114"/>
      <c r="C160" s="114"/>
      <c r="D160" s="114"/>
      <c r="E160" s="114"/>
      <c r="F160" s="114"/>
      <c r="G160" s="114"/>
      <c r="H160" s="108"/>
      <c r="I160" s="140"/>
      <c r="J160" s="140"/>
      <c r="K160" s="140"/>
      <c r="L160" s="140"/>
      <c r="M160" s="140"/>
      <c r="N160" s="140"/>
      <c r="O160" s="140"/>
      <c r="P160" s="140"/>
      <c r="Q160" s="140"/>
      <c r="R160" s="140"/>
      <c r="S160" s="140"/>
      <c r="T160" s="140"/>
      <c r="U160" s="140"/>
      <c r="V160" s="140"/>
      <c r="W160" s="140"/>
      <c r="X160" s="140"/>
      <c r="Y160" s="140"/>
      <c r="Z160" s="140"/>
      <c r="AA160" s="140"/>
      <c r="AB160" s="140"/>
      <c r="AC160" s="80"/>
      <c r="AD160" s="151"/>
      <c r="AE160" s="464"/>
      <c r="AF160" s="464"/>
      <c r="AG160" s="464"/>
      <c r="AH160" s="617"/>
      <c r="AI160" s="80"/>
      <c r="AJ160" s="217"/>
      <c r="AK160" s="217"/>
      <c r="AL160" s="217"/>
      <c r="AM160" s="217"/>
      <c r="AN160" s="217"/>
      <c r="AO160" s="217"/>
      <c r="AP160" s="217"/>
      <c r="AQ160" s="217"/>
      <c r="AR160" s="217"/>
      <c r="AS160" s="217"/>
      <c r="AT160" s="217"/>
      <c r="AU160" s="217"/>
      <c r="AV160" s="217"/>
      <c r="AW160" s="217"/>
      <c r="AX160" s="217"/>
      <c r="AY160" s="217"/>
      <c r="AZ160" s="217"/>
      <c r="BA160" s="217"/>
      <c r="BB160" s="217"/>
      <c r="BC160" s="217"/>
      <c r="BD160" s="217"/>
      <c r="BE160" s="217"/>
      <c r="BF160" s="217"/>
      <c r="BG160" s="217"/>
      <c r="BH160" s="217"/>
      <c r="BI160" s="217"/>
      <c r="BJ160" s="217"/>
      <c r="BK160" s="217"/>
      <c r="BL160" s="217"/>
      <c r="BM160" s="217"/>
      <c r="BN160" s="217"/>
      <c r="BO160" s="217"/>
      <c r="BP160" s="217"/>
      <c r="BQ160" s="217"/>
      <c r="BR160" s="217"/>
      <c r="BS160" s="217"/>
      <c r="BT160" s="217"/>
      <c r="BU160" s="217"/>
      <c r="BV160" s="217"/>
      <c r="BW160" s="217"/>
      <c r="BX160" s="217"/>
      <c r="BY160" s="217"/>
      <c r="BZ160" s="217"/>
      <c r="CA160" s="217"/>
      <c r="CB160" s="217"/>
      <c r="CC160" s="217"/>
      <c r="CD160" s="217"/>
      <c r="CE160" s="217"/>
      <c r="CF160" s="217"/>
      <c r="CG160" s="217"/>
      <c r="CH160" s="217"/>
      <c r="CI160" s="217"/>
      <c r="CJ160" s="217"/>
      <c r="CK160" s="217"/>
      <c r="CL160" s="217"/>
      <c r="CM160" s="217"/>
      <c r="CN160" s="217"/>
      <c r="CO160" s="217"/>
      <c r="CP160" s="217"/>
      <c r="CQ160" s="217"/>
      <c r="CR160" s="217"/>
      <c r="CS160" s="217"/>
      <c r="CT160" s="217"/>
      <c r="CU160" s="217"/>
      <c r="CV160" s="217"/>
    </row>
    <row r="161" spans="1:100" s="96" customFormat="1" ht="12.75" x14ac:dyDescent="0.2">
      <c r="A161" s="114"/>
      <c r="B161" s="114"/>
      <c r="C161" s="114"/>
      <c r="D161" s="114"/>
      <c r="E161" s="114"/>
      <c r="F161" s="114"/>
      <c r="G161" s="114"/>
      <c r="H161" s="108"/>
      <c r="I161" s="140"/>
      <c r="J161" s="140"/>
      <c r="K161" s="140"/>
      <c r="L161" s="140"/>
      <c r="M161" s="140"/>
      <c r="N161" s="140"/>
      <c r="O161" s="140"/>
      <c r="P161" s="140"/>
      <c r="Q161" s="140"/>
      <c r="R161" s="140"/>
      <c r="S161" s="140"/>
      <c r="T161" s="140"/>
      <c r="U161" s="140"/>
      <c r="V161" s="140"/>
      <c r="W161" s="140"/>
      <c r="X161" s="140"/>
      <c r="Y161" s="140"/>
      <c r="Z161" s="140"/>
      <c r="AA161" s="140"/>
      <c r="AB161" s="140"/>
      <c r="AC161" s="80"/>
      <c r="AD161" s="151"/>
      <c r="AE161" s="464"/>
      <c r="AF161" s="464"/>
      <c r="AG161" s="464"/>
      <c r="AH161" s="617"/>
      <c r="AI161" s="80"/>
      <c r="AJ161" s="217"/>
      <c r="AK161" s="217"/>
      <c r="AL161" s="217"/>
      <c r="AM161" s="217"/>
      <c r="AN161" s="217"/>
      <c r="AO161" s="217"/>
      <c r="AP161" s="217"/>
      <c r="AQ161" s="217"/>
      <c r="AR161" s="217"/>
      <c r="AS161" s="217"/>
      <c r="AT161" s="217"/>
      <c r="AU161" s="217"/>
      <c r="AV161" s="217"/>
      <c r="AW161" s="217"/>
      <c r="AX161" s="217"/>
      <c r="AY161" s="217"/>
      <c r="AZ161" s="217"/>
      <c r="BA161" s="217"/>
      <c r="BB161" s="217"/>
      <c r="BC161" s="217"/>
      <c r="BD161" s="217"/>
      <c r="BE161" s="217"/>
      <c r="BF161" s="217"/>
      <c r="BG161" s="217"/>
      <c r="BH161" s="217"/>
      <c r="BI161" s="217"/>
      <c r="BJ161" s="217"/>
      <c r="BK161" s="217"/>
      <c r="BL161" s="217"/>
      <c r="BM161" s="217"/>
      <c r="BN161" s="217"/>
      <c r="BO161" s="217"/>
      <c r="BP161" s="217"/>
      <c r="BQ161" s="217"/>
      <c r="BR161" s="217"/>
      <c r="BS161" s="217"/>
      <c r="BT161" s="217"/>
      <c r="BU161" s="217"/>
      <c r="BV161" s="217"/>
      <c r="BW161" s="217"/>
      <c r="BX161" s="217"/>
      <c r="BY161" s="217"/>
      <c r="BZ161" s="217"/>
      <c r="CA161" s="217"/>
      <c r="CB161" s="217"/>
      <c r="CC161" s="217"/>
      <c r="CD161" s="217"/>
      <c r="CE161" s="217"/>
      <c r="CF161" s="217"/>
      <c r="CG161" s="217"/>
      <c r="CH161" s="217"/>
      <c r="CI161" s="217"/>
      <c r="CJ161" s="217"/>
      <c r="CK161" s="217"/>
      <c r="CL161" s="217"/>
      <c r="CM161" s="217"/>
      <c r="CN161" s="217"/>
      <c r="CO161" s="217"/>
      <c r="CP161" s="217"/>
      <c r="CQ161" s="217"/>
      <c r="CR161" s="217"/>
      <c r="CS161" s="217"/>
      <c r="CT161" s="217"/>
      <c r="CU161" s="217"/>
      <c r="CV161" s="217"/>
    </row>
    <row r="162" spans="1:100" s="96" customFormat="1" ht="12.75" x14ac:dyDescent="0.2">
      <c r="A162" s="114"/>
      <c r="B162" s="114"/>
      <c r="C162" s="114"/>
      <c r="D162" s="114"/>
      <c r="E162" s="114" t="s">
        <v>372</v>
      </c>
      <c r="F162" s="114"/>
      <c r="G162" s="114"/>
      <c r="H162" s="108"/>
      <c r="I162" s="140"/>
      <c r="J162" s="140"/>
      <c r="K162" s="140"/>
      <c r="L162" s="140"/>
      <c r="M162" s="140"/>
      <c r="N162" s="140"/>
      <c r="O162" s="140"/>
      <c r="P162" s="140"/>
      <c r="Q162" s="140"/>
      <c r="R162" s="140"/>
      <c r="S162" s="140"/>
      <c r="T162" s="140"/>
      <c r="U162" s="140"/>
      <c r="V162" s="140"/>
      <c r="W162" s="140"/>
      <c r="X162" s="140"/>
      <c r="Y162" s="140"/>
      <c r="Z162" s="140"/>
      <c r="AA162" s="140"/>
      <c r="AB162" s="140"/>
      <c r="AC162" s="80"/>
      <c r="AD162" s="151"/>
      <c r="AE162" s="464"/>
      <c r="AF162" s="464"/>
      <c r="AG162" s="464"/>
      <c r="AH162" s="617"/>
      <c r="AI162" s="80"/>
      <c r="AJ162" s="217"/>
      <c r="AK162" s="217"/>
      <c r="AL162" s="217"/>
      <c r="AM162" s="217"/>
      <c r="AN162" s="217"/>
      <c r="AO162" s="217"/>
      <c r="AP162" s="217"/>
      <c r="AQ162" s="217"/>
      <c r="AR162" s="217"/>
      <c r="AS162" s="217"/>
      <c r="AT162" s="217"/>
      <c r="AU162" s="217"/>
      <c r="AV162" s="217"/>
      <c r="AW162" s="217"/>
      <c r="AX162" s="217"/>
      <c r="AY162" s="217"/>
      <c r="AZ162" s="217"/>
      <c r="BA162" s="217"/>
      <c r="BB162" s="217"/>
      <c r="BC162" s="217"/>
      <c r="BD162" s="217"/>
      <c r="BE162" s="217"/>
      <c r="BF162" s="217"/>
      <c r="BG162" s="217"/>
      <c r="BH162" s="217"/>
      <c r="BI162" s="217"/>
      <c r="BJ162" s="217"/>
      <c r="BK162" s="217"/>
      <c r="BL162" s="217"/>
      <c r="BM162" s="217"/>
      <c r="BN162" s="217"/>
      <c r="BO162" s="217"/>
      <c r="BP162" s="217"/>
      <c r="BQ162" s="217"/>
      <c r="BR162" s="217"/>
      <c r="BS162" s="217"/>
      <c r="BT162" s="217"/>
      <c r="BU162" s="217"/>
      <c r="BV162" s="217"/>
      <c r="BW162" s="217"/>
      <c r="BX162" s="217"/>
      <c r="BY162" s="217"/>
      <c r="BZ162" s="217"/>
      <c r="CA162" s="217"/>
      <c r="CB162" s="217"/>
      <c r="CC162" s="217"/>
      <c r="CD162" s="217"/>
      <c r="CE162" s="217"/>
      <c r="CF162" s="217"/>
      <c r="CG162" s="217"/>
      <c r="CH162" s="217"/>
      <c r="CI162" s="217"/>
      <c r="CJ162" s="217"/>
      <c r="CK162" s="217"/>
      <c r="CL162" s="217"/>
      <c r="CM162" s="217"/>
      <c r="CN162" s="217"/>
      <c r="CO162" s="217"/>
      <c r="CP162" s="217"/>
      <c r="CQ162" s="217"/>
      <c r="CR162" s="217"/>
      <c r="CS162" s="217"/>
      <c r="CT162" s="217"/>
      <c r="CU162" s="217"/>
      <c r="CV162" s="217"/>
    </row>
    <row r="163" spans="1:100" s="96" customFormat="1" ht="12.75" x14ac:dyDescent="0.2">
      <c r="A163" s="114"/>
      <c r="B163" s="114"/>
      <c r="C163" s="114"/>
      <c r="D163" s="114"/>
      <c r="E163" s="114"/>
      <c r="F163" s="114"/>
      <c r="G163" s="114"/>
      <c r="H163" s="108"/>
      <c r="I163" s="140"/>
      <c r="J163" s="140"/>
      <c r="K163" s="140"/>
      <c r="L163" s="140"/>
      <c r="M163" s="140"/>
      <c r="N163" s="140"/>
      <c r="O163" s="140"/>
      <c r="P163" s="140"/>
      <c r="Q163" s="140"/>
      <c r="R163" s="140"/>
      <c r="S163" s="140"/>
      <c r="T163" s="140"/>
      <c r="U163" s="140"/>
      <c r="V163" s="140"/>
      <c r="W163" s="140"/>
      <c r="X163" s="140"/>
      <c r="Y163" s="140"/>
      <c r="Z163" s="140"/>
      <c r="AA163" s="140"/>
      <c r="AB163" s="140"/>
      <c r="AC163" s="80"/>
      <c r="AD163" s="151"/>
      <c r="AE163" s="464"/>
      <c r="AF163" s="464"/>
      <c r="AG163" s="464"/>
      <c r="AH163" s="617"/>
      <c r="AI163" s="80"/>
      <c r="AJ163" s="217"/>
      <c r="AK163" s="217"/>
      <c r="AL163" s="217"/>
      <c r="AM163" s="217"/>
      <c r="AN163" s="217"/>
      <c r="AO163" s="217"/>
      <c r="AP163" s="217"/>
      <c r="AQ163" s="217"/>
      <c r="AR163" s="217"/>
      <c r="AS163" s="217"/>
      <c r="AT163" s="217"/>
      <c r="AU163" s="217"/>
      <c r="AV163" s="217"/>
      <c r="AW163" s="217"/>
      <c r="AX163" s="217"/>
      <c r="AY163" s="217"/>
      <c r="AZ163" s="217"/>
      <c r="BA163" s="217"/>
      <c r="BB163" s="217"/>
      <c r="BC163" s="217"/>
      <c r="BD163" s="217"/>
      <c r="BE163" s="217"/>
      <c r="BF163" s="217"/>
      <c r="BG163" s="217"/>
      <c r="BH163" s="217"/>
      <c r="BI163" s="217"/>
      <c r="BJ163" s="217"/>
      <c r="BK163" s="217"/>
      <c r="BL163" s="217"/>
      <c r="BM163" s="217"/>
      <c r="BN163" s="217"/>
      <c r="BO163" s="217"/>
      <c r="BP163" s="217"/>
      <c r="BQ163" s="217"/>
      <c r="BR163" s="217"/>
      <c r="BS163" s="217"/>
      <c r="BT163" s="217"/>
      <c r="BU163" s="217"/>
      <c r="BV163" s="217"/>
      <c r="BW163" s="217"/>
      <c r="BX163" s="217"/>
      <c r="BY163" s="217"/>
      <c r="BZ163" s="217"/>
      <c r="CA163" s="217"/>
      <c r="CB163" s="217"/>
      <c r="CC163" s="217"/>
      <c r="CD163" s="217"/>
      <c r="CE163" s="217"/>
      <c r="CF163" s="217"/>
      <c r="CG163" s="217"/>
      <c r="CH163" s="217"/>
      <c r="CI163" s="217"/>
      <c r="CJ163" s="217"/>
      <c r="CK163" s="217"/>
      <c r="CL163" s="217"/>
      <c r="CM163" s="217"/>
      <c r="CN163" s="217"/>
      <c r="CO163" s="217"/>
      <c r="CP163" s="217"/>
      <c r="CQ163" s="217"/>
      <c r="CR163" s="217"/>
      <c r="CS163" s="217"/>
      <c r="CT163" s="217"/>
      <c r="CU163" s="217"/>
      <c r="CV163" s="217"/>
    </row>
    <row r="164" spans="1:100" s="96" customFormat="1" ht="12.75" x14ac:dyDescent="0.2">
      <c r="A164" s="114"/>
      <c r="B164" s="114"/>
      <c r="C164" s="114"/>
      <c r="D164" s="114"/>
      <c r="E164" s="114"/>
      <c r="F164" s="114"/>
      <c r="G164" s="114"/>
      <c r="H164" s="108"/>
      <c r="I164" s="140"/>
      <c r="J164" s="140"/>
      <c r="K164" s="140"/>
      <c r="L164" s="140"/>
      <c r="M164" s="140"/>
      <c r="N164" s="140"/>
      <c r="O164" s="140"/>
      <c r="P164" s="140"/>
      <c r="Q164" s="140"/>
      <c r="R164" s="140"/>
      <c r="S164" s="140"/>
      <c r="T164" s="140"/>
      <c r="U164" s="140"/>
      <c r="V164" s="140"/>
      <c r="W164" s="140"/>
      <c r="X164" s="140"/>
      <c r="Y164" s="140"/>
      <c r="Z164" s="140"/>
      <c r="AA164" s="140"/>
      <c r="AB164" s="140"/>
      <c r="AC164" s="80"/>
      <c r="AD164" s="151"/>
      <c r="AE164" s="464"/>
      <c r="AF164" s="464"/>
      <c r="AG164" s="464"/>
      <c r="AH164" s="617"/>
      <c r="AI164" s="80"/>
      <c r="AJ164" s="217"/>
      <c r="AK164" s="217"/>
      <c r="AL164" s="217"/>
      <c r="AM164" s="217"/>
      <c r="AN164" s="217"/>
      <c r="AO164" s="217"/>
      <c r="AP164" s="217"/>
      <c r="AQ164" s="217"/>
      <c r="AR164" s="217"/>
      <c r="AS164" s="217"/>
      <c r="AT164" s="217"/>
      <c r="AU164" s="217"/>
      <c r="AV164" s="217"/>
      <c r="AW164" s="217"/>
      <c r="AX164" s="217"/>
      <c r="AY164" s="217"/>
      <c r="AZ164" s="217"/>
      <c r="BA164" s="217"/>
      <c r="BB164" s="217"/>
      <c r="BC164" s="217"/>
      <c r="BD164" s="217"/>
      <c r="BE164" s="217"/>
      <c r="BF164" s="217"/>
      <c r="BG164" s="217"/>
      <c r="BH164" s="217"/>
      <c r="BI164" s="217"/>
      <c r="BJ164" s="217"/>
      <c r="BK164" s="217"/>
      <c r="BL164" s="217"/>
      <c r="BM164" s="217"/>
      <c r="BN164" s="217"/>
      <c r="BO164" s="217"/>
      <c r="BP164" s="217"/>
      <c r="BQ164" s="217"/>
      <c r="BR164" s="217"/>
      <c r="BS164" s="217"/>
      <c r="BT164" s="217"/>
      <c r="BU164" s="217"/>
      <c r="BV164" s="217"/>
      <c r="BW164" s="217"/>
      <c r="BX164" s="217"/>
      <c r="BY164" s="217"/>
      <c r="BZ164" s="217"/>
      <c r="CA164" s="217"/>
      <c r="CB164" s="217"/>
      <c r="CC164" s="217"/>
      <c r="CD164" s="217"/>
      <c r="CE164" s="217"/>
      <c r="CF164" s="217"/>
      <c r="CG164" s="217"/>
      <c r="CH164" s="217"/>
      <c r="CI164" s="217"/>
      <c r="CJ164" s="217"/>
      <c r="CK164" s="217"/>
      <c r="CL164" s="217"/>
      <c r="CM164" s="217"/>
      <c r="CN164" s="217"/>
      <c r="CO164" s="217"/>
      <c r="CP164" s="217"/>
      <c r="CQ164" s="217"/>
      <c r="CR164" s="217"/>
      <c r="CS164" s="217"/>
      <c r="CT164" s="217"/>
      <c r="CU164" s="217"/>
      <c r="CV164" s="217"/>
    </row>
    <row r="165" spans="1:100" s="96" customFormat="1" ht="15" x14ac:dyDescent="0.2">
      <c r="A165" s="796"/>
      <c r="B165" s="797"/>
      <c r="C165" s="114"/>
      <c r="D165" s="114"/>
      <c r="E165" s="114"/>
      <c r="F165" s="114"/>
      <c r="G165" s="114"/>
      <c r="H165" s="108"/>
      <c r="I165" s="140"/>
      <c r="J165" s="140"/>
      <c r="K165" s="140"/>
      <c r="L165" s="140"/>
      <c r="M165" s="140"/>
      <c r="N165" s="140"/>
      <c r="O165" s="140"/>
      <c r="P165" s="140"/>
      <c r="Q165" s="140"/>
      <c r="R165" s="140"/>
      <c r="S165" s="140"/>
      <c r="T165" s="140"/>
      <c r="U165" s="140"/>
      <c r="V165" s="140"/>
      <c r="W165" s="140"/>
      <c r="X165" s="140"/>
      <c r="Y165" s="140"/>
      <c r="Z165" s="140"/>
      <c r="AA165" s="140"/>
      <c r="AB165" s="140"/>
      <c r="AC165" s="80"/>
      <c r="AD165" s="151"/>
      <c r="AE165" s="464"/>
      <c r="AF165" s="464"/>
      <c r="AG165" s="464"/>
      <c r="AH165" s="617"/>
      <c r="AI165" s="80"/>
      <c r="AJ165" s="217"/>
      <c r="AK165" s="217"/>
      <c r="AL165" s="217"/>
      <c r="AM165" s="217"/>
      <c r="AN165" s="217"/>
      <c r="AO165" s="217"/>
      <c r="AP165" s="217"/>
      <c r="AQ165" s="217"/>
      <c r="AR165" s="217"/>
      <c r="AS165" s="217"/>
      <c r="AT165" s="217"/>
      <c r="AU165" s="217"/>
      <c r="AV165" s="217"/>
      <c r="AW165" s="217"/>
      <c r="AX165" s="217"/>
      <c r="AY165" s="217"/>
      <c r="AZ165" s="217"/>
      <c r="BA165" s="217"/>
      <c r="BB165" s="217"/>
      <c r="BC165" s="217"/>
      <c r="BD165" s="217"/>
      <c r="BE165" s="217"/>
      <c r="BF165" s="217"/>
      <c r="BG165" s="217"/>
      <c r="BH165" s="217"/>
      <c r="BI165" s="217"/>
      <c r="BJ165" s="217"/>
      <c r="BK165" s="217"/>
      <c r="BL165" s="217"/>
      <c r="BM165" s="217"/>
      <c r="BN165" s="217"/>
      <c r="BO165" s="217"/>
      <c r="BP165" s="217"/>
      <c r="BQ165" s="217"/>
      <c r="BR165" s="217"/>
      <c r="BS165" s="217"/>
      <c r="BT165" s="217"/>
      <c r="BU165" s="217"/>
      <c r="BV165" s="217"/>
      <c r="BW165" s="217"/>
      <c r="BX165" s="217"/>
      <c r="BY165" s="217"/>
      <c r="BZ165" s="217"/>
      <c r="CA165" s="217"/>
      <c r="CB165" s="217"/>
      <c r="CC165" s="217"/>
      <c r="CD165" s="217"/>
      <c r="CE165" s="217"/>
      <c r="CF165" s="217"/>
      <c r="CG165" s="217"/>
      <c r="CH165" s="217"/>
      <c r="CI165" s="217"/>
      <c r="CJ165" s="217"/>
      <c r="CK165" s="217"/>
      <c r="CL165" s="217"/>
      <c r="CM165" s="217"/>
      <c r="CN165" s="217"/>
      <c r="CO165" s="217"/>
      <c r="CP165" s="217"/>
      <c r="CQ165" s="217"/>
      <c r="CR165" s="217"/>
      <c r="CS165" s="217"/>
      <c r="CT165" s="217"/>
      <c r="CU165" s="217"/>
      <c r="CV165" s="217"/>
    </row>
    <row r="166" spans="1:100" s="96" customFormat="1" ht="15" x14ac:dyDescent="0.2">
      <c r="A166" s="753" t="s">
        <v>7685</v>
      </c>
      <c r="B166" s="795"/>
      <c r="C166" s="754"/>
      <c r="D166" s="114"/>
      <c r="E166" s="114"/>
      <c r="F166" s="114"/>
      <c r="G166" s="114"/>
      <c r="H166" s="108"/>
      <c r="I166" s="140"/>
      <c r="J166" s="140"/>
      <c r="K166" s="140"/>
      <c r="L166" s="140"/>
      <c r="M166" s="140"/>
      <c r="N166" s="140"/>
      <c r="O166" s="140"/>
      <c r="P166" s="140"/>
      <c r="Q166" s="140"/>
      <c r="R166" s="140"/>
      <c r="S166" s="140"/>
      <c r="T166" s="140"/>
      <c r="U166" s="140"/>
      <c r="V166" s="140"/>
      <c r="W166" s="140"/>
      <c r="X166" s="140"/>
      <c r="Y166" s="140"/>
      <c r="Z166" s="140"/>
      <c r="AA166" s="140"/>
      <c r="AB166" s="140"/>
      <c r="AC166" s="80"/>
      <c r="AD166" s="151"/>
      <c r="AE166" s="464"/>
      <c r="AF166" s="464"/>
      <c r="AG166" s="464"/>
      <c r="AH166" s="617"/>
      <c r="AI166" s="80"/>
      <c r="AJ166" s="217"/>
      <c r="AK166" s="217"/>
      <c r="AL166" s="217"/>
      <c r="AM166" s="217"/>
      <c r="AN166" s="217"/>
      <c r="AO166" s="217"/>
      <c r="AP166" s="217"/>
      <c r="AQ166" s="217"/>
      <c r="AR166" s="217"/>
      <c r="AS166" s="217"/>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217"/>
      <c r="BS166" s="217"/>
      <c r="BT166" s="217"/>
      <c r="BU166" s="217"/>
      <c r="BV166" s="217"/>
      <c r="BW166" s="217"/>
      <c r="BX166" s="217"/>
      <c r="BY166" s="217"/>
      <c r="BZ166" s="217"/>
      <c r="CA166" s="217"/>
      <c r="CB166" s="217"/>
      <c r="CC166" s="217"/>
      <c r="CD166" s="217"/>
      <c r="CE166" s="217"/>
      <c r="CF166" s="217"/>
      <c r="CG166" s="217"/>
      <c r="CH166" s="217"/>
      <c r="CI166" s="217"/>
      <c r="CJ166" s="217"/>
      <c r="CK166" s="217"/>
      <c r="CL166" s="217"/>
      <c r="CM166" s="217"/>
      <c r="CN166" s="217"/>
      <c r="CO166" s="217"/>
      <c r="CP166" s="217"/>
      <c r="CQ166" s="217"/>
      <c r="CR166" s="217"/>
      <c r="CS166" s="217"/>
      <c r="CT166" s="217"/>
      <c r="CU166" s="217"/>
      <c r="CV166" s="217"/>
    </row>
    <row r="167" spans="1:100" s="96" customFormat="1" ht="15" x14ac:dyDescent="0.2">
      <c r="A167" s="753" t="s">
        <v>7751</v>
      </c>
      <c r="B167" s="754"/>
      <c r="C167" s="114"/>
      <c r="D167" s="114"/>
      <c r="E167" s="114"/>
      <c r="F167" s="114"/>
      <c r="G167" s="114"/>
      <c r="H167" s="108"/>
      <c r="I167" s="140"/>
      <c r="J167" s="140"/>
      <c r="K167" s="140"/>
      <c r="L167" s="140"/>
      <c r="M167" s="140"/>
      <c r="N167" s="140"/>
      <c r="O167" s="140"/>
      <c r="P167" s="140"/>
      <c r="Q167" s="140"/>
      <c r="R167" s="140"/>
      <c r="S167" s="140"/>
      <c r="T167" s="140"/>
      <c r="U167" s="140"/>
      <c r="V167" s="140"/>
      <c r="W167" s="140"/>
      <c r="X167" s="140"/>
      <c r="Y167" s="140"/>
      <c r="Z167" s="140"/>
      <c r="AA167" s="140"/>
      <c r="AB167" s="140"/>
      <c r="AC167" s="80"/>
      <c r="AD167" s="151"/>
      <c r="AE167" s="464"/>
      <c r="AF167" s="464"/>
      <c r="AG167" s="464"/>
      <c r="AH167" s="617"/>
      <c r="AI167" s="80"/>
      <c r="AJ167" s="217"/>
      <c r="AK167" s="217"/>
      <c r="AL167" s="217"/>
      <c r="AM167" s="217"/>
      <c r="AN167" s="217"/>
      <c r="AO167" s="217"/>
      <c r="AP167" s="217"/>
      <c r="AQ167" s="217"/>
      <c r="AR167" s="217"/>
      <c r="AS167" s="217"/>
      <c r="AT167" s="217"/>
      <c r="AU167" s="217"/>
      <c r="AV167" s="217"/>
      <c r="AW167" s="217"/>
      <c r="AX167" s="217"/>
      <c r="AY167" s="217"/>
      <c r="AZ167" s="217"/>
      <c r="BA167" s="217"/>
      <c r="BB167" s="217"/>
      <c r="BC167" s="217"/>
      <c r="BD167" s="217"/>
      <c r="BE167" s="217"/>
      <c r="BF167" s="217"/>
      <c r="BG167" s="217"/>
      <c r="BH167" s="217"/>
      <c r="BI167" s="217"/>
      <c r="BJ167" s="217"/>
      <c r="BK167" s="217"/>
      <c r="BL167" s="217"/>
      <c r="BM167" s="217"/>
      <c r="BN167" s="217"/>
      <c r="BO167" s="217"/>
      <c r="BP167" s="217"/>
      <c r="BQ167" s="217"/>
      <c r="BR167" s="217"/>
      <c r="BS167" s="217"/>
      <c r="BT167" s="217"/>
      <c r="BU167" s="217"/>
      <c r="BV167" s="217"/>
      <c r="BW167" s="217"/>
      <c r="BX167" s="217"/>
      <c r="BY167" s="217"/>
      <c r="BZ167" s="217"/>
      <c r="CA167" s="217"/>
      <c r="CB167" s="217"/>
      <c r="CC167" s="217"/>
      <c r="CD167" s="217"/>
      <c r="CE167" s="217"/>
      <c r="CF167" s="217"/>
      <c r="CG167" s="217"/>
      <c r="CH167" s="217"/>
      <c r="CI167" s="217"/>
      <c r="CJ167" s="217"/>
      <c r="CK167" s="217"/>
      <c r="CL167" s="217"/>
      <c r="CM167" s="217"/>
      <c r="CN167" s="217"/>
      <c r="CO167" s="217"/>
      <c r="CP167" s="217"/>
      <c r="CQ167" s="217"/>
      <c r="CR167" s="217"/>
      <c r="CS167" s="217"/>
      <c r="CT167" s="217"/>
      <c r="CU167" s="217"/>
      <c r="CV167" s="217"/>
    </row>
    <row r="168" spans="1:100" s="96" customFormat="1" x14ac:dyDescent="0.2">
      <c r="A168" s="114"/>
      <c r="B168" s="916" t="s">
        <v>8584</v>
      </c>
      <c r="C168" s="791"/>
      <c r="D168" s="791"/>
      <c r="E168" s="791"/>
      <c r="F168" s="791"/>
      <c r="G168" s="151"/>
      <c r="H168" s="108"/>
      <c r="I168" s="140"/>
      <c r="J168" s="140"/>
      <c r="K168" s="140"/>
      <c r="L168" s="140"/>
      <c r="M168" s="140"/>
      <c r="N168" s="140"/>
      <c r="O168" s="140"/>
      <c r="P168" s="140"/>
      <c r="Q168" s="140"/>
      <c r="R168" s="140"/>
      <c r="S168" s="140"/>
      <c r="T168" s="140"/>
      <c r="U168" s="140"/>
      <c r="V168" s="140"/>
      <c r="W168" s="140"/>
      <c r="X168" s="140"/>
      <c r="Y168" s="140"/>
      <c r="Z168" s="140"/>
      <c r="AA168" s="140"/>
      <c r="AB168" s="140"/>
      <c r="AC168" s="80"/>
      <c r="AD168" s="151"/>
      <c r="AE168" s="464"/>
      <c r="AF168" s="464"/>
      <c r="AG168" s="464"/>
      <c r="AH168" s="617"/>
      <c r="AI168" s="80"/>
      <c r="AJ168" s="217"/>
      <c r="AK168" s="217"/>
      <c r="AL168" s="217"/>
      <c r="AM168" s="217"/>
      <c r="AN168" s="217"/>
      <c r="AO168" s="217"/>
      <c r="AP168" s="217"/>
      <c r="AQ168" s="217"/>
      <c r="AR168" s="217"/>
      <c r="AS168" s="217"/>
      <c r="AT168" s="217"/>
      <c r="AU168" s="217"/>
      <c r="AV168" s="217"/>
      <c r="AW168" s="217"/>
      <c r="AX168" s="217"/>
      <c r="AY168" s="217"/>
      <c r="AZ168" s="217"/>
      <c r="BA168" s="217"/>
      <c r="BB168" s="217"/>
      <c r="BC168" s="217"/>
      <c r="BD168" s="217"/>
      <c r="BE168" s="217"/>
      <c r="BF168" s="217"/>
      <c r="BG168" s="217"/>
      <c r="BH168" s="217"/>
      <c r="BI168" s="217"/>
      <c r="BJ168" s="217"/>
      <c r="BK168" s="217"/>
      <c r="BL168" s="217"/>
      <c r="BM168" s="217"/>
      <c r="BN168" s="217"/>
      <c r="BO168" s="217"/>
      <c r="BP168" s="217"/>
      <c r="BQ168" s="217"/>
      <c r="BR168" s="217"/>
      <c r="BS168" s="217"/>
      <c r="BT168" s="217"/>
      <c r="BU168" s="217"/>
      <c r="BV168" s="217"/>
      <c r="BW168" s="217"/>
      <c r="BX168" s="217"/>
      <c r="BY168" s="217"/>
      <c r="BZ168" s="217"/>
      <c r="CA168" s="217"/>
      <c r="CB168" s="217"/>
      <c r="CC168" s="217"/>
      <c r="CD168" s="217"/>
      <c r="CE168" s="217"/>
      <c r="CF168" s="217"/>
      <c r="CG168" s="217"/>
      <c r="CH168" s="217"/>
      <c r="CI168" s="217"/>
      <c r="CJ168" s="217"/>
      <c r="CK168" s="217"/>
      <c r="CL168" s="217"/>
      <c r="CM168" s="217"/>
      <c r="CN168" s="217"/>
      <c r="CO168" s="217"/>
      <c r="CP168" s="217"/>
      <c r="CQ168" s="217"/>
      <c r="CR168" s="217"/>
      <c r="CS168" s="217"/>
      <c r="CT168" s="217"/>
      <c r="CU168" s="217"/>
      <c r="CV168" s="217"/>
    </row>
    <row r="169" spans="1:100" s="96" customFormat="1" ht="19.5" customHeight="1" x14ac:dyDescent="0.2">
      <c r="A169" s="114"/>
      <c r="B169" s="1016" t="s">
        <v>8164</v>
      </c>
      <c r="C169" s="1017"/>
      <c r="D169" s="1017"/>
      <c r="E169" s="1017"/>
      <c r="F169" s="1017"/>
      <c r="G169" s="1018"/>
      <c r="H169" s="108"/>
      <c r="I169" s="140"/>
      <c r="J169" s="140"/>
      <c r="K169" s="140"/>
      <c r="L169" s="140"/>
      <c r="M169" s="140"/>
      <c r="N169" s="140"/>
      <c r="O169" s="140"/>
      <c r="P169" s="140"/>
      <c r="Q169" s="140"/>
      <c r="R169" s="140"/>
      <c r="S169" s="140"/>
      <c r="T169" s="140"/>
      <c r="U169" s="140"/>
      <c r="V169" s="140"/>
      <c r="W169" s="140"/>
      <c r="X169" s="140"/>
      <c r="Y169" s="140"/>
      <c r="Z169" s="140"/>
      <c r="AA169" s="140"/>
      <c r="AB169" s="140"/>
      <c r="AC169" s="80"/>
      <c r="AD169" s="151"/>
      <c r="AE169" s="464"/>
      <c r="AF169" s="464"/>
      <c r="AG169" s="464"/>
      <c r="AH169" s="617"/>
      <c r="AI169" s="80"/>
      <c r="AJ169" s="217"/>
      <c r="AK169" s="217"/>
      <c r="AL169" s="217"/>
      <c r="AM169" s="217"/>
      <c r="AN169" s="217"/>
      <c r="AO169" s="217"/>
      <c r="AP169" s="217"/>
      <c r="AQ169" s="217"/>
      <c r="AR169" s="217"/>
      <c r="AS169" s="217"/>
      <c r="AT169" s="217"/>
      <c r="AU169" s="217"/>
      <c r="AV169" s="217"/>
      <c r="AW169" s="217"/>
      <c r="AX169" s="217"/>
      <c r="AY169" s="217"/>
      <c r="AZ169" s="217"/>
      <c r="BA169" s="217"/>
      <c r="BB169" s="217"/>
      <c r="BC169" s="217"/>
      <c r="BD169" s="217"/>
      <c r="BE169" s="217"/>
      <c r="BF169" s="217"/>
      <c r="BG169" s="217"/>
      <c r="BH169" s="217"/>
      <c r="BI169" s="217"/>
      <c r="BJ169" s="217"/>
      <c r="BK169" s="217"/>
      <c r="BL169" s="217"/>
      <c r="BM169" s="217"/>
      <c r="BN169" s="217"/>
      <c r="BO169" s="217"/>
      <c r="BP169" s="217"/>
      <c r="BQ169" s="217"/>
      <c r="BR169" s="217"/>
      <c r="BS169" s="217"/>
      <c r="BT169" s="217"/>
      <c r="BU169" s="217"/>
      <c r="BV169" s="217"/>
      <c r="BW169" s="217"/>
      <c r="BX169" s="217"/>
      <c r="BY169" s="217"/>
      <c r="BZ169" s="217"/>
      <c r="CA169" s="217"/>
      <c r="CB169" s="217"/>
      <c r="CC169" s="217"/>
      <c r="CD169" s="217"/>
      <c r="CE169" s="217"/>
      <c r="CF169" s="217"/>
      <c r="CG169" s="217"/>
      <c r="CH169" s="217"/>
      <c r="CI169" s="217"/>
      <c r="CJ169" s="217"/>
      <c r="CK169" s="217"/>
      <c r="CL169" s="217"/>
      <c r="CM169" s="217"/>
      <c r="CN169" s="217"/>
      <c r="CO169" s="217"/>
      <c r="CP169" s="217"/>
      <c r="CQ169" s="217"/>
      <c r="CR169" s="217"/>
      <c r="CS169" s="217"/>
      <c r="CT169" s="217"/>
      <c r="CU169" s="217"/>
      <c r="CV169" s="217"/>
    </row>
    <row r="170" spans="1:100" s="96" customFormat="1" x14ac:dyDescent="0.25">
      <c r="A170" s="114"/>
      <c r="B170" s="826" t="s">
        <v>7432</v>
      </c>
      <c r="C170" s="827"/>
      <c r="D170" s="827"/>
      <c r="E170" s="827"/>
      <c r="F170" s="151"/>
      <c r="G170" s="151"/>
      <c r="H170" s="108"/>
      <c r="I170" s="140"/>
      <c r="J170" s="140"/>
      <c r="K170" s="140"/>
      <c r="L170" s="140"/>
      <c r="M170" s="140"/>
      <c r="N170" s="140"/>
      <c r="O170" s="140"/>
      <c r="P170" s="140"/>
      <c r="Q170" s="140"/>
      <c r="R170" s="140"/>
      <c r="S170" s="140"/>
      <c r="T170" s="140"/>
      <c r="U170" s="140"/>
      <c r="V170" s="140"/>
      <c r="W170" s="140"/>
      <c r="X170" s="140"/>
      <c r="Y170" s="140"/>
      <c r="Z170" s="140"/>
      <c r="AA170" s="140"/>
      <c r="AB170" s="140"/>
      <c r="AC170" s="80"/>
      <c r="AD170" s="151"/>
      <c r="AE170" s="464"/>
      <c r="AF170" s="464"/>
      <c r="AG170" s="464"/>
      <c r="AH170" s="617"/>
      <c r="AI170" s="80"/>
      <c r="AJ170" s="217"/>
      <c r="AK170" s="217"/>
      <c r="AL170" s="217"/>
      <c r="AM170" s="217"/>
      <c r="AN170" s="217"/>
      <c r="AO170" s="217"/>
      <c r="AP170" s="217"/>
      <c r="AQ170" s="217"/>
      <c r="AR170" s="217"/>
      <c r="AS170" s="217"/>
      <c r="AT170" s="217"/>
      <c r="AU170" s="217"/>
      <c r="AV170" s="217"/>
      <c r="AW170" s="217"/>
      <c r="AX170" s="217"/>
      <c r="AY170" s="217"/>
      <c r="AZ170" s="217"/>
      <c r="BA170" s="217"/>
      <c r="BB170" s="217"/>
      <c r="BC170" s="217"/>
      <c r="BD170" s="217"/>
      <c r="BE170" s="217"/>
      <c r="BF170" s="217"/>
      <c r="BG170" s="217"/>
      <c r="BH170" s="217"/>
      <c r="BI170" s="217"/>
      <c r="BJ170" s="217"/>
      <c r="BK170" s="217"/>
      <c r="BL170" s="217"/>
      <c r="BM170" s="217"/>
      <c r="BN170" s="217"/>
      <c r="BO170" s="217"/>
      <c r="BP170" s="217"/>
      <c r="BQ170" s="217"/>
      <c r="BR170" s="217"/>
      <c r="BS170" s="217"/>
      <c r="BT170" s="217"/>
      <c r="BU170" s="217"/>
      <c r="BV170" s="217"/>
      <c r="BW170" s="217"/>
      <c r="BX170" s="217"/>
      <c r="BY170" s="217"/>
      <c r="BZ170" s="217"/>
      <c r="CA170" s="217"/>
      <c r="CB170" s="217"/>
      <c r="CC170" s="217"/>
      <c r="CD170" s="217"/>
      <c r="CE170" s="217"/>
      <c r="CF170" s="217"/>
      <c r="CG170" s="217"/>
      <c r="CH170" s="217"/>
      <c r="CI170" s="217"/>
      <c r="CJ170" s="217"/>
      <c r="CK170" s="217"/>
      <c r="CL170" s="217"/>
      <c r="CM170" s="217"/>
      <c r="CN170" s="217"/>
      <c r="CO170" s="217"/>
      <c r="CP170" s="217"/>
      <c r="CQ170" s="217"/>
      <c r="CR170" s="217"/>
      <c r="CS170" s="217"/>
      <c r="CT170" s="217"/>
      <c r="CU170" s="217"/>
      <c r="CV170" s="217"/>
    </row>
    <row r="171" spans="1:100" s="96" customFormat="1" ht="12.75" x14ac:dyDescent="0.2">
      <c r="A171" s="114"/>
      <c r="B171" s="114"/>
      <c r="C171" s="114"/>
      <c r="D171" s="114"/>
      <c r="E171" s="114"/>
      <c r="F171" s="114"/>
      <c r="G171" s="114"/>
      <c r="H171" s="108"/>
      <c r="I171" s="140"/>
      <c r="J171" s="140"/>
      <c r="K171" s="140"/>
      <c r="L171" s="140"/>
      <c r="M171" s="140"/>
      <c r="N171" s="140"/>
      <c r="O171" s="140"/>
      <c r="P171" s="140"/>
      <c r="Q171" s="140"/>
      <c r="R171" s="140"/>
      <c r="S171" s="140"/>
      <c r="T171" s="140"/>
      <c r="U171" s="140"/>
      <c r="V171" s="140"/>
      <c r="W171" s="140"/>
      <c r="X171" s="140"/>
      <c r="Y171" s="140"/>
      <c r="Z171" s="140"/>
      <c r="AA171" s="140"/>
      <c r="AB171" s="140"/>
      <c r="AC171" s="80"/>
      <c r="AD171" s="151"/>
      <c r="AE171" s="464"/>
      <c r="AF171" s="464"/>
      <c r="AG171" s="464"/>
      <c r="AH171" s="617"/>
      <c r="AI171" s="80"/>
      <c r="AJ171" s="217"/>
      <c r="AK171" s="217"/>
      <c r="AL171" s="217"/>
      <c r="AM171" s="217"/>
      <c r="AN171" s="217"/>
      <c r="AO171" s="217"/>
      <c r="AP171" s="217"/>
      <c r="AQ171" s="217"/>
      <c r="AR171" s="217"/>
      <c r="AS171" s="217"/>
      <c r="AT171" s="217"/>
      <c r="AU171" s="217"/>
      <c r="AV171" s="217"/>
      <c r="AW171" s="217"/>
      <c r="AX171" s="217"/>
      <c r="AY171" s="217"/>
      <c r="AZ171" s="217"/>
      <c r="BA171" s="217"/>
      <c r="BB171" s="217"/>
      <c r="BC171" s="217"/>
      <c r="BD171" s="217"/>
      <c r="BE171" s="217"/>
      <c r="BF171" s="217"/>
      <c r="BG171" s="217"/>
      <c r="BH171" s="217"/>
      <c r="BI171" s="217"/>
      <c r="BJ171" s="217"/>
      <c r="BK171" s="217"/>
      <c r="BL171" s="217"/>
      <c r="BM171" s="217"/>
      <c r="BN171" s="217"/>
      <c r="BO171" s="217"/>
      <c r="BP171" s="217"/>
      <c r="BQ171" s="217"/>
      <c r="BR171" s="217"/>
      <c r="BS171" s="217"/>
      <c r="BT171" s="217"/>
      <c r="BU171" s="217"/>
      <c r="BV171" s="217"/>
      <c r="BW171" s="217"/>
      <c r="BX171" s="217"/>
      <c r="BY171" s="217"/>
      <c r="BZ171" s="217"/>
      <c r="CA171" s="217"/>
      <c r="CB171" s="217"/>
      <c r="CC171" s="217"/>
      <c r="CD171" s="217"/>
      <c r="CE171" s="217"/>
      <c r="CF171" s="217"/>
      <c r="CG171" s="217"/>
      <c r="CH171" s="217"/>
      <c r="CI171" s="217"/>
      <c r="CJ171" s="217"/>
      <c r="CK171" s="217"/>
      <c r="CL171" s="217"/>
      <c r="CM171" s="217"/>
      <c r="CN171" s="217"/>
      <c r="CO171" s="217"/>
      <c r="CP171" s="217"/>
      <c r="CQ171" s="217"/>
      <c r="CR171" s="217"/>
      <c r="CS171" s="217"/>
      <c r="CT171" s="217"/>
      <c r="CU171" s="217"/>
      <c r="CV171" s="217"/>
    </row>
    <row r="172" spans="1:100" s="96" customFormat="1" ht="12.75" x14ac:dyDescent="0.2">
      <c r="A172" s="114"/>
      <c r="B172" s="114"/>
      <c r="C172" s="114"/>
      <c r="D172" s="114" t="s">
        <v>372</v>
      </c>
      <c r="E172" s="114"/>
      <c r="F172" s="114"/>
      <c r="G172" s="114"/>
      <c r="H172" s="108"/>
      <c r="I172" s="140"/>
      <c r="J172" s="140"/>
      <c r="K172" s="140"/>
      <c r="L172" s="140"/>
      <c r="M172" s="140"/>
      <c r="N172" s="140"/>
      <c r="O172" s="140"/>
      <c r="P172" s="140"/>
      <c r="Q172" s="140"/>
      <c r="R172" s="140"/>
      <c r="S172" s="140"/>
      <c r="T172" s="140"/>
      <c r="U172" s="140"/>
      <c r="V172" s="140"/>
      <c r="W172" s="140"/>
      <c r="X172" s="140"/>
      <c r="Y172" s="140"/>
      <c r="Z172" s="140"/>
      <c r="AA172" s="140"/>
      <c r="AB172" s="140"/>
      <c r="AC172" s="80"/>
      <c r="AD172" s="151"/>
      <c r="AE172" s="464"/>
      <c r="AF172" s="464"/>
      <c r="AG172" s="464"/>
      <c r="AH172" s="617"/>
      <c r="AI172" s="80"/>
      <c r="AJ172" s="217"/>
      <c r="AK172" s="217"/>
      <c r="AL172" s="217"/>
      <c r="AM172" s="217"/>
      <c r="AN172" s="217"/>
      <c r="AO172" s="217"/>
      <c r="AP172" s="217"/>
      <c r="AQ172" s="217"/>
      <c r="AR172" s="217"/>
      <c r="AS172" s="217"/>
      <c r="AT172" s="217"/>
      <c r="AU172" s="217"/>
      <c r="AV172" s="217"/>
      <c r="AW172" s="217"/>
      <c r="AX172" s="217"/>
      <c r="AY172" s="217"/>
      <c r="AZ172" s="217"/>
      <c r="BA172" s="217"/>
      <c r="BB172" s="217"/>
      <c r="BC172" s="217"/>
      <c r="BD172" s="217"/>
      <c r="BE172" s="217"/>
      <c r="BF172" s="217"/>
      <c r="BG172" s="217"/>
      <c r="BH172" s="217"/>
      <c r="BI172" s="217"/>
      <c r="BJ172" s="217"/>
      <c r="BK172" s="217"/>
      <c r="BL172" s="217"/>
      <c r="BM172" s="217"/>
      <c r="BN172" s="217"/>
      <c r="BO172" s="217"/>
      <c r="BP172" s="217"/>
      <c r="BQ172" s="217"/>
      <c r="BR172" s="217"/>
      <c r="BS172" s="217"/>
      <c r="BT172" s="217"/>
      <c r="BU172" s="217"/>
      <c r="BV172" s="217"/>
      <c r="BW172" s="217"/>
      <c r="BX172" s="217"/>
      <c r="BY172" s="217"/>
      <c r="BZ172" s="217"/>
      <c r="CA172" s="217"/>
      <c r="CB172" s="217"/>
      <c r="CC172" s="217"/>
      <c r="CD172" s="217"/>
      <c r="CE172" s="217"/>
      <c r="CF172" s="217"/>
      <c r="CG172" s="217"/>
      <c r="CH172" s="217"/>
      <c r="CI172" s="217"/>
      <c r="CJ172" s="217"/>
      <c r="CK172" s="217"/>
      <c r="CL172" s="217"/>
      <c r="CM172" s="217"/>
      <c r="CN172" s="217"/>
      <c r="CO172" s="217"/>
      <c r="CP172" s="217"/>
      <c r="CQ172" s="217"/>
      <c r="CR172" s="217"/>
      <c r="CS172" s="217"/>
      <c r="CT172" s="217"/>
      <c r="CU172" s="217"/>
      <c r="CV172" s="217"/>
    </row>
    <row r="173" spans="1:100" s="96" customFormat="1" ht="12.75" x14ac:dyDescent="0.2">
      <c r="A173" s="114"/>
      <c r="B173" s="114"/>
      <c r="C173" s="114"/>
      <c r="D173" s="114"/>
      <c r="E173" s="114"/>
      <c r="F173" s="114"/>
      <c r="G173" s="114"/>
      <c r="H173" s="108"/>
      <c r="I173" s="140"/>
      <c r="J173" s="140"/>
      <c r="K173" s="140"/>
      <c r="L173" s="140"/>
      <c r="M173" s="140"/>
      <c r="N173" s="140"/>
      <c r="O173" s="140"/>
      <c r="P173" s="140"/>
      <c r="Q173" s="140"/>
      <c r="R173" s="140"/>
      <c r="S173" s="140"/>
      <c r="T173" s="140"/>
      <c r="U173" s="140"/>
      <c r="V173" s="140"/>
      <c r="W173" s="140"/>
      <c r="X173" s="140"/>
      <c r="Y173" s="140"/>
      <c r="Z173" s="140"/>
      <c r="AA173" s="140"/>
      <c r="AB173" s="140"/>
      <c r="AC173" s="80"/>
      <c r="AD173" s="151"/>
      <c r="AE173" s="464"/>
      <c r="AF173" s="464"/>
      <c r="AG173" s="464"/>
      <c r="AH173" s="617"/>
      <c r="AI173" s="80"/>
      <c r="AJ173" s="217"/>
      <c r="AK173" s="217"/>
      <c r="AL173" s="217"/>
      <c r="AM173" s="217"/>
      <c r="AN173" s="217"/>
      <c r="AO173" s="217"/>
      <c r="AP173" s="217"/>
      <c r="AQ173" s="217"/>
      <c r="AR173" s="217"/>
      <c r="AS173" s="217"/>
      <c r="AT173" s="217"/>
      <c r="AU173" s="217"/>
      <c r="AV173" s="217"/>
      <c r="AW173" s="217"/>
      <c r="AX173" s="217"/>
      <c r="AY173" s="217"/>
      <c r="AZ173" s="217"/>
      <c r="BA173" s="217"/>
      <c r="BB173" s="217"/>
      <c r="BC173" s="217"/>
      <c r="BD173" s="217"/>
      <c r="BE173" s="217"/>
      <c r="BF173" s="217"/>
      <c r="BG173" s="217"/>
      <c r="BH173" s="217"/>
      <c r="BI173" s="217"/>
      <c r="BJ173" s="217"/>
      <c r="BK173" s="217"/>
      <c r="BL173" s="217"/>
      <c r="BM173" s="217"/>
      <c r="BN173" s="217"/>
      <c r="BO173" s="217"/>
      <c r="BP173" s="217"/>
      <c r="BQ173" s="217"/>
      <c r="BR173" s="217"/>
      <c r="BS173" s="217"/>
      <c r="BT173" s="217"/>
      <c r="BU173" s="217"/>
      <c r="BV173" s="217"/>
      <c r="BW173" s="217"/>
      <c r="BX173" s="217"/>
      <c r="BY173" s="217"/>
      <c r="BZ173" s="217"/>
      <c r="CA173" s="217"/>
      <c r="CB173" s="217"/>
      <c r="CC173" s="217"/>
      <c r="CD173" s="217"/>
      <c r="CE173" s="217"/>
      <c r="CF173" s="217"/>
      <c r="CG173" s="217"/>
      <c r="CH173" s="217"/>
      <c r="CI173" s="217"/>
      <c r="CJ173" s="217"/>
      <c r="CK173" s="217"/>
      <c r="CL173" s="217"/>
      <c r="CM173" s="217"/>
      <c r="CN173" s="217"/>
      <c r="CO173" s="217"/>
      <c r="CP173" s="217"/>
      <c r="CQ173" s="217"/>
      <c r="CR173" s="217"/>
      <c r="CS173" s="217"/>
      <c r="CT173" s="217"/>
      <c r="CU173" s="217"/>
      <c r="CV173" s="217"/>
    </row>
    <row r="174" spans="1:100" s="96" customFormat="1" ht="12.75" x14ac:dyDescent="0.2">
      <c r="A174" s="114"/>
      <c r="B174" s="114"/>
      <c r="C174" s="114"/>
      <c r="D174" s="114"/>
      <c r="E174" s="114"/>
      <c r="F174" s="114"/>
      <c r="G174" s="114"/>
      <c r="H174" s="108"/>
      <c r="I174" s="140"/>
      <c r="J174" s="140"/>
      <c r="K174" s="140"/>
      <c r="L174" s="140"/>
      <c r="M174" s="140"/>
      <c r="N174" s="140"/>
      <c r="O174" s="140"/>
      <c r="P174" s="140"/>
      <c r="Q174" s="140"/>
      <c r="R174" s="140"/>
      <c r="S174" s="140"/>
      <c r="T174" s="140"/>
      <c r="U174" s="140"/>
      <c r="V174" s="140"/>
      <c r="W174" s="140"/>
      <c r="X174" s="140"/>
      <c r="Y174" s="140"/>
      <c r="Z174" s="140"/>
      <c r="AA174" s="140"/>
      <c r="AB174" s="140"/>
      <c r="AC174" s="80" t="s">
        <v>372</v>
      </c>
      <c r="AD174" s="151"/>
      <c r="AE174" s="464"/>
      <c r="AF174" s="464"/>
      <c r="AG174" s="464"/>
      <c r="AH174" s="617"/>
      <c r="AI174" s="80"/>
      <c r="AJ174" s="217"/>
      <c r="AK174" s="217"/>
      <c r="AL174" s="217"/>
      <c r="AM174" s="217"/>
      <c r="AN174" s="217"/>
      <c r="AO174" s="217"/>
      <c r="AP174" s="217"/>
      <c r="AQ174" s="217"/>
      <c r="AR174" s="217"/>
      <c r="AS174" s="217"/>
      <c r="AT174" s="217"/>
      <c r="AU174" s="217"/>
      <c r="AV174" s="217"/>
      <c r="AW174" s="217"/>
      <c r="AX174" s="217"/>
      <c r="AY174" s="217"/>
      <c r="AZ174" s="217"/>
      <c r="BA174" s="217"/>
      <c r="BB174" s="217"/>
      <c r="BC174" s="217"/>
      <c r="BD174" s="217"/>
      <c r="BE174" s="217"/>
      <c r="BF174" s="217"/>
      <c r="BG174" s="217"/>
      <c r="BH174" s="217"/>
      <c r="BI174" s="217"/>
      <c r="BJ174" s="217"/>
      <c r="BK174" s="217"/>
      <c r="BL174" s="217"/>
      <c r="BM174" s="217"/>
      <c r="BN174" s="217"/>
      <c r="BO174" s="217"/>
      <c r="BP174" s="217"/>
      <c r="BQ174" s="217"/>
      <c r="BR174" s="217"/>
      <c r="BS174" s="217"/>
      <c r="BT174" s="217"/>
      <c r="BU174" s="217"/>
      <c r="BV174" s="217"/>
      <c r="BW174" s="217"/>
      <c r="BX174" s="217"/>
      <c r="BY174" s="217"/>
      <c r="BZ174" s="217"/>
      <c r="CA174" s="217"/>
      <c r="CB174" s="217"/>
      <c r="CC174" s="217"/>
      <c r="CD174" s="217"/>
      <c r="CE174" s="217"/>
      <c r="CF174" s="217"/>
      <c r="CG174" s="217"/>
      <c r="CH174" s="217"/>
      <c r="CI174" s="217"/>
      <c r="CJ174" s="217"/>
      <c r="CK174" s="217"/>
      <c r="CL174" s="217"/>
      <c r="CM174" s="217"/>
      <c r="CN174" s="217"/>
      <c r="CO174" s="217"/>
      <c r="CP174" s="217"/>
      <c r="CQ174" s="217"/>
      <c r="CR174" s="217"/>
      <c r="CS174" s="217"/>
      <c r="CT174" s="217"/>
      <c r="CU174" s="217"/>
      <c r="CV174" s="217"/>
    </row>
    <row r="175" spans="1:100" s="96" customFormat="1" ht="12.75" x14ac:dyDescent="0.2">
      <c r="A175" s="114"/>
      <c r="B175" s="114"/>
      <c r="C175" s="114"/>
      <c r="D175" s="114"/>
      <c r="E175" s="114"/>
      <c r="F175" s="114"/>
      <c r="G175" s="114"/>
      <c r="H175" s="108"/>
      <c r="I175" s="140"/>
      <c r="J175" s="140"/>
      <c r="K175" s="140"/>
      <c r="L175" s="140"/>
      <c r="M175" s="140"/>
      <c r="N175" s="140"/>
      <c r="O175" s="140"/>
      <c r="P175" s="140"/>
      <c r="Q175" s="140"/>
      <c r="R175" s="140"/>
      <c r="S175" s="140"/>
      <c r="T175" s="140"/>
      <c r="U175" s="140"/>
      <c r="V175" s="140"/>
      <c r="W175" s="140"/>
      <c r="X175" s="140"/>
      <c r="Y175" s="140"/>
      <c r="Z175" s="140"/>
      <c r="AA175" s="140"/>
      <c r="AB175" s="140"/>
      <c r="AC175" s="80"/>
      <c r="AD175" s="151"/>
      <c r="AE175" s="464"/>
      <c r="AF175" s="464"/>
      <c r="AG175" s="464"/>
      <c r="AH175" s="617"/>
      <c r="AI175" s="80"/>
      <c r="AJ175" s="217"/>
      <c r="AK175" s="217"/>
      <c r="AL175" s="217"/>
      <c r="AM175" s="217"/>
      <c r="AN175" s="217"/>
      <c r="AO175" s="217"/>
      <c r="AP175" s="217"/>
      <c r="AQ175" s="217"/>
      <c r="AR175" s="217"/>
      <c r="AS175" s="217"/>
      <c r="AT175" s="217"/>
      <c r="AU175" s="217"/>
      <c r="AV175" s="217"/>
      <c r="AW175" s="217"/>
      <c r="AX175" s="217"/>
      <c r="AY175" s="217"/>
      <c r="AZ175" s="217"/>
      <c r="BA175" s="217"/>
      <c r="BB175" s="217"/>
      <c r="BC175" s="217"/>
      <c r="BD175" s="217"/>
      <c r="BE175" s="217"/>
      <c r="BF175" s="217"/>
      <c r="BG175" s="217"/>
      <c r="BH175" s="217"/>
      <c r="BI175" s="217"/>
      <c r="BJ175" s="217"/>
      <c r="BK175" s="217"/>
      <c r="BL175" s="217"/>
      <c r="BM175" s="217"/>
      <c r="BN175" s="217"/>
      <c r="BO175" s="217"/>
      <c r="BP175" s="217"/>
      <c r="BQ175" s="217"/>
      <c r="BR175" s="217"/>
      <c r="BS175" s="217"/>
      <c r="BT175" s="217"/>
      <c r="BU175" s="217"/>
      <c r="BV175" s="217"/>
      <c r="BW175" s="217"/>
      <c r="BX175" s="217"/>
      <c r="BY175" s="217"/>
      <c r="BZ175" s="217"/>
      <c r="CA175" s="217"/>
      <c r="CB175" s="217"/>
      <c r="CC175" s="217"/>
      <c r="CD175" s="217"/>
      <c r="CE175" s="217"/>
      <c r="CF175" s="217"/>
      <c r="CG175" s="217"/>
      <c r="CH175" s="217"/>
      <c r="CI175" s="217"/>
      <c r="CJ175" s="217"/>
      <c r="CK175" s="217"/>
      <c r="CL175" s="217"/>
      <c r="CM175" s="217"/>
      <c r="CN175" s="217"/>
      <c r="CO175" s="217"/>
      <c r="CP175" s="217"/>
      <c r="CQ175" s="217"/>
      <c r="CR175" s="217"/>
      <c r="CS175" s="217"/>
      <c r="CT175" s="217"/>
      <c r="CU175" s="217"/>
      <c r="CV175" s="217"/>
    </row>
    <row r="176" spans="1:100" s="96" customFormat="1" ht="15" customHeight="1" x14ac:dyDescent="0.2">
      <c r="A176" s="1019" t="s">
        <v>8201</v>
      </c>
      <c r="B176" s="1020"/>
      <c r="C176" s="1020"/>
      <c r="D176" s="1020"/>
      <c r="E176" s="1021"/>
      <c r="F176" s="788"/>
      <c r="G176" s="788"/>
      <c r="H176" s="790"/>
      <c r="I176" s="788"/>
      <c r="J176" s="788"/>
      <c r="K176" s="788"/>
      <c r="L176" s="788"/>
      <c r="M176" s="788"/>
      <c r="N176" s="788"/>
      <c r="O176" s="788"/>
      <c r="P176" s="788"/>
      <c r="Q176" s="788"/>
      <c r="R176" s="788"/>
      <c r="S176" s="788"/>
      <c r="T176" s="788"/>
      <c r="U176" s="788"/>
      <c r="V176" s="788"/>
      <c r="W176" s="788"/>
      <c r="X176" s="788"/>
      <c r="Y176" s="788"/>
      <c r="Z176" s="788"/>
      <c r="AA176" s="788"/>
      <c r="AB176" s="788"/>
      <c r="AC176" s="793"/>
      <c r="AD176" s="791"/>
      <c r="AE176" s="792"/>
      <c r="AF176" s="792"/>
      <c r="AG176" s="792"/>
      <c r="AH176" s="789"/>
      <c r="AI176" s="793"/>
      <c r="AJ176" s="217"/>
      <c r="AK176" s="217"/>
      <c r="AL176" s="217"/>
      <c r="AM176" s="217"/>
      <c r="AN176" s="217"/>
      <c r="AO176" s="217"/>
      <c r="AP176" s="217"/>
      <c r="AQ176" s="217"/>
      <c r="AR176" s="217"/>
      <c r="AS176" s="217"/>
      <c r="AT176" s="217"/>
      <c r="AU176" s="217"/>
      <c r="AV176" s="217"/>
      <c r="AW176" s="217"/>
      <c r="AX176" s="217"/>
      <c r="AY176" s="217"/>
      <c r="AZ176" s="217"/>
      <c r="BA176" s="217"/>
      <c r="BB176" s="217"/>
      <c r="BC176" s="217"/>
      <c r="BD176" s="217"/>
      <c r="BE176" s="217"/>
      <c r="BF176" s="217"/>
      <c r="BG176" s="217"/>
      <c r="BH176" s="217"/>
      <c r="BI176" s="217"/>
      <c r="BJ176" s="217"/>
      <c r="BK176" s="217"/>
      <c r="BL176" s="217"/>
      <c r="BM176" s="217"/>
      <c r="BN176" s="217"/>
      <c r="BO176" s="217"/>
      <c r="BP176" s="217"/>
      <c r="BQ176" s="217"/>
      <c r="BR176" s="217"/>
      <c r="BS176" s="217"/>
      <c r="BT176" s="217"/>
      <c r="BU176" s="217"/>
      <c r="BV176" s="217"/>
      <c r="BW176" s="217"/>
      <c r="BX176" s="217"/>
      <c r="BY176" s="217"/>
      <c r="BZ176" s="217"/>
      <c r="CA176" s="217"/>
      <c r="CB176" s="217"/>
      <c r="CC176" s="217"/>
      <c r="CD176" s="217"/>
      <c r="CE176" s="217"/>
      <c r="CF176" s="217"/>
      <c r="CG176" s="217"/>
      <c r="CH176" s="217"/>
      <c r="CI176" s="217"/>
      <c r="CJ176" s="217"/>
      <c r="CK176" s="217"/>
      <c r="CL176" s="217"/>
      <c r="CM176" s="217"/>
      <c r="CN176" s="217"/>
      <c r="CO176" s="217"/>
      <c r="CP176" s="217"/>
      <c r="CQ176" s="217"/>
      <c r="CR176" s="217"/>
      <c r="CS176" s="217"/>
      <c r="CT176" s="217"/>
      <c r="CU176" s="217"/>
      <c r="CV176" s="217"/>
    </row>
    <row r="177" spans="1:100" s="96" customFormat="1" ht="38.25" x14ac:dyDescent="0.2">
      <c r="A177" s="269" t="s">
        <v>538</v>
      </c>
      <c r="B177" s="275" t="s">
        <v>237</v>
      </c>
      <c r="C177" s="271" t="s">
        <v>211</v>
      </c>
      <c r="D177" s="271" t="s">
        <v>238</v>
      </c>
      <c r="E177" s="208" t="s">
        <v>539</v>
      </c>
      <c r="F177" s="502"/>
      <c r="G177" s="502" t="s">
        <v>540</v>
      </c>
      <c r="H177" s="502"/>
      <c r="I177" s="140">
        <v>6</v>
      </c>
      <c r="J177" s="140"/>
      <c r="K177" s="140"/>
      <c r="L177" s="140"/>
      <c r="M177" s="140"/>
      <c r="N177" s="140"/>
      <c r="O177" s="140">
        <v>1</v>
      </c>
      <c r="P177" s="140"/>
      <c r="Q177" s="140"/>
      <c r="R177" s="140"/>
      <c r="S177" s="140"/>
      <c r="T177" s="140"/>
      <c r="U177" s="140"/>
      <c r="V177" s="140"/>
      <c r="W177" s="140"/>
      <c r="X177" s="140"/>
      <c r="Y177" s="140"/>
      <c r="Z177" s="140"/>
      <c r="AA177" s="140"/>
      <c r="AB177" s="140"/>
      <c r="AC177" s="654" t="s">
        <v>8441</v>
      </c>
      <c r="AD177" s="212" t="s">
        <v>7819</v>
      </c>
      <c r="AE177" s="452">
        <v>45491</v>
      </c>
      <c r="AF177" s="464"/>
      <c r="AG177" s="464"/>
      <c r="AH177" s="617"/>
      <c r="AI177" s="80"/>
      <c r="AJ177" s="217"/>
      <c r="AK177" s="217"/>
      <c r="AL177" s="217"/>
      <c r="AM177" s="217"/>
      <c r="AN177" s="217"/>
      <c r="AO177" s="217"/>
      <c r="AP177" s="217"/>
      <c r="AQ177" s="217"/>
      <c r="AR177" s="217"/>
      <c r="AS177" s="217"/>
      <c r="AT177" s="217"/>
      <c r="AU177" s="217"/>
      <c r="AV177" s="217"/>
      <c r="AW177" s="217"/>
      <c r="AX177" s="217"/>
      <c r="AY177" s="217"/>
      <c r="AZ177" s="217"/>
      <c r="BA177" s="217"/>
      <c r="BB177" s="217"/>
      <c r="BC177" s="217"/>
      <c r="BD177" s="217"/>
      <c r="BE177" s="217"/>
      <c r="BF177" s="217"/>
      <c r="BG177" s="217"/>
      <c r="BH177" s="217"/>
      <c r="BI177" s="217"/>
      <c r="BJ177" s="217"/>
      <c r="BK177" s="217"/>
      <c r="BL177" s="217"/>
      <c r="BM177" s="217"/>
      <c r="BN177" s="217"/>
      <c r="BO177" s="217"/>
      <c r="BP177" s="217"/>
      <c r="BQ177" s="217"/>
      <c r="BR177" s="217"/>
      <c r="BS177" s="217"/>
      <c r="BT177" s="217"/>
      <c r="BU177" s="217"/>
      <c r="BV177" s="217"/>
      <c r="BW177" s="217"/>
      <c r="BX177" s="217"/>
      <c r="BY177" s="217"/>
      <c r="BZ177" s="217"/>
      <c r="CA177" s="217"/>
      <c r="CB177" s="217"/>
      <c r="CC177" s="217"/>
      <c r="CD177" s="217"/>
      <c r="CE177" s="217"/>
      <c r="CF177" s="217"/>
      <c r="CG177" s="217"/>
      <c r="CH177" s="217"/>
      <c r="CI177" s="217"/>
      <c r="CJ177" s="217"/>
      <c r="CK177" s="217"/>
      <c r="CL177" s="217"/>
      <c r="CM177" s="217"/>
      <c r="CN177" s="217"/>
      <c r="CO177" s="217"/>
      <c r="CP177" s="217"/>
      <c r="CQ177" s="217"/>
      <c r="CR177" s="217"/>
      <c r="CS177" s="217"/>
      <c r="CT177" s="217"/>
      <c r="CU177" s="217"/>
      <c r="CV177" s="217"/>
    </row>
    <row r="178" spans="1:100" s="96" customFormat="1" ht="25.5" customHeight="1" x14ac:dyDescent="0.2">
      <c r="A178" s="146">
        <v>77</v>
      </c>
      <c r="B178" s="146" t="s">
        <v>210</v>
      </c>
      <c r="C178" s="146" t="s">
        <v>211</v>
      </c>
      <c r="D178" s="146" t="s">
        <v>212</v>
      </c>
      <c r="E178" s="146" t="s">
        <v>6374</v>
      </c>
      <c r="F178" s="146"/>
      <c r="G178" s="114"/>
      <c r="H178" s="108"/>
      <c r="I178" s="140">
        <v>5</v>
      </c>
      <c r="J178" s="140"/>
      <c r="K178" s="140"/>
      <c r="L178" s="140"/>
      <c r="M178" s="140"/>
      <c r="N178" s="140"/>
      <c r="O178" s="140"/>
      <c r="P178" s="140"/>
      <c r="Q178" s="140"/>
      <c r="R178" s="140"/>
      <c r="S178" s="140"/>
      <c r="T178" s="140">
        <v>1</v>
      </c>
      <c r="U178" s="140"/>
      <c r="V178" s="140">
        <v>1</v>
      </c>
      <c r="W178" s="140"/>
      <c r="X178" s="140"/>
      <c r="Y178" s="140"/>
      <c r="Z178" s="140"/>
      <c r="AA178" s="140"/>
      <c r="AB178" s="140"/>
      <c r="AC178" s="80" t="s">
        <v>8664</v>
      </c>
      <c r="AD178" s="151" t="s">
        <v>215</v>
      </c>
      <c r="AE178" s="464">
        <v>45399</v>
      </c>
      <c r="AF178" s="464"/>
      <c r="AG178" s="464"/>
      <c r="AH178" s="617"/>
      <c r="AI178" s="80" t="s">
        <v>6375</v>
      </c>
      <c r="AJ178" s="217"/>
      <c r="AK178" s="217"/>
      <c r="AL178" s="217"/>
      <c r="AM178" s="217"/>
      <c r="AN178" s="217"/>
      <c r="AO178" s="217"/>
      <c r="AP178" s="217"/>
      <c r="AQ178" s="217"/>
      <c r="AR178" s="217"/>
      <c r="AS178" s="217"/>
      <c r="AT178" s="217"/>
      <c r="AU178" s="217"/>
      <c r="AV178" s="217"/>
      <c r="AW178" s="217"/>
      <c r="AX178" s="217"/>
      <c r="AY178" s="217"/>
      <c r="AZ178" s="217"/>
      <c r="BA178" s="217"/>
      <c r="BB178" s="217"/>
      <c r="BC178" s="217"/>
      <c r="BD178" s="217"/>
      <c r="BE178" s="217"/>
      <c r="BF178" s="217"/>
      <c r="BG178" s="217"/>
      <c r="BH178" s="217"/>
      <c r="BI178" s="217"/>
      <c r="BJ178" s="217"/>
      <c r="BK178" s="217"/>
      <c r="BL178" s="217"/>
      <c r="BM178" s="217"/>
      <c r="BN178" s="217"/>
      <c r="BO178" s="217"/>
      <c r="BP178" s="217"/>
      <c r="BQ178" s="217"/>
      <c r="BR178" s="217"/>
      <c r="BS178" s="217"/>
      <c r="BT178" s="217"/>
      <c r="BU178" s="217"/>
      <c r="BV178" s="217"/>
      <c r="BW178" s="217"/>
      <c r="BX178" s="217"/>
      <c r="BY178" s="217"/>
      <c r="BZ178" s="217"/>
      <c r="CA178" s="217"/>
      <c r="CB178" s="217"/>
      <c r="CC178" s="217"/>
      <c r="CD178" s="217"/>
      <c r="CE178" s="217"/>
      <c r="CF178" s="217"/>
      <c r="CG178" s="217"/>
      <c r="CH178" s="217"/>
      <c r="CI178" s="217"/>
      <c r="CJ178" s="217"/>
      <c r="CK178" s="217"/>
      <c r="CL178" s="217"/>
      <c r="CM178" s="217"/>
      <c r="CN178" s="217"/>
      <c r="CO178" s="217"/>
      <c r="CP178" s="217"/>
      <c r="CQ178" s="217"/>
      <c r="CR178" s="217"/>
      <c r="CS178" s="217"/>
      <c r="CT178" s="217"/>
      <c r="CU178" s="217"/>
      <c r="CV178" s="217"/>
    </row>
    <row r="179" spans="1:100" s="96" customFormat="1" ht="12.75" x14ac:dyDescent="0.2">
      <c r="A179" s="114"/>
      <c r="B179" s="114"/>
      <c r="C179" s="114"/>
      <c r="D179" s="114"/>
      <c r="E179" s="114" t="s">
        <v>372</v>
      </c>
      <c r="F179" s="114"/>
      <c r="G179" s="114"/>
      <c r="H179" s="108"/>
      <c r="I179" s="140"/>
      <c r="J179" s="140"/>
      <c r="K179" s="140"/>
      <c r="L179" s="140"/>
      <c r="M179" s="140"/>
      <c r="N179" s="140"/>
      <c r="O179" s="140"/>
      <c r="P179" s="140"/>
      <c r="Q179" s="140"/>
      <c r="R179" s="140"/>
      <c r="S179" s="140"/>
      <c r="T179" s="140"/>
      <c r="U179" s="140"/>
      <c r="V179" s="140"/>
      <c r="W179" s="140"/>
      <c r="X179" s="140"/>
      <c r="Y179" s="140"/>
      <c r="Z179" s="140"/>
      <c r="AA179" s="140"/>
      <c r="AB179" s="140"/>
      <c r="AC179" s="80"/>
      <c r="AD179" s="151"/>
      <c r="AE179" s="464"/>
      <c r="AF179" s="464"/>
      <c r="AG179" s="464"/>
      <c r="AH179" s="617"/>
      <c r="AI179" s="80"/>
      <c r="AJ179" s="217"/>
      <c r="AK179" s="217"/>
      <c r="AL179" s="217"/>
      <c r="AM179" s="217"/>
      <c r="AN179" s="217"/>
      <c r="AO179" s="217"/>
      <c r="AP179" s="217"/>
      <c r="AQ179" s="217"/>
      <c r="AR179" s="217"/>
      <c r="AS179" s="217"/>
      <c r="AT179" s="217"/>
      <c r="AU179" s="217"/>
      <c r="AV179" s="217"/>
      <c r="AW179" s="217"/>
      <c r="AX179" s="217"/>
      <c r="AY179" s="217"/>
      <c r="AZ179" s="217"/>
      <c r="BA179" s="217"/>
      <c r="BB179" s="217"/>
      <c r="BC179" s="217"/>
      <c r="BD179" s="217"/>
      <c r="BE179" s="217"/>
      <c r="BF179" s="217"/>
      <c r="BG179" s="217"/>
      <c r="BH179" s="217"/>
      <c r="BI179" s="217"/>
      <c r="BJ179" s="217"/>
      <c r="BK179" s="217"/>
      <c r="BL179" s="217"/>
      <c r="BM179" s="217"/>
      <c r="BN179" s="217"/>
      <c r="BO179" s="217"/>
      <c r="BP179" s="217"/>
      <c r="BQ179" s="217"/>
      <c r="BR179" s="217"/>
      <c r="BS179" s="217"/>
      <c r="BT179" s="217"/>
      <c r="BU179" s="217"/>
      <c r="BV179" s="217"/>
      <c r="BW179" s="217"/>
      <c r="BX179" s="217"/>
      <c r="BY179" s="217"/>
      <c r="BZ179" s="217"/>
      <c r="CA179" s="217"/>
      <c r="CB179" s="217"/>
      <c r="CC179" s="217"/>
      <c r="CD179" s="217"/>
      <c r="CE179" s="217"/>
      <c r="CF179" s="217"/>
      <c r="CG179" s="217"/>
      <c r="CH179" s="217"/>
      <c r="CI179" s="217"/>
      <c r="CJ179" s="217"/>
      <c r="CK179" s="217"/>
      <c r="CL179" s="217"/>
      <c r="CM179" s="217"/>
      <c r="CN179" s="217"/>
      <c r="CO179" s="217"/>
      <c r="CP179" s="217"/>
      <c r="CQ179" s="217"/>
      <c r="CR179" s="217"/>
      <c r="CS179" s="217"/>
      <c r="CT179" s="217"/>
      <c r="CU179" s="217"/>
      <c r="CV179" s="217"/>
    </row>
    <row r="180" spans="1:100" s="96" customFormat="1" ht="12.75" x14ac:dyDescent="0.2">
      <c r="A180" s="114"/>
      <c r="B180" s="114"/>
      <c r="C180" s="114"/>
      <c r="D180" s="114"/>
      <c r="E180" s="114"/>
      <c r="F180" s="114"/>
      <c r="G180" s="114"/>
      <c r="H180" s="108"/>
      <c r="I180" s="140"/>
      <c r="J180" s="140"/>
      <c r="K180" s="140"/>
      <c r="L180" s="140"/>
      <c r="M180" s="140"/>
      <c r="N180" s="140"/>
      <c r="O180" s="140"/>
      <c r="P180" s="140"/>
      <c r="Q180" s="140"/>
      <c r="R180" s="140"/>
      <c r="S180" s="140"/>
      <c r="T180" s="140"/>
      <c r="U180" s="140"/>
      <c r="V180" s="140"/>
      <c r="W180" s="140"/>
      <c r="X180" s="140"/>
      <c r="Y180" s="140"/>
      <c r="Z180" s="140"/>
      <c r="AA180" s="140"/>
      <c r="AB180" s="140"/>
      <c r="AC180" s="80"/>
      <c r="AD180" s="151"/>
      <c r="AE180" s="464"/>
      <c r="AF180" s="464"/>
      <c r="AG180" s="464"/>
      <c r="AH180" s="617"/>
      <c r="AI180" s="80"/>
      <c r="AJ180" s="217"/>
      <c r="AK180" s="217"/>
      <c r="AL180" s="217"/>
      <c r="AM180" s="217"/>
      <c r="AN180" s="217"/>
      <c r="AO180" s="217"/>
      <c r="AP180" s="217"/>
      <c r="AQ180" s="217"/>
      <c r="AR180" s="217"/>
      <c r="AS180" s="217"/>
      <c r="AT180" s="217"/>
      <c r="AU180" s="217"/>
      <c r="AV180" s="217"/>
      <c r="AW180" s="217"/>
      <c r="AX180" s="217"/>
      <c r="AY180" s="217"/>
      <c r="AZ180" s="217"/>
      <c r="BA180" s="217"/>
      <c r="BB180" s="217"/>
      <c r="BC180" s="217"/>
      <c r="BD180" s="217"/>
      <c r="BE180" s="217"/>
      <c r="BF180" s="217"/>
      <c r="BG180" s="217"/>
      <c r="BH180" s="217"/>
      <c r="BI180" s="217"/>
      <c r="BJ180" s="217"/>
      <c r="BK180" s="217"/>
      <c r="BL180" s="217"/>
      <c r="BM180" s="217"/>
      <c r="BN180" s="217"/>
      <c r="BO180" s="217"/>
      <c r="BP180" s="217"/>
      <c r="BQ180" s="217"/>
      <c r="BR180" s="217"/>
      <c r="BS180" s="217"/>
      <c r="BT180" s="217"/>
      <c r="BU180" s="217"/>
      <c r="BV180" s="217"/>
      <c r="BW180" s="217"/>
      <c r="BX180" s="217"/>
      <c r="BY180" s="217"/>
      <c r="BZ180" s="217"/>
      <c r="CA180" s="217"/>
      <c r="CB180" s="217"/>
      <c r="CC180" s="217"/>
      <c r="CD180" s="217"/>
      <c r="CE180" s="217"/>
      <c r="CF180" s="217"/>
      <c r="CG180" s="217"/>
      <c r="CH180" s="217"/>
      <c r="CI180" s="217"/>
      <c r="CJ180" s="217"/>
      <c r="CK180" s="217"/>
      <c r="CL180" s="217"/>
      <c r="CM180" s="217"/>
      <c r="CN180" s="217"/>
      <c r="CO180" s="217"/>
      <c r="CP180" s="217"/>
      <c r="CQ180" s="217"/>
      <c r="CR180" s="217"/>
      <c r="CS180" s="217"/>
      <c r="CT180" s="217"/>
      <c r="CU180" s="217"/>
      <c r="CV180" s="217"/>
    </row>
    <row r="181" spans="1:100" s="96" customFormat="1" ht="12.75" x14ac:dyDescent="0.2">
      <c r="A181" s="114"/>
      <c r="B181" s="114"/>
      <c r="C181" s="114"/>
      <c r="D181" s="114"/>
      <c r="E181" s="114"/>
      <c r="F181" s="114"/>
      <c r="G181" s="114"/>
      <c r="H181" s="108"/>
      <c r="I181" s="140"/>
      <c r="J181" s="140"/>
      <c r="K181" s="140"/>
      <c r="L181" s="140"/>
      <c r="M181" s="140"/>
      <c r="N181" s="140"/>
      <c r="O181" s="140"/>
      <c r="P181" s="140"/>
      <c r="Q181" s="140"/>
      <c r="R181" s="140"/>
      <c r="S181" s="140"/>
      <c r="T181" s="140"/>
      <c r="U181" s="140"/>
      <c r="V181" s="140"/>
      <c r="W181" s="140"/>
      <c r="X181" s="140"/>
      <c r="Y181" s="140"/>
      <c r="Z181" s="140"/>
      <c r="AA181" s="140"/>
      <c r="AB181" s="140"/>
      <c r="AC181" s="80"/>
      <c r="AD181" s="151"/>
      <c r="AE181" s="464"/>
      <c r="AF181" s="464"/>
      <c r="AG181" s="464"/>
      <c r="AH181" s="617"/>
      <c r="AI181" s="80"/>
      <c r="AJ181" s="217"/>
      <c r="AK181" s="217"/>
      <c r="AL181" s="217"/>
      <c r="AM181" s="217"/>
      <c r="AN181" s="217"/>
      <c r="AO181" s="217"/>
      <c r="AP181" s="217"/>
      <c r="AQ181" s="217"/>
      <c r="AR181" s="217"/>
      <c r="AS181" s="217"/>
      <c r="AT181" s="217"/>
      <c r="AU181" s="217"/>
      <c r="AV181" s="217"/>
      <c r="AW181" s="217"/>
      <c r="AX181" s="217"/>
      <c r="AY181" s="217"/>
      <c r="AZ181" s="217"/>
      <c r="BA181" s="217"/>
      <c r="BB181" s="217"/>
      <c r="BC181" s="217"/>
      <c r="BD181" s="217"/>
      <c r="BE181" s="217"/>
      <c r="BF181" s="217"/>
      <c r="BG181" s="217"/>
      <c r="BH181" s="217"/>
      <c r="BI181" s="217"/>
      <c r="BJ181" s="217"/>
      <c r="BK181" s="217"/>
      <c r="BL181" s="217"/>
      <c r="BM181" s="217"/>
      <c r="BN181" s="217"/>
      <c r="BO181" s="217"/>
      <c r="BP181" s="217"/>
      <c r="BQ181" s="217"/>
      <c r="BR181" s="217"/>
      <c r="BS181" s="217"/>
      <c r="BT181" s="217"/>
      <c r="BU181" s="217"/>
      <c r="BV181" s="217"/>
      <c r="BW181" s="217"/>
      <c r="BX181" s="217"/>
      <c r="BY181" s="217"/>
      <c r="BZ181" s="217"/>
      <c r="CA181" s="217"/>
      <c r="CB181" s="217"/>
      <c r="CC181" s="217"/>
      <c r="CD181" s="217"/>
      <c r="CE181" s="217"/>
      <c r="CF181" s="217"/>
      <c r="CG181" s="217"/>
      <c r="CH181" s="217"/>
      <c r="CI181" s="217"/>
      <c r="CJ181" s="217"/>
      <c r="CK181" s="217"/>
      <c r="CL181" s="217"/>
      <c r="CM181" s="217"/>
      <c r="CN181" s="217"/>
      <c r="CO181" s="217"/>
      <c r="CP181" s="217"/>
      <c r="CQ181" s="217"/>
      <c r="CR181" s="217"/>
      <c r="CS181" s="217"/>
      <c r="CT181" s="217"/>
      <c r="CU181" s="217"/>
      <c r="CV181" s="217"/>
    </row>
    <row r="182" spans="1:100" s="96" customFormat="1" ht="12.75" x14ac:dyDescent="0.2">
      <c r="A182" s="609"/>
      <c r="B182" s="615" t="s">
        <v>6373</v>
      </c>
      <c r="C182" s="614"/>
      <c r="D182" s="609"/>
      <c r="E182" s="609"/>
      <c r="F182" s="609"/>
      <c r="G182" s="609"/>
      <c r="H182" s="611"/>
      <c r="I182" s="610"/>
      <c r="J182" s="610"/>
      <c r="K182" s="610"/>
      <c r="L182" s="610"/>
      <c r="M182" s="610"/>
      <c r="N182" s="610"/>
      <c r="O182" s="610"/>
      <c r="P182" s="610"/>
      <c r="Q182" s="610"/>
      <c r="R182" s="610"/>
      <c r="S182" s="610"/>
      <c r="T182" s="610"/>
      <c r="U182" s="610"/>
      <c r="V182" s="610"/>
      <c r="W182" s="610"/>
      <c r="X182" s="610"/>
      <c r="Y182" s="610"/>
      <c r="Z182" s="610"/>
      <c r="AA182" s="610"/>
      <c r="AB182" s="610"/>
      <c r="AC182" s="548"/>
      <c r="AD182" s="612"/>
      <c r="AE182" s="613"/>
      <c r="AF182" s="613"/>
      <c r="AG182" s="613"/>
      <c r="AH182" s="618"/>
      <c r="AI182" s="548"/>
      <c r="AJ182" s="217"/>
      <c r="AK182" s="217"/>
      <c r="AL182" s="217"/>
      <c r="AM182" s="217"/>
      <c r="AN182" s="217"/>
      <c r="AO182" s="217"/>
      <c r="AP182" s="217"/>
      <c r="AQ182" s="217"/>
      <c r="AR182" s="217"/>
      <c r="AS182" s="217"/>
      <c r="AT182" s="217"/>
      <c r="AU182" s="217"/>
      <c r="AV182" s="217"/>
      <c r="AW182" s="217"/>
      <c r="AX182" s="217"/>
      <c r="AY182" s="217"/>
      <c r="AZ182" s="217"/>
      <c r="BA182" s="217"/>
      <c r="BB182" s="217"/>
      <c r="BC182" s="217"/>
      <c r="BD182" s="217"/>
      <c r="BE182" s="217"/>
      <c r="BF182" s="217"/>
      <c r="BG182" s="217"/>
      <c r="BH182" s="217"/>
      <c r="BI182" s="217"/>
      <c r="BJ182" s="217"/>
      <c r="BK182" s="217"/>
      <c r="BL182" s="217"/>
      <c r="BM182" s="217"/>
      <c r="BN182" s="217"/>
      <c r="BO182" s="217"/>
      <c r="BP182" s="217"/>
      <c r="BQ182" s="217"/>
      <c r="BR182" s="217"/>
      <c r="BS182" s="217"/>
      <c r="BT182" s="217"/>
      <c r="BU182" s="217"/>
      <c r="BV182" s="217"/>
      <c r="BW182" s="217"/>
      <c r="BX182" s="217"/>
      <c r="BY182" s="217"/>
      <c r="BZ182" s="217"/>
      <c r="CA182" s="217"/>
      <c r="CB182" s="217"/>
      <c r="CC182" s="217"/>
      <c r="CD182" s="217"/>
      <c r="CE182" s="217"/>
      <c r="CF182" s="217"/>
      <c r="CG182" s="217"/>
      <c r="CH182" s="217"/>
      <c r="CI182" s="217"/>
      <c r="CJ182" s="217"/>
      <c r="CK182" s="217"/>
      <c r="CL182" s="217"/>
      <c r="CM182" s="217"/>
      <c r="CN182" s="217"/>
      <c r="CO182" s="217"/>
      <c r="CP182" s="217"/>
      <c r="CQ182" s="217"/>
      <c r="CR182" s="217"/>
      <c r="CS182" s="217"/>
      <c r="CT182" s="217"/>
      <c r="CU182" s="217"/>
      <c r="CV182" s="217"/>
    </row>
    <row r="183" spans="1:100" s="96" customFormat="1" ht="25.5" customHeight="1" x14ac:dyDescent="0.2">
      <c r="A183" s="805">
        <v>19</v>
      </c>
      <c r="B183" s="805" t="s">
        <v>336</v>
      </c>
      <c r="C183" s="805" t="s">
        <v>211</v>
      </c>
      <c r="D183" s="805" t="s">
        <v>337</v>
      </c>
      <c r="E183" s="805" t="s">
        <v>338</v>
      </c>
      <c r="F183" s="805" t="s">
        <v>339</v>
      </c>
      <c r="G183" s="805"/>
      <c r="H183" s="806"/>
      <c r="I183" s="807"/>
      <c r="J183" s="807"/>
      <c r="K183" s="807"/>
      <c r="L183" s="807"/>
      <c r="M183" s="807"/>
      <c r="N183" s="807"/>
      <c r="O183" s="807"/>
      <c r="P183" s="807"/>
      <c r="Q183" s="807"/>
      <c r="R183" s="807"/>
      <c r="S183" s="807"/>
      <c r="T183" s="807"/>
      <c r="U183" s="807"/>
      <c r="V183" s="807"/>
      <c r="W183" s="807"/>
      <c r="X183" s="807"/>
      <c r="Y183" s="807"/>
      <c r="Z183" s="807"/>
      <c r="AA183" s="807"/>
      <c r="AB183" s="807"/>
      <c r="AC183" s="808" t="s">
        <v>8454</v>
      </c>
      <c r="AD183" s="809"/>
      <c r="AE183" s="810">
        <v>45491</v>
      </c>
      <c r="AF183" s="810"/>
      <c r="AG183" s="810"/>
      <c r="AH183" s="811"/>
      <c r="AI183" s="808"/>
      <c r="AJ183" s="217"/>
      <c r="AK183" s="217"/>
      <c r="AL183" s="217"/>
      <c r="AM183" s="217"/>
      <c r="AN183" s="217"/>
      <c r="AO183" s="217"/>
      <c r="AP183" s="217"/>
      <c r="AQ183" s="217"/>
      <c r="AR183" s="217"/>
      <c r="AS183" s="217"/>
      <c r="AT183" s="217"/>
      <c r="AU183" s="217"/>
      <c r="AV183" s="217"/>
      <c r="AW183" s="217"/>
      <c r="AX183" s="217"/>
      <c r="AY183" s="217"/>
      <c r="AZ183" s="217"/>
      <c r="BA183" s="217"/>
      <c r="BB183" s="217"/>
      <c r="BC183" s="217"/>
      <c r="BD183" s="217"/>
      <c r="BE183" s="217"/>
      <c r="BF183" s="217"/>
      <c r="BG183" s="217"/>
      <c r="BH183" s="217"/>
      <c r="BI183" s="217"/>
      <c r="BJ183" s="217"/>
      <c r="BK183" s="217"/>
      <c r="BL183" s="217"/>
      <c r="BM183" s="217"/>
      <c r="BN183" s="217"/>
      <c r="BO183" s="217"/>
      <c r="BP183" s="217"/>
      <c r="BQ183" s="217"/>
      <c r="BR183" s="217"/>
      <c r="BS183" s="217"/>
      <c r="BT183" s="217"/>
      <c r="BU183" s="217"/>
      <c r="BV183" s="217"/>
      <c r="BW183" s="217"/>
      <c r="BX183" s="217"/>
      <c r="BY183" s="217"/>
      <c r="BZ183" s="217"/>
      <c r="CA183" s="217"/>
      <c r="CB183" s="217"/>
      <c r="CC183" s="217"/>
      <c r="CD183" s="217"/>
      <c r="CE183" s="217"/>
      <c r="CF183" s="217"/>
      <c r="CG183" s="217"/>
      <c r="CH183" s="217"/>
      <c r="CI183" s="217"/>
      <c r="CJ183" s="217"/>
      <c r="CK183" s="217"/>
      <c r="CL183" s="217"/>
      <c r="CM183" s="217"/>
      <c r="CN183" s="217"/>
      <c r="CO183" s="217"/>
      <c r="CP183" s="217"/>
      <c r="CQ183" s="217"/>
      <c r="CR183" s="217"/>
      <c r="CS183" s="217"/>
      <c r="CT183" s="217"/>
      <c r="CU183" s="217"/>
      <c r="CV183" s="217"/>
    </row>
    <row r="184" spans="1:100" s="96" customFormat="1" ht="25.5" customHeight="1" x14ac:dyDescent="0.2">
      <c r="A184" s="805">
        <v>19</v>
      </c>
      <c r="B184" s="805" t="s">
        <v>336</v>
      </c>
      <c r="C184" s="805" t="s">
        <v>211</v>
      </c>
      <c r="D184" s="805" t="s">
        <v>337</v>
      </c>
      <c r="E184" s="805" t="s">
        <v>338</v>
      </c>
      <c r="F184" s="805" t="s">
        <v>339</v>
      </c>
      <c r="G184" s="805"/>
      <c r="H184" s="806"/>
      <c r="I184" s="807"/>
      <c r="J184" s="807"/>
      <c r="K184" s="807"/>
      <c r="L184" s="807"/>
      <c r="M184" s="807"/>
      <c r="N184" s="807"/>
      <c r="O184" s="807"/>
      <c r="P184" s="807"/>
      <c r="Q184" s="807"/>
      <c r="R184" s="807"/>
      <c r="S184" s="807"/>
      <c r="T184" s="807"/>
      <c r="U184" s="807"/>
      <c r="V184" s="807"/>
      <c r="W184" s="807"/>
      <c r="X184" s="807"/>
      <c r="Y184" s="807"/>
      <c r="Z184" s="807"/>
      <c r="AA184" s="807"/>
      <c r="AB184" s="807"/>
      <c r="AC184" s="808" t="s">
        <v>8533</v>
      </c>
      <c r="AD184" s="809"/>
      <c r="AE184" s="810">
        <v>45496</v>
      </c>
      <c r="AF184" s="810"/>
      <c r="AG184" s="810"/>
      <c r="AH184" s="811"/>
      <c r="AI184" s="808"/>
      <c r="AJ184" s="217"/>
      <c r="AK184" s="217"/>
      <c r="AL184" s="217"/>
      <c r="AM184" s="217"/>
      <c r="AN184" s="217"/>
      <c r="AO184" s="217"/>
      <c r="AP184" s="217"/>
      <c r="AQ184" s="217"/>
      <c r="AR184" s="217"/>
      <c r="AS184" s="217"/>
      <c r="AT184" s="217"/>
      <c r="AU184" s="217"/>
      <c r="AV184" s="217"/>
      <c r="AW184" s="217"/>
      <c r="AX184" s="217"/>
      <c r="AY184" s="217"/>
      <c r="AZ184" s="217"/>
      <c r="BA184" s="217"/>
      <c r="BB184" s="217"/>
      <c r="BC184" s="217"/>
      <c r="BD184" s="217"/>
      <c r="BE184" s="217"/>
      <c r="BF184" s="217"/>
      <c r="BG184" s="217"/>
      <c r="BH184" s="217"/>
      <c r="BI184" s="217"/>
      <c r="BJ184" s="217"/>
      <c r="BK184" s="217"/>
      <c r="BL184" s="217"/>
      <c r="BM184" s="217"/>
      <c r="BN184" s="217"/>
      <c r="BO184" s="217"/>
      <c r="BP184" s="217"/>
      <c r="BQ184" s="217"/>
      <c r="BR184" s="217"/>
      <c r="BS184" s="217"/>
      <c r="BT184" s="217"/>
      <c r="BU184" s="217"/>
      <c r="BV184" s="217"/>
      <c r="BW184" s="217"/>
      <c r="BX184" s="217"/>
      <c r="BY184" s="217"/>
      <c r="BZ184" s="217"/>
      <c r="CA184" s="217"/>
      <c r="CB184" s="217"/>
      <c r="CC184" s="217"/>
      <c r="CD184" s="217"/>
      <c r="CE184" s="217"/>
      <c r="CF184" s="217"/>
      <c r="CG184" s="217"/>
      <c r="CH184" s="217"/>
      <c r="CI184" s="217"/>
      <c r="CJ184" s="217"/>
      <c r="CK184" s="217"/>
      <c r="CL184" s="217"/>
      <c r="CM184" s="217"/>
      <c r="CN184" s="217"/>
      <c r="CO184" s="217"/>
      <c r="CP184" s="217"/>
      <c r="CQ184" s="217"/>
      <c r="CR184" s="217"/>
      <c r="CS184" s="217"/>
      <c r="CT184" s="217"/>
      <c r="CU184" s="217"/>
      <c r="CV184" s="217"/>
    </row>
    <row r="185" spans="1:100" s="96" customFormat="1" ht="25.5" customHeight="1" x14ac:dyDescent="0.2">
      <c r="A185" s="805">
        <v>25</v>
      </c>
      <c r="B185" s="805" t="s">
        <v>336</v>
      </c>
      <c r="C185" s="805" t="s">
        <v>211</v>
      </c>
      <c r="D185" s="805" t="s">
        <v>337</v>
      </c>
      <c r="E185" s="805" t="s">
        <v>345</v>
      </c>
      <c r="F185" s="805" t="s">
        <v>346</v>
      </c>
      <c r="G185" s="805"/>
      <c r="H185" s="806"/>
      <c r="I185" s="807"/>
      <c r="J185" s="807"/>
      <c r="K185" s="807"/>
      <c r="L185" s="807"/>
      <c r="M185" s="807"/>
      <c r="N185" s="807"/>
      <c r="O185" s="807"/>
      <c r="P185" s="807"/>
      <c r="Q185" s="807"/>
      <c r="R185" s="807"/>
      <c r="S185" s="807"/>
      <c r="T185" s="807"/>
      <c r="U185" s="807"/>
      <c r="V185" s="807"/>
      <c r="W185" s="807"/>
      <c r="X185" s="807"/>
      <c r="Y185" s="807"/>
      <c r="Z185" s="807"/>
      <c r="AA185" s="807"/>
      <c r="AB185" s="807"/>
      <c r="AC185" s="877" t="s">
        <v>8447</v>
      </c>
      <c r="AD185" s="809"/>
      <c r="AE185" s="810">
        <v>45491</v>
      </c>
      <c r="AF185" s="810"/>
      <c r="AG185" s="810"/>
      <c r="AH185" s="811"/>
      <c r="AI185" s="808"/>
      <c r="AJ185" s="217"/>
      <c r="AK185" s="217"/>
      <c r="AL185" s="217"/>
      <c r="AM185" s="217"/>
      <c r="AN185" s="217"/>
      <c r="AO185" s="217"/>
      <c r="AP185" s="217"/>
      <c r="AQ185" s="217"/>
      <c r="AR185" s="217"/>
      <c r="AS185" s="217"/>
      <c r="AT185" s="217"/>
      <c r="AU185" s="217"/>
      <c r="AV185" s="217"/>
      <c r="AW185" s="217"/>
      <c r="AX185" s="217"/>
      <c r="AY185" s="217"/>
      <c r="AZ185" s="217"/>
      <c r="BA185" s="217"/>
      <c r="BB185" s="217"/>
      <c r="BC185" s="217"/>
      <c r="BD185" s="217"/>
      <c r="BE185" s="217"/>
      <c r="BF185" s="217"/>
      <c r="BG185" s="217"/>
      <c r="BH185" s="217"/>
      <c r="BI185" s="217"/>
      <c r="BJ185" s="217"/>
      <c r="BK185" s="217"/>
      <c r="BL185" s="217"/>
      <c r="BM185" s="217"/>
      <c r="BN185" s="217"/>
      <c r="BO185" s="217"/>
      <c r="BP185" s="217"/>
      <c r="BQ185" s="217"/>
      <c r="BR185" s="217"/>
      <c r="BS185" s="217"/>
      <c r="BT185" s="217"/>
      <c r="BU185" s="217"/>
      <c r="BV185" s="217"/>
      <c r="BW185" s="217"/>
      <c r="BX185" s="217"/>
      <c r="BY185" s="217"/>
      <c r="BZ185" s="217"/>
      <c r="CA185" s="217"/>
      <c r="CB185" s="217"/>
      <c r="CC185" s="217"/>
      <c r="CD185" s="217"/>
      <c r="CE185" s="217"/>
      <c r="CF185" s="217"/>
      <c r="CG185" s="217"/>
      <c r="CH185" s="217"/>
      <c r="CI185" s="217"/>
      <c r="CJ185" s="217"/>
      <c r="CK185" s="217"/>
      <c r="CL185" s="217"/>
      <c r="CM185" s="217"/>
      <c r="CN185" s="217"/>
      <c r="CO185" s="217"/>
      <c r="CP185" s="217"/>
      <c r="CQ185" s="217"/>
      <c r="CR185" s="217"/>
      <c r="CS185" s="217"/>
      <c r="CT185" s="217"/>
      <c r="CU185" s="217"/>
      <c r="CV185" s="217"/>
    </row>
    <row r="186" spans="1:100" s="96" customFormat="1" ht="44.25" customHeight="1" x14ac:dyDescent="0.2">
      <c r="A186" s="805">
        <v>50</v>
      </c>
      <c r="B186" s="805" t="s">
        <v>336</v>
      </c>
      <c r="C186" s="805" t="s">
        <v>211</v>
      </c>
      <c r="D186" s="805" t="s">
        <v>362</v>
      </c>
      <c r="E186" s="805" t="s">
        <v>363</v>
      </c>
      <c r="F186" s="805" t="s">
        <v>364</v>
      </c>
      <c r="G186" s="805" t="s">
        <v>365</v>
      </c>
      <c r="H186" s="806" t="s">
        <v>366</v>
      </c>
      <c r="I186" s="807"/>
      <c r="J186" s="807"/>
      <c r="K186" s="807"/>
      <c r="L186" s="807"/>
      <c r="M186" s="807"/>
      <c r="N186" s="807"/>
      <c r="O186" s="807"/>
      <c r="P186" s="807"/>
      <c r="Q186" s="807"/>
      <c r="R186" s="807"/>
      <c r="S186" s="807"/>
      <c r="T186" s="807"/>
      <c r="U186" s="807"/>
      <c r="V186" s="807"/>
      <c r="W186" s="807"/>
      <c r="X186" s="807"/>
      <c r="Y186" s="807"/>
      <c r="Z186" s="807"/>
      <c r="AA186" s="807"/>
      <c r="AB186" s="807"/>
      <c r="AC186" s="808" t="s">
        <v>8453</v>
      </c>
      <c r="AD186" s="809"/>
      <c r="AE186" s="810">
        <v>45491</v>
      </c>
      <c r="AF186" s="810"/>
      <c r="AG186" s="810"/>
      <c r="AH186" s="811"/>
      <c r="AI186" s="808"/>
      <c r="AJ186" s="217"/>
      <c r="AK186" s="217"/>
      <c r="AL186" s="217"/>
      <c r="AM186" s="217"/>
      <c r="AN186" s="217"/>
      <c r="AO186" s="217"/>
      <c r="AP186" s="217"/>
      <c r="AQ186" s="217"/>
      <c r="AR186" s="217"/>
      <c r="AS186" s="217"/>
      <c r="AT186" s="217"/>
      <c r="AU186" s="217"/>
      <c r="AV186" s="217"/>
      <c r="AW186" s="217"/>
      <c r="AX186" s="217"/>
      <c r="AY186" s="217"/>
      <c r="AZ186" s="217"/>
      <c r="BA186" s="217"/>
      <c r="BB186" s="217"/>
      <c r="BC186" s="217"/>
      <c r="BD186" s="217"/>
      <c r="BE186" s="217"/>
      <c r="BF186" s="217"/>
      <c r="BG186" s="217"/>
      <c r="BH186" s="217"/>
      <c r="BI186" s="217"/>
      <c r="BJ186" s="217"/>
      <c r="BK186" s="217"/>
      <c r="BL186" s="217"/>
      <c r="BM186" s="217"/>
      <c r="BN186" s="217"/>
      <c r="BO186" s="217"/>
      <c r="BP186" s="217"/>
      <c r="BQ186" s="217"/>
      <c r="BR186" s="217"/>
      <c r="BS186" s="217"/>
      <c r="BT186" s="217"/>
      <c r="BU186" s="217"/>
      <c r="BV186" s="217"/>
      <c r="BW186" s="217"/>
      <c r="BX186" s="217"/>
      <c r="BY186" s="217"/>
      <c r="BZ186" s="217"/>
      <c r="CA186" s="217"/>
      <c r="CB186" s="217"/>
      <c r="CC186" s="217"/>
      <c r="CD186" s="217"/>
      <c r="CE186" s="217"/>
      <c r="CF186" s="217"/>
      <c r="CG186" s="217"/>
      <c r="CH186" s="217"/>
      <c r="CI186" s="217"/>
      <c r="CJ186" s="217"/>
      <c r="CK186" s="217"/>
      <c r="CL186" s="217"/>
      <c r="CM186" s="217"/>
      <c r="CN186" s="217"/>
      <c r="CO186" s="217"/>
      <c r="CP186" s="217"/>
      <c r="CQ186" s="217"/>
      <c r="CR186" s="217"/>
      <c r="CS186" s="217"/>
      <c r="CT186" s="217"/>
      <c r="CU186" s="217"/>
      <c r="CV186" s="217"/>
    </row>
    <row r="187" spans="1:100" s="96" customFormat="1" ht="44.25" customHeight="1" x14ac:dyDescent="0.2">
      <c r="A187" s="805">
        <v>50</v>
      </c>
      <c r="B187" s="805" t="s">
        <v>336</v>
      </c>
      <c r="C187" s="805" t="s">
        <v>211</v>
      </c>
      <c r="D187" s="805" t="s">
        <v>362</v>
      </c>
      <c r="E187" s="805" t="s">
        <v>363</v>
      </c>
      <c r="F187" s="805" t="s">
        <v>364</v>
      </c>
      <c r="G187" s="805" t="s">
        <v>365</v>
      </c>
      <c r="H187" s="806" t="s">
        <v>366</v>
      </c>
      <c r="I187" s="807"/>
      <c r="J187" s="807"/>
      <c r="K187" s="807"/>
      <c r="L187" s="807"/>
      <c r="M187" s="807"/>
      <c r="N187" s="807"/>
      <c r="O187" s="807"/>
      <c r="P187" s="807"/>
      <c r="Q187" s="807"/>
      <c r="R187" s="807"/>
      <c r="S187" s="807"/>
      <c r="T187" s="807"/>
      <c r="U187" s="807"/>
      <c r="V187" s="807"/>
      <c r="W187" s="807"/>
      <c r="X187" s="807"/>
      <c r="Y187" s="807"/>
      <c r="Z187" s="807"/>
      <c r="AA187" s="807"/>
      <c r="AB187" s="807"/>
      <c r="AC187" s="808" t="s">
        <v>8532</v>
      </c>
      <c r="AD187" s="809"/>
      <c r="AE187" s="810">
        <v>45496</v>
      </c>
      <c r="AF187" s="810"/>
      <c r="AG187" s="810"/>
      <c r="AH187" s="811"/>
      <c r="AI187" s="808"/>
      <c r="AJ187" s="217"/>
      <c r="AK187" s="217"/>
      <c r="AL187" s="217"/>
      <c r="AM187" s="217"/>
      <c r="AN187" s="217"/>
      <c r="AO187" s="217"/>
      <c r="AP187" s="217"/>
      <c r="AQ187" s="217"/>
      <c r="AR187" s="217"/>
      <c r="AS187" s="217"/>
      <c r="AT187" s="217"/>
      <c r="AU187" s="217"/>
      <c r="AV187" s="217"/>
      <c r="AW187" s="217"/>
      <c r="AX187" s="217"/>
      <c r="AY187" s="217"/>
      <c r="AZ187" s="217"/>
      <c r="BA187" s="217"/>
      <c r="BB187" s="217"/>
      <c r="BC187" s="217"/>
      <c r="BD187" s="217"/>
      <c r="BE187" s="217"/>
      <c r="BF187" s="217"/>
      <c r="BG187" s="217"/>
      <c r="BH187" s="217"/>
      <c r="BI187" s="217"/>
      <c r="BJ187" s="217"/>
      <c r="BK187" s="217"/>
      <c r="BL187" s="217"/>
      <c r="BM187" s="217"/>
      <c r="BN187" s="217"/>
      <c r="BO187" s="217"/>
      <c r="BP187" s="217"/>
      <c r="BQ187" s="217"/>
      <c r="BR187" s="217"/>
      <c r="BS187" s="217"/>
      <c r="BT187" s="217"/>
      <c r="BU187" s="217"/>
      <c r="BV187" s="217"/>
      <c r="BW187" s="217"/>
      <c r="BX187" s="217"/>
      <c r="BY187" s="217"/>
      <c r="BZ187" s="217"/>
      <c r="CA187" s="217"/>
      <c r="CB187" s="217"/>
      <c r="CC187" s="217"/>
      <c r="CD187" s="217"/>
      <c r="CE187" s="217"/>
      <c r="CF187" s="217"/>
      <c r="CG187" s="217"/>
      <c r="CH187" s="217"/>
      <c r="CI187" s="217"/>
      <c r="CJ187" s="217"/>
      <c r="CK187" s="217"/>
      <c r="CL187" s="217"/>
      <c r="CM187" s="217"/>
      <c r="CN187" s="217"/>
      <c r="CO187" s="217"/>
      <c r="CP187" s="217"/>
      <c r="CQ187" s="217"/>
      <c r="CR187" s="217"/>
      <c r="CS187" s="217"/>
      <c r="CT187" s="217"/>
      <c r="CU187" s="217"/>
      <c r="CV187" s="217"/>
    </row>
    <row r="188" spans="1:100" s="96" customFormat="1" ht="24.75" customHeight="1" x14ac:dyDescent="0.2">
      <c r="A188" s="907">
        <v>89</v>
      </c>
      <c r="B188" s="907" t="s">
        <v>336</v>
      </c>
      <c r="C188" s="907" t="s">
        <v>211</v>
      </c>
      <c r="D188" s="907" t="s">
        <v>368</v>
      </c>
      <c r="E188" s="907" t="s">
        <v>369</v>
      </c>
      <c r="F188" s="907" t="s">
        <v>370</v>
      </c>
      <c r="G188" s="907"/>
      <c r="H188" s="908"/>
      <c r="I188" s="884"/>
      <c r="J188" s="884"/>
      <c r="K188" s="884"/>
      <c r="L188" s="884"/>
      <c r="M188" s="884"/>
      <c r="N188" s="884"/>
      <c r="O188" s="884"/>
      <c r="P188" s="884"/>
      <c r="Q188" s="884"/>
      <c r="R188" s="884"/>
      <c r="S188" s="884"/>
      <c r="T188" s="884"/>
      <c r="U188" s="884"/>
      <c r="V188" s="884"/>
      <c r="W188" s="884"/>
      <c r="X188" s="884"/>
      <c r="Y188" s="884"/>
      <c r="Z188" s="884"/>
      <c r="AA188" s="884"/>
      <c r="AB188" s="884"/>
      <c r="AC188" s="904" t="s">
        <v>8539</v>
      </c>
      <c r="AD188" s="905"/>
      <c r="AE188" s="906">
        <v>45496</v>
      </c>
      <c r="AF188" s="906"/>
      <c r="AG188" s="906"/>
      <c r="AH188" s="909"/>
      <c r="AI188" s="904"/>
      <c r="AJ188" s="217"/>
      <c r="AK188" s="217"/>
      <c r="AL188" s="217"/>
      <c r="AM188" s="217"/>
      <c r="AN188" s="217"/>
      <c r="AO188" s="217"/>
      <c r="AP188" s="217"/>
      <c r="AQ188" s="217"/>
      <c r="AR188" s="217"/>
      <c r="AS188" s="217"/>
      <c r="AT188" s="217"/>
      <c r="AU188" s="217"/>
      <c r="AV188" s="217"/>
      <c r="AW188" s="217"/>
      <c r="AX188" s="217"/>
      <c r="AY188" s="217"/>
      <c r="AZ188" s="217"/>
      <c r="BA188" s="217"/>
      <c r="BB188" s="217"/>
      <c r="BC188" s="217"/>
      <c r="BD188" s="217"/>
      <c r="BE188" s="217"/>
      <c r="BF188" s="217"/>
      <c r="BG188" s="217"/>
      <c r="BH188" s="217"/>
      <c r="BI188" s="217"/>
      <c r="BJ188" s="217"/>
      <c r="BK188" s="217"/>
      <c r="BL188" s="217"/>
      <c r="BM188" s="217"/>
      <c r="BN188" s="217"/>
      <c r="BO188" s="217"/>
      <c r="BP188" s="217"/>
      <c r="BQ188" s="217"/>
      <c r="BR188" s="217"/>
      <c r="BS188" s="217"/>
      <c r="BT188" s="217"/>
      <c r="BU188" s="217"/>
      <c r="BV188" s="217"/>
      <c r="BW188" s="217"/>
      <c r="BX188" s="217"/>
      <c r="BY188" s="217"/>
      <c r="BZ188" s="217"/>
      <c r="CA188" s="217"/>
      <c r="CB188" s="217"/>
      <c r="CC188" s="217"/>
      <c r="CD188" s="217"/>
      <c r="CE188" s="217"/>
      <c r="CF188" s="217"/>
      <c r="CG188" s="217"/>
      <c r="CH188" s="217"/>
      <c r="CI188" s="217"/>
      <c r="CJ188" s="217"/>
      <c r="CK188" s="217"/>
      <c r="CL188" s="217"/>
      <c r="CM188" s="217"/>
      <c r="CN188" s="217"/>
      <c r="CO188" s="217"/>
      <c r="CP188" s="217"/>
      <c r="CQ188" s="217"/>
      <c r="CR188" s="217"/>
      <c r="CS188" s="217"/>
      <c r="CT188" s="217"/>
      <c r="CU188" s="217"/>
      <c r="CV188" s="217"/>
    </row>
    <row r="189" spans="1:100" s="96" customFormat="1" ht="24.75" customHeight="1" x14ac:dyDescent="0.2">
      <c r="A189" s="805">
        <v>78</v>
      </c>
      <c r="B189" s="805" t="s">
        <v>336</v>
      </c>
      <c r="C189" s="805" t="s">
        <v>211</v>
      </c>
      <c r="D189" s="805" t="s">
        <v>362</v>
      </c>
      <c r="E189" s="805" t="s">
        <v>561</v>
      </c>
      <c r="F189" s="805" t="s">
        <v>7970</v>
      </c>
      <c r="G189" s="805" t="s">
        <v>563</v>
      </c>
      <c r="H189" s="806"/>
      <c r="I189" s="807"/>
      <c r="J189" s="807"/>
      <c r="K189" s="807"/>
      <c r="L189" s="807"/>
      <c r="M189" s="807"/>
      <c r="N189" s="807"/>
      <c r="O189" s="807"/>
      <c r="P189" s="807"/>
      <c r="Q189" s="807"/>
      <c r="R189" s="807"/>
      <c r="S189" s="807"/>
      <c r="T189" s="807"/>
      <c r="U189" s="807"/>
      <c r="V189" s="807"/>
      <c r="W189" s="807"/>
      <c r="X189" s="807"/>
      <c r="Y189" s="807"/>
      <c r="Z189" s="807"/>
      <c r="AA189" s="807"/>
      <c r="AB189" s="807"/>
      <c r="AC189" s="808" t="s">
        <v>8540</v>
      </c>
      <c r="AD189" s="809"/>
      <c r="AE189" s="810">
        <v>45496</v>
      </c>
      <c r="AF189" s="810"/>
      <c r="AG189" s="810"/>
      <c r="AH189" s="811"/>
      <c r="AI189" s="808"/>
      <c r="AJ189" s="217"/>
      <c r="AK189" s="217"/>
      <c r="AL189" s="217"/>
      <c r="AM189" s="217"/>
      <c r="AN189" s="217"/>
      <c r="AO189" s="217"/>
      <c r="AP189" s="217"/>
      <c r="AQ189" s="217"/>
      <c r="AR189" s="217"/>
      <c r="AS189" s="217"/>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217"/>
      <c r="BS189" s="217"/>
      <c r="BT189" s="217"/>
      <c r="BU189" s="217"/>
      <c r="BV189" s="217"/>
      <c r="BW189" s="217"/>
      <c r="BX189" s="217"/>
      <c r="BY189" s="217"/>
      <c r="BZ189" s="217"/>
      <c r="CA189" s="217"/>
      <c r="CB189" s="217"/>
      <c r="CC189" s="217"/>
      <c r="CD189" s="217"/>
      <c r="CE189" s="217"/>
      <c r="CF189" s="217"/>
      <c r="CG189" s="217"/>
      <c r="CH189" s="217"/>
      <c r="CI189" s="217"/>
      <c r="CJ189" s="217"/>
      <c r="CK189" s="217"/>
      <c r="CL189" s="217"/>
      <c r="CM189" s="217"/>
      <c r="CN189" s="217"/>
      <c r="CO189" s="217"/>
      <c r="CP189" s="217"/>
      <c r="CQ189" s="217"/>
      <c r="CR189" s="217"/>
      <c r="CS189" s="217"/>
      <c r="CT189" s="217"/>
      <c r="CU189" s="217"/>
      <c r="CV189" s="217"/>
    </row>
    <row r="190" spans="1:100" s="786" customFormat="1" ht="24.75" customHeight="1" x14ac:dyDescent="0.2">
      <c r="A190" s="911">
        <v>45</v>
      </c>
      <c r="B190" s="912" t="s">
        <v>336</v>
      </c>
      <c r="C190" s="805" t="s">
        <v>211</v>
      </c>
      <c r="D190" s="807" t="s">
        <v>337</v>
      </c>
      <c r="E190" s="911" t="s">
        <v>355</v>
      </c>
      <c r="F190" s="913" t="s">
        <v>356</v>
      </c>
      <c r="G190" s="913" t="s">
        <v>8301</v>
      </c>
      <c r="H190" s="914" t="s">
        <v>352</v>
      </c>
      <c r="I190" s="807"/>
      <c r="J190" s="807"/>
      <c r="K190" s="807"/>
      <c r="L190" s="807"/>
      <c r="M190" s="807"/>
      <c r="N190" s="807"/>
      <c r="O190" s="807"/>
      <c r="P190" s="807"/>
      <c r="Q190" s="807"/>
      <c r="R190" s="807"/>
      <c r="S190" s="807"/>
      <c r="T190" s="807"/>
      <c r="U190" s="807"/>
      <c r="V190" s="807"/>
      <c r="W190" s="807"/>
      <c r="X190" s="807"/>
      <c r="Y190" s="807"/>
      <c r="Z190" s="807"/>
      <c r="AA190" s="807"/>
      <c r="AB190" s="807"/>
      <c r="AC190" s="910" t="s">
        <v>8546</v>
      </c>
      <c r="AD190" s="809"/>
      <c r="AE190" s="810">
        <v>45496</v>
      </c>
      <c r="AF190" s="810"/>
      <c r="AG190" s="810"/>
      <c r="AH190" s="811"/>
      <c r="AI190" s="808"/>
      <c r="AJ190" s="195"/>
      <c r="AK190" s="195"/>
      <c r="AL190" s="195"/>
      <c r="AM190" s="195"/>
      <c r="AN190" s="195"/>
      <c r="AO190" s="195"/>
      <c r="AP190" s="195"/>
      <c r="AQ190" s="195"/>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N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row>
    <row r="191" spans="1:100" s="786" customFormat="1" ht="24.75" customHeight="1" x14ac:dyDescent="0.2">
      <c r="A191" s="911">
        <v>40</v>
      </c>
      <c r="B191" s="912" t="s">
        <v>336</v>
      </c>
      <c r="C191" s="805" t="s">
        <v>211</v>
      </c>
      <c r="D191" s="807" t="s">
        <v>368</v>
      </c>
      <c r="E191" s="911" t="s">
        <v>587</v>
      </c>
      <c r="F191" s="913" t="s">
        <v>380</v>
      </c>
      <c r="G191" s="913" t="s">
        <v>7972</v>
      </c>
      <c r="H191" s="913" t="s">
        <v>372</v>
      </c>
      <c r="I191" s="807"/>
      <c r="J191" s="807"/>
      <c r="K191" s="807"/>
      <c r="L191" s="807"/>
      <c r="M191" s="807"/>
      <c r="N191" s="807"/>
      <c r="O191" s="807"/>
      <c r="P191" s="807"/>
      <c r="Q191" s="807"/>
      <c r="R191" s="807"/>
      <c r="S191" s="807"/>
      <c r="T191" s="807"/>
      <c r="U191" s="807"/>
      <c r="V191" s="807"/>
      <c r="W191" s="807"/>
      <c r="X191" s="807"/>
      <c r="Y191" s="807"/>
      <c r="Z191" s="807"/>
      <c r="AA191" s="807"/>
      <c r="AB191" s="807"/>
      <c r="AC191" s="808" t="s">
        <v>8547</v>
      </c>
      <c r="AD191" s="809"/>
      <c r="AE191" s="810">
        <v>45496</v>
      </c>
      <c r="AF191" s="810"/>
      <c r="AG191" s="810"/>
      <c r="AH191" s="811"/>
      <c r="AI191" s="808"/>
      <c r="AJ191" s="195"/>
      <c r="AK191" s="195"/>
      <c r="AL191" s="195"/>
      <c r="AM191" s="195"/>
      <c r="AN191" s="195"/>
      <c r="AO191" s="195"/>
      <c r="AP191" s="195"/>
      <c r="AQ191" s="195"/>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N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row>
    <row r="192" spans="1:100" s="96" customFormat="1" ht="24.75" customHeight="1" x14ac:dyDescent="0.2">
      <c r="A192" s="805">
        <v>18</v>
      </c>
      <c r="B192" s="805" t="s">
        <v>336</v>
      </c>
      <c r="C192" s="805" t="s">
        <v>211</v>
      </c>
      <c r="D192" s="805" t="s">
        <v>572</v>
      </c>
      <c r="E192" s="805" t="s">
        <v>582</v>
      </c>
      <c r="F192" s="805" t="s">
        <v>583</v>
      </c>
      <c r="G192" s="805" t="s">
        <v>584</v>
      </c>
      <c r="H192" s="806"/>
      <c r="I192" s="807"/>
      <c r="J192" s="807"/>
      <c r="K192" s="807"/>
      <c r="L192" s="807"/>
      <c r="M192" s="807"/>
      <c r="N192" s="807"/>
      <c r="O192" s="807"/>
      <c r="P192" s="807"/>
      <c r="Q192" s="807"/>
      <c r="R192" s="807"/>
      <c r="S192" s="807"/>
      <c r="T192" s="807"/>
      <c r="U192" s="807"/>
      <c r="V192" s="807"/>
      <c r="W192" s="807"/>
      <c r="X192" s="807"/>
      <c r="Y192" s="807"/>
      <c r="Z192" s="807"/>
      <c r="AA192" s="807"/>
      <c r="AB192" s="807"/>
      <c r="AC192" s="808" t="s">
        <v>8554</v>
      </c>
      <c r="AD192" s="809"/>
      <c r="AE192" s="810">
        <v>45496</v>
      </c>
      <c r="AF192" s="810"/>
      <c r="AG192" s="810"/>
      <c r="AH192" s="811"/>
      <c r="AI192" s="808"/>
      <c r="AJ192" s="217"/>
      <c r="AK192" s="217"/>
      <c r="AL192" s="217"/>
      <c r="AM192" s="217"/>
      <c r="AN192" s="217"/>
      <c r="AO192" s="217"/>
      <c r="AP192" s="217"/>
      <c r="AQ192" s="217"/>
      <c r="AR192" s="217"/>
      <c r="AS192" s="217"/>
      <c r="AT192" s="217"/>
      <c r="AU192" s="217"/>
      <c r="AV192" s="217"/>
      <c r="AW192" s="217"/>
      <c r="AX192" s="217"/>
      <c r="AY192" s="217"/>
      <c r="AZ192" s="217"/>
      <c r="BA192" s="217"/>
      <c r="BB192" s="217"/>
      <c r="BC192" s="217"/>
      <c r="BD192" s="217"/>
      <c r="BE192" s="217"/>
      <c r="BF192" s="217"/>
      <c r="BG192" s="217"/>
      <c r="BH192" s="217"/>
      <c r="BI192" s="217"/>
      <c r="BJ192" s="217"/>
      <c r="BK192" s="217"/>
      <c r="BL192" s="217"/>
      <c r="BM192" s="217"/>
      <c r="BN192" s="217"/>
      <c r="BO192" s="217"/>
      <c r="BP192" s="217"/>
      <c r="BQ192" s="217"/>
      <c r="BR192" s="217"/>
      <c r="BS192" s="217"/>
      <c r="BT192" s="217"/>
      <c r="BU192" s="217"/>
      <c r="BV192" s="217"/>
      <c r="BW192" s="217"/>
      <c r="BX192" s="217"/>
      <c r="BY192" s="217"/>
      <c r="BZ192" s="217"/>
      <c r="CA192" s="217"/>
      <c r="CB192" s="217"/>
      <c r="CC192" s="217"/>
      <c r="CD192" s="217"/>
      <c r="CE192" s="217"/>
      <c r="CF192" s="217"/>
      <c r="CG192" s="217"/>
      <c r="CH192" s="217"/>
      <c r="CI192" s="217"/>
      <c r="CJ192" s="217"/>
      <c r="CK192" s="217"/>
      <c r="CL192" s="217"/>
      <c r="CM192" s="217"/>
      <c r="CN192" s="217"/>
      <c r="CO192" s="217"/>
      <c r="CP192" s="217"/>
      <c r="CQ192" s="217"/>
      <c r="CR192" s="217"/>
      <c r="CS192" s="217"/>
      <c r="CT192" s="217"/>
      <c r="CU192" s="217"/>
      <c r="CV192" s="217"/>
    </row>
    <row r="193" spans="1:100" s="786" customFormat="1" ht="24.75" customHeight="1" x14ac:dyDescent="0.2">
      <c r="A193" s="911">
        <v>17</v>
      </c>
      <c r="B193" s="912" t="s">
        <v>237</v>
      </c>
      <c r="C193" s="805" t="s">
        <v>211</v>
      </c>
      <c r="D193" s="807" t="s">
        <v>238</v>
      </c>
      <c r="E193" s="807" t="s">
        <v>272</v>
      </c>
      <c r="F193" s="807" t="s">
        <v>273</v>
      </c>
      <c r="G193" s="807" t="s">
        <v>372</v>
      </c>
      <c r="H193" s="911"/>
      <c r="I193" s="807"/>
      <c r="J193" s="807"/>
      <c r="K193" s="807"/>
      <c r="L193" s="807"/>
      <c r="M193" s="807"/>
      <c r="N193" s="807"/>
      <c r="O193" s="807"/>
      <c r="P193" s="807"/>
      <c r="Q193" s="807"/>
      <c r="R193" s="807"/>
      <c r="S193" s="807"/>
      <c r="T193" s="807"/>
      <c r="U193" s="807"/>
      <c r="V193" s="807"/>
      <c r="W193" s="807"/>
      <c r="X193" s="807"/>
      <c r="Y193" s="807"/>
      <c r="Z193" s="807"/>
      <c r="AA193" s="807"/>
      <c r="AB193" s="807"/>
      <c r="AC193" s="808" t="s">
        <v>8556</v>
      </c>
      <c r="AD193" s="809"/>
      <c r="AE193" s="810">
        <v>45496</v>
      </c>
      <c r="AF193" s="810"/>
      <c r="AG193" s="810"/>
      <c r="AH193" s="811"/>
      <c r="AI193" s="808"/>
      <c r="AJ193" s="195"/>
      <c r="AK193" s="195"/>
      <c r="AL193" s="195"/>
      <c r="AM193" s="195"/>
      <c r="AN193" s="195"/>
      <c r="AO193" s="195"/>
      <c r="AP193" s="195"/>
      <c r="AQ193" s="195"/>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N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row>
    <row r="194" spans="1:100" s="96" customFormat="1" ht="24.75" customHeight="1" x14ac:dyDescent="0.2">
      <c r="A194" s="805">
        <v>9</v>
      </c>
      <c r="B194" s="805" t="s">
        <v>336</v>
      </c>
      <c r="C194" s="805" t="s">
        <v>211</v>
      </c>
      <c r="D194" s="805" t="s">
        <v>337</v>
      </c>
      <c r="E194" s="805" t="s">
        <v>577</v>
      </c>
      <c r="F194" s="805" t="s">
        <v>578</v>
      </c>
      <c r="G194" s="805" t="s">
        <v>579</v>
      </c>
      <c r="H194" s="806"/>
      <c r="I194" s="807"/>
      <c r="J194" s="807"/>
      <c r="K194" s="807"/>
      <c r="L194" s="807"/>
      <c r="M194" s="807"/>
      <c r="N194" s="807"/>
      <c r="O194" s="807"/>
      <c r="P194" s="807"/>
      <c r="Q194" s="807"/>
      <c r="R194" s="807"/>
      <c r="S194" s="807"/>
      <c r="T194" s="807"/>
      <c r="U194" s="807"/>
      <c r="V194" s="807"/>
      <c r="W194" s="807"/>
      <c r="X194" s="807"/>
      <c r="Y194" s="807"/>
      <c r="Z194" s="807"/>
      <c r="AA194" s="807"/>
      <c r="AB194" s="807"/>
      <c r="AC194" s="808" t="s">
        <v>8558</v>
      </c>
      <c r="AD194" s="809"/>
      <c r="AE194" s="810">
        <v>45496</v>
      </c>
      <c r="AF194" s="810"/>
      <c r="AG194" s="810"/>
      <c r="AH194" s="811"/>
      <c r="AI194" s="808"/>
      <c r="AJ194" s="217"/>
      <c r="AK194" s="217"/>
      <c r="AL194" s="217"/>
      <c r="AM194" s="217"/>
      <c r="AN194" s="217"/>
      <c r="AO194" s="217"/>
      <c r="AP194" s="217"/>
      <c r="AQ194" s="217"/>
      <c r="AR194" s="217"/>
      <c r="AS194" s="217"/>
      <c r="AT194" s="217"/>
      <c r="AU194" s="217"/>
      <c r="AV194" s="217"/>
      <c r="AW194" s="217"/>
      <c r="AX194" s="217"/>
      <c r="AY194" s="217"/>
      <c r="AZ194" s="217"/>
      <c r="BA194" s="217"/>
      <c r="BB194" s="217"/>
      <c r="BC194" s="217"/>
      <c r="BD194" s="217"/>
      <c r="BE194" s="217"/>
      <c r="BF194" s="217"/>
      <c r="BG194" s="217"/>
      <c r="BH194" s="217"/>
      <c r="BI194" s="217"/>
      <c r="BJ194" s="217"/>
      <c r="BK194" s="217"/>
      <c r="BL194" s="217"/>
      <c r="BM194" s="217"/>
      <c r="BN194" s="217"/>
      <c r="BO194" s="217"/>
      <c r="BP194" s="217"/>
      <c r="BQ194" s="217"/>
      <c r="BR194" s="217"/>
      <c r="BS194" s="217"/>
      <c r="BT194" s="217"/>
      <c r="BU194" s="217"/>
      <c r="BV194" s="217"/>
      <c r="BW194" s="217"/>
      <c r="BX194" s="217"/>
      <c r="BY194" s="217"/>
      <c r="BZ194" s="217"/>
      <c r="CA194" s="217"/>
      <c r="CB194" s="217"/>
      <c r="CC194" s="217"/>
      <c r="CD194" s="217"/>
      <c r="CE194" s="217"/>
      <c r="CF194" s="217"/>
      <c r="CG194" s="217"/>
      <c r="CH194" s="217"/>
      <c r="CI194" s="217"/>
      <c r="CJ194" s="217"/>
      <c r="CK194" s="217"/>
      <c r="CL194" s="217"/>
      <c r="CM194" s="217"/>
      <c r="CN194" s="217"/>
      <c r="CO194" s="217"/>
      <c r="CP194" s="217"/>
      <c r="CQ194" s="217"/>
      <c r="CR194" s="217"/>
      <c r="CS194" s="217"/>
      <c r="CT194" s="217"/>
      <c r="CU194" s="217"/>
      <c r="CV194" s="217"/>
    </row>
    <row r="195" spans="1:100" s="96" customFormat="1" ht="36" customHeight="1" x14ac:dyDescent="0.2">
      <c r="A195" s="911" t="s">
        <v>244</v>
      </c>
      <c r="B195" s="912" t="s">
        <v>237</v>
      </c>
      <c r="C195" s="805" t="s">
        <v>211</v>
      </c>
      <c r="D195" s="918" t="s">
        <v>238</v>
      </c>
      <c r="E195" s="912" t="s">
        <v>245</v>
      </c>
      <c r="F195" s="913" t="s">
        <v>246</v>
      </c>
      <c r="G195" s="913"/>
      <c r="H195" s="914"/>
      <c r="I195" s="807"/>
      <c r="J195" s="807"/>
      <c r="K195" s="807"/>
      <c r="L195" s="807"/>
      <c r="M195" s="807"/>
      <c r="N195" s="807"/>
      <c r="O195" s="807"/>
      <c r="P195" s="807"/>
      <c r="Q195" s="807"/>
      <c r="R195" s="807"/>
      <c r="S195" s="807"/>
      <c r="T195" s="807"/>
      <c r="U195" s="807"/>
      <c r="V195" s="807"/>
      <c r="W195" s="807"/>
      <c r="X195" s="807"/>
      <c r="Y195" s="807"/>
      <c r="Z195" s="807"/>
      <c r="AA195" s="807"/>
      <c r="AB195" s="807"/>
      <c r="AC195" s="910" t="s">
        <v>8600</v>
      </c>
      <c r="AD195" s="809"/>
      <c r="AE195" s="810">
        <v>45503</v>
      </c>
      <c r="AF195" s="810"/>
      <c r="AG195" s="810"/>
      <c r="AH195" s="811"/>
      <c r="AI195" s="808"/>
      <c r="AJ195" s="217"/>
      <c r="AK195" s="217"/>
      <c r="AL195" s="217"/>
      <c r="AM195" s="217"/>
      <c r="AN195" s="217"/>
      <c r="AO195" s="217"/>
      <c r="AP195" s="217"/>
      <c r="AQ195" s="217"/>
      <c r="AR195" s="217"/>
      <c r="AS195" s="217"/>
      <c r="AT195" s="217"/>
      <c r="AU195" s="217"/>
      <c r="AV195" s="217"/>
      <c r="AW195" s="217"/>
      <c r="AX195" s="217"/>
      <c r="AY195" s="217"/>
      <c r="AZ195" s="217"/>
      <c r="BA195" s="217"/>
      <c r="BB195" s="217"/>
      <c r="BC195" s="217"/>
      <c r="BD195" s="217"/>
      <c r="BE195" s="217"/>
      <c r="BF195" s="217"/>
      <c r="BG195" s="217"/>
      <c r="BH195" s="217"/>
      <c r="BI195" s="217"/>
      <c r="BJ195" s="217"/>
      <c r="BK195" s="217"/>
      <c r="BL195" s="217"/>
      <c r="BM195" s="217"/>
      <c r="BN195" s="217"/>
      <c r="BO195" s="217"/>
      <c r="BP195" s="217"/>
      <c r="BQ195" s="217"/>
      <c r="BR195" s="217"/>
      <c r="BS195" s="217"/>
      <c r="BT195" s="217"/>
      <c r="BU195" s="217"/>
      <c r="BV195" s="217"/>
      <c r="BW195" s="217"/>
      <c r="BX195" s="217"/>
      <c r="BY195" s="217"/>
      <c r="BZ195" s="217"/>
      <c r="CA195" s="217"/>
      <c r="CB195" s="217"/>
      <c r="CC195" s="217"/>
      <c r="CD195" s="217"/>
      <c r="CE195" s="217"/>
      <c r="CF195" s="217"/>
      <c r="CG195" s="217"/>
      <c r="CH195" s="217"/>
      <c r="CI195" s="217"/>
      <c r="CJ195" s="217"/>
      <c r="CK195" s="217"/>
      <c r="CL195" s="217"/>
      <c r="CM195" s="217"/>
      <c r="CN195" s="217"/>
      <c r="CO195" s="217"/>
      <c r="CP195" s="217"/>
      <c r="CQ195" s="217"/>
      <c r="CR195" s="217"/>
      <c r="CS195" s="217"/>
      <c r="CT195" s="217"/>
      <c r="CU195" s="217"/>
      <c r="CV195" s="217"/>
    </row>
    <row r="196" spans="1:100" s="96" customFormat="1" ht="25.5" customHeight="1" x14ac:dyDescent="0.2">
      <c r="A196" s="911">
        <v>47</v>
      </c>
      <c r="B196" s="912" t="s">
        <v>336</v>
      </c>
      <c r="C196" s="805" t="s">
        <v>211</v>
      </c>
      <c r="D196" s="807" t="s">
        <v>354</v>
      </c>
      <c r="E196" s="911" t="s">
        <v>359</v>
      </c>
      <c r="F196" s="913"/>
      <c r="G196" s="913" t="s">
        <v>360</v>
      </c>
      <c r="H196" s="913"/>
      <c r="I196" s="807"/>
      <c r="J196" s="807"/>
      <c r="K196" s="807"/>
      <c r="L196" s="807"/>
      <c r="M196" s="807"/>
      <c r="N196" s="807"/>
      <c r="O196" s="807"/>
      <c r="P196" s="807"/>
      <c r="Q196" s="807"/>
      <c r="R196" s="807"/>
      <c r="S196" s="807"/>
      <c r="T196" s="807"/>
      <c r="U196" s="807"/>
      <c r="V196" s="807"/>
      <c r="W196" s="807"/>
      <c r="X196" s="807"/>
      <c r="Y196" s="807"/>
      <c r="Z196" s="807"/>
      <c r="AA196" s="807"/>
      <c r="AB196" s="807"/>
      <c r="AC196" s="910" t="s">
        <v>8674</v>
      </c>
      <c r="AD196" s="809"/>
      <c r="AE196" s="810">
        <v>45503</v>
      </c>
      <c r="AF196" s="810"/>
      <c r="AG196" s="810"/>
      <c r="AH196" s="811"/>
      <c r="AI196" s="808"/>
      <c r="AJ196" s="217"/>
      <c r="AK196" s="217"/>
      <c r="AL196" s="217"/>
      <c r="AM196" s="217"/>
      <c r="AN196" s="217"/>
      <c r="AO196" s="217"/>
      <c r="AP196" s="217"/>
      <c r="AQ196" s="217"/>
      <c r="AR196" s="217"/>
      <c r="AS196" s="217"/>
      <c r="AT196" s="217"/>
      <c r="AU196" s="217"/>
      <c r="AV196" s="217"/>
      <c r="AW196" s="217"/>
      <c r="AX196" s="217"/>
      <c r="AY196" s="217"/>
      <c r="AZ196" s="217"/>
      <c r="BA196" s="217"/>
      <c r="BB196" s="217"/>
      <c r="BC196" s="217"/>
      <c r="BD196" s="217"/>
      <c r="BE196" s="217"/>
      <c r="BF196" s="217"/>
      <c r="BG196" s="217"/>
      <c r="BH196" s="217"/>
      <c r="BI196" s="217"/>
      <c r="BJ196" s="217"/>
      <c r="BK196" s="217"/>
      <c r="BL196" s="217"/>
      <c r="BM196" s="217"/>
      <c r="BN196" s="217"/>
      <c r="BO196" s="217"/>
      <c r="BP196" s="217"/>
      <c r="BQ196" s="217"/>
      <c r="BR196" s="217"/>
      <c r="BS196" s="217"/>
      <c r="BT196" s="217"/>
      <c r="BU196" s="217"/>
      <c r="BV196" s="217"/>
      <c r="BW196" s="217"/>
      <c r="BX196" s="217"/>
      <c r="BY196" s="217"/>
      <c r="BZ196" s="217"/>
      <c r="CA196" s="217"/>
      <c r="CB196" s="217"/>
      <c r="CC196" s="217"/>
      <c r="CD196" s="217"/>
      <c r="CE196" s="217"/>
      <c r="CF196" s="217"/>
      <c r="CG196" s="217"/>
      <c r="CH196" s="217"/>
      <c r="CI196" s="217"/>
      <c r="CJ196" s="217"/>
      <c r="CK196" s="217"/>
      <c r="CL196" s="217"/>
      <c r="CM196" s="217"/>
      <c r="CN196" s="217"/>
      <c r="CO196" s="217"/>
      <c r="CP196" s="217"/>
      <c r="CQ196" s="217"/>
      <c r="CR196" s="217"/>
      <c r="CS196" s="217"/>
      <c r="CT196" s="217"/>
      <c r="CU196" s="217"/>
      <c r="CV196" s="217"/>
    </row>
    <row r="197" spans="1:100" s="96" customFormat="1" ht="165.75" x14ac:dyDescent="0.2">
      <c r="A197" s="114">
        <v>10</v>
      </c>
      <c r="B197" s="114" t="s">
        <v>276</v>
      </c>
      <c r="C197" s="114" t="s">
        <v>211</v>
      </c>
      <c r="D197" s="114" t="s">
        <v>289</v>
      </c>
      <c r="E197" s="114" t="s">
        <v>290</v>
      </c>
      <c r="F197" s="114" t="s">
        <v>291</v>
      </c>
      <c r="G197" s="114" t="s">
        <v>292</v>
      </c>
      <c r="H197" s="108" t="s">
        <v>293</v>
      </c>
      <c r="I197" s="140">
        <v>11</v>
      </c>
      <c r="J197" s="140"/>
      <c r="K197" s="140"/>
      <c r="L197" s="140"/>
      <c r="M197" s="140"/>
      <c r="N197" s="140"/>
      <c r="O197" s="140"/>
      <c r="P197" s="140"/>
      <c r="Q197" s="140"/>
      <c r="R197" s="140"/>
      <c r="S197" s="140"/>
      <c r="T197" s="140">
        <v>1</v>
      </c>
      <c r="U197" s="140"/>
      <c r="V197" s="140">
        <v>1</v>
      </c>
      <c r="W197" s="140"/>
      <c r="X197" s="140"/>
      <c r="Y197" s="140"/>
      <c r="Z197" s="140"/>
      <c r="AA197" s="140"/>
      <c r="AB197" s="140">
        <v>1</v>
      </c>
      <c r="AC197" s="685" t="s">
        <v>8615</v>
      </c>
      <c r="AD197" s="151" t="s">
        <v>8300</v>
      </c>
      <c r="AE197" s="464">
        <v>45505</v>
      </c>
      <c r="AF197" s="464"/>
      <c r="AG197" s="464"/>
      <c r="AH197" s="617"/>
      <c r="AI197" s="80"/>
      <c r="AJ197" s="217"/>
      <c r="AK197" s="217"/>
      <c r="AL197" s="217"/>
      <c r="AM197" s="217"/>
      <c r="AN197" s="217"/>
      <c r="AO197" s="217"/>
      <c r="AP197" s="217"/>
      <c r="AQ197" s="217"/>
      <c r="AR197" s="217"/>
      <c r="AS197" s="217"/>
      <c r="AT197" s="217"/>
      <c r="AU197" s="217"/>
      <c r="AV197" s="217"/>
      <c r="AW197" s="217"/>
      <c r="AX197" s="217"/>
      <c r="AY197" s="217"/>
      <c r="AZ197" s="217"/>
      <c r="BA197" s="217"/>
      <c r="BB197" s="217"/>
      <c r="BC197" s="217"/>
      <c r="BD197" s="217"/>
      <c r="BE197" s="217"/>
      <c r="BF197" s="217"/>
      <c r="BG197" s="217"/>
      <c r="BH197" s="217"/>
      <c r="BI197" s="217"/>
      <c r="BJ197" s="217"/>
      <c r="BK197" s="217"/>
      <c r="BL197" s="217"/>
      <c r="BM197" s="217"/>
      <c r="BN197" s="217"/>
      <c r="BO197" s="217"/>
      <c r="BP197" s="217"/>
      <c r="BQ197" s="217"/>
      <c r="BR197" s="217"/>
      <c r="BS197" s="217"/>
      <c r="BT197" s="217"/>
      <c r="BU197" s="217"/>
      <c r="BV197" s="217"/>
      <c r="BW197" s="217"/>
      <c r="BX197" s="217"/>
      <c r="BY197" s="217"/>
      <c r="BZ197" s="217"/>
      <c r="CA197" s="217"/>
      <c r="CB197" s="217"/>
      <c r="CC197" s="217"/>
      <c r="CD197" s="217"/>
      <c r="CE197" s="217"/>
      <c r="CF197" s="217"/>
      <c r="CG197" s="217"/>
      <c r="CH197" s="217"/>
      <c r="CI197" s="217"/>
      <c r="CJ197" s="217"/>
      <c r="CK197" s="217"/>
      <c r="CL197" s="217"/>
      <c r="CM197" s="217"/>
      <c r="CN197" s="217"/>
      <c r="CO197" s="217"/>
      <c r="CP197" s="217"/>
      <c r="CQ197" s="217"/>
      <c r="CR197" s="217"/>
      <c r="CS197" s="217"/>
      <c r="CT197" s="217"/>
      <c r="CU197" s="217"/>
      <c r="CV197" s="217"/>
    </row>
    <row r="198" spans="1:100" s="786" customFormat="1" ht="25.5" customHeight="1" x14ac:dyDescent="0.2">
      <c r="A198" s="208">
        <v>19</v>
      </c>
      <c r="B198" s="500" t="s">
        <v>237</v>
      </c>
      <c r="C198" s="146" t="s">
        <v>211</v>
      </c>
      <c r="D198" s="501" t="s">
        <v>238</v>
      </c>
      <c r="E198" s="500" t="s">
        <v>317</v>
      </c>
      <c r="F198" s="502" t="s">
        <v>318</v>
      </c>
      <c r="G198" s="502"/>
      <c r="H198" s="503" t="s">
        <v>319</v>
      </c>
      <c r="I198" s="271">
        <v>12</v>
      </c>
      <c r="J198" s="271"/>
      <c r="K198" s="271"/>
      <c r="L198" s="271"/>
      <c r="M198" s="271"/>
      <c r="N198" s="271"/>
      <c r="O198" s="271"/>
      <c r="P198" s="271"/>
      <c r="Q198" s="271"/>
      <c r="R198" s="271"/>
      <c r="S198" s="271"/>
      <c r="T198" s="271">
        <v>1</v>
      </c>
      <c r="U198" s="271"/>
      <c r="V198" s="271">
        <v>1</v>
      </c>
      <c r="W198" s="271"/>
      <c r="X198" s="271"/>
      <c r="Y198" s="271"/>
      <c r="Z198" s="271"/>
      <c r="AA198" s="271"/>
      <c r="AB198" s="271"/>
      <c r="AC198" s="787" t="s">
        <v>8630</v>
      </c>
      <c r="AD198" s="784" t="s">
        <v>7515</v>
      </c>
      <c r="AE198" s="681">
        <v>45488</v>
      </c>
      <c r="AF198" s="681"/>
      <c r="AG198" s="681"/>
      <c r="AH198" s="785"/>
      <c r="AI198" s="685"/>
      <c r="AJ198" s="195"/>
      <c r="AK198" s="195"/>
      <c r="AL198" s="195"/>
      <c r="AM198" s="195"/>
      <c r="AN198" s="195"/>
      <c r="AO198" s="195"/>
      <c r="AP198" s="195"/>
      <c r="AQ198" s="195"/>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N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row>
    <row r="199" spans="1:100" s="96" customFormat="1" ht="12.75" x14ac:dyDescent="0.2">
      <c r="A199" s="114">
        <v>40</v>
      </c>
      <c r="B199" s="114" t="s">
        <v>276</v>
      </c>
      <c r="C199" s="114" t="s">
        <v>211</v>
      </c>
      <c r="D199" s="114" t="s">
        <v>294</v>
      </c>
      <c r="E199" s="114" t="s">
        <v>298</v>
      </c>
      <c r="F199" s="114" t="s">
        <v>299</v>
      </c>
      <c r="G199" s="114" t="s">
        <v>300</v>
      </c>
      <c r="H199" s="108"/>
      <c r="I199" s="140">
        <v>10</v>
      </c>
      <c r="J199" s="140"/>
      <c r="K199" s="140"/>
      <c r="L199" s="140"/>
      <c r="M199" s="140"/>
      <c r="N199" s="140"/>
      <c r="O199" s="140"/>
      <c r="P199" s="140"/>
      <c r="Q199" s="140"/>
      <c r="R199" s="140"/>
      <c r="S199" s="140"/>
      <c r="T199" s="140">
        <v>1</v>
      </c>
      <c r="U199" s="140"/>
      <c r="V199" s="140"/>
      <c r="W199" s="140"/>
      <c r="X199" s="140"/>
      <c r="Y199" s="140"/>
      <c r="Z199" s="140"/>
      <c r="AA199" s="140"/>
      <c r="AB199" s="140">
        <v>1</v>
      </c>
      <c r="AC199" s="698" t="s">
        <v>301</v>
      </c>
      <c r="AD199" s="151" t="s">
        <v>8300</v>
      </c>
      <c r="AE199" s="464">
        <v>45505</v>
      </c>
      <c r="AF199" s="464"/>
      <c r="AG199" s="464"/>
      <c r="AH199" s="617"/>
      <c r="AI199" s="80"/>
      <c r="AJ199" s="217"/>
      <c r="AK199" s="217"/>
      <c r="AL199" s="217"/>
      <c r="AM199" s="217"/>
      <c r="AN199" s="217"/>
      <c r="AO199" s="217"/>
      <c r="AP199" s="217"/>
      <c r="AQ199" s="217"/>
      <c r="AR199" s="217"/>
      <c r="AS199" s="217"/>
      <c r="AT199" s="217"/>
      <c r="AU199" s="217"/>
      <c r="AV199" s="217"/>
      <c r="AW199" s="217"/>
      <c r="AX199" s="217"/>
      <c r="AY199" s="217"/>
      <c r="AZ199" s="217"/>
      <c r="BA199" s="217"/>
      <c r="BB199" s="217"/>
      <c r="BC199" s="217"/>
      <c r="BD199" s="217"/>
      <c r="BE199" s="217"/>
      <c r="BF199" s="217"/>
      <c r="BG199" s="217"/>
      <c r="BH199" s="217"/>
      <c r="BI199" s="217"/>
      <c r="BJ199" s="217"/>
      <c r="BK199" s="217"/>
      <c r="BL199" s="217"/>
      <c r="BM199" s="217"/>
      <c r="BN199" s="217"/>
      <c r="BO199" s="217"/>
      <c r="BP199" s="217"/>
      <c r="BQ199" s="217"/>
      <c r="BR199" s="217"/>
      <c r="BS199" s="217"/>
      <c r="BT199" s="217"/>
      <c r="BU199" s="217"/>
      <c r="BV199" s="217"/>
      <c r="BW199" s="217"/>
      <c r="BX199" s="217"/>
      <c r="BY199" s="217"/>
      <c r="BZ199" s="217"/>
      <c r="CA199" s="217"/>
      <c r="CB199" s="217"/>
      <c r="CC199" s="217"/>
      <c r="CD199" s="217"/>
      <c r="CE199" s="217"/>
      <c r="CF199" s="217"/>
      <c r="CG199" s="217"/>
      <c r="CH199" s="217"/>
      <c r="CI199" s="217"/>
      <c r="CJ199" s="217"/>
      <c r="CK199" s="217"/>
      <c r="CL199" s="217"/>
      <c r="CM199" s="217"/>
      <c r="CN199" s="217"/>
      <c r="CO199" s="217"/>
      <c r="CP199" s="217"/>
      <c r="CQ199" s="217"/>
      <c r="CR199" s="217"/>
      <c r="CS199" s="217"/>
      <c r="CT199" s="217"/>
      <c r="CU199" s="217"/>
      <c r="CV199" s="217"/>
    </row>
    <row r="200" spans="1:100" s="96" customFormat="1" ht="12.75" x14ac:dyDescent="0.2">
      <c r="A200" s="114" t="s">
        <v>488</v>
      </c>
      <c r="B200" s="114" t="s">
        <v>276</v>
      </c>
      <c r="C200" s="114" t="s">
        <v>211</v>
      </c>
      <c r="D200" s="114" t="s">
        <v>289</v>
      </c>
      <c r="E200" s="114" t="s">
        <v>489</v>
      </c>
      <c r="F200" s="114"/>
      <c r="G200" s="114" t="s">
        <v>490</v>
      </c>
      <c r="H200" s="108"/>
      <c r="I200" s="140">
        <v>10</v>
      </c>
      <c r="J200" s="140"/>
      <c r="K200" s="140"/>
      <c r="L200" s="140"/>
      <c r="M200" s="140"/>
      <c r="N200" s="140"/>
      <c r="O200" s="140"/>
      <c r="P200" s="140"/>
      <c r="Q200" s="140"/>
      <c r="R200" s="140"/>
      <c r="S200" s="140"/>
      <c r="T200" s="140">
        <v>1</v>
      </c>
      <c r="U200" s="140"/>
      <c r="V200" s="140">
        <v>1</v>
      </c>
      <c r="W200" s="140"/>
      <c r="X200" s="140"/>
      <c r="Y200" s="140"/>
      <c r="Z200" s="140"/>
      <c r="AA200" s="140">
        <v>1</v>
      </c>
      <c r="AB200" s="140">
        <v>2</v>
      </c>
      <c r="AC200" s="80"/>
      <c r="AD200" s="151" t="s">
        <v>8300</v>
      </c>
      <c r="AE200" s="464">
        <v>45505</v>
      </c>
      <c r="AF200" s="464"/>
      <c r="AG200" s="464"/>
      <c r="AH200" s="617" t="s">
        <v>372</v>
      </c>
      <c r="AI200" s="80"/>
      <c r="AJ200" s="217"/>
      <c r="AK200" s="217"/>
      <c r="AL200" s="217"/>
      <c r="AM200" s="217"/>
      <c r="AN200" s="217"/>
      <c r="AO200" s="217"/>
      <c r="AP200" s="217"/>
      <c r="AQ200" s="217"/>
      <c r="AR200" s="217"/>
      <c r="AS200" s="217"/>
      <c r="AT200" s="217"/>
      <c r="AU200" s="217"/>
      <c r="AV200" s="217"/>
      <c r="AW200" s="217"/>
      <c r="AX200" s="217"/>
      <c r="AY200" s="217"/>
      <c r="AZ200" s="217"/>
      <c r="BA200" s="217"/>
      <c r="BB200" s="217"/>
      <c r="BC200" s="217"/>
      <c r="BD200" s="217"/>
      <c r="BE200" s="217"/>
      <c r="BF200" s="217"/>
      <c r="BG200" s="217"/>
      <c r="BH200" s="217"/>
      <c r="BI200" s="217"/>
      <c r="BJ200" s="217"/>
      <c r="BK200" s="217"/>
      <c r="BL200" s="217"/>
      <c r="BM200" s="217"/>
      <c r="BN200" s="217"/>
      <c r="BO200" s="217"/>
      <c r="BP200" s="217"/>
      <c r="BQ200" s="217"/>
      <c r="BR200" s="217"/>
      <c r="BS200" s="217"/>
      <c r="BT200" s="217"/>
      <c r="BU200" s="217"/>
      <c r="BV200" s="217"/>
      <c r="BW200" s="217"/>
      <c r="BX200" s="217"/>
      <c r="BY200" s="217"/>
      <c r="BZ200" s="217"/>
      <c r="CA200" s="217"/>
      <c r="CB200" s="217"/>
      <c r="CC200" s="217"/>
      <c r="CD200" s="217"/>
      <c r="CE200" s="217"/>
      <c r="CF200" s="217"/>
      <c r="CG200" s="217"/>
      <c r="CH200" s="217"/>
      <c r="CI200" s="217"/>
      <c r="CJ200" s="217"/>
      <c r="CK200" s="217"/>
      <c r="CL200" s="217"/>
      <c r="CM200" s="217"/>
      <c r="CN200" s="217"/>
      <c r="CO200" s="217"/>
      <c r="CP200" s="217"/>
      <c r="CQ200" s="217"/>
      <c r="CR200" s="217"/>
      <c r="CS200" s="217"/>
      <c r="CT200" s="217"/>
      <c r="CU200" s="217"/>
      <c r="CV200" s="217"/>
    </row>
    <row r="201" spans="1:100" s="96" customFormat="1" ht="12.75" x14ac:dyDescent="0.2">
      <c r="A201" s="114">
        <v>130</v>
      </c>
      <c r="B201" s="114" t="s">
        <v>821</v>
      </c>
      <c r="C201" s="114" t="s">
        <v>211</v>
      </c>
      <c r="D201" s="114" t="s">
        <v>2776</v>
      </c>
      <c r="E201" s="114" t="s">
        <v>2777</v>
      </c>
      <c r="F201" s="114" t="s">
        <v>2778</v>
      </c>
      <c r="G201" s="114" t="s">
        <v>2779</v>
      </c>
      <c r="H201" s="108"/>
      <c r="I201" s="140">
        <v>11</v>
      </c>
      <c r="J201" s="140"/>
      <c r="K201" s="140"/>
      <c r="L201" s="140"/>
      <c r="M201" s="140"/>
      <c r="N201" s="140"/>
      <c r="O201" s="140"/>
      <c r="P201" s="140"/>
      <c r="Q201" s="140"/>
      <c r="R201" s="140"/>
      <c r="S201" s="140"/>
      <c r="T201" s="140">
        <v>1</v>
      </c>
      <c r="U201" s="140"/>
      <c r="V201" s="140">
        <v>1</v>
      </c>
      <c r="W201" s="140"/>
      <c r="X201" s="140"/>
      <c r="Y201" s="140"/>
      <c r="Z201" s="140"/>
      <c r="AA201" s="140"/>
      <c r="AB201" s="140"/>
      <c r="AC201" s="80"/>
      <c r="AD201" s="151" t="s">
        <v>8328</v>
      </c>
      <c r="AE201" s="464">
        <v>45506</v>
      </c>
      <c r="AF201" s="464"/>
      <c r="AG201" s="464"/>
      <c r="AH201" s="617"/>
      <c r="AI201" s="80"/>
      <c r="AJ201" s="217"/>
      <c r="AK201" s="217"/>
      <c r="AL201" s="217"/>
      <c r="AM201" s="217"/>
      <c r="AN201" s="217"/>
      <c r="AO201" s="217"/>
      <c r="AP201" s="217"/>
      <c r="AQ201" s="217"/>
      <c r="AR201" s="217"/>
      <c r="AS201" s="217"/>
      <c r="AT201" s="217"/>
      <c r="AU201" s="217"/>
      <c r="AV201" s="217"/>
      <c r="AW201" s="217"/>
      <c r="AX201" s="217"/>
      <c r="AY201" s="217"/>
      <c r="AZ201" s="217"/>
      <c r="BA201" s="217"/>
      <c r="BB201" s="217"/>
      <c r="BC201" s="217"/>
      <c r="BD201" s="217"/>
      <c r="BE201" s="217"/>
      <c r="BF201" s="217"/>
      <c r="BG201" s="217"/>
      <c r="BH201" s="217"/>
      <c r="BI201" s="217"/>
      <c r="BJ201" s="217"/>
      <c r="BK201" s="217"/>
      <c r="BL201" s="217"/>
      <c r="BM201" s="217"/>
      <c r="BN201" s="217"/>
      <c r="BO201" s="217"/>
      <c r="BP201" s="217"/>
      <c r="BQ201" s="217"/>
      <c r="BR201" s="217"/>
      <c r="BS201" s="217"/>
      <c r="BT201" s="217"/>
      <c r="BU201" s="217"/>
      <c r="BV201" s="217"/>
      <c r="BW201" s="217"/>
      <c r="BX201" s="217"/>
      <c r="BY201" s="217"/>
      <c r="BZ201" s="217"/>
      <c r="CA201" s="217"/>
      <c r="CB201" s="217"/>
      <c r="CC201" s="217"/>
      <c r="CD201" s="217"/>
      <c r="CE201" s="217"/>
      <c r="CF201" s="217"/>
      <c r="CG201" s="217"/>
      <c r="CH201" s="217"/>
      <c r="CI201" s="217"/>
      <c r="CJ201" s="217"/>
      <c r="CK201" s="217"/>
      <c r="CL201" s="217"/>
      <c r="CM201" s="217"/>
      <c r="CN201" s="217"/>
      <c r="CO201" s="217"/>
      <c r="CP201" s="217"/>
      <c r="CQ201" s="217"/>
      <c r="CR201" s="217"/>
      <c r="CS201" s="217"/>
      <c r="CT201" s="217"/>
      <c r="CU201" s="217"/>
      <c r="CV201" s="217"/>
    </row>
    <row r="202" spans="1:100" s="96" customFormat="1" ht="25.5" x14ac:dyDescent="0.2">
      <c r="A202" s="114" t="s">
        <v>2897</v>
      </c>
      <c r="B202" s="114" t="s">
        <v>821</v>
      </c>
      <c r="C202" s="114" t="s">
        <v>211</v>
      </c>
      <c r="D202" s="114" t="s">
        <v>2776</v>
      </c>
      <c r="E202" s="114" t="s">
        <v>2898</v>
      </c>
      <c r="F202" s="114" t="s">
        <v>2899</v>
      </c>
      <c r="G202" s="114" t="s">
        <v>2900</v>
      </c>
      <c r="H202" s="108" t="s">
        <v>7530</v>
      </c>
      <c r="I202" s="140">
        <v>11</v>
      </c>
      <c r="J202" s="140"/>
      <c r="K202" s="140"/>
      <c r="L202" s="140"/>
      <c r="M202" s="140"/>
      <c r="N202" s="140"/>
      <c r="O202" s="140"/>
      <c r="P202" s="140"/>
      <c r="Q202" s="140"/>
      <c r="R202" s="140"/>
      <c r="S202" s="140"/>
      <c r="T202" s="140">
        <v>1</v>
      </c>
      <c r="U202" s="140"/>
      <c r="V202" s="140">
        <v>1</v>
      </c>
      <c r="W202" s="140"/>
      <c r="X202" s="140"/>
      <c r="Y202" s="140"/>
      <c r="Z202" s="140"/>
      <c r="AA202" s="140"/>
      <c r="AB202" s="140"/>
      <c r="AC202" s="80"/>
      <c r="AD202" s="151" t="s">
        <v>8328</v>
      </c>
      <c r="AE202" s="464">
        <v>45506</v>
      </c>
      <c r="AF202" s="464"/>
      <c r="AG202" s="464"/>
      <c r="AH202" s="617"/>
      <c r="AI202" s="80"/>
      <c r="AJ202" s="217"/>
      <c r="AK202" s="217"/>
      <c r="AL202" s="217"/>
      <c r="AM202" s="217"/>
      <c r="AN202" s="217"/>
      <c r="AO202" s="217"/>
      <c r="AP202" s="217"/>
      <c r="AQ202" s="217"/>
      <c r="AR202" s="217"/>
      <c r="AS202" s="217"/>
      <c r="AT202" s="217"/>
      <c r="AU202" s="217"/>
      <c r="AV202" s="217"/>
      <c r="AW202" s="217"/>
      <c r="AX202" s="217"/>
      <c r="AY202" s="217"/>
      <c r="AZ202" s="217"/>
      <c r="BA202" s="217"/>
      <c r="BB202" s="217"/>
      <c r="BC202" s="217"/>
      <c r="BD202" s="217"/>
      <c r="BE202" s="217"/>
      <c r="BF202" s="217"/>
      <c r="BG202" s="217"/>
      <c r="BH202" s="217"/>
      <c r="BI202" s="217"/>
      <c r="BJ202" s="217"/>
      <c r="BK202" s="217"/>
      <c r="BL202" s="217"/>
      <c r="BM202" s="217"/>
      <c r="BN202" s="217"/>
      <c r="BO202" s="217"/>
      <c r="BP202" s="217"/>
      <c r="BQ202" s="217"/>
      <c r="BR202" s="217"/>
      <c r="BS202" s="217"/>
      <c r="BT202" s="217"/>
      <c r="BU202" s="217"/>
      <c r="BV202" s="217"/>
      <c r="BW202" s="217"/>
      <c r="BX202" s="217"/>
      <c r="BY202" s="217"/>
      <c r="BZ202" s="217"/>
      <c r="CA202" s="217"/>
      <c r="CB202" s="217"/>
      <c r="CC202" s="217"/>
      <c r="CD202" s="217"/>
      <c r="CE202" s="217"/>
      <c r="CF202" s="217"/>
      <c r="CG202" s="217"/>
      <c r="CH202" s="217"/>
      <c r="CI202" s="217"/>
      <c r="CJ202" s="217"/>
      <c r="CK202" s="217"/>
      <c r="CL202" s="217"/>
      <c r="CM202" s="217"/>
      <c r="CN202" s="217"/>
      <c r="CO202" s="217"/>
      <c r="CP202" s="217"/>
      <c r="CQ202" s="217"/>
      <c r="CR202" s="217"/>
      <c r="CS202" s="217"/>
      <c r="CT202" s="217"/>
      <c r="CU202" s="217"/>
      <c r="CV202" s="217"/>
    </row>
    <row r="203" spans="1:100" s="96" customFormat="1" ht="51" x14ac:dyDescent="0.2">
      <c r="A203" s="114" t="s">
        <v>2922</v>
      </c>
      <c r="B203" s="114" t="s">
        <v>821</v>
      </c>
      <c r="C203" s="114" t="s">
        <v>211</v>
      </c>
      <c r="D203" s="114" t="s">
        <v>2776</v>
      </c>
      <c r="E203" s="114" t="s">
        <v>2923</v>
      </c>
      <c r="F203" s="114"/>
      <c r="G203" s="114" t="s">
        <v>7539</v>
      </c>
      <c r="H203" s="108" t="s">
        <v>7540</v>
      </c>
      <c r="I203" s="140">
        <v>11</v>
      </c>
      <c r="J203" s="140"/>
      <c r="K203" s="140"/>
      <c r="L203" s="140"/>
      <c r="M203" s="140"/>
      <c r="N203" s="140"/>
      <c r="O203" s="140"/>
      <c r="P203" s="140"/>
      <c r="Q203" s="140"/>
      <c r="R203" s="140"/>
      <c r="S203" s="140"/>
      <c r="T203" s="140">
        <v>1</v>
      </c>
      <c r="U203" s="140"/>
      <c r="V203" s="140">
        <v>1</v>
      </c>
      <c r="W203" s="140"/>
      <c r="X203" s="140"/>
      <c r="Y203" s="140"/>
      <c r="Z203" s="140"/>
      <c r="AA203" s="140"/>
      <c r="AB203" s="140"/>
      <c r="AC203" s="80" t="s">
        <v>372</v>
      </c>
      <c r="AD203" s="151" t="s">
        <v>8328</v>
      </c>
      <c r="AE203" s="464">
        <v>45506</v>
      </c>
      <c r="AF203" s="464"/>
      <c r="AG203" s="464"/>
      <c r="AH203" s="617"/>
      <c r="AI203" s="80"/>
      <c r="AJ203" s="217"/>
      <c r="AK203" s="217"/>
      <c r="AL203" s="217"/>
      <c r="AM203" s="217"/>
      <c r="AN203" s="217"/>
      <c r="AO203" s="217"/>
      <c r="AP203" s="217"/>
      <c r="AQ203" s="217"/>
      <c r="AR203" s="217"/>
      <c r="AS203" s="217"/>
      <c r="AT203" s="217"/>
      <c r="AU203" s="217"/>
      <c r="AV203" s="217"/>
      <c r="AW203" s="217"/>
      <c r="AX203" s="217"/>
      <c r="AY203" s="217"/>
      <c r="AZ203" s="217"/>
      <c r="BA203" s="217"/>
      <c r="BB203" s="217"/>
      <c r="BC203" s="217"/>
      <c r="BD203" s="217"/>
      <c r="BE203" s="217"/>
      <c r="BF203" s="217"/>
      <c r="BG203" s="217"/>
      <c r="BH203" s="217"/>
      <c r="BI203" s="217"/>
      <c r="BJ203" s="217"/>
      <c r="BK203" s="217"/>
      <c r="BL203" s="217"/>
      <c r="BM203" s="217"/>
      <c r="BN203" s="217"/>
      <c r="BO203" s="217"/>
      <c r="BP203" s="217"/>
      <c r="BQ203" s="217"/>
      <c r="BR203" s="217"/>
      <c r="BS203" s="217"/>
      <c r="BT203" s="217"/>
      <c r="BU203" s="217"/>
      <c r="BV203" s="217"/>
      <c r="BW203" s="217"/>
      <c r="BX203" s="217"/>
      <c r="BY203" s="217"/>
      <c r="BZ203" s="217"/>
      <c r="CA203" s="217"/>
      <c r="CB203" s="217"/>
      <c r="CC203" s="217"/>
      <c r="CD203" s="217"/>
      <c r="CE203" s="217"/>
      <c r="CF203" s="217"/>
      <c r="CG203" s="217"/>
      <c r="CH203" s="217"/>
      <c r="CI203" s="217"/>
      <c r="CJ203" s="217"/>
      <c r="CK203" s="217"/>
      <c r="CL203" s="217"/>
      <c r="CM203" s="217"/>
      <c r="CN203" s="217"/>
      <c r="CO203" s="217"/>
      <c r="CP203" s="217"/>
      <c r="CQ203" s="217"/>
      <c r="CR203" s="217"/>
      <c r="CS203" s="217"/>
      <c r="CT203" s="217"/>
      <c r="CU203" s="217"/>
      <c r="CV203" s="217"/>
    </row>
    <row r="204" spans="1:100" s="96" customFormat="1" ht="25.5" x14ac:dyDescent="0.2">
      <c r="A204" s="114">
        <v>60</v>
      </c>
      <c r="B204" s="114" t="s">
        <v>821</v>
      </c>
      <c r="C204" s="114" t="s">
        <v>211</v>
      </c>
      <c r="D204" s="114" t="s">
        <v>1064</v>
      </c>
      <c r="E204" s="114" t="s">
        <v>7548</v>
      </c>
      <c r="F204" s="114" t="s">
        <v>7547</v>
      </c>
      <c r="G204" s="114" t="s">
        <v>7550</v>
      </c>
      <c r="H204" s="108" t="s">
        <v>7549</v>
      </c>
      <c r="I204" s="140">
        <v>10</v>
      </c>
      <c r="J204" s="140"/>
      <c r="K204" s="140"/>
      <c r="L204" s="140"/>
      <c r="M204" s="140"/>
      <c r="N204" s="140"/>
      <c r="O204" s="140"/>
      <c r="P204" s="140"/>
      <c r="Q204" s="140"/>
      <c r="R204" s="140"/>
      <c r="S204" s="140"/>
      <c r="T204" s="140">
        <v>1</v>
      </c>
      <c r="U204" s="140"/>
      <c r="V204" s="140">
        <v>1</v>
      </c>
      <c r="W204" s="140"/>
      <c r="X204" s="140"/>
      <c r="Y204" s="140"/>
      <c r="Z204" s="140"/>
      <c r="AA204" s="140"/>
      <c r="AB204" s="140"/>
      <c r="AC204" s="80"/>
      <c r="AD204" s="151" t="s">
        <v>8328</v>
      </c>
      <c r="AE204" s="464">
        <v>45506</v>
      </c>
      <c r="AF204" s="464"/>
      <c r="AG204" s="464"/>
      <c r="AH204" s="617"/>
      <c r="AI204" s="80"/>
      <c r="AJ204" s="217"/>
      <c r="AK204" s="217"/>
      <c r="AL204" s="217"/>
      <c r="AM204" s="217"/>
      <c r="AN204" s="217"/>
      <c r="AO204" s="217"/>
      <c r="AP204" s="217"/>
      <c r="AQ204" s="217"/>
      <c r="AR204" s="217"/>
      <c r="AS204" s="217"/>
      <c r="AT204" s="217"/>
      <c r="AU204" s="217"/>
      <c r="AV204" s="217"/>
      <c r="AW204" s="217"/>
      <c r="AX204" s="217"/>
      <c r="AY204" s="217"/>
      <c r="AZ204" s="217"/>
      <c r="BA204" s="217"/>
      <c r="BB204" s="217"/>
      <c r="BC204" s="217"/>
      <c r="BD204" s="217"/>
      <c r="BE204" s="217"/>
      <c r="BF204" s="217"/>
      <c r="BG204" s="217"/>
      <c r="BH204" s="217"/>
      <c r="BI204" s="217"/>
      <c r="BJ204" s="217"/>
      <c r="BK204" s="217"/>
      <c r="BL204" s="217"/>
      <c r="BM204" s="217"/>
      <c r="BN204" s="217"/>
      <c r="BO204" s="217"/>
      <c r="BP204" s="217"/>
      <c r="BQ204" s="217"/>
      <c r="BR204" s="217"/>
      <c r="BS204" s="217"/>
      <c r="BT204" s="217"/>
      <c r="BU204" s="217"/>
      <c r="BV204" s="217"/>
      <c r="BW204" s="217"/>
      <c r="BX204" s="217"/>
      <c r="BY204" s="217"/>
      <c r="BZ204" s="217"/>
      <c r="CA204" s="217"/>
      <c r="CB204" s="217"/>
      <c r="CC204" s="217"/>
      <c r="CD204" s="217"/>
      <c r="CE204" s="217"/>
      <c r="CF204" s="217"/>
      <c r="CG204" s="217"/>
      <c r="CH204" s="217"/>
      <c r="CI204" s="217"/>
      <c r="CJ204" s="217"/>
      <c r="CK204" s="217"/>
      <c r="CL204" s="217"/>
      <c r="CM204" s="217"/>
      <c r="CN204" s="217"/>
      <c r="CO204" s="217"/>
      <c r="CP204" s="217"/>
      <c r="CQ204" s="217"/>
      <c r="CR204" s="217"/>
      <c r="CS204" s="217"/>
      <c r="CT204" s="217"/>
      <c r="CU204" s="217"/>
      <c r="CV204" s="217"/>
    </row>
    <row r="205" spans="1:100" s="96" customFormat="1" ht="12.75" x14ac:dyDescent="0.2">
      <c r="A205" s="114">
        <v>82</v>
      </c>
      <c r="B205" s="114" t="s">
        <v>336</v>
      </c>
      <c r="C205" s="114" t="s">
        <v>211</v>
      </c>
      <c r="D205" s="114" t="s">
        <v>362</v>
      </c>
      <c r="E205" s="114" t="s">
        <v>566</v>
      </c>
      <c r="F205" s="114" t="s">
        <v>567</v>
      </c>
      <c r="G205" s="114" t="s">
        <v>568</v>
      </c>
      <c r="H205" s="108"/>
      <c r="I205" s="140">
        <v>11</v>
      </c>
      <c r="J205" s="140"/>
      <c r="K205" s="140"/>
      <c r="L205" s="140"/>
      <c r="M205" s="140"/>
      <c r="N205" s="140"/>
      <c r="O205" s="140"/>
      <c r="P205" s="140"/>
      <c r="Q205" s="140"/>
      <c r="R205" s="140"/>
      <c r="S205" s="140"/>
      <c r="T205" s="140">
        <v>1</v>
      </c>
      <c r="U205" s="140"/>
      <c r="V205" s="140">
        <v>1</v>
      </c>
      <c r="W205" s="140"/>
      <c r="X205" s="140"/>
      <c r="Y205" s="140"/>
      <c r="Z205" s="140"/>
      <c r="AA205" s="140"/>
      <c r="AB205" s="140"/>
      <c r="AC205" s="80" t="s">
        <v>8597</v>
      </c>
      <c r="AD205" s="151"/>
      <c r="AE205" s="464"/>
      <c r="AF205" s="464"/>
      <c r="AG205" s="464"/>
      <c r="AH205" s="617"/>
      <c r="AI205" s="80"/>
      <c r="AJ205" s="217"/>
      <c r="AK205" s="217"/>
      <c r="AL205" s="217"/>
      <c r="AM205" s="217"/>
      <c r="AN205" s="217"/>
      <c r="AO205" s="217"/>
      <c r="AP205" s="217"/>
      <c r="AQ205" s="217"/>
      <c r="AR205" s="217"/>
      <c r="AS205" s="217"/>
      <c r="AT205" s="217"/>
      <c r="AU205" s="217"/>
      <c r="AV205" s="217"/>
      <c r="AW205" s="217"/>
      <c r="AX205" s="217"/>
      <c r="AY205" s="217"/>
      <c r="AZ205" s="217"/>
      <c r="BA205" s="217"/>
      <c r="BB205" s="217"/>
      <c r="BC205" s="217"/>
      <c r="BD205" s="217"/>
      <c r="BE205" s="217"/>
      <c r="BF205" s="217"/>
      <c r="BG205" s="217"/>
      <c r="BH205" s="217"/>
      <c r="BI205" s="217"/>
      <c r="BJ205" s="217"/>
      <c r="BK205" s="217"/>
      <c r="BL205" s="217"/>
      <c r="BM205" s="217"/>
      <c r="BN205" s="217"/>
      <c r="BO205" s="217"/>
      <c r="BP205" s="217"/>
      <c r="BQ205" s="217"/>
      <c r="BR205" s="217"/>
      <c r="BS205" s="217"/>
      <c r="BT205" s="217"/>
      <c r="BU205" s="217"/>
      <c r="BV205" s="217"/>
      <c r="BW205" s="217"/>
      <c r="BX205" s="217"/>
      <c r="BY205" s="217"/>
      <c r="BZ205" s="217"/>
      <c r="CA205" s="217"/>
      <c r="CB205" s="217"/>
      <c r="CC205" s="217"/>
      <c r="CD205" s="217"/>
      <c r="CE205" s="217"/>
      <c r="CF205" s="217"/>
      <c r="CG205" s="217"/>
      <c r="CH205" s="217"/>
      <c r="CI205" s="217"/>
      <c r="CJ205" s="217"/>
      <c r="CK205" s="217"/>
      <c r="CL205" s="217"/>
      <c r="CM205" s="217"/>
      <c r="CN205" s="217"/>
      <c r="CO205" s="217"/>
      <c r="CP205" s="217"/>
      <c r="CQ205" s="217"/>
      <c r="CR205" s="217"/>
      <c r="CS205" s="217"/>
      <c r="CT205" s="217"/>
      <c r="CU205" s="217"/>
      <c r="CV205" s="217"/>
    </row>
    <row r="206" spans="1:100" s="96" customFormat="1" ht="25.5" x14ac:dyDescent="0.2">
      <c r="A206" s="114">
        <v>107</v>
      </c>
      <c r="B206" s="114" t="s">
        <v>4325</v>
      </c>
      <c r="C206" s="114" t="s">
        <v>211</v>
      </c>
      <c r="D206" s="114" t="s">
        <v>4419</v>
      </c>
      <c r="E206" s="114" t="s">
        <v>4424</v>
      </c>
      <c r="F206" s="114"/>
      <c r="G206" s="114" t="s">
        <v>4425</v>
      </c>
      <c r="H206" s="108" t="s">
        <v>4426</v>
      </c>
      <c r="I206" s="140">
        <v>13</v>
      </c>
      <c r="J206" s="140"/>
      <c r="K206" s="140"/>
      <c r="L206" s="140"/>
      <c r="M206" s="140"/>
      <c r="N206" s="140"/>
      <c r="O206" s="140"/>
      <c r="P206" s="140">
        <v>1</v>
      </c>
      <c r="Q206" s="140"/>
      <c r="R206" s="140"/>
      <c r="S206" s="140"/>
      <c r="T206" s="140">
        <v>1</v>
      </c>
      <c r="U206" s="140"/>
      <c r="V206" s="140"/>
      <c r="W206" s="140"/>
      <c r="X206" s="140"/>
      <c r="Y206" s="140"/>
      <c r="Z206" s="140"/>
      <c r="AA206" s="140"/>
      <c r="AB206" s="140"/>
      <c r="AC206" s="208" t="s">
        <v>8682</v>
      </c>
      <c r="AD206" s="151" t="s">
        <v>8681</v>
      </c>
      <c r="AE206" s="464">
        <v>45509</v>
      </c>
      <c r="AF206" s="464"/>
      <c r="AG206" s="464"/>
      <c r="AH206" s="617"/>
      <c r="AI206" s="80"/>
      <c r="AJ206" s="217"/>
      <c r="AK206" s="217"/>
      <c r="AL206" s="217"/>
      <c r="AM206" s="217"/>
      <c r="AN206" s="217"/>
      <c r="AO206" s="217"/>
      <c r="AP206" s="217"/>
      <c r="AQ206" s="217"/>
      <c r="AR206" s="217"/>
      <c r="AS206" s="217"/>
      <c r="AT206" s="217"/>
      <c r="AU206" s="217"/>
      <c r="AV206" s="217"/>
      <c r="AW206" s="217"/>
      <c r="AX206" s="217"/>
      <c r="AY206" s="217"/>
      <c r="AZ206" s="217"/>
      <c r="BA206" s="217"/>
      <c r="BB206" s="217"/>
      <c r="BC206" s="217"/>
      <c r="BD206" s="217"/>
      <c r="BE206" s="217"/>
      <c r="BF206" s="217"/>
      <c r="BG206" s="217"/>
      <c r="BH206" s="217"/>
      <c r="BI206" s="217"/>
      <c r="BJ206" s="217"/>
      <c r="BK206" s="217"/>
      <c r="BL206" s="217"/>
      <c r="BM206" s="217"/>
      <c r="BN206" s="217"/>
      <c r="BO206" s="217"/>
      <c r="BP206" s="217"/>
      <c r="BQ206" s="217"/>
      <c r="BR206" s="217"/>
      <c r="BS206" s="217"/>
      <c r="BT206" s="217"/>
      <c r="BU206" s="217"/>
      <c r="BV206" s="217"/>
      <c r="BW206" s="217"/>
      <c r="BX206" s="217"/>
      <c r="BY206" s="217"/>
      <c r="BZ206" s="217"/>
      <c r="CA206" s="217"/>
      <c r="CB206" s="217"/>
      <c r="CC206" s="217"/>
      <c r="CD206" s="217"/>
      <c r="CE206" s="217"/>
      <c r="CF206" s="217"/>
      <c r="CG206" s="217"/>
      <c r="CH206" s="217"/>
      <c r="CI206" s="217"/>
      <c r="CJ206" s="217"/>
      <c r="CK206" s="217"/>
      <c r="CL206" s="217"/>
      <c r="CM206" s="217"/>
      <c r="CN206" s="217"/>
      <c r="CO206" s="217"/>
      <c r="CP206" s="217"/>
      <c r="CQ206" s="217"/>
      <c r="CR206" s="217"/>
      <c r="CS206" s="217"/>
      <c r="CT206" s="217"/>
      <c r="CU206" s="217"/>
      <c r="CV206" s="217"/>
    </row>
    <row r="207" spans="1:100" s="96" customFormat="1" ht="12.75" x14ac:dyDescent="0.2">
      <c r="A207" s="114"/>
      <c r="B207" s="114"/>
      <c r="C207" s="114"/>
      <c r="D207" s="114"/>
      <c r="E207" s="114"/>
      <c r="F207" s="114"/>
      <c r="G207" s="114"/>
      <c r="H207" s="108"/>
      <c r="I207" s="140"/>
      <c r="J207" s="140"/>
      <c r="K207" s="140"/>
      <c r="L207" s="140"/>
      <c r="M207" s="140"/>
      <c r="N207" s="140"/>
      <c r="O207" s="140"/>
      <c r="P207" s="140"/>
      <c r="Q207" s="140"/>
      <c r="R207" s="140"/>
      <c r="S207" s="140"/>
      <c r="T207" s="140"/>
      <c r="U207" s="140"/>
      <c r="V207" s="140"/>
      <c r="W207" s="140"/>
      <c r="X207" s="140"/>
      <c r="Y207" s="140"/>
      <c r="Z207" s="140"/>
      <c r="AA207" s="140"/>
      <c r="AB207" s="140"/>
      <c r="AC207" s="80"/>
      <c r="AD207" s="151"/>
      <c r="AE207" s="464"/>
      <c r="AF207" s="464"/>
      <c r="AG207" s="464"/>
      <c r="AH207" s="617"/>
      <c r="AI207" s="80"/>
      <c r="AJ207" s="217"/>
      <c r="AK207" s="217"/>
      <c r="AL207" s="217"/>
      <c r="AM207" s="217"/>
      <c r="AN207" s="217"/>
      <c r="AO207" s="217"/>
      <c r="AP207" s="217"/>
      <c r="AQ207" s="217"/>
      <c r="AR207" s="217"/>
      <c r="AS207" s="217"/>
      <c r="AT207" s="217"/>
      <c r="AU207" s="217"/>
      <c r="AV207" s="217"/>
      <c r="AW207" s="217"/>
      <c r="AX207" s="217"/>
      <c r="AY207" s="217"/>
      <c r="AZ207" s="217"/>
      <c r="BA207" s="217"/>
      <c r="BB207" s="217"/>
      <c r="BC207" s="217"/>
      <c r="BD207" s="217"/>
      <c r="BE207" s="217"/>
      <c r="BF207" s="217"/>
      <c r="BG207" s="217"/>
      <c r="BH207" s="217"/>
      <c r="BI207" s="217"/>
      <c r="BJ207" s="217"/>
      <c r="BK207" s="217"/>
      <c r="BL207" s="217"/>
      <c r="BM207" s="217"/>
      <c r="BN207" s="217"/>
      <c r="BO207" s="217"/>
      <c r="BP207" s="217"/>
      <c r="BQ207" s="217"/>
      <c r="BR207" s="217"/>
      <c r="BS207" s="217"/>
      <c r="BT207" s="217"/>
      <c r="BU207" s="217"/>
      <c r="BV207" s="217"/>
      <c r="BW207" s="217"/>
      <c r="BX207" s="217"/>
      <c r="BY207" s="217"/>
      <c r="BZ207" s="217"/>
      <c r="CA207" s="217"/>
      <c r="CB207" s="217"/>
      <c r="CC207" s="217"/>
      <c r="CD207" s="217"/>
      <c r="CE207" s="217"/>
      <c r="CF207" s="217"/>
      <c r="CG207" s="217"/>
      <c r="CH207" s="217"/>
      <c r="CI207" s="217"/>
      <c r="CJ207" s="217"/>
      <c r="CK207" s="217"/>
      <c r="CL207" s="217"/>
      <c r="CM207" s="217"/>
      <c r="CN207" s="217"/>
      <c r="CO207" s="217"/>
      <c r="CP207" s="217"/>
      <c r="CQ207" s="217"/>
      <c r="CR207" s="217"/>
      <c r="CS207" s="217"/>
      <c r="CT207" s="217"/>
      <c r="CU207" s="217"/>
      <c r="CV207" s="217"/>
    </row>
    <row r="208" spans="1:100" s="96" customFormat="1" ht="12.75" x14ac:dyDescent="0.2">
      <c r="A208" s="114"/>
      <c r="B208" s="114"/>
      <c r="C208" s="114"/>
      <c r="D208" s="114"/>
      <c r="E208" s="114"/>
      <c r="F208" s="114"/>
      <c r="G208" s="114"/>
      <c r="H208" s="108"/>
      <c r="I208" s="140"/>
      <c r="J208" s="140"/>
      <c r="K208" s="140"/>
      <c r="L208" s="140"/>
      <c r="M208" s="140"/>
      <c r="N208" s="140"/>
      <c r="O208" s="140"/>
      <c r="P208" s="140"/>
      <c r="Q208" s="140"/>
      <c r="R208" s="140"/>
      <c r="S208" s="140"/>
      <c r="T208" s="140"/>
      <c r="U208" s="140"/>
      <c r="V208" s="140"/>
      <c r="W208" s="140"/>
      <c r="X208" s="140"/>
      <c r="Y208" s="140"/>
      <c r="Z208" s="140"/>
      <c r="AA208" s="140"/>
      <c r="AB208" s="140"/>
      <c r="AC208" s="80"/>
      <c r="AD208" s="151"/>
      <c r="AE208" s="464"/>
      <c r="AF208" s="464"/>
      <c r="AG208" s="464"/>
      <c r="AH208" s="617"/>
      <c r="AI208" s="80"/>
      <c r="AJ208" s="217"/>
      <c r="AK208" s="217"/>
      <c r="AL208" s="217"/>
      <c r="AM208" s="217"/>
      <c r="AN208" s="217"/>
      <c r="AO208" s="217"/>
      <c r="AP208" s="217"/>
      <c r="AQ208" s="217"/>
      <c r="AR208" s="217"/>
      <c r="AS208" s="217"/>
      <c r="AT208" s="217"/>
      <c r="AU208" s="217"/>
      <c r="AV208" s="217"/>
      <c r="AW208" s="217"/>
      <c r="AX208" s="217"/>
      <c r="AY208" s="217"/>
      <c r="AZ208" s="217"/>
      <c r="BA208" s="217"/>
      <c r="BB208" s="217"/>
      <c r="BC208" s="217"/>
      <c r="BD208" s="217"/>
      <c r="BE208" s="217"/>
      <c r="BF208" s="217"/>
      <c r="BG208" s="217"/>
      <c r="BH208" s="217"/>
      <c r="BI208" s="217"/>
      <c r="BJ208" s="217"/>
      <c r="BK208" s="217"/>
      <c r="BL208" s="217"/>
      <c r="BM208" s="217"/>
      <c r="BN208" s="217"/>
      <c r="BO208" s="217"/>
      <c r="BP208" s="217"/>
      <c r="BQ208" s="217"/>
      <c r="BR208" s="217"/>
      <c r="BS208" s="217"/>
      <c r="BT208" s="217"/>
      <c r="BU208" s="217"/>
      <c r="BV208" s="217"/>
      <c r="BW208" s="217"/>
      <c r="BX208" s="217"/>
      <c r="BY208" s="217"/>
      <c r="BZ208" s="217"/>
      <c r="CA208" s="217"/>
      <c r="CB208" s="217"/>
      <c r="CC208" s="217"/>
      <c r="CD208" s="217"/>
      <c r="CE208" s="217"/>
      <c r="CF208" s="217"/>
      <c r="CG208" s="217"/>
      <c r="CH208" s="217"/>
      <c r="CI208" s="217"/>
      <c r="CJ208" s="217"/>
      <c r="CK208" s="217"/>
      <c r="CL208" s="217"/>
      <c r="CM208" s="217"/>
      <c r="CN208" s="217"/>
      <c r="CO208" s="217"/>
      <c r="CP208" s="217"/>
      <c r="CQ208" s="217"/>
      <c r="CR208" s="217"/>
      <c r="CS208" s="217"/>
      <c r="CT208" s="217"/>
      <c r="CU208" s="217"/>
      <c r="CV208" s="217"/>
    </row>
    <row r="209" spans="1:100" s="96" customFormat="1" ht="12.75" x14ac:dyDescent="0.2">
      <c r="A209" s="114"/>
      <c r="B209" s="114"/>
      <c r="C209" s="114"/>
      <c r="D209" s="114"/>
      <c r="E209" s="114"/>
      <c r="F209" s="114"/>
      <c r="G209" s="114"/>
      <c r="H209" s="108"/>
      <c r="I209" s="140"/>
      <c r="J209" s="140"/>
      <c r="K209" s="140"/>
      <c r="L209" s="140"/>
      <c r="M209" s="140"/>
      <c r="N209" s="140"/>
      <c r="O209" s="140"/>
      <c r="P209" s="140"/>
      <c r="Q209" s="140"/>
      <c r="R209" s="140"/>
      <c r="S209" s="140"/>
      <c r="T209" s="140"/>
      <c r="U209" s="140"/>
      <c r="V209" s="140"/>
      <c r="W209" s="140"/>
      <c r="X209" s="140"/>
      <c r="Y209" s="140"/>
      <c r="Z209" s="140"/>
      <c r="AA209" s="140"/>
      <c r="AB209" s="140"/>
      <c r="AC209" s="80"/>
      <c r="AD209" s="151"/>
      <c r="AE209" s="464"/>
      <c r="AF209" s="464"/>
      <c r="AG209" s="464"/>
      <c r="AH209" s="617"/>
      <c r="AI209" s="80"/>
      <c r="AJ209" s="217"/>
      <c r="AK209" s="217"/>
      <c r="AL209" s="217"/>
      <c r="AM209" s="217"/>
      <c r="AN209" s="217"/>
      <c r="AO209" s="217"/>
      <c r="AP209" s="217"/>
      <c r="AQ209" s="217"/>
      <c r="AR209" s="217"/>
      <c r="AS209" s="217"/>
      <c r="AT209" s="217"/>
      <c r="AU209" s="217"/>
      <c r="AV209" s="217"/>
      <c r="AW209" s="217"/>
      <c r="AX209" s="217"/>
      <c r="AY209" s="217"/>
      <c r="AZ209" s="217"/>
      <c r="BA209" s="217"/>
      <c r="BB209" s="217"/>
      <c r="BC209" s="217"/>
      <c r="BD209" s="217"/>
      <c r="BE209" s="217"/>
      <c r="BF209" s="217"/>
      <c r="BG209" s="217"/>
      <c r="BH209" s="217"/>
      <c r="BI209" s="217"/>
      <c r="BJ209" s="217"/>
      <c r="BK209" s="217"/>
      <c r="BL209" s="217"/>
      <c r="BM209" s="217"/>
      <c r="BN209" s="217"/>
      <c r="BO209" s="217"/>
      <c r="BP209" s="217"/>
      <c r="BQ209" s="217"/>
      <c r="BR209" s="217"/>
      <c r="BS209" s="217"/>
      <c r="BT209" s="217"/>
      <c r="BU209" s="217"/>
      <c r="BV209" s="217"/>
      <c r="BW209" s="217"/>
      <c r="BX209" s="217"/>
      <c r="BY209" s="217"/>
      <c r="BZ209" s="217"/>
      <c r="CA209" s="217"/>
      <c r="CB209" s="217"/>
      <c r="CC209" s="217"/>
      <c r="CD209" s="217"/>
      <c r="CE209" s="217"/>
      <c r="CF209" s="217"/>
      <c r="CG209" s="217"/>
      <c r="CH209" s="217"/>
      <c r="CI209" s="217"/>
      <c r="CJ209" s="217"/>
      <c r="CK209" s="217"/>
      <c r="CL209" s="217"/>
      <c r="CM209" s="217"/>
      <c r="CN209" s="217"/>
      <c r="CO209" s="217"/>
      <c r="CP209" s="217"/>
      <c r="CQ209" s="217"/>
      <c r="CR209" s="217"/>
      <c r="CS209" s="217"/>
      <c r="CT209" s="217"/>
      <c r="CU209" s="217"/>
      <c r="CV209" s="217"/>
    </row>
    <row r="210" spans="1:100" s="96" customFormat="1" ht="12.75" x14ac:dyDescent="0.2">
      <c r="A210" s="114"/>
      <c r="B210" s="114"/>
      <c r="C210" s="114"/>
      <c r="D210" s="114"/>
      <c r="E210" s="114"/>
      <c r="F210" s="114"/>
      <c r="G210" s="114"/>
      <c r="H210" s="108"/>
      <c r="I210" s="140"/>
      <c r="J210" s="140"/>
      <c r="K210" s="140"/>
      <c r="L210" s="140"/>
      <c r="M210" s="140"/>
      <c r="N210" s="140"/>
      <c r="O210" s="140"/>
      <c r="P210" s="140"/>
      <c r="Q210" s="140"/>
      <c r="R210" s="140"/>
      <c r="S210" s="140"/>
      <c r="T210" s="140"/>
      <c r="U210" s="140"/>
      <c r="V210" s="140"/>
      <c r="W210" s="140"/>
      <c r="X210" s="140"/>
      <c r="Y210" s="140"/>
      <c r="Z210" s="140"/>
      <c r="AA210" s="140"/>
      <c r="AB210" s="140"/>
      <c r="AC210" s="80"/>
      <c r="AD210" s="151"/>
      <c r="AE210" s="464"/>
      <c r="AF210" s="464"/>
      <c r="AG210" s="464"/>
      <c r="AH210" s="617"/>
      <c r="AI210" s="80"/>
      <c r="AJ210" s="217"/>
      <c r="AK210" s="217"/>
      <c r="AL210" s="217"/>
      <c r="AM210" s="217"/>
      <c r="AN210" s="217"/>
      <c r="AO210" s="217"/>
      <c r="AP210" s="217"/>
      <c r="AQ210" s="217"/>
      <c r="AR210" s="217"/>
      <c r="AS210" s="217"/>
      <c r="AT210" s="217"/>
      <c r="AU210" s="217"/>
      <c r="AV210" s="217"/>
      <c r="AW210" s="217"/>
      <c r="AX210" s="217"/>
      <c r="AY210" s="217"/>
      <c r="AZ210" s="217"/>
      <c r="BA210" s="217"/>
      <c r="BB210" s="217"/>
      <c r="BC210" s="217"/>
      <c r="BD210" s="217"/>
      <c r="BE210" s="217"/>
      <c r="BF210" s="217"/>
      <c r="BG210" s="217"/>
      <c r="BH210" s="217"/>
      <c r="BI210" s="217"/>
      <c r="BJ210" s="217"/>
      <c r="BK210" s="217"/>
      <c r="BL210" s="217"/>
      <c r="BM210" s="217"/>
      <c r="BN210" s="217"/>
      <c r="BO210" s="217"/>
      <c r="BP210" s="217"/>
      <c r="BQ210" s="217"/>
      <c r="BR210" s="217"/>
      <c r="BS210" s="217"/>
      <c r="BT210" s="217"/>
      <c r="BU210" s="217"/>
      <c r="BV210" s="217"/>
      <c r="BW210" s="217"/>
      <c r="BX210" s="217"/>
      <c r="BY210" s="217"/>
      <c r="BZ210" s="217"/>
      <c r="CA210" s="217"/>
      <c r="CB210" s="217"/>
      <c r="CC210" s="217"/>
      <c r="CD210" s="217"/>
      <c r="CE210" s="217"/>
      <c r="CF210" s="217"/>
      <c r="CG210" s="217"/>
      <c r="CH210" s="217"/>
      <c r="CI210" s="217"/>
      <c r="CJ210" s="217"/>
      <c r="CK210" s="217"/>
      <c r="CL210" s="217"/>
      <c r="CM210" s="217"/>
      <c r="CN210" s="217"/>
      <c r="CO210" s="217"/>
      <c r="CP210" s="217"/>
      <c r="CQ210" s="217"/>
      <c r="CR210" s="217"/>
      <c r="CS210" s="217"/>
      <c r="CT210" s="217"/>
      <c r="CU210" s="217"/>
      <c r="CV210" s="217"/>
    </row>
    <row r="211" spans="1:100" s="96" customFormat="1" ht="12.75" x14ac:dyDescent="0.2">
      <c r="A211" s="114"/>
      <c r="B211" s="114"/>
      <c r="C211" s="114"/>
      <c r="D211" s="114"/>
      <c r="E211" s="114"/>
      <c r="F211" s="114"/>
      <c r="G211" s="114"/>
      <c r="H211" s="108"/>
      <c r="I211" s="140"/>
      <c r="J211" s="140"/>
      <c r="K211" s="140"/>
      <c r="L211" s="140"/>
      <c r="M211" s="140"/>
      <c r="N211" s="140"/>
      <c r="O211" s="140"/>
      <c r="P211" s="140"/>
      <c r="Q211" s="140"/>
      <c r="R211" s="140"/>
      <c r="S211" s="140"/>
      <c r="T211" s="140"/>
      <c r="U211" s="140"/>
      <c r="V211" s="140"/>
      <c r="W211" s="140"/>
      <c r="X211" s="140"/>
      <c r="Y211" s="140"/>
      <c r="Z211" s="140"/>
      <c r="AA211" s="140"/>
      <c r="AB211" s="140"/>
      <c r="AC211" s="80"/>
      <c r="AD211" s="151"/>
      <c r="AE211" s="464"/>
      <c r="AF211" s="464"/>
      <c r="AG211" s="464"/>
      <c r="AH211" s="617"/>
      <c r="AI211" s="80"/>
      <c r="AJ211" s="217"/>
      <c r="AK211" s="217"/>
      <c r="AL211" s="217"/>
      <c r="AM211" s="217"/>
      <c r="AN211" s="217"/>
      <c r="AO211" s="217"/>
      <c r="AP211" s="217"/>
      <c r="AQ211" s="217"/>
      <c r="AR211" s="217"/>
      <c r="AS211" s="217"/>
      <c r="AT211" s="217"/>
      <c r="AU211" s="217"/>
      <c r="AV211" s="217"/>
      <c r="AW211" s="217"/>
      <c r="AX211" s="217"/>
      <c r="AY211" s="217"/>
      <c r="AZ211" s="217"/>
      <c r="BA211" s="217"/>
      <c r="BB211" s="217"/>
      <c r="BC211" s="217"/>
      <c r="BD211" s="217"/>
      <c r="BE211" s="217"/>
      <c r="BF211" s="217"/>
      <c r="BG211" s="217"/>
      <c r="BH211" s="217"/>
      <c r="BI211" s="217"/>
      <c r="BJ211" s="217"/>
      <c r="BK211" s="217"/>
      <c r="BL211" s="217"/>
      <c r="BM211" s="217"/>
      <c r="BN211" s="217"/>
      <c r="BO211" s="217"/>
      <c r="BP211" s="217"/>
      <c r="BQ211" s="217"/>
      <c r="BR211" s="217"/>
      <c r="BS211" s="217"/>
      <c r="BT211" s="217"/>
      <c r="BU211" s="217"/>
      <c r="BV211" s="217"/>
      <c r="BW211" s="217"/>
      <c r="BX211" s="217"/>
      <c r="BY211" s="217"/>
      <c r="BZ211" s="217"/>
      <c r="CA211" s="217"/>
      <c r="CB211" s="217"/>
      <c r="CC211" s="217"/>
      <c r="CD211" s="217"/>
      <c r="CE211" s="217"/>
      <c r="CF211" s="217"/>
      <c r="CG211" s="217"/>
      <c r="CH211" s="217"/>
      <c r="CI211" s="217"/>
      <c r="CJ211" s="217"/>
      <c r="CK211" s="217"/>
      <c r="CL211" s="217"/>
      <c r="CM211" s="217"/>
      <c r="CN211" s="217"/>
      <c r="CO211" s="217"/>
      <c r="CP211" s="217"/>
      <c r="CQ211" s="217"/>
      <c r="CR211" s="217"/>
      <c r="CS211" s="217"/>
      <c r="CT211" s="217"/>
      <c r="CU211" s="217"/>
      <c r="CV211" s="217"/>
    </row>
    <row r="212" spans="1:100" s="96" customFormat="1" ht="12.75" x14ac:dyDescent="0.2">
      <c r="A212" s="114"/>
      <c r="B212" s="114"/>
      <c r="C212" s="114"/>
      <c r="D212" s="114"/>
      <c r="E212" s="114"/>
      <c r="F212" s="114"/>
      <c r="G212" s="114"/>
      <c r="H212" s="108"/>
      <c r="I212" s="140"/>
      <c r="J212" s="140"/>
      <c r="K212" s="140"/>
      <c r="L212" s="140"/>
      <c r="M212" s="140"/>
      <c r="N212" s="140"/>
      <c r="O212" s="140"/>
      <c r="P212" s="140"/>
      <c r="Q212" s="140"/>
      <c r="R212" s="140"/>
      <c r="S212" s="140"/>
      <c r="T212" s="140"/>
      <c r="U212" s="140"/>
      <c r="V212" s="140"/>
      <c r="W212" s="140"/>
      <c r="X212" s="140"/>
      <c r="Y212" s="140"/>
      <c r="Z212" s="140"/>
      <c r="AA212" s="140"/>
      <c r="AB212" s="140"/>
      <c r="AC212" s="80"/>
      <c r="AD212" s="151"/>
      <c r="AE212" s="464"/>
      <c r="AF212" s="464"/>
      <c r="AG212" s="464"/>
      <c r="AH212" s="617"/>
      <c r="AI212" s="80"/>
      <c r="AJ212" s="217"/>
      <c r="AK212" s="217"/>
      <c r="AL212" s="217"/>
      <c r="AM212" s="217"/>
      <c r="AN212" s="217"/>
      <c r="AO212" s="217"/>
      <c r="AP212" s="217"/>
      <c r="AQ212" s="217"/>
      <c r="AR212" s="217"/>
      <c r="AS212" s="217"/>
      <c r="AT212" s="217"/>
      <c r="AU212" s="217"/>
      <c r="AV212" s="217"/>
      <c r="AW212" s="217"/>
      <c r="AX212" s="217"/>
      <c r="AY212" s="217"/>
      <c r="AZ212" s="217"/>
      <c r="BA212" s="217"/>
      <c r="BB212" s="217"/>
      <c r="BC212" s="217"/>
      <c r="BD212" s="217"/>
      <c r="BE212" s="217"/>
      <c r="BF212" s="217"/>
      <c r="BG212" s="217"/>
      <c r="BH212" s="217"/>
      <c r="BI212" s="217"/>
      <c r="BJ212" s="217"/>
      <c r="BK212" s="217"/>
      <c r="BL212" s="217"/>
      <c r="BM212" s="217"/>
      <c r="BN212" s="217"/>
      <c r="BO212" s="217"/>
      <c r="BP212" s="217"/>
      <c r="BQ212" s="217"/>
      <c r="BR212" s="217"/>
      <c r="BS212" s="217"/>
      <c r="BT212" s="217"/>
      <c r="BU212" s="217"/>
      <c r="BV212" s="217"/>
      <c r="BW212" s="217"/>
      <c r="BX212" s="217"/>
      <c r="BY212" s="217"/>
      <c r="BZ212" s="217"/>
      <c r="CA212" s="217"/>
      <c r="CB212" s="217"/>
      <c r="CC212" s="217"/>
      <c r="CD212" s="217"/>
      <c r="CE212" s="217"/>
      <c r="CF212" s="217"/>
      <c r="CG212" s="217"/>
      <c r="CH212" s="217"/>
      <c r="CI212" s="217"/>
      <c r="CJ212" s="217"/>
      <c r="CK212" s="217"/>
      <c r="CL212" s="217"/>
      <c r="CM212" s="217"/>
      <c r="CN212" s="217"/>
      <c r="CO212" s="217"/>
      <c r="CP212" s="217"/>
      <c r="CQ212" s="217"/>
      <c r="CR212" s="217"/>
      <c r="CS212" s="217"/>
      <c r="CT212" s="217"/>
      <c r="CU212" s="217"/>
      <c r="CV212" s="217"/>
    </row>
    <row r="213" spans="1:100" s="96" customFormat="1" ht="12.75" x14ac:dyDescent="0.2">
      <c r="A213" s="114"/>
      <c r="B213" s="114"/>
      <c r="C213" s="114"/>
      <c r="D213" s="114"/>
      <c r="E213" s="114"/>
      <c r="F213" s="114"/>
      <c r="G213" s="114"/>
      <c r="H213" s="108"/>
      <c r="I213" s="140"/>
      <c r="J213" s="140"/>
      <c r="K213" s="140"/>
      <c r="L213" s="140"/>
      <c r="M213" s="140"/>
      <c r="N213" s="140"/>
      <c r="O213" s="140"/>
      <c r="P213" s="140"/>
      <c r="Q213" s="140"/>
      <c r="R213" s="140"/>
      <c r="S213" s="140"/>
      <c r="T213" s="140"/>
      <c r="U213" s="140"/>
      <c r="V213" s="140"/>
      <c r="W213" s="140"/>
      <c r="X213" s="140"/>
      <c r="Y213" s="140"/>
      <c r="Z213" s="140"/>
      <c r="AA213" s="140"/>
      <c r="AB213" s="140"/>
      <c r="AC213" s="80"/>
      <c r="AD213" s="151"/>
      <c r="AE213" s="464"/>
      <c r="AF213" s="464"/>
      <c r="AG213" s="464"/>
      <c r="AH213" s="617"/>
      <c r="AI213" s="80"/>
      <c r="AJ213" s="217"/>
      <c r="AK213" s="217"/>
      <c r="AL213" s="217"/>
      <c r="AM213" s="217"/>
      <c r="AN213" s="217"/>
      <c r="AO213" s="217"/>
      <c r="AP213" s="217"/>
      <c r="AQ213" s="217"/>
      <c r="AR213" s="217"/>
      <c r="AS213" s="217"/>
      <c r="AT213" s="217"/>
      <c r="AU213" s="217"/>
      <c r="AV213" s="217"/>
      <c r="AW213" s="217"/>
      <c r="AX213" s="217"/>
      <c r="AY213" s="217"/>
      <c r="AZ213" s="217"/>
      <c r="BA213" s="217"/>
      <c r="BB213" s="217"/>
      <c r="BC213" s="217"/>
      <c r="BD213" s="217"/>
      <c r="BE213" s="217"/>
      <c r="BF213" s="217"/>
      <c r="BG213" s="217"/>
      <c r="BH213" s="217"/>
      <c r="BI213" s="217"/>
      <c r="BJ213" s="217"/>
      <c r="BK213" s="217"/>
      <c r="BL213" s="217"/>
      <c r="BM213" s="217"/>
      <c r="BN213" s="217"/>
      <c r="BO213" s="217"/>
      <c r="BP213" s="217"/>
      <c r="BQ213" s="217"/>
      <c r="BR213" s="217"/>
      <c r="BS213" s="217"/>
      <c r="BT213" s="217"/>
      <c r="BU213" s="217"/>
      <c r="BV213" s="217"/>
      <c r="BW213" s="217"/>
      <c r="BX213" s="217"/>
      <c r="BY213" s="217"/>
      <c r="BZ213" s="217"/>
      <c r="CA213" s="217"/>
      <c r="CB213" s="217"/>
      <c r="CC213" s="217"/>
      <c r="CD213" s="217"/>
      <c r="CE213" s="217"/>
      <c r="CF213" s="217"/>
      <c r="CG213" s="217"/>
      <c r="CH213" s="217"/>
      <c r="CI213" s="217"/>
      <c r="CJ213" s="217"/>
      <c r="CK213" s="217"/>
      <c r="CL213" s="217"/>
      <c r="CM213" s="217"/>
      <c r="CN213" s="217"/>
      <c r="CO213" s="217"/>
      <c r="CP213" s="217"/>
      <c r="CQ213" s="217"/>
      <c r="CR213" s="217"/>
      <c r="CS213" s="217"/>
      <c r="CT213" s="217"/>
      <c r="CU213" s="217"/>
      <c r="CV213" s="217"/>
    </row>
    <row r="214" spans="1:100" s="96" customFormat="1" ht="12.75" x14ac:dyDescent="0.2">
      <c r="A214" s="114"/>
      <c r="B214" s="114"/>
      <c r="C214" s="114"/>
      <c r="D214" s="114"/>
      <c r="E214" s="114"/>
      <c r="F214" s="114"/>
      <c r="G214" s="114"/>
      <c r="H214" s="108"/>
      <c r="I214" s="140"/>
      <c r="J214" s="140"/>
      <c r="K214" s="140"/>
      <c r="L214" s="140"/>
      <c r="M214" s="140"/>
      <c r="N214" s="140"/>
      <c r="O214" s="140"/>
      <c r="P214" s="140"/>
      <c r="Q214" s="140"/>
      <c r="R214" s="140"/>
      <c r="S214" s="140"/>
      <c r="T214" s="140"/>
      <c r="U214" s="140"/>
      <c r="V214" s="140"/>
      <c r="W214" s="140"/>
      <c r="X214" s="140"/>
      <c r="Y214" s="140"/>
      <c r="Z214" s="140"/>
      <c r="AA214" s="140"/>
      <c r="AB214" s="140"/>
      <c r="AC214" s="80"/>
      <c r="AD214" s="151"/>
      <c r="AE214" s="464"/>
      <c r="AF214" s="464"/>
      <c r="AG214" s="464"/>
      <c r="AH214" s="617"/>
      <c r="AI214" s="80"/>
      <c r="AJ214" s="217"/>
      <c r="AK214" s="217"/>
      <c r="AL214" s="217"/>
      <c r="AM214" s="217"/>
      <c r="AN214" s="217"/>
      <c r="AO214" s="217"/>
      <c r="AP214" s="217"/>
      <c r="AQ214" s="217"/>
      <c r="AR214" s="217"/>
      <c r="AS214" s="217"/>
      <c r="AT214" s="217"/>
      <c r="AU214" s="217"/>
      <c r="AV214" s="217"/>
      <c r="AW214" s="217"/>
      <c r="AX214" s="217"/>
      <c r="AY214" s="217"/>
      <c r="AZ214" s="217"/>
      <c r="BA214" s="217"/>
      <c r="BB214" s="217"/>
      <c r="BC214" s="217"/>
      <c r="BD214" s="217"/>
      <c r="BE214" s="217"/>
      <c r="BF214" s="217"/>
      <c r="BG214" s="217"/>
      <c r="BH214" s="217"/>
      <c r="BI214" s="217"/>
      <c r="BJ214" s="217"/>
      <c r="BK214" s="217"/>
      <c r="BL214" s="217"/>
      <c r="BM214" s="217"/>
      <c r="BN214" s="217"/>
      <c r="BO214" s="217"/>
      <c r="BP214" s="217"/>
      <c r="BQ214" s="217"/>
      <c r="BR214" s="217"/>
      <c r="BS214" s="217"/>
      <c r="BT214" s="217"/>
      <c r="BU214" s="217"/>
      <c r="BV214" s="217"/>
      <c r="BW214" s="217"/>
      <c r="BX214" s="217"/>
      <c r="BY214" s="217"/>
      <c r="BZ214" s="217"/>
      <c r="CA214" s="217"/>
      <c r="CB214" s="217"/>
      <c r="CC214" s="217"/>
      <c r="CD214" s="217"/>
      <c r="CE214" s="217"/>
      <c r="CF214" s="217"/>
      <c r="CG214" s="217"/>
      <c r="CH214" s="217"/>
      <c r="CI214" s="217"/>
      <c r="CJ214" s="217"/>
      <c r="CK214" s="217"/>
      <c r="CL214" s="217"/>
      <c r="CM214" s="217"/>
      <c r="CN214" s="217"/>
      <c r="CO214" s="217"/>
      <c r="CP214" s="217"/>
      <c r="CQ214" s="217"/>
      <c r="CR214" s="217"/>
      <c r="CS214" s="217"/>
      <c r="CT214" s="217"/>
      <c r="CU214" s="217"/>
      <c r="CV214" s="217"/>
    </row>
    <row r="215" spans="1:100" s="96" customFormat="1" ht="12.75" x14ac:dyDescent="0.2">
      <c r="A215" s="114"/>
      <c r="B215" s="114"/>
      <c r="C215" s="114"/>
      <c r="D215" s="114"/>
      <c r="E215" s="114"/>
      <c r="F215" s="114"/>
      <c r="G215" s="114"/>
      <c r="H215" s="108"/>
      <c r="I215" s="140"/>
      <c r="J215" s="140"/>
      <c r="K215" s="140"/>
      <c r="L215" s="140"/>
      <c r="M215" s="140"/>
      <c r="N215" s="140"/>
      <c r="O215" s="140"/>
      <c r="P215" s="140"/>
      <c r="Q215" s="140"/>
      <c r="R215" s="140"/>
      <c r="S215" s="140"/>
      <c r="T215" s="140"/>
      <c r="U215" s="140"/>
      <c r="V215" s="140"/>
      <c r="W215" s="140"/>
      <c r="X215" s="140"/>
      <c r="Y215" s="140"/>
      <c r="Z215" s="140"/>
      <c r="AA215" s="140"/>
      <c r="AB215" s="140"/>
      <c r="AC215" s="80"/>
      <c r="AD215" s="151"/>
      <c r="AE215" s="464"/>
      <c r="AF215" s="464"/>
      <c r="AG215" s="464"/>
      <c r="AH215" s="617"/>
      <c r="AI215" s="80"/>
      <c r="AJ215" s="217"/>
      <c r="AK215" s="217"/>
      <c r="AL215" s="217"/>
      <c r="AM215" s="217"/>
      <c r="AN215" s="217"/>
      <c r="AO215" s="217"/>
      <c r="AP215" s="217"/>
      <c r="AQ215" s="217"/>
      <c r="AR215" s="217"/>
      <c r="AS215" s="217"/>
      <c r="AT215" s="217"/>
      <c r="AU215" s="217"/>
      <c r="AV215" s="217"/>
      <c r="AW215" s="217"/>
      <c r="AX215" s="217"/>
      <c r="AY215" s="217"/>
      <c r="AZ215" s="217"/>
      <c r="BA215" s="217"/>
      <c r="BB215" s="217"/>
      <c r="BC215" s="217"/>
      <c r="BD215" s="217"/>
      <c r="BE215" s="217"/>
      <c r="BF215" s="217"/>
      <c r="BG215" s="217"/>
      <c r="BH215" s="217"/>
      <c r="BI215" s="217"/>
      <c r="BJ215" s="217"/>
      <c r="BK215" s="217"/>
      <c r="BL215" s="217"/>
      <c r="BM215" s="217"/>
      <c r="BN215" s="217"/>
      <c r="BO215" s="217"/>
      <c r="BP215" s="217"/>
      <c r="BQ215" s="217"/>
      <c r="BR215" s="217"/>
      <c r="BS215" s="217"/>
      <c r="BT215" s="217"/>
      <c r="BU215" s="217"/>
      <c r="BV215" s="217"/>
      <c r="BW215" s="217"/>
      <c r="BX215" s="217"/>
      <c r="BY215" s="217"/>
      <c r="BZ215" s="217"/>
      <c r="CA215" s="217"/>
      <c r="CB215" s="217"/>
      <c r="CC215" s="217"/>
      <c r="CD215" s="217"/>
      <c r="CE215" s="217"/>
      <c r="CF215" s="217"/>
      <c r="CG215" s="217"/>
      <c r="CH215" s="217"/>
      <c r="CI215" s="217"/>
      <c r="CJ215" s="217"/>
      <c r="CK215" s="217"/>
      <c r="CL215" s="217"/>
      <c r="CM215" s="217"/>
      <c r="CN215" s="217"/>
      <c r="CO215" s="217"/>
      <c r="CP215" s="217"/>
      <c r="CQ215" s="217"/>
      <c r="CR215" s="217"/>
      <c r="CS215" s="217"/>
      <c r="CT215" s="217"/>
      <c r="CU215" s="217"/>
      <c r="CV215" s="217"/>
    </row>
    <row r="216" spans="1:100" s="96" customFormat="1" ht="12.75" x14ac:dyDescent="0.2">
      <c r="A216" s="114"/>
      <c r="B216" s="114"/>
      <c r="C216" s="114"/>
      <c r="D216" s="114"/>
      <c r="E216" s="114"/>
      <c r="F216" s="114"/>
      <c r="G216" s="114"/>
      <c r="H216" s="108"/>
      <c r="I216" s="140"/>
      <c r="J216" s="140"/>
      <c r="K216" s="140"/>
      <c r="L216" s="140"/>
      <c r="M216" s="140"/>
      <c r="N216" s="140"/>
      <c r="O216" s="140"/>
      <c r="P216" s="140"/>
      <c r="Q216" s="140"/>
      <c r="R216" s="140"/>
      <c r="S216" s="140"/>
      <c r="T216" s="140"/>
      <c r="U216" s="140"/>
      <c r="V216" s="140"/>
      <c r="W216" s="140"/>
      <c r="X216" s="140"/>
      <c r="Y216" s="140"/>
      <c r="Z216" s="140"/>
      <c r="AA216" s="140"/>
      <c r="AB216" s="140"/>
      <c r="AC216" s="80"/>
      <c r="AD216" s="151"/>
      <c r="AE216" s="464"/>
      <c r="AF216" s="464"/>
      <c r="AG216" s="464"/>
      <c r="AH216" s="617"/>
      <c r="AI216" s="80"/>
      <c r="AJ216" s="217"/>
      <c r="AK216" s="217"/>
      <c r="AL216" s="217"/>
      <c r="AM216" s="217"/>
      <c r="AN216" s="217"/>
      <c r="AO216" s="217"/>
      <c r="AP216" s="217"/>
      <c r="AQ216" s="217"/>
      <c r="AR216" s="217"/>
      <c r="AS216" s="217"/>
      <c r="AT216" s="217"/>
      <c r="AU216" s="217"/>
      <c r="AV216" s="217"/>
      <c r="AW216" s="217"/>
      <c r="AX216" s="217"/>
      <c r="AY216" s="217"/>
      <c r="AZ216" s="217"/>
      <c r="BA216" s="217"/>
      <c r="BB216" s="217"/>
      <c r="BC216" s="217"/>
      <c r="BD216" s="217"/>
      <c r="BE216" s="217"/>
      <c r="BF216" s="217"/>
      <c r="BG216" s="217"/>
      <c r="BH216" s="217"/>
      <c r="BI216" s="217"/>
      <c r="BJ216" s="217"/>
      <c r="BK216" s="217"/>
      <c r="BL216" s="217"/>
      <c r="BM216" s="217"/>
      <c r="BN216" s="217"/>
      <c r="BO216" s="217"/>
      <c r="BP216" s="217"/>
      <c r="BQ216" s="217"/>
      <c r="BR216" s="217"/>
      <c r="BS216" s="217"/>
      <c r="BT216" s="217"/>
      <c r="BU216" s="217"/>
      <c r="BV216" s="217"/>
      <c r="BW216" s="217"/>
      <c r="BX216" s="217"/>
      <c r="BY216" s="217"/>
      <c r="BZ216" s="217"/>
      <c r="CA216" s="217"/>
      <c r="CB216" s="217"/>
      <c r="CC216" s="217"/>
      <c r="CD216" s="217"/>
      <c r="CE216" s="217"/>
      <c r="CF216" s="217"/>
      <c r="CG216" s="217"/>
      <c r="CH216" s="217"/>
      <c r="CI216" s="217"/>
      <c r="CJ216" s="217"/>
      <c r="CK216" s="217"/>
      <c r="CL216" s="217"/>
      <c r="CM216" s="217"/>
      <c r="CN216" s="217"/>
      <c r="CO216" s="217"/>
      <c r="CP216" s="217"/>
      <c r="CQ216" s="217"/>
      <c r="CR216" s="217"/>
      <c r="CS216" s="217"/>
      <c r="CT216" s="217"/>
      <c r="CU216" s="217"/>
      <c r="CV216" s="217"/>
    </row>
    <row r="217" spans="1:100" s="96" customFormat="1" ht="12.75" x14ac:dyDescent="0.2">
      <c r="A217" s="114"/>
      <c r="B217" s="114"/>
      <c r="C217" s="114"/>
      <c r="D217" s="114"/>
      <c r="E217" s="114"/>
      <c r="F217" s="114"/>
      <c r="G217" s="114"/>
      <c r="H217" s="108"/>
      <c r="I217" s="140"/>
      <c r="J217" s="140"/>
      <c r="K217" s="140"/>
      <c r="L217" s="140"/>
      <c r="M217" s="140"/>
      <c r="N217" s="140"/>
      <c r="O217" s="140"/>
      <c r="P217" s="140"/>
      <c r="Q217" s="140"/>
      <c r="R217" s="140"/>
      <c r="S217" s="140"/>
      <c r="T217" s="140"/>
      <c r="U217" s="140"/>
      <c r="V217" s="140"/>
      <c r="W217" s="140"/>
      <c r="X217" s="140"/>
      <c r="Y217" s="140"/>
      <c r="Z217" s="140"/>
      <c r="AA217" s="140"/>
      <c r="AB217" s="140"/>
      <c r="AC217" s="80"/>
      <c r="AD217" s="151"/>
      <c r="AE217" s="464"/>
      <c r="AF217" s="464"/>
      <c r="AG217" s="464"/>
      <c r="AH217" s="617"/>
      <c r="AI217" s="80"/>
      <c r="AJ217" s="217"/>
      <c r="AK217" s="217"/>
      <c r="AL217" s="217"/>
      <c r="AM217" s="217"/>
      <c r="AN217" s="217"/>
      <c r="AO217" s="217"/>
      <c r="AP217" s="217"/>
      <c r="AQ217" s="217"/>
      <c r="AR217" s="217"/>
      <c r="AS217" s="217"/>
      <c r="AT217" s="217"/>
      <c r="AU217" s="217"/>
      <c r="AV217" s="217"/>
      <c r="AW217" s="217"/>
      <c r="AX217" s="217"/>
      <c r="AY217" s="217"/>
      <c r="AZ217" s="217"/>
      <c r="BA217" s="217"/>
      <c r="BB217" s="217"/>
      <c r="BC217" s="217"/>
      <c r="BD217" s="217"/>
      <c r="BE217" s="217"/>
      <c r="BF217" s="217"/>
      <c r="BG217" s="217"/>
      <c r="BH217" s="217"/>
      <c r="BI217" s="217"/>
      <c r="BJ217" s="217"/>
      <c r="BK217" s="217"/>
      <c r="BL217" s="217"/>
      <c r="BM217" s="217"/>
      <c r="BN217" s="217"/>
      <c r="BO217" s="217"/>
      <c r="BP217" s="217"/>
      <c r="BQ217" s="217"/>
      <c r="BR217" s="217"/>
      <c r="BS217" s="217"/>
      <c r="BT217" s="217"/>
      <c r="BU217" s="217"/>
      <c r="BV217" s="217"/>
      <c r="BW217" s="217"/>
      <c r="BX217" s="217"/>
      <c r="BY217" s="217"/>
      <c r="BZ217" s="217"/>
      <c r="CA217" s="217"/>
      <c r="CB217" s="217"/>
      <c r="CC217" s="217"/>
      <c r="CD217" s="217"/>
      <c r="CE217" s="217"/>
      <c r="CF217" s="217"/>
      <c r="CG217" s="217"/>
      <c r="CH217" s="217"/>
      <c r="CI217" s="217"/>
      <c r="CJ217" s="217"/>
      <c r="CK217" s="217"/>
      <c r="CL217" s="217"/>
      <c r="CM217" s="217"/>
      <c r="CN217" s="217"/>
      <c r="CO217" s="217"/>
      <c r="CP217" s="217"/>
      <c r="CQ217" s="217"/>
      <c r="CR217" s="217"/>
      <c r="CS217" s="217"/>
      <c r="CT217" s="217"/>
      <c r="CU217" s="217"/>
      <c r="CV217" s="217"/>
    </row>
    <row r="218" spans="1:100" s="96" customFormat="1" ht="12.75" x14ac:dyDescent="0.2">
      <c r="A218" s="114"/>
      <c r="B218" s="114"/>
      <c r="C218" s="114"/>
      <c r="D218" s="114"/>
      <c r="E218" s="114"/>
      <c r="F218" s="114"/>
      <c r="G218" s="114"/>
      <c r="H218" s="108"/>
      <c r="I218" s="140"/>
      <c r="J218" s="140"/>
      <c r="K218" s="140"/>
      <c r="L218" s="140"/>
      <c r="M218" s="140"/>
      <c r="N218" s="140"/>
      <c r="O218" s="140"/>
      <c r="P218" s="140"/>
      <c r="Q218" s="140"/>
      <c r="R218" s="140"/>
      <c r="S218" s="140"/>
      <c r="T218" s="140"/>
      <c r="U218" s="140"/>
      <c r="V218" s="140"/>
      <c r="W218" s="140"/>
      <c r="X218" s="140"/>
      <c r="Y218" s="140"/>
      <c r="Z218" s="140"/>
      <c r="AA218" s="140"/>
      <c r="AB218" s="140"/>
      <c r="AC218" s="80"/>
      <c r="AD218" s="151"/>
      <c r="AE218" s="464"/>
      <c r="AF218" s="464"/>
      <c r="AG218" s="464"/>
      <c r="AH218" s="617"/>
      <c r="AI218" s="80"/>
      <c r="AJ218" s="217"/>
      <c r="AK218" s="217"/>
      <c r="AL218" s="217"/>
      <c r="AM218" s="217"/>
      <c r="AN218" s="217"/>
      <c r="AO218" s="217"/>
      <c r="AP218" s="217"/>
      <c r="AQ218" s="217"/>
      <c r="AR218" s="217"/>
      <c r="AS218" s="217"/>
      <c r="AT218" s="217"/>
      <c r="AU218" s="217"/>
      <c r="AV218" s="217"/>
      <c r="AW218" s="217"/>
      <c r="AX218" s="217"/>
      <c r="AY218" s="217"/>
      <c r="AZ218" s="217"/>
      <c r="BA218" s="217"/>
      <c r="BB218" s="217"/>
      <c r="BC218" s="217"/>
      <c r="BD218" s="217"/>
      <c r="BE218" s="217"/>
      <c r="BF218" s="217"/>
      <c r="BG218" s="217"/>
      <c r="BH218" s="217"/>
      <c r="BI218" s="217"/>
      <c r="BJ218" s="217"/>
      <c r="BK218" s="217"/>
      <c r="BL218" s="217"/>
      <c r="BM218" s="217"/>
      <c r="BN218" s="217"/>
      <c r="BO218" s="217"/>
      <c r="BP218" s="217"/>
      <c r="BQ218" s="217"/>
      <c r="BR218" s="217"/>
      <c r="BS218" s="217"/>
      <c r="BT218" s="217"/>
      <c r="BU218" s="217"/>
      <c r="BV218" s="217"/>
      <c r="BW218" s="217"/>
      <c r="BX218" s="217"/>
      <c r="BY218" s="217"/>
      <c r="BZ218" s="217"/>
      <c r="CA218" s="217"/>
      <c r="CB218" s="217"/>
      <c r="CC218" s="217"/>
      <c r="CD218" s="217"/>
      <c r="CE218" s="217"/>
      <c r="CF218" s="217"/>
      <c r="CG218" s="217"/>
      <c r="CH218" s="217"/>
      <c r="CI218" s="217"/>
      <c r="CJ218" s="217"/>
      <c r="CK218" s="217"/>
      <c r="CL218" s="217"/>
      <c r="CM218" s="217"/>
      <c r="CN218" s="217"/>
      <c r="CO218" s="217"/>
      <c r="CP218" s="217"/>
      <c r="CQ218" s="217"/>
      <c r="CR218" s="217"/>
      <c r="CS218" s="217"/>
      <c r="CT218" s="217"/>
      <c r="CU218" s="217"/>
      <c r="CV218" s="217"/>
    </row>
    <row r="219" spans="1:100" s="96" customFormat="1" ht="12.75" x14ac:dyDescent="0.2">
      <c r="A219" s="114"/>
      <c r="B219" s="114"/>
      <c r="C219" s="114"/>
      <c r="D219" s="114"/>
      <c r="E219" s="114"/>
      <c r="F219" s="114"/>
      <c r="G219" s="114"/>
      <c r="H219" s="108"/>
      <c r="I219" s="140"/>
      <c r="J219" s="140"/>
      <c r="K219" s="140"/>
      <c r="L219" s="140"/>
      <c r="M219" s="140"/>
      <c r="N219" s="140"/>
      <c r="O219" s="140"/>
      <c r="P219" s="140"/>
      <c r="Q219" s="140"/>
      <c r="R219" s="140"/>
      <c r="S219" s="140"/>
      <c r="T219" s="140"/>
      <c r="U219" s="140"/>
      <c r="V219" s="140"/>
      <c r="W219" s="140"/>
      <c r="X219" s="140"/>
      <c r="Y219" s="140"/>
      <c r="Z219" s="140"/>
      <c r="AA219" s="140"/>
      <c r="AB219" s="140"/>
      <c r="AC219" s="80"/>
      <c r="AD219" s="151"/>
      <c r="AE219" s="464"/>
      <c r="AF219" s="464"/>
      <c r="AG219" s="464"/>
      <c r="AH219" s="617"/>
      <c r="AI219" s="80"/>
      <c r="AJ219" s="217"/>
      <c r="AK219" s="217"/>
      <c r="AL219" s="217"/>
      <c r="AM219" s="217"/>
      <c r="AN219" s="217"/>
      <c r="AO219" s="217"/>
      <c r="AP219" s="217"/>
      <c r="AQ219" s="217"/>
      <c r="AR219" s="217"/>
      <c r="AS219" s="217"/>
      <c r="AT219" s="217"/>
      <c r="AU219" s="217"/>
      <c r="AV219" s="217"/>
      <c r="AW219" s="217"/>
      <c r="AX219" s="217"/>
      <c r="AY219" s="217"/>
      <c r="AZ219" s="217"/>
      <c r="BA219" s="217"/>
      <c r="BB219" s="217"/>
      <c r="BC219" s="217"/>
      <c r="BD219" s="217"/>
      <c r="BE219" s="217"/>
      <c r="BF219" s="217"/>
      <c r="BG219" s="217"/>
      <c r="BH219" s="217"/>
      <c r="BI219" s="217"/>
      <c r="BJ219" s="217"/>
      <c r="BK219" s="217"/>
      <c r="BL219" s="217"/>
      <c r="BM219" s="217"/>
      <c r="BN219" s="217"/>
      <c r="BO219" s="217"/>
      <c r="BP219" s="217"/>
      <c r="BQ219" s="217"/>
      <c r="BR219" s="217"/>
      <c r="BS219" s="217"/>
      <c r="BT219" s="217"/>
      <c r="BU219" s="217"/>
      <c r="BV219" s="217"/>
      <c r="BW219" s="217"/>
      <c r="BX219" s="217"/>
      <c r="BY219" s="217"/>
      <c r="BZ219" s="217"/>
      <c r="CA219" s="217"/>
      <c r="CB219" s="217"/>
      <c r="CC219" s="217"/>
      <c r="CD219" s="217"/>
      <c r="CE219" s="217"/>
      <c r="CF219" s="217"/>
      <c r="CG219" s="217"/>
      <c r="CH219" s="217"/>
      <c r="CI219" s="217"/>
      <c r="CJ219" s="217"/>
      <c r="CK219" s="217"/>
      <c r="CL219" s="217"/>
      <c r="CM219" s="217"/>
      <c r="CN219" s="217"/>
      <c r="CO219" s="217"/>
      <c r="CP219" s="217"/>
      <c r="CQ219" s="217"/>
      <c r="CR219" s="217"/>
      <c r="CS219" s="217"/>
      <c r="CT219" s="217"/>
      <c r="CU219" s="217"/>
      <c r="CV219" s="217"/>
    </row>
    <row r="220" spans="1:100" s="96" customFormat="1" ht="12.75" x14ac:dyDescent="0.2">
      <c r="A220" s="114"/>
      <c r="B220" s="114"/>
      <c r="C220" s="114"/>
      <c r="D220" s="114"/>
      <c r="E220" s="114"/>
      <c r="F220" s="114"/>
      <c r="G220" s="114"/>
      <c r="H220" s="108"/>
      <c r="I220" s="140"/>
      <c r="J220" s="140"/>
      <c r="K220" s="140"/>
      <c r="L220" s="140"/>
      <c r="M220" s="140"/>
      <c r="N220" s="140"/>
      <c r="O220" s="140"/>
      <c r="P220" s="140"/>
      <c r="Q220" s="140"/>
      <c r="R220" s="140"/>
      <c r="S220" s="140"/>
      <c r="T220" s="140"/>
      <c r="U220" s="140"/>
      <c r="V220" s="140"/>
      <c r="W220" s="140"/>
      <c r="X220" s="140"/>
      <c r="Y220" s="140"/>
      <c r="Z220" s="140"/>
      <c r="AA220" s="140"/>
      <c r="AB220" s="140"/>
      <c r="AC220" s="80"/>
      <c r="AD220" s="151"/>
      <c r="AE220" s="464"/>
      <c r="AF220" s="464"/>
      <c r="AG220" s="464"/>
      <c r="AH220" s="617"/>
      <c r="AI220" s="80"/>
      <c r="AJ220" s="217"/>
      <c r="AK220" s="217"/>
      <c r="AL220" s="217"/>
      <c r="AM220" s="217"/>
      <c r="AN220" s="217"/>
      <c r="AO220" s="217"/>
      <c r="AP220" s="217"/>
      <c r="AQ220" s="217"/>
      <c r="AR220" s="217"/>
      <c r="AS220" s="217"/>
      <c r="AT220" s="217"/>
      <c r="AU220" s="217"/>
      <c r="AV220" s="217"/>
      <c r="AW220" s="217"/>
      <c r="AX220" s="217"/>
      <c r="AY220" s="217"/>
      <c r="AZ220" s="217"/>
      <c r="BA220" s="217"/>
      <c r="BB220" s="217"/>
      <c r="BC220" s="217"/>
      <c r="BD220" s="217"/>
      <c r="BE220" s="217"/>
      <c r="BF220" s="217"/>
      <c r="BG220" s="217"/>
      <c r="BH220" s="217"/>
      <c r="BI220" s="217"/>
      <c r="BJ220" s="217"/>
      <c r="BK220" s="217"/>
      <c r="BL220" s="217"/>
      <c r="BM220" s="217"/>
      <c r="BN220" s="217"/>
      <c r="BO220" s="217"/>
      <c r="BP220" s="217"/>
      <c r="BQ220" s="217"/>
      <c r="BR220" s="217"/>
      <c r="BS220" s="217"/>
      <c r="BT220" s="217"/>
      <c r="BU220" s="217"/>
      <c r="BV220" s="217"/>
      <c r="BW220" s="217"/>
      <c r="BX220" s="217"/>
      <c r="BY220" s="217"/>
      <c r="BZ220" s="217"/>
      <c r="CA220" s="217"/>
      <c r="CB220" s="217"/>
      <c r="CC220" s="217"/>
      <c r="CD220" s="217"/>
      <c r="CE220" s="217"/>
      <c r="CF220" s="217"/>
      <c r="CG220" s="217"/>
      <c r="CH220" s="217"/>
      <c r="CI220" s="217"/>
      <c r="CJ220" s="217"/>
      <c r="CK220" s="217"/>
      <c r="CL220" s="217"/>
      <c r="CM220" s="217"/>
      <c r="CN220" s="217"/>
      <c r="CO220" s="217"/>
      <c r="CP220" s="217"/>
      <c r="CQ220" s="217"/>
      <c r="CR220" s="217"/>
      <c r="CS220" s="217"/>
      <c r="CT220" s="217"/>
      <c r="CU220" s="217"/>
      <c r="CV220" s="217"/>
    </row>
    <row r="221" spans="1:100" s="96" customFormat="1" ht="12.75" x14ac:dyDescent="0.2">
      <c r="A221" s="114"/>
      <c r="B221" s="114"/>
      <c r="C221" s="114"/>
      <c r="D221" s="114"/>
      <c r="E221" s="114"/>
      <c r="F221" s="114"/>
      <c r="G221" s="114"/>
      <c r="H221" s="108"/>
      <c r="I221" s="140"/>
      <c r="J221" s="140"/>
      <c r="K221" s="140"/>
      <c r="L221" s="140"/>
      <c r="M221" s="140"/>
      <c r="N221" s="140"/>
      <c r="O221" s="140"/>
      <c r="P221" s="140"/>
      <c r="Q221" s="140"/>
      <c r="R221" s="140"/>
      <c r="S221" s="140"/>
      <c r="T221" s="140"/>
      <c r="U221" s="140"/>
      <c r="V221" s="140"/>
      <c r="W221" s="140"/>
      <c r="X221" s="140"/>
      <c r="Y221" s="140"/>
      <c r="Z221" s="140"/>
      <c r="AA221" s="140"/>
      <c r="AB221" s="140"/>
      <c r="AC221" s="80"/>
      <c r="AD221" s="151"/>
      <c r="AE221" s="464"/>
      <c r="AF221" s="464"/>
      <c r="AG221" s="464"/>
      <c r="AH221" s="617"/>
      <c r="AI221" s="80"/>
      <c r="AJ221" s="217"/>
      <c r="AK221" s="217"/>
      <c r="AL221" s="217"/>
      <c r="AM221" s="217"/>
      <c r="AN221" s="217"/>
      <c r="AO221" s="217"/>
      <c r="AP221" s="217"/>
      <c r="AQ221" s="217"/>
      <c r="AR221" s="217"/>
      <c r="AS221" s="217"/>
      <c r="AT221" s="217"/>
      <c r="AU221" s="217"/>
      <c r="AV221" s="217"/>
      <c r="AW221" s="217"/>
      <c r="AX221" s="217"/>
      <c r="AY221" s="217"/>
      <c r="AZ221" s="217"/>
      <c r="BA221" s="217"/>
      <c r="BB221" s="217"/>
      <c r="BC221" s="217"/>
      <c r="BD221" s="217"/>
      <c r="BE221" s="217"/>
      <c r="BF221" s="217"/>
      <c r="BG221" s="217"/>
      <c r="BH221" s="217"/>
      <c r="BI221" s="217"/>
      <c r="BJ221" s="217"/>
      <c r="BK221" s="217"/>
      <c r="BL221" s="217"/>
      <c r="BM221" s="217"/>
      <c r="BN221" s="217"/>
      <c r="BO221" s="217"/>
      <c r="BP221" s="217"/>
      <c r="BQ221" s="217"/>
      <c r="BR221" s="217"/>
      <c r="BS221" s="217"/>
      <c r="BT221" s="217"/>
      <c r="BU221" s="217"/>
      <c r="BV221" s="217"/>
      <c r="BW221" s="217"/>
      <c r="BX221" s="217"/>
      <c r="BY221" s="217"/>
      <c r="BZ221" s="217"/>
      <c r="CA221" s="217"/>
      <c r="CB221" s="217"/>
      <c r="CC221" s="217"/>
      <c r="CD221" s="217"/>
      <c r="CE221" s="217"/>
      <c r="CF221" s="217"/>
      <c r="CG221" s="217"/>
      <c r="CH221" s="217"/>
      <c r="CI221" s="217"/>
      <c r="CJ221" s="217"/>
      <c r="CK221" s="217"/>
      <c r="CL221" s="217"/>
      <c r="CM221" s="217"/>
      <c r="CN221" s="217"/>
      <c r="CO221" s="217"/>
      <c r="CP221" s="217"/>
      <c r="CQ221" s="217"/>
      <c r="CR221" s="217"/>
      <c r="CS221" s="217"/>
      <c r="CT221" s="217"/>
      <c r="CU221" s="217"/>
      <c r="CV221" s="217"/>
    </row>
    <row r="222" spans="1:100" s="96" customFormat="1" ht="12.75" x14ac:dyDescent="0.2">
      <c r="A222" s="114"/>
      <c r="B222" s="114"/>
      <c r="C222" s="114"/>
      <c r="D222" s="114"/>
      <c r="E222" s="114"/>
      <c r="F222" s="114"/>
      <c r="G222" s="114"/>
      <c r="H222" s="108"/>
      <c r="I222" s="140"/>
      <c r="J222" s="140"/>
      <c r="K222" s="140"/>
      <c r="L222" s="140"/>
      <c r="M222" s="140"/>
      <c r="N222" s="140"/>
      <c r="O222" s="140"/>
      <c r="P222" s="140"/>
      <c r="Q222" s="140"/>
      <c r="R222" s="140"/>
      <c r="S222" s="140"/>
      <c r="T222" s="140"/>
      <c r="U222" s="140"/>
      <c r="V222" s="140"/>
      <c r="W222" s="140"/>
      <c r="X222" s="140"/>
      <c r="Y222" s="140"/>
      <c r="Z222" s="140"/>
      <c r="AA222" s="140"/>
      <c r="AB222" s="140"/>
      <c r="AC222" s="80"/>
      <c r="AD222" s="151"/>
      <c r="AE222" s="464"/>
      <c r="AF222" s="464"/>
      <c r="AG222" s="464"/>
      <c r="AH222" s="617"/>
      <c r="AI222" s="80"/>
      <c r="AJ222" s="217"/>
      <c r="AK222" s="217"/>
      <c r="AL222" s="217"/>
      <c r="AM222" s="217"/>
      <c r="AN222" s="217"/>
      <c r="AO222" s="217"/>
      <c r="AP222" s="217"/>
      <c r="AQ222" s="217"/>
      <c r="AR222" s="217"/>
      <c r="AS222" s="217"/>
      <c r="AT222" s="217"/>
      <c r="AU222" s="217"/>
      <c r="AV222" s="217"/>
      <c r="AW222" s="217"/>
      <c r="AX222" s="217"/>
      <c r="AY222" s="217"/>
      <c r="AZ222" s="217"/>
      <c r="BA222" s="217"/>
      <c r="BB222" s="217"/>
      <c r="BC222" s="217"/>
      <c r="BD222" s="217"/>
      <c r="BE222" s="217"/>
      <c r="BF222" s="217"/>
      <c r="BG222" s="217"/>
      <c r="BH222" s="217"/>
      <c r="BI222" s="217"/>
      <c r="BJ222" s="217"/>
      <c r="BK222" s="217"/>
      <c r="BL222" s="217"/>
      <c r="BM222" s="217"/>
      <c r="BN222" s="217"/>
      <c r="BO222" s="217"/>
      <c r="BP222" s="217"/>
      <c r="BQ222" s="217"/>
      <c r="BR222" s="217"/>
      <c r="BS222" s="217"/>
      <c r="BT222" s="217"/>
      <c r="BU222" s="217"/>
      <c r="BV222" s="217"/>
      <c r="BW222" s="217"/>
      <c r="BX222" s="217"/>
      <c r="BY222" s="217"/>
      <c r="BZ222" s="217"/>
      <c r="CA222" s="217"/>
      <c r="CB222" s="217"/>
      <c r="CC222" s="217"/>
      <c r="CD222" s="217"/>
      <c r="CE222" s="217"/>
      <c r="CF222" s="217"/>
      <c r="CG222" s="217"/>
      <c r="CH222" s="217"/>
      <c r="CI222" s="217"/>
      <c r="CJ222" s="217"/>
      <c r="CK222" s="217"/>
      <c r="CL222" s="217"/>
      <c r="CM222" s="217"/>
      <c r="CN222" s="217"/>
      <c r="CO222" s="217"/>
      <c r="CP222" s="217"/>
      <c r="CQ222" s="217"/>
      <c r="CR222" s="217"/>
      <c r="CS222" s="217"/>
      <c r="CT222" s="217"/>
      <c r="CU222" s="217"/>
      <c r="CV222" s="217"/>
    </row>
    <row r="223" spans="1:100" s="96" customFormat="1" ht="12.75" x14ac:dyDescent="0.2">
      <c r="A223" s="114"/>
      <c r="B223" s="114"/>
      <c r="C223" s="114"/>
      <c r="D223" s="114"/>
      <c r="E223" s="114"/>
      <c r="F223" s="114"/>
      <c r="G223" s="114"/>
      <c r="H223" s="108"/>
      <c r="I223" s="140"/>
      <c r="J223" s="140"/>
      <c r="K223" s="140"/>
      <c r="L223" s="140"/>
      <c r="M223" s="140"/>
      <c r="N223" s="140"/>
      <c r="O223" s="140"/>
      <c r="P223" s="140"/>
      <c r="Q223" s="140"/>
      <c r="R223" s="140"/>
      <c r="S223" s="140"/>
      <c r="T223" s="140"/>
      <c r="U223" s="140"/>
      <c r="V223" s="140"/>
      <c r="W223" s="140"/>
      <c r="X223" s="140"/>
      <c r="Y223" s="140"/>
      <c r="Z223" s="140"/>
      <c r="AA223" s="140"/>
      <c r="AB223" s="140"/>
      <c r="AC223" s="80"/>
      <c r="AD223" s="151"/>
      <c r="AE223" s="464"/>
      <c r="AF223" s="464"/>
      <c r="AG223" s="464"/>
      <c r="AH223" s="617"/>
      <c r="AI223" s="80"/>
      <c r="AJ223" s="217"/>
      <c r="AK223" s="217"/>
      <c r="AL223" s="217"/>
      <c r="AM223" s="217"/>
      <c r="AN223" s="217"/>
      <c r="AO223" s="217"/>
      <c r="AP223" s="217"/>
      <c r="AQ223" s="217"/>
      <c r="AR223" s="217"/>
      <c r="AS223" s="217"/>
      <c r="AT223" s="217"/>
      <c r="AU223" s="217"/>
      <c r="AV223" s="217"/>
      <c r="AW223" s="217"/>
      <c r="AX223" s="217"/>
      <c r="AY223" s="217"/>
      <c r="AZ223" s="217"/>
      <c r="BA223" s="217"/>
      <c r="BB223" s="217"/>
      <c r="BC223" s="217"/>
      <c r="BD223" s="217"/>
      <c r="BE223" s="217"/>
      <c r="BF223" s="217"/>
      <c r="BG223" s="217"/>
      <c r="BH223" s="217"/>
      <c r="BI223" s="217"/>
      <c r="BJ223" s="217"/>
      <c r="BK223" s="217"/>
      <c r="BL223" s="217"/>
      <c r="BM223" s="217"/>
      <c r="BN223" s="217"/>
      <c r="BO223" s="217"/>
      <c r="BP223" s="217"/>
      <c r="BQ223" s="217"/>
      <c r="BR223" s="217"/>
      <c r="BS223" s="217"/>
      <c r="BT223" s="217"/>
      <c r="BU223" s="217"/>
      <c r="BV223" s="217"/>
      <c r="BW223" s="217"/>
      <c r="BX223" s="217"/>
      <c r="BY223" s="217"/>
      <c r="BZ223" s="217"/>
      <c r="CA223" s="217"/>
      <c r="CB223" s="217"/>
      <c r="CC223" s="217"/>
      <c r="CD223" s="217"/>
      <c r="CE223" s="217"/>
      <c r="CF223" s="217"/>
      <c r="CG223" s="217"/>
      <c r="CH223" s="217"/>
      <c r="CI223" s="217"/>
      <c r="CJ223" s="217"/>
      <c r="CK223" s="217"/>
      <c r="CL223" s="217"/>
      <c r="CM223" s="217"/>
      <c r="CN223" s="217"/>
      <c r="CO223" s="217"/>
      <c r="CP223" s="217"/>
      <c r="CQ223" s="217"/>
      <c r="CR223" s="217"/>
      <c r="CS223" s="217"/>
      <c r="CT223" s="217"/>
      <c r="CU223" s="217"/>
      <c r="CV223" s="217"/>
    </row>
    <row r="224" spans="1:100" s="96" customFormat="1" ht="12.75" x14ac:dyDescent="0.2">
      <c r="A224" s="114"/>
      <c r="B224" s="114"/>
      <c r="C224" s="114"/>
      <c r="D224" s="114"/>
      <c r="E224" s="114"/>
      <c r="F224" s="114"/>
      <c r="G224" s="114"/>
      <c r="H224" s="108"/>
      <c r="I224" s="140"/>
      <c r="J224" s="140"/>
      <c r="K224" s="140"/>
      <c r="L224" s="140"/>
      <c r="M224" s="140"/>
      <c r="N224" s="140"/>
      <c r="O224" s="140"/>
      <c r="P224" s="140"/>
      <c r="Q224" s="140"/>
      <c r="R224" s="140"/>
      <c r="S224" s="140"/>
      <c r="T224" s="140"/>
      <c r="U224" s="140"/>
      <c r="V224" s="140"/>
      <c r="W224" s="140"/>
      <c r="X224" s="140"/>
      <c r="Y224" s="140"/>
      <c r="Z224" s="140"/>
      <c r="AA224" s="140"/>
      <c r="AB224" s="140"/>
      <c r="AC224" s="80"/>
      <c r="AD224" s="151"/>
      <c r="AE224" s="464"/>
      <c r="AF224" s="464"/>
      <c r="AG224" s="464"/>
      <c r="AH224" s="617"/>
      <c r="AI224" s="80"/>
      <c r="AJ224" s="217"/>
      <c r="AK224" s="217"/>
      <c r="AL224" s="217"/>
      <c r="AM224" s="217"/>
      <c r="AN224" s="217"/>
      <c r="AO224" s="217"/>
      <c r="AP224" s="217"/>
      <c r="AQ224" s="217"/>
      <c r="AR224" s="217"/>
      <c r="AS224" s="217"/>
      <c r="AT224" s="217"/>
      <c r="AU224" s="217"/>
      <c r="AV224" s="217"/>
      <c r="AW224" s="217"/>
      <c r="AX224" s="217"/>
      <c r="AY224" s="217"/>
      <c r="AZ224" s="217"/>
      <c r="BA224" s="217"/>
      <c r="BB224" s="217"/>
      <c r="BC224" s="217"/>
      <c r="BD224" s="217"/>
      <c r="BE224" s="217"/>
      <c r="BF224" s="217"/>
      <c r="BG224" s="217"/>
      <c r="BH224" s="217"/>
      <c r="BI224" s="217"/>
      <c r="BJ224" s="217"/>
      <c r="BK224" s="217"/>
      <c r="BL224" s="217"/>
      <c r="BM224" s="217"/>
      <c r="BN224" s="217"/>
      <c r="BO224" s="217"/>
      <c r="BP224" s="217"/>
      <c r="BQ224" s="217"/>
      <c r="BR224" s="217"/>
      <c r="BS224" s="217"/>
      <c r="BT224" s="217"/>
      <c r="BU224" s="217"/>
      <c r="BV224" s="217"/>
      <c r="BW224" s="217"/>
      <c r="BX224" s="217"/>
      <c r="BY224" s="217"/>
      <c r="BZ224" s="217"/>
      <c r="CA224" s="217"/>
      <c r="CB224" s="217"/>
      <c r="CC224" s="217"/>
      <c r="CD224" s="217"/>
      <c r="CE224" s="217"/>
      <c r="CF224" s="217"/>
      <c r="CG224" s="217"/>
      <c r="CH224" s="217"/>
      <c r="CI224" s="217"/>
      <c r="CJ224" s="217"/>
      <c r="CK224" s="217"/>
      <c r="CL224" s="217"/>
      <c r="CM224" s="217"/>
      <c r="CN224" s="217"/>
      <c r="CO224" s="217"/>
      <c r="CP224" s="217"/>
      <c r="CQ224" s="217"/>
      <c r="CR224" s="217"/>
      <c r="CS224" s="217"/>
      <c r="CT224" s="217"/>
      <c r="CU224" s="217"/>
      <c r="CV224" s="217"/>
    </row>
    <row r="225" spans="1:100" s="96" customFormat="1" ht="12.75" x14ac:dyDescent="0.2">
      <c r="A225" s="114"/>
      <c r="B225" s="114"/>
      <c r="C225" s="114"/>
      <c r="D225" s="114"/>
      <c r="E225" s="114"/>
      <c r="F225" s="114"/>
      <c r="G225" s="114"/>
      <c r="H225" s="108"/>
      <c r="I225" s="140"/>
      <c r="J225" s="140"/>
      <c r="K225" s="140"/>
      <c r="L225" s="140"/>
      <c r="M225" s="140"/>
      <c r="N225" s="140"/>
      <c r="O225" s="140"/>
      <c r="P225" s="140"/>
      <c r="Q225" s="140"/>
      <c r="R225" s="140"/>
      <c r="S225" s="140"/>
      <c r="T225" s="140"/>
      <c r="U225" s="140"/>
      <c r="V225" s="140"/>
      <c r="W225" s="140"/>
      <c r="X225" s="140"/>
      <c r="Y225" s="140"/>
      <c r="Z225" s="140"/>
      <c r="AA225" s="140"/>
      <c r="AB225" s="140"/>
      <c r="AC225" s="80"/>
      <c r="AD225" s="151"/>
      <c r="AE225" s="464"/>
      <c r="AF225" s="464"/>
      <c r="AG225" s="464"/>
      <c r="AH225" s="617"/>
      <c r="AI225" s="80"/>
      <c r="AJ225" s="217"/>
      <c r="AK225" s="217"/>
      <c r="AL225" s="217"/>
      <c r="AM225" s="217"/>
      <c r="AN225" s="217"/>
      <c r="AO225" s="217"/>
      <c r="AP225" s="217"/>
      <c r="AQ225" s="217"/>
      <c r="AR225" s="217"/>
      <c r="AS225" s="217"/>
      <c r="AT225" s="217"/>
      <c r="AU225" s="217"/>
      <c r="AV225" s="217"/>
      <c r="AW225" s="217"/>
      <c r="AX225" s="217"/>
      <c r="AY225" s="217"/>
      <c r="AZ225" s="217"/>
      <c r="BA225" s="217"/>
      <c r="BB225" s="217"/>
      <c r="BC225" s="217"/>
      <c r="BD225" s="217"/>
      <c r="BE225" s="217"/>
      <c r="BF225" s="217"/>
      <c r="BG225" s="217"/>
      <c r="BH225" s="217"/>
      <c r="BI225" s="217"/>
      <c r="BJ225" s="217"/>
      <c r="BK225" s="217"/>
      <c r="BL225" s="217"/>
      <c r="BM225" s="217"/>
      <c r="BN225" s="217"/>
      <c r="BO225" s="217"/>
      <c r="BP225" s="217"/>
      <c r="BQ225" s="217"/>
      <c r="BR225" s="217"/>
      <c r="BS225" s="217"/>
      <c r="BT225" s="217"/>
      <c r="BU225" s="217"/>
      <c r="BV225" s="217"/>
      <c r="BW225" s="217"/>
      <c r="BX225" s="217"/>
      <c r="BY225" s="217"/>
      <c r="BZ225" s="217"/>
      <c r="CA225" s="217"/>
      <c r="CB225" s="217"/>
      <c r="CC225" s="217"/>
      <c r="CD225" s="217"/>
      <c r="CE225" s="217"/>
      <c r="CF225" s="217"/>
      <c r="CG225" s="217"/>
      <c r="CH225" s="217"/>
      <c r="CI225" s="217"/>
      <c r="CJ225" s="217"/>
      <c r="CK225" s="217"/>
      <c r="CL225" s="217"/>
      <c r="CM225" s="217"/>
      <c r="CN225" s="217"/>
      <c r="CO225" s="217"/>
      <c r="CP225" s="217"/>
      <c r="CQ225" s="217"/>
      <c r="CR225" s="217"/>
      <c r="CS225" s="217"/>
      <c r="CT225" s="217"/>
      <c r="CU225" s="217"/>
      <c r="CV225" s="217"/>
    </row>
    <row r="226" spans="1:100" s="96" customFormat="1" ht="12.75" x14ac:dyDescent="0.2">
      <c r="A226" s="114"/>
      <c r="B226" s="114"/>
      <c r="C226" s="114"/>
      <c r="D226" s="114"/>
      <c r="E226" s="114"/>
      <c r="F226" s="114"/>
      <c r="G226" s="114"/>
      <c r="H226" s="108"/>
      <c r="I226" s="140"/>
      <c r="J226" s="140"/>
      <c r="K226" s="140"/>
      <c r="L226" s="140"/>
      <c r="M226" s="140"/>
      <c r="N226" s="140"/>
      <c r="O226" s="140"/>
      <c r="P226" s="140"/>
      <c r="Q226" s="140"/>
      <c r="R226" s="140"/>
      <c r="S226" s="140"/>
      <c r="T226" s="140"/>
      <c r="U226" s="140"/>
      <c r="V226" s="140"/>
      <c r="W226" s="140"/>
      <c r="X226" s="140"/>
      <c r="Y226" s="140"/>
      <c r="Z226" s="140"/>
      <c r="AA226" s="140"/>
      <c r="AB226" s="140"/>
      <c r="AC226" s="80"/>
      <c r="AD226" s="151"/>
      <c r="AE226" s="464"/>
      <c r="AF226" s="464"/>
      <c r="AG226" s="464"/>
      <c r="AH226" s="617"/>
      <c r="AI226" s="80"/>
      <c r="AJ226" s="217"/>
      <c r="AK226" s="217"/>
      <c r="AL226" s="217"/>
      <c r="AM226" s="217"/>
      <c r="AN226" s="217"/>
      <c r="AO226" s="217"/>
      <c r="AP226" s="217"/>
      <c r="AQ226" s="217"/>
      <c r="AR226" s="217"/>
      <c r="AS226" s="217"/>
      <c r="AT226" s="217"/>
      <c r="AU226" s="217"/>
      <c r="AV226" s="217"/>
      <c r="AW226" s="217"/>
      <c r="AX226" s="217"/>
      <c r="AY226" s="217"/>
      <c r="AZ226" s="217"/>
      <c r="BA226" s="217"/>
      <c r="BB226" s="217"/>
      <c r="BC226" s="217"/>
      <c r="BD226" s="217"/>
      <c r="BE226" s="217"/>
      <c r="BF226" s="217"/>
      <c r="BG226" s="217"/>
      <c r="BH226" s="217"/>
      <c r="BI226" s="217"/>
      <c r="BJ226" s="217"/>
      <c r="BK226" s="217"/>
      <c r="BL226" s="217"/>
      <c r="BM226" s="217"/>
      <c r="BN226" s="217"/>
      <c r="BO226" s="217"/>
      <c r="BP226" s="217"/>
      <c r="BQ226" s="217"/>
      <c r="BR226" s="217"/>
      <c r="BS226" s="217"/>
      <c r="BT226" s="217"/>
      <c r="BU226" s="217"/>
      <c r="BV226" s="217"/>
      <c r="BW226" s="217"/>
      <c r="BX226" s="217"/>
      <c r="BY226" s="217"/>
      <c r="BZ226" s="217"/>
      <c r="CA226" s="217"/>
      <c r="CB226" s="217"/>
      <c r="CC226" s="217"/>
      <c r="CD226" s="217"/>
      <c r="CE226" s="217"/>
      <c r="CF226" s="217"/>
      <c r="CG226" s="217"/>
      <c r="CH226" s="217"/>
      <c r="CI226" s="217"/>
      <c r="CJ226" s="217"/>
      <c r="CK226" s="217"/>
      <c r="CL226" s="217"/>
      <c r="CM226" s="217"/>
      <c r="CN226" s="217"/>
      <c r="CO226" s="217"/>
      <c r="CP226" s="217"/>
      <c r="CQ226" s="217"/>
      <c r="CR226" s="217"/>
      <c r="CS226" s="217"/>
      <c r="CT226" s="217"/>
      <c r="CU226" s="217"/>
      <c r="CV226" s="217"/>
    </row>
    <row r="227" spans="1:100" s="96" customFormat="1" ht="12.75" x14ac:dyDescent="0.2">
      <c r="A227" s="114"/>
      <c r="B227" s="114"/>
      <c r="C227" s="114"/>
      <c r="D227" s="114"/>
      <c r="E227" s="114"/>
      <c r="F227" s="114"/>
      <c r="G227" s="114"/>
      <c r="H227" s="108"/>
      <c r="I227" s="140"/>
      <c r="J227" s="140"/>
      <c r="K227" s="140"/>
      <c r="L227" s="140"/>
      <c r="M227" s="140"/>
      <c r="N227" s="140"/>
      <c r="O227" s="140"/>
      <c r="P227" s="140"/>
      <c r="Q227" s="140"/>
      <c r="R227" s="140"/>
      <c r="S227" s="140"/>
      <c r="T227" s="140"/>
      <c r="U227" s="140"/>
      <c r="V227" s="140"/>
      <c r="W227" s="140"/>
      <c r="X227" s="140"/>
      <c r="Y227" s="140"/>
      <c r="Z227" s="140"/>
      <c r="AA227" s="140"/>
      <c r="AB227" s="140"/>
      <c r="AC227" s="80"/>
      <c r="AD227" s="151"/>
      <c r="AE227" s="464"/>
      <c r="AF227" s="464"/>
      <c r="AG227" s="464"/>
      <c r="AH227" s="617"/>
      <c r="AI227" s="80"/>
      <c r="AJ227" s="217"/>
      <c r="AK227" s="217"/>
      <c r="AL227" s="217"/>
      <c r="AM227" s="217"/>
      <c r="AN227" s="217"/>
      <c r="AO227" s="217"/>
      <c r="AP227" s="217"/>
      <c r="AQ227" s="217"/>
      <c r="AR227" s="217"/>
      <c r="AS227" s="217"/>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217"/>
      <c r="BS227" s="217"/>
      <c r="BT227" s="217"/>
      <c r="BU227" s="217"/>
      <c r="BV227" s="217"/>
      <c r="BW227" s="217"/>
      <c r="BX227" s="217"/>
      <c r="BY227" s="217"/>
      <c r="BZ227" s="217"/>
      <c r="CA227" s="217"/>
      <c r="CB227" s="217"/>
      <c r="CC227" s="217"/>
      <c r="CD227" s="217"/>
      <c r="CE227" s="217"/>
      <c r="CF227" s="217"/>
      <c r="CG227" s="217"/>
      <c r="CH227" s="217"/>
      <c r="CI227" s="217"/>
      <c r="CJ227" s="217"/>
      <c r="CK227" s="217"/>
      <c r="CL227" s="217"/>
      <c r="CM227" s="217"/>
      <c r="CN227" s="217"/>
      <c r="CO227" s="217"/>
      <c r="CP227" s="217"/>
      <c r="CQ227" s="217"/>
      <c r="CR227" s="217"/>
      <c r="CS227" s="217"/>
      <c r="CT227" s="217"/>
      <c r="CU227" s="217"/>
      <c r="CV227" s="217"/>
    </row>
    <row r="228" spans="1:100" s="96" customFormat="1" ht="12.75" x14ac:dyDescent="0.2">
      <c r="A228" s="114"/>
      <c r="B228" s="114"/>
      <c r="C228" s="114"/>
      <c r="D228" s="114"/>
      <c r="E228" s="114"/>
      <c r="F228" s="114"/>
      <c r="G228" s="114"/>
      <c r="H228" s="108"/>
      <c r="I228" s="140"/>
      <c r="J228" s="140"/>
      <c r="K228" s="140"/>
      <c r="L228" s="140"/>
      <c r="M228" s="140"/>
      <c r="N228" s="140"/>
      <c r="O228" s="140"/>
      <c r="P228" s="140"/>
      <c r="Q228" s="140"/>
      <c r="R228" s="140"/>
      <c r="S228" s="140"/>
      <c r="T228" s="140"/>
      <c r="U228" s="140"/>
      <c r="V228" s="140"/>
      <c r="W228" s="140"/>
      <c r="X228" s="140"/>
      <c r="Y228" s="140"/>
      <c r="Z228" s="140"/>
      <c r="AA228" s="140"/>
      <c r="AB228" s="140"/>
      <c r="AC228" s="80"/>
      <c r="AD228" s="151"/>
      <c r="AE228" s="464"/>
      <c r="AF228" s="464"/>
      <c r="AG228" s="464"/>
      <c r="AH228" s="617"/>
      <c r="AI228" s="80"/>
      <c r="AJ228" s="217"/>
      <c r="AK228" s="217"/>
      <c r="AL228" s="217"/>
      <c r="AM228" s="217"/>
      <c r="AN228" s="217"/>
      <c r="AO228" s="217"/>
      <c r="AP228" s="217"/>
      <c r="AQ228" s="217"/>
      <c r="AR228" s="217"/>
      <c r="AS228" s="217"/>
      <c r="AT228" s="217"/>
      <c r="AU228" s="217"/>
      <c r="AV228" s="217"/>
      <c r="AW228" s="217"/>
      <c r="AX228" s="217"/>
      <c r="AY228" s="217"/>
      <c r="AZ228" s="217"/>
      <c r="BA228" s="217"/>
      <c r="BB228" s="217"/>
      <c r="BC228" s="217"/>
      <c r="BD228" s="217"/>
      <c r="BE228" s="217"/>
      <c r="BF228" s="217"/>
      <c r="BG228" s="217"/>
      <c r="BH228" s="217"/>
      <c r="BI228" s="217"/>
      <c r="BJ228" s="217"/>
      <c r="BK228" s="217"/>
      <c r="BL228" s="217"/>
      <c r="BM228" s="217"/>
      <c r="BN228" s="217"/>
      <c r="BO228" s="217"/>
      <c r="BP228" s="217"/>
      <c r="BQ228" s="217"/>
      <c r="BR228" s="217"/>
      <c r="BS228" s="217"/>
      <c r="BT228" s="217"/>
      <c r="BU228" s="217"/>
      <c r="BV228" s="217"/>
      <c r="BW228" s="217"/>
      <c r="BX228" s="217"/>
      <c r="BY228" s="217"/>
      <c r="BZ228" s="217"/>
      <c r="CA228" s="217"/>
      <c r="CB228" s="217"/>
      <c r="CC228" s="217"/>
      <c r="CD228" s="217"/>
      <c r="CE228" s="217"/>
      <c r="CF228" s="217"/>
      <c r="CG228" s="217"/>
      <c r="CH228" s="217"/>
      <c r="CI228" s="217"/>
      <c r="CJ228" s="217"/>
      <c r="CK228" s="217"/>
      <c r="CL228" s="217"/>
      <c r="CM228" s="217"/>
      <c r="CN228" s="217"/>
      <c r="CO228" s="217"/>
      <c r="CP228" s="217"/>
      <c r="CQ228" s="217"/>
      <c r="CR228" s="217"/>
      <c r="CS228" s="217"/>
      <c r="CT228" s="217"/>
      <c r="CU228" s="217"/>
      <c r="CV228" s="217"/>
    </row>
    <row r="229" spans="1:100" s="96" customFormat="1" ht="12.75" x14ac:dyDescent="0.2">
      <c r="A229" s="114"/>
      <c r="B229" s="114"/>
      <c r="C229" s="114"/>
      <c r="D229" s="114"/>
      <c r="E229" s="114"/>
      <c r="F229" s="114"/>
      <c r="G229" s="114"/>
      <c r="H229" s="108"/>
      <c r="I229" s="140"/>
      <c r="J229" s="140"/>
      <c r="K229" s="140"/>
      <c r="L229" s="140"/>
      <c r="M229" s="140"/>
      <c r="N229" s="140"/>
      <c r="O229" s="140"/>
      <c r="P229" s="140"/>
      <c r="Q229" s="140"/>
      <c r="R229" s="140"/>
      <c r="S229" s="140"/>
      <c r="T229" s="140"/>
      <c r="U229" s="140"/>
      <c r="V229" s="140"/>
      <c r="W229" s="140"/>
      <c r="X229" s="140"/>
      <c r="Y229" s="140"/>
      <c r="Z229" s="140"/>
      <c r="AA229" s="140"/>
      <c r="AB229" s="140"/>
      <c r="AC229" s="80"/>
      <c r="AD229" s="151"/>
      <c r="AE229" s="464"/>
      <c r="AF229" s="464"/>
      <c r="AG229" s="464"/>
      <c r="AH229" s="617"/>
      <c r="AI229" s="80"/>
      <c r="AJ229" s="217"/>
      <c r="AK229" s="217"/>
      <c r="AL229" s="217"/>
      <c r="AM229" s="217"/>
      <c r="AN229" s="217"/>
      <c r="AO229" s="217"/>
      <c r="AP229" s="217"/>
      <c r="AQ229" s="217"/>
      <c r="AR229" s="217"/>
      <c r="AS229" s="217"/>
      <c r="AT229" s="217"/>
      <c r="AU229" s="217"/>
      <c r="AV229" s="217"/>
      <c r="AW229" s="217"/>
      <c r="AX229" s="217"/>
      <c r="AY229" s="217"/>
      <c r="AZ229" s="217"/>
      <c r="BA229" s="217"/>
      <c r="BB229" s="217"/>
      <c r="BC229" s="217"/>
      <c r="BD229" s="217"/>
      <c r="BE229" s="217"/>
      <c r="BF229" s="217"/>
      <c r="BG229" s="217"/>
      <c r="BH229" s="217"/>
      <c r="BI229" s="217"/>
      <c r="BJ229" s="217"/>
      <c r="BK229" s="217"/>
      <c r="BL229" s="217"/>
      <c r="BM229" s="217"/>
      <c r="BN229" s="217"/>
      <c r="BO229" s="217"/>
      <c r="BP229" s="217"/>
      <c r="BQ229" s="217"/>
      <c r="BR229" s="217"/>
      <c r="BS229" s="217"/>
      <c r="BT229" s="217"/>
      <c r="BU229" s="217"/>
      <c r="BV229" s="217"/>
      <c r="BW229" s="217"/>
      <c r="BX229" s="217"/>
      <c r="BY229" s="217"/>
      <c r="BZ229" s="217"/>
      <c r="CA229" s="217"/>
      <c r="CB229" s="217"/>
      <c r="CC229" s="217"/>
      <c r="CD229" s="217"/>
      <c r="CE229" s="217"/>
      <c r="CF229" s="217"/>
      <c r="CG229" s="217"/>
      <c r="CH229" s="217"/>
      <c r="CI229" s="217"/>
      <c r="CJ229" s="217"/>
      <c r="CK229" s="217"/>
      <c r="CL229" s="217"/>
      <c r="CM229" s="217"/>
      <c r="CN229" s="217"/>
      <c r="CO229" s="217"/>
      <c r="CP229" s="217"/>
      <c r="CQ229" s="217"/>
      <c r="CR229" s="217"/>
      <c r="CS229" s="217"/>
      <c r="CT229" s="217"/>
      <c r="CU229" s="217"/>
      <c r="CV229" s="217"/>
    </row>
    <row r="230" spans="1:100" s="96" customFormat="1" ht="12.75" x14ac:dyDescent="0.2">
      <c r="A230" s="114"/>
      <c r="B230" s="114"/>
      <c r="C230" s="114"/>
      <c r="D230" s="114"/>
      <c r="E230" s="114"/>
      <c r="F230" s="114"/>
      <c r="G230" s="114"/>
      <c r="H230" s="108"/>
      <c r="I230" s="140"/>
      <c r="J230" s="140"/>
      <c r="K230" s="140"/>
      <c r="L230" s="140"/>
      <c r="M230" s="140"/>
      <c r="N230" s="140"/>
      <c r="O230" s="140"/>
      <c r="P230" s="140"/>
      <c r="Q230" s="140"/>
      <c r="R230" s="140"/>
      <c r="S230" s="140"/>
      <c r="T230" s="140"/>
      <c r="U230" s="140"/>
      <c r="V230" s="140"/>
      <c r="W230" s="140"/>
      <c r="X230" s="140"/>
      <c r="Y230" s="140"/>
      <c r="Z230" s="140"/>
      <c r="AA230" s="140"/>
      <c r="AB230" s="140"/>
      <c r="AC230" s="80"/>
      <c r="AD230" s="151"/>
      <c r="AE230" s="464"/>
      <c r="AF230" s="464"/>
      <c r="AG230" s="464"/>
      <c r="AH230" s="617"/>
      <c r="AI230" s="80"/>
      <c r="AJ230" s="217"/>
      <c r="AK230" s="217"/>
      <c r="AL230" s="217"/>
      <c r="AM230" s="217"/>
      <c r="AN230" s="217"/>
      <c r="AO230" s="217"/>
      <c r="AP230" s="217"/>
      <c r="AQ230" s="217"/>
      <c r="AR230" s="217"/>
      <c r="AS230" s="217"/>
      <c r="AT230" s="217"/>
      <c r="AU230" s="217"/>
      <c r="AV230" s="217"/>
      <c r="AW230" s="217"/>
      <c r="AX230" s="217"/>
      <c r="AY230" s="217"/>
      <c r="AZ230" s="217"/>
      <c r="BA230" s="217"/>
      <c r="BB230" s="217"/>
      <c r="BC230" s="217"/>
      <c r="BD230" s="217"/>
      <c r="BE230" s="217"/>
      <c r="BF230" s="217"/>
      <c r="BG230" s="217"/>
      <c r="BH230" s="217"/>
      <c r="BI230" s="217"/>
      <c r="BJ230" s="217"/>
      <c r="BK230" s="217"/>
      <c r="BL230" s="217"/>
      <c r="BM230" s="217"/>
      <c r="BN230" s="217"/>
      <c r="BO230" s="217"/>
      <c r="BP230" s="217"/>
      <c r="BQ230" s="217"/>
      <c r="BR230" s="217"/>
      <c r="BS230" s="217"/>
      <c r="BT230" s="217"/>
      <c r="BU230" s="217"/>
      <c r="BV230" s="217"/>
      <c r="BW230" s="217"/>
      <c r="BX230" s="217"/>
      <c r="BY230" s="217"/>
      <c r="BZ230" s="217"/>
      <c r="CA230" s="217"/>
      <c r="CB230" s="217"/>
      <c r="CC230" s="217"/>
      <c r="CD230" s="217"/>
      <c r="CE230" s="217"/>
      <c r="CF230" s="217"/>
      <c r="CG230" s="217"/>
      <c r="CH230" s="217"/>
      <c r="CI230" s="217"/>
      <c r="CJ230" s="217"/>
      <c r="CK230" s="217"/>
      <c r="CL230" s="217"/>
      <c r="CM230" s="217"/>
      <c r="CN230" s="217"/>
      <c r="CO230" s="217"/>
      <c r="CP230" s="217"/>
      <c r="CQ230" s="217"/>
      <c r="CR230" s="217"/>
      <c r="CS230" s="217"/>
      <c r="CT230" s="217"/>
      <c r="CU230" s="217"/>
      <c r="CV230" s="217"/>
    </row>
    <row r="231" spans="1:100" s="96" customFormat="1" ht="12.75" x14ac:dyDescent="0.2">
      <c r="A231" s="114"/>
      <c r="B231" s="114"/>
      <c r="C231" s="114"/>
      <c r="D231" s="114"/>
      <c r="E231" s="114"/>
      <c r="F231" s="114"/>
      <c r="G231" s="114"/>
      <c r="H231" s="108"/>
      <c r="I231" s="140"/>
      <c r="J231" s="140"/>
      <c r="K231" s="140"/>
      <c r="L231" s="140"/>
      <c r="M231" s="140"/>
      <c r="N231" s="140"/>
      <c r="O231" s="140"/>
      <c r="P231" s="140"/>
      <c r="Q231" s="140"/>
      <c r="R231" s="140"/>
      <c r="S231" s="140"/>
      <c r="T231" s="140"/>
      <c r="U231" s="140"/>
      <c r="V231" s="140"/>
      <c r="W231" s="140"/>
      <c r="X231" s="140"/>
      <c r="Y231" s="140"/>
      <c r="Z231" s="140"/>
      <c r="AA231" s="140"/>
      <c r="AB231" s="140"/>
      <c r="AC231" s="80"/>
      <c r="AD231" s="151"/>
      <c r="AE231" s="464"/>
      <c r="AF231" s="464"/>
      <c r="AG231" s="464"/>
      <c r="AH231" s="617"/>
      <c r="AI231" s="80"/>
      <c r="AJ231" s="217"/>
      <c r="AK231" s="217"/>
      <c r="AL231" s="217"/>
      <c r="AM231" s="217"/>
      <c r="AN231" s="217"/>
      <c r="AO231" s="217"/>
      <c r="AP231" s="217"/>
      <c r="AQ231" s="217"/>
      <c r="AR231" s="217"/>
      <c r="AS231" s="217"/>
      <c r="AT231" s="217"/>
      <c r="AU231" s="217"/>
      <c r="AV231" s="217"/>
      <c r="AW231" s="217"/>
      <c r="AX231" s="217"/>
      <c r="AY231" s="217"/>
      <c r="AZ231" s="217"/>
      <c r="BA231" s="217"/>
      <c r="BB231" s="217"/>
      <c r="BC231" s="217"/>
      <c r="BD231" s="217"/>
      <c r="BE231" s="217"/>
      <c r="BF231" s="217"/>
      <c r="BG231" s="217"/>
      <c r="BH231" s="217"/>
      <c r="BI231" s="217"/>
      <c r="BJ231" s="217"/>
      <c r="BK231" s="217"/>
      <c r="BL231" s="217"/>
      <c r="BM231" s="217"/>
      <c r="BN231" s="217"/>
      <c r="BO231" s="217"/>
      <c r="BP231" s="217"/>
      <c r="BQ231" s="217"/>
      <c r="BR231" s="217"/>
      <c r="BS231" s="217"/>
      <c r="BT231" s="217"/>
      <c r="BU231" s="217"/>
      <c r="BV231" s="217"/>
      <c r="BW231" s="217"/>
      <c r="BX231" s="217"/>
      <c r="BY231" s="217"/>
      <c r="BZ231" s="217"/>
      <c r="CA231" s="217"/>
      <c r="CB231" s="217"/>
      <c r="CC231" s="217"/>
      <c r="CD231" s="217"/>
      <c r="CE231" s="217"/>
      <c r="CF231" s="217"/>
      <c r="CG231" s="217"/>
      <c r="CH231" s="217"/>
      <c r="CI231" s="217"/>
      <c r="CJ231" s="217"/>
      <c r="CK231" s="217"/>
      <c r="CL231" s="217"/>
      <c r="CM231" s="217"/>
      <c r="CN231" s="217"/>
      <c r="CO231" s="217"/>
      <c r="CP231" s="217"/>
      <c r="CQ231" s="217"/>
      <c r="CR231" s="217"/>
      <c r="CS231" s="217"/>
      <c r="CT231" s="217"/>
      <c r="CU231" s="217"/>
      <c r="CV231" s="217"/>
    </row>
    <row r="232" spans="1:100" s="96" customFormat="1" ht="12.75" x14ac:dyDescent="0.2">
      <c r="A232" s="114"/>
      <c r="B232" s="114"/>
      <c r="C232" s="114"/>
      <c r="D232" s="114"/>
      <c r="E232" s="114"/>
      <c r="F232" s="114"/>
      <c r="G232" s="114"/>
      <c r="H232" s="108"/>
      <c r="I232" s="140"/>
      <c r="J232" s="140"/>
      <c r="K232" s="140"/>
      <c r="L232" s="140"/>
      <c r="M232" s="140"/>
      <c r="N232" s="140"/>
      <c r="O232" s="140"/>
      <c r="P232" s="140"/>
      <c r="Q232" s="140"/>
      <c r="R232" s="140"/>
      <c r="S232" s="140"/>
      <c r="T232" s="140"/>
      <c r="U232" s="140"/>
      <c r="V232" s="140"/>
      <c r="W232" s="140"/>
      <c r="X232" s="140"/>
      <c r="Y232" s="140"/>
      <c r="Z232" s="140"/>
      <c r="AA232" s="140"/>
      <c r="AB232" s="140"/>
      <c r="AC232" s="80"/>
      <c r="AD232" s="151"/>
      <c r="AE232" s="464"/>
      <c r="AF232" s="464"/>
      <c r="AG232" s="464"/>
      <c r="AH232" s="617"/>
      <c r="AI232" s="80"/>
      <c r="AJ232" s="217"/>
      <c r="AK232" s="217"/>
      <c r="AL232" s="217"/>
      <c r="AM232" s="217"/>
      <c r="AN232" s="217"/>
      <c r="AO232" s="217"/>
      <c r="AP232" s="217"/>
      <c r="AQ232" s="217"/>
      <c r="AR232" s="217"/>
      <c r="AS232" s="217"/>
      <c r="AT232" s="217"/>
      <c r="AU232" s="217"/>
      <c r="AV232" s="217"/>
      <c r="AW232" s="217"/>
      <c r="AX232" s="217"/>
      <c r="AY232" s="217"/>
      <c r="AZ232" s="217"/>
      <c r="BA232" s="217"/>
      <c r="BB232" s="217"/>
      <c r="BC232" s="217"/>
      <c r="BD232" s="217"/>
      <c r="BE232" s="217"/>
      <c r="BF232" s="217"/>
      <c r="BG232" s="217"/>
      <c r="BH232" s="217"/>
      <c r="BI232" s="217"/>
      <c r="BJ232" s="217"/>
      <c r="BK232" s="217"/>
      <c r="BL232" s="217"/>
      <c r="BM232" s="217"/>
      <c r="BN232" s="217"/>
      <c r="BO232" s="217"/>
      <c r="BP232" s="217"/>
      <c r="BQ232" s="217"/>
      <c r="BR232" s="217"/>
      <c r="BS232" s="217"/>
      <c r="BT232" s="217"/>
      <c r="BU232" s="217"/>
      <c r="BV232" s="217"/>
      <c r="BW232" s="217"/>
      <c r="BX232" s="217"/>
      <c r="BY232" s="217"/>
      <c r="BZ232" s="217"/>
      <c r="CA232" s="217"/>
      <c r="CB232" s="217"/>
      <c r="CC232" s="217"/>
      <c r="CD232" s="217"/>
      <c r="CE232" s="217"/>
      <c r="CF232" s="217"/>
      <c r="CG232" s="217"/>
      <c r="CH232" s="217"/>
      <c r="CI232" s="217"/>
      <c r="CJ232" s="217"/>
      <c r="CK232" s="217"/>
      <c r="CL232" s="217"/>
      <c r="CM232" s="217"/>
      <c r="CN232" s="217"/>
      <c r="CO232" s="217"/>
      <c r="CP232" s="217"/>
      <c r="CQ232" s="217"/>
      <c r="CR232" s="217"/>
      <c r="CS232" s="217"/>
      <c r="CT232" s="217"/>
      <c r="CU232" s="217"/>
      <c r="CV232" s="217"/>
    </row>
    <row r="233" spans="1:100" s="96" customFormat="1" ht="12.75" x14ac:dyDescent="0.2">
      <c r="A233" s="114"/>
      <c r="B233" s="114"/>
      <c r="C233" s="114"/>
      <c r="D233" s="114"/>
      <c r="E233" s="114"/>
      <c r="F233" s="114"/>
      <c r="G233" s="114"/>
      <c r="H233" s="108"/>
      <c r="I233" s="140"/>
      <c r="J233" s="140"/>
      <c r="K233" s="140"/>
      <c r="L233" s="140"/>
      <c r="M233" s="140"/>
      <c r="N233" s="140"/>
      <c r="O233" s="140"/>
      <c r="P233" s="140"/>
      <c r="Q233" s="140"/>
      <c r="R233" s="140"/>
      <c r="S233" s="140"/>
      <c r="T233" s="140"/>
      <c r="U233" s="140"/>
      <c r="V233" s="140"/>
      <c r="W233" s="140"/>
      <c r="X233" s="140"/>
      <c r="Y233" s="140"/>
      <c r="Z233" s="140"/>
      <c r="AA233" s="140"/>
      <c r="AB233" s="140"/>
      <c r="AC233" s="80"/>
      <c r="AD233" s="151"/>
      <c r="AE233" s="464"/>
      <c r="AF233" s="464"/>
      <c r="AG233" s="464"/>
      <c r="AH233" s="617"/>
      <c r="AI233" s="80"/>
      <c r="AJ233" s="217"/>
      <c r="AK233" s="217"/>
      <c r="AL233" s="217"/>
      <c r="AM233" s="217"/>
      <c r="AN233" s="217"/>
      <c r="AO233" s="217"/>
      <c r="AP233" s="217"/>
      <c r="AQ233" s="217"/>
      <c r="AR233" s="217"/>
      <c r="AS233" s="217"/>
      <c r="AT233" s="217"/>
      <c r="AU233" s="217"/>
      <c r="AV233" s="217"/>
      <c r="AW233" s="217"/>
      <c r="AX233" s="217"/>
      <c r="AY233" s="217"/>
      <c r="AZ233" s="217"/>
      <c r="BA233" s="217"/>
      <c r="BB233" s="217"/>
      <c r="BC233" s="217"/>
      <c r="BD233" s="217"/>
      <c r="BE233" s="217"/>
      <c r="BF233" s="217"/>
      <c r="BG233" s="217"/>
      <c r="BH233" s="217"/>
      <c r="BI233" s="217"/>
      <c r="BJ233" s="217"/>
      <c r="BK233" s="217"/>
      <c r="BL233" s="217"/>
      <c r="BM233" s="217"/>
      <c r="BN233" s="217"/>
      <c r="BO233" s="217"/>
      <c r="BP233" s="217"/>
      <c r="BQ233" s="217"/>
      <c r="BR233" s="217"/>
      <c r="BS233" s="217"/>
      <c r="BT233" s="217"/>
      <c r="BU233" s="217"/>
      <c r="BV233" s="217"/>
      <c r="BW233" s="217"/>
      <c r="BX233" s="217"/>
      <c r="BY233" s="217"/>
      <c r="BZ233" s="217"/>
      <c r="CA233" s="217"/>
      <c r="CB233" s="217"/>
      <c r="CC233" s="217"/>
      <c r="CD233" s="217"/>
      <c r="CE233" s="217"/>
      <c r="CF233" s="217"/>
      <c r="CG233" s="217"/>
      <c r="CH233" s="217"/>
      <c r="CI233" s="217"/>
      <c r="CJ233" s="217"/>
      <c r="CK233" s="217"/>
      <c r="CL233" s="217"/>
      <c r="CM233" s="217"/>
      <c r="CN233" s="217"/>
      <c r="CO233" s="217"/>
      <c r="CP233" s="217"/>
      <c r="CQ233" s="217"/>
      <c r="CR233" s="217"/>
      <c r="CS233" s="217"/>
      <c r="CT233" s="217"/>
      <c r="CU233" s="217"/>
      <c r="CV233" s="217"/>
    </row>
    <row r="234" spans="1:100" s="96" customFormat="1" ht="12.75" x14ac:dyDescent="0.2">
      <c r="A234" s="114"/>
      <c r="B234" s="114"/>
      <c r="C234" s="114"/>
      <c r="D234" s="114"/>
      <c r="E234" s="114"/>
      <c r="F234" s="114"/>
      <c r="G234" s="114"/>
      <c r="H234" s="108"/>
      <c r="I234" s="140"/>
      <c r="J234" s="140"/>
      <c r="K234" s="140"/>
      <c r="L234" s="140"/>
      <c r="M234" s="140"/>
      <c r="N234" s="140"/>
      <c r="O234" s="140"/>
      <c r="P234" s="140"/>
      <c r="Q234" s="140"/>
      <c r="R234" s="140"/>
      <c r="S234" s="140"/>
      <c r="T234" s="140"/>
      <c r="U234" s="140"/>
      <c r="V234" s="140"/>
      <c r="W234" s="140"/>
      <c r="X234" s="140"/>
      <c r="Y234" s="140"/>
      <c r="Z234" s="140"/>
      <c r="AA234" s="140"/>
      <c r="AB234" s="140"/>
      <c r="AC234" s="80"/>
      <c r="AD234" s="151"/>
      <c r="AE234" s="464"/>
      <c r="AF234" s="464"/>
      <c r="AG234" s="464"/>
      <c r="AH234" s="617"/>
      <c r="AI234" s="80"/>
      <c r="AJ234" s="217"/>
      <c r="AK234" s="217"/>
      <c r="AL234" s="217"/>
      <c r="AM234" s="217"/>
      <c r="AN234" s="217"/>
      <c r="AO234" s="217"/>
      <c r="AP234" s="217"/>
      <c r="AQ234" s="217"/>
      <c r="AR234" s="217"/>
      <c r="AS234" s="217"/>
      <c r="AT234" s="217"/>
      <c r="AU234" s="217"/>
      <c r="AV234" s="217"/>
      <c r="AW234" s="217"/>
      <c r="AX234" s="217"/>
      <c r="AY234" s="217"/>
      <c r="AZ234" s="217"/>
      <c r="BA234" s="217"/>
      <c r="BB234" s="217"/>
      <c r="BC234" s="217"/>
      <c r="BD234" s="217"/>
      <c r="BE234" s="217"/>
      <c r="BF234" s="217"/>
      <c r="BG234" s="217"/>
      <c r="BH234" s="217"/>
      <c r="BI234" s="217"/>
      <c r="BJ234" s="217"/>
      <c r="BK234" s="217"/>
      <c r="BL234" s="217"/>
      <c r="BM234" s="217"/>
      <c r="BN234" s="217"/>
      <c r="BO234" s="217"/>
      <c r="BP234" s="217"/>
      <c r="BQ234" s="217"/>
      <c r="BR234" s="217"/>
      <c r="BS234" s="217"/>
      <c r="BT234" s="217"/>
      <c r="BU234" s="217"/>
      <c r="BV234" s="217"/>
      <c r="BW234" s="217"/>
      <c r="BX234" s="217"/>
      <c r="BY234" s="217"/>
      <c r="BZ234" s="217"/>
      <c r="CA234" s="217"/>
      <c r="CB234" s="217"/>
      <c r="CC234" s="217"/>
      <c r="CD234" s="217"/>
      <c r="CE234" s="217"/>
      <c r="CF234" s="217"/>
      <c r="CG234" s="217"/>
      <c r="CH234" s="217"/>
      <c r="CI234" s="217"/>
      <c r="CJ234" s="217"/>
      <c r="CK234" s="217"/>
      <c r="CL234" s="217"/>
      <c r="CM234" s="217"/>
      <c r="CN234" s="217"/>
      <c r="CO234" s="217"/>
      <c r="CP234" s="217"/>
      <c r="CQ234" s="217"/>
      <c r="CR234" s="217"/>
      <c r="CS234" s="217"/>
      <c r="CT234" s="217"/>
      <c r="CU234" s="217"/>
      <c r="CV234" s="217"/>
    </row>
    <row r="235" spans="1:100" s="96" customFormat="1" ht="12.75" x14ac:dyDescent="0.2">
      <c r="A235" s="114"/>
      <c r="B235" s="114"/>
      <c r="C235" s="114"/>
      <c r="D235" s="114"/>
      <c r="E235" s="114"/>
      <c r="F235" s="114"/>
      <c r="G235" s="114"/>
      <c r="H235" s="108"/>
      <c r="I235" s="140"/>
      <c r="J235" s="140"/>
      <c r="K235" s="140"/>
      <c r="L235" s="140"/>
      <c r="M235" s="140"/>
      <c r="N235" s="140"/>
      <c r="O235" s="140"/>
      <c r="P235" s="140"/>
      <c r="Q235" s="140"/>
      <c r="R235" s="140"/>
      <c r="S235" s="140"/>
      <c r="T235" s="140"/>
      <c r="U235" s="140"/>
      <c r="V235" s="140"/>
      <c r="W235" s="140"/>
      <c r="X235" s="140"/>
      <c r="Y235" s="140"/>
      <c r="Z235" s="140"/>
      <c r="AA235" s="140"/>
      <c r="AB235" s="140"/>
      <c r="AC235" s="80"/>
      <c r="AD235" s="151"/>
      <c r="AE235" s="464"/>
      <c r="AF235" s="464"/>
      <c r="AG235" s="464"/>
      <c r="AH235" s="617"/>
      <c r="AI235" s="80"/>
      <c r="AJ235" s="217"/>
      <c r="AK235" s="217"/>
      <c r="AL235" s="217"/>
      <c r="AM235" s="217"/>
      <c r="AN235" s="217"/>
      <c r="AO235" s="217"/>
      <c r="AP235" s="217"/>
      <c r="AQ235" s="217"/>
      <c r="AR235" s="217"/>
      <c r="AS235" s="217"/>
      <c r="AT235" s="217"/>
      <c r="AU235" s="217"/>
      <c r="AV235" s="217"/>
      <c r="AW235" s="217"/>
      <c r="AX235" s="217"/>
      <c r="AY235" s="217"/>
      <c r="AZ235" s="217"/>
      <c r="BA235" s="217"/>
      <c r="BB235" s="217"/>
      <c r="BC235" s="217"/>
      <c r="BD235" s="217"/>
      <c r="BE235" s="217"/>
      <c r="BF235" s="217"/>
      <c r="BG235" s="217"/>
      <c r="BH235" s="217"/>
      <c r="BI235" s="217"/>
      <c r="BJ235" s="217"/>
      <c r="BK235" s="217"/>
      <c r="BL235" s="217"/>
      <c r="BM235" s="217"/>
      <c r="BN235" s="217"/>
      <c r="BO235" s="217"/>
      <c r="BP235" s="217"/>
      <c r="BQ235" s="217"/>
      <c r="BR235" s="217"/>
      <c r="BS235" s="217"/>
      <c r="BT235" s="217"/>
      <c r="BU235" s="217"/>
      <c r="BV235" s="217"/>
      <c r="BW235" s="217"/>
      <c r="BX235" s="217"/>
      <c r="BY235" s="217"/>
      <c r="BZ235" s="217"/>
      <c r="CA235" s="217"/>
      <c r="CB235" s="217"/>
      <c r="CC235" s="217"/>
      <c r="CD235" s="217"/>
      <c r="CE235" s="217"/>
      <c r="CF235" s="217"/>
      <c r="CG235" s="217"/>
      <c r="CH235" s="217"/>
      <c r="CI235" s="217"/>
      <c r="CJ235" s="217"/>
      <c r="CK235" s="217"/>
      <c r="CL235" s="217"/>
      <c r="CM235" s="217"/>
      <c r="CN235" s="217"/>
      <c r="CO235" s="217"/>
      <c r="CP235" s="217"/>
      <c r="CQ235" s="217"/>
      <c r="CR235" s="217"/>
      <c r="CS235" s="217"/>
      <c r="CT235" s="217"/>
      <c r="CU235" s="217"/>
      <c r="CV235" s="217"/>
    </row>
    <row r="236" spans="1:100" s="96" customFormat="1" ht="12.75" x14ac:dyDescent="0.2">
      <c r="A236" s="114"/>
      <c r="B236" s="114"/>
      <c r="C236" s="114"/>
      <c r="D236" s="114"/>
      <c r="E236" s="114"/>
      <c r="F236" s="114"/>
      <c r="G236" s="114"/>
      <c r="H236" s="108"/>
      <c r="I236" s="140"/>
      <c r="J236" s="140"/>
      <c r="K236" s="140"/>
      <c r="L236" s="140"/>
      <c r="M236" s="140"/>
      <c r="N236" s="140"/>
      <c r="O236" s="140"/>
      <c r="P236" s="140"/>
      <c r="Q236" s="140"/>
      <c r="R236" s="140"/>
      <c r="S236" s="140"/>
      <c r="T236" s="140"/>
      <c r="U236" s="140"/>
      <c r="V236" s="140"/>
      <c r="W236" s="140"/>
      <c r="X236" s="140"/>
      <c r="Y236" s="140"/>
      <c r="Z236" s="140"/>
      <c r="AA236" s="140"/>
      <c r="AB236" s="140"/>
      <c r="AC236" s="80"/>
      <c r="AD236" s="151"/>
      <c r="AE236" s="464"/>
      <c r="AF236" s="464"/>
      <c r="AG236" s="464"/>
      <c r="AH236" s="617"/>
      <c r="AI236" s="80"/>
      <c r="AJ236" s="217"/>
      <c r="AK236" s="217"/>
      <c r="AL236" s="217"/>
      <c r="AM236" s="217"/>
      <c r="AN236" s="217"/>
      <c r="AO236" s="217"/>
      <c r="AP236" s="217"/>
      <c r="AQ236" s="217"/>
      <c r="AR236" s="217"/>
      <c r="AS236" s="217"/>
      <c r="AT236" s="217"/>
      <c r="AU236" s="217"/>
      <c r="AV236" s="217"/>
      <c r="AW236" s="217"/>
      <c r="AX236" s="217"/>
      <c r="AY236" s="217"/>
      <c r="AZ236" s="217"/>
      <c r="BA236" s="217"/>
      <c r="BB236" s="217"/>
      <c r="BC236" s="217"/>
      <c r="BD236" s="217"/>
      <c r="BE236" s="217"/>
      <c r="BF236" s="217"/>
      <c r="BG236" s="217"/>
      <c r="BH236" s="217"/>
      <c r="BI236" s="217"/>
      <c r="BJ236" s="217"/>
      <c r="BK236" s="217"/>
      <c r="BL236" s="217"/>
      <c r="BM236" s="217"/>
      <c r="BN236" s="217"/>
      <c r="BO236" s="217"/>
      <c r="BP236" s="217"/>
      <c r="BQ236" s="217"/>
      <c r="BR236" s="217"/>
      <c r="BS236" s="217"/>
      <c r="BT236" s="217"/>
      <c r="BU236" s="217"/>
      <c r="BV236" s="217"/>
      <c r="BW236" s="217"/>
      <c r="BX236" s="217"/>
      <c r="BY236" s="217"/>
      <c r="BZ236" s="217"/>
      <c r="CA236" s="217"/>
      <c r="CB236" s="217"/>
      <c r="CC236" s="217"/>
      <c r="CD236" s="217"/>
      <c r="CE236" s="217"/>
      <c r="CF236" s="217"/>
      <c r="CG236" s="217"/>
      <c r="CH236" s="217"/>
      <c r="CI236" s="217"/>
      <c r="CJ236" s="217"/>
      <c r="CK236" s="217"/>
      <c r="CL236" s="217"/>
      <c r="CM236" s="217"/>
      <c r="CN236" s="217"/>
      <c r="CO236" s="217"/>
      <c r="CP236" s="217"/>
      <c r="CQ236" s="217"/>
      <c r="CR236" s="217"/>
      <c r="CS236" s="217"/>
      <c r="CT236" s="217"/>
      <c r="CU236" s="217"/>
      <c r="CV236" s="217"/>
    </row>
    <row r="237" spans="1:100" s="96" customFormat="1" ht="12.75" x14ac:dyDescent="0.2">
      <c r="A237" s="114"/>
      <c r="B237" s="114"/>
      <c r="C237" s="114"/>
      <c r="D237" s="114"/>
      <c r="E237" s="114"/>
      <c r="F237" s="114"/>
      <c r="G237" s="114"/>
      <c r="H237" s="108"/>
      <c r="I237" s="140"/>
      <c r="J237" s="140"/>
      <c r="K237" s="140"/>
      <c r="L237" s="140"/>
      <c r="M237" s="140"/>
      <c r="N237" s="140"/>
      <c r="O237" s="140"/>
      <c r="P237" s="140"/>
      <c r="Q237" s="140"/>
      <c r="R237" s="140"/>
      <c r="S237" s="140"/>
      <c r="T237" s="140"/>
      <c r="U237" s="140"/>
      <c r="V237" s="140"/>
      <c r="W237" s="140"/>
      <c r="X237" s="140"/>
      <c r="Y237" s="140"/>
      <c r="Z237" s="140"/>
      <c r="AA237" s="140"/>
      <c r="AB237" s="140"/>
      <c r="AC237" s="80"/>
      <c r="AD237" s="151"/>
      <c r="AE237" s="464"/>
      <c r="AF237" s="464"/>
      <c r="AG237" s="464"/>
      <c r="AH237" s="617"/>
      <c r="AI237" s="80"/>
      <c r="AJ237" s="217"/>
      <c r="AK237" s="217"/>
      <c r="AL237" s="217"/>
      <c r="AM237" s="217"/>
      <c r="AN237" s="217"/>
      <c r="AO237" s="217"/>
      <c r="AP237" s="217"/>
      <c r="AQ237" s="217"/>
      <c r="AR237" s="217"/>
      <c r="AS237" s="217"/>
      <c r="AT237" s="217"/>
      <c r="AU237" s="217"/>
      <c r="AV237" s="217"/>
      <c r="AW237" s="217"/>
      <c r="AX237" s="217"/>
      <c r="AY237" s="217"/>
      <c r="AZ237" s="217"/>
      <c r="BA237" s="217"/>
      <c r="BB237" s="217"/>
      <c r="BC237" s="217"/>
      <c r="BD237" s="217"/>
      <c r="BE237" s="217"/>
      <c r="BF237" s="217"/>
      <c r="BG237" s="217"/>
      <c r="BH237" s="217"/>
      <c r="BI237" s="217"/>
      <c r="BJ237" s="217"/>
      <c r="BK237" s="217"/>
      <c r="BL237" s="217"/>
      <c r="BM237" s="217"/>
      <c r="BN237" s="217"/>
      <c r="BO237" s="217"/>
      <c r="BP237" s="217"/>
      <c r="BQ237" s="217"/>
      <c r="BR237" s="217"/>
      <c r="BS237" s="217"/>
      <c r="BT237" s="217"/>
      <c r="BU237" s="217"/>
      <c r="BV237" s="217"/>
      <c r="BW237" s="217"/>
      <c r="BX237" s="217"/>
      <c r="BY237" s="217"/>
      <c r="BZ237" s="217"/>
      <c r="CA237" s="217"/>
      <c r="CB237" s="217"/>
      <c r="CC237" s="217"/>
      <c r="CD237" s="217"/>
      <c r="CE237" s="217"/>
      <c r="CF237" s="217"/>
      <c r="CG237" s="217"/>
      <c r="CH237" s="217"/>
      <c r="CI237" s="217"/>
      <c r="CJ237" s="217"/>
      <c r="CK237" s="217"/>
      <c r="CL237" s="217"/>
      <c r="CM237" s="217"/>
      <c r="CN237" s="217"/>
      <c r="CO237" s="217"/>
      <c r="CP237" s="217"/>
      <c r="CQ237" s="217"/>
      <c r="CR237" s="217"/>
      <c r="CS237" s="217"/>
      <c r="CT237" s="217"/>
      <c r="CU237" s="217"/>
      <c r="CV237" s="217"/>
    </row>
    <row r="238" spans="1:100" s="96" customFormat="1" ht="12.75" x14ac:dyDescent="0.2">
      <c r="A238" s="114"/>
      <c r="B238" s="114"/>
      <c r="C238" s="114"/>
      <c r="D238" s="114"/>
      <c r="E238" s="114"/>
      <c r="F238" s="114"/>
      <c r="G238" s="114"/>
      <c r="H238" s="108"/>
      <c r="I238" s="140"/>
      <c r="J238" s="140"/>
      <c r="K238" s="140"/>
      <c r="L238" s="140"/>
      <c r="M238" s="140"/>
      <c r="N238" s="140"/>
      <c r="O238" s="140"/>
      <c r="P238" s="140"/>
      <c r="Q238" s="140"/>
      <c r="R238" s="140"/>
      <c r="S238" s="140"/>
      <c r="T238" s="140"/>
      <c r="U238" s="140"/>
      <c r="V238" s="140"/>
      <c r="W238" s="140"/>
      <c r="X238" s="140"/>
      <c r="Y238" s="140"/>
      <c r="Z238" s="140"/>
      <c r="AA238" s="140"/>
      <c r="AB238" s="140"/>
      <c r="AC238" s="80"/>
      <c r="AD238" s="151"/>
      <c r="AE238" s="464"/>
      <c r="AF238" s="464"/>
      <c r="AG238" s="464"/>
      <c r="AH238" s="617"/>
      <c r="AI238" s="80"/>
      <c r="AJ238" s="217"/>
      <c r="AK238" s="217"/>
      <c r="AL238" s="217"/>
      <c r="AM238" s="217"/>
      <c r="AN238" s="217"/>
      <c r="AO238" s="217"/>
      <c r="AP238" s="217"/>
      <c r="AQ238" s="217"/>
      <c r="AR238" s="217"/>
      <c r="AS238" s="217"/>
      <c r="AT238" s="217"/>
      <c r="AU238" s="217"/>
      <c r="AV238" s="217"/>
      <c r="AW238" s="217"/>
      <c r="AX238" s="217"/>
      <c r="AY238" s="217"/>
      <c r="AZ238" s="217"/>
      <c r="BA238" s="217"/>
      <c r="BB238" s="217"/>
      <c r="BC238" s="217"/>
      <c r="BD238" s="217"/>
      <c r="BE238" s="217"/>
      <c r="BF238" s="217"/>
      <c r="BG238" s="217"/>
      <c r="BH238" s="217"/>
      <c r="BI238" s="217"/>
      <c r="BJ238" s="217"/>
      <c r="BK238" s="217"/>
      <c r="BL238" s="217"/>
      <c r="BM238" s="217"/>
      <c r="BN238" s="217"/>
      <c r="BO238" s="217"/>
      <c r="BP238" s="217"/>
      <c r="BQ238" s="217"/>
      <c r="BR238" s="217"/>
      <c r="BS238" s="217"/>
      <c r="BT238" s="217"/>
      <c r="BU238" s="217"/>
      <c r="BV238" s="217"/>
      <c r="BW238" s="217"/>
      <c r="BX238" s="217"/>
      <c r="BY238" s="217"/>
      <c r="BZ238" s="217"/>
      <c r="CA238" s="217"/>
      <c r="CB238" s="217"/>
      <c r="CC238" s="217"/>
      <c r="CD238" s="217"/>
      <c r="CE238" s="217"/>
      <c r="CF238" s="217"/>
      <c r="CG238" s="217"/>
      <c r="CH238" s="217"/>
      <c r="CI238" s="217"/>
      <c r="CJ238" s="217"/>
      <c r="CK238" s="217"/>
      <c r="CL238" s="217"/>
      <c r="CM238" s="217"/>
      <c r="CN238" s="217"/>
      <c r="CO238" s="217"/>
      <c r="CP238" s="217"/>
      <c r="CQ238" s="217"/>
      <c r="CR238" s="217"/>
      <c r="CS238" s="217"/>
      <c r="CT238" s="217"/>
      <c r="CU238" s="217"/>
      <c r="CV238" s="217"/>
    </row>
    <row r="239" spans="1:100" s="96" customFormat="1" ht="12.75" x14ac:dyDescent="0.2">
      <c r="A239" s="114"/>
      <c r="B239" s="114"/>
      <c r="C239" s="114"/>
      <c r="D239" s="114"/>
      <c r="E239" s="114"/>
      <c r="F239" s="114"/>
      <c r="G239" s="114"/>
      <c r="H239" s="108"/>
      <c r="I239" s="140"/>
      <c r="J239" s="140"/>
      <c r="K239" s="140"/>
      <c r="L239" s="140"/>
      <c r="M239" s="140"/>
      <c r="N239" s="140"/>
      <c r="O239" s="140"/>
      <c r="P239" s="140"/>
      <c r="Q239" s="140"/>
      <c r="R239" s="140"/>
      <c r="S239" s="140"/>
      <c r="T239" s="140"/>
      <c r="U239" s="140"/>
      <c r="V239" s="140"/>
      <c r="W239" s="140"/>
      <c r="X239" s="140"/>
      <c r="Y239" s="140"/>
      <c r="Z239" s="140"/>
      <c r="AA239" s="140"/>
      <c r="AB239" s="140"/>
      <c r="AC239" s="80"/>
      <c r="AD239" s="151"/>
      <c r="AE239" s="464"/>
      <c r="AF239" s="464"/>
      <c r="AG239" s="464"/>
      <c r="AH239" s="617"/>
      <c r="AI239" s="80"/>
      <c r="AJ239" s="217"/>
      <c r="AK239" s="217"/>
      <c r="AL239" s="217"/>
      <c r="AM239" s="217"/>
      <c r="AN239" s="217"/>
      <c r="AO239" s="217"/>
      <c r="AP239" s="217"/>
      <c r="AQ239" s="217"/>
      <c r="AR239" s="217"/>
      <c r="AS239" s="217"/>
      <c r="AT239" s="217"/>
      <c r="AU239" s="217"/>
      <c r="AV239" s="217"/>
      <c r="AW239" s="217"/>
      <c r="AX239" s="217"/>
      <c r="AY239" s="217"/>
      <c r="AZ239" s="217"/>
      <c r="BA239" s="217"/>
      <c r="BB239" s="217"/>
      <c r="BC239" s="217"/>
      <c r="BD239" s="217"/>
      <c r="BE239" s="217"/>
      <c r="BF239" s="217"/>
      <c r="BG239" s="217"/>
      <c r="BH239" s="217"/>
      <c r="BI239" s="217"/>
      <c r="BJ239" s="217"/>
      <c r="BK239" s="217"/>
      <c r="BL239" s="217"/>
      <c r="BM239" s="217"/>
      <c r="BN239" s="217"/>
      <c r="BO239" s="217"/>
      <c r="BP239" s="217"/>
      <c r="BQ239" s="217"/>
      <c r="BR239" s="217"/>
      <c r="BS239" s="217"/>
      <c r="BT239" s="217"/>
      <c r="BU239" s="217"/>
      <c r="BV239" s="217"/>
      <c r="BW239" s="217"/>
      <c r="BX239" s="217"/>
      <c r="BY239" s="217"/>
      <c r="BZ239" s="217"/>
      <c r="CA239" s="217"/>
      <c r="CB239" s="217"/>
      <c r="CC239" s="217"/>
      <c r="CD239" s="217"/>
      <c r="CE239" s="217"/>
      <c r="CF239" s="217"/>
      <c r="CG239" s="217"/>
      <c r="CH239" s="217"/>
      <c r="CI239" s="217"/>
      <c r="CJ239" s="217"/>
      <c r="CK239" s="217"/>
      <c r="CL239" s="217"/>
      <c r="CM239" s="217"/>
      <c r="CN239" s="217"/>
      <c r="CO239" s="217"/>
      <c r="CP239" s="217"/>
      <c r="CQ239" s="217"/>
      <c r="CR239" s="217"/>
      <c r="CS239" s="217"/>
      <c r="CT239" s="217"/>
      <c r="CU239" s="217"/>
      <c r="CV239" s="217"/>
    </row>
    <row r="240" spans="1:100" s="96" customFormat="1" ht="12.75" x14ac:dyDescent="0.2">
      <c r="A240" s="114"/>
      <c r="B240" s="114"/>
      <c r="C240" s="114"/>
      <c r="D240" s="114"/>
      <c r="E240" s="114"/>
      <c r="F240" s="114"/>
      <c r="G240" s="114"/>
      <c r="H240" s="108"/>
      <c r="I240" s="140"/>
      <c r="J240" s="140"/>
      <c r="K240" s="140"/>
      <c r="L240" s="140"/>
      <c r="M240" s="140"/>
      <c r="N240" s="140"/>
      <c r="O240" s="140"/>
      <c r="P240" s="140"/>
      <c r="Q240" s="140"/>
      <c r="R240" s="140"/>
      <c r="S240" s="140"/>
      <c r="T240" s="140"/>
      <c r="U240" s="140"/>
      <c r="V240" s="140"/>
      <c r="W240" s="140"/>
      <c r="X240" s="140"/>
      <c r="Y240" s="140"/>
      <c r="Z240" s="140"/>
      <c r="AA240" s="140"/>
      <c r="AB240" s="140"/>
      <c r="AC240" s="80"/>
      <c r="AD240" s="151"/>
      <c r="AE240" s="464"/>
      <c r="AF240" s="464"/>
      <c r="AG240" s="464"/>
      <c r="AH240" s="617"/>
      <c r="AI240" s="80"/>
      <c r="AJ240" s="217"/>
      <c r="AK240" s="217"/>
      <c r="AL240" s="217"/>
      <c r="AM240" s="217"/>
      <c r="AN240" s="217"/>
      <c r="AO240" s="217"/>
      <c r="AP240" s="217"/>
      <c r="AQ240" s="217"/>
      <c r="AR240" s="217"/>
      <c r="AS240" s="217"/>
      <c r="AT240" s="217"/>
      <c r="AU240" s="217"/>
      <c r="AV240" s="217"/>
      <c r="AW240" s="217"/>
      <c r="AX240" s="217"/>
      <c r="AY240" s="217"/>
      <c r="AZ240" s="217"/>
      <c r="BA240" s="217"/>
      <c r="BB240" s="217"/>
      <c r="BC240" s="217"/>
      <c r="BD240" s="217"/>
      <c r="BE240" s="217"/>
      <c r="BF240" s="217"/>
      <c r="BG240" s="217"/>
      <c r="BH240" s="217"/>
      <c r="BI240" s="217"/>
      <c r="BJ240" s="217"/>
      <c r="BK240" s="217"/>
      <c r="BL240" s="217"/>
      <c r="BM240" s="217"/>
      <c r="BN240" s="217"/>
      <c r="BO240" s="217"/>
      <c r="BP240" s="217"/>
      <c r="BQ240" s="217"/>
      <c r="BR240" s="217"/>
      <c r="BS240" s="217"/>
      <c r="BT240" s="217"/>
      <c r="BU240" s="217"/>
      <c r="BV240" s="217"/>
      <c r="BW240" s="217"/>
      <c r="BX240" s="217"/>
      <c r="BY240" s="217"/>
      <c r="BZ240" s="217"/>
      <c r="CA240" s="217"/>
      <c r="CB240" s="217"/>
      <c r="CC240" s="217"/>
      <c r="CD240" s="217"/>
      <c r="CE240" s="217"/>
      <c r="CF240" s="217"/>
      <c r="CG240" s="217"/>
      <c r="CH240" s="217"/>
      <c r="CI240" s="217"/>
      <c r="CJ240" s="217"/>
      <c r="CK240" s="217"/>
      <c r="CL240" s="217"/>
      <c r="CM240" s="217"/>
      <c r="CN240" s="217"/>
      <c r="CO240" s="217"/>
      <c r="CP240" s="217"/>
      <c r="CQ240" s="217"/>
      <c r="CR240" s="217"/>
      <c r="CS240" s="217"/>
      <c r="CT240" s="217"/>
      <c r="CU240" s="217"/>
      <c r="CV240" s="217"/>
    </row>
    <row r="241" spans="1:100" s="96" customFormat="1" ht="12.75" x14ac:dyDescent="0.2">
      <c r="A241" s="114"/>
      <c r="B241" s="114"/>
      <c r="C241" s="114"/>
      <c r="D241" s="114"/>
      <c r="E241" s="114"/>
      <c r="F241" s="114"/>
      <c r="G241" s="114"/>
      <c r="H241" s="108"/>
      <c r="I241" s="140"/>
      <c r="J241" s="140"/>
      <c r="K241" s="140"/>
      <c r="L241" s="140"/>
      <c r="M241" s="140"/>
      <c r="N241" s="140"/>
      <c r="O241" s="140"/>
      <c r="P241" s="140"/>
      <c r="Q241" s="140"/>
      <c r="R241" s="140"/>
      <c r="S241" s="140"/>
      <c r="T241" s="140"/>
      <c r="U241" s="140"/>
      <c r="V241" s="140"/>
      <c r="W241" s="140"/>
      <c r="X241" s="140"/>
      <c r="Y241" s="140"/>
      <c r="Z241" s="140"/>
      <c r="AA241" s="140"/>
      <c r="AB241" s="140"/>
      <c r="AC241" s="80"/>
      <c r="AD241" s="151"/>
      <c r="AE241" s="464"/>
      <c r="AF241" s="464"/>
      <c r="AG241" s="464"/>
      <c r="AH241" s="617"/>
      <c r="AI241" s="80"/>
      <c r="AJ241" s="217"/>
      <c r="AK241" s="217"/>
      <c r="AL241" s="217"/>
      <c r="AM241" s="217"/>
      <c r="AN241" s="217"/>
      <c r="AO241" s="217"/>
      <c r="AP241" s="217"/>
      <c r="AQ241" s="217"/>
      <c r="AR241" s="217"/>
      <c r="AS241" s="217"/>
      <c r="AT241" s="217"/>
      <c r="AU241" s="217"/>
      <c r="AV241" s="217"/>
      <c r="AW241" s="217"/>
      <c r="AX241" s="217"/>
      <c r="AY241" s="217"/>
      <c r="AZ241" s="217"/>
      <c r="BA241" s="217"/>
      <c r="BB241" s="217"/>
      <c r="BC241" s="217"/>
      <c r="BD241" s="217"/>
      <c r="BE241" s="217"/>
      <c r="BF241" s="217"/>
      <c r="BG241" s="217"/>
      <c r="BH241" s="217"/>
      <c r="BI241" s="217"/>
      <c r="BJ241" s="217"/>
      <c r="BK241" s="217"/>
      <c r="BL241" s="217"/>
      <c r="BM241" s="217"/>
      <c r="BN241" s="217"/>
      <c r="BO241" s="217"/>
      <c r="BP241" s="217"/>
      <c r="BQ241" s="217"/>
      <c r="BR241" s="217"/>
      <c r="BS241" s="217"/>
      <c r="BT241" s="217"/>
      <c r="BU241" s="217"/>
      <c r="BV241" s="217"/>
      <c r="BW241" s="217"/>
      <c r="BX241" s="217"/>
      <c r="BY241" s="217"/>
      <c r="BZ241" s="217"/>
      <c r="CA241" s="217"/>
      <c r="CB241" s="217"/>
      <c r="CC241" s="217"/>
      <c r="CD241" s="217"/>
      <c r="CE241" s="217"/>
      <c r="CF241" s="217"/>
      <c r="CG241" s="217"/>
      <c r="CH241" s="217"/>
      <c r="CI241" s="217"/>
      <c r="CJ241" s="217"/>
      <c r="CK241" s="217"/>
      <c r="CL241" s="217"/>
      <c r="CM241" s="217"/>
      <c r="CN241" s="217"/>
      <c r="CO241" s="217"/>
      <c r="CP241" s="217"/>
      <c r="CQ241" s="217"/>
      <c r="CR241" s="217"/>
      <c r="CS241" s="217"/>
      <c r="CT241" s="217"/>
      <c r="CU241" s="217"/>
      <c r="CV241" s="217"/>
    </row>
    <row r="242" spans="1:100" s="96" customFormat="1" ht="12.75" x14ac:dyDescent="0.2">
      <c r="A242" s="114"/>
      <c r="B242" s="114"/>
      <c r="C242" s="114"/>
      <c r="D242" s="114"/>
      <c r="E242" s="114"/>
      <c r="F242" s="114"/>
      <c r="G242" s="114"/>
      <c r="H242" s="108"/>
      <c r="I242" s="140"/>
      <c r="J242" s="140"/>
      <c r="K242" s="140"/>
      <c r="L242" s="140"/>
      <c r="M242" s="140"/>
      <c r="N242" s="140"/>
      <c r="O242" s="140"/>
      <c r="P242" s="140"/>
      <c r="Q242" s="140"/>
      <c r="R242" s="140"/>
      <c r="S242" s="140"/>
      <c r="T242" s="140"/>
      <c r="U242" s="140"/>
      <c r="V242" s="140"/>
      <c r="W242" s="140"/>
      <c r="X242" s="140"/>
      <c r="Y242" s="140"/>
      <c r="Z242" s="140"/>
      <c r="AA242" s="140"/>
      <c r="AB242" s="140"/>
      <c r="AC242" s="80"/>
      <c r="AD242" s="151"/>
      <c r="AE242" s="464"/>
      <c r="AF242" s="464"/>
      <c r="AG242" s="464"/>
      <c r="AH242" s="617"/>
      <c r="AI242" s="80"/>
      <c r="AJ242" s="217"/>
      <c r="AK242" s="217"/>
      <c r="AL242" s="217"/>
      <c r="AM242" s="217"/>
      <c r="AN242" s="217"/>
      <c r="AO242" s="217"/>
      <c r="AP242" s="217"/>
      <c r="AQ242" s="217"/>
      <c r="AR242" s="217"/>
      <c r="AS242" s="217"/>
      <c r="AT242" s="217"/>
      <c r="AU242" s="217"/>
      <c r="AV242" s="217"/>
      <c r="AW242" s="217"/>
      <c r="AX242" s="217"/>
      <c r="AY242" s="217"/>
      <c r="AZ242" s="217"/>
      <c r="BA242" s="217"/>
      <c r="BB242" s="217"/>
      <c r="BC242" s="217"/>
      <c r="BD242" s="217"/>
      <c r="BE242" s="217"/>
      <c r="BF242" s="217"/>
      <c r="BG242" s="217"/>
      <c r="BH242" s="217"/>
      <c r="BI242" s="217"/>
      <c r="BJ242" s="217"/>
      <c r="BK242" s="217"/>
      <c r="BL242" s="217"/>
      <c r="BM242" s="217"/>
      <c r="BN242" s="217"/>
      <c r="BO242" s="217"/>
      <c r="BP242" s="217"/>
      <c r="BQ242" s="217"/>
      <c r="BR242" s="217"/>
      <c r="BS242" s="217"/>
      <c r="BT242" s="217"/>
      <c r="BU242" s="217"/>
      <c r="BV242" s="217"/>
      <c r="BW242" s="217"/>
      <c r="BX242" s="217"/>
      <c r="BY242" s="217"/>
      <c r="BZ242" s="217"/>
      <c r="CA242" s="217"/>
      <c r="CB242" s="217"/>
      <c r="CC242" s="217"/>
      <c r="CD242" s="217"/>
      <c r="CE242" s="217"/>
      <c r="CF242" s="217"/>
      <c r="CG242" s="217"/>
      <c r="CH242" s="217"/>
      <c r="CI242" s="217"/>
      <c r="CJ242" s="217"/>
      <c r="CK242" s="217"/>
      <c r="CL242" s="217"/>
      <c r="CM242" s="217"/>
      <c r="CN242" s="217"/>
      <c r="CO242" s="217"/>
      <c r="CP242" s="217"/>
      <c r="CQ242" s="217"/>
      <c r="CR242" s="217"/>
      <c r="CS242" s="217"/>
      <c r="CT242" s="217"/>
      <c r="CU242" s="217"/>
      <c r="CV242" s="217"/>
    </row>
    <row r="243" spans="1:100" s="96" customFormat="1" ht="12.75" x14ac:dyDescent="0.2">
      <c r="A243" s="114"/>
      <c r="B243" s="114"/>
      <c r="C243" s="114"/>
      <c r="D243" s="114"/>
      <c r="E243" s="114"/>
      <c r="F243" s="114"/>
      <c r="G243" s="114"/>
      <c r="H243" s="108"/>
      <c r="I243" s="140"/>
      <c r="J243" s="140"/>
      <c r="K243" s="140"/>
      <c r="L243" s="140"/>
      <c r="M243" s="140"/>
      <c r="N243" s="140"/>
      <c r="O243" s="140"/>
      <c r="P243" s="140"/>
      <c r="Q243" s="140"/>
      <c r="R243" s="140"/>
      <c r="S243" s="140"/>
      <c r="T243" s="140"/>
      <c r="U243" s="140"/>
      <c r="V243" s="140"/>
      <c r="W243" s="140"/>
      <c r="X243" s="140"/>
      <c r="Y243" s="140"/>
      <c r="Z243" s="140"/>
      <c r="AA243" s="140"/>
      <c r="AB243" s="140"/>
      <c r="AC243" s="80"/>
      <c r="AD243" s="151"/>
      <c r="AE243" s="464"/>
      <c r="AF243" s="464"/>
      <c r="AG243" s="464"/>
      <c r="AH243" s="617"/>
      <c r="AI243" s="80"/>
      <c r="AJ243" s="217"/>
      <c r="AK243" s="217"/>
      <c r="AL243" s="217"/>
      <c r="AM243" s="217"/>
      <c r="AN243" s="217"/>
      <c r="AO243" s="217"/>
      <c r="AP243" s="217"/>
      <c r="AQ243" s="217"/>
      <c r="AR243" s="217"/>
      <c r="AS243" s="217"/>
      <c r="AT243" s="217"/>
      <c r="AU243" s="217"/>
      <c r="AV243" s="217"/>
      <c r="AW243" s="217"/>
      <c r="AX243" s="217"/>
      <c r="AY243" s="217"/>
      <c r="AZ243" s="217"/>
      <c r="BA243" s="217"/>
      <c r="BB243" s="217"/>
      <c r="BC243" s="217"/>
      <c r="BD243" s="217"/>
      <c r="BE243" s="217"/>
      <c r="BF243" s="217"/>
      <c r="BG243" s="217"/>
      <c r="BH243" s="217"/>
      <c r="BI243" s="217"/>
      <c r="BJ243" s="217"/>
      <c r="BK243" s="217"/>
      <c r="BL243" s="217"/>
      <c r="BM243" s="217"/>
      <c r="BN243" s="217"/>
      <c r="BO243" s="217"/>
      <c r="BP243" s="217"/>
      <c r="BQ243" s="217"/>
      <c r="BR243" s="217"/>
      <c r="BS243" s="217"/>
      <c r="BT243" s="217"/>
      <c r="BU243" s="217"/>
      <c r="BV243" s="217"/>
      <c r="BW243" s="217"/>
      <c r="BX243" s="217"/>
      <c r="BY243" s="217"/>
      <c r="BZ243" s="217"/>
      <c r="CA243" s="217"/>
      <c r="CB243" s="217"/>
      <c r="CC243" s="217"/>
      <c r="CD243" s="217"/>
      <c r="CE243" s="217"/>
      <c r="CF243" s="217"/>
      <c r="CG243" s="217"/>
      <c r="CH243" s="217"/>
      <c r="CI243" s="217"/>
      <c r="CJ243" s="217"/>
      <c r="CK243" s="217"/>
      <c r="CL243" s="217"/>
      <c r="CM243" s="217"/>
      <c r="CN243" s="217"/>
      <c r="CO243" s="217"/>
      <c r="CP243" s="217"/>
      <c r="CQ243" s="217"/>
      <c r="CR243" s="217"/>
      <c r="CS243" s="217"/>
      <c r="CT243" s="217"/>
      <c r="CU243" s="217"/>
      <c r="CV243" s="217"/>
    </row>
    <row r="244" spans="1:100" s="96" customFormat="1" ht="12.75" x14ac:dyDescent="0.2">
      <c r="A244" s="114"/>
      <c r="B244" s="114"/>
      <c r="C244" s="114"/>
      <c r="D244" s="114"/>
      <c r="E244" s="114"/>
      <c r="F244" s="114"/>
      <c r="G244" s="114"/>
      <c r="H244" s="108"/>
      <c r="I244" s="140"/>
      <c r="J244" s="140"/>
      <c r="K244" s="140"/>
      <c r="L244" s="140"/>
      <c r="M244" s="140"/>
      <c r="N244" s="140"/>
      <c r="O244" s="140"/>
      <c r="P244" s="140"/>
      <c r="Q244" s="140"/>
      <c r="R244" s="140"/>
      <c r="S244" s="140"/>
      <c r="T244" s="140"/>
      <c r="U244" s="140"/>
      <c r="V244" s="140"/>
      <c r="W244" s="140"/>
      <c r="X244" s="140"/>
      <c r="Y244" s="140"/>
      <c r="Z244" s="140"/>
      <c r="AA244" s="140"/>
      <c r="AB244" s="140"/>
      <c r="AC244" s="80"/>
      <c r="AD244" s="151"/>
      <c r="AE244" s="464"/>
      <c r="AF244" s="464"/>
      <c r="AG244" s="464"/>
      <c r="AH244" s="617"/>
      <c r="AI244" s="80"/>
      <c r="AJ244" s="217"/>
      <c r="AK244" s="217"/>
      <c r="AL244" s="217"/>
      <c r="AM244" s="217"/>
      <c r="AN244" s="217"/>
      <c r="AO244" s="217"/>
      <c r="AP244" s="217"/>
      <c r="AQ244" s="217"/>
      <c r="AR244" s="217"/>
      <c r="AS244" s="217"/>
      <c r="AT244" s="217"/>
      <c r="AU244" s="217"/>
      <c r="AV244" s="217"/>
      <c r="AW244" s="217"/>
      <c r="AX244" s="217"/>
      <c r="AY244" s="217"/>
      <c r="AZ244" s="217"/>
      <c r="BA244" s="217"/>
      <c r="BB244" s="217"/>
      <c r="BC244" s="217"/>
      <c r="BD244" s="217"/>
      <c r="BE244" s="217"/>
      <c r="BF244" s="217"/>
      <c r="BG244" s="217"/>
      <c r="BH244" s="217"/>
      <c r="BI244" s="217"/>
      <c r="BJ244" s="217"/>
      <c r="BK244" s="217"/>
      <c r="BL244" s="217"/>
      <c r="BM244" s="217"/>
      <c r="BN244" s="217"/>
      <c r="BO244" s="217"/>
      <c r="BP244" s="217"/>
      <c r="BQ244" s="217"/>
      <c r="BR244" s="217"/>
      <c r="BS244" s="217"/>
      <c r="BT244" s="217"/>
      <c r="BU244" s="217"/>
      <c r="BV244" s="217"/>
      <c r="BW244" s="217"/>
      <c r="BX244" s="217"/>
      <c r="BY244" s="217"/>
      <c r="BZ244" s="217"/>
      <c r="CA244" s="217"/>
      <c r="CB244" s="217"/>
      <c r="CC244" s="217"/>
      <c r="CD244" s="217"/>
      <c r="CE244" s="217"/>
      <c r="CF244" s="217"/>
      <c r="CG244" s="217"/>
      <c r="CH244" s="217"/>
      <c r="CI244" s="217"/>
      <c r="CJ244" s="217"/>
      <c r="CK244" s="217"/>
      <c r="CL244" s="217"/>
      <c r="CM244" s="217"/>
      <c r="CN244" s="217"/>
      <c r="CO244" s="217"/>
      <c r="CP244" s="217"/>
      <c r="CQ244" s="217"/>
      <c r="CR244" s="217"/>
      <c r="CS244" s="217"/>
      <c r="CT244" s="217"/>
      <c r="CU244" s="217"/>
      <c r="CV244" s="217"/>
    </row>
    <row r="245" spans="1:100" s="96" customFormat="1" ht="12.75" x14ac:dyDescent="0.2">
      <c r="A245" s="114"/>
      <c r="B245" s="114"/>
      <c r="C245" s="114"/>
      <c r="D245" s="114"/>
      <c r="E245" s="114"/>
      <c r="F245" s="114"/>
      <c r="G245" s="114"/>
      <c r="H245" s="108"/>
      <c r="I245" s="140"/>
      <c r="J245" s="140"/>
      <c r="K245" s="140"/>
      <c r="L245" s="140"/>
      <c r="M245" s="140"/>
      <c r="N245" s="140"/>
      <c r="O245" s="140"/>
      <c r="P245" s="140"/>
      <c r="Q245" s="140"/>
      <c r="R245" s="140"/>
      <c r="S245" s="140"/>
      <c r="T245" s="140"/>
      <c r="U245" s="140"/>
      <c r="V245" s="140"/>
      <c r="W245" s="140"/>
      <c r="X245" s="140"/>
      <c r="Y245" s="140"/>
      <c r="Z245" s="140"/>
      <c r="AA245" s="140"/>
      <c r="AB245" s="140"/>
      <c r="AC245" s="80"/>
      <c r="AD245" s="151"/>
      <c r="AE245" s="464"/>
      <c r="AF245" s="464"/>
      <c r="AG245" s="464"/>
      <c r="AH245" s="617"/>
      <c r="AI245" s="80"/>
      <c r="AJ245" s="217"/>
      <c r="AK245" s="217"/>
      <c r="AL245" s="217"/>
      <c r="AM245" s="217"/>
      <c r="AN245" s="217"/>
      <c r="AO245" s="217"/>
      <c r="AP245" s="217"/>
      <c r="AQ245" s="217"/>
      <c r="AR245" s="217"/>
      <c r="AS245" s="217"/>
      <c r="AT245" s="217"/>
      <c r="AU245" s="217"/>
      <c r="AV245" s="217"/>
      <c r="AW245" s="217"/>
      <c r="AX245" s="217"/>
      <c r="AY245" s="217"/>
      <c r="AZ245" s="217"/>
      <c r="BA245" s="217"/>
      <c r="BB245" s="217"/>
      <c r="BC245" s="217"/>
      <c r="BD245" s="217"/>
      <c r="BE245" s="217"/>
      <c r="BF245" s="217"/>
      <c r="BG245" s="217"/>
      <c r="BH245" s="217"/>
      <c r="BI245" s="217"/>
      <c r="BJ245" s="217"/>
      <c r="BK245" s="217"/>
      <c r="BL245" s="217"/>
      <c r="BM245" s="217"/>
      <c r="BN245" s="217"/>
      <c r="BO245" s="217"/>
      <c r="BP245" s="217"/>
      <c r="BQ245" s="217"/>
      <c r="BR245" s="217"/>
      <c r="BS245" s="217"/>
      <c r="BT245" s="217"/>
      <c r="BU245" s="217"/>
      <c r="BV245" s="217"/>
      <c r="BW245" s="217"/>
      <c r="BX245" s="217"/>
      <c r="BY245" s="217"/>
      <c r="BZ245" s="217"/>
      <c r="CA245" s="217"/>
      <c r="CB245" s="217"/>
      <c r="CC245" s="217"/>
      <c r="CD245" s="217"/>
      <c r="CE245" s="217"/>
      <c r="CF245" s="217"/>
      <c r="CG245" s="217"/>
      <c r="CH245" s="217"/>
      <c r="CI245" s="217"/>
      <c r="CJ245" s="217"/>
      <c r="CK245" s="217"/>
      <c r="CL245" s="217"/>
      <c r="CM245" s="217"/>
      <c r="CN245" s="217"/>
      <c r="CO245" s="217"/>
      <c r="CP245" s="217"/>
      <c r="CQ245" s="217"/>
      <c r="CR245" s="217"/>
      <c r="CS245" s="217"/>
      <c r="CT245" s="217"/>
      <c r="CU245" s="217"/>
      <c r="CV245" s="217"/>
    </row>
    <row r="246" spans="1:100" s="96" customFormat="1" ht="12.75" x14ac:dyDescent="0.2">
      <c r="A246" s="114"/>
      <c r="B246" s="114"/>
      <c r="C246" s="114"/>
      <c r="D246" s="114"/>
      <c r="E246" s="114"/>
      <c r="F246" s="114"/>
      <c r="G246" s="114"/>
      <c r="H246" s="108"/>
      <c r="I246" s="140"/>
      <c r="J246" s="140"/>
      <c r="K246" s="140"/>
      <c r="L246" s="140"/>
      <c r="M246" s="140"/>
      <c r="N246" s="140"/>
      <c r="O246" s="140"/>
      <c r="P246" s="140"/>
      <c r="Q246" s="140"/>
      <c r="R246" s="140"/>
      <c r="S246" s="140"/>
      <c r="T246" s="140"/>
      <c r="U246" s="140"/>
      <c r="V246" s="140"/>
      <c r="W246" s="140"/>
      <c r="X246" s="140"/>
      <c r="Y246" s="140"/>
      <c r="Z246" s="140"/>
      <c r="AA246" s="140"/>
      <c r="AB246" s="140"/>
      <c r="AC246" s="80"/>
      <c r="AD246" s="151"/>
      <c r="AE246" s="464"/>
      <c r="AF246" s="464"/>
      <c r="AG246" s="464"/>
      <c r="AH246" s="617"/>
      <c r="AI246" s="80"/>
      <c r="AJ246" s="217"/>
      <c r="AK246" s="217"/>
      <c r="AL246" s="217"/>
      <c r="AM246" s="217"/>
      <c r="AN246" s="217"/>
      <c r="AO246" s="217"/>
      <c r="AP246" s="217"/>
      <c r="AQ246" s="217"/>
      <c r="AR246" s="217"/>
      <c r="AS246" s="217"/>
      <c r="AT246" s="217"/>
      <c r="AU246" s="217"/>
      <c r="AV246" s="217"/>
      <c r="AW246" s="217"/>
      <c r="AX246" s="217"/>
      <c r="AY246" s="217"/>
      <c r="AZ246" s="217"/>
      <c r="BA246" s="217"/>
      <c r="BB246" s="217"/>
      <c r="BC246" s="217"/>
      <c r="BD246" s="217"/>
      <c r="BE246" s="217"/>
      <c r="BF246" s="217"/>
      <c r="BG246" s="217"/>
      <c r="BH246" s="217"/>
      <c r="BI246" s="217"/>
      <c r="BJ246" s="217"/>
      <c r="BK246" s="217"/>
      <c r="BL246" s="217"/>
      <c r="BM246" s="217"/>
      <c r="BN246" s="217"/>
      <c r="BO246" s="217"/>
      <c r="BP246" s="217"/>
      <c r="BQ246" s="217"/>
      <c r="BR246" s="217"/>
      <c r="BS246" s="217"/>
      <c r="BT246" s="217"/>
      <c r="BU246" s="217"/>
      <c r="BV246" s="217"/>
      <c r="BW246" s="217"/>
      <c r="BX246" s="217"/>
      <c r="BY246" s="217"/>
      <c r="BZ246" s="217"/>
      <c r="CA246" s="217"/>
      <c r="CB246" s="217"/>
      <c r="CC246" s="217"/>
      <c r="CD246" s="217"/>
      <c r="CE246" s="217"/>
      <c r="CF246" s="217"/>
      <c r="CG246" s="217"/>
      <c r="CH246" s="217"/>
      <c r="CI246" s="217"/>
      <c r="CJ246" s="217"/>
      <c r="CK246" s="217"/>
      <c r="CL246" s="217"/>
      <c r="CM246" s="217"/>
      <c r="CN246" s="217"/>
      <c r="CO246" s="217"/>
      <c r="CP246" s="217"/>
      <c r="CQ246" s="217"/>
      <c r="CR246" s="217"/>
      <c r="CS246" s="217"/>
      <c r="CT246" s="217"/>
      <c r="CU246" s="217"/>
      <c r="CV246" s="217"/>
    </row>
    <row r="247" spans="1:100" s="96" customFormat="1" ht="12.75" x14ac:dyDescent="0.2">
      <c r="A247" s="114"/>
      <c r="B247" s="114"/>
      <c r="C247" s="114"/>
      <c r="D247" s="114"/>
      <c r="E247" s="114"/>
      <c r="F247" s="114"/>
      <c r="G247" s="114"/>
      <c r="H247" s="108"/>
      <c r="I247" s="140"/>
      <c r="J247" s="140"/>
      <c r="K247" s="140"/>
      <c r="L247" s="140"/>
      <c r="M247" s="140"/>
      <c r="N247" s="140"/>
      <c r="O247" s="140"/>
      <c r="P247" s="140"/>
      <c r="Q247" s="140"/>
      <c r="R247" s="140"/>
      <c r="S247" s="140"/>
      <c r="T247" s="140"/>
      <c r="U247" s="140"/>
      <c r="V247" s="140"/>
      <c r="W247" s="140"/>
      <c r="X247" s="140"/>
      <c r="Y247" s="140"/>
      <c r="Z247" s="140"/>
      <c r="AA247" s="140"/>
      <c r="AB247" s="140"/>
      <c r="AC247" s="80"/>
      <c r="AD247" s="151"/>
      <c r="AE247" s="464"/>
      <c r="AF247" s="464"/>
      <c r="AG247" s="464"/>
      <c r="AH247" s="617"/>
      <c r="AI247" s="80"/>
      <c r="AJ247" s="217"/>
      <c r="AK247" s="217"/>
      <c r="AL247" s="217"/>
      <c r="AM247" s="217"/>
      <c r="AN247" s="217"/>
      <c r="AO247" s="217"/>
      <c r="AP247" s="217"/>
      <c r="AQ247" s="217"/>
      <c r="AR247" s="217"/>
      <c r="AS247" s="217"/>
      <c r="AT247" s="217"/>
      <c r="AU247" s="217"/>
      <c r="AV247" s="217"/>
      <c r="AW247" s="217"/>
      <c r="AX247" s="217"/>
      <c r="AY247" s="217"/>
      <c r="AZ247" s="217"/>
      <c r="BA247" s="217"/>
      <c r="BB247" s="217"/>
      <c r="BC247" s="217"/>
      <c r="BD247" s="217"/>
      <c r="BE247" s="217"/>
      <c r="BF247" s="217"/>
      <c r="BG247" s="217"/>
      <c r="BH247" s="217"/>
      <c r="BI247" s="217"/>
      <c r="BJ247" s="217"/>
      <c r="BK247" s="217"/>
      <c r="BL247" s="217"/>
      <c r="BM247" s="217"/>
      <c r="BN247" s="217"/>
      <c r="BO247" s="217"/>
      <c r="BP247" s="217"/>
      <c r="BQ247" s="217"/>
      <c r="BR247" s="217"/>
      <c r="BS247" s="217"/>
      <c r="BT247" s="217"/>
      <c r="BU247" s="217"/>
      <c r="BV247" s="217"/>
      <c r="BW247" s="217"/>
      <c r="BX247" s="217"/>
      <c r="BY247" s="217"/>
      <c r="BZ247" s="217"/>
      <c r="CA247" s="217"/>
      <c r="CB247" s="217"/>
      <c r="CC247" s="217"/>
      <c r="CD247" s="217"/>
      <c r="CE247" s="217"/>
      <c r="CF247" s="217"/>
      <c r="CG247" s="217"/>
      <c r="CH247" s="217"/>
      <c r="CI247" s="217"/>
      <c r="CJ247" s="217"/>
      <c r="CK247" s="217"/>
      <c r="CL247" s="217"/>
      <c r="CM247" s="217"/>
      <c r="CN247" s="217"/>
      <c r="CO247" s="217"/>
      <c r="CP247" s="217"/>
      <c r="CQ247" s="217"/>
      <c r="CR247" s="217"/>
      <c r="CS247" s="217"/>
      <c r="CT247" s="217"/>
      <c r="CU247" s="217"/>
      <c r="CV247" s="217"/>
    </row>
    <row r="248" spans="1:100" s="96" customFormat="1" ht="12.75" x14ac:dyDescent="0.2">
      <c r="A248" s="114"/>
      <c r="B248" s="114"/>
      <c r="C248" s="114"/>
      <c r="D248" s="114"/>
      <c r="E248" s="114"/>
      <c r="F248" s="114"/>
      <c r="G248" s="114"/>
      <c r="H248" s="108"/>
      <c r="I248" s="140"/>
      <c r="J248" s="140"/>
      <c r="K248" s="140"/>
      <c r="L248" s="140"/>
      <c r="M248" s="140"/>
      <c r="N248" s="140"/>
      <c r="O248" s="140"/>
      <c r="P248" s="140"/>
      <c r="Q248" s="140"/>
      <c r="R248" s="140"/>
      <c r="S248" s="140"/>
      <c r="T248" s="140"/>
      <c r="U248" s="140"/>
      <c r="V248" s="140"/>
      <c r="W248" s="140"/>
      <c r="X248" s="140"/>
      <c r="Y248" s="140"/>
      <c r="Z248" s="140"/>
      <c r="AA248" s="140"/>
      <c r="AB248" s="140"/>
      <c r="AC248" s="80"/>
      <c r="AD248" s="151"/>
      <c r="AE248" s="464"/>
      <c r="AF248" s="464"/>
      <c r="AG248" s="464"/>
      <c r="AH248" s="617"/>
      <c r="AI248" s="80"/>
      <c r="AJ248" s="217"/>
      <c r="AK248" s="217"/>
      <c r="AL248" s="217"/>
      <c r="AM248" s="217"/>
      <c r="AN248" s="217"/>
      <c r="AO248" s="217"/>
      <c r="AP248" s="217"/>
      <c r="AQ248" s="217"/>
      <c r="AR248" s="217"/>
      <c r="AS248" s="217"/>
      <c r="AT248" s="217"/>
      <c r="AU248" s="217"/>
      <c r="AV248" s="217"/>
      <c r="AW248" s="217"/>
      <c r="AX248" s="217"/>
      <c r="AY248" s="217"/>
      <c r="AZ248" s="217"/>
      <c r="BA248" s="217"/>
      <c r="BB248" s="217"/>
      <c r="BC248" s="217"/>
      <c r="BD248" s="217"/>
      <c r="BE248" s="217"/>
      <c r="BF248" s="217"/>
      <c r="BG248" s="217"/>
      <c r="BH248" s="217"/>
      <c r="BI248" s="217"/>
      <c r="BJ248" s="217"/>
      <c r="BK248" s="217"/>
      <c r="BL248" s="217"/>
      <c r="BM248" s="217"/>
      <c r="BN248" s="217"/>
      <c r="BO248" s="217"/>
      <c r="BP248" s="217"/>
      <c r="BQ248" s="217"/>
      <c r="BR248" s="217"/>
      <c r="BS248" s="217"/>
      <c r="BT248" s="217"/>
      <c r="BU248" s="217"/>
      <c r="BV248" s="217"/>
      <c r="BW248" s="217"/>
      <c r="BX248" s="217"/>
      <c r="BY248" s="217"/>
      <c r="BZ248" s="217"/>
      <c r="CA248" s="217"/>
      <c r="CB248" s="217"/>
      <c r="CC248" s="217"/>
      <c r="CD248" s="217"/>
      <c r="CE248" s="217"/>
      <c r="CF248" s="217"/>
      <c r="CG248" s="217"/>
      <c r="CH248" s="217"/>
      <c r="CI248" s="217"/>
      <c r="CJ248" s="217"/>
      <c r="CK248" s="217"/>
      <c r="CL248" s="217"/>
      <c r="CM248" s="217"/>
      <c r="CN248" s="217"/>
      <c r="CO248" s="217"/>
      <c r="CP248" s="217"/>
      <c r="CQ248" s="217"/>
      <c r="CR248" s="217"/>
      <c r="CS248" s="217"/>
      <c r="CT248" s="217"/>
      <c r="CU248" s="217"/>
      <c r="CV248" s="217"/>
    </row>
    <row r="249" spans="1:100" s="96" customFormat="1" ht="12.75" x14ac:dyDescent="0.2">
      <c r="A249" s="114"/>
      <c r="B249" s="114"/>
      <c r="C249" s="114"/>
      <c r="D249" s="114"/>
      <c r="E249" s="114"/>
      <c r="F249" s="114"/>
      <c r="G249" s="114"/>
      <c r="H249" s="108"/>
      <c r="I249" s="140"/>
      <c r="J249" s="140"/>
      <c r="K249" s="140"/>
      <c r="L249" s="140"/>
      <c r="M249" s="140"/>
      <c r="N249" s="140"/>
      <c r="O249" s="140"/>
      <c r="P249" s="140"/>
      <c r="Q249" s="140"/>
      <c r="R249" s="140"/>
      <c r="S249" s="140"/>
      <c r="T249" s="140"/>
      <c r="U249" s="140"/>
      <c r="V249" s="140"/>
      <c r="W249" s="140"/>
      <c r="X249" s="140"/>
      <c r="Y249" s="140"/>
      <c r="Z249" s="140"/>
      <c r="AA249" s="140"/>
      <c r="AB249" s="140"/>
      <c r="AC249" s="80"/>
      <c r="AD249" s="151"/>
      <c r="AE249" s="464"/>
      <c r="AF249" s="464"/>
      <c r="AG249" s="464"/>
      <c r="AH249" s="617"/>
      <c r="AI249" s="80"/>
      <c r="AJ249" s="217"/>
      <c r="AK249" s="217"/>
      <c r="AL249" s="217"/>
      <c r="AM249" s="217"/>
      <c r="AN249" s="217"/>
      <c r="AO249" s="217"/>
      <c r="AP249" s="217"/>
      <c r="AQ249" s="217"/>
      <c r="AR249" s="217"/>
      <c r="AS249" s="217"/>
      <c r="AT249" s="217"/>
      <c r="AU249" s="217"/>
      <c r="AV249" s="217"/>
      <c r="AW249" s="217"/>
      <c r="AX249" s="217"/>
      <c r="AY249" s="217"/>
      <c r="AZ249" s="217"/>
      <c r="BA249" s="217"/>
      <c r="BB249" s="217"/>
      <c r="BC249" s="217"/>
      <c r="BD249" s="217"/>
      <c r="BE249" s="217"/>
      <c r="BF249" s="217"/>
      <c r="BG249" s="217"/>
      <c r="BH249" s="217"/>
      <c r="BI249" s="217"/>
      <c r="BJ249" s="217"/>
      <c r="BK249" s="217"/>
      <c r="BL249" s="217"/>
      <c r="BM249" s="217"/>
      <c r="BN249" s="217"/>
      <c r="BO249" s="217"/>
      <c r="BP249" s="217"/>
      <c r="BQ249" s="217"/>
      <c r="BR249" s="217"/>
      <c r="BS249" s="217"/>
      <c r="BT249" s="217"/>
      <c r="BU249" s="217"/>
      <c r="BV249" s="217"/>
      <c r="BW249" s="217"/>
      <c r="BX249" s="217"/>
      <c r="BY249" s="217"/>
      <c r="BZ249" s="217"/>
      <c r="CA249" s="217"/>
      <c r="CB249" s="217"/>
      <c r="CC249" s="217"/>
      <c r="CD249" s="217"/>
      <c r="CE249" s="217"/>
      <c r="CF249" s="217"/>
      <c r="CG249" s="217"/>
      <c r="CH249" s="217"/>
      <c r="CI249" s="217"/>
      <c r="CJ249" s="217"/>
      <c r="CK249" s="217"/>
      <c r="CL249" s="217"/>
      <c r="CM249" s="217"/>
      <c r="CN249" s="217"/>
      <c r="CO249" s="217"/>
      <c r="CP249" s="217"/>
      <c r="CQ249" s="217"/>
      <c r="CR249" s="217"/>
      <c r="CS249" s="217"/>
      <c r="CT249" s="217"/>
      <c r="CU249" s="217"/>
      <c r="CV249" s="217"/>
    </row>
    <row r="250" spans="1:100" s="96" customFormat="1" ht="12.75" x14ac:dyDescent="0.2">
      <c r="A250" s="114"/>
      <c r="B250" s="114"/>
      <c r="C250" s="114"/>
      <c r="D250" s="114"/>
      <c r="E250" s="114"/>
      <c r="F250" s="114"/>
      <c r="G250" s="114"/>
      <c r="H250" s="108"/>
      <c r="I250" s="140"/>
      <c r="J250" s="140"/>
      <c r="K250" s="140"/>
      <c r="L250" s="140"/>
      <c r="M250" s="140"/>
      <c r="N250" s="140"/>
      <c r="O250" s="140"/>
      <c r="P250" s="140"/>
      <c r="Q250" s="140"/>
      <c r="R250" s="140"/>
      <c r="S250" s="140"/>
      <c r="T250" s="140"/>
      <c r="U250" s="140"/>
      <c r="V250" s="140"/>
      <c r="W250" s="140"/>
      <c r="X250" s="140"/>
      <c r="Y250" s="140"/>
      <c r="Z250" s="140"/>
      <c r="AA250" s="140"/>
      <c r="AB250" s="140"/>
      <c r="AC250" s="80"/>
      <c r="AD250" s="151"/>
      <c r="AE250" s="464"/>
      <c r="AF250" s="464"/>
      <c r="AG250" s="464"/>
      <c r="AH250" s="617"/>
      <c r="AI250" s="80"/>
      <c r="AJ250" s="217"/>
      <c r="AK250" s="217"/>
      <c r="AL250" s="217"/>
      <c r="AM250" s="217"/>
      <c r="AN250" s="217"/>
      <c r="AO250" s="217"/>
      <c r="AP250" s="217"/>
      <c r="AQ250" s="217"/>
      <c r="AR250" s="217"/>
      <c r="AS250" s="217"/>
      <c r="AT250" s="217"/>
      <c r="AU250" s="217"/>
      <c r="AV250" s="217"/>
      <c r="AW250" s="217"/>
      <c r="AX250" s="217"/>
      <c r="AY250" s="217"/>
      <c r="AZ250" s="217"/>
      <c r="BA250" s="217"/>
      <c r="BB250" s="217"/>
      <c r="BC250" s="217"/>
      <c r="BD250" s="217"/>
      <c r="BE250" s="217"/>
      <c r="BF250" s="217"/>
      <c r="BG250" s="217"/>
      <c r="BH250" s="217"/>
      <c r="BI250" s="217"/>
      <c r="BJ250" s="217"/>
      <c r="BK250" s="217"/>
      <c r="BL250" s="217"/>
      <c r="BM250" s="217"/>
      <c r="BN250" s="217"/>
      <c r="BO250" s="217"/>
      <c r="BP250" s="217"/>
      <c r="BQ250" s="217"/>
      <c r="BR250" s="217"/>
      <c r="BS250" s="217"/>
      <c r="BT250" s="217"/>
      <c r="BU250" s="217"/>
      <c r="BV250" s="217"/>
      <c r="BW250" s="217"/>
      <c r="BX250" s="217"/>
      <c r="BY250" s="217"/>
      <c r="BZ250" s="217"/>
      <c r="CA250" s="217"/>
      <c r="CB250" s="217"/>
      <c r="CC250" s="217"/>
      <c r="CD250" s="217"/>
      <c r="CE250" s="217"/>
      <c r="CF250" s="217"/>
      <c r="CG250" s="217"/>
      <c r="CH250" s="217"/>
      <c r="CI250" s="217"/>
      <c r="CJ250" s="217"/>
      <c r="CK250" s="217"/>
      <c r="CL250" s="217"/>
      <c r="CM250" s="217"/>
      <c r="CN250" s="217"/>
      <c r="CO250" s="217"/>
      <c r="CP250" s="217"/>
      <c r="CQ250" s="217"/>
      <c r="CR250" s="217"/>
      <c r="CS250" s="217"/>
      <c r="CT250" s="217"/>
      <c r="CU250" s="217"/>
      <c r="CV250" s="217"/>
    </row>
    <row r="251" spans="1:100" s="96" customFormat="1" ht="12.75" x14ac:dyDescent="0.2">
      <c r="A251" s="114"/>
      <c r="B251" s="114"/>
      <c r="C251" s="114"/>
      <c r="D251" s="114"/>
      <c r="E251" s="114"/>
      <c r="F251" s="114"/>
      <c r="G251" s="114"/>
      <c r="H251" s="108"/>
      <c r="I251" s="140"/>
      <c r="J251" s="140"/>
      <c r="K251" s="140"/>
      <c r="L251" s="140"/>
      <c r="M251" s="140"/>
      <c r="N251" s="140"/>
      <c r="O251" s="140"/>
      <c r="P251" s="140"/>
      <c r="Q251" s="140"/>
      <c r="R251" s="140"/>
      <c r="S251" s="140"/>
      <c r="T251" s="140"/>
      <c r="U251" s="140"/>
      <c r="V251" s="140"/>
      <c r="W251" s="140"/>
      <c r="X251" s="140"/>
      <c r="Y251" s="140"/>
      <c r="Z251" s="140"/>
      <c r="AA251" s="140"/>
      <c r="AB251" s="140"/>
      <c r="AC251" s="80"/>
      <c r="AD251" s="151"/>
      <c r="AE251" s="464"/>
      <c r="AF251" s="464"/>
      <c r="AG251" s="464"/>
      <c r="AH251" s="617"/>
      <c r="AI251" s="80"/>
      <c r="AJ251" s="217"/>
      <c r="AK251" s="217"/>
      <c r="AL251" s="217"/>
      <c r="AM251" s="217"/>
      <c r="AN251" s="217"/>
      <c r="AO251" s="217"/>
      <c r="AP251" s="217"/>
      <c r="AQ251" s="217"/>
      <c r="AR251" s="217"/>
      <c r="AS251" s="217"/>
      <c r="AT251" s="217"/>
      <c r="AU251" s="217"/>
      <c r="AV251" s="217"/>
      <c r="AW251" s="217"/>
      <c r="AX251" s="217"/>
      <c r="AY251" s="217"/>
      <c r="AZ251" s="217"/>
      <c r="BA251" s="217"/>
      <c r="BB251" s="217"/>
      <c r="BC251" s="217"/>
      <c r="BD251" s="217"/>
      <c r="BE251" s="217"/>
      <c r="BF251" s="217"/>
      <c r="BG251" s="217"/>
      <c r="BH251" s="217"/>
      <c r="BI251" s="217"/>
      <c r="BJ251" s="217"/>
      <c r="BK251" s="217"/>
      <c r="BL251" s="217"/>
      <c r="BM251" s="217"/>
      <c r="BN251" s="217"/>
      <c r="BO251" s="217"/>
      <c r="BP251" s="217"/>
      <c r="BQ251" s="217"/>
      <c r="BR251" s="217"/>
      <c r="BS251" s="217"/>
      <c r="BT251" s="217"/>
      <c r="BU251" s="217"/>
      <c r="BV251" s="217"/>
      <c r="BW251" s="217"/>
      <c r="BX251" s="217"/>
      <c r="BY251" s="217"/>
      <c r="BZ251" s="217"/>
      <c r="CA251" s="217"/>
      <c r="CB251" s="217"/>
      <c r="CC251" s="217"/>
      <c r="CD251" s="217"/>
      <c r="CE251" s="217"/>
      <c r="CF251" s="217"/>
      <c r="CG251" s="217"/>
      <c r="CH251" s="217"/>
      <c r="CI251" s="217"/>
      <c r="CJ251" s="217"/>
      <c r="CK251" s="217"/>
      <c r="CL251" s="217"/>
      <c r="CM251" s="217"/>
      <c r="CN251" s="217"/>
      <c r="CO251" s="217"/>
      <c r="CP251" s="217"/>
      <c r="CQ251" s="217"/>
      <c r="CR251" s="217"/>
      <c r="CS251" s="217"/>
      <c r="CT251" s="217"/>
      <c r="CU251" s="217"/>
      <c r="CV251" s="217"/>
    </row>
    <row r="252" spans="1:100" s="96" customFormat="1" ht="12.75" x14ac:dyDescent="0.2">
      <c r="A252" s="114"/>
      <c r="B252" s="114"/>
      <c r="C252" s="114"/>
      <c r="D252" s="114"/>
      <c r="E252" s="114"/>
      <c r="F252" s="114"/>
      <c r="G252" s="114"/>
      <c r="H252" s="108"/>
      <c r="I252" s="140"/>
      <c r="J252" s="140"/>
      <c r="K252" s="140"/>
      <c r="L252" s="140"/>
      <c r="M252" s="140"/>
      <c r="N252" s="140"/>
      <c r="O252" s="140"/>
      <c r="P252" s="140"/>
      <c r="Q252" s="140"/>
      <c r="R252" s="140"/>
      <c r="S252" s="140"/>
      <c r="T252" s="140"/>
      <c r="U252" s="140"/>
      <c r="V252" s="140"/>
      <c r="W252" s="140"/>
      <c r="X252" s="140"/>
      <c r="Y252" s="140"/>
      <c r="Z252" s="140"/>
      <c r="AA252" s="140"/>
      <c r="AB252" s="140"/>
      <c r="AC252" s="80"/>
      <c r="AD252" s="151"/>
      <c r="AE252" s="464"/>
      <c r="AF252" s="464"/>
      <c r="AG252" s="464"/>
      <c r="AH252" s="617"/>
      <c r="AI252" s="80"/>
      <c r="AJ252" s="217"/>
      <c r="AK252" s="217"/>
      <c r="AL252" s="217"/>
      <c r="AM252" s="217"/>
      <c r="AN252" s="217"/>
      <c r="AO252" s="217"/>
      <c r="AP252" s="217"/>
      <c r="AQ252" s="217"/>
      <c r="AR252" s="217"/>
      <c r="AS252" s="217"/>
      <c r="AT252" s="217"/>
      <c r="AU252" s="217"/>
      <c r="AV252" s="217"/>
      <c r="AW252" s="217"/>
      <c r="AX252" s="217"/>
      <c r="AY252" s="217"/>
      <c r="AZ252" s="217"/>
      <c r="BA252" s="217"/>
      <c r="BB252" s="217"/>
      <c r="BC252" s="217"/>
      <c r="BD252" s="217"/>
      <c r="BE252" s="217"/>
      <c r="BF252" s="217"/>
      <c r="BG252" s="217"/>
      <c r="BH252" s="217"/>
      <c r="BI252" s="217"/>
      <c r="BJ252" s="217"/>
      <c r="BK252" s="217"/>
      <c r="BL252" s="217"/>
      <c r="BM252" s="217"/>
      <c r="BN252" s="217"/>
      <c r="BO252" s="217"/>
      <c r="BP252" s="217"/>
      <c r="BQ252" s="217"/>
      <c r="BR252" s="217"/>
      <c r="BS252" s="217"/>
      <c r="BT252" s="217"/>
      <c r="BU252" s="217"/>
      <c r="BV252" s="217"/>
      <c r="BW252" s="217"/>
      <c r="BX252" s="217"/>
      <c r="BY252" s="217"/>
      <c r="BZ252" s="217"/>
      <c r="CA252" s="217"/>
      <c r="CB252" s="217"/>
      <c r="CC252" s="217"/>
      <c r="CD252" s="217"/>
      <c r="CE252" s="217"/>
      <c r="CF252" s="217"/>
      <c r="CG252" s="217"/>
      <c r="CH252" s="217"/>
      <c r="CI252" s="217"/>
      <c r="CJ252" s="217"/>
      <c r="CK252" s="217"/>
      <c r="CL252" s="217"/>
      <c r="CM252" s="217"/>
      <c r="CN252" s="217"/>
      <c r="CO252" s="217"/>
      <c r="CP252" s="217"/>
      <c r="CQ252" s="217"/>
      <c r="CR252" s="217"/>
      <c r="CS252" s="217"/>
      <c r="CT252" s="217"/>
      <c r="CU252" s="217"/>
      <c r="CV252" s="217"/>
    </row>
    <row r="253" spans="1:100" s="96" customFormat="1" ht="12.75" x14ac:dyDescent="0.2">
      <c r="A253" s="114"/>
      <c r="B253" s="114"/>
      <c r="C253" s="114"/>
      <c r="D253" s="114"/>
      <c r="E253" s="114"/>
      <c r="F253" s="114"/>
      <c r="G253" s="114"/>
      <c r="H253" s="108"/>
      <c r="I253" s="140"/>
      <c r="J253" s="140"/>
      <c r="K253" s="140"/>
      <c r="L253" s="140"/>
      <c r="M253" s="140"/>
      <c r="N253" s="140"/>
      <c r="O253" s="140"/>
      <c r="P253" s="140"/>
      <c r="Q253" s="140"/>
      <c r="R253" s="140"/>
      <c r="S253" s="140"/>
      <c r="T253" s="140"/>
      <c r="U253" s="140"/>
      <c r="V253" s="140"/>
      <c r="W253" s="140"/>
      <c r="X253" s="140"/>
      <c r="Y253" s="140"/>
      <c r="Z253" s="140"/>
      <c r="AA253" s="140"/>
      <c r="AB253" s="140"/>
      <c r="AC253" s="80"/>
      <c r="AD253" s="151"/>
      <c r="AE253" s="464"/>
      <c r="AF253" s="464"/>
      <c r="AG253" s="464"/>
      <c r="AH253" s="617"/>
      <c r="AI253" s="80"/>
      <c r="AJ253" s="217"/>
      <c r="AK253" s="217"/>
      <c r="AL253" s="217"/>
      <c r="AM253" s="217"/>
      <c r="AN253" s="217"/>
      <c r="AO253" s="217"/>
      <c r="AP253" s="217"/>
      <c r="AQ253" s="217"/>
      <c r="AR253" s="217"/>
      <c r="AS253" s="217"/>
      <c r="AT253" s="217"/>
      <c r="AU253" s="217"/>
      <c r="AV253" s="217"/>
      <c r="AW253" s="217"/>
      <c r="AX253" s="217"/>
      <c r="AY253" s="217"/>
      <c r="AZ253" s="217"/>
      <c r="BA253" s="217"/>
      <c r="BB253" s="217"/>
      <c r="BC253" s="217"/>
      <c r="BD253" s="217"/>
      <c r="BE253" s="217"/>
      <c r="BF253" s="217"/>
      <c r="BG253" s="217"/>
      <c r="BH253" s="217"/>
      <c r="BI253" s="217"/>
      <c r="BJ253" s="217"/>
      <c r="BK253" s="217"/>
      <c r="BL253" s="217"/>
      <c r="BM253" s="217"/>
      <c r="BN253" s="217"/>
      <c r="BO253" s="217"/>
      <c r="BP253" s="217"/>
      <c r="BQ253" s="217"/>
      <c r="BR253" s="217"/>
      <c r="BS253" s="217"/>
      <c r="BT253" s="217"/>
      <c r="BU253" s="217"/>
      <c r="BV253" s="217"/>
      <c r="BW253" s="217"/>
      <c r="BX253" s="217"/>
      <c r="BY253" s="217"/>
      <c r="BZ253" s="217"/>
      <c r="CA253" s="217"/>
      <c r="CB253" s="217"/>
      <c r="CC253" s="217"/>
      <c r="CD253" s="217"/>
      <c r="CE253" s="217"/>
      <c r="CF253" s="217"/>
      <c r="CG253" s="217"/>
      <c r="CH253" s="217"/>
      <c r="CI253" s="217"/>
      <c r="CJ253" s="217"/>
      <c r="CK253" s="217"/>
      <c r="CL253" s="217"/>
      <c r="CM253" s="217"/>
      <c r="CN253" s="217"/>
      <c r="CO253" s="217"/>
      <c r="CP253" s="217"/>
      <c r="CQ253" s="217"/>
      <c r="CR253" s="217"/>
      <c r="CS253" s="217"/>
      <c r="CT253" s="217"/>
      <c r="CU253" s="217"/>
      <c r="CV253" s="217"/>
    </row>
    <row r="254" spans="1:100" s="96" customFormat="1" ht="12.75" x14ac:dyDescent="0.2">
      <c r="A254" s="114"/>
      <c r="B254" s="114"/>
      <c r="C254" s="114"/>
      <c r="D254" s="114"/>
      <c r="E254" s="114"/>
      <c r="F254" s="114"/>
      <c r="G254" s="114"/>
      <c r="H254" s="108"/>
      <c r="I254" s="140"/>
      <c r="J254" s="140"/>
      <c r="K254" s="140"/>
      <c r="L254" s="140"/>
      <c r="M254" s="140"/>
      <c r="N254" s="140"/>
      <c r="O254" s="140"/>
      <c r="P254" s="140"/>
      <c r="Q254" s="140"/>
      <c r="R254" s="140"/>
      <c r="S254" s="140"/>
      <c r="T254" s="140"/>
      <c r="U254" s="140"/>
      <c r="V254" s="140"/>
      <c r="W254" s="140"/>
      <c r="X254" s="140"/>
      <c r="Y254" s="140"/>
      <c r="Z254" s="140"/>
      <c r="AA254" s="140"/>
      <c r="AB254" s="140"/>
      <c r="AC254" s="80"/>
      <c r="AD254" s="151"/>
      <c r="AE254" s="464"/>
      <c r="AF254" s="464"/>
      <c r="AG254" s="464"/>
      <c r="AH254" s="617"/>
      <c r="AI254" s="80"/>
      <c r="AJ254" s="217"/>
      <c r="AK254" s="217"/>
      <c r="AL254" s="217"/>
      <c r="AM254" s="217"/>
      <c r="AN254" s="217"/>
      <c r="AO254" s="217"/>
      <c r="AP254" s="217"/>
      <c r="AQ254" s="217"/>
      <c r="AR254" s="217"/>
      <c r="AS254" s="217"/>
      <c r="AT254" s="217"/>
      <c r="AU254" s="217"/>
      <c r="AV254" s="217"/>
      <c r="AW254" s="217"/>
      <c r="AX254" s="217"/>
      <c r="AY254" s="217"/>
      <c r="AZ254" s="217"/>
      <c r="BA254" s="217"/>
      <c r="BB254" s="217"/>
      <c r="BC254" s="217"/>
      <c r="BD254" s="217"/>
      <c r="BE254" s="217"/>
      <c r="BF254" s="217"/>
      <c r="BG254" s="217"/>
      <c r="BH254" s="217"/>
      <c r="BI254" s="217"/>
      <c r="BJ254" s="217"/>
      <c r="BK254" s="217"/>
      <c r="BL254" s="217"/>
      <c r="BM254" s="217"/>
      <c r="BN254" s="217"/>
      <c r="BO254" s="217"/>
      <c r="BP254" s="217"/>
      <c r="BQ254" s="217"/>
      <c r="BR254" s="217"/>
      <c r="BS254" s="217"/>
      <c r="BT254" s="217"/>
      <c r="BU254" s="217"/>
      <c r="BV254" s="217"/>
      <c r="BW254" s="217"/>
      <c r="BX254" s="217"/>
      <c r="BY254" s="217"/>
      <c r="BZ254" s="217"/>
      <c r="CA254" s="217"/>
      <c r="CB254" s="217"/>
      <c r="CC254" s="217"/>
      <c r="CD254" s="217"/>
      <c r="CE254" s="217"/>
      <c r="CF254" s="217"/>
      <c r="CG254" s="217"/>
      <c r="CH254" s="217"/>
      <c r="CI254" s="217"/>
      <c r="CJ254" s="217"/>
      <c r="CK254" s="217"/>
      <c r="CL254" s="217"/>
      <c r="CM254" s="217"/>
      <c r="CN254" s="217"/>
      <c r="CO254" s="217"/>
      <c r="CP254" s="217"/>
      <c r="CQ254" s="217"/>
      <c r="CR254" s="217"/>
      <c r="CS254" s="217"/>
      <c r="CT254" s="217"/>
      <c r="CU254" s="217"/>
      <c r="CV254" s="217"/>
    </row>
    <row r="255" spans="1:100" s="96" customFormat="1" ht="12.75" x14ac:dyDescent="0.2">
      <c r="A255" s="114"/>
      <c r="B255" s="114"/>
      <c r="C255" s="114"/>
      <c r="D255" s="114"/>
      <c r="E255" s="114"/>
      <c r="F255" s="114"/>
      <c r="G255" s="114"/>
      <c r="H255" s="108"/>
      <c r="I255" s="140"/>
      <c r="J255" s="140"/>
      <c r="K255" s="140"/>
      <c r="L255" s="140"/>
      <c r="M255" s="140"/>
      <c r="N255" s="140"/>
      <c r="O255" s="140"/>
      <c r="P255" s="140"/>
      <c r="Q255" s="140"/>
      <c r="R255" s="140"/>
      <c r="S255" s="140"/>
      <c r="T255" s="140"/>
      <c r="U255" s="140"/>
      <c r="V255" s="140"/>
      <c r="W255" s="140"/>
      <c r="X255" s="140"/>
      <c r="Y255" s="140"/>
      <c r="Z255" s="140"/>
      <c r="AA255" s="140"/>
      <c r="AB255" s="140"/>
      <c r="AC255" s="80"/>
      <c r="AD255" s="151"/>
      <c r="AE255" s="464"/>
      <c r="AF255" s="464"/>
      <c r="AG255" s="464"/>
      <c r="AH255" s="617"/>
      <c r="AI255" s="80"/>
      <c r="AJ255" s="217"/>
      <c r="AK255" s="217"/>
      <c r="AL255" s="217"/>
      <c r="AM255" s="217"/>
      <c r="AN255" s="217"/>
      <c r="AO255" s="217"/>
      <c r="AP255" s="217"/>
      <c r="AQ255" s="217"/>
      <c r="AR255" s="217"/>
      <c r="AS255" s="217"/>
      <c r="AT255" s="217"/>
      <c r="AU255" s="217"/>
      <c r="AV255" s="217"/>
      <c r="AW255" s="217"/>
      <c r="AX255" s="217"/>
      <c r="AY255" s="217"/>
      <c r="AZ255" s="217"/>
      <c r="BA255" s="217"/>
      <c r="BB255" s="217"/>
      <c r="BC255" s="217"/>
      <c r="BD255" s="217"/>
      <c r="BE255" s="217"/>
      <c r="BF255" s="217"/>
      <c r="BG255" s="217"/>
      <c r="BH255" s="217"/>
      <c r="BI255" s="217"/>
      <c r="BJ255" s="217"/>
      <c r="BK255" s="217"/>
      <c r="BL255" s="217"/>
      <c r="BM255" s="217"/>
      <c r="BN255" s="217"/>
      <c r="BO255" s="217"/>
      <c r="BP255" s="217"/>
      <c r="BQ255" s="217"/>
      <c r="BR255" s="217"/>
      <c r="BS255" s="217"/>
      <c r="BT255" s="217"/>
      <c r="BU255" s="217"/>
      <c r="BV255" s="217"/>
      <c r="BW255" s="217"/>
      <c r="BX255" s="217"/>
      <c r="BY255" s="217"/>
      <c r="BZ255" s="217"/>
      <c r="CA255" s="217"/>
      <c r="CB255" s="217"/>
      <c r="CC255" s="217"/>
      <c r="CD255" s="217"/>
      <c r="CE255" s="217"/>
      <c r="CF255" s="217"/>
      <c r="CG255" s="217"/>
      <c r="CH255" s="217"/>
      <c r="CI255" s="217"/>
      <c r="CJ255" s="217"/>
      <c r="CK255" s="217"/>
      <c r="CL255" s="217"/>
      <c r="CM255" s="217"/>
      <c r="CN255" s="217"/>
      <c r="CO255" s="217"/>
      <c r="CP255" s="217"/>
      <c r="CQ255" s="217"/>
      <c r="CR255" s="217"/>
      <c r="CS255" s="217"/>
      <c r="CT255" s="217"/>
      <c r="CU255" s="217"/>
      <c r="CV255" s="217"/>
    </row>
    <row r="256" spans="1:100" ht="12.75" x14ac:dyDescent="0.2">
      <c r="A256" s="546"/>
      <c r="B256" s="546"/>
      <c r="C256" s="546"/>
      <c r="D256" s="546"/>
      <c r="E256" s="546"/>
      <c r="F256" s="546"/>
      <c r="G256" s="546"/>
      <c r="H256" s="538"/>
      <c r="I256" s="274"/>
    </row>
    <row r="257" spans="1:9" ht="12.75" x14ac:dyDescent="0.2">
      <c r="A257" s="546"/>
      <c r="B257" s="546"/>
      <c r="C257" s="546"/>
      <c r="D257" s="546"/>
      <c r="E257" s="546"/>
      <c r="F257" s="546"/>
      <c r="G257" s="546"/>
      <c r="H257" s="538"/>
      <c r="I257" s="274"/>
    </row>
    <row r="258" spans="1:9" ht="12.75" x14ac:dyDescent="0.2">
      <c r="A258" s="546"/>
      <c r="B258" s="546"/>
      <c r="C258" s="546"/>
      <c r="D258" s="546"/>
      <c r="E258" s="546"/>
      <c r="F258" s="546"/>
      <c r="G258" s="546"/>
      <c r="H258" s="538"/>
      <c r="I258" s="274"/>
    </row>
    <row r="259" spans="1:9" ht="12.75" x14ac:dyDescent="0.2">
      <c r="A259" s="546"/>
      <c r="B259" s="546"/>
      <c r="C259" s="546"/>
      <c r="D259" s="546"/>
      <c r="E259" s="546"/>
      <c r="F259" s="546"/>
      <c r="G259" s="546"/>
      <c r="H259" s="538"/>
      <c r="I259" s="274"/>
    </row>
    <row r="260" spans="1:9" ht="12.75" x14ac:dyDescent="0.2">
      <c r="A260" s="546"/>
      <c r="B260" s="546"/>
      <c r="C260" s="546"/>
      <c r="D260" s="546"/>
      <c r="E260" s="546"/>
      <c r="F260" s="546"/>
      <c r="G260" s="546"/>
      <c r="H260" s="538"/>
      <c r="I260" s="274"/>
    </row>
    <row r="261" spans="1:9" ht="12.75" x14ac:dyDescent="0.2">
      <c r="A261" s="546"/>
      <c r="B261" s="546"/>
      <c r="C261" s="546"/>
      <c r="D261" s="546"/>
      <c r="E261" s="546"/>
      <c r="F261" s="546"/>
      <c r="G261" s="546"/>
      <c r="H261" s="538"/>
      <c r="I261" s="274"/>
    </row>
    <row r="262" spans="1:9" ht="12.75" x14ac:dyDescent="0.2">
      <c r="A262" s="546"/>
      <c r="B262" s="546"/>
      <c r="C262" s="546"/>
      <c r="D262" s="546"/>
      <c r="E262" s="546"/>
      <c r="F262" s="546"/>
      <c r="G262" s="546"/>
      <c r="H262" s="538"/>
      <c r="I262" s="274"/>
    </row>
    <row r="263" spans="1:9" ht="12.75" x14ac:dyDescent="0.2">
      <c r="A263" s="546"/>
      <c r="B263" s="546"/>
      <c r="C263" s="546"/>
      <c r="D263" s="546"/>
      <c r="E263" s="546"/>
      <c r="F263" s="546"/>
      <c r="G263" s="546"/>
      <c r="H263" s="538"/>
      <c r="I263" s="274"/>
    </row>
    <row r="264" spans="1:9" ht="12.75" x14ac:dyDescent="0.2">
      <c r="A264" s="546"/>
      <c r="B264" s="546"/>
      <c r="C264" s="546"/>
      <c r="D264" s="546"/>
      <c r="E264" s="546"/>
      <c r="F264" s="546"/>
      <c r="G264" s="546"/>
      <c r="H264" s="538"/>
      <c r="I264" s="274"/>
    </row>
    <row r="265" spans="1:9" ht="12.75" x14ac:dyDescent="0.2">
      <c r="A265" s="546"/>
      <c r="B265" s="546"/>
      <c r="C265" s="546"/>
      <c r="D265" s="546"/>
      <c r="E265" s="546"/>
      <c r="F265" s="546"/>
      <c r="G265" s="546"/>
      <c r="H265" s="538"/>
      <c r="I265" s="274"/>
    </row>
    <row r="266" spans="1:9" ht="12.75" x14ac:dyDescent="0.2">
      <c r="A266" s="546"/>
      <c r="B266" s="546"/>
      <c r="C266" s="546"/>
      <c r="D266" s="546"/>
      <c r="E266" s="546"/>
      <c r="F266" s="546"/>
      <c r="G266" s="546"/>
      <c r="H266" s="538"/>
      <c r="I266" s="274"/>
    </row>
    <row r="267" spans="1:9" ht="12.75" x14ac:dyDescent="0.2">
      <c r="A267" s="546"/>
      <c r="B267" s="546"/>
      <c r="C267" s="546"/>
      <c r="D267" s="546"/>
      <c r="E267" s="546"/>
      <c r="F267" s="546"/>
      <c r="G267" s="546"/>
      <c r="H267" s="538"/>
      <c r="I267" s="274"/>
    </row>
    <row r="268" spans="1:9" ht="12.75" x14ac:dyDescent="0.2">
      <c r="A268" s="546"/>
      <c r="B268" s="546"/>
      <c r="C268" s="546"/>
      <c r="D268" s="546"/>
      <c r="E268" s="546"/>
      <c r="F268" s="546"/>
      <c r="G268" s="546"/>
      <c r="H268" s="538"/>
      <c r="I268" s="274"/>
    </row>
    <row r="269" spans="1:9" ht="12.75" x14ac:dyDescent="0.2">
      <c r="A269" s="546"/>
      <c r="B269" s="546"/>
      <c r="C269" s="546"/>
      <c r="D269" s="546"/>
      <c r="E269" s="546"/>
      <c r="F269" s="546"/>
      <c r="G269" s="546"/>
      <c r="H269" s="538"/>
      <c r="I269" s="274"/>
    </row>
    <row r="270" spans="1:9" ht="12.75" x14ac:dyDescent="0.2">
      <c r="A270" s="546"/>
      <c r="B270" s="546"/>
      <c r="C270" s="546"/>
      <c r="D270" s="546"/>
      <c r="E270" s="546"/>
      <c r="F270" s="546"/>
      <c r="G270" s="546"/>
      <c r="H270" s="538"/>
      <c r="I270" s="274"/>
    </row>
    <row r="271" spans="1:9" ht="12.75" x14ac:dyDescent="0.2">
      <c r="A271" s="546"/>
      <c r="B271" s="546"/>
      <c r="C271" s="546"/>
      <c r="D271" s="546"/>
      <c r="E271" s="546"/>
      <c r="F271" s="546"/>
      <c r="G271" s="546"/>
      <c r="H271" s="538"/>
      <c r="I271" s="274"/>
    </row>
    <row r="272" spans="1:9" ht="12.75" x14ac:dyDescent="0.2">
      <c r="A272" s="546"/>
      <c r="B272" s="546"/>
      <c r="C272" s="546"/>
      <c r="D272" s="546"/>
      <c r="E272" s="546"/>
      <c r="F272" s="546"/>
      <c r="G272" s="546"/>
      <c r="H272" s="538"/>
      <c r="I272" s="274"/>
    </row>
    <row r="273" spans="1:9" ht="12.75" x14ac:dyDescent="0.2">
      <c r="A273" s="546"/>
      <c r="B273" s="546"/>
      <c r="C273" s="546"/>
      <c r="D273" s="546"/>
      <c r="E273" s="546"/>
      <c r="F273" s="546"/>
      <c r="G273" s="546"/>
      <c r="H273" s="538"/>
      <c r="I273" s="274"/>
    </row>
    <row r="274" spans="1:9" ht="12.75" x14ac:dyDescent="0.2">
      <c r="A274" s="546"/>
      <c r="B274" s="546"/>
      <c r="C274" s="546"/>
      <c r="D274" s="546"/>
      <c r="E274" s="546"/>
      <c r="F274" s="546"/>
      <c r="G274" s="546"/>
      <c r="H274" s="538"/>
      <c r="I274" s="274"/>
    </row>
    <row r="275" spans="1:9" ht="12.75" x14ac:dyDescent="0.2">
      <c r="A275" s="546"/>
      <c r="B275" s="546"/>
      <c r="C275" s="546"/>
      <c r="D275" s="546"/>
      <c r="E275" s="546"/>
      <c r="F275" s="546"/>
      <c r="G275" s="546"/>
      <c r="H275" s="538"/>
      <c r="I275" s="274"/>
    </row>
    <row r="276" spans="1:9" ht="12.75" x14ac:dyDescent="0.2">
      <c r="A276" s="546"/>
      <c r="B276" s="546"/>
      <c r="C276" s="546"/>
      <c r="D276" s="546"/>
      <c r="E276" s="546"/>
      <c r="F276" s="546"/>
      <c r="G276" s="546"/>
      <c r="H276" s="538"/>
      <c r="I276" s="274"/>
    </row>
    <row r="277" spans="1:9" ht="12.75" x14ac:dyDescent="0.2">
      <c r="A277" s="546"/>
      <c r="B277" s="546"/>
      <c r="C277" s="546"/>
      <c r="D277" s="546"/>
      <c r="E277" s="546"/>
      <c r="F277" s="546"/>
      <c r="G277" s="546"/>
      <c r="H277" s="538"/>
      <c r="I277" s="274"/>
    </row>
    <row r="278" spans="1:9" ht="12.75" x14ac:dyDescent="0.2">
      <c r="A278" s="546"/>
      <c r="B278" s="546"/>
      <c r="C278" s="546"/>
      <c r="D278" s="546"/>
      <c r="E278" s="546"/>
      <c r="F278" s="546"/>
      <c r="G278" s="546"/>
      <c r="H278" s="538"/>
      <c r="I278" s="274"/>
    </row>
    <row r="279" spans="1:9" ht="12.75" x14ac:dyDescent="0.2">
      <c r="A279" s="546"/>
      <c r="B279" s="546"/>
      <c r="C279" s="546"/>
      <c r="D279" s="546"/>
      <c r="E279" s="546"/>
      <c r="F279" s="546"/>
      <c r="G279" s="546"/>
      <c r="H279" s="538"/>
      <c r="I279" s="274"/>
    </row>
    <row r="280" spans="1:9" ht="12.75" x14ac:dyDescent="0.2">
      <c r="A280" s="546"/>
      <c r="B280" s="546"/>
      <c r="C280" s="546"/>
      <c r="D280" s="546"/>
      <c r="E280" s="546"/>
      <c r="F280" s="546"/>
      <c r="G280" s="546"/>
      <c r="H280" s="538"/>
      <c r="I280" s="274"/>
    </row>
    <row r="281" spans="1:9" ht="12.75" x14ac:dyDescent="0.2">
      <c r="A281" s="546"/>
      <c r="B281" s="546"/>
      <c r="C281" s="546"/>
      <c r="D281" s="546"/>
      <c r="E281" s="546"/>
      <c r="F281" s="546"/>
      <c r="G281" s="546"/>
      <c r="H281" s="538"/>
      <c r="I281" s="274"/>
    </row>
    <row r="282" spans="1:9" ht="12.75" x14ac:dyDescent="0.2">
      <c r="A282" s="546"/>
      <c r="B282" s="546"/>
      <c r="C282" s="546"/>
      <c r="D282" s="546"/>
      <c r="E282" s="546"/>
      <c r="F282" s="546"/>
      <c r="G282" s="546"/>
      <c r="H282" s="538"/>
      <c r="I282" s="274"/>
    </row>
    <row r="283" spans="1:9" ht="12.75" x14ac:dyDescent="0.2">
      <c r="A283" s="546"/>
      <c r="B283" s="546"/>
      <c r="C283" s="546"/>
      <c r="D283" s="546"/>
      <c r="E283" s="546"/>
      <c r="F283" s="546"/>
      <c r="G283" s="546"/>
      <c r="H283" s="538"/>
      <c r="I283" s="274"/>
    </row>
    <row r="284" spans="1:9" ht="12.75" x14ac:dyDescent="0.2">
      <c r="A284" s="546"/>
      <c r="B284" s="546"/>
      <c r="C284" s="546"/>
      <c r="D284" s="546"/>
      <c r="E284" s="546"/>
      <c r="F284" s="546"/>
      <c r="G284" s="546"/>
      <c r="H284" s="538"/>
      <c r="I284" s="274"/>
    </row>
    <row r="285" spans="1:9" ht="12.75" x14ac:dyDescent="0.2">
      <c r="A285" s="546"/>
      <c r="B285" s="546"/>
      <c r="C285" s="546"/>
      <c r="D285" s="546"/>
      <c r="E285" s="546"/>
      <c r="F285" s="546"/>
      <c r="G285" s="546"/>
      <c r="H285" s="538"/>
      <c r="I285" s="274"/>
    </row>
    <row r="286" spans="1:9" ht="12.75" x14ac:dyDescent="0.2">
      <c r="A286" s="546"/>
      <c r="B286" s="546"/>
      <c r="C286" s="546"/>
      <c r="D286" s="546"/>
      <c r="E286" s="546"/>
      <c r="F286" s="546"/>
      <c r="G286" s="546"/>
      <c r="H286" s="538"/>
      <c r="I286" s="274"/>
    </row>
    <row r="287" spans="1:9" ht="12.75" x14ac:dyDescent="0.2">
      <c r="A287" s="546"/>
      <c r="B287" s="546"/>
      <c r="C287" s="546"/>
      <c r="D287" s="546"/>
      <c r="E287" s="546"/>
      <c r="F287" s="546"/>
      <c r="G287" s="546"/>
      <c r="H287" s="538"/>
      <c r="I287" s="274"/>
    </row>
    <row r="288" spans="1:9" ht="12.75" x14ac:dyDescent="0.2">
      <c r="A288" s="546"/>
      <c r="B288" s="546"/>
      <c r="C288" s="546"/>
      <c r="D288" s="546"/>
      <c r="E288" s="546"/>
      <c r="F288" s="546"/>
      <c r="G288" s="546"/>
      <c r="H288" s="538"/>
      <c r="I288" s="274"/>
    </row>
    <row r="289" spans="1:9" ht="12.75" x14ac:dyDescent="0.2">
      <c r="A289" s="546"/>
      <c r="B289" s="546"/>
      <c r="C289" s="546"/>
      <c r="D289" s="546"/>
      <c r="E289" s="546"/>
      <c r="F289" s="546"/>
      <c r="G289" s="546"/>
      <c r="H289" s="538"/>
      <c r="I289" s="274"/>
    </row>
    <row r="290" spans="1:9" ht="12.75" x14ac:dyDescent="0.2">
      <c r="A290" s="546"/>
      <c r="B290" s="546"/>
      <c r="C290" s="546"/>
      <c r="D290" s="546"/>
      <c r="E290" s="546"/>
      <c r="F290" s="546"/>
      <c r="G290" s="546"/>
      <c r="H290" s="538"/>
      <c r="I290" s="274"/>
    </row>
    <row r="291" spans="1:9" ht="12.75" x14ac:dyDescent="0.2">
      <c r="A291" s="546"/>
      <c r="B291" s="546"/>
      <c r="C291" s="546"/>
      <c r="D291" s="546"/>
      <c r="E291" s="546"/>
      <c r="F291" s="546"/>
      <c r="G291" s="546"/>
      <c r="H291" s="538"/>
      <c r="I291" s="274"/>
    </row>
    <row r="292" spans="1:9" ht="12.75" x14ac:dyDescent="0.2">
      <c r="A292" s="546"/>
      <c r="B292" s="546"/>
      <c r="C292" s="546"/>
      <c r="D292" s="546"/>
      <c r="E292" s="546"/>
      <c r="F292" s="546"/>
      <c r="G292" s="546"/>
      <c r="H292" s="538"/>
      <c r="I292" s="274"/>
    </row>
    <row r="293" spans="1:9" ht="12.75" x14ac:dyDescent="0.2">
      <c r="A293" s="546"/>
      <c r="B293" s="546"/>
      <c r="C293" s="546"/>
      <c r="D293" s="546"/>
      <c r="E293" s="546"/>
      <c r="F293" s="546"/>
      <c r="G293" s="546"/>
      <c r="H293" s="538"/>
      <c r="I293" s="274"/>
    </row>
    <row r="294" spans="1:9" ht="12.75" x14ac:dyDescent="0.2">
      <c r="A294" s="546"/>
      <c r="B294" s="546"/>
      <c r="C294" s="546"/>
      <c r="D294" s="546"/>
      <c r="E294" s="546"/>
      <c r="F294" s="546"/>
      <c r="G294" s="546"/>
      <c r="H294" s="538"/>
      <c r="I294" s="274"/>
    </row>
    <row r="295" spans="1:9" ht="12.75" x14ac:dyDescent="0.2">
      <c r="A295" s="546"/>
      <c r="B295" s="546"/>
      <c r="C295" s="546"/>
      <c r="D295" s="546"/>
      <c r="E295" s="546"/>
      <c r="F295" s="546"/>
      <c r="G295" s="546"/>
      <c r="H295" s="538"/>
      <c r="I295" s="274"/>
    </row>
    <row r="296" spans="1:9" ht="12.75" x14ac:dyDescent="0.2">
      <c r="A296" s="546"/>
      <c r="B296" s="546"/>
      <c r="C296" s="546"/>
      <c r="D296" s="546"/>
      <c r="E296" s="546"/>
      <c r="F296" s="546"/>
      <c r="G296" s="546"/>
      <c r="H296" s="538"/>
      <c r="I296" s="274"/>
    </row>
    <row r="297" spans="1:9" ht="12.75" x14ac:dyDescent="0.2">
      <c r="A297" s="546"/>
      <c r="B297" s="546"/>
      <c r="C297" s="546"/>
      <c r="D297" s="546"/>
      <c r="E297" s="546"/>
      <c r="F297" s="546"/>
      <c r="G297" s="546"/>
      <c r="H297" s="538"/>
      <c r="I297" s="274"/>
    </row>
    <row r="298" spans="1:9" ht="12.75" x14ac:dyDescent="0.2">
      <c r="A298" s="546"/>
      <c r="B298" s="546"/>
      <c r="C298" s="546"/>
      <c r="D298" s="546"/>
      <c r="E298" s="546"/>
      <c r="F298" s="546"/>
      <c r="G298" s="546"/>
      <c r="H298" s="538"/>
      <c r="I298" s="274"/>
    </row>
    <row r="299" spans="1:9" ht="12.75" x14ac:dyDescent="0.2">
      <c r="A299" s="546"/>
      <c r="B299" s="546"/>
      <c r="C299" s="546"/>
      <c r="D299" s="546"/>
      <c r="E299" s="546"/>
      <c r="F299" s="546"/>
      <c r="G299" s="546"/>
      <c r="H299" s="538"/>
      <c r="I299" s="274"/>
    </row>
    <row r="300" spans="1:9" ht="12.75" x14ac:dyDescent="0.2">
      <c r="A300" s="546"/>
      <c r="B300" s="546"/>
      <c r="C300" s="546"/>
      <c r="D300" s="546"/>
      <c r="E300" s="546"/>
      <c r="F300" s="546"/>
      <c r="G300" s="546"/>
      <c r="H300" s="538"/>
      <c r="I300" s="274"/>
    </row>
  </sheetData>
  <autoFilter ref="A1:AH154" xr:uid="{00000000-0009-0000-0000-000008000000}"/>
  <customSheetViews>
    <customSheetView guid="{8D44BE30-DC19-4B79-BB1D-21CA6698F766}" fitToPage="1" showAutoFilter="1">
      <pane ySplit="1" topLeftCell="A2" activePane="bottomLeft" state="frozen"/>
      <selection pane="bottomLeft" activeCell="B22" sqref="B22"/>
      <pageMargins left="0" right="0" top="0" bottom="0" header="0" footer="0"/>
      <pageSetup paperSize="9" scale="87" orientation="landscape" r:id="rId1"/>
      <autoFilter ref="A1:AG1" xr:uid="{CE66BBFE-1104-433E-835E-2FB8C285D7C9}"/>
    </customSheetView>
    <customSheetView guid="{CBA018AE-2C22-41C1-8163-7BE71552DB08}" fitToPage="1" showAutoFilter="1">
      <pane ySplit="1" topLeftCell="A2" activePane="bottomLeft" state="frozen"/>
      <selection pane="bottomLeft" activeCell="B22" sqref="B22"/>
      <pageMargins left="0" right="0" top="0" bottom="0" header="0" footer="0"/>
      <pageSetup paperSize="9" scale="87" orientation="landscape" r:id="rId2"/>
      <autoFilter ref="A1:AG1" xr:uid="{89669C34-87BB-4902-A2DB-6B8134AFCB38}"/>
    </customSheetView>
  </customSheetViews>
  <mergeCells count="71">
    <mergeCell ref="B72:D72"/>
    <mergeCell ref="B69:D69"/>
    <mergeCell ref="B60:D60"/>
    <mergeCell ref="B66:D66"/>
    <mergeCell ref="B62:D62"/>
    <mergeCell ref="B64:D64"/>
    <mergeCell ref="B71:D71"/>
    <mergeCell ref="B58:D58"/>
    <mergeCell ref="B48:D48"/>
    <mergeCell ref="B50:D50"/>
    <mergeCell ref="B52:D52"/>
    <mergeCell ref="B54:D54"/>
    <mergeCell ref="B56:D56"/>
    <mergeCell ref="B45:D45"/>
    <mergeCell ref="B20:D20"/>
    <mergeCell ref="B27:D27"/>
    <mergeCell ref="B22:D22"/>
    <mergeCell ref="B24:D24"/>
    <mergeCell ref="B30:D30"/>
    <mergeCell ref="B169:G169"/>
    <mergeCell ref="A176:E176"/>
    <mergeCell ref="B2:D2"/>
    <mergeCell ref="B4:D4"/>
    <mergeCell ref="B6:D6"/>
    <mergeCell ref="B8:D8"/>
    <mergeCell ref="B10:D10"/>
    <mergeCell ref="B12:D12"/>
    <mergeCell ref="B14:D14"/>
    <mergeCell ref="B16:D16"/>
    <mergeCell ref="B18:D18"/>
    <mergeCell ref="B32:D32"/>
    <mergeCell ref="B34:D34"/>
    <mergeCell ref="B37:D37"/>
    <mergeCell ref="B39:D39"/>
    <mergeCell ref="B42:D42"/>
    <mergeCell ref="B75:D75"/>
    <mergeCell ref="B78:D78"/>
    <mergeCell ref="B80:D80"/>
    <mergeCell ref="B82:D82"/>
    <mergeCell ref="B84:D84"/>
    <mergeCell ref="B77:D77"/>
    <mergeCell ref="B97:D97"/>
    <mergeCell ref="B99:D99"/>
    <mergeCell ref="B101:D101"/>
    <mergeCell ref="B86:D86"/>
    <mergeCell ref="B88:D88"/>
    <mergeCell ref="B90:D90"/>
    <mergeCell ref="B91:D91"/>
    <mergeCell ref="B94:D94"/>
    <mergeCell ref="B117:D117"/>
    <mergeCell ref="B120:D120"/>
    <mergeCell ref="B104:D104"/>
    <mergeCell ref="B107:D107"/>
    <mergeCell ref="B109:D109"/>
    <mergeCell ref="B111:D111"/>
    <mergeCell ref="B114:D114"/>
    <mergeCell ref="B122:D122"/>
    <mergeCell ref="B124:D124"/>
    <mergeCell ref="B126:D126"/>
    <mergeCell ref="B128:D128"/>
    <mergeCell ref="B130:D130"/>
    <mergeCell ref="B132:D132"/>
    <mergeCell ref="B135:D135"/>
    <mergeCell ref="B138:D138"/>
    <mergeCell ref="B141:D141"/>
    <mergeCell ref="B143:D143"/>
    <mergeCell ref="B146:D146"/>
    <mergeCell ref="B148:D148"/>
    <mergeCell ref="B150:D150"/>
    <mergeCell ref="B152:D152"/>
    <mergeCell ref="B154:D154"/>
  </mergeCells>
  <conditionalFormatting sqref="A28:B29 E47:S47 V47 A63:D63 I63:AE63 A65:D65 I65:AE65 E66:S68 V66:V68 A76:B76 D76:AA76 E79:S79 V79 A81:B81 D81:AA81 E85:S85 V85 A70:AE70 A98:AE98 A100:AE100 A108:AE108 A177:AE178 A96:AE96 A103:AE103 A106:AE106 A113:AE113 A118:AE119 A93:AE93 A115:AE115 I197:AB197 I127:AB127 I199:AB2762 A144:AE144 I125:AB125 I123:AB123 I121:AB121">
    <cfRule type="expression" dxfId="10057" priority="13712" stopIfTrue="1">
      <formula>INDIRECT("E"&amp;ROW())="Fitted"</formula>
    </cfRule>
    <cfRule type="expression" dxfId="10056" priority="13713" stopIfTrue="1">
      <formula>INDIRECT("E"&amp;ROW())="Booked to fit"</formula>
    </cfRule>
    <cfRule type="expression" dxfId="10055" priority="13714" stopIfTrue="1">
      <formula>INDIRECT("E"&amp;ROW())="Delivered To Depot/Container"</formula>
    </cfRule>
    <cfRule type="expression" dxfId="10054" priority="13715" stopIfTrue="1">
      <formula>INDIRECT("E"&amp;ROW())="Called Off"</formula>
    </cfRule>
    <cfRule type="expression" dxfId="10053" priority="13716" stopIfTrue="1">
      <formula>INDIRECT("E"&amp;ROW())="Await Client Approval"</formula>
    </cfRule>
    <cfRule type="expression" dxfId="10052" priority="13717" stopIfTrue="1">
      <formula>INDIRECT("E"&amp;ROW())="SCOPE SURVEY"</formula>
    </cfRule>
    <cfRule type="expression" dxfId="10051" priority="13718" stopIfTrue="1">
      <formula>INDIRECT("E"&amp;ROW())="Priced"</formula>
    </cfRule>
    <cfRule type="expression" dxfId="10050" priority="13719" stopIfTrue="1">
      <formula>INDIRECT("E"&amp;ROW())="Sent for pricing"</formula>
    </cfRule>
    <cfRule type="expression" dxfId="10049" priority="13720" stopIfTrue="1">
      <formula>INDIRECT("E"&amp;ROW())="Await"</formula>
    </cfRule>
    <cfRule type="expression" dxfId="10048" priority="13721" stopIfTrue="1">
      <formula>INDIRECT("E"&amp;ROW())="CLEANSED"</formula>
    </cfRule>
    <cfRule type="expression" dxfId="10047" priority="13722" stopIfTrue="1">
      <formula>INDIRECT("E"&amp;ROW())="PM TO CLEANSE"</formula>
    </cfRule>
    <cfRule type="expression" dxfId="10046" priority="13723" stopIfTrue="1">
      <formula>INDIRECT("E"&amp;ROW())="Survey Received"</formula>
    </cfRule>
    <cfRule type="expression" dxfId="10045" priority="13724" stopIfTrue="1">
      <formula>INDIRECT("E"&amp;ROW())="Survey Booked"</formula>
    </cfRule>
  </conditionalFormatting>
  <conditionalFormatting sqref="A28:B29 E47:S47 V47 A63:D63 I63:AE63 A65:D65 I65:AE65 E66:T68 V66:V68 A76:B76 D76:AB76 E79:T79 V79 A81:B81 D81:AB81 E85:T85 V85 A70:AE70 A98:AE98 A100:AE100 A108:AE108 A177:AE178 A96:AE96 A103:AE103 A106:AE106 A113:AE113 A118:AE119 A93:AE93 A115:AE115 I197:AB197 I127:AB127 I199:AB2762 A144:AE144 I125:AB125 I123:AB123 I121:AB121">
    <cfRule type="expression" dxfId="10044" priority="13701" stopIfTrue="1">
      <formula>INDIRECT("E"&amp;ROW())="Part Fitted"</formula>
    </cfRule>
    <cfRule type="expression" dxfId="10043" priority="13702" stopIfTrue="1">
      <formula>INDIRECT("E"&amp;ROW())="confirmed"</formula>
    </cfRule>
    <cfRule type="expression" dxfId="10042" priority="13703" stopIfTrue="1">
      <formula>INDIRECT("E"&amp;ROW())="Duplicate"</formula>
    </cfRule>
    <cfRule type="expression" dxfId="10041" priority="13704" stopIfTrue="1">
      <formula>INDIRECT("E"&amp;ROW())="Handed Back"</formula>
    </cfRule>
    <cfRule type="expression" dxfId="10040" priority="13705" stopIfTrue="1">
      <formula>INDIRECT("E"&amp;ROW())="Refusal"</formula>
    </cfRule>
    <cfRule type="expression" dxfId="10039" priority="13706" stopIfTrue="1">
      <formula>INDIRECT("E"&amp;ROW())="No Access install"</formula>
    </cfRule>
    <cfRule type="expression" dxfId="10038" priority="13707" stopIfTrue="1">
      <formula>INDIRECT("E"&amp;ROW())="No Access survey"</formula>
    </cfRule>
    <cfRule type="expression" dxfId="10037" priority="13708" stopIfTrue="1">
      <formula>INDIRECT("E"&amp;ROW())="NWR"</formula>
    </cfRule>
    <cfRule type="expression" dxfId="10036" priority="13709" stopIfTrue="1">
      <formula>INDIRECT("E"&amp;ROW())="Cancelled"</formula>
    </cfRule>
    <cfRule type="expression" dxfId="10035" priority="13710" stopIfTrue="1">
      <formula>INDIRECT("E"&amp;ROW())="On hold"</formula>
    </cfRule>
    <cfRule type="expression" dxfId="10034" priority="13711" stopIfTrue="1">
      <formula>INDIRECT("E"&amp;ROW())="Handed Over"</formula>
    </cfRule>
  </conditionalFormatting>
  <conditionalFormatting sqref="A28:B29 E47:S47 V47 A70:AE70 A98:AE98 A100:AE100 A108:AE108 E66:T68 V66:V68 A118:AE119 E85:T85 I73:AB74 I156:AB156 D150:AB150 D152:AB152 A150:B152 A154:B154 D154:AB154 I199:AB2762 A93:AE93 A96:AE96 A103:AE103 A106:AE106 A113:AE113 A115:AE115 D146:AB146 A146:B146 A197:B197 D197:AB197 A114:B115 D114:AB115 A135:B136 D135:AB136 D138:AB138 A138:B138 A141:B141 D141:AB141 D143:AB144 A143:B144 A148:B148 D148:AB148 I131:AB131 I139:AB139 A132:B133 D132:AB133 A144:AE144 A109:B109 D109:AB109 A177:AE178 A117:B130 D117:AB130">
    <cfRule type="expression" dxfId="10033" priority="13699" stopIfTrue="1">
      <formula>INDIRECT("E"&amp;ROW())="Recall Required"</formula>
    </cfRule>
  </conditionalFormatting>
  <conditionalFormatting sqref="A28:B29 E47:S47 V47 D66:AB68 D76:AB88 D38:AB38 A63:AE63 A65:AE65 A66:B68 H69:AA70 H75:AA76 A76:B76 A79:B79 A81:B81 A89:AE89 A85:B85 A70:AE70 A98:AE98 D104:AB104 A100:AE100 A108:AE108 A151:B151 D150:AB152 H51:AA65 D70:AB74 D154:AB154 I199:AB2762 A114:B115 A93:AE93 D90:AB94 A90:B94 A95:AE96 D97:AB101 A118:AE119 A102:AE103 A105:AE106 A112:AE113 A115:AE115 D146:AB146 D197:AB197 D114:AB115 D135:AB136 D138:AB138 D141:AB141 D143:AB144 D148:AB148 I131:AB131 I139:AB139 D132:AB133 H198:AA198 A144:AE144 D111:AB111 A109:B109 D107:AB109 A177:AE178 D117:AB130">
    <cfRule type="expression" dxfId="10032" priority="13700" stopIfTrue="1">
      <formula>INDIRECT("E"&amp;ROW())="Supply Only"</formula>
    </cfRule>
  </conditionalFormatting>
  <conditionalFormatting sqref="A38:B38 A41:B41 A44:B44 A46:B47 A51:B51 A57:B57 A63:B63 A65:B68 A79:B79 A83:B83 A85:B85 A87:B89 H29:AA29 A72:B74">
    <cfRule type="expression" dxfId="10031" priority="16997" stopIfTrue="1">
      <formula>INDIRECT("E"&amp;ROW())="Supply Only"</formula>
    </cfRule>
  </conditionalFormatting>
  <conditionalFormatting sqref="A44:B44 A46:B47 D66:AB68 D76:AB83 A63:AE63 A65:AE65 D38:AB38 D86:AB88 I85:AB85 A89:AE89 I157:AB176 A38:B38 A41:B41 A51:B51 A57:B57 A66:B68 A76:B83 A85:B88 D70:AB74 A70:B74">
    <cfRule type="expression" dxfId="10030" priority="16996" stopIfTrue="1">
      <formula>INDIRECT("E"&amp;ROW())="Recall Required"</formula>
    </cfRule>
  </conditionalFormatting>
  <conditionalFormatting sqref="A47:B47 U47:AB47 U51:AB51 A63:Y63 A65:Y65 D87:AB87 A70:B70 D70:AB70 A98:B98 D98:AB98 D104:AA104 A100:B100 D100:AB100 A108:B108 D108:AB108 A177:B178 D150:AA150 D152:AA152 H151:AA151 H52:AA70 H72:AA76 D154:AA154 A93:B93 D93:AB93 A112:B113 A96:B96 D96:AB96 D77:AA101 A118:B119 A102:B103 D118:AB119 D102:AB103 A105:B106 D105:AB106 D112:AB113 A115:B115 D115:AB115 D146:AA146 D197:AA197 D114:AA115 D135:AA136 D138:AA138 D141:AA141 D143:AA144 D148:AA148 D132:AA133 H198:AA198 A144:B144 D144:AB144 D111:AA111 D107:AA109 D177:AB178 D117:AA130">
    <cfRule type="expression" dxfId="10029" priority="16675" stopIfTrue="1">
      <formula>INDIRECT("E"&amp;ROW())="confirmed"</formula>
    </cfRule>
  </conditionalFormatting>
  <conditionalFormatting sqref="A47:B47 U47:AB47 U51:AB51 A63:Y63 A65:Y65 D87:AB87 A70:B70 E70:AB70 A98:B98 E98:AB98 A100:B100 E100:AB100 A108:B108 E108:AB108 A177:B178 A96:B96 A103:B103 A106:B106 A113:B113 A118:B119 D118:AB119 D150:H150 D152:H152 D154:H154 A93:B93 D93:AB93 D96:AB96 D103:AB103 D106:AB106 D113:AB113 A115:B115 D115:AB115 D146:H146 D197:H197 D114:H115 D135:H136 D138:H138 D141:H141 D143:H144 D148:H148 D132:H133 A144:B144 D144:AB144 D109:H109 D177:AB178 D117:H130">
    <cfRule type="expression" dxfId="10028" priority="16676" stopIfTrue="1">
      <formula>INDIRECT("E"&amp;ROW())="Duplicate"</formula>
    </cfRule>
    <cfRule type="expression" dxfId="10027" priority="16677" stopIfTrue="1">
      <formula>INDIRECT("E"&amp;ROW())="Handed Back"</formula>
    </cfRule>
  </conditionalFormatting>
  <conditionalFormatting sqref="A47:B47 U47:AB47 U51:AB51 A63:Y63 A65:Y65 D87:AB87 A70:B70 E70:AB70 A98:B98 E98:AB98 A100:B100 E100:AB100 A108:B108 E108:AB108 A177:B178 E177:AB178 A96:B96 E96:AB96 A103:B103 E103:AB103 A106:B106 E106:AB106 A113:B113 E113:AB113 A118:B119 E118:AB119 A93:B93 E93:AB93 A115:B115 E115:AB115 E144:AB144 A144:B144">
    <cfRule type="expression" dxfId="10026" priority="16678" stopIfTrue="1">
      <formula>INDIRECT("E"&amp;ROW())="Refusal"</formula>
    </cfRule>
    <cfRule type="expression" dxfId="10025" priority="16679" stopIfTrue="1">
      <formula>INDIRECT("E"&amp;ROW())="No Access install"</formula>
    </cfRule>
    <cfRule type="expression" dxfId="10024" priority="16680" stopIfTrue="1">
      <formula>INDIRECT("E"&amp;ROW())="No Access survey"</formula>
    </cfRule>
    <cfRule type="expression" dxfId="10023" priority="16681" stopIfTrue="1">
      <formula>INDIRECT("E"&amp;ROW())="NWR"</formula>
    </cfRule>
    <cfRule type="expression" dxfId="10022" priority="16682" stopIfTrue="1">
      <formula>INDIRECT("E"&amp;ROW())="Cancelled"</formula>
    </cfRule>
    <cfRule type="expression" dxfId="10021" priority="16683" stopIfTrue="1">
      <formula>INDIRECT("E"&amp;ROW())="On hold"</formula>
    </cfRule>
    <cfRule type="expression" dxfId="10020" priority="16684" stopIfTrue="1">
      <formula>INDIRECT("E"&amp;ROW())="Handed Over"</formula>
    </cfRule>
    <cfRule type="expression" dxfId="10019" priority="16685" stopIfTrue="1">
      <formula>INDIRECT("E"&amp;ROW())="Fitted"</formula>
    </cfRule>
    <cfRule type="expression" dxfId="10018" priority="16686" stopIfTrue="1">
      <formula>INDIRECT("E"&amp;ROW())="Booked to fit"</formula>
    </cfRule>
    <cfRule type="expression" dxfId="10017" priority="16687" stopIfTrue="1">
      <formula>INDIRECT("E"&amp;ROW())="Delivered To Depot/Container"</formula>
    </cfRule>
    <cfRule type="expression" dxfId="10016" priority="16688" stopIfTrue="1">
      <formula>INDIRECT("E"&amp;ROW())="Called Off"</formula>
    </cfRule>
    <cfRule type="expression" dxfId="10015" priority="16689" stopIfTrue="1">
      <formula>INDIRECT("E"&amp;ROW())="Await Client Approval"</formula>
    </cfRule>
    <cfRule type="expression" dxfId="10014" priority="16690" stopIfTrue="1">
      <formula>INDIRECT("E"&amp;ROW())="SCOPE SURVEY"</formula>
    </cfRule>
    <cfRule type="expression" dxfId="10013" priority="16691" stopIfTrue="1">
      <formula>INDIRECT("E"&amp;ROW())="Priced"</formula>
    </cfRule>
    <cfRule type="expression" dxfId="10012" priority="16692" stopIfTrue="1">
      <formula>INDIRECT("E"&amp;ROW())="Sent for pricing"</formula>
    </cfRule>
    <cfRule type="expression" dxfId="10011" priority="16693" stopIfTrue="1">
      <formula>INDIRECT("E"&amp;ROW())="Await"</formula>
    </cfRule>
    <cfRule type="expression" dxfId="10010" priority="16694" stopIfTrue="1">
      <formula>INDIRECT("E"&amp;ROW())="CLEANSED"</formula>
    </cfRule>
    <cfRule type="expression" dxfId="10009" priority="16695" stopIfTrue="1">
      <formula>INDIRECT("E"&amp;ROW())="PM TO CLEANSE"</formula>
    </cfRule>
    <cfRule type="expression" dxfId="10008" priority="16696" stopIfTrue="1">
      <formula>INDIRECT("E"&amp;ROW())="Survey Received"</formula>
    </cfRule>
    <cfRule type="expression" dxfId="10007" priority="16697" stopIfTrue="1">
      <formula>INDIRECT("E"&amp;ROW())="Survey Booked"</formula>
    </cfRule>
  </conditionalFormatting>
  <conditionalFormatting sqref="A47:B47 U47:AB47 U51:AB51 D87:AB87 A63:Y63 A65:Y65 D70:AB70 A70:B70 D98:AB98 A98:B98 D100:AB100 A100:B100 A108:B108 A177:B178 A96:B96 A103:B103 D103:AB103 A106:B106 D106:AB106 A113:B113 A118:B119 D118:AB119 H52:AA70 A93:B93 D93:AB93 D96:AB96 A115:B115 D113:AB115 D144:AB144 A144:B144 D108:AB109 D177:AB178">
    <cfRule type="expression" dxfId="10006" priority="16674" stopIfTrue="1">
      <formula>INDIRECT("E"&amp;ROW())="Part Fitted"</formula>
    </cfRule>
  </conditionalFormatting>
  <conditionalFormatting sqref="A49:B49">
    <cfRule type="expression" dxfId="10005" priority="11772" stopIfTrue="1">
      <formula>INDIRECT("E"&amp;ROW())="Recall Required"</formula>
    </cfRule>
    <cfRule type="expression" dxfId="10004" priority="11773" stopIfTrue="1">
      <formula>INDIRECT("E"&amp;ROW())="Supply Only"</formula>
    </cfRule>
    <cfRule type="expression" dxfId="10003" priority="11774" stopIfTrue="1">
      <formula>INDIRECT("E"&amp;ROW())="Part Fitted"</formula>
    </cfRule>
    <cfRule type="expression" dxfId="10002" priority="11775" stopIfTrue="1">
      <formula>INDIRECT("E"&amp;ROW())="confirmed"</formula>
    </cfRule>
    <cfRule type="expression" dxfId="10001" priority="11776" stopIfTrue="1">
      <formula>INDIRECT("E"&amp;ROW())="Duplicate"</formula>
    </cfRule>
    <cfRule type="expression" dxfId="10000" priority="11777" stopIfTrue="1">
      <formula>INDIRECT("E"&amp;ROW())="Handed Back"</formula>
    </cfRule>
    <cfRule type="expression" dxfId="9999" priority="11778" stopIfTrue="1">
      <formula>INDIRECT("E"&amp;ROW())="Refusal"</formula>
    </cfRule>
    <cfRule type="expression" dxfId="9998" priority="11779" stopIfTrue="1">
      <formula>INDIRECT("E"&amp;ROW())="No Access install"</formula>
    </cfRule>
    <cfRule type="expression" dxfId="9997" priority="11780" stopIfTrue="1">
      <formula>INDIRECT("E"&amp;ROW())="No Access survey"</formula>
    </cfRule>
    <cfRule type="expression" dxfId="9996" priority="11781" stopIfTrue="1">
      <formula>INDIRECT("E"&amp;ROW())="NWR"</formula>
    </cfRule>
    <cfRule type="expression" dxfId="9995" priority="11782" stopIfTrue="1">
      <formula>INDIRECT("E"&amp;ROW())="Cancelled"</formula>
    </cfRule>
    <cfRule type="expression" dxfId="9994" priority="11783" stopIfTrue="1">
      <formula>INDIRECT("E"&amp;ROW())="On hold"</formula>
    </cfRule>
    <cfRule type="expression" dxfId="9993" priority="11784" stopIfTrue="1">
      <formula>INDIRECT("E"&amp;ROW())="Handed Over"</formula>
    </cfRule>
    <cfRule type="expression" dxfId="9992" priority="11785" stopIfTrue="1">
      <formula>INDIRECT("E"&amp;ROW())="Fitted"</formula>
    </cfRule>
    <cfRule type="expression" dxfId="9991" priority="11786" stopIfTrue="1">
      <formula>INDIRECT("E"&amp;ROW())="Booked to fit"</formula>
    </cfRule>
    <cfRule type="expression" dxfId="9990" priority="11787" stopIfTrue="1">
      <formula>INDIRECT("E"&amp;ROW())="Delivered To Depot/Container"</formula>
    </cfRule>
    <cfRule type="expression" dxfId="9989" priority="11788" stopIfTrue="1">
      <formula>INDIRECT("E"&amp;ROW())="Called Off"</formula>
    </cfRule>
    <cfRule type="expression" dxfId="9988" priority="11789" stopIfTrue="1">
      <formula>INDIRECT("E"&amp;ROW())="Await Client Approval"</formula>
    </cfRule>
    <cfRule type="expression" dxfId="9987" priority="11790" stopIfTrue="1">
      <formula>INDIRECT("E"&amp;ROW())="SCOPE SURVEY"</formula>
    </cfRule>
    <cfRule type="expression" dxfId="9986" priority="11791" stopIfTrue="1">
      <formula>INDIRECT("E"&amp;ROW())="Priced"</formula>
    </cfRule>
    <cfRule type="expression" dxfId="9985" priority="11792" stopIfTrue="1">
      <formula>INDIRECT("E"&amp;ROW())="Sent for pricing"</formula>
    </cfRule>
    <cfRule type="expression" dxfId="9984" priority="11793" stopIfTrue="1">
      <formula>INDIRECT("E"&amp;ROW())="Await"</formula>
    </cfRule>
    <cfRule type="expression" dxfId="9983" priority="11794" stopIfTrue="1">
      <formula>INDIRECT("E"&amp;ROW())="CLEANSED"</formula>
    </cfRule>
    <cfRule type="expression" dxfId="9982" priority="11795" stopIfTrue="1">
      <formula>INDIRECT("E"&amp;ROW())="PM TO CLEANSE"</formula>
    </cfRule>
    <cfRule type="expression" dxfId="9981" priority="11796" stopIfTrue="1">
      <formula>INDIRECT("E"&amp;ROW())="Survey Received"</formula>
    </cfRule>
    <cfRule type="expression" dxfId="9980" priority="11797" stopIfTrue="1">
      <formula>INDIRECT("E"&amp;ROW())="Survey Booked"</formula>
    </cfRule>
  </conditionalFormatting>
  <conditionalFormatting sqref="A51:B51">
    <cfRule type="expression" dxfId="9979" priority="13565" stopIfTrue="1">
      <formula>INDIRECT("E"&amp;ROW())="Recall Required"</formula>
    </cfRule>
    <cfRule type="expression" dxfId="9978" priority="13566" stopIfTrue="1">
      <formula>INDIRECT("E"&amp;ROW())="Supply Only"</formula>
    </cfRule>
    <cfRule type="expression" dxfId="9977" priority="13567" stopIfTrue="1">
      <formula>INDIRECT("E"&amp;ROW())="Part Fitted"</formula>
    </cfRule>
    <cfRule type="expression" dxfId="9976" priority="13568" stopIfTrue="1">
      <formula>INDIRECT("E"&amp;ROW())="confirmed"</formula>
    </cfRule>
    <cfRule type="expression" dxfId="9975" priority="13569" stopIfTrue="1">
      <formula>INDIRECT("E"&amp;ROW())="Duplicate"</formula>
    </cfRule>
    <cfRule type="expression" dxfId="9974" priority="13570" stopIfTrue="1">
      <formula>INDIRECT("E"&amp;ROW())="Handed Back"</formula>
    </cfRule>
    <cfRule type="expression" dxfId="9973" priority="13571" stopIfTrue="1">
      <formula>INDIRECT("E"&amp;ROW())="Refusal"</formula>
    </cfRule>
    <cfRule type="expression" dxfId="9972" priority="13572" stopIfTrue="1">
      <formula>INDIRECT("E"&amp;ROW())="No Access install"</formula>
    </cfRule>
    <cfRule type="expression" dxfId="9971" priority="13573" stopIfTrue="1">
      <formula>INDIRECT("E"&amp;ROW())="No Access survey"</formula>
    </cfRule>
    <cfRule type="expression" dxfId="9970" priority="13574" stopIfTrue="1">
      <formula>INDIRECT("E"&amp;ROW())="NWR"</formula>
    </cfRule>
    <cfRule type="expression" dxfId="9969" priority="13575" stopIfTrue="1">
      <formula>INDIRECT("E"&amp;ROW())="Cancelled"</formula>
    </cfRule>
    <cfRule type="expression" dxfId="9968" priority="13576" stopIfTrue="1">
      <formula>INDIRECT("E"&amp;ROW())="On hold"</formula>
    </cfRule>
    <cfRule type="expression" dxfId="9967" priority="13577" stopIfTrue="1">
      <formula>INDIRECT("E"&amp;ROW())="Handed Over"</formula>
    </cfRule>
    <cfRule type="expression" dxfId="9966" priority="13578" stopIfTrue="1">
      <formula>INDIRECT("E"&amp;ROW())="Fitted"</formula>
    </cfRule>
    <cfRule type="expression" dxfId="9965" priority="13579" stopIfTrue="1">
      <formula>INDIRECT("E"&amp;ROW())="Booked to fit"</formula>
    </cfRule>
    <cfRule type="expression" dxfId="9964" priority="13580" stopIfTrue="1">
      <formula>INDIRECT("E"&amp;ROW())="Delivered To Depot/Container"</formula>
    </cfRule>
    <cfRule type="expression" dxfId="9963" priority="13581" stopIfTrue="1">
      <formula>INDIRECT("E"&amp;ROW())="Called Off"</formula>
    </cfRule>
    <cfRule type="expression" dxfId="9962" priority="13582" stopIfTrue="1">
      <formula>INDIRECT("E"&amp;ROW())="Await Client Approval"</formula>
    </cfRule>
    <cfRule type="expression" dxfId="9961" priority="13583" stopIfTrue="1">
      <formula>INDIRECT("E"&amp;ROW())="SCOPE SURVEY"</formula>
    </cfRule>
    <cfRule type="expression" dxfId="9960" priority="13584" stopIfTrue="1">
      <formula>INDIRECT("E"&amp;ROW())="Priced"</formula>
    </cfRule>
    <cfRule type="expression" dxfId="9959" priority="13585" stopIfTrue="1">
      <formula>INDIRECT("E"&amp;ROW())="Sent for pricing"</formula>
    </cfRule>
    <cfRule type="expression" dxfId="9958" priority="13586" stopIfTrue="1">
      <formula>INDIRECT("E"&amp;ROW())="Await"</formula>
    </cfRule>
    <cfRule type="expression" dxfId="9957" priority="13587" stopIfTrue="1">
      <formula>INDIRECT("E"&amp;ROW())="CLEANSED"</formula>
    </cfRule>
    <cfRule type="expression" dxfId="9956" priority="13588" stopIfTrue="1">
      <formula>INDIRECT("E"&amp;ROW())="PM TO CLEANSE"</formula>
    </cfRule>
    <cfRule type="expression" dxfId="9955" priority="13589" stopIfTrue="1">
      <formula>INDIRECT("E"&amp;ROW())="Survey Received"</formula>
    </cfRule>
    <cfRule type="expression" dxfId="9954" priority="13590" stopIfTrue="1">
      <formula>INDIRECT("E"&amp;ROW())="Survey Booked"</formula>
    </cfRule>
  </conditionalFormatting>
  <conditionalFormatting sqref="A53:B53 U53:AB53 U57:AB57 I66:AB68 AB76 D79:AB79 AB81 D83:AB83 D88:AB89 E81:H81 A79:B79 A81:B81 D85:AB85 A85:B85 D38:AB38 U41:AB41 A66:B68 A76:B76 E76:H76 A89:B89">
    <cfRule type="expression" dxfId="9953" priority="12379" stopIfTrue="1">
      <formula>INDIRECT("E"&amp;ROW())="Part Fitted"</formula>
    </cfRule>
  </conditionalFormatting>
  <conditionalFormatting sqref="A53:B53">
    <cfRule type="expression" dxfId="9952" priority="12509" stopIfTrue="1">
      <formula>INDIRECT("E"&amp;ROW())="Recall Required"</formula>
    </cfRule>
    <cfRule type="expression" dxfId="9951" priority="12510" stopIfTrue="1">
      <formula>INDIRECT("E"&amp;ROW())="Supply Only"</formula>
    </cfRule>
    <cfRule type="expression" dxfId="9950" priority="12511" stopIfTrue="1">
      <formula>INDIRECT("E"&amp;ROW())="Part Fitted"</formula>
    </cfRule>
    <cfRule type="expression" dxfId="9949" priority="12512" stopIfTrue="1">
      <formula>INDIRECT("E"&amp;ROW())="confirmed"</formula>
    </cfRule>
    <cfRule type="expression" dxfId="9948" priority="12513" stopIfTrue="1">
      <formula>INDIRECT("E"&amp;ROW())="Duplicate"</formula>
    </cfRule>
    <cfRule type="expression" dxfId="9947" priority="12514" stopIfTrue="1">
      <formula>INDIRECT("E"&amp;ROW())="Handed Back"</formula>
    </cfRule>
    <cfRule type="expression" dxfId="9946" priority="12515" stopIfTrue="1">
      <formula>INDIRECT("E"&amp;ROW())="Refusal"</formula>
    </cfRule>
    <cfRule type="expression" dxfId="9945" priority="12516" stopIfTrue="1">
      <formula>INDIRECT("E"&amp;ROW())="No Access install"</formula>
    </cfRule>
    <cfRule type="expression" dxfId="9944" priority="12517" stopIfTrue="1">
      <formula>INDIRECT("E"&amp;ROW())="No Access survey"</formula>
    </cfRule>
    <cfRule type="expression" dxfId="9943" priority="12518" stopIfTrue="1">
      <formula>INDIRECT("E"&amp;ROW())="NWR"</formula>
    </cfRule>
    <cfRule type="expression" dxfId="9942" priority="12519" stopIfTrue="1">
      <formula>INDIRECT("E"&amp;ROW())="Cancelled"</formula>
    </cfRule>
    <cfRule type="expression" dxfId="9941" priority="12520" stopIfTrue="1">
      <formula>INDIRECT("E"&amp;ROW())="On hold"</formula>
    </cfRule>
    <cfRule type="expression" dxfId="9940" priority="12521" stopIfTrue="1">
      <formula>INDIRECT("E"&amp;ROW())="Handed Over"</formula>
    </cfRule>
    <cfRule type="expression" dxfId="9939" priority="12522" stopIfTrue="1">
      <formula>INDIRECT("E"&amp;ROW())="Fitted"</formula>
    </cfRule>
    <cfRule type="expression" dxfId="9938" priority="12523" stopIfTrue="1">
      <formula>INDIRECT("E"&amp;ROW())="Booked to fit"</formula>
    </cfRule>
    <cfRule type="expression" dxfId="9937" priority="12524" stopIfTrue="1">
      <formula>INDIRECT("E"&amp;ROW())="Delivered To Depot/Container"</formula>
    </cfRule>
    <cfRule type="expression" dxfId="9936" priority="12525" stopIfTrue="1">
      <formula>INDIRECT("E"&amp;ROW())="Called Off"</formula>
    </cfRule>
    <cfRule type="expression" dxfId="9935" priority="12526" stopIfTrue="1">
      <formula>INDIRECT("E"&amp;ROW())="Await Client Approval"</formula>
    </cfRule>
    <cfRule type="expression" dxfId="9934" priority="12527" stopIfTrue="1">
      <formula>INDIRECT("E"&amp;ROW())="SCOPE SURVEY"</formula>
    </cfRule>
    <cfRule type="expression" dxfId="9933" priority="12528" stopIfTrue="1">
      <formula>INDIRECT("E"&amp;ROW())="Priced"</formula>
    </cfRule>
    <cfRule type="expression" dxfId="9932" priority="12529" stopIfTrue="1">
      <formula>INDIRECT("E"&amp;ROW())="Sent for pricing"</formula>
    </cfRule>
    <cfRule type="expression" dxfId="9931" priority="12530" stopIfTrue="1">
      <formula>INDIRECT("E"&amp;ROW())="Await"</formula>
    </cfRule>
    <cfRule type="expression" dxfId="9930" priority="12531" stopIfTrue="1">
      <formula>INDIRECT("E"&amp;ROW())="CLEANSED"</formula>
    </cfRule>
    <cfRule type="expression" dxfId="9929" priority="12532" stopIfTrue="1">
      <formula>INDIRECT("E"&amp;ROW())="PM TO CLEANSE"</formula>
    </cfRule>
    <cfRule type="expression" dxfId="9928" priority="12533" stopIfTrue="1">
      <formula>INDIRECT("E"&amp;ROW())="Survey Received"</formula>
    </cfRule>
    <cfRule type="expression" dxfId="9927" priority="12534" stopIfTrue="1">
      <formula>INDIRECT("E"&amp;ROW())="Survey Booked"</formula>
    </cfRule>
  </conditionalFormatting>
  <conditionalFormatting sqref="A55:B55">
    <cfRule type="expression" dxfId="9926" priority="12794" stopIfTrue="1">
      <formula>INDIRECT("E"&amp;ROW())="Recall Required"</formula>
    </cfRule>
    <cfRule type="expression" dxfId="9925" priority="12795" stopIfTrue="1">
      <formula>INDIRECT("E"&amp;ROW())="Supply Only"</formula>
    </cfRule>
    <cfRule type="expression" dxfId="9924" priority="12796" stopIfTrue="1">
      <formula>INDIRECT("E"&amp;ROW())="Part Fitted"</formula>
    </cfRule>
    <cfRule type="expression" dxfId="9923" priority="12797" stopIfTrue="1">
      <formula>INDIRECT("E"&amp;ROW())="confirmed"</formula>
    </cfRule>
    <cfRule type="expression" dxfId="9922" priority="12798" stopIfTrue="1">
      <formula>INDIRECT("E"&amp;ROW())="Duplicate"</formula>
    </cfRule>
    <cfRule type="expression" dxfId="9921" priority="12799" stopIfTrue="1">
      <formula>INDIRECT("E"&amp;ROW())="Handed Back"</formula>
    </cfRule>
    <cfRule type="expression" dxfId="9920" priority="12800" stopIfTrue="1">
      <formula>INDIRECT("E"&amp;ROW())="Refusal"</formula>
    </cfRule>
    <cfRule type="expression" dxfId="9919" priority="12801" stopIfTrue="1">
      <formula>INDIRECT("E"&amp;ROW())="No Access install"</formula>
    </cfRule>
    <cfRule type="expression" dxfId="9918" priority="12802" stopIfTrue="1">
      <formula>INDIRECT("E"&amp;ROW())="No Access survey"</formula>
    </cfRule>
    <cfRule type="expression" dxfId="9917" priority="12803" stopIfTrue="1">
      <formula>INDIRECT("E"&amp;ROW())="NWR"</formula>
    </cfRule>
    <cfRule type="expression" dxfId="9916" priority="12804" stopIfTrue="1">
      <formula>INDIRECT("E"&amp;ROW())="Cancelled"</formula>
    </cfRule>
    <cfRule type="expression" dxfId="9915" priority="12805" stopIfTrue="1">
      <formula>INDIRECT("E"&amp;ROW())="On hold"</formula>
    </cfRule>
    <cfRule type="expression" dxfId="9914" priority="12806" stopIfTrue="1">
      <formula>INDIRECT("E"&amp;ROW())="Handed Over"</formula>
    </cfRule>
    <cfRule type="expression" dxfId="9913" priority="12807" stopIfTrue="1">
      <formula>INDIRECT("E"&amp;ROW())="Fitted"</formula>
    </cfRule>
    <cfRule type="expression" dxfId="9912" priority="12808" stopIfTrue="1">
      <formula>INDIRECT("E"&amp;ROW())="Booked to fit"</formula>
    </cfRule>
    <cfRule type="expression" dxfId="9911" priority="12809" stopIfTrue="1">
      <formula>INDIRECT("E"&amp;ROW())="Delivered To Depot/Container"</formula>
    </cfRule>
    <cfRule type="expression" dxfId="9910" priority="12810" stopIfTrue="1">
      <formula>INDIRECT("E"&amp;ROW())="Called Off"</formula>
    </cfRule>
    <cfRule type="expression" dxfId="9909" priority="12811" stopIfTrue="1">
      <formula>INDIRECT("E"&amp;ROW())="Await Client Approval"</formula>
    </cfRule>
    <cfRule type="expression" dxfId="9908" priority="12812" stopIfTrue="1">
      <formula>INDIRECT("E"&amp;ROW())="SCOPE SURVEY"</formula>
    </cfRule>
    <cfRule type="expression" dxfId="9907" priority="12813" stopIfTrue="1">
      <formula>INDIRECT("E"&amp;ROW())="Priced"</formula>
    </cfRule>
    <cfRule type="expression" dxfId="9906" priority="12814" stopIfTrue="1">
      <formula>INDIRECT("E"&amp;ROW())="Sent for pricing"</formula>
    </cfRule>
    <cfRule type="expression" dxfId="9905" priority="12815" stopIfTrue="1">
      <formula>INDIRECT("E"&amp;ROW())="Await"</formula>
    </cfRule>
    <cfRule type="expression" dxfId="9904" priority="12816" stopIfTrue="1">
      <formula>INDIRECT("E"&amp;ROW())="CLEANSED"</formula>
    </cfRule>
    <cfRule type="expression" dxfId="9903" priority="12817" stopIfTrue="1">
      <formula>INDIRECT("E"&amp;ROW())="PM TO CLEANSE"</formula>
    </cfRule>
    <cfRule type="expression" dxfId="9902" priority="12818" stopIfTrue="1">
      <formula>INDIRECT("E"&amp;ROW())="Survey Received"</formula>
    </cfRule>
    <cfRule type="expression" dxfId="9901" priority="12819" stopIfTrue="1">
      <formula>INDIRECT("E"&amp;ROW())="Survey Booked"</formula>
    </cfRule>
    <cfRule type="expression" dxfId="9900" priority="12871" stopIfTrue="1">
      <formula>INDIRECT("E"&amp;ROW())="Recall Required"</formula>
    </cfRule>
    <cfRule type="expression" dxfId="9899" priority="12872" stopIfTrue="1">
      <formula>INDIRECT("E"&amp;ROW())="Supply Only"</formula>
    </cfRule>
    <cfRule type="expression" dxfId="9898" priority="12873" stopIfTrue="1">
      <formula>INDIRECT("E"&amp;ROW())="Part Fitted"</formula>
    </cfRule>
    <cfRule type="expression" dxfId="9897" priority="12874" stopIfTrue="1">
      <formula>INDIRECT("E"&amp;ROW())="confirmed"</formula>
    </cfRule>
    <cfRule type="expression" dxfId="9896" priority="12875" stopIfTrue="1">
      <formula>INDIRECT("E"&amp;ROW())="Duplicate"</formula>
    </cfRule>
    <cfRule type="expression" dxfId="9895" priority="12876" stopIfTrue="1">
      <formula>INDIRECT("E"&amp;ROW())="Handed Back"</formula>
    </cfRule>
    <cfRule type="expression" dxfId="9894" priority="12877" stopIfTrue="1">
      <formula>INDIRECT("E"&amp;ROW())="Refusal"</formula>
    </cfRule>
    <cfRule type="expression" dxfId="9893" priority="12878" stopIfTrue="1">
      <formula>INDIRECT("E"&amp;ROW())="No Access install"</formula>
    </cfRule>
    <cfRule type="expression" dxfId="9892" priority="12879" stopIfTrue="1">
      <formula>INDIRECT("E"&amp;ROW())="No Access survey"</formula>
    </cfRule>
    <cfRule type="expression" dxfId="9891" priority="12880" stopIfTrue="1">
      <formula>INDIRECT("E"&amp;ROW())="NWR"</formula>
    </cfRule>
    <cfRule type="expression" dxfId="9890" priority="12881" stopIfTrue="1">
      <formula>INDIRECT("E"&amp;ROW())="Cancelled"</formula>
    </cfRule>
    <cfRule type="expression" dxfId="9889" priority="12882" stopIfTrue="1">
      <formula>INDIRECT("E"&amp;ROW())="On hold"</formula>
    </cfRule>
    <cfRule type="expression" dxfId="9888" priority="12883" stopIfTrue="1">
      <formula>INDIRECT("E"&amp;ROW())="Handed Over"</formula>
    </cfRule>
    <cfRule type="expression" dxfId="9887" priority="12884" stopIfTrue="1">
      <formula>INDIRECT("E"&amp;ROW())="Fitted"</formula>
    </cfRule>
    <cfRule type="expression" dxfId="9886" priority="12885" stopIfTrue="1">
      <formula>INDIRECT("E"&amp;ROW())="Booked to fit"</formula>
    </cfRule>
    <cfRule type="expression" dxfId="9885" priority="12886" stopIfTrue="1">
      <formula>INDIRECT("E"&amp;ROW())="Delivered To Depot/Container"</formula>
    </cfRule>
    <cfRule type="expression" dxfId="9884" priority="12887" stopIfTrue="1">
      <formula>INDIRECT("E"&amp;ROW())="Called Off"</formula>
    </cfRule>
    <cfRule type="expression" dxfId="9883" priority="12888" stopIfTrue="1">
      <formula>INDIRECT("E"&amp;ROW())="Await Client Approval"</formula>
    </cfRule>
    <cfRule type="expression" dxfId="9882" priority="12889" stopIfTrue="1">
      <formula>INDIRECT("E"&amp;ROW())="SCOPE SURVEY"</formula>
    </cfRule>
    <cfRule type="expression" dxfId="9881" priority="12890" stopIfTrue="1">
      <formula>INDIRECT("E"&amp;ROW())="Priced"</formula>
    </cfRule>
    <cfRule type="expression" dxfId="9880" priority="12891" stopIfTrue="1">
      <formula>INDIRECT("E"&amp;ROW())="Sent for pricing"</formula>
    </cfRule>
    <cfRule type="expression" dxfId="9879" priority="12892" stopIfTrue="1">
      <formula>INDIRECT("E"&amp;ROW())="Await"</formula>
    </cfRule>
    <cfRule type="expression" dxfId="9878" priority="12893" stopIfTrue="1">
      <formula>INDIRECT("E"&amp;ROW())="CLEANSED"</formula>
    </cfRule>
    <cfRule type="expression" dxfId="9877" priority="12894" stopIfTrue="1">
      <formula>INDIRECT("E"&amp;ROW())="PM TO CLEANSE"</formula>
    </cfRule>
    <cfRule type="expression" dxfId="9876" priority="12895" stopIfTrue="1">
      <formula>INDIRECT("E"&amp;ROW())="Survey Received"</formula>
    </cfRule>
    <cfRule type="expression" dxfId="9875" priority="12896" stopIfTrue="1">
      <formula>INDIRECT("E"&amp;ROW())="Survey Booked"</formula>
    </cfRule>
  </conditionalFormatting>
  <conditionalFormatting sqref="A59:B59 T59:AB59 T93 AB93 T115 AB115 AB144 T144">
    <cfRule type="expression" dxfId="9874" priority="12148" stopIfTrue="1">
      <formula>INDIRECT("E"&amp;ROW())="Supply Only"</formula>
    </cfRule>
    <cfRule type="expression" dxfId="9873" priority="12149" stopIfTrue="1">
      <formula>INDIRECT("E"&amp;ROW())="Part Fitted"</formula>
    </cfRule>
    <cfRule type="expression" dxfId="9872" priority="12150" stopIfTrue="1">
      <formula>INDIRECT("E"&amp;ROW())="confirmed"</formula>
    </cfRule>
    <cfRule type="expression" dxfId="9871" priority="12151" stopIfTrue="1">
      <formula>INDIRECT("E"&amp;ROW())="Duplicate"</formula>
    </cfRule>
    <cfRule type="expression" dxfId="9870" priority="12152" stopIfTrue="1">
      <formula>INDIRECT("E"&amp;ROW())="Handed Back"</formula>
    </cfRule>
    <cfRule type="expression" dxfId="9869" priority="12153" stopIfTrue="1">
      <formula>INDIRECT("E"&amp;ROW())="Refusal"</formula>
    </cfRule>
    <cfRule type="expression" dxfId="9868" priority="12154" stopIfTrue="1">
      <formula>INDIRECT("E"&amp;ROW())="No Access install"</formula>
    </cfRule>
    <cfRule type="expression" dxfId="9867" priority="12155" stopIfTrue="1">
      <formula>INDIRECT("E"&amp;ROW())="No Access survey"</formula>
    </cfRule>
    <cfRule type="expression" dxfId="9866" priority="12156" stopIfTrue="1">
      <formula>INDIRECT("E"&amp;ROW())="NWR"</formula>
    </cfRule>
    <cfRule type="expression" dxfId="9865" priority="12157" stopIfTrue="1">
      <formula>INDIRECT("E"&amp;ROW())="Cancelled"</formula>
    </cfRule>
    <cfRule type="expression" dxfId="9864" priority="12158" stopIfTrue="1">
      <formula>INDIRECT("E"&amp;ROW())="On hold"</formula>
    </cfRule>
    <cfRule type="expression" dxfId="9863" priority="12159" stopIfTrue="1">
      <formula>INDIRECT("E"&amp;ROW())="Handed Over"</formula>
    </cfRule>
  </conditionalFormatting>
  <conditionalFormatting sqref="A59:B59 U59:AB59">
    <cfRule type="expression" dxfId="9862" priority="11944" stopIfTrue="1">
      <formula>INDIRECT("E"&amp;ROW())="Part Fitted"</formula>
    </cfRule>
    <cfRule type="expression" dxfId="9861" priority="11945" stopIfTrue="1">
      <formula>INDIRECT("E"&amp;ROW())="confirmed"</formula>
    </cfRule>
    <cfRule type="expression" dxfId="9860" priority="11946" stopIfTrue="1">
      <formula>INDIRECT("E"&amp;ROW())="Duplicate"</formula>
    </cfRule>
    <cfRule type="expression" dxfId="9859" priority="11947" stopIfTrue="1">
      <formula>INDIRECT("E"&amp;ROW())="Handed Back"</formula>
    </cfRule>
    <cfRule type="expression" dxfId="9858" priority="11948" stopIfTrue="1">
      <formula>INDIRECT("E"&amp;ROW())="Refusal"</formula>
    </cfRule>
    <cfRule type="expression" dxfId="9857" priority="11949" stopIfTrue="1">
      <formula>INDIRECT("E"&amp;ROW())="No Access install"</formula>
    </cfRule>
    <cfRule type="expression" dxfId="9856" priority="11950" stopIfTrue="1">
      <formula>INDIRECT("E"&amp;ROW())="No Access survey"</formula>
    </cfRule>
    <cfRule type="expression" dxfId="9855" priority="11951" stopIfTrue="1">
      <formula>INDIRECT("E"&amp;ROW())="NWR"</formula>
    </cfRule>
    <cfRule type="expression" dxfId="9854" priority="11952" stopIfTrue="1">
      <formula>INDIRECT("E"&amp;ROW())="Cancelled"</formula>
    </cfRule>
    <cfRule type="expression" dxfId="9853" priority="11953" stopIfTrue="1">
      <formula>INDIRECT("E"&amp;ROW())="On hold"</formula>
    </cfRule>
    <cfRule type="expression" dxfId="9852" priority="11954" stopIfTrue="1">
      <formula>INDIRECT("E"&amp;ROW())="Handed Over"</formula>
    </cfRule>
    <cfRule type="expression" dxfId="9851" priority="11955" stopIfTrue="1">
      <formula>INDIRECT("E"&amp;ROW())="Fitted"</formula>
    </cfRule>
    <cfRule type="expression" dxfId="9850" priority="11956" stopIfTrue="1">
      <formula>INDIRECT("E"&amp;ROW())="Booked to fit"</formula>
    </cfRule>
    <cfRule type="expression" dxfId="9849" priority="11957" stopIfTrue="1">
      <formula>INDIRECT("E"&amp;ROW())="Delivered To Depot/Container"</formula>
    </cfRule>
    <cfRule type="expression" dxfId="9848" priority="11958" stopIfTrue="1">
      <formula>INDIRECT("E"&amp;ROW())="Called Off"</formula>
    </cfRule>
    <cfRule type="expression" dxfId="9847" priority="11959" stopIfTrue="1">
      <formula>INDIRECT("E"&amp;ROW())="Await Client Approval"</formula>
    </cfRule>
    <cfRule type="expression" dxfId="9846" priority="11960" stopIfTrue="1">
      <formula>INDIRECT("E"&amp;ROW())="SCOPE SURVEY"</formula>
    </cfRule>
    <cfRule type="expression" dxfId="9845" priority="11961" stopIfTrue="1">
      <formula>INDIRECT("E"&amp;ROW())="Priced"</formula>
    </cfRule>
    <cfRule type="expression" dxfId="9844" priority="11962" stopIfTrue="1">
      <formula>INDIRECT("E"&amp;ROW())="Sent for pricing"</formula>
    </cfRule>
    <cfRule type="expression" dxfId="9843" priority="11963" stopIfTrue="1">
      <formula>INDIRECT("E"&amp;ROW())="Await"</formula>
    </cfRule>
    <cfRule type="expression" dxfId="9842" priority="11964" stopIfTrue="1">
      <formula>INDIRECT("E"&amp;ROW())="CLEANSED"</formula>
    </cfRule>
    <cfRule type="expression" dxfId="9841" priority="11965" stopIfTrue="1">
      <formula>INDIRECT("E"&amp;ROW())="PM TO CLEANSE"</formula>
    </cfRule>
    <cfRule type="expression" dxfId="9840" priority="11966" stopIfTrue="1">
      <formula>INDIRECT("E"&amp;ROW())="Survey Received"</formula>
    </cfRule>
    <cfRule type="expression" dxfId="9839" priority="11967" stopIfTrue="1">
      <formula>INDIRECT("E"&amp;ROW())="Survey Booked"</formula>
    </cfRule>
    <cfRule type="expression" dxfId="9838" priority="12160" stopIfTrue="1">
      <formula>INDIRECT("E"&amp;ROW())="Fitted"</formula>
    </cfRule>
    <cfRule type="expression" dxfId="9837" priority="12161" stopIfTrue="1">
      <formula>INDIRECT("E"&amp;ROW())="Booked to fit"</formula>
    </cfRule>
    <cfRule type="expression" dxfId="9836" priority="12162" stopIfTrue="1">
      <formula>INDIRECT("E"&amp;ROW())="Delivered To Depot/Container"</formula>
    </cfRule>
    <cfRule type="expression" dxfId="9835" priority="12163" stopIfTrue="1">
      <formula>INDIRECT("E"&amp;ROW())="Called Off"</formula>
    </cfRule>
    <cfRule type="expression" dxfId="9834" priority="12164" stopIfTrue="1">
      <formula>INDIRECT("E"&amp;ROW())="Await Client Approval"</formula>
    </cfRule>
    <cfRule type="expression" dxfId="9833" priority="12165" stopIfTrue="1">
      <formula>INDIRECT("E"&amp;ROW())="SCOPE SURVEY"</formula>
    </cfRule>
    <cfRule type="expression" dxfId="9832" priority="12166" stopIfTrue="1">
      <formula>INDIRECT("E"&amp;ROW())="Priced"</formula>
    </cfRule>
    <cfRule type="expression" dxfId="9831" priority="12167" stopIfTrue="1">
      <formula>INDIRECT("E"&amp;ROW())="Sent for pricing"</formula>
    </cfRule>
    <cfRule type="expression" dxfId="9830" priority="12168" stopIfTrue="1">
      <formula>INDIRECT("E"&amp;ROW())="Await"</formula>
    </cfRule>
    <cfRule type="expression" dxfId="9829" priority="12169" stopIfTrue="1">
      <formula>INDIRECT("E"&amp;ROW())="CLEANSED"</formula>
    </cfRule>
    <cfRule type="expression" dxfId="9828" priority="12170" stopIfTrue="1">
      <formula>INDIRECT("E"&amp;ROW())="PM TO CLEANSE"</formula>
    </cfRule>
    <cfRule type="expression" dxfId="9827" priority="12171" stopIfTrue="1">
      <formula>INDIRECT("E"&amp;ROW())="Survey Received"</formula>
    </cfRule>
    <cfRule type="expression" dxfId="9826" priority="12172" stopIfTrue="1">
      <formula>INDIRECT("E"&amp;ROW())="Survey Booked"</formula>
    </cfRule>
  </conditionalFormatting>
  <conditionalFormatting sqref="A59:B59">
    <cfRule type="expression" dxfId="9825" priority="12074" stopIfTrue="1">
      <formula>INDIRECT("E"&amp;ROW())="Recall Required"</formula>
    </cfRule>
    <cfRule type="expression" dxfId="9824" priority="12075" stopIfTrue="1">
      <formula>INDIRECT("E"&amp;ROW())="Supply Only"</formula>
    </cfRule>
    <cfRule type="expression" dxfId="9823" priority="12076" stopIfTrue="1">
      <formula>INDIRECT("E"&amp;ROW())="Part Fitted"</formula>
    </cfRule>
    <cfRule type="expression" dxfId="9822" priority="12077" stopIfTrue="1">
      <formula>INDIRECT("E"&amp;ROW())="confirmed"</formula>
    </cfRule>
    <cfRule type="expression" dxfId="9821" priority="12078" stopIfTrue="1">
      <formula>INDIRECT("E"&amp;ROW())="Duplicate"</formula>
    </cfRule>
    <cfRule type="expression" dxfId="9820" priority="12079" stopIfTrue="1">
      <formula>INDIRECT("E"&amp;ROW())="Handed Back"</formula>
    </cfRule>
    <cfRule type="expression" dxfId="9819" priority="12080" stopIfTrue="1">
      <formula>INDIRECT("E"&amp;ROW())="Refusal"</formula>
    </cfRule>
    <cfRule type="expression" dxfId="9818" priority="12081" stopIfTrue="1">
      <formula>INDIRECT("E"&amp;ROW())="No Access install"</formula>
    </cfRule>
    <cfRule type="expression" dxfId="9817" priority="12082" stopIfTrue="1">
      <formula>INDIRECT("E"&amp;ROW())="No Access survey"</formula>
    </cfRule>
    <cfRule type="expression" dxfId="9816" priority="12083" stopIfTrue="1">
      <formula>INDIRECT("E"&amp;ROW())="NWR"</formula>
    </cfRule>
    <cfRule type="expression" dxfId="9815" priority="12084" stopIfTrue="1">
      <formula>INDIRECT("E"&amp;ROW())="Cancelled"</formula>
    </cfRule>
    <cfRule type="expression" dxfId="9814" priority="12085" stopIfTrue="1">
      <formula>INDIRECT("E"&amp;ROW())="On hold"</formula>
    </cfRule>
    <cfRule type="expression" dxfId="9813" priority="12086" stopIfTrue="1">
      <formula>INDIRECT("E"&amp;ROW())="Handed Over"</formula>
    </cfRule>
    <cfRule type="expression" dxfId="9812" priority="12087" stopIfTrue="1">
      <formula>INDIRECT("E"&amp;ROW())="Fitted"</formula>
    </cfRule>
    <cfRule type="expression" dxfId="9811" priority="12088" stopIfTrue="1">
      <formula>INDIRECT("E"&amp;ROW())="Booked to fit"</formula>
    </cfRule>
    <cfRule type="expression" dxfId="9810" priority="12089" stopIfTrue="1">
      <formula>INDIRECT("E"&amp;ROW())="Delivered To Depot/Container"</formula>
    </cfRule>
    <cfRule type="expression" dxfId="9809" priority="12090" stopIfTrue="1">
      <formula>INDIRECT("E"&amp;ROW())="Called Off"</formula>
    </cfRule>
    <cfRule type="expression" dxfId="9808" priority="12091" stopIfTrue="1">
      <formula>INDIRECT("E"&amp;ROW())="Await Client Approval"</formula>
    </cfRule>
    <cfRule type="expression" dxfId="9807" priority="12092" stopIfTrue="1">
      <formula>INDIRECT("E"&amp;ROW())="SCOPE SURVEY"</formula>
    </cfRule>
    <cfRule type="expression" dxfId="9806" priority="12093" stopIfTrue="1">
      <formula>INDIRECT("E"&amp;ROW())="Priced"</formula>
    </cfRule>
    <cfRule type="expression" dxfId="9805" priority="12094" stopIfTrue="1">
      <formula>INDIRECT("E"&amp;ROW())="Sent for pricing"</formula>
    </cfRule>
    <cfRule type="expression" dxfId="9804" priority="12095" stopIfTrue="1">
      <formula>INDIRECT("E"&amp;ROW())="Await"</formula>
    </cfRule>
    <cfRule type="expression" dxfId="9803" priority="12096" stopIfTrue="1">
      <formula>INDIRECT("E"&amp;ROW())="CLEANSED"</formula>
    </cfRule>
    <cfRule type="expression" dxfId="9802" priority="12097" stopIfTrue="1">
      <formula>INDIRECT("E"&amp;ROW())="PM TO CLEANSE"</formula>
    </cfRule>
    <cfRule type="expression" dxfId="9801" priority="12098" stopIfTrue="1">
      <formula>INDIRECT("E"&amp;ROW())="Survey Received"</formula>
    </cfRule>
    <cfRule type="expression" dxfId="9800" priority="12099" stopIfTrue="1">
      <formula>INDIRECT("E"&amp;ROW())="Survey Booked"</formula>
    </cfRule>
    <cfRule type="expression" dxfId="9799" priority="12279" stopIfTrue="1">
      <formula>INDIRECT("E"&amp;ROW())="Recall Required"</formula>
    </cfRule>
    <cfRule type="expression" dxfId="9798" priority="12280" stopIfTrue="1">
      <formula>INDIRECT("E"&amp;ROW())="Supply Only"</formula>
    </cfRule>
    <cfRule type="expression" dxfId="9797" priority="12281" stopIfTrue="1">
      <formula>INDIRECT("E"&amp;ROW())="Part Fitted"</formula>
    </cfRule>
    <cfRule type="expression" dxfId="9796" priority="12282" stopIfTrue="1">
      <formula>INDIRECT("E"&amp;ROW())="confirmed"</formula>
    </cfRule>
    <cfRule type="expression" dxfId="9795" priority="12283" stopIfTrue="1">
      <formula>INDIRECT("E"&amp;ROW())="Duplicate"</formula>
    </cfRule>
    <cfRule type="expression" dxfId="9794" priority="12284" stopIfTrue="1">
      <formula>INDIRECT("E"&amp;ROW())="Handed Back"</formula>
    </cfRule>
    <cfRule type="expression" dxfId="9793" priority="12285" stopIfTrue="1">
      <formula>INDIRECT("E"&amp;ROW())="Refusal"</formula>
    </cfRule>
    <cfRule type="expression" dxfId="9792" priority="12286" stopIfTrue="1">
      <formula>INDIRECT("E"&amp;ROW())="No Access install"</formula>
    </cfRule>
    <cfRule type="expression" dxfId="9791" priority="12287" stopIfTrue="1">
      <formula>INDIRECT("E"&amp;ROW())="No Access survey"</formula>
    </cfRule>
    <cfRule type="expression" dxfId="9790" priority="12288" stopIfTrue="1">
      <formula>INDIRECT("E"&amp;ROW())="NWR"</formula>
    </cfRule>
    <cfRule type="expression" dxfId="9789" priority="12289" stopIfTrue="1">
      <formula>INDIRECT("E"&amp;ROW())="Cancelled"</formula>
    </cfRule>
    <cfRule type="expression" dxfId="9788" priority="12290" stopIfTrue="1">
      <formula>INDIRECT("E"&amp;ROW())="On hold"</formula>
    </cfRule>
    <cfRule type="expression" dxfId="9787" priority="12291" stopIfTrue="1">
      <formula>INDIRECT("E"&amp;ROW())="Handed Over"</formula>
    </cfRule>
    <cfRule type="expression" dxfId="9786" priority="12292" stopIfTrue="1">
      <formula>INDIRECT("E"&amp;ROW())="Fitted"</formula>
    </cfRule>
    <cfRule type="expression" dxfId="9785" priority="12293" stopIfTrue="1">
      <formula>INDIRECT("E"&amp;ROW())="Booked to fit"</formula>
    </cfRule>
    <cfRule type="expression" dxfId="9784" priority="12294" stopIfTrue="1">
      <formula>INDIRECT("E"&amp;ROW())="Delivered To Depot/Container"</formula>
    </cfRule>
    <cfRule type="expression" dxfId="9783" priority="12295" stopIfTrue="1">
      <formula>INDIRECT("E"&amp;ROW())="Called Off"</formula>
    </cfRule>
    <cfRule type="expression" dxfId="9782" priority="12296" stopIfTrue="1">
      <formula>INDIRECT("E"&amp;ROW())="Await Client Approval"</formula>
    </cfRule>
    <cfRule type="expression" dxfId="9781" priority="12297" stopIfTrue="1">
      <formula>INDIRECT("E"&amp;ROW())="SCOPE SURVEY"</formula>
    </cfRule>
    <cfRule type="expression" dxfId="9780" priority="12298" stopIfTrue="1">
      <formula>INDIRECT("E"&amp;ROW())="Priced"</formula>
    </cfRule>
    <cfRule type="expression" dxfId="9779" priority="12299" stopIfTrue="1">
      <formula>INDIRECT("E"&amp;ROW())="Sent for pricing"</formula>
    </cfRule>
    <cfRule type="expression" dxfId="9778" priority="12300" stopIfTrue="1">
      <formula>INDIRECT("E"&amp;ROW())="Await"</formula>
    </cfRule>
    <cfRule type="expression" dxfId="9777" priority="12301" stopIfTrue="1">
      <formula>INDIRECT("E"&amp;ROW())="CLEANSED"</formula>
    </cfRule>
    <cfRule type="expression" dxfId="9776" priority="12302" stopIfTrue="1">
      <formula>INDIRECT("E"&amp;ROW())="PM TO CLEANSE"</formula>
    </cfRule>
    <cfRule type="expression" dxfId="9775" priority="12303" stopIfTrue="1">
      <formula>INDIRECT("E"&amp;ROW())="Survey Received"</formula>
    </cfRule>
    <cfRule type="expression" dxfId="9774" priority="12304" stopIfTrue="1">
      <formula>INDIRECT("E"&amp;ROW())="Survey Booked"</formula>
    </cfRule>
  </conditionalFormatting>
  <conditionalFormatting sqref="A61:B61">
    <cfRule type="expression" dxfId="9773" priority="4439" stopIfTrue="1">
      <formula>INDIRECT("E"&amp;ROW())="Recall Required"</formula>
    </cfRule>
    <cfRule type="expression" dxfId="9772" priority="4440" stopIfTrue="1">
      <formula>INDIRECT("E"&amp;ROW())="Supply Only"</formula>
    </cfRule>
    <cfRule type="expression" dxfId="9771" priority="4441" stopIfTrue="1">
      <formula>INDIRECT("E"&amp;ROW())="Part Fitted"</formula>
    </cfRule>
    <cfRule type="expression" dxfId="9770" priority="4442" stopIfTrue="1">
      <formula>INDIRECT("E"&amp;ROW())="confirmed"</formula>
    </cfRule>
    <cfRule type="expression" dxfId="9769" priority="4443" stopIfTrue="1">
      <formula>INDIRECT("E"&amp;ROW())="Duplicate"</formula>
    </cfRule>
    <cfRule type="expression" dxfId="9768" priority="4444" stopIfTrue="1">
      <formula>INDIRECT("E"&amp;ROW())="Handed Back"</formula>
    </cfRule>
    <cfRule type="expression" dxfId="9767" priority="4445" stopIfTrue="1">
      <formula>INDIRECT("E"&amp;ROW())="Refusal"</formula>
    </cfRule>
    <cfRule type="expression" dxfId="9766" priority="4446" stopIfTrue="1">
      <formula>INDIRECT("E"&amp;ROW())="No Access install"</formula>
    </cfRule>
    <cfRule type="expression" dxfId="9765" priority="4447" stopIfTrue="1">
      <formula>INDIRECT("E"&amp;ROW())="No Access survey"</formula>
    </cfRule>
    <cfRule type="expression" dxfId="9764" priority="4448" stopIfTrue="1">
      <formula>INDIRECT("E"&amp;ROW())="NWR"</formula>
    </cfRule>
    <cfRule type="expression" dxfId="9763" priority="4449" stopIfTrue="1">
      <formula>INDIRECT("E"&amp;ROW())="Cancelled"</formula>
    </cfRule>
    <cfRule type="expression" dxfId="9762" priority="4450" stopIfTrue="1">
      <formula>INDIRECT("E"&amp;ROW())="On hold"</formula>
    </cfRule>
    <cfRule type="expression" dxfId="9761" priority="4451" stopIfTrue="1">
      <formula>INDIRECT("E"&amp;ROW())="Handed Over"</formula>
    </cfRule>
    <cfRule type="expression" dxfId="9760" priority="4452" stopIfTrue="1">
      <formula>INDIRECT("E"&amp;ROW())="Fitted"</formula>
    </cfRule>
    <cfRule type="expression" dxfId="9759" priority="4453" stopIfTrue="1">
      <formula>INDIRECT("E"&amp;ROW())="Booked to fit"</formula>
    </cfRule>
    <cfRule type="expression" dxfId="9758" priority="4454" stopIfTrue="1">
      <formula>INDIRECT("E"&amp;ROW())="Delivered To Depot/Container"</formula>
    </cfRule>
    <cfRule type="expression" dxfId="9757" priority="4455" stopIfTrue="1">
      <formula>INDIRECT("E"&amp;ROW())="Called Off"</formula>
    </cfRule>
    <cfRule type="expression" dxfId="9756" priority="4456" stopIfTrue="1">
      <formula>INDIRECT("E"&amp;ROW())="Await Client Approval"</formula>
    </cfRule>
    <cfRule type="expression" dxfId="9755" priority="4457" stopIfTrue="1">
      <formula>INDIRECT("E"&amp;ROW())="SCOPE SURVEY"</formula>
    </cfRule>
    <cfRule type="expression" dxfId="9754" priority="4458" stopIfTrue="1">
      <formula>INDIRECT("E"&amp;ROW())="Priced"</formula>
    </cfRule>
    <cfRule type="expression" dxfId="9753" priority="4459" stopIfTrue="1">
      <formula>INDIRECT("E"&amp;ROW())="Sent for pricing"</formula>
    </cfRule>
    <cfRule type="expression" dxfId="9752" priority="4460" stopIfTrue="1">
      <formula>INDIRECT("E"&amp;ROW())="Await"</formula>
    </cfRule>
    <cfRule type="expression" dxfId="9751" priority="4461" stopIfTrue="1">
      <formula>INDIRECT("E"&amp;ROW())="CLEANSED"</formula>
    </cfRule>
    <cfRule type="expression" dxfId="9750" priority="4462" stopIfTrue="1">
      <formula>INDIRECT("E"&amp;ROW())="PM TO CLEANSE"</formula>
    </cfRule>
    <cfRule type="expression" dxfId="9749" priority="4463" stopIfTrue="1">
      <formula>INDIRECT("E"&amp;ROW())="Survey Received"</formula>
    </cfRule>
    <cfRule type="expression" dxfId="9748" priority="4464" stopIfTrue="1">
      <formula>INDIRECT("E"&amp;ROW())="Survey Booked"</formula>
    </cfRule>
    <cfRule type="expression" dxfId="9747" priority="4506" stopIfTrue="1">
      <formula>INDIRECT("E"&amp;ROW())="Recall Required"</formula>
    </cfRule>
    <cfRule type="expression" dxfId="9746" priority="4507" stopIfTrue="1">
      <formula>INDIRECT("E"&amp;ROW())="Supply Only"</formula>
    </cfRule>
    <cfRule type="expression" dxfId="9745" priority="4508" stopIfTrue="1">
      <formula>INDIRECT("E"&amp;ROW())="Part Fitted"</formula>
    </cfRule>
    <cfRule type="expression" dxfId="9744" priority="4509" stopIfTrue="1">
      <formula>INDIRECT("E"&amp;ROW())="confirmed"</formula>
    </cfRule>
    <cfRule type="expression" dxfId="9743" priority="4510" stopIfTrue="1">
      <formula>INDIRECT("E"&amp;ROW())="Duplicate"</formula>
    </cfRule>
    <cfRule type="expression" dxfId="9742" priority="4511" stopIfTrue="1">
      <formula>INDIRECT("E"&amp;ROW())="Handed Back"</formula>
    </cfRule>
    <cfRule type="expression" dxfId="9741" priority="4512" stopIfTrue="1">
      <formula>INDIRECT("E"&amp;ROW())="Refusal"</formula>
    </cfRule>
    <cfRule type="expression" dxfId="9740" priority="4513" stopIfTrue="1">
      <formula>INDIRECT("E"&amp;ROW())="No Access install"</formula>
    </cfRule>
    <cfRule type="expression" dxfId="9739" priority="4514" stopIfTrue="1">
      <formula>INDIRECT("E"&amp;ROW())="No Access survey"</formula>
    </cfRule>
    <cfRule type="expression" dxfId="9738" priority="4515" stopIfTrue="1">
      <formula>INDIRECT("E"&amp;ROW())="NWR"</formula>
    </cfRule>
    <cfRule type="expression" dxfId="9737" priority="4516" stopIfTrue="1">
      <formula>INDIRECT("E"&amp;ROW())="Cancelled"</formula>
    </cfRule>
    <cfRule type="expression" dxfId="9736" priority="4517" stopIfTrue="1">
      <formula>INDIRECT("E"&amp;ROW())="On hold"</formula>
    </cfRule>
    <cfRule type="expression" dxfId="9735" priority="4518" stopIfTrue="1">
      <formula>INDIRECT("E"&amp;ROW())="Handed Over"</formula>
    </cfRule>
    <cfRule type="expression" dxfId="9734" priority="4519" stopIfTrue="1">
      <formula>INDIRECT("E"&amp;ROW())="Fitted"</formula>
    </cfRule>
    <cfRule type="expression" dxfId="9733" priority="4520" stopIfTrue="1">
      <formula>INDIRECT("E"&amp;ROW())="Booked to fit"</formula>
    </cfRule>
    <cfRule type="expression" dxfId="9732" priority="4521" stopIfTrue="1">
      <formula>INDIRECT("E"&amp;ROW())="Delivered To Depot/Container"</formula>
    </cfRule>
    <cfRule type="expression" dxfId="9731" priority="4522" stopIfTrue="1">
      <formula>INDIRECT("E"&amp;ROW())="Called Off"</formula>
    </cfRule>
    <cfRule type="expression" dxfId="9730" priority="4523" stopIfTrue="1">
      <formula>INDIRECT("E"&amp;ROW())="Await Client Approval"</formula>
    </cfRule>
    <cfRule type="expression" dxfId="9729" priority="4524" stopIfTrue="1">
      <formula>INDIRECT("E"&amp;ROW())="SCOPE SURVEY"</formula>
    </cfRule>
    <cfRule type="expression" dxfId="9728" priority="4525" stopIfTrue="1">
      <formula>INDIRECT("E"&amp;ROW())="Priced"</formula>
    </cfRule>
    <cfRule type="expression" dxfId="9727" priority="4526" stopIfTrue="1">
      <formula>INDIRECT("E"&amp;ROW())="Sent for pricing"</formula>
    </cfRule>
    <cfRule type="expression" dxfId="9726" priority="4527" stopIfTrue="1">
      <formula>INDIRECT("E"&amp;ROW())="Await"</formula>
    </cfRule>
    <cfRule type="expression" dxfId="9725" priority="4528" stopIfTrue="1">
      <formula>INDIRECT("E"&amp;ROW())="CLEANSED"</formula>
    </cfRule>
    <cfRule type="expression" dxfId="9724" priority="4529" stopIfTrue="1">
      <formula>INDIRECT("E"&amp;ROW())="PM TO CLEANSE"</formula>
    </cfRule>
    <cfRule type="expression" dxfId="9723" priority="4530" stopIfTrue="1">
      <formula>INDIRECT("E"&amp;ROW())="Survey Received"</formula>
    </cfRule>
    <cfRule type="expression" dxfId="9722" priority="4531" stopIfTrue="1">
      <formula>INDIRECT("E"&amp;ROW())="Survey Booked"</formula>
    </cfRule>
  </conditionalFormatting>
  <conditionalFormatting sqref="A71:B71 A150:B150 A152:B152 A154:B154 A93:B93 A103:B103 A106:B106 A113:B113 A146:B146 A197:B197 A115:B115 A135:B136 A138:B138 A141:B141 A148:B148 A132:B133 A143:B144 A117:B130">
    <cfRule type="expression" dxfId="9721" priority="9451" stopIfTrue="1">
      <formula>INDIRECT("E"&amp;ROW())="Supply Only"</formula>
    </cfRule>
    <cfRule type="expression" dxfId="9720" priority="9452" stopIfTrue="1">
      <formula>INDIRECT("E"&amp;ROW())="Part Fitted"</formula>
    </cfRule>
    <cfRule type="expression" dxfId="9719" priority="9453" stopIfTrue="1">
      <formula>INDIRECT("E"&amp;ROW())="confirmed"</formula>
    </cfRule>
    <cfRule type="expression" dxfId="9718" priority="9454" stopIfTrue="1">
      <formula>INDIRECT("E"&amp;ROW())="Duplicate"</formula>
    </cfRule>
    <cfRule type="expression" dxfId="9717" priority="9455" stopIfTrue="1">
      <formula>INDIRECT("E"&amp;ROW())="Handed Back"</formula>
    </cfRule>
    <cfRule type="expression" dxfId="9716" priority="9456" stopIfTrue="1">
      <formula>INDIRECT("E"&amp;ROW())="Refusal"</formula>
    </cfRule>
    <cfRule type="expression" dxfId="9715" priority="9457" stopIfTrue="1">
      <formula>INDIRECT("E"&amp;ROW())="No Access install"</formula>
    </cfRule>
    <cfRule type="expression" dxfId="9714" priority="9458" stopIfTrue="1">
      <formula>INDIRECT("E"&amp;ROW())="No Access survey"</formula>
    </cfRule>
    <cfRule type="expression" dxfId="9713" priority="9459" stopIfTrue="1">
      <formula>INDIRECT("E"&amp;ROW())="NWR"</formula>
    </cfRule>
    <cfRule type="expression" dxfId="9712" priority="9460" stopIfTrue="1">
      <formula>INDIRECT("E"&amp;ROW())="Cancelled"</formula>
    </cfRule>
    <cfRule type="expression" dxfId="9711" priority="9461" stopIfTrue="1">
      <formula>INDIRECT("E"&amp;ROW())="On hold"</formula>
    </cfRule>
    <cfRule type="expression" dxfId="9710" priority="9462" stopIfTrue="1">
      <formula>INDIRECT("E"&amp;ROW())="Handed Over"</formula>
    </cfRule>
    <cfRule type="expression" dxfId="9709" priority="9463" stopIfTrue="1">
      <formula>INDIRECT("E"&amp;ROW())="Fitted"</formula>
    </cfRule>
    <cfRule type="expression" dxfId="9708" priority="9464" stopIfTrue="1">
      <formula>INDIRECT("E"&amp;ROW())="Booked to fit"</formula>
    </cfRule>
    <cfRule type="expression" dxfId="9707" priority="9465" stopIfTrue="1">
      <formula>INDIRECT("E"&amp;ROW())="Delivered To Depot/Container"</formula>
    </cfRule>
    <cfRule type="expression" dxfId="9706" priority="9466" stopIfTrue="1">
      <formula>INDIRECT("E"&amp;ROW())="Called Off"</formula>
    </cfRule>
    <cfRule type="expression" dxfId="9705" priority="9467" stopIfTrue="1">
      <formula>INDIRECT("E"&amp;ROW())="Await Client Approval"</formula>
    </cfRule>
    <cfRule type="expression" dxfId="9704" priority="9468" stopIfTrue="1">
      <formula>INDIRECT("E"&amp;ROW())="SCOPE SURVEY"</formula>
    </cfRule>
    <cfRule type="expression" dxfId="9703" priority="9469" stopIfTrue="1">
      <formula>INDIRECT("E"&amp;ROW())="Priced"</formula>
    </cfRule>
    <cfRule type="expression" dxfId="9702" priority="9470" stopIfTrue="1">
      <formula>INDIRECT("E"&amp;ROW())="Sent for pricing"</formula>
    </cfRule>
    <cfRule type="expression" dxfId="9701" priority="9471" stopIfTrue="1">
      <formula>INDIRECT("E"&amp;ROW())="Await"</formula>
    </cfRule>
    <cfRule type="expression" dxfId="9700" priority="9472" stopIfTrue="1">
      <formula>INDIRECT("E"&amp;ROW())="CLEANSED"</formula>
    </cfRule>
    <cfRule type="expression" dxfId="9699" priority="9473" stopIfTrue="1">
      <formula>INDIRECT("E"&amp;ROW())="PM TO CLEANSE"</formula>
    </cfRule>
    <cfRule type="expression" dxfId="9698" priority="9474" stopIfTrue="1">
      <formula>INDIRECT("E"&amp;ROW())="Survey Received"</formula>
    </cfRule>
    <cfRule type="expression" dxfId="9697" priority="9475" stopIfTrue="1">
      <formula>INDIRECT("E"&amp;ROW())="Survey Booked"</formula>
    </cfRule>
  </conditionalFormatting>
  <conditionalFormatting sqref="A77:B77 A70:AB70 A98:AB98 A100:AB100 A108:AB108 A103:AB103 A106:AB106 H73:AA74 A113:AB113 A118:AB119 A93:AB93 A114:B115 A96:AB96 A115:AB115 A144:AB144 A109:B109 A177:AB178">
    <cfRule type="expression" dxfId="9696" priority="9378" stopIfTrue="1">
      <formula>INDIRECT("E"&amp;ROW())="Part Fitted"</formula>
    </cfRule>
    <cfRule type="expression" dxfId="9695" priority="9379" stopIfTrue="1">
      <formula>INDIRECT("E"&amp;ROW())="confirmed"</formula>
    </cfRule>
    <cfRule type="expression" dxfId="9694" priority="9380" stopIfTrue="1">
      <formula>INDIRECT("E"&amp;ROW())="Duplicate"</formula>
    </cfRule>
    <cfRule type="expression" dxfId="9693" priority="9381" stopIfTrue="1">
      <formula>INDIRECT("E"&amp;ROW())="Handed Back"</formula>
    </cfRule>
    <cfRule type="expression" dxfId="9692" priority="9382" stopIfTrue="1">
      <formula>INDIRECT("E"&amp;ROW())="Refusal"</formula>
    </cfRule>
    <cfRule type="expression" dxfId="9691" priority="9383" stopIfTrue="1">
      <formula>INDIRECT("E"&amp;ROW())="No Access install"</formula>
    </cfRule>
    <cfRule type="expression" dxfId="9690" priority="9384" stopIfTrue="1">
      <formula>INDIRECT("E"&amp;ROW())="No Access survey"</formula>
    </cfRule>
    <cfRule type="expression" dxfId="9689" priority="9385" stopIfTrue="1">
      <formula>INDIRECT("E"&amp;ROW())="NWR"</formula>
    </cfRule>
    <cfRule type="expression" dxfId="9688" priority="9386" stopIfTrue="1">
      <formula>INDIRECT("E"&amp;ROW())="Cancelled"</formula>
    </cfRule>
    <cfRule type="expression" dxfId="9687" priority="9387" stopIfTrue="1">
      <formula>INDIRECT("E"&amp;ROW())="On hold"</formula>
    </cfRule>
    <cfRule type="expression" dxfId="9686" priority="9388" stopIfTrue="1">
      <formula>INDIRECT("E"&amp;ROW())="Handed Over"</formula>
    </cfRule>
    <cfRule type="expression" dxfId="9685" priority="9389" stopIfTrue="1">
      <formula>INDIRECT("E"&amp;ROW())="Fitted"</formula>
    </cfRule>
    <cfRule type="expression" dxfId="9684" priority="9390" stopIfTrue="1">
      <formula>INDIRECT("E"&amp;ROW())="Booked to fit"</formula>
    </cfRule>
    <cfRule type="expression" dxfId="9683" priority="9391" stopIfTrue="1">
      <formula>INDIRECT("E"&amp;ROW())="Delivered To Depot/Container"</formula>
    </cfRule>
    <cfRule type="expression" dxfId="9682" priority="9392" stopIfTrue="1">
      <formula>INDIRECT("E"&amp;ROW())="Called Off"</formula>
    </cfRule>
    <cfRule type="expression" dxfId="9681" priority="9393" stopIfTrue="1">
      <formula>INDIRECT("E"&amp;ROW())="Await Client Approval"</formula>
    </cfRule>
    <cfRule type="expression" dxfId="9680" priority="9394" stopIfTrue="1">
      <formula>INDIRECT("E"&amp;ROW())="SCOPE SURVEY"</formula>
    </cfRule>
    <cfRule type="expression" dxfId="9679" priority="9395" stopIfTrue="1">
      <formula>INDIRECT("E"&amp;ROW())="Priced"</formula>
    </cfRule>
    <cfRule type="expression" dxfId="9678" priority="9396" stopIfTrue="1">
      <formula>INDIRECT("E"&amp;ROW())="Sent for pricing"</formula>
    </cfRule>
    <cfRule type="expression" dxfId="9677" priority="9397" stopIfTrue="1">
      <formula>INDIRECT("E"&amp;ROW())="Await"</formula>
    </cfRule>
    <cfRule type="expression" dxfId="9676" priority="9398" stopIfTrue="1">
      <formula>INDIRECT("E"&amp;ROW())="CLEANSED"</formula>
    </cfRule>
    <cfRule type="expression" dxfId="9675" priority="9399" stopIfTrue="1">
      <formula>INDIRECT("E"&amp;ROW())="PM TO CLEANSE"</formula>
    </cfRule>
    <cfRule type="expression" dxfId="9674" priority="9400" stopIfTrue="1">
      <formula>INDIRECT("E"&amp;ROW())="Survey Received"</formula>
    </cfRule>
    <cfRule type="expression" dxfId="9673" priority="9401" stopIfTrue="1">
      <formula>INDIRECT("E"&amp;ROW())="Survey Booked"</formula>
    </cfRule>
  </conditionalFormatting>
  <conditionalFormatting sqref="A77:B87">
    <cfRule type="expression" dxfId="9672" priority="9377" stopIfTrue="1">
      <formula>INDIRECT("E"&amp;ROW())="Supply Only"</formula>
    </cfRule>
  </conditionalFormatting>
  <conditionalFormatting sqref="A78:B83 U150:AB150 U152:AB152 U154:AB154 U93:AB93 U96:AB96 U103:AB103 U106:AB106 U146:AB146 U197:AB197 U113:AB115 U135:AB136 U138:AB138 U141:AB141 U148:AB148 U132:AB133 U143:AB144 U109:AB109 U178:AB178 U117:AB130">
    <cfRule type="expression" dxfId="9671" priority="11315" stopIfTrue="1">
      <formula>INDIRECT("E"&amp;ROW())="confirmed"</formula>
    </cfRule>
    <cfRule type="expression" dxfId="9670" priority="11316" stopIfTrue="1">
      <formula>INDIRECT("E"&amp;ROW())="Duplicate"</formula>
    </cfRule>
    <cfRule type="expression" dxfId="9669" priority="11317" stopIfTrue="1">
      <formula>INDIRECT("E"&amp;ROW())="Handed Back"</formula>
    </cfRule>
    <cfRule type="expression" dxfId="9668" priority="11318" stopIfTrue="1">
      <formula>INDIRECT("E"&amp;ROW())="Refusal"</formula>
    </cfRule>
    <cfRule type="expression" dxfId="9667" priority="11319" stopIfTrue="1">
      <formula>INDIRECT("E"&amp;ROW())="No Access install"</formula>
    </cfRule>
    <cfRule type="expression" dxfId="9666" priority="11320" stopIfTrue="1">
      <formula>INDIRECT("E"&amp;ROW())="No Access survey"</formula>
    </cfRule>
    <cfRule type="expression" dxfId="9665" priority="11321" stopIfTrue="1">
      <formula>INDIRECT("E"&amp;ROW())="NWR"</formula>
    </cfRule>
    <cfRule type="expression" dxfId="9664" priority="11322" stopIfTrue="1">
      <formula>INDIRECT("E"&amp;ROW())="Cancelled"</formula>
    </cfRule>
    <cfRule type="expression" dxfId="9663" priority="11323" stopIfTrue="1">
      <formula>INDIRECT("E"&amp;ROW())="On hold"</formula>
    </cfRule>
    <cfRule type="expression" dxfId="9662" priority="11324" stopIfTrue="1">
      <formula>INDIRECT("E"&amp;ROW())="Handed Over"</formula>
    </cfRule>
    <cfRule type="expression" dxfId="9661" priority="11325" stopIfTrue="1">
      <formula>INDIRECT("E"&amp;ROW())="Fitted"</formula>
    </cfRule>
    <cfRule type="expression" dxfId="9660" priority="11326" stopIfTrue="1">
      <formula>INDIRECT("E"&amp;ROW())="Booked to fit"</formula>
    </cfRule>
    <cfRule type="expression" dxfId="9659" priority="11327" stopIfTrue="1">
      <formula>INDIRECT("E"&amp;ROW())="Delivered To Depot/Container"</formula>
    </cfRule>
    <cfRule type="expression" dxfId="9658" priority="11328" stopIfTrue="1">
      <formula>INDIRECT("E"&amp;ROW())="Called Off"</formula>
    </cfRule>
    <cfRule type="expression" dxfId="9657" priority="11329" stopIfTrue="1">
      <formula>INDIRECT("E"&amp;ROW())="Await Client Approval"</formula>
    </cfRule>
    <cfRule type="expression" dxfId="9656" priority="11330" stopIfTrue="1">
      <formula>INDIRECT("E"&amp;ROW())="SCOPE SURVEY"</formula>
    </cfRule>
    <cfRule type="expression" dxfId="9655" priority="11331" stopIfTrue="1">
      <formula>INDIRECT("E"&amp;ROW())="Priced"</formula>
    </cfRule>
    <cfRule type="expression" dxfId="9654" priority="11332" stopIfTrue="1">
      <formula>INDIRECT("E"&amp;ROW())="Sent for pricing"</formula>
    </cfRule>
    <cfRule type="expression" dxfId="9653" priority="11333" stopIfTrue="1">
      <formula>INDIRECT("E"&amp;ROW())="Await"</formula>
    </cfRule>
    <cfRule type="expression" dxfId="9652" priority="11334" stopIfTrue="1">
      <formula>INDIRECT("E"&amp;ROW())="CLEANSED"</formula>
    </cfRule>
    <cfRule type="expression" dxfId="9651" priority="11335" stopIfTrue="1">
      <formula>INDIRECT("E"&amp;ROW())="PM TO CLEANSE"</formula>
    </cfRule>
    <cfRule type="expression" dxfId="9650" priority="11336" stopIfTrue="1">
      <formula>INDIRECT("E"&amp;ROW())="Survey Received"</formula>
    </cfRule>
    <cfRule type="expression" dxfId="9649" priority="11337" stopIfTrue="1">
      <formula>INDIRECT("E"&amp;ROW())="Survey Booked"</formula>
    </cfRule>
  </conditionalFormatting>
  <conditionalFormatting sqref="A78:B85">
    <cfRule type="expression" dxfId="9648" priority="11202" stopIfTrue="1">
      <formula>INDIRECT("E"&amp;ROW())="Part Fitted"</formula>
    </cfRule>
  </conditionalFormatting>
  <conditionalFormatting sqref="A84:B85">
    <cfRule type="expression" dxfId="9647" priority="11203" stopIfTrue="1">
      <formula>INDIRECT("E"&amp;ROW())="confirmed"</formula>
    </cfRule>
    <cfRule type="expression" dxfId="9646" priority="11204" stopIfTrue="1">
      <formula>INDIRECT("E"&amp;ROW())="Duplicate"</formula>
    </cfRule>
    <cfRule type="expression" dxfId="9645" priority="11205" stopIfTrue="1">
      <formula>INDIRECT("E"&amp;ROW())="Handed Back"</formula>
    </cfRule>
    <cfRule type="expression" dxfId="9644" priority="11206" stopIfTrue="1">
      <formula>INDIRECT("E"&amp;ROW())="Refusal"</formula>
    </cfRule>
    <cfRule type="expression" dxfId="9643" priority="11207" stopIfTrue="1">
      <formula>INDIRECT("E"&amp;ROW())="No Access install"</formula>
    </cfRule>
    <cfRule type="expression" dxfId="9642" priority="11208" stopIfTrue="1">
      <formula>INDIRECT("E"&amp;ROW())="No Access survey"</formula>
    </cfRule>
    <cfRule type="expression" dxfId="9641" priority="11209" stopIfTrue="1">
      <formula>INDIRECT("E"&amp;ROW())="NWR"</formula>
    </cfRule>
    <cfRule type="expression" dxfId="9640" priority="11210" stopIfTrue="1">
      <formula>INDIRECT("E"&amp;ROW())="Cancelled"</formula>
    </cfRule>
    <cfRule type="expression" dxfId="9639" priority="11211" stopIfTrue="1">
      <formula>INDIRECT("E"&amp;ROW())="On hold"</formula>
    </cfRule>
    <cfRule type="expression" dxfId="9638" priority="11212" stopIfTrue="1">
      <formula>INDIRECT("E"&amp;ROW())="Handed Over"</formula>
    </cfRule>
    <cfRule type="expression" dxfId="9637" priority="11213" stopIfTrue="1">
      <formula>INDIRECT("E"&amp;ROW())="Fitted"</formula>
    </cfRule>
    <cfRule type="expression" dxfId="9636" priority="11214" stopIfTrue="1">
      <formula>INDIRECT("E"&amp;ROW())="Booked to fit"</formula>
    </cfRule>
    <cfRule type="expression" dxfId="9635" priority="11215" stopIfTrue="1">
      <formula>INDIRECT("E"&amp;ROW())="Delivered To Depot/Container"</formula>
    </cfRule>
    <cfRule type="expression" dxfId="9634" priority="11216" stopIfTrue="1">
      <formula>INDIRECT("E"&amp;ROW())="Called Off"</formula>
    </cfRule>
    <cfRule type="expression" dxfId="9633" priority="11217" stopIfTrue="1">
      <formula>INDIRECT("E"&amp;ROW())="Await Client Approval"</formula>
    </cfRule>
    <cfRule type="expression" dxfId="9632" priority="11218" stopIfTrue="1">
      <formula>INDIRECT("E"&amp;ROW())="SCOPE SURVEY"</formula>
    </cfRule>
    <cfRule type="expression" dxfId="9631" priority="11219" stopIfTrue="1">
      <formula>INDIRECT("E"&amp;ROW())="Priced"</formula>
    </cfRule>
    <cfRule type="expression" dxfId="9630" priority="11220" stopIfTrue="1">
      <formula>INDIRECT("E"&amp;ROW())="Sent for pricing"</formula>
    </cfRule>
    <cfRule type="expression" dxfId="9629" priority="11221" stopIfTrue="1">
      <formula>INDIRECT("E"&amp;ROW())="Await"</formula>
    </cfRule>
    <cfRule type="expression" dxfId="9628" priority="11222" stopIfTrue="1">
      <formula>INDIRECT("E"&amp;ROW())="CLEANSED"</formula>
    </cfRule>
    <cfRule type="expression" dxfId="9627" priority="11223" stopIfTrue="1">
      <formula>INDIRECT("E"&amp;ROW())="PM TO CLEANSE"</formula>
    </cfRule>
    <cfRule type="expression" dxfId="9626" priority="11224" stopIfTrue="1">
      <formula>INDIRECT("E"&amp;ROW())="Survey Received"</formula>
    </cfRule>
    <cfRule type="expression" dxfId="9625" priority="11225" stopIfTrue="1">
      <formula>INDIRECT("E"&amp;ROW())="Survey Booked"</formula>
    </cfRule>
  </conditionalFormatting>
  <conditionalFormatting sqref="A86:B87">
    <cfRule type="expression" dxfId="9624" priority="10720" stopIfTrue="1">
      <formula>INDIRECT("E"&amp;ROW())="Part Fitted"</formula>
    </cfRule>
    <cfRule type="expression" dxfId="9623" priority="10721" stopIfTrue="1">
      <formula>INDIRECT("E"&amp;ROW())="confirmed"</formula>
    </cfRule>
    <cfRule type="expression" dxfId="9622" priority="10722" stopIfTrue="1">
      <formula>INDIRECT("E"&amp;ROW())="Duplicate"</formula>
    </cfRule>
    <cfRule type="expression" dxfId="9621" priority="10723" stopIfTrue="1">
      <formula>INDIRECT("E"&amp;ROW())="Handed Back"</formula>
    </cfRule>
    <cfRule type="expression" dxfId="9620" priority="10724" stopIfTrue="1">
      <formula>INDIRECT("E"&amp;ROW())="Refusal"</formula>
    </cfRule>
    <cfRule type="expression" dxfId="9619" priority="10725" stopIfTrue="1">
      <formula>INDIRECT("E"&amp;ROW())="No Access install"</formula>
    </cfRule>
    <cfRule type="expression" dxfId="9618" priority="10726" stopIfTrue="1">
      <formula>INDIRECT("E"&amp;ROW())="No Access survey"</formula>
    </cfRule>
    <cfRule type="expression" dxfId="9617" priority="10727" stopIfTrue="1">
      <formula>INDIRECT("E"&amp;ROW())="NWR"</formula>
    </cfRule>
    <cfRule type="expression" dxfId="9616" priority="10728" stopIfTrue="1">
      <formula>INDIRECT("E"&amp;ROW())="Cancelled"</formula>
    </cfRule>
    <cfRule type="expression" dxfId="9615" priority="10729" stopIfTrue="1">
      <formula>INDIRECT("E"&amp;ROW())="On hold"</formula>
    </cfRule>
    <cfRule type="expression" dxfId="9614" priority="10730" stopIfTrue="1">
      <formula>INDIRECT("E"&amp;ROW())="Handed Over"</formula>
    </cfRule>
    <cfRule type="expression" dxfId="9613" priority="10731" stopIfTrue="1">
      <formula>INDIRECT("E"&amp;ROW())="Fitted"</formula>
    </cfRule>
    <cfRule type="expression" dxfId="9612" priority="10732" stopIfTrue="1">
      <formula>INDIRECT("E"&amp;ROW())="Booked to fit"</formula>
    </cfRule>
    <cfRule type="expression" dxfId="9611" priority="10733" stopIfTrue="1">
      <formula>INDIRECT("E"&amp;ROW())="Delivered To Depot/Container"</formula>
    </cfRule>
    <cfRule type="expression" dxfId="9610" priority="10734" stopIfTrue="1">
      <formula>INDIRECT("E"&amp;ROW())="Called Off"</formula>
    </cfRule>
    <cfRule type="expression" dxfId="9609" priority="10735" stopIfTrue="1">
      <formula>INDIRECT("E"&amp;ROW())="Await Client Approval"</formula>
    </cfRule>
    <cfRule type="expression" dxfId="9608" priority="10736" stopIfTrue="1">
      <formula>INDIRECT("E"&amp;ROW())="SCOPE SURVEY"</formula>
    </cfRule>
    <cfRule type="expression" dxfId="9607" priority="10737" stopIfTrue="1">
      <formula>INDIRECT("E"&amp;ROW())="Priced"</formula>
    </cfRule>
    <cfRule type="expression" dxfId="9606" priority="10738" stopIfTrue="1">
      <formula>INDIRECT("E"&amp;ROW())="Sent for pricing"</formula>
    </cfRule>
    <cfRule type="expression" dxfId="9605" priority="10739" stopIfTrue="1">
      <formula>INDIRECT("E"&amp;ROW())="Await"</formula>
    </cfRule>
    <cfRule type="expression" dxfId="9604" priority="10740" stopIfTrue="1">
      <formula>INDIRECT("E"&amp;ROW())="CLEANSED"</formula>
    </cfRule>
    <cfRule type="expression" dxfId="9603" priority="10741" stopIfTrue="1">
      <formula>INDIRECT("E"&amp;ROW())="PM TO CLEANSE"</formula>
    </cfRule>
    <cfRule type="expression" dxfId="9602" priority="10742" stopIfTrue="1">
      <formula>INDIRECT("E"&amp;ROW())="Survey Received"</formula>
    </cfRule>
    <cfRule type="expression" dxfId="9601" priority="10743" stopIfTrue="1">
      <formula>INDIRECT("E"&amp;ROW())="Survey Booked"</formula>
    </cfRule>
  </conditionalFormatting>
  <conditionalFormatting sqref="A90:B90">
    <cfRule type="expression" dxfId="9600" priority="10526" stopIfTrue="1">
      <formula>INDIRECT("E"&amp;ROW())="Part Fitted"</formula>
    </cfRule>
    <cfRule type="expression" dxfId="9599" priority="10527" stopIfTrue="1">
      <formula>INDIRECT("E"&amp;ROW())="confirmed"</formula>
    </cfRule>
    <cfRule type="expression" dxfId="9598" priority="10528" stopIfTrue="1">
      <formula>INDIRECT("E"&amp;ROW())="Duplicate"</formula>
    </cfRule>
    <cfRule type="expression" dxfId="9597" priority="10529" stopIfTrue="1">
      <formula>INDIRECT("E"&amp;ROW())="Handed Back"</formula>
    </cfRule>
    <cfRule type="expression" dxfId="9596" priority="10530" stopIfTrue="1">
      <formula>INDIRECT("E"&amp;ROW())="Refusal"</formula>
    </cfRule>
    <cfRule type="expression" dxfId="9595" priority="10531" stopIfTrue="1">
      <formula>INDIRECT("E"&amp;ROW())="No Access install"</formula>
    </cfRule>
    <cfRule type="expression" dxfId="9594" priority="10532" stopIfTrue="1">
      <formula>INDIRECT("E"&amp;ROW())="No Access survey"</formula>
    </cfRule>
    <cfRule type="expression" dxfId="9593" priority="10533" stopIfTrue="1">
      <formula>INDIRECT("E"&amp;ROW())="NWR"</formula>
    </cfRule>
    <cfRule type="expression" dxfId="9592" priority="10534" stopIfTrue="1">
      <formula>INDIRECT("E"&amp;ROW())="Cancelled"</formula>
    </cfRule>
    <cfRule type="expression" dxfId="9591" priority="10535" stopIfTrue="1">
      <formula>INDIRECT("E"&amp;ROW())="On hold"</formula>
    </cfRule>
    <cfRule type="expression" dxfId="9590" priority="10536" stopIfTrue="1">
      <formula>INDIRECT("E"&amp;ROW())="Handed Over"</formula>
    </cfRule>
    <cfRule type="expression" dxfId="9589" priority="10537" stopIfTrue="1">
      <formula>INDIRECT("E"&amp;ROW())="Fitted"</formula>
    </cfRule>
    <cfRule type="expression" dxfId="9588" priority="10538" stopIfTrue="1">
      <formula>INDIRECT("E"&amp;ROW())="Booked to fit"</formula>
    </cfRule>
    <cfRule type="expression" dxfId="9587" priority="10539" stopIfTrue="1">
      <formula>INDIRECT("E"&amp;ROW())="Delivered To Depot/Container"</formula>
    </cfRule>
    <cfRule type="expression" dxfId="9586" priority="10540" stopIfTrue="1">
      <formula>INDIRECT("E"&amp;ROW())="Called Off"</formula>
    </cfRule>
    <cfRule type="expression" dxfId="9585" priority="10541" stopIfTrue="1">
      <formula>INDIRECT("E"&amp;ROW())="Await Client Approval"</formula>
    </cfRule>
    <cfRule type="expression" dxfId="9584" priority="10542" stopIfTrue="1">
      <formula>INDIRECT("E"&amp;ROW())="SCOPE SURVEY"</formula>
    </cfRule>
    <cfRule type="expression" dxfId="9583" priority="10543" stopIfTrue="1">
      <formula>INDIRECT("E"&amp;ROW())="Priced"</formula>
    </cfRule>
    <cfRule type="expression" dxfId="9582" priority="10544" stopIfTrue="1">
      <formula>INDIRECT("E"&amp;ROW())="Sent for pricing"</formula>
    </cfRule>
    <cfRule type="expression" dxfId="9581" priority="10545" stopIfTrue="1">
      <formula>INDIRECT("E"&amp;ROW())="Await"</formula>
    </cfRule>
    <cfRule type="expression" dxfId="9580" priority="10546" stopIfTrue="1">
      <formula>INDIRECT("E"&amp;ROW())="CLEANSED"</formula>
    </cfRule>
    <cfRule type="expression" dxfId="9579" priority="10547" stopIfTrue="1">
      <formula>INDIRECT("E"&amp;ROW())="PM TO CLEANSE"</formula>
    </cfRule>
    <cfRule type="expression" dxfId="9578" priority="10548" stopIfTrue="1">
      <formula>INDIRECT("E"&amp;ROW())="Survey Received"</formula>
    </cfRule>
    <cfRule type="expression" dxfId="9577" priority="10549" stopIfTrue="1">
      <formula>INDIRECT("E"&amp;ROW())="Survey Booked"</formula>
    </cfRule>
  </conditionalFormatting>
  <conditionalFormatting sqref="A91:B91">
    <cfRule type="expression" dxfId="9576" priority="10414" stopIfTrue="1">
      <formula>INDIRECT("E"&amp;ROW())="Part Fitted"</formula>
    </cfRule>
    <cfRule type="expression" dxfId="9575" priority="10415" stopIfTrue="1">
      <formula>INDIRECT("E"&amp;ROW())="confirmed"</formula>
    </cfRule>
    <cfRule type="expression" dxfId="9574" priority="10416" stopIfTrue="1">
      <formula>INDIRECT("E"&amp;ROW())="Duplicate"</formula>
    </cfRule>
    <cfRule type="expression" dxfId="9573" priority="10417" stopIfTrue="1">
      <formula>INDIRECT("E"&amp;ROW())="Handed Back"</formula>
    </cfRule>
    <cfRule type="expression" dxfId="9572" priority="10418" stopIfTrue="1">
      <formula>INDIRECT("E"&amp;ROW())="Refusal"</formula>
    </cfRule>
    <cfRule type="expression" dxfId="9571" priority="10419" stopIfTrue="1">
      <formula>INDIRECT("E"&amp;ROW())="No Access install"</formula>
    </cfRule>
    <cfRule type="expression" dxfId="9570" priority="10420" stopIfTrue="1">
      <formula>INDIRECT("E"&amp;ROW())="No Access survey"</formula>
    </cfRule>
    <cfRule type="expression" dxfId="9569" priority="10421" stopIfTrue="1">
      <formula>INDIRECT("E"&amp;ROW())="NWR"</formula>
    </cfRule>
    <cfRule type="expression" dxfId="9568" priority="10422" stopIfTrue="1">
      <formula>INDIRECT("E"&amp;ROW())="Cancelled"</formula>
    </cfRule>
    <cfRule type="expression" dxfId="9567" priority="10423" stopIfTrue="1">
      <formula>INDIRECT("E"&amp;ROW())="On hold"</formula>
    </cfRule>
    <cfRule type="expression" dxfId="9566" priority="10424" stopIfTrue="1">
      <formula>INDIRECT("E"&amp;ROW())="Handed Over"</formula>
    </cfRule>
    <cfRule type="expression" dxfId="9565" priority="10425" stopIfTrue="1">
      <formula>INDIRECT("E"&amp;ROW())="Fitted"</formula>
    </cfRule>
    <cfRule type="expression" dxfId="9564" priority="10426" stopIfTrue="1">
      <formula>INDIRECT("E"&amp;ROW())="Booked to fit"</formula>
    </cfRule>
    <cfRule type="expression" dxfId="9563" priority="10427" stopIfTrue="1">
      <formula>INDIRECT("E"&amp;ROW())="Delivered To Depot/Container"</formula>
    </cfRule>
    <cfRule type="expression" dxfId="9562" priority="10428" stopIfTrue="1">
      <formula>INDIRECT("E"&amp;ROW())="Called Off"</formula>
    </cfRule>
    <cfRule type="expression" dxfId="9561" priority="10429" stopIfTrue="1">
      <formula>INDIRECT("E"&amp;ROW())="Await Client Approval"</formula>
    </cfRule>
    <cfRule type="expression" dxfId="9560" priority="10430" stopIfTrue="1">
      <formula>INDIRECT("E"&amp;ROW())="SCOPE SURVEY"</formula>
    </cfRule>
    <cfRule type="expression" dxfId="9559" priority="10431" stopIfTrue="1">
      <formula>INDIRECT("E"&amp;ROW())="Priced"</formula>
    </cfRule>
    <cfRule type="expression" dxfId="9558" priority="10432" stopIfTrue="1">
      <formula>INDIRECT("E"&amp;ROW())="Sent for pricing"</formula>
    </cfRule>
    <cfRule type="expression" dxfId="9557" priority="10433" stopIfTrue="1">
      <formula>INDIRECT("E"&amp;ROW())="Await"</formula>
    </cfRule>
    <cfRule type="expression" dxfId="9556" priority="10434" stopIfTrue="1">
      <formula>INDIRECT("E"&amp;ROW())="CLEANSED"</formula>
    </cfRule>
    <cfRule type="expression" dxfId="9555" priority="10435" stopIfTrue="1">
      <formula>INDIRECT("E"&amp;ROW())="PM TO CLEANSE"</formula>
    </cfRule>
    <cfRule type="expression" dxfId="9554" priority="10436" stopIfTrue="1">
      <formula>INDIRECT("E"&amp;ROW())="Survey Received"</formula>
    </cfRule>
    <cfRule type="expression" dxfId="9553" priority="10437" stopIfTrue="1">
      <formula>INDIRECT("E"&amp;ROW())="Survey Booked"</formula>
    </cfRule>
  </conditionalFormatting>
  <conditionalFormatting sqref="A92:B93 D92:AB93">
    <cfRule type="expression" dxfId="9552" priority="10266" stopIfTrue="1">
      <formula>INDIRECT("E"&amp;ROW())="Recall Required"</formula>
    </cfRule>
  </conditionalFormatting>
  <conditionalFormatting sqref="A92:B93">
    <cfRule type="expression" dxfId="9551" priority="10086" stopIfTrue="1">
      <formula>INDIRECT("E"&amp;ROW())="Supply Only"</formula>
    </cfRule>
    <cfRule type="expression" dxfId="9550" priority="10087" stopIfTrue="1">
      <formula>INDIRECT("E"&amp;ROW())="Part Fitted"</formula>
    </cfRule>
    <cfRule type="expression" dxfId="9549" priority="10088" stopIfTrue="1">
      <formula>INDIRECT("E"&amp;ROW())="confirmed"</formula>
    </cfRule>
    <cfRule type="expression" dxfId="9548" priority="10089" stopIfTrue="1">
      <formula>INDIRECT("E"&amp;ROW())="Duplicate"</formula>
    </cfRule>
    <cfRule type="expression" dxfId="9547" priority="10090" stopIfTrue="1">
      <formula>INDIRECT("E"&amp;ROW())="Handed Back"</formula>
    </cfRule>
    <cfRule type="expression" dxfId="9546" priority="10091" stopIfTrue="1">
      <formula>INDIRECT("E"&amp;ROW())="Refusal"</formula>
    </cfRule>
    <cfRule type="expression" dxfId="9545" priority="10092" stopIfTrue="1">
      <formula>INDIRECT("E"&amp;ROW())="No Access install"</formula>
    </cfRule>
    <cfRule type="expression" dxfId="9544" priority="10093" stopIfTrue="1">
      <formula>INDIRECT("E"&amp;ROW())="No Access survey"</formula>
    </cfRule>
    <cfRule type="expression" dxfId="9543" priority="10094" stopIfTrue="1">
      <formula>INDIRECT("E"&amp;ROW())="NWR"</formula>
    </cfRule>
    <cfRule type="expression" dxfId="9542" priority="10095" stopIfTrue="1">
      <formula>INDIRECT("E"&amp;ROW())="Cancelled"</formula>
    </cfRule>
    <cfRule type="expression" dxfId="9541" priority="10096" stopIfTrue="1">
      <formula>INDIRECT("E"&amp;ROW())="On hold"</formula>
    </cfRule>
    <cfRule type="expression" dxfId="9540" priority="10097" stopIfTrue="1">
      <formula>INDIRECT("E"&amp;ROW())="Handed Over"</formula>
    </cfRule>
    <cfRule type="expression" dxfId="9539" priority="10098" stopIfTrue="1">
      <formula>INDIRECT("E"&amp;ROW())="Fitted"</formula>
    </cfRule>
    <cfRule type="expression" dxfId="9538" priority="10099" stopIfTrue="1">
      <formula>INDIRECT("E"&amp;ROW())="Booked to fit"</formula>
    </cfRule>
    <cfRule type="expression" dxfId="9537" priority="10100" stopIfTrue="1">
      <formula>INDIRECT("E"&amp;ROW())="Delivered To Depot/Container"</formula>
    </cfRule>
    <cfRule type="expression" dxfId="9536" priority="10101" stopIfTrue="1">
      <formula>INDIRECT("E"&amp;ROW())="Called Off"</formula>
    </cfRule>
    <cfRule type="expression" dxfId="9535" priority="10102" stopIfTrue="1">
      <formula>INDIRECT("E"&amp;ROW())="Await Client Approval"</formula>
    </cfRule>
    <cfRule type="expression" dxfId="9534" priority="10103" stopIfTrue="1">
      <formula>INDIRECT("E"&amp;ROW())="SCOPE SURVEY"</formula>
    </cfRule>
    <cfRule type="expression" dxfId="9533" priority="10104" stopIfTrue="1">
      <formula>INDIRECT("E"&amp;ROW())="Priced"</formula>
    </cfRule>
    <cfRule type="expression" dxfId="9532" priority="10105" stopIfTrue="1">
      <formula>INDIRECT("E"&amp;ROW())="Sent for pricing"</formula>
    </cfRule>
    <cfRule type="expression" dxfId="9531" priority="10106" stopIfTrue="1">
      <formula>INDIRECT("E"&amp;ROW())="Await"</formula>
    </cfRule>
    <cfRule type="expression" dxfId="9530" priority="10107" stopIfTrue="1">
      <formula>INDIRECT("E"&amp;ROW())="CLEANSED"</formula>
    </cfRule>
    <cfRule type="expression" dxfId="9529" priority="10108" stopIfTrue="1">
      <formula>INDIRECT("E"&amp;ROW())="PM TO CLEANSE"</formula>
    </cfRule>
    <cfRule type="expression" dxfId="9528" priority="10109" stopIfTrue="1">
      <formula>INDIRECT("E"&amp;ROW())="Survey Received"</formula>
    </cfRule>
    <cfRule type="expression" dxfId="9527" priority="10110" stopIfTrue="1">
      <formula>INDIRECT("E"&amp;ROW())="Survey Booked"</formula>
    </cfRule>
    <cfRule type="expression" dxfId="9526" priority="10265">
      <formula>INDIRECT("D"&amp;ROW())="Yes"</formula>
    </cfRule>
    <cfRule type="expression" dxfId="9525" priority="10268" stopIfTrue="1">
      <formula>INDIRECT("E"&amp;ROW())="Part Fitted"</formula>
    </cfRule>
    <cfRule type="expression" dxfId="9524" priority="10269" stopIfTrue="1">
      <formula>INDIRECT("E"&amp;ROW())="confirmed"</formula>
    </cfRule>
    <cfRule type="expression" dxfId="9523" priority="10270" stopIfTrue="1">
      <formula>INDIRECT("E"&amp;ROW())="Duplicate"</formula>
    </cfRule>
    <cfRule type="expression" dxfId="9522" priority="10271" stopIfTrue="1">
      <formula>INDIRECT("E"&amp;ROW())="Handed Back"</formula>
    </cfRule>
    <cfRule type="expression" dxfId="9521" priority="10272" stopIfTrue="1">
      <formula>INDIRECT("E"&amp;ROW())="Refusal"</formula>
    </cfRule>
    <cfRule type="expression" dxfId="9520" priority="10273" stopIfTrue="1">
      <formula>INDIRECT("E"&amp;ROW())="No Access install"</formula>
    </cfRule>
    <cfRule type="expression" dxfId="9519" priority="10274" stopIfTrue="1">
      <formula>INDIRECT("E"&amp;ROW())="No Access survey"</formula>
    </cfRule>
    <cfRule type="expression" dxfId="9518" priority="10275" stopIfTrue="1">
      <formula>INDIRECT("E"&amp;ROW())="NWR"</formula>
    </cfRule>
    <cfRule type="expression" dxfId="9517" priority="10276" stopIfTrue="1">
      <formula>INDIRECT("E"&amp;ROW())="Cancelled"</formula>
    </cfRule>
    <cfRule type="expression" dxfId="9516" priority="10277" stopIfTrue="1">
      <formula>INDIRECT("E"&amp;ROW())="On hold"</formula>
    </cfRule>
    <cfRule type="expression" dxfId="9515" priority="10278" stopIfTrue="1">
      <formula>INDIRECT("E"&amp;ROW())="Handed Over"</formula>
    </cfRule>
    <cfRule type="expression" dxfId="9514" priority="10279" stopIfTrue="1">
      <formula>INDIRECT("E"&amp;ROW())="Fitted"</formula>
    </cfRule>
    <cfRule type="expression" dxfId="9513" priority="10280" stopIfTrue="1">
      <formula>INDIRECT("E"&amp;ROW())="Booked to fit"</formula>
    </cfRule>
    <cfRule type="expression" dxfId="9512" priority="10281" stopIfTrue="1">
      <formula>INDIRECT("E"&amp;ROW())="Delivered To Depot/Container"</formula>
    </cfRule>
    <cfRule type="expression" dxfId="9511" priority="10282" stopIfTrue="1">
      <formula>INDIRECT("E"&amp;ROW())="Called Off"</formula>
    </cfRule>
    <cfRule type="expression" dxfId="9510" priority="10283" stopIfTrue="1">
      <formula>INDIRECT("E"&amp;ROW())="Await Client Approval"</formula>
    </cfRule>
    <cfRule type="expression" dxfId="9509" priority="10284" stopIfTrue="1">
      <formula>INDIRECT("E"&amp;ROW())="SCOPE SURVEY"</formula>
    </cfRule>
    <cfRule type="expression" dxfId="9508" priority="10285" stopIfTrue="1">
      <formula>INDIRECT("E"&amp;ROW())="Priced"</formula>
    </cfRule>
    <cfRule type="expression" dxfId="9507" priority="10286" stopIfTrue="1">
      <formula>INDIRECT("E"&amp;ROW())="Sent for pricing"</formula>
    </cfRule>
    <cfRule type="expression" dxfId="9506" priority="10287" stopIfTrue="1">
      <formula>INDIRECT("E"&amp;ROW())="Await"</formula>
    </cfRule>
    <cfRule type="expression" dxfId="9505" priority="10288" stopIfTrue="1">
      <formula>INDIRECT("E"&amp;ROW())="CLEANSED"</formula>
    </cfRule>
    <cfRule type="expression" dxfId="9504" priority="10289" stopIfTrue="1">
      <formula>INDIRECT("E"&amp;ROW())="PM TO CLEANSE"</formula>
    </cfRule>
    <cfRule type="expression" dxfId="9503" priority="10290" stopIfTrue="1">
      <formula>INDIRECT("E"&amp;ROW())="Survey Received"</formula>
    </cfRule>
    <cfRule type="expression" dxfId="9502" priority="10291" stopIfTrue="1">
      <formula>INDIRECT("E"&amp;ROW())="Survey Booked"</formula>
    </cfRule>
  </conditionalFormatting>
  <conditionalFormatting sqref="A94:B94">
    <cfRule type="expression" dxfId="9501" priority="10332" stopIfTrue="1">
      <formula>INDIRECT("E"&amp;ROW())="Part Fitted"</formula>
    </cfRule>
    <cfRule type="expression" dxfId="9500" priority="10333" stopIfTrue="1">
      <formula>INDIRECT("E"&amp;ROW())="confirmed"</formula>
    </cfRule>
    <cfRule type="expression" dxfId="9499" priority="10334" stopIfTrue="1">
      <formula>INDIRECT("E"&amp;ROW())="Duplicate"</formula>
    </cfRule>
    <cfRule type="expression" dxfId="9498" priority="10335" stopIfTrue="1">
      <formula>INDIRECT("E"&amp;ROW())="Handed Back"</formula>
    </cfRule>
    <cfRule type="expression" dxfId="9497" priority="10336" stopIfTrue="1">
      <formula>INDIRECT("E"&amp;ROW())="Refusal"</formula>
    </cfRule>
    <cfRule type="expression" dxfId="9496" priority="10337" stopIfTrue="1">
      <formula>INDIRECT("E"&amp;ROW())="No Access install"</formula>
    </cfRule>
    <cfRule type="expression" dxfId="9495" priority="10338" stopIfTrue="1">
      <formula>INDIRECT("E"&amp;ROW())="No Access survey"</formula>
    </cfRule>
    <cfRule type="expression" dxfId="9494" priority="10339" stopIfTrue="1">
      <formula>INDIRECT("E"&amp;ROW())="NWR"</formula>
    </cfRule>
    <cfRule type="expression" dxfId="9493" priority="10340" stopIfTrue="1">
      <formula>INDIRECT("E"&amp;ROW())="Cancelled"</formula>
    </cfRule>
    <cfRule type="expression" dxfId="9492" priority="10341" stopIfTrue="1">
      <formula>INDIRECT("E"&amp;ROW())="On hold"</formula>
    </cfRule>
    <cfRule type="expression" dxfId="9491" priority="10342" stopIfTrue="1">
      <formula>INDIRECT("E"&amp;ROW())="Handed Over"</formula>
    </cfRule>
    <cfRule type="expression" dxfId="9490" priority="10343" stopIfTrue="1">
      <formula>INDIRECT("E"&amp;ROW())="Fitted"</formula>
    </cfRule>
    <cfRule type="expression" dxfId="9489" priority="10344" stopIfTrue="1">
      <formula>INDIRECT("E"&amp;ROW())="Booked to fit"</formula>
    </cfRule>
    <cfRule type="expression" dxfId="9488" priority="10345" stopIfTrue="1">
      <formula>INDIRECT("E"&amp;ROW())="Delivered To Depot/Container"</formula>
    </cfRule>
    <cfRule type="expression" dxfId="9487" priority="10346" stopIfTrue="1">
      <formula>INDIRECT("E"&amp;ROW())="Called Off"</formula>
    </cfRule>
    <cfRule type="expression" dxfId="9486" priority="10347" stopIfTrue="1">
      <formula>INDIRECT("E"&amp;ROW())="Await Client Approval"</formula>
    </cfRule>
    <cfRule type="expression" dxfId="9485" priority="10348" stopIfTrue="1">
      <formula>INDIRECT("E"&amp;ROW())="SCOPE SURVEY"</formula>
    </cfRule>
    <cfRule type="expression" dxfId="9484" priority="10349" stopIfTrue="1">
      <formula>INDIRECT("E"&amp;ROW())="Priced"</formula>
    </cfRule>
    <cfRule type="expression" dxfId="9483" priority="10350" stopIfTrue="1">
      <formula>INDIRECT("E"&amp;ROW())="Sent for pricing"</formula>
    </cfRule>
    <cfRule type="expression" dxfId="9482" priority="10351" stopIfTrue="1">
      <formula>INDIRECT("E"&amp;ROW())="Await"</formula>
    </cfRule>
    <cfRule type="expression" dxfId="9481" priority="10352" stopIfTrue="1">
      <formula>INDIRECT("E"&amp;ROW())="CLEANSED"</formula>
    </cfRule>
    <cfRule type="expression" dxfId="9480" priority="10353" stopIfTrue="1">
      <formula>INDIRECT("E"&amp;ROW())="PM TO CLEANSE"</formula>
    </cfRule>
    <cfRule type="expression" dxfId="9479" priority="10354" stopIfTrue="1">
      <formula>INDIRECT("E"&amp;ROW())="Survey Received"</formula>
    </cfRule>
    <cfRule type="expression" dxfId="9478" priority="10355" stopIfTrue="1">
      <formula>INDIRECT("E"&amp;ROW())="Survey Booked"</formula>
    </cfRule>
  </conditionalFormatting>
  <conditionalFormatting sqref="A95:B96 D95:AB96">
    <cfRule type="expression" dxfId="9477" priority="9740" stopIfTrue="1">
      <formula>INDIRECT("E"&amp;ROW())="Part Fitted"</formula>
    </cfRule>
  </conditionalFormatting>
  <conditionalFormatting sqref="A95:B96">
    <cfRule type="expression" dxfId="9476" priority="9758" stopIfTrue="1">
      <formula>INDIRECT("E"&amp;ROW())="Supply Only"</formula>
    </cfRule>
    <cfRule type="expression" dxfId="9475" priority="9759" stopIfTrue="1">
      <formula>INDIRECT("E"&amp;ROW())="Part Fitted"</formula>
    </cfRule>
    <cfRule type="expression" dxfId="9474" priority="9760" stopIfTrue="1">
      <formula>INDIRECT("E"&amp;ROW())="confirmed"</formula>
    </cfRule>
    <cfRule type="expression" dxfId="9473" priority="9761" stopIfTrue="1">
      <formula>INDIRECT("E"&amp;ROW())="Duplicate"</formula>
    </cfRule>
    <cfRule type="expression" dxfId="9472" priority="9762" stopIfTrue="1">
      <formula>INDIRECT("E"&amp;ROW())="Handed Back"</formula>
    </cfRule>
    <cfRule type="expression" dxfId="9471" priority="9763" stopIfTrue="1">
      <formula>INDIRECT("E"&amp;ROW())="Refusal"</formula>
    </cfRule>
    <cfRule type="expression" dxfId="9470" priority="9764" stopIfTrue="1">
      <formula>INDIRECT("E"&amp;ROW())="No Access install"</formula>
    </cfRule>
    <cfRule type="expression" dxfId="9469" priority="9765" stopIfTrue="1">
      <formula>INDIRECT("E"&amp;ROW())="No Access survey"</formula>
    </cfRule>
    <cfRule type="expression" dxfId="9468" priority="9766" stopIfTrue="1">
      <formula>INDIRECT("E"&amp;ROW())="NWR"</formula>
    </cfRule>
    <cfRule type="expression" dxfId="9467" priority="9767" stopIfTrue="1">
      <formula>INDIRECT("E"&amp;ROW())="Cancelled"</formula>
    </cfRule>
    <cfRule type="expression" dxfId="9466" priority="9768" stopIfTrue="1">
      <formula>INDIRECT("E"&amp;ROW())="On hold"</formula>
    </cfRule>
    <cfRule type="expression" dxfId="9465" priority="9769" stopIfTrue="1">
      <formula>INDIRECT("E"&amp;ROW())="Handed Over"</formula>
    </cfRule>
    <cfRule type="expression" dxfId="9464" priority="9770" stopIfTrue="1">
      <formula>INDIRECT("E"&amp;ROW())="Fitted"</formula>
    </cfRule>
    <cfRule type="expression" dxfId="9463" priority="9771" stopIfTrue="1">
      <formula>INDIRECT("E"&amp;ROW())="Booked to fit"</formula>
    </cfRule>
    <cfRule type="expression" dxfId="9462" priority="9772" stopIfTrue="1">
      <formula>INDIRECT("E"&amp;ROW())="Delivered To Depot/Container"</formula>
    </cfRule>
    <cfRule type="expression" dxfId="9461" priority="9773" stopIfTrue="1">
      <formula>INDIRECT("E"&amp;ROW())="Called Off"</formula>
    </cfRule>
    <cfRule type="expression" dxfId="9460" priority="9774" stopIfTrue="1">
      <formula>INDIRECT("E"&amp;ROW())="Await Client Approval"</formula>
    </cfRule>
    <cfRule type="expression" dxfId="9459" priority="9775" stopIfTrue="1">
      <formula>INDIRECT("E"&amp;ROW())="SCOPE SURVEY"</formula>
    </cfRule>
    <cfRule type="expression" dxfId="9458" priority="9776" stopIfTrue="1">
      <formula>INDIRECT("E"&amp;ROW())="Priced"</formula>
    </cfRule>
    <cfRule type="expression" dxfId="9457" priority="9777" stopIfTrue="1">
      <formula>INDIRECT("E"&amp;ROW())="Sent for pricing"</formula>
    </cfRule>
    <cfRule type="expression" dxfId="9456" priority="9778" stopIfTrue="1">
      <formula>INDIRECT("E"&amp;ROW())="Await"</formula>
    </cfRule>
    <cfRule type="expression" dxfId="9455" priority="9779" stopIfTrue="1">
      <formula>INDIRECT("E"&amp;ROW())="CLEANSED"</formula>
    </cfRule>
    <cfRule type="expression" dxfId="9454" priority="9780" stopIfTrue="1">
      <formula>INDIRECT("E"&amp;ROW())="PM TO CLEANSE"</formula>
    </cfRule>
    <cfRule type="expression" dxfId="9453" priority="9781" stopIfTrue="1">
      <formula>INDIRECT("E"&amp;ROW())="Survey Received"</formula>
    </cfRule>
    <cfRule type="expression" dxfId="9452" priority="9782" stopIfTrue="1">
      <formula>INDIRECT("E"&amp;ROW())="Survey Booked"</formula>
    </cfRule>
  </conditionalFormatting>
  <conditionalFormatting sqref="A97:B98">
    <cfRule type="expression" dxfId="9451" priority="9188" stopIfTrue="1">
      <formula>INDIRECT("E"&amp;ROW())="Supply Only"</formula>
    </cfRule>
    <cfRule type="expression" dxfId="9450" priority="9218" stopIfTrue="1">
      <formula>INDIRECT("E"&amp;ROW())="Part Fitted"</formula>
    </cfRule>
    <cfRule type="expression" dxfId="9449" priority="9219" stopIfTrue="1">
      <formula>INDIRECT("E"&amp;ROW())="confirmed"</formula>
    </cfRule>
    <cfRule type="expression" dxfId="9448" priority="9220" stopIfTrue="1">
      <formula>INDIRECT("E"&amp;ROW())="Duplicate"</formula>
    </cfRule>
    <cfRule type="expression" dxfId="9447" priority="9221" stopIfTrue="1">
      <formula>INDIRECT("E"&amp;ROW())="Handed Back"</formula>
    </cfRule>
    <cfRule type="expression" dxfId="9446" priority="9222" stopIfTrue="1">
      <formula>INDIRECT("E"&amp;ROW())="Refusal"</formula>
    </cfRule>
    <cfRule type="expression" dxfId="9445" priority="9223" stopIfTrue="1">
      <formula>INDIRECT("E"&amp;ROW())="No Access install"</formula>
    </cfRule>
    <cfRule type="expression" dxfId="9444" priority="9224" stopIfTrue="1">
      <formula>INDIRECT("E"&amp;ROW())="No Access survey"</formula>
    </cfRule>
    <cfRule type="expression" dxfId="9443" priority="9225" stopIfTrue="1">
      <formula>INDIRECT("E"&amp;ROW())="NWR"</formula>
    </cfRule>
    <cfRule type="expression" dxfId="9442" priority="9226" stopIfTrue="1">
      <formula>INDIRECT("E"&amp;ROW())="Cancelled"</formula>
    </cfRule>
    <cfRule type="expression" dxfId="9441" priority="9227" stopIfTrue="1">
      <formula>INDIRECT("E"&amp;ROW())="On hold"</formula>
    </cfRule>
    <cfRule type="expression" dxfId="9440" priority="9228" stopIfTrue="1">
      <formula>INDIRECT("E"&amp;ROW())="Handed Over"</formula>
    </cfRule>
    <cfRule type="expression" dxfId="9439" priority="9229" stopIfTrue="1">
      <formula>INDIRECT("E"&amp;ROW())="Fitted"</formula>
    </cfRule>
    <cfRule type="expression" dxfId="9438" priority="9230" stopIfTrue="1">
      <formula>INDIRECT("E"&amp;ROW())="Booked to fit"</formula>
    </cfRule>
    <cfRule type="expression" dxfId="9437" priority="9231" stopIfTrue="1">
      <formula>INDIRECT("E"&amp;ROW())="Delivered To Depot/Container"</formula>
    </cfRule>
    <cfRule type="expression" dxfId="9436" priority="9232" stopIfTrue="1">
      <formula>INDIRECT("E"&amp;ROW())="Called Off"</formula>
    </cfRule>
    <cfRule type="expression" dxfId="9435" priority="9233" stopIfTrue="1">
      <formula>INDIRECT("E"&amp;ROW())="Await Client Approval"</formula>
    </cfRule>
    <cfRule type="expression" dxfId="9434" priority="9234" stopIfTrue="1">
      <formula>INDIRECT("E"&amp;ROW())="SCOPE SURVEY"</formula>
    </cfRule>
    <cfRule type="expression" dxfId="9433" priority="9235" stopIfTrue="1">
      <formula>INDIRECT("E"&amp;ROW())="Priced"</formula>
    </cfRule>
    <cfRule type="expression" dxfId="9432" priority="9236" stopIfTrue="1">
      <formula>INDIRECT("E"&amp;ROW())="Sent for pricing"</formula>
    </cfRule>
    <cfRule type="expression" dxfId="9431" priority="9237" stopIfTrue="1">
      <formula>INDIRECT("E"&amp;ROW())="Await"</formula>
    </cfRule>
    <cfRule type="expression" dxfId="9430" priority="9238" stopIfTrue="1">
      <formula>INDIRECT("E"&amp;ROW())="CLEANSED"</formula>
    </cfRule>
    <cfRule type="expression" dxfId="9429" priority="9239" stopIfTrue="1">
      <formula>INDIRECT("E"&amp;ROW())="PM TO CLEANSE"</formula>
    </cfRule>
    <cfRule type="expression" dxfId="9428" priority="9240" stopIfTrue="1">
      <formula>INDIRECT("E"&amp;ROW())="Survey Received"</formula>
    </cfRule>
    <cfRule type="expression" dxfId="9427" priority="9241" stopIfTrue="1">
      <formula>INDIRECT("E"&amp;ROW())="Survey Booked"</formula>
    </cfRule>
  </conditionalFormatting>
  <conditionalFormatting sqref="A99:B100 A104:B106">
    <cfRule type="expression" dxfId="9426" priority="8952" stopIfTrue="1">
      <formula>INDIRECT("E"&amp;ROW())="Supply Only"</formula>
    </cfRule>
    <cfRule type="expression" dxfId="9425" priority="8982" stopIfTrue="1">
      <formula>INDIRECT("E"&amp;ROW())="Part Fitted"</formula>
    </cfRule>
    <cfRule type="expression" dxfId="9424" priority="8983" stopIfTrue="1">
      <formula>INDIRECT("E"&amp;ROW())="confirmed"</formula>
    </cfRule>
    <cfRule type="expression" dxfId="9423" priority="8984" stopIfTrue="1">
      <formula>INDIRECT("E"&amp;ROW())="Duplicate"</formula>
    </cfRule>
    <cfRule type="expression" dxfId="9422" priority="8985" stopIfTrue="1">
      <formula>INDIRECT("E"&amp;ROW())="Handed Back"</formula>
    </cfRule>
    <cfRule type="expression" dxfId="9421" priority="8986" stopIfTrue="1">
      <formula>INDIRECT("E"&amp;ROW())="Refusal"</formula>
    </cfRule>
    <cfRule type="expression" dxfId="9420" priority="8987" stopIfTrue="1">
      <formula>INDIRECT("E"&amp;ROW())="No Access install"</formula>
    </cfRule>
    <cfRule type="expression" dxfId="9419" priority="8988" stopIfTrue="1">
      <formula>INDIRECT("E"&amp;ROW())="No Access survey"</formula>
    </cfRule>
    <cfRule type="expression" dxfId="9418" priority="8989" stopIfTrue="1">
      <formula>INDIRECT("E"&amp;ROW())="NWR"</formula>
    </cfRule>
    <cfRule type="expression" dxfId="9417" priority="8990" stopIfTrue="1">
      <formula>INDIRECT("E"&amp;ROW())="Cancelled"</formula>
    </cfRule>
    <cfRule type="expression" dxfId="9416" priority="8991" stopIfTrue="1">
      <formula>INDIRECT("E"&amp;ROW())="On hold"</formula>
    </cfRule>
    <cfRule type="expression" dxfId="9415" priority="8992" stopIfTrue="1">
      <formula>INDIRECT("E"&amp;ROW())="Handed Over"</formula>
    </cfRule>
    <cfRule type="expression" dxfId="9414" priority="8993" stopIfTrue="1">
      <formula>INDIRECT("E"&amp;ROW())="Fitted"</formula>
    </cfRule>
    <cfRule type="expression" dxfId="9413" priority="8994" stopIfTrue="1">
      <formula>INDIRECT("E"&amp;ROW())="Booked to fit"</formula>
    </cfRule>
    <cfRule type="expression" dxfId="9412" priority="8995" stopIfTrue="1">
      <formula>INDIRECT("E"&amp;ROW())="Delivered To Depot/Container"</formula>
    </cfRule>
    <cfRule type="expression" dxfId="9411" priority="8996" stopIfTrue="1">
      <formula>INDIRECT("E"&amp;ROW())="Called Off"</formula>
    </cfRule>
    <cfRule type="expression" dxfId="9410" priority="8997" stopIfTrue="1">
      <formula>INDIRECT("E"&amp;ROW())="Await Client Approval"</formula>
    </cfRule>
    <cfRule type="expression" dxfId="9409" priority="8998" stopIfTrue="1">
      <formula>INDIRECT("E"&amp;ROW())="SCOPE SURVEY"</formula>
    </cfRule>
    <cfRule type="expression" dxfId="9408" priority="8999" stopIfTrue="1">
      <formula>INDIRECT("E"&amp;ROW())="Priced"</formula>
    </cfRule>
    <cfRule type="expression" dxfId="9407" priority="9000" stopIfTrue="1">
      <formula>INDIRECT("E"&amp;ROW())="Sent for pricing"</formula>
    </cfRule>
    <cfRule type="expression" dxfId="9406" priority="9001" stopIfTrue="1">
      <formula>INDIRECT("E"&amp;ROW())="Await"</formula>
    </cfRule>
    <cfRule type="expression" dxfId="9405" priority="9002" stopIfTrue="1">
      <formula>INDIRECT("E"&amp;ROW())="CLEANSED"</formula>
    </cfRule>
    <cfRule type="expression" dxfId="9404" priority="9003" stopIfTrue="1">
      <formula>INDIRECT("E"&amp;ROW())="PM TO CLEANSE"</formula>
    </cfRule>
    <cfRule type="expression" dxfId="9403" priority="9004" stopIfTrue="1">
      <formula>INDIRECT("E"&amp;ROW())="Survey Received"</formula>
    </cfRule>
    <cfRule type="expression" dxfId="9402" priority="9005" stopIfTrue="1">
      <formula>INDIRECT("E"&amp;ROW())="Survey Booked"</formula>
    </cfRule>
  </conditionalFormatting>
  <conditionalFormatting sqref="A101:B101">
    <cfRule type="expression" dxfId="9401" priority="8834" stopIfTrue="1">
      <formula>INDIRECT("E"&amp;ROW())="Supply Only"</formula>
    </cfRule>
    <cfRule type="expression" dxfId="9400" priority="8864" stopIfTrue="1">
      <formula>INDIRECT("E"&amp;ROW())="Part Fitted"</formula>
    </cfRule>
    <cfRule type="expression" dxfId="9399" priority="8865" stopIfTrue="1">
      <formula>INDIRECT("E"&amp;ROW())="confirmed"</formula>
    </cfRule>
    <cfRule type="expression" dxfId="9398" priority="8866" stopIfTrue="1">
      <formula>INDIRECT("E"&amp;ROW())="Duplicate"</formula>
    </cfRule>
    <cfRule type="expression" dxfId="9397" priority="8867" stopIfTrue="1">
      <formula>INDIRECT("E"&amp;ROW())="Handed Back"</formula>
    </cfRule>
    <cfRule type="expression" dxfId="9396" priority="8868" stopIfTrue="1">
      <formula>INDIRECT("E"&amp;ROW())="Refusal"</formula>
    </cfRule>
    <cfRule type="expression" dxfId="9395" priority="8869" stopIfTrue="1">
      <formula>INDIRECT("E"&amp;ROW())="No Access install"</formula>
    </cfRule>
    <cfRule type="expression" dxfId="9394" priority="8870" stopIfTrue="1">
      <formula>INDIRECT("E"&amp;ROW())="No Access survey"</formula>
    </cfRule>
    <cfRule type="expression" dxfId="9393" priority="8871" stopIfTrue="1">
      <formula>INDIRECT("E"&amp;ROW())="NWR"</formula>
    </cfRule>
    <cfRule type="expression" dxfId="9392" priority="8872" stopIfTrue="1">
      <formula>INDIRECT("E"&amp;ROW())="Cancelled"</formula>
    </cfRule>
    <cfRule type="expression" dxfId="9391" priority="8873" stopIfTrue="1">
      <formula>INDIRECT("E"&amp;ROW())="On hold"</formula>
    </cfRule>
    <cfRule type="expression" dxfId="9390" priority="8874" stopIfTrue="1">
      <formula>INDIRECT("E"&amp;ROW())="Handed Over"</formula>
    </cfRule>
    <cfRule type="expression" dxfId="9389" priority="8875" stopIfTrue="1">
      <formula>INDIRECT("E"&amp;ROW())="Fitted"</formula>
    </cfRule>
    <cfRule type="expression" dxfId="9388" priority="8876" stopIfTrue="1">
      <formula>INDIRECT("E"&amp;ROW())="Booked to fit"</formula>
    </cfRule>
    <cfRule type="expression" dxfId="9387" priority="8877" stopIfTrue="1">
      <formula>INDIRECT("E"&amp;ROW())="Delivered To Depot/Container"</formula>
    </cfRule>
    <cfRule type="expression" dxfId="9386" priority="8878" stopIfTrue="1">
      <formula>INDIRECT("E"&amp;ROW())="Called Off"</formula>
    </cfRule>
    <cfRule type="expression" dxfId="9385" priority="8879" stopIfTrue="1">
      <formula>INDIRECT("E"&amp;ROW())="Await Client Approval"</formula>
    </cfRule>
    <cfRule type="expression" dxfId="9384" priority="8880" stopIfTrue="1">
      <formula>INDIRECT("E"&amp;ROW())="SCOPE SURVEY"</formula>
    </cfRule>
    <cfRule type="expression" dxfId="9383" priority="8881" stopIfTrue="1">
      <formula>INDIRECT("E"&amp;ROW())="Priced"</formula>
    </cfRule>
    <cfRule type="expression" dxfId="9382" priority="8882" stopIfTrue="1">
      <formula>INDIRECT("E"&amp;ROW())="Sent for pricing"</formula>
    </cfRule>
    <cfRule type="expression" dxfId="9381" priority="8883" stopIfTrue="1">
      <formula>INDIRECT("E"&amp;ROW())="Await"</formula>
    </cfRule>
    <cfRule type="expression" dxfId="9380" priority="8884" stopIfTrue="1">
      <formula>INDIRECT("E"&amp;ROW())="CLEANSED"</formula>
    </cfRule>
    <cfRule type="expression" dxfId="9379" priority="8885" stopIfTrue="1">
      <formula>INDIRECT("E"&amp;ROW())="PM TO CLEANSE"</formula>
    </cfRule>
    <cfRule type="expression" dxfId="9378" priority="8886" stopIfTrue="1">
      <formula>INDIRECT("E"&amp;ROW())="Survey Received"</formula>
    </cfRule>
    <cfRule type="expression" dxfId="9377" priority="8887" stopIfTrue="1">
      <formula>INDIRECT("E"&amp;ROW())="Survey Booked"</formula>
    </cfRule>
  </conditionalFormatting>
  <conditionalFormatting sqref="A102:B103 A93:B93">
    <cfRule type="expression" dxfId="9376" priority="8078" stopIfTrue="1">
      <formula>INDIRECT("E"&amp;ROW())="Supply Only"</formula>
    </cfRule>
    <cfRule type="expression" dxfId="9375" priority="8108" stopIfTrue="1">
      <formula>INDIRECT("E"&amp;ROW())="Part Fitted"</formula>
    </cfRule>
    <cfRule type="expression" dxfId="9374" priority="8109" stopIfTrue="1">
      <formula>INDIRECT("E"&amp;ROW())="confirmed"</formula>
    </cfRule>
    <cfRule type="expression" dxfId="9373" priority="8110" stopIfTrue="1">
      <formula>INDIRECT("E"&amp;ROW())="Duplicate"</formula>
    </cfRule>
    <cfRule type="expression" dxfId="9372" priority="8111" stopIfTrue="1">
      <formula>INDIRECT("E"&amp;ROW())="Handed Back"</formula>
    </cfRule>
    <cfRule type="expression" dxfId="9371" priority="8112" stopIfTrue="1">
      <formula>INDIRECT("E"&amp;ROW())="Refusal"</formula>
    </cfRule>
    <cfRule type="expression" dxfId="9370" priority="8113" stopIfTrue="1">
      <formula>INDIRECT("E"&amp;ROW())="No Access install"</formula>
    </cfRule>
    <cfRule type="expression" dxfId="9369" priority="8114" stopIfTrue="1">
      <formula>INDIRECT("E"&amp;ROW())="No Access survey"</formula>
    </cfRule>
    <cfRule type="expression" dxfId="9368" priority="8115" stopIfTrue="1">
      <formula>INDIRECT("E"&amp;ROW())="NWR"</formula>
    </cfRule>
    <cfRule type="expression" dxfId="9367" priority="8116" stopIfTrue="1">
      <formula>INDIRECT("E"&amp;ROW())="Cancelled"</formula>
    </cfRule>
    <cfRule type="expression" dxfId="9366" priority="8117" stopIfTrue="1">
      <formula>INDIRECT("E"&amp;ROW())="On hold"</formula>
    </cfRule>
    <cfRule type="expression" dxfId="9365" priority="8118" stopIfTrue="1">
      <formula>INDIRECT("E"&amp;ROW())="Handed Over"</formula>
    </cfRule>
    <cfRule type="expression" dxfId="9364" priority="8119" stopIfTrue="1">
      <formula>INDIRECT("E"&amp;ROW())="Fitted"</formula>
    </cfRule>
    <cfRule type="expression" dxfId="9363" priority="8120" stopIfTrue="1">
      <formula>INDIRECT("E"&amp;ROW())="Booked to fit"</formula>
    </cfRule>
    <cfRule type="expression" dxfId="9362" priority="8121" stopIfTrue="1">
      <formula>INDIRECT("E"&amp;ROW())="Delivered To Depot/Container"</formula>
    </cfRule>
    <cfRule type="expression" dxfId="9361" priority="8122" stopIfTrue="1">
      <formula>INDIRECT("E"&amp;ROW())="Called Off"</formula>
    </cfRule>
    <cfRule type="expression" dxfId="9360" priority="8123" stopIfTrue="1">
      <formula>INDIRECT("E"&amp;ROW())="Await Client Approval"</formula>
    </cfRule>
    <cfRule type="expression" dxfId="9359" priority="8124" stopIfTrue="1">
      <formula>INDIRECT("E"&amp;ROW())="SCOPE SURVEY"</formula>
    </cfRule>
    <cfRule type="expression" dxfId="9358" priority="8125" stopIfTrue="1">
      <formula>INDIRECT("E"&amp;ROW())="Priced"</formula>
    </cfRule>
    <cfRule type="expression" dxfId="9357" priority="8126" stopIfTrue="1">
      <formula>INDIRECT("E"&amp;ROW())="Sent for pricing"</formula>
    </cfRule>
    <cfRule type="expression" dxfId="9356" priority="8127" stopIfTrue="1">
      <formula>INDIRECT("E"&amp;ROW())="Await"</formula>
    </cfRule>
    <cfRule type="expression" dxfId="9355" priority="8128" stopIfTrue="1">
      <formula>INDIRECT("E"&amp;ROW())="CLEANSED"</formula>
    </cfRule>
    <cfRule type="expression" dxfId="9354" priority="8129" stopIfTrue="1">
      <formula>INDIRECT("E"&amp;ROW())="PM TO CLEANSE"</formula>
    </cfRule>
    <cfRule type="expression" dxfId="9353" priority="8130" stopIfTrue="1">
      <formula>INDIRECT("E"&amp;ROW())="Survey Received"</formula>
    </cfRule>
    <cfRule type="expression" dxfId="9352" priority="8131" stopIfTrue="1">
      <formula>INDIRECT("E"&amp;ROW())="Survey Booked"</formula>
    </cfRule>
    <cfRule type="expression" dxfId="9351" priority="8437" stopIfTrue="1">
      <formula>INDIRECT("E"&amp;ROW())="Part Fitted"</formula>
    </cfRule>
    <cfRule type="expression" dxfId="9350" priority="8438" stopIfTrue="1">
      <formula>INDIRECT("E"&amp;ROW())="confirmed"</formula>
    </cfRule>
    <cfRule type="expression" dxfId="9349" priority="8439" stopIfTrue="1">
      <formula>INDIRECT("E"&amp;ROW())="Duplicate"</formula>
    </cfRule>
    <cfRule type="expression" dxfId="9348" priority="8440" stopIfTrue="1">
      <formula>INDIRECT("E"&amp;ROW())="Handed Back"</formula>
    </cfRule>
    <cfRule type="expression" dxfId="9347" priority="8441" stopIfTrue="1">
      <formula>INDIRECT("E"&amp;ROW())="Refusal"</formula>
    </cfRule>
    <cfRule type="expression" dxfId="9346" priority="8442" stopIfTrue="1">
      <formula>INDIRECT("E"&amp;ROW())="No Access install"</formula>
    </cfRule>
    <cfRule type="expression" dxfId="9345" priority="8443" stopIfTrue="1">
      <formula>INDIRECT("E"&amp;ROW())="No Access survey"</formula>
    </cfRule>
    <cfRule type="expression" dxfId="9344" priority="8444" stopIfTrue="1">
      <formula>INDIRECT("E"&amp;ROW())="NWR"</formula>
    </cfRule>
    <cfRule type="expression" dxfId="9343" priority="8445" stopIfTrue="1">
      <formula>INDIRECT("E"&amp;ROW())="Cancelled"</formula>
    </cfRule>
    <cfRule type="expression" dxfId="9342" priority="8446" stopIfTrue="1">
      <formula>INDIRECT("E"&amp;ROW())="On hold"</formula>
    </cfRule>
    <cfRule type="expression" dxfId="9341" priority="8447" stopIfTrue="1">
      <formula>INDIRECT("E"&amp;ROW())="Handed Over"</formula>
    </cfRule>
    <cfRule type="expression" dxfId="9340" priority="8448" stopIfTrue="1">
      <formula>INDIRECT("E"&amp;ROW())="Fitted"</formula>
    </cfRule>
    <cfRule type="expression" dxfId="9339" priority="8449" stopIfTrue="1">
      <formula>INDIRECT("E"&amp;ROW())="Booked to fit"</formula>
    </cfRule>
    <cfRule type="expression" dxfId="9338" priority="8450" stopIfTrue="1">
      <formula>INDIRECT("E"&amp;ROW())="Delivered To Depot/Container"</formula>
    </cfRule>
    <cfRule type="expression" dxfId="9337" priority="8451" stopIfTrue="1">
      <formula>INDIRECT("E"&amp;ROW())="Called Off"</formula>
    </cfRule>
    <cfRule type="expression" dxfId="9336" priority="8452" stopIfTrue="1">
      <formula>INDIRECT("E"&amp;ROW())="Await Client Approval"</formula>
    </cfRule>
    <cfRule type="expression" dxfId="9335" priority="8453" stopIfTrue="1">
      <formula>INDIRECT("E"&amp;ROW())="SCOPE SURVEY"</formula>
    </cfRule>
    <cfRule type="expression" dxfId="9334" priority="8454" stopIfTrue="1">
      <formula>INDIRECT("E"&amp;ROW())="Priced"</formula>
    </cfRule>
    <cfRule type="expression" dxfId="9333" priority="8455" stopIfTrue="1">
      <formula>INDIRECT("E"&amp;ROW())="Sent for pricing"</formula>
    </cfRule>
    <cfRule type="expression" dxfId="9332" priority="8456" stopIfTrue="1">
      <formula>INDIRECT("E"&amp;ROW())="Await"</formula>
    </cfRule>
    <cfRule type="expression" dxfId="9331" priority="8457" stopIfTrue="1">
      <formula>INDIRECT("E"&amp;ROW())="CLEANSED"</formula>
    </cfRule>
    <cfRule type="expression" dxfId="9330" priority="8458" stopIfTrue="1">
      <formula>INDIRECT("E"&amp;ROW())="PM TO CLEANSE"</formula>
    </cfRule>
    <cfRule type="expression" dxfId="9329" priority="8459" stopIfTrue="1">
      <formula>INDIRECT("E"&amp;ROW())="Survey Received"</formula>
    </cfRule>
    <cfRule type="expression" dxfId="9328" priority="8460" stopIfTrue="1">
      <formula>INDIRECT("E"&amp;ROW())="Survey Booked"</formula>
    </cfRule>
  </conditionalFormatting>
  <conditionalFormatting sqref="A105:B106 E105:AB106">
    <cfRule type="expression" dxfId="9327" priority="7916" stopIfTrue="1">
      <formula>INDIRECT("E"&amp;ROW())="Duplicate"</formula>
    </cfRule>
    <cfRule type="expression" dxfId="9326" priority="7917" stopIfTrue="1">
      <formula>INDIRECT("E"&amp;ROW())="Handed Back"</formula>
    </cfRule>
    <cfRule type="expression" dxfId="9325" priority="7918" stopIfTrue="1">
      <formula>INDIRECT("E"&amp;ROW())="Refusal"</formula>
    </cfRule>
    <cfRule type="expression" dxfId="9324" priority="7919" stopIfTrue="1">
      <formula>INDIRECT("E"&amp;ROW())="No Access install"</formula>
    </cfRule>
    <cfRule type="expression" dxfId="9323" priority="7920" stopIfTrue="1">
      <formula>INDIRECT("E"&amp;ROW())="No Access survey"</formula>
    </cfRule>
    <cfRule type="expression" dxfId="9322" priority="7921" stopIfTrue="1">
      <formula>INDIRECT("E"&amp;ROW())="NWR"</formula>
    </cfRule>
    <cfRule type="expression" dxfId="9321" priority="7922" stopIfTrue="1">
      <formula>INDIRECT("E"&amp;ROW())="Cancelled"</formula>
    </cfRule>
    <cfRule type="expression" dxfId="9320" priority="7923" stopIfTrue="1">
      <formula>INDIRECT("E"&amp;ROW())="On hold"</formula>
    </cfRule>
    <cfRule type="expression" dxfId="9319" priority="7924" stopIfTrue="1">
      <formula>INDIRECT("E"&amp;ROW())="Handed Over"</formula>
    </cfRule>
    <cfRule type="expression" dxfId="9318" priority="7925" stopIfTrue="1">
      <formula>INDIRECT("E"&amp;ROW())="Fitted"</formula>
    </cfRule>
    <cfRule type="expression" dxfId="9317" priority="7926" stopIfTrue="1">
      <formula>INDIRECT("E"&amp;ROW())="Booked to fit"</formula>
    </cfRule>
    <cfRule type="expression" dxfId="9316" priority="7927" stopIfTrue="1">
      <formula>INDIRECT("E"&amp;ROW())="Delivered To Depot/Container"</formula>
    </cfRule>
    <cfRule type="expression" dxfId="9315" priority="7928" stopIfTrue="1">
      <formula>INDIRECT("E"&amp;ROW())="Called Off"</formula>
    </cfRule>
    <cfRule type="expression" dxfId="9314" priority="7929" stopIfTrue="1">
      <formula>INDIRECT("E"&amp;ROW())="Await Client Approval"</formula>
    </cfRule>
    <cfRule type="expression" dxfId="9313" priority="7930" stopIfTrue="1">
      <formula>INDIRECT("E"&amp;ROW())="SCOPE SURVEY"</formula>
    </cfRule>
    <cfRule type="expression" dxfId="9312" priority="7931" stopIfTrue="1">
      <formula>INDIRECT("E"&amp;ROW())="Priced"</formula>
    </cfRule>
    <cfRule type="expression" dxfId="9311" priority="7932" stopIfTrue="1">
      <formula>INDIRECT("E"&amp;ROW())="Sent for pricing"</formula>
    </cfRule>
    <cfRule type="expression" dxfId="9310" priority="7933" stopIfTrue="1">
      <formula>INDIRECT("E"&amp;ROW())="Await"</formula>
    </cfRule>
    <cfRule type="expression" dxfId="9309" priority="7934" stopIfTrue="1">
      <formula>INDIRECT("E"&amp;ROW())="CLEANSED"</formula>
    </cfRule>
    <cfRule type="expression" dxfId="9308" priority="7935" stopIfTrue="1">
      <formula>INDIRECT("E"&amp;ROW())="PM TO CLEANSE"</formula>
    </cfRule>
    <cfRule type="expression" dxfId="9307" priority="7936" stopIfTrue="1">
      <formula>INDIRECT("E"&amp;ROW())="Survey Received"</formula>
    </cfRule>
    <cfRule type="expression" dxfId="9306" priority="7937" stopIfTrue="1">
      <formula>INDIRECT("E"&amp;ROW())="Survey Booked"</formula>
    </cfRule>
  </conditionalFormatting>
  <conditionalFormatting sqref="A105:B106">
    <cfRule type="expression" dxfId="9305" priority="8035" stopIfTrue="1">
      <formula>INDIRECT("E"&amp;ROW())="Part Fitted"</formula>
    </cfRule>
    <cfRule type="expression" dxfId="9304" priority="8036" stopIfTrue="1">
      <formula>INDIRECT("E"&amp;ROW())="confirmed"</formula>
    </cfRule>
    <cfRule type="expression" dxfId="9303" priority="8037" stopIfTrue="1">
      <formula>INDIRECT("E"&amp;ROW())="Duplicate"</formula>
    </cfRule>
    <cfRule type="expression" dxfId="9302" priority="8038" stopIfTrue="1">
      <formula>INDIRECT("E"&amp;ROW())="Handed Back"</formula>
    </cfRule>
    <cfRule type="expression" dxfId="9301" priority="8039" stopIfTrue="1">
      <formula>INDIRECT("E"&amp;ROW())="Refusal"</formula>
    </cfRule>
    <cfRule type="expression" dxfId="9300" priority="8040" stopIfTrue="1">
      <formula>INDIRECT("E"&amp;ROW())="No Access install"</formula>
    </cfRule>
    <cfRule type="expression" dxfId="9299" priority="8041" stopIfTrue="1">
      <formula>INDIRECT("E"&amp;ROW())="No Access survey"</formula>
    </cfRule>
    <cfRule type="expression" dxfId="9298" priority="8042" stopIfTrue="1">
      <formula>INDIRECT("E"&amp;ROW())="NWR"</formula>
    </cfRule>
    <cfRule type="expression" dxfId="9297" priority="8043" stopIfTrue="1">
      <formula>INDIRECT("E"&amp;ROW())="Cancelled"</formula>
    </cfRule>
    <cfRule type="expression" dxfId="9296" priority="8044" stopIfTrue="1">
      <formula>INDIRECT("E"&amp;ROW())="On hold"</formula>
    </cfRule>
    <cfRule type="expression" dxfId="9295" priority="8045" stopIfTrue="1">
      <formula>INDIRECT("E"&amp;ROW())="Handed Over"</formula>
    </cfRule>
    <cfRule type="expression" dxfId="9294" priority="8046" stopIfTrue="1">
      <formula>INDIRECT("E"&amp;ROW())="Fitted"</formula>
    </cfRule>
    <cfRule type="expression" dxfId="9293" priority="8047" stopIfTrue="1">
      <formula>INDIRECT("E"&amp;ROW())="Booked to fit"</formula>
    </cfRule>
    <cfRule type="expression" dxfId="9292" priority="8048" stopIfTrue="1">
      <formula>INDIRECT("E"&amp;ROW())="Delivered To Depot/Container"</formula>
    </cfRule>
    <cfRule type="expression" dxfId="9291" priority="8049" stopIfTrue="1">
      <formula>INDIRECT("E"&amp;ROW())="Called Off"</formula>
    </cfRule>
    <cfRule type="expression" dxfId="9290" priority="8050" stopIfTrue="1">
      <formula>INDIRECT("E"&amp;ROW())="Await Client Approval"</formula>
    </cfRule>
    <cfRule type="expression" dxfId="9289" priority="8051" stopIfTrue="1">
      <formula>INDIRECT("E"&amp;ROW())="SCOPE SURVEY"</formula>
    </cfRule>
    <cfRule type="expression" dxfId="9288" priority="8052" stopIfTrue="1">
      <formula>INDIRECT("E"&amp;ROW())="Priced"</formula>
    </cfRule>
    <cfRule type="expression" dxfId="9287" priority="8053" stopIfTrue="1">
      <formula>INDIRECT("E"&amp;ROW())="Sent for pricing"</formula>
    </cfRule>
    <cfRule type="expression" dxfId="9286" priority="8054" stopIfTrue="1">
      <formula>INDIRECT("E"&amp;ROW())="Await"</formula>
    </cfRule>
    <cfRule type="expression" dxfId="9285" priority="8055" stopIfTrue="1">
      <formula>INDIRECT("E"&amp;ROW())="CLEANSED"</formula>
    </cfRule>
    <cfRule type="expression" dxfId="9284" priority="8056" stopIfTrue="1">
      <formula>INDIRECT("E"&amp;ROW())="PM TO CLEANSE"</formula>
    </cfRule>
    <cfRule type="expression" dxfId="9283" priority="8057" stopIfTrue="1">
      <formula>INDIRECT("E"&amp;ROW())="Survey Received"</formula>
    </cfRule>
    <cfRule type="expression" dxfId="9282" priority="8058" stopIfTrue="1">
      <formula>INDIRECT("E"&amp;ROW())="Survey Booked"</formula>
    </cfRule>
  </conditionalFormatting>
  <conditionalFormatting sqref="A107:B108">
    <cfRule type="expression" dxfId="9281" priority="8716" stopIfTrue="1">
      <formula>INDIRECT("E"&amp;ROW())="Supply Only"</formula>
    </cfRule>
    <cfRule type="expression" dxfId="9280" priority="8746" stopIfTrue="1">
      <formula>INDIRECT("E"&amp;ROW())="Part Fitted"</formula>
    </cfRule>
    <cfRule type="expression" dxfId="9279" priority="8747" stopIfTrue="1">
      <formula>INDIRECT("E"&amp;ROW())="confirmed"</formula>
    </cfRule>
    <cfRule type="expression" dxfId="9278" priority="8748" stopIfTrue="1">
      <formula>INDIRECT("E"&amp;ROW())="Duplicate"</formula>
    </cfRule>
    <cfRule type="expression" dxfId="9277" priority="8749" stopIfTrue="1">
      <formula>INDIRECT("E"&amp;ROW())="Handed Back"</formula>
    </cfRule>
    <cfRule type="expression" dxfId="9276" priority="8750" stopIfTrue="1">
      <formula>INDIRECT("E"&amp;ROW())="Refusal"</formula>
    </cfRule>
    <cfRule type="expression" dxfId="9275" priority="8751" stopIfTrue="1">
      <formula>INDIRECT("E"&amp;ROW())="No Access install"</formula>
    </cfRule>
    <cfRule type="expression" dxfId="9274" priority="8752" stopIfTrue="1">
      <formula>INDIRECT("E"&amp;ROW())="No Access survey"</formula>
    </cfRule>
    <cfRule type="expression" dxfId="9273" priority="8753" stopIfTrue="1">
      <formula>INDIRECT("E"&amp;ROW())="NWR"</formula>
    </cfRule>
    <cfRule type="expression" dxfId="9272" priority="8754" stopIfTrue="1">
      <formula>INDIRECT("E"&amp;ROW())="Cancelled"</formula>
    </cfRule>
    <cfRule type="expression" dxfId="9271" priority="8755" stopIfTrue="1">
      <formula>INDIRECT("E"&amp;ROW())="On hold"</formula>
    </cfRule>
    <cfRule type="expression" dxfId="9270" priority="8756" stopIfTrue="1">
      <formula>INDIRECT("E"&amp;ROW())="Handed Over"</formula>
    </cfRule>
    <cfRule type="expression" dxfId="9269" priority="8757" stopIfTrue="1">
      <formula>INDIRECT("E"&amp;ROW())="Fitted"</formula>
    </cfRule>
    <cfRule type="expression" dxfId="9268" priority="8758" stopIfTrue="1">
      <formula>INDIRECT("E"&amp;ROW())="Booked to fit"</formula>
    </cfRule>
    <cfRule type="expression" dxfId="9267" priority="8759" stopIfTrue="1">
      <formula>INDIRECT("E"&amp;ROW())="Delivered To Depot/Container"</formula>
    </cfRule>
    <cfRule type="expression" dxfId="9266" priority="8760" stopIfTrue="1">
      <formula>INDIRECT("E"&amp;ROW())="Called Off"</formula>
    </cfRule>
    <cfRule type="expression" dxfId="9265" priority="8761" stopIfTrue="1">
      <formula>INDIRECT("E"&amp;ROW())="Await Client Approval"</formula>
    </cfRule>
    <cfRule type="expression" dxfId="9264" priority="8762" stopIfTrue="1">
      <formula>INDIRECT("E"&amp;ROW())="SCOPE SURVEY"</formula>
    </cfRule>
    <cfRule type="expression" dxfId="9263" priority="8763" stopIfTrue="1">
      <formula>INDIRECT("E"&amp;ROW())="Priced"</formula>
    </cfRule>
    <cfRule type="expression" dxfId="9262" priority="8764" stopIfTrue="1">
      <formula>INDIRECT("E"&amp;ROW())="Sent for pricing"</formula>
    </cfRule>
    <cfRule type="expression" dxfId="9261" priority="8765" stopIfTrue="1">
      <formula>INDIRECT("E"&amp;ROW())="Await"</formula>
    </cfRule>
    <cfRule type="expression" dxfId="9260" priority="8766" stopIfTrue="1">
      <formula>INDIRECT("E"&amp;ROW())="CLEANSED"</formula>
    </cfRule>
    <cfRule type="expression" dxfId="9259" priority="8767" stopIfTrue="1">
      <formula>INDIRECT("E"&amp;ROW())="PM TO CLEANSE"</formula>
    </cfRule>
    <cfRule type="expression" dxfId="9258" priority="8768" stopIfTrue="1">
      <formula>INDIRECT("E"&amp;ROW())="Survey Received"</formula>
    </cfRule>
    <cfRule type="expression" dxfId="9257" priority="8769" stopIfTrue="1">
      <formula>INDIRECT("E"&amp;ROW())="Survey Booked"</formula>
    </cfRule>
  </conditionalFormatting>
  <conditionalFormatting sqref="A111:B111">
    <cfRule type="expression" dxfId="9256" priority="8598" stopIfTrue="1">
      <formula>INDIRECT("E"&amp;ROW())="Supply Only"</formula>
    </cfRule>
    <cfRule type="expression" dxfId="9255" priority="8628" stopIfTrue="1">
      <formula>INDIRECT("E"&amp;ROW())="Part Fitted"</formula>
    </cfRule>
    <cfRule type="expression" dxfId="9254" priority="8629" stopIfTrue="1">
      <formula>INDIRECT("E"&amp;ROW())="confirmed"</formula>
    </cfRule>
    <cfRule type="expression" dxfId="9253" priority="8630" stopIfTrue="1">
      <formula>INDIRECT("E"&amp;ROW())="Duplicate"</formula>
    </cfRule>
    <cfRule type="expression" dxfId="9252" priority="8631" stopIfTrue="1">
      <formula>INDIRECT("E"&amp;ROW())="Handed Back"</formula>
    </cfRule>
    <cfRule type="expression" dxfId="9251" priority="8632" stopIfTrue="1">
      <formula>INDIRECT("E"&amp;ROW())="Refusal"</formula>
    </cfRule>
    <cfRule type="expression" dxfId="9250" priority="8633" stopIfTrue="1">
      <formula>INDIRECT("E"&amp;ROW())="No Access install"</formula>
    </cfRule>
    <cfRule type="expression" dxfId="9249" priority="8634" stopIfTrue="1">
      <formula>INDIRECT("E"&amp;ROW())="No Access survey"</formula>
    </cfRule>
    <cfRule type="expression" dxfId="9248" priority="8635" stopIfTrue="1">
      <formula>INDIRECT("E"&amp;ROW())="NWR"</formula>
    </cfRule>
    <cfRule type="expression" dxfId="9247" priority="8636" stopIfTrue="1">
      <formula>INDIRECT("E"&amp;ROW())="Cancelled"</formula>
    </cfRule>
    <cfRule type="expression" dxfId="9246" priority="8637" stopIfTrue="1">
      <formula>INDIRECT("E"&amp;ROW())="On hold"</formula>
    </cfRule>
    <cfRule type="expression" dxfId="9245" priority="8638" stopIfTrue="1">
      <formula>INDIRECT("E"&amp;ROW())="Handed Over"</formula>
    </cfRule>
    <cfRule type="expression" dxfId="9244" priority="8639" stopIfTrue="1">
      <formula>INDIRECT("E"&amp;ROW())="Fitted"</formula>
    </cfRule>
    <cfRule type="expression" dxfId="9243" priority="8640" stopIfTrue="1">
      <formula>INDIRECT("E"&amp;ROW())="Booked to fit"</formula>
    </cfRule>
    <cfRule type="expression" dxfId="9242" priority="8641" stopIfTrue="1">
      <formula>INDIRECT("E"&amp;ROW())="Delivered To Depot/Container"</formula>
    </cfRule>
    <cfRule type="expression" dxfId="9241" priority="8642" stopIfTrue="1">
      <formula>INDIRECT("E"&amp;ROW())="Called Off"</formula>
    </cfRule>
    <cfRule type="expression" dxfId="9240" priority="8643" stopIfTrue="1">
      <formula>INDIRECT("E"&amp;ROW())="Await Client Approval"</formula>
    </cfRule>
    <cfRule type="expression" dxfId="9239" priority="8644" stopIfTrue="1">
      <formula>INDIRECT("E"&amp;ROW())="SCOPE SURVEY"</formula>
    </cfRule>
    <cfRule type="expression" dxfId="9238" priority="8645" stopIfTrue="1">
      <formula>INDIRECT("E"&amp;ROW())="Priced"</formula>
    </cfRule>
    <cfRule type="expression" dxfId="9237" priority="8646" stopIfTrue="1">
      <formula>INDIRECT("E"&amp;ROW())="Sent for pricing"</formula>
    </cfRule>
    <cfRule type="expression" dxfId="9236" priority="8647" stopIfTrue="1">
      <formula>INDIRECT("E"&amp;ROW())="Await"</formula>
    </cfRule>
    <cfRule type="expression" dxfId="9235" priority="8648" stopIfTrue="1">
      <formula>INDIRECT("E"&amp;ROW())="CLEANSED"</formula>
    </cfRule>
    <cfRule type="expression" dxfId="9234" priority="8649" stopIfTrue="1">
      <formula>INDIRECT("E"&amp;ROW())="PM TO CLEANSE"</formula>
    </cfRule>
    <cfRule type="expression" dxfId="9233" priority="8650" stopIfTrue="1">
      <formula>INDIRECT("E"&amp;ROW())="Survey Received"</formula>
    </cfRule>
    <cfRule type="expression" dxfId="9232" priority="8651" stopIfTrue="1">
      <formula>INDIRECT("E"&amp;ROW())="Survey Booked"</formula>
    </cfRule>
  </conditionalFormatting>
  <conditionalFormatting sqref="A112:B113 A96:B96">
    <cfRule type="expression" dxfId="9231" priority="7392" stopIfTrue="1">
      <formula>INDIRECT("E"&amp;ROW())="Supply Only"</formula>
    </cfRule>
    <cfRule type="expression" dxfId="9230" priority="7422" stopIfTrue="1">
      <formula>INDIRECT("E"&amp;ROW())="Part Fitted"</formula>
    </cfRule>
    <cfRule type="expression" dxfId="9229" priority="7423" stopIfTrue="1">
      <formula>INDIRECT("E"&amp;ROW())="confirmed"</formula>
    </cfRule>
    <cfRule type="expression" dxfId="9228" priority="7424" stopIfTrue="1">
      <formula>INDIRECT("E"&amp;ROW())="Duplicate"</formula>
    </cfRule>
    <cfRule type="expression" dxfId="9227" priority="7425" stopIfTrue="1">
      <formula>INDIRECT("E"&amp;ROW())="Handed Back"</formula>
    </cfRule>
    <cfRule type="expression" dxfId="9226" priority="7426" stopIfTrue="1">
      <formula>INDIRECT("E"&amp;ROW())="Refusal"</formula>
    </cfRule>
    <cfRule type="expression" dxfId="9225" priority="7427" stopIfTrue="1">
      <formula>INDIRECT("E"&amp;ROW())="No Access install"</formula>
    </cfRule>
    <cfRule type="expression" dxfId="9224" priority="7428" stopIfTrue="1">
      <formula>INDIRECT("E"&amp;ROW())="No Access survey"</formula>
    </cfRule>
    <cfRule type="expression" dxfId="9223" priority="7429" stopIfTrue="1">
      <formula>INDIRECT("E"&amp;ROW())="NWR"</formula>
    </cfRule>
    <cfRule type="expression" dxfId="9222" priority="7430" stopIfTrue="1">
      <formula>INDIRECT("E"&amp;ROW())="Cancelled"</formula>
    </cfRule>
    <cfRule type="expression" dxfId="9221" priority="7431" stopIfTrue="1">
      <formula>INDIRECT("E"&amp;ROW())="On hold"</formula>
    </cfRule>
    <cfRule type="expression" dxfId="9220" priority="7432" stopIfTrue="1">
      <formula>INDIRECT("E"&amp;ROW())="Handed Over"</formula>
    </cfRule>
    <cfRule type="expression" dxfId="9219" priority="7433" stopIfTrue="1">
      <formula>INDIRECT("E"&amp;ROW())="Fitted"</formula>
    </cfRule>
    <cfRule type="expression" dxfId="9218" priority="7434" stopIfTrue="1">
      <formula>INDIRECT("E"&amp;ROW())="Booked to fit"</formula>
    </cfRule>
    <cfRule type="expression" dxfId="9217" priority="7435" stopIfTrue="1">
      <formula>INDIRECT("E"&amp;ROW())="Delivered To Depot/Container"</formula>
    </cfRule>
    <cfRule type="expression" dxfId="9216" priority="7436" stopIfTrue="1">
      <formula>INDIRECT("E"&amp;ROW())="Called Off"</formula>
    </cfRule>
    <cfRule type="expression" dxfId="9215" priority="7437" stopIfTrue="1">
      <formula>INDIRECT("E"&amp;ROW())="Await Client Approval"</formula>
    </cfRule>
    <cfRule type="expression" dxfId="9214" priority="7438" stopIfTrue="1">
      <formula>INDIRECT("E"&amp;ROW())="SCOPE SURVEY"</formula>
    </cfRule>
    <cfRule type="expression" dxfId="9213" priority="7439" stopIfTrue="1">
      <formula>INDIRECT("E"&amp;ROW())="Priced"</formula>
    </cfRule>
    <cfRule type="expression" dxfId="9212" priority="7440" stopIfTrue="1">
      <formula>INDIRECT("E"&amp;ROW())="Sent for pricing"</formula>
    </cfRule>
    <cfRule type="expression" dxfId="9211" priority="7441" stopIfTrue="1">
      <formula>INDIRECT("E"&amp;ROW())="Await"</formula>
    </cfRule>
    <cfRule type="expression" dxfId="9210" priority="7442" stopIfTrue="1">
      <formula>INDIRECT("E"&amp;ROW())="CLEANSED"</formula>
    </cfRule>
    <cfRule type="expression" dxfId="9209" priority="7443" stopIfTrue="1">
      <formula>INDIRECT("E"&amp;ROW())="PM TO CLEANSE"</formula>
    </cfRule>
    <cfRule type="expression" dxfId="9208" priority="7444" stopIfTrue="1">
      <formula>INDIRECT("E"&amp;ROW())="Survey Received"</formula>
    </cfRule>
    <cfRule type="expression" dxfId="9207" priority="7445" stopIfTrue="1">
      <formula>INDIRECT("E"&amp;ROW())="Survey Booked"</formula>
    </cfRule>
    <cfRule type="expression" dxfId="9206" priority="7751" stopIfTrue="1">
      <formula>INDIRECT("E"&amp;ROW())="Part Fitted"</formula>
    </cfRule>
    <cfRule type="expression" dxfId="9205" priority="7752" stopIfTrue="1">
      <formula>INDIRECT("E"&amp;ROW())="confirmed"</formula>
    </cfRule>
    <cfRule type="expression" dxfId="9204" priority="7753" stopIfTrue="1">
      <formula>INDIRECT("E"&amp;ROW())="Duplicate"</formula>
    </cfRule>
    <cfRule type="expression" dxfId="9203" priority="7754" stopIfTrue="1">
      <formula>INDIRECT("E"&amp;ROW())="Handed Back"</formula>
    </cfRule>
    <cfRule type="expression" dxfId="9202" priority="7755" stopIfTrue="1">
      <formula>INDIRECT("E"&amp;ROW())="Refusal"</formula>
    </cfRule>
    <cfRule type="expression" dxfId="9201" priority="7756" stopIfTrue="1">
      <formula>INDIRECT("E"&amp;ROW())="No Access install"</formula>
    </cfRule>
    <cfRule type="expression" dxfId="9200" priority="7757" stopIfTrue="1">
      <formula>INDIRECT("E"&amp;ROW())="No Access survey"</formula>
    </cfRule>
    <cfRule type="expression" dxfId="9199" priority="7758" stopIfTrue="1">
      <formula>INDIRECT("E"&amp;ROW())="NWR"</formula>
    </cfRule>
    <cfRule type="expression" dxfId="9198" priority="7759" stopIfTrue="1">
      <formula>INDIRECT("E"&amp;ROW())="Cancelled"</formula>
    </cfRule>
    <cfRule type="expression" dxfId="9197" priority="7760" stopIfTrue="1">
      <formula>INDIRECT("E"&amp;ROW())="On hold"</formula>
    </cfRule>
    <cfRule type="expression" dxfId="9196" priority="7761" stopIfTrue="1">
      <formula>INDIRECT("E"&amp;ROW())="Handed Over"</formula>
    </cfRule>
    <cfRule type="expression" dxfId="9195" priority="7762" stopIfTrue="1">
      <formula>INDIRECT("E"&amp;ROW())="Fitted"</formula>
    </cfRule>
    <cfRule type="expression" dxfId="9194" priority="7763" stopIfTrue="1">
      <formula>INDIRECT("E"&amp;ROW())="Booked to fit"</formula>
    </cfRule>
    <cfRule type="expression" dxfId="9193" priority="7764" stopIfTrue="1">
      <formula>INDIRECT("E"&amp;ROW())="Delivered To Depot/Container"</formula>
    </cfRule>
    <cfRule type="expression" dxfId="9192" priority="7765" stopIfTrue="1">
      <formula>INDIRECT("E"&amp;ROW())="Called Off"</formula>
    </cfRule>
    <cfRule type="expression" dxfId="9191" priority="7766" stopIfTrue="1">
      <formula>INDIRECT("E"&amp;ROW())="Await Client Approval"</formula>
    </cfRule>
    <cfRule type="expression" dxfId="9190" priority="7767" stopIfTrue="1">
      <formula>INDIRECT("E"&amp;ROW())="SCOPE SURVEY"</formula>
    </cfRule>
    <cfRule type="expression" dxfId="9189" priority="7768" stopIfTrue="1">
      <formula>INDIRECT("E"&amp;ROW())="Priced"</formula>
    </cfRule>
    <cfRule type="expression" dxfId="9188" priority="7769" stopIfTrue="1">
      <formula>INDIRECT("E"&amp;ROW())="Sent for pricing"</formula>
    </cfRule>
    <cfRule type="expression" dxfId="9187" priority="7770" stopIfTrue="1">
      <formula>INDIRECT("E"&amp;ROW())="Await"</formula>
    </cfRule>
    <cfRule type="expression" dxfId="9186" priority="7771" stopIfTrue="1">
      <formula>INDIRECT("E"&amp;ROW())="CLEANSED"</formula>
    </cfRule>
    <cfRule type="expression" dxfId="9185" priority="7772" stopIfTrue="1">
      <formula>INDIRECT("E"&amp;ROW())="PM TO CLEANSE"</formula>
    </cfRule>
    <cfRule type="expression" dxfId="9184" priority="7773" stopIfTrue="1">
      <formula>INDIRECT("E"&amp;ROW())="Survey Received"</formula>
    </cfRule>
    <cfRule type="expression" dxfId="9183" priority="7774" stopIfTrue="1">
      <formula>INDIRECT("E"&amp;ROW())="Survey Booked"</formula>
    </cfRule>
  </conditionalFormatting>
  <conditionalFormatting sqref="A112:B113 E112:AB113 E96:AB96 A96:B96">
    <cfRule type="expression" dxfId="9182" priority="7632" stopIfTrue="1">
      <formula>INDIRECT("E"&amp;ROW())="Duplicate"</formula>
    </cfRule>
    <cfRule type="expression" dxfId="9181" priority="7633" stopIfTrue="1">
      <formula>INDIRECT("E"&amp;ROW())="Handed Back"</formula>
    </cfRule>
    <cfRule type="expression" dxfId="9180" priority="7634" stopIfTrue="1">
      <formula>INDIRECT("E"&amp;ROW())="Refusal"</formula>
    </cfRule>
    <cfRule type="expression" dxfId="9179" priority="7635" stopIfTrue="1">
      <formula>INDIRECT("E"&amp;ROW())="No Access install"</formula>
    </cfRule>
    <cfRule type="expression" dxfId="9178" priority="7636" stopIfTrue="1">
      <formula>INDIRECT("E"&amp;ROW())="No Access survey"</formula>
    </cfRule>
    <cfRule type="expression" dxfId="9177" priority="7637" stopIfTrue="1">
      <formula>INDIRECT("E"&amp;ROW())="NWR"</formula>
    </cfRule>
    <cfRule type="expression" dxfId="9176" priority="7638" stopIfTrue="1">
      <formula>INDIRECT("E"&amp;ROW())="Cancelled"</formula>
    </cfRule>
    <cfRule type="expression" dxfId="9175" priority="7639" stopIfTrue="1">
      <formula>INDIRECT("E"&amp;ROW())="On hold"</formula>
    </cfRule>
    <cfRule type="expression" dxfId="9174" priority="7640" stopIfTrue="1">
      <formula>INDIRECT("E"&amp;ROW())="Handed Over"</formula>
    </cfRule>
    <cfRule type="expression" dxfId="9173" priority="7641" stopIfTrue="1">
      <formula>INDIRECT("E"&amp;ROW())="Fitted"</formula>
    </cfRule>
    <cfRule type="expression" dxfId="9172" priority="7642" stopIfTrue="1">
      <formula>INDIRECT("E"&amp;ROW())="Booked to fit"</formula>
    </cfRule>
    <cfRule type="expression" dxfId="9171" priority="7643" stopIfTrue="1">
      <formula>INDIRECT("E"&amp;ROW())="Delivered To Depot/Container"</formula>
    </cfRule>
    <cfRule type="expression" dxfId="9170" priority="7644" stopIfTrue="1">
      <formula>INDIRECT("E"&amp;ROW())="Called Off"</formula>
    </cfRule>
    <cfRule type="expression" dxfId="9169" priority="7645" stopIfTrue="1">
      <formula>INDIRECT("E"&amp;ROW())="Await Client Approval"</formula>
    </cfRule>
    <cfRule type="expression" dxfId="9168" priority="7646" stopIfTrue="1">
      <formula>INDIRECT("E"&amp;ROW())="SCOPE SURVEY"</formula>
    </cfRule>
    <cfRule type="expression" dxfId="9167" priority="7647" stopIfTrue="1">
      <formula>INDIRECT("E"&amp;ROW())="Priced"</formula>
    </cfRule>
    <cfRule type="expression" dxfId="9166" priority="7648" stopIfTrue="1">
      <formula>INDIRECT("E"&amp;ROW())="Sent for pricing"</formula>
    </cfRule>
    <cfRule type="expression" dxfId="9165" priority="7649" stopIfTrue="1">
      <formula>INDIRECT("E"&amp;ROW())="Await"</formula>
    </cfRule>
    <cfRule type="expression" dxfId="9164" priority="7650" stopIfTrue="1">
      <formula>INDIRECT("E"&amp;ROW())="CLEANSED"</formula>
    </cfRule>
    <cfRule type="expression" dxfId="9163" priority="7651" stopIfTrue="1">
      <formula>INDIRECT("E"&amp;ROW())="PM TO CLEANSE"</formula>
    </cfRule>
    <cfRule type="expression" dxfId="9162" priority="7652" stopIfTrue="1">
      <formula>INDIRECT("E"&amp;ROW())="Survey Received"</formula>
    </cfRule>
    <cfRule type="expression" dxfId="9161" priority="7653" stopIfTrue="1">
      <formula>INDIRECT("E"&amp;ROW())="Survey Booked"</formula>
    </cfRule>
  </conditionalFormatting>
  <conditionalFormatting sqref="A151:B151 D151:AA151">
    <cfRule type="expression" dxfId="9160" priority="6236" stopIfTrue="1">
      <formula>INDIRECT("E"&amp;ROW())="Fitted"</formula>
    </cfRule>
    <cfRule type="expression" dxfId="9159" priority="6237" stopIfTrue="1">
      <formula>INDIRECT("E"&amp;ROW())="Booked to fit"</formula>
    </cfRule>
    <cfRule type="expression" dxfId="9158" priority="6238" stopIfTrue="1">
      <formula>INDIRECT("E"&amp;ROW())="Delivered To Depot/Container"</formula>
    </cfRule>
    <cfRule type="expression" dxfId="9157" priority="6239" stopIfTrue="1">
      <formula>INDIRECT("E"&amp;ROW())="Called Off"</formula>
    </cfRule>
    <cfRule type="expression" dxfId="9156" priority="6240" stopIfTrue="1">
      <formula>INDIRECT("E"&amp;ROW())="Await Client Approval"</formula>
    </cfRule>
    <cfRule type="expression" dxfId="9155" priority="6241" stopIfTrue="1">
      <formula>INDIRECT("E"&amp;ROW())="SCOPE SURVEY"</formula>
    </cfRule>
    <cfRule type="expression" dxfId="9154" priority="6242" stopIfTrue="1">
      <formula>INDIRECT("E"&amp;ROW())="Priced"</formula>
    </cfRule>
    <cfRule type="expression" dxfId="9153" priority="6243" stopIfTrue="1">
      <formula>INDIRECT("E"&amp;ROW())="Sent for pricing"</formula>
    </cfRule>
    <cfRule type="expression" dxfId="9152" priority="6244" stopIfTrue="1">
      <formula>INDIRECT("E"&amp;ROW())="Await"</formula>
    </cfRule>
    <cfRule type="expression" dxfId="9151" priority="6245" stopIfTrue="1">
      <formula>INDIRECT("E"&amp;ROW())="CLEANSED"</formula>
    </cfRule>
    <cfRule type="expression" dxfId="9150" priority="6246" stopIfTrue="1">
      <formula>INDIRECT("E"&amp;ROW())="PM TO CLEANSE"</formula>
    </cfRule>
    <cfRule type="expression" dxfId="9149" priority="6247" stopIfTrue="1">
      <formula>INDIRECT("E"&amp;ROW())="Survey Received"</formula>
    </cfRule>
    <cfRule type="expression" dxfId="9148" priority="6248" stopIfTrue="1">
      <formula>INDIRECT("E"&amp;ROW())="Survey Booked"</formula>
    </cfRule>
  </conditionalFormatting>
  <conditionalFormatting sqref="A151:B151 D151:AB151">
    <cfRule type="expression" dxfId="9147" priority="6225" stopIfTrue="1">
      <formula>INDIRECT("E"&amp;ROW())="Part Fitted"</formula>
    </cfRule>
    <cfRule type="expression" dxfId="9146" priority="6226" stopIfTrue="1">
      <formula>INDIRECT("E"&amp;ROW())="confirmed"</formula>
    </cfRule>
    <cfRule type="expression" dxfId="9145" priority="6227" stopIfTrue="1">
      <formula>INDIRECT("E"&amp;ROW())="Duplicate"</formula>
    </cfRule>
    <cfRule type="expression" dxfId="9144" priority="6228" stopIfTrue="1">
      <formula>INDIRECT("E"&amp;ROW())="Handed Back"</formula>
    </cfRule>
    <cfRule type="expression" dxfId="9143" priority="6229" stopIfTrue="1">
      <formula>INDIRECT("E"&amp;ROW())="Refusal"</formula>
    </cfRule>
    <cfRule type="expression" dxfId="9142" priority="6230" stopIfTrue="1">
      <formula>INDIRECT("E"&amp;ROW())="No Access install"</formula>
    </cfRule>
    <cfRule type="expression" dxfId="9141" priority="6231" stopIfTrue="1">
      <formula>INDIRECT("E"&amp;ROW())="No Access survey"</formula>
    </cfRule>
    <cfRule type="expression" dxfId="9140" priority="6232" stopIfTrue="1">
      <formula>INDIRECT("E"&amp;ROW())="NWR"</formula>
    </cfRule>
    <cfRule type="expression" dxfId="9139" priority="6233" stopIfTrue="1">
      <formula>INDIRECT("E"&amp;ROW())="Cancelled"</formula>
    </cfRule>
    <cfRule type="expression" dxfId="9138" priority="6234" stopIfTrue="1">
      <formula>INDIRECT("E"&amp;ROW())="On hold"</formula>
    </cfRule>
    <cfRule type="expression" dxfId="9137" priority="6235" stopIfTrue="1">
      <formula>INDIRECT("E"&amp;ROW())="Handed Over"</formula>
    </cfRule>
    <cfRule type="expression" dxfId="9136" priority="6249">
      <formula>INDIRECT("D"&amp;ROW())="Yes"</formula>
    </cfRule>
    <cfRule type="expression" dxfId="9135" priority="6292">
      <formula>INDIRECT("D"&amp;ROW())="Yes"</formula>
    </cfRule>
  </conditionalFormatting>
  <conditionalFormatting sqref="A151:B151 E151:H151">
    <cfRule type="expression" dxfId="9134" priority="5918" stopIfTrue="1">
      <formula>INDIRECT("E"&amp;ROW())="confirmed"</formula>
    </cfRule>
    <cfRule type="expression" dxfId="9133" priority="5919" stopIfTrue="1">
      <formula>INDIRECT("E"&amp;ROW())="Duplicate"</formula>
    </cfRule>
    <cfRule type="expression" dxfId="9132" priority="5920" stopIfTrue="1">
      <formula>INDIRECT("E"&amp;ROW())="Handed Back"</formula>
    </cfRule>
    <cfRule type="expression" dxfId="9131" priority="5921" stopIfTrue="1">
      <formula>INDIRECT("E"&amp;ROW())="Refusal"</formula>
    </cfRule>
    <cfRule type="expression" dxfId="9130" priority="5922" stopIfTrue="1">
      <formula>INDIRECT("E"&amp;ROW())="No Access install"</formula>
    </cfRule>
    <cfRule type="expression" dxfId="9129" priority="5923" stopIfTrue="1">
      <formula>INDIRECT("E"&amp;ROW())="No Access survey"</formula>
    </cfRule>
    <cfRule type="expression" dxfId="9128" priority="5924" stopIfTrue="1">
      <formula>INDIRECT("E"&amp;ROW())="NWR"</formula>
    </cfRule>
    <cfRule type="expression" dxfId="9127" priority="5925" stopIfTrue="1">
      <formula>INDIRECT("E"&amp;ROW())="Cancelled"</formula>
    </cfRule>
    <cfRule type="expression" dxfId="9126" priority="5926" stopIfTrue="1">
      <formula>INDIRECT("E"&amp;ROW())="On hold"</formula>
    </cfRule>
    <cfRule type="expression" dxfId="9125" priority="5927" stopIfTrue="1">
      <formula>INDIRECT("E"&amp;ROW())="Handed Over"</formula>
    </cfRule>
    <cfRule type="expression" dxfId="9124" priority="5928" stopIfTrue="1">
      <formula>INDIRECT("E"&amp;ROW())="Fitted"</formula>
    </cfRule>
    <cfRule type="expression" dxfId="9123" priority="5929" stopIfTrue="1">
      <formula>INDIRECT("E"&amp;ROW())="Booked to fit"</formula>
    </cfRule>
    <cfRule type="expression" dxfId="9122" priority="5930" stopIfTrue="1">
      <formula>INDIRECT("E"&amp;ROW())="Delivered To Depot/Container"</formula>
    </cfRule>
    <cfRule type="expression" dxfId="9121" priority="5931" stopIfTrue="1">
      <formula>INDIRECT("E"&amp;ROW())="Called Off"</formula>
    </cfRule>
    <cfRule type="expression" dxfId="9120" priority="5932" stopIfTrue="1">
      <formula>INDIRECT("E"&amp;ROW())="Await Client Approval"</formula>
    </cfRule>
    <cfRule type="expression" dxfId="9119" priority="5933" stopIfTrue="1">
      <formula>INDIRECT("E"&amp;ROW())="SCOPE SURVEY"</formula>
    </cfRule>
    <cfRule type="expression" dxfId="9118" priority="5934" stopIfTrue="1">
      <formula>INDIRECT("E"&amp;ROW())="Priced"</formula>
    </cfRule>
    <cfRule type="expression" dxfId="9117" priority="5935" stopIfTrue="1">
      <formula>INDIRECT("E"&amp;ROW())="Sent for pricing"</formula>
    </cfRule>
    <cfRule type="expression" dxfId="9116" priority="5936" stopIfTrue="1">
      <formula>INDIRECT("E"&amp;ROW())="Await"</formula>
    </cfRule>
    <cfRule type="expression" dxfId="9115" priority="5937" stopIfTrue="1">
      <formula>INDIRECT("E"&amp;ROW())="CLEANSED"</formula>
    </cfRule>
    <cfRule type="expression" dxfId="9114" priority="5938" stopIfTrue="1">
      <formula>INDIRECT("E"&amp;ROW())="PM TO CLEANSE"</formula>
    </cfRule>
    <cfRule type="expression" dxfId="9113" priority="5939" stopIfTrue="1">
      <formula>INDIRECT("E"&amp;ROW())="Survey Received"</formula>
    </cfRule>
    <cfRule type="expression" dxfId="9112" priority="5940" stopIfTrue="1">
      <formula>INDIRECT("E"&amp;ROW())="Survey Booked"</formula>
    </cfRule>
  </conditionalFormatting>
  <conditionalFormatting sqref="A151:B151 E151:AA151">
    <cfRule type="expression" dxfId="9111" priority="5917" stopIfTrue="1">
      <formula>INDIRECT("E"&amp;ROW())="Part Fitted"</formula>
    </cfRule>
  </conditionalFormatting>
  <conditionalFormatting sqref="A151:B151">
    <cfRule type="expression" dxfId="9110" priority="6091" stopIfTrue="1">
      <formula>INDIRECT("E"&amp;ROW())="Recall Required"</formula>
    </cfRule>
    <cfRule type="expression" dxfId="9109" priority="6092" stopIfTrue="1">
      <formula>INDIRECT("E"&amp;ROW())="Supply Only"</formula>
    </cfRule>
    <cfRule type="expression" dxfId="9108" priority="6093" stopIfTrue="1">
      <formula>INDIRECT("E"&amp;ROW())="Part Fitted"</formula>
    </cfRule>
    <cfRule type="expression" dxfId="9107" priority="6094" stopIfTrue="1">
      <formula>INDIRECT("E"&amp;ROW())="confirmed"</formula>
    </cfRule>
    <cfRule type="expression" dxfId="9106" priority="6095" stopIfTrue="1">
      <formula>INDIRECT("E"&amp;ROW())="Duplicate"</formula>
    </cfRule>
    <cfRule type="expression" dxfId="9105" priority="6096" stopIfTrue="1">
      <formula>INDIRECT("E"&amp;ROW())="Handed Back"</formula>
    </cfRule>
    <cfRule type="expression" dxfId="9104" priority="6097" stopIfTrue="1">
      <formula>INDIRECT("E"&amp;ROW())="Refusal"</formula>
    </cfRule>
    <cfRule type="expression" dxfId="9103" priority="6098" stopIfTrue="1">
      <formula>INDIRECT("E"&amp;ROW())="No Access install"</formula>
    </cfRule>
    <cfRule type="expression" dxfId="9102" priority="6099" stopIfTrue="1">
      <formula>INDIRECT("E"&amp;ROW())="No Access survey"</formula>
    </cfRule>
    <cfRule type="expression" dxfId="9101" priority="6100" stopIfTrue="1">
      <formula>INDIRECT("E"&amp;ROW())="NWR"</formula>
    </cfRule>
    <cfRule type="expression" dxfId="9100" priority="6101" stopIfTrue="1">
      <formula>INDIRECT("E"&amp;ROW())="Cancelled"</formula>
    </cfRule>
    <cfRule type="expression" dxfId="9099" priority="6102" stopIfTrue="1">
      <formula>INDIRECT("E"&amp;ROW())="On hold"</formula>
    </cfRule>
    <cfRule type="expression" dxfId="9098" priority="6103" stopIfTrue="1">
      <formula>INDIRECT("E"&amp;ROW())="Handed Over"</formula>
    </cfRule>
    <cfRule type="expression" dxfId="9097" priority="6104" stopIfTrue="1">
      <formula>INDIRECT("E"&amp;ROW())="Fitted"</formula>
    </cfRule>
    <cfRule type="expression" dxfId="9096" priority="6105" stopIfTrue="1">
      <formula>INDIRECT("E"&amp;ROW())="Booked to fit"</formula>
    </cfRule>
    <cfRule type="expression" dxfId="9095" priority="6106" stopIfTrue="1">
      <formula>INDIRECT("E"&amp;ROW())="Delivered To Depot/Container"</formula>
    </cfRule>
    <cfRule type="expression" dxfId="9094" priority="6107" stopIfTrue="1">
      <formula>INDIRECT("E"&amp;ROW())="Called Off"</formula>
    </cfRule>
    <cfRule type="expression" dxfId="9093" priority="6108" stopIfTrue="1">
      <formula>INDIRECT("E"&amp;ROW())="Await Client Approval"</formula>
    </cfRule>
    <cfRule type="expression" dxfId="9092" priority="6109" stopIfTrue="1">
      <formula>INDIRECT("E"&amp;ROW())="SCOPE SURVEY"</formula>
    </cfRule>
    <cfRule type="expression" dxfId="9091" priority="6110" stopIfTrue="1">
      <formula>INDIRECT("E"&amp;ROW())="Priced"</formula>
    </cfRule>
    <cfRule type="expression" dxfId="9090" priority="6111" stopIfTrue="1">
      <formula>INDIRECT("E"&amp;ROW())="Sent for pricing"</formula>
    </cfRule>
    <cfRule type="expression" dxfId="9089" priority="6112" stopIfTrue="1">
      <formula>INDIRECT("E"&amp;ROW())="Await"</formula>
    </cfRule>
    <cfRule type="expression" dxfId="9088" priority="6113" stopIfTrue="1">
      <formula>INDIRECT("E"&amp;ROW())="CLEANSED"</formula>
    </cfRule>
    <cfRule type="expression" dxfId="9087" priority="6114" stopIfTrue="1">
      <formula>INDIRECT("E"&amp;ROW())="PM TO CLEANSE"</formula>
    </cfRule>
    <cfRule type="expression" dxfId="9086" priority="6115" stopIfTrue="1">
      <formula>INDIRECT("E"&amp;ROW())="Survey Received"</formula>
    </cfRule>
    <cfRule type="expression" dxfId="9085" priority="6116" stopIfTrue="1">
      <formula>INDIRECT("E"&amp;ROW())="Survey Booked"</formula>
    </cfRule>
    <cfRule type="expression" dxfId="9084" priority="6158" stopIfTrue="1">
      <formula>INDIRECT("E"&amp;ROW())="Recall Required"</formula>
    </cfRule>
    <cfRule type="expression" dxfId="9083" priority="6159" stopIfTrue="1">
      <formula>INDIRECT("E"&amp;ROW())="Supply Only"</formula>
    </cfRule>
    <cfRule type="expression" dxfId="9082" priority="6160" stopIfTrue="1">
      <formula>INDIRECT("E"&amp;ROW())="Part Fitted"</formula>
    </cfRule>
    <cfRule type="expression" dxfId="9081" priority="6161" stopIfTrue="1">
      <formula>INDIRECT("E"&amp;ROW())="confirmed"</formula>
    </cfRule>
    <cfRule type="expression" dxfId="9080" priority="6162" stopIfTrue="1">
      <formula>INDIRECT("E"&amp;ROW())="Duplicate"</formula>
    </cfRule>
    <cfRule type="expression" dxfId="9079" priority="6163" stopIfTrue="1">
      <formula>INDIRECT("E"&amp;ROW())="Handed Back"</formula>
    </cfRule>
    <cfRule type="expression" dxfId="9078" priority="6164" stopIfTrue="1">
      <formula>INDIRECT("E"&amp;ROW())="Refusal"</formula>
    </cfRule>
    <cfRule type="expression" dxfId="9077" priority="6165" stopIfTrue="1">
      <formula>INDIRECT("E"&amp;ROW())="No Access install"</formula>
    </cfRule>
    <cfRule type="expression" dxfId="9076" priority="6166" stopIfTrue="1">
      <formula>INDIRECT("E"&amp;ROW())="No Access survey"</formula>
    </cfRule>
    <cfRule type="expression" dxfId="9075" priority="6167" stopIfTrue="1">
      <formula>INDIRECT("E"&amp;ROW())="NWR"</formula>
    </cfRule>
    <cfRule type="expression" dxfId="9074" priority="6168" stopIfTrue="1">
      <formula>INDIRECT("E"&amp;ROW())="Cancelled"</formula>
    </cfRule>
    <cfRule type="expression" dxfId="9073" priority="6169" stopIfTrue="1">
      <formula>INDIRECT("E"&amp;ROW())="On hold"</formula>
    </cfRule>
    <cfRule type="expression" dxfId="9072" priority="6170" stopIfTrue="1">
      <formula>INDIRECT("E"&amp;ROW())="Handed Over"</formula>
    </cfRule>
    <cfRule type="expression" dxfId="9071" priority="6171" stopIfTrue="1">
      <formula>INDIRECT("E"&amp;ROW())="Fitted"</formula>
    </cfRule>
    <cfRule type="expression" dxfId="9070" priority="6172" stopIfTrue="1">
      <formula>INDIRECT("E"&amp;ROW())="Booked to fit"</formula>
    </cfRule>
    <cfRule type="expression" dxfId="9069" priority="6173" stopIfTrue="1">
      <formula>INDIRECT("E"&amp;ROW())="Delivered To Depot/Container"</formula>
    </cfRule>
    <cfRule type="expression" dxfId="9068" priority="6174" stopIfTrue="1">
      <formula>INDIRECT("E"&amp;ROW())="Called Off"</formula>
    </cfRule>
    <cfRule type="expression" dxfId="9067" priority="6175" stopIfTrue="1">
      <formula>INDIRECT("E"&amp;ROW())="Await Client Approval"</formula>
    </cfRule>
    <cfRule type="expression" dxfId="9066" priority="6176" stopIfTrue="1">
      <formula>INDIRECT("E"&amp;ROW())="SCOPE SURVEY"</formula>
    </cfRule>
    <cfRule type="expression" dxfId="9065" priority="6177" stopIfTrue="1">
      <formula>INDIRECT("E"&amp;ROW())="Priced"</formula>
    </cfRule>
    <cfRule type="expression" dxfId="9064" priority="6178" stopIfTrue="1">
      <formula>INDIRECT("E"&amp;ROW())="Sent for pricing"</formula>
    </cfRule>
    <cfRule type="expression" dxfId="9063" priority="6179" stopIfTrue="1">
      <formula>INDIRECT("E"&amp;ROW())="Await"</formula>
    </cfRule>
    <cfRule type="expression" dxfId="9062" priority="6180" stopIfTrue="1">
      <formula>INDIRECT("E"&amp;ROW())="CLEANSED"</formula>
    </cfRule>
    <cfRule type="expression" dxfId="9061" priority="6181" stopIfTrue="1">
      <formula>INDIRECT("E"&amp;ROW())="PM TO CLEANSE"</formula>
    </cfRule>
    <cfRule type="expression" dxfId="9060" priority="6182" stopIfTrue="1">
      <formula>INDIRECT("E"&amp;ROW())="Survey Received"</formula>
    </cfRule>
    <cfRule type="expression" dxfId="9059" priority="6183" stopIfTrue="1">
      <formula>INDIRECT("E"&amp;ROW())="Survey Booked"</formula>
    </cfRule>
    <cfRule type="expression" dxfId="9058" priority="6250" stopIfTrue="1">
      <formula>INDIRECT("E"&amp;ROW())="Recall Required"</formula>
    </cfRule>
  </conditionalFormatting>
  <conditionalFormatting sqref="A186:B186">
    <cfRule type="expression" dxfId="9057" priority="6954" stopIfTrue="1">
      <formula>INDIRECT("E"&amp;ROW())="Recall Required"</formula>
    </cfRule>
    <cfRule type="expression" dxfId="9056" priority="6955" stopIfTrue="1">
      <formula>INDIRECT("E"&amp;ROW())="Supply Only"</formula>
    </cfRule>
    <cfRule type="expression" dxfId="9055" priority="6956" stopIfTrue="1">
      <formula>INDIRECT("E"&amp;ROW())="Part Fitted"</formula>
    </cfRule>
    <cfRule type="expression" dxfId="9054" priority="6957" stopIfTrue="1">
      <formula>INDIRECT("E"&amp;ROW())="confirmed"</formula>
    </cfRule>
    <cfRule type="expression" dxfId="9053" priority="6958" stopIfTrue="1">
      <formula>INDIRECT("E"&amp;ROW())="Duplicate"</formula>
    </cfRule>
    <cfRule type="expression" dxfId="9052" priority="6959" stopIfTrue="1">
      <formula>INDIRECT("E"&amp;ROW())="Handed Back"</formula>
    </cfRule>
    <cfRule type="expression" dxfId="9051" priority="6960" stopIfTrue="1">
      <formula>INDIRECT("E"&amp;ROW())="Refusal"</formula>
    </cfRule>
    <cfRule type="expression" dxfId="9050" priority="6961" stopIfTrue="1">
      <formula>INDIRECT("E"&amp;ROW())="No Access install"</formula>
    </cfRule>
    <cfRule type="expression" dxfId="9049" priority="6962" stopIfTrue="1">
      <formula>INDIRECT("E"&amp;ROW())="No Access survey"</formula>
    </cfRule>
    <cfRule type="expression" dxfId="9048" priority="6963" stopIfTrue="1">
      <formula>INDIRECT("E"&amp;ROW())="NWR"</formula>
    </cfRule>
    <cfRule type="expression" dxfId="9047" priority="6964" stopIfTrue="1">
      <formula>INDIRECT("E"&amp;ROW())="Cancelled"</formula>
    </cfRule>
    <cfRule type="expression" dxfId="9046" priority="6965" stopIfTrue="1">
      <formula>INDIRECT("E"&amp;ROW())="On hold"</formula>
    </cfRule>
    <cfRule type="expression" dxfId="9045" priority="6966" stopIfTrue="1">
      <formula>INDIRECT("E"&amp;ROW())="Handed Over"</formula>
    </cfRule>
    <cfRule type="expression" dxfId="9044" priority="6967" stopIfTrue="1">
      <formula>INDIRECT("E"&amp;ROW())="Fitted"</formula>
    </cfRule>
    <cfRule type="expression" dxfId="9043" priority="6968" stopIfTrue="1">
      <formula>INDIRECT("E"&amp;ROW())="Booked to fit"</formula>
    </cfRule>
    <cfRule type="expression" dxfId="9042" priority="6969" stopIfTrue="1">
      <formula>INDIRECT("E"&amp;ROW())="Delivered To Depot/Container"</formula>
    </cfRule>
    <cfRule type="expression" dxfId="9041" priority="6970" stopIfTrue="1">
      <formula>INDIRECT("E"&amp;ROW())="Called Off"</formula>
    </cfRule>
    <cfRule type="expression" dxfId="9040" priority="6971" stopIfTrue="1">
      <formula>INDIRECT("E"&amp;ROW())="Await Client Approval"</formula>
    </cfRule>
    <cfRule type="expression" dxfId="9039" priority="6972" stopIfTrue="1">
      <formula>INDIRECT("E"&amp;ROW())="SCOPE SURVEY"</formula>
    </cfRule>
    <cfRule type="expression" dxfId="9038" priority="6973" stopIfTrue="1">
      <formula>INDIRECT("E"&amp;ROW())="Priced"</formula>
    </cfRule>
    <cfRule type="expression" dxfId="9037" priority="6974" stopIfTrue="1">
      <formula>INDIRECT("E"&amp;ROW())="Sent for pricing"</formula>
    </cfRule>
    <cfRule type="expression" dxfId="9036" priority="6975" stopIfTrue="1">
      <formula>INDIRECT("E"&amp;ROW())="Await"</formula>
    </cfRule>
    <cfRule type="expression" dxfId="9035" priority="6976" stopIfTrue="1">
      <formula>INDIRECT("E"&amp;ROW())="CLEANSED"</formula>
    </cfRule>
    <cfRule type="expression" dxfId="9034" priority="6977" stopIfTrue="1">
      <formula>INDIRECT("E"&amp;ROW())="PM TO CLEANSE"</formula>
    </cfRule>
    <cfRule type="expression" dxfId="9033" priority="6978" stopIfTrue="1">
      <formula>INDIRECT("E"&amp;ROW())="Survey Received"</formula>
    </cfRule>
    <cfRule type="expression" dxfId="9032" priority="6979" stopIfTrue="1">
      <formula>INDIRECT("E"&amp;ROW())="Survey Booked"</formula>
    </cfRule>
  </conditionalFormatting>
  <conditionalFormatting sqref="A187:B187">
    <cfRule type="expression" dxfId="9031" priority="6500" stopIfTrue="1">
      <formula>INDIRECT("E"&amp;ROW())="Recall Required"</formula>
    </cfRule>
    <cfRule type="expression" dxfId="9030" priority="6501" stopIfTrue="1">
      <formula>INDIRECT("E"&amp;ROW())="Supply Only"</formula>
    </cfRule>
    <cfRule type="expression" dxfId="9029" priority="6502" stopIfTrue="1">
      <formula>INDIRECT("E"&amp;ROW())="Part Fitted"</formula>
    </cfRule>
    <cfRule type="expression" dxfId="9028" priority="6503" stopIfTrue="1">
      <formula>INDIRECT("E"&amp;ROW())="confirmed"</formula>
    </cfRule>
    <cfRule type="expression" dxfId="9027" priority="6504" stopIfTrue="1">
      <formula>INDIRECT("E"&amp;ROW())="Duplicate"</formula>
    </cfRule>
    <cfRule type="expression" dxfId="9026" priority="6505" stopIfTrue="1">
      <formula>INDIRECT("E"&amp;ROW())="Handed Back"</formula>
    </cfRule>
    <cfRule type="expression" dxfId="9025" priority="6506" stopIfTrue="1">
      <formula>INDIRECT("E"&amp;ROW())="Refusal"</formula>
    </cfRule>
    <cfRule type="expression" dxfId="9024" priority="6507" stopIfTrue="1">
      <formula>INDIRECT("E"&amp;ROW())="No Access install"</formula>
    </cfRule>
    <cfRule type="expression" dxfId="9023" priority="6508" stopIfTrue="1">
      <formula>INDIRECT("E"&amp;ROW())="No Access survey"</formula>
    </cfRule>
    <cfRule type="expression" dxfId="9022" priority="6509" stopIfTrue="1">
      <formula>INDIRECT("E"&amp;ROW())="NWR"</formula>
    </cfRule>
    <cfRule type="expression" dxfId="9021" priority="6510" stopIfTrue="1">
      <formula>INDIRECT("E"&amp;ROW())="Cancelled"</formula>
    </cfRule>
    <cfRule type="expression" dxfId="9020" priority="6511" stopIfTrue="1">
      <formula>INDIRECT("E"&amp;ROW())="On hold"</formula>
    </cfRule>
    <cfRule type="expression" dxfId="9019" priority="6512" stopIfTrue="1">
      <formula>INDIRECT("E"&amp;ROW())="Handed Over"</formula>
    </cfRule>
    <cfRule type="expression" dxfId="9018" priority="6513" stopIfTrue="1">
      <formula>INDIRECT("E"&amp;ROW())="Fitted"</formula>
    </cfRule>
    <cfRule type="expression" dxfId="9017" priority="6514" stopIfTrue="1">
      <formula>INDIRECT("E"&amp;ROW())="Booked to fit"</formula>
    </cfRule>
    <cfRule type="expression" dxfId="9016" priority="6515" stopIfTrue="1">
      <formula>INDIRECT("E"&amp;ROW())="Delivered To Depot/Container"</formula>
    </cfRule>
    <cfRule type="expression" dxfId="9015" priority="6516" stopIfTrue="1">
      <formula>INDIRECT("E"&amp;ROW())="Called Off"</formula>
    </cfRule>
    <cfRule type="expression" dxfId="9014" priority="6517" stopIfTrue="1">
      <formula>INDIRECT("E"&amp;ROW())="Await Client Approval"</formula>
    </cfRule>
    <cfRule type="expression" dxfId="9013" priority="6518" stopIfTrue="1">
      <formula>INDIRECT("E"&amp;ROW())="SCOPE SURVEY"</formula>
    </cfRule>
    <cfRule type="expression" dxfId="9012" priority="6519" stopIfTrue="1">
      <formula>INDIRECT("E"&amp;ROW())="Priced"</formula>
    </cfRule>
    <cfRule type="expression" dxfId="9011" priority="6520" stopIfTrue="1">
      <formula>INDIRECT("E"&amp;ROW())="Sent for pricing"</formula>
    </cfRule>
    <cfRule type="expression" dxfId="9010" priority="6521" stopIfTrue="1">
      <formula>INDIRECT("E"&amp;ROW())="Await"</formula>
    </cfRule>
    <cfRule type="expression" dxfId="9009" priority="6522" stopIfTrue="1">
      <formula>INDIRECT("E"&amp;ROW())="CLEANSED"</formula>
    </cfRule>
    <cfRule type="expression" dxfId="9008" priority="6523" stopIfTrue="1">
      <formula>INDIRECT("E"&amp;ROW())="PM TO CLEANSE"</formula>
    </cfRule>
    <cfRule type="expression" dxfId="9007" priority="6524" stopIfTrue="1">
      <formula>INDIRECT("E"&amp;ROW())="Survey Received"</formula>
    </cfRule>
    <cfRule type="expression" dxfId="9006" priority="6525" stopIfTrue="1">
      <formula>INDIRECT("E"&amp;ROW())="Survey Booked"</formula>
    </cfRule>
  </conditionalFormatting>
  <conditionalFormatting sqref="A190:B190">
    <cfRule type="expression" dxfId="9005" priority="5528" stopIfTrue="1">
      <formula>INDIRECT("E"&amp;ROW())="Supply Only"</formula>
    </cfRule>
    <cfRule type="expression" dxfId="9004" priority="5529" stopIfTrue="1">
      <formula>INDIRECT("E"&amp;ROW())="Part Fitted"</formula>
    </cfRule>
    <cfRule type="expression" dxfId="9003" priority="5530" stopIfTrue="1">
      <formula>INDIRECT("E"&amp;ROW())="confirmed"</formula>
    </cfRule>
    <cfRule type="expression" dxfId="9002" priority="5531" stopIfTrue="1">
      <formula>INDIRECT("E"&amp;ROW())="Duplicate"</formula>
    </cfRule>
    <cfRule type="expression" dxfId="9001" priority="5532" stopIfTrue="1">
      <formula>INDIRECT("E"&amp;ROW())="Handed Back"</formula>
    </cfRule>
    <cfRule type="expression" dxfId="9000" priority="5533" stopIfTrue="1">
      <formula>INDIRECT("E"&amp;ROW())="Refusal"</formula>
    </cfRule>
    <cfRule type="expression" dxfId="8999" priority="5534" stopIfTrue="1">
      <formula>INDIRECT("E"&amp;ROW())="No Access install"</formula>
    </cfRule>
    <cfRule type="expression" dxfId="8998" priority="5535" stopIfTrue="1">
      <formula>INDIRECT("E"&amp;ROW())="No Access survey"</formula>
    </cfRule>
    <cfRule type="expression" dxfId="8997" priority="5536" stopIfTrue="1">
      <formula>INDIRECT("E"&amp;ROW())="NWR"</formula>
    </cfRule>
    <cfRule type="expression" dxfId="8996" priority="5537" stopIfTrue="1">
      <formula>INDIRECT("E"&amp;ROW())="Cancelled"</formula>
    </cfRule>
    <cfRule type="expression" dxfId="8995" priority="5538" stopIfTrue="1">
      <formula>INDIRECT("E"&amp;ROW())="On hold"</formula>
    </cfRule>
    <cfRule type="expression" dxfId="8994" priority="5539" stopIfTrue="1">
      <formula>INDIRECT("E"&amp;ROW())="Handed Over"</formula>
    </cfRule>
    <cfRule type="expression" dxfId="8993" priority="5540" stopIfTrue="1">
      <formula>INDIRECT("E"&amp;ROW())="Fitted"</formula>
    </cfRule>
    <cfRule type="expression" dxfId="8992" priority="5541" stopIfTrue="1">
      <formula>INDIRECT("E"&amp;ROW())="Booked to fit"</formula>
    </cfRule>
    <cfRule type="expression" dxfId="8991" priority="5542" stopIfTrue="1">
      <formula>INDIRECT("E"&amp;ROW())="Delivered To Depot/Container"</formula>
    </cfRule>
    <cfRule type="expression" dxfId="8990" priority="5543" stopIfTrue="1">
      <formula>INDIRECT("E"&amp;ROW())="Called Off"</formula>
    </cfRule>
    <cfRule type="expression" dxfId="8989" priority="5544" stopIfTrue="1">
      <formula>INDIRECT("E"&amp;ROW())="Await Client Approval"</formula>
    </cfRule>
    <cfRule type="expression" dxfId="8988" priority="5545" stopIfTrue="1">
      <formula>INDIRECT("E"&amp;ROW())="SCOPE SURVEY"</formula>
    </cfRule>
    <cfRule type="expression" dxfId="8987" priority="5546" stopIfTrue="1">
      <formula>INDIRECT("E"&amp;ROW())="Priced"</formula>
    </cfRule>
    <cfRule type="expression" dxfId="8986" priority="5547" stopIfTrue="1">
      <formula>INDIRECT("E"&amp;ROW())="Sent for pricing"</formula>
    </cfRule>
    <cfRule type="expression" dxfId="8985" priority="5548" stopIfTrue="1">
      <formula>INDIRECT("E"&amp;ROW())="Await"</formula>
    </cfRule>
    <cfRule type="expression" dxfId="8984" priority="5549" stopIfTrue="1">
      <formula>INDIRECT("E"&amp;ROW())="CLEANSED"</formula>
    </cfRule>
    <cfRule type="expression" dxfId="8983" priority="5550" stopIfTrue="1">
      <formula>INDIRECT("E"&amp;ROW())="PM TO CLEANSE"</formula>
    </cfRule>
    <cfRule type="expression" dxfId="8982" priority="5551" stopIfTrue="1">
      <formula>INDIRECT("E"&amp;ROW())="Survey Received"</formula>
    </cfRule>
    <cfRule type="expression" dxfId="8981" priority="5552" stopIfTrue="1">
      <formula>INDIRECT("E"&amp;ROW())="Survey Booked"</formula>
    </cfRule>
    <cfRule type="expression" dxfId="8980" priority="5638" stopIfTrue="1">
      <formula>INDIRECT("E"&amp;ROW())="Recall Required"</formula>
    </cfRule>
    <cfRule type="expression" dxfId="8979" priority="5639" stopIfTrue="1">
      <formula>INDIRECT("E"&amp;ROW())="Supply Only"</formula>
    </cfRule>
    <cfRule type="expression" dxfId="8978" priority="5640" stopIfTrue="1">
      <formula>INDIRECT("E"&amp;ROW())="Part Fitted"</formula>
    </cfRule>
    <cfRule type="expression" dxfId="8977" priority="5641" stopIfTrue="1">
      <formula>INDIRECT("E"&amp;ROW())="confirmed"</formula>
    </cfRule>
    <cfRule type="expression" dxfId="8976" priority="5642" stopIfTrue="1">
      <formula>INDIRECT("E"&amp;ROW())="Duplicate"</formula>
    </cfRule>
    <cfRule type="expression" dxfId="8975" priority="5643" stopIfTrue="1">
      <formula>INDIRECT("E"&amp;ROW())="Handed Back"</formula>
    </cfRule>
    <cfRule type="expression" dxfId="8974" priority="5644" stopIfTrue="1">
      <formula>INDIRECT("E"&amp;ROW())="Refusal"</formula>
    </cfRule>
    <cfRule type="expression" dxfId="8973" priority="5645" stopIfTrue="1">
      <formula>INDIRECT("E"&amp;ROW())="No Access install"</formula>
    </cfRule>
    <cfRule type="expression" dxfId="8972" priority="5646" stopIfTrue="1">
      <formula>INDIRECT("E"&amp;ROW())="No Access survey"</formula>
    </cfRule>
    <cfRule type="expression" dxfId="8971" priority="5647" stopIfTrue="1">
      <formula>INDIRECT("E"&amp;ROW())="NWR"</formula>
    </cfRule>
    <cfRule type="expression" dxfId="8970" priority="5648" stopIfTrue="1">
      <formula>INDIRECT("E"&amp;ROW())="Cancelled"</formula>
    </cfRule>
    <cfRule type="expression" dxfId="8969" priority="5649" stopIfTrue="1">
      <formula>INDIRECT("E"&amp;ROW())="On hold"</formula>
    </cfRule>
    <cfRule type="expression" dxfId="8968" priority="5650" stopIfTrue="1">
      <formula>INDIRECT("E"&amp;ROW())="Handed Over"</formula>
    </cfRule>
    <cfRule type="expression" dxfId="8967" priority="5651" stopIfTrue="1">
      <formula>INDIRECT("E"&amp;ROW())="Fitted"</formula>
    </cfRule>
    <cfRule type="expression" dxfId="8966" priority="5652" stopIfTrue="1">
      <formula>INDIRECT("E"&amp;ROW())="Booked to fit"</formula>
    </cfRule>
    <cfRule type="expression" dxfId="8965" priority="5653" stopIfTrue="1">
      <formula>INDIRECT("E"&amp;ROW())="Delivered To Depot/Container"</formula>
    </cfRule>
    <cfRule type="expression" dxfId="8964" priority="5654" stopIfTrue="1">
      <formula>INDIRECT("E"&amp;ROW())="Called Off"</formula>
    </cfRule>
    <cfRule type="expression" dxfId="8963" priority="5655" stopIfTrue="1">
      <formula>INDIRECT("E"&amp;ROW())="Await Client Approval"</formula>
    </cfRule>
    <cfRule type="expression" dxfId="8962" priority="5656" stopIfTrue="1">
      <formula>INDIRECT("E"&amp;ROW())="SCOPE SURVEY"</formula>
    </cfRule>
    <cfRule type="expression" dxfId="8961" priority="5657" stopIfTrue="1">
      <formula>INDIRECT("E"&amp;ROW())="Priced"</formula>
    </cfRule>
    <cfRule type="expression" dxfId="8960" priority="5658" stopIfTrue="1">
      <formula>INDIRECT("E"&amp;ROW())="Sent for pricing"</formula>
    </cfRule>
    <cfRule type="expression" dxfId="8959" priority="5659" stopIfTrue="1">
      <formula>INDIRECT("E"&amp;ROW())="Await"</formula>
    </cfRule>
    <cfRule type="expression" dxfId="8958" priority="5660" stopIfTrue="1">
      <formula>INDIRECT("E"&amp;ROW())="CLEANSED"</formula>
    </cfRule>
    <cfRule type="expression" dxfId="8957" priority="5661" stopIfTrue="1">
      <formula>INDIRECT("E"&amp;ROW())="PM TO CLEANSE"</formula>
    </cfRule>
    <cfRule type="expression" dxfId="8956" priority="5662" stopIfTrue="1">
      <formula>INDIRECT("E"&amp;ROW())="Survey Received"</formula>
    </cfRule>
    <cfRule type="expression" dxfId="8955" priority="5663" stopIfTrue="1">
      <formula>INDIRECT("E"&amp;ROW())="Survey Booked"</formula>
    </cfRule>
  </conditionalFormatting>
  <conditionalFormatting sqref="A190:B191 D190:AB191">
    <cfRule type="expression" dxfId="8954" priority="5322" stopIfTrue="1">
      <formula>INDIRECT("E"&amp;ROW())="Recall Required"</formula>
    </cfRule>
  </conditionalFormatting>
  <conditionalFormatting sqref="A191:B191">
    <cfRule type="expression" dxfId="8953" priority="5142" stopIfTrue="1">
      <formula>INDIRECT("E"&amp;ROW())="Supply Only"</formula>
    </cfRule>
    <cfRule type="expression" dxfId="8952" priority="5143" stopIfTrue="1">
      <formula>INDIRECT("E"&amp;ROW())="Part Fitted"</formula>
    </cfRule>
    <cfRule type="expression" dxfId="8951" priority="5144" stopIfTrue="1">
      <formula>INDIRECT("E"&amp;ROW())="confirmed"</formula>
    </cfRule>
    <cfRule type="expression" dxfId="8950" priority="5145" stopIfTrue="1">
      <formula>INDIRECT("E"&amp;ROW())="Duplicate"</formula>
    </cfRule>
    <cfRule type="expression" dxfId="8949" priority="5146" stopIfTrue="1">
      <formula>INDIRECT("E"&amp;ROW())="Handed Back"</formula>
    </cfRule>
    <cfRule type="expression" dxfId="8948" priority="5147" stopIfTrue="1">
      <formula>INDIRECT("E"&amp;ROW())="Refusal"</formula>
    </cfRule>
    <cfRule type="expression" dxfId="8947" priority="5148" stopIfTrue="1">
      <formula>INDIRECT("E"&amp;ROW())="No Access install"</formula>
    </cfRule>
    <cfRule type="expression" dxfId="8946" priority="5149" stopIfTrue="1">
      <formula>INDIRECT("E"&amp;ROW())="No Access survey"</formula>
    </cfRule>
    <cfRule type="expression" dxfId="8945" priority="5150" stopIfTrue="1">
      <formula>INDIRECT("E"&amp;ROW())="NWR"</formula>
    </cfRule>
    <cfRule type="expression" dxfId="8944" priority="5151" stopIfTrue="1">
      <formula>INDIRECT("E"&amp;ROW())="Cancelled"</formula>
    </cfRule>
    <cfRule type="expression" dxfId="8943" priority="5152" stopIfTrue="1">
      <formula>INDIRECT("E"&amp;ROW())="On hold"</formula>
    </cfRule>
    <cfRule type="expression" dxfId="8942" priority="5153" stopIfTrue="1">
      <formula>INDIRECT("E"&amp;ROW())="Handed Over"</formula>
    </cfRule>
    <cfRule type="expression" dxfId="8941" priority="5154" stopIfTrue="1">
      <formula>INDIRECT("E"&amp;ROW())="Fitted"</formula>
    </cfRule>
    <cfRule type="expression" dxfId="8940" priority="5155" stopIfTrue="1">
      <formula>INDIRECT("E"&amp;ROW())="Booked to fit"</formula>
    </cfRule>
    <cfRule type="expression" dxfId="8939" priority="5156" stopIfTrue="1">
      <formula>INDIRECT("E"&amp;ROW())="Delivered To Depot/Container"</formula>
    </cfRule>
    <cfRule type="expression" dxfId="8938" priority="5157" stopIfTrue="1">
      <formula>INDIRECT("E"&amp;ROW())="Called Off"</formula>
    </cfRule>
    <cfRule type="expression" dxfId="8937" priority="5158" stopIfTrue="1">
      <formula>INDIRECT("E"&amp;ROW())="Await Client Approval"</formula>
    </cfRule>
    <cfRule type="expression" dxfId="8936" priority="5159" stopIfTrue="1">
      <formula>INDIRECT("E"&amp;ROW())="SCOPE SURVEY"</formula>
    </cfRule>
    <cfRule type="expression" dxfId="8935" priority="5160" stopIfTrue="1">
      <formula>INDIRECT("E"&amp;ROW())="Priced"</formula>
    </cfRule>
    <cfRule type="expression" dxfId="8934" priority="5161" stopIfTrue="1">
      <formula>INDIRECT("E"&amp;ROW())="Sent for pricing"</formula>
    </cfRule>
    <cfRule type="expression" dxfId="8933" priority="5162" stopIfTrue="1">
      <formula>INDIRECT("E"&amp;ROW())="Await"</formula>
    </cfRule>
    <cfRule type="expression" dxfId="8932" priority="5163" stopIfTrue="1">
      <formula>INDIRECT("E"&amp;ROW())="CLEANSED"</formula>
    </cfRule>
    <cfRule type="expression" dxfId="8931" priority="5164" stopIfTrue="1">
      <formula>INDIRECT("E"&amp;ROW())="PM TO CLEANSE"</formula>
    </cfRule>
    <cfRule type="expression" dxfId="8930" priority="5165" stopIfTrue="1">
      <formula>INDIRECT("E"&amp;ROW())="Survey Received"</formula>
    </cfRule>
    <cfRule type="expression" dxfId="8929" priority="5166" stopIfTrue="1">
      <formula>INDIRECT("E"&amp;ROW())="Survey Booked"</formula>
    </cfRule>
    <cfRule type="expression" dxfId="8928" priority="5321">
      <formula>INDIRECT("D"&amp;ROW())="Yes"</formula>
    </cfRule>
    <cfRule type="expression" dxfId="8927" priority="5323" stopIfTrue="1">
      <formula>INDIRECT("E"&amp;ROW())="Supply Only"</formula>
    </cfRule>
    <cfRule type="expression" dxfId="8926" priority="5324" stopIfTrue="1">
      <formula>INDIRECT("E"&amp;ROW())="Part Fitted"</formula>
    </cfRule>
    <cfRule type="expression" dxfId="8925" priority="5325" stopIfTrue="1">
      <formula>INDIRECT("E"&amp;ROW())="confirmed"</formula>
    </cfRule>
    <cfRule type="expression" dxfId="8924" priority="5326" stopIfTrue="1">
      <formula>INDIRECT("E"&amp;ROW())="Duplicate"</formula>
    </cfRule>
    <cfRule type="expression" dxfId="8923" priority="5327" stopIfTrue="1">
      <formula>INDIRECT("E"&amp;ROW())="Handed Back"</formula>
    </cfRule>
    <cfRule type="expression" dxfId="8922" priority="5328" stopIfTrue="1">
      <formula>INDIRECT("E"&amp;ROW())="Refusal"</formula>
    </cfRule>
    <cfRule type="expression" dxfId="8921" priority="5329" stopIfTrue="1">
      <formula>INDIRECT("E"&amp;ROW())="No Access install"</formula>
    </cfRule>
    <cfRule type="expression" dxfId="8920" priority="5330" stopIfTrue="1">
      <formula>INDIRECT("E"&amp;ROW())="No Access survey"</formula>
    </cfRule>
    <cfRule type="expression" dxfId="8919" priority="5331" stopIfTrue="1">
      <formula>INDIRECT("E"&amp;ROW())="NWR"</formula>
    </cfRule>
    <cfRule type="expression" dxfId="8918" priority="5332" stopIfTrue="1">
      <formula>INDIRECT("E"&amp;ROW())="Cancelled"</formula>
    </cfRule>
    <cfRule type="expression" dxfId="8917" priority="5333" stopIfTrue="1">
      <formula>INDIRECT("E"&amp;ROW())="On hold"</formula>
    </cfRule>
    <cfRule type="expression" dxfId="8916" priority="5334" stopIfTrue="1">
      <formula>INDIRECT("E"&amp;ROW())="Handed Over"</formula>
    </cfRule>
    <cfRule type="expression" dxfId="8915" priority="5335" stopIfTrue="1">
      <formula>INDIRECT("E"&amp;ROW())="Fitted"</formula>
    </cfRule>
    <cfRule type="expression" dxfId="8914" priority="5336" stopIfTrue="1">
      <formula>INDIRECT("E"&amp;ROW())="Booked to fit"</formula>
    </cfRule>
    <cfRule type="expression" dxfId="8913" priority="5337" stopIfTrue="1">
      <formula>INDIRECT("E"&amp;ROW())="Delivered To Depot/Container"</formula>
    </cfRule>
    <cfRule type="expression" dxfId="8912" priority="5338" stopIfTrue="1">
      <formula>INDIRECT("E"&amp;ROW())="Called Off"</formula>
    </cfRule>
    <cfRule type="expression" dxfId="8911" priority="5339" stopIfTrue="1">
      <formula>INDIRECT("E"&amp;ROW())="Await Client Approval"</formula>
    </cfRule>
    <cfRule type="expression" dxfId="8910" priority="5340" stopIfTrue="1">
      <formula>INDIRECT("E"&amp;ROW())="SCOPE SURVEY"</formula>
    </cfRule>
    <cfRule type="expression" dxfId="8909" priority="5341" stopIfTrue="1">
      <formula>INDIRECT("E"&amp;ROW())="Priced"</formula>
    </cfRule>
    <cfRule type="expression" dxfId="8908" priority="5342" stopIfTrue="1">
      <formula>INDIRECT("E"&amp;ROW())="Sent for pricing"</formula>
    </cfRule>
    <cfRule type="expression" dxfId="8907" priority="5343" stopIfTrue="1">
      <formula>INDIRECT("E"&amp;ROW())="Await"</formula>
    </cfRule>
    <cfRule type="expression" dxfId="8906" priority="5344" stopIfTrue="1">
      <formula>INDIRECT("E"&amp;ROW())="CLEANSED"</formula>
    </cfRule>
    <cfRule type="expression" dxfId="8905" priority="5345" stopIfTrue="1">
      <formula>INDIRECT("E"&amp;ROW())="PM TO CLEANSE"</formula>
    </cfRule>
    <cfRule type="expression" dxfId="8904" priority="5346" stopIfTrue="1">
      <formula>INDIRECT("E"&amp;ROW())="Survey Received"</formula>
    </cfRule>
    <cfRule type="expression" dxfId="8903" priority="5347" stopIfTrue="1">
      <formula>INDIRECT("E"&amp;ROW())="Survey Booked"</formula>
    </cfRule>
  </conditionalFormatting>
  <conditionalFormatting sqref="A193:B193 U193:AB193">
    <cfRule type="expression" dxfId="8902" priority="4787" stopIfTrue="1">
      <formula>INDIRECT("E"&amp;ROW())="Part Fitted"</formula>
    </cfRule>
    <cfRule type="expression" dxfId="8901" priority="4788" stopIfTrue="1">
      <formula>INDIRECT("E"&amp;ROW())="confirmed"</formula>
    </cfRule>
    <cfRule type="expression" dxfId="8900" priority="4789" stopIfTrue="1">
      <formula>INDIRECT("E"&amp;ROW())="Duplicate"</formula>
    </cfRule>
    <cfRule type="expression" dxfId="8899" priority="4790" stopIfTrue="1">
      <formula>INDIRECT("E"&amp;ROW())="Handed Back"</formula>
    </cfRule>
    <cfRule type="expression" dxfId="8898" priority="4791" stopIfTrue="1">
      <formula>INDIRECT("E"&amp;ROW())="Refusal"</formula>
    </cfRule>
    <cfRule type="expression" dxfId="8897" priority="4792" stopIfTrue="1">
      <formula>INDIRECT("E"&amp;ROW())="No Access install"</formula>
    </cfRule>
    <cfRule type="expression" dxfId="8896" priority="4793" stopIfTrue="1">
      <formula>INDIRECT("E"&amp;ROW())="No Access survey"</formula>
    </cfRule>
    <cfRule type="expression" dxfId="8895" priority="4794" stopIfTrue="1">
      <formula>INDIRECT("E"&amp;ROW())="NWR"</formula>
    </cfRule>
    <cfRule type="expression" dxfId="8894" priority="4795" stopIfTrue="1">
      <formula>INDIRECT("E"&amp;ROW())="Cancelled"</formula>
    </cfRule>
    <cfRule type="expression" dxfId="8893" priority="4796" stopIfTrue="1">
      <formula>INDIRECT("E"&amp;ROW())="On hold"</formula>
    </cfRule>
    <cfRule type="expression" dxfId="8892" priority="4797" stopIfTrue="1">
      <formula>INDIRECT("E"&amp;ROW())="Handed Over"</formula>
    </cfRule>
    <cfRule type="expression" dxfId="8891" priority="4798" stopIfTrue="1">
      <formula>INDIRECT("E"&amp;ROW())="Fitted"</formula>
    </cfRule>
    <cfRule type="expression" dxfId="8890" priority="4799" stopIfTrue="1">
      <formula>INDIRECT("E"&amp;ROW())="Booked to fit"</formula>
    </cfRule>
    <cfRule type="expression" dxfId="8889" priority="4800" stopIfTrue="1">
      <formula>INDIRECT("E"&amp;ROW())="Delivered To Depot/Container"</formula>
    </cfRule>
    <cfRule type="expression" dxfId="8888" priority="4801" stopIfTrue="1">
      <formula>INDIRECT("E"&amp;ROW())="Called Off"</formula>
    </cfRule>
    <cfRule type="expression" dxfId="8887" priority="4802" stopIfTrue="1">
      <formula>INDIRECT("E"&amp;ROW())="Await Client Approval"</formula>
    </cfRule>
    <cfRule type="expression" dxfId="8886" priority="4803" stopIfTrue="1">
      <formula>INDIRECT("E"&amp;ROW())="SCOPE SURVEY"</formula>
    </cfRule>
    <cfRule type="expression" dxfId="8885" priority="4804" stopIfTrue="1">
      <formula>INDIRECT("E"&amp;ROW())="Priced"</formula>
    </cfRule>
    <cfRule type="expression" dxfId="8884" priority="4805" stopIfTrue="1">
      <formula>INDIRECT("E"&amp;ROW())="Sent for pricing"</formula>
    </cfRule>
    <cfRule type="expression" dxfId="8883" priority="4806" stopIfTrue="1">
      <formula>INDIRECT("E"&amp;ROW())="Await"</formula>
    </cfRule>
    <cfRule type="expression" dxfId="8882" priority="4807" stopIfTrue="1">
      <formula>INDIRECT("E"&amp;ROW())="CLEANSED"</formula>
    </cfRule>
    <cfRule type="expression" dxfId="8881" priority="4808" stopIfTrue="1">
      <formula>INDIRECT("E"&amp;ROW())="PM TO CLEANSE"</formula>
    </cfRule>
    <cfRule type="expression" dxfId="8880" priority="4809" stopIfTrue="1">
      <formula>INDIRECT("E"&amp;ROW())="Survey Received"</formula>
    </cfRule>
    <cfRule type="expression" dxfId="8879" priority="4810" stopIfTrue="1">
      <formula>INDIRECT("E"&amp;ROW())="Survey Booked"</formula>
    </cfRule>
  </conditionalFormatting>
  <conditionalFormatting sqref="A193:B193">
    <cfRule type="expression" dxfId="8878" priority="4915" stopIfTrue="1">
      <formula>INDIRECT("E"&amp;ROW())="Recall Required"</formula>
    </cfRule>
    <cfRule type="expression" dxfId="8877" priority="4916" stopIfTrue="1">
      <formula>INDIRECT("E"&amp;ROW())="Supply Only"</formula>
    </cfRule>
    <cfRule type="expression" dxfId="8876" priority="4917" stopIfTrue="1">
      <formula>INDIRECT("E"&amp;ROW())="Part Fitted"</formula>
    </cfRule>
    <cfRule type="expression" dxfId="8875" priority="4918" stopIfTrue="1">
      <formula>INDIRECT("E"&amp;ROW())="confirmed"</formula>
    </cfRule>
    <cfRule type="expression" dxfId="8874" priority="4919" stopIfTrue="1">
      <formula>INDIRECT("E"&amp;ROW())="Duplicate"</formula>
    </cfRule>
    <cfRule type="expression" dxfId="8873" priority="4920" stopIfTrue="1">
      <formula>INDIRECT("E"&amp;ROW())="Handed Back"</formula>
    </cfRule>
    <cfRule type="expression" dxfId="8872" priority="4921" stopIfTrue="1">
      <formula>INDIRECT("E"&amp;ROW())="Refusal"</formula>
    </cfRule>
    <cfRule type="expression" dxfId="8871" priority="4922" stopIfTrue="1">
      <formula>INDIRECT("E"&amp;ROW())="No Access install"</formula>
    </cfRule>
    <cfRule type="expression" dxfId="8870" priority="4923" stopIfTrue="1">
      <formula>INDIRECT("E"&amp;ROW())="No Access survey"</formula>
    </cfRule>
    <cfRule type="expression" dxfId="8869" priority="4924" stopIfTrue="1">
      <formula>INDIRECT("E"&amp;ROW())="NWR"</formula>
    </cfRule>
    <cfRule type="expression" dxfId="8868" priority="4925" stopIfTrue="1">
      <formula>INDIRECT("E"&amp;ROW())="Cancelled"</formula>
    </cfRule>
    <cfRule type="expression" dxfId="8867" priority="4926" stopIfTrue="1">
      <formula>INDIRECT("E"&amp;ROW())="On hold"</formula>
    </cfRule>
    <cfRule type="expression" dxfId="8866" priority="4927" stopIfTrue="1">
      <formula>INDIRECT("E"&amp;ROW())="Handed Over"</formula>
    </cfRule>
    <cfRule type="expression" dxfId="8865" priority="4928" stopIfTrue="1">
      <formula>INDIRECT("E"&amp;ROW())="Fitted"</formula>
    </cfRule>
    <cfRule type="expression" dxfId="8864" priority="4929" stopIfTrue="1">
      <formula>INDIRECT("E"&amp;ROW())="Booked to fit"</formula>
    </cfRule>
    <cfRule type="expression" dxfId="8863" priority="4930" stopIfTrue="1">
      <formula>INDIRECT("E"&amp;ROW())="Delivered To Depot/Container"</formula>
    </cfRule>
    <cfRule type="expression" dxfId="8862" priority="4931" stopIfTrue="1">
      <formula>INDIRECT("E"&amp;ROW())="Called Off"</formula>
    </cfRule>
    <cfRule type="expression" dxfId="8861" priority="4932" stopIfTrue="1">
      <formula>INDIRECT("E"&amp;ROW())="Await Client Approval"</formula>
    </cfRule>
    <cfRule type="expression" dxfId="8860" priority="4933" stopIfTrue="1">
      <formula>INDIRECT("E"&amp;ROW())="SCOPE SURVEY"</formula>
    </cfRule>
    <cfRule type="expression" dxfId="8859" priority="4934" stopIfTrue="1">
      <formula>INDIRECT("E"&amp;ROW())="Priced"</formula>
    </cfRule>
    <cfRule type="expression" dxfId="8858" priority="4935" stopIfTrue="1">
      <formula>INDIRECT("E"&amp;ROW())="Sent for pricing"</formula>
    </cfRule>
    <cfRule type="expression" dxfId="8857" priority="4936" stopIfTrue="1">
      <formula>INDIRECT("E"&amp;ROW())="Await"</formula>
    </cfRule>
    <cfRule type="expression" dxfId="8856" priority="4937" stopIfTrue="1">
      <formula>INDIRECT("E"&amp;ROW())="CLEANSED"</formula>
    </cfRule>
    <cfRule type="expression" dxfId="8855" priority="4938" stopIfTrue="1">
      <formula>INDIRECT("E"&amp;ROW())="PM TO CLEANSE"</formula>
    </cfRule>
    <cfRule type="expression" dxfId="8854" priority="4939" stopIfTrue="1">
      <formula>INDIRECT("E"&amp;ROW())="Survey Received"</formula>
    </cfRule>
    <cfRule type="expression" dxfId="8853" priority="4940" stopIfTrue="1">
      <formula>INDIRECT("E"&amp;ROW())="Survey Booked"</formula>
    </cfRule>
  </conditionalFormatting>
  <conditionalFormatting sqref="A195:B195 A197:B197">
    <cfRule type="expression" dxfId="8852" priority="4088" stopIfTrue="1">
      <formula>INDIRECT("E"&amp;ROW())="Recall Required"</formula>
    </cfRule>
    <cfRule type="expression" dxfId="8851" priority="4089" stopIfTrue="1">
      <formula>INDIRECT("E"&amp;ROW())="Supply Only"</formula>
    </cfRule>
    <cfRule type="expression" dxfId="8850" priority="4090" stopIfTrue="1">
      <formula>INDIRECT("E"&amp;ROW())="Part Fitted"</formula>
    </cfRule>
    <cfRule type="expression" dxfId="8849" priority="4091" stopIfTrue="1">
      <formula>INDIRECT("E"&amp;ROW())="confirmed"</formula>
    </cfRule>
    <cfRule type="expression" dxfId="8848" priority="4092" stopIfTrue="1">
      <formula>INDIRECT("E"&amp;ROW())="Duplicate"</formula>
    </cfRule>
    <cfRule type="expression" dxfId="8847" priority="4093" stopIfTrue="1">
      <formula>INDIRECT("E"&amp;ROW())="Handed Back"</formula>
    </cfRule>
    <cfRule type="expression" dxfId="8846" priority="4094" stopIfTrue="1">
      <formula>INDIRECT("E"&amp;ROW())="Refusal"</formula>
    </cfRule>
    <cfRule type="expression" dxfId="8845" priority="4095" stopIfTrue="1">
      <formula>INDIRECT("E"&amp;ROW())="No Access install"</formula>
    </cfRule>
    <cfRule type="expression" dxfId="8844" priority="4096" stopIfTrue="1">
      <formula>INDIRECT("E"&amp;ROW())="No Access survey"</formula>
    </cfRule>
    <cfRule type="expression" dxfId="8843" priority="4097" stopIfTrue="1">
      <formula>INDIRECT("E"&amp;ROW())="NWR"</formula>
    </cfRule>
    <cfRule type="expression" dxfId="8842" priority="4098" stopIfTrue="1">
      <formula>INDIRECT("E"&amp;ROW())="Cancelled"</formula>
    </cfRule>
    <cfRule type="expression" dxfId="8841" priority="4099" stopIfTrue="1">
      <formula>INDIRECT("E"&amp;ROW())="On hold"</formula>
    </cfRule>
    <cfRule type="expression" dxfId="8840" priority="4100" stopIfTrue="1">
      <formula>INDIRECT("E"&amp;ROW())="Handed Over"</formula>
    </cfRule>
    <cfRule type="expression" dxfId="8839" priority="4101" stopIfTrue="1">
      <formula>INDIRECT("E"&amp;ROW())="Fitted"</formula>
    </cfRule>
    <cfRule type="expression" dxfId="8838" priority="4102" stopIfTrue="1">
      <formula>INDIRECT("E"&amp;ROW())="Booked to fit"</formula>
    </cfRule>
    <cfRule type="expression" dxfId="8837" priority="4103" stopIfTrue="1">
      <formula>INDIRECT("E"&amp;ROW())="Delivered To Depot/Container"</formula>
    </cfRule>
    <cfRule type="expression" dxfId="8836" priority="4104" stopIfTrue="1">
      <formula>INDIRECT("E"&amp;ROW())="Called Off"</formula>
    </cfRule>
    <cfRule type="expression" dxfId="8835" priority="4105" stopIfTrue="1">
      <formula>INDIRECT("E"&amp;ROW())="Await Client Approval"</formula>
    </cfRule>
    <cfRule type="expression" dxfId="8834" priority="4106" stopIfTrue="1">
      <formula>INDIRECT("E"&amp;ROW())="SCOPE SURVEY"</formula>
    </cfRule>
    <cfRule type="expression" dxfId="8833" priority="4107" stopIfTrue="1">
      <formula>INDIRECT("E"&amp;ROW())="Priced"</formula>
    </cfRule>
    <cfRule type="expression" dxfId="8832" priority="4108" stopIfTrue="1">
      <formula>INDIRECT("E"&amp;ROW())="Sent for pricing"</formula>
    </cfRule>
    <cfRule type="expression" dxfId="8831" priority="4109" stopIfTrue="1">
      <formula>INDIRECT("E"&amp;ROW())="Await"</formula>
    </cfRule>
    <cfRule type="expression" dxfId="8830" priority="4110" stopIfTrue="1">
      <formula>INDIRECT("E"&amp;ROW())="CLEANSED"</formula>
    </cfRule>
    <cfRule type="expression" dxfId="8829" priority="4111" stopIfTrue="1">
      <formula>INDIRECT("E"&amp;ROW())="PM TO CLEANSE"</formula>
    </cfRule>
    <cfRule type="expression" dxfId="8828" priority="4112" stopIfTrue="1">
      <formula>INDIRECT("E"&amp;ROW())="Survey Received"</formula>
    </cfRule>
    <cfRule type="expression" dxfId="8827" priority="4113" stopIfTrue="1">
      <formula>INDIRECT("E"&amp;ROW())="Survey Booked"</formula>
    </cfRule>
  </conditionalFormatting>
  <conditionalFormatting sqref="A198:B198 T198:AB198">
    <cfRule type="expression" dxfId="8826" priority="549" stopIfTrue="1">
      <formula>INDIRECT("E"&amp;ROW())="Supply Only"</formula>
    </cfRule>
    <cfRule type="expression" dxfId="8825" priority="550" stopIfTrue="1">
      <formula>INDIRECT("E"&amp;ROW())="Part Fitted"</formula>
    </cfRule>
    <cfRule type="expression" dxfId="8824" priority="551" stopIfTrue="1">
      <formula>INDIRECT("E"&amp;ROW())="confirmed"</formula>
    </cfRule>
    <cfRule type="expression" dxfId="8823" priority="552" stopIfTrue="1">
      <formula>INDIRECT("E"&amp;ROW())="Duplicate"</formula>
    </cfRule>
    <cfRule type="expression" dxfId="8822" priority="553" stopIfTrue="1">
      <formula>INDIRECT("E"&amp;ROW())="Handed Back"</formula>
    </cfRule>
    <cfRule type="expression" dxfId="8821" priority="554" stopIfTrue="1">
      <formula>INDIRECT("E"&amp;ROW())="Refusal"</formula>
    </cfRule>
    <cfRule type="expression" dxfId="8820" priority="555" stopIfTrue="1">
      <formula>INDIRECT("E"&amp;ROW())="No Access install"</formula>
    </cfRule>
    <cfRule type="expression" dxfId="8819" priority="556" stopIfTrue="1">
      <formula>INDIRECT("E"&amp;ROW())="No Access survey"</formula>
    </cfRule>
    <cfRule type="expression" dxfId="8818" priority="557" stopIfTrue="1">
      <formula>INDIRECT("E"&amp;ROW())="NWR"</formula>
    </cfRule>
    <cfRule type="expression" dxfId="8817" priority="558" stopIfTrue="1">
      <formula>INDIRECT("E"&amp;ROW())="Cancelled"</formula>
    </cfRule>
    <cfRule type="expression" dxfId="8816" priority="559" stopIfTrue="1">
      <formula>INDIRECT("E"&amp;ROW())="On hold"</formula>
    </cfRule>
    <cfRule type="expression" dxfId="8815" priority="560" stopIfTrue="1">
      <formula>INDIRECT("E"&amp;ROW())="Handed Over"</formula>
    </cfRule>
  </conditionalFormatting>
  <conditionalFormatting sqref="A198:B198 U198:AB198">
    <cfRule type="expression" dxfId="8814" priority="347" stopIfTrue="1">
      <formula>INDIRECT("E"&amp;ROW())="Part Fitted"</formula>
    </cfRule>
    <cfRule type="expression" dxfId="8813" priority="348" stopIfTrue="1">
      <formula>INDIRECT("E"&amp;ROW())="confirmed"</formula>
    </cfRule>
    <cfRule type="expression" dxfId="8812" priority="349" stopIfTrue="1">
      <formula>INDIRECT("E"&amp;ROW())="Duplicate"</formula>
    </cfRule>
    <cfRule type="expression" dxfId="8811" priority="350" stopIfTrue="1">
      <formula>INDIRECT("E"&amp;ROW())="Handed Back"</formula>
    </cfRule>
    <cfRule type="expression" dxfId="8810" priority="351" stopIfTrue="1">
      <formula>INDIRECT("E"&amp;ROW())="Refusal"</formula>
    </cfRule>
    <cfRule type="expression" dxfId="8809" priority="352" stopIfTrue="1">
      <formula>INDIRECT("E"&amp;ROW())="No Access install"</formula>
    </cfRule>
    <cfRule type="expression" dxfId="8808" priority="353" stopIfTrue="1">
      <formula>INDIRECT("E"&amp;ROW())="No Access survey"</formula>
    </cfRule>
    <cfRule type="expression" dxfId="8807" priority="354" stopIfTrue="1">
      <formula>INDIRECT("E"&amp;ROW())="NWR"</formula>
    </cfRule>
    <cfRule type="expression" dxfId="8806" priority="355" stopIfTrue="1">
      <formula>INDIRECT("E"&amp;ROW())="Cancelled"</formula>
    </cfRule>
    <cfRule type="expression" dxfId="8805" priority="356" stopIfTrue="1">
      <formula>INDIRECT("E"&amp;ROW())="On hold"</formula>
    </cfRule>
    <cfRule type="expression" dxfId="8804" priority="357" stopIfTrue="1">
      <formula>INDIRECT("E"&amp;ROW())="Handed Over"</formula>
    </cfRule>
    <cfRule type="expression" dxfId="8803" priority="358" stopIfTrue="1">
      <formula>INDIRECT("E"&amp;ROW())="Fitted"</formula>
    </cfRule>
    <cfRule type="expression" dxfId="8802" priority="359" stopIfTrue="1">
      <formula>INDIRECT("E"&amp;ROW())="Booked to fit"</formula>
    </cfRule>
    <cfRule type="expression" dxfId="8801" priority="360" stopIfTrue="1">
      <formula>INDIRECT("E"&amp;ROW())="Delivered To Depot/Container"</formula>
    </cfRule>
    <cfRule type="expression" dxfId="8800" priority="361" stopIfTrue="1">
      <formula>INDIRECT("E"&amp;ROW())="Called Off"</formula>
    </cfRule>
    <cfRule type="expression" dxfId="8799" priority="362" stopIfTrue="1">
      <formula>INDIRECT("E"&amp;ROW())="Await Client Approval"</formula>
    </cfRule>
    <cfRule type="expression" dxfId="8798" priority="363" stopIfTrue="1">
      <formula>INDIRECT("E"&amp;ROW())="SCOPE SURVEY"</formula>
    </cfRule>
    <cfRule type="expression" dxfId="8797" priority="364" stopIfTrue="1">
      <formula>INDIRECT("E"&amp;ROW())="Priced"</formula>
    </cfRule>
    <cfRule type="expression" dxfId="8796" priority="365" stopIfTrue="1">
      <formula>INDIRECT("E"&amp;ROW())="Sent for pricing"</formula>
    </cfRule>
    <cfRule type="expression" dxfId="8795" priority="366" stopIfTrue="1">
      <formula>INDIRECT("E"&amp;ROW())="Await"</formula>
    </cfRule>
    <cfRule type="expression" dxfId="8794" priority="367" stopIfTrue="1">
      <formula>INDIRECT("E"&amp;ROW())="CLEANSED"</formula>
    </cfRule>
    <cfRule type="expression" dxfId="8793" priority="368" stopIfTrue="1">
      <formula>INDIRECT("E"&amp;ROW())="PM TO CLEANSE"</formula>
    </cfRule>
    <cfRule type="expression" dxfId="8792" priority="369" stopIfTrue="1">
      <formula>INDIRECT("E"&amp;ROW())="Survey Received"</formula>
    </cfRule>
    <cfRule type="expression" dxfId="8791" priority="370" stopIfTrue="1">
      <formula>INDIRECT("E"&amp;ROW())="Survey Booked"</formula>
    </cfRule>
    <cfRule type="expression" dxfId="8790" priority="561" stopIfTrue="1">
      <formula>INDIRECT("E"&amp;ROW())="Fitted"</formula>
    </cfRule>
    <cfRule type="expression" dxfId="8789" priority="562" stopIfTrue="1">
      <formula>INDIRECT("E"&amp;ROW())="Booked to fit"</formula>
    </cfRule>
    <cfRule type="expression" dxfId="8788" priority="563" stopIfTrue="1">
      <formula>INDIRECT("E"&amp;ROW())="Delivered To Depot/Container"</formula>
    </cfRule>
    <cfRule type="expression" dxfId="8787" priority="564" stopIfTrue="1">
      <formula>INDIRECT("E"&amp;ROW())="Called Off"</formula>
    </cfRule>
    <cfRule type="expression" dxfId="8786" priority="565" stopIfTrue="1">
      <formula>INDIRECT("E"&amp;ROW())="Await Client Approval"</formula>
    </cfRule>
    <cfRule type="expression" dxfId="8785" priority="566" stopIfTrue="1">
      <formula>INDIRECT("E"&amp;ROW())="SCOPE SURVEY"</formula>
    </cfRule>
    <cfRule type="expression" dxfId="8784" priority="567" stopIfTrue="1">
      <formula>INDIRECT("E"&amp;ROW())="Priced"</formula>
    </cfRule>
    <cfRule type="expression" dxfId="8783" priority="568" stopIfTrue="1">
      <formula>INDIRECT("E"&amp;ROW())="Sent for pricing"</formula>
    </cfRule>
    <cfRule type="expression" dxfId="8782" priority="569" stopIfTrue="1">
      <formula>INDIRECT("E"&amp;ROW())="Await"</formula>
    </cfRule>
    <cfRule type="expression" dxfId="8781" priority="570" stopIfTrue="1">
      <formula>INDIRECT("E"&amp;ROW())="CLEANSED"</formula>
    </cfRule>
    <cfRule type="expression" dxfId="8780" priority="571" stopIfTrue="1">
      <formula>INDIRECT("E"&amp;ROW())="PM TO CLEANSE"</formula>
    </cfRule>
    <cfRule type="expression" dxfId="8779" priority="572" stopIfTrue="1">
      <formula>INDIRECT("E"&amp;ROW())="Survey Received"</formula>
    </cfRule>
    <cfRule type="expression" dxfId="8778" priority="573" stopIfTrue="1">
      <formula>INDIRECT("E"&amp;ROW())="Survey Booked"</formula>
    </cfRule>
  </conditionalFormatting>
  <conditionalFormatting sqref="A198:B198">
    <cfRule type="expression" dxfId="8777" priority="475" stopIfTrue="1">
      <formula>INDIRECT("E"&amp;ROW())="Recall Required"</formula>
    </cfRule>
    <cfRule type="expression" dxfId="8776" priority="476" stopIfTrue="1">
      <formula>INDIRECT("E"&amp;ROW())="Supply Only"</formula>
    </cfRule>
    <cfRule type="expression" dxfId="8775" priority="477" stopIfTrue="1">
      <formula>INDIRECT("E"&amp;ROW())="Part Fitted"</formula>
    </cfRule>
    <cfRule type="expression" dxfId="8774" priority="478" stopIfTrue="1">
      <formula>INDIRECT("E"&amp;ROW())="confirmed"</formula>
    </cfRule>
    <cfRule type="expression" dxfId="8773" priority="479" stopIfTrue="1">
      <formula>INDIRECT("E"&amp;ROW())="Duplicate"</formula>
    </cfRule>
    <cfRule type="expression" dxfId="8772" priority="480" stopIfTrue="1">
      <formula>INDIRECT("E"&amp;ROW())="Handed Back"</formula>
    </cfRule>
    <cfRule type="expression" dxfId="8771" priority="481" stopIfTrue="1">
      <formula>INDIRECT("E"&amp;ROW())="Refusal"</formula>
    </cfRule>
    <cfRule type="expression" dxfId="8770" priority="482" stopIfTrue="1">
      <formula>INDIRECT("E"&amp;ROW())="No Access install"</formula>
    </cfRule>
    <cfRule type="expression" dxfId="8769" priority="483" stopIfTrue="1">
      <formula>INDIRECT("E"&amp;ROW())="No Access survey"</formula>
    </cfRule>
    <cfRule type="expression" dxfId="8768" priority="484" stopIfTrue="1">
      <formula>INDIRECT("E"&amp;ROW())="NWR"</formula>
    </cfRule>
    <cfRule type="expression" dxfId="8767" priority="485" stopIfTrue="1">
      <formula>INDIRECT("E"&amp;ROW())="Cancelled"</formula>
    </cfRule>
    <cfRule type="expression" dxfId="8766" priority="486" stopIfTrue="1">
      <formula>INDIRECT("E"&amp;ROW())="On hold"</formula>
    </cfRule>
    <cfRule type="expression" dxfId="8765" priority="487" stopIfTrue="1">
      <formula>INDIRECT("E"&amp;ROW())="Handed Over"</formula>
    </cfRule>
    <cfRule type="expression" dxfId="8764" priority="488" stopIfTrue="1">
      <formula>INDIRECT("E"&amp;ROW())="Fitted"</formula>
    </cfRule>
    <cfRule type="expression" dxfId="8763" priority="489" stopIfTrue="1">
      <formula>INDIRECT("E"&amp;ROW())="Booked to fit"</formula>
    </cfRule>
    <cfRule type="expression" dxfId="8762" priority="490" stopIfTrue="1">
      <formula>INDIRECT("E"&amp;ROW())="Delivered To Depot/Container"</formula>
    </cfRule>
    <cfRule type="expression" dxfId="8761" priority="491" stopIfTrue="1">
      <formula>INDIRECT("E"&amp;ROW())="Called Off"</formula>
    </cfRule>
    <cfRule type="expression" dxfId="8760" priority="492" stopIfTrue="1">
      <formula>INDIRECT("E"&amp;ROW())="Await Client Approval"</formula>
    </cfRule>
    <cfRule type="expression" dxfId="8759" priority="493" stopIfTrue="1">
      <formula>INDIRECT("E"&amp;ROW())="SCOPE SURVEY"</formula>
    </cfRule>
    <cfRule type="expression" dxfId="8758" priority="494" stopIfTrue="1">
      <formula>INDIRECT("E"&amp;ROW())="Priced"</formula>
    </cfRule>
    <cfRule type="expression" dxfId="8757" priority="495" stopIfTrue="1">
      <formula>INDIRECT("E"&amp;ROW())="Sent for pricing"</formula>
    </cfRule>
    <cfRule type="expression" dxfId="8756" priority="496" stopIfTrue="1">
      <formula>INDIRECT("E"&amp;ROW())="Await"</formula>
    </cfRule>
    <cfRule type="expression" dxfId="8755" priority="497" stopIfTrue="1">
      <formula>INDIRECT("E"&amp;ROW())="CLEANSED"</formula>
    </cfRule>
    <cfRule type="expression" dxfId="8754" priority="498" stopIfTrue="1">
      <formula>INDIRECT("E"&amp;ROW())="PM TO CLEANSE"</formula>
    </cfRule>
    <cfRule type="expression" dxfId="8753" priority="499" stopIfTrue="1">
      <formula>INDIRECT("E"&amp;ROW())="Survey Received"</formula>
    </cfRule>
    <cfRule type="expression" dxfId="8752" priority="500" stopIfTrue="1">
      <formula>INDIRECT("E"&amp;ROW())="Survey Booked"</formula>
    </cfRule>
    <cfRule type="expression" dxfId="8751" priority="666" stopIfTrue="1">
      <formula>INDIRECT("E"&amp;ROW())="Recall Required"</formula>
    </cfRule>
    <cfRule type="expression" dxfId="8750" priority="667" stopIfTrue="1">
      <formula>INDIRECT("E"&amp;ROW())="Supply Only"</formula>
    </cfRule>
    <cfRule type="expression" dxfId="8749" priority="668" stopIfTrue="1">
      <formula>INDIRECT("E"&amp;ROW())="Part Fitted"</formula>
    </cfRule>
    <cfRule type="expression" dxfId="8748" priority="669" stopIfTrue="1">
      <formula>INDIRECT("E"&amp;ROW())="confirmed"</formula>
    </cfRule>
    <cfRule type="expression" dxfId="8747" priority="670" stopIfTrue="1">
      <formula>INDIRECT("E"&amp;ROW())="Duplicate"</formula>
    </cfRule>
    <cfRule type="expression" dxfId="8746" priority="671" stopIfTrue="1">
      <formula>INDIRECT("E"&amp;ROW())="Handed Back"</formula>
    </cfRule>
    <cfRule type="expression" dxfId="8745" priority="672" stopIfTrue="1">
      <formula>INDIRECT("E"&amp;ROW())="Refusal"</formula>
    </cfRule>
    <cfRule type="expression" dxfId="8744" priority="673" stopIfTrue="1">
      <formula>INDIRECT("E"&amp;ROW())="No Access install"</formula>
    </cfRule>
    <cfRule type="expression" dxfId="8743" priority="674" stopIfTrue="1">
      <formula>INDIRECT("E"&amp;ROW())="No Access survey"</formula>
    </cfRule>
    <cfRule type="expression" dxfId="8742" priority="675" stopIfTrue="1">
      <formula>INDIRECT("E"&amp;ROW())="NWR"</formula>
    </cfRule>
    <cfRule type="expression" dxfId="8741" priority="676" stopIfTrue="1">
      <formula>INDIRECT("E"&amp;ROW())="Cancelled"</formula>
    </cfRule>
    <cfRule type="expression" dxfId="8740" priority="677" stopIfTrue="1">
      <formula>INDIRECT("E"&amp;ROW())="On hold"</formula>
    </cfRule>
    <cfRule type="expression" dxfId="8739" priority="678" stopIfTrue="1">
      <formula>INDIRECT("E"&amp;ROW())="Handed Over"</formula>
    </cfRule>
    <cfRule type="expression" dxfId="8738" priority="679" stopIfTrue="1">
      <formula>INDIRECT("E"&amp;ROW())="Fitted"</formula>
    </cfRule>
    <cfRule type="expression" dxfId="8737" priority="680" stopIfTrue="1">
      <formula>INDIRECT("E"&amp;ROW())="Booked to fit"</formula>
    </cfRule>
    <cfRule type="expression" dxfId="8736" priority="681" stopIfTrue="1">
      <formula>INDIRECT("E"&amp;ROW())="Delivered To Depot/Container"</formula>
    </cfRule>
    <cfRule type="expression" dxfId="8735" priority="682" stopIfTrue="1">
      <formula>INDIRECT("E"&amp;ROW())="Called Off"</formula>
    </cfRule>
    <cfRule type="expression" dxfId="8734" priority="683" stopIfTrue="1">
      <formula>INDIRECT("E"&amp;ROW())="Await Client Approval"</formula>
    </cfRule>
    <cfRule type="expression" dxfId="8733" priority="684" stopIfTrue="1">
      <formula>INDIRECT("E"&amp;ROW())="SCOPE SURVEY"</formula>
    </cfRule>
    <cfRule type="expression" dxfId="8732" priority="685" stopIfTrue="1">
      <formula>INDIRECT("E"&amp;ROW())="Priced"</formula>
    </cfRule>
    <cfRule type="expression" dxfId="8731" priority="686" stopIfTrue="1">
      <formula>INDIRECT("E"&amp;ROW())="Sent for pricing"</formula>
    </cfRule>
    <cfRule type="expression" dxfId="8730" priority="687" stopIfTrue="1">
      <formula>INDIRECT("E"&amp;ROW())="Await"</formula>
    </cfRule>
    <cfRule type="expression" dxfId="8729" priority="688" stopIfTrue="1">
      <formula>INDIRECT("E"&amp;ROW())="CLEANSED"</formula>
    </cfRule>
    <cfRule type="expression" dxfId="8728" priority="689" stopIfTrue="1">
      <formula>INDIRECT("E"&amp;ROW())="PM TO CLEANSE"</formula>
    </cfRule>
    <cfRule type="expression" dxfId="8727" priority="690" stopIfTrue="1">
      <formula>INDIRECT("E"&amp;ROW())="Survey Received"</formula>
    </cfRule>
    <cfRule type="expression" dxfId="8726" priority="691" stopIfTrue="1">
      <formula>INDIRECT("E"&amp;ROW())="Survey Booked"</formula>
    </cfRule>
  </conditionalFormatting>
  <conditionalFormatting sqref="A89:AB89">
    <cfRule type="expression" dxfId="8725" priority="9873" stopIfTrue="1">
      <formula>INDIRECT("E"&amp;ROW())="Part Fitted"</formula>
    </cfRule>
    <cfRule type="expression" dxfId="8724" priority="9874" stopIfTrue="1">
      <formula>INDIRECT("E"&amp;ROW())="confirmed"</formula>
    </cfRule>
    <cfRule type="expression" dxfId="8723" priority="9875" stopIfTrue="1">
      <formula>INDIRECT("E"&amp;ROW())="Duplicate"</formula>
    </cfRule>
    <cfRule type="expression" dxfId="8722" priority="9876" stopIfTrue="1">
      <formula>INDIRECT("E"&amp;ROW())="Handed Back"</formula>
    </cfRule>
    <cfRule type="expression" dxfId="8721" priority="9877" stopIfTrue="1">
      <formula>INDIRECT("E"&amp;ROW())="Refusal"</formula>
    </cfRule>
    <cfRule type="expression" dxfId="8720" priority="9878" stopIfTrue="1">
      <formula>INDIRECT("E"&amp;ROW())="No Access install"</formula>
    </cfRule>
    <cfRule type="expression" dxfId="8719" priority="9879" stopIfTrue="1">
      <formula>INDIRECT("E"&amp;ROW())="No Access survey"</formula>
    </cfRule>
    <cfRule type="expression" dxfId="8718" priority="9880" stopIfTrue="1">
      <formula>INDIRECT("E"&amp;ROW())="NWR"</formula>
    </cfRule>
    <cfRule type="expression" dxfId="8717" priority="9881" stopIfTrue="1">
      <formula>INDIRECT("E"&amp;ROW())="Cancelled"</formula>
    </cfRule>
    <cfRule type="expression" dxfId="8716" priority="9882" stopIfTrue="1">
      <formula>INDIRECT("E"&amp;ROW())="On hold"</formula>
    </cfRule>
    <cfRule type="expression" dxfId="8715" priority="9883" stopIfTrue="1">
      <formula>INDIRECT("E"&amp;ROW())="Handed Over"</formula>
    </cfRule>
    <cfRule type="expression" dxfId="8714" priority="9884" stopIfTrue="1">
      <formula>INDIRECT("E"&amp;ROW())="Fitted"</formula>
    </cfRule>
    <cfRule type="expression" dxfId="8713" priority="9885" stopIfTrue="1">
      <formula>INDIRECT("E"&amp;ROW())="Booked to fit"</formula>
    </cfRule>
    <cfRule type="expression" dxfId="8712" priority="9886" stopIfTrue="1">
      <formula>INDIRECT("E"&amp;ROW())="Delivered To Depot/Container"</formula>
    </cfRule>
    <cfRule type="expression" dxfId="8711" priority="9887" stopIfTrue="1">
      <formula>INDIRECT("E"&amp;ROW())="Called Off"</formula>
    </cfRule>
    <cfRule type="expression" dxfId="8710" priority="9888" stopIfTrue="1">
      <formula>INDIRECT("E"&amp;ROW())="Await Client Approval"</formula>
    </cfRule>
    <cfRule type="expression" dxfId="8709" priority="9889" stopIfTrue="1">
      <formula>INDIRECT("E"&amp;ROW())="SCOPE SURVEY"</formula>
    </cfRule>
    <cfRule type="expression" dxfId="8708" priority="9890" stopIfTrue="1">
      <formula>INDIRECT("E"&amp;ROW())="Priced"</formula>
    </cfRule>
    <cfRule type="expression" dxfId="8707" priority="9891" stopIfTrue="1">
      <formula>INDIRECT("E"&amp;ROW())="Sent for pricing"</formula>
    </cfRule>
    <cfRule type="expression" dxfId="8706" priority="9892" stopIfTrue="1">
      <formula>INDIRECT("E"&amp;ROW())="Await"</formula>
    </cfRule>
    <cfRule type="expression" dxfId="8705" priority="9893" stopIfTrue="1">
      <formula>INDIRECT("E"&amp;ROW())="CLEANSED"</formula>
    </cfRule>
    <cfRule type="expression" dxfId="8704" priority="9894" stopIfTrue="1">
      <formula>INDIRECT("E"&amp;ROW())="PM TO CLEANSE"</formula>
    </cfRule>
    <cfRule type="expression" dxfId="8703" priority="9895" stopIfTrue="1">
      <formula>INDIRECT("E"&amp;ROW())="Survey Received"</formula>
    </cfRule>
    <cfRule type="expression" dxfId="8702" priority="9896" stopIfTrue="1">
      <formula>INDIRECT("E"&amp;ROW())="Survey Booked"</formula>
    </cfRule>
  </conditionalFormatting>
  <conditionalFormatting sqref="A95:AB96">
    <cfRule type="expression" dxfId="8701" priority="9557" stopIfTrue="1">
      <formula>INDIRECT("E"&amp;ROW())="Part Fitted"</formula>
    </cfRule>
    <cfRule type="expression" dxfId="8700" priority="9558" stopIfTrue="1">
      <formula>INDIRECT("E"&amp;ROW())="confirmed"</formula>
    </cfRule>
    <cfRule type="expression" dxfId="8699" priority="9559" stopIfTrue="1">
      <formula>INDIRECT("E"&amp;ROW())="Duplicate"</formula>
    </cfRule>
    <cfRule type="expression" dxfId="8698" priority="9560" stopIfTrue="1">
      <formula>INDIRECT("E"&amp;ROW())="Handed Back"</formula>
    </cfRule>
    <cfRule type="expression" dxfId="8697" priority="9561" stopIfTrue="1">
      <formula>INDIRECT("E"&amp;ROW())="Refusal"</formula>
    </cfRule>
    <cfRule type="expression" dxfId="8696" priority="9562" stopIfTrue="1">
      <formula>INDIRECT("E"&amp;ROW())="No Access install"</formula>
    </cfRule>
    <cfRule type="expression" dxfId="8695" priority="9563" stopIfTrue="1">
      <formula>INDIRECT("E"&amp;ROW())="No Access survey"</formula>
    </cfRule>
    <cfRule type="expression" dxfId="8694" priority="9564" stopIfTrue="1">
      <formula>INDIRECT("E"&amp;ROW())="NWR"</formula>
    </cfRule>
    <cfRule type="expression" dxfId="8693" priority="9565" stopIfTrue="1">
      <formula>INDIRECT("E"&amp;ROW())="Cancelled"</formula>
    </cfRule>
    <cfRule type="expression" dxfId="8692" priority="9566" stopIfTrue="1">
      <formula>INDIRECT("E"&amp;ROW())="On hold"</formula>
    </cfRule>
    <cfRule type="expression" dxfId="8691" priority="9567" stopIfTrue="1">
      <formula>INDIRECT("E"&amp;ROW())="Handed Over"</formula>
    </cfRule>
    <cfRule type="expression" dxfId="8690" priority="9568" stopIfTrue="1">
      <formula>INDIRECT("E"&amp;ROW())="Fitted"</formula>
    </cfRule>
    <cfRule type="expression" dxfId="8689" priority="9569" stopIfTrue="1">
      <formula>INDIRECT("E"&amp;ROW())="Booked to fit"</formula>
    </cfRule>
    <cfRule type="expression" dxfId="8688" priority="9570" stopIfTrue="1">
      <formula>INDIRECT("E"&amp;ROW())="Delivered To Depot/Container"</formula>
    </cfRule>
    <cfRule type="expression" dxfId="8687" priority="9571" stopIfTrue="1">
      <formula>INDIRECT("E"&amp;ROW())="Called Off"</formula>
    </cfRule>
    <cfRule type="expression" dxfId="8686" priority="9572" stopIfTrue="1">
      <formula>INDIRECT("E"&amp;ROW())="Await Client Approval"</formula>
    </cfRule>
    <cfRule type="expression" dxfId="8685" priority="9573" stopIfTrue="1">
      <formula>INDIRECT("E"&amp;ROW())="SCOPE SURVEY"</formula>
    </cfRule>
    <cfRule type="expression" dxfId="8684" priority="9574" stopIfTrue="1">
      <formula>INDIRECT("E"&amp;ROW())="Priced"</formula>
    </cfRule>
    <cfRule type="expression" dxfId="8683" priority="9575" stopIfTrue="1">
      <formula>INDIRECT("E"&amp;ROW())="Sent for pricing"</formula>
    </cfRule>
    <cfRule type="expression" dxfId="8682" priority="9576" stopIfTrue="1">
      <formula>INDIRECT("E"&amp;ROW())="Await"</formula>
    </cfRule>
    <cfRule type="expression" dxfId="8681" priority="9577" stopIfTrue="1">
      <formula>INDIRECT("E"&amp;ROW())="CLEANSED"</formula>
    </cfRule>
    <cfRule type="expression" dxfId="8680" priority="9578" stopIfTrue="1">
      <formula>INDIRECT("E"&amp;ROW())="PM TO CLEANSE"</formula>
    </cfRule>
    <cfRule type="expression" dxfId="8679" priority="9579" stopIfTrue="1">
      <formula>INDIRECT("E"&amp;ROW())="Survey Received"</formula>
    </cfRule>
    <cfRule type="expression" dxfId="8678" priority="9580" stopIfTrue="1">
      <formula>INDIRECT("E"&amp;ROW())="Survey Booked"</formula>
    </cfRule>
  </conditionalFormatting>
  <conditionalFormatting sqref="A102:AB103 A93:AB93">
    <cfRule type="expression" dxfId="8677" priority="8195" stopIfTrue="1">
      <formula>INDIRECT("E"&amp;ROW())="Part Fitted"</formula>
    </cfRule>
    <cfRule type="expression" dxfId="8676" priority="8196" stopIfTrue="1">
      <formula>INDIRECT("E"&amp;ROW())="confirmed"</formula>
    </cfRule>
    <cfRule type="expression" dxfId="8675" priority="8197" stopIfTrue="1">
      <formula>INDIRECT("E"&amp;ROW())="Duplicate"</formula>
    </cfRule>
    <cfRule type="expression" dxfId="8674" priority="8198" stopIfTrue="1">
      <formula>INDIRECT("E"&amp;ROW())="Handed Back"</formula>
    </cfRule>
    <cfRule type="expression" dxfId="8673" priority="8199" stopIfTrue="1">
      <formula>INDIRECT("E"&amp;ROW())="Refusal"</formula>
    </cfRule>
    <cfRule type="expression" dxfId="8672" priority="8200" stopIfTrue="1">
      <formula>INDIRECT("E"&amp;ROW())="No Access install"</formula>
    </cfRule>
    <cfRule type="expression" dxfId="8671" priority="8201" stopIfTrue="1">
      <formula>INDIRECT("E"&amp;ROW())="No Access survey"</formula>
    </cfRule>
    <cfRule type="expression" dxfId="8670" priority="8202" stopIfTrue="1">
      <formula>INDIRECT("E"&amp;ROW())="NWR"</formula>
    </cfRule>
    <cfRule type="expression" dxfId="8669" priority="8203" stopIfTrue="1">
      <formula>INDIRECT("E"&amp;ROW())="Cancelled"</formula>
    </cfRule>
    <cfRule type="expression" dxfId="8668" priority="8204" stopIfTrue="1">
      <formula>INDIRECT("E"&amp;ROW())="On hold"</formula>
    </cfRule>
    <cfRule type="expression" dxfId="8667" priority="8205" stopIfTrue="1">
      <formula>INDIRECT("E"&amp;ROW())="Handed Over"</formula>
    </cfRule>
    <cfRule type="expression" dxfId="8666" priority="8206" stopIfTrue="1">
      <formula>INDIRECT("E"&amp;ROW())="Fitted"</formula>
    </cfRule>
    <cfRule type="expression" dxfId="8665" priority="8207" stopIfTrue="1">
      <formula>INDIRECT("E"&amp;ROW())="Booked to fit"</formula>
    </cfRule>
    <cfRule type="expression" dxfId="8664" priority="8208" stopIfTrue="1">
      <formula>INDIRECT("E"&amp;ROW())="Delivered To Depot/Container"</formula>
    </cfRule>
    <cfRule type="expression" dxfId="8663" priority="8209" stopIfTrue="1">
      <formula>INDIRECT("E"&amp;ROW())="Called Off"</formula>
    </cfRule>
    <cfRule type="expression" dxfId="8662" priority="8210" stopIfTrue="1">
      <formula>INDIRECT("E"&amp;ROW())="Await Client Approval"</formula>
    </cfRule>
    <cfRule type="expression" dxfId="8661" priority="8211" stopIfTrue="1">
      <formula>INDIRECT("E"&amp;ROW())="SCOPE SURVEY"</formula>
    </cfRule>
    <cfRule type="expression" dxfId="8660" priority="8212" stopIfTrue="1">
      <formula>INDIRECT("E"&amp;ROW())="Priced"</formula>
    </cfRule>
    <cfRule type="expression" dxfId="8659" priority="8213" stopIfTrue="1">
      <formula>INDIRECT("E"&amp;ROW())="Sent for pricing"</formula>
    </cfRule>
    <cfRule type="expression" dxfId="8658" priority="8214" stopIfTrue="1">
      <formula>INDIRECT("E"&amp;ROW())="Await"</formula>
    </cfRule>
    <cfRule type="expression" dxfId="8657" priority="8215" stopIfTrue="1">
      <formula>INDIRECT("E"&amp;ROW())="CLEANSED"</formula>
    </cfRule>
    <cfRule type="expression" dxfId="8656" priority="8216" stopIfTrue="1">
      <formula>INDIRECT("E"&amp;ROW())="PM TO CLEANSE"</formula>
    </cfRule>
    <cfRule type="expression" dxfId="8655" priority="8217" stopIfTrue="1">
      <formula>INDIRECT("E"&amp;ROW())="Survey Received"</formula>
    </cfRule>
    <cfRule type="expression" dxfId="8654" priority="8218" stopIfTrue="1">
      <formula>INDIRECT("E"&amp;ROW())="Survey Booked"</formula>
    </cfRule>
  </conditionalFormatting>
  <conditionalFormatting sqref="A105:AB106">
    <cfRule type="expression" dxfId="8653" priority="7793" stopIfTrue="1">
      <formula>INDIRECT("E"&amp;ROW())="Part Fitted"</formula>
    </cfRule>
    <cfRule type="expression" dxfId="8652" priority="7794" stopIfTrue="1">
      <formula>INDIRECT("E"&amp;ROW())="confirmed"</formula>
    </cfRule>
    <cfRule type="expression" dxfId="8651" priority="7795" stopIfTrue="1">
      <formula>INDIRECT("E"&amp;ROW())="Duplicate"</formula>
    </cfRule>
    <cfRule type="expression" dxfId="8650" priority="7796" stopIfTrue="1">
      <formula>INDIRECT("E"&amp;ROW())="Handed Back"</formula>
    </cfRule>
    <cfRule type="expression" dxfId="8649" priority="7797" stopIfTrue="1">
      <formula>INDIRECT("E"&amp;ROW())="Refusal"</formula>
    </cfRule>
    <cfRule type="expression" dxfId="8648" priority="7798" stopIfTrue="1">
      <formula>INDIRECT("E"&amp;ROW())="No Access install"</formula>
    </cfRule>
    <cfRule type="expression" dxfId="8647" priority="7799" stopIfTrue="1">
      <formula>INDIRECT("E"&amp;ROW())="No Access survey"</formula>
    </cfRule>
    <cfRule type="expression" dxfId="8646" priority="7800" stopIfTrue="1">
      <formula>INDIRECT("E"&amp;ROW())="NWR"</formula>
    </cfRule>
    <cfRule type="expression" dxfId="8645" priority="7801" stopIfTrue="1">
      <formula>INDIRECT("E"&amp;ROW())="Cancelled"</formula>
    </cfRule>
    <cfRule type="expression" dxfId="8644" priority="7802" stopIfTrue="1">
      <formula>INDIRECT("E"&amp;ROW())="On hold"</formula>
    </cfRule>
    <cfRule type="expression" dxfId="8643" priority="7803" stopIfTrue="1">
      <formula>INDIRECT("E"&amp;ROW())="Handed Over"</formula>
    </cfRule>
    <cfRule type="expression" dxfId="8642" priority="7804" stopIfTrue="1">
      <formula>INDIRECT("E"&amp;ROW())="Fitted"</formula>
    </cfRule>
    <cfRule type="expression" dxfId="8641" priority="7805" stopIfTrue="1">
      <formula>INDIRECT("E"&amp;ROW())="Booked to fit"</formula>
    </cfRule>
    <cfRule type="expression" dxfId="8640" priority="7806" stopIfTrue="1">
      <formula>INDIRECT("E"&amp;ROW())="Delivered To Depot/Container"</formula>
    </cfRule>
    <cfRule type="expression" dxfId="8639" priority="7807" stopIfTrue="1">
      <formula>INDIRECT("E"&amp;ROW())="Called Off"</formula>
    </cfRule>
    <cfRule type="expression" dxfId="8638" priority="7808" stopIfTrue="1">
      <formula>INDIRECT("E"&amp;ROW())="Await Client Approval"</formula>
    </cfRule>
    <cfRule type="expression" dxfId="8637" priority="7809" stopIfTrue="1">
      <formula>INDIRECT("E"&amp;ROW())="SCOPE SURVEY"</formula>
    </cfRule>
    <cfRule type="expression" dxfId="8636" priority="7810" stopIfTrue="1">
      <formula>INDIRECT("E"&amp;ROW())="Priced"</formula>
    </cfRule>
    <cfRule type="expression" dxfId="8635" priority="7811" stopIfTrue="1">
      <formula>INDIRECT("E"&amp;ROW())="Sent for pricing"</formula>
    </cfRule>
    <cfRule type="expression" dxfId="8634" priority="7812" stopIfTrue="1">
      <formula>INDIRECT("E"&amp;ROW())="Await"</formula>
    </cfRule>
    <cfRule type="expression" dxfId="8633" priority="7813" stopIfTrue="1">
      <formula>INDIRECT("E"&amp;ROW())="CLEANSED"</formula>
    </cfRule>
    <cfRule type="expression" dxfId="8632" priority="7814" stopIfTrue="1">
      <formula>INDIRECT("E"&amp;ROW())="PM TO CLEANSE"</formula>
    </cfRule>
    <cfRule type="expression" dxfId="8631" priority="7815" stopIfTrue="1">
      <formula>INDIRECT("E"&amp;ROW())="Survey Received"</formula>
    </cfRule>
    <cfRule type="expression" dxfId="8630" priority="7816" stopIfTrue="1">
      <formula>INDIRECT("E"&amp;ROW())="Survey Booked"</formula>
    </cfRule>
  </conditionalFormatting>
  <conditionalFormatting sqref="A112:AB113 A96:AB96">
    <cfRule type="expression" dxfId="8629" priority="7509" stopIfTrue="1">
      <formula>INDIRECT("E"&amp;ROW())="Part Fitted"</formula>
    </cfRule>
    <cfRule type="expression" dxfId="8628" priority="7510" stopIfTrue="1">
      <formula>INDIRECT("E"&amp;ROW())="confirmed"</formula>
    </cfRule>
    <cfRule type="expression" dxfId="8627" priority="7511" stopIfTrue="1">
      <formula>INDIRECT("E"&amp;ROW())="Duplicate"</formula>
    </cfRule>
    <cfRule type="expression" dxfId="8626" priority="7512" stopIfTrue="1">
      <formula>INDIRECT("E"&amp;ROW())="Handed Back"</formula>
    </cfRule>
    <cfRule type="expression" dxfId="8625" priority="7513" stopIfTrue="1">
      <formula>INDIRECT("E"&amp;ROW())="Refusal"</formula>
    </cfRule>
    <cfRule type="expression" dxfId="8624" priority="7514" stopIfTrue="1">
      <formula>INDIRECT("E"&amp;ROW())="No Access install"</formula>
    </cfRule>
    <cfRule type="expression" dxfId="8623" priority="7515" stopIfTrue="1">
      <formula>INDIRECT("E"&amp;ROW())="No Access survey"</formula>
    </cfRule>
    <cfRule type="expression" dxfId="8622" priority="7516" stopIfTrue="1">
      <formula>INDIRECT("E"&amp;ROW())="NWR"</formula>
    </cfRule>
    <cfRule type="expression" dxfId="8621" priority="7517" stopIfTrue="1">
      <formula>INDIRECT("E"&amp;ROW())="Cancelled"</formula>
    </cfRule>
    <cfRule type="expression" dxfId="8620" priority="7518" stopIfTrue="1">
      <formula>INDIRECT("E"&amp;ROW())="On hold"</formula>
    </cfRule>
    <cfRule type="expression" dxfId="8619" priority="7519" stopIfTrue="1">
      <formula>INDIRECT("E"&amp;ROW())="Handed Over"</formula>
    </cfRule>
    <cfRule type="expression" dxfId="8618" priority="7520" stopIfTrue="1">
      <formula>INDIRECT("E"&amp;ROW())="Fitted"</formula>
    </cfRule>
    <cfRule type="expression" dxfId="8617" priority="7521" stopIfTrue="1">
      <formula>INDIRECT("E"&amp;ROW())="Booked to fit"</formula>
    </cfRule>
    <cfRule type="expression" dxfId="8616" priority="7522" stopIfTrue="1">
      <formula>INDIRECT("E"&amp;ROW())="Delivered To Depot/Container"</formula>
    </cfRule>
    <cfRule type="expression" dxfId="8615" priority="7523" stopIfTrue="1">
      <formula>INDIRECT("E"&amp;ROW())="Called Off"</formula>
    </cfRule>
    <cfRule type="expression" dxfId="8614" priority="7524" stopIfTrue="1">
      <formula>INDIRECT("E"&amp;ROW())="Await Client Approval"</formula>
    </cfRule>
    <cfRule type="expression" dxfId="8613" priority="7525" stopIfTrue="1">
      <formula>INDIRECT("E"&amp;ROW())="SCOPE SURVEY"</formula>
    </cfRule>
    <cfRule type="expression" dxfId="8612" priority="7526" stopIfTrue="1">
      <formula>INDIRECT("E"&amp;ROW())="Priced"</formula>
    </cfRule>
    <cfRule type="expression" dxfId="8611" priority="7527" stopIfTrue="1">
      <formula>INDIRECT("E"&amp;ROW())="Sent for pricing"</formula>
    </cfRule>
    <cfRule type="expression" dxfId="8610" priority="7528" stopIfTrue="1">
      <formula>INDIRECT("E"&amp;ROW())="Await"</formula>
    </cfRule>
    <cfRule type="expression" dxfId="8609" priority="7529" stopIfTrue="1">
      <formula>INDIRECT("E"&amp;ROW())="CLEANSED"</formula>
    </cfRule>
    <cfRule type="expression" dxfId="8608" priority="7530" stopIfTrue="1">
      <formula>INDIRECT("E"&amp;ROW())="PM TO CLEANSE"</formula>
    </cfRule>
    <cfRule type="expression" dxfId="8607" priority="7531" stopIfTrue="1">
      <formula>INDIRECT("E"&amp;ROW())="Survey Received"</formula>
    </cfRule>
    <cfRule type="expression" dxfId="8606" priority="7532" stopIfTrue="1">
      <formula>INDIRECT("E"&amp;ROW())="Survey Booked"</formula>
    </cfRule>
  </conditionalFormatting>
  <conditionalFormatting sqref="A70:AE70 D97:AB101 A98:AE98 A100:AE100 A105:AE106 A108:AE108 D104:AB104 A104:B104 D111:AB111 A111:B111 A28:B29 E47:S47 V47 D121:AB130 A121:B130">
    <cfRule type="expression" dxfId="8605" priority="13698">
      <formula>INDIRECT("D"&amp;ROW())="Yes"</formula>
    </cfRule>
  </conditionalFormatting>
  <conditionalFormatting sqref="A89:AE89">
    <cfRule type="expression" dxfId="8604" priority="9849" stopIfTrue="1">
      <formula>INDIRECT("E"&amp;ROW())="Part Fitted"</formula>
    </cfRule>
    <cfRule type="expression" dxfId="8603" priority="9850" stopIfTrue="1">
      <formula>INDIRECT("E"&amp;ROW())="confirmed"</formula>
    </cfRule>
    <cfRule type="expression" dxfId="8602" priority="9851" stopIfTrue="1">
      <formula>INDIRECT("E"&amp;ROW())="Duplicate"</formula>
    </cfRule>
    <cfRule type="expression" dxfId="8601" priority="9852" stopIfTrue="1">
      <formula>INDIRECT("E"&amp;ROW())="Handed Back"</formula>
    </cfRule>
    <cfRule type="expression" dxfId="8600" priority="9853" stopIfTrue="1">
      <formula>INDIRECT("E"&amp;ROW())="Refusal"</formula>
    </cfRule>
    <cfRule type="expression" dxfId="8599" priority="9854" stopIfTrue="1">
      <formula>INDIRECT("E"&amp;ROW())="No Access install"</formula>
    </cfRule>
    <cfRule type="expression" dxfId="8598" priority="9855" stopIfTrue="1">
      <formula>INDIRECT("E"&amp;ROW())="No Access survey"</formula>
    </cfRule>
    <cfRule type="expression" dxfId="8597" priority="9856" stopIfTrue="1">
      <formula>INDIRECT("E"&amp;ROW())="NWR"</formula>
    </cfRule>
    <cfRule type="expression" dxfId="8596" priority="9857" stopIfTrue="1">
      <formula>INDIRECT("E"&amp;ROW())="Cancelled"</formula>
    </cfRule>
    <cfRule type="expression" dxfId="8595" priority="9858" stopIfTrue="1">
      <formula>INDIRECT("E"&amp;ROW())="On hold"</formula>
    </cfRule>
    <cfRule type="expression" dxfId="8594" priority="9859" stopIfTrue="1">
      <formula>INDIRECT("E"&amp;ROW())="Handed Over"</formula>
    </cfRule>
    <cfRule type="expression" dxfId="8593" priority="9860" stopIfTrue="1">
      <formula>INDIRECT("E"&amp;ROW())="Fitted"</formula>
    </cfRule>
    <cfRule type="expression" dxfId="8592" priority="9861" stopIfTrue="1">
      <formula>INDIRECT("E"&amp;ROW())="Booked to fit"</formula>
    </cfRule>
    <cfRule type="expression" dxfId="8591" priority="9862" stopIfTrue="1">
      <formula>INDIRECT("E"&amp;ROW())="Delivered To Depot/Container"</formula>
    </cfRule>
    <cfRule type="expression" dxfId="8590" priority="9863" stopIfTrue="1">
      <formula>INDIRECT("E"&amp;ROW())="Called Off"</formula>
    </cfRule>
    <cfRule type="expression" dxfId="8589" priority="9864" stopIfTrue="1">
      <formula>INDIRECT("E"&amp;ROW())="Await Client Approval"</formula>
    </cfRule>
    <cfRule type="expression" dxfId="8588" priority="9865" stopIfTrue="1">
      <formula>INDIRECT("E"&amp;ROW())="SCOPE SURVEY"</formula>
    </cfRule>
    <cfRule type="expression" dxfId="8587" priority="9866" stopIfTrue="1">
      <formula>INDIRECT("E"&amp;ROW())="Priced"</formula>
    </cfRule>
    <cfRule type="expression" dxfId="8586" priority="9867" stopIfTrue="1">
      <formula>INDIRECT("E"&amp;ROW())="Sent for pricing"</formula>
    </cfRule>
    <cfRule type="expression" dxfId="8585" priority="9868" stopIfTrue="1">
      <formula>INDIRECT("E"&amp;ROW())="Await"</formula>
    </cfRule>
    <cfRule type="expression" dxfId="8584" priority="9869" stopIfTrue="1">
      <formula>INDIRECT("E"&amp;ROW())="CLEANSED"</formula>
    </cfRule>
    <cfRule type="expression" dxfId="8583" priority="9870" stopIfTrue="1">
      <formula>INDIRECT("E"&amp;ROW())="PM TO CLEANSE"</formula>
    </cfRule>
    <cfRule type="expression" dxfId="8582" priority="9871" stopIfTrue="1">
      <formula>INDIRECT("E"&amp;ROW())="Survey Received"</formula>
    </cfRule>
    <cfRule type="expression" dxfId="8581" priority="9872" stopIfTrue="1">
      <formula>INDIRECT("E"&amp;ROW())="Survey Booked"</formula>
    </cfRule>
  </conditionalFormatting>
  <conditionalFormatting sqref="A95:AE96">
    <cfRule type="expression" dxfId="8580" priority="9533" stopIfTrue="1">
      <formula>INDIRECT("E"&amp;ROW())="Part Fitted"</formula>
    </cfRule>
    <cfRule type="expression" dxfId="8579" priority="9534" stopIfTrue="1">
      <formula>INDIRECT("E"&amp;ROW())="confirmed"</formula>
    </cfRule>
    <cfRule type="expression" dxfId="8578" priority="9535" stopIfTrue="1">
      <formula>INDIRECT("E"&amp;ROW())="Duplicate"</formula>
    </cfRule>
    <cfRule type="expression" dxfId="8577" priority="9536" stopIfTrue="1">
      <formula>INDIRECT("E"&amp;ROW())="Handed Back"</formula>
    </cfRule>
    <cfRule type="expression" dxfId="8576" priority="9537" stopIfTrue="1">
      <formula>INDIRECT("E"&amp;ROW())="Refusal"</formula>
    </cfRule>
    <cfRule type="expression" dxfId="8575" priority="9538" stopIfTrue="1">
      <formula>INDIRECT("E"&amp;ROW())="No Access install"</formula>
    </cfRule>
    <cfRule type="expression" dxfId="8574" priority="9539" stopIfTrue="1">
      <formula>INDIRECT("E"&amp;ROW())="No Access survey"</formula>
    </cfRule>
    <cfRule type="expression" dxfId="8573" priority="9540" stopIfTrue="1">
      <formula>INDIRECT("E"&amp;ROW())="NWR"</formula>
    </cfRule>
    <cfRule type="expression" dxfId="8572" priority="9541" stopIfTrue="1">
      <formula>INDIRECT("E"&amp;ROW())="Cancelled"</formula>
    </cfRule>
    <cfRule type="expression" dxfId="8571" priority="9542" stopIfTrue="1">
      <formula>INDIRECT("E"&amp;ROW())="On hold"</formula>
    </cfRule>
    <cfRule type="expression" dxfId="8570" priority="9543" stopIfTrue="1">
      <formula>INDIRECT("E"&amp;ROW())="Handed Over"</formula>
    </cfRule>
    <cfRule type="expression" dxfId="8569" priority="9544" stopIfTrue="1">
      <formula>INDIRECT("E"&amp;ROW())="Fitted"</formula>
    </cfRule>
    <cfRule type="expression" dxfId="8568" priority="9545" stopIfTrue="1">
      <formula>INDIRECT("E"&amp;ROW())="Booked to fit"</formula>
    </cfRule>
    <cfRule type="expression" dxfId="8567" priority="9546" stopIfTrue="1">
      <formula>INDIRECT("E"&amp;ROW())="Delivered To Depot/Container"</formula>
    </cfRule>
    <cfRule type="expression" dxfId="8566" priority="9547" stopIfTrue="1">
      <formula>INDIRECT("E"&amp;ROW())="Called Off"</formula>
    </cfRule>
    <cfRule type="expression" dxfId="8565" priority="9548" stopIfTrue="1">
      <formula>INDIRECT("E"&amp;ROW())="Await Client Approval"</formula>
    </cfRule>
    <cfRule type="expression" dxfId="8564" priority="9549" stopIfTrue="1">
      <formula>INDIRECT("E"&amp;ROW())="SCOPE SURVEY"</formula>
    </cfRule>
    <cfRule type="expression" dxfId="8563" priority="9550" stopIfTrue="1">
      <formula>INDIRECT("E"&amp;ROW())="Priced"</formula>
    </cfRule>
    <cfRule type="expression" dxfId="8562" priority="9551" stopIfTrue="1">
      <formula>INDIRECT("E"&amp;ROW())="Sent for pricing"</formula>
    </cfRule>
    <cfRule type="expression" dxfId="8561" priority="9552" stopIfTrue="1">
      <formula>INDIRECT("E"&amp;ROW())="Await"</formula>
    </cfRule>
    <cfRule type="expression" dxfId="8560" priority="9553" stopIfTrue="1">
      <formula>INDIRECT("E"&amp;ROW())="CLEANSED"</formula>
    </cfRule>
    <cfRule type="expression" dxfId="8559" priority="9554" stopIfTrue="1">
      <formula>INDIRECT("E"&amp;ROW())="PM TO CLEANSE"</formula>
    </cfRule>
    <cfRule type="expression" dxfId="8558" priority="9555" stopIfTrue="1">
      <formula>INDIRECT("E"&amp;ROW())="Survey Received"</formula>
    </cfRule>
    <cfRule type="expression" dxfId="8557" priority="9556" stopIfTrue="1">
      <formula>INDIRECT("E"&amp;ROW())="Survey Booked"</formula>
    </cfRule>
    <cfRule type="expression" dxfId="8556" priority="9757" stopIfTrue="1">
      <formula>INDIRECT("E"&amp;ROW())="Recall Required"</formula>
    </cfRule>
  </conditionalFormatting>
  <conditionalFormatting sqref="A102:AE103 A93:AE93">
    <cfRule type="expression" dxfId="8555" priority="8241" stopIfTrue="1">
      <formula>INDIRECT("E"&amp;ROW())="Recall Required"</formula>
    </cfRule>
    <cfRule type="expression" dxfId="8554" priority="8242" stopIfTrue="1">
      <formula>INDIRECT("E"&amp;ROW())="Part Fitted"</formula>
    </cfRule>
    <cfRule type="expression" dxfId="8553" priority="8243" stopIfTrue="1">
      <formula>INDIRECT("E"&amp;ROW())="confirmed"</formula>
    </cfRule>
    <cfRule type="expression" dxfId="8552" priority="8244" stopIfTrue="1">
      <formula>INDIRECT("E"&amp;ROW())="Duplicate"</formula>
    </cfRule>
    <cfRule type="expression" dxfId="8551" priority="8245" stopIfTrue="1">
      <formula>INDIRECT("E"&amp;ROW())="Handed Back"</formula>
    </cfRule>
    <cfRule type="expression" dxfId="8550" priority="8246" stopIfTrue="1">
      <formula>INDIRECT("E"&amp;ROW())="Refusal"</formula>
    </cfRule>
    <cfRule type="expression" dxfId="8549" priority="8247" stopIfTrue="1">
      <formula>INDIRECT("E"&amp;ROW())="No Access install"</formula>
    </cfRule>
    <cfRule type="expression" dxfId="8548" priority="8248" stopIfTrue="1">
      <formula>INDIRECT("E"&amp;ROW())="No Access survey"</formula>
    </cfRule>
    <cfRule type="expression" dxfId="8547" priority="8249" stopIfTrue="1">
      <formula>INDIRECT("E"&amp;ROW())="NWR"</formula>
    </cfRule>
    <cfRule type="expression" dxfId="8546" priority="8250" stopIfTrue="1">
      <formula>INDIRECT("E"&amp;ROW())="Cancelled"</formula>
    </cfRule>
    <cfRule type="expression" dxfId="8545" priority="8251" stopIfTrue="1">
      <formula>INDIRECT("E"&amp;ROW())="On hold"</formula>
    </cfRule>
    <cfRule type="expression" dxfId="8544" priority="8252" stopIfTrue="1">
      <formula>INDIRECT("E"&amp;ROW())="Handed Over"</formula>
    </cfRule>
    <cfRule type="expression" dxfId="8543" priority="8253" stopIfTrue="1">
      <formula>INDIRECT("E"&amp;ROW())="Fitted"</formula>
    </cfRule>
    <cfRule type="expression" dxfId="8542" priority="8254" stopIfTrue="1">
      <formula>INDIRECT("E"&amp;ROW())="Booked to fit"</formula>
    </cfRule>
    <cfRule type="expression" dxfId="8541" priority="8255" stopIfTrue="1">
      <formula>INDIRECT("E"&amp;ROW())="Delivered To Depot/Container"</formula>
    </cfRule>
    <cfRule type="expression" dxfId="8540" priority="8256" stopIfTrue="1">
      <formula>INDIRECT("E"&amp;ROW())="Called Off"</formula>
    </cfRule>
    <cfRule type="expression" dxfId="8539" priority="8257" stopIfTrue="1">
      <formula>INDIRECT("E"&amp;ROW())="Await Client Approval"</formula>
    </cfRule>
    <cfRule type="expression" dxfId="8538" priority="8258" stopIfTrue="1">
      <formula>INDIRECT("E"&amp;ROW())="SCOPE SURVEY"</formula>
    </cfRule>
    <cfRule type="expression" dxfId="8537" priority="8259" stopIfTrue="1">
      <formula>INDIRECT("E"&amp;ROW())="Priced"</formula>
    </cfRule>
    <cfRule type="expression" dxfId="8536" priority="8260" stopIfTrue="1">
      <formula>INDIRECT("E"&amp;ROW())="Sent for pricing"</formula>
    </cfRule>
    <cfRule type="expression" dxfId="8535" priority="8261" stopIfTrue="1">
      <formula>INDIRECT("E"&amp;ROW())="Await"</formula>
    </cfRule>
    <cfRule type="expression" dxfId="8534" priority="8262" stopIfTrue="1">
      <formula>INDIRECT("E"&amp;ROW())="CLEANSED"</formula>
    </cfRule>
    <cfRule type="expression" dxfId="8533" priority="8263" stopIfTrue="1">
      <formula>INDIRECT("E"&amp;ROW())="PM TO CLEANSE"</formula>
    </cfRule>
    <cfRule type="expression" dxfId="8532" priority="8264" stopIfTrue="1">
      <formula>INDIRECT("E"&amp;ROW())="Survey Received"</formula>
    </cfRule>
    <cfRule type="expression" dxfId="8531" priority="8265" stopIfTrue="1">
      <formula>INDIRECT("E"&amp;ROW())="Survey Booked"</formula>
    </cfRule>
  </conditionalFormatting>
  <conditionalFormatting sqref="A103:AE103 A106:AE106 A113:AE113 A118:AE119 A144:AE144 A177:AE178 A96:AE96 D127:AB127 D150:AB150 D152:AB152 D154:AB154 A127:B127 A150:B150 A152:B152 A154:B154 H73:AB74 H56:AA58 H60:AA60 H62:AA65">
    <cfRule type="expression" dxfId="8530" priority="11170">
      <formula>INDIRECT("D"&amp;ROW())="Yes"</formula>
    </cfRule>
  </conditionalFormatting>
  <conditionalFormatting sqref="A105:AE106">
    <cfRule type="expression" dxfId="8529" priority="7839" stopIfTrue="1">
      <formula>INDIRECT("E"&amp;ROW())="Recall Required"</formula>
    </cfRule>
    <cfRule type="expression" dxfId="8528" priority="7840" stopIfTrue="1">
      <formula>INDIRECT("E"&amp;ROW())="Part Fitted"</formula>
    </cfRule>
    <cfRule type="expression" dxfId="8527" priority="7841" stopIfTrue="1">
      <formula>INDIRECT("E"&amp;ROW())="confirmed"</formula>
    </cfRule>
    <cfRule type="expression" dxfId="8526" priority="7842" stopIfTrue="1">
      <formula>INDIRECT("E"&amp;ROW())="Duplicate"</formula>
    </cfRule>
    <cfRule type="expression" dxfId="8525" priority="7843" stopIfTrue="1">
      <formula>INDIRECT("E"&amp;ROW())="Handed Back"</formula>
    </cfRule>
    <cfRule type="expression" dxfId="8524" priority="7844" stopIfTrue="1">
      <formula>INDIRECT("E"&amp;ROW())="Refusal"</formula>
    </cfRule>
    <cfRule type="expression" dxfId="8523" priority="7845" stopIfTrue="1">
      <formula>INDIRECT("E"&amp;ROW())="No Access install"</formula>
    </cfRule>
    <cfRule type="expression" dxfId="8522" priority="7846" stopIfTrue="1">
      <formula>INDIRECT("E"&amp;ROW())="No Access survey"</formula>
    </cfRule>
    <cfRule type="expression" dxfId="8521" priority="7847" stopIfTrue="1">
      <formula>INDIRECT("E"&amp;ROW())="NWR"</formula>
    </cfRule>
    <cfRule type="expression" dxfId="8520" priority="7848" stopIfTrue="1">
      <formula>INDIRECT("E"&amp;ROW())="Cancelled"</formula>
    </cfRule>
    <cfRule type="expression" dxfId="8519" priority="7849" stopIfTrue="1">
      <formula>INDIRECT("E"&amp;ROW())="On hold"</formula>
    </cfRule>
    <cfRule type="expression" dxfId="8518" priority="7850" stopIfTrue="1">
      <formula>INDIRECT("E"&amp;ROW())="Handed Over"</formula>
    </cfRule>
    <cfRule type="expression" dxfId="8517" priority="7851" stopIfTrue="1">
      <formula>INDIRECT("E"&amp;ROW())="Fitted"</formula>
    </cfRule>
    <cfRule type="expression" dxfId="8516" priority="7852" stopIfTrue="1">
      <formula>INDIRECT("E"&amp;ROW())="Booked to fit"</formula>
    </cfRule>
    <cfRule type="expression" dxfId="8515" priority="7853" stopIfTrue="1">
      <formula>INDIRECT("E"&amp;ROW())="Delivered To Depot/Container"</formula>
    </cfRule>
    <cfRule type="expression" dxfId="8514" priority="7854" stopIfTrue="1">
      <formula>INDIRECT("E"&amp;ROW())="Called Off"</formula>
    </cfRule>
    <cfRule type="expression" dxfId="8513" priority="7855" stopIfTrue="1">
      <formula>INDIRECT("E"&amp;ROW())="Await Client Approval"</formula>
    </cfRule>
    <cfRule type="expression" dxfId="8512" priority="7856" stopIfTrue="1">
      <formula>INDIRECT("E"&amp;ROW())="SCOPE SURVEY"</formula>
    </cfRule>
    <cfRule type="expression" dxfId="8511" priority="7857" stopIfTrue="1">
      <formula>INDIRECT("E"&amp;ROW())="Priced"</formula>
    </cfRule>
    <cfRule type="expression" dxfId="8510" priority="7858" stopIfTrue="1">
      <formula>INDIRECT("E"&amp;ROW())="Sent for pricing"</formula>
    </cfRule>
    <cfRule type="expression" dxfId="8509" priority="7859" stopIfTrue="1">
      <formula>INDIRECT("E"&amp;ROW())="Await"</formula>
    </cfRule>
    <cfRule type="expression" dxfId="8508" priority="7860" stopIfTrue="1">
      <formula>INDIRECT("E"&amp;ROW())="CLEANSED"</formula>
    </cfRule>
    <cfRule type="expression" dxfId="8507" priority="7861" stopIfTrue="1">
      <formula>INDIRECT("E"&amp;ROW())="PM TO CLEANSE"</formula>
    </cfRule>
    <cfRule type="expression" dxfId="8506" priority="7862" stopIfTrue="1">
      <formula>INDIRECT("E"&amp;ROW())="Survey Received"</formula>
    </cfRule>
    <cfRule type="expression" dxfId="8505" priority="7863" stopIfTrue="1">
      <formula>INDIRECT("E"&amp;ROW())="Survey Booked"</formula>
    </cfRule>
  </conditionalFormatting>
  <conditionalFormatting sqref="A112:AE113 A96:AE96">
    <cfRule type="expression" dxfId="8504" priority="7555" stopIfTrue="1">
      <formula>INDIRECT("E"&amp;ROW())="Recall Required"</formula>
    </cfRule>
    <cfRule type="expression" dxfId="8503" priority="7556" stopIfTrue="1">
      <formula>INDIRECT("E"&amp;ROW())="Part Fitted"</formula>
    </cfRule>
    <cfRule type="expression" dxfId="8502" priority="7557" stopIfTrue="1">
      <formula>INDIRECT("E"&amp;ROW())="confirmed"</formula>
    </cfRule>
    <cfRule type="expression" dxfId="8501" priority="7558" stopIfTrue="1">
      <formula>INDIRECT("E"&amp;ROW())="Duplicate"</formula>
    </cfRule>
    <cfRule type="expression" dxfId="8500" priority="7559" stopIfTrue="1">
      <formula>INDIRECT("E"&amp;ROW())="Handed Back"</formula>
    </cfRule>
    <cfRule type="expression" dxfId="8499" priority="7560" stopIfTrue="1">
      <formula>INDIRECT("E"&amp;ROW())="Refusal"</formula>
    </cfRule>
    <cfRule type="expression" dxfId="8498" priority="7561" stopIfTrue="1">
      <formula>INDIRECT("E"&amp;ROW())="No Access install"</formula>
    </cfRule>
    <cfRule type="expression" dxfId="8497" priority="7562" stopIfTrue="1">
      <formula>INDIRECT("E"&amp;ROW())="No Access survey"</formula>
    </cfRule>
    <cfRule type="expression" dxfId="8496" priority="7563" stopIfTrue="1">
      <formula>INDIRECT("E"&amp;ROW())="NWR"</formula>
    </cfRule>
    <cfRule type="expression" dxfId="8495" priority="7564" stopIfTrue="1">
      <formula>INDIRECT("E"&amp;ROW())="Cancelled"</formula>
    </cfRule>
    <cfRule type="expression" dxfId="8494" priority="7565" stopIfTrue="1">
      <formula>INDIRECT("E"&amp;ROW())="On hold"</formula>
    </cfRule>
    <cfRule type="expression" dxfId="8493" priority="7566" stopIfTrue="1">
      <formula>INDIRECT("E"&amp;ROW())="Handed Over"</formula>
    </cfRule>
    <cfRule type="expression" dxfId="8492" priority="7567" stopIfTrue="1">
      <formula>INDIRECT("E"&amp;ROW())="Fitted"</formula>
    </cfRule>
    <cfRule type="expression" dxfId="8491" priority="7568" stopIfTrue="1">
      <formula>INDIRECT("E"&amp;ROW())="Booked to fit"</formula>
    </cfRule>
    <cfRule type="expression" dxfId="8490" priority="7569" stopIfTrue="1">
      <formula>INDIRECT("E"&amp;ROW())="Delivered To Depot/Container"</formula>
    </cfRule>
    <cfRule type="expression" dxfId="8489" priority="7570" stopIfTrue="1">
      <formula>INDIRECT("E"&amp;ROW())="Called Off"</formula>
    </cfRule>
    <cfRule type="expression" dxfId="8488" priority="7571" stopIfTrue="1">
      <formula>INDIRECT("E"&amp;ROW())="Await Client Approval"</formula>
    </cfRule>
    <cfRule type="expression" dxfId="8487" priority="7572" stopIfTrue="1">
      <formula>INDIRECT("E"&amp;ROW())="SCOPE SURVEY"</formula>
    </cfRule>
    <cfRule type="expression" dxfId="8486" priority="7573" stopIfTrue="1">
      <formula>INDIRECT("E"&amp;ROW())="Priced"</formula>
    </cfRule>
    <cfRule type="expression" dxfId="8485" priority="7574" stopIfTrue="1">
      <formula>INDIRECT("E"&amp;ROW())="Sent for pricing"</formula>
    </cfRule>
    <cfRule type="expression" dxfId="8484" priority="7575" stopIfTrue="1">
      <formula>INDIRECT("E"&amp;ROW())="Await"</formula>
    </cfRule>
    <cfRule type="expression" dxfId="8483" priority="7576" stopIfTrue="1">
      <formula>INDIRECT("E"&amp;ROW())="CLEANSED"</formula>
    </cfRule>
    <cfRule type="expression" dxfId="8482" priority="7577" stopIfTrue="1">
      <formula>INDIRECT("E"&amp;ROW())="PM TO CLEANSE"</formula>
    </cfRule>
    <cfRule type="expression" dxfId="8481" priority="7578" stopIfTrue="1">
      <formula>INDIRECT("E"&amp;ROW())="Survey Received"</formula>
    </cfRule>
    <cfRule type="expression" dxfId="8480" priority="7579" stopIfTrue="1">
      <formula>INDIRECT("E"&amp;ROW())="Survey Booked"</formula>
    </cfRule>
  </conditionalFormatting>
  <conditionalFormatting sqref="D47 D66:D68 D70 D79 D85 D98 D100 D108 D177:D178 T177:T178 AB177:AB178">
    <cfRule type="expression" dxfId="8479" priority="16941">
      <formula>INDIRECT("D"&amp;ROW())="Yes"</formula>
    </cfRule>
    <cfRule type="expression" dxfId="8478" priority="16942" stopIfTrue="1">
      <formula>INDIRECT("E"&amp;ROW())="Recall Required"</formula>
    </cfRule>
  </conditionalFormatting>
  <conditionalFormatting sqref="D47 D66:D68 D79 D85 D70 D98 D100 D108 D96 H96:AB96 D103 H103:AB103 D106 H106:AB106 D113 H113:AB113 D118:D119 H118:AB119 H52:AB54 H56:AB60 H62:AB83 D93 H93:AB93 D115 H115:AB115 H144:AB144 D144">
    <cfRule type="expression" dxfId="8477" priority="16918" stopIfTrue="1">
      <formula>INDIRECT("E"&amp;ROW())="confirmed"</formula>
    </cfRule>
    <cfRule type="expression" dxfId="8476" priority="16919" stopIfTrue="1">
      <formula>INDIRECT("E"&amp;ROW())="Duplicate"</formula>
    </cfRule>
    <cfRule type="expression" dxfId="8475" priority="16920" stopIfTrue="1">
      <formula>INDIRECT("E"&amp;ROW())="Handed Back"</formula>
    </cfRule>
  </conditionalFormatting>
  <conditionalFormatting sqref="D47 D66:D68 D79 D85 D70 D98 D100 D108 D177:D178 D96 D103 D106 D113 D118:D119 D93 D115 D144">
    <cfRule type="expression" dxfId="8474" priority="16921" stopIfTrue="1">
      <formula>INDIRECT("E"&amp;ROW())="Refusal"</formula>
    </cfRule>
    <cfRule type="expression" dxfId="8473" priority="16922" stopIfTrue="1">
      <formula>INDIRECT("E"&amp;ROW())="No Access install"</formula>
    </cfRule>
    <cfRule type="expression" dxfId="8472" priority="16923" stopIfTrue="1">
      <formula>INDIRECT("E"&amp;ROW())="No Access survey"</formula>
    </cfRule>
    <cfRule type="expression" dxfId="8471" priority="16924" stopIfTrue="1">
      <formula>INDIRECT("E"&amp;ROW())="NWR"</formula>
    </cfRule>
    <cfRule type="expression" dxfId="8470" priority="16925" stopIfTrue="1">
      <formula>INDIRECT("E"&amp;ROW())="Cancelled"</formula>
    </cfRule>
    <cfRule type="expression" dxfId="8469" priority="16926" stopIfTrue="1">
      <formula>INDIRECT("E"&amp;ROW())="On hold"</formula>
    </cfRule>
    <cfRule type="expression" dxfId="8468" priority="16927" stopIfTrue="1">
      <formula>INDIRECT("E"&amp;ROW())="Handed Over"</formula>
    </cfRule>
    <cfRule type="expression" dxfId="8467" priority="16928" stopIfTrue="1">
      <formula>INDIRECT("E"&amp;ROW())="Fitted"</formula>
    </cfRule>
    <cfRule type="expression" dxfId="8466" priority="16929" stopIfTrue="1">
      <formula>INDIRECT("E"&amp;ROW())="Booked to fit"</formula>
    </cfRule>
    <cfRule type="expression" dxfId="8465" priority="16930" stopIfTrue="1">
      <formula>INDIRECT("E"&amp;ROW())="Delivered To Depot/Container"</formula>
    </cfRule>
    <cfRule type="expression" dxfId="8464" priority="16931" stopIfTrue="1">
      <formula>INDIRECT("E"&amp;ROW())="Called Off"</formula>
    </cfRule>
    <cfRule type="expression" dxfId="8463" priority="16932" stopIfTrue="1">
      <formula>INDIRECT("E"&amp;ROW())="Await Client Approval"</formula>
    </cfRule>
    <cfRule type="expression" dxfId="8462" priority="16933" stopIfTrue="1">
      <formula>INDIRECT("E"&amp;ROW())="SCOPE SURVEY"</formula>
    </cfRule>
    <cfRule type="expression" dxfId="8461" priority="16934" stopIfTrue="1">
      <formula>INDIRECT("E"&amp;ROW())="Priced"</formula>
    </cfRule>
    <cfRule type="expression" dxfId="8460" priority="16935" stopIfTrue="1">
      <formula>INDIRECT("E"&amp;ROW())="Sent for pricing"</formula>
    </cfRule>
    <cfRule type="expression" dxfId="8459" priority="16936" stopIfTrue="1">
      <formula>INDIRECT("E"&amp;ROW())="Await"</formula>
    </cfRule>
    <cfRule type="expression" dxfId="8458" priority="16937" stopIfTrue="1">
      <formula>INDIRECT("E"&amp;ROW())="CLEANSED"</formula>
    </cfRule>
    <cfRule type="expression" dxfId="8457" priority="16938" stopIfTrue="1">
      <formula>INDIRECT("E"&amp;ROW())="PM TO CLEANSE"</formula>
    </cfRule>
    <cfRule type="expression" dxfId="8456" priority="16939" stopIfTrue="1">
      <formula>INDIRECT("E"&amp;ROW())="Survey Received"</formula>
    </cfRule>
    <cfRule type="expression" dxfId="8455" priority="16940" stopIfTrue="1">
      <formula>INDIRECT("E"&amp;ROW())="Survey Booked"</formula>
    </cfRule>
    <cfRule type="expression" dxfId="8454" priority="16943" stopIfTrue="1">
      <formula>INDIRECT("E"&amp;ROW())="Supply Only"</formula>
    </cfRule>
    <cfRule type="expression" dxfId="8453" priority="16944" stopIfTrue="1">
      <formula>INDIRECT("E"&amp;ROW())="Part Fitted"</formula>
    </cfRule>
    <cfRule type="expression" dxfId="8452" priority="16951" stopIfTrue="1">
      <formula>INDIRECT("E"&amp;ROW())="NWR"</formula>
    </cfRule>
    <cfRule type="expression" dxfId="8451" priority="16952" stopIfTrue="1">
      <formula>INDIRECT("E"&amp;ROW())="Cancelled"</formula>
    </cfRule>
    <cfRule type="expression" dxfId="8450" priority="16953" stopIfTrue="1">
      <formula>INDIRECT("E"&amp;ROW())="On hold"</formula>
    </cfRule>
    <cfRule type="expression" dxfId="8449" priority="16954" stopIfTrue="1">
      <formula>INDIRECT("E"&amp;ROW())="Handed Over"</formula>
    </cfRule>
    <cfRule type="expression" dxfId="8448" priority="16955" stopIfTrue="1">
      <formula>INDIRECT("E"&amp;ROW())="Fitted"</formula>
    </cfRule>
    <cfRule type="expression" dxfId="8447" priority="16956" stopIfTrue="1">
      <formula>INDIRECT("E"&amp;ROW())="Booked to fit"</formula>
    </cfRule>
    <cfRule type="expression" dxfId="8446" priority="16957" stopIfTrue="1">
      <formula>INDIRECT("E"&amp;ROW())="Delivered To Depot/Container"</formula>
    </cfRule>
    <cfRule type="expression" dxfId="8445" priority="16958" stopIfTrue="1">
      <formula>INDIRECT("E"&amp;ROW())="Called Off"</formula>
    </cfRule>
    <cfRule type="expression" dxfId="8444" priority="16959" stopIfTrue="1">
      <formula>INDIRECT("E"&amp;ROW())="Await Client Approval"</formula>
    </cfRule>
    <cfRule type="expression" dxfId="8443" priority="16960" stopIfTrue="1">
      <formula>INDIRECT("E"&amp;ROW())="SCOPE SURVEY"</formula>
    </cfRule>
    <cfRule type="expression" dxfId="8442" priority="16961" stopIfTrue="1">
      <formula>INDIRECT("E"&amp;ROW())="Priced"</formula>
    </cfRule>
    <cfRule type="expression" dxfId="8441" priority="16962" stopIfTrue="1">
      <formula>INDIRECT("E"&amp;ROW())="Sent for pricing"</formula>
    </cfRule>
    <cfRule type="expression" dxfId="8440" priority="16963" stopIfTrue="1">
      <formula>INDIRECT("E"&amp;ROW())="Await"</formula>
    </cfRule>
    <cfRule type="expression" dxfId="8439" priority="16964" stopIfTrue="1">
      <formula>INDIRECT("E"&amp;ROW())="CLEANSED"</formula>
    </cfRule>
    <cfRule type="expression" dxfId="8438" priority="16965" stopIfTrue="1">
      <formula>INDIRECT("E"&amp;ROW())="PM TO CLEANSE"</formula>
    </cfRule>
    <cfRule type="expression" dxfId="8437" priority="16966" stopIfTrue="1">
      <formula>INDIRECT("E"&amp;ROW())="Survey Received"</formula>
    </cfRule>
    <cfRule type="expression" dxfId="8436" priority="16967" stopIfTrue="1">
      <formula>INDIRECT("E"&amp;ROW())="Survey Booked"</formula>
    </cfRule>
  </conditionalFormatting>
  <conditionalFormatting sqref="D47 D66:D68 D79:H79 D85:H85 D70 D98 D100 D108 D177:D178 D96:H96 D103:H103 D106:H106 D113:H113 D118:H119 D93:H93 D115:H115 D144:H144">
    <cfRule type="expression" dxfId="8435" priority="16948" stopIfTrue="1">
      <formula>INDIRECT("E"&amp;ROW())="Refusal"</formula>
    </cfRule>
    <cfRule type="expression" dxfId="8434" priority="16949" stopIfTrue="1">
      <formula>INDIRECT("E"&amp;ROW())="No Access install"</formula>
    </cfRule>
    <cfRule type="expression" dxfId="8433" priority="16950" stopIfTrue="1">
      <formula>INDIRECT("E"&amp;ROW())="No Access survey"</formula>
    </cfRule>
  </conditionalFormatting>
  <conditionalFormatting sqref="D53">
    <cfRule type="expression" dxfId="8432" priority="12459" stopIfTrue="1">
      <formula>INDIRECT("E"&amp;ROW())="confirmed"</formula>
    </cfRule>
    <cfRule type="expression" dxfId="8431" priority="12460" stopIfTrue="1">
      <formula>INDIRECT("E"&amp;ROW())="Duplicate"</formula>
    </cfRule>
    <cfRule type="expression" dxfId="8430" priority="12461" stopIfTrue="1">
      <formula>INDIRECT("E"&amp;ROW())="Handed Back"</formula>
    </cfRule>
    <cfRule type="expression" dxfId="8429" priority="12462" stopIfTrue="1">
      <formula>INDIRECT("E"&amp;ROW())="Refusal"</formula>
    </cfRule>
    <cfRule type="expression" dxfId="8428" priority="12463" stopIfTrue="1">
      <formula>INDIRECT("E"&amp;ROW())="No Access install"</formula>
    </cfRule>
    <cfRule type="expression" dxfId="8427" priority="12464" stopIfTrue="1">
      <formula>INDIRECT("E"&amp;ROW())="No Access survey"</formula>
    </cfRule>
    <cfRule type="expression" dxfId="8426" priority="12465" stopIfTrue="1">
      <formula>INDIRECT("E"&amp;ROW())="NWR"</formula>
    </cfRule>
    <cfRule type="expression" dxfId="8425" priority="12466" stopIfTrue="1">
      <formula>INDIRECT("E"&amp;ROW())="Cancelled"</formula>
    </cfRule>
    <cfRule type="expression" dxfId="8424" priority="12467" stopIfTrue="1">
      <formula>INDIRECT("E"&amp;ROW())="On hold"</formula>
    </cfRule>
    <cfRule type="expression" dxfId="8423" priority="12468" stopIfTrue="1">
      <formula>INDIRECT("E"&amp;ROW())="Handed Over"</formula>
    </cfRule>
    <cfRule type="expression" dxfId="8422" priority="12469" stopIfTrue="1">
      <formula>INDIRECT("E"&amp;ROW())="Fitted"</formula>
    </cfRule>
    <cfRule type="expression" dxfId="8421" priority="12470" stopIfTrue="1">
      <formula>INDIRECT("E"&amp;ROW())="Booked to fit"</formula>
    </cfRule>
    <cfRule type="expression" dxfId="8420" priority="12471" stopIfTrue="1">
      <formula>INDIRECT("E"&amp;ROW())="Delivered To Depot/Container"</formula>
    </cfRule>
    <cfRule type="expression" dxfId="8419" priority="12472" stopIfTrue="1">
      <formula>INDIRECT("E"&amp;ROW())="Called Off"</formula>
    </cfRule>
    <cfRule type="expression" dxfId="8418" priority="12473" stopIfTrue="1">
      <formula>INDIRECT("E"&amp;ROW())="Await Client Approval"</formula>
    </cfRule>
    <cfRule type="expression" dxfId="8417" priority="12474" stopIfTrue="1">
      <formula>INDIRECT("E"&amp;ROW())="SCOPE SURVEY"</formula>
    </cfRule>
    <cfRule type="expression" dxfId="8416" priority="12475" stopIfTrue="1">
      <formula>INDIRECT("E"&amp;ROW())="Priced"</formula>
    </cfRule>
    <cfRule type="expression" dxfId="8415" priority="12476" stopIfTrue="1">
      <formula>INDIRECT("E"&amp;ROW())="Sent for pricing"</formula>
    </cfRule>
    <cfRule type="expression" dxfId="8414" priority="12477" stopIfTrue="1">
      <formula>INDIRECT("E"&amp;ROW())="Await"</formula>
    </cfRule>
    <cfRule type="expression" dxfId="8413" priority="12478" stopIfTrue="1">
      <formula>INDIRECT("E"&amp;ROW())="CLEANSED"</formula>
    </cfRule>
    <cfRule type="expression" dxfId="8412" priority="12479" stopIfTrue="1">
      <formula>INDIRECT("E"&amp;ROW())="PM TO CLEANSE"</formula>
    </cfRule>
    <cfRule type="expression" dxfId="8411" priority="12480" stopIfTrue="1">
      <formula>INDIRECT("E"&amp;ROW())="Survey Received"</formula>
    </cfRule>
    <cfRule type="expression" dxfId="8410" priority="12481" stopIfTrue="1">
      <formula>INDIRECT("E"&amp;ROW())="Survey Booked"</formula>
    </cfRule>
    <cfRule type="expression" dxfId="8409" priority="12482">
      <formula>INDIRECT("D"&amp;ROW())="Yes"</formula>
    </cfRule>
    <cfRule type="expression" dxfId="8408" priority="12483" stopIfTrue="1">
      <formula>INDIRECT("E"&amp;ROW())="Recall Required"</formula>
    </cfRule>
    <cfRule type="expression" dxfId="8407" priority="12484" stopIfTrue="1">
      <formula>INDIRECT("E"&amp;ROW())="Supply Only"</formula>
    </cfRule>
    <cfRule type="expression" dxfId="8406" priority="12485" stopIfTrue="1">
      <formula>INDIRECT("E"&amp;ROW())="Part Fitted"</formula>
    </cfRule>
    <cfRule type="expression" dxfId="8405" priority="12489" stopIfTrue="1">
      <formula>INDIRECT("E"&amp;ROW())="Refusal"</formula>
    </cfRule>
    <cfRule type="expression" dxfId="8404" priority="12490" stopIfTrue="1">
      <formula>INDIRECT("E"&amp;ROW())="No Access install"</formula>
    </cfRule>
    <cfRule type="expression" dxfId="8403" priority="12491" stopIfTrue="1">
      <formula>INDIRECT("E"&amp;ROW())="No Access survey"</formula>
    </cfRule>
    <cfRule type="expression" dxfId="8402" priority="12492" stopIfTrue="1">
      <formula>INDIRECT("E"&amp;ROW())="NWR"</formula>
    </cfRule>
    <cfRule type="expression" dxfId="8401" priority="12493" stopIfTrue="1">
      <formula>INDIRECT("E"&amp;ROW())="Cancelled"</formula>
    </cfRule>
    <cfRule type="expression" dxfId="8400" priority="12494" stopIfTrue="1">
      <formula>INDIRECT("E"&amp;ROW())="On hold"</formula>
    </cfRule>
    <cfRule type="expression" dxfId="8399" priority="12495" stopIfTrue="1">
      <formula>INDIRECT("E"&amp;ROW())="Handed Over"</formula>
    </cfRule>
    <cfRule type="expression" dxfId="8398" priority="12496" stopIfTrue="1">
      <formula>INDIRECT("E"&amp;ROW())="Fitted"</formula>
    </cfRule>
    <cfRule type="expression" dxfId="8397" priority="12497" stopIfTrue="1">
      <formula>INDIRECT("E"&amp;ROW())="Booked to fit"</formula>
    </cfRule>
    <cfRule type="expression" dxfId="8396" priority="12498" stopIfTrue="1">
      <formula>INDIRECT("E"&amp;ROW())="Delivered To Depot/Container"</formula>
    </cfRule>
    <cfRule type="expression" dxfId="8395" priority="12499" stopIfTrue="1">
      <formula>INDIRECT("E"&amp;ROW())="Called Off"</formula>
    </cfRule>
    <cfRule type="expression" dxfId="8394" priority="12500" stopIfTrue="1">
      <formula>INDIRECT("E"&amp;ROW())="Await Client Approval"</formula>
    </cfRule>
    <cfRule type="expression" dxfId="8393" priority="12501" stopIfTrue="1">
      <formula>INDIRECT("E"&amp;ROW())="SCOPE SURVEY"</formula>
    </cfRule>
    <cfRule type="expression" dxfId="8392" priority="12502" stopIfTrue="1">
      <formula>INDIRECT("E"&amp;ROW())="Priced"</formula>
    </cfRule>
    <cfRule type="expression" dxfId="8391" priority="12503" stopIfTrue="1">
      <formula>INDIRECT("E"&amp;ROW())="Sent for pricing"</formula>
    </cfRule>
    <cfRule type="expression" dxfId="8390" priority="12504" stopIfTrue="1">
      <formula>INDIRECT("E"&amp;ROW())="Await"</formula>
    </cfRule>
    <cfRule type="expression" dxfId="8389" priority="12505" stopIfTrue="1">
      <formula>INDIRECT("E"&amp;ROW())="CLEANSED"</formula>
    </cfRule>
    <cfRule type="expression" dxfId="8388" priority="12506" stopIfTrue="1">
      <formula>INDIRECT("E"&amp;ROW())="PM TO CLEANSE"</formula>
    </cfRule>
    <cfRule type="expression" dxfId="8387" priority="12507" stopIfTrue="1">
      <formula>INDIRECT("E"&amp;ROW())="Survey Received"</formula>
    </cfRule>
    <cfRule type="expression" dxfId="8386" priority="12508" stopIfTrue="1">
      <formula>INDIRECT("E"&amp;ROW())="Survey Booked"</formula>
    </cfRule>
  </conditionalFormatting>
  <conditionalFormatting sqref="D59">
    <cfRule type="expression" dxfId="8385" priority="12024" stopIfTrue="1">
      <formula>INDIRECT("E"&amp;ROW())="confirmed"</formula>
    </cfRule>
    <cfRule type="expression" dxfId="8384" priority="12025" stopIfTrue="1">
      <formula>INDIRECT("E"&amp;ROW())="Duplicate"</formula>
    </cfRule>
    <cfRule type="expression" dxfId="8383" priority="12026" stopIfTrue="1">
      <formula>INDIRECT("E"&amp;ROW())="Handed Back"</formula>
    </cfRule>
    <cfRule type="expression" dxfId="8382" priority="12027" stopIfTrue="1">
      <formula>INDIRECT("E"&amp;ROW())="Refusal"</formula>
    </cfRule>
    <cfRule type="expression" dxfId="8381" priority="12028" stopIfTrue="1">
      <formula>INDIRECT("E"&amp;ROW())="No Access install"</formula>
    </cfRule>
    <cfRule type="expression" dxfId="8380" priority="12029" stopIfTrue="1">
      <formula>INDIRECT("E"&amp;ROW())="No Access survey"</formula>
    </cfRule>
    <cfRule type="expression" dxfId="8379" priority="12030" stopIfTrue="1">
      <formula>INDIRECT("E"&amp;ROW())="NWR"</formula>
    </cfRule>
    <cfRule type="expression" dxfId="8378" priority="12031" stopIfTrue="1">
      <formula>INDIRECT("E"&amp;ROW())="Cancelled"</formula>
    </cfRule>
    <cfRule type="expression" dxfId="8377" priority="12032" stopIfTrue="1">
      <formula>INDIRECT("E"&amp;ROW())="On hold"</formula>
    </cfRule>
    <cfRule type="expression" dxfId="8376" priority="12033" stopIfTrue="1">
      <formula>INDIRECT("E"&amp;ROW())="Handed Over"</formula>
    </cfRule>
    <cfRule type="expression" dxfId="8375" priority="12034" stopIfTrue="1">
      <formula>INDIRECT("E"&amp;ROW())="Fitted"</formula>
    </cfRule>
    <cfRule type="expression" dxfId="8374" priority="12035" stopIfTrue="1">
      <formula>INDIRECT("E"&amp;ROW())="Booked to fit"</formula>
    </cfRule>
    <cfRule type="expression" dxfId="8373" priority="12036" stopIfTrue="1">
      <formula>INDIRECT("E"&amp;ROW())="Delivered To Depot/Container"</formula>
    </cfRule>
    <cfRule type="expression" dxfId="8372" priority="12037" stopIfTrue="1">
      <formula>INDIRECT("E"&amp;ROW())="Called Off"</formula>
    </cfRule>
    <cfRule type="expression" dxfId="8371" priority="12038" stopIfTrue="1">
      <formula>INDIRECT("E"&amp;ROW())="Await Client Approval"</formula>
    </cfRule>
    <cfRule type="expression" dxfId="8370" priority="12039" stopIfTrue="1">
      <formula>INDIRECT("E"&amp;ROW())="SCOPE SURVEY"</formula>
    </cfRule>
    <cfRule type="expression" dxfId="8369" priority="12040" stopIfTrue="1">
      <formula>INDIRECT("E"&amp;ROW())="Priced"</formula>
    </cfRule>
    <cfRule type="expression" dxfId="8368" priority="12041" stopIfTrue="1">
      <formula>INDIRECT("E"&amp;ROW())="Sent for pricing"</formula>
    </cfRule>
    <cfRule type="expression" dxfId="8367" priority="12042" stopIfTrue="1">
      <formula>INDIRECT("E"&amp;ROW())="Await"</formula>
    </cfRule>
    <cfRule type="expression" dxfId="8366" priority="12043" stopIfTrue="1">
      <formula>INDIRECT("E"&amp;ROW())="CLEANSED"</formula>
    </cfRule>
    <cfRule type="expression" dxfId="8365" priority="12044" stopIfTrue="1">
      <formula>INDIRECT("E"&amp;ROW())="PM TO CLEANSE"</formula>
    </cfRule>
    <cfRule type="expression" dxfId="8364" priority="12045" stopIfTrue="1">
      <formula>INDIRECT("E"&amp;ROW())="Survey Received"</formula>
    </cfRule>
    <cfRule type="expression" dxfId="8363" priority="12046" stopIfTrue="1">
      <formula>INDIRECT("E"&amp;ROW())="Survey Booked"</formula>
    </cfRule>
    <cfRule type="expression" dxfId="8362" priority="12047">
      <formula>INDIRECT("D"&amp;ROW())="Yes"</formula>
    </cfRule>
    <cfRule type="expression" dxfId="8361" priority="12048" stopIfTrue="1">
      <formula>INDIRECT("E"&amp;ROW())="Recall Required"</formula>
    </cfRule>
    <cfRule type="expression" dxfId="8360" priority="12049" stopIfTrue="1">
      <formula>INDIRECT("E"&amp;ROW())="Supply Only"</formula>
    </cfRule>
    <cfRule type="expression" dxfId="8359" priority="12050" stopIfTrue="1">
      <formula>INDIRECT("E"&amp;ROW())="Part Fitted"</formula>
    </cfRule>
    <cfRule type="expression" dxfId="8358" priority="12054" stopIfTrue="1">
      <formula>INDIRECT("E"&amp;ROW())="Refusal"</formula>
    </cfRule>
    <cfRule type="expression" dxfId="8357" priority="12055" stopIfTrue="1">
      <formula>INDIRECT("E"&amp;ROW())="No Access install"</formula>
    </cfRule>
    <cfRule type="expression" dxfId="8356" priority="12056" stopIfTrue="1">
      <formula>INDIRECT("E"&amp;ROW())="No Access survey"</formula>
    </cfRule>
    <cfRule type="expression" dxfId="8355" priority="12057" stopIfTrue="1">
      <formula>INDIRECT("E"&amp;ROW())="NWR"</formula>
    </cfRule>
    <cfRule type="expression" dxfId="8354" priority="12058" stopIfTrue="1">
      <formula>INDIRECT("E"&amp;ROW())="Cancelled"</formula>
    </cfRule>
    <cfRule type="expression" dxfId="8353" priority="12059" stopIfTrue="1">
      <formula>INDIRECT("E"&amp;ROW())="On hold"</formula>
    </cfRule>
    <cfRule type="expression" dxfId="8352" priority="12060" stopIfTrue="1">
      <formula>INDIRECT("E"&amp;ROW())="Handed Over"</formula>
    </cfRule>
    <cfRule type="expression" dxfId="8351" priority="12061" stopIfTrue="1">
      <formula>INDIRECT("E"&amp;ROW())="Fitted"</formula>
    </cfRule>
    <cfRule type="expression" dxfId="8350" priority="12062" stopIfTrue="1">
      <formula>INDIRECT("E"&amp;ROW())="Booked to fit"</formula>
    </cfRule>
    <cfRule type="expression" dxfId="8349" priority="12063" stopIfTrue="1">
      <formula>INDIRECT("E"&amp;ROW())="Delivered To Depot/Container"</formula>
    </cfRule>
    <cfRule type="expression" dxfId="8348" priority="12064" stopIfTrue="1">
      <formula>INDIRECT("E"&amp;ROW())="Called Off"</formula>
    </cfRule>
    <cfRule type="expression" dxfId="8347" priority="12065" stopIfTrue="1">
      <formula>INDIRECT("E"&amp;ROW())="Await Client Approval"</formula>
    </cfRule>
    <cfRule type="expression" dxfId="8346" priority="12066" stopIfTrue="1">
      <formula>INDIRECT("E"&amp;ROW())="SCOPE SURVEY"</formula>
    </cfRule>
    <cfRule type="expression" dxfId="8345" priority="12067" stopIfTrue="1">
      <formula>INDIRECT("E"&amp;ROW())="Priced"</formula>
    </cfRule>
    <cfRule type="expression" dxfId="8344" priority="12068" stopIfTrue="1">
      <formula>INDIRECT("E"&amp;ROW())="Sent for pricing"</formula>
    </cfRule>
    <cfRule type="expression" dxfId="8343" priority="12069" stopIfTrue="1">
      <formula>INDIRECT("E"&amp;ROW())="Await"</formula>
    </cfRule>
    <cfRule type="expression" dxfId="8342" priority="12070" stopIfTrue="1">
      <formula>INDIRECT("E"&amp;ROW())="CLEANSED"</formula>
    </cfRule>
    <cfRule type="expression" dxfId="8341" priority="12071" stopIfTrue="1">
      <formula>INDIRECT("E"&amp;ROW())="PM TO CLEANSE"</formula>
    </cfRule>
    <cfRule type="expression" dxfId="8340" priority="12072" stopIfTrue="1">
      <formula>INDIRECT("E"&amp;ROW())="Survey Received"</formula>
    </cfRule>
    <cfRule type="expression" dxfId="8339" priority="12073" stopIfTrue="1">
      <formula>INDIRECT("E"&amp;ROW())="Survey Booked"</formula>
    </cfRule>
    <cfRule type="expression" dxfId="8338" priority="12229" stopIfTrue="1">
      <formula>INDIRECT("E"&amp;ROW())="confirmed"</formula>
    </cfRule>
    <cfRule type="expression" dxfId="8337" priority="12230" stopIfTrue="1">
      <formula>INDIRECT("E"&amp;ROW())="Duplicate"</formula>
    </cfRule>
    <cfRule type="expression" dxfId="8336" priority="12231" stopIfTrue="1">
      <formula>INDIRECT("E"&amp;ROW())="Handed Back"</formula>
    </cfRule>
    <cfRule type="expression" dxfId="8335" priority="12232" stopIfTrue="1">
      <formula>INDIRECT("E"&amp;ROW())="Refusal"</formula>
    </cfRule>
    <cfRule type="expression" dxfId="8334" priority="12233" stopIfTrue="1">
      <formula>INDIRECT("E"&amp;ROW())="No Access install"</formula>
    </cfRule>
    <cfRule type="expression" dxfId="8333" priority="12234" stopIfTrue="1">
      <formula>INDIRECT("E"&amp;ROW())="No Access survey"</formula>
    </cfRule>
    <cfRule type="expression" dxfId="8332" priority="12235" stopIfTrue="1">
      <formula>INDIRECT("E"&amp;ROW())="NWR"</formula>
    </cfRule>
    <cfRule type="expression" dxfId="8331" priority="12236" stopIfTrue="1">
      <formula>INDIRECT("E"&amp;ROW())="Cancelled"</formula>
    </cfRule>
    <cfRule type="expression" dxfId="8330" priority="12237" stopIfTrue="1">
      <formula>INDIRECT("E"&amp;ROW())="On hold"</formula>
    </cfRule>
    <cfRule type="expression" dxfId="8329" priority="12238" stopIfTrue="1">
      <formula>INDIRECT("E"&amp;ROW())="Handed Over"</formula>
    </cfRule>
    <cfRule type="expression" dxfId="8328" priority="12239" stopIfTrue="1">
      <formula>INDIRECT("E"&amp;ROW())="Fitted"</formula>
    </cfRule>
    <cfRule type="expression" dxfId="8327" priority="12240" stopIfTrue="1">
      <formula>INDIRECT("E"&amp;ROW())="Booked to fit"</formula>
    </cfRule>
    <cfRule type="expression" dxfId="8326" priority="12241" stopIfTrue="1">
      <formula>INDIRECT("E"&amp;ROW())="Delivered To Depot/Container"</formula>
    </cfRule>
    <cfRule type="expression" dxfId="8325" priority="12242" stopIfTrue="1">
      <formula>INDIRECT("E"&amp;ROW())="Called Off"</formula>
    </cfRule>
    <cfRule type="expression" dxfId="8324" priority="12243" stopIfTrue="1">
      <formula>INDIRECT("E"&amp;ROW())="Await Client Approval"</formula>
    </cfRule>
    <cfRule type="expression" dxfId="8323" priority="12244" stopIfTrue="1">
      <formula>INDIRECT("E"&amp;ROW())="SCOPE SURVEY"</formula>
    </cfRule>
    <cfRule type="expression" dxfId="8322" priority="12245" stopIfTrue="1">
      <formula>INDIRECT("E"&amp;ROW())="Priced"</formula>
    </cfRule>
    <cfRule type="expression" dxfId="8321" priority="12246" stopIfTrue="1">
      <formula>INDIRECT("E"&amp;ROW())="Sent for pricing"</formula>
    </cfRule>
    <cfRule type="expression" dxfId="8320" priority="12247" stopIfTrue="1">
      <formula>INDIRECT("E"&amp;ROW())="Await"</formula>
    </cfRule>
    <cfRule type="expression" dxfId="8319" priority="12248" stopIfTrue="1">
      <formula>INDIRECT("E"&amp;ROW())="CLEANSED"</formula>
    </cfRule>
    <cfRule type="expression" dxfId="8318" priority="12249" stopIfTrue="1">
      <formula>INDIRECT("E"&amp;ROW())="PM TO CLEANSE"</formula>
    </cfRule>
    <cfRule type="expression" dxfId="8317" priority="12250" stopIfTrue="1">
      <formula>INDIRECT("E"&amp;ROW())="Survey Received"</formula>
    </cfRule>
    <cfRule type="expression" dxfId="8316" priority="12251" stopIfTrue="1">
      <formula>INDIRECT("E"&amp;ROW())="Survey Booked"</formula>
    </cfRule>
    <cfRule type="expression" dxfId="8315" priority="12252">
      <formula>INDIRECT("D"&amp;ROW())="Yes"</formula>
    </cfRule>
    <cfRule type="expression" dxfId="8314" priority="12253" stopIfTrue="1">
      <formula>INDIRECT("E"&amp;ROW())="Recall Required"</formula>
    </cfRule>
    <cfRule type="expression" dxfId="8313" priority="12254" stopIfTrue="1">
      <formula>INDIRECT("E"&amp;ROW())="Supply Only"</formula>
    </cfRule>
    <cfRule type="expression" dxfId="8312" priority="12255" stopIfTrue="1">
      <formula>INDIRECT("E"&amp;ROW())="Part Fitted"</formula>
    </cfRule>
    <cfRule type="expression" dxfId="8311" priority="12272" stopIfTrue="1">
      <formula>INDIRECT("E"&amp;ROW())="Priced"</formula>
    </cfRule>
    <cfRule type="expression" dxfId="8310" priority="12273" stopIfTrue="1">
      <formula>INDIRECT("E"&amp;ROW())="Sent for pricing"</formula>
    </cfRule>
    <cfRule type="expression" dxfId="8309" priority="12274" stopIfTrue="1">
      <formula>INDIRECT("E"&amp;ROW())="Await"</formula>
    </cfRule>
    <cfRule type="expression" dxfId="8308" priority="12275" stopIfTrue="1">
      <formula>INDIRECT("E"&amp;ROW())="CLEANSED"</formula>
    </cfRule>
    <cfRule type="expression" dxfId="8307" priority="12276" stopIfTrue="1">
      <formula>INDIRECT("E"&amp;ROW())="PM TO CLEANSE"</formula>
    </cfRule>
    <cfRule type="expression" dxfId="8306" priority="12277" stopIfTrue="1">
      <formula>INDIRECT("E"&amp;ROW())="Survey Received"</formula>
    </cfRule>
    <cfRule type="expression" dxfId="8305" priority="12278" stopIfTrue="1">
      <formula>INDIRECT("E"&amp;ROW())="Survey Booked"</formula>
    </cfRule>
  </conditionalFormatting>
  <conditionalFormatting sqref="D89">
    <cfRule type="expression" dxfId="8304" priority="10009" stopIfTrue="1">
      <formula>INDIRECT("E"&amp;ROW())="confirmed"</formula>
    </cfRule>
    <cfRule type="expression" dxfId="8303" priority="10010" stopIfTrue="1">
      <formula>INDIRECT("E"&amp;ROW())="Duplicate"</formula>
    </cfRule>
    <cfRule type="expression" dxfId="8302" priority="10011" stopIfTrue="1">
      <formula>INDIRECT("E"&amp;ROW())="Handed Back"</formula>
    </cfRule>
    <cfRule type="expression" dxfId="8301" priority="10012" stopIfTrue="1">
      <formula>INDIRECT("E"&amp;ROW())="Refusal"</formula>
    </cfRule>
    <cfRule type="expression" dxfId="8300" priority="10013" stopIfTrue="1">
      <formula>INDIRECT("E"&amp;ROW())="No Access install"</formula>
    </cfRule>
    <cfRule type="expression" dxfId="8299" priority="10014" stopIfTrue="1">
      <formula>INDIRECT("E"&amp;ROW())="No Access survey"</formula>
    </cfRule>
    <cfRule type="expression" dxfId="8298" priority="10015" stopIfTrue="1">
      <formula>INDIRECT("E"&amp;ROW())="NWR"</formula>
    </cfRule>
    <cfRule type="expression" dxfId="8297" priority="10016" stopIfTrue="1">
      <formula>INDIRECT("E"&amp;ROW())="Cancelled"</formula>
    </cfRule>
    <cfRule type="expression" dxfId="8296" priority="10017" stopIfTrue="1">
      <formula>INDIRECT("E"&amp;ROW())="On hold"</formula>
    </cfRule>
    <cfRule type="expression" dxfId="8295" priority="10018" stopIfTrue="1">
      <formula>INDIRECT("E"&amp;ROW())="Handed Over"</formula>
    </cfRule>
    <cfRule type="expression" dxfId="8294" priority="10019" stopIfTrue="1">
      <formula>INDIRECT("E"&amp;ROW())="Fitted"</formula>
    </cfRule>
    <cfRule type="expression" dxfId="8293" priority="10020" stopIfTrue="1">
      <formula>INDIRECT("E"&amp;ROW())="Booked to fit"</formula>
    </cfRule>
    <cfRule type="expression" dxfId="8292" priority="10021" stopIfTrue="1">
      <formula>INDIRECT("E"&amp;ROW())="Delivered To Depot/Container"</formula>
    </cfRule>
    <cfRule type="expression" dxfId="8291" priority="10022" stopIfTrue="1">
      <formula>INDIRECT("E"&amp;ROW())="Called Off"</formula>
    </cfRule>
    <cfRule type="expression" dxfId="8290" priority="10023" stopIfTrue="1">
      <formula>INDIRECT("E"&amp;ROW())="Await Client Approval"</formula>
    </cfRule>
    <cfRule type="expression" dxfId="8289" priority="10024" stopIfTrue="1">
      <formula>INDIRECT("E"&amp;ROW())="SCOPE SURVEY"</formula>
    </cfRule>
    <cfRule type="expression" dxfId="8288" priority="10025" stopIfTrue="1">
      <formula>INDIRECT("E"&amp;ROW())="Priced"</formula>
    </cfRule>
    <cfRule type="expression" dxfId="8287" priority="10026" stopIfTrue="1">
      <formula>INDIRECT("E"&amp;ROW())="Sent for pricing"</formula>
    </cfRule>
    <cfRule type="expression" dxfId="8286" priority="10027" stopIfTrue="1">
      <formula>INDIRECT("E"&amp;ROW())="Await"</formula>
    </cfRule>
    <cfRule type="expression" dxfId="8285" priority="10028" stopIfTrue="1">
      <formula>INDIRECT("E"&amp;ROW())="CLEANSED"</formula>
    </cfRule>
    <cfRule type="expression" dxfId="8284" priority="10029" stopIfTrue="1">
      <formula>INDIRECT("E"&amp;ROW())="PM TO CLEANSE"</formula>
    </cfRule>
    <cfRule type="expression" dxfId="8283" priority="10030" stopIfTrue="1">
      <formula>INDIRECT("E"&amp;ROW())="Survey Received"</formula>
    </cfRule>
    <cfRule type="expression" dxfId="8282" priority="10031" stopIfTrue="1">
      <formula>INDIRECT("E"&amp;ROW())="Survey Booked"</formula>
    </cfRule>
    <cfRule type="expression" dxfId="8281" priority="10032">
      <formula>INDIRECT("D"&amp;ROW())="Yes"</formula>
    </cfRule>
    <cfRule type="expression" dxfId="8280" priority="10033" stopIfTrue="1">
      <formula>INDIRECT("E"&amp;ROW())="Recall Required"</formula>
    </cfRule>
    <cfRule type="expression" dxfId="8279" priority="10034" stopIfTrue="1">
      <formula>INDIRECT("E"&amp;ROW())="Supply Only"</formula>
    </cfRule>
    <cfRule type="expression" dxfId="8278" priority="10035" stopIfTrue="1">
      <formula>INDIRECT("E"&amp;ROW())="Part Fitted"</formula>
    </cfRule>
    <cfRule type="expression" dxfId="8277" priority="10036" stopIfTrue="1">
      <formula>INDIRECT("E"&amp;ROW())="Refusal"</formula>
    </cfRule>
    <cfRule type="expression" dxfId="8276" priority="10037" stopIfTrue="1">
      <formula>INDIRECT("E"&amp;ROW())="No Access install"</formula>
    </cfRule>
    <cfRule type="expression" dxfId="8275" priority="10038" stopIfTrue="1">
      <formula>INDIRECT("E"&amp;ROW())="No Access survey"</formula>
    </cfRule>
    <cfRule type="expression" dxfId="8274" priority="10039" stopIfTrue="1">
      <formula>INDIRECT("E"&amp;ROW())="NWR"</formula>
    </cfRule>
    <cfRule type="expression" dxfId="8273" priority="10040" stopIfTrue="1">
      <formula>INDIRECT("E"&amp;ROW())="Cancelled"</formula>
    </cfRule>
    <cfRule type="expression" dxfId="8272" priority="10041" stopIfTrue="1">
      <formula>INDIRECT("E"&amp;ROW())="On hold"</formula>
    </cfRule>
    <cfRule type="expression" dxfId="8271" priority="10042" stopIfTrue="1">
      <formula>INDIRECT("E"&amp;ROW())="Handed Over"</formula>
    </cfRule>
    <cfRule type="expression" dxfId="8270" priority="10043" stopIfTrue="1">
      <formula>INDIRECT("E"&amp;ROW())="Fitted"</formula>
    </cfRule>
    <cfRule type="expression" dxfId="8269" priority="10044" stopIfTrue="1">
      <formula>INDIRECT("E"&amp;ROW())="Booked to fit"</formula>
    </cfRule>
    <cfRule type="expression" dxfId="8268" priority="10045" stopIfTrue="1">
      <formula>INDIRECT("E"&amp;ROW())="Delivered To Depot/Container"</formula>
    </cfRule>
    <cfRule type="expression" dxfId="8267" priority="10046" stopIfTrue="1">
      <formula>INDIRECT("E"&amp;ROW())="Called Off"</formula>
    </cfRule>
    <cfRule type="expression" dxfId="8266" priority="10047" stopIfTrue="1">
      <formula>INDIRECT("E"&amp;ROW())="Await Client Approval"</formula>
    </cfRule>
    <cfRule type="expression" dxfId="8265" priority="10048" stopIfTrue="1">
      <formula>INDIRECT("E"&amp;ROW())="SCOPE SURVEY"</formula>
    </cfRule>
    <cfRule type="expression" dxfId="8264" priority="10049" stopIfTrue="1">
      <formula>INDIRECT("E"&amp;ROW())="Priced"</formula>
    </cfRule>
    <cfRule type="expression" dxfId="8263" priority="10050" stopIfTrue="1">
      <formula>INDIRECT("E"&amp;ROW())="Sent for pricing"</formula>
    </cfRule>
    <cfRule type="expression" dxfId="8262" priority="10051" stopIfTrue="1">
      <formula>INDIRECT("E"&amp;ROW())="Await"</formula>
    </cfRule>
    <cfRule type="expression" dxfId="8261" priority="10052" stopIfTrue="1">
      <formula>INDIRECT("E"&amp;ROW())="CLEANSED"</formula>
    </cfRule>
    <cfRule type="expression" dxfId="8260" priority="10053" stopIfTrue="1">
      <formula>INDIRECT("E"&amp;ROW())="PM TO CLEANSE"</formula>
    </cfRule>
    <cfRule type="expression" dxfId="8259" priority="10054" stopIfTrue="1">
      <formula>INDIRECT("E"&amp;ROW())="Survey Received"</formula>
    </cfRule>
    <cfRule type="expression" dxfId="8258" priority="10055" stopIfTrue="1">
      <formula>INDIRECT("E"&amp;ROW())="Survey Booked"</formula>
    </cfRule>
  </conditionalFormatting>
  <conditionalFormatting sqref="D93 D102:D103">
    <cfRule type="expression" dxfId="8257" priority="8413">
      <formula>INDIRECT("D"&amp;ROW())="Yes"</formula>
    </cfRule>
  </conditionalFormatting>
  <conditionalFormatting sqref="D95:D96">
    <cfRule type="expression" dxfId="8256" priority="9693" stopIfTrue="1">
      <formula>INDIRECT("E"&amp;ROW())="confirmed"</formula>
    </cfRule>
    <cfRule type="expression" dxfId="8255" priority="9694" stopIfTrue="1">
      <formula>INDIRECT("E"&amp;ROW())="Duplicate"</formula>
    </cfRule>
    <cfRule type="expression" dxfId="8254" priority="9695" stopIfTrue="1">
      <formula>INDIRECT("E"&amp;ROW())="Handed Back"</formula>
    </cfRule>
    <cfRule type="expression" dxfId="8253" priority="9696" stopIfTrue="1">
      <formula>INDIRECT("E"&amp;ROW())="Refusal"</formula>
    </cfRule>
    <cfRule type="expression" dxfId="8252" priority="9697" stopIfTrue="1">
      <formula>INDIRECT("E"&amp;ROW())="No Access install"</formula>
    </cfRule>
    <cfRule type="expression" dxfId="8251" priority="9698" stopIfTrue="1">
      <formula>INDIRECT("E"&amp;ROW())="No Access survey"</formula>
    </cfRule>
    <cfRule type="expression" dxfId="8250" priority="9699" stopIfTrue="1">
      <formula>INDIRECT("E"&amp;ROW())="NWR"</formula>
    </cfRule>
    <cfRule type="expression" dxfId="8249" priority="9700" stopIfTrue="1">
      <formula>INDIRECT("E"&amp;ROW())="Cancelled"</formula>
    </cfRule>
    <cfRule type="expression" dxfId="8248" priority="9701" stopIfTrue="1">
      <formula>INDIRECT("E"&amp;ROW())="On hold"</formula>
    </cfRule>
    <cfRule type="expression" dxfId="8247" priority="9702" stopIfTrue="1">
      <formula>INDIRECT("E"&amp;ROW())="Handed Over"</formula>
    </cfRule>
    <cfRule type="expression" dxfId="8246" priority="9703" stopIfTrue="1">
      <formula>INDIRECT("E"&amp;ROW())="Fitted"</formula>
    </cfRule>
    <cfRule type="expression" dxfId="8245" priority="9704" stopIfTrue="1">
      <formula>INDIRECT("E"&amp;ROW())="Booked to fit"</formula>
    </cfRule>
    <cfRule type="expression" dxfId="8244" priority="9705" stopIfTrue="1">
      <formula>INDIRECT("E"&amp;ROW())="Delivered To Depot/Container"</formula>
    </cfRule>
    <cfRule type="expression" dxfId="8243" priority="9706" stopIfTrue="1">
      <formula>INDIRECT("E"&amp;ROW())="Called Off"</formula>
    </cfRule>
    <cfRule type="expression" dxfId="8242" priority="9707" stopIfTrue="1">
      <formula>INDIRECT("E"&amp;ROW())="Await Client Approval"</formula>
    </cfRule>
    <cfRule type="expression" dxfId="8241" priority="9708" stopIfTrue="1">
      <formula>INDIRECT("E"&amp;ROW())="SCOPE SURVEY"</formula>
    </cfRule>
    <cfRule type="expression" dxfId="8240" priority="9709" stopIfTrue="1">
      <formula>INDIRECT("E"&amp;ROW())="Priced"</formula>
    </cfRule>
    <cfRule type="expression" dxfId="8239" priority="9710" stopIfTrue="1">
      <formula>INDIRECT("E"&amp;ROW())="Sent for pricing"</formula>
    </cfRule>
    <cfRule type="expression" dxfId="8238" priority="9711" stopIfTrue="1">
      <formula>INDIRECT("E"&amp;ROW())="Await"</formula>
    </cfRule>
    <cfRule type="expression" dxfId="8237" priority="9712" stopIfTrue="1">
      <formula>INDIRECT("E"&amp;ROW())="CLEANSED"</formula>
    </cfRule>
    <cfRule type="expression" dxfId="8236" priority="9713" stopIfTrue="1">
      <formula>INDIRECT("E"&amp;ROW())="PM TO CLEANSE"</formula>
    </cfRule>
    <cfRule type="expression" dxfId="8235" priority="9714" stopIfTrue="1">
      <formula>INDIRECT("E"&amp;ROW())="Survey Received"</formula>
    </cfRule>
    <cfRule type="expression" dxfId="8234" priority="9715" stopIfTrue="1">
      <formula>INDIRECT("E"&amp;ROW())="Survey Booked"</formula>
    </cfRule>
    <cfRule type="expression" dxfId="8233" priority="9716">
      <formula>INDIRECT("D"&amp;ROW())="Yes"</formula>
    </cfRule>
    <cfRule type="expression" dxfId="8232" priority="9717" stopIfTrue="1">
      <formula>INDIRECT("E"&amp;ROW())="Recall Required"</formula>
    </cfRule>
    <cfRule type="expression" dxfId="8231" priority="9718" stopIfTrue="1">
      <formula>INDIRECT("E"&amp;ROW())="Supply Only"</formula>
    </cfRule>
    <cfRule type="expression" dxfId="8230" priority="9719" stopIfTrue="1">
      <formula>INDIRECT("E"&amp;ROW())="Part Fitted"</formula>
    </cfRule>
    <cfRule type="expression" dxfId="8229" priority="9720" stopIfTrue="1">
      <formula>INDIRECT("E"&amp;ROW())="Refusal"</formula>
    </cfRule>
    <cfRule type="expression" dxfId="8228" priority="9721" stopIfTrue="1">
      <formula>INDIRECT("E"&amp;ROW())="No Access install"</formula>
    </cfRule>
    <cfRule type="expression" dxfId="8227" priority="9722" stopIfTrue="1">
      <formula>INDIRECT("E"&amp;ROW())="No Access survey"</formula>
    </cfRule>
    <cfRule type="expression" dxfId="8226" priority="9723" stopIfTrue="1">
      <formula>INDIRECT("E"&amp;ROW())="NWR"</formula>
    </cfRule>
    <cfRule type="expression" dxfId="8225" priority="9724" stopIfTrue="1">
      <formula>INDIRECT("E"&amp;ROW())="Cancelled"</formula>
    </cfRule>
    <cfRule type="expression" dxfId="8224" priority="9725" stopIfTrue="1">
      <formula>INDIRECT("E"&amp;ROW())="On hold"</formula>
    </cfRule>
    <cfRule type="expression" dxfId="8223" priority="9726" stopIfTrue="1">
      <formula>INDIRECT("E"&amp;ROW())="Handed Over"</formula>
    </cfRule>
    <cfRule type="expression" dxfId="8222" priority="9727" stopIfTrue="1">
      <formula>INDIRECT("E"&amp;ROW())="Fitted"</formula>
    </cfRule>
    <cfRule type="expression" dxfId="8221" priority="9728" stopIfTrue="1">
      <formula>INDIRECT("E"&amp;ROW())="Booked to fit"</formula>
    </cfRule>
    <cfRule type="expression" dxfId="8220" priority="9729" stopIfTrue="1">
      <formula>INDIRECT("E"&amp;ROW())="Delivered To Depot/Container"</formula>
    </cfRule>
    <cfRule type="expression" dxfId="8219" priority="9730" stopIfTrue="1">
      <formula>INDIRECT("E"&amp;ROW())="Called Off"</formula>
    </cfRule>
    <cfRule type="expression" dxfId="8218" priority="9731" stopIfTrue="1">
      <formula>INDIRECT("E"&amp;ROW())="Await Client Approval"</formula>
    </cfRule>
    <cfRule type="expression" dxfId="8217" priority="9732" stopIfTrue="1">
      <formula>INDIRECT("E"&amp;ROW())="SCOPE SURVEY"</formula>
    </cfRule>
    <cfRule type="expression" dxfId="8216" priority="9733" stopIfTrue="1">
      <formula>INDIRECT("E"&amp;ROW())="Priced"</formula>
    </cfRule>
    <cfRule type="expression" dxfId="8215" priority="9734" stopIfTrue="1">
      <formula>INDIRECT("E"&amp;ROW())="Sent for pricing"</formula>
    </cfRule>
    <cfRule type="expression" dxfId="8214" priority="9735" stopIfTrue="1">
      <formula>INDIRECT("E"&amp;ROW())="Await"</formula>
    </cfRule>
    <cfRule type="expression" dxfId="8213" priority="9736" stopIfTrue="1">
      <formula>INDIRECT("E"&amp;ROW())="CLEANSED"</formula>
    </cfRule>
    <cfRule type="expression" dxfId="8212" priority="9737" stopIfTrue="1">
      <formula>INDIRECT("E"&amp;ROW())="PM TO CLEANSE"</formula>
    </cfRule>
    <cfRule type="expression" dxfId="8211" priority="9738" stopIfTrue="1">
      <formula>INDIRECT("E"&amp;ROW())="Survey Received"</formula>
    </cfRule>
    <cfRule type="expression" dxfId="8210" priority="9739" stopIfTrue="1">
      <formula>INDIRECT("E"&amp;ROW())="Survey Booked"</formula>
    </cfRule>
  </conditionalFormatting>
  <conditionalFormatting sqref="D96 D112:D113">
    <cfRule type="expression" dxfId="8209" priority="7727">
      <formula>INDIRECT("D"&amp;ROW())="Yes"</formula>
    </cfRule>
  </conditionalFormatting>
  <conditionalFormatting sqref="D102:D103 D93">
    <cfRule type="expression" dxfId="8208" priority="8390" stopIfTrue="1">
      <formula>INDIRECT("E"&amp;ROW())="confirmed"</formula>
    </cfRule>
    <cfRule type="expression" dxfId="8207" priority="8391" stopIfTrue="1">
      <formula>INDIRECT("E"&amp;ROW())="Duplicate"</formula>
    </cfRule>
    <cfRule type="expression" dxfId="8206" priority="8392" stopIfTrue="1">
      <formula>INDIRECT("E"&amp;ROW())="Handed Back"</formula>
    </cfRule>
    <cfRule type="expression" dxfId="8205" priority="8393" stopIfTrue="1">
      <formula>INDIRECT("E"&amp;ROW())="Refusal"</formula>
    </cfRule>
    <cfRule type="expression" dxfId="8204" priority="8394" stopIfTrue="1">
      <formula>INDIRECT("E"&amp;ROW())="No Access install"</formula>
    </cfRule>
    <cfRule type="expression" dxfId="8203" priority="8395" stopIfTrue="1">
      <formula>INDIRECT("E"&amp;ROW())="No Access survey"</formula>
    </cfRule>
    <cfRule type="expression" dxfId="8202" priority="8396" stopIfTrue="1">
      <formula>INDIRECT("E"&amp;ROW())="NWR"</formula>
    </cfRule>
    <cfRule type="expression" dxfId="8201" priority="8397" stopIfTrue="1">
      <formula>INDIRECT("E"&amp;ROW())="Cancelled"</formula>
    </cfRule>
    <cfRule type="expression" dxfId="8200" priority="8398" stopIfTrue="1">
      <formula>INDIRECT("E"&amp;ROW())="On hold"</formula>
    </cfRule>
    <cfRule type="expression" dxfId="8199" priority="8399" stopIfTrue="1">
      <formula>INDIRECT("E"&amp;ROW())="Handed Over"</formula>
    </cfRule>
    <cfRule type="expression" dxfId="8198" priority="8400" stopIfTrue="1">
      <formula>INDIRECT("E"&amp;ROW())="Fitted"</formula>
    </cfRule>
    <cfRule type="expression" dxfId="8197" priority="8401" stopIfTrue="1">
      <formula>INDIRECT("E"&amp;ROW())="Booked to fit"</formula>
    </cfRule>
    <cfRule type="expression" dxfId="8196" priority="8402" stopIfTrue="1">
      <formula>INDIRECT("E"&amp;ROW())="Delivered To Depot/Container"</formula>
    </cfRule>
    <cfRule type="expression" dxfId="8195" priority="8403" stopIfTrue="1">
      <formula>INDIRECT("E"&amp;ROW())="Called Off"</formula>
    </cfRule>
    <cfRule type="expression" dxfId="8194" priority="8404" stopIfTrue="1">
      <formula>INDIRECT("E"&amp;ROW())="Await Client Approval"</formula>
    </cfRule>
    <cfRule type="expression" dxfId="8193" priority="8405" stopIfTrue="1">
      <formula>INDIRECT("E"&amp;ROW())="SCOPE SURVEY"</formula>
    </cfRule>
    <cfRule type="expression" dxfId="8192" priority="8406" stopIfTrue="1">
      <formula>INDIRECT("E"&amp;ROW())="Priced"</formula>
    </cfRule>
    <cfRule type="expression" dxfId="8191" priority="8407" stopIfTrue="1">
      <formula>INDIRECT("E"&amp;ROW())="Sent for pricing"</formula>
    </cfRule>
    <cfRule type="expression" dxfId="8190" priority="8408" stopIfTrue="1">
      <formula>INDIRECT("E"&amp;ROW())="Await"</formula>
    </cfRule>
    <cfRule type="expression" dxfId="8189" priority="8409" stopIfTrue="1">
      <formula>INDIRECT("E"&amp;ROW())="CLEANSED"</formula>
    </cfRule>
    <cfRule type="expression" dxfId="8188" priority="8410" stopIfTrue="1">
      <formula>INDIRECT("E"&amp;ROW())="PM TO CLEANSE"</formula>
    </cfRule>
    <cfRule type="expression" dxfId="8187" priority="8411" stopIfTrue="1">
      <formula>INDIRECT("E"&amp;ROW())="Survey Received"</formula>
    </cfRule>
    <cfRule type="expression" dxfId="8186" priority="8412" stopIfTrue="1">
      <formula>INDIRECT("E"&amp;ROW())="Survey Booked"</formula>
    </cfRule>
    <cfRule type="expression" dxfId="8185" priority="8414" stopIfTrue="1">
      <formula>INDIRECT("E"&amp;ROW())="Recall Required"</formula>
    </cfRule>
    <cfRule type="expression" dxfId="8184" priority="8415" stopIfTrue="1">
      <formula>INDIRECT("E"&amp;ROW())="Supply Only"</formula>
    </cfRule>
    <cfRule type="expression" dxfId="8183" priority="8416" stopIfTrue="1">
      <formula>INDIRECT("E"&amp;ROW())="Part Fitted"</formula>
    </cfRule>
    <cfRule type="expression" dxfId="8182" priority="8417" stopIfTrue="1">
      <formula>INDIRECT("E"&amp;ROW())="Refusal"</formula>
    </cfRule>
    <cfRule type="expression" dxfId="8181" priority="8418" stopIfTrue="1">
      <formula>INDIRECT("E"&amp;ROW())="No Access install"</formula>
    </cfRule>
    <cfRule type="expression" dxfId="8180" priority="8419" stopIfTrue="1">
      <formula>INDIRECT("E"&amp;ROW())="No Access survey"</formula>
    </cfRule>
    <cfRule type="expression" dxfId="8179" priority="8420" stopIfTrue="1">
      <formula>INDIRECT("E"&amp;ROW())="NWR"</formula>
    </cfRule>
    <cfRule type="expression" dxfId="8178" priority="8421" stopIfTrue="1">
      <formula>INDIRECT("E"&amp;ROW())="Cancelled"</formula>
    </cfRule>
    <cfRule type="expression" dxfId="8177" priority="8422" stopIfTrue="1">
      <formula>INDIRECT("E"&amp;ROW())="On hold"</formula>
    </cfRule>
    <cfRule type="expression" dxfId="8176" priority="8423" stopIfTrue="1">
      <formula>INDIRECT("E"&amp;ROW())="Handed Over"</formula>
    </cfRule>
    <cfRule type="expression" dxfId="8175" priority="8424" stopIfTrue="1">
      <formula>INDIRECT("E"&amp;ROW())="Fitted"</formula>
    </cfRule>
    <cfRule type="expression" dxfId="8174" priority="8425" stopIfTrue="1">
      <formula>INDIRECT("E"&amp;ROW())="Booked to fit"</formula>
    </cfRule>
    <cfRule type="expression" dxfId="8173" priority="8426" stopIfTrue="1">
      <formula>INDIRECT("E"&amp;ROW())="Delivered To Depot/Container"</formula>
    </cfRule>
    <cfRule type="expression" dxfId="8172" priority="8427" stopIfTrue="1">
      <formula>INDIRECT("E"&amp;ROW())="Called Off"</formula>
    </cfRule>
    <cfRule type="expression" dxfId="8171" priority="8428" stopIfTrue="1">
      <formula>INDIRECT("E"&amp;ROW())="Await Client Approval"</formula>
    </cfRule>
    <cfRule type="expression" dxfId="8170" priority="8429" stopIfTrue="1">
      <formula>INDIRECT("E"&amp;ROW())="SCOPE SURVEY"</formula>
    </cfRule>
    <cfRule type="expression" dxfId="8169" priority="8430" stopIfTrue="1">
      <formula>INDIRECT("E"&amp;ROW())="Priced"</formula>
    </cfRule>
    <cfRule type="expression" dxfId="8168" priority="8431" stopIfTrue="1">
      <formula>INDIRECT("E"&amp;ROW())="Sent for pricing"</formula>
    </cfRule>
    <cfRule type="expression" dxfId="8167" priority="8432" stopIfTrue="1">
      <formula>INDIRECT("E"&amp;ROW())="Await"</formula>
    </cfRule>
    <cfRule type="expression" dxfId="8166" priority="8433" stopIfTrue="1">
      <formula>INDIRECT("E"&amp;ROW())="CLEANSED"</formula>
    </cfRule>
    <cfRule type="expression" dxfId="8165" priority="8434" stopIfTrue="1">
      <formula>INDIRECT("E"&amp;ROW())="PM TO CLEANSE"</formula>
    </cfRule>
    <cfRule type="expression" dxfId="8164" priority="8435" stopIfTrue="1">
      <formula>INDIRECT("E"&amp;ROW())="Survey Received"</formula>
    </cfRule>
    <cfRule type="expression" dxfId="8163" priority="8436" stopIfTrue="1">
      <formula>INDIRECT("E"&amp;ROW())="Survey Booked"</formula>
    </cfRule>
  </conditionalFormatting>
  <conditionalFormatting sqref="D105:D106">
    <cfRule type="expression" dxfId="8162" priority="7988" stopIfTrue="1">
      <formula>INDIRECT("E"&amp;ROW())="confirmed"</formula>
    </cfRule>
    <cfRule type="expression" dxfId="8161" priority="7989" stopIfTrue="1">
      <formula>INDIRECT("E"&amp;ROW())="Duplicate"</formula>
    </cfRule>
    <cfRule type="expression" dxfId="8160" priority="7990" stopIfTrue="1">
      <formula>INDIRECT("E"&amp;ROW())="Handed Back"</formula>
    </cfRule>
    <cfRule type="expression" dxfId="8159" priority="7991" stopIfTrue="1">
      <formula>INDIRECT("E"&amp;ROW())="Refusal"</formula>
    </cfRule>
    <cfRule type="expression" dxfId="8158" priority="7992" stopIfTrue="1">
      <formula>INDIRECT("E"&amp;ROW())="No Access install"</formula>
    </cfRule>
    <cfRule type="expression" dxfId="8157" priority="7993" stopIfTrue="1">
      <formula>INDIRECT("E"&amp;ROW())="No Access survey"</formula>
    </cfRule>
    <cfRule type="expression" dxfId="8156" priority="7994" stopIfTrue="1">
      <formula>INDIRECT("E"&amp;ROW())="NWR"</formula>
    </cfRule>
    <cfRule type="expression" dxfId="8155" priority="7995" stopIfTrue="1">
      <formula>INDIRECT("E"&amp;ROW())="Cancelled"</formula>
    </cfRule>
    <cfRule type="expression" dxfId="8154" priority="7996" stopIfTrue="1">
      <formula>INDIRECT("E"&amp;ROW())="On hold"</formula>
    </cfRule>
    <cfRule type="expression" dxfId="8153" priority="7997" stopIfTrue="1">
      <formula>INDIRECT("E"&amp;ROW())="Handed Over"</formula>
    </cfRule>
    <cfRule type="expression" dxfId="8152" priority="7998" stopIfTrue="1">
      <formula>INDIRECT("E"&amp;ROW())="Fitted"</formula>
    </cfRule>
    <cfRule type="expression" dxfId="8151" priority="7999" stopIfTrue="1">
      <formula>INDIRECT("E"&amp;ROW())="Booked to fit"</formula>
    </cfRule>
    <cfRule type="expression" dxfId="8150" priority="8000" stopIfTrue="1">
      <formula>INDIRECT("E"&amp;ROW())="Delivered To Depot/Container"</formula>
    </cfRule>
    <cfRule type="expression" dxfId="8149" priority="8001" stopIfTrue="1">
      <formula>INDIRECT("E"&amp;ROW())="Called Off"</formula>
    </cfRule>
    <cfRule type="expression" dxfId="8148" priority="8002" stopIfTrue="1">
      <formula>INDIRECT("E"&amp;ROW())="Await Client Approval"</formula>
    </cfRule>
    <cfRule type="expression" dxfId="8147" priority="8003" stopIfTrue="1">
      <formula>INDIRECT("E"&amp;ROW())="SCOPE SURVEY"</formula>
    </cfRule>
    <cfRule type="expression" dxfId="8146" priority="8004" stopIfTrue="1">
      <formula>INDIRECT("E"&amp;ROW())="Priced"</formula>
    </cfRule>
    <cfRule type="expression" dxfId="8145" priority="8005" stopIfTrue="1">
      <formula>INDIRECT("E"&amp;ROW())="Sent for pricing"</formula>
    </cfRule>
    <cfRule type="expression" dxfId="8144" priority="8006" stopIfTrue="1">
      <formula>INDIRECT("E"&amp;ROW())="Await"</formula>
    </cfRule>
    <cfRule type="expression" dxfId="8143" priority="8007" stopIfTrue="1">
      <formula>INDIRECT("E"&amp;ROW())="CLEANSED"</formula>
    </cfRule>
    <cfRule type="expression" dxfId="8142" priority="8008" stopIfTrue="1">
      <formula>INDIRECT("E"&amp;ROW())="PM TO CLEANSE"</formula>
    </cfRule>
    <cfRule type="expression" dxfId="8141" priority="8009" stopIfTrue="1">
      <formula>INDIRECT("E"&amp;ROW())="Survey Received"</formula>
    </cfRule>
    <cfRule type="expression" dxfId="8140" priority="8010" stopIfTrue="1">
      <formula>INDIRECT("E"&amp;ROW())="Survey Booked"</formula>
    </cfRule>
    <cfRule type="expression" dxfId="8139" priority="8011">
      <formula>INDIRECT("D"&amp;ROW())="Yes"</formula>
    </cfRule>
    <cfRule type="expression" dxfId="8138" priority="8012" stopIfTrue="1">
      <formula>INDIRECT("E"&amp;ROW())="Recall Required"</formula>
    </cfRule>
    <cfRule type="expression" dxfId="8137" priority="8013" stopIfTrue="1">
      <formula>INDIRECT("E"&amp;ROW())="Supply Only"</formula>
    </cfRule>
    <cfRule type="expression" dxfId="8136" priority="8014" stopIfTrue="1">
      <formula>INDIRECT("E"&amp;ROW())="Part Fitted"</formula>
    </cfRule>
    <cfRule type="expression" dxfId="8135" priority="8015" stopIfTrue="1">
      <formula>INDIRECT("E"&amp;ROW())="Refusal"</formula>
    </cfRule>
    <cfRule type="expression" dxfId="8134" priority="8016" stopIfTrue="1">
      <formula>INDIRECT("E"&amp;ROW())="No Access install"</formula>
    </cfRule>
    <cfRule type="expression" dxfId="8133" priority="8017" stopIfTrue="1">
      <formula>INDIRECT("E"&amp;ROW())="No Access survey"</formula>
    </cfRule>
    <cfRule type="expression" dxfId="8132" priority="8018" stopIfTrue="1">
      <formula>INDIRECT("E"&amp;ROW())="NWR"</formula>
    </cfRule>
    <cfRule type="expression" dxfId="8131" priority="8019" stopIfTrue="1">
      <formula>INDIRECT("E"&amp;ROW())="Cancelled"</formula>
    </cfRule>
    <cfRule type="expression" dxfId="8130" priority="8020" stopIfTrue="1">
      <formula>INDIRECT("E"&amp;ROW())="On hold"</formula>
    </cfRule>
    <cfRule type="expression" dxfId="8129" priority="8021" stopIfTrue="1">
      <formula>INDIRECT("E"&amp;ROW())="Handed Over"</formula>
    </cfRule>
    <cfRule type="expression" dxfId="8128" priority="8022" stopIfTrue="1">
      <formula>INDIRECT("E"&amp;ROW())="Fitted"</formula>
    </cfRule>
    <cfRule type="expression" dxfId="8127" priority="8023" stopIfTrue="1">
      <formula>INDIRECT("E"&amp;ROW())="Booked to fit"</formula>
    </cfRule>
    <cfRule type="expression" dxfId="8126" priority="8024" stopIfTrue="1">
      <formula>INDIRECT("E"&amp;ROW())="Delivered To Depot/Container"</formula>
    </cfRule>
    <cfRule type="expression" dxfId="8125" priority="8025" stopIfTrue="1">
      <formula>INDIRECT("E"&amp;ROW())="Called Off"</formula>
    </cfRule>
    <cfRule type="expression" dxfId="8124" priority="8026" stopIfTrue="1">
      <formula>INDIRECT("E"&amp;ROW())="Await Client Approval"</formula>
    </cfRule>
    <cfRule type="expression" dxfId="8123" priority="8027" stopIfTrue="1">
      <formula>INDIRECT("E"&amp;ROW())="SCOPE SURVEY"</formula>
    </cfRule>
    <cfRule type="expression" dxfId="8122" priority="8028" stopIfTrue="1">
      <formula>INDIRECT("E"&amp;ROW())="Priced"</formula>
    </cfRule>
    <cfRule type="expression" dxfId="8121" priority="8029" stopIfTrue="1">
      <formula>INDIRECT("E"&amp;ROW())="Sent for pricing"</formula>
    </cfRule>
    <cfRule type="expression" dxfId="8120" priority="8030" stopIfTrue="1">
      <formula>INDIRECT("E"&amp;ROW())="Await"</formula>
    </cfRule>
    <cfRule type="expression" dxfId="8119" priority="8031" stopIfTrue="1">
      <formula>INDIRECT("E"&amp;ROW())="CLEANSED"</formula>
    </cfRule>
    <cfRule type="expression" dxfId="8118" priority="8032" stopIfTrue="1">
      <formula>INDIRECT("E"&amp;ROW())="PM TO CLEANSE"</formula>
    </cfRule>
    <cfRule type="expression" dxfId="8117" priority="8033" stopIfTrue="1">
      <formula>INDIRECT("E"&amp;ROW())="Survey Received"</formula>
    </cfRule>
    <cfRule type="expression" dxfId="8116" priority="8034" stopIfTrue="1">
      <formula>INDIRECT("E"&amp;ROW())="Survey Booked"</formula>
    </cfRule>
  </conditionalFormatting>
  <conditionalFormatting sqref="D112:D113 D96">
    <cfRule type="expression" dxfId="8115" priority="7704" stopIfTrue="1">
      <formula>INDIRECT("E"&amp;ROW())="confirmed"</formula>
    </cfRule>
    <cfRule type="expression" dxfId="8114" priority="7705" stopIfTrue="1">
      <formula>INDIRECT("E"&amp;ROW())="Duplicate"</formula>
    </cfRule>
    <cfRule type="expression" dxfId="8113" priority="7706" stopIfTrue="1">
      <formula>INDIRECT("E"&amp;ROW())="Handed Back"</formula>
    </cfRule>
    <cfRule type="expression" dxfId="8112" priority="7707" stopIfTrue="1">
      <formula>INDIRECT("E"&amp;ROW())="Refusal"</formula>
    </cfRule>
    <cfRule type="expression" dxfId="8111" priority="7708" stopIfTrue="1">
      <formula>INDIRECT("E"&amp;ROW())="No Access install"</formula>
    </cfRule>
    <cfRule type="expression" dxfId="8110" priority="7709" stopIfTrue="1">
      <formula>INDIRECT("E"&amp;ROW())="No Access survey"</formula>
    </cfRule>
    <cfRule type="expression" dxfId="8109" priority="7710" stopIfTrue="1">
      <formula>INDIRECT("E"&amp;ROW())="NWR"</formula>
    </cfRule>
    <cfRule type="expression" dxfId="8108" priority="7711" stopIfTrue="1">
      <formula>INDIRECT("E"&amp;ROW())="Cancelled"</formula>
    </cfRule>
    <cfRule type="expression" dxfId="8107" priority="7712" stopIfTrue="1">
      <formula>INDIRECT("E"&amp;ROW())="On hold"</formula>
    </cfRule>
    <cfRule type="expression" dxfId="8106" priority="7713" stopIfTrue="1">
      <formula>INDIRECT("E"&amp;ROW())="Handed Over"</formula>
    </cfRule>
    <cfRule type="expression" dxfId="8105" priority="7714" stopIfTrue="1">
      <formula>INDIRECT("E"&amp;ROW())="Fitted"</formula>
    </cfRule>
    <cfRule type="expression" dxfId="8104" priority="7715" stopIfTrue="1">
      <formula>INDIRECT("E"&amp;ROW())="Booked to fit"</formula>
    </cfRule>
    <cfRule type="expression" dxfId="8103" priority="7716" stopIfTrue="1">
      <formula>INDIRECT("E"&amp;ROW())="Delivered To Depot/Container"</formula>
    </cfRule>
    <cfRule type="expression" dxfId="8102" priority="7717" stopIfTrue="1">
      <formula>INDIRECT("E"&amp;ROW())="Called Off"</formula>
    </cfRule>
    <cfRule type="expression" dxfId="8101" priority="7718" stopIfTrue="1">
      <formula>INDIRECT("E"&amp;ROW())="Await Client Approval"</formula>
    </cfRule>
    <cfRule type="expression" dxfId="8100" priority="7719" stopIfTrue="1">
      <formula>INDIRECT("E"&amp;ROW())="SCOPE SURVEY"</formula>
    </cfRule>
    <cfRule type="expression" dxfId="8099" priority="7720" stopIfTrue="1">
      <formula>INDIRECT("E"&amp;ROW())="Priced"</formula>
    </cfRule>
    <cfRule type="expression" dxfId="8098" priority="7721" stopIfTrue="1">
      <formula>INDIRECT("E"&amp;ROW())="Sent for pricing"</formula>
    </cfRule>
    <cfRule type="expression" dxfId="8097" priority="7722" stopIfTrue="1">
      <formula>INDIRECT("E"&amp;ROW())="Await"</formula>
    </cfRule>
    <cfRule type="expression" dxfId="8096" priority="7723" stopIfTrue="1">
      <formula>INDIRECT("E"&amp;ROW())="CLEANSED"</formula>
    </cfRule>
    <cfRule type="expression" dxfId="8095" priority="7724" stopIfTrue="1">
      <formula>INDIRECT("E"&amp;ROW())="PM TO CLEANSE"</formula>
    </cfRule>
    <cfRule type="expression" dxfId="8094" priority="7725" stopIfTrue="1">
      <formula>INDIRECT("E"&amp;ROW())="Survey Received"</formula>
    </cfRule>
    <cfRule type="expression" dxfId="8093" priority="7726" stopIfTrue="1">
      <formula>INDIRECT("E"&amp;ROW())="Survey Booked"</formula>
    </cfRule>
    <cfRule type="expression" dxfId="8092" priority="7728" stopIfTrue="1">
      <formula>INDIRECT("E"&amp;ROW())="Recall Required"</formula>
    </cfRule>
    <cfRule type="expression" dxfId="8091" priority="7729" stopIfTrue="1">
      <formula>INDIRECT("E"&amp;ROW())="Supply Only"</formula>
    </cfRule>
    <cfRule type="expression" dxfId="8090" priority="7730" stopIfTrue="1">
      <formula>INDIRECT("E"&amp;ROW())="Part Fitted"</formula>
    </cfRule>
    <cfRule type="expression" dxfId="8089" priority="7731" stopIfTrue="1">
      <formula>INDIRECT("E"&amp;ROW())="Refusal"</formula>
    </cfRule>
    <cfRule type="expression" dxfId="8088" priority="7732" stopIfTrue="1">
      <formula>INDIRECT("E"&amp;ROW())="No Access install"</formula>
    </cfRule>
    <cfRule type="expression" dxfId="8087" priority="7733" stopIfTrue="1">
      <formula>INDIRECT("E"&amp;ROW())="No Access survey"</formula>
    </cfRule>
    <cfRule type="expression" dxfId="8086" priority="7734" stopIfTrue="1">
      <formula>INDIRECT("E"&amp;ROW())="NWR"</formula>
    </cfRule>
    <cfRule type="expression" dxfId="8085" priority="7735" stopIfTrue="1">
      <formula>INDIRECT("E"&amp;ROW())="Cancelled"</formula>
    </cfRule>
    <cfRule type="expression" dxfId="8084" priority="7736" stopIfTrue="1">
      <formula>INDIRECT("E"&amp;ROW())="On hold"</formula>
    </cfRule>
    <cfRule type="expression" dxfId="8083" priority="7737" stopIfTrue="1">
      <formula>INDIRECT("E"&amp;ROW())="Handed Over"</formula>
    </cfRule>
    <cfRule type="expression" dxfId="8082" priority="7738" stopIfTrue="1">
      <formula>INDIRECT("E"&amp;ROW())="Fitted"</formula>
    </cfRule>
    <cfRule type="expression" dxfId="8081" priority="7739" stopIfTrue="1">
      <formula>INDIRECT("E"&amp;ROW())="Booked to fit"</formula>
    </cfRule>
    <cfRule type="expression" dxfId="8080" priority="7740" stopIfTrue="1">
      <formula>INDIRECT("E"&amp;ROW())="Delivered To Depot/Container"</formula>
    </cfRule>
    <cfRule type="expression" dxfId="8079" priority="7741" stopIfTrue="1">
      <formula>INDIRECT("E"&amp;ROW())="Called Off"</formula>
    </cfRule>
    <cfRule type="expression" dxfId="8078" priority="7742" stopIfTrue="1">
      <formula>INDIRECT("E"&amp;ROW())="Await Client Approval"</formula>
    </cfRule>
    <cfRule type="expression" dxfId="8077" priority="7743" stopIfTrue="1">
      <formula>INDIRECT("E"&amp;ROW())="SCOPE SURVEY"</formula>
    </cfRule>
    <cfRule type="expression" dxfId="8076" priority="7744" stopIfTrue="1">
      <formula>INDIRECT("E"&amp;ROW())="Priced"</formula>
    </cfRule>
    <cfRule type="expression" dxfId="8075" priority="7745" stopIfTrue="1">
      <formula>INDIRECT("E"&amp;ROW())="Sent for pricing"</formula>
    </cfRule>
    <cfRule type="expression" dxfId="8074" priority="7746" stopIfTrue="1">
      <formula>INDIRECT("E"&amp;ROW())="Await"</formula>
    </cfRule>
    <cfRule type="expression" dxfId="8073" priority="7747" stopIfTrue="1">
      <formula>INDIRECT("E"&amp;ROW())="CLEANSED"</formula>
    </cfRule>
    <cfRule type="expression" dxfId="8072" priority="7748" stopIfTrue="1">
      <formula>INDIRECT("E"&amp;ROW())="PM TO CLEANSE"</formula>
    </cfRule>
    <cfRule type="expression" dxfId="8071" priority="7749" stopIfTrue="1">
      <formula>INDIRECT("E"&amp;ROW())="Survey Received"</formula>
    </cfRule>
    <cfRule type="expression" dxfId="8070" priority="7750" stopIfTrue="1">
      <formula>INDIRECT("E"&amp;ROW())="Survey Booked"</formula>
    </cfRule>
  </conditionalFormatting>
  <conditionalFormatting sqref="D193">
    <cfRule type="expression" dxfId="8069" priority="4865" stopIfTrue="1">
      <formula>INDIRECT("E"&amp;ROW())="confirmed"</formula>
    </cfRule>
    <cfRule type="expression" dxfId="8068" priority="4866" stopIfTrue="1">
      <formula>INDIRECT("E"&amp;ROW())="Duplicate"</formula>
    </cfRule>
    <cfRule type="expression" dxfId="8067" priority="4867" stopIfTrue="1">
      <formula>INDIRECT("E"&amp;ROW())="Handed Back"</formula>
    </cfRule>
    <cfRule type="expression" dxfId="8066" priority="4868" stopIfTrue="1">
      <formula>INDIRECT("E"&amp;ROW())="Refusal"</formula>
    </cfRule>
    <cfRule type="expression" dxfId="8065" priority="4869" stopIfTrue="1">
      <formula>INDIRECT("E"&amp;ROW())="No Access install"</formula>
    </cfRule>
    <cfRule type="expression" dxfId="8064" priority="4870" stopIfTrue="1">
      <formula>INDIRECT("E"&amp;ROW())="No Access survey"</formula>
    </cfRule>
    <cfRule type="expression" dxfId="8063" priority="4871" stopIfTrue="1">
      <formula>INDIRECT("E"&amp;ROW())="NWR"</formula>
    </cfRule>
    <cfRule type="expression" dxfId="8062" priority="4872" stopIfTrue="1">
      <formula>INDIRECT("E"&amp;ROW())="Cancelled"</formula>
    </cfRule>
    <cfRule type="expression" dxfId="8061" priority="4873" stopIfTrue="1">
      <formula>INDIRECT("E"&amp;ROW())="On hold"</formula>
    </cfRule>
    <cfRule type="expression" dxfId="8060" priority="4874" stopIfTrue="1">
      <formula>INDIRECT("E"&amp;ROW())="Handed Over"</formula>
    </cfRule>
    <cfRule type="expression" dxfId="8059" priority="4875" stopIfTrue="1">
      <formula>INDIRECT("E"&amp;ROW())="Fitted"</formula>
    </cfRule>
    <cfRule type="expression" dxfId="8058" priority="4876" stopIfTrue="1">
      <formula>INDIRECT("E"&amp;ROW())="Booked to fit"</formula>
    </cfRule>
    <cfRule type="expression" dxfId="8057" priority="4877" stopIfTrue="1">
      <formula>INDIRECT("E"&amp;ROW())="Delivered To Depot/Container"</formula>
    </cfRule>
    <cfRule type="expression" dxfId="8056" priority="4878" stopIfTrue="1">
      <formula>INDIRECT("E"&amp;ROW())="Called Off"</formula>
    </cfRule>
    <cfRule type="expression" dxfId="8055" priority="4879" stopIfTrue="1">
      <formula>INDIRECT("E"&amp;ROW())="Await Client Approval"</formula>
    </cfRule>
    <cfRule type="expression" dxfId="8054" priority="4880" stopIfTrue="1">
      <formula>INDIRECT("E"&amp;ROW())="SCOPE SURVEY"</formula>
    </cfRule>
    <cfRule type="expression" dxfId="8053" priority="4881" stopIfTrue="1">
      <formula>INDIRECT("E"&amp;ROW())="Priced"</formula>
    </cfRule>
    <cfRule type="expression" dxfId="8052" priority="4882" stopIfTrue="1">
      <formula>INDIRECT("E"&amp;ROW())="Sent for pricing"</formula>
    </cfRule>
    <cfRule type="expression" dxfId="8051" priority="4883" stopIfTrue="1">
      <formula>INDIRECT("E"&amp;ROW())="Await"</formula>
    </cfRule>
    <cfRule type="expression" dxfId="8050" priority="4884" stopIfTrue="1">
      <formula>INDIRECT("E"&amp;ROW())="CLEANSED"</formula>
    </cfRule>
    <cfRule type="expression" dxfId="8049" priority="4885" stopIfTrue="1">
      <formula>INDIRECT("E"&amp;ROW())="PM TO CLEANSE"</formula>
    </cfRule>
    <cfRule type="expression" dxfId="8048" priority="4886" stopIfTrue="1">
      <formula>INDIRECT("E"&amp;ROW())="Survey Received"</formula>
    </cfRule>
    <cfRule type="expression" dxfId="8047" priority="4887" stopIfTrue="1">
      <formula>INDIRECT("E"&amp;ROW())="Survey Booked"</formula>
    </cfRule>
    <cfRule type="expression" dxfId="8046" priority="4888">
      <formula>INDIRECT("D"&amp;ROW())="Yes"</formula>
    </cfRule>
    <cfRule type="expression" dxfId="8045" priority="4889" stopIfTrue="1">
      <formula>INDIRECT("E"&amp;ROW())="Recall Required"</formula>
    </cfRule>
    <cfRule type="expression" dxfId="8044" priority="4890" stopIfTrue="1">
      <formula>INDIRECT("E"&amp;ROW())="Supply Only"</formula>
    </cfRule>
    <cfRule type="expression" dxfId="8043" priority="4891" stopIfTrue="1">
      <formula>INDIRECT("E"&amp;ROW())="Part Fitted"</formula>
    </cfRule>
    <cfRule type="expression" dxfId="8042" priority="4895" stopIfTrue="1">
      <formula>INDIRECT("E"&amp;ROW())="Refusal"</formula>
    </cfRule>
    <cfRule type="expression" dxfId="8041" priority="4896" stopIfTrue="1">
      <formula>INDIRECT("E"&amp;ROW())="No Access install"</formula>
    </cfRule>
    <cfRule type="expression" dxfId="8040" priority="4897" stopIfTrue="1">
      <formula>INDIRECT("E"&amp;ROW())="No Access survey"</formula>
    </cfRule>
    <cfRule type="expression" dxfId="8039" priority="4898" stopIfTrue="1">
      <formula>INDIRECT("E"&amp;ROW())="NWR"</formula>
    </cfRule>
    <cfRule type="expression" dxfId="8038" priority="4899" stopIfTrue="1">
      <formula>INDIRECT("E"&amp;ROW())="Cancelled"</formula>
    </cfRule>
    <cfRule type="expression" dxfId="8037" priority="4900" stopIfTrue="1">
      <formula>INDIRECT("E"&amp;ROW())="On hold"</formula>
    </cfRule>
    <cfRule type="expression" dxfId="8036" priority="4901" stopIfTrue="1">
      <formula>INDIRECT("E"&amp;ROW())="Handed Over"</formula>
    </cfRule>
    <cfRule type="expression" dxfId="8035" priority="4902" stopIfTrue="1">
      <formula>INDIRECT("E"&amp;ROW())="Fitted"</formula>
    </cfRule>
    <cfRule type="expression" dxfId="8034" priority="4903" stopIfTrue="1">
      <formula>INDIRECT("E"&amp;ROW())="Booked to fit"</formula>
    </cfRule>
    <cfRule type="expression" dxfId="8033" priority="4904" stopIfTrue="1">
      <formula>INDIRECT("E"&amp;ROW())="Delivered To Depot/Container"</formula>
    </cfRule>
    <cfRule type="expression" dxfId="8032" priority="4905" stopIfTrue="1">
      <formula>INDIRECT("E"&amp;ROW())="Called Off"</formula>
    </cfRule>
    <cfRule type="expression" dxfId="8031" priority="4906" stopIfTrue="1">
      <formula>INDIRECT("E"&amp;ROW())="Await Client Approval"</formula>
    </cfRule>
    <cfRule type="expression" dxfId="8030" priority="4907" stopIfTrue="1">
      <formula>INDIRECT("E"&amp;ROW())="SCOPE SURVEY"</formula>
    </cfRule>
    <cfRule type="expression" dxfId="8029" priority="4908" stopIfTrue="1">
      <formula>INDIRECT("E"&amp;ROW())="Priced"</formula>
    </cfRule>
    <cfRule type="expression" dxfId="8028" priority="4909" stopIfTrue="1">
      <formula>INDIRECT("E"&amp;ROW())="Sent for pricing"</formula>
    </cfRule>
    <cfRule type="expression" dxfId="8027" priority="4910" stopIfTrue="1">
      <formula>INDIRECT("E"&amp;ROW())="Await"</formula>
    </cfRule>
    <cfRule type="expression" dxfId="8026" priority="4911" stopIfTrue="1">
      <formula>INDIRECT("E"&amp;ROW())="CLEANSED"</formula>
    </cfRule>
    <cfRule type="expression" dxfId="8025" priority="4912" stopIfTrue="1">
      <formula>INDIRECT("E"&amp;ROW())="PM TO CLEANSE"</formula>
    </cfRule>
    <cfRule type="expression" dxfId="8024" priority="4913" stopIfTrue="1">
      <formula>INDIRECT("E"&amp;ROW())="Survey Received"</formula>
    </cfRule>
    <cfRule type="expression" dxfId="8023" priority="4914" stopIfTrue="1">
      <formula>INDIRECT("E"&amp;ROW())="Survey Booked"</formula>
    </cfRule>
  </conditionalFormatting>
  <conditionalFormatting sqref="D198">
    <cfRule type="expression" dxfId="8022" priority="425" stopIfTrue="1">
      <formula>INDIRECT("E"&amp;ROW())="confirmed"</formula>
    </cfRule>
    <cfRule type="expression" dxfId="8021" priority="426" stopIfTrue="1">
      <formula>INDIRECT("E"&amp;ROW())="Duplicate"</formula>
    </cfRule>
    <cfRule type="expression" dxfId="8020" priority="427" stopIfTrue="1">
      <formula>INDIRECT("E"&amp;ROW())="Handed Back"</formula>
    </cfRule>
    <cfRule type="expression" dxfId="8019" priority="428" stopIfTrue="1">
      <formula>INDIRECT("E"&amp;ROW())="Refusal"</formula>
    </cfRule>
    <cfRule type="expression" dxfId="8018" priority="429" stopIfTrue="1">
      <formula>INDIRECT("E"&amp;ROW())="No Access install"</formula>
    </cfRule>
    <cfRule type="expression" dxfId="8017" priority="430" stopIfTrue="1">
      <formula>INDIRECT("E"&amp;ROW())="No Access survey"</formula>
    </cfRule>
    <cfRule type="expression" dxfId="8016" priority="431" stopIfTrue="1">
      <formula>INDIRECT("E"&amp;ROW())="NWR"</formula>
    </cfRule>
    <cfRule type="expression" dxfId="8015" priority="432" stopIfTrue="1">
      <formula>INDIRECT("E"&amp;ROW())="Cancelled"</formula>
    </cfRule>
    <cfRule type="expression" dxfId="8014" priority="433" stopIfTrue="1">
      <formula>INDIRECT("E"&amp;ROW())="On hold"</formula>
    </cfRule>
    <cfRule type="expression" dxfId="8013" priority="434" stopIfTrue="1">
      <formula>INDIRECT("E"&amp;ROW())="Handed Over"</formula>
    </cfRule>
    <cfRule type="expression" dxfId="8012" priority="435" stopIfTrue="1">
      <formula>INDIRECT("E"&amp;ROW())="Fitted"</formula>
    </cfRule>
    <cfRule type="expression" dxfId="8011" priority="436" stopIfTrue="1">
      <formula>INDIRECT("E"&amp;ROW())="Booked to fit"</formula>
    </cfRule>
    <cfRule type="expression" dxfId="8010" priority="437" stopIfTrue="1">
      <formula>INDIRECT("E"&amp;ROW())="Delivered To Depot/Container"</formula>
    </cfRule>
    <cfRule type="expression" dxfId="8009" priority="438" stopIfTrue="1">
      <formula>INDIRECT("E"&amp;ROW())="Called Off"</formula>
    </cfRule>
    <cfRule type="expression" dxfId="8008" priority="439" stopIfTrue="1">
      <formula>INDIRECT("E"&amp;ROW())="Await Client Approval"</formula>
    </cfRule>
    <cfRule type="expression" dxfId="8007" priority="440" stopIfTrue="1">
      <formula>INDIRECT("E"&amp;ROW())="SCOPE SURVEY"</formula>
    </cfRule>
    <cfRule type="expression" dxfId="8006" priority="441" stopIfTrue="1">
      <formula>INDIRECT("E"&amp;ROW())="Priced"</formula>
    </cfRule>
    <cfRule type="expression" dxfId="8005" priority="442" stopIfTrue="1">
      <formula>INDIRECT("E"&amp;ROW())="Sent for pricing"</formula>
    </cfRule>
    <cfRule type="expression" dxfId="8004" priority="443" stopIfTrue="1">
      <formula>INDIRECT("E"&amp;ROW())="Await"</formula>
    </cfRule>
    <cfRule type="expression" dxfId="8003" priority="444" stopIfTrue="1">
      <formula>INDIRECT("E"&amp;ROW())="CLEANSED"</formula>
    </cfRule>
    <cfRule type="expression" dxfId="8002" priority="445" stopIfTrue="1">
      <formula>INDIRECT("E"&amp;ROW())="PM TO CLEANSE"</formula>
    </cfRule>
    <cfRule type="expression" dxfId="8001" priority="446" stopIfTrue="1">
      <formula>INDIRECT("E"&amp;ROW())="Survey Received"</formula>
    </cfRule>
    <cfRule type="expression" dxfId="8000" priority="447" stopIfTrue="1">
      <formula>INDIRECT("E"&amp;ROW())="Survey Booked"</formula>
    </cfRule>
    <cfRule type="expression" dxfId="7999" priority="448">
      <formula>INDIRECT("D"&amp;ROW())="Yes"</formula>
    </cfRule>
    <cfRule type="expression" dxfId="7998" priority="449" stopIfTrue="1">
      <formula>INDIRECT("E"&amp;ROW())="Recall Required"</formula>
    </cfRule>
    <cfRule type="expression" dxfId="7997" priority="450" stopIfTrue="1">
      <formula>INDIRECT("E"&amp;ROW())="Supply Only"</formula>
    </cfRule>
    <cfRule type="expression" dxfId="7996" priority="451" stopIfTrue="1">
      <formula>INDIRECT("E"&amp;ROW())="Part Fitted"</formula>
    </cfRule>
    <cfRule type="expression" dxfId="7995" priority="455" stopIfTrue="1">
      <formula>INDIRECT("E"&amp;ROW())="Refusal"</formula>
    </cfRule>
    <cfRule type="expression" dxfId="7994" priority="456" stopIfTrue="1">
      <formula>INDIRECT("E"&amp;ROW())="No Access install"</formula>
    </cfRule>
    <cfRule type="expression" dxfId="7993" priority="457" stopIfTrue="1">
      <formula>INDIRECT("E"&amp;ROW())="No Access survey"</formula>
    </cfRule>
    <cfRule type="expression" dxfId="7992" priority="458" stopIfTrue="1">
      <formula>INDIRECT("E"&amp;ROW())="NWR"</formula>
    </cfRule>
    <cfRule type="expression" dxfId="7991" priority="459" stopIfTrue="1">
      <formula>INDIRECT("E"&amp;ROW())="Cancelled"</formula>
    </cfRule>
    <cfRule type="expression" dxfId="7990" priority="460" stopIfTrue="1">
      <formula>INDIRECT("E"&amp;ROW())="On hold"</formula>
    </cfRule>
    <cfRule type="expression" dxfId="7989" priority="461" stopIfTrue="1">
      <formula>INDIRECT("E"&amp;ROW())="Handed Over"</formula>
    </cfRule>
    <cfRule type="expression" dxfId="7988" priority="462" stopIfTrue="1">
      <formula>INDIRECT("E"&amp;ROW())="Fitted"</formula>
    </cfRule>
    <cfRule type="expression" dxfId="7987" priority="463" stopIfTrue="1">
      <formula>INDIRECT("E"&amp;ROW())="Booked to fit"</formula>
    </cfRule>
    <cfRule type="expression" dxfId="7986" priority="464" stopIfTrue="1">
      <formula>INDIRECT("E"&amp;ROW())="Delivered To Depot/Container"</formula>
    </cfRule>
    <cfRule type="expression" dxfId="7985" priority="465" stopIfTrue="1">
      <formula>INDIRECT("E"&amp;ROW())="Called Off"</formula>
    </cfRule>
    <cfRule type="expression" dxfId="7984" priority="466" stopIfTrue="1">
      <formula>INDIRECT("E"&amp;ROW())="Await Client Approval"</formula>
    </cfRule>
    <cfRule type="expression" dxfId="7983" priority="467" stopIfTrue="1">
      <formula>INDIRECT("E"&amp;ROW())="SCOPE SURVEY"</formula>
    </cfRule>
    <cfRule type="expression" dxfId="7982" priority="468" stopIfTrue="1">
      <formula>INDIRECT("E"&amp;ROW())="Priced"</formula>
    </cfRule>
    <cfRule type="expression" dxfId="7981" priority="469" stopIfTrue="1">
      <formula>INDIRECT("E"&amp;ROW())="Sent for pricing"</formula>
    </cfRule>
    <cfRule type="expression" dxfId="7980" priority="470" stopIfTrue="1">
      <formula>INDIRECT("E"&amp;ROW())="Await"</formula>
    </cfRule>
    <cfRule type="expression" dxfId="7979" priority="471" stopIfTrue="1">
      <formula>INDIRECT("E"&amp;ROW())="CLEANSED"</formula>
    </cfRule>
    <cfRule type="expression" dxfId="7978" priority="472" stopIfTrue="1">
      <formula>INDIRECT("E"&amp;ROW())="PM TO CLEANSE"</formula>
    </cfRule>
    <cfRule type="expression" dxfId="7977" priority="473" stopIfTrue="1">
      <formula>INDIRECT("E"&amp;ROW())="Survey Received"</formula>
    </cfRule>
    <cfRule type="expression" dxfId="7976" priority="474" stopIfTrue="1">
      <formula>INDIRECT("E"&amp;ROW())="Survey Booked"</formula>
    </cfRule>
    <cfRule type="expression" dxfId="7975" priority="616" stopIfTrue="1">
      <formula>INDIRECT("E"&amp;ROW())="confirmed"</formula>
    </cfRule>
    <cfRule type="expression" dxfId="7974" priority="617" stopIfTrue="1">
      <formula>INDIRECT("E"&amp;ROW())="Duplicate"</formula>
    </cfRule>
    <cfRule type="expression" dxfId="7973" priority="618" stopIfTrue="1">
      <formula>INDIRECT("E"&amp;ROW())="Handed Back"</formula>
    </cfRule>
    <cfRule type="expression" dxfId="7972" priority="619" stopIfTrue="1">
      <formula>INDIRECT("E"&amp;ROW())="Refusal"</formula>
    </cfRule>
    <cfRule type="expression" dxfId="7971" priority="620" stopIfTrue="1">
      <formula>INDIRECT("E"&amp;ROW())="No Access install"</formula>
    </cfRule>
    <cfRule type="expression" dxfId="7970" priority="621" stopIfTrue="1">
      <formula>INDIRECT("E"&amp;ROW())="No Access survey"</formula>
    </cfRule>
    <cfRule type="expression" dxfId="7969" priority="622" stopIfTrue="1">
      <formula>INDIRECT("E"&amp;ROW())="NWR"</formula>
    </cfRule>
    <cfRule type="expression" dxfId="7968" priority="623" stopIfTrue="1">
      <formula>INDIRECT("E"&amp;ROW())="Cancelled"</formula>
    </cfRule>
    <cfRule type="expression" dxfId="7967" priority="624" stopIfTrue="1">
      <formula>INDIRECT("E"&amp;ROW())="On hold"</formula>
    </cfRule>
    <cfRule type="expression" dxfId="7966" priority="625" stopIfTrue="1">
      <formula>INDIRECT("E"&amp;ROW())="Handed Over"</formula>
    </cfRule>
    <cfRule type="expression" dxfId="7965" priority="626" stopIfTrue="1">
      <formula>INDIRECT("E"&amp;ROW())="Fitted"</formula>
    </cfRule>
    <cfRule type="expression" dxfId="7964" priority="627" stopIfTrue="1">
      <formula>INDIRECT("E"&amp;ROW())="Booked to fit"</formula>
    </cfRule>
    <cfRule type="expression" dxfId="7963" priority="628" stopIfTrue="1">
      <formula>INDIRECT("E"&amp;ROW())="Delivered To Depot/Container"</formula>
    </cfRule>
    <cfRule type="expression" dxfId="7962" priority="629" stopIfTrue="1">
      <formula>INDIRECT("E"&amp;ROW())="Called Off"</formula>
    </cfRule>
    <cfRule type="expression" dxfId="7961" priority="630" stopIfTrue="1">
      <formula>INDIRECT("E"&amp;ROW())="Await Client Approval"</formula>
    </cfRule>
    <cfRule type="expression" dxfId="7960" priority="631" stopIfTrue="1">
      <formula>INDIRECT("E"&amp;ROW())="SCOPE SURVEY"</formula>
    </cfRule>
    <cfRule type="expression" dxfId="7959" priority="632" stopIfTrue="1">
      <formula>INDIRECT("E"&amp;ROW())="Priced"</formula>
    </cfRule>
    <cfRule type="expression" dxfId="7958" priority="633" stopIfTrue="1">
      <formula>INDIRECT("E"&amp;ROW())="Sent for pricing"</formula>
    </cfRule>
    <cfRule type="expression" dxfId="7957" priority="634" stopIfTrue="1">
      <formula>INDIRECT("E"&amp;ROW())="Await"</formula>
    </cfRule>
    <cfRule type="expression" dxfId="7956" priority="635" stopIfTrue="1">
      <formula>INDIRECT("E"&amp;ROW())="CLEANSED"</formula>
    </cfRule>
    <cfRule type="expression" dxfId="7955" priority="636" stopIfTrue="1">
      <formula>INDIRECT("E"&amp;ROW())="PM TO CLEANSE"</formula>
    </cfRule>
    <cfRule type="expression" dxfId="7954" priority="637" stopIfTrue="1">
      <formula>INDIRECT("E"&amp;ROW())="Survey Received"</formula>
    </cfRule>
    <cfRule type="expression" dxfId="7953" priority="638" stopIfTrue="1">
      <formula>INDIRECT("E"&amp;ROW())="Survey Booked"</formula>
    </cfRule>
    <cfRule type="expression" dxfId="7952" priority="639">
      <formula>INDIRECT("D"&amp;ROW())="Yes"</formula>
    </cfRule>
    <cfRule type="expression" dxfId="7951" priority="640" stopIfTrue="1">
      <formula>INDIRECT("E"&amp;ROW())="Recall Required"</formula>
    </cfRule>
    <cfRule type="expression" dxfId="7950" priority="641" stopIfTrue="1">
      <formula>INDIRECT("E"&amp;ROW())="Supply Only"</formula>
    </cfRule>
    <cfRule type="expression" dxfId="7949" priority="642" stopIfTrue="1">
      <formula>INDIRECT("E"&amp;ROW())="Part Fitted"</formula>
    </cfRule>
    <cfRule type="expression" dxfId="7948" priority="659" stopIfTrue="1">
      <formula>INDIRECT("E"&amp;ROW())="Priced"</formula>
    </cfRule>
    <cfRule type="expression" dxfId="7947" priority="660" stopIfTrue="1">
      <formula>INDIRECT("E"&amp;ROW())="Sent for pricing"</formula>
    </cfRule>
    <cfRule type="expression" dxfId="7946" priority="661" stopIfTrue="1">
      <formula>INDIRECT("E"&amp;ROW())="Await"</formula>
    </cfRule>
    <cfRule type="expression" dxfId="7945" priority="662" stopIfTrue="1">
      <formula>INDIRECT("E"&amp;ROW())="CLEANSED"</formula>
    </cfRule>
    <cfRule type="expression" dxfId="7944" priority="663" stopIfTrue="1">
      <formula>INDIRECT("E"&amp;ROW())="PM TO CLEANSE"</formula>
    </cfRule>
    <cfRule type="expression" dxfId="7943" priority="664" stopIfTrue="1">
      <formula>INDIRECT("E"&amp;ROW())="Survey Received"</formula>
    </cfRule>
    <cfRule type="expression" dxfId="7942" priority="665" stopIfTrue="1">
      <formula>INDIRECT("E"&amp;ROW())="Survey Booked"</formula>
    </cfRule>
  </conditionalFormatting>
  <conditionalFormatting sqref="D28:H29">
    <cfRule type="expression" dxfId="7941" priority="13611">
      <formula>INDIRECT("D"&amp;ROW())="Yes"</formula>
    </cfRule>
    <cfRule type="expression" dxfId="7940" priority="13612" stopIfTrue="1">
      <formula>INDIRECT("E"&amp;ROW())="Recall Required"</formula>
    </cfRule>
  </conditionalFormatting>
  <conditionalFormatting sqref="D41:H41 D44:H44 D46:H47 D51:H51 D57:H57 D63:H63 D65:H68 D72:H74">
    <cfRule type="expression" dxfId="7939" priority="16946" stopIfTrue="1">
      <formula>INDIRECT("E"&amp;ROW())="Duplicate"</formula>
    </cfRule>
    <cfRule type="expression" dxfId="7938" priority="16947" stopIfTrue="1">
      <formula>INDIRECT("E"&amp;ROW())="Handed Back"</formula>
    </cfRule>
  </conditionalFormatting>
  <conditionalFormatting sqref="D41:H41 D44:H44 D46:H47 D51:H51 D57:H57 D77:AB83 D63:AB63 U65:AB65 D65:H68 D70:AB74 H75:AA76">
    <cfRule type="expression" dxfId="7937" priority="16890" stopIfTrue="1">
      <formula>INDIRECT("E"&amp;ROW())="Part Fitted"</formula>
    </cfRule>
  </conditionalFormatting>
  <conditionalFormatting sqref="D41:H41 U41:AB41 D51:H51 U51:AB51 D57:H57 U57:AB57 D85:H85 U85:AB85 D46:AB47 D44:AB44 A47:B47">
    <cfRule type="expression" dxfId="7936" priority="14200" stopIfTrue="1">
      <formula>INDIRECT("E"&amp;ROW())="Recall Required"</formula>
    </cfRule>
  </conditionalFormatting>
  <conditionalFormatting sqref="D46:H47 D65:H68 D41:H41 D44:H44 D51:H51 D57:H57 D63:H63 D71:AA71 E76:H76 D83:AB83 D38:AB38 U88:AB88 D72:H74">
    <cfRule type="expression" dxfId="7935" priority="16945" stopIfTrue="1">
      <formula>INDIRECT("E"&amp;ROW())="confirmed"</formula>
    </cfRule>
  </conditionalFormatting>
  <conditionalFormatting sqref="D49:H49 U49:AB49">
    <cfRule type="expression" dxfId="7934" priority="11630" stopIfTrue="1">
      <formula>INDIRECT("E"&amp;ROW())="Recall Required"</formula>
    </cfRule>
  </conditionalFormatting>
  <conditionalFormatting sqref="D51:H51">
    <cfRule type="expression" dxfId="7933" priority="13370" stopIfTrue="1">
      <formula>INDIRECT("E"&amp;ROW())="Booked to fit"</formula>
    </cfRule>
    <cfRule type="expression" dxfId="7932" priority="13371" stopIfTrue="1">
      <formula>INDIRECT("E"&amp;ROW())="Delivered To Depot/Container"</formula>
    </cfRule>
    <cfRule type="expression" dxfId="7931" priority="13372" stopIfTrue="1">
      <formula>INDIRECT("E"&amp;ROW())="Called Off"</formula>
    </cfRule>
    <cfRule type="expression" dxfId="7930" priority="13373" stopIfTrue="1">
      <formula>INDIRECT("E"&amp;ROW())="Await Client Approval"</formula>
    </cfRule>
    <cfRule type="expression" dxfId="7929" priority="13374" stopIfTrue="1">
      <formula>INDIRECT("E"&amp;ROW())="SCOPE SURVEY"</formula>
    </cfRule>
    <cfRule type="expression" dxfId="7928" priority="13375" stopIfTrue="1">
      <formula>INDIRECT("E"&amp;ROW())="Priced"</formula>
    </cfRule>
    <cfRule type="expression" dxfId="7927" priority="13376" stopIfTrue="1">
      <formula>INDIRECT("E"&amp;ROW())="Sent for pricing"</formula>
    </cfRule>
    <cfRule type="expression" dxfId="7926" priority="13377" stopIfTrue="1">
      <formula>INDIRECT("E"&amp;ROW())="Await"</formula>
    </cfRule>
    <cfRule type="expression" dxfId="7925" priority="13378" stopIfTrue="1">
      <formula>INDIRECT("E"&amp;ROW())="CLEANSED"</formula>
    </cfRule>
    <cfRule type="expression" dxfId="7924" priority="13379" stopIfTrue="1">
      <formula>INDIRECT("E"&amp;ROW())="PM TO CLEANSE"</formula>
    </cfRule>
    <cfRule type="expression" dxfId="7923" priority="13380" stopIfTrue="1">
      <formula>INDIRECT("E"&amp;ROW())="Survey Received"</formula>
    </cfRule>
    <cfRule type="expression" dxfId="7922" priority="13381" stopIfTrue="1">
      <formula>INDIRECT("E"&amp;ROW())="Survey Booked"</formula>
    </cfRule>
  </conditionalFormatting>
  <conditionalFormatting sqref="D53:H53 D38:AB38 A66:B68 U72:AB74 E76:H76 E81:H81 D83:AB83 U88:AB88 A76:B76 A79:B79 U79:AB79 A81:B81 D70:AB70 D98:AB98 D100:AB100 A96:B96 A103:B103 D103:AB103 A106:B106 D106:AB106 A113:B113 A118:B119 D118:AB119 H56:AB60 H62:AB70 A93:B93 D93:AB93 D96:AB96 A115:B115 D113:AB115 D144:AB144 A144:B144 D108:AB109 D177:AB178">
    <cfRule type="expression" dxfId="7921" priority="12535" stopIfTrue="1">
      <formula>INDIRECT("E"&amp;ROW())="Refusal"</formula>
    </cfRule>
  </conditionalFormatting>
  <conditionalFormatting sqref="D53:H53 U63:AB63 U65:AB65 A66:B68 U72:AB74 D38:AB38 E76:H76 D79:H79 E81:H81 D83:AB83 D85:H85 U88:AB88 D88:H89 D70:H70 D98:H98 D100:H100 D108:H108 D177:H178 A96:B96 U96:AB96 D96:H96 A103:B103 U103:AB103 D103:H103 A106:B106 U106:AB106 D106:H106 A113:B113 U113:AB113 D113:H113 A118:B119 U118:AB119 D118:H119 A93:B93 U93:AB93 D93:H93 A115:B115 U115:AB115 D115:H115 D144:H144 U144:AB144 A144:B144">
    <cfRule type="expression" dxfId="7920" priority="12487" stopIfTrue="1">
      <formula>INDIRECT("E"&amp;ROW())="Duplicate"</formula>
    </cfRule>
  </conditionalFormatting>
  <conditionalFormatting sqref="D53:H53 U65:AB65 A66:B68 U63:AB63 U72:AB74">
    <cfRule type="expression" dxfId="7919" priority="12486" stopIfTrue="1">
      <formula>INDIRECT("E"&amp;ROW())="confirmed"</formula>
    </cfRule>
  </conditionalFormatting>
  <conditionalFormatting sqref="D55:H55 U55:AC55">
    <cfRule type="expression" dxfId="7918" priority="12840" stopIfTrue="1">
      <formula>INDIRECT("E"&amp;ROW())="Recall Required"</formula>
    </cfRule>
  </conditionalFormatting>
  <conditionalFormatting sqref="D55:H55">
    <cfRule type="expression" dxfId="7917" priority="12830" stopIfTrue="1">
      <formula>INDIRECT("E"&amp;ROW())="Called Off"</formula>
    </cfRule>
    <cfRule type="expression" dxfId="7916" priority="12831" stopIfTrue="1">
      <formula>INDIRECT("E"&amp;ROW())="Await Client Approval"</formula>
    </cfRule>
    <cfRule type="expression" dxfId="7915" priority="12832" stopIfTrue="1">
      <formula>INDIRECT("E"&amp;ROW())="SCOPE SURVEY"</formula>
    </cfRule>
    <cfRule type="expression" dxfId="7914" priority="12833" stopIfTrue="1">
      <formula>INDIRECT("E"&amp;ROW())="Priced"</formula>
    </cfRule>
    <cfRule type="expression" dxfId="7913" priority="12834" stopIfTrue="1">
      <formula>INDIRECT("E"&amp;ROW())="Sent for pricing"</formula>
    </cfRule>
    <cfRule type="expression" dxfId="7912" priority="12835" stopIfTrue="1">
      <formula>INDIRECT("E"&amp;ROW())="Await"</formula>
    </cfRule>
    <cfRule type="expression" dxfId="7911" priority="12836" stopIfTrue="1">
      <formula>INDIRECT("E"&amp;ROW())="CLEANSED"</formula>
    </cfRule>
    <cfRule type="expression" dxfId="7910" priority="12837" stopIfTrue="1">
      <formula>INDIRECT("E"&amp;ROW())="PM TO CLEANSE"</formula>
    </cfRule>
    <cfRule type="expression" dxfId="7909" priority="12838" stopIfTrue="1">
      <formula>INDIRECT("E"&amp;ROW())="Survey Received"</formula>
    </cfRule>
    <cfRule type="expression" dxfId="7908" priority="12839" stopIfTrue="1">
      <formula>INDIRECT("E"&amp;ROW())="Survey Booked"</formula>
    </cfRule>
    <cfRule type="expression" dxfId="7907" priority="12866" stopIfTrue="1">
      <formula>INDIRECT("E"&amp;ROW())="Supply Only"</formula>
    </cfRule>
    <cfRule type="expression" dxfId="7906" priority="12867" stopIfTrue="1">
      <formula>INDIRECT("E"&amp;ROW())="Part Fitted"</formula>
    </cfRule>
    <cfRule type="expression" dxfId="7905" priority="12868" stopIfTrue="1">
      <formula>INDIRECT("E"&amp;ROW())="confirmed"</formula>
    </cfRule>
    <cfRule type="expression" dxfId="7904" priority="12869" stopIfTrue="1">
      <formula>INDIRECT("E"&amp;ROW())="Duplicate"</formula>
    </cfRule>
    <cfRule type="expression" dxfId="7903" priority="12870" stopIfTrue="1">
      <formula>INDIRECT("E"&amp;ROW())="Handed Back"</formula>
    </cfRule>
  </conditionalFormatting>
  <conditionalFormatting sqref="D59:H59 T59:AB59 A59:B59">
    <cfRule type="expression" dxfId="7902" priority="12147" stopIfTrue="1">
      <formula>INDIRECT("E"&amp;ROW())="Recall Required"</formula>
    </cfRule>
  </conditionalFormatting>
  <conditionalFormatting sqref="D59:H59">
    <cfRule type="expression" dxfId="7901" priority="12051" stopIfTrue="1">
      <formula>INDIRECT("E"&amp;ROW())="confirmed"</formula>
    </cfRule>
    <cfRule type="expression" dxfId="7900" priority="12052" stopIfTrue="1">
      <formula>INDIRECT("E"&amp;ROW())="Duplicate"</formula>
    </cfRule>
    <cfRule type="expression" dxfId="7899" priority="12053" stopIfTrue="1">
      <formula>INDIRECT("E"&amp;ROW())="Handed Back"</formula>
    </cfRule>
    <cfRule type="expression" dxfId="7898" priority="12100" stopIfTrue="1">
      <formula>INDIRECT("E"&amp;ROW())="Refusal"</formula>
    </cfRule>
    <cfRule type="expression" dxfId="7897" priority="12101" stopIfTrue="1">
      <formula>INDIRECT("E"&amp;ROW())="No Access install"</formula>
    </cfRule>
    <cfRule type="expression" dxfId="7896" priority="12102" stopIfTrue="1">
      <formula>INDIRECT("E"&amp;ROW())="No Access survey"</formula>
    </cfRule>
    <cfRule type="expression" dxfId="7895" priority="12103" stopIfTrue="1">
      <formula>INDIRECT("E"&amp;ROW())="NWR"</formula>
    </cfRule>
    <cfRule type="expression" dxfId="7894" priority="12104" stopIfTrue="1">
      <formula>INDIRECT("E"&amp;ROW())="Cancelled"</formula>
    </cfRule>
    <cfRule type="expression" dxfId="7893" priority="12105" stopIfTrue="1">
      <formula>INDIRECT("E"&amp;ROW())="On hold"</formula>
    </cfRule>
    <cfRule type="expression" dxfId="7892" priority="12106" stopIfTrue="1">
      <formula>INDIRECT("E"&amp;ROW())="Handed Over"</formula>
    </cfRule>
    <cfRule type="expression" dxfId="7891" priority="12107" stopIfTrue="1">
      <formula>INDIRECT("E"&amp;ROW())="Fitted"</formula>
    </cfRule>
    <cfRule type="expression" dxfId="7890" priority="12108" stopIfTrue="1">
      <formula>INDIRECT("E"&amp;ROW())="Booked to fit"</formula>
    </cfRule>
    <cfRule type="expression" dxfId="7889" priority="12109" stopIfTrue="1">
      <formula>INDIRECT("E"&amp;ROW())="Delivered To Depot/Container"</formula>
    </cfRule>
    <cfRule type="expression" dxfId="7888" priority="12110" stopIfTrue="1">
      <formula>INDIRECT("E"&amp;ROW())="Called Off"</formula>
    </cfRule>
    <cfRule type="expression" dxfId="7887" priority="12111" stopIfTrue="1">
      <formula>INDIRECT("E"&amp;ROW())="Await Client Approval"</formula>
    </cfRule>
    <cfRule type="expression" dxfId="7886" priority="12112" stopIfTrue="1">
      <formula>INDIRECT("E"&amp;ROW())="SCOPE SURVEY"</formula>
    </cfRule>
    <cfRule type="expression" dxfId="7885" priority="12113" stopIfTrue="1">
      <formula>INDIRECT("E"&amp;ROW())="Priced"</formula>
    </cfRule>
    <cfRule type="expression" dxfId="7884" priority="12114" stopIfTrue="1">
      <formula>INDIRECT("E"&amp;ROW())="Sent for pricing"</formula>
    </cfRule>
    <cfRule type="expression" dxfId="7883" priority="12115" stopIfTrue="1">
      <formula>INDIRECT("E"&amp;ROW())="Await"</formula>
    </cfRule>
    <cfRule type="expression" dxfId="7882" priority="12116" stopIfTrue="1">
      <formula>INDIRECT("E"&amp;ROW())="CLEANSED"</formula>
    </cfRule>
    <cfRule type="expression" dxfId="7881" priority="12117" stopIfTrue="1">
      <formula>INDIRECT("E"&amp;ROW())="PM TO CLEANSE"</formula>
    </cfRule>
    <cfRule type="expression" dxfId="7880" priority="12118" stopIfTrue="1">
      <formula>INDIRECT("E"&amp;ROW())="Survey Received"</formula>
    </cfRule>
    <cfRule type="expression" dxfId="7879" priority="12119" stopIfTrue="1">
      <formula>INDIRECT("E"&amp;ROW())="Survey Booked"</formula>
    </cfRule>
    <cfRule type="expression" dxfId="7878" priority="12227" stopIfTrue="1">
      <formula>INDIRECT("E"&amp;ROW())="Supply Only"</formula>
    </cfRule>
    <cfRule type="expression" dxfId="7877" priority="12228" stopIfTrue="1">
      <formula>INDIRECT("E"&amp;ROW())="Part Fitted"</formula>
    </cfRule>
    <cfRule type="expression" dxfId="7876" priority="12256" stopIfTrue="1">
      <formula>INDIRECT("E"&amp;ROW())="confirmed"</formula>
    </cfRule>
    <cfRule type="expression" dxfId="7875" priority="12257" stopIfTrue="1">
      <formula>INDIRECT("E"&amp;ROW())="Duplicate"</formula>
    </cfRule>
    <cfRule type="expression" dxfId="7874" priority="12258" stopIfTrue="1">
      <formula>INDIRECT("E"&amp;ROW())="Handed Back"</formula>
    </cfRule>
    <cfRule type="expression" dxfId="7873" priority="12259" stopIfTrue="1">
      <formula>INDIRECT("E"&amp;ROW())="Refusal"</formula>
    </cfRule>
    <cfRule type="expression" dxfId="7872" priority="12260" stopIfTrue="1">
      <formula>INDIRECT("E"&amp;ROW())="No Access install"</formula>
    </cfRule>
    <cfRule type="expression" dxfId="7871" priority="12261" stopIfTrue="1">
      <formula>INDIRECT("E"&amp;ROW())="No Access survey"</formula>
    </cfRule>
    <cfRule type="expression" dxfId="7870" priority="12262" stopIfTrue="1">
      <formula>INDIRECT("E"&amp;ROW())="NWR"</formula>
    </cfRule>
    <cfRule type="expression" dxfId="7869" priority="12263" stopIfTrue="1">
      <formula>INDIRECT("E"&amp;ROW())="Cancelled"</formula>
    </cfRule>
    <cfRule type="expression" dxfId="7868" priority="12264" stopIfTrue="1">
      <formula>INDIRECT("E"&amp;ROW())="On hold"</formula>
    </cfRule>
    <cfRule type="expression" dxfId="7867" priority="12265" stopIfTrue="1">
      <formula>INDIRECT("E"&amp;ROW())="Handed Over"</formula>
    </cfRule>
    <cfRule type="expression" dxfId="7866" priority="12266" stopIfTrue="1">
      <formula>INDIRECT("E"&amp;ROW())="Fitted"</formula>
    </cfRule>
    <cfRule type="expression" dxfId="7865" priority="12267" stopIfTrue="1">
      <formula>INDIRECT("E"&amp;ROW())="Booked to fit"</formula>
    </cfRule>
    <cfRule type="expression" dxfId="7864" priority="12268" stopIfTrue="1">
      <formula>INDIRECT("E"&amp;ROW())="Delivered To Depot/Container"</formula>
    </cfRule>
    <cfRule type="expression" dxfId="7863" priority="12269" stopIfTrue="1">
      <formula>INDIRECT("E"&amp;ROW())="Called Off"</formula>
    </cfRule>
    <cfRule type="expression" dxfId="7862" priority="12270" stopIfTrue="1">
      <formula>INDIRECT("E"&amp;ROW())="Await Client Approval"</formula>
    </cfRule>
    <cfRule type="expression" dxfId="7861" priority="12271" stopIfTrue="1">
      <formula>INDIRECT("E"&amp;ROW())="SCOPE SURVEY"</formula>
    </cfRule>
  </conditionalFormatting>
  <conditionalFormatting sqref="D61:H61 U61:AC61">
    <cfRule type="expression" dxfId="7860" priority="4475" stopIfTrue="1">
      <formula>INDIRECT("E"&amp;ROW())="Recall Required"</formula>
    </cfRule>
  </conditionalFormatting>
  <conditionalFormatting sqref="D61:H61">
    <cfRule type="expression" dxfId="7859" priority="4465" stopIfTrue="1">
      <formula>INDIRECT("E"&amp;ROW())="Called Off"</formula>
    </cfRule>
    <cfRule type="expression" dxfId="7858" priority="4466" stopIfTrue="1">
      <formula>INDIRECT("E"&amp;ROW())="Await Client Approval"</formula>
    </cfRule>
    <cfRule type="expression" dxfId="7857" priority="4467" stopIfTrue="1">
      <formula>INDIRECT("E"&amp;ROW())="SCOPE SURVEY"</formula>
    </cfRule>
    <cfRule type="expression" dxfId="7856" priority="4468" stopIfTrue="1">
      <formula>INDIRECT("E"&amp;ROW())="Priced"</formula>
    </cfRule>
    <cfRule type="expression" dxfId="7855" priority="4469" stopIfTrue="1">
      <formula>INDIRECT("E"&amp;ROW())="Sent for pricing"</formula>
    </cfRule>
    <cfRule type="expression" dxfId="7854" priority="4470" stopIfTrue="1">
      <formula>INDIRECT("E"&amp;ROW())="Await"</formula>
    </cfRule>
    <cfRule type="expression" dxfId="7853" priority="4471" stopIfTrue="1">
      <formula>INDIRECT("E"&amp;ROW())="CLEANSED"</formula>
    </cfRule>
    <cfRule type="expression" dxfId="7852" priority="4472" stopIfTrue="1">
      <formula>INDIRECT("E"&amp;ROW())="PM TO CLEANSE"</formula>
    </cfRule>
    <cfRule type="expression" dxfId="7851" priority="4473" stopIfTrue="1">
      <formula>INDIRECT("E"&amp;ROW())="Survey Received"</formula>
    </cfRule>
    <cfRule type="expression" dxfId="7850" priority="4474" stopIfTrue="1">
      <formula>INDIRECT("E"&amp;ROW())="Survey Booked"</formula>
    </cfRule>
    <cfRule type="expression" dxfId="7849" priority="4501" stopIfTrue="1">
      <formula>INDIRECT("E"&amp;ROW())="Supply Only"</formula>
    </cfRule>
    <cfRule type="expression" dxfId="7848" priority="4502" stopIfTrue="1">
      <formula>INDIRECT("E"&amp;ROW())="Part Fitted"</formula>
    </cfRule>
    <cfRule type="expression" dxfId="7847" priority="4503" stopIfTrue="1">
      <formula>INDIRECT("E"&amp;ROW())="confirmed"</formula>
    </cfRule>
    <cfRule type="expression" dxfId="7846" priority="4504" stopIfTrue="1">
      <formula>INDIRECT("E"&amp;ROW())="Duplicate"</formula>
    </cfRule>
    <cfRule type="expression" dxfId="7845" priority="4505" stopIfTrue="1">
      <formula>INDIRECT("E"&amp;ROW())="Handed Back"</formula>
    </cfRule>
  </conditionalFormatting>
  <conditionalFormatting sqref="D71:H71">
    <cfRule type="expression" dxfId="7844" priority="9449" stopIfTrue="1">
      <formula>INDIRECT("E"&amp;ROW())="Duplicate"</formula>
    </cfRule>
    <cfRule type="expression" dxfId="7843" priority="9450" stopIfTrue="1">
      <formula>INDIRECT("E"&amp;ROW())="Handed Back"</formula>
    </cfRule>
  </conditionalFormatting>
  <conditionalFormatting sqref="D77:H77">
    <cfRule type="expression" dxfId="7842" priority="9375" stopIfTrue="1">
      <formula>INDIRECT("E"&amp;ROW())="Duplicate"</formula>
    </cfRule>
    <cfRule type="expression" dxfId="7841" priority="9376" stopIfTrue="1">
      <formula>INDIRECT("E"&amp;ROW())="Handed Back"</formula>
    </cfRule>
  </conditionalFormatting>
  <conditionalFormatting sqref="D78:H83">
    <cfRule type="expression" dxfId="7840" priority="11311" stopIfTrue="1">
      <formula>INDIRECT("E"&amp;ROW())="Duplicate"</formula>
    </cfRule>
    <cfRule type="expression" dxfId="7839" priority="11312" stopIfTrue="1">
      <formula>INDIRECT("E"&amp;ROW())="Handed Back"</formula>
    </cfRule>
  </conditionalFormatting>
  <conditionalFormatting sqref="D84:H85">
    <cfRule type="expression" dxfId="7838" priority="11199" stopIfTrue="1">
      <formula>INDIRECT("E"&amp;ROW())="Duplicate"</formula>
    </cfRule>
    <cfRule type="expression" dxfId="7837" priority="11200" stopIfTrue="1">
      <formula>INDIRECT("E"&amp;ROW())="Handed Back"</formula>
    </cfRule>
  </conditionalFormatting>
  <conditionalFormatting sqref="D86:H87">
    <cfRule type="expression" dxfId="7836" priority="10717" stopIfTrue="1">
      <formula>INDIRECT("E"&amp;ROW())="Duplicate"</formula>
    </cfRule>
    <cfRule type="expression" dxfId="7835" priority="10718" stopIfTrue="1">
      <formula>INDIRECT("E"&amp;ROW())="Handed Back"</formula>
    </cfRule>
  </conditionalFormatting>
  <conditionalFormatting sqref="D90:H90">
    <cfRule type="expression" dxfId="7834" priority="10523" stopIfTrue="1">
      <formula>INDIRECT("E"&amp;ROW())="Duplicate"</formula>
    </cfRule>
    <cfRule type="expression" dxfId="7833" priority="10524" stopIfTrue="1">
      <formula>INDIRECT("E"&amp;ROW())="Handed Back"</formula>
    </cfRule>
  </conditionalFormatting>
  <conditionalFormatting sqref="D91:H91">
    <cfRule type="expression" dxfId="7832" priority="10411" stopIfTrue="1">
      <formula>INDIRECT("E"&amp;ROW())="Duplicate"</formula>
    </cfRule>
    <cfRule type="expression" dxfId="7831" priority="10412" stopIfTrue="1">
      <formula>INDIRECT("E"&amp;ROW())="Handed Back"</formula>
    </cfRule>
  </conditionalFormatting>
  <conditionalFormatting sqref="D92:H93">
    <cfRule type="expression" dxfId="7830" priority="10084" stopIfTrue="1">
      <formula>INDIRECT("E"&amp;ROW())="Duplicate"</formula>
    </cfRule>
    <cfRule type="expression" dxfId="7829" priority="10085" stopIfTrue="1">
      <formula>INDIRECT("E"&amp;ROW())="Handed Back"</formula>
    </cfRule>
  </conditionalFormatting>
  <conditionalFormatting sqref="D94:H94">
    <cfRule type="expression" dxfId="7828" priority="10329" stopIfTrue="1">
      <formula>INDIRECT("E"&amp;ROW())="Duplicate"</formula>
    </cfRule>
    <cfRule type="expression" dxfId="7827" priority="10330" stopIfTrue="1">
      <formula>INDIRECT("E"&amp;ROW())="Handed Back"</formula>
    </cfRule>
  </conditionalFormatting>
  <conditionalFormatting sqref="D95:H96">
    <cfRule type="expression" dxfId="7826" priority="9741" stopIfTrue="1">
      <formula>INDIRECT("E"&amp;ROW())="Duplicate"</formula>
    </cfRule>
    <cfRule type="expression" dxfId="7825" priority="9742" stopIfTrue="1">
      <formula>INDIRECT("E"&amp;ROW())="Handed Back"</formula>
    </cfRule>
    <cfRule type="expression" dxfId="7824" priority="9784" stopIfTrue="1">
      <formula>INDIRECT("E"&amp;ROW())="No Access install"</formula>
    </cfRule>
    <cfRule type="expression" dxfId="7823" priority="9785" stopIfTrue="1">
      <formula>INDIRECT("E"&amp;ROW())="No Access survey"</formula>
    </cfRule>
    <cfRule type="expression" dxfId="7822" priority="9786" stopIfTrue="1">
      <formula>INDIRECT("E"&amp;ROW())="NWR"</formula>
    </cfRule>
    <cfRule type="expression" dxfId="7821" priority="9787" stopIfTrue="1">
      <formula>INDIRECT("E"&amp;ROW())="Cancelled"</formula>
    </cfRule>
    <cfRule type="expression" dxfId="7820" priority="9788" stopIfTrue="1">
      <formula>INDIRECT("E"&amp;ROW())="On hold"</formula>
    </cfRule>
    <cfRule type="expression" dxfId="7819" priority="9789" stopIfTrue="1">
      <formula>INDIRECT("E"&amp;ROW())="Handed Over"</formula>
    </cfRule>
    <cfRule type="expression" dxfId="7818" priority="9790" stopIfTrue="1">
      <formula>INDIRECT("E"&amp;ROW())="Fitted"</formula>
    </cfRule>
    <cfRule type="expression" dxfId="7817" priority="9791" stopIfTrue="1">
      <formula>INDIRECT("E"&amp;ROW())="Booked to fit"</formula>
    </cfRule>
    <cfRule type="expression" dxfId="7816" priority="9792" stopIfTrue="1">
      <formula>INDIRECT("E"&amp;ROW())="Delivered To Depot/Container"</formula>
    </cfRule>
    <cfRule type="expression" dxfId="7815" priority="9793" stopIfTrue="1">
      <formula>INDIRECT("E"&amp;ROW())="Called Off"</formula>
    </cfRule>
    <cfRule type="expression" dxfId="7814" priority="9794" stopIfTrue="1">
      <formula>INDIRECT("E"&amp;ROW())="Await Client Approval"</formula>
    </cfRule>
    <cfRule type="expression" dxfId="7813" priority="9795" stopIfTrue="1">
      <formula>INDIRECT("E"&amp;ROW())="SCOPE SURVEY"</formula>
    </cfRule>
    <cfRule type="expression" dxfId="7812" priority="9796" stopIfTrue="1">
      <formula>INDIRECT("E"&amp;ROW())="Priced"</formula>
    </cfRule>
    <cfRule type="expression" dxfId="7811" priority="9797" stopIfTrue="1">
      <formula>INDIRECT("E"&amp;ROW())="Sent for pricing"</formula>
    </cfRule>
    <cfRule type="expression" dxfId="7810" priority="9798" stopIfTrue="1">
      <formula>INDIRECT("E"&amp;ROW())="Await"</formula>
    </cfRule>
    <cfRule type="expression" dxfId="7809" priority="9799" stopIfTrue="1">
      <formula>INDIRECT("E"&amp;ROW())="CLEANSED"</formula>
    </cfRule>
    <cfRule type="expression" dxfId="7808" priority="9800" stopIfTrue="1">
      <formula>INDIRECT("E"&amp;ROW())="PM TO CLEANSE"</formula>
    </cfRule>
    <cfRule type="expression" dxfId="7807" priority="9801" stopIfTrue="1">
      <formula>INDIRECT("E"&amp;ROW())="Survey Received"</formula>
    </cfRule>
    <cfRule type="expression" dxfId="7806" priority="9802" stopIfTrue="1">
      <formula>INDIRECT("E"&amp;ROW())="Survey Booked"</formula>
    </cfRule>
  </conditionalFormatting>
  <conditionalFormatting sqref="D97:H98">
    <cfRule type="expression" dxfId="7805" priority="9216" stopIfTrue="1">
      <formula>INDIRECT("E"&amp;ROW())="Duplicate"</formula>
    </cfRule>
    <cfRule type="expression" dxfId="7804" priority="9217" stopIfTrue="1">
      <formula>INDIRECT("E"&amp;ROW())="Handed Back"</formula>
    </cfRule>
  </conditionalFormatting>
  <conditionalFormatting sqref="D99:H100 D104:H106">
    <cfRule type="expression" dxfId="7803" priority="8980" stopIfTrue="1">
      <formula>INDIRECT("E"&amp;ROW())="Duplicate"</formula>
    </cfRule>
    <cfRule type="expression" dxfId="7802" priority="8981" stopIfTrue="1">
      <formula>INDIRECT("E"&amp;ROW())="Handed Back"</formula>
    </cfRule>
  </conditionalFormatting>
  <conditionalFormatting sqref="D101:H101">
    <cfRule type="expression" dxfId="7801" priority="8862" stopIfTrue="1">
      <formula>INDIRECT("E"&amp;ROW())="Duplicate"</formula>
    </cfRule>
    <cfRule type="expression" dxfId="7800" priority="8863" stopIfTrue="1">
      <formula>INDIRECT("E"&amp;ROW())="Handed Back"</formula>
    </cfRule>
  </conditionalFormatting>
  <conditionalFormatting sqref="D102:H103 D93:H93">
    <cfRule type="expression" dxfId="7799" priority="8106" stopIfTrue="1">
      <formula>INDIRECT("E"&amp;ROW())="Duplicate"</formula>
    </cfRule>
    <cfRule type="expression" dxfId="7798" priority="8107" stopIfTrue="1">
      <formula>INDIRECT("E"&amp;ROW())="Handed Back"</formula>
    </cfRule>
    <cfRule type="expression" dxfId="7797" priority="8238" stopIfTrue="1">
      <formula>INDIRECT("E"&amp;ROW())="Duplicate"</formula>
    </cfRule>
    <cfRule type="expression" dxfId="7796" priority="8239" stopIfTrue="1">
      <formula>INDIRECT("E"&amp;ROW())="Handed Back"</formula>
    </cfRule>
    <cfRule type="expression" dxfId="7795" priority="8461" stopIfTrue="1">
      <formula>INDIRECT("E"&amp;ROW())="No Access install"</formula>
    </cfRule>
    <cfRule type="expression" dxfId="7794" priority="8462" stopIfTrue="1">
      <formula>INDIRECT("E"&amp;ROW())="No Access survey"</formula>
    </cfRule>
    <cfRule type="expression" dxfId="7793" priority="8463" stopIfTrue="1">
      <formula>INDIRECT("E"&amp;ROW())="NWR"</formula>
    </cfRule>
    <cfRule type="expression" dxfId="7792" priority="8464" stopIfTrue="1">
      <formula>INDIRECT("E"&amp;ROW())="Cancelled"</formula>
    </cfRule>
    <cfRule type="expression" dxfId="7791" priority="8465" stopIfTrue="1">
      <formula>INDIRECT("E"&amp;ROW())="On hold"</formula>
    </cfRule>
    <cfRule type="expression" dxfId="7790" priority="8466" stopIfTrue="1">
      <formula>INDIRECT("E"&amp;ROW())="Handed Over"</formula>
    </cfRule>
    <cfRule type="expression" dxfId="7789" priority="8467" stopIfTrue="1">
      <formula>INDIRECT("E"&amp;ROW())="Fitted"</formula>
    </cfRule>
    <cfRule type="expression" dxfId="7788" priority="8468" stopIfTrue="1">
      <formula>INDIRECT("E"&amp;ROW())="Booked to fit"</formula>
    </cfRule>
    <cfRule type="expression" dxfId="7787" priority="8469" stopIfTrue="1">
      <formula>INDIRECT("E"&amp;ROW())="Delivered To Depot/Container"</formula>
    </cfRule>
    <cfRule type="expression" dxfId="7786" priority="8470" stopIfTrue="1">
      <formula>INDIRECT("E"&amp;ROW())="Called Off"</formula>
    </cfRule>
    <cfRule type="expression" dxfId="7785" priority="8471" stopIfTrue="1">
      <formula>INDIRECT("E"&amp;ROW())="SCOPE SURVEY"</formula>
    </cfRule>
    <cfRule type="expression" dxfId="7784" priority="8472" stopIfTrue="1">
      <formula>INDIRECT("E"&amp;ROW())="Priced"</formula>
    </cfRule>
    <cfRule type="expression" dxfId="7783" priority="8473" stopIfTrue="1">
      <formula>INDIRECT("E"&amp;ROW())="Sent for pricing"</formula>
    </cfRule>
    <cfRule type="expression" dxfId="7782" priority="8474" stopIfTrue="1">
      <formula>INDIRECT("E"&amp;ROW())="Await"</formula>
    </cfRule>
    <cfRule type="expression" dxfId="7781" priority="8475" stopIfTrue="1">
      <formula>INDIRECT("E"&amp;ROW())="CLEANSED"</formula>
    </cfRule>
    <cfRule type="expression" dxfId="7780" priority="8476" stopIfTrue="1">
      <formula>INDIRECT("E"&amp;ROW())="PM TO CLEANSE"</formula>
    </cfRule>
    <cfRule type="expression" dxfId="7779" priority="8477" stopIfTrue="1">
      <formula>INDIRECT("E"&amp;ROW())="Survey Received"</formula>
    </cfRule>
    <cfRule type="expression" dxfId="7778" priority="8478" stopIfTrue="1">
      <formula>INDIRECT("E"&amp;ROW())="Survey Booked"</formula>
    </cfRule>
  </conditionalFormatting>
  <conditionalFormatting sqref="D105:H106">
    <cfRule type="expression" dxfId="7777" priority="7836" stopIfTrue="1">
      <formula>INDIRECT("E"&amp;ROW())="Duplicate"</formula>
    </cfRule>
    <cfRule type="expression" dxfId="7776" priority="7837" stopIfTrue="1">
      <formula>INDIRECT("E"&amp;ROW())="Handed Back"</formula>
    </cfRule>
    <cfRule type="expression" dxfId="7775" priority="8059" stopIfTrue="1">
      <formula>INDIRECT("E"&amp;ROW())="No Access install"</formula>
    </cfRule>
    <cfRule type="expression" dxfId="7774" priority="8060" stopIfTrue="1">
      <formula>INDIRECT("E"&amp;ROW())="No Access survey"</formula>
    </cfRule>
    <cfRule type="expression" dxfId="7773" priority="8061" stopIfTrue="1">
      <formula>INDIRECT("E"&amp;ROW())="NWR"</formula>
    </cfRule>
    <cfRule type="expression" dxfId="7772" priority="8062" stopIfTrue="1">
      <formula>INDIRECT("E"&amp;ROW())="Cancelled"</formula>
    </cfRule>
    <cfRule type="expression" dxfId="7771" priority="8063" stopIfTrue="1">
      <formula>INDIRECT("E"&amp;ROW())="On hold"</formula>
    </cfRule>
    <cfRule type="expression" dxfId="7770" priority="8064" stopIfTrue="1">
      <formula>INDIRECT("E"&amp;ROW())="Handed Over"</formula>
    </cfRule>
    <cfRule type="expression" dxfId="7769" priority="8065" stopIfTrue="1">
      <formula>INDIRECT("E"&amp;ROW())="Fitted"</formula>
    </cfRule>
    <cfRule type="expression" dxfId="7768" priority="8066" stopIfTrue="1">
      <formula>INDIRECT("E"&amp;ROW())="Booked to fit"</formula>
    </cfRule>
    <cfRule type="expression" dxfId="7767" priority="8067" stopIfTrue="1">
      <formula>INDIRECT("E"&amp;ROW())="Delivered To Depot/Container"</formula>
    </cfRule>
    <cfRule type="expression" dxfId="7766" priority="8068" stopIfTrue="1">
      <formula>INDIRECT("E"&amp;ROW())="Called Off"</formula>
    </cfRule>
    <cfRule type="expression" dxfId="7765" priority="8069" stopIfTrue="1">
      <formula>INDIRECT("E"&amp;ROW())="SCOPE SURVEY"</formula>
    </cfRule>
    <cfRule type="expression" dxfId="7764" priority="8070" stopIfTrue="1">
      <formula>INDIRECT("E"&amp;ROW())="Priced"</formula>
    </cfRule>
    <cfRule type="expression" dxfId="7763" priority="8071" stopIfTrue="1">
      <formula>INDIRECT("E"&amp;ROW())="Sent for pricing"</formula>
    </cfRule>
    <cfRule type="expression" dxfId="7762" priority="8072" stopIfTrue="1">
      <formula>INDIRECT("E"&amp;ROW())="Await"</formula>
    </cfRule>
    <cfRule type="expression" dxfId="7761" priority="8073" stopIfTrue="1">
      <formula>INDIRECT("E"&amp;ROW())="CLEANSED"</formula>
    </cfRule>
    <cfRule type="expression" dxfId="7760" priority="8074" stopIfTrue="1">
      <formula>INDIRECT("E"&amp;ROW())="PM TO CLEANSE"</formula>
    </cfRule>
    <cfRule type="expression" dxfId="7759" priority="8075" stopIfTrue="1">
      <formula>INDIRECT("E"&amp;ROW())="Survey Received"</formula>
    </cfRule>
    <cfRule type="expression" dxfId="7758" priority="8076" stopIfTrue="1">
      <formula>INDIRECT("E"&amp;ROW())="Survey Booked"</formula>
    </cfRule>
  </conditionalFormatting>
  <conditionalFormatting sqref="D107:H108">
    <cfRule type="expression" dxfId="7757" priority="8744" stopIfTrue="1">
      <formula>INDIRECT("E"&amp;ROW())="Duplicate"</formula>
    </cfRule>
    <cfRule type="expression" dxfId="7756" priority="8745" stopIfTrue="1">
      <formula>INDIRECT("E"&amp;ROW())="Handed Back"</formula>
    </cfRule>
  </conditionalFormatting>
  <conditionalFormatting sqref="D111:H111">
    <cfRule type="expression" dxfId="7755" priority="8626" stopIfTrue="1">
      <formula>INDIRECT("E"&amp;ROW())="Duplicate"</formula>
    </cfRule>
    <cfRule type="expression" dxfId="7754" priority="8627" stopIfTrue="1">
      <formula>INDIRECT("E"&amp;ROW())="Handed Back"</formula>
    </cfRule>
  </conditionalFormatting>
  <conditionalFormatting sqref="D112:H113 D96:H96">
    <cfRule type="expression" dxfId="7753" priority="7420" stopIfTrue="1">
      <formula>INDIRECT("E"&amp;ROW())="Duplicate"</formula>
    </cfRule>
    <cfRule type="expression" dxfId="7752" priority="7421" stopIfTrue="1">
      <formula>INDIRECT("E"&amp;ROW())="Handed Back"</formula>
    </cfRule>
    <cfRule type="expression" dxfId="7751" priority="7552" stopIfTrue="1">
      <formula>INDIRECT("E"&amp;ROW())="Duplicate"</formula>
    </cfRule>
    <cfRule type="expression" dxfId="7750" priority="7553" stopIfTrue="1">
      <formula>INDIRECT("E"&amp;ROW())="Handed Back"</formula>
    </cfRule>
    <cfRule type="expression" dxfId="7749" priority="7775" stopIfTrue="1">
      <formula>INDIRECT("E"&amp;ROW())="No Access install"</formula>
    </cfRule>
    <cfRule type="expression" dxfId="7748" priority="7776" stopIfTrue="1">
      <formula>INDIRECT("E"&amp;ROW())="No Access survey"</formula>
    </cfRule>
    <cfRule type="expression" dxfId="7747" priority="7777" stopIfTrue="1">
      <formula>INDIRECT("E"&amp;ROW())="NWR"</formula>
    </cfRule>
    <cfRule type="expression" dxfId="7746" priority="7778" stopIfTrue="1">
      <formula>INDIRECT("E"&amp;ROW())="Cancelled"</formula>
    </cfRule>
    <cfRule type="expression" dxfId="7745" priority="7779" stopIfTrue="1">
      <formula>INDIRECT("E"&amp;ROW())="On hold"</formula>
    </cfRule>
    <cfRule type="expression" dxfId="7744" priority="7780" stopIfTrue="1">
      <formula>INDIRECT("E"&amp;ROW())="Handed Over"</formula>
    </cfRule>
    <cfRule type="expression" dxfId="7743" priority="7781" stopIfTrue="1">
      <formula>INDIRECT("E"&amp;ROW())="Fitted"</formula>
    </cfRule>
    <cfRule type="expression" dxfId="7742" priority="7782" stopIfTrue="1">
      <formula>INDIRECT("E"&amp;ROW())="Booked to fit"</formula>
    </cfRule>
    <cfRule type="expression" dxfId="7741" priority="7783" stopIfTrue="1">
      <formula>INDIRECT("E"&amp;ROW())="Delivered To Depot/Container"</formula>
    </cfRule>
    <cfRule type="expression" dxfId="7740" priority="7784" stopIfTrue="1">
      <formula>INDIRECT("E"&amp;ROW())="Called Off"</formula>
    </cfRule>
    <cfRule type="expression" dxfId="7739" priority="7785" stopIfTrue="1">
      <formula>INDIRECT("E"&amp;ROW())="SCOPE SURVEY"</formula>
    </cfRule>
    <cfRule type="expression" dxfId="7738" priority="7786" stopIfTrue="1">
      <formula>INDIRECT("E"&amp;ROW())="Priced"</formula>
    </cfRule>
    <cfRule type="expression" dxfId="7737" priority="7787" stopIfTrue="1">
      <formula>INDIRECT("E"&amp;ROW())="Sent for pricing"</formula>
    </cfRule>
    <cfRule type="expression" dxfId="7736" priority="7788" stopIfTrue="1">
      <formula>INDIRECT("E"&amp;ROW())="Await"</formula>
    </cfRule>
    <cfRule type="expression" dxfId="7735" priority="7789" stopIfTrue="1">
      <formula>INDIRECT("E"&amp;ROW())="CLEANSED"</formula>
    </cfRule>
    <cfRule type="expression" dxfId="7734" priority="7790" stopIfTrue="1">
      <formula>INDIRECT("E"&amp;ROW())="PM TO CLEANSE"</formula>
    </cfRule>
    <cfRule type="expression" dxfId="7733" priority="7791" stopIfTrue="1">
      <formula>INDIRECT("E"&amp;ROW())="Survey Received"</formula>
    </cfRule>
    <cfRule type="expression" dxfId="7732" priority="7792" stopIfTrue="1">
      <formula>INDIRECT("E"&amp;ROW())="Survey Booked"</formula>
    </cfRule>
  </conditionalFormatting>
  <conditionalFormatting sqref="D151:H151 U151:AC151">
    <cfRule type="expression" dxfId="7731" priority="6127" stopIfTrue="1">
      <formula>INDIRECT("E"&amp;ROW())="Recall Required"</formula>
    </cfRule>
  </conditionalFormatting>
  <conditionalFormatting sqref="D151:H151">
    <cfRule type="expression" dxfId="7730" priority="6117" stopIfTrue="1">
      <formula>INDIRECT("E"&amp;ROW())="Called Off"</formula>
    </cfRule>
    <cfRule type="expression" dxfId="7729" priority="6118" stopIfTrue="1">
      <formula>INDIRECT("E"&amp;ROW())="Await Client Approval"</formula>
    </cfRule>
    <cfRule type="expression" dxfId="7728" priority="6119" stopIfTrue="1">
      <formula>INDIRECT("E"&amp;ROW())="SCOPE SURVEY"</formula>
    </cfRule>
    <cfRule type="expression" dxfId="7727" priority="6120" stopIfTrue="1">
      <formula>INDIRECT("E"&amp;ROW())="Priced"</formula>
    </cfRule>
    <cfRule type="expression" dxfId="7726" priority="6121" stopIfTrue="1">
      <formula>INDIRECT("E"&amp;ROW())="Sent for pricing"</formula>
    </cfRule>
    <cfRule type="expression" dxfId="7725" priority="6122" stopIfTrue="1">
      <formula>INDIRECT("E"&amp;ROW())="Await"</formula>
    </cfRule>
    <cfRule type="expression" dxfId="7724" priority="6123" stopIfTrue="1">
      <formula>INDIRECT("E"&amp;ROW())="CLEANSED"</formula>
    </cfRule>
    <cfRule type="expression" dxfId="7723" priority="6124" stopIfTrue="1">
      <formula>INDIRECT("E"&amp;ROW())="PM TO CLEANSE"</formula>
    </cfRule>
    <cfRule type="expression" dxfId="7722" priority="6125" stopIfTrue="1">
      <formula>INDIRECT("E"&amp;ROW())="Survey Received"</formula>
    </cfRule>
    <cfRule type="expression" dxfId="7721" priority="6126" stopIfTrue="1">
      <formula>INDIRECT("E"&amp;ROW())="Survey Booked"</formula>
    </cfRule>
    <cfRule type="expression" dxfId="7720" priority="6153" stopIfTrue="1">
      <formula>INDIRECT("E"&amp;ROW())="Supply Only"</formula>
    </cfRule>
    <cfRule type="expression" dxfId="7719" priority="6154" stopIfTrue="1">
      <formula>INDIRECT("E"&amp;ROW())="Part Fitted"</formula>
    </cfRule>
    <cfRule type="expression" dxfId="7718" priority="6155" stopIfTrue="1">
      <formula>INDIRECT("E"&amp;ROW())="confirmed"</formula>
    </cfRule>
    <cfRule type="expression" dxfId="7717" priority="6156" stopIfTrue="1">
      <formula>INDIRECT("E"&amp;ROW())="Duplicate"</formula>
    </cfRule>
    <cfRule type="expression" dxfId="7716" priority="6157" stopIfTrue="1">
      <formula>INDIRECT("E"&amp;ROW())="Handed Back"</formula>
    </cfRule>
  </conditionalFormatting>
  <conditionalFormatting sqref="D186:H187">
    <cfRule type="expression" dxfId="7715" priority="6418">
      <formula>INDIRECT("D"&amp;ROW())="Yes"</formula>
    </cfRule>
  </conditionalFormatting>
  <conditionalFormatting sqref="D187:H187">
    <cfRule type="expression" dxfId="7714" priority="6419" stopIfTrue="1">
      <formula>INDIRECT("E"&amp;ROW())="Recall Required"</formula>
    </cfRule>
  </conditionalFormatting>
  <conditionalFormatting sqref="D190:H190 U190:AB190">
    <cfRule type="expression" dxfId="7713" priority="5580" stopIfTrue="1">
      <formula>INDIRECT("E"&amp;ROW())="Recall Required"</formula>
    </cfRule>
  </conditionalFormatting>
  <conditionalFormatting sqref="D190:H190">
    <cfRule type="expression" dxfId="7712" priority="5404" stopIfTrue="1">
      <formula>INDIRECT("E"&amp;ROW())="Booked to fit"</formula>
    </cfRule>
    <cfRule type="expression" dxfId="7711" priority="5405" stopIfTrue="1">
      <formula>INDIRECT("E"&amp;ROW())="Delivered To Depot/Container"</formula>
    </cfRule>
    <cfRule type="expression" dxfId="7710" priority="5406" stopIfTrue="1">
      <formula>INDIRECT("E"&amp;ROW())="Called Off"</formula>
    </cfRule>
    <cfRule type="expression" dxfId="7709" priority="5407" stopIfTrue="1">
      <formula>INDIRECT("E"&amp;ROW())="Await Client Approval"</formula>
    </cfRule>
    <cfRule type="expression" dxfId="7708" priority="5408" stopIfTrue="1">
      <formula>INDIRECT("E"&amp;ROW())="SCOPE SURVEY"</formula>
    </cfRule>
    <cfRule type="expression" dxfId="7707" priority="5409" stopIfTrue="1">
      <formula>INDIRECT("E"&amp;ROW())="Priced"</formula>
    </cfRule>
    <cfRule type="expression" dxfId="7706" priority="5410" stopIfTrue="1">
      <formula>INDIRECT("E"&amp;ROW())="Sent for pricing"</formula>
    </cfRule>
    <cfRule type="expression" dxfId="7705" priority="5411" stopIfTrue="1">
      <formula>INDIRECT("E"&amp;ROW())="Await"</formula>
    </cfRule>
    <cfRule type="expression" dxfId="7704" priority="5412" stopIfTrue="1">
      <formula>INDIRECT("E"&amp;ROW())="CLEANSED"</formula>
    </cfRule>
    <cfRule type="expression" dxfId="7703" priority="5413" stopIfTrue="1">
      <formula>INDIRECT("E"&amp;ROW())="PM TO CLEANSE"</formula>
    </cfRule>
    <cfRule type="expression" dxfId="7702" priority="5414" stopIfTrue="1">
      <formula>INDIRECT("E"&amp;ROW())="Survey Received"</formula>
    </cfRule>
    <cfRule type="expression" dxfId="7701" priority="5415" stopIfTrue="1">
      <formula>INDIRECT("E"&amp;ROW())="Survey Booked"</formula>
    </cfRule>
    <cfRule type="expression" dxfId="7700" priority="5633" stopIfTrue="1">
      <formula>INDIRECT("E"&amp;ROW())="Supply Only"</formula>
    </cfRule>
    <cfRule type="expression" dxfId="7699" priority="5634" stopIfTrue="1">
      <formula>INDIRECT("E"&amp;ROW())="Part Fitted"</formula>
    </cfRule>
    <cfRule type="expression" dxfId="7698" priority="5635" stopIfTrue="1">
      <formula>INDIRECT("E"&amp;ROW())="confirmed"</formula>
    </cfRule>
    <cfRule type="expression" dxfId="7697" priority="5636" stopIfTrue="1">
      <formula>INDIRECT("E"&amp;ROW())="Duplicate"</formula>
    </cfRule>
    <cfRule type="expression" dxfId="7696" priority="5637" stopIfTrue="1">
      <formula>INDIRECT("E"&amp;ROW())="Handed Back"</formula>
    </cfRule>
  </conditionalFormatting>
  <conditionalFormatting sqref="D191:H191">
    <cfRule type="expression" dxfId="7695" priority="5140" stopIfTrue="1">
      <formula>INDIRECT("E"&amp;ROW())="Duplicate"</formula>
    </cfRule>
    <cfRule type="expression" dxfId="7694" priority="5141" stopIfTrue="1">
      <formula>INDIRECT("E"&amp;ROW())="Handed Back"</formula>
    </cfRule>
  </conditionalFormatting>
  <conditionalFormatting sqref="D193:H193">
    <cfRule type="expression" dxfId="7693" priority="4892" stopIfTrue="1">
      <formula>INDIRECT("E"&amp;ROW())="confirmed"</formula>
    </cfRule>
    <cfRule type="expression" dxfId="7692" priority="4893" stopIfTrue="1">
      <formula>INDIRECT("E"&amp;ROW())="Duplicate"</formula>
    </cfRule>
    <cfRule type="expression" dxfId="7691" priority="4894" stopIfTrue="1">
      <formula>INDIRECT("E"&amp;ROW())="Handed Back"</formula>
    </cfRule>
    <cfRule type="expression" dxfId="7690" priority="4941" stopIfTrue="1">
      <formula>INDIRECT("E"&amp;ROW())="Refusal"</formula>
    </cfRule>
    <cfRule type="expression" dxfId="7689" priority="4942" stopIfTrue="1">
      <formula>INDIRECT("E"&amp;ROW())="No Access install"</formula>
    </cfRule>
    <cfRule type="expression" dxfId="7688" priority="4943" stopIfTrue="1">
      <formula>INDIRECT("E"&amp;ROW())="No Access survey"</formula>
    </cfRule>
    <cfRule type="expression" dxfId="7687" priority="4944" stopIfTrue="1">
      <formula>INDIRECT("E"&amp;ROW())="NWR"</formula>
    </cfRule>
    <cfRule type="expression" dxfId="7686" priority="4945" stopIfTrue="1">
      <formula>INDIRECT("E"&amp;ROW())="Cancelled"</formula>
    </cfRule>
    <cfRule type="expression" dxfId="7685" priority="4946" stopIfTrue="1">
      <formula>INDIRECT("E"&amp;ROW())="On hold"</formula>
    </cfRule>
    <cfRule type="expression" dxfId="7684" priority="4947" stopIfTrue="1">
      <formula>INDIRECT("E"&amp;ROW())="Handed Over"</formula>
    </cfRule>
    <cfRule type="expression" dxfId="7683" priority="4948" stopIfTrue="1">
      <formula>INDIRECT("E"&amp;ROW())="Fitted"</formula>
    </cfRule>
    <cfRule type="expression" dxfId="7682" priority="4949" stopIfTrue="1">
      <formula>INDIRECT("E"&amp;ROW())="Booked to fit"</formula>
    </cfRule>
    <cfRule type="expression" dxfId="7681" priority="4950" stopIfTrue="1">
      <formula>INDIRECT("E"&amp;ROW())="Delivered To Depot/Container"</formula>
    </cfRule>
    <cfRule type="expression" dxfId="7680" priority="4951" stopIfTrue="1">
      <formula>INDIRECT("E"&amp;ROW())="Called Off"</formula>
    </cfRule>
    <cfRule type="expression" dxfId="7679" priority="4952" stopIfTrue="1">
      <formula>INDIRECT("E"&amp;ROW())="Await Client Approval"</formula>
    </cfRule>
    <cfRule type="expression" dxfId="7678" priority="4953" stopIfTrue="1">
      <formula>INDIRECT("E"&amp;ROW())="SCOPE SURVEY"</formula>
    </cfRule>
    <cfRule type="expression" dxfId="7677" priority="4954" stopIfTrue="1">
      <formula>INDIRECT("E"&amp;ROW())="Priced"</formula>
    </cfRule>
    <cfRule type="expression" dxfId="7676" priority="4955" stopIfTrue="1">
      <formula>INDIRECT("E"&amp;ROW())="Sent for pricing"</formula>
    </cfRule>
    <cfRule type="expression" dxfId="7675" priority="4956" stopIfTrue="1">
      <formula>INDIRECT("E"&amp;ROW())="Await"</formula>
    </cfRule>
    <cfRule type="expression" dxfId="7674" priority="4957" stopIfTrue="1">
      <formula>INDIRECT("E"&amp;ROW())="CLEANSED"</formula>
    </cfRule>
    <cfRule type="expression" dxfId="7673" priority="4958" stopIfTrue="1">
      <formula>INDIRECT("E"&amp;ROW())="PM TO CLEANSE"</formula>
    </cfRule>
    <cfRule type="expression" dxfId="7672" priority="4959" stopIfTrue="1">
      <formula>INDIRECT("E"&amp;ROW())="Survey Received"</formula>
    </cfRule>
    <cfRule type="expression" dxfId="7671" priority="4960" stopIfTrue="1">
      <formula>INDIRECT("E"&amp;ROW())="Survey Booked"</formula>
    </cfRule>
  </conditionalFormatting>
  <conditionalFormatting sqref="D195:H195 D197:H197">
    <cfRule type="expression" dxfId="7670" priority="4082" stopIfTrue="1">
      <formula>INDIRECT("E"&amp;ROW())="Supply Only"</formula>
    </cfRule>
    <cfRule type="expression" dxfId="7669" priority="4083" stopIfTrue="1">
      <formula>INDIRECT("E"&amp;ROW())="Part Fitted"</formula>
    </cfRule>
    <cfRule type="expression" dxfId="7668" priority="4084" stopIfTrue="1">
      <formula>INDIRECT("E"&amp;ROW())="confirmed"</formula>
    </cfRule>
    <cfRule type="expression" dxfId="7667" priority="4085" stopIfTrue="1">
      <formula>INDIRECT("E"&amp;ROW())="Duplicate"</formula>
    </cfRule>
    <cfRule type="expression" dxfId="7666" priority="4086" stopIfTrue="1">
      <formula>INDIRECT("E"&amp;ROW())="Handed Back"</formula>
    </cfRule>
    <cfRule type="expression" dxfId="7665" priority="4114" stopIfTrue="1">
      <formula>INDIRECT("E"&amp;ROW())="Refusal"</formula>
    </cfRule>
    <cfRule type="expression" dxfId="7664" priority="4115" stopIfTrue="1">
      <formula>INDIRECT("E"&amp;ROW())="No Access install"</formula>
    </cfRule>
    <cfRule type="expression" dxfId="7663" priority="4116" stopIfTrue="1">
      <formula>INDIRECT("E"&amp;ROW())="No Access survey"</formula>
    </cfRule>
    <cfRule type="expression" dxfId="7662" priority="4117" stopIfTrue="1">
      <formula>INDIRECT("E"&amp;ROW())="NWR"</formula>
    </cfRule>
    <cfRule type="expression" dxfId="7661" priority="4118" stopIfTrue="1">
      <formula>INDIRECT("E"&amp;ROW())="Cancelled"</formula>
    </cfRule>
    <cfRule type="expression" dxfId="7660" priority="4119" stopIfTrue="1">
      <formula>INDIRECT("E"&amp;ROW())="On hold"</formula>
    </cfRule>
    <cfRule type="expression" dxfId="7659" priority="4120" stopIfTrue="1">
      <formula>INDIRECT("E"&amp;ROW())="Handed Over"</formula>
    </cfRule>
    <cfRule type="expression" dxfId="7658" priority="4121" stopIfTrue="1">
      <formula>INDIRECT("E"&amp;ROW())="Fitted"</formula>
    </cfRule>
    <cfRule type="expression" dxfId="7657" priority="4122" stopIfTrue="1">
      <formula>INDIRECT("E"&amp;ROW())="Booked to fit"</formula>
    </cfRule>
    <cfRule type="expression" dxfId="7656" priority="4123" stopIfTrue="1">
      <formula>INDIRECT("E"&amp;ROW())="Delivered To Depot/Container"</formula>
    </cfRule>
    <cfRule type="expression" dxfId="7655" priority="4124" stopIfTrue="1">
      <formula>INDIRECT("E"&amp;ROW())="Called Off"</formula>
    </cfRule>
    <cfRule type="expression" dxfId="7654" priority="4125" stopIfTrue="1">
      <formula>INDIRECT("E"&amp;ROW())="Await Client Approval"</formula>
    </cfRule>
    <cfRule type="expression" dxfId="7653" priority="4126" stopIfTrue="1">
      <formula>INDIRECT("E"&amp;ROW())="SCOPE SURVEY"</formula>
    </cfRule>
    <cfRule type="expression" dxfId="7652" priority="4127" stopIfTrue="1">
      <formula>INDIRECT("E"&amp;ROW())="Priced"</formula>
    </cfRule>
    <cfRule type="expression" dxfId="7651" priority="4128" stopIfTrue="1">
      <formula>INDIRECT("E"&amp;ROW())="Sent for pricing"</formula>
    </cfRule>
    <cfRule type="expression" dxfId="7650" priority="4129" stopIfTrue="1">
      <formula>INDIRECT("E"&amp;ROW())="Await"</formula>
    </cfRule>
    <cfRule type="expression" dxfId="7649" priority="4130" stopIfTrue="1">
      <formula>INDIRECT("E"&amp;ROW())="CLEANSED"</formula>
    </cfRule>
    <cfRule type="expression" dxfId="7648" priority="4131" stopIfTrue="1">
      <formula>INDIRECT("E"&amp;ROW())="PM TO CLEANSE"</formula>
    </cfRule>
    <cfRule type="expression" dxfId="7647" priority="4132" stopIfTrue="1">
      <formula>INDIRECT("E"&amp;ROW())="Survey Received"</formula>
    </cfRule>
    <cfRule type="expression" dxfId="7646" priority="4133" stopIfTrue="1">
      <formula>INDIRECT("E"&amp;ROW())="Survey Booked"</formula>
    </cfRule>
  </conditionalFormatting>
  <conditionalFormatting sqref="D198:H198 T198:AB198 A198:B198">
    <cfRule type="expression" dxfId="7645" priority="548" stopIfTrue="1">
      <formula>INDIRECT("E"&amp;ROW())="Recall Required"</formula>
    </cfRule>
  </conditionalFormatting>
  <conditionalFormatting sqref="D198:H198">
    <cfRule type="expression" dxfId="7644" priority="452" stopIfTrue="1">
      <formula>INDIRECT("E"&amp;ROW())="confirmed"</formula>
    </cfRule>
    <cfRule type="expression" dxfId="7643" priority="453" stopIfTrue="1">
      <formula>INDIRECT("E"&amp;ROW())="Duplicate"</formula>
    </cfRule>
    <cfRule type="expression" dxfId="7642" priority="454" stopIfTrue="1">
      <formula>INDIRECT("E"&amp;ROW())="Handed Back"</formula>
    </cfRule>
    <cfRule type="expression" dxfId="7641" priority="501" stopIfTrue="1">
      <formula>INDIRECT("E"&amp;ROW())="Refusal"</formula>
    </cfRule>
    <cfRule type="expression" dxfId="7640" priority="502" stopIfTrue="1">
      <formula>INDIRECT("E"&amp;ROW())="No Access install"</formula>
    </cfRule>
    <cfRule type="expression" dxfId="7639" priority="503" stopIfTrue="1">
      <formula>INDIRECT("E"&amp;ROW())="No Access survey"</formula>
    </cfRule>
    <cfRule type="expression" dxfId="7638" priority="504" stopIfTrue="1">
      <formula>INDIRECT("E"&amp;ROW())="NWR"</formula>
    </cfRule>
    <cfRule type="expression" dxfId="7637" priority="505" stopIfTrue="1">
      <formula>INDIRECT("E"&amp;ROW())="Cancelled"</formula>
    </cfRule>
    <cfRule type="expression" dxfId="7636" priority="506" stopIfTrue="1">
      <formula>INDIRECT("E"&amp;ROW())="On hold"</formula>
    </cfRule>
    <cfRule type="expression" dxfId="7635" priority="507" stopIfTrue="1">
      <formula>INDIRECT("E"&amp;ROW())="Handed Over"</formula>
    </cfRule>
    <cfRule type="expression" dxfId="7634" priority="508" stopIfTrue="1">
      <formula>INDIRECT("E"&amp;ROW())="Fitted"</formula>
    </cfRule>
    <cfRule type="expression" dxfId="7633" priority="509" stopIfTrue="1">
      <formula>INDIRECT("E"&amp;ROW())="Booked to fit"</formula>
    </cfRule>
    <cfRule type="expression" dxfId="7632" priority="510" stopIfTrue="1">
      <formula>INDIRECT("E"&amp;ROW())="Delivered To Depot/Container"</formula>
    </cfRule>
    <cfRule type="expression" dxfId="7631" priority="511" stopIfTrue="1">
      <formula>INDIRECT("E"&amp;ROW())="Called Off"</formula>
    </cfRule>
    <cfRule type="expression" dxfId="7630" priority="512" stopIfTrue="1">
      <formula>INDIRECT("E"&amp;ROW())="Await Client Approval"</formula>
    </cfRule>
    <cfRule type="expression" dxfId="7629" priority="513" stopIfTrue="1">
      <formula>INDIRECT("E"&amp;ROW())="SCOPE SURVEY"</formula>
    </cfRule>
    <cfRule type="expression" dxfId="7628" priority="514" stopIfTrue="1">
      <formula>INDIRECT("E"&amp;ROW())="Priced"</formula>
    </cfRule>
    <cfRule type="expression" dxfId="7627" priority="515" stopIfTrue="1">
      <formula>INDIRECT("E"&amp;ROW())="Sent for pricing"</formula>
    </cfRule>
    <cfRule type="expression" dxfId="7626" priority="516" stopIfTrue="1">
      <formula>INDIRECT("E"&amp;ROW())="Await"</formula>
    </cfRule>
    <cfRule type="expression" dxfId="7625" priority="517" stopIfTrue="1">
      <formula>INDIRECT("E"&amp;ROW())="CLEANSED"</formula>
    </cfRule>
    <cfRule type="expression" dxfId="7624" priority="518" stopIfTrue="1">
      <formula>INDIRECT("E"&amp;ROW())="PM TO CLEANSE"</formula>
    </cfRule>
    <cfRule type="expression" dxfId="7623" priority="519" stopIfTrue="1">
      <formula>INDIRECT("E"&amp;ROW())="Survey Received"</formula>
    </cfRule>
    <cfRule type="expression" dxfId="7622" priority="520" stopIfTrue="1">
      <formula>INDIRECT("E"&amp;ROW())="Survey Booked"</formula>
    </cfRule>
    <cfRule type="expression" dxfId="7621" priority="614" stopIfTrue="1">
      <formula>INDIRECT("E"&amp;ROW())="Supply Only"</formula>
    </cfRule>
    <cfRule type="expression" dxfId="7620" priority="615" stopIfTrue="1">
      <formula>INDIRECT("E"&amp;ROW())="Part Fitted"</formula>
    </cfRule>
    <cfRule type="expression" dxfId="7619" priority="643" stopIfTrue="1">
      <formula>INDIRECT("E"&amp;ROW())="confirmed"</formula>
    </cfRule>
    <cfRule type="expression" dxfId="7618" priority="644" stopIfTrue="1">
      <formula>INDIRECT("E"&amp;ROW())="Duplicate"</formula>
    </cfRule>
    <cfRule type="expression" dxfId="7617" priority="645" stopIfTrue="1">
      <formula>INDIRECT("E"&amp;ROW())="Handed Back"</formula>
    </cfRule>
    <cfRule type="expression" dxfId="7616" priority="646" stopIfTrue="1">
      <formula>INDIRECT("E"&amp;ROW())="Refusal"</formula>
    </cfRule>
    <cfRule type="expression" dxfId="7615" priority="647" stopIfTrue="1">
      <formula>INDIRECT("E"&amp;ROW())="No Access install"</formula>
    </cfRule>
    <cfRule type="expression" dxfId="7614" priority="648" stopIfTrue="1">
      <formula>INDIRECT("E"&amp;ROW())="No Access survey"</formula>
    </cfRule>
    <cfRule type="expression" dxfId="7613" priority="649" stopIfTrue="1">
      <formula>INDIRECT("E"&amp;ROW())="NWR"</formula>
    </cfRule>
    <cfRule type="expression" dxfId="7612" priority="650" stopIfTrue="1">
      <formula>INDIRECT("E"&amp;ROW())="Cancelled"</formula>
    </cfRule>
    <cfRule type="expression" dxfId="7611" priority="651" stopIfTrue="1">
      <formula>INDIRECT("E"&amp;ROW())="On hold"</formula>
    </cfRule>
    <cfRule type="expression" dxfId="7610" priority="652" stopIfTrue="1">
      <formula>INDIRECT("E"&amp;ROW())="Handed Over"</formula>
    </cfRule>
    <cfRule type="expression" dxfId="7609" priority="653" stopIfTrue="1">
      <formula>INDIRECT("E"&amp;ROW())="Fitted"</formula>
    </cfRule>
    <cfRule type="expression" dxfId="7608" priority="654" stopIfTrue="1">
      <formula>INDIRECT("E"&amp;ROW())="Booked to fit"</formula>
    </cfRule>
    <cfRule type="expression" dxfId="7607" priority="655" stopIfTrue="1">
      <formula>INDIRECT("E"&amp;ROW())="Delivered To Depot/Container"</formula>
    </cfRule>
    <cfRule type="expression" dxfId="7606" priority="656" stopIfTrue="1">
      <formula>INDIRECT("E"&amp;ROW())="Called Off"</formula>
    </cfRule>
    <cfRule type="expression" dxfId="7605" priority="657" stopIfTrue="1">
      <formula>INDIRECT("E"&amp;ROW())="Await Client Approval"</formula>
    </cfRule>
    <cfRule type="expression" dxfId="7604" priority="658" stopIfTrue="1">
      <formula>INDIRECT("E"&amp;ROW())="SCOPE SURVEY"</formula>
    </cfRule>
  </conditionalFormatting>
  <conditionalFormatting sqref="D41:T41 D44:H44 D46:H47 D51:T51 D57:T57 D63:T63 D65:T65 D66:H68 D72:T74 D88:T88 D89:H89 D70:H70 D98:H98 D100:H100 D108:H108 D177:H178 D96:T96 D103:T103 D106:T106 D113:T113 D118:T119 D93:T93 D115:T115 D144:T144">
    <cfRule type="expression" dxfId="7603" priority="17084" stopIfTrue="1">
      <formula>INDIRECT("E"&amp;ROW())="No Access install"</formula>
    </cfRule>
    <cfRule type="expression" dxfId="7602" priority="17085" stopIfTrue="1">
      <formula>INDIRECT("E"&amp;ROW())="No Access survey"</formula>
    </cfRule>
  </conditionalFormatting>
  <conditionalFormatting sqref="D41:T41 D44:H44 D46:H47 D51:T51 D57:T57 D63:T63 D65:T65 D66:H68 D72:T74 D88:T88 D89:H89 E79:H79 E85:H85 D70:H70 D98:H98 D100:H100 D108:H108 D177:H178 D96:T96 D103:T103 D106:T106 D113:T113 D118:T119 D93:T93 D115:T115 D144:T144">
    <cfRule type="expression" dxfId="7601" priority="17086" stopIfTrue="1">
      <formula>INDIRECT("E"&amp;ROW())="NWR"</formula>
    </cfRule>
  </conditionalFormatting>
  <conditionalFormatting sqref="D41:T41 D44:H44 D46:H47 D51:T51 D57:T57 D63:T63 D65:T65 D66:H68 D72:T74 E79:H79 E85:H85 D88:T88 D89:H89 D70:H70 D98:H98 D100:H100 D108:H108 D177:H178 D96:T96 D103:T103 D106:T106 D113:T113 D118:T119 D93:T93 D115:T115 D144:T144">
    <cfRule type="expression" dxfId="7600" priority="17087" stopIfTrue="1">
      <formula>INDIRECT("E"&amp;ROW())="Cancelled"</formula>
    </cfRule>
    <cfRule type="expression" dxfId="7599" priority="17088" stopIfTrue="1">
      <formula>INDIRECT("E"&amp;ROW())="On hold"</formula>
    </cfRule>
    <cfRule type="expression" dxfId="7598" priority="17089" stopIfTrue="1">
      <formula>INDIRECT("E"&amp;ROW())="Handed Over"</formula>
    </cfRule>
    <cfRule type="expression" dxfId="7597" priority="17090" stopIfTrue="1">
      <formula>INDIRECT("E"&amp;ROW())="Fitted"</formula>
    </cfRule>
    <cfRule type="expression" dxfId="7596" priority="17091" stopIfTrue="1">
      <formula>INDIRECT("E"&amp;ROW())="Booked to fit"</formula>
    </cfRule>
    <cfRule type="expression" dxfId="7595" priority="17092" stopIfTrue="1">
      <formula>INDIRECT("E"&amp;ROW())="Delivered To Depot/Container"</formula>
    </cfRule>
    <cfRule type="expression" dxfId="7594" priority="17093" stopIfTrue="1">
      <formula>INDIRECT("E"&amp;ROW())="Called Off"</formula>
    </cfRule>
    <cfRule type="expression" dxfId="7593" priority="17095" stopIfTrue="1">
      <formula>INDIRECT("E"&amp;ROW())="SCOPE SURVEY"</formula>
    </cfRule>
    <cfRule type="expression" dxfId="7592" priority="17096" stopIfTrue="1">
      <formula>INDIRECT("E"&amp;ROW())="Priced"</formula>
    </cfRule>
    <cfRule type="expression" dxfId="7591" priority="17097" stopIfTrue="1">
      <formula>INDIRECT("E"&amp;ROW())="Sent for pricing"</formula>
    </cfRule>
    <cfRule type="expression" dxfId="7590" priority="17098" stopIfTrue="1">
      <formula>INDIRECT("E"&amp;ROW())="Await"</formula>
    </cfRule>
    <cfRule type="expression" dxfId="7589" priority="17099" stopIfTrue="1">
      <formula>INDIRECT("E"&amp;ROW())="CLEANSED"</formula>
    </cfRule>
    <cfRule type="expression" dxfId="7588" priority="17100" stopIfTrue="1">
      <formula>INDIRECT("E"&amp;ROW())="PM TO CLEANSE"</formula>
    </cfRule>
    <cfRule type="expression" dxfId="7587" priority="17101" stopIfTrue="1">
      <formula>INDIRECT("E"&amp;ROW())="Survey Received"</formula>
    </cfRule>
    <cfRule type="expression" dxfId="7586" priority="17102" stopIfTrue="1">
      <formula>INDIRECT("E"&amp;ROW())="Survey Booked"</formula>
    </cfRule>
  </conditionalFormatting>
  <conditionalFormatting sqref="D41:T41 D44:H44 D46:H47 D51:T51 D57:T57 D63:T63 D65:T65 D66:H68 D72:T74 E79:H79 E85:H85 D88:T88 D89:AB89 D70:AB70 H97:AB101 D98:AB98 H104:AB104 D100:AB100 D108:AB108 D177:H178 I145:AB145 H150:AB150 I149:AB149 H152:AB152 H52:AB54 H56:AB60 H62:AB88 H154:AB154 I153:AB153 I155:AB182 D93:AB93 H90:AB94 D96:AB96 D118:AB119 D102:AB103 D105:AB106 D112:AB113 D115:AB115 H146:AB146 H114:AB115 H135:AB136 I134:AB134 H138:AB138 I137:AB137 H141:AB141 I140:AB140 H143:AB144 I142:AB142 H148:AB148 I147:AB147 H132:AB133 H197:AB198 I116:AB116 D144:AB144 H111:AB111 I110:AB110 H107:AB109 H178:AB178 H117:AB130">
    <cfRule type="expression" dxfId="7585" priority="17094" stopIfTrue="1">
      <formula>INDIRECT("E"&amp;ROW())="Await Client Approval"</formula>
    </cfRule>
  </conditionalFormatting>
  <conditionalFormatting sqref="D41:T41 D51:T51 D57:T57 D63:AB63 D65:AB65 D66:H68 D70:AB74 H75:AB76 D77:AB83 H85:AB85 D86:AB89 D44:H44 D46:H47">
    <cfRule type="expression" dxfId="7584" priority="17083" stopIfTrue="1">
      <formula>INDIRECT("E"&amp;ROW())="Refusal"</formula>
    </cfRule>
  </conditionalFormatting>
  <conditionalFormatting sqref="D49:T49">
    <cfRule type="expression" dxfId="7583" priority="11805" stopIfTrue="1">
      <formula>INDIRECT("E"&amp;ROW())="Refusal"</formula>
    </cfRule>
    <cfRule type="expression" dxfId="7582" priority="11806" stopIfTrue="1">
      <formula>INDIRECT("E"&amp;ROW())="No Access install"</formula>
    </cfRule>
    <cfRule type="expression" dxfId="7581" priority="11807" stopIfTrue="1">
      <formula>INDIRECT("E"&amp;ROW())="No Access survey"</formula>
    </cfRule>
    <cfRule type="expression" dxfId="7580" priority="11808" stopIfTrue="1">
      <formula>INDIRECT("E"&amp;ROW())="NWR"</formula>
    </cfRule>
    <cfRule type="expression" dxfId="7579" priority="11809" stopIfTrue="1">
      <formula>INDIRECT("E"&amp;ROW())="Cancelled"</formula>
    </cfRule>
    <cfRule type="expression" dxfId="7578" priority="11810" stopIfTrue="1">
      <formula>INDIRECT("E"&amp;ROW())="On hold"</formula>
    </cfRule>
    <cfRule type="expression" dxfId="7577" priority="11811" stopIfTrue="1">
      <formula>INDIRECT("E"&amp;ROW())="Handed Over"</formula>
    </cfRule>
    <cfRule type="expression" dxfId="7576" priority="11812" stopIfTrue="1">
      <formula>INDIRECT("E"&amp;ROW())="Fitted"</formula>
    </cfRule>
    <cfRule type="expression" dxfId="7575" priority="11813" stopIfTrue="1">
      <formula>INDIRECT("E"&amp;ROW())="Booked to fit"</formula>
    </cfRule>
    <cfRule type="expression" dxfId="7574" priority="11814" stopIfTrue="1">
      <formula>INDIRECT("E"&amp;ROW())="Delivered To Depot/Container"</formula>
    </cfRule>
    <cfRule type="expression" dxfId="7573" priority="11815" stopIfTrue="1">
      <formula>INDIRECT("E"&amp;ROW())="Called Off"</formula>
    </cfRule>
    <cfRule type="expression" dxfId="7572" priority="11816" stopIfTrue="1">
      <formula>INDIRECT("E"&amp;ROW())="Await Client Approval"</formula>
    </cfRule>
    <cfRule type="expression" dxfId="7571" priority="11817" stopIfTrue="1">
      <formula>INDIRECT("E"&amp;ROW())="SCOPE SURVEY"</formula>
    </cfRule>
    <cfRule type="expression" dxfId="7570" priority="11818" stopIfTrue="1">
      <formula>INDIRECT("E"&amp;ROW())="Priced"</formula>
    </cfRule>
    <cfRule type="expression" dxfId="7569" priority="11819" stopIfTrue="1">
      <formula>INDIRECT("E"&amp;ROW())="Sent for pricing"</formula>
    </cfRule>
    <cfRule type="expression" dxfId="7568" priority="11820" stopIfTrue="1">
      <formula>INDIRECT("E"&amp;ROW())="Await"</formula>
    </cfRule>
    <cfRule type="expression" dxfId="7567" priority="11821" stopIfTrue="1">
      <formula>INDIRECT("E"&amp;ROW())="CLEANSED"</formula>
    </cfRule>
    <cfRule type="expression" dxfId="7566" priority="11822" stopIfTrue="1">
      <formula>INDIRECT("E"&amp;ROW())="PM TO CLEANSE"</formula>
    </cfRule>
    <cfRule type="expression" dxfId="7565" priority="11823" stopIfTrue="1">
      <formula>INDIRECT("E"&amp;ROW())="Survey Received"</formula>
    </cfRule>
    <cfRule type="expression" dxfId="7564" priority="11824" stopIfTrue="1">
      <formula>INDIRECT("E"&amp;ROW())="Survey Booked"</formula>
    </cfRule>
  </conditionalFormatting>
  <conditionalFormatting sqref="D55:T55">
    <cfRule type="expression" dxfId="7563" priority="12904" stopIfTrue="1">
      <formula>INDIRECT("E"&amp;ROW())="Refusal"</formula>
    </cfRule>
    <cfRule type="expression" dxfId="7562" priority="12905" stopIfTrue="1">
      <formula>INDIRECT("E"&amp;ROW())="No Access install"</formula>
    </cfRule>
    <cfRule type="expression" dxfId="7561" priority="12906" stopIfTrue="1">
      <formula>INDIRECT("E"&amp;ROW())="No Access survey"</formula>
    </cfRule>
    <cfRule type="expression" dxfId="7560" priority="12907" stopIfTrue="1">
      <formula>INDIRECT("E"&amp;ROW())="NWR"</formula>
    </cfRule>
    <cfRule type="expression" dxfId="7559" priority="12908" stopIfTrue="1">
      <formula>INDIRECT("E"&amp;ROW())="Cancelled"</formula>
    </cfRule>
    <cfRule type="expression" dxfId="7558" priority="12909" stopIfTrue="1">
      <formula>INDIRECT("E"&amp;ROW())="On hold"</formula>
    </cfRule>
    <cfRule type="expression" dxfId="7557" priority="12910" stopIfTrue="1">
      <formula>INDIRECT("E"&amp;ROW())="Handed Over"</formula>
    </cfRule>
    <cfRule type="expression" dxfId="7556" priority="12911" stopIfTrue="1">
      <formula>INDIRECT("E"&amp;ROW())="Fitted"</formula>
    </cfRule>
    <cfRule type="expression" dxfId="7555" priority="12912" stopIfTrue="1">
      <formula>INDIRECT("E"&amp;ROW())="Booked to fit"</formula>
    </cfRule>
    <cfRule type="expression" dxfId="7554" priority="12913" stopIfTrue="1">
      <formula>INDIRECT("E"&amp;ROW())="Delivered To Depot/Container"</formula>
    </cfRule>
    <cfRule type="expression" dxfId="7553" priority="12914" stopIfTrue="1">
      <formula>INDIRECT("E"&amp;ROW())="Called Off"</formula>
    </cfRule>
    <cfRule type="expression" dxfId="7552" priority="12915" stopIfTrue="1">
      <formula>INDIRECT("E"&amp;ROW())="Await Client Approval"</formula>
    </cfRule>
    <cfRule type="expression" dxfId="7551" priority="12916" stopIfTrue="1">
      <formula>INDIRECT("E"&amp;ROW())="SCOPE SURVEY"</formula>
    </cfRule>
    <cfRule type="expression" dxfId="7550" priority="12917" stopIfTrue="1">
      <formula>INDIRECT("E"&amp;ROW())="Priced"</formula>
    </cfRule>
    <cfRule type="expression" dxfId="7549" priority="12918" stopIfTrue="1">
      <formula>INDIRECT("E"&amp;ROW())="Sent for pricing"</formula>
    </cfRule>
    <cfRule type="expression" dxfId="7548" priority="12919" stopIfTrue="1">
      <formula>INDIRECT("E"&amp;ROW())="Await"</formula>
    </cfRule>
    <cfRule type="expression" dxfId="7547" priority="12920" stopIfTrue="1">
      <formula>INDIRECT("E"&amp;ROW())="CLEANSED"</formula>
    </cfRule>
    <cfRule type="expression" dxfId="7546" priority="12921" stopIfTrue="1">
      <formula>INDIRECT("E"&amp;ROW())="PM TO CLEANSE"</formula>
    </cfRule>
    <cfRule type="expression" dxfId="7545" priority="12922" stopIfTrue="1">
      <formula>INDIRECT("E"&amp;ROW())="Survey Received"</formula>
    </cfRule>
    <cfRule type="expression" dxfId="7544" priority="12923" stopIfTrue="1">
      <formula>INDIRECT("E"&amp;ROW())="Survey Booked"</formula>
    </cfRule>
  </conditionalFormatting>
  <conditionalFormatting sqref="D61:T61">
    <cfRule type="expression" dxfId="7543" priority="4539" stopIfTrue="1">
      <formula>INDIRECT("E"&amp;ROW())="Refusal"</formula>
    </cfRule>
    <cfRule type="expression" dxfId="7542" priority="4540" stopIfTrue="1">
      <formula>INDIRECT("E"&amp;ROW())="No Access install"</formula>
    </cfRule>
    <cfRule type="expression" dxfId="7541" priority="4541" stopIfTrue="1">
      <formula>INDIRECT("E"&amp;ROW())="No Access survey"</formula>
    </cfRule>
    <cfRule type="expression" dxfId="7540" priority="4542" stopIfTrue="1">
      <formula>INDIRECT("E"&amp;ROW())="NWR"</formula>
    </cfRule>
    <cfRule type="expression" dxfId="7539" priority="4543" stopIfTrue="1">
      <formula>INDIRECT("E"&amp;ROW())="Cancelled"</formula>
    </cfRule>
    <cfRule type="expression" dxfId="7538" priority="4544" stopIfTrue="1">
      <formula>INDIRECT("E"&amp;ROW())="On hold"</formula>
    </cfRule>
    <cfRule type="expression" dxfId="7537" priority="4545" stopIfTrue="1">
      <formula>INDIRECT("E"&amp;ROW())="Handed Over"</formula>
    </cfRule>
    <cfRule type="expression" dxfId="7536" priority="4546" stopIfTrue="1">
      <formula>INDIRECT("E"&amp;ROW())="Fitted"</formula>
    </cfRule>
    <cfRule type="expression" dxfId="7535" priority="4547" stopIfTrue="1">
      <formula>INDIRECT("E"&amp;ROW())="Booked to fit"</formula>
    </cfRule>
    <cfRule type="expression" dxfId="7534" priority="4548" stopIfTrue="1">
      <formula>INDIRECT("E"&amp;ROW())="Delivered To Depot/Container"</formula>
    </cfRule>
    <cfRule type="expression" dxfId="7533" priority="4549" stopIfTrue="1">
      <formula>INDIRECT("E"&amp;ROW())="Called Off"</formula>
    </cfRule>
    <cfRule type="expression" dxfId="7532" priority="4550" stopIfTrue="1">
      <formula>INDIRECT("E"&amp;ROW())="Await Client Approval"</formula>
    </cfRule>
    <cfRule type="expression" dxfId="7531" priority="4551" stopIfTrue="1">
      <formula>INDIRECT("E"&amp;ROW())="SCOPE SURVEY"</formula>
    </cfRule>
    <cfRule type="expression" dxfId="7530" priority="4552" stopIfTrue="1">
      <formula>INDIRECT("E"&amp;ROW())="Priced"</formula>
    </cfRule>
    <cfRule type="expression" dxfId="7529" priority="4553" stopIfTrue="1">
      <formula>INDIRECT("E"&amp;ROW())="Sent for pricing"</formula>
    </cfRule>
    <cfRule type="expression" dxfId="7528" priority="4554" stopIfTrue="1">
      <formula>INDIRECT("E"&amp;ROW())="Await"</formula>
    </cfRule>
    <cfRule type="expression" dxfId="7527" priority="4555" stopIfTrue="1">
      <formula>INDIRECT("E"&amp;ROW())="CLEANSED"</formula>
    </cfRule>
    <cfRule type="expression" dxfId="7526" priority="4556" stopIfTrue="1">
      <formula>INDIRECT("E"&amp;ROW())="PM TO CLEANSE"</formula>
    </cfRule>
    <cfRule type="expression" dxfId="7525" priority="4557" stopIfTrue="1">
      <formula>INDIRECT("E"&amp;ROW())="Survey Received"</formula>
    </cfRule>
    <cfRule type="expression" dxfId="7524" priority="4558" stopIfTrue="1">
      <formula>INDIRECT("E"&amp;ROW())="Survey Booked"</formula>
    </cfRule>
  </conditionalFormatting>
  <conditionalFormatting sqref="D71:T71 A96:B96 A103:B103 A106:B106 A113:B113 A118:B119 D118:AB119 D150:T150 D152:T152 D154:T154 A93:B93 D93:AB93 D96:AB96 D103:AB103 D106:AB106 D113:AB113 A115:B115 D115:AB115 D146:T146 D197:T197 D114:T115 D135:T136 D138:T138 D141:T141 D143:T144 D148:T148 D132:T133 A144:B144 D144:AB144 D109:T109 D178:T178 D117:T130">
    <cfRule type="expression" dxfId="7523" priority="9476" stopIfTrue="1">
      <formula>INDIRECT("E"&amp;ROW())="No Access install"</formula>
    </cfRule>
    <cfRule type="expression" dxfId="7522" priority="9477" stopIfTrue="1">
      <formula>INDIRECT("E"&amp;ROW())="No Access survey"</formula>
    </cfRule>
    <cfRule type="expression" dxfId="7521" priority="9478" stopIfTrue="1">
      <formula>INDIRECT("E"&amp;ROW())="NWR"</formula>
    </cfRule>
    <cfRule type="expression" dxfId="7520" priority="9479" stopIfTrue="1">
      <formula>INDIRECT("E"&amp;ROW())="Cancelled"</formula>
    </cfRule>
    <cfRule type="expression" dxfId="7519" priority="9480" stopIfTrue="1">
      <formula>INDIRECT("E"&amp;ROW())="On hold"</formula>
    </cfRule>
    <cfRule type="expression" dxfId="7518" priority="9481" stopIfTrue="1">
      <formula>INDIRECT("E"&amp;ROW())="Handed Over"</formula>
    </cfRule>
    <cfRule type="expression" dxfId="7517" priority="9482" stopIfTrue="1">
      <formula>INDIRECT("E"&amp;ROW())="Fitted"</formula>
    </cfRule>
    <cfRule type="expression" dxfId="7516" priority="9483" stopIfTrue="1">
      <formula>INDIRECT("E"&amp;ROW())="Booked to fit"</formula>
    </cfRule>
    <cfRule type="expression" dxfId="7515" priority="9484" stopIfTrue="1">
      <formula>INDIRECT("E"&amp;ROW())="Delivered To Depot/Container"</formula>
    </cfRule>
    <cfRule type="expression" dxfId="7514" priority="9485" stopIfTrue="1">
      <formula>INDIRECT("E"&amp;ROW())="Called Off"</formula>
    </cfRule>
    <cfRule type="expression" dxfId="7513" priority="9486" stopIfTrue="1">
      <formula>INDIRECT("E"&amp;ROW())="Await Client Approval"</formula>
    </cfRule>
    <cfRule type="expression" dxfId="7512" priority="9487" stopIfTrue="1">
      <formula>INDIRECT("E"&amp;ROW())="SCOPE SURVEY"</formula>
    </cfRule>
    <cfRule type="expression" dxfId="7511" priority="9488" stopIfTrue="1">
      <formula>INDIRECT("E"&amp;ROW())="Priced"</formula>
    </cfRule>
    <cfRule type="expression" dxfId="7510" priority="9489" stopIfTrue="1">
      <formula>INDIRECT("E"&amp;ROW())="Sent for pricing"</formula>
    </cfRule>
    <cfRule type="expression" dxfId="7509" priority="9490" stopIfTrue="1">
      <formula>INDIRECT("E"&amp;ROW())="Await"</formula>
    </cfRule>
    <cfRule type="expression" dxfId="7508" priority="9491" stopIfTrue="1">
      <formula>INDIRECT("E"&amp;ROW())="CLEANSED"</formula>
    </cfRule>
    <cfRule type="expression" dxfId="7507" priority="9492" stopIfTrue="1">
      <formula>INDIRECT("E"&amp;ROW())="PM TO CLEANSE"</formula>
    </cfRule>
    <cfRule type="expression" dxfId="7506" priority="9493" stopIfTrue="1">
      <formula>INDIRECT("E"&amp;ROW())="Survey Received"</formula>
    </cfRule>
    <cfRule type="expression" dxfId="7505" priority="9494" stopIfTrue="1">
      <formula>INDIRECT("E"&amp;ROW())="Survey Booked"</formula>
    </cfRule>
  </conditionalFormatting>
  <conditionalFormatting sqref="D77:T77">
    <cfRule type="expression" dxfId="7504" priority="9402" stopIfTrue="1">
      <formula>INDIRECT("E"&amp;ROW())="No Access install"</formula>
    </cfRule>
    <cfRule type="expression" dxfId="7503" priority="9403" stopIfTrue="1">
      <formula>INDIRECT("E"&amp;ROW())="No Access survey"</formula>
    </cfRule>
    <cfRule type="expression" dxfId="7502" priority="9404" stopIfTrue="1">
      <formula>INDIRECT("E"&amp;ROW())="NWR"</formula>
    </cfRule>
    <cfRule type="expression" dxfId="7501" priority="9405" stopIfTrue="1">
      <formula>INDIRECT("E"&amp;ROW())="Cancelled"</formula>
    </cfRule>
    <cfRule type="expression" dxfId="7500" priority="9406" stopIfTrue="1">
      <formula>INDIRECT("E"&amp;ROW())="On hold"</formula>
    </cfRule>
    <cfRule type="expression" dxfId="7499" priority="9407" stopIfTrue="1">
      <formula>INDIRECT("E"&amp;ROW())="Handed Over"</formula>
    </cfRule>
    <cfRule type="expression" dxfId="7498" priority="9408" stopIfTrue="1">
      <formula>INDIRECT("E"&amp;ROW())="Fitted"</formula>
    </cfRule>
    <cfRule type="expression" dxfId="7497" priority="9409" stopIfTrue="1">
      <formula>INDIRECT("E"&amp;ROW())="Booked to fit"</formula>
    </cfRule>
    <cfRule type="expression" dxfId="7496" priority="9410" stopIfTrue="1">
      <formula>INDIRECT("E"&amp;ROW())="Delivered To Depot/Container"</formula>
    </cfRule>
    <cfRule type="expression" dxfId="7495" priority="9411" stopIfTrue="1">
      <formula>INDIRECT("E"&amp;ROW())="Called Off"</formula>
    </cfRule>
    <cfRule type="expression" dxfId="7494" priority="9412" stopIfTrue="1">
      <formula>INDIRECT("E"&amp;ROW())="Await Client Approval"</formula>
    </cfRule>
    <cfRule type="expression" dxfId="7493" priority="9413" stopIfTrue="1">
      <formula>INDIRECT("E"&amp;ROW())="SCOPE SURVEY"</formula>
    </cfRule>
    <cfRule type="expression" dxfId="7492" priority="9414" stopIfTrue="1">
      <formula>INDIRECT("E"&amp;ROW())="Priced"</formula>
    </cfRule>
    <cfRule type="expression" dxfId="7491" priority="9415" stopIfTrue="1">
      <formula>INDIRECT("E"&amp;ROW())="Sent for pricing"</formula>
    </cfRule>
    <cfRule type="expression" dxfId="7490" priority="9416" stopIfTrue="1">
      <formula>INDIRECT("E"&amp;ROW())="Await"</formula>
    </cfRule>
    <cfRule type="expression" dxfId="7489" priority="9417" stopIfTrue="1">
      <formula>INDIRECT("E"&amp;ROW())="CLEANSED"</formula>
    </cfRule>
    <cfRule type="expression" dxfId="7488" priority="9418" stopIfTrue="1">
      <formula>INDIRECT("E"&amp;ROW())="PM TO CLEANSE"</formula>
    </cfRule>
    <cfRule type="expression" dxfId="7487" priority="9419" stopIfTrue="1">
      <formula>INDIRECT("E"&amp;ROW())="Survey Received"</formula>
    </cfRule>
    <cfRule type="expression" dxfId="7486" priority="9420" stopIfTrue="1">
      <formula>INDIRECT("E"&amp;ROW())="Survey Booked"</formula>
    </cfRule>
  </conditionalFormatting>
  <conditionalFormatting sqref="D78:T83">
    <cfRule type="expression" dxfId="7485" priority="11338" stopIfTrue="1">
      <formula>INDIRECT("E"&amp;ROW())="No Access install"</formula>
    </cfRule>
    <cfRule type="expression" dxfId="7484" priority="11339" stopIfTrue="1">
      <formula>INDIRECT("E"&amp;ROW())="No Access survey"</formula>
    </cfRule>
    <cfRule type="expression" dxfId="7483" priority="11340" stopIfTrue="1">
      <formula>INDIRECT("E"&amp;ROW())="NWR"</formula>
    </cfRule>
    <cfRule type="expression" dxfId="7482" priority="11341" stopIfTrue="1">
      <formula>INDIRECT("E"&amp;ROW())="Cancelled"</formula>
    </cfRule>
    <cfRule type="expression" dxfId="7481" priority="11342" stopIfTrue="1">
      <formula>INDIRECT("E"&amp;ROW())="On hold"</formula>
    </cfRule>
    <cfRule type="expression" dxfId="7480" priority="11343" stopIfTrue="1">
      <formula>INDIRECT("E"&amp;ROW())="Handed Over"</formula>
    </cfRule>
    <cfRule type="expression" dxfId="7479" priority="11344" stopIfTrue="1">
      <formula>INDIRECT("E"&amp;ROW())="Fitted"</formula>
    </cfRule>
    <cfRule type="expression" dxfId="7478" priority="11345" stopIfTrue="1">
      <formula>INDIRECT("E"&amp;ROW())="Booked to fit"</formula>
    </cfRule>
    <cfRule type="expression" dxfId="7477" priority="11346" stopIfTrue="1">
      <formula>INDIRECT("E"&amp;ROW())="Delivered To Depot/Container"</formula>
    </cfRule>
    <cfRule type="expression" dxfId="7476" priority="11347" stopIfTrue="1">
      <formula>INDIRECT("E"&amp;ROW())="Called Off"</formula>
    </cfRule>
    <cfRule type="expression" dxfId="7475" priority="11348" stopIfTrue="1">
      <formula>INDIRECT("E"&amp;ROW())="Await Client Approval"</formula>
    </cfRule>
    <cfRule type="expression" dxfId="7474" priority="11349" stopIfTrue="1">
      <formula>INDIRECT("E"&amp;ROW())="SCOPE SURVEY"</formula>
    </cfRule>
    <cfRule type="expression" dxfId="7473" priority="11350" stopIfTrue="1">
      <formula>INDIRECT("E"&amp;ROW())="Priced"</formula>
    </cfRule>
    <cfRule type="expression" dxfId="7472" priority="11351" stopIfTrue="1">
      <formula>INDIRECT("E"&amp;ROW())="Sent for pricing"</formula>
    </cfRule>
    <cfRule type="expression" dxfId="7471" priority="11352" stopIfTrue="1">
      <formula>INDIRECT("E"&amp;ROW())="Await"</formula>
    </cfRule>
    <cfRule type="expression" dxfId="7470" priority="11353" stopIfTrue="1">
      <formula>INDIRECT("E"&amp;ROW())="CLEANSED"</formula>
    </cfRule>
    <cfRule type="expression" dxfId="7469" priority="11354" stopIfTrue="1">
      <formula>INDIRECT("E"&amp;ROW())="PM TO CLEANSE"</formula>
    </cfRule>
    <cfRule type="expression" dxfId="7468" priority="11355" stopIfTrue="1">
      <formula>INDIRECT("E"&amp;ROW())="Survey Received"</formula>
    </cfRule>
    <cfRule type="expression" dxfId="7467" priority="11356" stopIfTrue="1">
      <formula>INDIRECT("E"&amp;ROW())="Survey Booked"</formula>
    </cfRule>
  </conditionalFormatting>
  <conditionalFormatting sqref="D84:T85">
    <cfRule type="expression" dxfId="7466" priority="11226" stopIfTrue="1">
      <formula>INDIRECT("E"&amp;ROW())="No Access install"</formula>
    </cfRule>
    <cfRule type="expression" dxfId="7465" priority="11227" stopIfTrue="1">
      <formula>INDIRECT("E"&amp;ROW())="No Access survey"</formula>
    </cfRule>
    <cfRule type="expression" dxfId="7464" priority="11228" stopIfTrue="1">
      <formula>INDIRECT("E"&amp;ROW())="NWR"</formula>
    </cfRule>
    <cfRule type="expression" dxfId="7463" priority="11229" stopIfTrue="1">
      <formula>INDIRECT("E"&amp;ROW())="Cancelled"</formula>
    </cfRule>
    <cfRule type="expression" dxfId="7462" priority="11230" stopIfTrue="1">
      <formula>INDIRECT("E"&amp;ROW())="On hold"</formula>
    </cfRule>
    <cfRule type="expression" dxfId="7461" priority="11231" stopIfTrue="1">
      <formula>INDIRECT("E"&amp;ROW())="Handed Over"</formula>
    </cfRule>
    <cfRule type="expression" dxfId="7460" priority="11232" stopIfTrue="1">
      <formula>INDIRECT("E"&amp;ROW())="Fitted"</formula>
    </cfRule>
    <cfRule type="expression" dxfId="7459" priority="11233" stopIfTrue="1">
      <formula>INDIRECT("E"&amp;ROW())="Booked to fit"</formula>
    </cfRule>
    <cfRule type="expression" dxfId="7458" priority="11234" stopIfTrue="1">
      <formula>INDIRECT("E"&amp;ROW())="Delivered To Depot/Container"</formula>
    </cfRule>
    <cfRule type="expression" dxfId="7457" priority="11235" stopIfTrue="1">
      <formula>INDIRECT("E"&amp;ROW())="Called Off"</formula>
    </cfRule>
    <cfRule type="expression" dxfId="7456" priority="11236" stopIfTrue="1">
      <formula>INDIRECT("E"&amp;ROW())="Await Client Approval"</formula>
    </cfRule>
    <cfRule type="expression" dxfId="7455" priority="11237" stopIfTrue="1">
      <formula>INDIRECT("E"&amp;ROW())="SCOPE SURVEY"</formula>
    </cfRule>
    <cfRule type="expression" dxfId="7454" priority="11238" stopIfTrue="1">
      <formula>INDIRECT("E"&amp;ROW())="Priced"</formula>
    </cfRule>
    <cfRule type="expression" dxfId="7453" priority="11239" stopIfTrue="1">
      <formula>INDIRECT("E"&amp;ROW())="Sent for pricing"</formula>
    </cfRule>
    <cfRule type="expression" dxfId="7452" priority="11240" stopIfTrue="1">
      <formula>INDIRECT("E"&amp;ROW())="Await"</formula>
    </cfRule>
    <cfRule type="expression" dxfId="7451" priority="11241" stopIfTrue="1">
      <formula>INDIRECT("E"&amp;ROW())="CLEANSED"</formula>
    </cfRule>
    <cfRule type="expression" dxfId="7450" priority="11242" stopIfTrue="1">
      <formula>INDIRECT("E"&amp;ROW())="PM TO CLEANSE"</formula>
    </cfRule>
    <cfRule type="expression" dxfId="7449" priority="11243" stopIfTrue="1">
      <formula>INDIRECT("E"&amp;ROW())="Survey Received"</formula>
    </cfRule>
    <cfRule type="expression" dxfId="7448" priority="11244" stopIfTrue="1">
      <formula>INDIRECT("E"&amp;ROW())="Survey Booked"</formula>
    </cfRule>
  </conditionalFormatting>
  <conditionalFormatting sqref="D86:T87">
    <cfRule type="expression" dxfId="7447" priority="10744" stopIfTrue="1">
      <formula>INDIRECT("E"&amp;ROW())="No Access install"</formula>
    </cfRule>
    <cfRule type="expression" dxfId="7446" priority="10745" stopIfTrue="1">
      <formula>INDIRECT("E"&amp;ROW())="No Access survey"</formula>
    </cfRule>
    <cfRule type="expression" dxfId="7445" priority="10746" stopIfTrue="1">
      <formula>INDIRECT("E"&amp;ROW())="NWR"</formula>
    </cfRule>
    <cfRule type="expression" dxfId="7444" priority="10747" stopIfTrue="1">
      <formula>INDIRECT("E"&amp;ROW())="Cancelled"</formula>
    </cfRule>
    <cfRule type="expression" dxfId="7443" priority="10748" stopIfTrue="1">
      <formula>INDIRECT("E"&amp;ROW())="On hold"</formula>
    </cfRule>
    <cfRule type="expression" dxfId="7442" priority="10749" stopIfTrue="1">
      <formula>INDIRECT("E"&amp;ROW())="Handed Over"</formula>
    </cfRule>
    <cfRule type="expression" dxfId="7441" priority="10750" stopIfTrue="1">
      <formula>INDIRECT("E"&amp;ROW())="Fitted"</formula>
    </cfRule>
    <cfRule type="expression" dxfId="7440" priority="10751" stopIfTrue="1">
      <formula>INDIRECT("E"&amp;ROW())="Booked to fit"</formula>
    </cfRule>
    <cfRule type="expression" dxfId="7439" priority="10752" stopIfTrue="1">
      <formula>INDIRECT("E"&amp;ROW())="Delivered To Depot/Container"</formula>
    </cfRule>
    <cfRule type="expression" dxfId="7438" priority="10753" stopIfTrue="1">
      <formula>INDIRECT("E"&amp;ROW())="Called Off"</formula>
    </cfRule>
    <cfRule type="expression" dxfId="7437" priority="10754" stopIfTrue="1">
      <formula>INDIRECT("E"&amp;ROW())="Await Client Approval"</formula>
    </cfRule>
    <cfRule type="expression" dxfId="7436" priority="10755" stopIfTrue="1">
      <formula>INDIRECT("E"&amp;ROW())="SCOPE SURVEY"</formula>
    </cfRule>
    <cfRule type="expression" dxfId="7435" priority="10756" stopIfTrue="1">
      <formula>INDIRECT("E"&amp;ROW())="Priced"</formula>
    </cfRule>
    <cfRule type="expression" dxfId="7434" priority="10757" stopIfTrue="1">
      <formula>INDIRECT("E"&amp;ROW())="Sent for pricing"</formula>
    </cfRule>
    <cfRule type="expression" dxfId="7433" priority="10758" stopIfTrue="1">
      <formula>INDIRECT("E"&amp;ROW())="Await"</formula>
    </cfRule>
    <cfRule type="expression" dxfId="7432" priority="10759" stopIfTrue="1">
      <formula>INDIRECT("E"&amp;ROW())="CLEANSED"</formula>
    </cfRule>
    <cfRule type="expression" dxfId="7431" priority="10760" stopIfTrue="1">
      <formula>INDIRECT("E"&amp;ROW())="PM TO CLEANSE"</formula>
    </cfRule>
    <cfRule type="expression" dxfId="7430" priority="10761" stopIfTrue="1">
      <formula>INDIRECT("E"&amp;ROW())="Survey Received"</formula>
    </cfRule>
    <cfRule type="expression" dxfId="7429" priority="10762" stopIfTrue="1">
      <formula>INDIRECT("E"&amp;ROW())="Survey Booked"</formula>
    </cfRule>
  </conditionalFormatting>
  <conditionalFormatting sqref="D90:T90">
    <cfRule type="expression" dxfId="7428" priority="10550" stopIfTrue="1">
      <formula>INDIRECT("E"&amp;ROW())="No Access install"</formula>
    </cfRule>
    <cfRule type="expression" dxfId="7427" priority="10551" stopIfTrue="1">
      <formula>INDIRECT("E"&amp;ROW())="No Access survey"</formula>
    </cfRule>
    <cfRule type="expression" dxfId="7426" priority="10552" stopIfTrue="1">
      <formula>INDIRECT("E"&amp;ROW())="NWR"</formula>
    </cfRule>
    <cfRule type="expression" dxfId="7425" priority="10553" stopIfTrue="1">
      <formula>INDIRECT("E"&amp;ROW())="Cancelled"</formula>
    </cfRule>
    <cfRule type="expression" dxfId="7424" priority="10554" stopIfTrue="1">
      <formula>INDIRECT("E"&amp;ROW())="On hold"</formula>
    </cfRule>
    <cfRule type="expression" dxfId="7423" priority="10555" stopIfTrue="1">
      <formula>INDIRECT("E"&amp;ROW())="Handed Over"</formula>
    </cfRule>
    <cfRule type="expression" dxfId="7422" priority="10556" stopIfTrue="1">
      <formula>INDIRECT("E"&amp;ROW())="Fitted"</formula>
    </cfRule>
    <cfRule type="expression" dxfId="7421" priority="10557" stopIfTrue="1">
      <formula>INDIRECT("E"&amp;ROW())="Booked to fit"</formula>
    </cfRule>
    <cfRule type="expression" dxfId="7420" priority="10558" stopIfTrue="1">
      <formula>INDIRECT("E"&amp;ROW())="Delivered To Depot/Container"</formula>
    </cfRule>
    <cfRule type="expression" dxfId="7419" priority="10559" stopIfTrue="1">
      <formula>INDIRECT("E"&amp;ROW())="Called Off"</formula>
    </cfRule>
    <cfRule type="expression" dxfId="7418" priority="10560" stopIfTrue="1">
      <formula>INDIRECT("E"&amp;ROW())="Await Client Approval"</formula>
    </cfRule>
    <cfRule type="expression" dxfId="7417" priority="10561" stopIfTrue="1">
      <formula>INDIRECT("E"&amp;ROW())="SCOPE SURVEY"</formula>
    </cfRule>
    <cfRule type="expression" dxfId="7416" priority="10562" stopIfTrue="1">
      <formula>INDIRECT("E"&amp;ROW())="Priced"</formula>
    </cfRule>
    <cfRule type="expression" dxfId="7415" priority="10563" stopIfTrue="1">
      <formula>INDIRECT("E"&amp;ROW())="Sent for pricing"</formula>
    </cfRule>
    <cfRule type="expression" dxfId="7414" priority="10564" stopIfTrue="1">
      <formula>INDIRECT("E"&amp;ROW())="Await"</formula>
    </cfRule>
    <cfRule type="expression" dxfId="7413" priority="10565" stopIfTrue="1">
      <formula>INDIRECT("E"&amp;ROW())="CLEANSED"</formula>
    </cfRule>
    <cfRule type="expression" dxfId="7412" priority="10566" stopIfTrue="1">
      <formula>INDIRECT("E"&amp;ROW())="PM TO CLEANSE"</formula>
    </cfRule>
    <cfRule type="expression" dxfId="7411" priority="10567" stopIfTrue="1">
      <formula>INDIRECT("E"&amp;ROW())="Survey Received"</formula>
    </cfRule>
    <cfRule type="expression" dxfId="7410" priority="10568" stopIfTrue="1">
      <formula>INDIRECT("E"&amp;ROW())="Survey Booked"</formula>
    </cfRule>
  </conditionalFormatting>
  <conditionalFormatting sqref="D91:T91">
    <cfRule type="expression" dxfId="7409" priority="10438" stopIfTrue="1">
      <formula>INDIRECT("E"&amp;ROW())="No Access install"</formula>
    </cfRule>
    <cfRule type="expression" dxfId="7408" priority="10439" stopIfTrue="1">
      <formula>INDIRECT("E"&amp;ROW())="No Access survey"</formula>
    </cfRule>
    <cfRule type="expression" dxfId="7407" priority="10440" stopIfTrue="1">
      <formula>INDIRECT("E"&amp;ROW())="NWR"</formula>
    </cfRule>
    <cfRule type="expression" dxfId="7406" priority="10441" stopIfTrue="1">
      <formula>INDIRECT("E"&amp;ROW())="Cancelled"</formula>
    </cfRule>
    <cfRule type="expression" dxfId="7405" priority="10442" stopIfTrue="1">
      <formula>INDIRECT("E"&amp;ROW())="On hold"</formula>
    </cfRule>
    <cfRule type="expression" dxfId="7404" priority="10443" stopIfTrue="1">
      <formula>INDIRECT("E"&amp;ROW())="Handed Over"</formula>
    </cfRule>
    <cfRule type="expression" dxfId="7403" priority="10444" stopIfTrue="1">
      <formula>INDIRECT("E"&amp;ROW())="Fitted"</formula>
    </cfRule>
    <cfRule type="expression" dxfId="7402" priority="10445" stopIfTrue="1">
      <formula>INDIRECT("E"&amp;ROW())="Booked to fit"</formula>
    </cfRule>
    <cfRule type="expression" dxfId="7401" priority="10446" stopIfTrue="1">
      <formula>INDIRECT("E"&amp;ROW())="Delivered To Depot/Container"</formula>
    </cfRule>
    <cfRule type="expression" dxfId="7400" priority="10447" stopIfTrue="1">
      <formula>INDIRECT("E"&amp;ROW())="Called Off"</formula>
    </cfRule>
    <cfRule type="expression" dxfId="7399" priority="10448" stopIfTrue="1">
      <formula>INDIRECT("E"&amp;ROW())="Await Client Approval"</formula>
    </cfRule>
    <cfRule type="expression" dxfId="7398" priority="10449" stopIfTrue="1">
      <formula>INDIRECT("E"&amp;ROW())="SCOPE SURVEY"</formula>
    </cfRule>
    <cfRule type="expression" dxfId="7397" priority="10450" stopIfTrue="1">
      <formula>INDIRECT("E"&amp;ROW())="Priced"</formula>
    </cfRule>
    <cfRule type="expression" dxfId="7396" priority="10451" stopIfTrue="1">
      <formula>INDIRECT("E"&amp;ROW())="Sent for pricing"</formula>
    </cfRule>
    <cfRule type="expression" dxfId="7395" priority="10452" stopIfTrue="1">
      <formula>INDIRECT("E"&amp;ROW())="Await"</formula>
    </cfRule>
    <cfRule type="expression" dxfId="7394" priority="10453" stopIfTrue="1">
      <formula>INDIRECT("E"&amp;ROW())="CLEANSED"</formula>
    </cfRule>
    <cfRule type="expression" dxfId="7393" priority="10454" stopIfTrue="1">
      <formula>INDIRECT("E"&amp;ROW())="PM TO CLEANSE"</formula>
    </cfRule>
    <cfRule type="expression" dxfId="7392" priority="10455" stopIfTrue="1">
      <formula>INDIRECT("E"&amp;ROW())="Survey Received"</formula>
    </cfRule>
    <cfRule type="expression" dxfId="7391" priority="10456" stopIfTrue="1">
      <formula>INDIRECT("E"&amp;ROW())="Survey Booked"</formula>
    </cfRule>
  </conditionalFormatting>
  <conditionalFormatting sqref="D92:T93">
    <cfRule type="expression" dxfId="7390" priority="10111" stopIfTrue="1">
      <formula>INDIRECT("E"&amp;ROW())="No Access install"</formula>
    </cfRule>
    <cfRule type="expression" dxfId="7389" priority="10112" stopIfTrue="1">
      <formula>INDIRECT("E"&amp;ROW())="No Access survey"</formula>
    </cfRule>
    <cfRule type="expression" dxfId="7388" priority="10113" stopIfTrue="1">
      <formula>INDIRECT("E"&amp;ROW())="NWR"</formula>
    </cfRule>
    <cfRule type="expression" dxfId="7387" priority="10114" stopIfTrue="1">
      <formula>INDIRECT("E"&amp;ROW())="Cancelled"</formula>
    </cfRule>
    <cfRule type="expression" dxfId="7386" priority="10115" stopIfTrue="1">
      <formula>INDIRECT("E"&amp;ROW())="On hold"</formula>
    </cfRule>
    <cfRule type="expression" dxfId="7385" priority="10116" stopIfTrue="1">
      <formula>INDIRECT("E"&amp;ROW())="Handed Over"</formula>
    </cfRule>
    <cfRule type="expression" dxfId="7384" priority="10117" stopIfTrue="1">
      <formula>INDIRECT("E"&amp;ROW())="Fitted"</formula>
    </cfRule>
    <cfRule type="expression" dxfId="7383" priority="10118" stopIfTrue="1">
      <formula>INDIRECT("E"&amp;ROW())="Booked to fit"</formula>
    </cfRule>
    <cfRule type="expression" dxfId="7382" priority="10119" stopIfTrue="1">
      <formula>INDIRECT("E"&amp;ROW())="Delivered To Depot/Container"</formula>
    </cfRule>
    <cfRule type="expression" dxfId="7381" priority="10120" stopIfTrue="1">
      <formula>INDIRECT("E"&amp;ROW())="Called Off"</formula>
    </cfRule>
    <cfRule type="expression" dxfId="7380" priority="10121" stopIfTrue="1">
      <formula>INDIRECT("E"&amp;ROW())="Await Client Approval"</formula>
    </cfRule>
    <cfRule type="expression" dxfId="7379" priority="10122" stopIfTrue="1">
      <formula>INDIRECT("E"&amp;ROW())="SCOPE SURVEY"</formula>
    </cfRule>
    <cfRule type="expression" dxfId="7378" priority="10123" stopIfTrue="1">
      <formula>INDIRECT("E"&amp;ROW())="Priced"</formula>
    </cfRule>
    <cfRule type="expression" dxfId="7377" priority="10124" stopIfTrue="1">
      <formula>INDIRECT("E"&amp;ROW())="Sent for pricing"</formula>
    </cfRule>
    <cfRule type="expression" dxfId="7376" priority="10125" stopIfTrue="1">
      <formula>INDIRECT("E"&amp;ROW())="Await"</formula>
    </cfRule>
    <cfRule type="expression" dxfId="7375" priority="10126" stopIfTrue="1">
      <formula>INDIRECT("E"&amp;ROW())="CLEANSED"</formula>
    </cfRule>
    <cfRule type="expression" dxfId="7374" priority="10127" stopIfTrue="1">
      <formula>INDIRECT("E"&amp;ROW())="PM TO CLEANSE"</formula>
    </cfRule>
    <cfRule type="expression" dxfId="7373" priority="10128" stopIfTrue="1">
      <formula>INDIRECT("E"&amp;ROW())="Survey Received"</formula>
    </cfRule>
    <cfRule type="expression" dxfId="7372" priority="10129" stopIfTrue="1">
      <formula>INDIRECT("E"&amp;ROW())="Survey Booked"</formula>
    </cfRule>
  </conditionalFormatting>
  <conditionalFormatting sqref="D94:T94">
    <cfRule type="expression" dxfId="7371" priority="10356" stopIfTrue="1">
      <formula>INDIRECT("E"&amp;ROW())="No Access install"</formula>
    </cfRule>
    <cfRule type="expression" dxfId="7370" priority="10357" stopIfTrue="1">
      <formula>INDIRECT("E"&amp;ROW())="No Access survey"</formula>
    </cfRule>
    <cfRule type="expression" dxfId="7369" priority="10358" stopIfTrue="1">
      <formula>INDIRECT("E"&amp;ROW())="NWR"</formula>
    </cfRule>
    <cfRule type="expression" dxfId="7368" priority="10359" stopIfTrue="1">
      <formula>INDIRECT("E"&amp;ROW())="Cancelled"</formula>
    </cfRule>
    <cfRule type="expression" dxfId="7367" priority="10360" stopIfTrue="1">
      <formula>INDIRECT("E"&amp;ROW())="On hold"</formula>
    </cfRule>
    <cfRule type="expression" dxfId="7366" priority="10361" stopIfTrue="1">
      <formula>INDIRECT("E"&amp;ROW())="Handed Over"</formula>
    </cfRule>
    <cfRule type="expression" dxfId="7365" priority="10362" stopIfTrue="1">
      <formula>INDIRECT("E"&amp;ROW())="Fitted"</formula>
    </cfRule>
    <cfRule type="expression" dxfId="7364" priority="10363" stopIfTrue="1">
      <formula>INDIRECT("E"&amp;ROW())="Booked to fit"</formula>
    </cfRule>
    <cfRule type="expression" dxfId="7363" priority="10364" stopIfTrue="1">
      <formula>INDIRECT("E"&amp;ROW())="Delivered To Depot/Container"</formula>
    </cfRule>
    <cfRule type="expression" dxfId="7362" priority="10365" stopIfTrue="1">
      <formula>INDIRECT("E"&amp;ROW())="Called Off"</formula>
    </cfRule>
    <cfRule type="expression" dxfId="7361" priority="10366" stopIfTrue="1">
      <formula>INDIRECT("E"&amp;ROW())="Await Client Approval"</formula>
    </cfRule>
    <cfRule type="expression" dxfId="7360" priority="10367" stopIfTrue="1">
      <formula>INDIRECT("E"&amp;ROW())="SCOPE SURVEY"</formula>
    </cfRule>
    <cfRule type="expression" dxfId="7359" priority="10368" stopIfTrue="1">
      <formula>INDIRECT("E"&amp;ROW())="Priced"</formula>
    </cfRule>
    <cfRule type="expression" dxfId="7358" priority="10369" stopIfTrue="1">
      <formula>INDIRECT("E"&amp;ROW())="Sent for pricing"</formula>
    </cfRule>
    <cfRule type="expression" dxfId="7357" priority="10370" stopIfTrue="1">
      <formula>INDIRECT("E"&amp;ROW())="Await"</formula>
    </cfRule>
    <cfRule type="expression" dxfId="7356" priority="10371" stopIfTrue="1">
      <formula>INDIRECT("E"&amp;ROW())="CLEANSED"</formula>
    </cfRule>
    <cfRule type="expression" dxfId="7355" priority="10372" stopIfTrue="1">
      <formula>INDIRECT("E"&amp;ROW())="PM TO CLEANSE"</formula>
    </cfRule>
    <cfRule type="expression" dxfId="7354" priority="10373" stopIfTrue="1">
      <formula>INDIRECT("E"&amp;ROW())="Survey Received"</formula>
    </cfRule>
    <cfRule type="expression" dxfId="7353" priority="10374" stopIfTrue="1">
      <formula>INDIRECT("E"&amp;ROW())="Survey Booked"</formula>
    </cfRule>
  </conditionalFormatting>
  <conditionalFormatting sqref="D97:T98">
    <cfRule type="expression" dxfId="7352" priority="9242" stopIfTrue="1">
      <formula>INDIRECT("E"&amp;ROW())="No Access install"</formula>
    </cfRule>
    <cfRule type="expression" dxfId="7351" priority="9243" stopIfTrue="1">
      <formula>INDIRECT("E"&amp;ROW())="No Access survey"</formula>
    </cfRule>
    <cfRule type="expression" dxfId="7350" priority="9244" stopIfTrue="1">
      <formula>INDIRECT("E"&amp;ROW())="NWR"</formula>
    </cfRule>
    <cfRule type="expression" dxfId="7349" priority="9245" stopIfTrue="1">
      <formula>INDIRECT("E"&amp;ROW())="Cancelled"</formula>
    </cfRule>
    <cfRule type="expression" dxfId="7348" priority="9246" stopIfTrue="1">
      <formula>INDIRECT("E"&amp;ROW())="On hold"</formula>
    </cfRule>
    <cfRule type="expression" dxfId="7347" priority="9247" stopIfTrue="1">
      <formula>INDIRECT("E"&amp;ROW())="Handed Over"</formula>
    </cfRule>
    <cfRule type="expression" dxfId="7346" priority="9248" stopIfTrue="1">
      <formula>INDIRECT("E"&amp;ROW())="Fitted"</formula>
    </cfRule>
    <cfRule type="expression" dxfId="7345" priority="9249" stopIfTrue="1">
      <formula>INDIRECT("E"&amp;ROW())="Booked to fit"</formula>
    </cfRule>
    <cfRule type="expression" dxfId="7344" priority="9250" stopIfTrue="1">
      <formula>INDIRECT("E"&amp;ROW())="Delivered To Depot/Container"</formula>
    </cfRule>
    <cfRule type="expression" dxfId="7343" priority="9251" stopIfTrue="1">
      <formula>INDIRECT("E"&amp;ROW())="Called Off"</formula>
    </cfRule>
    <cfRule type="expression" dxfId="7342" priority="9252" stopIfTrue="1">
      <formula>INDIRECT("E"&amp;ROW())="Await Client Approval"</formula>
    </cfRule>
    <cfRule type="expression" dxfId="7341" priority="9253" stopIfTrue="1">
      <formula>INDIRECT("E"&amp;ROW())="SCOPE SURVEY"</formula>
    </cfRule>
    <cfRule type="expression" dxfId="7340" priority="9254" stopIfTrue="1">
      <formula>INDIRECT("E"&amp;ROW())="Priced"</formula>
    </cfRule>
    <cfRule type="expression" dxfId="7339" priority="9255" stopIfTrue="1">
      <formula>INDIRECT("E"&amp;ROW())="Sent for pricing"</formula>
    </cfRule>
    <cfRule type="expression" dxfId="7338" priority="9256" stopIfTrue="1">
      <formula>INDIRECT("E"&amp;ROW())="Await"</formula>
    </cfRule>
    <cfRule type="expression" dxfId="7337" priority="9257" stopIfTrue="1">
      <formula>INDIRECT("E"&amp;ROW())="CLEANSED"</formula>
    </cfRule>
    <cfRule type="expression" dxfId="7336" priority="9258" stopIfTrue="1">
      <formula>INDIRECT("E"&amp;ROW())="PM TO CLEANSE"</formula>
    </cfRule>
    <cfRule type="expression" dxfId="7335" priority="9259" stopIfTrue="1">
      <formula>INDIRECT("E"&amp;ROW())="Survey Received"</formula>
    </cfRule>
    <cfRule type="expression" dxfId="7334" priority="9260" stopIfTrue="1">
      <formula>INDIRECT("E"&amp;ROW())="Survey Booked"</formula>
    </cfRule>
  </conditionalFormatting>
  <conditionalFormatting sqref="D99:T100 D104:T106">
    <cfRule type="expression" dxfId="7333" priority="9006" stopIfTrue="1">
      <formula>INDIRECT("E"&amp;ROW())="No Access install"</formula>
    </cfRule>
    <cfRule type="expression" dxfId="7332" priority="9007" stopIfTrue="1">
      <formula>INDIRECT("E"&amp;ROW())="No Access survey"</formula>
    </cfRule>
    <cfRule type="expression" dxfId="7331" priority="9008" stopIfTrue="1">
      <formula>INDIRECT("E"&amp;ROW())="NWR"</formula>
    </cfRule>
    <cfRule type="expression" dxfId="7330" priority="9009" stopIfTrue="1">
      <formula>INDIRECT("E"&amp;ROW())="Cancelled"</formula>
    </cfRule>
    <cfRule type="expression" dxfId="7329" priority="9010" stopIfTrue="1">
      <formula>INDIRECT("E"&amp;ROW())="On hold"</formula>
    </cfRule>
    <cfRule type="expression" dxfId="7328" priority="9011" stopIfTrue="1">
      <formula>INDIRECT("E"&amp;ROW())="Handed Over"</formula>
    </cfRule>
    <cfRule type="expression" dxfId="7327" priority="9012" stopIfTrue="1">
      <formula>INDIRECT("E"&amp;ROW())="Fitted"</formula>
    </cfRule>
    <cfRule type="expression" dxfId="7326" priority="9013" stopIfTrue="1">
      <formula>INDIRECT("E"&amp;ROW())="Booked to fit"</formula>
    </cfRule>
    <cfRule type="expression" dxfId="7325" priority="9014" stopIfTrue="1">
      <formula>INDIRECT("E"&amp;ROW())="Delivered To Depot/Container"</formula>
    </cfRule>
    <cfRule type="expression" dxfId="7324" priority="9015" stopIfTrue="1">
      <formula>INDIRECT("E"&amp;ROW())="Called Off"</formula>
    </cfRule>
    <cfRule type="expression" dxfId="7323" priority="9016" stopIfTrue="1">
      <formula>INDIRECT("E"&amp;ROW())="Await Client Approval"</formula>
    </cfRule>
    <cfRule type="expression" dxfId="7322" priority="9017" stopIfTrue="1">
      <formula>INDIRECT("E"&amp;ROW())="SCOPE SURVEY"</formula>
    </cfRule>
    <cfRule type="expression" dxfId="7321" priority="9018" stopIfTrue="1">
      <formula>INDIRECT("E"&amp;ROW())="Priced"</formula>
    </cfRule>
    <cfRule type="expression" dxfId="7320" priority="9019" stopIfTrue="1">
      <formula>INDIRECT("E"&amp;ROW())="Sent for pricing"</formula>
    </cfRule>
    <cfRule type="expression" dxfId="7319" priority="9020" stopIfTrue="1">
      <formula>INDIRECT("E"&amp;ROW())="Await"</formula>
    </cfRule>
    <cfRule type="expression" dxfId="7318" priority="9021" stopIfTrue="1">
      <formula>INDIRECT("E"&amp;ROW())="CLEANSED"</formula>
    </cfRule>
    <cfRule type="expression" dxfId="7317" priority="9022" stopIfTrue="1">
      <formula>INDIRECT("E"&amp;ROW())="PM TO CLEANSE"</formula>
    </cfRule>
    <cfRule type="expression" dxfId="7316" priority="9023" stopIfTrue="1">
      <formula>INDIRECT("E"&amp;ROW())="Survey Received"</formula>
    </cfRule>
    <cfRule type="expression" dxfId="7315" priority="9024" stopIfTrue="1">
      <formula>INDIRECT("E"&amp;ROW())="Survey Booked"</formula>
    </cfRule>
  </conditionalFormatting>
  <conditionalFormatting sqref="D101:T101">
    <cfRule type="expression" dxfId="7314" priority="8888" stopIfTrue="1">
      <formula>INDIRECT("E"&amp;ROW())="No Access install"</formula>
    </cfRule>
    <cfRule type="expression" dxfId="7313" priority="8889" stopIfTrue="1">
      <formula>INDIRECT("E"&amp;ROW())="No Access survey"</formula>
    </cfRule>
    <cfRule type="expression" dxfId="7312" priority="8890" stopIfTrue="1">
      <formula>INDIRECT("E"&amp;ROW())="NWR"</formula>
    </cfRule>
    <cfRule type="expression" dxfId="7311" priority="8891" stopIfTrue="1">
      <formula>INDIRECT("E"&amp;ROW())="Cancelled"</formula>
    </cfRule>
    <cfRule type="expression" dxfId="7310" priority="8892" stopIfTrue="1">
      <formula>INDIRECT("E"&amp;ROW())="On hold"</formula>
    </cfRule>
    <cfRule type="expression" dxfId="7309" priority="8893" stopIfTrue="1">
      <formula>INDIRECT("E"&amp;ROW())="Handed Over"</formula>
    </cfRule>
    <cfRule type="expression" dxfId="7308" priority="8894" stopIfTrue="1">
      <formula>INDIRECT("E"&amp;ROW())="Fitted"</formula>
    </cfRule>
    <cfRule type="expression" dxfId="7307" priority="8895" stopIfTrue="1">
      <formula>INDIRECT("E"&amp;ROW())="Booked to fit"</formula>
    </cfRule>
    <cfRule type="expression" dxfId="7306" priority="8896" stopIfTrue="1">
      <formula>INDIRECT("E"&amp;ROW())="Delivered To Depot/Container"</formula>
    </cfRule>
    <cfRule type="expression" dxfId="7305" priority="8897" stopIfTrue="1">
      <formula>INDIRECT("E"&amp;ROW())="Called Off"</formula>
    </cfRule>
    <cfRule type="expression" dxfId="7304" priority="8898" stopIfTrue="1">
      <formula>INDIRECT("E"&amp;ROW())="Await Client Approval"</formula>
    </cfRule>
    <cfRule type="expression" dxfId="7303" priority="8899" stopIfTrue="1">
      <formula>INDIRECT("E"&amp;ROW())="SCOPE SURVEY"</formula>
    </cfRule>
    <cfRule type="expression" dxfId="7302" priority="8900" stopIfTrue="1">
      <formula>INDIRECT("E"&amp;ROW())="Priced"</formula>
    </cfRule>
    <cfRule type="expression" dxfId="7301" priority="8901" stopIfTrue="1">
      <formula>INDIRECT("E"&amp;ROW())="Sent for pricing"</formula>
    </cfRule>
    <cfRule type="expression" dxfId="7300" priority="8902" stopIfTrue="1">
      <formula>INDIRECT("E"&amp;ROW())="Await"</formula>
    </cfRule>
    <cfRule type="expression" dxfId="7299" priority="8903" stopIfTrue="1">
      <formula>INDIRECT("E"&amp;ROW())="CLEANSED"</formula>
    </cfRule>
    <cfRule type="expression" dxfId="7298" priority="8904" stopIfTrue="1">
      <formula>INDIRECT("E"&amp;ROW())="PM TO CLEANSE"</formula>
    </cfRule>
    <cfRule type="expression" dxfId="7297" priority="8905" stopIfTrue="1">
      <formula>INDIRECT("E"&amp;ROW())="Survey Received"</formula>
    </cfRule>
    <cfRule type="expression" dxfId="7296" priority="8906" stopIfTrue="1">
      <formula>INDIRECT("E"&amp;ROW())="Survey Booked"</formula>
    </cfRule>
  </conditionalFormatting>
  <conditionalFormatting sqref="D102:T103 D93:T93">
    <cfRule type="expression" dxfId="7295" priority="8132" stopIfTrue="1">
      <formula>INDIRECT("E"&amp;ROW())="No Access install"</formula>
    </cfRule>
    <cfRule type="expression" dxfId="7294" priority="8133" stopIfTrue="1">
      <formula>INDIRECT("E"&amp;ROW())="No Access survey"</formula>
    </cfRule>
    <cfRule type="expression" dxfId="7293" priority="8134" stopIfTrue="1">
      <formula>INDIRECT("E"&amp;ROW())="NWR"</formula>
    </cfRule>
    <cfRule type="expression" dxfId="7292" priority="8135" stopIfTrue="1">
      <formula>INDIRECT("E"&amp;ROW())="Cancelled"</formula>
    </cfRule>
    <cfRule type="expression" dxfId="7291" priority="8136" stopIfTrue="1">
      <formula>INDIRECT("E"&amp;ROW())="On hold"</formula>
    </cfRule>
    <cfRule type="expression" dxfId="7290" priority="8137" stopIfTrue="1">
      <formula>INDIRECT("E"&amp;ROW())="Handed Over"</formula>
    </cfRule>
    <cfRule type="expression" dxfId="7289" priority="8138" stopIfTrue="1">
      <formula>INDIRECT("E"&amp;ROW())="Fitted"</formula>
    </cfRule>
    <cfRule type="expression" dxfId="7288" priority="8139" stopIfTrue="1">
      <formula>INDIRECT("E"&amp;ROW())="Booked to fit"</formula>
    </cfRule>
    <cfRule type="expression" dxfId="7287" priority="8140" stopIfTrue="1">
      <formula>INDIRECT("E"&amp;ROW())="Delivered To Depot/Container"</formula>
    </cfRule>
    <cfRule type="expression" dxfId="7286" priority="8141" stopIfTrue="1">
      <formula>INDIRECT("E"&amp;ROW())="Called Off"</formula>
    </cfRule>
    <cfRule type="expression" dxfId="7285" priority="8142" stopIfTrue="1">
      <formula>INDIRECT("E"&amp;ROW())="Await Client Approval"</formula>
    </cfRule>
    <cfRule type="expression" dxfId="7284" priority="8143" stopIfTrue="1">
      <formula>INDIRECT("E"&amp;ROW())="SCOPE SURVEY"</formula>
    </cfRule>
    <cfRule type="expression" dxfId="7283" priority="8144" stopIfTrue="1">
      <formula>INDIRECT("E"&amp;ROW())="Priced"</formula>
    </cfRule>
    <cfRule type="expression" dxfId="7282" priority="8145" stopIfTrue="1">
      <formula>INDIRECT("E"&amp;ROW())="Sent for pricing"</formula>
    </cfRule>
    <cfRule type="expression" dxfId="7281" priority="8146" stopIfTrue="1">
      <formula>INDIRECT("E"&amp;ROW())="Await"</formula>
    </cfRule>
    <cfRule type="expression" dxfId="7280" priority="8147" stopIfTrue="1">
      <formula>INDIRECT("E"&amp;ROW())="CLEANSED"</formula>
    </cfRule>
    <cfRule type="expression" dxfId="7279" priority="8148" stopIfTrue="1">
      <formula>INDIRECT("E"&amp;ROW())="PM TO CLEANSE"</formula>
    </cfRule>
    <cfRule type="expression" dxfId="7278" priority="8149" stopIfTrue="1">
      <formula>INDIRECT("E"&amp;ROW())="Survey Received"</formula>
    </cfRule>
    <cfRule type="expression" dxfId="7277" priority="8150" stopIfTrue="1">
      <formula>INDIRECT("E"&amp;ROW())="Survey Booked"</formula>
    </cfRule>
  </conditionalFormatting>
  <conditionalFormatting sqref="D107:T108">
    <cfRule type="expression" dxfId="7276" priority="8770" stopIfTrue="1">
      <formula>INDIRECT("E"&amp;ROW())="No Access install"</formula>
    </cfRule>
    <cfRule type="expression" dxfId="7275" priority="8771" stopIfTrue="1">
      <formula>INDIRECT("E"&amp;ROW())="No Access survey"</formula>
    </cfRule>
    <cfRule type="expression" dxfId="7274" priority="8772" stopIfTrue="1">
      <formula>INDIRECT("E"&amp;ROW())="NWR"</formula>
    </cfRule>
    <cfRule type="expression" dxfId="7273" priority="8773" stopIfTrue="1">
      <formula>INDIRECT("E"&amp;ROW())="Cancelled"</formula>
    </cfRule>
    <cfRule type="expression" dxfId="7272" priority="8774" stopIfTrue="1">
      <formula>INDIRECT("E"&amp;ROW())="On hold"</formula>
    </cfRule>
    <cfRule type="expression" dxfId="7271" priority="8775" stopIfTrue="1">
      <formula>INDIRECT("E"&amp;ROW())="Handed Over"</formula>
    </cfRule>
    <cfRule type="expression" dxfId="7270" priority="8776" stopIfTrue="1">
      <formula>INDIRECT("E"&amp;ROW())="Fitted"</formula>
    </cfRule>
    <cfRule type="expression" dxfId="7269" priority="8777" stopIfTrue="1">
      <formula>INDIRECT("E"&amp;ROW())="Booked to fit"</formula>
    </cfRule>
    <cfRule type="expression" dxfId="7268" priority="8778" stopIfTrue="1">
      <formula>INDIRECT("E"&amp;ROW())="Delivered To Depot/Container"</formula>
    </cfRule>
    <cfRule type="expression" dxfId="7267" priority="8779" stopIfTrue="1">
      <formula>INDIRECT("E"&amp;ROW())="Called Off"</formula>
    </cfRule>
    <cfRule type="expression" dxfId="7266" priority="8780" stopIfTrue="1">
      <formula>INDIRECT("E"&amp;ROW())="Await Client Approval"</formula>
    </cfRule>
    <cfRule type="expression" dxfId="7265" priority="8781" stopIfTrue="1">
      <formula>INDIRECT("E"&amp;ROW())="SCOPE SURVEY"</formula>
    </cfRule>
    <cfRule type="expression" dxfId="7264" priority="8782" stopIfTrue="1">
      <formula>INDIRECT("E"&amp;ROW())="Priced"</formula>
    </cfRule>
    <cfRule type="expression" dxfId="7263" priority="8783" stopIfTrue="1">
      <formula>INDIRECT("E"&amp;ROW())="Sent for pricing"</formula>
    </cfRule>
    <cfRule type="expression" dxfId="7262" priority="8784" stopIfTrue="1">
      <formula>INDIRECT("E"&amp;ROW())="Await"</formula>
    </cfRule>
    <cfRule type="expression" dxfId="7261" priority="8785" stopIfTrue="1">
      <formula>INDIRECT("E"&amp;ROW())="CLEANSED"</formula>
    </cfRule>
    <cfRule type="expression" dxfId="7260" priority="8786" stopIfTrue="1">
      <formula>INDIRECT("E"&amp;ROW())="PM TO CLEANSE"</formula>
    </cfRule>
    <cfRule type="expression" dxfId="7259" priority="8787" stopIfTrue="1">
      <formula>INDIRECT("E"&amp;ROW())="Survey Received"</formula>
    </cfRule>
    <cfRule type="expression" dxfId="7258" priority="8788" stopIfTrue="1">
      <formula>INDIRECT("E"&amp;ROW())="Survey Booked"</formula>
    </cfRule>
  </conditionalFormatting>
  <conditionalFormatting sqref="D111:T111">
    <cfRule type="expression" dxfId="7257" priority="8652" stopIfTrue="1">
      <formula>INDIRECT("E"&amp;ROW())="No Access install"</formula>
    </cfRule>
    <cfRule type="expression" dxfId="7256" priority="8653" stopIfTrue="1">
      <formula>INDIRECT("E"&amp;ROW())="No Access survey"</formula>
    </cfRule>
    <cfRule type="expression" dxfId="7255" priority="8654" stopIfTrue="1">
      <formula>INDIRECT("E"&amp;ROW())="NWR"</formula>
    </cfRule>
    <cfRule type="expression" dxfId="7254" priority="8655" stopIfTrue="1">
      <formula>INDIRECT("E"&amp;ROW())="Cancelled"</formula>
    </cfRule>
    <cfRule type="expression" dxfId="7253" priority="8656" stopIfTrue="1">
      <formula>INDIRECT("E"&amp;ROW())="On hold"</formula>
    </cfRule>
    <cfRule type="expression" dxfId="7252" priority="8657" stopIfTrue="1">
      <formula>INDIRECT("E"&amp;ROW())="Handed Over"</formula>
    </cfRule>
    <cfRule type="expression" dxfId="7251" priority="8658" stopIfTrue="1">
      <formula>INDIRECT("E"&amp;ROW())="Fitted"</formula>
    </cfRule>
    <cfRule type="expression" dxfId="7250" priority="8659" stopIfTrue="1">
      <formula>INDIRECT("E"&amp;ROW())="Booked to fit"</formula>
    </cfRule>
    <cfRule type="expression" dxfId="7249" priority="8660" stopIfTrue="1">
      <formula>INDIRECT("E"&amp;ROW())="Delivered To Depot/Container"</formula>
    </cfRule>
    <cfRule type="expression" dxfId="7248" priority="8661" stopIfTrue="1">
      <formula>INDIRECT("E"&amp;ROW())="Called Off"</formula>
    </cfRule>
    <cfRule type="expression" dxfId="7247" priority="8662" stopIfTrue="1">
      <formula>INDIRECT("E"&amp;ROW())="Await Client Approval"</formula>
    </cfRule>
    <cfRule type="expression" dxfId="7246" priority="8663" stopIfTrue="1">
      <formula>INDIRECT("E"&amp;ROW())="SCOPE SURVEY"</formula>
    </cfRule>
    <cfRule type="expression" dxfId="7245" priority="8664" stopIfTrue="1">
      <formula>INDIRECT("E"&amp;ROW())="Priced"</formula>
    </cfRule>
    <cfRule type="expression" dxfId="7244" priority="8665" stopIfTrue="1">
      <formula>INDIRECT("E"&amp;ROW())="Sent for pricing"</formula>
    </cfRule>
    <cfRule type="expression" dxfId="7243" priority="8666" stopIfTrue="1">
      <formula>INDIRECT("E"&amp;ROW())="Await"</formula>
    </cfRule>
    <cfRule type="expression" dxfId="7242" priority="8667" stopIfTrue="1">
      <formula>INDIRECT("E"&amp;ROW())="CLEANSED"</formula>
    </cfRule>
    <cfRule type="expression" dxfId="7241" priority="8668" stopIfTrue="1">
      <formula>INDIRECT("E"&amp;ROW())="PM TO CLEANSE"</formula>
    </cfRule>
    <cfRule type="expression" dxfId="7240" priority="8669" stopIfTrue="1">
      <formula>INDIRECT("E"&amp;ROW())="Survey Received"</formula>
    </cfRule>
    <cfRule type="expression" dxfId="7239" priority="8670" stopIfTrue="1">
      <formula>INDIRECT("E"&amp;ROW())="Survey Booked"</formula>
    </cfRule>
  </conditionalFormatting>
  <conditionalFormatting sqref="D112:T113 D96:T96">
    <cfRule type="expression" dxfId="7238" priority="7446" stopIfTrue="1">
      <formula>INDIRECT("E"&amp;ROW())="No Access install"</formula>
    </cfRule>
    <cfRule type="expression" dxfId="7237" priority="7447" stopIfTrue="1">
      <formula>INDIRECT("E"&amp;ROW())="No Access survey"</formula>
    </cfRule>
    <cfRule type="expression" dxfId="7236" priority="7448" stopIfTrue="1">
      <formula>INDIRECT("E"&amp;ROW())="NWR"</formula>
    </cfRule>
    <cfRule type="expression" dxfId="7235" priority="7449" stopIfTrue="1">
      <formula>INDIRECT("E"&amp;ROW())="Cancelled"</formula>
    </cfRule>
    <cfRule type="expression" dxfId="7234" priority="7450" stopIfTrue="1">
      <formula>INDIRECT("E"&amp;ROW())="On hold"</formula>
    </cfRule>
    <cfRule type="expression" dxfId="7233" priority="7451" stopIfTrue="1">
      <formula>INDIRECT("E"&amp;ROW())="Handed Over"</formula>
    </cfRule>
    <cfRule type="expression" dxfId="7232" priority="7452" stopIfTrue="1">
      <formula>INDIRECT("E"&amp;ROW())="Fitted"</formula>
    </cfRule>
    <cfRule type="expression" dxfId="7231" priority="7453" stopIfTrue="1">
      <formula>INDIRECT("E"&amp;ROW())="Booked to fit"</formula>
    </cfRule>
    <cfRule type="expression" dxfId="7230" priority="7454" stopIfTrue="1">
      <formula>INDIRECT("E"&amp;ROW())="Delivered To Depot/Container"</formula>
    </cfRule>
    <cfRule type="expression" dxfId="7229" priority="7455" stopIfTrue="1">
      <formula>INDIRECT("E"&amp;ROW())="Called Off"</formula>
    </cfRule>
    <cfRule type="expression" dxfId="7228" priority="7456" stopIfTrue="1">
      <formula>INDIRECT("E"&amp;ROW())="Await Client Approval"</formula>
    </cfRule>
    <cfRule type="expression" dxfId="7227" priority="7457" stopIfTrue="1">
      <formula>INDIRECT("E"&amp;ROW())="SCOPE SURVEY"</formula>
    </cfRule>
    <cfRule type="expression" dxfId="7226" priority="7458" stopIfTrue="1">
      <formula>INDIRECT("E"&amp;ROW())="Priced"</formula>
    </cfRule>
    <cfRule type="expression" dxfId="7225" priority="7459" stopIfTrue="1">
      <formula>INDIRECT("E"&amp;ROW())="Sent for pricing"</formula>
    </cfRule>
    <cfRule type="expression" dxfId="7224" priority="7460" stopIfTrue="1">
      <formula>INDIRECT("E"&amp;ROW())="Await"</formula>
    </cfRule>
    <cfRule type="expression" dxfId="7223" priority="7461" stopIfTrue="1">
      <formula>INDIRECT("E"&amp;ROW())="CLEANSED"</formula>
    </cfRule>
    <cfRule type="expression" dxfId="7222" priority="7462" stopIfTrue="1">
      <formula>INDIRECT("E"&amp;ROW())="PM TO CLEANSE"</formula>
    </cfRule>
    <cfRule type="expression" dxfId="7221" priority="7463" stopIfTrue="1">
      <formula>INDIRECT("E"&amp;ROW())="Survey Received"</formula>
    </cfRule>
    <cfRule type="expression" dxfId="7220" priority="7464" stopIfTrue="1">
      <formula>INDIRECT("E"&amp;ROW())="Survey Booked"</formula>
    </cfRule>
  </conditionalFormatting>
  <conditionalFormatting sqref="D151:T151">
    <cfRule type="expression" dxfId="7219" priority="6191" stopIfTrue="1">
      <formula>INDIRECT("E"&amp;ROW())="Refusal"</formula>
    </cfRule>
    <cfRule type="expression" dxfId="7218" priority="6192" stopIfTrue="1">
      <formula>INDIRECT("E"&amp;ROW())="No Access install"</formula>
    </cfRule>
    <cfRule type="expression" dxfId="7217" priority="6193" stopIfTrue="1">
      <formula>INDIRECT("E"&amp;ROW())="No Access survey"</formula>
    </cfRule>
    <cfRule type="expression" dxfId="7216" priority="6194" stopIfTrue="1">
      <formula>INDIRECT("E"&amp;ROW())="NWR"</formula>
    </cfRule>
    <cfRule type="expression" dxfId="7215" priority="6195" stopIfTrue="1">
      <formula>INDIRECT("E"&amp;ROW())="Cancelled"</formula>
    </cfRule>
    <cfRule type="expression" dxfId="7214" priority="6196" stopIfTrue="1">
      <formula>INDIRECT("E"&amp;ROW())="On hold"</formula>
    </cfRule>
    <cfRule type="expression" dxfId="7213" priority="6197" stopIfTrue="1">
      <formula>INDIRECT("E"&amp;ROW())="Handed Over"</formula>
    </cfRule>
    <cfRule type="expression" dxfId="7212" priority="6198" stopIfTrue="1">
      <formula>INDIRECT("E"&amp;ROW())="Fitted"</formula>
    </cfRule>
    <cfRule type="expression" dxfId="7211" priority="6199" stopIfTrue="1">
      <formula>INDIRECT("E"&amp;ROW())="Booked to fit"</formula>
    </cfRule>
    <cfRule type="expression" dxfId="7210" priority="6200" stopIfTrue="1">
      <formula>INDIRECT("E"&amp;ROW())="Delivered To Depot/Container"</formula>
    </cfRule>
    <cfRule type="expression" dxfId="7209" priority="6201" stopIfTrue="1">
      <formula>INDIRECT("E"&amp;ROW())="Called Off"</formula>
    </cfRule>
    <cfRule type="expression" dxfId="7208" priority="6202" stopIfTrue="1">
      <formula>INDIRECT("E"&amp;ROW())="Await Client Approval"</formula>
    </cfRule>
    <cfRule type="expression" dxfId="7207" priority="6203" stopIfTrue="1">
      <formula>INDIRECT("E"&amp;ROW())="SCOPE SURVEY"</formula>
    </cfRule>
    <cfRule type="expression" dxfId="7206" priority="6204" stopIfTrue="1">
      <formula>INDIRECT("E"&amp;ROW())="Priced"</formula>
    </cfRule>
    <cfRule type="expression" dxfId="7205" priority="6205" stopIfTrue="1">
      <formula>INDIRECT("E"&amp;ROW())="Sent for pricing"</formula>
    </cfRule>
    <cfRule type="expression" dxfId="7204" priority="6206" stopIfTrue="1">
      <formula>INDIRECT("E"&amp;ROW())="Await"</formula>
    </cfRule>
    <cfRule type="expression" dxfId="7203" priority="6207" stopIfTrue="1">
      <formula>INDIRECT("E"&amp;ROW())="CLEANSED"</formula>
    </cfRule>
    <cfRule type="expression" dxfId="7202" priority="6208" stopIfTrue="1">
      <formula>INDIRECT("E"&amp;ROW())="PM TO CLEANSE"</formula>
    </cfRule>
    <cfRule type="expression" dxfId="7201" priority="6209" stopIfTrue="1">
      <formula>INDIRECT("E"&amp;ROW())="Survey Received"</formula>
    </cfRule>
    <cfRule type="expression" dxfId="7200" priority="6210" stopIfTrue="1">
      <formula>INDIRECT("E"&amp;ROW())="Survey Booked"</formula>
    </cfRule>
  </conditionalFormatting>
  <conditionalFormatting sqref="D190:T190">
    <cfRule type="expression" dxfId="7199" priority="5670" stopIfTrue="1">
      <formula>INDIRECT("E"&amp;ROW())="Refusal"</formula>
    </cfRule>
    <cfRule type="expression" dxfId="7198" priority="5671" stopIfTrue="1">
      <formula>INDIRECT("E"&amp;ROW())="No Access install"</formula>
    </cfRule>
    <cfRule type="expression" dxfId="7197" priority="5672" stopIfTrue="1">
      <formula>INDIRECT("E"&amp;ROW())="No Access survey"</formula>
    </cfRule>
    <cfRule type="expression" dxfId="7196" priority="5673" stopIfTrue="1">
      <formula>INDIRECT("E"&amp;ROW())="NWR"</formula>
    </cfRule>
    <cfRule type="expression" dxfId="7195" priority="5674" stopIfTrue="1">
      <formula>INDIRECT("E"&amp;ROW())="Cancelled"</formula>
    </cfRule>
    <cfRule type="expression" dxfId="7194" priority="5675" stopIfTrue="1">
      <formula>INDIRECT("E"&amp;ROW())="On hold"</formula>
    </cfRule>
    <cfRule type="expression" dxfId="7193" priority="5676" stopIfTrue="1">
      <formula>INDIRECT("E"&amp;ROW())="Handed Over"</formula>
    </cfRule>
    <cfRule type="expression" dxfId="7192" priority="5677" stopIfTrue="1">
      <formula>INDIRECT("E"&amp;ROW())="Fitted"</formula>
    </cfRule>
    <cfRule type="expression" dxfId="7191" priority="5678" stopIfTrue="1">
      <formula>INDIRECT("E"&amp;ROW())="Booked to fit"</formula>
    </cfRule>
    <cfRule type="expression" dxfId="7190" priority="5679" stopIfTrue="1">
      <formula>INDIRECT("E"&amp;ROW())="Delivered To Depot/Container"</formula>
    </cfRule>
    <cfRule type="expression" dxfId="7189" priority="5680" stopIfTrue="1">
      <formula>INDIRECT("E"&amp;ROW())="Called Off"</formula>
    </cfRule>
    <cfRule type="expression" dxfId="7188" priority="5681" stopIfTrue="1">
      <formula>INDIRECT("E"&amp;ROW())="Await Client Approval"</formula>
    </cfRule>
    <cfRule type="expression" dxfId="7187" priority="5682" stopIfTrue="1">
      <formula>INDIRECT("E"&amp;ROW())="SCOPE SURVEY"</formula>
    </cfRule>
    <cfRule type="expression" dxfId="7186" priority="5683" stopIfTrue="1">
      <formula>INDIRECT("E"&amp;ROW())="Priced"</formula>
    </cfRule>
    <cfRule type="expression" dxfId="7185" priority="5684" stopIfTrue="1">
      <formula>INDIRECT("E"&amp;ROW())="Sent for pricing"</formula>
    </cfRule>
    <cfRule type="expression" dxfId="7184" priority="5685" stopIfTrue="1">
      <formula>INDIRECT("E"&amp;ROW())="Await"</formula>
    </cfRule>
    <cfRule type="expression" dxfId="7183" priority="5686" stopIfTrue="1">
      <formula>INDIRECT("E"&amp;ROW())="CLEANSED"</formula>
    </cfRule>
    <cfRule type="expression" dxfId="7182" priority="5687" stopIfTrue="1">
      <formula>INDIRECT("E"&amp;ROW())="PM TO CLEANSE"</formula>
    </cfRule>
    <cfRule type="expression" dxfId="7181" priority="5688" stopIfTrue="1">
      <formula>INDIRECT("E"&amp;ROW())="Survey Received"</formula>
    </cfRule>
    <cfRule type="expression" dxfId="7180" priority="5689" stopIfTrue="1">
      <formula>INDIRECT("E"&amp;ROW())="Survey Booked"</formula>
    </cfRule>
  </conditionalFormatting>
  <conditionalFormatting sqref="D191:T191">
    <cfRule type="expression" dxfId="7179" priority="5167" stopIfTrue="1">
      <formula>INDIRECT("E"&amp;ROW())="No Access install"</formula>
    </cfRule>
    <cfRule type="expression" dxfId="7178" priority="5168" stopIfTrue="1">
      <formula>INDIRECT("E"&amp;ROW())="No Access survey"</formula>
    </cfRule>
    <cfRule type="expression" dxfId="7177" priority="5169" stopIfTrue="1">
      <formula>INDIRECT("E"&amp;ROW())="NWR"</formula>
    </cfRule>
    <cfRule type="expression" dxfId="7176" priority="5170" stopIfTrue="1">
      <formula>INDIRECT("E"&amp;ROW())="Cancelled"</formula>
    </cfRule>
    <cfRule type="expression" dxfId="7175" priority="5171" stopIfTrue="1">
      <formula>INDIRECT("E"&amp;ROW())="On hold"</formula>
    </cfRule>
    <cfRule type="expression" dxfId="7174" priority="5172" stopIfTrue="1">
      <formula>INDIRECT("E"&amp;ROW())="Handed Over"</formula>
    </cfRule>
    <cfRule type="expression" dxfId="7173" priority="5173" stopIfTrue="1">
      <formula>INDIRECT("E"&amp;ROW())="Fitted"</formula>
    </cfRule>
    <cfRule type="expression" dxfId="7172" priority="5174" stopIfTrue="1">
      <formula>INDIRECT("E"&amp;ROW())="Booked to fit"</formula>
    </cfRule>
    <cfRule type="expression" dxfId="7171" priority="5175" stopIfTrue="1">
      <formula>INDIRECT("E"&amp;ROW())="Delivered To Depot/Container"</formula>
    </cfRule>
    <cfRule type="expression" dxfId="7170" priority="5176" stopIfTrue="1">
      <formula>INDIRECT("E"&amp;ROW())="Called Off"</formula>
    </cfRule>
    <cfRule type="expression" dxfId="7169" priority="5177" stopIfTrue="1">
      <formula>INDIRECT("E"&amp;ROW())="Await Client Approval"</formula>
    </cfRule>
    <cfRule type="expression" dxfId="7168" priority="5178" stopIfTrue="1">
      <formula>INDIRECT("E"&amp;ROW())="SCOPE SURVEY"</formula>
    </cfRule>
    <cfRule type="expression" dxfId="7167" priority="5179" stopIfTrue="1">
      <formula>INDIRECT("E"&amp;ROW())="Priced"</formula>
    </cfRule>
    <cfRule type="expression" dxfId="7166" priority="5180" stopIfTrue="1">
      <formula>INDIRECT("E"&amp;ROW())="Sent for pricing"</formula>
    </cfRule>
    <cfRule type="expression" dxfId="7165" priority="5181" stopIfTrue="1">
      <formula>INDIRECT("E"&amp;ROW())="Await"</formula>
    </cfRule>
    <cfRule type="expression" dxfId="7164" priority="5182" stopIfTrue="1">
      <formula>INDIRECT("E"&amp;ROW())="CLEANSED"</formula>
    </cfRule>
    <cfRule type="expression" dxfId="7163" priority="5183" stopIfTrue="1">
      <formula>INDIRECT("E"&amp;ROW())="PM TO CLEANSE"</formula>
    </cfRule>
    <cfRule type="expression" dxfId="7162" priority="5184" stopIfTrue="1">
      <formula>INDIRECT("E"&amp;ROW())="Survey Received"</formula>
    </cfRule>
    <cfRule type="expression" dxfId="7161" priority="5185" stopIfTrue="1">
      <formula>INDIRECT("E"&amp;ROW())="Survey Booked"</formula>
    </cfRule>
  </conditionalFormatting>
  <conditionalFormatting sqref="D191:AA191">
    <cfRule type="expression" dxfId="7160" priority="5388" stopIfTrue="1">
      <formula>INDIRECT("E"&amp;ROW())="confirmed"</formula>
    </cfRule>
  </conditionalFormatting>
  <conditionalFormatting sqref="D28:AB29">
    <cfRule type="expression" dxfId="7159" priority="13668" stopIfTrue="1">
      <formula>INDIRECT("E"&amp;ROW())="Supply Only"</formula>
    </cfRule>
    <cfRule type="expression" dxfId="7158" priority="13669" stopIfTrue="1">
      <formula>INDIRECT("E"&amp;ROW())="Part Fitted"</formula>
    </cfRule>
    <cfRule type="expression" dxfId="7157" priority="13670" stopIfTrue="1">
      <formula>INDIRECT("E"&amp;ROW())="confirmed"</formula>
    </cfRule>
    <cfRule type="expression" dxfId="7156" priority="13671" stopIfTrue="1">
      <formula>INDIRECT("E"&amp;ROW())="Duplicate"</formula>
    </cfRule>
    <cfRule type="expression" dxfId="7155" priority="13672" stopIfTrue="1">
      <formula>INDIRECT("E"&amp;ROW())="Handed Back"</formula>
    </cfRule>
    <cfRule type="expression" dxfId="7154" priority="13673" stopIfTrue="1">
      <formula>INDIRECT("E"&amp;ROW())="Refusal"</formula>
    </cfRule>
    <cfRule type="expression" dxfId="7153" priority="13674" stopIfTrue="1">
      <formula>INDIRECT("E"&amp;ROW())="No Access install"</formula>
    </cfRule>
    <cfRule type="expression" dxfId="7152" priority="13675" stopIfTrue="1">
      <formula>INDIRECT("E"&amp;ROW())="No Access survey"</formula>
    </cfRule>
    <cfRule type="expression" dxfId="7151" priority="13676" stopIfTrue="1">
      <formula>INDIRECT("E"&amp;ROW())="NWR"</formula>
    </cfRule>
    <cfRule type="expression" dxfId="7150" priority="13677" stopIfTrue="1">
      <formula>INDIRECT("E"&amp;ROW())="Cancelled"</formula>
    </cfRule>
    <cfRule type="expression" dxfId="7149" priority="13678" stopIfTrue="1">
      <formula>INDIRECT("E"&amp;ROW())="On hold"</formula>
    </cfRule>
    <cfRule type="expression" dxfId="7148" priority="13679" stopIfTrue="1">
      <formula>INDIRECT("E"&amp;ROW())="Handed Over"</formula>
    </cfRule>
    <cfRule type="expression" dxfId="7147" priority="13680" stopIfTrue="1">
      <formula>INDIRECT("E"&amp;ROW())="Fitted"</formula>
    </cfRule>
    <cfRule type="expression" dxfId="7146" priority="13681" stopIfTrue="1">
      <formula>INDIRECT("E"&amp;ROW())="Booked to fit"</formula>
    </cfRule>
    <cfRule type="expression" dxfId="7145" priority="13682" stopIfTrue="1">
      <formula>INDIRECT("E"&amp;ROW())="Delivered To Depot/Container"</formula>
    </cfRule>
    <cfRule type="expression" dxfId="7144" priority="13683" stopIfTrue="1">
      <formula>INDIRECT("E"&amp;ROW())="Called Off"</formula>
    </cfRule>
    <cfRule type="expression" dxfId="7143" priority="13684" stopIfTrue="1">
      <formula>INDIRECT("E"&amp;ROW())="Await Client Approval"</formula>
    </cfRule>
    <cfRule type="expression" dxfId="7142" priority="13685" stopIfTrue="1">
      <formula>INDIRECT("E"&amp;ROW())="SCOPE SURVEY"</formula>
    </cfRule>
    <cfRule type="expression" dxfId="7141" priority="13686" stopIfTrue="1">
      <formula>INDIRECT("E"&amp;ROW())="Priced"</formula>
    </cfRule>
    <cfRule type="expression" dxfId="7140" priority="13687" stopIfTrue="1">
      <formula>INDIRECT("E"&amp;ROW())="Sent for pricing"</formula>
    </cfRule>
    <cfRule type="expression" dxfId="7139" priority="13688" stopIfTrue="1">
      <formula>INDIRECT("E"&amp;ROW())="Await"</formula>
    </cfRule>
    <cfRule type="expression" dxfId="7138" priority="13689" stopIfTrue="1">
      <formula>INDIRECT("E"&amp;ROW())="CLEANSED"</formula>
    </cfRule>
    <cfRule type="expression" dxfId="7137" priority="13690" stopIfTrue="1">
      <formula>INDIRECT("E"&amp;ROW())="PM TO CLEANSE"</formula>
    </cfRule>
    <cfRule type="expression" dxfId="7136" priority="13691" stopIfTrue="1">
      <formula>INDIRECT("E"&amp;ROW())="Survey Received"</formula>
    </cfRule>
    <cfRule type="expression" dxfId="7135" priority="13692" stopIfTrue="1">
      <formula>INDIRECT("E"&amp;ROW())="Survey Booked"</formula>
    </cfRule>
  </conditionalFormatting>
  <conditionalFormatting sqref="D38:AB38 D53:H53 U63:AB63 U65:AB65 A66:B68 U72:AB74 A76:B76 E76:H76 A79:B79 U79:AB79 A81:B81 E81:H81 D83:AB83 U88:AB88">
    <cfRule type="expression" dxfId="7134" priority="12536" stopIfTrue="1">
      <formula>INDIRECT("E"&amp;ROW())="No Access install"</formula>
    </cfRule>
    <cfRule type="expression" dxfId="7133" priority="12537" stopIfTrue="1">
      <formula>INDIRECT("E"&amp;ROW())="No Access survey"</formula>
    </cfRule>
    <cfRule type="expression" dxfId="7132" priority="12538" stopIfTrue="1">
      <formula>INDIRECT("E"&amp;ROW())="NWR"</formula>
    </cfRule>
    <cfRule type="expression" dxfId="7131" priority="12539" stopIfTrue="1">
      <formula>INDIRECT("E"&amp;ROW())="Cancelled"</formula>
    </cfRule>
    <cfRule type="expression" dxfId="7130" priority="12540" stopIfTrue="1">
      <formula>INDIRECT("E"&amp;ROW())="On hold"</formula>
    </cfRule>
    <cfRule type="expression" dxfId="7129" priority="12541" stopIfTrue="1">
      <formula>INDIRECT("E"&amp;ROW())="Handed Over"</formula>
    </cfRule>
    <cfRule type="expression" dxfId="7128" priority="12542" stopIfTrue="1">
      <formula>INDIRECT("E"&amp;ROW())="Fitted"</formula>
    </cfRule>
    <cfRule type="expression" dxfId="7127" priority="12543" stopIfTrue="1">
      <formula>INDIRECT("E"&amp;ROW())="Booked to fit"</formula>
    </cfRule>
    <cfRule type="expression" dxfId="7126" priority="12544" stopIfTrue="1">
      <formula>INDIRECT("E"&amp;ROW())="Delivered To Depot/Container"</formula>
    </cfRule>
    <cfRule type="expression" dxfId="7125" priority="12545" stopIfTrue="1">
      <formula>INDIRECT("E"&amp;ROW())="Called Off"</formula>
    </cfRule>
    <cfRule type="expression" dxfId="7124" priority="12546" stopIfTrue="1">
      <formula>INDIRECT("E"&amp;ROW())="Await Client Approval"</formula>
    </cfRule>
    <cfRule type="expression" dxfId="7123" priority="12547" stopIfTrue="1">
      <formula>INDIRECT("E"&amp;ROW())="SCOPE SURVEY"</formula>
    </cfRule>
    <cfRule type="expression" dxfId="7122" priority="12548" stopIfTrue="1">
      <formula>INDIRECT("E"&amp;ROW())="Priced"</formula>
    </cfRule>
    <cfRule type="expression" dxfId="7121" priority="12549" stopIfTrue="1">
      <formula>INDIRECT("E"&amp;ROW())="Sent for pricing"</formula>
    </cfRule>
    <cfRule type="expression" dxfId="7120" priority="12550" stopIfTrue="1">
      <formula>INDIRECT("E"&amp;ROW())="Await"</formula>
    </cfRule>
    <cfRule type="expression" dxfId="7119" priority="12551" stopIfTrue="1">
      <formula>INDIRECT("E"&amp;ROW())="CLEANSED"</formula>
    </cfRule>
    <cfRule type="expression" dxfId="7118" priority="12552" stopIfTrue="1">
      <formula>INDIRECT("E"&amp;ROW())="PM TO CLEANSE"</formula>
    </cfRule>
    <cfRule type="expression" dxfId="7117" priority="12553" stopIfTrue="1">
      <formula>INDIRECT("E"&amp;ROW())="Survey Received"</formula>
    </cfRule>
    <cfRule type="expression" dxfId="7116" priority="12554" stopIfTrue="1">
      <formula>INDIRECT("E"&amp;ROW())="Survey Booked"</formula>
    </cfRule>
  </conditionalFormatting>
  <conditionalFormatting sqref="D38:AB38 D53:H53 U63:AB63 U65:AB65 A66:B68 U72:AB74 E76:H76 D79:H79 E81:H81 D83:AB83 D85:H85 U88:AB88 D88:H89 D70:H70 D98:H98 D100:H100 D108:H108 D177:H178 A96:B96 U96:AB96 D96:H96 A103:B103 U103:AB103 D103:H103 A106:B106 U106:AB106 D106:H106 A113:B113 U113:AB113 D113:H113 A118:B119 U118:AB119 D118:H119 A93:B93 U93:AB93 D93:H93 A115:B115 U115:AB115 D115:H115 D144:H144 U144:AB144 A144:B144">
    <cfRule type="expression" dxfId="7115" priority="12488" stopIfTrue="1">
      <formula>INDIRECT("E"&amp;ROW())="Handed Back"</formula>
    </cfRule>
  </conditionalFormatting>
  <conditionalFormatting sqref="D46:AB47 D44:AB44 H45:AA48 H52:AA52 D53:AB53 H54:AA54 D59:AB59 H42:AA42 A46:B47 D55:AB55 I15:AB15 H50:AA50 A55:B55 A53:B53 A59:B59 A44:B44">
    <cfRule type="expression" dxfId="7114" priority="16995">
      <formula>INDIRECT("D"&amp;ROW())="Yes"</formula>
    </cfRule>
  </conditionalFormatting>
  <conditionalFormatting sqref="D49:AB49 I63:T63 I65:T65 I72:T74 I93:T93 I96:T96 I114:T115 I144:T144 I109:T109 I178:T178">
    <cfRule type="expression" dxfId="7113" priority="11743" stopIfTrue="1">
      <formula>INDIRECT("E"&amp;ROW())="Part Fitted"</formula>
    </cfRule>
    <cfRule type="expression" dxfId="7112" priority="11744" stopIfTrue="1">
      <formula>INDIRECT("E"&amp;ROW())="confirmed"</formula>
    </cfRule>
    <cfRule type="expression" dxfId="7111" priority="11745" stopIfTrue="1">
      <formula>INDIRECT("E"&amp;ROW())="Duplicate"</formula>
    </cfRule>
    <cfRule type="expression" dxfId="7110" priority="11746" stopIfTrue="1">
      <formula>INDIRECT("E"&amp;ROW())="Handed Back"</formula>
    </cfRule>
  </conditionalFormatting>
  <conditionalFormatting sqref="D49:AB49 I72:T74 I63:T63 I65:T65">
    <cfRule type="expression" dxfId="7109" priority="11742" stopIfTrue="1">
      <formula>INDIRECT("E"&amp;ROW())="Supply Only"</formula>
    </cfRule>
  </conditionalFormatting>
  <conditionalFormatting sqref="D51:AB51">
    <cfRule type="expression" dxfId="7108" priority="13181" stopIfTrue="1">
      <formula>INDIRECT("E"&amp;ROW())="Recall Required"</formula>
    </cfRule>
    <cfRule type="expression" dxfId="7107" priority="13306" stopIfTrue="1">
      <formula>INDIRECT("E"&amp;ROW())="Supply Only"</formula>
    </cfRule>
    <cfRule type="expression" dxfId="7106" priority="13307" stopIfTrue="1">
      <formula>INDIRECT("E"&amp;ROW())="Part Fitted"</formula>
    </cfRule>
    <cfRule type="expression" dxfId="7105" priority="13308" stopIfTrue="1">
      <formula>INDIRECT("E"&amp;ROW())="confirmed"</formula>
    </cfRule>
    <cfRule type="expression" dxfId="7104" priority="13309" stopIfTrue="1">
      <formula>INDIRECT("E"&amp;ROW())="Duplicate"</formula>
    </cfRule>
    <cfRule type="expression" dxfId="7103" priority="13310" stopIfTrue="1">
      <formula>INDIRECT("E"&amp;ROW())="Handed Back"</formula>
    </cfRule>
    <cfRule type="expression" dxfId="7102" priority="13311" stopIfTrue="1">
      <formula>INDIRECT("E"&amp;ROW())="Refusal"</formula>
    </cfRule>
    <cfRule type="expression" dxfId="7101" priority="13312" stopIfTrue="1">
      <formula>INDIRECT("E"&amp;ROW())="No Access install"</formula>
    </cfRule>
    <cfRule type="expression" dxfId="7100" priority="13313" stopIfTrue="1">
      <formula>INDIRECT("E"&amp;ROW())="No Access survey"</formula>
    </cfRule>
    <cfRule type="expression" dxfId="7099" priority="13314" stopIfTrue="1">
      <formula>INDIRECT("E"&amp;ROW())="NWR"</formula>
    </cfRule>
    <cfRule type="expression" dxfId="7098" priority="13315" stopIfTrue="1">
      <formula>INDIRECT("E"&amp;ROW())="Cancelled"</formula>
    </cfRule>
    <cfRule type="expression" dxfId="7097" priority="13316" stopIfTrue="1">
      <formula>INDIRECT("E"&amp;ROW())="On hold"</formula>
    </cfRule>
    <cfRule type="expression" dxfId="7096" priority="13317" stopIfTrue="1">
      <formula>INDIRECT("E"&amp;ROW())="Handed Over"</formula>
    </cfRule>
    <cfRule type="expression" dxfId="7095" priority="13318" stopIfTrue="1">
      <formula>INDIRECT("E"&amp;ROW())="Fitted"</formula>
    </cfRule>
  </conditionalFormatting>
  <conditionalFormatting sqref="D53:AB53 A53:B53">
    <cfRule type="expression" dxfId="7094" priority="12352" stopIfTrue="1">
      <formula>INDIRECT("E"&amp;ROW())="Recall Required"</formula>
    </cfRule>
  </conditionalFormatting>
  <conditionalFormatting sqref="D53:AB53">
    <cfRule type="expression" dxfId="7093" priority="12353" stopIfTrue="1">
      <formula>INDIRECT("E"&amp;ROW())="Supply Only"</formula>
    </cfRule>
    <cfRule type="expression" dxfId="7092" priority="12354" stopIfTrue="1">
      <formula>INDIRECT("E"&amp;ROW())="Part Fitted"</formula>
    </cfRule>
  </conditionalFormatting>
  <conditionalFormatting sqref="D55:AB55">
    <cfRule type="expression" dxfId="7091" priority="12639" stopIfTrue="1">
      <formula>INDIRECT("E"&amp;ROW())="Recall Required"</formula>
    </cfRule>
    <cfRule type="expression" dxfId="7090" priority="12764" stopIfTrue="1">
      <formula>INDIRECT("E"&amp;ROW())="Supply Only"</formula>
    </cfRule>
    <cfRule type="expression" dxfId="7089" priority="12765" stopIfTrue="1">
      <formula>INDIRECT("E"&amp;ROW())="Part Fitted"</formula>
    </cfRule>
    <cfRule type="expression" dxfId="7088" priority="12766" stopIfTrue="1">
      <formula>INDIRECT("E"&amp;ROW())="confirmed"</formula>
    </cfRule>
    <cfRule type="expression" dxfId="7087" priority="12767" stopIfTrue="1">
      <formula>INDIRECT("E"&amp;ROW())="Duplicate"</formula>
    </cfRule>
    <cfRule type="expression" dxfId="7086" priority="12768" stopIfTrue="1">
      <formula>INDIRECT("E"&amp;ROW())="Handed Back"</formula>
    </cfRule>
    <cfRule type="expression" dxfId="7085" priority="12769" stopIfTrue="1">
      <formula>INDIRECT("E"&amp;ROW())="Refusal"</formula>
    </cfRule>
    <cfRule type="expression" dxfId="7084" priority="12770" stopIfTrue="1">
      <formula>INDIRECT("E"&amp;ROW())="No Access install"</formula>
    </cfRule>
    <cfRule type="expression" dxfId="7083" priority="12771" stopIfTrue="1">
      <formula>INDIRECT("E"&amp;ROW())="No Access survey"</formula>
    </cfRule>
    <cfRule type="expression" dxfId="7082" priority="12772" stopIfTrue="1">
      <formula>INDIRECT("E"&amp;ROW())="NWR"</formula>
    </cfRule>
    <cfRule type="expression" dxfId="7081" priority="12773" stopIfTrue="1">
      <formula>INDIRECT("E"&amp;ROW())="Cancelled"</formula>
    </cfRule>
    <cfRule type="expression" dxfId="7080" priority="12774" stopIfTrue="1">
      <formula>INDIRECT("E"&amp;ROW())="On hold"</formula>
    </cfRule>
    <cfRule type="expression" dxfId="7079" priority="12775" stopIfTrue="1">
      <formula>INDIRECT("E"&amp;ROW())="Handed Over"</formula>
    </cfRule>
    <cfRule type="expression" dxfId="7078" priority="12776" stopIfTrue="1">
      <formula>INDIRECT("E"&amp;ROW())="Fitted"</formula>
    </cfRule>
    <cfRule type="expression" dxfId="7077" priority="12777" stopIfTrue="1">
      <formula>INDIRECT("E"&amp;ROW())="Booked to fit"</formula>
    </cfRule>
    <cfRule type="expression" dxfId="7076" priority="12778" stopIfTrue="1">
      <formula>INDIRECT("E"&amp;ROW())="Delivered To Depot/Container"</formula>
    </cfRule>
  </conditionalFormatting>
  <conditionalFormatting sqref="D59:AB59 A59:B59">
    <cfRule type="expression" dxfId="7075" priority="11917" stopIfTrue="1">
      <formula>INDIRECT("E"&amp;ROW())="Recall Required"</formula>
    </cfRule>
  </conditionalFormatting>
  <conditionalFormatting sqref="D59:AB59">
    <cfRule type="expression" dxfId="7074" priority="11918" stopIfTrue="1">
      <formula>INDIRECT("E"&amp;ROW())="Supply Only"</formula>
    </cfRule>
    <cfRule type="expression" dxfId="7073" priority="11919" stopIfTrue="1">
      <formula>INDIRECT("E"&amp;ROW())="Part Fitted"</formula>
    </cfRule>
  </conditionalFormatting>
  <conditionalFormatting sqref="D61:AB61 A61:B61">
    <cfRule type="expression" dxfId="7072" priority="4570">
      <formula>INDIRECT("D"&amp;ROW())="Yes"</formula>
    </cfRule>
  </conditionalFormatting>
  <conditionalFormatting sqref="D61:AB61">
    <cfRule type="expression" dxfId="7071" priority="4289" stopIfTrue="1">
      <formula>INDIRECT("E"&amp;ROW())="Recall Required"</formula>
    </cfRule>
    <cfRule type="expression" dxfId="7070" priority="4414" stopIfTrue="1">
      <formula>INDIRECT("E"&amp;ROW())="Supply Only"</formula>
    </cfRule>
    <cfRule type="expression" dxfId="7069" priority="4415" stopIfTrue="1">
      <formula>INDIRECT("E"&amp;ROW())="Part Fitted"</formula>
    </cfRule>
    <cfRule type="expression" dxfId="7068" priority="4416" stopIfTrue="1">
      <formula>INDIRECT("E"&amp;ROW())="confirmed"</formula>
    </cfRule>
    <cfRule type="expression" dxfId="7067" priority="4417" stopIfTrue="1">
      <formula>INDIRECT("E"&amp;ROW())="Duplicate"</formula>
    </cfRule>
    <cfRule type="expression" dxfId="7066" priority="4418" stopIfTrue="1">
      <formula>INDIRECT("E"&amp;ROW())="Handed Back"</formula>
    </cfRule>
    <cfRule type="expression" dxfId="7065" priority="4419" stopIfTrue="1">
      <formula>INDIRECT("E"&amp;ROW())="Refusal"</formula>
    </cfRule>
    <cfRule type="expression" dxfId="7064" priority="4420" stopIfTrue="1">
      <formula>INDIRECT("E"&amp;ROW())="No Access install"</formula>
    </cfRule>
    <cfRule type="expression" dxfId="7063" priority="4421" stopIfTrue="1">
      <formula>INDIRECT("E"&amp;ROW())="No Access survey"</formula>
    </cfRule>
    <cfRule type="expression" dxfId="7062" priority="4422" stopIfTrue="1">
      <formula>INDIRECT("E"&amp;ROW())="NWR"</formula>
    </cfRule>
    <cfRule type="expression" dxfId="7061" priority="4423" stopIfTrue="1">
      <formula>INDIRECT("E"&amp;ROW())="Cancelled"</formula>
    </cfRule>
    <cfRule type="expression" dxfId="7060" priority="4424" stopIfTrue="1">
      <formula>INDIRECT("E"&amp;ROW())="On hold"</formula>
    </cfRule>
    <cfRule type="expression" dxfId="7059" priority="4425" stopIfTrue="1">
      <formula>INDIRECT("E"&amp;ROW())="Handed Over"</formula>
    </cfRule>
    <cfRule type="expression" dxfId="7058" priority="4426" stopIfTrue="1">
      <formula>INDIRECT("E"&amp;ROW())="Fitted"</formula>
    </cfRule>
    <cfRule type="expression" dxfId="7057" priority="4427" stopIfTrue="1">
      <formula>INDIRECT("E"&amp;ROW())="Booked to fit"</formula>
    </cfRule>
    <cfRule type="expression" dxfId="7056" priority="4428" stopIfTrue="1">
      <formula>INDIRECT("E"&amp;ROW())="Delivered To Depot/Container"</formula>
    </cfRule>
  </conditionalFormatting>
  <conditionalFormatting sqref="D84:AB85 A84:B85">
    <cfRule type="expression" dxfId="7055" priority="11273" stopIfTrue="1">
      <formula>INDIRECT("E"&amp;ROW())="Recall Required"</formula>
    </cfRule>
  </conditionalFormatting>
  <conditionalFormatting sqref="D84:AB85 D150:AB150 D152:AB152 D154:AB154 D93:AB93 D103:AB103 D106:AB106 D113:AB113 D146:AB146 D197:AB197 D115:AB115 D135:AB136 D138:AB138 D141:AB141 D148:AB148 D132:AB133 D143:AB144 D117:AB130">
    <cfRule type="expression" dxfId="7054" priority="11272" stopIfTrue="1">
      <formula>INDIRECT("E"&amp;ROW())="Part Fitted"</formula>
    </cfRule>
    <cfRule type="expression" dxfId="7053" priority="11274" stopIfTrue="1">
      <formula>INDIRECT("E"&amp;ROW())="Refusal"</formula>
    </cfRule>
  </conditionalFormatting>
  <conditionalFormatting sqref="D85:AB85 D57:H57 U57:AB57 D51:H51 H40:AA42 D46:H47 U41:AB41 D41:H41 D44:H44">
    <cfRule type="expression" dxfId="7052" priority="16889" stopIfTrue="1">
      <formula>INDIRECT("E"&amp;ROW())="Supply Only"</formula>
    </cfRule>
  </conditionalFormatting>
  <conditionalFormatting sqref="D86:AB87">
    <cfRule type="expression" dxfId="7051" priority="10770" stopIfTrue="1">
      <formula>INDIRECT("E"&amp;ROW())="Part Fitted"</formula>
    </cfRule>
  </conditionalFormatting>
  <conditionalFormatting sqref="D87:AB87 U51:AB51 U47:AB47 A47:B47">
    <cfRule type="expression" dxfId="7050" priority="16673" stopIfTrue="1">
      <formula>INDIRECT("E"&amp;ROW())="Supply Only"</formula>
    </cfRule>
  </conditionalFormatting>
  <conditionalFormatting sqref="D90:AB90 A90:B90">
    <cfRule type="expression" dxfId="7049" priority="10597" stopIfTrue="1">
      <formula>INDIRECT("E"&amp;ROW())="Recall Required"</formula>
    </cfRule>
  </conditionalFormatting>
  <conditionalFormatting sqref="D90:AB90">
    <cfRule type="expression" dxfId="7048" priority="10596" stopIfTrue="1">
      <formula>INDIRECT("E"&amp;ROW())="Part Fitted"</formula>
    </cfRule>
    <cfRule type="expression" dxfId="7047" priority="10598" stopIfTrue="1">
      <formula>INDIRECT("E"&amp;ROW())="Refusal"</formula>
    </cfRule>
  </conditionalFormatting>
  <conditionalFormatting sqref="D91:AB91 D94:AB94 A91:B91 A94:B94">
    <cfRule type="expression" dxfId="7046" priority="10485" stopIfTrue="1">
      <formula>INDIRECT("E"&amp;ROW())="Recall Required"</formula>
    </cfRule>
  </conditionalFormatting>
  <conditionalFormatting sqref="D91:AB91 D94:AB94">
    <cfRule type="expression" dxfId="7045" priority="10486" stopIfTrue="1">
      <formula>INDIRECT("E"&amp;ROW())="Refusal"</formula>
    </cfRule>
  </conditionalFormatting>
  <conditionalFormatting sqref="D91:AB91">
    <cfRule type="expression" dxfId="7044" priority="10464" stopIfTrue="1">
      <formula>INDIRECT("E"&amp;ROW())="Part Fitted"</formula>
    </cfRule>
  </conditionalFormatting>
  <conditionalFormatting sqref="D92:AB93">
    <cfRule type="expression" dxfId="7043" priority="10137" stopIfTrue="1">
      <formula>INDIRECT("E"&amp;ROW())="Part Fitted"</formula>
    </cfRule>
    <cfRule type="expression" dxfId="7042" priority="10240" stopIfTrue="1">
      <formula>INDIRECT("E"&amp;ROW())="Supply Only"</formula>
    </cfRule>
    <cfRule type="expression" dxfId="7041" priority="10241" stopIfTrue="1">
      <formula>INDIRECT("E"&amp;ROW())="Part Fitted"</formula>
    </cfRule>
    <cfRule type="expression" dxfId="7040" priority="10242" stopIfTrue="1">
      <formula>INDIRECT("E"&amp;ROW())="confirmed"</formula>
    </cfRule>
    <cfRule type="expression" dxfId="7039" priority="10243" stopIfTrue="1">
      <formula>INDIRECT("E"&amp;ROW())="Duplicate"</formula>
    </cfRule>
    <cfRule type="expression" dxfId="7038" priority="10244" stopIfTrue="1">
      <formula>INDIRECT("E"&amp;ROW())="Handed Back"</formula>
    </cfRule>
    <cfRule type="expression" dxfId="7037" priority="10245" stopIfTrue="1">
      <formula>INDIRECT("E"&amp;ROW())="Refusal"</formula>
    </cfRule>
    <cfRule type="expression" dxfId="7036" priority="10246" stopIfTrue="1">
      <formula>INDIRECT("E"&amp;ROW())="No Access install"</formula>
    </cfRule>
    <cfRule type="expression" dxfId="7035" priority="10247" stopIfTrue="1">
      <formula>INDIRECT("E"&amp;ROW())="No Access survey"</formula>
    </cfRule>
    <cfRule type="expression" dxfId="7034" priority="10248" stopIfTrue="1">
      <formula>INDIRECT("E"&amp;ROW())="NWR"</formula>
    </cfRule>
    <cfRule type="expression" dxfId="7033" priority="10249" stopIfTrue="1">
      <formula>INDIRECT("E"&amp;ROW())="Cancelled"</formula>
    </cfRule>
    <cfRule type="expression" dxfId="7032" priority="10250" stopIfTrue="1">
      <formula>INDIRECT("E"&amp;ROW())="On hold"</formula>
    </cfRule>
    <cfRule type="expression" dxfId="7031" priority="10251" stopIfTrue="1">
      <formula>INDIRECT("E"&amp;ROW())="Handed Over"</formula>
    </cfRule>
    <cfRule type="expression" dxfId="7030" priority="10252" stopIfTrue="1">
      <formula>INDIRECT("E"&amp;ROW())="Fitted"</formula>
    </cfRule>
    <cfRule type="expression" dxfId="7029" priority="10253" stopIfTrue="1">
      <formula>INDIRECT("E"&amp;ROW())="Booked to fit"</formula>
    </cfRule>
    <cfRule type="expression" dxfId="7028" priority="10254" stopIfTrue="1">
      <formula>INDIRECT("E"&amp;ROW())="Delivered To Depot/Container"</formula>
    </cfRule>
    <cfRule type="expression" dxfId="7027" priority="10255" stopIfTrue="1">
      <formula>INDIRECT("E"&amp;ROW())="Called Off"</formula>
    </cfRule>
    <cfRule type="expression" dxfId="7026" priority="10256" stopIfTrue="1">
      <formula>INDIRECT("E"&amp;ROW())="Await Client Approval"</formula>
    </cfRule>
    <cfRule type="expression" dxfId="7025" priority="10257" stopIfTrue="1">
      <formula>INDIRECT("E"&amp;ROW())="SCOPE SURVEY"</formula>
    </cfRule>
    <cfRule type="expression" dxfId="7024" priority="10258" stopIfTrue="1">
      <formula>INDIRECT("E"&amp;ROW())="Priced"</formula>
    </cfRule>
    <cfRule type="expression" dxfId="7023" priority="10259" stopIfTrue="1">
      <formula>INDIRECT("E"&amp;ROW())="Sent for pricing"</formula>
    </cfRule>
    <cfRule type="expression" dxfId="7022" priority="10260" stopIfTrue="1">
      <formula>INDIRECT("E"&amp;ROW())="Await"</formula>
    </cfRule>
    <cfRule type="expression" dxfId="7021" priority="10261" stopIfTrue="1">
      <formula>INDIRECT("E"&amp;ROW())="CLEANSED"</formula>
    </cfRule>
    <cfRule type="expression" dxfId="7020" priority="10262" stopIfTrue="1">
      <formula>INDIRECT("E"&amp;ROW())="PM TO CLEANSE"</formula>
    </cfRule>
    <cfRule type="expression" dxfId="7019" priority="10263" stopIfTrue="1">
      <formula>INDIRECT("E"&amp;ROW())="Survey Received"</formula>
    </cfRule>
    <cfRule type="expression" dxfId="7018" priority="10264" stopIfTrue="1">
      <formula>INDIRECT("E"&amp;ROW())="Survey Booked"</formula>
    </cfRule>
    <cfRule type="expression" dxfId="7017" priority="10292" stopIfTrue="1">
      <formula>INDIRECT("E"&amp;ROW())="Refusal"</formula>
    </cfRule>
  </conditionalFormatting>
  <conditionalFormatting sqref="D94:AB94">
    <cfRule type="expression" dxfId="7016" priority="10382" stopIfTrue="1">
      <formula>INDIRECT("E"&amp;ROW())="Part Fitted"</formula>
    </cfRule>
  </conditionalFormatting>
  <conditionalFormatting sqref="D95:AB96">
    <cfRule type="expression" dxfId="7015" priority="9783" stopIfTrue="1">
      <formula>INDIRECT("E"&amp;ROW())="Refusal"</formula>
    </cfRule>
  </conditionalFormatting>
  <conditionalFormatting sqref="D97:AB98 A97:B98">
    <cfRule type="expression" dxfId="7014" priority="9289" stopIfTrue="1">
      <formula>INDIRECT("E"&amp;ROW())="Recall Required"</formula>
    </cfRule>
  </conditionalFormatting>
  <conditionalFormatting sqref="D97:AB98">
    <cfRule type="expression" dxfId="7013" priority="9268" stopIfTrue="1">
      <formula>INDIRECT("E"&amp;ROW())="Part Fitted"</formula>
    </cfRule>
    <cfRule type="expression" dxfId="7012" priority="9290" stopIfTrue="1">
      <formula>INDIRECT("E"&amp;ROW())="Refusal"</formula>
    </cfRule>
  </conditionalFormatting>
  <conditionalFormatting sqref="D99:AB100 D104:AB106 A99:B100 A104:B106">
    <cfRule type="expression" dxfId="7011" priority="9053" stopIfTrue="1">
      <formula>INDIRECT("E"&amp;ROW())="Recall Required"</formula>
    </cfRule>
  </conditionalFormatting>
  <conditionalFormatting sqref="D99:AB100 D104:AB106">
    <cfRule type="expression" dxfId="7010" priority="9032" stopIfTrue="1">
      <formula>INDIRECT("E"&amp;ROW())="Part Fitted"</formula>
    </cfRule>
    <cfRule type="expression" dxfId="7009" priority="9054" stopIfTrue="1">
      <formula>INDIRECT("E"&amp;ROW())="Refusal"</formula>
    </cfRule>
  </conditionalFormatting>
  <conditionalFormatting sqref="D101:AB101 A101:B101">
    <cfRule type="expression" dxfId="7008" priority="8935" stopIfTrue="1">
      <formula>INDIRECT("E"&amp;ROW())="Recall Required"</formula>
    </cfRule>
  </conditionalFormatting>
  <conditionalFormatting sqref="D101:AB101">
    <cfRule type="expression" dxfId="7007" priority="8914" stopIfTrue="1">
      <formula>INDIRECT("E"&amp;ROW())="Part Fitted"</formula>
    </cfRule>
    <cfRule type="expression" dxfId="7006" priority="8936" stopIfTrue="1">
      <formula>INDIRECT("E"&amp;ROW())="Refusal"</formula>
    </cfRule>
  </conditionalFormatting>
  <conditionalFormatting sqref="D102:AB103 A102:B103 A93:B93 D93:AB93">
    <cfRule type="expression" dxfId="7005" priority="8179" stopIfTrue="1">
      <formula>INDIRECT("E"&amp;ROW())="Recall Required"</formula>
    </cfRule>
    <cfRule type="expression" dxfId="7004" priority="8317" stopIfTrue="1">
      <formula>INDIRECT("E"&amp;ROW())="Part Fitted"</formula>
    </cfRule>
  </conditionalFormatting>
  <conditionalFormatting sqref="D102:AB103 D93:AB93">
    <cfRule type="expression" dxfId="7003" priority="8158" stopIfTrue="1">
      <formula>INDIRECT("E"&amp;ROW())="Part Fitted"</formula>
    </cfRule>
    <cfRule type="expression" dxfId="7002" priority="8180" stopIfTrue="1">
      <formula>INDIRECT("E"&amp;ROW())="Refusal"</formula>
    </cfRule>
    <cfRule type="expression" dxfId="7001" priority="8240" stopIfTrue="1">
      <formula>INDIRECT("E"&amp;ROW())="Refusal"</formula>
    </cfRule>
  </conditionalFormatting>
  <conditionalFormatting sqref="D105:AB106 A105:B106">
    <cfRule type="expression" dxfId="7000" priority="7915" stopIfTrue="1">
      <formula>INDIRECT("E"&amp;ROW())="Part Fitted"</formula>
    </cfRule>
  </conditionalFormatting>
  <conditionalFormatting sqref="D105:AB106">
    <cfRule type="expression" dxfId="6999" priority="7838" stopIfTrue="1">
      <formula>INDIRECT("E"&amp;ROW())="Refusal"</formula>
    </cfRule>
  </conditionalFormatting>
  <conditionalFormatting sqref="D107:AB108 A107:B108">
    <cfRule type="expression" dxfId="6998" priority="8817" stopIfTrue="1">
      <formula>INDIRECT("E"&amp;ROW())="Recall Required"</formula>
    </cfRule>
  </conditionalFormatting>
  <conditionalFormatting sqref="D107:AB108">
    <cfRule type="expression" dxfId="6997" priority="8796" stopIfTrue="1">
      <formula>INDIRECT("E"&amp;ROW())="Part Fitted"</formula>
    </cfRule>
    <cfRule type="expression" dxfId="6996" priority="8818" stopIfTrue="1">
      <formula>INDIRECT("E"&amp;ROW())="Refusal"</formula>
    </cfRule>
  </conditionalFormatting>
  <conditionalFormatting sqref="D111:AB111 A111:B111">
    <cfRule type="expression" dxfId="6995" priority="8699" stopIfTrue="1">
      <formula>INDIRECT("E"&amp;ROW())="Recall Required"</formula>
    </cfRule>
  </conditionalFormatting>
  <conditionalFormatting sqref="D111:AB111">
    <cfRule type="expression" dxfId="6994" priority="8678" stopIfTrue="1">
      <formula>INDIRECT("E"&amp;ROW())="Part Fitted"</formula>
    </cfRule>
    <cfRule type="expression" dxfId="6993" priority="8700" stopIfTrue="1">
      <formula>INDIRECT("E"&amp;ROW())="Refusal"</formula>
    </cfRule>
  </conditionalFormatting>
  <conditionalFormatting sqref="D112:AB113 A112:B113 A96:B96 D96:AB96">
    <cfRule type="expression" dxfId="6992" priority="7493" stopIfTrue="1">
      <formula>INDIRECT("E"&amp;ROW())="Recall Required"</formula>
    </cfRule>
    <cfRule type="expression" dxfId="6991" priority="7631" stopIfTrue="1">
      <formula>INDIRECT("E"&amp;ROW())="Part Fitted"</formula>
    </cfRule>
  </conditionalFormatting>
  <conditionalFormatting sqref="D112:AB113 D96:AB96">
    <cfRule type="expression" dxfId="6990" priority="7472" stopIfTrue="1">
      <formula>INDIRECT("E"&amp;ROW())="Part Fitted"</formula>
    </cfRule>
    <cfRule type="expression" dxfId="6989" priority="7494" stopIfTrue="1">
      <formula>INDIRECT("E"&amp;ROW())="Refusal"</formula>
    </cfRule>
    <cfRule type="expression" dxfId="6988" priority="7554" stopIfTrue="1">
      <formula>INDIRECT("E"&amp;ROW())="Refusal"</formula>
    </cfRule>
  </conditionalFormatting>
  <conditionalFormatting sqref="D133:AB133 A133:B133">
    <cfRule type="expression" dxfId="6987" priority="879">
      <formula>INDIRECT("D"&amp;ROW())="Yes"</formula>
    </cfRule>
  </conditionalFormatting>
  <conditionalFormatting sqref="D151:AB151">
    <cfRule type="expression" dxfId="6986" priority="5941" stopIfTrue="1">
      <formula>INDIRECT("E"&amp;ROW())="Recall Required"</formula>
    </cfRule>
    <cfRule type="expression" dxfId="6985" priority="6066" stopIfTrue="1">
      <formula>INDIRECT("E"&amp;ROW())="Supply Only"</formula>
    </cfRule>
    <cfRule type="expression" dxfId="6984" priority="6067" stopIfTrue="1">
      <formula>INDIRECT("E"&amp;ROW())="Part Fitted"</formula>
    </cfRule>
    <cfRule type="expression" dxfId="6983" priority="6068" stopIfTrue="1">
      <formula>INDIRECT("E"&amp;ROW())="confirmed"</formula>
    </cfRule>
    <cfRule type="expression" dxfId="6982" priority="6069" stopIfTrue="1">
      <formula>INDIRECT("E"&amp;ROW())="Duplicate"</formula>
    </cfRule>
    <cfRule type="expression" dxfId="6981" priority="6070" stopIfTrue="1">
      <formula>INDIRECT("E"&amp;ROW())="Handed Back"</formula>
    </cfRule>
    <cfRule type="expression" dxfId="6980" priority="6071" stopIfTrue="1">
      <formula>INDIRECT("E"&amp;ROW())="Refusal"</formula>
    </cfRule>
    <cfRule type="expression" dxfId="6979" priority="6072" stopIfTrue="1">
      <formula>INDIRECT("E"&amp;ROW())="No Access install"</formula>
    </cfRule>
    <cfRule type="expression" dxfId="6978" priority="6073" stopIfTrue="1">
      <formula>INDIRECT("E"&amp;ROW())="No Access survey"</formula>
    </cfRule>
    <cfRule type="expression" dxfId="6977" priority="6074" stopIfTrue="1">
      <formula>INDIRECT("E"&amp;ROW())="NWR"</formula>
    </cfRule>
    <cfRule type="expression" dxfId="6976" priority="6075" stopIfTrue="1">
      <formula>INDIRECT("E"&amp;ROW())="Cancelled"</formula>
    </cfRule>
    <cfRule type="expression" dxfId="6975" priority="6076" stopIfTrue="1">
      <formula>INDIRECT("E"&amp;ROW())="On hold"</formula>
    </cfRule>
    <cfRule type="expression" dxfId="6974" priority="6077" stopIfTrue="1">
      <formula>INDIRECT("E"&amp;ROW())="Handed Over"</formula>
    </cfRule>
    <cfRule type="expression" dxfId="6973" priority="6078" stopIfTrue="1">
      <formula>INDIRECT("E"&amp;ROW())="Fitted"</formula>
    </cfRule>
    <cfRule type="expression" dxfId="6972" priority="6079" stopIfTrue="1">
      <formula>INDIRECT("E"&amp;ROW())="Booked to fit"</formula>
    </cfRule>
    <cfRule type="expression" dxfId="6971" priority="6080" stopIfTrue="1">
      <formula>INDIRECT("E"&amp;ROW())="Delivered To Depot/Container"</formula>
    </cfRule>
    <cfRule type="expression" dxfId="6970" priority="6223" stopIfTrue="1">
      <formula>INDIRECT("E"&amp;ROW())="Recall Required"</formula>
    </cfRule>
  </conditionalFormatting>
  <conditionalFormatting sqref="D186:AB186">
    <cfRule type="expression" dxfId="6969" priority="6928" stopIfTrue="1">
      <formula>INDIRECT("E"&amp;ROW())="Supply Only"</formula>
    </cfRule>
    <cfRule type="expression" dxfId="6968" priority="6929" stopIfTrue="1">
      <formula>INDIRECT("E"&amp;ROW())="Part Fitted"</formula>
    </cfRule>
    <cfRule type="expression" dxfId="6967" priority="6930" stopIfTrue="1">
      <formula>INDIRECT("E"&amp;ROW())="confirmed"</formula>
    </cfRule>
    <cfRule type="expression" dxfId="6966" priority="6931" stopIfTrue="1">
      <formula>INDIRECT("E"&amp;ROW())="Duplicate"</formula>
    </cfRule>
    <cfRule type="expression" dxfId="6965" priority="6932" stopIfTrue="1">
      <formula>INDIRECT("E"&amp;ROW())="Handed Back"</formula>
    </cfRule>
    <cfRule type="expression" dxfId="6964" priority="6933" stopIfTrue="1">
      <formula>INDIRECT("E"&amp;ROW())="Refusal"</formula>
    </cfRule>
    <cfRule type="expression" dxfId="6963" priority="6934" stopIfTrue="1">
      <formula>INDIRECT("E"&amp;ROW())="No Access install"</formula>
    </cfRule>
    <cfRule type="expression" dxfId="6962" priority="6935" stopIfTrue="1">
      <formula>INDIRECT("E"&amp;ROW())="No Access survey"</formula>
    </cfRule>
    <cfRule type="expression" dxfId="6961" priority="6936" stopIfTrue="1">
      <formula>INDIRECT("E"&amp;ROW())="NWR"</formula>
    </cfRule>
    <cfRule type="expression" dxfId="6960" priority="6937" stopIfTrue="1">
      <formula>INDIRECT("E"&amp;ROW())="Cancelled"</formula>
    </cfRule>
    <cfRule type="expression" dxfId="6959" priority="6938" stopIfTrue="1">
      <formula>INDIRECT("E"&amp;ROW())="On hold"</formula>
    </cfRule>
    <cfRule type="expression" dxfId="6958" priority="6939" stopIfTrue="1">
      <formula>INDIRECT("E"&amp;ROW())="Handed Over"</formula>
    </cfRule>
    <cfRule type="expression" dxfId="6957" priority="6940" stopIfTrue="1">
      <formula>INDIRECT("E"&amp;ROW())="Fitted"</formula>
    </cfRule>
    <cfRule type="expression" dxfId="6956" priority="6941" stopIfTrue="1">
      <formula>INDIRECT("E"&amp;ROW())="Booked to fit"</formula>
    </cfRule>
    <cfRule type="expression" dxfId="6955" priority="6942" stopIfTrue="1">
      <formula>INDIRECT("E"&amp;ROW())="Delivered To Depot/Container"</formula>
    </cfRule>
    <cfRule type="expression" dxfId="6954" priority="6943" stopIfTrue="1">
      <formula>INDIRECT("E"&amp;ROW())="Called Off"</formula>
    </cfRule>
    <cfRule type="expression" dxfId="6953" priority="6944" stopIfTrue="1">
      <formula>INDIRECT("E"&amp;ROW())="Await Client Approval"</formula>
    </cfRule>
    <cfRule type="expression" dxfId="6952" priority="6945" stopIfTrue="1">
      <formula>INDIRECT("E"&amp;ROW())="SCOPE SURVEY"</formula>
    </cfRule>
    <cfRule type="expression" dxfId="6951" priority="6946" stopIfTrue="1">
      <formula>INDIRECT("E"&amp;ROW())="Priced"</formula>
    </cfRule>
    <cfRule type="expression" dxfId="6950" priority="6947" stopIfTrue="1">
      <formula>INDIRECT("E"&amp;ROW())="Sent for pricing"</formula>
    </cfRule>
    <cfRule type="expression" dxfId="6949" priority="6948" stopIfTrue="1">
      <formula>INDIRECT("E"&amp;ROW())="Await"</formula>
    </cfRule>
    <cfRule type="expression" dxfId="6948" priority="6949" stopIfTrue="1">
      <formula>INDIRECT("E"&amp;ROW())="CLEANSED"</formula>
    </cfRule>
    <cfRule type="expression" dxfId="6947" priority="6950" stopIfTrue="1">
      <formula>INDIRECT("E"&amp;ROW())="PM TO CLEANSE"</formula>
    </cfRule>
    <cfRule type="expression" dxfId="6946" priority="6951" stopIfTrue="1">
      <formula>INDIRECT("E"&amp;ROW())="Survey Received"</formula>
    </cfRule>
    <cfRule type="expression" dxfId="6945" priority="6952" stopIfTrue="1">
      <formula>INDIRECT("E"&amp;ROW())="Survey Booked"</formula>
    </cfRule>
  </conditionalFormatting>
  <conditionalFormatting sqref="D187:AB187">
    <cfRule type="expression" dxfId="6944" priority="6474" stopIfTrue="1">
      <formula>INDIRECT("E"&amp;ROW())="Supply Only"</formula>
    </cfRule>
    <cfRule type="expression" dxfId="6943" priority="6475" stopIfTrue="1">
      <formula>INDIRECT("E"&amp;ROW())="Part Fitted"</formula>
    </cfRule>
    <cfRule type="expression" dxfId="6942" priority="6476" stopIfTrue="1">
      <formula>INDIRECT("E"&amp;ROW())="confirmed"</formula>
    </cfRule>
    <cfRule type="expression" dxfId="6941" priority="6477" stopIfTrue="1">
      <formula>INDIRECT("E"&amp;ROW())="Duplicate"</formula>
    </cfRule>
    <cfRule type="expression" dxfId="6940" priority="6478" stopIfTrue="1">
      <formula>INDIRECT("E"&amp;ROW())="Handed Back"</formula>
    </cfRule>
    <cfRule type="expression" dxfId="6939" priority="6479" stopIfTrue="1">
      <formula>INDIRECT("E"&amp;ROW())="Refusal"</formula>
    </cfRule>
    <cfRule type="expression" dxfId="6938" priority="6480" stopIfTrue="1">
      <formula>INDIRECT("E"&amp;ROW())="No Access install"</formula>
    </cfRule>
    <cfRule type="expression" dxfId="6937" priority="6481" stopIfTrue="1">
      <formula>INDIRECT("E"&amp;ROW())="No Access survey"</formula>
    </cfRule>
    <cfRule type="expression" dxfId="6936" priority="6482" stopIfTrue="1">
      <formula>INDIRECT("E"&amp;ROW())="NWR"</formula>
    </cfRule>
    <cfRule type="expression" dxfId="6935" priority="6483" stopIfTrue="1">
      <formula>INDIRECT("E"&amp;ROW())="Cancelled"</formula>
    </cfRule>
    <cfRule type="expression" dxfId="6934" priority="6484" stopIfTrue="1">
      <formula>INDIRECT("E"&amp;ROW())="On hold"</formula>
    </cfRule>
    <cfRule type="expression" dxfId="6933" priority="6485" stopIfTrue="1">
      <formula>INDIRECT("E"&amp;ROW())="Handed Over"</formula>
    </cfRule>
    <cfRule type="expression" dxfId="6932" priority="6486" stopIfTrue="1">
      <formula>INDIRECT("E"&amp;ROW())="Fitted"</formula>
    </cfRule>
    <cfRule type="expression" dxfId="6931" priority="6487" stopIfTrue="1">
      <formula>INDIRECT("E"&amp;ROW())="Booked to fit"</formula>
    </cfRule>
    <cfRule type="expression" dxfId="6930" priority="6488" stopIfTrue="1">
      <formula>INDIRECT("E"&amp;ROW())="Delivered To Depot/Container"</formula>
    </cfRule>
    <cfRule type="expression" dxfId="6929" priority="6489" stopIfTrue="1">
      <formula>INDIRECT("E"&amp;ROW())="Called Off"</formula>
    </cfRule>
    <cfRule type="expression" dxfId="6928" priority="6490" stopIfTrue="1">
      <formula>INDIRECT("E"&amp;ROW())="Await Client Approval"</formula>
    </cfRule>
    <cfRule type="expression" dxfId="6927" priority="6491" stopIfTrue="1">
      <formula>INDIRECT("E"&amp;ROW())="SCOPE SURVEY"</formula>
    </cfRule>
    <cfRule type="expression" dxfId="6926" priority="6492" stopIfTrue="1">
      <formula>INDIRECT("E"&amp;ROW())="Priced"</formula>
    </cfRule>
    <cfRule type="expression" dxfId="6925" priority="6493" stopIfTrue="1">
      <formula>INDIRECT("E"&amp;ROW())="Sent for pricing"</formula>
    </cfRule>
    <cfRule type="expression" dxfId="6924" priority="6494" stopIfTrue="1">
      <formula>INDIRECT("E"&amp;ROW())="Await"</formula>
    </cfRule>
    <cfRule type="expression" dxfId="6923" priority="6495" stopIfTrue="1">
      <formula>INDIRECT("E"&amp;ROW())="CLEANSED"</formula>
    </cfRule>
    <cfRule type="expression" dxfId="6922" priority="6496" stopIfTrue="1">
      <formula>INDIRECT("E"&amp;ROW())="PM TO CLEANSE"</formula>
    </cfRule>
    <cfRule type="expression" dxfId="6921" priority="6497" stopIfTrue="1">
      <formula>INDIRECT("E"&amp;ROW())="Survey Received"</formula>
    </cfRule>
    <cfRule type="expression" dxfId="6920" priority="6498" stopIfTrue="1">
      <formula>INDIRECT("E"&amp;ROW())="Survey Booked"</formula>
    </cfRule>
  </conditionalFormatting>
  <conditionalFormatting sqref="D190:AB190 A190:B190">
    <cfRule type="expression" dxfId="6919" priority="5579">
      <formula>INDIRECT("D"&amp;ROW())="Yes"</formula>
    </cfRule>
  </conditionalFormatting>
  <conditionalFormatting sqref="D190:AB190">
    <cfRule type="expression" dxfId="6918" priority="5391" stopIfTrue="1">
      <formula>INDIRECT("E"&amp;ROW())="Supply Only"</formula>
    </cfRule>
    <cfRule type="expression" dxfId="6917" priority="5392" stopIfTrue="1">
      <formula>INDIRECT("E"&amp;ROW())="Part Fitted"</formula>
    </cfRule>
    <cfRule type="expression" dxfId="6916" priority="5393" stopIfTrue="1">
      <formula>INDIRECT("E"&amp;ROW())="confirmed"</formula>
    </cfRule>
    <cfRule type="expression" dxfId="6915" priority="5394" stopIfTrue="1">
      <formula>INDIRECT("E"&amp;ROW())="Duplicate"</formula>
    </cfRule>
    <cfRule type="expression" dxfId="6914" priority="5395" stopIfTrue="1">
      <formula>INDIRECT("E"&amp;ROW())="Handed Back"</formula>
    </cfRule>
    <cfRule type="expression" dxfId="6913" priority="5396" stopIfTrue="1">
      <formula>INDIRECT("E"&amp;ROW())="Refusal"</formula>
    </cfRule>
    <cfRule type="expression" dxfId="6912" priority="5397" stopIfTrue="1">
      <formula>INDIRECT("E"&amp;ROW())="No Access install"</formula>
    </cfRule>
    <cfRule type="expression" dxfId="6911" priority="5398" stopIfTrue="1">
      <formula>INDIRECT("E"&amp;ROW())="No Access survey"</formula>
    </cfRule>
    <cfRule type="expression" dxfId="6910" priority="5399" stopIfTrue="1">
      <formula>INDIRECT("E"&amp;ROW())="NWR"</formula>
    </cfRule>
    <cfRule type="expression" dxfId="6909" priority="5400" stopIfTrue="1">
      <formula>INDIRECT("E"&amp;ROW())="Cancelled"</formula>
    </cfRule>
    <cfRule type="expression" dxfId="6908" priority="5401" stopIfTrue="1">
      <formula>INDIRECT("E"&amp;ROW())="On hold"</formula>
    </cfRule>
    <cfRule type="expression" dxfId="6907" priority="5402" stopIfTrue="1">
      <formula>INDIRECT("E"&amp;ROW())="Handed Over"</formula>
    </cfRule>
    <cfRule type="expression" dxfId="6906" priority="5403" stopIfTrue="1">
      <formula>INDIRECT("E"&amp;ROW())="Fitted"</formula>
    </cfRule>
  </conditionalFormatting>
  <conditionalFormatting sqref="D191:AB191 A191:B191">
    <cfRule type="expression" dxfId="6905" priority="5358">
      <formula>INDIRECT("D"&amp;ROW())="Yes"</formula>
    </cfRule>
  </conditionalFormatting>
  <conditionalFormatting sqref="D191:AB191">
    <cfRule type="expression" dxfId="6904" priority="5193" stopIfTrue="1">
      <formula>INDIRECT("E"&amp;ROW())="Part Fitted"</formula>
    </cfRule>
    <cfRule type="expression" dxfId="6903" priority="5296" stopIfTrue="1">
      <formula>INDIRECT("E"&amp;ROW())="Supply Only"</formula>
    </cfRule>
    <cfRule type="expression" dxfId="6902" priority="5297" stopIfTrue="1">
      <formula>INDIRECT("E"&amp;ROW())="Part Fitted"</formula>
    </cfRule>
    <cfRule type="expression" dxfId="6901" priority="5298" stopIfTrue="1">
      <formula>INDIRECT("E"&amp;ROW())="confirmed"</formula>
    </cfRule>
    <cfRule type="expression" dxfId="6900" priority="5299" stopIfTrue="1">
      <formula>INDIRECT("E"&amp;ROW())="Duplicate"</formula>
    </cfRule>
    <cfRule type="expression" dxfId="6899" priority="5300" stopIfTrue="1">
      <formula>INDIRECT("E"&amp;ROW())="Handed Back"</formula>
    </cfRule>
    <cfRule type="expression" dxfId="6898" priority="5301" stopIfTrue="1">
      <formula>INDIRECT("E"&amp;ROW())="Refusal"</formula>
    </cfRule>
    <cfRule type="expression" dxfId="6897" priority="5302" stopIfTrue="1">
      <formula>INDIRECT("E"&amp;ROW())="No Access install"</formula>
    </cfRule>
    <cfRule type="expression" dxfId="6896" priority="5303" stopIfTrue="1">
      <formula>INDIRECT("E"&amp;ROW())="No Access survey"</formula>
    </cfRule>
    <cfRule type="expression" dxfId="6895" priority="5304" stopIfTrue="1">
      <formula>INDIRECT("E"&amp;ROW())="NWR"</formula>
    </cfRule>
    <cfRule type="expression" dxfId="6894" priority="5305" stopIfTrue="1">
      <formula>INDIRECT("E"&amp;ROW())="Cancelled"</formula>
    </cfRule>
    <cfRule type="expression" dxfId="6893" priority="5306" stopIfTrue="1">
      <formula>INDIRECT("E"&amp;ROW())="On hold"</formula>
    </cfRule>
    <cfRule type="expression" dxfId="6892" priority="5307" stopIfTrue="1">
      <formula>INDIRECT("E"&amp;ROW())="Handed Over"</formula>
    </cfRule>
    <cfRule type="expression" dxfId="6891" priority="5308" stopIfTrue="1">
      <formula>INDIRECT("E"&amp;ROW())="Fitted"</formula>
    </cfRule>
    <cfRule type="expression" dxfId="6890" priority="5309" stopIfTrue="1">
      <formula>INDIRECT("E"&amp;ROW())="Booked to fit"</formula>
    </cfRule>
    <cfRule type="expression" dxfId="6889" priority="5310" stopIfTrue="1">
      <formula>INDIRECT("E"&amp;ROW())="Delivered To Depot/Container"</formula>
    </cfRule>
    <cfRule type="expression" dxfId="6888" priority="5311" stopIfTrue="1">
      <formula>INDIRECT("E"&amp;ROW())="Called Off"</formula>
    </cfRule>
    <cfRule type="expression" dxfId="6887" priority="5312" stopIfTrue="1">
      <formula>INDIRECT("E"&amp;ROW())="Await Client Approval"</formula>
    </cfRule>
    <cfRule type="expression" dxfId="6886" priority="5313" stopIfTrue="1">
      <formula>INDIRECT("E"&amp;ROW())="SCOPE SURVEY"</formula>
    </cfRule>
    <cfRule type="expression" dxfId="6885" priority="5314" stopIfTrue="1">
      <formula>INDIRECT("E"&amp;ROW())="Priced"</formula>
    </cfRule>
    <cfRule type="expression" dxfId="6884" priority="5315" stopIfTrue="1">
      <formula>INDIRECT("E"&amp;ROW())="Sent for pricing"</formula>
    </cfRule>
    <cfRule type="expression" dxfId="6883" priority="5316" stopIfTrue="1">
      <formula>INDIRECT("E"&amp;ROW())="Await"</formula>
    </cfRule>
    <cfRule type="expression" dxfId="6882" priority="5317" stopIfTrue="1">
      <formula>INDIRECT("E"&amp;ROW())="CLEANSED"</formula>
    </cfRule>
    <cfRule type="expression" dxfId="6881" priority="5318" stopIfTrue="1">
      <formula>INDIRECT("E"&amp;ROW())="PM TO CLEANSE"</formula>
    </cfRule>
    <cfRule type="expression" dxfId="6880" priority="5319" stopIfTrue="1">
      <formula>INDIRECT("E"&amp;ROW())="Survey Received"</formula>
    </cfRule>
    <cfRule type="expression" dxfId="6879" priority="5320" stopIfTrue="1">
      <formula>INDIRECT("E"&amp;ROW())="Survey Booked"</formula>
    </cfRule>
    <cfRule type="expression" dxfId="6878" priority="5348" stopIfTrue="1">
      <formula>INDIRECT("E"&amp;ROW())="Refusal"</formula>
    </cfRule>
    <cfRule type="expression" dxfId="6877" priority="5357" stopIfTrue="1">
      <formula>INDIRECT("E"&amp;ROW())="Supply Only"</formula>
    </cfRule>
  </conditionalFormatting>
  <conditionalFormatting sqref="D193:AB193 A193:B193 H52:AB54 H56:AB60 H62:AB83 H93:AB93 H96:AB96 H114:AB115 H144:AB144 H109:AB109 H178:AB178">
    <cfRule type="expression" dxfId="6876" priority="4760" stopIfTrue="1">
      <formula>INDIRECT("E"&amp;ROW())="Recall Required"</formula>
    </cfRule>
    <cfRule type="expression" dxfId="6875" priority="5021">
      <formula>INDIRECT("D"&amp;ROW())="Yes"</formula>
    </cfRule>
  </conditionalFormatting>
  <conditionalFormatting sqref="D193:AB193">
    <cfRule type="expression" dxfId="6874" priority="4761" stopIfTrue="1">
      <formula>INDIRECT("E"&amp;ROW())="Supply Only"</formula>
    </cfRule>
    <cfRule type="expression" dxfId="6873" priority="4762" stopIfTrue="1">
      <formula>INDIRECT("E"&amp;ROW())="Part Fitted"</formula>
    </cfRule>
  </conditionalFormatting>
  <conditionalFormatting sqref="D195:AB195 A195:B195 A197:B197 D197:AB197">
    <cfRule type="expression" dxfId="6872" priority="4087">
      <formula>INDIRECT("D"&amp;ROW())="Yes"</formula>
    </cfRule>
  </conditionalFormatting>
  <conditionalFormatting sqref="D195:AB195 D197:AB197">
    <cfRule type="expression" dxfId="6871" priority="3995" stopIfTrue="1">
      <formula>INDIRECT("E"&amp;ROW())="Recall Required"</formula>
    </cfRule>
  </conditionalFormatting>
  <conditionalFormatting sqref="D198:AB198 A198:B198">
    <cfRule type="expression" dxfId="6870" priority="320" stopIfTrue="1">
      <formula>INDIRECT("E"&amp;ROW())="Recall Required"</formula>
    </cfRule>
    <cfRule type="expression" dxfId="6869" priority="725">
      <formula>INDIRECT("D"&amp;ROW())="Yes"</formula>
    </cfRule>
  </conditionalFormatting>
  <conditionalFormatting sqref="D198:AB198">
    <cfRule type="expression" dxfId="6868" priority="321" stopIfTrue="1">
      <formula>INDIRECT("E"&amp;ROW())="Supply Only"</formula>
    </cfRule>
    <cfRule type="expression" dxfId="6867" priority="322" stopIfTrue="1">
      <formula>INDIRECT("E"&amp;ROW())="Part Fitted"</formula>
    </cfRule>
  </conditionalFormatting>
  <conditionalFormatting sqref="E1:H1 AC1">
    <cfRule type="expression" dxfId="6866" priority="20137" stopIfTrue="1">
      <formula>INDIRECT("E"&amp;ROW())="confirmed"</formula>
    </cfRule>
    <cfRule type="expression" dxfId="6865" priority="20138" stopIfTrue="1">
      <formula>INDIRECT("E"&amp;ROW())="Duplicate"</formula>
    </cfRule>
    <cfRule type="expression" dxfId="6864" priority="20139" stopIfTrue="1">
      <formula>INDIRECT("E"&amp;ROW())="Handed Back"</formula>
    </cfRule>
    <cfRule type="expression" dxfId="6863" priority="20140" stopIfTrue="1">
      <formula>INDIRECT("E"&amp;ROW())="Refusal"</formula>
    </cfRule>
    <cfRule type="expression" dxfId="6862" priority="20141" stopIfTrue="1">
      <formula>INDIRECT("E"&amp;ROW())="No Access"</formula>
    </cfRule>
    <cfRule type="expression" dxfId="6861" priority="20142" stopIfTrue="1">
      <formula>INDIRECT("E"&amp;ROW())="NWR"</formula>
    </cfRule>
    <cfRule type="expression" dxfId="6860" priority="20143" stopIfTrue="1">
      <formula>INDIRECT("E"&amp;ROW())="Cancelled"</formula>
    </cfRule>
    <cfRule type="expression" dxfId="6859" priority="20144" stopIfTrue="1">
      <formula>INDIRECT("E"&amp;ROW())="On hold"</formula>
    </cfRule>
    <cfRule type="expression" dxfId="6858" priority="20145" stopIfTrue="1">
      <formula>INDIRECT("E"&amp;ROW())="Handed Over"</formula>
    </cfRule>
    <cfRule type="expression" dxfId="6857" priority="20146" stopIfTrue="1">
      <formula>INDIRECT("E"&amp;ROW())="Fitted"</formula>
    </cfRule>
    <cfRule type="expression" dxfId="6856" priority="20147" stopIfTrue="1">
      <formula>INDIRECT("E"&amp;ROW())="Booked to fit"</formula>
    </cfRule>
    <cfRule type="expression" dxfId="6855" priority="20148" stopIfTrue="1">
      <formula>INDIRECT("E"&amp;ROW())="Delivered"</formula>
    </cfRule>
    <cfRule type="expression" dxfId="6854" priority="20149" stopIfTrue="1">
      <formula>INDIRECT("E"&amp;ROW())="Called Off"</formula>
    </cfRule>
    <cfRule type="expression" dxfId="6853" priority="20150" stopIfTrue="1">
      <formula>INDIRECT("E"&amp;ROW())="Sent for pricing"</formula>
    </cfRule>
    <cfRule type="expression" dxfId="6852" priority="20151" stopIfTrue="1">
      <formula>INDIRECT("E"&amp;ROW())="Await"</formula>
    </cfRule>
    <cfRule type="expression" dxfId="6851" priority="20152" stopIfTrue="1">
      <formula>INDIRECT("E"&amp;ROW())="Survey Received"</formula>
    </cfRule>
    <cfRule type="expression" dxfId="6850" priority="20153" stopIfTrue="1">
      <formula>INDIRECT("E"&amp;ROW())="Survey Booked"</formula>
    </cfRule>
  </conditionalFormatting>
  <conditionalFormatting sqref="E59:H59 I88:AB88 I98:AB98 I100:AB100 I103:AB103 I106:AB106 I118:AB119 I129:AB129 I56:AB60 I62:AB83 I93:AB93 I96:AB96 I113:AB115 I144:AB144 I108:AB109 I157:AB182">
    <cfRule type="expression" dxfId="6849" priority="12318" stopIfTrue="1">
      <formula>INDIRECT("E"&amp;ROW())="Priced"</formula>
    </cfRule>
    <cfRule type="expression" dxfId="6848" priority="12319" stopIfTrue="1">
      <formula>INDIRECT("E"&amp;ROW())="Sent for pricing"</formula>
    </cfRule>
    <cfRule type="expression" dxfId="6847" priority="12320" stopIfTrue="1">
      <formula>INDIRECT("E"&amp;ROW())="Await"</formula>
    </cfRule>
    <cfRule type="expression" dxfId="6846" priority="12321" stopIfTrue="1">
      <formula>INDIRECT("E"&amp;ROW())="CLEANSED"</formula>
    </cfRule>
    <cfRule type="expression" dxfId="6845" priority="12322" stopIfTrue="1">
      <formula>INDIRECT("E"&amp;ROW())="PM TO CLEANSE"</formula>
    </cfRule>
    <cfRule type="expression" dxfId="6844" priority="12323" stopIfTrue="1">
      <formula>INDIRECT("E"&amp;ROW())="Survey Received"</formula>
    </cfRule>
    <cfRule type="expression" dxfId="6843" priority="12324" stopIfTrue="1">
      <formula>INDIRECT("E"&amp;ROW())="Survey Booked"</formula>
    </cfRule>
  </conditionalFormatting>
  <conditionalFormatting sqref="E151:H151 A151:B151">
    <cfRule type="expression" dxfId="6842" priority="6291" stopIfTrue="1">
      <formula>INDIRECT("E"&amp;ROW())="Supply Only"</formula>
    </cfRule>
  </conditionalFormatting>
  <conditionalFormatting sqref="E151:H151">
    <cfRule type="expression" dxfId="6841" priority="6222">
      <formula>INDIRECT("D"&amp;ROW())="Yes"</formula>
    </cfRule>
  </conditionalFormatting>
  <conditionalFormatting sqref="E53:S53 V53">
    <cfRule type="expression" dxfId="6840" priority="12325">
      <formula>INDIRECT("D"&amp;ROW())="Yes"</formula>
    </cfRule>
    <cfRule type="expression" dxfId="6839" priority="12326" stopIfTrue="1">
      <formula>INDIRECT("E"&amp;ROW())="Recall Required"</formula>
    </cfRule>
    <cfRule type="expression" dxfId="6838" priority="12327" stopIfTrue="1">
      <formula>INDIRECT("E"&amp;ROW())="Supply Only"</formula>
    </cfRule>
    <cfRule type="expression" dxfId="6837" priority="12328" stopIfTrue="1">
      <formula>INDIRECT("E"&amp;ROW())="Part Fitted"</formula>
    </cfRule>
    <cfRule type="expression" dxfId="6836" priority="12329" stopIfTrue="1">
      <formula>INDIRECT("E"&amp;ROW())="confirmed"</formula>
    </cfRule>
    <cfRule type="expression" dxfId="6835" priority="12330" stopIfTrue="1">
      <formula>INDIRECT("E"&amp;ROW())="Duplicate"</formula>
    </cfRule>
    <cfRule type="expression" dxfId="6834" priority="12331" stopIfTrue="1">
      <formula>INDIRECT("E"&amp;ROW())="Handed Back"</formula>
    </cfRule>
    <cfRule type="expression" dxfId="6833" priority="12332" stopIfTrue="1">
      <formula>INDIRECT("E"&amp;ROW())="Refusal"</formula>
    </cfRule>
    <cfRule type="expression" dxfId="6832" priority="12333" stopIfTrue="1">
      <formula>INDIRECT("E"&amp;ROW())="No Access install"</formula>
    </cfRule>
    <cfRule type="expression" dxfId="6831" priority="12334" stopIfTrue="1">
      <formula>INDIRECT("E"&amp;ROW())="No Access survey"</formula>
    </cfRule>
    <cfRule type="expression" dxfId="6830" priority="12335" stopIfTrue="1">
      <formula>INDIRECT("E"&amp;ROW())="NWR"</formula>
    </cfRule>
    <cfRule type="expression" dxfId="6829" priority="12336" stopIfTrue="1">
      <formula>INDIRECT("E"&amp;ROW())="Cancelled"</formula>
    </cfRule>
    <cfRule type="expression" dxfId="6828" priority="12337" stopIfTrue="1">
      <formula>INDIRECT("E"&amp;ROW())="On hold"</formula>
    </cfRule>
    <cfRule type="expression" dxfId="6827" priority="12338" stopIfTrue="1">
      <formula>INDIRECT("E"&amp;ROW())="Handed Over"</formula>
    </cfRule>
    <cfRule type="expression" dxfId="6826" priority="12339" stopIfTrue="1">
      <formula>INDIRECT("E"&amp;ROW())="Fitted"</formula>
    </cfRule>
    <cfRule type="expression" dxfId="6825" priority="12340" stopIfTrue="1">
      <formula>INDIRECT("E"&amp;ROW())="Booked to fit"</formula>
    </cfRule>
    <cfRule type="expression" dxfId="6824" priority="12341" stopIfTrue="1">
      <formula>INDIRECT("E"&amp;ROW())="Delivered To Depot/Container"</formula>
    </cfRule>
    <cfRule type="expression" dxfId="6823" priority="12342" stopIfTrue="1">
      <formula>INDIRECT("E"&amp;ROW())="Called Off"</formula>
    </cfRule>
    <cfRule type="expression" dxfId="6822" priority="12343" stopIfTrue="1">
      <formula>INDIRECT("E"&amp;ROW())="Await Client Approval"</formula>
    </cfRule>
    <cfRule type="expression" dxfId="6821" priority="12344" stopIfTrue="1">
      <formula>INDIRECT("E"&amp;ROW())="SCOPE SURVEY"</formula>
    </cfRule>
    <cfRule type="expression" dxfId="6820" priority="12345" stopIfTrue="1">
      <formula>INDIRECT("E"&amp;ROW())="Priced"</formula>
    </cfRule>
    <cfRule type="expression" dxfId="6819" priority="12346" stopIfTrue="1">
      <formula>INDIRECT("E"&amp;ROW())="Sent for pricing"</formula>
    </cfRule>
    <cfRule type="expression" dxfId="6818" priority="12347" stopIfTrue="1">
      <formula>INDIRECT("E"&amp;ROW())="Await"</formula>
    </cfRule>
    <cfRule type="expression" dxfId="6817" priority="12348" stopIfTrue="1">
      <formula>INDIRECT("E"&amp;ROW())="CLEANSED"</formula>
    </cfRule>
    <cfRule type="expression" dxfId="6816" priority="12349" stopIfTrue="1">
      <formula>INDIRECT("E"&amp;ROW())="PM TO CLEANSE"</formula>
    </cfRule>
    <cfRule type="expression" dxfId="6815" priority="12350" stopIfTrue="1">
      <formula>INDIRECT("E"&amp;ROW())="Survey Received"</formula>
    </cfRule>
    <cfRule type="expression" dxfId="6814" priority="12351" stopIfTrue="1">
      <formula>INDIRECT("E"&amp;ROW())="Survey Booked"</formula>
    </cfRule>
  </conditionalFormatting>
  <conditionalFormatting sqref="E59:S59 V59">
    <cfRule type="expression" dxfId="6813" priority="11890">
      <formula>INDIRECT("D"&amp;ROW())="Yes"</formula>
    </cfRule>
    <cfRule type="expression" dxfId="6812" priority="11891" stopIfTrue="1">
      <formula>INDIRECT("E"&amp;ROW())="Recall Required"</formula>
    </cfRule>
    <cfRule type="expression" dxfId="6811" priority="11892" stopIfTrue="1">
      <formula>INDIRECT("E"&amp;ROW())="Supply Only"</formula>
    </cfRule>
    <cfRule type="expression" dxfId="6810" priority="11893" stopIfTrue="1">
      <formula>INDIRECT("E"&amp;ROW())="Part Fitted"</formula>
    </cfRule>
    <cfRule type="expression" dxfId="6809" priority="11894" stopIfTrue="1">
      <formula>INDIRECT("E"&amp;ROW())="confirmed"</formula>
    </cfRule>
    <cfRule type="expression" dxfId="6808" priority="11895" stopIfTrue="1">
      <formula>INDIRECT("E"&amp;ROW())="Duplicate"</formula>
    </cfRule>
    <cfRule type="expression" dxfId="6807" priority="11896" stopIfTrue="1">
      <formula>INDIRECT("E"&amp;ROW())="Handed Back"</formula>
    </cfRule>
    <cfRule type="expression" dxfId="6806" priority="11897" stopIfTrue="1">
      <formula>INDIRECT("E"&amp;ROW())="Refusal"</formula>
    </cfRule>
    <cfRule type="expression" dxfId="6805" priority="11898" stopIfTrue="1">
      <formula>INDIRECT("E"&amp;ROW())="No Access install"</formula>
    </cfRule>
    <cfRule type="expression" dxfId="6804" priority="11899" stopIfTrue="1">
      <formula>INDIRECT("E"&amp;ROW())="No Access survey"</formula>
    </cfRule>
    <cfRule type="expression" dxfId="6803" priority="11900" stopIfTrue="1">
      <formula>INDIRECT("E"&amp;ROW())="NWR"</formula>
    </cfRule>
    <cfRule type="expression" dxfId="6802" priority="11901" stopIfTrue="1">
      <formula>INDIRECT("E"&amp;ROW())="Cancelled"</formula>
    </cfRule>
    <cfRule type="expression" dxfId="6801" priority="11902" stopIfTrue="1">
      <formula>INDIRECT("E"&amp;ROW())="On hold"</formula>
    </cfRule>
    <cfRule type="expression" dxfId="6800" priority="11903" stopIfTrue="1">
      <formula>INDIRECT("E"&amp;ROW())="Handed Over"</formula>
    </cfRule>
    <cfRule type="expression" dxfId="6799" priority="11904" stopIfTrue="1">
      <formula>INDIRECT("E"&amp;ROW())="Fitted"</formula>
    </cfRule>
    <cfRule type="expression" dxfId="6798" priority="11905" stopIfTrue="1">
      <formula>INDIRECT("E"&amp;ROW())="Booked to fit"</formula>
    </cfRule>
    <cfRule type="expression" dxfId="6797" priority="11906" stopIfTrue="1">
      <formula>INDIRECT("E"&amp;ROW())="Delivered To Depot/Container"</formula>
    </cfRule>
    <cfRule type="expression" dxfId="6796" priority="11907" stopIfTrue="1">
      <formula>INDIRECT("E"&amp;ROW())="Called Off"</formula>
    </cfRule>
    <cfRule type="expression" dxfId="6795" priority="11908" stopIfTrue="1">
      <formula>INDIRECT("E"&amp;ROW())="Await Client Approval"</formula>
    </cfRule>
    <cfRule type="expression" dxfId="6794" priority="11909" stopIfTrue="1">
      <formula>INDIRECT("E"&amp;ROW())="SCOPE SURVEY"</formula>
    </cfRule>
    <cfRule type="expression" dxfId="6793" priority="11910" stopIfTrue="1">
      <formula>INDIRECT("E"&amp;ROW())="Priced"</formula>
    </cfRule>
    <cfRule type="expression" dxfId="6792" priority="11911" stopIfTrue="1">
      <formula>INDIRECT("E"&amp;ROW())="Sent for pricing"</formula>
    </cfRule>
    <cfRule type="expression" dxfId="6791" priority="11912" stopIfTrue="1">
      <formula>INDIRECT("E"&amp;ROW())="Await"</formula>
    </cfRule>
    <cfRule type="expression" dxfId="6790" priority="11913" stopIfTrue="1">
      <formula>INDIRECT("E"&amp;ROW())="CLEANSED"</formula>
    </cfRule>
    <cfRule type="expression" dxfId="6789" priority="11914" stopIfTrue="1">
      <formula>INDIRECT("E"&amp;ROW())="PM TO CLEANSE"</formula>
    </cfRule>
    <cfRule type="expression" dxfId="6788" priority="11915" stopIfTrue="1">
      <formula>INDIRECT("E"&amp;ROW())="Survey Received"</formula>
    </cfRule>
    <cfRule type="expression" dxfId="6787" priority="11916" stopIfTrue="1">
      <formula>INDIRECT("E"&amp;ROW())="Survey Booked"</formula>
    </cfRule>
    <cfRule type="expression" dxfId="6786" priority="12121" stopIfTrue="1">
      <formula>INDIRECT("E"&amp;ROW())="Recall Required"</formula>
    </cfRule>
    <cfRule type="expression" dxfId="6785" priority="12122" stopIfTrue="1">
      <formula>INDIRECT("E"&amp;ROW())="Supply Only"</formula>
    </cfRule>
    <cfRule type="expression" dxfId="6784" priority="12123" stopIfTrue="1">
      <formula>INDIRECT("E"&amp;ROW())="Part Fitted"</formula>
    </cfRule>
    <cfRule type="expression" dxfId="6783" priority="12124" stopIfTrue="1">
      <formula>INDIRECT("E"&amp;ROW())="confirmed"</formula>
    </cfRule>
    <cfRule type="expression" dxfId="6782" priority="12125" stopIfTrue="1">
      <formula>INDIRECT("E"&amp;ROW())="Duplicate"</formula>
    </cfRule>
    <cfRule type="expression" dxfId="6781" priority="12126" stopIfTrue="1">
      <formula>INDIRECT("E"&amp;ROW())="Handed Back"</formula>
    </cfRule>
    <cfRule type="expression" dxfId="6780" priority="12127" stopIfTrue="1">
      <formula>INDIRECT("E"&amp;ROW())="Refusal"</formula>
    </cfRule>
    <cfRule type="expression" dxfId="6779" priority="12128" stopIfTrue="1">
      <formula>INDIRECT("E"&amp;ROW())="No Access install"</formula>
    </cfRule>
    <cfRule type="expression" dxfId="6778" priority="12129" stopIfTrue="1">
      <formula>INDIRECT("E"&amp;ROW())="No Access survey"</formula>
    </cfRule>
    <cfRule type="expression" dxfId="6777" priority="12130" stopIfTrue="1">
      <formula>INDIRECT("E"&amp;ROW())="NWR"</formula>
    </cfRule>
    <cfRule type="expression" dxfId="6776" priority="12131" stopIfTrue="1">
      <formula>INDIRECT("E"&amp;ROW())="Cancelled"</formula>
    </cfRule>
    <cfRule type="expression" dxfId="6775" priority="12132" stopIfTrue="1">
      <formula>INDIRECT("E"&amp;ROW())="On hold"</formula>
    </cfRule>
    <cfRule type="expression" dxfId="6774" priority="12133" stopIfTrue="1">
      <formula>INDIRECT("E"&amp;ROW())="Handed Over"</formula>
    </cfRule>
    <cfRule type="expression" dxfId="6773" priority="12134" stopIfTrue="1">
      <formula>INDIRECT("E"&amp;ROW())="Fitted"</formula>
    </cfRule>
    <cfRule type="expression" dxfId="6772" priority="12135" stopIfTrue="1">
      <formula>INDIRECT("E"&amp;ROW())="Booked to fit"</formula>
    </cfRule>
    <cfRule type="expression" dxfId="6771" priority="12136" stopIfTrue="1">
      <formula>INDIRECT("E"&amp;ROW())="Delivered To Depot/Container"</formula>
    </cfRule>
    <cfRule type="expression" dxfId="6770" priority="12137" stopIfTrue="1">
      <formula>INDIRECT("E"&amp;ROW())="Called Off"</formula>
    </cfRule>
    <cfRule type="expression" dxfId="6769" priority="12138" stopIfTrue="1">
      <formula>INDIRECT("E"&amp;ROW())="Await Client Approval"</formula>
    </cfRule>
    <cfRule type="expression" dxfId="6768" priority="12139" stopIfTrue="1">
      <formula>INDIRECT("E"&amp;ROW())="SCOPE SURVEY"</formula>
    </cfRule>
    <cfRule type="expression" dxfId="6767" priority="12140" stopIfTrue="1">
      <formula>INDIRECT("E"&amp;ROW())="Priced"</formula>
    </cfRule>
    <cfRule type="expression" dxfId="6766" priority="12141" stopIfTrue="1">
      <formula>INDIRECT("E"&amp;ROW())="Sent for pricing"</formula>
    </cfRule>
    <cfRule type="expression" dxfId="6765" priority="12142" stopIfTrue="1">
      <formula>INDIRECT("E"&amp;ROW())="Await"</formula>
    </cfRule>
    <cfRule type="expression" dxfId="6764" priority="12143" stopIfTrue="1">
      <formula>INDIRECT("E"&amp;ROW())="CLEANSED"</formula>
    </cfRule>
    <cfRule type="expression" dxfId="6763" priority="12144" stopIfTrue="1">
      <formula>INDIRECT("E"&amp;ROW())="PM TO CLEANSE"</formula>
    </cfRule>
    <cfRule type="expression" dxfId="6762" priority="12145" stopIfTrue="1">
      <formula>INDIRECT("E"&amp;ROW())="Survey Received"</formula>
    </cfRule>
    <cfRule type="expression" dxfId="6761" priority="12146" stopIfTrue="1">
      <formula>INDIRECT("E"&amp;ROW())="Survey Booked"</formula>
    </cfRule>
  </conditionalFormatting>
  <conditionalFormatting sqref="E193:S193 V193">
    <cfRule type="expression" dxfId="6760" priority="4733">
      <formula>INDIRECT("D"&amp;ROW())="Yes"</formula>
    </cfRule>
    <cfRule type="expression" dxfId="6759" priority="4734" stopIfTrue="1">
      <formula>INDIRECT("E"&amp;ROW())="Recall Required"</formula>
    </cfRule>
    <cfRule type="expression" dxfId="6758" priority="4735" stopIfTrue="1">
      <formula>INDIRECT("E"&amp;ROW())="Supply Only"</formula>
    </cfRule>
    <cfRule type="expression" dxfId="6757" priority="4736" stopIfTrue="1">
      <formula>INDIRECT("E"&amp;ROW())="Part Fitted"</formula>
    </cfRule>
    <cfRule type="expression" dxfId="6756" priority="4737" stopIfTrue="1">
      <formula>INDIRECT("E"&amp;ROW())="confirmed"</formula>
    </cfRule>
    <cfRule type="expression" dxfId="6755" priority="4738" stopIfTrue="1">
      <formula>INDIRECT("E"&amp;ROW())="Duplicate"</formula>
    </cfRule>
    <cfRule type="expression" dxfId="6754" priority="4739" stopIfTrue="1">
      <formula>INDIRECT("E"&amp;ROW())="Handed Back"</formula>
    </cfRule>
    <cfRule type="expression" dxfId="6753" priority="4740" stopIfTrue="1">
      <formula>INDIRECT("E"&amp;ROW())="Refusal"</formula>
    </cfRule>
    <cfRule type="expression" dxfId="6752" priority="4741" stopIfTrue="1">
      <formula>INDIRECT("E"&amp;ROW())="No Access install"</formula>
    </cfRule>
    <cfRule type="expression" dxfId="6751" priority="4742" stopIfTrue="1">
      <formula>INDIRECT("E"&amp;ROW())="No Access survey"</formula>
    </cfRule>
    <cfRule type="expression" dxfId="6750" priority="4743" stopIfTrue="1">
      <formula>INDIRECT("E"&amp;ROW())="NWR"</formula>
    </cfRule>
    <cfRule type="expression" dxfId="6749" priority="4744" stopIfTrue="1">
      <formula>INDIRECT("E"&amp;ROW())="Cancelled"</formula>
    </cfRule>
    <cfRule type="expression" dxfId="6748" priority="4745" stopIfTrue="1">
      <formula>INDIRECT("E"&amp;ROW())="On hold"</formula>
    </cfRule>
    <cfRule type="expression" dxfId="6747" priority="4746" stopIfTrue="1">
      <formula>INDIRECT("E"&amp;ROW())="Handed Over"</formula>
    </cfRule>
    <cfRule type="expression" dxfId="6746" priority="4747" stopIfTrue="1">
      <formula>INDIRECT("E"&amp;ROW())="Fitted"</formula>
    </cfRule>
    <cfRule type="expression" dxfId="6745" priority="4748" stopIfTrue="1">
      <formula>INDIRECT("E"&amp;ROW())="Booked to fit"</formula>
    </cfRule>
    <cfRule type="expression" dxfId="6744" priority="4749" stopIfTrue="1">
      <formula>INDIRECT("E"&amp;ROW())="Delivered To Depot/Container"</formula>
    </cfRule>
    <cfRule type="expression" dxfId="6743" priority="4750" stopIfTrue="1">
      <formula>INDIRECT("E"&amp;ROW())="Called Off"</formula>
    </cfRule>
    <cfRule type="expression" dxfId="6742" priority="4751" stopIfTrue="1">
      <formula>INDIRECT("E"&amp;ROW())="Await Client Approval"</formula>
    </cfRule>
    <cfRule type="expression" dxfId="6741" priority="4752" stopIfTrue="1">
      <formula>INDIRECT("E"&amp;ROW())="SCOPE SURVEY"</formula>
    </cfRule>
    <cfRule type="expression" dxfId="6740" priority="4753" stopIfTrue="1">
      <formula>INDIRECT("E"&amp;ROW())="Priced"</formula>
    </cfRule>
    <cfRule type="expression" dxfId="6739" priority="4754" stopIfTrue="1">
      <formula>INDIRECT("E"&amp;ROW())="Sent for pricing"</formula>
    </cfRule>
    <cfRule type="expression" dxfId="6738" priority="4755" stopIfTrue="1">
      <formula>INDIRECT("E"&amp;ROW())="Await"</formula>
    </cfRule>
    <cfRule type="expression" dxfId="6737" priority="4756" stopIfTrue="1">
      <formula>INDIRECT("E"&amp;ROW())="CLEANSED"</formula>
    </cfRule>
    <cfRule type="expression" dxfId="6736" priority="4757" stopIfTrue="1">
      <formula>INDIRECT("E"&amp;ROW())="PM TO CLEANSE"</formula>
    </cfRule>
    <cfRule type="expression" dxfId="6735" priority="4758" stopIfTrue="1">
      <formula>INDIRECT("E"&amp;ROW())="Survey Received"</formula>
    </cfRule>
    <cfRule type="expression" dxfId="6734" priority="4759" stopIfTrue="1">
      <formula>INDIRECT("E"&amp;ROW())="Survey Booked"</formula>
    </cfRule>
  </conditionalFormatting>
  <conditionalFormatting sqref="E198:S198 V198">
    <cfRule type="expression" dxfId="6733" priority="293">
      <formula>INDIRECT("D"&amp;ROW())="Yes"</formula>
    </cfRule>
    <cfRule type="expression" dxfId="6732" priority="294" stopIfTrue="1">
      <formula>INDIRECT("E"&amp;ROW())="Recall Required"</formula>
    </cfRule>
    <cfRule type="expression" dxfId="6731" priority="295" stopIfTrue="1">
      <formula>INDIRECT("E"&amp;ROW())="Supply Only"</formula>
    </cfRule>
    <cfRule type="expression" dxfId="6730" priority="296" stopIfTrue="1">
      <formula>INDIRECT("E"&amp;ROW())="Part Fitted"</formula>
    </cfRule>
    <cfRule type="expression" dxfId="6729" priority="297" stopIfTrue="1">
      <formula>INDIRECT("E"&amp;ROW())="confirmed"</formula>
    </cfRule>
    <cfRule type="expression" dxfId="6728" priority="298" stopIfTrue="1">
      <formula>INDIRECT("E"&amp;ROW())="Duplicate"</formula>
    </cfRule>
    <cfRule type="expression" dxfId="6727" priority="299" stopIfTrue="1">
      <formula>INDIRECT("E"&amp;ROW())="Handed Back"</formula>
    </cfRule>
    <cfRule type="expression" dxfId="6726" priority="300" stopIfTrue="1">
      <formula>INDIRECT("E"&amp;ROW())="Refusal"</formula>
    </cfRule>
    <cfRule type="expression" dxfId="6725" priority="301" stopIfTrue="1">
      <formula>INDIRECT("E"&amp;ROW())="No Access install"</formula>
    </cfRule>
    <cfRule type="expression" dxfId="6724" priority="302" stopIfTrue="1">
      <formula>INDIRECT("E"&amp;ROW())="No Access survey"</formula>
    </cfRule>
    <cfRule type="expression" dxfId="6723" priority="303" stopIfTrue="1">
      <formula>INDIRECT("E"&amp;ROW())="NWR"</formula>
    </cfRule>
    <cfRule type="expression" dxfId="6722" priority="304" stopIfTrue="1">
      <formula>INDIRECT("E"&amp;ROW())="Cancelled"</formula>
    </cfRule>
    <cfRule type="expression" dxfId="6721" priority="305" stopIfTrue="1">
      <formula>INDIRECT("E"&amp;ROW())="On hold"</formula>
    </cfRule>
    <cfRule type="expression" dxfId="6720" priority="306" stopIfTrue="1">
      <formula>INDIRECT("E"&amp;ROW())="Handed Over"</formula>
    </cfRule>
    <cfRule type="expression" dxfId="6719" priority="307" stopIfTrue="1">
      <formula>INDIRECT("E"&amp;ROW())="Fitted"</formula>
    </cfRule>
    <cfRule type="expression" dxfId="6718" priority="308" stopIfTrue="1">
      <formula>INDIRECT("E"&amp;ROW())="Booked to fit"</formula>
    </cfRule>
    <cfRule type="expression" dxfId="6717" priority="309" stopIfTrue="1">
      <formula>INDIRECT("E"&amp;ROW())="Delivered To Depot/Container"</formula>
    </cfRule>
    <cfRule type="expression" dxfId="6716" priority="310" stopIfTrue="1">
      <formula>INDIRECT("E"&amp;ROW())="Called Off"</formula>
    </cfRule>
    <cfRule type="expression" dxfId="6715" priority="311" stopIfTrue="1">
      <formula>INDIRECT("E"&amp;ROW())="Await Client Approval"</formula>
    </cfRule>
    <cfRule type="expression" dxfId="6714" priority="312" stopIfTrue="1">
      <formula>INDIRECT("E"&amp;ROW())="SCOPE SURVEY"</formula>
    </cfRule>
    <cfRule type="expression" dxfId="6713" priority="313" stopIfTrue="1">
      <formula>INDIRECT("E"&amp;ROW())="Priced"</formula>
    </cfRule>
    <cfRule type="expression" dxfId="6712" priority="314" stopIfTrue="1">
      <formula>INDIRECT("E"&amp;ROW())="Sent for pricing"</formula>
    </cfRule>
    <cfRule type="expression" dxfId="6711" priority="315" stopIfTrue="1">
      <formula>INDIRECT("E"&amp;ROW())="Await"</formula>
    </cfRule>
    <cfRule type="expression" dxfId="6710" priority="316" stopIfTrue="1">
      <formula>INDIRECT("E"&amp;ROW())="CLEANSED"</formula>
    </cfRule>
    <cfRule type="expression" dxfId="6709" priority="317" stopIfTrue="1">
      <formula>INDIRECT("E"&amp;ROW())="PM TO CLEANSE"</formula>
    </cfRule>
    <cfRule type="expression" dxfId="6708" priority="318" stopIfTrue="1">
      <formula>INDIRECT("E"&amp;ROW())="Survey Received"</formula>
    </cfRule>
    <cfRule type="expression" dxfId="6707" priority="319" stopIfTrue="1">
      <formula>INDIRECT("E"&amp;ROW())="Survey Booked"</formula>
    </cfRule>
    <cfRule type="expression" dxfId="6706" priority="522" stopIfTrue="1">
      <formula>INDIRECT("E"&amp;ROW())="Recall Required"</formula>
    </cfRule>
    <cfRule type="expression" dxfId="6705" priority="523" stopIfTrue="1">
      <formula>INDIRECT("E"&amp;ROW())="Supply Only"</formula>
    </cfRule>
    <cfRule type="expression" dxfId="6704" priority="524" stopIfTrue="1">
      <formula>INDIRECT("E"&amp;ROW())="Part Fitted"</formula>
    </cfRule>
    <cfRule type="expression" dxfId="6703" priority="525" stopIfTrue="1">
      <formula>INDIRECT("E"&amp;ROW())="confirmed"</formula>
    </cfRule>
    <cfRule type="expression" dxfId="6702" priority="526" stopIfTrue="1">
      <formula>INDIRECT("E"&amp;ROW())="Duplicate"</formula>
    </cfRule>
    <cfRule type="expression" dxfId="6701" priority="527" stopIfTrue="1">
      <formula>INDIRECT("E"&amp;ROW())="Handed Back"</formula>
    </cfRule>
    <cfRule type="expression" dxfId="6700" priority="528" stopIfTrue="1">
      <formula>INDIRECT("E"&amp;ROW())="Refusal"</formula>
    </cfRule>
    <cfRule type="expression" dxfId="6699" priority="529" stopIfTrue="1">
      <formula>INDIRECT("E"&amp;ROW())="No Access install"</formula>
    </cfRule>
    <cfRule type="expression" dxfId="6698" priority="530" stopIfTrue="1">
      <formula>INDIRECT("E"&amp;ROW())="No Access survey"</formula>
    </cfRule>
    <cfRule type="expression" dxfId="6697" priority="531" stopIfTrue="1">
      <formula>INDIRECT("E"&amp;ROW())="NWR"</formula>
    </cfRule>
    <cfRule type="expression" dxfId="6696" priority="532" stopIfTrue="1">
      <formula>INDIRECT("E"&amp;ROW())="Cancelled"</formula>
    </cfRule>
    <cfRule type="expression" dxfId="6695" priority="533" stopIfTrue="1">
      <formula>INDIRECT("E"&amp;ROW())="On hold"</formula>
    </cfRule>
    <cfRule type="expression" dxfId="6694" priority="534" stopIfTrue="1">
      <formula>INDIRECT("E"&amp;ROW())="Handed Over"</formula>
    </cfRule>
    <cfRule type="expression" dxfId="6693" priority="535" stopIfTrue="1">
      <formula>INDIRECT("E"&amp;ROW())="Fitted"</formula>
    </cfRule>
    <cfRule type="expression" dxfId="6692" priority="536" stopIfTrue="1">
      <formula>INDIRECT("E"&amp;ROW())="Booked to fit"</formula>
    </cfRule>
    <cfRule type="expression" dxfId="6691" priority="537" stopIfTrue="1">
      <formula>INDIRECT("E"&amp;ROW())="Delivered To Depot/Container"</formula>
    </cfRule>
    <cfRule type="expression" dxfId="6690" priority="538" stopIfTrue="1">
      <formula>INDIRECT("E"&amp;ROW())="Called Off"</formula>
    </cfRule>
    <cfRule type="expression" dxfId="6689" priority="539" stopIfTrue="1">
      <formula>INDIRECT("E"&amp;ROW())="Await Client Approval"</formula>
    </cfRule>
    <cfRule type="expression" dxfId="6688" priority="540" stopIfTrue="1">
      <formula>INDIRECT("E"&amp;ROW())="SCOPE SURVEY"</formula>
    </cfRule>
    <cfRule type="expression" dxfId="6687" priority="541" stopIfTrue="1">
      <formula>INDIRECT("E"&amp;ROW())="Priced"</formula>
    </cfRule>
    <cfRule type="expression" dxfId="6686" priority="542" stopIfTrue="1">
      <formula>INDIRECT("E"&amp;ROW())="Sent for pricing"</formula>
    </cfRule>
    <cfRule type="expression" dxfId="6685" priority="543" stopIfTrue="1">
      <formula>INDIRECT("E"&amp;ROW())="Await"</formula>
    </cfRule>
    <cfRule type="expression" dxfId="6684" priority="544" stopIfTrue="1">
      <formula>INDIRECT("E"&amp;ROW())="CLEANSED"</formula>
    </cfRule>
    <cfRule type="expression" dxfId="6683" priority="545" stopIfTrue="1">
      <formula>INDIRECT("E"&amp;ROW())="PM TO CLEANSE"</formula>
    </cfRule>
    <cfRule type="expression" dxfId="6682" priority="546" stopIfTrue="1">
      <formula>INDIRECT("E"&amp;ROW())="Survey Received"</formula>
    </cfRule>
    <cfRule type="expression" dxfId="6681" priority="547" stopIfTrue="1">
      <formula>INDIRECT("E"&amp;ROW())="Survey Booked"</formula>
    </cfRule>
  </conditionalFormatting>
  <conditionalFormatting sqref="E59:T59 V59">
    <cfRule type="expression" dxfId="6680" priority="12120">
      <formula>INDIRECT("D"&amp;ROW())="Yes"</formula>
    </cfRule>
  </conditionalFormatting>
  <conditionalFormatting sqref="E198:T198 V198">
    <cfRule type="expression" dxfId="6679" priority="521">
      <formula>INDIRECT("D"&amp;ROW())="Yes"</formula>
    </cfRule>
  </conditionalFormatting>
  <conditionalFormatting sqref="E89:AB89 A89:B89">
    <cfRule type="expression" dxfId="6678" priority="9935" stopIfTrue="1">
      <formula>INDIRECT("E"&amp;ROW())="confirmed"</formula>
    </cfRule>
    <cfRule type="expression" dxfId="6677" priority="9936" stopIfTrue="1">
      <formula>INDIRECT("E"&amp;ROW())="Duplicate"</formula>
    </cfRule>
    <cfRule type="expression" dxfId="6676" priority="9937" stopIfTrue="1">
      <formula>INDIRECT("E"&amp;ROW())="Handed Back"</formula>
    </cfRule>
    <cfRule type="expression" dxfId="6675" priority="9938" stopIfTrue="1">
      <formula>INDIRECT("E"&amp;ROW())="Refusal"</formula>
    </cfRule>
    <cfRule type="expression" dxfId="6674" priority="9939" stopIfTrue="1">
      <formula>INDIRECT("E"&amp;ROW())="No Access install"</formula>
    </cfRule>
    <cfRule type="expression" dxfId="6673" priority="9940" stopIfTrue="1">
      <formula>INDIRECT("E"&amp;ROW())="No Access survey"</formula>
    </cfRule>
    <cfRule type="expression" dxfId="6672" priority="9941" stopIfTrue="1">
      <formula>INDIRECT("E"&amp;ROW())="NWR"</formula>
    </cfRule>
    <cfRule type="expression" dxfId="6671" priority="9942" stopIfTrue="1">
      <formula>INDIRECT("E"&amp;ROW())="Cancelled"</formula>
    </cfRule>
    <cfRule type="expression" dxfId="6670" priority="9943" stopIfTrue="1">
      <formula>INDIRECT("E"&amp;ROW())="On hold"</formula>
    </cfRule>
    <cfRule type="expression" dxfId="6669" priority="9944" stopIfTrue="1">
      <formula>INDIRECT("E"&amp;ROW())="Handed Over"</formula>
    </cfRule>
    <cfRule type="expression" dxfId="6668" priority="9945" stopIfTrue="1">
      <formula>INDIRECT("E"&amp;ROW())="Fitted"</formula>
    </cfRule>
    <cfRule type="expression" dxfId="6667" priority="9946" stopIfTrue="1">
      <formula>INDIRECT("E"&amp;ROW())="Booked to fit"</formula>
    </cfRule>
    <cfRule type="expression" dxfId="6666" priority="9947" stopIfTrue="1">
      <formula>INDIRECT("E"&amp;ROW())="Delivered To Depot/Container"</formula>
    </cfRule>
    <cfRule type="expression" dxfId="6665" priority="9948" stopIfTrue="1">
      <formula>INDIRECT("E"&amp;ROW())="Called Off"</formula>
    </cfRule>
    <cfRule type="expression" dxfId="6664" priority="9949" stopIfTrue="1">
      <formula>INDIRECT("E"&amp;ROW())="Await Client Approval"</formula>
    </cfRule>
    <cfRule type="expression" dxfId="6663" priority="9950" stopIfTrue="1">
      <formula>INDIRECT("E"&amp;ROW())="SCOPE SURVEY"</formula>
    </cfRule>
    <cfRule type="expression" dxfId="6662" priority="9951" stopIfTrue="1">
      <formula>INDIRECT("E"&amp;ROW())="Priced"</formula>
    </cfRule>
    <cfRule type="expression" dxfId="6661" priority="9952" stopIfTrue="1">
      <formula>INDIRECT("E"&amp;ROW())="Sent for pricing"</formula>
    </cfRule>
    <cfRule type="expression" dxfId="6660" priority="9953" stopIfTrue="1">
      <formula>INDIRECT("E"&amp;ROW())="Await"</formula>
    </cfRule>
    <cfRule type="expression" dxfId="6659" priority="9954" stopIfTrue="1">
      <formula>INDIRECT("E"&amp;ROW())="CLEANSED"</formula>
    </cfRule>
    <cfRule type="expression" dxfId="6658" priority="9955" stopIfTrue="1">
      <formula>INDIRECT("E"&amp;ROW())="PM TO CLEANSE"</formula>
    </cfRule>
    <cfRule type="expression" dxfId="6657" priority="9956" stopIfTrue="1">
      <formula>INDIRECT("E"&amp;ROW())="Survey Received"</formula>
    </cfRule>
    <cfRule type="expression" dxfId="6656" priority="9957" stopIfTrue="1">
      <formula>INDIRECT("E"&amp;ROW())="Survey Booked"</formula>
    </cfRule>
  </conditionalFormatting>
  <conditionalFormatting sqref="E95:AB96 A95:B96">
    <cfRule type="expression" dxfId="6655" priority="9619" stopIfTrue="1">
      <formula>INDIRECT("E"&amp;ROW())="confirmed"</formula>
    </cfRule>
    <cfRule type="expression" dxfId="6654" priority="9620" stopIfTrue="1">
      <formula>INDIRECT("E"&amp;ROW())="Duplicate"</formula>
    </cfRule>
    <cfRule type="expression" dxfId="6653" priority="9621" stopIfTrue="1">
      <formula>INDIRECT("E"&amp;ROW())="Handed Back"</formula>
    </cfRule>
    <cfRule type="expression" dxfId="6652" priority="9622" stopIfTrue="1">
      <formula>INDIRECT("E"&amp;ROW())="Refusal"</formula>
    </cfRule>
    <cfRule type="expression" dxfId="6651" priority="9623" stopIfTrue="1">
      <formula>INDIRECT("E"&amp;ROW())="No Access install"</formula>
    </cfRule>
    <cfRule type="expression" dxfId="6650" priority="9624" stopIfTrue="1">
      <formula>INDIRECT("E"&amp;ROW())="No Access survey"</formula>
    </cfRule>
    <cfRule type="expression" dxfId="6649" priority="9625" stopIfTrue="1">
      <formula>INDIRECT("E"&amp;ROW())="NWR"</formula>
    </cfRule>
    <cfRule type="expression" dxfId="6648" priority="9626" stopIfTrue="1">
      <formula>INDIRECT("E"&amp;ROW())="Cancelled"</formula>
    </cfRule>
    <cfRule type="expression" dxfId="6647" priority="9627" stopIfTrue="1">
      <formula>INDIRECT("E"&amp;ROW())="On hold"</formula>
    </cfRule>
    <cfRule type="expression" dxfId="6646" priority="9628" stopIfTrue="1">
      <formula>INDIRECT("E"&amp;ROW())="Handed Over"</formula>
    </cfRule>
    <cfRule type="expression" dxfId="6645" priority="9629" stopIfTrue="1">
      <formula>INDIRECT("E"&amp;ROW())="Fitted"</formula>
    </cfRule>
    <cfRule type="expression" dxfId="6644" priority="9630" stopIfTrue="1">
      <formula>INDIRECT("E"&amp;ROW())="Booked to fit"</formula>
    </cfRule>
    <cfRule type="expression" dxfId="6643" priority="9631" stopIfTrue="1">
      <formula>INDIRECT("E"&amp;ROW())="Delivered To Depot/Container"</formula>
    </cfRule>
    <cfRule type="expression" dxfId="6642" priority="9632" stopIfTrue="1">
      <formula>INDIRECT("E"&amp;ROW())="Called Off"</formula>
    </cfRule>
    <cfRule type="expression" dxfId="6641" priority="9633" stopIfTrue="1">
      <formula>INDIRECT("E"&amp;ROW())="Await Client Approval"</formula>
    </cfRule>
    <cfRule type="expression" dxfId="6640" priority="9634" stopIfTrue="1">
      <formula>INDIRECT("E"&amp;ROW())="SCOPE SURVEY"</formula>
    </cfRule>
    <cfRule type="expression" dxfId="6639" priority="9635" stopIfTrue="1">
      <formula>INDIRECT("E"&amp;ROW())="Priced"</formula>
    </cfRule>
    <cfRule type="expression" dxfId="6638" priority="9636" stopIfTrue="1">
      <formula>INDIRECT("E"&amp;ROW())="Sent for pricing"</formula>
    </cfRule>
    <cfRule type="expression" dxfId="6637" priority="9637" stopIfTrue="1">
      <formula>INDIRECT("E"&amp;ROW())="Await"</formula>
    </cfRule>
    <cfRule type="expression" dxfId="6636" priority="9638" stopIfTrue="1">
      <formula>INDIRECT("E"&amp;ROW())="CLEANSED"</formula>
    </cfRule>
    <cfRule type="expression" dxfId="6635" priority="9639" stopIfTrue="1">
      <formula>INDIRECT("E"&amp;ROW())="PM TO CLEANSE"</formula>
    </cfRule>
    <cfRule type="expression" dxfId="6634" priority="9640" stopIfTrue="1">
      <formula>INDIRECT("E"&amp;ROW())="Survey Received"</formula>
    </cfRule>
    <cfRule type="expression" dxfId="6633" priority="9641" stopIfTrue="1">
      <formula>INDIRECT("E"&amp;ROW())="Survey Booked"</formula>
    </cfRule>
  </conditionalFormatting>
  <conditionalFormatting sqref="E102:AB103 A177:B178 A96:B96 A106:B106 A113:B113 A118:B119 A102:B103 A93:B93 E93:AB93 A115:B115 A144:B144">
    <cfRule type="expression" dxfId="6632" priority="8318" stopIfTrue="1">
      <formula>INDIRECT("E"&amp;ROW())="Duplicate"</formula>
    </cfRule>
    <cfRule type="expression" dxfId="6631" priority="8319" stopIfTrue="1">
      <formula>INDIRECT("E"&amp;ROW())="Handed Back"</formula>
    </cfRule>
    <cfRule type="expression" dxfId="6630" priority="8320" stopIfTrue="1">
      <formula>INDIRECT("E"&amp;ROW())="Refusal"</formula>
    </cfRule>
    <cfRule type="expression" dxfId="6629" priority="8321" stopIfTrue="1">
      <formula>INDIRECT("E"&amp;ROW())="No Access install"</formula>
    </cfRule>
    <cfRule type="expression" dxfId="6628" priority="8322" stopIfTrue="1">
      <formula>INDIRECT("E"&amp;ROW())="No Access survey"</formula>
    </cfRule>
    <cfRule type="expression" dxfId="6627" priority="8323" stopIfTrue="1">
      <formula>INDIRECT("E"&amp;ROW())="NWR"</formula>
    </cfRule>
    <cfRule type="expression" dxfId="6626" priority="8324" stopIfTrue="1">
      <formula>INDIRECT("E"&amp;ROW())="Cancelled"</formula>
    </cfRule>
    <cfRule type="expression" dxfId="6625" priority="8325" stopIfTrue="1">
      <formula>INDIRECT("E"&amp;ROW())="On hold"</formula>
    </cfRule>
    <cfRule type="expression" dxfId="6624" priority="8326" stopIfTrue="1">
      <formula>INDIRECT("E"&amp;ROW())="Handed Over"</formula>
    </cfRule>
    <cfRule type="expression" dxfId="6623" priority="8327" stopIfTrue="1">
      <formula>INDIRECT("E"&amp;ROW())="Fitted"</formula>
    </cfRule>
    <cfRule type="expression" dxfId="6622" priority="8328" stopIfTrue="1">
      <formula>INDIRECT("E"&amp;ROW())="Booked to fit"</formula>
    </cfRule>
    <cfRule type="expression" dxfId="6621" priority="8329" stopIfTrue="1">
      <formula>INDIRECT("E"&amp;ROW())="Delivered To Depot/Container"</formula>
    </cfRule>
    <cfRule type="expression" dxfId="6620" priority="8330" stopIfTrue="1">
      <formula>INDIRECT("E"&amp;ROW())="Called Off"</formula>
    </cfRule>
    <cfRule type="expression" dxfId="6619" priority="8331" stopIfTrue="1">
      <formula>INDIRECT("E"&amp;ROW())="Await Client Approval"</formula>
    </cfRule>
    <cfRule type="expression" dxfId="6618" priority="8332" stopIfTrue="1">
      <formula>INDIRECT("E"&amp;ROW())="SCOPE SURVEY"</formula>
    </cfRule>
    <cfRule type="expression" dxfId="6617" priority="8333" stopIfTrue="1">
      <formula>INDIRECT("E"&amp;ROW())="Priced"</formula>
    </cfRule>
    <cfRule type="expression" dxfId="6616" priority="8334" stopIfTrue="1">
      <formula>INDIRECT("E"&amp;ROW())="Sent for pricing"</formula>
    </cfRule>
    <cfRule type="expression" dxfId="6615" priority="8335" stopIfTrue="1">
      <formula>INDIRECT("E"&amp;ROW())="Await"</formula>
    </cfRule>
    <cfRule type="expression" dxfId="6614" priority="8336" stopIfTrue="1">
      <formula>INDIRECT("E"&amp;ROW())="CLEANSED"</formula>
    </cfRule>
    <cfRule type="expression" dxfId="6613" priority="8337" stopIfTrue="1">
      <formula>INDIRECT("E"&amp;ROW())="PM TO CLEANSE"</formula>
    </cfRule>
    <cfRule type="expression" dxfId="6612" priority="8338" stopIfTrue="1">
      <formula>INDIRECT("E"&amp;ROW())="Survey Received"</formula>
    </cfRule>
    <cfRule type="expression" dxfId="6611" priority="8339" stopIfTrue="1">
      <formula>INDIRECT("E"&amp;ROW())="Survey Booked"</formula>
    </cfRule>
  </conditionalFormatting>
  <conditionalFormatting sqref="E198:AB198">
    <cfRule type="expression" dxfId="6610" priority="692" stopIfTrue="1">
      <formula>INDIRECT("E"&amp;ROW())="Priced"</formula>
    </cfRule>
    <cfRule type="expression" dxfId="6609" priority="693" stopIfTrue="1">
      <formula>INDIRECT("E"&amp;ROW())="Sent for pricing"</formula>
    </cfRule>
    <cfRule type="expression" dxfId="6608" priority="694" stopIfTrue="1">
      <formula>INDIRECT("E"&amp;ROW())="Await"</formula>
    </cfRule>
    <cfRule type="expression" dxfId="6607" priority="695" stopIfTrue="1">
      <formula>INDIRECT("E"&amp;ROW())="CLEANSED"</formula>
    </cfRule>
    <cfRule type="expression" dxfId="6606" priority="696" stopIfTrue="1">
      <formula>INDIRECT("E"&amp;ROW())="PM TO CLEANSE"</formula>
    </cfRule>
    <cfRule type="expression" dxfId="6605" priority="697" stopIfTrue="1">
      <formula>INDIRECT("E"&amp;ROW())="Survey Received"</formula>
    </cfRule>
    <cfRule type="expression" dxfId="6604" priority="698" stopIfTrue="1">
      <formula>INDIRECT("E"&amp;ROW())="Survey Booked"</formula>
    </cfRule>
  </conditionalFormatting>
  <conditionalFormatting sqref="E1:AC1">
    <cfRule type="expression" dxfId="6603" priority="20105">
      <formula>INDIRECT("D"&amp;ROW())="Yes"</formula>
    </cfRule>
    <cfRule type="expression" dxfId="6602" priority="20106" stopIfTrue="1">
      <formula>INDIRECT("E"&amp;ROW())="Recall Required"</formula>
    </cfRule>
    <cfRule type="expression" dxfId="6601" priority="20107" stopIfTrue="1">
      <formula>INDIRECT("E"&amp;ROW())="Supply Only"</formula>
    </cfRule>
    <cfRule type="expression" dxfId="6600" priority="20108" stopIfTrue="1">
      <formula>INDIRECT("E"&amp;ROW())="Part Fitted"</formula>
    </cfRule>
    <cfRule type="expression" dxfId="6599" priority="20125" stopIfTrue="1">
      <formula>INDIRECT("E"&amp;ROW())="Priced"</formula>
    </cfRule>
  </conditionalFormatting>
  <conditionalFormatting sqref="H2:AA3">
    <cfRule type="expression" dxfId="6598" priority="17508">
      <formula>INDIRECT("D"&amp;ROW())="Yes"</formula>
    </cfRule>
    <cfRule type="expression" dxfId="6597" priority="17509" stopIfTrue="1">
      <formula>INDIRECT("E"&amp;ROW())="Supply Only"</formula>
    </cfRule>
    <cfRule type="expression" dxfId="6596" priority="17510" stopIfTrue="1">
      <formula>INDIRECT("E"&amp;ROW())="Part Fitted"</formula>
    </cfRule>
    <cfRule type="expression" dxfId="6595" priority="17511" stopIfTrue="1">
      <formula>INDIRECT("E"&amp;ROW())="confirmed"</formula>
    </cfRule>
    <cfRule type="expression" dxfId="6594" priority="17512" stopIfTrue="1">
      <formula>INDIRECT("E"&amp;ROW())="Duplicate"</formula>
    </cfRule>
    <cfRule type="expression" dxfId="6593" priority="17513" stopIfTrue="1">
      <formula>INDIRECT("E"&amp;ROW())="Handed Back"</formula>
    </cfRule>
    <cfRule type="expression" dxfId="6592" priority="17514" stopIfTrue="1">
      <formula>INDIRECT("E"&amp;ROW())="Refusal"</formula>
    </cfRule>
    <cfRule type="expression" dxfId="6591" priority="17515" stopIfTrue="1">
      <formula>INDIRECT("E"&amp;ROW())="No Access install"</formula>
    </cfRule>
    <cfRule type="expression" dxfId="6590" priority="17516" stopIfTrue="1">
      <formula>INDIRECT("E"&amp;ROW())="No Access survey"</formula>
    </cfRule>
    <cfRule type="expression" dxfId="6589" priority="17517" stopIfTrue="1">
      <formula>INDIRECT("E"&amp;ROW())="NWR"</formula>
    </cfRule>
    <cfRule type="expression" dxfId="6588" priority="17518" stopIfTrue="1">
      <formula>INDIRECT("E"&amp;ROW())="Cancelled"</formula>
    </cfRule>
    <cfRule type="expression" dxfId="6587" priority="17519" stopIfTrue="1">
      <formula>INDIRECT("E"&amp;ROW())="On hold"</formula>
    </cfRule>
    <cfRule type="expression" dxfId="6586" priority="17520" stopIfTrue="1">
      <formula>INDIRECT("E"&amp;ROW())="Handed Over"</formula>
    </cfRule>
    <cfRule type="expression" dxfId="6585" priority="17521" stopIfTrue="1">
      <formula>INDIRECT("E"&amp;ROW())="Fitted"</formula>
    </cfRule>
    <cfRule type="expression" dxfId="6584" priority="17522" stopIfTrue="1">
      <formula>INDIRECT("E"&amp;ROW())="Booked to fit"</formula>
    </cfRule>
    <cfRule type="expression" dxfId="6583" priority="17523" stopIfTrue="1">
      <formula>INDIRECT("E"&amp;ROW())="Delivered To Depot/Container"</formula>
    </cfRule>
    <cfRule type="expression" dxfId="6582" priority="17524" stopIfTrue="1">
      <formula>INDIRECT("E"&amp;ROW())="Called Off"</formula>
    </cfRule>
    <cfRule type="expression" dxfId="6581" priority="17525" stopIfTrue="1">
      <formula>INDIRECT("E"&amp;ROW())="Await Client Approval"</formula>
    </cfRule>
    <cfRule type="expression" dxfId="6580" priority="17526" stopIfTrue="1">
      <formula>INDIRECT("E"&amp;ROW())="SCOPE SURVEY"</formula>
    </cfRule>
    <cfRule type="expression" dxfId="6579" priority="17527" stopIfTrue="1">
      <formula>INDIRECT("E"&amp;ROW())="Priced"</formula>
    </cfRule>
    <cfRule type="expression" dxfId="6578" priority="17528" stopIfTrue="1">
      <formula>INDIRECT("E"&amp;ROW())="Sent for pricing"</formula>
    </cfRule>
    <cfRule type="expression" dxfId="6577" priority="17529" stopIfTrue="1">
      <formula>INDIRECT("E"&amp;ROW())="Await"</formula>
    </cfRule>
    <cfRule type="expression" dxfId="6576" priority="17530" stopIfTrue="1">
      <formula>INDIRECT("E"&amp;ROW())="CLEANSED"</formula>
    </cfRule>
    <cfRule type="expression" dxfId="6575" priority="17531" stopIfTrue="1">
      <formula>INDIRECT("E"&amp;ROW())="PM TO CLEANSE"</formula>
    </cfRule>
    <cfRule type="expression" dxfId="6574" priority="17532" stopIfTrue="1">
      <formula>INDIRECT("E"&amp;ROW())="Survey Received"</formula>
    </cfRule>
    <cfRule type="expression" dxfId="6573" priority="17533" stopIfTrue="1">
      <formula>INDIRECT("E"&amp;ROW())="Survey Booked"</formula>
    </cfRule>
  </conditionalFormatting>
  <conditionalFormatting sqref="H4:AA10 H12:AA21 H29:AA29">
    <cfRule type="expression" dxfId="6572" priority="16187" stopIfTrue="1">
      <formula>INDIRECT("E"&amp;ROW())="Survey Received"</formula>
    </cfRule>
    <cfRule type="expression" dxfId="6571" priority="16188" stopIfTrue="1">
      <formula>INDIRECT("E"&amp;ROW())="Survey Booked"</formula>
    </cfRule>
  </conditionalFormatting>
  <conditionalFormatting sqref="H4:AA21 H29:AA29">
    <cfRule type="expression" dxfId="6570" priority="16167" stopIfTrue="1">
      <formula>INDIRECT("E"&amp;ROW())="Duplicate"</formula>
    </cfRule>
    <cfRule type="expression" dxfId="6569" priority="16168" stopIfTrue="1">
      <formula>INDIRECT("E"&amp;ROW())="Handed Back"</formula>
    </cfRule>
    <cfRule type="expression" dxfId="6568" priority="16169" stopIfTrue="1">
      <formula>INDIRECT("E"&amp;ROW())="Refusal"</formula>
    </cfRule>
    <cfRule type="expression" dxfId="6567" priority="16170" stopIfTrue="1">
      <formula>INDIRECT("E"&amp;ROW())="No Access install"</formula>
    </cfRule>
    <cfRule type="expression" dxfId="6566" priority="16171" stopIfTrue="1">
      <formula>INDIRECT("E"&amp;ROW())="No Access survey"</formula>
    </cfRule>
    <cfRule type="expression" dxfId="6565" priority="16172" stopIfTrue="1">
      <formula>INDIRECT("E"&amp;ROW())="NWR"</formula>
    </cfRule>
    <cfRule type="expression" dxfId="6564" priority="16173" stopIfTrue="1">
      <formula>INDIRECT("E"&amp;ROW())="Cancelled"</formula>
    </cfRule>
    <cfRule type="expression" dxfId="6563" priority="16174" stopIfTrue="1">
      <formula>INDIRECT("E"&amp;ROW())="On hold"</formula>
    </cfRule>
    <cfRule type="expression" dxfId="6562" priority="16175" stopIfTrue="1">
      <formula>INDIRECT("E"&amp;ROW())="Handed Over"</formula>
    </cfRule>
    <cfRule type="expression" dxfId="6561" priority="16176" stopIfTrue="1">
      <formula>INDIRECT("E"&amp;ROW())="Fitted"</formula>
    </cfRule>
    <cfRule type="expression" dxfId="6560" priority="16177" stopIfTrue="1">
      <formula>INDIRECT("E"&amp;ROW())="Booked to fit"</formula>
    </cfRule>
    <cfRule type="expression" dxfId="6559" priority="16178" stopIfTrue="1">
      <formula>INDIRECT("E"&amp;ROW())="Delivered To Depot/Container"</formula>
    </cfRule>
    <cfRule type="expression" dxfId="6558" priority="16179" stopIfTrue="1">
      <formula>INDIRECT("E"&amp;ROW())="Called Off"</formula>
    </cfRule>
    <cfRule type="expression" dxfId="6557" priority="16180" stopIfTrue="1">
      <formula>INDIRECT("E"&amp;ROW())="Await Client Approval"</formula>
    </cfRule>
    <cfRule type="expression" dxfId="6556" priority="16181" stopIfTrue="1">
      <formula>INDIRECT("E"&amp;ROW())="SCOPE SURVEY"</formula>
    </cfRule>
    <cfRule type="expression" dxfId="6555" priority="16182" stopIfTrue="1">
      <formula>INDIRECT("E"&amp;ROW())="Priced"</formula>
    </cfRule>
    <cfRule type="expression" dxfId="6554" priority="16183" stopIfTrue="1">
      <formula>INDIRECT("E"&amp;ROW())="Sent for pricing"</formula>
    </cfRule>
    <cfRule type="expression" dxfId="6553" priority="16184" stopIfTrue="1">
      <formula>INDIRECT("E"&amp;ROW())="Await"</formula>
    </cfRule>
    <cfRule type="expression" dxfId="6552" priority="16185" stopIfTrue="1">
      <formula>INDIRECT("E"&amp;ROW())="CLEANSED"</formula>
    </cfRule>
    <cfRule type="expression" dxfId="6551" priority="16186" stopIfTrue="1">
      <formula>INDIRECT("E"&amp;ROW())="PM TO CLEANSE"</formula>
    </cfRule>
  </conditionalFormatting>
  <conditionalFormatting sqref="H4:AA21">
    <cfRule type="expression" dxfId="6550" priority="16163">
      <formula>INDIRECT("D"&amp;ROW())="Yes"</formula>
    </cfRule>
  </conditionalFormatting>
  <conditionalFormatting sqref="H4:AA26 H29:AA29">
    <cfRule type="expression" dxfId="6549" priority="16164" stopIfTrue="1">
      <formula>INDIRECT("E"&amp;ROW())="Supply Only"</formula>
    </cfRule>
    <cfRule type="expression" dxfId="6548" priority="16165" stopIfTrue="1">
      <formula>INDIRECT("E"&amp;ROW())="Part Fitted"</formula>
    </cfRule>
    <cfRule type="expression" dxfId="6547" priority="16166" stopIfTrue="1">
      <formula>INDIRECT("E"&amp;ROW())="confirmed"</formula>
    </cfRule>
  </conditionalFormatting>
  <conditionalFormatting sqref="H11:AA11">
    <cfRule type="expression" dxfId="6546" priority="16114" stopIfTrue="1">
      <formula>INDIRECT("E"&amp;ROW())="Survey Received"</formula>
    </cfRule>
    <cfRule type="expression" dxfId="6545" priority="16115" stopIfTrue="1">
      <formula>INDIRECT("E"&amp;ROW())="Survey Booked"</formula>
    </cfRule>
  </conditionalFormatting>
  <conditionalFormatting sqref="H22:AA26 H29:AA29 A38:B38 A41:B41 A44:B44 A46:B47 A51:B51 A57:B57 A63:B63 A65:B68 A79:B79 A83:B83 A85:B85 A87:B89 A70:B70 A98:B98 A100:B100 A108:B108 A72:B74">
    <cfRule type="expression" dxfId="6544" priority="17000" stopIfTrue="1">
      <formula>INDIRECT("E"&amp;ROW())="Duplicate"</formula>
    </cfRule>
    <cfRule type="expression" dxfId="6543" priority="17001" stopIfTrue="1">
      <formula>INDIRECT("E"&amp;ROW())="Handed Back"</formula>
    </cfRule>
    <cfRule type="expression" dxfId="6542" priority="17002" stopIfTrue="1">
      <formula>INDIRECT("E"&amp;ROW())="Refusal"</formula>
    </cfRule>
    <cfRule type="expression" dxfId="6541" priority="17003" stopIfTrue="1">
      <formula>INDIRECT("E"&amp;ROW())="No Access install"</formula>
    </cfRule>
    <cfRule type="expression" dxfId="6540" priority="17004" stopIfTrue="1">
      <formula>INDIRECT("E"&amp;ROW())="No Access survey"</formula>
    </cfRule>
    <cfRule type="expression" dxfId="6539" priority="17005" stopIfTrue="1">
      <formula>INDIRECT("E"&amp;ROW())="NWR"</formula>
    </cfRule>
    <cfRule type="expression" dxfId="6538" priority="17006" stopIfTrue="1">
      <formula>INDIRECT("E"&amp;ROW())="Cancelled"</formula>
    </cfRule>
    <cfRule type="expression" dxfId="6537" priority="17007" stopIfTrue="1">
      <formula>INDIRECT("E"&amp;ROW())="On hold"</formula>
    </cfRule>
    <cfRule type="expression" dxfId="6536" priority="17008" stopIfTrue="1">
      <formula>INDIRECT("E"&amp;ROW())="Handed Over"</formula>
    </cfRule>
    <cfRule type="expression" dxfId="6535" priority="17009" stopIfTrue="1">
      <formula>INDIRECT("E"&amp;ROW())="Fitted"</formula>
    </cfRule>
    <cfRule type="expression" dxfId="6534" priority="17010" stopIfTrue="1">
      <formula>INDIRECT("E"&amp;ROW())="Booked to fit"</formula>
    </cfRule>
    <cfRule type="expression" dxfId="6533" priority="17011" stopIfTrue="1">
      <formula>INDIRECT("E"&amp;ROW())="Delivered To Depot/Container"</formula>
    </cfRule>
    <cfRule type="expression" dxfId="6532" priority="17012" stopIfTrue="1">
      <formula>INDIRECT("E"&amp;ROW())="Called Off"</formula>
    </cfRule>
    <cfRule type="expression" dxfId="6531" priority="17013" stopIfTrue="1">
      <formula>INDIRECT("E"&amp;ROW())="Await Client Approval"</formula>
    </cfRule>
    <cfRule type="expression" dxfId="6530" priority="17014" stopIfTrue="1">
      <formula>INDIRECT("E"&amp;ROW())="SCOPE SURVEY"</formula>
    </cfRule>
    <cfRule type="expression" dxfId="6529" priority="17015" stopIfTrue="1">
      <formula>INDIRECT("E"&amp;ROW())="Priced"</formula>
    </cfRule>
    <cfRule type="expression" dxfId="6528" priority="17016" stopIfTrue="1">
      <formula>INDIRECT("E"&amp;ROW())="Sent for pricing"</formula>
    </cfRule>
    <cfRule type="expression" dxfId="6527" priority="17017" stopIfTrue="1">
      <formula>INDIRECT("E"&amp;ROW())="Await"</formula>
    </cfRule>
    <cfRule type="expression" dxfId="6526" priority="17018" stopIfTrue="1">
      <formula>INDIRECT("E"&amp;ROW())="CLEANSED"</formula>
    </cfRule>
    <cfRule type="expression" dxfId="6525" priority="17019" stopIfTrue="1">
      <formula>INDIRECT("E"&amp;ROW())="PM TO CLEANSE"</formula>
    </cfRule>
    <cfRule type="expression" dxfId="6524" priority="17020" stopIfTrue="1">
      <formula>INDIRECT("E"&amp;ROW())="Survey Received"</formula>
    </cfRule>
    <cfRule type="expression" dxfId="6523" priority="17021" stopIfTrue="1">
      <formula>INDIRECT("E"&amp;ROW())="Survey Booked"</formula>
    </cfRule>
  </conditionalFormatting>
  <conditionalFormatting sqref="H22:AA30 H51:AA51 H32:AA39 H83:AA83 H87:AA87">
    <cfRule type="expression" dxfId="6522" priority="13613">
      <formula>INDIRECT("D"&amp;ROW())="Yes"</formula>
    </cfRule>
  </conditionalFormatting>
  <conditionalFormatting sqref="H29:AA29 A38:B38 A41:B41 A44:B44 A46:B47 A51:B51 A57:B57 A63:B63 A65:B68 A79:B79 A83:B83 A85:B85 A87:B89 A70:B70 A98:B98 A100:B100 A108:B108 A177:B178 A96:B96 A103:B103 A106:B106 A113:B113 A118:B119 A72:B74 A93:B93 A115:B115 A144:B144">
    <cfRule type="expression" dxfId="6521" priority="16998" stopIfTrue="1">
      <formula>INDIRECT("E"&amp;ROW())="Part Fitted"</formula>
    </cfRule>
    <cfRule type="expression" dxfId="6520" priority="16999" stopIfTrue="1">
      <formula>INDIRECT("E"&amp;ROW())="confirmed"</formula>
    </cfRule>
  </conditionalFormatting>
  <conditionalFormatting sqref="H29:AA29 A63:AE63 A65:AE65 D66:AB68 H69:AA70 A70:B74 D70:AB74 H75:AA76 A76:B88 D76:AB88 A95:AE96 D38:AB38 D51:AB51 D57:H57 U57:AB57 A66:B68 A89:AE89 A51:B51 U41:AB41 A38:B38 A41:B41 D41:H41 A57:B57">
    <cfRule type="expression" dxfId="6519" priority="14199">
      <formula>INDIRECT("D"&amp;ROW())="Yes"</formula>
    </cfRule>
  </conditionalFormatting>
  <conditionalFormatting sqref="H31:AA31">
    <cfRule type="expression" dxfId="6518" priority="5726" stopIfTrue="1">
      <formula>INDIRECT("E"&amp;ROW())="Part Fitted"</formula>
    </cfRule>
    <cfRule type="expression" dxfId="6517" priority="5727" stopIfTrue="1">
      <formula>INDIRECT("E"&amp;ROW())="confirmed"</formula>
    </cfRule>
    <cfRule type="expression" dxfId="6516" priority="5728" stopIfTrue="1">
      <formula>INDIRECT("E"&amp;ROW())="Duplicate"</formula>
    </cfRule>
    <cfRule type="expression" dxfId="6515" priority="5729" stopIfTrue="1">
      <formula>INDIRECT("E"&amp;ROW())="Handed Back"</formula>
    </cfRule>
    <cfRule type="expression" dxfId="6514" priority="5730" stopIfTrue="1">
      <formula>INDIRECT("E"&amp;ROW())="Refusal"</formula>
    </cfRule>
    <cfRule type="expression" dxfId="6513" priority="5731" stopIfTrue="1">
      <formula>INDIRECT("E"&amp;ROW())="No Access install"</formula>
    </cfRule>
    <cfRule type="expression" dxfId="6512" priority="5732" stopIfTrue="1">
      <formula>INDIRECT("E"&amp;ROW())="No Access survey"</formula>
    </cfRule>
    <cfRule type="expression" dxfId="6511" priority="5733" stopIfTrue="1">
      <formula>INDIRECT("E"&amp;ROW())="NWR"</formula>
    </cfRule>
    <cfRule type="expression" dxfId="6510" priority="5734" stopIfTrue="1">
      <formula>INDIRECT("E"&amp;ROW())="Cancelled"</formula>
    </cfRule>
    <cfRule type="expression" dxfId="6509" priority="5735" stopIfTrue="1">
      <formula>INDIRECT("E"&amp;ROW())="On hold"</formula>
    </cfRule>
    <cfRule type="expression" dxfId="6508" priority="5736" stopIfTrue="1">
      <formula>INDIRECT("E"&amp;ROW())="Handed Over"</formula>
    </cfRule>
    <cfRule type="expression" dxfId="6507" priority="5737" stopIfTrue="1">
      <formula>INDIRECT("E"&amp;ROW())="Fitted"</formula>
    </cfRule>
    <cfRule type="expression" dxfId="6506" priority="5738" stopIfTrue="1">
      <formula>INDIRECT("E"&amp;ROW())="Booked to fit"</formula>
    </cfRule>
    <cfRule type="expression" dxfId="6505" priority="5739" stopIfTrue="1">
      <formula>INDIRECT("E"&amp;ROW())="Delivered To Depot/Container"</formula>
    </cfRule>
    <cfRule type="expression" dxfId="6504" priority="5740" stopIfTrue="1">
      <formula>INDIRECT("E"&amp;ROW())="Called Off"</formula>
    </cfRule>
    <cfRule type="expression" dxfId="6503" priority="5741" stopIfTrue="1">
      <formula>INDIRECT("E"&amp;ROW())="Await Client Approval"</formula>
    </cfRule>
    <cfRule type="expression" dxfId="6502" priority="5742" stopIfTrue="1">
      <formula>INDIRECT("E"&amp;ROW())="SCOPE SURVEY"</formula>
    </cfRule>
    <cfRule type="expression" dxfId="6501" priority="5743" stopIfTrue="1">
      <formula>INDIRECT("E"&amp;ROW())="Priced"</formula>
    </cfRule>
    <cfRule type="expression" dxfId="6500" priority="5744" stopIfTrue="1">
      <formula>INDIRECT("E"&amp;ROW())="Sent for pricing"</formula>
    </cfRule>
    <cfRule type="expression" dxfId="6499" priority="5745" stopIfTrue="1">
      <formula>INDIRECT("E"&amp;ROW())="Await"</formula>
    </cfRule>
    <cfRule type="expression" dxfId="6498" priority="5746" stopIfTrue="1">
      <formula>INDIRECT("E"&amp;ROW())="CLEANSED"</formula>
    </cfRule>
    <cfRule type="expression" dxfId="6497" priority="5747" stopIfTrue="1">
      <formula>INDIRECT("E"&amp;ROW())="PM TO CLEANSE"</formula>
    </cfRule>
    <cfRule type="expression" dxfId="6496" priority="5748" stopIfTrue="1">
      <formula>INDIRECT("E"&amp;ROW())="Survey Received"</formula>
    </cfRule>
    <cfRule type="expression" dxfId="6495" priority="5749" stopIfTrue="1">
      <formula>INDIRECT("E"&amp;ROW())="Survey Booked"</formula>
    </cfRule>
    <cfRule type="expression" dxfId="6494" priority="5771" stopIfTrue="1">
      <formula>INDIRECT("E"&amp;ROW())="Supply Only"</formula>
    </cfRule>
  </conditionalFormatting>
  <conditionalFormatting sqref="H40:AA41 H87:AA87">
    <cfRule type="expression" dxfId="6493" priority="14540">
      <formula>INDIRECT("D"&amp;ROW())="Yes"</formula>
    </cfRule>
  </conditionalFormatting>
  <conditionalFormatting sqref="H40:AA42 H45:AA48 H150:AA150 H152:AA152 H52:AA54 H56:AA60 H154:AA154 H146:AA146 H135:AA136 H138:AA138 H141:AA141 H148:AA148 H132:AA133 H197:AA198 H143:AA144 H111:AA115 H62:AA109 H177:AA178 H117:AA130">
    <cfRule type="expression" dxfId="6492" priority="14563" stopIfTrue="1">
      <formula>INDIRECT("E"&amp;ROW())="PM TO CLEANSE"</formula>
    </cfRule>
    <cfRule type="expression" dxfId="6491" priority="14564" stopIfTrue="1">
      <formula>INDIRECT("E"&amp;ROW())="Survey Received"</formula>
    </cfRule>
    <cfRule type="expression" dxfId="6490" priority="14565" stopIfTrue="1">
      <formula>INDIRECT("E"&amp;ROW())="Survey Booked"</formula>
    </cfRule>
  </conditionalFormatting>
  <conditionalFormatting sqref="H40:AA42 H150:AA150 H152:AA152 H52:AA54 H56:AA60 H154:AA154 H146:AA146 H135:AA136 H138:AA138 H141:AA141 H148:AA148 H132:AA133 H197:AA198 H143:AA144 H111:AA115 H62:AA109 H177:AA178 H117:AA130">
    <cfRule type="expression" dxfId="6489" priority="14560" stopIfTrue="1">
      <formula>INDIRECT("E"&amp;ROW())="Sent for pricing"</formula>
    </cfRule>
    <cfRule type="expression" dxfId="6488" priority="14561" stopIfTrue="1">
      <formula>INDIRECT("E"&amp;ROW())="Await"</formula>
    </cfRule>
    <cfRule type="expression" dxfId="6487" priority="14562" stopIfTrue="1">
      <formula>INDIRECT("E"&amp;ROW())="CLEANSED"</formula>
    </cfRule>
  </conditionalFormatting>
  <conditionalFormatting sqref="H40:AA42 H150:AA152 H154:AA154 H146:AA146 H135:AA136 H138:AA138 H141:AA141 H148:AA148 H132:AA133 H197:AA198 H143:AA144 H111:AA115 H52:AA109 H177:AA178 H117:AA130">
    <cfRule type="expression" dxfId="6486" priority="14544" stopIfTrue="1">
      <formula>INDIRECT("E"&amp;ROW())="Duplicate"</formula>
    </cfRule>
    <cfRule type="expression" dxfId="6485" priority="14545" stopIfTrue="1">
      <formula>INDIRECT("E"&amp;ROW())="Handed Back"</formula>
    </cfRule>
    <cfRule type="expression" dxfId="6484" priority="14546" stopIfTrue="1">
      <formula>INDIRECT("E"&amp;ROW())="Refusal"</formula>
    </cfRule>
    <cfRule type="expression" dxfId="6483" priority="14547" stopIfTrue="1">
      <formula>INDIRECT("E"&amp;ROW())="No Access install"</formula>
    </cfRule>
    <cfRule type="expression" dxfId="6482" priority="14548" stopIfTrue="1">
      <formula>INDIRECT("E"&amp;ROW())="No Access survey"</formula>
    </cfRule>
    <cfRule type="expression" dxfId="6481" priority="14549" stopIfTrue="1">
      <formula>INDIRECT("E"&amp;ROW())="NWR"</formula>
    </cfRule>
    <cfRule type="expression" dxfId="6480" priority="14550" stopIfTrue="1">
      <formula>INDIRECT("E"&amp;ROW())="Cancelled"</formula>
    </cfRule>
    <cfRule type="expression" dxfId="6479" priority="14551" stopIfTrue="1">
      <formula>INDIRECT("E"&amp;ROW())="On hold"</formula>
    </cfRule>
    <cfRule type="expression" dxfId="6478" priority="14552" stopIfTrue="1">
      <formula>INDIRECT("E"&amp;ROW())="Handed Over"</formula>
    </cfRule>
    <cfRule type="expression" dxfId="6477" priority="14553" stopIfTrue="1">
      <formula>INDIRECT("E"&amp;ROW())="Fitted"</formula>
    </cfRule>
    <cfRule type="expression" dxfId="6476" priority="14554" stopIfTrue="1">
      <formula>INDIRECT("E"&amp;ROW())="Booked to fit"</formula>
    </cfRule>
    <cfRule type="expression" dxfId="6475" priority="14555" stopIfTrue="1">
      <formula>INDIRECT("E"&amp;ROW())="Delivered To Depot/Container"</formula>
    </cfRule>
    <cfRule type="expression" dxfId="6474" priority="14556" stopIfTrue="1">
      <formula>INDIRECT("E"&amp;ROW())="Called Off"</formula>
    </cfRule>
    <cfRule type="expression" dxfId="6473" priority="14557" stopIfTrue="1">
      <formula>INDIRECT("E"&amp;ROW())="Await Client Approval"</formula>
    </cfRule>
    <cfRule type="expression" dxfId="6472" priority="14558" stopIfTrue="1">
      <formula>INDIRECT("E"&amp;ROW())="SCOPE SURVEY"</formula>
    </cfRule>
    <cfRule type="expression" dxfId="6471" priority="14559" stopIfTrue="1">
      <formula>INDIRECT("E"&amp;ROW())="Priced"</formula>
    </cfRule>
  </conditionalFormatting>
  <conditionalFormatting sqref="H40:AA42">
    <cfRule type="expression" dxfId="6470" priority="14543" stopIfTrue="1">
      <formula>INDIRECT("E"&amp;ROW())="confirmed"</formula>
    </cfRule>
  </conditionalFormatting>
  <conditionalFormatting sqref="H43:AA44">
    <cfRule type="expression" dxfId="6469" priority="14433">
      <formula>INDIRECT("D"&amp;ROW())="Yes"</formula>
    </cfRule>
    <cfRule type="expression" dxfId="6468" priority="14456" stopIfTrue="1">
      <formula>INDIRECT("E"&amp;ROW())="PM TO CLEANSE"</formula>
    </cfRule>
    <cfRule type="expression" dxfId="6467" priority="14457" stopIfTrue="1">
      <formula>INDIRECT("E"&amp;ROW())="Survey Received"</formula>
    </cfRule>
    <cfRule type="expression" dxfId="6466" priority="14458" stopIfTrue="1">
      <formula>INDIRECT("E"&amp;ROW())="Survey Booked"</formula>
    </cfRule>
  </conditionalFormatting>
  <conditionalFormatting sqref="H43:AA48">
    <cfRule type="expression" dxfId="6465" priority="14434" stopIfTrue="1">
      <formula>INDIRECT("E"&amp;ROW())="Supply Only"</formula>
    </cfRule>
    <cfRule type="expression" dxfId="6464" priority="14435" stopIfTrue="1">
      <formula>INDIRECT("E"&amp;ROW())="Part Fitted"</formula>
    </cfRule>
    <cfRule type="expression" dxfId="6463" priority="14436" stopIfTrue="1">
      <formula>INDIRECT("E"&amp;ROW())="confirmed"</formula>
    </cfRule>
    <cfRule type="expression" dxfId="6462" priority="14437" stopIfTrue="1">
      <formula>INDIRECT("E"&amp;ROW())="Duplicate"</formula>
    </cfRule>
    <cfRule type="expression" dxfId="6461" priority="14438" stopIfTrue="1">
      <formula>INDIRECT("E"&amp;ROW())="Handed Back"</formula>
    </cfRule>
    <cfRule type="expression" dxfId="6460" priority="14439" stopIfTrue="1">
      <formula>INDIRECT("E"&amp;ROW())="Refusal"</formula>
    </cfRule>
    <cfRule type="expression" dxfId="6459" priority="14440" stopIfTrue="1">
      <formula>INDIRECT("E"&amp;ROW())="No Access install"</formula>
    </cfRule>
    <cfRule type="expression" dxfId="6458" priority="14441" stopIfTrue="1">
      <formula>INDIRECT("E"&amp;ROW())="No Access survey"</formula>
    </cfRule>
    <cfRule type="expression" dxfId="6457" priority="14442" stopIfTrue="1">
      <formula>INDIRECT("E"&amp;ROW())="NWR"</formula>
    </cfRule>
    <cfRule type="expression" dxfId="6456" priority="14443" stopIfTrue="1">
      <formula>INDIRECT("E"&amp;ROW())="Cancelled"</formula>
    </cfRule>
    <cfRule type="expression" dxfId="6455" priority="14444" stopIfTrue="1">
      <formula>INDIRECT("E"&amp;ROW())="On hold"</formula>
    </cfRule>
    <cfRule type="expression" dxfId="6454" priority="14445" stopIfTrue="1">
      <formula>INDIRECT("E"&amp;ROW())="Handed Over"</formula>
    </cfRule>
    <cfRule type="expression" dxfId="6453" priority="14453" stopIfTrue="1">
      <formula>INDIRECT("E"&amp;ROW())="Sent for pricing"</formula>
    </cfRule>
    <cfRule type="expression" dxfId="6452" priority="14454" stopIfTrue="1">
      <formula>INDIRECT("E"&amp;ROW())="Await"</formula>
    </cfRule>
    <cfRule type="expression" dxfId="6451" priority="14455" stopIfTrue="1">
      <formula>INDIRECT("E"&amp;ROW())="CLEANSED"</formula>
    </cfRule>
  </conditionalFormatting>
  <conditionalFormatting sqref="H43:AA50">
    <cfRule type="expression" dxfId="6450" priority="14446" stopIfTrue="1">
      <formula>INDIRECT("E"&amp;ROW())="Fitted"</formula>
    </cfRule>
    <cfRule type="expression" dxfId="6449" priority="14447" stopIfTrue="1">
      <formula>INDIRECT("E"&amp;ROW())="Booked to fit"</formula>
    </cfRule>
    <cfRule type="expression" dxfId="6448" priority="14448" stopIfTrue="1">
      <formula>INDIRECT("E"&amp;ROW())="Delivered To Depot/Container"</formula>
    </cfRule>
    <cfRule type="expression" dxfId="6447" priority="14449" stopIfTrue="1">
      <formula>INDIRECT("E"&amp;ROW())="Called Off"</formula>
    </cfRule>
    <cfRule type="expression" dxfId="6446" priority="14450" stopIfTrue="1">
      <formula>INDIRECT("E"&amp;ROW())="Await Client Approval"</formula>
    </cfRule>
    <cfRule type="expression" dxfId="6445" priority="14451" stopIfTrue="1">
      <formula>INDIRECT("E"&amp;ROW())="SCOPE SURVEY"</formula>
    </cfRule>
    <cfRule type="expression" dxfId="6444" priority="14452" stopIfTrue="1">
      <formula>INDIRECT("E"&amp;ROW())="Priced"</formula>
    </cfRule>
  </conditionalFormatting>
  <conditionalFormatting sqref="H49:AA49">
    <cfRule type="expression" dxfId="6443" priority="11685">
      <formula>INDIRECT("D"&amp;ROW())="Yes"</formula>
    </cfRule>
    <cfRule type="expression" dxfId="6442" priority="11686" stopIfTrue="1">
      <formula>INDIRECT("E"&amp;ROW())="Supply Only"</formula>
    </cfRule>
    <cfRule type="expression" dxfId="6441" priority="11687" stopIfTrue="1">
      <formula>INDIRECT("E"&amp;ROW())="Part Fitted"</formula>
    </cfRule>
    <cfRule type="expression" dxfId="6440" priority="11688" stopIfTrue="1">
      <formula>INDIRECT("E"&amp;ROW())="confirmed"</formula>
    </cfRule>
    <cfRule type="expression" dxfId="6439" priority="11689" stopIfTrue="1">
      <formula>INDIRECT("E"&amp;ROW())="Duplicate"</formula>
    </cfRule>
    <cfRule type="expression" dxfId="6438" priority="11690" stopIfTrue="1">
      <formula>INDIRECT("E"&amp;ROW())="Handed Back"</formula>
    </cfRule>
    <cfRule type="expression" dxfId="6437" priority="11691" stopIfTrue="1">
      <formula>INDIRECT("E"&amp;ROW())="Refusal"</formula>
    </cfRule>
    <cfRule type="expression" dxfId="6436" priority="11692" stopIfTrue="1">
      <formula>INDIRECT("E"&amp;ROW())="No Access install"</formula>
    </cfRule>
    <cfRule type="expression" dxfId="6435" priority="11693" stopIfTrue="1">
      <formula>INDIRECT("E"&amp;ROW())="No Access survey"</formula>
    </cfRule>
    <cfRule type="expression" dxfId="6434" priority="11694" stopIfTrue="1">
      <formula>INDIRECT("E"&amp;ROW())="NWR"</formula>
    </cfRule>
    <cfRule type="expression" dxfId="6433" priority="11695" stopIfTrue="1">
      <formula>INDIRECT("E"&amp;ROW())="Cancelled"</formula>
    </cfRule>
    <cfRule type="expression" dxfId="6432" priority="11696" stopIfTrue="1">
      <formula>INDIRECT("E"&amp;ROW())="On hold"</formula>
    </cfRule>
    <cfRule type="expression" dxfId="6431" priority="11697" stopIfTrue="1">
      <formula>INDIRECT("E"&amp;ROW())="Handed Over"</formula>
    </cfRule>
    <cfRule type="expression" dxfId="6430" priority="11698" stopIfTrue="1">
      <formula>INDIRECT("E"&amp;ROW())="Sent for pricing"</formula>
    </cfRule>
    <cfRule type="expression" dxfId="6429" priority="11699" stopIfTrue="1">
      <formula>INDIRECT("E"&amp;ROW())="Await"</formula>
    </cfRule>
    <cfRule type="expression" dxfId="6428" priority="11700" stopIfTrue="1">
      <formula>INDIRECT("E"&amp;ROW())="CLEANSED"</formula>
    </cfRule>
    <cfRule type="expression" dxfId="6427" priority="11701" stopIfTrue="1">
      <formula>INDIRECT("E"&amp;ROW())="PM TO CLEANSE"</formula>
    </cfRule>
    <cfRule type="expression" dxfId="6426" priority="11702" stopIfTrue="1">
      <formula>INDIRECT("E"&amp;ROW())="Survey Received"</formula>
    </cfRule>
    <cfRule type="expression" dxfId="6425" priority="11703" stopIfTrue="1">
      <formula>INDIRECT("E"&amp;ROW())="Survey Booked"</formula>
    </cfRule>
  </conditionalFormatting>
  <conditionalFormatting sqref="H50:AA50">
    <cfRule type="expression" dxfId="6424" priority="15580" stopIfTrue="1">
      <formula>INDIRECT("E"&amp;ROW())="Sent for pricing"</formula>
    </cfRule>
    <cfRule type="expression" dxfId="6423" priority="15581" stopIfTrue="1">
      <formula>INDIRECT("E"&amp;ROW())="Await"</formula>
    </cfRule>
    <cfRule type="expression" dxfId="6422" priority="15582" stopIfTrue="1">
      <formula>INDIRECT("E"&amp;ROW())="CLEANSED"</formula>
    </cfRule>
    <cfRule type="expression" dxfId="6421" priority="15583" stopIfTrue="1">
      <formula>INDIRECT("E"&amp;ROW())="PM TO CLEANSE"</formula>
    </cfRule>
    <cfRule type="expression" dxfId="6420" priority="15584" stopIfTrue="1">
      <formula>INDIRECT("E"&amp;ROW())="Survey Received"</formula>
    </cfRule>
    <cfRule type="expression" dxfId="6419" priority="15585" stopIfTrue="1">
      <formula>INDIRECT("E"&amp;ROW())="Survey Booked"</formula>
    </cfRule>
  </conditionalFormatting>
  <conditionalFormatting sqref="H51:AA51 H83:AA83 H87:AA87 H32:AA39 H27:AA30">
    <cfRule type="expression" dxfId="6418" priority="13615" stopIfTrue="1">
      <formula>INDIRECT("E"&amp;ROW())="Part Fitted"</formula>
    </cfRule>
    <cfRule type="expression" dxfId="6417" priority="13616" stopIfTrue="1">
      <formula>INDIRECT("E"&amp;ROW())="confirmed"</formula>
    </cfRule>
    <cfRule type="expression" dxfId="6416" priority="13617" stopIfTrue="1">
      <formula>INDIRECT("E"&amp;ROW())="Duplicate"</formula>
    </cfRule>
    <cfRule type="expression" dxfId="6415" priority="13618" stopIfTrue="1">
      <formula>INDIRECT("E"&amp;ROW())="Handed Back"</formula>
    </cfRule>
    <cfRule type="expression" dxfId="6414" priority="13619" stopIfTrue="1">
      <formula>INDIRECT("E"&amp;ROW())="Refusal"</formula>
    </cfRule>
    <cfRule type="expression" dxfId="6413" priority="13620" stopIfTrue="1">
      <formula>INDIRECT("E"&amp;ROW())="No Access install"</formula>
    </cfRule>
    <cfRule type="expression" dxfId="6412" priority="13621" stopIfTrue="1">
      <formula>INDIRECT("E"&amp;ROW())="No Access survey"</formula>
    </cfRule>
    <cfRule type="expression" dxfId="6411" priority="13622" stopIfTrue="1">
      <formula>INDIRECT("E"&amp;ROW())="NWR"</formula>
    </cfRule>
    <cfRule type="expression" dxfId="6410" priority="13623" stopIfTrue="1">
      <formula>INDIRECT("E"&amp;ROW())="Cancelled"</formula>
    </cfRule>
    <cfRule type="expression" dxfId="6409" priority="13624" stopIfTrue="1">
      <formula>INDIRECT("E"&amp;ROW())="On hold"</formula>
    </cfRule>
    <cfRule type="expression" dxfId="6408" priority="13625" stopIfTrue="1">
      <formula>INDIRECT("E"&amp;ROW())="Handed Over"</formula>
    </cfRule>
    <cfRule type="expression" dxfId="6407" priority="13626" stopIfTrue="1">
      <formula>INDIRECT("E"&amp;ROW())="Fitted"</formula>
    </cfRule>
    <cfRule type="expression" dxfId="6406" priority="13627" stopIfTrue="1">
      <formula>INDIRECT("E"&amp;ROW())="Booked to fit"</formula>
    </cfRule>
    <cfRule type="expression" dxfId="6405" priority="13628" stopIfTrue="1">
      <formula>INDIRECT("E"&amp;ROW())="Delivered To Depot/Container"</formula>
    </cfRule>
    <cfRule type="expression" dxfId="6404" priority="13629" stopIfTrue="1">
      <formula>INDIRECT("E"&amp;ROW())="Called Off"</formula>
    </cfRule>
    <cfRule type="expression" dxfId="6403" priority="13630" stopIfTrue="1">
      <formula>INDIRECT("E"&amp;ROW())="Await Client Approval"</formula>
    </cfRule>
    <cfRule type="expression" dxfId="6402" priority="13631" stopIfTrue="1">
      <formula>INDIRECT("E"&amp;ROW())="SCOPE SURVEY"</formula>
    </cfRule>
    <cfRule type="expression" dxfId="6401" priority="13632" stopIfTrue="1">
      <formula>INDIRECT("E"&amp;ROW())="Priced"</formula>
    </cfRule>
    <cfRule type="expression" dxfId="6400" priority="13633" stopIfTrue="1">
      <formula>INDIRECT("E"&amp;ROW())="Sent for pricing"</formula>
    </cfRule>
    <cfRule type="expression" dxfId="6399" priority="13634" stopIfTrue="1">
      <formula>INDIRECT("E"&amp;ROW())="Await"</formula>
    </cfRule>
    <cfRule type="expression" dxfId="6398" priority="13635" stopIfTrue="1">
      <formula>INDIRECT("E"&amp;ROW())="CLEANSED"</formula>
    </cfRule>
    <cfRule type="expression" dxfId="6397" priority="13636" stopIfTrue="1">
      <formula>INDIRECT("E"&amp;ROW())="PM TO CLEANSE"</formula>
    </cfRule>
    <cfRule type="expression" dxfId="6396" priority="13637" stopIfTrue="1">
      <formula>INDIRECT("E"&amp;ROW())="Survey Received"</formula>
    </cfRule>
    <cfRule type="expression" dxfId="6395" priority="13638" stopIfTrue="1">
      <formula>INDIRECT("E"&amp;ROW())="Survey Booked"</formula>
    </cfRule>
  </conditionalFormatting>
  <conditionalFormatting sqref="H55:AA55">
    <cfRule type="expression" dxfId="6394" priority="12719">
      <formula>INDIRECT("D"&amp;ROW())="Yes"</formula>
    </cfRule>
    <cfRule type="expression" dxfId="6393" priority="12720" stopIfTrue="1">
      <formula>INDIRECT("E"&amp;ROW())="Sent for pricing"</formula>
    </cfRule>
    <cfRule type="expression" dxfId="6392" priority="12721" stopIfTrue="1">
      <formula>INDIRECT("E"&amp;ROW())="Await"</formula>
    </cfRule>
    <cfRule type="expression" dxfId="6391" priority="12722" stopIfTrue="1">
      <formula>INDIRECT("E"&amp;ROW())="CLEANSED"</formula>
    </cfRule>
    <cfRule type="expression" dxfId="6390" priority="12723" stopIfTrue="1">
      <formula>INDIRECT("E"&amp;ROW())="PM TO CLEANSE"</formula>
    </cfRule>
    <cfRule type="expression" dxfId="6389" priority="12724" stopIfTrue="1">
      <formula>INDIRECT("E"&amp;ROW())="Survey Received"</formula>
    </cfRule>
    <cfRule type="expression" dxfId="6388" priority="12725" stopIfTrue="1">
      <formula>INDIRECT("E"&amp;ROW())="Survey Booked"</formula>
    </cfRule>
  </conditionalFormatting>
  <conditionalFormatting sqref="H61:AA61">
    <cfRule type="expression" dxfId="6387" priority="4369">
      <formula>INDIRECT("D"&amp;ROW())="Yes"</formula>
    </cfRule>
    <cfRule type="expression" dxfId="6386" priority="4370" stopIfTrue="1">
      <formula>INDIRECT("E"&amp;ROW())="Sent for pricing"</formula>
    </cfRule>
    <cfRule type="expression" dxfId="6385" priority="4371" stopIfTrue="1">
      <formula>INDIRECT("E"&amp;ROW())="Await"</formula>
    </cfRule>
    <cfRule type="expression" dxfId="6384" priority="4372" stopIfTrue="1">
      <formula>INDIRECT("E"&amp;ROW())="CLEANSED"</formula>
    </cfRule>
    <cfRule type="expression" dxfId="6383" priority="4373" stopIfTrue="1">
      <formula>INDIRECT("E"&amp;ROW())="PM TO CLEANSE"</formula>
    </cfRule>
    <cfRule type="expression" dxfId="6382" priority="4374" stopIfTrue="1">
      <formula>INDIRECT("E"&amp;ROW())="Survey Received"</formula>
    </cfRule>
    <cfRule type="expression" dxfId="6381" priority="4375" stopIfTrue="1">
      <formula>INDIRECT("E"&amp;ROW())="Survey Booked"</formula>
    </cfRule>
  </conditionalFormatting>
  <conditionalFormatting sqref="H74:AA74">
    <cfRule type="expression" dxfId="6380" priority="7195" stopIfTrue="1">
      <formula>INDIRECT("E"&amp;ROW())="Survey Received"</formula>
    </cfRule>
    <cfRule type="expression" dxfId="6379" priority="7196" stopIfTrue="1">
      <formula>INDIRECT("E"&amp;ROW())="Survey Booked"</formula>
    </cfRule>
    <cfRule type="expression" dxfId="6378" priority="7242">
      <formula>INDIRECT("D"&amp;ROW())="Yes"</formula>
    </cfRule>
    <cfRule type="expression" dxfId="6377" priority="7243" stopIfTrue="1">
      <formula>INDIRECT("E"&amp;ROW())="Supply Only"</formula>
    </cfRule>
    <cfRule type="expression" dxfId="6376" priority="7244" stopIfTrue="1">
      <formula>INDIRECT("E"&amp;ROW())="Part Fitted"</formula>
    </cfRule>
    <cfRule type="expression" dxfId="6375" priority="7245" stopIfTrue="1">
      <formula>INDIRECT("E"&amp;ROW())="confirmed"</formula>
    </cfRule>
    <cfRule type="expression" dxfId="6374" priority="7246" stopIfTrue="1">
      <formula>INDIRECT("E"&amp;ROW())="Duplicate"</formula>
    </cfRule>
    <cfRule type="expression" dxfId="6373" priority="7247" stopIfTrue="1">
      <formula>INDIRECT("E"&amp;ROW())="Handed Back"</formula>
    </cfRule>
    <cfRule type="expression" dxfId="6372" priority="7248" stopIfTrue="1">
      <formula>INDIRECT("E"&amp;ROW())="Refusal"</formula>
    </cfRule>
    <cfRule type="expression" dxfId="6371" priority="7249" stopIfTrue="1">
      <formula>INDIRECT("E"&amp;ROW())="No Access install"</formula>
    </cfRule>
    <cfRule type="expression" dxfId="6370" priority="7250" stopIfTrue="1">
      <formula>INDIRECT("E"&amp;ROW())="No Access survey"</formula>
    </cfRule>
    <cfRule type="expression" dxfId="6369" priority="7251" stopIfTrue="1">
      <formula>INDIRECT("E"&amp;ROW())="NWR"</formula>
    </cfRule>
    <cfRule type="expression" dxfId="6368" priority="7252" stopIfTrue="1">
      <formula>INDIRECT("E"&amp;ROW())="Cancelled"</formula>
    </cfRule>
    <cfRule type="expression" dxfId="6367" priority="7253" stopIfTrue="1">
      <formula>INDIRECT("E"&amp;ROW())="On hold"</formula>
    </cfRule>
    <cfRule type="expression" dxfId="6366" priority="7254" stopIfTrue="1">
      <formula>INDIRECT("E"&amp;ROW())="Handed Over"</formula>
    </cfRule>
    <cfRule type="expression" dxfId="6365" priority="7255" stopIfTrue="1">
      <formula>INDIRECT("E"&amp;ROW())="Fitted"</formula>
    </cfRule>
    <cfRule type="expression" dxfId="6364" priority="7256" stopIfTrue="1">
      <formula>INDIRECT("E"&amp;ROW())="Booked to fit"</formula>
    </cfRule>
    <cfRule type="expression" dxfId="6363" priority="7257" stopIfTrue="1">
      <formula>INDIRECT("E"&amp;ROW())="Delivered To Depot/Container"</formula>
    </cfRule>
    <cfRule type="expression" dxfId="6362" priority="7258" stopIfTrue="1">
      <formula>INDIRECT("E"&amp;ROW())="Called Off"</formula>
    </cfRule>
    <cfRule type="expression" dxfId="6361" priority="7259" stopIfTrue="1">
      <formula>INDIRECT("E"&amp;ROW())="Await Client Approval"</formula>
    </cfRule>
    <cfRule type="expression" dxfId="6360" priority="7260" stopIfTrue="1">
      <formula>INDIRECT("E"&amp;ROW())="SCOPE SURVEY"</formula>
    </cfRule>
    <cfRule type="expression" dxfId="6359" priority="7261" stopIfTrue="1">
      <formula>INDIRECT("E"&amp;ROW())="Priced"</formula>
    </cfRule>
    <cfRule type="expression" dxfId="6358" priority="7262" stopIfTrue="1">
      <formula>INDIRECT("E"&amp;ROW())="Sent for pricing"</formula>
    </cfRule>
    <cfRule type="expression" dxfId="6357" priority="7263" stopIfTrue="1">
      <formula>INDIRECT("E"&amp;ROW())="Await"</formula>
    </cfRule>
    <cfRule type="expression" dxfId="6356" priority="7264" stopIfTrue="1">
      <formula>INDIRECT("E"&amp;ROW())="CLEANSED"</formula>
    </cfRule>
    <cfRule type="expression" dxfId="6355" priority="7265" stopIfTrue="1">
      <formula>INDIRECT("E"&amp;ROW())="PM TO CLEANSE"</formula>
    </cfRule>
  </conditionalFormatting>
  <conditionalFormatting sqref="H83:AA83 H87:AA87 H32:AA39 H27:AA30">
    <cfRule type="expression" dxfId="6354" priority="13614" stopIfTrue="1">
      <formula>INDIRECT("E"&amp;ROW())="Supply Only"</formula>
    </cfRule>
  </conditionalFormatting>
  <conditionalFormatting sqref="H87:AA87 H40:AA42 H79:AA79">
    <cfRule type="expression" dxfId="6353" priority="14542" stopIfTrue="1">
      <formula>INDIRECT("E"&amp;ROW())="Part Fitted"</formula>
    </cfRule>
  </conditionalFormatting>
  <conditionalFormatting sqref="H87:AA87">
    <cfRule type="expression" dxfId="6352" priority="14541" stopIfTrue="1">
      <formula>INDIRECT("E"&amp;ROW())="Supply Only"</formula>
    </cfRule>
  </conditionalFormatting>
  <conditionalFormatting sqref="H89:AA89">
    <cfRule type="expression" dxfId="6351" priority="9823">
      <formula>INDIRECT("D"&amp;ROW())="Yes"</formula>
    </cfRule>
    <cfRule type="expression" dxfId="6350" priority="9824" stopIfTrue="1">
      <formula>INDIRECT("E"&amp;ROW())="Supply Only"</formula>
    </cfRule>
    <cfRule type="expression" dxfId="6349" priority="9825" stopIfTrue="1">
      <formula>INDIRECT("E"&amp;ROW())="Part Fitted"</formula>
    </cfRule>
    <cfRule type="expression" dxfId="6348" priority="9826" stopIfTrue="1">
      <formula>INDIRECT("E"&amp;ROW())="confirmed"</formula>
    </cfRule>
    <cfRule type="expression" dxfId="6347" priority="9827" stopIfTrue="1">
      <formula>INDIRECT("E"&amp;ROW())="Duplicate"</formula>
    </cfRule>
    <cfRule type="expression" dxfId="6346" priority="9828" stopIfTrue="1">
      <formula>INDIRECT("E"&amp;ROW())="Handed Back"</formula>
    </cfRule>
    <cfRule type="expression" dxfId="6345" priority="9829" stopIfTrue="1">
      <formula>INDIRECT("E"&amp;ROW())="Refusal"</formula>
    </cfRule>
    <cfRule type="expression" dxfId="6344" priority="9830" stopIfTrue="1">
      <formula>INDIRECT("E"&amp;ROW())="No Access install"</formula>
    </cfRule>
    <cfRule type="expression" dxfId="6343" priority="9831" stopIfTrue="1">
      <formula>INDIRECT("E"&amp;ROW())="No Access survey"</formula>
    </cfRule>
    <cfRule type="expression" dxfId="6342" priority="9832" stopIfTrue="1">
      <formula>INDIRECT("E"&amp;ROW())="NWR"</formula>
    </cfRule>
    <cfRule type="expression" dxfId="6341" priority="9833" stopIfTrue="1">
      <formula>INDIRECT("E"&amp;ROW())="Cancelled"</formula>
    </cfRule>
    <cfRule type="expression" dxfId="6340" priority="9834" stopIfTrue="1">
      <formula>INDIRECT("E"&amp;ROW())="On hold"</formula>
    </cfRule>
    <cfRule type="expression" dxfId="6339" priority="9835" stopIfTrue="1">
      <formula>INDIRECT("E"&amp;ROW())="Handed Over"</formula>
    </cfRule>
    <cfRule type="expression" dxfId="6338" priority="9836" stopIfTrue="1">
      <formula>INDIRECT("E"&amp;ROW())="Fitted"</formula>
    </cfRule>
    <cfRule type="expression" dxfId="6337" priority="9837" stopIfTrue="1">
      <formula>INDIRECT("E"&amp;ROW())="Booked to fit"</formula>
    </cfRule>
    <cfRule type="expression" dxfId="6336" priority="9838" stopIfTrue="1">
      <formula>INDIRECT("E"&amp;ROW())="Delivered To Depot/Container"</formula>
    </cfRule>
    <cfRule type="expression" dxfId="6335" priority="9839" stopIfTrue="1">
      <formula>INDIRECT("E"&amp;ROW())="Called Off"</formula>
    </cfRule>
    <cfRule type="expression" dxfId="6334" priority="9840" stopIfTrue="1">
      <formula>INDIRECT("E"&amp;ROW())="Await Client Approval"</formula>
    </cfRule>
    <cfRule type="expression" dxfId="6333" priority="9841" stopIfTrue="1">
      <formula>INDIRECT("E"&amp;ROW())="SCOPE SURVEY"</formula>
    </cfRule>
    <cfRule type="expression" dxfId="6332" priority="9842" stopIfTrue="1">
      <formula>INDIRECT("E"&amp;ROW())="Priced"</formula>
    </cfRule>
    <cfRule type="expression" dxfId="6331" priority="9843" stopIfTrue="1">
      <formula>INDIRECT("E"&amp;ROW())="Sent for pricing"</formula>
    </cfRule>
    <cfRule type="expression" dxfId="6330" priority="9844" stopIfTrue="1">
      <formula>INDIRECT("E"&amp;ROW())="Await"</formula>
    </cfRule>
    <cfRule type="expression" dxfId="6329" priority="9845" stopIfTrue="1">
      <formula>INDIRECT("E"&amp;ROW())="CLEANSED"</formula>
    </cfRule>
    <cfRule type="expression" dxfId="6328" priority="9846" stopIfTrue="1">
      <formula>INDIRECT("E"&amp;ROW())="PM TO CLEANSE"</formula>
    </cfRule>
    <cfRule type="expression" dxfId="6327" priority="9847" stopIfTrue="1">
      <formula>INDIRECT("E"&amp;ROW())="Survey Received"</formula>
    </cfRule>
    <cfRule type="expression" dxfId="6326" priority="9848" stopIfTrue="1">
      <formula>INDIRECT("E"&amp;ROW())="Survey Booked"</formula>
    </cfRule>
  </conditionalFormatting>
  <conditionalFormatting sqref="H92:AA93">
    <cfRule type="expression" dxfId="6325" priority="10150">
      <formula>INDIRECT("D"&amp;ROW())="Yes"</formula>
    </cfRule>
    <cfRule type="expression" dxfId="6324" priority="10151" stopIfTrue="1">
      <formula>INDIRECT("E"&amp;ROW())="Supply Only"</formula>
    </cfRule>
    <cfRule type="expression" dxfId="6323" priority="10152" stopIfTrue="1">
      <formula>INDIRECT("E"&amp;ROW())="Part Fitted"</formula>
    </cfRule>
    <cfRule type="expression" dxfId="6322" priority="10153" stopIfTrue="1">
      <formula>INDIRECT("E"&amp;ROW())="confirmed"</formula>
    </cfRule>
    <cfRule type="expression" dxfId="6321" priority="10154" stopIfTrue="1">
      <formula>INDIRECT("E"&amp;ROW())="Duplicate"</formula>
    </cfRule>
    <cfRule type="expression" dxfId="6320" priority="10155" stopIfTrue="1">
      <formula>INDIRECT("E"&amp;ROW())="Handed Back"</formula>
    </cfRule>
    <cfRule type="expression" dxfId="6319" priority="10156" stopIfTrue="1">
      <formula>INDIRECT("E"&amp;ROW())="Refusal"</formula>
    </cfRule>
    <cfRule type="expression" dxfId="6318" priority="10157" stopIfTrue="1">
      <formula>INDIRECT("E"&amp;ROW())="No Access install"</formula>
    </cfRule>
    <cfRule type="expression" dxfId="6317" priority="10158" stopIfTrue="1">
      <formula>INDIRECT("E"&amp;ROW())="No Access survey"</formula>
    </cfRule>
    <cfRule type="expression" dxfId="6316" priority="10159" stopIfTrue="1">
      <formula>INDIRECT("E"&amp;ROW())="NWR"</formula>
    </cfRule>
    <cfRule type="expression" dxfId="6315" priority="10160" stopIfTrue="1">
      <formula>INDIRECT("E"&amp;ROW())="Cancelled"</formula>
    </cfRule>
    <cfRule type="expression" dxfId="6314" priority="10161" stopIfTrue="1">
      <formula>INDIRECT("E"&amp;ROW())="On hold"</formula>
    </cfRule>
    <cfRule type="expression" dxfId="6313" priority="10162" stopIfTrue="1">
      <formula>INDIRECT("E"&amp;ROW())="Handed Over"</formula>
    </cfRule>
    <cfRule type="expression" dxfId="6312" priority="10163" stopIfTrue="1">
      <formula>INDIRECT("E"&amp;ROW())="Fitted"</formula>
    </cfRule>
    <cfRule type="expression" dxfId="6311" priority="10164" stopIfTrue="1">
      <formula>INDIRECT("E"&amp;ROW())="Booked to fit"</formula>
    </cfRule>
    <cfRule type="expression" dxfId="6310" priority="10165" stopIfTrue="1">
      <formula>INDIRECT("E"&amp;ROW())="Delivered To Depot/Container"</formula>
    </cfRule>
    <cfRule type="expression" dxfId="6309" priority="10166" stopIfTrue="1">
      <formula>INDIRECT("E"&amp;ROW())="Called Off"</formula>
    </cfRule>
    <cfRule type="expression" dxfId="6308" priority="10167" stopIfTrue="1">
      <formula>INDIRECT("E"&amp;ROW())="Await Client Approval"</formula>
    </cfRule>
    <cfRule type="expression" dxfId="6307" priority="10168" stopIfTrue="1">
      <formula>INDIRECT("E"&amp;ROW())="SCOPE SURVEY"</formula>
    </cfRule>
    <cfRule type="expression" dxfId="6306" priority="10169" stopIfTrue="1">
      <formula>INDIRECT("E"&amp;ROW())="Priced"</formula>
    </cfRule>
    <cfRule type="expression" dxfId="6305" priority="10170" stopIfTrue="1">
      <formula>INDIRECT("E"&amp;ROW())="Sent for pricing"</formula>
    </cfRule>
    <cfRule type="expression" dxfId="6304" priority="10171" stopIfTrue="1">
      <formula>INDIRECT("E"&amp;ROW())="Await"</formula>
    </cfRule>
    <cfRule type="expression" dxfId="6303" priority="10172" stopIfTrue="1">
      <formula>INDIRECT("E"&amp;ROW())="CLEANSED"</formula>
    </cfRule>
    <cfRule type="expression" dxfId="6302" priority="10173" stopIfTrue="1">
      <formula>INDIRECT("E"&amp;ROW())="PM TO CLEANSE"</formula>
    </cfRule>
    <cfRule type="expression" dxfId="6301" priority="10174" stopIfTrue="1">
      <formula>INDIRECT("E"&amp;ROW())="Survey Received"</formula>
    </cfRule>
    <cfRule type="expression" dxfId="6300" priority="10175" stopIfTrue="1">
      <formula>INDIRECT("E"&amp;ROW())="Survey Booked"</formula>
    </cfRule>
    <cfRule type="expression" dxfId="6299" priority="10176">
      <formula>INDIRECT("D"&amp;ROW())="Yes"</formula>
    </cfRule>
    <cfRule type="expression" dxfId="6298" priority="10177" stopIfTrue="1">
      <formula>INDIRECT("E"&amp;ROW())="Supply Only"</formula>
    </cfRule>
    <cfRule type="expression" dxfId="6297" priority="10178" stopIfTrue="1">
      <formula>INDIRECT("E"&amp;ROW())="Part Fitted"</formula>
    </cfRule>
  </conditionalFormatting>
  <conditionalFormatting sqref="H95:AA96">
    <cfRule type="expression" dxfId="6296" priority="9507">
      <formula>INDIRECT("D"&amp;ROW())="Yes"</formula>
    </cfRule>
    <cfRule type="expression" dxfId="6295" priority="9508" stopIfTrue="1">
      <formula>INDIRECT("E"&amp;ROW())="Supply Only"</formula>
    </cfRule>
    <cfRule type="expression" dxfId="6294" priority="9509" stopIfTrue="1">
      <formula>INDIRECT("E"&amp;ROW())="Part Fitted"</formula>
    </cfRule>
    <cfRule type="expression" dxfId="6293" priority="9510" stopIfTrue="1">
      <formula>INDIRECT("E"&amp;ROW())="confirmed"</formula>
    </cfRule>
    <cfRule type="expression" dxfId="6292" priority="9511" stopIfTrue="1">
      <formula>INDIRECT("E"&amp;ROW())="Duplicate"</formula>
    </cfRule>
    <cfRule type="expression" dxfId="6291" priority="9512" stopIfTrue="1">
      <formula>INDIRECT("E"&amp;ROW())="Handed Back"</formula>
    </cfRule>
    <cfRule type="expression" dxfId="6290" priority="9513" stopIfTrue="1">
      <formula>INDIRECT("E"&amp;ROW())="Refusal"</formula>
    </cfRule>
    <cfRule type="expression" dxfId="6289" priority="9514" stopIfTrue="1">
      <formula>INDIRECT("E"&amp;ROW())="No Access install"</formula>
    </cfRule>
    <cfRule type="expression" dxfId="6288" priority="9515" stopIfTrue="1">
      <formula>INDIRECT("E"&amp;ROW())="No Access survey"</formula>
    </cfRule>
    <cfRule type="expression" dxfId="6287" priority="9516" stopIfTrue="1">
      <formula>INDIRECT("E"&amp;ROW())="NWR"</formula>
    </cfRule>
    <cfRule type="expression" dxfId="6286" priority="9517" stopIfTrue="1">
      <formula>INDIRECT("E"&amp;ROW())="Cancelled"</formula>
    </cfRule>
    <cfRule type="expression" dxfId="6285" priority="9518" stopIfTrue="1">
      <formula>INDIRECT("E"&amp;ROW())="On hold"</formula>
    </cfRule>
    <cfRule type="expression" dxfId="6284" priority="9519" stopIfTrue="1">
      <formula>INDIRECT("E"&amp;ROW())="Handed Over"</formula>
    </cfRule>
    <cfRule type="expression" dxfId="6283" priority="9520" stopIfTrue="1">
      <formula>INDIRECT("E"&amp;ROW())="Fitted"</formula>
    </cfRule>
    <cfRule type="expression" dxfId="6282" priority="9521" stopIfTrue="1">
      <formula>INDIRECT("E"&amp;ROW())="Booked to fit"</formula>
    </cfRule>
    <cfRule type="expression" dxfId="6281" priority="9522" stopIfTrue="1">
      <formula>INDIRECT("E"&amp;ROW())="Delivered To Depot/Container"</formula>
    </cfRule>
    <cfRule type="expression" dxfId="6280" priority="9523" stopIfTrue="1">
      <formula>INDIRECT("E"&amp;ROW())="Called Off"</formula>
    </cfRule>
    <cfRule type="expression" dxfId="6279" priority="9524" stopIfTrue="1">
      <formula>INDIRECT("E"&amp;ROW())="Await Client Approval"</formula>
    </cfRule>
    <cfRule type="expression" dxfId="6278" priority="9525" stopIfTrue="1">
      <formula>INDIRECT("E"&amp;ROW())="SCOPE SURVEY"</formula>
    </cfRule>
    <cfRule type="expression" dxfId="6277" priority="9526" stopIfTrue="1">
      <formula>INDIRECT("E"&amp;ROW())="Priced"</formula>
    </cfRule>
    <cfRule type="expression" dxfId="6276" priority="9527" stopIfTrue="1">
      <formula>INDIRECT("E"&amp;ROW())="Sent for pricing"</formula>
    </cfRule>
    <cfRule type="expression" dxfId="6275" priority="9528" stopIfTrue="1">
      <formula>INDIRECT("E"&amp;ROW())="Await"</formula>
    </cfRule>
    <cfRule type="expression" dxfId="6274" priority="9529" stopIfTrue="1">
      <formula>INDIRECT("E"&amp;ROW())="CLEANSED"</formula>
    </cfRule>
    <cfRule type="expression" dxfId="6273" priority="9530" stopIfTrue="1">
      <formula>INDIRECT("E"&amp;ROW())="PM TO CLEANSE"</formula>
    </cfRule>
    <cfRule type="expression" dxfId="6272" priority="9531" stopIfTrue="1">
      <formula>INDIRECT("E"&amp;ROW())="Survey Received"</formula>
    </cfRule>
    <cfRule type="expression" dxfId="6271" priority="9532" stopIfTrue="1">
      <formula>INDIRECT("E"&amp;ROW())="Survey Booked"</formula>
    </cfRule>
  </conditionalFormatting>
  <conditionalFormatting sqref="H133:AA133">
    <cfRule type="expression" dxfId="6270" priority="825">
      <formula>INDIRECT("D"&amp;ROW())="Yes"</formula>
    </cfRule>
    <cfRule type="expression" dxfId="6269" priority="826" stopIfTrue="1">
      <formula>INDIRECT("E"&amp;ROW())="Supply Only"</formula>
    </cfRule>
    <cfRule type="expression" dxfId="6268" priority="827" stopIfTrue="1">
      <formula>INDIRECT("E"&amp;ROW())="Part Fitted"</formula>
    </cfRule>
    <cfRule type="expression" dxfId="6267" priority="828" stopIfTrue="1">
      <formula>INDIRECT("E"&amp;ROW())="confirmed"</formula>
    </cfRule>
    <cfRule type="expression" dxfId="6266" priority="829" stopIfTrue="1">
      <formula>INDIRECT("E"&amp;ROW())="Duplicate"</formula>
    </cfRule>
    <cfRule type="expression" dxfId="6265" priority="830" stopIfTrue="1">
      <formula>INDIRECT("E"&amp;ROW())="Handed Back"</formula>
    </cfRule>
    <cfRule type="expression" dxfId="6264" priority="831" stopIfTrue="1">
      <formula>INDIRECT("E"&amp;ROW())="Refusal"</formula>
    </cfRule>
    <cfRule type="expression" dxfId="6263" priority="832" stopIfTrue="1">
      <formula>INDIRECT("E"&amp;ROW())="No Access install"</formula>
    </cfRule>
    <cfRule type="expression" dxfId="6262" priority="833" stopIfTrue="1">
      <formula>INDIRECT("E"&amp;ROW())="No Access survey"</formula>
    </cfRule>
    <cfRule type="expression" dxfId="6261" priority="834" stopIfTrue="1">
      <formula>INDIRECT("E"&amp;ROW())="NWR"</formula>
    </cfRule>
    <cfRule type="expression" dxfId="6260" priority="835" stopIfTrue="1">
      <formula>INDIRECT("E"&amp;ROW())="Cancelled"</formula>
    </cfRule>
    <cfRule type="expression" dxfId="6259" priority="836" stopIfTrue="1">
      <formula>INDIRECT("E"&amp;ROW())="On hold"</formula>
    </cfRule>
    <cfRule type="expression" dxfId="6258" priority="837" stopIfTrue="1">
      <formula>INDIRECT("E"&amp;ROW())="Handed Over"</formula>
    </cfRule>
    <cfRule type="expression" dxfId="6257" priority="838" stopIfTrue="1">
      <formula>INDIRECT("E"&amp;ROW())="Fitted"</formula>
    </cfRule>
    <cfRule type="expression" dxfId="6256" priority="839" stopIfTrue="1">
      <formula>INDIRECT("E"&amp;ROW())="Booked to fit"</formula>
    </cfRule>
    <cfRule type="expression" dxfId="6255" priority="840" stopIfTrue="1">
      <formula>INDIRECT("E"&amp;ROW())="Delivered To Depot/Container"</formula>
    </cfRule>
    <cfRule type="expression" dxfId="6254" priority="841" stopIfTrue="1">
      <formula>INDIRECT("E"&amp;ROW())="Called Off"</formula>
    </cfRule>
    <cfRule type="expression" dxfId="6253" priority="842" stopIfTrue="1">
      <formula>INDIRECT("E"&amp;ROW())="Await Client Approval"</formula>
    </cfRule>
    <cfRule type="expression" dxfId="6252" priority="843" stopIfTrue="1">
      <formula>INDIRECT("E"&amp;ROW())="SCOPE SURVEY"</formula>
    </cfRule>
    <cfRule type="expression" dxfId="6251" priority="844" stopIfTrue="1">
      <formula>INDIRECT("E"&amp;ROW())="Priced"</formula>
    </cfRule>
    <cfRule type="expression" dxfId="6250" priority="845" stopIfTrue="1">
      <formula>INDIRECT("E"&amp;ROW())="Sent for pricing"</formula>
    </cfRule>
    <cfRule type="expression" dxfId="6249" priority="846" stopIfTrue="1">
      <formula>INDIRECT("E"&amp;ROW())="Await"</formula>
    </cfRule>
    <cfRule type="expression" dxfId="6248" priority="847" stopIfTrue="1">
      <formula>INDIRECT("E"&amp;ROW())="CLEANSED"</formula>
    </cfRule>
    <cfRule type="expression" dxfId="6247" priority="848" stopIfTrue="1">
      <formula>INDIRECT("E"&amp;ROW())="PM TO CLEANSE"</formula>
    </cfRule>
    <cfRule type="expression" dxfId="6246" priority="849" stopIfTrue="1">
      <formula>INDIRECT("E"&amp;ROW())="Survey Received"</formula>
    </cfRule>
    <cfRule type="expression" dxfId="6245" priority="850" stopIfTrue="1">
      <formula>INDIRECT("E"&amp;ROW())="Survey Booked"</formula>
    </cfRule>
  </conditionalFormatting>
  <conditionalFormatting sqref="H151:AA151">
    <cfRule type="expression" dxfId="6244" priority="6021">
      <formula>INDIRECT("D"&amp;ROW())="Yes"</formula>
    </cfRule>
    <cfRule type="expression" dxfId="6243" priority="6022" stopIfTrue="1">
      <formula>INDIRECT("E"&amp;ROW())="Sent for pricing"</formula>
    </cfRule>
    <cfRule type="expression" dxfId="6242" priority="6023" stopIfTrue="1">
      <formula>INDIRECT("E"&amp;ROW())="Await"</formula>
    </cfRule>
    <cfRule type="expression" dxfId="6241" priority="6024" stopIfTrue="1">
      <formula>INDIRECT("E"&amp;ROW())="CLEANSED"</formula>
    </cfRule>
    <cfRule type="expression" dxfId="6240" priority="6025" stopIfTrue="1">
      <formula>INDIRECT("E"&amp;ROW())="PM TO CLEANSE"</formula>
    </cfRule>
    <cfRule type="expression" dxfId="6239" priority="6026" stopIfTrue="1">
      <formula>INDIRECT("E"&amp;ROW())="Survey Received"</formula>
    </cfRule>
    <cfRule type="expression" dxfId="6238" priority="6027" stopIfTrue="1">
      <formula>INDIRECT("E"&amp;ROW())="Survey Booked"</formula>
    </cfRule>
    <cfRule type="expression" dxfId="6237" priority="6224" stopIfTrue="1">
      <formula>INDIRECT("E"&amp;ROW())="Supply Only"</formula>
    </cfRule>
  </conditionalFormatting>
  <conditionalFormatting sqref="H183:AA184">
    <cfRule type="expression" dxfId="6236" priority="6783">
      <formula>INDIRECT("D"&amp;ROW())="Yes"</formula>
    </cfRule>
    <cfRule type="expression" dxfId="6235" priority="6784" stopIfTrue="1">
      <formula>INDIRECT("E"&amp;ROW())="Supply Only"</formula>
    </cfRule>
    <cfRule type="expression" dxfId="6234" priority="6785" stopIfTrue="1">
      <formula>INDIRECT("E"&amp;ROW())="Part Fitted"</formula>
    </cfRule>
    <cfRule type="expression" dxfId="6233" priority="6786" stopIfTrue="1">
      <formula>INDIRECT("E"&amp;ROW())="confirmed"</formula>
    </cfRule>
    <cfRule type="expression" dxfId="6232" priority="6787" stopIfTrue="1">
      <formula>INDIRECT("E"&amp;ROW())="Duplicate"</formula>
    </cfRule>
    <cfRule type="expression" dxfId="6231" priority="6788" stopIfTrue="1">
      <formula>INDIRECT("E"&amp;ROW())="Handed Back"</formula>
    </cfRule>
    <cfRule type="expression" dxfId="6230" priority="6789" stopIfTrue="1">
      <formula>INDIRECT("E"&amp;ROW())="Refusal"</formula>
    </cfRule>
    <cfRule type="expression" dxfId="6229" priority="6790" stopIfTrue="1">
      <formula>INDIRECT("E"&amp;ROW())="No Access install"</formula>
    </cfRule>
    <cfRule type="expression" dxfId="6228" priority="6791" stopIfTrue="1">
      <formula>INDIRECT("E"&amp;ROW())="No Access survey"</formula>
    </cfRule>
    <cfRule type="expression" dxfId="6227" priority="6792" stopIfTrue="1">
      <formula>INDIRECT("E"&amp;ROW())="NWR"</formula>
    </cfRule>
    <cfRule type="expression" dxfId="6226" priority="6793" stopIfTrue="1">
      <formula>INDIRECT("E"&amp;ROW())="Cancelled"</formula>
    </cfRule>
    <cfRule type="expression" dxfId="6225" priority="6794" stopIfTrue="1">
      <formula>INDIRECT("E"&amp;ROW())="On hold"</formula>
    </cfRule>
    <cfRule type="expression" dxfId="6224" priority="6795" stopIfTrue="1">
      <formula>INDIRECT("E"&amp;ROW())="Handed Over"</formula>
    </cfRule>
    <cfRule type="expression" dxfId="6223" priority="6796" stopIfTrue="1">
      <formula>INDIRECT("E"&amp;ROW())="Fitted"</formula>
    </cfRule>
    <cfRule type="expression" dxfId="6222" priority="6797" stopIfTrue="1">
      <formula>INDIRECT("E"&amp;ROW())="Booked to fit"</formula>
    </cfRule>
    <cfRule type="expression" dxfId="6221" priority="6798" stopIfTrue="1">
      <formula>INDIRECT("E"&amp;ROW())="Delivered To Depot/Container"</formula>
    </cfRule>
    <cfRule type="expression" dxfId="6220" priority="6799" stopIfTrue="1">
      <formula>INDIRECT("E"&amp;ROW())="Called Off"</formula>
    </cfRule>
    <cfRule type="expression" dxfId="6219" priority="6800" stopIfTrue="1">
      <formula>INDIRECT("E"&amp;ROW())="Await Client Approval"</formula>
    </cfRule>
    <cfRule type="expression" dxfId="6218" priority="6801" stopIfTrue="1">
      <formula>INDIRECT("E"&amp;ROW())="SCOPE SURVEY"</formula>
    </cfRule>
    <cfRule type="expression" dxfId="6217" priority="6802" stopIfTrue="1">
      <formula>INDIRECT("E"&amp;ROW())="Priced"</formula>
    </cfRule>
    <cfRule type="expression" dxfId="6216" priority="6803" stopIfTrue="1">
      <formula>INDIRECT("E"&amp;ROW())="Sent for pricing"</formula>
    </cfRule>
    <cfRule type="expression" dxfId="6215" priority="6804" stopIfTrue="1">
      <formula>INDIRECT("E"&amp;ROW())="Await"</formula>
    </cfRule>
    <cfRule type="expression" dxfId="6214" priority="6805" stopIfTrue="1">
      <formula>INDIRECT("E"&amp;ROW())="CLEANSED"</formula>
    </cfRule>
    <cfRule type="expression" dxfId="6213" priority="6806" stopIfTrue="1">
      <formula>INDIRECT("E"&amp;ROW())="PM TO CLEANSE"</formula>
    </cfRule>
    <cfRule type="expression" dxfId="6212" priority="6807" stopIfTrue="1">
      <formula>INDIRECT("E"&amp;ROW())="Survey Received"</formula>
    </cfRule>
    <cfRule type="expression" dxfId="6211" priority="6808" stopIfTrue="1">
      <formula>INDIRECT("E"&amp;ROW())="Survey Booked"</formula>
    </cfRule>
  </conditionalFormatting>
  <conditionalFormatting sqref="H185:AA185">
    <cfRule type="expression" dxfId="6210" priority="7339" stopIfTrue="1">
      <formula>INDIRECT("E"&amp;ROW())="Supply Only"</formula>
    </cfRule>
    <cfRule type="expression" dxfId="6209" priority="7340" stopIfTrue="1">
      <formula>INDIRECT("E"&amp;ROW())="Part Fitted"</formula>
    </cfRule>
    <cfRule type="expression" dxfId="6208" priority="7341" stopIfTrue="1">
      <formula>INDIRECT("E"&amp;ROW())="confirmed"</formula>
    </cfRule>
    <cfRule type="expression" dxfId="6207" priority="7342" stopIfTrue="1">
      <formula>INDIRECT("E"&amp;ROW())="Duplicate"</formula>
    </cfRule>
    <cfRule type="expression" dxfId="6206" priority="7343" stopIfTrue="1">
      <formula>INDIRECT("E"&amp;ROW())="Handed Back"</formula>
    </cfRule>
    <cfRule type="expression" dxfId="6205" priority="7344" stopIfTrue="1">
      <formula>INDIRECT("E"&amp;ROW())="Refusal"</formula>
    </cfRule>
    <cfRule type="expression" dxfId="6204" priority="7345" stopIfTrue="1">
      <formula>INDIRECT("E"&amp;ROW())="No Access install"</formula>
    </cfRule>
    <cfRule type="expression" dxfId="6203" priority="7346" stopIfTrue="1">
      <formula>INDIRECT("E"&amp;ROW())="No Access survey"</formula>
    </cfRule>
    <cfRule type="expression" dxfId="6202" priority="7347" stopIfTrue="1">
      <formula>INDIRECT("E"&amp;ROW())="NWR"</formula>
    </cfRule>
    <cfRule type="expression" dxfId="6201" priority="7348" stopIfTrue="1">
      <formula>INDIRECT("E"&amp;ROW())="Cancelled"</formula>
    </cfRule>
    <cfRule type="expression" dxfId="6200" priority="7349" stopIfTrue="1">
      <formula>INDIRECT("E"&amp;ROW())="On hold"</formula>
    </cfRule>
    <cfRule type="expression" dxfId="6199" priority="7350" stopIfTrue="1">
      <formula>INDIRECT("E"&amp;ROW())="Handed Over"</formula>
    </cfRule>
    <cfRule type="expression" dxfId="6198" priority="7351" stopIfTrue="1">
      <formula>INDIRECT("E"&amp;ROW())="Fitted"</formula>
    </cfRule>
    <cfRule type="expression" dxfId="6197" priority="7352" stopIfTrue="1">
      <formula>INDIRECT("E"&amp;ROW())="Booked to fit"</formula>
    </cfRule>
    <cfRule type="expression" dxfId="6196" priority="7353" stopIfTrue="1">
      <formula>INDIRECT("E"&amp;ROW())="Delivered To Depot/Container"</formula>
    </cfRule>
    <cfRule type="expression" dxfId="6195" priority="7354" stopIfTrue="1">
      <formula>INDIRECT("E"&amp;ROW())="Called Off"</formula>
    </cfRule>
    <cfRule type="expression" dxfId="6194" priority="7355" stopIfTrue="1">
      <formula>INDIRECT("E"&amp;ROW())="Await Client Approval"</formula>
    </cfRule>
    <cfRule type="expression" dxfId="6193" priority="7356" stopIfTrue="1">
      <formula>INDIRECT("E"&amp;ROW())="SCOPE SURVEY"</formula>
    </cfRule>
    <cfRule type="expression" dxfId="6192" priority="7357" stopIfTrue="1">
      <formula>INDIRECT("E"&amp;ROW())="Priced"</formula>
    </cfRule>
    <cfRule type="expression" dxfId="6191" priority="7358" stopIfTrue="1">
      <formula>INDIRECT("E"&amp;ROW())="Sent for pricing"</formula>
    </cfRule>
    <cfRule type="expression" dxfId="6190" priority="7359" stopIfTrue="1">
      <formula>INDIRECT("E"&amp;ROW())="Await"</formula>
    </cfRule>
    <cfRule type="expression" dxfId="6189" priority="7360" stopIfTrue="1">
      <formula>INDIRECT("E"&amp;ROW())="CLEANSED"</formula>
    </cfRule>
    <cfRule type="expression" dxfId="6188" priority="7361" stopIfTrue="1">
      <formula>INDIRECT("E"&amp;ROW())="PM TO CLEANSE"</formula>
    </cfRule>
    <cfRule type="expression" dxfId="6187" priority="7362" stopIfTrue="1">
      <formula>INDIRECT("E"&amp;ROW())="Survey Received"</formula>
    </cfRule>
    <cfRule type="expression" dxfId="6186" priority="7363" stopIfTrue="1">
      <formula>INDIRECT("E"&amp;ROW())="Survey Booked"</formula>
    </cfRule>
  </conditionalFormatting>
  <conditionalFormatting sqref="H186:AA186">
    <cfRule type="expression" dxfId="6185" priority="6874">
      <formula>INDIRECT("D"&amp;ROW())="Yes"</formula>
    </cfRule>
    <cfRule type="expression" dxfId="6184" priority="6875" stopIfTrue="1">
      <formula>INDIRECT("E"&amp;ROW())="Supply Only"</formula>
    </cfRule>
    <cfRule type="expression" dxfId="6183" priority="6876" stopIfTrue="1">
      <formula>INDIRECT("E"&amp;ROW())="Part Fitted"</formula>
    </cfRule>
    <cfRule type="expression" dxfId="6182" priority="6877" stopIfTrue="1">
      <formula>INDIRECT("E"&amp;ROW())="confirmed"</formula>
    </cfRule>
    <cfRule type="expression" dxfId="6181" priority="6878" stopIfTrue="1">
      <formula>INDIRECT("E"&amp;ROW())="Duplicate"</formula>
    </cfRule>
    <cfRule type="expression" dxfId="6180" priority="6879" stopIfTrue="1">
      <formula>INDIRECT("E"&amp;ROW())="Handed Back"</formula>
    </cfRule>
    <cfRule type="expression" dxfId="6179" priority="6880" stopIfTrue="1">
      <formula>INDIRECT("E"&amp;ROW())="Refusal"</formula>
    </cfRule>
    <cfRule type="expression" dxfId="6178" priority="6881" stopIfTrue="1">
      <formula>INDIRECT("E"&amp;ROW())="No Access install"</formula>
    </cfRule>
    <cfRule type="expression" dxfId="6177" priority="6882" stopIfTrue="1">
      <formula>INDIRECT("E"&amp;ROW())="No Access survey"</formula>
    </cfRule>
    <cfRule type="expression" dxfId="6176" priority="6883" stopIfTrue="1">
      <formula>INDIRECT("E"&amp;ROW())="NWR"</formula>
    </cfRule>
    <cfRule type="expression" dxfId="6175" priority="6884" stopIfTrue="1">
      <formula>INDIRECT("E"&amp;ROW())="Cancelled"</formula>
    </cfRule>
    <cfRule type="expression" dxfId="6174" priority="6885" stopIfTrue="1">
      <formula>INDIRECT("E"&amp;ROW())="On hold"</formula>
    </cfRule>
    <cfRule type="expression" dxfId="6173" priority="6886" stopIfTrue="1">
      <formula>INDIRECT("E"&amp;ROW())="Handed Over"</formula>
    </cfRule>
    <cfRule type="expression" dxfId="6172" priority="6887" stopIfTrue="1">
      <formula>INDIRECT("E"&amp;ROW())="Fitted"</formula>
    </cfRule>
    <cfRule type="expression" dxfId="6171" priority="6888" stopIfTrue="1">
      <formula>INDIRECT("E"&amp;ROW())="Booked to fit"</formula>
    </cfRule>
    <cfRule type="expression" dxfId="6170" priority="6889" stopIfTrue="1">
      <formula>INDIRECT("E"&amp;ROW())="Delivered To Depot/Container"</formula>
    </cfRule>
    <cfRule type="expression" dxfId="6169" priority="6890" stopIfTrue="1">
      <formula>INDIRECT("E"&amp;ROW())="Called Off"</formula>
    </cfRule>
    <cfRule type="expression" dxfId="6168" priority="6891" stopIfTrue="1">
      <formula>INDIRECT("E"&amp;ROW())="Await Client Approval"</formula>
    </cfRule>
    <cfRule type="expression" dxfId="6167" priority="6892" stopIfTrue="1">
      <formula>INDIRECT("E"&amp;ROW())="SCOPE SURVEY"</formula>
    </cfRule>
    <cfRule type="expression" dxfId="6166" priority="6893" stopIfTrue="1">
      <formula>INDIRECT("E"&amp;ROW())="Priced"</formula>
    </cfRule>
    <cfRule type="expression" dxfId="6165" priority="6894" stopIfTrue="1">
      <formula>INDIRECT("E"&amp;ROW())="Sent for pricing"</formula>
    </cfRule>
    <cfRule type="expression" dxfId="6164" priority="6895" stopIfTrue="1">
      <formula>INDIRECT("E"&amp;ROW())="Await"</formula>
    </cfRule>
    <cfRule type="expression" dxfId="6163" priority="6896" stopIfTrue="1">
      <formula>INDIRECT("E"&amp;ROW())="CLEANSED"</formula>
    </cfRule>
    <cfRule type="expression" dxfId="6162" priority="6897" stopIfTrue="1">
      <formula>INDIRECT("E"&amp;ROW())="PM TO CLEANSE"</formula>
    </cfRule>
    <cfRule type="expression" dxfId="6161" priority="6898" stopIfTrue="1">
      <formula>INDIRECT("E"&amp;ROW())="Survey Received"</formula>
    </cfRule>
    <cfRule type="expression" dxfId="6160" priority="6899" stopIfTrue="1">
      <formula>INDIRECT("E"&amp;ROW())="Survey Booked"</formula>
    </cfRule>
    <cfRule type="expression" dxfId="6159" priority="7025">
      <formula>INDIRECT("D"&amp;ROW())="Yes"</formula>
    </cfRule>
    <cfRule type="expression" dxfId="6158" priority="7083" stopIfTrue="1">
      <formula>INDIRECT("E"&amp;ROW())="Supply Only"</formula>
    </cfRule>
    <cfRule type="expression" dxfId="6157" priority="7084" stopIfTrue="1">
      <formula>INDIRECT("E"&amp;ROW())="Part Fitted"</formula>
    </cfRule>
    <cfRule type="expression" dxfId="6156" priority="7085" stopIfTrue="1">
      <formula>INDIRECT("E"&amp;ROW())="confirmed"</formula>
    </cfRule>
    <cfRule type="expression" dxfId="6155" priority="7086" stopIfTrue="1">
      <formula>INDIRECT("E"&amp;ROW())="Duplicate"</formula>
    </cfRule>
    <cfRule type="expression" dxfId="6154" priority="7087" stopIfTrue="1">
      <formula>INDIRECT("E"&amp;ROW())="Handed Back"</formula>
    </cfRule>
    <cfRule type="expression" dxfId="6153" priority="7088" stopIfTrue="1">
      <formula>INDIRECT("E"&amp;ROW())="Refusal"</formula>
    </cfRule>
    <cfRule type="expression" dxfId="6152" priority="7089" stopIfTrue="1">
      <formula>INDIRECT("E"&amp;ROW())="No Access install"</formula>
    </cfRule>
    <cfRule type="expression" dxfId="6151" priority="7090" stopIfTrue="1">
      <formula>INDIRECT("E"&amp;ROW())="No Access survey"</formula>
    </cfRule>
    <cfRule type="expression" dxfId="6150" priority="7091" stopIfTrue="1">
      <formula>INDIRECT("E"&amp;ROW())="NWR"</formula>
    </cfRule>
    <cfRule type="expression" dxfId="6149" priority="7092" stopIfTrue="1">
      <formula>INDIRECT("E"&amp;ROW())="Cancelled"</formula>
    </cfRule>
    <cfRule type="expression" dxfId="6148" priority="7093" stopIfTrue="1">
      <formula>INDIRECT("E"&amp;ROW())="On hold"</formula>
    </cfRule>
    <cfRule type="expression" dxfId="6147" priority="7094" stopIfTrue="1">
      <formula>INDIRECT("E"&amp;ROW())="Handed Over"</formula>
    </cfRule>
    <cfRule type="expression" dxfId="6146" priority="7095" stopIfTrue="1">
      <formula>INDIRECT("E"&amp;ROW())="Fitted"</formula>
    </cfRule>
    <cfRule type="expression" dxfId="6145" priority="7096" stopIfTrue="1">
      <formula>INDIRECT("E"&amp;ROW())="Booked to fit"</formula>
    </cfRule>
    <cfRule type="expression" dxfId="6144" priority="7097" stopIfTrue="1">
      <formula>INDIRECT("E"&amp;ROW())="Delivered To Depot/Container"</formula>
    </cfRule>
    <cfRule type="expression" dxfId="6143" priority="7098" stopIfTrue="1">
      <formula>INDIRECT("E"&amp;ROW())="Called Off"</formula>
    </cfRule>
    <cfRule type="expression" dxfId="6142" priority="7099" stopIfTrue="1">
      <formula>INDIRECT("E"&amp;ROW())="Await Client Approval"</formula>
    </cfRule>
    <cfRule type="expression" dxfId="6141" priority="7100" stopIfTrue="1">
      <formula>INDIRECT("E"&amp;ROW())="SCOPE SURVEY"</formula>
    </cfRule>
    <cfRule type="expression" dxfId="6140" priority="7101" stopIfTrue="1">
      <formula>INDIRECT("E"&amp;ROW())="Priced"</formula>
    </cfRule>
    <cfRule type="expression" dxfId="6139" priority="7102" stopIfTrue="1">
      <formula>INDIRECT("E"&amp;ROW())="Sent for pricing"</formula>
    </cfRule>
    <cfRule type="expression" dxfId="6138" priority="7103" stopIfTrue="1">
      <formula>INDIRECT("E"&amp;ROW())="Await"</formula>
    </cfRule>
    <cfRule type="expression" dxfId="6137" priority="7104" stopIfTrue="1">
      <formula>INDIRECT("E"&amp;ROW())="CLEANSED"</formula>
    </cfRule>
    <cfRule type="expression" dxfId="6136" priority="7105" stopIfTrue="1">
      <formula>INDIRECT("E"&amp;ROW())="PM TO CLEANSE"</formula>
    </cfRule>
    <cfRule type="expression" dxfId="6135" priority="7106" stopIfTrue="1">
      <formula>INDIRECT("E"&amp;ROW())="Survey Received"</formula>
    </cfRule>
    <cfRule type="expression" dxfId="6134" priority="7107" stopIfTrue="1">
      <formula>INDIRECT("E"&amp;ROW())="Survey Booked"</formula>
    </cfRule>
    <cfRule type="expression" dxfId="6133" priority="7108" stopIfTrue="1">
      <formula>INDIRECT("E"&amp;ROW())="Supply Only"</formula>
    </cfRule>
    <cfRule type="expression" dxfId="6132" priority="7109" stopIfTrue="1">
      <formula>INDIRECT("E"&amp;ROW())="Part Fitted"</formula>
    </cfRule>
    <cfRule type="expression" dxfId="6131" priority="7110" stopIfTrue="1">
      <formula>INDIRECT("E"&amp;ROW())="confirmed"</formula>
    </cfRule>
    <cfRule type="expression" dxfId="6130" priority="7111" stopIfTrue="1">
      <formula>INDIRECT("E"&amp;ROW())="Duplicate"</formula>
    </cfRule>
    <cfRule type="expression" dxfId="6129" priority="7112" stopIfTrue="1">
      <formula>INDIRECT("E"&amp;ROW())="Handed Back"</formula>
    </cfRule>
    <cfRule type="expression" dxfId="6128" priority="7113" stopIfTrue="1">
      <formula>INDIRECT("E"&amp;ROW())="Refusal"</formula>
    </cfRule>
    <cfRule type="expression" dxfId="6127" priority="7114" stopIfTrue="1">
      <formula>INDIRECT("E"&amp;ROW())="No Access install"</formula>
    </cfRule>
    <cfRule type="expression" dxfId="6126" priority="7115" stopIfTrue="1">
      <formula>INDIRECT("E"&amp;ROW())="No Access survey"</formula>
    </cfRule>
    <cfRule type="expression" dxfId="6125" priority="7116" stopIfTrue="1">
      <formula>INDIRECT("E"&amp;ROW())="NWR"</formula>
    </cfRule>
    <cfRule type="expression" dxfId="6124" priority="7117" stopIfTrue="1">
      <formula>INDIRECT("E"&amp;ROW())="Cancelled"</formula>
    </cfRule>
    <cfRule type="expression" dxfId="6123" priority="7118" stopIfTrue="1">
      <formula>INDIRECT("E"&amp;ROW())="On hold"</formula>
    </cfRule>
    <cfRule type="expression" dxfId="6122" priority="7119" stopIfTrue="1">
      <formula>INDIRECT("E"&amp;ROW())="Handed Over"</formula>
    </cfRule>
    <cfRule type="expression" dxfId="6121" priority="7120" stopIfTrue="1">
      <formula>INDIRECT("E"&amp;ROW())="Fitted"</formula>
    </cfRule>
    <cfRule type="expression" dxfId="6120" priority="7121" stopIfTrue="1">
      <formula>INDIRECT("E"&amp;ROW())="Booked to fit"</formula>
    </cfRule>
    <cfRule type="expression" dxfId="6119" priority="7122" stopIfTrue="1">
      <formula>INDIRECT("E"&amp;ROW())="Delivered To Depot/Container"</formula>
    </cfRule>
    <cfRule type="expression" dxfId="6118" priority="7123" stopIfTrue="1">
      <formula>INDIRECT("E"&amp;ROW())="Called Off"</formula>
    </cfRule>
    <cfRule type="expression" dxfId="6117" priority="7124" stopIfTrue="1">
      <formula>INDIRECT("E"&amp;ROW())="Await Client Approval"</formula>
    </cfRule>
    <cfRule type="expression" dxfId="6116" priority="7125" stopIfTrue="1">
      <formula>INDIRECT("E"&amp;ROW())="SCOPE SURVEY"</formula>
    </cfRule>
    <cfRule type="expression" dxfId="6115" priority="7126" stopIfTrue="1">
      <formula>INDIRECT("E"&amp;ROW())="Priced"</formula>
    </cfRule>
    <cfRule type="expression" dxfId="6114" priority="7127" stopIfTrue="1">
      <formula>INDIRECT("E"&amp;ROW())="Sent for pricing"</formula>
    </cfRule>
    <cfRule type="expression" dxfId="6113" priority="7128" stopIfTrue="1">
      <formula>INDIRECT("E"&amp;ROW())="Await"</formula>
    </cfRule>
    <cfRule type="expression" dxfId="6112" priority="7129" stopIfTrue="1">
      <formula>INDIRECT("E"&amp;ROW())="CLEANSED"</formula>
    </cfRule>
    <cfRule type="expression" dxfId="6111" priority="7130" stopIfTrue="1">
      <formula>INDIRECT("E"&amp;ROW())="PM TO CLEANSE"</formula>
    </cfRule>
    <cfRule type="expression" dxfId="6110" priority="7131" stopIfTrue="1">
      <formula>INDIRECT("E"&amp;ROW())="Survey Received"</formula>
    </cfRule>
    <cfRule type="expression" dxfId="6109" priority="7132" stopIfTrue="1">
      <formula>INDIRECT("E"&amp;ROW())="Survey Booked"</formula>
    </cfRule>
  </conditionalFormatting>
  <conditionalFormatting sqref="H187:AA187">
    <cfRule type="expression" dxfId="6108" priority="6420">
      <formula>INDIRECT("D"&amp;ROW())="Yes"</formula>
    </cfRule>
    <cfRule type="expression" dxfId="6107" priority="6421" stopIfTrue="1">
      <formula>INDIRECT("E"&amp;ROW())="Supply Only"</formula>
    </cfRule>
    <cfRule type="expression" dxfId="6106" priority="6422" stopIfTrue="1">
      <formula>INDIRECT("E"&amp;ROW())="Part Fitted"</formula>
    </cfRule>
    <cfRule type="expression" dxfId="6105" priority="6423" stopIfTrue="1">
      <formula>INDIRECT("E"&amp;ROW())="confirmed"</formula>
    </cfRule>
    <cfRule type="expression" dxfId="6104" priority="6424" stopIfTrue="1">
      <formula>INDIRECT("E"&amp;ROW())="Duplicate"</formula>
    </cfRule>
    <cfRule type="expression" dxfId="6103" priority="6425" stopIfTrue="1">
      <formula>INDIRECT("E"&amp;ROW())="Handed Back"</formula>
    </cfRule>
    <cfRule type="expression" dxfId="6102" priority="6426" stopIfTrue="1">
      <formula>INDIRECT("E"&amp;ROW())="Refusal"</formula>
    </cfRule>
    <cfRule type="expression" dxfId="6101" priority="6427" stopIfTrue="1">
      <formula>INDIRECT("E"&amp;ROW())="No Access install"</formula>
    </cfRule>
    <cfRule type="expression" dxfId="6100" priority="6428" stopIfTrue="1">
      <formula>INDIRECT("E"&amp;ROW())="No Access survey"</formula>
    </cfRule>
    <cfRule type="expression" dxfId="6099" priority="6429" stopIfTrue="1">
      <formula>INDIRECT("E"&amp;ROW())="NWR"</formula>
    </cfRule>
    <cfRule type="expression" dxfId="6098" priority="6430" stopIfTrue="1">
      <formula>INDIRECT("E"&amp;ROW())="Cancelled"</formula>
    </cfRule>
    <cfRule type="expression" dxfId="6097" priority="6431" stopIfTrue="1">
      <formula>INDIRECT("E"&amp;ROW())="On hold"</formula>
    </cfRule>
    <cfRule type="expression" dxfId="6096" priority="6432" stopIfTrue="1">
      <formula>INDIRECT("E"&amp;ROW())="Handed Over"</formula>
    </cfRule>
    <cfRule type="expression" dxfId="6095" priority="6433" stopIfTrue="1">
      <formula>INDIRECT("E"&amp;ROW())="Fitted"</formula>
    </cfRule>
    <cfRule type="expression" dxfId="6094" priority="6434" stopIfTrue="1">
      <formula>INDIRECT("E"&amp;ROW())="Booked to fit"</formula>
    </cfRule>
    <cfRule type="expression" dxfId="6093" priority="6435" stopIfTrue="1">
      <formula>INDIRECT("E"&amp;ROW())="Delivered To Depot/Container"</formula>
    </cfRule>
    <cfRule type="expression" dxfId="6092" priority="6436" stopIfTrue="1">
      <formula>INDIRECT("E"&amp;ROW())="Called Off"</formula>
    </cfRule>
    <cfRule type="expression" dxfId="6091" priority="6437" stopIfTrue="1">
      <formula>INDIRECT("E"&amp;ROW())="Await Client Approval"</formula>
    </cfRule>
    <cfRule type="expression" dxfId="6090" priority="6438" stopIfTrue="1">
      <formula>INDIRECT("E"&amp;ROW())="SCOPE SURVEY"</formula>
    </cfRule>
    <cfRule type="expression" dxfId="6089" priority="6439" stopIfTrue="1">
      <formula>INDIRECT("E"&amp;ROW())="Priced"</formula>
    </cfRule>
    <cfRule type="expression" dxfId="6088" priority="6440" stopIfTrue="1">
      <formula>INDIRECT("E"&amp;ROW())="Sent for pricing"</formula>
    </cfRule>
    <cfRule type="expression" dxfId="6087" priority="6441" stopIfTrue="1">
      <formula>INDIRECT("E"&amp;ROW())="Await"</formula>
    </cfRule>
    <cfRule type="expression" dxfId="6086" priority="6442" stopIfTrue="1">
      <formula>INDIRECT("E"&amp;ROW())="CLEANSED"</formula>
    </cfRule>
    <cfRule type="expression" dxfId="6085" priority="6443" stopIfTrue="1">
      <formula>INDIRECT("E"&amp;ROW())="PM TO CLEANSE"</formula>
    </cfRule>
    <cfRule type="expression" dxfId="6084" priority="6444" stopIfTrue="1">
      <formula>INDIRECT("E"&amp;ROW())="Survey Received"</formula>
    </cfRule>
    <cfRule type="expression" dxfId="6083" priority="6445" stopIfTrue="1">
      <formula>INDIRECT("E"&amp;ROW())="Survey Booked"</formula>
    </cfRule>
    <cfRule type="expression" dxfId="6082" priority="6571">
      <formula>INDIRECT("D"&amp;ROW())="Yes"</formula>
    </cfRule>
    <cfRule type="expression" dxfId="6081" priority="6629" stopIfTrue="1">
      <formula>INDIRECT("E"&amp;ROW())="Supply Only"</formula>
    </cfRule>
    <cfRule type="expression" dxfId="6080" priority="6630" stopIfTrue="1">
      <formula>INDIRECT("E"&amp;ROW())="Part Fitted"</formula>
    </cfRule>
    <cfRule type="expression" dxfId="6079" priority="6631" stopIfTrue="1">
      <formula>INDIRECT("E"&amp;ROW())="confirmed"</formula>
    </cfRule>
    <cfRule type="expression" dxfId="6078" priority="6632" stopIfTrue="1">
      <formula>INDIRECT("E"&amp;ROW())="Duplicate"</formula>
    </cfRule>
    <cfRule type="expression" dxfId="6077" priority="6633" stopIfTrue="1">
      <formula>INDIRECT("E"&amp;ROW())="Handed Back"</formula>
    </cfRule>
    <cfRule type="expression" dxfId="6076" priority="6634" stopIfTrue="1">
      <formula>INDIRECT("E"&amp;ROW())="Refusal"</formula>
    </cfRule>
    <cfRule type="expression" dxfId="6075" priority="6635" stopIfTrue="1">
      <formula>INDIRECT("E"&amp;ROW())="No Access install"</formula>
    </cfRule>
    <cfRule type="expression" dxfId="6074" priority="6636" stopIfTrue="1">
      <formula>INDIRECT("E"&amp;ROW())="No Access survey"</formula>
    </cfRule>
    <cfRule type="expression" dxfId="6073" priority="6637" stopIfTrue="1">
      <formula>INDIRECT("E"&amp;ROW())="NWR"</formula>
    </cfRule>
    <cfRule type="expression" dxfId="6072" priority="6638" stopIfTrue="1">
      <formula>INDIRECT("E"&amp;ROW())="Cancelled"</formula>
    </cfRule>
    <cfRule type="expression" dxfId="6071" priority="6639" stopIfTrue="1">
      <formula>INDIRECT("E"&amp;ROW())="On hold"</formula>
    </cfRule>
    <cfRule type="expression" dxfId="6070" priority="6640" stopIfTrue="1">
      <formula>INDIRECT("E"&amp;ROW())="Handed Over"</formula>
    </cfRule>
    <cfRule type="expression" dxfId="6069" priority="6641" stopIfTrue="1">
      <formula>INDIRECT("E"&amp;ROW())="Fitted"</formula>
    </cfRule>
    <cfRule type="expression" dxfId="6068" priority="6642" stopIfTrue="1">
      <formula>INDIRECT("E"&amp;ROW())="Booked to fit"</formula>
    </cfRule>
    <cfRule type="expression" dxfId="6067" priority="6643" stopIfTrue="1">
      <formula>INDIRECT("E"&amp;ROW())="Delivered To Depot/Container"</formula>
    </cfRule>
    <cfRule type="expression" dxfId="6066" priority="6644" stopIfTrue="1">
      <formula>INDIRECT("E"&amp;ROW())="Called Off"</formula>
    </cfRule>
    <cfRule type="expression" dxfId="6065" priority="6645" stopIfTrue="1">
      <formula>INDIRECT("E"&amp;ROW())="Await Client Approval"</formula>
    </cfRule>
    <cfRule type="expression" dxfId="6064" priority="6646" stopIfTrue="1">
      <formula>INDIRECT("E"&amp;ROW())="SCOPE SURVEY"</formula>
    </cfRule>
    <cfRule type="expression" dxfId="6063" priority="6647" stopIfTrue="1">
      <formula>INDIRECT("E"&amp;ROW())="Priced"</formula>
    </cfRule>
    <cfRule type="expression" dxfId="6062" priority="6648" stopIfTrue="1">
      <formula>INDIRECT("E"&amp;ROW())="Sent for pricing"</formula>
    </cfRule>
    <cfRule type="expression" dxfId="6061" priority="6649" stopIfTrue="1">
      <formula>INDIRECT("E"&amp;ROW())="Await"</formula>
    </cfRule>
    <cfRule type="expression" dxfId="6060" priority="6650" stopIfTrue="1">
      <formula>INDIRECT("E"&amp;ROW())="CLEANSED"</formula>
    </cfRule>
    <cfRule type="expression" dxfId="6059" priority="6651" stopIfTrue="1">
      <formula>INDIRECT("E"&amp;ROW())="PM TO CLEANSE"</formula>
    </cfRule>
    <cfRule type="expression" dxfId="6058" priority="6652" stopIfTrue="1">
      <formula>INDIRECT("E"&amp;ROW())="Survey Received"</formula>
    </cfRule>
    <cfRule type="expression" dxfId="6057" priority="6653" stopIfTrue="1">
      <formula>INDIRECT("E"&amp;ROW())="Survey Booked"</formula>
    </cfRule>
    <cfRule type="expression" dxfId="6056" priority="6654" stopIfTrue="1">
      <formula>INDIRECT("E"&amp;ROW())="Supply Only"</formula>
    </cfRule>
    <cfRule type="expression" dxfId="6055" priority="6655" stopIfTrue="1">
      <formula>INDIRECT("E"&amp;ROW())="Part Fitted"</formula>
    </cfRule>
    <cfRule type="expression" dxfId="6054" priority="6656" stopIfTrue="1">
      <formula>INDIRECT("E"&amp;ROW())="confirmed"</formula>
    </cfRule>
    <cfRule type="expression" dxfId="6053" priority="6657" stopIfTrue="1">
      <formula>INDIRECT("E"&amp;ROW())="Duplicate"</formula>
    </cfRule>
    <cfRule type="expression" dxfId="6052" priority="6658" stopIfTrue="1">
      <formula>INDIRECT("E"&amp;ROW())="Handed Back"</formula>
    </cfRule>
    <cfRule type="expression" dxfId="6051" priority="6659" stopIfTrue="1">
      <formula>INDIRECT("E"&amp;ROW())="Refusal"</formula>
    </cfRule>
    <cfRule type="expression" dxfId="6050" priority="6660" stopIfTrue="1">
      <formula>INDIRECT("E"&amp;ROW())="No Access install"</formula>
    </cfRule>
    <cfRule type="expression" dxfId="6049" priority="6661" stopIfTrue="1">
      <formula>INDIRECT("E"&amp;ROW())="No Access survey"</formula>
    </cfRule>
    <cfRule type="expression" dxfId="6048" priority="6662" stopIfTrue="1">
      <formula>INDIRECT("E"&amp;ROW())="NWR"</formula>
    </cfRule>
    <cfRule type="expression" dxfId="6047" priority="6663" stopIfTrue="1">
      <formula>INDIRECT("E"&amp;ROW())="Cancelled"</formula>
    </cfRule>
    <cfRule type="expression" dxfId="6046" priority="6664" stopIfTrue="1">
      <formula>INDIRECT("E"&amp;ROW())="On hold"</formula>
    </cfRule>
    <cfRule type="expression" dxfId="6045" priority="6665" stopIfTrue="1">
      <formula>INDIRECT("E"&amp;ROW())="Handed Over"</formula>
    </cfRule>
    <cfRule type="expression" dxfId="6044" priority="6666" stopIfTrue="1">
      <formula>INDIRECT("E"&amp;ROW())="Fitted"</formula>
    </cfRule>
    <cfRule type="expression" dxfId="6043" priority="6667" stopIfTrue="1">
      <formula>INDIRECT("E"&amp;ROW())="Booked to fit"</formula>
    </cfRule>
    <cfRule type="expression" dxfId="6042" priority="6668" stopIfTrue="1">
      <formula>INDIRECT("E"&amp;ROW())="Delivered To Depot/Container"</formula>
    </cfRule>
    <cfRule type="expression" dxfId="6041" priority="6669" stopIfTrue="1">
      <formula>INDIRECT("E"&amp;ROW())="Called Off"</formula>
    </cfRule>
    <cfRule type="expression" dxfId="6040" priority="6670" stopIfTrue="1">
      <formula>INDIRECT("E"&amp;ROW())="Await Client Approval"</formula>
    </cfRule>
    <cfRule type="expression" dxfId="6039" priority="6671" stopIfTrue="1">
      <formula>INDIRECT("E"&amp;ROW())="SCOPE SURVEY"</formula>
    </cfRule>
    <cfRule type="expression" dxfId="6038" priority="6672" stopIfTrue="1">
      <formula>INDIRECT("E"&amp;ROW())="Priced"</formula>
    </cfRule>
    <cfRule type="expression" dxfId="6037" priority="6673" stopIfTrue="1">
      <formula>INDIRECT("E"&amp;ROW())="Sent for pricing"</formula>
    </cfRule>
    <cfRule type="expression" dxfId="6036" priority="6674" stopIfTrue="1">
      <formula>INDIRECT("E"&amp;ROW())="Await"</formula>
    </cfRule>
    <cfRule type="expression" dxfId="6035" priority="6675" stopIfTrue="1">
      <formula>INDIRECT("E"&amp;ROW())="CLEANSED"</formula>
    </cfRule>
    <cfRule type="expression" dxfId="6034" priority="6676" stopIfTrue="1">
      <formula>INDIRECT("E"&amp;ROW())="PM TO CLEANSE"</formula>
    </cfRule>
    <cfRule type="expression" dxfId="6033" priority="6677" stopIfTrue="1">
      <formula>INDIRECT("E"&amp;ROW())="Survey Received"</formula>
    </cfRule>
    <cfRule type="expression" dxfId="6032" priority="6678" stopIfTrue="1">
      <formula>INDIRECT("E"&amp;ROW())="Survey Booked"</formula>
    </cfRule>
  </conditionalFormatting>
  <conditionalFormatting sqref="H188:AA188">
    <cfRule type="expression" dxfId="6031" priority="6294" stopIfTrue="1">
      <formula>INDIRECT("E"&amp;ROW())="Supply Only"</formula>
    </cfRule>
    <cfRule type="expression" dxfId="6030" priority="6295" stopIfTrue="1">
      <formula>INDIRECT("E"&amp;ROW())="Part Fitted"</formula>
    </cfRule>
    <cfRule type="expression" dxfId="6029" priority="6296" stopIfTrue="1">
      <formula>INDIRECT("E"&amp;ROW())="confirmed"</formula>
    </cfRule>
    <cfRule type="expression" dxfId="6028" priority="6297" stopIfTrue="1">
      <formula>INDIRECT("E"&amp;ROW())="Duplicate"</formula>
    </cfRule>
    <cfRule type="expression" dxfId="6027" priority="6298" stopIfTrue="1">
      <formula>INDIRECT("E"&amp;ROW())="Handed Back"</formula>
    </cfRule>
    <cfRule type="expression" dxfId="6026" priority="6299" stopIfTrue="1">
      <formula>INDIRECT("E"&amp;ROW())="Refusal"</formula>
    </cfRule>
    <cfRule type="expression" dxfId="6025" priority="6300" stopIfTrue="1">
      <formula>INDIRECT("E"&amp;ROW())="No Access install"</formula>
    </cfRule>
    <cfRule type="expression" dxfId="6024" priority="6301" stopIfTrue="1">
      <formula>INDIRECT("E"&amp;ROW())="No Access survey"</formula>
    </cfRule>
    <cfRule type="expression" dxfId="6023" priority="6302" stopIfTrue="1">
      <formula>INDIRECT("E"&amp;ROW())="NWR"</formula>
    </cfRule>
    <cfRule type="expression" dxfId="6022" priority="6303" stopIfTrue="1">
      <formula>INDIRECT("E"&amp;ROW())="Cancelled"</formula>
    </cfRule>
    <cfRule type="expression" dxfId="6021" priority="6304" stopIfTrue="1">
      <formula>INDIRECT("E"&amp;ROW())="On hold"</formula>
    </cfRule>
    <cfRule type="expression" dxfId="6020" priority="6305" stopIfTrue="1">
      <formula>INDIRECT("E"&amp;ROW())="Handed Over"</formula>
    </cfRule>
    <cfRule type="expression" dxfId="6019" priority="6306" stopIfTrue="1">
      <formula>INDIRECT("E"&amp;ROW())="Fitted"</formula>
    </cfRule>
    <cfRule type="expression" dxfId="6018" priority="6307" stopIfTrue="1">
      <formula>INDIRECT("E"&amp;ROW())="Booked to fit"</formula>
    </cfRule>
    <cfRule type="expression" dxfId="6017" priority="6308" stopIfTrue="1">
      <formula>INDIRECT("E"&amp;ROW())="Delivered To Depot/Container"</formula>
    </cfRule>
    <cfRule type="expression" dxfId="6016" priority="6309" stopIfTrue="1">
      <formula>INDIRECT("E"&amp;ROW())="Called Off"</formula>
    </cfRule>
    <cfRule type="expression" dxfId="6015" priority="6310" stopIfTrue="1">
      <formula>INDIRECT("E"&amp;ROW())="Await Client Approval"</formula>
    </cfRule>
    <cfRule type="expression" dxfId="6014" priority="6311" stopIfTrue="1">
      <formula>INDIRECT("E"&amp;ROW())="SCOPE SURVEY"</formula>
    </cfRule>
    <cfRule type="expression" dxfId="6013" priority="6312" stopIfTrue="1">
      <formula>INDIRECT("E"&amp;ROW())="Priced"</formula>
    </cfRule>
    <cfRule type="expression" dxfId="6012" priority="6313" stopIfTrue="1">
      <formula>INDIRECT("E"&amp;ROW())="Sent for pricing"</formula>
    </cfRule>
    <cfRule type="expression" dxfId="6011" priority="6314" stopIfTrue="1">
      <formula>INDIRECT("E"&amp;ROW())="Await"</formula>
    </cfRule>
    <cfRule type="expression" dxfId="6010" priority="6315" stopIfTrue="1">
      <formula>INDIRECT("E"&amp;ROW())="CLEANSED"</formula>
    </cfRule>
    <cfRule type="expression" dxfId="6009" priority="6316" stopIfTrue="1">
      <formula>INDIRECT("E"&amp;ROW())="PM TO CLEANSE"</formula>
    </cfRule>
    <cfRule type="expression" dxfId="6008" priority="6317" stopIfTrue="1">
      <formula>INDIRECT("E"&amp;ROW())="Survey Received"</formula>
    </cfRule>
    <cfRule type="expression" dxfId="6007" priority="6318" stopIfTrue="1">
      <formula>INDIRECT("E"&amp;ROW())="Survey Booked"</formula>
    </cfRule>
  </conditionalFormatting>
  <conditionalFormatting sqref="H188:AA189">
    <cfRule type="expression" dxfId="6006" priority="5828">
      <formula>INDIRECT("D"&amp;ROW())="Yes"</formula>
    </cfRule>
  </conditionalFormatting>
  <conditionalFormatting sqref="H189:AA189">
    <cfRule type="expression" dxfId="6005" priority="5829" stopIfTrue="1">
      <formula>INDIRECT("E"&amp;ROW())="Part Fitted"</formula>
    </cfRule>
    <cfRule type="expression" dxfId="6004" priority="5830" stopIfTrue="1">
      <formula>INDIRECT("E"&amp;ROW())="confirmed"</formula>
    </cfRule>
    <cfRule type="expression" dxfId="6003" priority="5831" stopIfTrue="1">
      <formula>INDIRECT("E"&amp;ROW())="Duplicate"</formula>
    </cfRule>
    <cfRule type="expression" dxfId="6002" priority="5832" stopIfTrue="1">
      <formula>INDIRECT("E"&amp;ROW())="Handed Back"</formula>
    </cfRule>
    <cfRule type="expression" dxfId="6001" priority="5833" stopIfTrue="1">
      <formula>INDIRECT("E"&amp;ROW())="Refusal"</formula>
    </cfRule>
    <cfRule type="expression" dxfId="6000" priority="5834" stopIfTrue="1">
      <formula>INDIRECT("E"&amp;ROW())="No Access install"</formula>
    </cfRule>
    <cfRule type="expression" dxfId="5999" priority="5835" stopIfTrue="1">
      <formula>INDIRECT("E"&amp;ROW())="No Access survey"</formula>
    </cfRule>
    <cfRule type="expression" dxfId="5998" priority="5836" stopIfTrue="1">
      <formula>INDIRECT("E"&amp;ROW())="NWR"</formula>
    </cfRule>
    <cfRule type="expression" dxfId="5997" priority="5837" stopIfTrue="1">
      <formula>INDIRECT("E"&amp;ROW())="Cancelled"</formula>
    </cfRule>
    <cfRule type="expression" dxfId="5996" priority="5838" stopIfTrue="1">
      <formula>INDIRECT("E"&amp;ROW())="On hold"</formula>
    </cfRule>
    <cfRule type="expression" dxfId="5995" priority="5839" stopIfTrue="1">
      <formula>INDIRECT("E"&amp;ROW())="Handed Over"</formula>
    </cfRule>
    <cfRule type="expression" dxfId="5994" priority="5840" stopIfTrue="1">
      <formula>INDIRECT("E"&amp;ROW())="Fitted"</formula>
    </cfRule>
    <cfRule type="expression" dxfId="5993" priority="5841" stopIfTrue="1">
      <formula>INDIRECT("E"&amp;ROW())="Booked to fit"</formula>
    </cfRule>
    <cfRule type="expression" dxfId="5992" priority="5842" stopIfTrue="1">
      <formula>INDIRECT("E"&amp;ROW())="Delivered To Depot/Container"</formula>
    </cfRule>
    <cfRule type="expression" dxfId="5991" priority="5843" stopIfTrue="1">
      <formula>INDIRECT("E"&amp;ROW())="Called Off"</formula>
    </cfRule>
    <cfRule type="expression" dxfId="5990" priority="5844" stopIfTrue="1">
      <formula>INDIRECT("E"&amp;ROW())="Await Client Approval"</formula>
    </cfRule>
    <cfRule type="expression" dxfId="5989" priority="5845" stopIfTrue="1">
      <formula>INDIRECT("E"&amp;ROW())="SCOPE SURVEY"</formula>
    </cfRule>
    <cfRule type="expression" dxfId="5988" priority="5846" stopIfTrue="1">
      <formula>INDIRECT("E"&amp;ROW())="Priced"</formula>
    </cfRule>
    <cfRule type="expression" dxfId="5987" priority="5847" stopIfTrue="1">
      <formula>INDIRECT("E"&amp;ROW())="Sent for pricing"</formula>
    </cfRule>
    <cfRule type="expression" dxfId="5986" priority="5848" stopIfTrue="1">
      <formula>INDIRECT("E"&amp;ROW())="Await"</formula>
    </cfRule>
    <cfRule type="expression" dxfId="5985" priority="5849" stopIfTrue="1">
      <formula>INDIRECT("E"&amp;ROW())="CLEANSED"</formula>
    </cfRule>
    <cfRule type="expression" dxfId="5984" priority="5850" stopIfTrue="1">
      <formula>INDIRECT("E"&amp;ROW())="PM TO CLEANSE"</formula>
    </cfRule>
    <cfRule type="expression" dxfId="5983" priority="5851" stopIfTrue="1">
      <formula>INDIRECT("E"&amp;ROW())="Survey Received"</formula>
    </cfRule>
    <cfRule type="expression" dxfId="5982" priority="5852" stopIfTrue="1">
      <formula>INDIRECT("E"&amp;ROW())="Survey Booked"</formula>
    </cfRule>
    <cfRule type="expression" dxfId="5981" priority="5916" stopIfTrue="1">
      <formula>INDIRECT("E"&amp;ROW())="Supply Only"</formula>
    </cfRule>
  </conditionalFormatting>
  <conditionalFormatting sqref="H190:AA190">
    <cfRule type="expression" dxfId="5980" priority="5553">
      <formula>INDIRECT("D"&amp;ROW())="Yes"</formula>
    </cfRule>
    <cfRule type="expression" dxfId="5979" priority="5554" stopIfTrue="1">
      <formula>INDIRECT("E"&amp;ROW())="Part Fitted"</formula>
    </cfRule>
    <cfRule type="expression" dxfId="5978" priority="5555" stopIfTrue="1">
      <formula>INDIRECT("E"&amp;ROW())="confirmed"</formula>
    </cfRule>
    <cfRule type="expression" dxfId="5977" priority="5556" stopIfTrue="1">
      <formula>INDIRECT("E"&amp;ROW())="Duplicate"</formula>
    </cfRule>
    <cfRule type="expression" dxfId="5976" priority="5557" stopIfTrue="1">
      <formula>INDIRECT("E"&amp;ROW())="Handed Back"</formula>
    </cfRule>
    <cfRule type="expression" dxfId="5975" priority="5558" stopIfTrue="1">
      <formula>INDIRECT("E"&amp;ROW())="Refusal"</formula>
    </cfRule>
    <cfRule type="expression" dxfId="5974" priority="5559" stopIfTrue="1">
      <formula>INDIRECT("E"&amp;ROW())="No Access install"</formula>
    </cfRule>
    <cfRule type="expression" dxfId="5973" priority="5560" stopIfTrue="1">
      <formula>INDIRECT("E"&amp;ROW())="No Access survey"</formula>
    </cfRule>
    <cfRule type="expression" dxfId="5972" priority="5561" stopIfTrue="1">
      <formula>INDIRECT("E"&amp;ROW())="NWR"</formula>
    </cfRule>
    <cfRule type="expression" dxfId="5971" priority="5562" stopIfTrue="1">
      <formula>INDIRECT("E"&amp;ROW())="Cancelled"</formula>
    </cfRule>
    <cfRule type="expression" dxfId="5970" priority="5563" stopIfTrue="1">
      <formula>INDIRECT("E"&amp;ROW())="On hold"</formula>
    </cfRule>
    <cfRule type="expression" dxfId="5969" priority="5564" stopIfTrue="1">
      <formula>INDIRECT("E"&amp;ROW())="Handed Over"</formula>
    </cfRule>
    <cfRule type="expression" dxfId="5968" priority="5565" stopIfTrue="1">
      <formula>INDIRECT("E"&amp;ROW())="Fitted"</formula>
    </cfRule>
    <cfRule type="expression" dxfId="5967" priority="5566" stopIfTrue="1">
      <formula>INDIRECT("E"&amp;ROW())="Booked to fit"</formula>
    </cfRule>
    <cfRule type="expression" dxfId="5966" priority="5567" stopIfTrue="1">
      <formula>INDIRECT("E"&amp;ROW())="Delivered To Depot/Container"</formula>
    </cfRule>
    <cfRule type="expression" dxfId="5965" priority="5568" stopIfTrue="1">
      <formula>INDIRECT("E"&amp;ROW())="Called Off"</formula>
    </cfRule>
    <cfRule type="expression" dxfId="5964" priority="5569" stopIfTrue="1">
      <formula>INDIRECT("E"&amp;ROW())="Await Client Approval"</formula>
    </cfRule>
    <cfRule type="expression" dxfId="5963" priority="5570" stopIfTrue="1">
      <formula>INDIRECT("E"&amp;ROW())="SCOPE SURVEY"</formula>
    </cfRule>
    <cfRule type="expression" dxfId="5962" priority="5571" stopIfTrue="1">
      <formula>INDIRECT("E"&amp;ROW())="Priced"</formula>
    </cfRule>
    <cfRule type="expression" dxfId="5961" priority="5572" stopIfTrue="1">
      <formula>INDIRECT("E"&amp;ROW())="Sent for pricing"</formula>
    </cfRule>
    <cfRule type="expression" dxfId="5960" priority="5573" stopIfTrue="1">
      <formula>INDIRECT("E"&amp;ROW())="Await"</formula>
    </cfRule>
    <cfRule type="expression" dxfId="5959" priority="5574" stopIfTrue="1">
      <formula>INDIRECT("E"&amp;ROW())="CLEANSED"</formula>
    </cfRule>
    <cfRule type="expression" dxfId="5958" priority="5575" stopIfTrue="1">
      <formula>INDIRECT("E"&amp;ROW())="PM TO CLEANSE"</formula>
    </cfRule>
    <cfRule type="expression" dxfId="5957" priority="5576" stopIfTrue="1">
      <formula>INDIRECT("E"&amp;ROW())="Survey Received"</formula>
    </cfRule>
    <cfRule type="expression" dxfId="5956" priority="5577" stopIfTrue="1">
      <formula>INDIRECT("E"&amp;ROW())="Survey Booked"</formula>
    </cfRule>
    <cfRule type="expression" dxfId="5955" priority="5578" stopIfTrue="1">
      <formula>INDIRECT("E"&amp;ROW())="Supply Only"</formula>
    </cfRule>
  </conditionalFormatting>
  <conditionalFormatting sqref="H191:AA191">
    <cfRule type="expression" dxfId="5954" priority="5206">
      <formula>INDIRECT("D"&amp;ROW())="Yes"</formula>
    </cfRule>
    <cfRule type="expression" dxfId="5953" priority="5207" stopIfTrue="1">
      <formula>INDIRECT("E"&amp;ROW())="Supply Only"</formula>
    </cfRule>
    <cfRule type="expression" dxfId="5952" priority="5208" stopIfTrue="1">
      <formula>INDIRECT("E"&amp;ROW())="Part Fitted"</formula>
    </cfRule>
    <cfRule type="expression" dxfId="5951" priority="5209" stopIfTrue="1">
      <formula>INDIRECT("E"&amp;ROW())="confirmed"</formula>
    </cfRule>
    <cfRule type="expression" dxfId="5950" priority="5210" stopIfTrue="1">
      <formula>INDIRECT("E"&amp;ROW())="Duplicate"</formula>
    </cfRule>
    <cfRule type="expression" dxfId="5949" priority="5211" stopIfTrue="1">
      <formula>INDIRECT("E"&amp;ROW())="Handed Back"</formula>
    </cfRule>
    <cfRule type="expression" dxfId="5948" priority="5212" stopIfTrue="1">
      <formula>INDIRECT("E"&amp;ROW())="Refusal"</formula>
    </cfRule>
    <cfRule type="expression" dxfId="5947" priority="5213" stopIfTrue="1">
      <formula>INDIRECT("E"&amp;ROW())="No Access install"</formula>
    </cfRule>
    <cfRule type="expression" dxfId="5946" priority="5214" stopIfTrue="1">
      <formula>INDIRECT("E"&amp;ROW())="No Access survey"</formula>
    </cfRule>
    <cfRule type="expression" dxfId="5945" priority="5215" stopIfTrue="1">
      <formula>INDIRECT("E"&amp;ROW())="NWR"</formula>
    </cfRule>
    <cfRule type="expression" dxfId="5944" priority="5216" stopIfTrue="1">
      <formula>INDIRECT("E"&amp;ROW())="Cancelled"</formula>
    </cfRule>
    <cfRule type="expression" dxfId="5943" priority="5217" stopIfTrue="1">
      <formula>INDIRECT("E"&amp;ROW())="On hold"</formula>
    </cfRule>
    <cfRule type="expression" dxfId="5942" priority="5218" stopIfTrue="1">
      <formula>INDIRECT("E"&amp;ROW())="Handed Over"</formula>
    </cfRule>
    <cfRule type="expression" dxfId="5941" priority="5219" stopIfTrue="1">
      <formula>INDIRECT("E"&amp;ROW())="Fitted"</formula>
    </cfRule>
    <cfRule type="expression" dxfId="5940" priority="5220" stopIfTrue="1">
      <formula>INDIRECT("E"&amp;ROW())="Booked to fit"</formula>
    </cfRule>
    <cfRule type="expression" dxfId="5939" priority="5221" stopIfTrue="1">
      <formula>INDIRECT("E"&amp;ROW())="Delivered To Depot/Container"</formula>
    </cfRule>
    <cfRule type="expression" dxfId="5938" priority="5222" stopIfTrue="1">
      <formula>INDIRECT("E"&amp;ROW())="Called Off"</formula>
    </cfRule>
    <cfRule type="expression" dxfId="5937" priority="5223" stopIfTrue="1">
      <formula>INDIRECT("E"&amp;ROW())="Await Client Approval"</formula>
    </cfRule>
    <cfRule type="expression" dxfId="5936" priority="5224" stopIfTrue="1">
      <formula>INDIRECT("E"&amp;ROW())="SCOPE SURVEY"</formula>
    </cfRule>
    <cfRule type="expression" dxfId="5935" priority="5225" stopIfTrue="1">
      <formula>INDIRECT("E"&amp;ROW())="Priced"</formula>
    </cfRule>
    <cfRule type="expression" dxfId="5934" priority="5226" stopIfTrue="1">
      <formula>INDIRECT("E"&amp;ROW())="Sent for pricing"</formula>
    </cfRule>
    <cfRule type="expression" dxfId="5933" priority="5227" stopIfTrue="1">
      <formula>INDIRECT("E"&amp;ROW())="Await"</formula>
    </cfRule>
    <cfRule type="expression" dxfId="5932" priority="5228" stopIfTrue="1">
      <formula>INDIRECT("E"&amp;ROW())="CLEANSED"</formula>
    </cfRule>
    <cfRule type="expression" dxfId="5931" priority="5229" stopIfTrue="1">
      <formula>INDIRECT("E"&amp;ROW())="PM TO CLEANSE"</formula>
    </cfRule>
    <cfRule type="expression" dxfId="5930" priority="5230" stopIfTrue="1">
      <formula>INDIRECT("E"&amp;ROW())="Survey Received"</formula>
    </cfRule>
    <cfRule type="expression" dxfId="5929" priority="5231" stopIfTrue="1">
      <formula>INDIRECT("E"&amp;ROW())="Survey Booked"</formula>
    </cfRule>
    <cfRule type="expression" dxfId="5928" priority="5232">
      <formula>INDIRECT("D"&amp;ROW())="Yes"</formula>
    </cfRule>
    <cfRule type="expression" dxfId="5927" priority="5233" stopIfTrue="1">
      <formula>INDIRECT("E"&amp;ROW())="Supply Only"</formula>
    </cfRule>
    <cfRule type="expression" dxfId="5926" priority="5234" stopIfTrue="1">
      <formula>INDIRECT("E"&amp;ROW())="Part Fitted"</formula>
    </cfRule>
    <cfRule type="expression" dxfId="5925" priority="5359" stopIfTrue="1">
      <formula>INDIRECT("E"&amp;ROW())="Duplicate"</formula>
    </cfRule>
    <cfRule type="expression" dxfId="5924" priority="5360" stopIfTrue="1">
      <formula>INDIRECT("E"&amp;ROW())="Handed Back"</formula>
    </cfRule>
    <cfRule type="expression" dxfId="5923" priority="5361" stopIfTrue="1">
      <formula>INDIRECT("E"&amp;ROW())="Refusal"</formula>
    </cfRule>
    <cfRule type="expression" dxfId="5922" priority="5362" stopIfTrue="1">
      <formula>INDIRECT("E"&amp;ROW())="No Access install"</formula>
    </cfRule>
    <cfRule type="expression" dxfId="5921" priority="5363" stopIfTrue="1">
      <formula>INDIRECT("E"&amp;ROW())="No Access survey"</formula>
    </cfRule>
    <cfRule type="expression" dxfId="5920" priority="5364" stopIfTrue="1">
      <formula>INDIRECT("E"&amp;ROW())="NWR"</formula>
    </cfRule>
    <cfRule type="expression" dxfId="5919" priority="5365" stopIfTrue="1">
      <formula>INDIRECT("E"&amp;ROW())="Cancelled"</formula>
    </cfRule>
    <cfRule type="expression" dxfId="5918" priority="5366" stopIfTrue="1">
      <formula>INDIRECT("E"&amp;ROW())="On hold"</formula>
    </cfRule>
    <cfRule type="expression" dxfId="5917" priority="5367" stopIfTrue="1">
      <formula>INDIRECT("E"&amp;ROW())="Handed Over"</formula>
    </cfRule>
    <cfRule type="expression" dxfId="5916" priority="5368" stopIfTrue="1">
      <formula>INDIRECT("E"&amp;ROW())="Fitted"</formula>
    </cfRule>
    <cfRule type="expression" dxfId="5915" priority="5369" stopIfTrue="1">
      <formula>INDIRECT("E"&amp;ROW())="Booked to fit"</formula>
    </cfRule>
    <cfRule type="expression" dxfId="5914" priority="5370" stopIfTrue="1">
      <formula>INDIRECT("E"&amp;ROW())="Delivered To Depot/Container"</formula>
    </cfRule>
    <cfRule type="expression" dxfId="5913" priority="5371" stopIfTrue="1">
      <formula>INDIRECT("E"&amp;ROW())="Called Off"</formula>
    </cfRule>
    <cfRule type="expression" dxfId="5912" priority="5372" stopIfTrue="1">
      <formula>INDIRECT("E"&amp;ROW())="Await Client Approval"</formula>
    </cfRule>
    <cfRule type="expression" dxfId="5911" priority="5373" stopIfTrue="1">
      <formula>INDIRECT("E"&amp;ROW())="SCOPE SURVEY"</formula>
    </cfRule>
    <cfRule type="expression" dxfId="5910" priority="5374" stopIfTrue="1">
      <formula>INDIRECT("E"&amp;ROW())="Priced"</formula>
    </cfRule>
    <cfRule type="expression" dxfId="5909" priority="5375" stopIfTrue="1">
      <formula>INDIRECT("E"&amp;ROW())="Sent for pricing"</formula>
    </cfRule>
    <cfRule type="expression" dxfId="5908" priority="5376" stopIfTrue="1">
      <formula>INDIRECT("E"&amp;ROW())="Await"</formula>
    </cfRule>
    <cfRule type="expression" dxfId="5907" priority="5377" stopIfTrue="1">
      <formula>INDIRECT("E"&amp;ROW())="CLEANSED"</formula>
    </cfRule>
    <cfRule type="expression" dxfId="5906" priority="5378" stopIfTrue="1">
      <formula>INDIRECT("E"&amp;ROW())="PM TO CLEANSE"</formula>
    </cfRule>
    <cfRule type="expression" dxfId="5905" priority="5379" stopIfTrue="1">
      <formula>INDIRECT("E"&amp;ROW())="Survey Received"</formula>
    </cfRule>
    <cfRule type="expression" dxfId="5904" priority="5380" stopIfTrue="1">
      <formula>INDIRECT("E"&amp;ROW())="Survey Booked"</formula>
    </cfRule>
  </conditionalFormatting>
  <conditionalFormatting sqref="H192:AA192">
    <cfRule type="expression" dxfId="5903" priority="5048">
      <formula>INDIRECT("D"&amp;ROW())="Yes"</formula>
    </cfRule>
    <cfRule type="expression" dxfId="5902" priority="5049" stopIfTrue="1">
      <formula>INDIRECT("E"&amp;ROW())="Supply Only"</formula>
    </cfRule>
    <cfRule type="expression" dxfId="5901" priority="5050" stopIfTrue="1">
      <formula>INDIRECT("E"&amp;ROW())="Part Fitted"</formula>
    </cfRule>
    <cfRule type="expression" dxfId="5900" priority="5051" stopIfTrue="1">
      <formula>INDIRECT("E"&amp;ROW())="confirmed"</formula>
    </cfRule>
    <cfRule type="expression" dxfId="5899" priority="5052" stopIfTrue="1">
      <formula>INDIRECT("E"&amp;ROW())="Duplicate"</formula>
    </cfRule>
    <cfRule type="expression" dxfId="5898" priority="5053" stopIfTrue="1">
      <formula>INDIRECT("E"&amp;ROW())="Handed Back"</formula>
    </cfRule>
    <cfRule type="expression" dxfId="5897" priority="5054" stopIfTrue="1">
      <formula>INDIRECT("E"&amp;ROW())="Refusal"</formula>
    </cfRule>
    <cfRule type="expression" dxfId="5896" priority="5055" stopIfTrue="1">
      <formula>INDIRECT("E"&amp;ROW())="No Access install"</formula>
    </cfRule>
    <cfRule type="expression" dxfId="5895" priority="5056" stopIfTrue="1">
      <formula>INDIRECT("E"&amp;ROW())="No Access survey"</formula>
    </cfRule>
    <cfRule type="expression" dxfId="5894" priority="5057" stopIfTrue="1">
      <formula>INDIRECT("E"&amp;ROW())="NWR"</formula>
    </cfRule>
    <cfRule type="expression" dxfId="5893" priority="5058" stopIfTrue="1">
      <formula>INDIRECT("E"&amp;ROW())="Cancelled"</formula>
    </cfRule>
    <cfRule type="expression" dxfId="5892" priority="5059" stopIfTrue="1">
      <formula>INDIRECT("E"&amp;ROW())="On hold"</formula>
    </cfRule>
    <cfRule type="expression" dxfId="5891" priority="5060" stopIfTrue="1">
      <formula>INDIRECT("E"&amp;ROW())="Handed Over"</formula>
    </cfRule>
    <cfRule type="expression" dxfId="5890" priority="5061" stopIfTrue="1">
      <formula>INDIRECT("E"&amp;ROW())="Fitted"</formula>
    </cfRule>
    <cfRule type="expression" dxfId="5889" priority="5062" stopIfTrue="1">
      <formula>INDIRECT("E"&amp;ROW())="Booked to fit"</formula>
    </cfRule>
    <cfRule type="expression" dxfId="5888" priority="5063" stopIfTrue="1">
      <formula>INDIRECT("E"&amp;ROW())="Delivered To Depot/Container"</formula>
    </cfRule>
    <cfRule type="expression" dxfId="5887" priority="5064" stopIfTrue="1">
      <formula>INDIRECT("E"&amp;ROW())="Called Off"</formula>
    </cfRule>
    <cfRule type="expression" dxfId="5886" priority="5065" stopIfTrue="1">
      <formula>INDIRECT("E"&amp;ROW())="Await Client Approval"</formula>
    </cfRule>
    <cfRule type="expression" dxfId="5885" priority="5066" stopIfTrue="1">
      <formula>INDIRECT("E"&amp;ROW())="SCOPE SURVEY"</formula>
    </cfRule>
    <cfRule type="expression" dxfId="5884" priority="5067" stopIfTrue="1">
      <formula>INDIRECT("E"&amp;ROW())="Priced"</formula>
    </cfRule>
    <cfRule type="expression" dxfId="5883" priority="5068" stopIfTrue="1">
      <formula>INDIRECT("E"&amp;ROW())="Sent for pricing"</formula>
    </cfRule>
    <cfRule type="expression" dxfId="5882" priority="5069" stopIfTrue="1">
      <formula>INDIRECT("E"&amp;ROW())="Await"</formula>
    </cfRule>
    <cfRule type="expression" dxfId="5881" priority="5070" stopIfTrue="1">
      <formula>INDIRECT("E"&amp;ROW())="CLEANSED"</formula>
    </cfRule>
    <cfRule type="expression" dxfId="5880" priority="5071" stopIfTrue="1">
      <formula>INDIRECT("E"&amp;ROW())="PM TO CLEANSE"</formula>
    </cfRule>
    <cfRule type="expression" dxfId="5879" priority="5072" stopIfTrue="1">
      <formula>INDIRECT("E"&amp;ROW())="Survey Received"</formula>
    </cfRule>
    <cfRule type="expression" dxfId="5878" priority="5073" stopIfTrue="1">
      <formula>INDIRECT("E"&amp;ROW())="Survey Booked"</formula>
    </cfRule>
  </conditionalFormatting>
  <conditionalFormatting sqref="H193:AA193">
    <cfRule type="expression" dxfId="5877" priority="4961" stopIfTrue="1">
      <formula>INDIRECT("E"&amp;ROW())="Supply Only"</formula>
    </cfRule>
    <cfRule type="expression" dxfId="5876" priority="4962" stopIfTrue="1">
      <formula>INDIRECT("E"&amp;ROW())="Duplicate"</formula>
    </cfRule>
    <cfRule type="expression" dxfId="5875" priority="4963" stopIfTrue="1">
      <formula>INDIRECT("E"&amp;ROW())="Handed Back"</formula>
    </cfRule>
    <cfRule type="expression" dxfId="5874" priority="4964" stopIfTrue="1">
      <formula>INDIRECT("E"&amp;ROW())="Refusal"</formula>
    </cfRule>
    <cfRule type="expression" dxfId="5873" priority="4965" stopIfTrue="1">
      <formula>INDIRECT("E"&amp;ROW())="No Access install"</formula>
    </cfRule>
    <cfRule type="expression" dxfId="5872" priority="4966" stopIfTrue="1">
      <formula>INDIRECT("E"&amp;ROW())="No Access survey"</formula>
    </cfRule>
    <cfRule type="expression" dxfId="5871" priority="4967" stopIfTrue="1">
      <formula>INDIRECT("E"&amp;ROW())="NWR"</formula>
    </cfRule>
    <cfRule type="expression" dxfId="5870" priority="4968" stopIfTrue="1">
      <formula>INDIRECT("E"&amp;ROW())="Cancelled"</formula>
    </cfRule>
    <cfRule type="expression" dxfId="5869" priority="4969" stopIfTrue="1">
      <formula>INDIRECT("E"&amp;ROW())="On hold"</formula>
    </cfRule>
    <cfRule type="expression" dxfId="5868" priority="4970" stopIfTrue="1">
      <formula>INDIRECT("E"&amp;ROW())="Handed Over"</formula>
    </cfRule>
    <cfRule type="expression" dxfId="5867" priority="4971" stopIfTrue="1">
      <formula>INDIRECT("E"&amp;ROW())="Fitted"</formula>
    </cfRule>
    <cfRule type="expression" dxfId="5866" priority="4972" stopIfTrue="1">
      <formula>INDIRECT("E"&amp;ROW())="Booked to fit"</formula>
    </cfRule>
    <cfRule type="expression" dxfId="5865" priority="4973" stopIfTrue="1">
      <formula>INDIRECT("E"&amp;ROW())="Delivered To Depot/Container"</formula>
    </cfRule>
    <cfRule type="expression" dxfId="5864" priority="4974" stopIfTrue="1">
      <formula>INDIRECT("E"&amp;ROW())="Called Off"</formula>
    </cfRule>
    <cfRule type="expression" dxfId="5863" priority="4975" stopIfTrue="1">
      <formula>INDIRECT("E"&amp;ROW())="Await Client Approval"</formula>
    </cfRule>
    <cfRule type="expression" dxfId="5862" priority="4976" stopIfTrue="1">
      <formula>INDIRECT("E"&amp;ROW())="SCOPE SURVEY"</formula>
    </cfRule>
    <cfRule type="expression" dxfId="5861" priority="4977" stopIfTrue="1">
      <formula>INDIRECT("E"&amp;ROW())="Priced"</formula>
    </cfRule>
    <cfRule type="expression" dxfId="5860" priority="4978" stopIfTrue="1">
      <formula>INDIRECT("E"&amp;ROW())="Sent for pricing"</formula>
    </cfRule>
    <cfRule type="expression" dxfId="5859" priority="4979" stopIfTrue="1">
      <formula>INDIRECT("E"&amp;ROW())="Await"</formula>
    </cfRule>
    <cfRule type="expression" dxfId="5858" priority="4980" stopIfTrue="1">
      <formula>INDIRECT("E"&amp;ROW())="CLEANSED"</formula>
    </cfRule>
    <cfRule type="expression" dxfId="5857" priority="4981" stopIfTrue="1">
      <formula>INDIRECT("E"&amp;ROW())="PM TO CLEANSE"</formula>
    </cfRule>
    <cfRule type="expression" dxfId="5856" priority="4982" stopIfTrue="1">
      <formula>INDIRECT("E"&amp;ROW())="Survey Received"</formula>
    </cfRule>
    <cfRule type="expression" dxfId="5855" priority="4983" stopIfTrue="1">
      <formula>INDIRECT("E"&amp;ROW())="Survey Booked"</formula>
    </cfRule>
    <cfRule type="expression" dxfId="5854" priority="5019" stopIfTrue="1">
      <formula>INDIRECT("E"&amp;ROW())="Part Fitted"</formula>
    </cfRule>
    <cfRule type="expression" dxfId="5853" priority="5020" stopIfTrue="1">
      <formula>INDIRECT("E"&amp;ROW())="confirmed"</formula>
    </cfRule>
  </conditionalFormatting>
  <conditionalFormatting sqref="H194:AA194 H127:AA127">
    <cfRule type="expression" dxfId="5852" priority="4680">
      <formula>INDIRECT("D"&amp;ROW())="Yes"</formula>
    </cfRule>
    <cfRule type="expression" dxfId="5851" priority="4681" stopIfTrue="1">
      <formula>INDIRECT("E"&amp;ROW())="Supply Only"</formula>
    </cfRule>
    <cfRule type="expression" dxfId="5850" priority="4682" stopIfTrue="1">
      <formula>INDIRECT("E"&amp;ROW())="Part Fitted"</formula>
    </cfRule>
    <cfRule type="expression" dxfId="5849" priority="4683" stopIfTrue="1">
      <formula>INDIRECT("E"&amp;ROW())="confirmed"</formula>
    </cfRule>
    <cfRule type="expression" dxfId="5848" priority="4684" stopIfTrue="1">
      <formula>INDIRECT("E"&amp;ROW())="Duplicate"</formula>
    </cfRule>
    <cfRule type="expression" dxfId="5847" priority="4685" stopIfTrue="1">
      <formula>INDIRECT("E"&amp;ROW())="Handed Back"</formula>
    </cfRule>
    <cfRule type="expression" dxfId="5846" priority="4686" stopIfTrue="1">
      <formula>INDIRECT("E"&amp;ROW())="Refusal"</formula>
    </cfRule>
    <cfRule type="expression" dxfId="5845" priority="4687" stopIfTrue="1">
      <formula>INDIRECT("E"&amp;ROW())="No Access install"</formula>
    </cfRule>
    <cfRule type="expression" dxfId="5844" priority="4688" stopIfTrue="1">
      <formula>INDIRECT("E"&amp;ROW())="No Access survey"</formula>
    </cfRule>
    <cfRule type="expression" dxfId="5843" priority="4689" stopIfTrue="1">
      <formula>INDIRECT("E"&amp;ROW())="NWR"</formula>
    </cfRule>
    <cfRule type="expression" dxfId="5842" priority="4690" stopIfTrue="1">
      <formula>INDIRECT("E"&amp;ROW())="Cancelled"</formula>
    </cfRule>
    <cfRule type="expression" dxfId="5841" priority="4691" stopIfTrue="1">
      <formula>INDIRECT("E"&amp;ROW())="On hold"</formula>
    </cfRule>
    <cfRule type="expression" dxfId="5840" priority="4692" stopIfTrue="1">
      <formula>INDIRECT("E"&amp;ROW())="Handed Over"</formula>
    </cfRule>
    <cfRule type="expression" dxfId="5839" priority="4693" stopIfTrue="1">
      <formula>INDIRECT("E"&amp;ROW())="Fitted"</formula>
    </cfRule>
    <cfRule type="expression" dxfId="5838" priority="4694" stopIfTrue="1">
      <formula>INDIRECT("E"&amp;ROW())="Booked to fit"</formula>
    </cfRule>
    <cfRule type="expression" dxfId="5837" priority="4695" stopIfTrue="1">
      <formula>INDIRECT("E"&amp;ROW())="Delivered To Depot/Container"</formula>
    </cfRule>
    <cfRule type="expression" dxfId="5836" priority="4696" stopIfTrue="1">
      <formula>INDIRECT("E"&amp;ROW())="Called Off"</formula>
    </cfRule>
    <cfRule type="expression" dxfId="5835" priority="4697" stopIfTrue="1">
      <formula>INDIRECT("E"&amp;ROW())="Await Client Approval"</formula>
    </cfRule>
    <cfRule type="expression" dxfId="5834" priority="4698" stopIfTrue="1">
      <formula>INDIRECT("E"&amp;ROW())="SCOPE SURVEY"</formula>
    </cfRule>
    <cfRule type="expression" dxfId="5833" priority="4699" stopIfTrue="1">
      <formula>INDIRECT("E"&amp;ROW())="Priced"</formula>
    </cfRule>
    <cfRule type="expression" dxfId="5832" priority="4700" stopIfTrue="1">
      <formula>INDIRECT("E"&amp;ROW())="Sent for pricing"</formula>
    </cfRule>
    <cfRule type="expression" dxfId="5831" priority="4701" stopIfTrue="1">
      <formula>INDIRECT("E"&amp;ROW())="Await"</formula>
    </cfRule>
    <cfRule type="expression" dxfId="5830" priority="4702" stopIfTrue="1">
      <formula>INDIRECT("E"&amp;ROW())="CLEANSED"</formula>
    </cfRule>
    <cfRule type="expression" dxfId="5829" priority="4703" stopIfTrue="1">
      <formula>INDIRECT("E"&amp;ROW())="PM TO CLEANSE"</formula>
    </cfRule>
    <cfRule type="expression" dxfId="5828" priority="4704" stopIfTrue="1">
      <formula>INDIRECT("E"&amp;ROW())="Survey Received"</formula>
    </cfRule>
    <cfRule type="expression" dxfId="5827" priority="4705" stopIfTrue="1">
      <formula>INDIRECT("E"&amp;ROW())="Survey Booked"</formula>
    </cfRule>
  </conditionalFormatting>
  <conditionalFormatting sqref="H195:AA195 H197:AA197">
    <cfRule type="expression" dxfId="5826" priority="4021" stopIfTrue="1">
      <formula>INDIRECT("E"&amp;ROW())="Supply Only"</formula>
    </cfRule>
    <cfRule type="expression" dxfId="5825" priority="4022" stopIfTrue="1">
      <formula>INDIRECT("E"&amp;ROW())="Part Fitted"</formula>
    </cfRule>
    <cfRule type="expression" dxfId="5824" priority="4023" stopIfTrue="1">
      <formula>INDIRECT("E"&amp;ROW())="confirmed"</formula>
    </cfRule>
    <cfRule type="expression" dxfId="5823" priority="4024" stopIfTrue="1">
      <formula>INDIRECT("E"&amp;ROW())="Duplicate"</formula>
    </cfRule>
    <cfRule type="expression" dxfId="5822" priority="4025" stopIfTrue="1">
      <formula>INDIRECT("E"&amp;ROW())="Handed Back"</formula>
    </cfRule>
    <cfRule type="expression" dxfId="5821" priority="4026" stopIfTrue="1">
      <formula>INDIRECT("E"&amp;ROW())="Refusal"</formula>
    </cfRule>
    <cfRule type="expression" dxfId="5820" priority="4027" stopIfTrue="1">
      <formula>INDIRECT("E"&amp;ROW())="No Access install"</formula>
    </cfRule>
    <cfRule type="expression" dxfId="5819" priority="4028" stopIfTrue="1">
      <formula>INDIRECT("E"&amp;ROW())="No Access survey"</formula>
    </cfRule>
    <cfRule type="expression" dxfId="5818" priority="4029" stopIfTrue="1">
      <formula>INDIRECT("E"&amp;ROW())="NWR"</formula>
    </cfRule>
    <cfRule type="expression" dxfId="5817" priority="4030" stopIfTrue="1">
      <formula>INDIRECT("E"&amp;ROW())="Cancelled"</formula>
    </cfRule>
    <cfRule type="expression" dxfId="5816" priority="4031" stopIfTrue="1">
      <formula>INDIRECT("E"&amp;ROW())="On hold"</formula>
    </cfRule>
    <cfRule type="expression" dxfId="5815" priority="4032" stopIfTrue="1">
      <formula>INDIRECT("E"&amp;ROW())="Handed Over"</formula>
    </cfRule>
    <cfRule type="expression" dxfId="5814" priority="4033" stopIfTrue="1">
      <formula>INDIRECT("E"&amp;ROW())="Fitted"</formula>
    </cfRule>
    <cfRule type="expression" dxfId="5813" priority="4034" stopIfTrue="1">
      <formula>INDIRECT("E"&amp;ROW())="Booked to fit"</formula>
    </cfRule>
    <cfRule type="expression" dxfId="5812" priority="4035" stopIfTrue="1">
      <formula>INDIRECT("E"&amp;ROW())="Delivered To Depot/Container"</formula>
    </cfRule>
    <cfRule type="expression" dxfId="5811" priority="4036" stopIfTrue="1">
      <formula>INDIRECT("E"&amp;ROW())="Called Off"</formula>
    </cfRule>
    <cfRule type="expression" dxfId="5810" priority="4037" stopIfTrue="1">
      <formula>INDIRECT("E"&amp;ROW())="Await Client Approval"</formula>
    </cfRule>
    <cfRule type="expression" dxfId="5809" priority="4038" stopIfTrue="1">
      <formula>INDIRECT("E"&amp;ROW())="SCOPE SURVEY"</formula>
    </cfRule>
    <cfRule type="expression" dxfId="5808" priority="4039" stopIfTrue="1">
      <formula>INDIRECT("E"&amp;ROW())="Priced"</formula>
    </cfRule>
    <cfRule type="expression" dxfId="5807" priority="4040" stopIfTrue="1">
      <formula>INDIRECT("E"&amp;ROW())="Sent for pricing"</formula>
    </cfRule>
    <cfRule type="expression" dxfId="5806" priority="4041" stopIfTrue="1">
      <formula>INDIRECT("E"&amp;ROW())="Await"</formula>
    </cfRule>
    <cfRule type="expression" dxfId="5805" priority="4042" stopIfTrue="1">
      <formula>INDIRECT("E"&amp;ROW())="CLEANSED"</formula>
    </cfRule>
    <cfRule type="expression" dxfId="5804" priority="4043" stopIfTrue="1">
      <formula>INDIRECT("E"&amp;ROW())="PM TO CLEANSE"</formula>
    </cfRule>
    <cfRule type="expression" dxfId="5803" priority="4044" stopIfTrue="1">
      <formula>INDIRECT("E"&amp;ROW())="Survey Received"</formula>
    </cfRule>
    <cfRule type="expression" dxfId="5802" priority="4045" stopIfTrue="1">
      <formula>INDIRECT("E"&amp;ROW())="Survey Booked"</formula>
    </cfRule>
  </conditionalFormatting>
  <conditionalFormatting sqref="H198:AA198">
    <cfRule type="expression" dxfId="5801" priority="721" stopIfTrue="1">
      <formula>INDIRECT("E"&amp;ROW())="Part Fitted"</formula>
    </cfRule>
  </conditionalFormatting>
  <conditionalFormatting sqref="H2:AB3 H18:AB19 H22:AB24 H29:AB29 H37:AB39 H83:AB83">
    <cfRule type="expression" dxfId="5800" priority="17535" stopIfTrue="1">
      <formula>INDIRECT("E"&amp;ROW())="SCOPE SURVEY"</formula>
    </cfRule>
    <cfRule type="expression" dxfId="5799" priority="17536" stopIfTrue="1">
      <formula>INDIRECT("E"&amp;ROW())="Priced"</formula>
    </cfRule>
    <cfRule type="expression" dxfId="5798" priority="17537" stopIfTrue="1">
      <formula>INDIRECT("E"&amp;ROW())="Sent for pricing"</formula>
    </cfRule>
    <cfRule type="expression" dxfId="5797" priority="17538" stopIfTrue="1">
      <formula>INDIRECT("E"&amp;ROW())="Await"</formula>
    </cfRule>
    <cfRule type="expression" dxfId="5796" priority="17539" stopIfTrue="1">
      <formula>INDIRECT("E"&amp;ROW())="CLEANSED"</formula>
    </cfRule>
    <cfRule type="expression" dxfId="5795" priority="17540" stopIfTrue="1">
      <formula>INDIRECT("E"&amp;ROW())="PM TO CLEANSE"</formula>
    </cfRule>
    <cfRule type="expression" dxfId="5794" priority="17541" stopIfTrue="1">
      <formula>INDIRECT("E"&amp;ROW())="Survey Received"</formula>
    </cfRule>
    <cfRule type="expression" dxfId="5793" priority="17542" stopIfTrue="1">
      <formula>INDIRECT("E"&amp;ROW())="Survey Booked"</formula>
    </cfRule>
    <cfRule type="expression" dxfId="5792" priority="17543" stopIfTrue="1">
      <formula>INDIRECT("E"&amp;ROW())="Supply Only"</formula>
    </cfRule>
    <cfRule type="expression" dxfId="5791" priority="17544" stopIfTrue="1">
      <formula>INDIRECT("E"&amp;ROW())="Part Fitted"</formula>
    </cfRule>
    <cfRule type="expression" dxfId="5790" priority="17545" stopIfTrue="1">
      <formula>INDIRECT("E"&amp;ROW())="confirmed"</formula>
    </cfRule>
    <cfRule type="expression" dxfId="5789" priority="17546" stopIfTrue="1">
      <formula>INDIRECT("E"&amp;ROW())="Duplicate"</formula>
    </cfRule>
    <cfRule type="expression" dxfId="5788" priority="17547" stopIfTrue="1">
      <formula>INDIRECT("E"&amp;ROW())="Handed Back"</formula>
    </cfRule>
    <cfRule type="expression" dxfId="5787" priority="17548" stopIfTrue="1">
      <formula>INDIRECT("E"&amp;ROW())="Refusal"</formula>
    </cfRule>
    <cfRule type="expression" dxfId="5786" priority="17549" stopIfTrue="1">
      <formula>INDIRECT("E"&amp;ROW())="No Access install"</formula>
    </cfRule>
    <cfRule type="expression" dxfId="5785" priority="17550" stopIfTrue="1">
      <formula>INDIRECT("E"&amp;ROW())="No Access survey"</formula>
    </cfRule>
    <cfRule type="expression" dxfId="5784" priority="17551" stopIfTrue="1">
      <formula>INDIRECT("E"&amp;ROW())="NWR"</formula>
    </cfRule>
    <cfRule type="expression" dxfId="5783" priority="17552" stopIfTrue="1">
      <formula>INDIRECT("E"&amp;ROW())="Cancelled"</formula>
    </cfRule>
    <cfRule type="expression" dxfId="5782" priority="17553" stopIfTrue="1">
      <formula>INDIRECT("E"&amp;ROW())="On hold"</formula>
    </cfRule>
    <cfRule type="expression" dxfId="5781" priority="17554" stopIfTrue="1">
      <formula>INDIRECT("E"&amp;ROW())="Handed Over"</formula>
    </cfRule>
    <cfRule type="expression" dxfId="5780" priority="17555" stopIfTrue="1">
      <formula>INDIRECT("E"&amp;ROW())="Fitted"</formula>
    </cfRule>
    <cfRule type="expression" dxfId="5779" priority="17556" stopIfTrue="1">
      <formula>INDIRECT("E"&amp;ROW())="Booked to fit"</formula>
    </cfRule>
    <cfRule type="expression" dxfId="5778" priority="17557" stopIfTrue="1">
      <formula>INDIRECT("E"&amp;ROW())="Delivered To Depot/Container"</formula>
    </cfRule>
    <cfRule type="expression" dxfId="5777" priority="17558" stopIfTrue="1">
      <formula>INDIRECT("E"&amp;ROW())="Called Off"</formula>
    </cfRule>
    <cfRule type="expression" dxfId="5776" priority="17559" stopIfTrue="1">
      <formula>INDIRECT("E"&amp;ROW())="Recall Required"</formula>
    </cfRule>
    <cfRule type="expression" dxfId="5775" priority="17560">
      <formula>INDIRECT("D"&amp;ROW())="Yes"</formula>
    </cfRule>
  </conditionalFormatting>
  <conditionalFormatting sqref="H2:AB3 H18:AB19 H29:AB29 I95:AB96 H22:AB24 H37:AB39">
    <cfRule type="expression" dxfId="5774" priority="17534" stopIfTrue="1">
      <formula>INDIRECT("E"&amp;ROW())="Await Client Approval"</formula>
    </cfRule>
  </conditionalFormatting>
  <conditionalFormatting sqref="H4:AB10 H48:AB48 H85:AB89 H98:AB98 H100:AB100 H108:AB108 H177:AB178 H96:AB96 H103:AB103 H106:AB106 H113:AB113 H118:AB119 H52:AB54 H56:AB60 H62:AB83 H93:AB93 H115:AB115 H144:AB144">
    <cfRule type="expression" dxfId="5773" priority="16210" stopIfTrue="1">
      <formula>INDIRECT("E"&amp;ROW())="Fitted"</formula>
    </cfRule>
    <cfRule type="expression" dxfId="5772" priority="16211" stopIfTrue="1">
      <formula>INDIRECT("E"&amp;ROW())="Booked to fit"</formula>
    </cfRule>
    <cfRule type="expression" dxfId="5771" priority="16212" stopIfTrue="1">
      <formula>INDIRECT("E"&amp;ROW())="Delivered To Depot/Container"</formula>
    </cfRule>
    <cfRule type="expression" dxfId="5770" priority="16213" stopIfTrue="1">
      <formula>INDIRECT("E"&amp;ROW())="Called Off"</formula>
    </cfRule>
  </conditionalFormatting>
  <conditionalFormatting sqref="H4:AB10 H48:AB48 H85:AB89 H98:AB98 H100:AB100 H108:AB108">
    <cfRule type="expression" dxfId="5769" priority="16214" stopIfTrue="1">
      <formula>INDIRECT("E"&amp;ROW())="Recall Required"</formula>
    </cfRule>
    <cfRule type="expression" dxfId="5768" priority="16215">
      <formula>INDIRECT("D"&amp;ROW())="Yes"</formula>
    </cfRule>
  </conditionalFormatting>
  <conditionalFormatting sqref="H4:AB10 H85:AB89 H98:AB98 H100:AB100 H108:AB108 H177:AB178 H96:AB96 H103:AB103 H106:AB106 H113:AB113 H118:AB119 H56:AB60 H62:AB83 H93:AB93 H115:AB115 H144:AB144">
    <cfRule type="expression" dxfId="5767" priority="16204" stopIfTrue="1">
      <formula>INDIRECT("E"&amp;ROW())="No Access install"</formula>
    </cfRule>
    <cfRule type="expression" dxfId="5766" priority="16205" stopIfTrue="1">
      <formula>INDIRECT("E"&amp;ROW())="No Access survey"</formula>
    </cfRule>
    <cfRule type="expression" dxfId="5765" priority="16206" stopIfTrue="1">
      <formula>INDIRECT("E"&amp;ROW())="NWR"</formula>
    </cfRule>
    <cfRule type="expression" dxfId="5764" priority="16207" stopIfTrue="1">
      <formula>INDIRECT("E"&amp;ROW())="Cancelled"</formula>
    </cfRule>
    <cfRule type="expression" dxfId="5763" priority="16208" stopIfTrue="1">
      <formula>INDIRECT("E"&amp;ROW())="On hold"</formula>
    </cfRule>
    <cfRule type="expression" dxfId="5762" priority="16209" stopIfTrue="1">
      <formula>INDIRECT("E"&amp;ROW())="Handed Over"</formula>
    </cfRule>
  </conditionalFormatting>
  <conditionalFormatting sqref="H4:AB10 H87:AB87 H70:AB70 H98:AB98 H100:AB100 H108:AB108 H177:AB178 H96:AB96 H103:AB103 H106:AB106 H113:AB113 H118:AB119 H93:AB93 H115:AB115 H144:AB144">
    <cfRule type="expression" dxfId="5761" priority="16192" stopIfTrue="1">
      <formula>INDIRECT("E"&amp;ROW())="Sent for pricing"</formula>
    </cfRule>
    <cfRule type="expression" dxfId="5760" priority="16193" stopIfTrue="1">
      <formula>INDIRECT("E"&amp;ROW())="Await"</formula>
    </cfRule>
    <cfRule type="expression" dxfId="5759" priority="16194" stopIfTrue="1">
      <formula>INDIRECT("E"&amp;ROW())="CLEANSED"</formula>
    </cfRule>
    <cfRule type="expression" dxfId="5758" priority="16195" stopIfTrue="1">
      <formula>INDIRECT("E"&amp;ROW())="PM TO CLEANSE"</formula>
    </cfRule>
    <cfRule type="expression" dxfId="5757" priority="16196" stopIfTrue="1">
      <formula>INDIRECT("E"&amp;ROW())="Survey Received"</formula>
    </cfRule>
    <cfRule type="expression" dxfId="5756" priority="16197" stopIfTrue="1">
      <formula>INDIRECT("E"&amp;ROW())="Survey Booked"</formula>
    </cfRule>
    <cfRule type="expression" dxfId="5755" priority="16198" stopIfTrue="1">
      <formula>INDIRECT("E"&amp;ROW())="Supply Only"</formula>
    </cfRule>
    <cfRule type="expression" dxfId="5754" priority="16199" stopIfTrue="1">
      <formula>INDIRECT("E"&amp;ROW())="Part Fitted"</formula>
    </cfRule>
    <cfRule type="expression" dxfId="5753" priority="16200" stopIfTrue="1">
      <formula>INDIRECT("E"&amp;ROW())="confirmed"</formula>
    </cfRule>
    <cfRule type="expression" dxfId="5752" priority="16201" stopIfTrue="1">
      <formula>INDIRECT("E"&amp;ROW())="Duplicate"</formula>
    </cfRule>
    <cfRule type="expression" dxfId="5751" priority="16202" stopIfTrue="1">
      <formula>INDIRECT("E"&amp;ROW())="Handed Back"</formula>
    </cfRule>
  </conditionalFormatting>
  <conditionalFormatting sqref="H4:AB10 H87:AB87 H79:AB79">
    <cfRule type="expression" dxfId="5750" priority="16203" stopIfTrue="1">
      <formula>INDIRECT("E"&amp;ROW())="Refusal"</formula>
    </cfRule>
  </conditionalFormatting>
  <conditionalFormatting sqref="H4:AB10 H87:AB87">
    <cfRule type="expression" dxfId="5749" priority="16189" stopIfTrue="1">
      <formula>INDIRECT("E"&amp;ROW())="Await Client Approval"</formula>
    </cfRule>
  </conditionalFormatting>
  <conditionalFormatting sqref="H4:AB10 H98:AB98 H100:AB100 I157:AB182 H103:AB103 H106:AB106 I129:AB129 H118:AB119 H50:AB54 H56:AB60 H62:AB88 H90:AB94 H96:AB96 H113:AB115 H144:AB144 H108:AB109 H178:AB178">
    <cfRule type="expression" dxfId="5748" priority="16190" stopIfTrue="1">
      <formula>INDIRECT("E"&amp;ROW())="SCOPE SURVEY"</formula>
    </cfRule>
  </conditionalFormatting>
  <conditionalFormatting sqref="H4:AB10 H150:AB150 H152:AB152 H52:AB54 H56:AB60 H154:AB154 H146:AB146 H135:AB136 H138:AB138 H141:AB141 H148:AB148 H132:AB133 H197:AB198 H143:AB144 H111:AB115 H62:AB109 H177:AB178 H117:AB130">
    <cfRule type="expression" dxfId="5747" priority="16191" stopIfTrue="1">
      <formula>INDIRECT("E"&amp;ROW())="Priced"</formula>
    </cfRule>
  </conditionalFormatting>
  <conditionalFormatting sqref="H11:AB11 H21:AB21 H29:AB29 H32:AB34 H38:AB38 H51:AB51 H70:AB70 H87:AB87 H98:AB98 H100:AB100 H108:AB108">
    <cfRule type="expression" dxfId="5746" priority="16141" stopIfTrue="1">
      <formula>INDIRECT("E"&amp;ROW())="Recall Required"</formula>
    </cfRule>
    <cfRule type="expression" dxfId="5745" priority="16142">
      <formula>INDIRECT("D"&amp;ROW())="Yes"</formula>
    </cfRule>
  </conditionalFormatting>
  <conditionalFormatting sqref="H11:AB11 H21:AB21 H29:AB29 H38:AB38 H87:AB87 H32:AB34">
    <cfRule type="expression" dxfId="5744" priority="16117" stopIfTrue="1">
      <formula>INDIRECT("E"&amp;ROW())="SCOPE SURVEY"</formula>
    </cfRule>
  </conditionalFormatting>
  <conditionalFormatting sqref="H11:AB11 H21:AB21 H38:AB38 H51:AB51 H87:AB87 H70:AB70 H98:AB98 H100:AB100 H108:AB108 H96:AB96 H103:AB103 H106:AB106 H113:AB113 H73:AB74 H118:AB119 H29:AB29 H31:AB34 H93:AB93 H115:AB115 H144:AB144">
    <cfRule type="expression" dxfId="5743" priority="16118" stopIfTrue="1">
      <formula>INDIRECT("E"&amp;ROW())="Priced"</formula>
    </cfRule>
    <cfRule type="expression" dxfId="5742" priority="16119" stopIfTrue="1">
      <formula>INDIRECT("E"&amp;ROW())="Sent for pricing"</formula>
    </cfRule>
    <cfRule type="expression" dxfId="5741" priority="16120" stopIfTrue="1">
      <formula>INDIRECT("E"&amp;ROW())="Await"</formula>
    </cfRule>
    <cfRule type="expression" dxfId="5740" priority="16121" stopIfTrue="1">
      <formula>INDIRECT("E"&amp;ROW())="CLEANSED"</formula>
    </cfRule>
    <cfRule type="expression" dxfId="5739" priority="16122" stopIfTrue="1">
      <formula>INDIRECT("E"&amp;ROW())="PM TO CLEANSE"</formula>
    </cfRule>
    <cfRule type="expression" dxfId="5738" priority="16123" stopIfTrue="1">
      <formula>INDIRECT("E"&amp;ROW())="Survey Received"</formula>
    </cfRule>
    <cfRule type="expression" dxfId="5737" priority="16124" stopIfTrue="1">
      <formula>INDIRECT("E"&amp;ROW())="Survey Booked"</formula>
    </cfRule>
    <cfRule type="expression" dxfId="5736" priority="16125" stopIfTrue="1">
      <formula>INDIRECT("E"&amp;ROW())="Supply Only"</formula>
    </cfRule>
    <cfRule type="expression" dxfId="5735" priority="16126" stopIfTrue="1">
      <formula>INDIRECT("E"&amp;ROW())="Part Fitted"</formula>
    </cfRule>
    <cfRule type="expression" dxfId="5734" priority="16127" stopIfTrue="1">
      <formula>INDIRECT("E"&amp;ROW())="confirmed"</formula>
    </cfRule>
    <cfRule type="expression" dxfId="5733" priority="16128" stopIfTrue="1">
      <formula>INDIRECT("E"&amp;ROW())="Duplicate"</formula>
    </cfRule>
    <cfRule type="expression" dxfId="5732" priority="16129" stopIfTrue="1">
      <formula>INDIRECT("E"&amp;ROW())="Handed Back"</formula>
    </cfRule>
    <cfRule type="expression" dxfId="5731" priority="16130" stopIfTrue="1">
      <formula>INDIRECT("E"&amp;ROW())="Refusal"</formula>
    </cfRule>
    <cfRule type="expression" dxfId="5730" priority="16131" stopIfTrue="1">
      <formula>INDIRECT("E"&amp;ROW())="No Access install"</formula>
    </cfRule>
    <cfRule type="expression" dxfId="5729" priority="16132" stopIfTrue="1">
      <formula>INDIRECT("E"&amp;ROW())="No Access survey"</formula>
    </cfRule>
    <cfRule type="expression" dxfId="5728" priority="16133" stopIfTrue="1">
      <formula>INDIRECT("E"&amp;ROW())="NWR"</formula>
    </cfRule>
    <cfRule type="expression" dxfId="5727" priority="16134" stopIfTrue="1">
      <formula>INDIRECT("E"&amp;ROW())="Cancelled"</formula>
    </cfRule>
    <cfRule type="expression" dxfId="5726" priority="16137" stopIfTrue="1">
      <formula>INDIRECT("E"&amp;ROW())="Fitted"</formula>
    </cfRule>
    <cfRule type="expression" dxfId="5725" priority="16138" stopIfTrue="1">
      <formula>INDIRECT("E"&amp;ROW())="Booked to fit"</formula>
    </cfRule>
    <cfRule type="expression" dxfId="5724" priority="16139" stopIfTrue="1">
      <formula>INDIRECT("E"&amp;ROW())="Delivered To Depot/Container"</formula>
    </cfRule>
    <cfRule type="expression" dxfId="5723" priority="16140" stopIfTrue="1">
      <formula>INDIRECT("E"&amp;ROW())="Called Off"</formula>
    </cfRule>
  </conditionalFormatting>
  <conditionalFormatting sqref="H11:AB11 H21:AB21 H38:AB38 H87:AB87 H70:AB70 H98:AB98 H100:AB100 H108:AB108 H96:AB96 H103:AB103 H106:AB106 H113:AB113 H73:AB74 H118:AB119 H29:AB29 H31:AB34 H51:AB54 H93:AB93 H115:AB115 H144:AB144">
    <cfRule type="expression" dxfId="5722" priority="16135" stopIfTrue="1">
      <formula>INDIRECT("E"&amp;ROW())="On hold"</formula>
    </cfRule>
    <cfRule type="expression" dxfId="5721" priority="16136" stopIfTrue="1">
      <formula>INDIRECT("E"&amp;ROW())="Handed Over"</formula>
    </cfRule>
  </conditionalFormatting>
  <conditionalFormatting sqref="H11:AB11 H29:AB29 H87:AB87 H38:AB38 H21:AB21 H32:AB34">
    <cfRule type="expression" dxfId="5720" priority="16116" stopIfTrue="1">
      <formula>INDIRECT("E"&amp;ROW())="Await Client Approval"</formula>
    </cfRule>
  </conditionalFormatting>
  <conditionalFormatting sqref="H12:AB17">
    <cfRule type="expression" dxfId="5719" priority="16260" stopIfTrue="1">
      <formula>INDIRECT("E"&amp;ROW())="Await Client Approval"</formula>
    </cfRule>
    <cfRule type="expression" dxfId="5718" priority="16261" stopIfTrue="1">
      <formula>INDIRECT("E"&amp;ROW())="SCOPE SURVEY"</formula>
    </cfRule>
    <cfRule type="expression" dxfId="5717" priority="16262" stopIfTrue="1">
      <formula>INDIRECT("E"&amp;ROW())="Priced"</formula>
    </cfRule>
    <cfRule type="expression" dxfId="5716" priority="16263" stopIfTrue="1">
      <formula>INDIRECT("E"&amp;ROW())="Sent for pricing"</formula>
    </cfRule>
    <cfRule type="expression" dxfId="5715" priority="16264" stopIfTrue="1">
      <formula>INDIRECT("E"&amp;ROW())="Await"</formula>
    </cfRule>
    <cfRule type="expression" dxfId="5714" priority="16265" stopIfTrue="1">
      <formula>INDIRECT("E"&amp;ROW())="CLEANSED"</formula>
    </cfRule>
    <cfRule type="expression" dxfId="5713" priority="16266" stopIfTrue="1">
      <formula>INDIRECT("E"&amp;ROW())="PM TO CLEANSE"</formula>
    </cfRule>
    <cfRule type="expression" dxfId="5712" priority="16267" stopIfTrue="1">
      <formula>INDIRECT("E"&amp;ROW())="Survey Received"</formula>
    </cfRule>
    <cfRule type="expression" dxfId="5711" priority="16268" stopIfTrue="1">
      <formula>INDIRECT("E"&amp;ROW())="Survey Booked"</formula>
    </cfRule>
    <cfRule type="expression" dxfId="5710" priority="16269" stopIfTrue="1">
      <formula>INDIRECT("E"&amp;ROW())="Supply Only"</formula>
    </cfRule>
    <cfRule type="expression" dxfId="5709" priority="16270" stopIfTrue="1">
      <formula>INDIRECT("E"&amp;ROW())="Part Fitted"</formula>
    </cfRule>
    <cfRule type="expression" dxfId="5708" priority="16271" stopIfTrue="1">
      <formula>INDIRECT("E"&amp;ROW())="confirmed"</formula>
    </cfRule>
    <cfRule type="expression" dxfId="5707" priority="16272" stopIfTrue="1">
      <formula>INDIRECT("E"&amp;ROW())="Duplicate"</formula>
    </cfRule>
    <cfRule type="expression" dxfId="5706" priority="16273" stopIfTrue="1">
      <formula>INDIRECT("E"&amp;ROW())="Handed Back"</formula>
    </cfRule>
    <cfRule type="expression" dxfId="5705" priority="16274" stopIfTrue="1">
      <formula>INDIRECT("E"&amp;ROW())="Refusal"</formula>
    </cfRule>
    <cfRule type="expression" dxfId="5704" priority="16275" stopIfTrue="1">
      <formula>INDIRECT("E"&amp;ROW())="No Access install"</formula>
    </cfRule>
    <cfRule type="expression" dxfId="5703" priority="16276" stopIfTrue="1">
      <formula>INDIRECT("E"&amp;ROW())="No Access survey"</formula>
    </cfRule>
    <cfRule type="expression" dxfId="5702" priority="16277" stopIfTrue="1">
      <formula>INDIRECT("E"&amp;ROW())="NWR"</formula>
    </cfRule>
    <cfRule type="expression" dxfId="5701" priority="16278" stopIfTrue="1">
      <formula>INDIRECT("E"&amp;ROW())="Cancelled"</formula>
    </cfRule>
    <cfRule type="expression" dxfId="5700" priority="16279" stopIfTrue="1">
      <formula>INDIRECT("E"&amp;ROW())="On hold"</formula>
    </cfRule>
    <cfRule type="expression" dxfId="5699" priority="16280" stopIfTrue="1">
      <formula>INDIRECT("E"&amp;ROW())="Handed Over"</formula>
    </cfRule>
    <cfRule type="expression" dxfId="5698" priority="16281" stopIfTrue="1">
      <formula>INDIRECT("E"&amp;ROW())="Fitted"</formula>
    </cfRule>
    <cfRule type="expression" dxfId="5697" priority="16282" stopIfTrue="1">
      <formula>INDIRECT("E"&amp;ROW())="Booked to fit"</formula>
    </cfRule>
    <cfRule type="expression" dxfId="5696" priority="16283" stopIfTrue="1">
      <formula>INDIRECT("E"&amp;ROW())="Delivered To Depot/Container"</formula>
    </cfRule>
    <cfRule type="expression" dxfId="5695" priority="16284" stopIfTrue="1">
      <formula>INDIRECT("E"&amp;ROW())="Called Off"</formula>
    </cfRule>
    <cfRule type="expression" dxfId="5694" priority="16285" stopIfTrue="1">
      <formula>INDIRECT("E"&amp;ROW())="Recall Required"</formula>
    </cfRule>
    <cfRule type="expression" dxfId="5693" priority="16286">
      <formula>INDIRECT("D"&amp;ROW())="Yes"</formula>
    </cfRule>
  </conditionalFormatting>
  <conditionalFormatting sqref="H20:AB20 H27:AB27">
    <cfRule type="expression" dxfId="5692" priority="16470" stopIfTrue="1">
      <formula>INDIRECT("E"&amp;ROW())="Called Off"</formula>
    </cfRule>
    <cfRule type="expression" dxfId="5691" priority="16471" stopIfTrue="1">
      <formula>INDIRECT("E"&amp;ROW())="Recall Required"</formula>
    </cfRule>
    <cfRule type="expression" dxfId="5690" priority="16472">
      <formula>INDIRECT("D"&amp;ROW())="Yes"</formula>
    </cfRule>
  </conditionalFormatting>
  <conditionalFormatting sqref="H20:AB20">
    <cfRule type="expression" dxfId="5689" priority="16446" stopIfTrue="1">
      <formula>INDIRECT("E"&amp;ROW())="Await Client Approval"</formula>
    </cfRule>
    <cfRule type="expression" dxfId="5688" priority="16447" stopIfTrue="1">
      <formula>INDIRECT("E"&amp;ROW())="SCOPE SURVEY"</formula>
    </cfRule>
    <cfRule type="expression" dxfId="5687" priority="16448" stopIfTrue="1">
      <formula>INDIRECT("E"&amp;ROW())="Priced"</formula>
    </cfRule>
    <cfRule type="expression" dxfId="5686" priority="16449" stopIfTrue="1">
      <formula>INDIRECT("E"&amp;ROW())="Sent for pricing"</formula>
    </cfRule>
    <cfRule type="expression" dxfId="5685" priority="16450" stopIfTrue="1">
      <formula>INDIRECT("E"&amp;ROW())="Await"</formula>
    </cfRule>
    <cfRule type="expression" dxfId="5684" priority="16451" stopIfTrue="1">
      <formula>INDIRECT("E"&amp;ROW())="CLEANSED"</formula>
    </cfRule>
    <cfRule type="expression" dxfId="5683" priority="16452" stopIfTrue="1">
      <formula>INDIRECT("E"&amp;ROW())="PM TO CLEANSE"</formula>
    </cfRule>
    <cfRule type="expression" dxfId="5682" priority="16453" stopIfTrue="1">
      <formula>INDIRECT("E"&amp;ROW())="Survey Received"</formula>
    </cfRule>
    <cfRule type="expression" dxfId="5681" priority="16454" stopIfTrue="1">
      <formula>INDIRECT("E"&amp;ROW())="Survey Booked"</formula>
    </cfRule>
    <cfRule type="expression" dxfId="5680" priority="16455" stopIfTrue="1">
      <formula>INDIRECT("E"&amp;ROW())="Supply Only"</formula>
    </cfRule>
    <cfRule type="expression" dxfId="5679" priority="16456" stopIfTrue="1">
      <formula>INDIRECT("E"&amp;ROW())="Part Fitted"</formula>
    </cfRule>
    <cfRule type="expression" dxfId="5678" priority="16457" stopIfTrue="1">
      <formula>INDIRECT("E"&amp;ROW())="confirmed"</formula>
    </cfRule>
    <cfRule type="expression" dxfId="5677" priority="16458" stopIfTrue="1">
      <formula>INDIRECT("E"&amp;ROW())="Duplicate"</formula>
    </cfRule>
    <cfRule type="expression" dxfId="5676" priority="16459" stopIfTrue="1">
      <formula>INDIRECT("E"&amp;ROW())="Handed Back"</formula>
    </cfRule>
    <cfRule type="expression" dxfId="5675" priority="16460" stopIfTrue="1">
      <formula>INDIRECT("E"&amp;ROW())="Refusal"</formula>
    </cfRule>
    <cfRule type="expression" dxfId="5674" priority="16461" stopIfTrue="1">
      <formula>INDIRECT("E"&amp;ROW())="No Access install"</formula>
    </cfRule>
    <cfRule type="expression" dxfId="5673" priority="16462" stopIfTrue="1">
      <formula>INDIRECT("E"&amp;ROW())="No Access survey"</formula>
    </cfRule>
    <cfRule type="expression" dxfId="5672" priority="16463" stopIfTrue="1">
      <formula>INDIRECT("E"&amp;ROW())="NWR"</formula>
    </cfRule>
    <cfRule type="expression" dxfId="5671" priority="16464" stopIfTrue="1">
      <formula>INDIRECT("E"&amp;ROW())="Cancelled"</formula>
    </cfRule>
    <cfRule type="expression" dxfId="5670" priority="16465" stopIfTrue="1">
      <formula>INDIRECT("E"&amp;ROW())="On hold"</formula>
    </cfRule>
    <cfRule type="expression" dxfId="5669" priority="16466" stopIfTrue="1">
      <formula>INDIRECT("E"&amp;ROW())="Handed Over"</formula>
    </cfRule>
    <cfRule type="expression" dxfId="5668" priority="16467" stopIfTrue="1">
      <formula>INDIRECT("E"&amp;ROW())="Fitted"</formula>
    </cfRule>
    <cfRule type="expression" dxfId="5667" priority="16468" stopIfTrue="1">
      <formula>INDIRECT("E"&amp;ROW())="Booked to fit"</formula>
    </cfRule>
    <cfRule type="expression" dxfId="5666" priority="16469" stopIfTrue="1">
      <formula>INDIRECT("E"&amp;ROW())="Delivered To Depot/Container"</formula>
    </cfRule>
  </conditionalFormatting>
  <conditionalFormatting sqref="H25:AB26">
    <cfRule type="expression" dxfId="5665" priority="15697" stopIfTrue="1">
      <formula>INDIRECT("E"&amp;ROW())="Called Off"</formula>
    </cfRule>
    <cfRule type="expression" dxfId="5664" priority="15698" stopIfTrue="1">
      <formula>INDIRECT("E"&amp;ROW())="Recall Required"</formula>
    </cfRule>
    <cfRule type="expression" dxfId="5663" priority="15699">
      <formula>INDIRECT("D"&amp;ROW())="Yes"</formula>
    </cfRule>
  </conditionalFormatting>
  <conditionalFormatting sqref="H25:AB27">
    <cfRule type="expression" dxfId="5662" priority="15673" stopIfTrue="1">
      <formula>INDIRECT("E"&amp;ROW())="Await Client Approval"</formula>
    </cfRule>
    <cfRule type="expression" dxfId="5661" priority="15674" stopIfTrue="1">
      <formula>INDIRECT("E"&amp;ROW())="SCOPE SURVEY"</formula>
    </cfRule>
    <cfRule type="expression" dxfId="5660" priority="15675" stopIfTrue="1">
      <formula>INDIRECT("E"&amp;ROW())="Priced"</formula>
    </cfRule>
    <cfRule type="expression" dxfId="5659" priority="15676" stopIfTrue="1">
      <formula>INDIRECT("E"&amp;ROW())="Sent for pricing"</formula>
    </cfRule>
    <cfRule type="expression" dxfId="5658" priority="15677" stopIfTrue="1">
      <formula>INDIRECT("E"&amp;ROW())="Await"</formula>
    </cfRule>
    <cfRule type="expression" dxfId="5657" priority="15678" stopIfTrue="1">
      <formula>INDIRECT("E"&amp;ROW())="CLEANSED"</formula>
    </cfRule>
    <cfRule type="expression" dxfId="5656" priority="15679" stopIfTrue="1">
      <formula>INDIRECT("E"&amp;ROW())="PM TO CLEANSE"</formula>
    </cfRule>
    <cfRule type="expression" dxfId="5655" priority="15680" stopIfTrue="1">
      <formula>INDIRECT("E"&amp;ROW())="Survey Received"</formula>
    </cfRule>
    <cfRule type="expression" dxfId="5654" priority="15681" stopIfTrue="1">
      <formula>INDIRECT("E"&amp;ROW())="Survey Booked"</formula>
    </cfRule>
    <cfRule type="expression" dxfId="5653" priority="15682" stopIfTrue="1">
      <formula>INDIRECT("E"&amp;ROW())="Supply Only"</formula>
    </cfRule>
    <cfRule type="expression" dxfId="5652" priority="15683" stopIfTrue="1">
      <formula>INDIRECT("E"&amp;ROW())="Part Fitted"</formula>
    </cfRule>
    <cfRule type="expression" dxfId="5651" priority="15684" stopIfTrue="1">
      <formula>INDIRECT("E"&amp;ROW())="confirmed"</formula>
    </cfRule>
    <cfRule type="expression" dxfId="5650" priority="15685" stopIfTrue="1">
      <formula>INDIRECT("E"&amp;ROW())="Duplicate"</formula>
    </cfRule>
    <cfRule type="expression" dxfId="5649" priority="15686" stopIfTrue="1">
      <formula>INDIRECT("E"&amp;ROW())="Handed Back"</formula>
    </cfRule>
    <cfRule type="expression" dxfId="5648" priority="15687" stopIfTrue="1">
      <formula>INDIRECT("E"&amp;ROW())="Refusal"</formula>
    </cfRule>
    <cfRule type="expression" dxfId="5647" priority="15688" stopIfTrue="1">
      <formula>INDIRECT("E"&amp;ROW())="No Access install"</formula>
    </cfRule>
    <cfRule type="expression" dxfId="5646" priority="15689" stopIfTrue="1">
      <formula>INDIRECT("E"&amp;ROW())="No Access survey"</formula>
    </cfRule>
    <cfRule type="expression" dxfId="5645" priority="15690" stopIfTrue="1">
      <formula>INDIRECT("E"&amp;ROW())="NWR"</formula>
    </cfRule>
    <cfRule type="expression" dxfId="5644" priority="15691" stopIfTrue="1">
      <formula>INDIRECT("E"&amp;ROW())="Cancelled"</formula>
    </cfRule>
    <cfRule type="expression" dxfId="5643" priority="15692" stopIfTrue="1">
      <formula>INDIRECT("E"&amp;ROW())="On hold"</formula>
    </cfRule>
    <cfRule type="expression" dxfId="5642" priority="15693" stopIfTrue="1">
      <formula>INDIRECT("E"&amp;ROW())="Handed Over"</formula>
    </cfRule>
    <cfRule type="expression" dxfId="5641" priority="15694" stopIfTrue="1">
      <formula>INDIRECT("E"&amp;ROW())="Fitted"</formula>
    </cfRule>
    <cfRule type="expression" dxfId="5640" priority="15695" stopIfTrue="1">
      <formula>INDIRECT("E"&amp;ROW())="Booked to fit"</formula>
    </cfRule>
    <cfRule type="expression" dxfId="5639" priority="15696" stopIfTrue="1">
      <formula>INDIRECT("E"&amp;ROW())="Delivered To Depot/Container"</formula>
    </cfRule>
  </conditionalFormatting>
  <conditionalFormatting sqref="H28:AB29">
    <cfRule type="expression" dxfId="5638" priority="13639" stopIfTrue="1">
      <formula>INDIRECT("E"&amp;ROW())="Await Client Approval"</formula>
    </cfRule>
    <cfRule type="expression" dxfId="5637" priority="13640" stopIfTrue="1">
      <formula>INDIRECT("E"&amp;ROW())="SCOPE SURVEY"</formula>
    </cfRule>
    <cfRule type="expression" dxfId="5636" priority="13641" stopIfTrue="1">
      <formula>INDIRECT("E"&amp;ROW())="Priced"</formula>
    </cfRule>
    <cfRule type="expression" dxfId="5635" priority="13642" stopIfTrue="1">
      <formula>INDIRECT("E"&amp;ROW())="Sent for pricing"</formula>
    </cfRule>
    <cfRule type="expression" dxfId="5634" priority="13643" stopIfTrue="1">
      <formula>INDIRECT("E"&amp;ROW())="Await"</formula>
    </cfRule>
    <cfRule type="expression" dxfId="5633" priority="13644" stopIfTrue="1">
      <formula>INDIRECT("E"&amp;ROW())="CLEANSED"</formula>
    </cfRule>
    <cfRule type="expression" dxfId="5632" priority="13645" stopIfTrue="1">
      <formula>INDIRECT("E"&amp;ROW())="PM TO CLEANSE"</formula>
    </cfRule>
    <cfRule type="expression" dxfId="5631" priority="13646" stopIfTrue="1">
      <formula>INDIRECT("E"&amp;ROW())="Survey Received"</formula>
    </cfRule>
    <cfRule type="expression" dxfId="5630" priority="13647" stopIfTrue="1">
      <formula>INDIRECT("E"&amp;ROW())="Survey Booked"</formula>
    </cfRule>
    <cfRule type="expression" dxfId="5629" priority="13648" stopIfTrue="1">
      <formula>INDIRECT("E"&amp;ROW())="Supply Only"</formula>
    </cfRule>
    <cfRule type="expression" dxfId="5628" priority="13649" stopIfTrue="1">
      <formula>INDIRECT("E"&amp;ROW())="Part Fitted"</formula>
    </cfRule>
    <cfRule type="expression" dxfId="5627" priority="13650" stopIfTrue="1">
      <formula>INDIRECT("E"&amp;ROW())="confirmed"</formula>
    </cfRule>
    <cfRule type="expression" dxfId="5626" priority="13651" stopIfTrue="1">
      <formula>INDIRECT("E"&amp;ROW())="Duplicate"</formula>
    </cfRule>
    <cfRule type="expression" dxfId="5625" priority="13652" stopIfTrue="1">
      <formula>INDIRECT("E"&amp;ROW())="Handed Back"</formula>
    </cfRule>
    <cfRule type="expression" dxfId="5624" priority="13653" stopIfTrue="1">
      <formula>INDIRECT("E"&amp;ROW())="Refusal"</formula>
    </cfRule>
    <cfRule type="expression" dxfId="5623" priority="13654" stopIfTrue="1">
      <formula>INDIRECT("E"&amp;ROW())="No Access install"</formula>
    </cfRule>
    <cfRule type="expression" dxfId="5622" priority="13655" stopIfTrue="1">
      <formula>INDIRECT("E"&amp;ROW())="No Access survey"</formula>
    </cfRule>
    <cfRule type="expression" dxfId="5621" priority="13656" stopIfTrue="1">
      <formula>INDIRECT("E"&amp;ROW())="NWR"</formula>
    </cfRule>
    <cfRule type="expression" dxfId="5620" priority="13657" stopIfTrue="1">
      <formula>INDIRECT("E"&amp;ROW())="Cancelled"</formula>
    </cfRule>
    <cfRule type="expression" dxfId="5619" priority="13658" stopIfTrue="1">
      <formula>INDIRECT("E"&amp;ROW())="On hold"</formula>
    </cfRule>
    <cfRule type="expression" dxfId="5618" priority="13659" stopIfTrue="1">
      <formula>INDIRECT("E"&amp;ROW())="Handed Over"</formula>
    </cfRule>
    <cfRule type="expression" dxfId="5617" priority="13660" stopIfTrue="1">
      <formula>INDIRECT("E"&amp;ROW())="Fitted"</formula>
    </cfRule>
    <cfRule type="expression" dxfId="5616" priority="13661" stopIfTrue="1">
      <formula>INDIRECT("E"&amp;ROW())="Booked to fit"</formula>
    </cfRule>
    <cfRule type="expression" dxfId="5615" priority="13662" stopIfTrue="1">
      <formula>INDIRECT("E"&amp;ROW())="Delivered To Depot/Container"</formula>
    </cfRule>
    <cfRule type="expression" dxfId="5614" priority="13663" stopIfTrue="1">
      <formula>INDIRECT("E"&amp;ROW())="Called Off"</formula>
    </cfRule>
    <cfRule type="expression" dxfId="5613" priority="13664" stopIfTrue="1">
      <formula>INDIRECT("E"&amp;ROW())="Recall Required"</formula>
    </cfRule>
    <cfRule type="expression" dxfId="5612" priority="13665">
      <formula>INDIRECT("D"&amp;ROW())="Yes"</formula>
    </cfRule>
  </conditionalFormatting>
  <conditionalFormatting sqref="H30:AB30">
    <cfRule type="expression" dxfId="5611" priority="5690" stopIfTrue="1">
      <formula>INDIRECT("E"&amp;ROW())="Await Client Approval"</formula>
    </cfRule>
    <cfRule type="expression" dxfId="5610" priority="5691" stopIfTrue="1">
      <formula>INDIRECT("E"&amp;ROW())="SCOPE SURVEY"</formula>
    </cfRule>
    <cfRule type="expression" dxfId="5609" priority="5692" stopIfTrue="1">
      <formula>INDIRECT("E"&amp;ROW())="Priced"</formula>
    </cfRule>
    <cfRule type="expression" dxfId="5608" priority="5693" stopIfTrue="1">
      <formula>INDIRECT("E"&amp;ROW())="Sent for pricing"</formula>
    </cfRule>
    <cfRule type="expression" dxfId="5607" priority="5694" stopIfTrue="1">
      <formula>INDIRECT("E"&amp;ROW())="Await"</formula>
    </cfRule>
    <cfRule type="expression" dxfId="5606" priority="5695" stopIfTrue="1">
      <formula>INDIRECT("E"&amp;ROW())="CLEANSED"</formula>
    </cfRule>
    <cfRule type="expression" dxfId="5605" priority="5696" stopIfTrue="1">
      <formula>INDIRECT("E"&amp;ROW())="PM TO CLEANSE"</formula>
    </cfRule>
    <cfRule type="expression" dxfId="5604" priority="5697" stopIfTrue="1">
      <formula>INDIRECT("E"&amp;ROW())="Survey Received"</formula>
    </cfRule>
    <cfRule type="expression" dxfId="5603" priority="5698" stopIfTrue="1">
      <formula>INDIRECT("E"&amp;ROW())="Survey Booked"</formula>
    </cfRule>
    <cfRule type="expression" dxfId="5602" priority="5699" stopIfTrue="1">
      <formula>INDIRECT("E"&amp;ROW())="Supply Only"</formula>
    </cfRule>
    <cfRule type="expression" dxfId="5601" priority="5700" stopIfTrue="1">
      <formula>INDIRECT("E"&amp;ROW())="Part Fitted"</formula>
    </cfRule>
    <cfRule type="expression" dxfId="5600" priority="5701" stopIfTrue="1">
      <formula>INDIRECT("E"&amp;ROW())="confirmed"</formula>
    </cfRule>
    <cfRule type="expression" dxfId="5599" priority="5702" stopIfTrue="1">
      <formula>INDIRECT("E"&amp;ROW())="Duplicate"</formula>
    </cfRule>
    <cfRule type="expression" dxfId="5598" priority="5703" stopIfTrue="1">
      <formula>INDIRECT("E"&amp;ROW())="Handed Back"</formula>
    </cfRule>
    <cfRule type="expression" dxfId="5597" priority="5704" stopIfTrue="1">
      <formula>INDIRECT("E"&amp;ROW())="Refusal"</formula>
    </cfRule>
    <cfRule type="expression" dxfId="5596" priority="5705" stopIfTrue="1">
      <formula>INDIRECT("E"&amp;ROW())="No Access install"</formula>
    </cfRule>
    <cfRule type="expression" dxfId="5595" priority="5706" stopIfTrue="1">
      <formula>INDIRECT("E"&amp;ROW())="No Access survey"</formula>
    </cfRule>
    <cfRule type="expression" dxfId="5594" priority="5707" stopIfTrue="1">
      <formula>INDIRECT("E"&amp;ROW())="NWR"</formula>
    </cfRule>
    <cfRule type="expression" dxfId="5593" priority="5708" stopIfTrue="1">
      <formula>INDIRECT("E"&amp;ROW())="Cancelled"</formula>
    </cfRule>
    <cfRule type="expression" dxfId="5592" priority="5709" stopIfTrue="1">
      <formula>INDIRECT("E"&amp;ROW())="On hold"</formula>
    </cfRule>
    <cfRule type="expression" dxfId="5591" priority="5710" stopIfTrue="1">
      <formula>INDIRECT("E"&amp;ROW())="Handed Over"</formula>
    </cfRule>
    <cfRule type="expression" dxfId="5590" priority="5711" stopIfTrue="1">
      <formula>INDIRECT("E"&amp;ROW())="Fitted"</formula>
    </cfRule>
    <cfRule type="expression" dxfId="5589" priority="5712" stopIfTrue="1">
      <formula>INDIRECT("E"&amp;ROW())="Booked to fit"</formula>
    </cfRule>
    <cfRule type="expression" dxfId="5588" priority="5713" stopIfTrue="1">
      <formula>INDIRECT("E"&amp;ROW())="Delivered To Depot/Container"</formula>
    </cfRule>
    <cfRule type="expression" dxfId="5587" priority="5714" stopIfTrue="1">
      <formula>INDIRECT("E"&amp;ROW())="Called Off"</formula>
    </cfRule>
    <cfRule type="expression" dxfId="5586" priority="5715" stopIfTrue="1">
      <formula>INDIRECT("E"&amp;ROW())="Recall Required"</formula>
    </cfRule>
    <cfRule type="expression" dxfId="5585" priority="5716">
      <formula>INDIRECT("D"&amp;ROW())="Yes"</formula>
    </cfRule>
  </conditionalFormatting>
  <conditionalFormatting sqref="H31:AB31">
    <cfRule type="expression" dxfId="5584" priority="5750">
      <formula>INDIRECT("D"&amp;ROW())="Yes"</formula>
    </cfRule>
    <cfRule type="expression" dxfId="5583" priority="5751" stopIfTrue="1">
      <formula>INDIRECT("E"&amp;ROW())="Recall Required"</formula>
    </cfRule>
    <cfRule type="expression" dxfId="5582" priority="5752">
      <formula>INDIRECT("D"&amp;ROW())="Yes"</formula>
    </cfRule>
    <cfRule type="expression" dxfId="5581" priority="5772" stopIfTrue="1">
      <formula>INDIRECT("E"&amp;ROW())="SCOPE SURVEY"</formula>
    </cfRule>
    <cfRule type="expression" dxfId="5580" priority="5773" stopIfTrue="1">
      <formula>INDIRECT("E"&amp;ROW())="Await Client Approval"</formula>
    </cfRule>
  </conditionalFormatting>
  <conditionalFormatting sqref="H35:AB36">
    <cfRule type="expression" dxfId="5579" priority="14656" stopIfTrue="1">
      <formula>INDIRECT("E"&amp;ROW())="Await Client Approval"</formula>
    </cfRule>
    <cfRule type="expression" dxfId="5578" priority="14657" stopIfTrue="1">
      <formula>INDIRECT("E"&amp;ROW())="SCOPE SURVEY"</formula>
    </cfRule>
    <cfRule type="expression" dxfId="5577" priority="14658" stopIfTrue="1">
      <formula>INDIRECT("E"&amp;ROW())="Priced"</formula>
    </cfRule>
    <cfRule type="expression" dxfId="5576" priority="14659" stopIfTrue="1">
      <formula>INDIRECT("E"&amp;ROW())="Sent for pricing"</formula>
    </cfRule>
    <cfRule type="expression" dxfId="5575" priority="14660" stopIfTrue="1">
      <formula>INDIRECT("E"&amp;ROW())="Await"</formula>
    </cfRule>
    <cfRule type="expression" dxfId="5574" priority="14661" stopIfTrue="1">
      <formula>INDIRECT("E"&amp;ROW())="CLEANSED"</formula>
    </cfRule>
    <cfRule type="expression" dxfId="5573" priority="14662" stopIfTrue="1">
      <formula>INDIRECT("E"&amp;ROW())="PM TO CLEANSE"</formula>
    </cfRule>
    <cfRule type="expression" dxfId="5572" priority="14663" stopIfTrue="1">
      <formula>INDIRECT("E"&amp;ROW())="Survey Received"</formula>
    </cfRule>
    <cfRule type="expression" dxfId="5571" priority="14664" stopIfTrue="1">
      <formula>INDIRECT("E"&amp;ROW())="Survey Booked"</formula>
    </cfRule>
    <cfRule type="expression" dxfId="5570" priority="14665" stopIfTrue="1">
      <formula>INDIRECT("E"&amp;ROW())="Supply Only"</formula>
    </cfRule>
    <cfRule type="expression" dxfId="5569" priority="14666" stopIfTrue="1">
      <formula>INDIRECT("E"&amp;ROW())="Part Fitted"</formula>
    </cfRule>
    <cfRule type="expression" dxfId="5568" priority="14667" stopIfTrue="1">
      <formula>INDIRECT("E"&amp;ROW())="confirmed"</formula>
    </cfRule>
    <cfRule type="expression" dxfId="5567" priority="14668" stopIfTrue="1">
      <formula>INDIRECT("E"&amp;ROW())="Duplicate"</formula>
    </cfRule>
    <cfRule type="expression" dxfId="5566" priority="14669" stopIfTrue="1">
      <formula>INDIRECT("E"&amp;ROW())="Handed Back"</formula>
    </cfRule>
    <cfRule type="expression" dxfId="5565" priority="14670" stopIfTrue="1">
      <formula>INDIRECT("E"&amp;ROW())="Refusal"</formula>
    </cfRule>
    <cfRule type="expression" dxfId="5564" priority="14671" stopIfTrue="1">
      <formula>INDIRECT("E"&amp;ROW())="No Access install"</formula>
    </cfRule>
    <cfRule type="expression" dxfId="5563" priority="14672" stopIfTrue="1">
      <formula>INDIRECT("E"&amp;ROW())="No Access survey"</formula>
    </cfRule>
    <cfRule type="expression" dxfId="5562" priority="14673" stopIfTrue="1">
      <formula>INDIRECT("E"&amp;ROW())="NWR"</formula>
    </cfRule>
    <cfRule type="expression" dxfId="5561" priority="14674" stopIfTrue="1">
      <formula>INDIRECT("E"&amp;ROW())="Cancelled"</formula>
    </cfRule>
    <cfRule type="expression" dxfId="5560" priority="14675" stopIfTrue="1">
      <formula>INDIRECT("E"&amp;ROW())="On hold"</formula>
    </cfRule>
    <cfRule type="expression" dxfId="5559" priority="14676" stopIfTrue="1">
      <formula>INDIRECT("E"&amp;ROW())="Handed Over"</formula>
    </cfRule>
    <cfRule type="expression" dxfId="5558" priority="14677" stopIfTrue="1">
      <formula>INDIRECT("E"&amp;ROW())="Fitted"</formula>
    </cfRule>
    <cfRule type="expression" dxfId="5557" priority="14678" stopIfTrue="1">
      <formula>INDIRECT("E"&amp;ROW())="Booked to fit"</formula>
    </cfRule>
    <cfRule type="expression" dxfId="5556" priority="14679" stopIfTrue="1">
      <formula>INDIRECT("E"&amp;ROW())="Delivered To Depot/Container"</formula>
    </cfRule>
    <cfRule type="expression" dxfId="5555" priority="14680" stopIfTrue="1">
      <formula>INDIRECT("E"&amp;ROW())="Called Off"</formula>
    </cfRule>
    <cfRule type="expression" dxfId="5554" priority="14681" stopIfTrue="1">
      <formula>INDIRECT("E"&amp;ROW())="Recall Required"</formula>
    </cfRule>
    <cfRule type="expression" dxfId="5553" priority="14682">
      <formula>INDIRECT("D"&amp;ROW())="Yes"</formula>
    </cfRule>
  </conditionalFormatting>
  <conditionalFormatting sqref="H40:AB41">
    <cfRule type="expression" dxfId="5552" priority="14577" stopIfTrue="1">
      <formula>INDIRECT("E"&amp;ROW())="confirmed"</formula>
    </cfRule>
    <cfRule type="expression" dxfId="5551" priority="14578" stopIfTrue="1">
      <formula>INDIRECT("E"&amp;ROW())="Duplicate"</formula>
    </cfRule>
    <cfRule type="expression" dxfId="5550" priority="14579" stopIfTrue="1">
      <formula>INDIRECT("E"&amp;ROW())="Handed Back"</formula>
    </cfRule>
    <cfRule type="expression" dxfId="5549" priority="14580" stopIfTrue="1">
      <formula>INDIRECT("E"&amp;ROW())="Refusal"</formula>
    </cfRule>
    <cfRule type="expression" dxfId="5548" priority="14581" stopIfTrue="1">
      <formula>INDIRECT("E"&amp;ROW())="No Access install"</formula>
    </cfRule>
    <cfRule type="expression" dxfId="5547" priority="14582" stopIfTrue="1">
      <formula>INDIRECT("E"&amp;ROW())="No Access survey"</formula>
    </cfRule>
    <cfRule type="expression" dxfId="5546" priority="14583" stopIfTrue="1">
      <formula>INDIRECT("E"&amp;ROW())="NWR"</formula>
    </cfRule>
    <cfRule type="expression" dxfId="5545" priority="14584" stopIfTrue="1">
      <formula>INDIRECT("E"&amp;ROW())="Cancelled"</formula>
    </cfRule>
    <cfRule type="expression" dxfId="5544" priority="14585" stopIfTrue="1">
      <formula>INDIRECT("E"&amp;ROW())="On hold"</formula>
    </cfRule>
    <cfRule type="expression" dxfId="5543" priority="14586" stopIfTrue="1">
      <formula>INDIRECT("E"&amp;ROW())="Handed Over"</formula>
    </cfRule>
    <cfRule type="expression" dxfId="5542" priority="14587" stopIfTrue="1">
      <formula>INDIRECT("E"&amp;ROW())="Fitted"</formula>
    </cfRule>
    <cfRule type="expression" dxfId="5541" priority="14588" stopIfTrue="1">
      <formula>INDIRECT("E"&amp;ROW())="Booked to fit"</formula>
    </cfRule>
    <cfRule type="expression" dxfId="5540" priority="14589" stopIfTrue="1">
      <formula>INDIRECT("E"&amp;ROW())="Delivered To Depot/Container"</formula>
    </cfRule>
    <cfRule type="expression" dxfId="5539" priority="14590" stopIfTrue="1">
      <formula>INDIRECT("E"&amp;ROW())="Called Off"</formula>
    </cfRule>
    <cfRule type="expression" dxfId="5538" priority="14591" stopIfTrue="1">
      <formula>INDIRECT("E"&amp;ROW())="Recall Required"</formula>
    </cfRule>
    <cfRule type="expression" dxfId="5537" priority="14592">
      <formula>INDIRECT("D"&amp;ROW())="Yes"</formula>
    </cfRule>
  </conditionalFormatting>
  <conditionalFormatting sqref="H40:AB42 H79:AB79 H85:AB85 I86:AB88 H89:AB89 H70:AB70 H98:AB98 H100:AB100 H108:AB108 H177:AB178 H96:AB96 H103:AB103 H106:AB106 H113:AB113 H118:AB119 I56:AB60 I62:AB83 H93:AB93 H115:AB115 H144:AB144">
    <cfRule type="expression" dxfId="5536" priority="14566" stopIfTrue="1">
      <formula>INDIRECT("E"&amp;ROW())="Await Client Approval"</formula>
    </cfRule>
    <cfRule type="expression" dxfId="5535" priority="14567" stopIfTrue="1">
      <formula>INDIRECT("E"&amp;ROW())="SCOPE SURVEY"</formula>
    </cfRule>
  </conditionalFormatting>
  <conditionalFormatting sqref="H40:AB42 H103:AB103 H106:AB106 H118:AB119 H52:AB54 H56:AB60 H62:AB88 H90:AB94 H96:AB96 H113:AB115 H144:AB144 H109:AB109 H178:AB178">
    <cfRule type="expression" dxfId="5534" priority="14569" stopIfTrue="1">
      <formula>INDIRECT("E"&amp;ROW())="Sent for pricing"</formula>
    </cfRule>
    <cfRule type="expression" dxfId="5533" priority="14570" stopIfTrue="1">
      <formula>INDIRECT("E"&amp;ROW())="Await"</formula>
    </cfRule>
  </conditionalFormatting>
  <conditionalFormatting sqref="H40:AB42 H103:AB103 H106:AB106 H118:AB119 H56:AB60 H62:AB88 H90:AB94 H96:AB96 H113:AB115 H144:AB144 H109:AB109 H178:AB178">
    <cfRule type="expression" dxfId="5532" priority="14571" stopIfTrue="1">
      <formula>INDIRECT("E"&amp;ROW())="CLEANSED"</formula>
    </cfRule>
    <cfRule type="expression" dxfId="5531" priority="14572" stopIfTrue="1">
      <formula>INDIRECT("E"&amp;ROW())="PM TO CLEANSE"</formula>
    </cfRule>
    <cfRule type="expression" dxfId="5530" priority="14573" stopIfTrue="1">
      <formula>INDIRECT("E"&amp;ROW())="Survey Received"</formula>
    </cfRule>
  </conditionalFormatting>
  <conditionalFormatting sqref="H40:AB42">
    <cfRule type="expression" dxfId="5529" priority="14568" stopIfTrue="1">
      <formula>INDIRECT("E"&amp;ROW())="Priced"</formula>
    </cfRule>
    <cfRule type="expression" dxfId="5528" priority="14574" stopIfTrue="1">
      <formula>INDIRECT("E"&amp;ROW())="Survey Booked"</formula>
    </cfRule>
    <cfRule type="expression" dxfId="5527" priority="14575" stopIfTrue="1">
      <formula>INDIRECT("E"&amp;ROW())="Supply Only"</formula>
    </cfRule>
    <cfRule type="expression" dxfId="5526" priority="14576" stopIfTrue="1">
      <formula>INDIRECT("E"&amp;ROW())="Part Fitted"</formula>
    </cfRule>
  </conditionalFormatting>
  <conditionalFormatting sqref="H42:AB42 H45:AB47 H50:AB50">
    <cfRule type="expression" dxfId="5525" priority="15607" stopIfTrue="1">
      <formula>INDIRECT("E"&amp;ROW())="Fitted"</formula>
    </cfRule>
    <cfRule type="expression" dxfId="5524" priority="15608" stopIfTrue="1">
      <formula>INDIRECT("E"&amp;ROW())="Booked to fit"</formula>
    </cfRule>
    <cfRule type="expression" dxfId="5523" priority="15609" stopIfTrue="1">
      <formula>INDIRECT("E"&amp;ROW())="Delivered To Depot/Container"</formula>
    </cfRule>
    <cfRule type="expression" dxfId="5522" priority="15610" stopIfTrue="1">
      <formula>INDIRECT("E"&amp;ROW())="Called Off"</formula>
    </cfRule>
    <cfRule type="expression" dxfId="5521" priority="15611" stopIfTrue="1">
      <formula>INDIRECT("E"&amp;ROW())="Recall Required"</formula>
    </cfRule>
    <cfRule type="expression" dxfId="5520" priority="15612">
      <formula>INDIRECT("D"&amp;ROW())="Yes"</formula>
    </cfRule>
  </conditionalFormatting>
  <conditionalFormatting sqref="H42:AB42 H45:AB48 H50:AB50 H52:AB54">
    <cfRule type="expression" dxfId="5519" priority="15600" stopIfTrue="1">
      <formula>INDIRECT("E"&amp;ROW())="Refusal"</formula>
    </cfRule>
    <cfRule type="expression" dxfId="5518" priority="15601" stopIfTrue="1">
      <formula>INDIRECT("E"&amp;ROW())="No Access install"</formula>
    </cfRule>
    <cfRule type="expression" dxfId="5517" priority="15602" stopIfTrue="1">
      <formula>INDIRECT("E"&amp;ROW())="No Access survey"</formula>
    </cfRule>
    <cfRule type="expression" dxfId="5516" priority="15603" stopIfTrue="1">
      <formula>INDIRECT("E"&amp;ROW())="NWR"</formula>
    </cfRule>
    <cfRule type="expression" dxfId="5515" priority="15604" stopIfTrue="1">
      <formula>INDIRECT("E"&amp;ROW())="Cancelled"</formula>
    </cfRule>
  </conditionalFormatting>
  <conditionalFormatting sqref="H42:AB42 H45:AB48 H50:AB50 H85:AB88">
    <cfRule type="expression" dxfId="5514" priority="15597" stopIfTrue="1">
      <formula>INDIRECT("E"&amp;ROW())="confirmed"</formula>
    </cfRule>
    <cfRule type="expression" dxfId="5513" priority="15598" stopIfTrue="1">
      <formula>INDIRECT("E"&amp;ROW())="Duplicate"</formula>
    </cfRule>
    <cfRule type="expression" dxfId="5512" priority="15599" stopIfTrue="1">
      <formula>INDIRECT("E"&amp;ROW())="Handed Back"</formula>
    </cfRule>
  </conditionalFormatting>
  <conditionalFormatting sqref="H42:AB42 H45:AB48 H50:AB50">
    <cfRule type="expression" dxfId="5511" priority="15605" stopIfTrue="1">
      <formula>INDIRECT("E"&amp;ROW())="On hold"</formula>
    </cfRule>
    <cfRule type="expression" dxfId="5510" priority="15606" stopIfTrue="1">
      <formula>INDIRECT("E"&amp;ROW())="Handed Over"</formula>
    </cfRule>
  </conditionalFormatting>
  <conditionalFormatting sqref="H43:AB44">
    <cfRule type="expression" dxfId="5509" priority="14361" stopIfTrue="1">
      <formula>INDIRECT("E"&amp;ROW())="Await Client Approval"</formula>
    </cfRule>
    <cfRule type="expression" dxfId="5508" priority="14362" stopIfTrue="1">
      <formula>INDIRECT("E"&amp;ROW())="SCOPE SURVEY"</formula>
    </cfRule>
    <cfRule type="expression" dxfId="5507" priority="14363" stopIfTrue="1">
      <formula>INDIRECT("E"&amp;ROW())="Priced"</formula>
    </cfRule>
    <cfRule type="expression" dxfId="5506" priority="14364" stopIfTrue="1">
      <formula>INDIRECT("E"&amp;ROW())="Sent for pricing"</formula>
    </cfRule>
    <cfRule type="expression" dxfId="5505" priority="14365" stopIfTrue="1">
      <formula>INDIRECT("E"&amp;ROW())="Await"</formula>
    </cfRule>
    <cfRule type="expression" dxfId="5504" priority="14366" stopIfTrue="1">
      <formula>INDIRECT("E"&amp;ROW())="CLEANSED"</formula>
    </cfRule>
    <cfRule type="expression" dxfId="5503" priority="14367" stopIfTrue="1">
      <formula>INDIRECT("E"&amp;ROW())="PM TO CLEANSE"</formula>
    </cfRule>
    <cfRule type="expression" dxfId="5502" priority="14368" stopIfTrue="1">
      <formula>INDIRECT("E"&amp;ROW())="Survey Received"</formula>
    </cfRule>
    <cfRule type="expression" dxfId="5501" priority="14369" stopIfTrue="1">
      <formula>INDIRECT("E"&amp;ROW())="Survey Booked"</formula>
    </cfRule>
    <cfRule type="expression" dxfId="5500" priority="14370" stopIfTrue="1">
      <formula>INDIRECT("E"&amp;ROW())="Supply Only"</formula>
    </cfRule>
    <cfRule type="expression" dxfId="5499" priority="14371" stopIfTrue="1">
      <formula>INDIRECT("E"&amp;ROW())="Part Fitted"</formula>
    </cfRule>
    <cfRule type="expression" dxfId="5498" priority="14372" stopIfTrue="1">
      <formula>INDIRECT("E"&amp;ROW())="confirmed"</formula>
    </cfRule>
    <cfRule type="expression" dxfId="5497" priority="14373" stopIfTrue="1">
      <formula>INDIRECT("E"&amp;ROW())="Duplicate"</formula>
    </cfRule>
    <cfRule type="expression" dxfId="5496" priority="14374" stopIfTrue="1">
      <formula>INDIRECT("E"&amp;ROW())="Handed Back"</formula>
    </cfRule>
    <cfRule type="expression" dxfId="5495" priority="14375" stopIfTrue="1">
      <formula>INDIRECT("E"&amp;ROW())="Refusal"</formula>
    </cfRule>
    <cfRule type="expression" dxfId="5494" priority="14376" stopIfTrue="1">
      <formula>INDIRECT("E"&amp;ROW())="No Access install"</formula>
    </cfRule>
    <cfRule type="expression" dxfId="5493" priority="14377" stopIfTrue="1">
      <formula>INDIRECT("E"&amp;ROW())="No Access survey"</formula>
    </cfRule>
    <cfRule type="expression" dxfId="5492" priority="14378" stopIfTrue="1">
      <formula>INDIRECT("E"&amp;ROW())="NWR"</formula>
    </cfRule>
    <cfRule type="expression" dxfId="5491" priority="14379" stopIfTrue="1">
      <formula>INDIRECT("E"&amp;ROW())="Cancelled"</formula>
    </cfRule>
    <cfRule type="expression" dxfId="5490" priority="14380" stopIfTrue="1">
      <formula>INDIRECT("E"&amp;ROW())="On hold"</formula>
    </cfRule>
    <cfRule type="expression" dxfId="5489" priority="14381" stopIfTrue="1">
      <formula>INDIRECT("E"&amp;ROW())="Handed Over"</formula>
    </cfRule>
    <cfRule type="expression" dxfId="5488" priority="14382" stopIfTrue="1">
      <formula>INDIRECT("E"&amp;ROW())="Fitted"</formula>
    </cfRule>
    <cfRule type="expression" dxfId="5487" priority="14383" stopIfTrue="1">
      <formula>INDIRECT("E"&amp;ROW())="Booked to fit"</formula>
    </cfRule>
    <cfRule type="expression" dxfId="5486" priority="14384" stopIfTrue="1">
      <formula>INDIRECT("E"&amp;ROW())="Delivered To Depot/Container"</formula>
    </cfRule>
    <cfRule type="expression" dxfId="5485" priority="14385" stopIfTrue="1">
      <formula>INDIRECT("E"&amp;ROW())="Called Off"</formula>
    </cfRule>
    <cfRule type="expression" dxfId="5484" priority="14386" stopIfTrue="1">
      <formula>INDIRECT("E"&amp;ROW())="Recall Required"</formula>
    </cfRule>
    <cfRule type="expression" dxfId="5483" priority="14387">
      <formula>INDIRECT("D"&amp;ROW())="Yes"</formula>
    </cfRule>
  </conditionalFormatting>
  <conditionalFormatting sqref="H45:AB48 H50:AB50 H79:AB79 H85:AB85 H96:AB96 H103:AB103 H106:AB106 H113:AB113 H118:AB119 H144:AB144 H52:AB54">
    <cfRule type="expression" dxfId="5482" priority="15591" stopIfTrue="1">
      <formula>INDIRECT("E"&amp;ROW())="CLEANSED"</formula>
    </cfRule>
    <cfRule type="expression" dxfId="5481" priority="15592" stopIfTrue="1">
      <formula>INDIRECT("E"&amp;ROW())="PM TO CLEANSE"</formula>
    </cfRule>
    <cfRule type="expression" dxfId="5480" priority="15593" stopIfTrue="1">
      <formula>INDIRECT("E"&amp;ROW())="Survey Received"</formula>
    </cfRule>
  </conditionalFormatting>
  <conditionalFormatting sqref="H45:AB48 H50:AB50 H79:AB79">
    <cfRule type="expression" dxfId="5479" priority="15589" stopIfTrue="1">
      <formula>INDIRECT("E"&amp;ROW())="Sent for pricing"</formula>
    </cfRule>
    <cfRule type="expression" dxfId="5478" priority="15590" stopIfTrue="1">
      <formula>INDIRECT("E"&amp;ROW())="Await"</formula>
    </cfRule>
  </conditionalFormatting>
  <conditionalFormatting sqref="H45:AB48 H50:AB50 H85:AB88 H96:AB96 H103:AB103 H106:AB106 H113:AB113 H118:AB119 H52:AB54 H56:AB60 H62:AB83 H93:AB93 H115:AB115 H144:AB144">
    <cfRule type="expression" dxfId="5477" priority="15594" stopIfTrue="1">
      <formula>INDIRECT("E"&amp;ROW())="Survey Booked"</formula>
    </cfRule>
    <cfRule type="expression" dxfId="5476" priority="15595" stopIfTrue="1">
      <formula>INDIRECT("E"&amp;ROW())="Supply Only"</formula>
    </cfRule>
    <cfRule type="expression" dxfId="5475" priority="15596" stopIfTrue="1">
      <formula>INDIRECT("E"&amp;ROW())="Part Fitted"</formula>
    </cfRule>
  </conditionalFormatting>
  <conditionalFormatting sqref="H45:AB48 H50:AB50">
    <cfRule type="expression" dxfId="5474" priority="15588" stopIfTrue="1">
      <formula>INDIRECT("E"&amp;ROW())="Priced"</formula>
    </cfRule>
  </conditionalFormatting>
  <conditionalFormatting sqref="H45:AB48">
    <cfRule type="expression" dxfId="5473" priority="15587" stopIfTrue="1">
      <formula>INDIRECT("E"&amp;ROW())="SCOPE SURVEY"</formula>
    </cfRule>
  </conditionalFormatting>
  <conditionalFormatting sqref="H49:AB49">
    <cfRule type="expression" dxfId="5472" priority="11704" stopIfTrue="1">
      <formula>INDIRECT("E"&amp;ROW())="Await Client Approval"</formula>
    </cfRule>
    <cfRule type="expression" dxfId="5471" priority="11705" stopIfTrue="1">
      <formula>INDIRECT("E"&amp;ROW())="SCOPE SURVEY"</formula>
    </cfRule>
    <cfRule type="expression" dxfId="5470" priority="11706" stopIfTrue="1">
      <formula>INDIRECT("E"&amp;ROW())="Priced"</formula>
    </cfRule>
    <cfRule type="expression" dxfId="5469" priority="11707" stopIfTrue="1">
      <formula>INDIRECT("E"&amp;ROW())="Sent for pricing"</formula>
    </cfRule>
    <cfRule type="expression" dxfId="5468" priority="11708" stopIfTrue="1">
      <formula>INDIRECT("E"&amp;ROW())="Await"</formula>
    </cfRule>
    <cfRule type="expression" dxfId="5467" priority="11709" stopIfTrue="1">
      <formula>INDIRECT("E"&amp;ROW())="CLEANSED"</formula>
    </cfRule>
    <cfRule type="expression" dxfId="5466" priority="11710" stopIfTrue="1">
      <formula>INDIRECT("E"&amp;ROW())="PM TO CLEANSE"</formula>
    </cfRule>
    <cfRule type="expression" dxfId="5465" priority="11711" stopIfTrue="1">
      <formula>INDIRECT("E"&amp;ROW())="Survey Received"</formula>
    </cfRule>
    <cfRule type="expression" dxfId="5464" priority="11712" stopIfTrue="1">
      <formula>INDIRECT("E"&amp;ROW())="Survey Booked"</formula>
    </cfRule>
    <cfRule type="expression" dxfId="5463" priority="11713" stopIfTrue="1">
      <formula>INDIRECT("E"&amp;ROW())="Supply Only"</formula>
    </cfRule>
    <cfRule type="expression" dxfId="5462" priority="11714" stopIfTrue="1">
      <formula>INDIRECT("E"&amp;ROW())="Part Fitted"</formula>
    </cfRule>
    <cfRule type="expression" dxfId="5461" priority="11715" stopIfTrue="1">
      <formula>INDIRECT("E"&amp;ROW())="confirmed"</formula>
    </cfRule>
    <cfRule type="expression" dxfId="5460" priority="11716" stopIfTrue="1">
      <formula>INDIRECT("E"&amp;ROW())="Duplicate"</formula>
    </cfRule>
    <cfRule type="expression" dxfId="5459" priority="11717" stopIfTrue="1">
      <formula>INDIRECT("E"&amp;ROW())="Handed Back"</formula>
    </cfRule>
    <cfRule type="expression" dxfId="5458" priority="11718" stopIfTrue="1">
      <formula>INDIRECT("E"&amp;ROW())="Refusal"</formula>
    </cfRule>
    <cfRule type="expression" dxfId="5457" priority="11719" stopIfTrue="1">
      <formula>INDIRECT("E"&amp;ROW())="No Access install"</formula>
    </cfRule>
    <cfRule type="expression" dxfId="5456" priority="11720" stopIfTrue="1">
      <formula>INDIRECT("E"&amp;ROW())="No Access survey"</formula>
    </cfRule>
    <cfRule type="expression" dxfId="5455" priority="11721" stopIfTrue="1">
      <formula>INDIRECT("E"&amp;ROW())="NWR"</formula>
    </cfRule>
    <cfRule type="expression" dxfId="5454" priority="11722" stopIfTrue="1">
      <formula>INDIRECT("E"&amp;ROW())="Cancelled"</formula>
    </cfRule>
    <cfRule type="expression" dxfId="5453" priority="11723" stopIfTrue="1">
      <formula>INDIRECT("E"&amp;ROW())="On hold"</formula>
    </cfRule>
    <cfRule type="expression" dxfId="5452" priority="11724" stopIfTrue="1">
      <formula>INDIRECT("E"&amp;ROW())="Handed Over"</formula>
    </cfRule>
    <cfRule type="expression" dxfId="5451" priority="11725" stopIfTrue="1">
      <formula>INDIRECT("E"&amp;ROW())="Fitted"</formula>
    </cfRule>
    <cfRule type="expression" dxfId="5450" priority="11726" stopIfTrue="1">
      <formula>INDIRECT("E"&amp;ROW())="Booked to fit"</formula>
    </cfRule>
    <cfRule type="expression" dxfId="5449" priority="11727" stopIfTrue="1">
      <formula>INDIRECT("E"&amp;ROW())="Delivered To Depot/Container"</formula>
    </cfRule>
    <cfRule type="expression" dxfId="5448" priority="11728" stopIfTrue="1">
      <formula>INDIRECT("E"&amp;ROW())="Called Off"</formula>
    </cfRule>
    <cfRule type="expression" dxfId="5447" priority="11729" stopIfTrue="1">
      <formula>INDIRECT("E"&amp;ROW())="Recall Required"</formula>
    </cfRule>
    <cfRule type="expression" dxfId="5446" priority="11730">
      <formula>INDIRECT("D"&amp;ROW())="Yes"</formula>
    </cfRule>
  </conditionalFormatting>
  <conditionalFormatting sqref="H50:AB51 H45:AB48">
    <cfRule type="expression" dxfId="5445" priority="15586" stopIfTrue="1">
      <formula>INDIRECT("E"&amp;ROW())="Await Client Approval"</formula>
    </cfRule>
  </conditionalFormatting>
  <conditionalFormatting sqref="H55:AB55">
    <cfRule type="expression" dxfId="5444" priority="12726" stopIfTrue="1">
      <formula>INDIRECT("E"&amp;ROW())="Await Client Approval"</formula>
    </cfRule>
    <cfRule type="expression" dxfId="5443" priority="12727" stopIfTrue="1">
      <formula>INDIRECT("E"&amp;ROW())="SCOPE SURVEY"</formula>
    </cfRule>
    <cfRule type="expression" dxfId="5442" priority="12728" stopIfTrue="1">
      <formula>INDIRECT("E"&amp;ROW())="Priced"</formula>
    </cfRule>
    <cfRule type="expression" dxfId="5441" priority="12729" stopIfTrue="1">
      <formula>INDIRECT("E"&amp;ROW())="Sent for pricing"</formula>
    </cfRule>
    <cfRule type="expression" dxfId="5440" priority="12730" stopIfTrue="1">
      <formula>INDIRECT("E"&amp;ROW())="Await"</formula>
    </cfRule>
    <cfRule type="expression" dxfId="5439" priority="12731" stopIfTrue="1">
      <formula>INDIRECT("E"&amp;ROW())="CLEANSED"</formula>
    </cfRule>
    <cfRule type="expression" dxfId="5438" priority="12732" stopIfTrue="1">
      <formula>INDIRECT("E"&amp;ROW())="PM TO CLEANSE"</formula>
    </cfRule>
    <cfRule type="expression" dxfId="5437" priority="12733" stopIfTrue="1">
      <formula>INDIRECT("E"&amp;ROW())="Survey Received"</formula>
    </cfRule>
    <cfRule type="expression" dxfId="5436" priority="12734" stopIfTrue="1">
      <formula>INDIRECT("E"&amp;ROW())="Survey Booked"</formula>
    </cfRule>
    <cfRule type="expression" dxfId="5435" priority="12735" stopIfTrue="1">
      <formula>INDIRECT("E"&amp;ROW())="Supply Only"</formula>
    </cfRule>
    <cfRule type="expression" dxfId="5434" priority="12736" stopIfTrue="1">
      <formula>INDIRECT("E"&amp;ROW())="Part Fitted"</formula>
    </cfRule>
    <cfRule type="expression" dxfId="5433" priority="12737" stopIfTrue="1">
      <formula>INDIRECT("E"&amp;ROW())="confirmed"</formula>
    </cfRule>
    <cfRule type="expression" dxfId="5432" priority="12738" stopIfTrue="1">
      <formula>INDIRECT("E"&amp;ROW())="Duplicate"</formula>
    </cfRule>
    <cfRule type="expression" dxfId="5431" priority="12739" stopIfTrue="1">
      <formula>INDIRECT("E"&amp;ROW())="Handed Back"</formula>
    </cfRule>
    <cfRule type="expression" dxfId="5430" priority="12740" stopIfTrue="1">
      <formula>INDIRECT("E"&amp;ROW())="Refusal"</formula>
    </cfRule>
    <cfRule type="expression" dxfId="5429" priority="12741" stopIfTrue="1">
      <formula>INDIRECT("E"&amp;ROW())="No Access install"</formula>
    </cfRule>
    <cfRule type="expression" dxfId="5428" priority="12742" stopIfTrue="1">
      <formula>INDIRECT("E"&amp;ROW())="No Access survey"</formula>
    </cfRule>
    <cfRule type="expression" dxfId="5427" priority="12743" stopIfTrue="1">
      <formula>INDIRECT("E"&amp;ROW())="NWR"</formula>
    </cfRule>
    <cfRule type="expression" dxfId="5426" priority="12744" stopIfTrue="1">
      <formula>INDIRECT("E"&amp;ROW())="Cancelled"</formula>
    </cfRule>
    <cfRule type="expression" dxfId="5425" priority="12745" stopIfTrue="1">
      <formula>INDIRECT("E"&amp;ROW())="On hold"</formula>
    </cfRule>
    <cfRule type="expression" dxfId="5424" priority="12746" stopIfTrue="1">
      <formula>INDIRECT("E"&amp;ROW())="Handed Over"</formula>
    </cfRule>
    <cfRule type="expression" dxfId="5423" priority="12747" stopIfTrue="1">
      <formula>INDIRECT("E"&amp;ROW())="Fitted"</formula>
    </cfRule>
    <cfRule type="expression" dxfId="5422" priority="12748" stopIfTrue="1">
      <formula>INDIRECT("E"&amp;ROW())="Booked to fit"</formula>
    </cfRule>
    <cfRule type="expression" dxfId="5421" priority="12749" stopIfTrue="1">
      <formula>INDIRECT("E"&amp;ROW())="Delivered To Depot/Container"</formula>
    </cfRule>
    <cfRule type="expression" dxfId="5420" priority="12750" stopIfTrue="1">
      <formula>INDIRECT("E"&amp;ROW())="Called Off"</formula>
    </cfRule>
    <cfRule type="expression" dxfId="5419" priority="12751" stopIfTrue="1">
      <formula>INDIRECT("E"&amp;ROW())="Recall Required"</formula>
    </cfRule>
    <cfRule type="expression" dxfId="5418" priority="12752">
      <formula>INDIRECT("D"&amp;ROW())="Yes"</formula>
    </cfRule>
  </conditionalFormatting>
  <conditionalFormatting sqref="H61:AB61">
    <cfRule type="expression" dxfId="5417" priority="4376" stopIfTrue="1">
      <formula>INDIRECT("E"&amp;ROW())="Await Client Approval"</formula>
    </cfRule>
    <cfRule type="expression" dxfId="5416" priority="4377" stopIfTrue="1">
      <formula>INDIRECT("E"&amp;ROW())="SCOPE SURVEY"</formula>
    </cfRule>
    <cfRule type="expression" dxfId="5415" priority="4378" stopIfTrue="1">
      <formula>INDIRECT("E"&amp;ROW())="Priced"</formula>
    </cfRule>
    <cfRule type="expression" dxfId="5414" priority="4379" stopIfTrue="1">
      <formula>INDIRECT("E"&amp;ROW())="Sent for pricing"</formula>
    </cfRule>
    <cfRule type="expression" dxfId="5413" priority="4380" stopIfTrue="1">
      <formula>INDIRECT("E"&amp;ROW())="Await"</formula>
    </cfRule>
    <cfRule type="expression" dxfId="5412" priority="4381" stopIfTrue="1">
      <formula>INDIRECT("E"&amp;ROW())="CLEANSED"</formula>
    </cfRule>
    <cfRule type="expression" dxfId="5411" priority="4382" stopIfTrue="1">
      <formula>INDIRECT("E"&amp;ROW())="PM TO CLEANSE"</formula>
    </cfRule>
    <cfRule type="expression" dxfId="5410" priority="4383" stopIfTrue="1">
      <formula>INDIRECT("E"&amp;ROW())="Survey Received"</formula>
    </cfRule>
    <cfRule type="expression" dxfId="5409" priority="4384" stopIfTrue="1">
      <formula>INDIRECT("E"&amp;ROW())="Survey Booked"</formula>
    </cfRule>
    <cfRule type="expression" dxfId="5408" priority="4385" stopIfTrue="1">
      <formula>INDIRECT("E"&amp;ROW())="Supply Only"</formula>
    </cfRule>
    <cfRule type="expression" dxfId="5407" priority="4386" stopIfTrue="1">
      <formula>INDIRECT("E"&amp;ROW())="Part Fitted"</formula>
    </cfRule>
    <cfRule type="expression" dxfId="5406" priority="4387" stopIfTrue="1">
      <formula>INDIRECT("E"&amp;ROW())="confirmed"</formula>
    </cfRule>
    <cfRule type="expression" dxfId="5405" priority="4388" stopIfTrue="1">
      <formula>INDIRECT("E"&amp;ROW())="Duplicate"</formula>
    </cfRule>
    <cfRule type="expression" dxfId="5404" priority="4389" stopIfTrue="1">
      <formula>INDIRECT("E"&amp;ROW())="Handed Back"</formula>
    </cfRule>
    <cfRule type="expression" dxfId="5403" priority="4390" stopIfTrue="1">
      <formula>INDIRECT("E"&amp;ROW())="Refusal"</formula>
    </cfRule>
    <cfRule type="expression" dxfId="5402" priority="4391" stopIfTrue="1">
      <formula>INDIRECT("E"&amp;ROW())="No Access install"</formula>
    </cfRule>
    <cfRule type="expression" dxfId="5401" priority="4392" stopIfTrue="1">
      <formula>INDIRECT("E"&amp;ROW())="No Access survey"</formula>
    </cfRule>
    <cfRule type="expression" dxfId="5400" priority="4393" stopIfTrue="1">
      <formula>INDIRECT("E"&amp;ROW())="NWR"</formula>
    </cfRule>
    <cfRule type="expression" dxfId="5399" priority="4394" stopIfTrue="1">
      <formula>INDIRECT("E"&amp;ROW())="Cancelled"</formula>
    </cfRule>
    <cfRule type="expression" dxfId="5398" priority="4395" stopIfTrue="1">
      <formula>INDIRECT("E"&amp;ROW())="On hold"</formula>
    </cfRule>
    <cfRule type="expression" dxfId="5397" priority="4396" stopIfTrue="1">
      <formula>INDIRECT("E"&amp;ROW())="Handed Over"</formula>
    </cfRule>
    <cfRule type="expression" dxfId="5396" priority="4397" stopIfTrue="1">
      <formula>INDIRECT("E"&amp;ROW())="Fitted"</formula>
    </cfRule>
    <cfRule type="expression" dxfId="5395" priority="4398" stopIfTrue="1">
      <formula>INDIRECT("E"&amp;ROW())="Booked to fit"</formula>
    </cfRule>
    <cfRule type="expression" dxfId="5394" priority="4399" stopIfTrue="1">
      <formula>INDIRECT("E"&amp;ROW())="Delivered To Depot/Container"</formula>
    </cfRule>
    <cfRule type="expression" dxfId="5393" priority="4400" stopIfTrue="1">
      <formula>INDIRECT("E"&amp;ROW())="Called Off"</formula>
    </cfRule>
    <cfRule type="expression" dxfId="5392" priority="4401" stopIfTrue="1">
      <formula>INDIRECT("E"&amp;ROW())="Recall Required"</formula>
    </cfRule>
    <cfRule type="expression" dxfId="5391" priority="4402">
      <formula>INDIRECT("D"&amp;ROW())="Yes"</formula>
    </cfRule>
  </conditionalFormatting>
  <conditionalFormatting sqref="H74:AB74">
    <cfRule type="expression" dxfId="5390" priority="7197" stopIfTrue="1">
      <formula>INDIRECT("E"&amp;ROW())="Await Client Approval"</formula>
    </cfRule>
    <cfRule type="expression" dxfId="5389" priority="7198" stopIfTrue="1">
      <formula>INDIRECT("E"&amp;ROW())="SCOPE SURVEY"</formula>
    </cfRule>
    <cfRule type="expression" dxfId="5388" priority="7199" stopIfTrue="1">
      <formula>INDIRECT("E"&amp;ROW())="Priced"</formula>
    </cfRule>
    <cfRule type="expression" dxfId="5387" priority="7200" stopIfTrue="1">
      <formula>INDIRECT("E"&amp;ROW())="Sent for pricing"</formula>
    </cfRule>
    <cfRule type="expression" dxfId="5386" priority="7201" stopIfTrue="1">
      <formula>INDIRECT("E"&amp;ROW())="Await"</formula>
    </cfRule>
    <cfRule type="expression" dxfId="5385" priority="7202" stopIfTrue="1">
      <formula>INDIRECT("E"&amp;ROW())="CLEANSED"</formula>
    </cfRule>
    <cfRule type="expression" dxfId="5384" priority="7203" stopIfTrue="1">
      <formula>INDIRECT("E"&amp;ROW())="PM TO CLEANSE"</formula>
    </cfRule>
    <cfRule type="expression" dxfId="5383" priority="7204" stopIfTrue="1">
      <formula>INDIRECT("E"&amp;ROW())="Survey Received"</formula>
    </cfRule>
    <cfRule type="expression" dxfId="5382" priority="7205" stopIfTrue="1">
      <formula>INDIRECT("E"&amp;ROW())="Survey Booked"</formula>
    </cfRule>
    <cfRule type="expression" dxfId="5381" priority="7206" stopIfTrue="1">
      <formula>INDIRECT("E"&amp;ROW())="Supply Only"</formula>
    </cfRule>
    <cfRule type="expression" dxfId="5380" priority="7207" stopIfTrue="1">
      <formula>INDIRECT("E"&amp;ROW())="Part Fitted"</formula>
    </cfRule>
    <cfRule type="expression" dxfId="5379" priority="7208" stopIfTrue="1">
      <formula>INDIRECT("E"&amp;ROW())="confirmed"</formula>
    </cfRule>
    <cfRule type="expression" dxfId="5378" priority="7209" stopIfTrue="1">
      <formula>INDIRECT("E"&amp;ROW())="Duplicate"</formula>
    </cfRule>
    <cfRule type="expression" dxfId="5377" priority="7210" stopIfTrue="1">
      <formula>INDIRECT("E"&amp;ROW())="Handed Back"</formula>
    </cfRule>
    <cfRule type="expression" dxfId="5376" priority="7211" stopIfTrue="1">
      <formula>INDIRECT("E"&amp;ROW())="Refusal"</formula>
    </cfRule>
    <cfRule type="expression" dxfId="5375" priority="7212" stopIfTrue="1">
      <formula>INDIRECT("E"&amp;ROW())="No Access install"</formula>
    </cfRule>
    <cfRule type="expression" dxfId="5374" priority="7213" stopIfTrue="1">
      <formula>INDIRECT("E"&amp;ROW())="No Access survey"</formula>
    </cfRule>
    <cfRule type="expression" dxfId="5373" priority="7214" stopIfTrue="1">
      <formula>INDIRECT("E"&amp;ROW())="NWR"</formula>
    </cfRule>
    <cfRule type="expression" dxfId="5372" priority="7215" stopIfTrue="1">
      <formula>INDIRECT("E"&amp;ROW())="Cancelled"</formula>
    </cfRule>
    <cfRule type="expression" dxfId="5371" priority="7216" stopIfTrue="1">
      <formula>INDIRECT("E"&amp;ROW())="On hold"</formula>
    </cfRule>
    <cfRule type="expression" dxfId="5370" priority="7217" stopIfTrue="1">
      <formula>INDIRECT("E"&amp;ROW())="Handed Over"</formula>
    </cfRule>
    <cfRule type="expression" dxfId="5369" priority="7218" stopIfTrue="1">
      <formula>INDIRECT("E"&amp;ROW())="Fitted"</formula>
    </cfRule>
    <cfRule type="expression" dxfId="5368" priority="7219" stopIfTrue="1">
      <formula>INDIRECT("E"&amp;ROW())="Booked to fit"</formula>
    </cfRule>
    <cfRule type="expression" dxfId="5367" priority="7220" stopIfTrue="1">
      <formula>INDIRECT("E"&amp;ROW())="Delivered To Depot/Container"</formula>
    </cfRule>
    <cfRule type="expression" dxfId="5366" priority="7221" stopIfTrue="1">
      <formula>INDIRECT("E"&amp;ROW())="Called Off"</formula>
    </cfRule>
    <cfRule type="expression" dxfId="5365" priority="7222" stopIfTrue="1">
      <formula>INDIRECT("E"&amp;ROW())="Recall Required"</formula>
    </cfRule>
    <cfRule type="expression" dxfId="5364" priority="7223">
      <formula>INDIRECT("D"&amp;ROW())="Yes"</formula>
    </cfRule>
  </conditionalFormatting>
  <conditionalFormatting sqref="H84:AB85 H103:AB103 H106:AB106 H113:AB113 H118:AB119 H144:AB144">
    <cfRule type="expression" dxfId="5363" priority="11271">
      <formula>INDIRECT("D"&amp;ROW())="Yes"</formula>
    </cfRule>
  </conditionalFormatting>
  <conditionalFormatting sqref="H84:AB85 H103:AB103 H106:AB106 H113:AB113 H144:AB144 H118:AB119">
    <cfRule type="expression" dxfId="5362" priority="11270" stopIfTrue="1">
      <formula>INDIRECT("E"&amp;ROW())="Recall Required"</formula>
    </cfRule>
  </conditionalFormatting>
  <conditionalFormatting sqref="H84:AB85 H103:AB103 H106:AB106 H118:AB119 H93:AB93 H96:AB96 H113:AB115 H144:AB144 H109:AB109 H178:AB178">
    <cfRule type="expression" dxfId="5361" priority="11254" stopIfTrue="1">
      <formula>INDIRECT("E"&amp;ROW())="Survey Booked"</formula>
    </cfRule>
    <cfRule type="expression" dxfId="5360" priority="11255" stopIfTrue="1">
      <formula>INDIRECT("E"&amp;ROW())="Supply Only"</formula>
    </cfRule>
    <cfRule type="expression" dxfId="5359" priority="11256" stopIfTrue="1">
      <formula>INDIRECT("E"&amp;ROW())="Part Fitted"</formula>
    </cfRule>
    <cfRule type="expression" dxfId="5358" priority="11257" stopIfTrue="1">
      <formula>INDIRECT("E"&amp;ROW())="confirmed"</formula>
    </cfRule>
    <cfRule type="expression" dxfId="5357" priority="11258" stopIfTrue="1">
      <formula>INDIRECT("E"&amp;ROW())="Duplicate"</formula>
    </cfRule>
    <cfRule type="expression" dxfId="5356" priority="11259" stopIfTrue="1">
      <formula>INDIRECT("E"&amp;ROW())="Handed Back"</formula>
    </cfRule>
    <cfRule type="expression" dxfId="5355" priority="11260" stopIfTrue="1">
      <formula>INDIRECT("E"&amp;ROW())="No Access install"</formula>
    </cfRule>
    <cfRule type="expression" dxfId="5354" priority="11261" stopIfTrue="1">
      <formula>INDIRECT("E"&amp;ROW())="No Access survey"</formula>
    </cfRule>
    <cfRule type="expression" dxfId="5353" priority="11262" stopIfTrue="1">
      <formula>INDIRECT("E"&amp;ROW())="NWR"</formula>
    </cfRule>
    <cfRule type="expression" dxfId="5352" priority="11263" stopIfTrue="1">
      <formula>INDIRECT("E"&amp;ROW())="Cancelled"</formula>
    </cfRule>
    <cfRule type="expression" dxfId="5351" priority="11264" stopIfTrue="1">
      <formula>INDIRECT("E"&amp;ROW())="On hold"</formula>
    </cfRule>
    <cfRule type="expression" dxfId="5350" priority="11265" stopIfTrue="1">
      <formula>INDIRECT("E"&amp;ROW())="Handed Over"</formula>
    </cfRule>
    <cfRule type="expression" dxfId="5349" priority="11266" stopIfTrue="1">
      <formula>INDIRECT("E"&amp;ROW())="Fitted"</formula>
    </cfRule>
    <cfRule type="expression" dxfId="5348" priority="11267" stopIfTrue="1">
      <formula>INDIRECT("E"&amp;ROW())="Booked to fit"</formula>
    </cfRule>
    <cfRule type="expression" dxfId="5347" priority="11268" stopIfTrue="1">
      <formula>INDIRECT("E"&amp;ROW())="Delivered To Depot/Container"</formula>
    </cfRule>
    <cfRule type="expression" dxfId="5346" priority="11269" stopIfTrue="1">
      <formula>INDIRECT("E"&amp;ROW())="Called Off"</formula>
    </cfRule>
  </conditionalFormatting>
  <conditionalFormatting sqref="H89:AB89">
    <cfRule type="expression" dxfId="5345" priority="9897" stopIfTrue="1">
      <formula>INDIRECT("E"&amp;ROW())="Await Client Approval"</formula>
    </cfRule>
    <cfRule type="expression" dxfId="5344" priority="9898" stopIfTrue="1">
      <formula>INDIRECT("E"&amp;ROW())="SCOPE SURVEY"</formula>
    </cfRule>
    <cfRule type="expression" dxfId="5343" priority="9899" stopIfTrue="1">
      <formula>INDIRECT("E"&amp;ROW())="Priced"</formula>
    </cfRule>
    <cfRule type="expression" dxfId="5342" priority="9900" stopIfTrue="1">
      <formula>INDIRECT("E"&amp;ROW())="Sent for pricing"</formula>
    </cfRule>
    <cfRule type="expression" dxfId="5341" priority="9901" stopIfTrue="1">
      <formula>INDIRECT("E"&amp;ROW())="Await"</formula>
    </cfRule>
    <cfRule type="expression" dxfId="5340" priority="9902" stopIfTrue="1">
      <formula>INDIRECT("E"&amp;ROW())="CLEANSED"</formula>
    </cfRule>
    <cfRule type="expression" dxfId="5339" priority="9903" stopIfTrue="1">
      <formula>INDIRECT("E"&amp;ROW())="PM TO CLEANSE"</formula>
    </cfRule>
    <cfRule type="expression" dxfId="5338" priority="9904" stopIfTrue="1">
      <formula>INDIRECT("E"&amp;ROW())="Survey Received"</formula>
    </cfRule>
    <cfRule type="expression" dxfId="5337" priority="9905" stopIfTrue="1">
      <formula>INDIRECT("E"&amp;ROW())="Survey Booked"</formula>
    </cfRule>
    <cfRule type="expression" dxfId="5336" priority="9906" stopIfTrue="1">
      <formula>INDIRECT("E"&amp;ROW())="Supply Only"</formula>
    </cfRule>
    <cfRule type="expression" dxfId="5335" priority="9907" stopIfTrue="1">
      <formula>INDIRECT("E"&amp;ROW())="Part Fitted"</formula>
    </cfRule>
    <cfRule type="expression" dxfId="5334" priority="9908" stopIfTrue="1">
      <formula>INDIRECT("E"&amp;ROW())="confirmed"</formula>
    </cfRule>
    <cfRule type="expression" dxfId="5333" priority="9909" stopIfTrue="1">
      <formula>INDIRECT("E"&amp;ROW())="Duplicate"</formula>
    </cfRule>
    <cfRule type="expression" dxfId="5332" priority="9910" stopIfTrue="1">
      <formula>INDIRECT("E"&amp;ROW())="Handed Back"</formula>
    </cfRule>
    <cfRule type="expression" dxfId="5331" priority="9911" stopIfTrue="1">
      <formula>INDIRECT("E"&amp;ROW())="Refusal"</formula>
    </cfRule>
    <cfRule type="expression" dxfId="5330" priority="9912" stopIfTrue="1">
      <formula>INDIRECT("E"&amp;ROW())="No Access install"</formula>
    </cfRule>
    <cfRule type="expression" dxfId="5329" priority="9913" stopIfTrue="1">
      <formula>INDIRECT("E"&amp;ROW())="No Access survey"</formula>
    </cfRule>
    <cfRule type="expression" dxfId="5328" priority="9914" stopIfTrue="1">
      <formula>INDIRECT("E"&amp;ROW())="NWR"</formula>
    </cfRule>
    <cfRule type="expression" dxfId="5327" priority="9915" stopIfTrue="1">
      <formula>INDIRECT("E"&amp;ROW())="Cancelled"</formula>
    </cfRule>
    <cfRule type="expression" dxfId="5326" priority="9916" stopIfTrue="1">
      <formula>INDIRECT("E"&amp;ROW())="On hold"</formula>
    </cfRule>
    <cfRule type="expression" dxfId="5325" priority="9917" stopIfTrue="1">
      <formula>INDIRECT("E"&amp;ROW())="Handed Over"</formula>
    </cfRule>
    <cfRule type="expression" dxfId="5324" priority="9918" stopIfTrue="1">
      <formula>INDIRECT("E"&amp;ROW())="Fitted"</formula>
    </cfRule>
    <cfRule type="expression" dxfId="5323" priority="9919" stopIfTrue="1">
      <formula>INDIRECT("E"&amp;ROW())="Booked to fit"</formula>
    </cfRule>
    <cfRule type="expression" dxfId="5322" priority="9920" stopIfTrue="1">
      <formula>INDIRECT("E"&amp;ROW())="Delivered To Depot/Container"</formula>
    </cfRule>
    <cfRule type="expression" dxfId="5321" priority="9921" stopIfTrue="1">
      <formula>INDIRECT("E"&amp;ROW())="Called Off"</formula>
    </cfRule>
    <cfRule type="expression" dxfId="5320" priority="9922" stopIfTrue="1">
      <formula>INDIRECT("E"&amp;ROW())="Recall Required"</formula>
    </cfRule>
    <cfRule type="expression" dxfId="5319" priority="9923">
      <formula>INDIRECT("D"&amp;ROW())="Yes"</formula>
    </cfRule>
    <cfRule type="expression" dxfId="5318" priority="9924" stopIfTrue="1">
      <formula>INDIRECT("E"&amp;ROW())="Sent for pricing"</formula>
    </cfRule>
    <cfRule type="expression" dxfId="5317" priority="9925" stopIfTrue="1">
      <formula>INDIRECT("E"&amp;ROW())="Await"</formula>
    </cfRule>
    <cfRule type="expression" dxfId="5316" priority="9926" stopIfTrue="1">
      <formula>INDIRECT("E"&amp;ROW())="CLEANSED"</formula>
    </cfRule>
    <cfRule type="expression" dxfId="5315" priority="9927" stopIfTrue="1">
      <formula>INDIRECT("E"&amp;ROW())="PM TO CLEANSE"</formula>
    </cfRule>
    <cfRule type="expression" dxfId="5314" priority="9928" stopIfTrue="1">
      <formula>INDIRECT("E"&amp;ROW())="Survey Received"</formula>
    </cfRule>
    <cfRule type="expression" dxfId="5313" priority="9929" stopIfTrue="1">
      <formula>INDIRECT("E"&amp;ROW())="Survey Booked"</formula>
    </cfRule>
    <cfRule type="expression" dxfId="5312" priority="9930" stopIfTrue="1">
      <formula>INDIRECT("E"&amp;ROW())="Supply Only"</formula>
    </cfRule>
    <cfRule type="expression" dxfId="5311" priority="9931" stopIfTrue="1">
      <formula>INDIRECT("E"&amp;ROW())="Part Fitted"</formula>
    </cfRule>
    <cfRule type="expression" dxfId="5310" priority="9932" stopIfTrue="1">
      <formula>INDIRECT("E"&amp;ROW())="confirmed"</formula>
    </cfRule>
    <cfRule type="expression" dxfId="5309" priority="9933" stopIfTrue="1">
      <formula>INDIRECT("E"&amp;ROW())="Duplicate"</formula>
    </cfRule>
    <cfRule type="expression" dxfId="5308" priority="9934" stopIfTrue="1">
      <formula>INDIRECT("E"&amp;ROW())="Handed Back"</formula>
    </cfRule>
  </conditionalFormatting>
  <conditionalFormatting sqref="H90:AB90">
    <cfRule type="expression" dxfId="5307" priority="10578" stopIfTrue="1">
      <formula>INDIRECT("E"&amp;ROW())="Survey Booked"</formula>
    </cfRule>
    <cfRule type="expression" dxfId="5306" priority="10579" stopIfTrue="1">
      <formula>INDIRECT("E"&amp;ROW())="Supply Only"</formula>
    </cfRule>
    <cfRule type="expression" dxfId="5305" priority="10580" stopIfTrue="1">
      <formula>INDIRECT("E"&amp;ROW())="Part Fitted"</formula>
    </cfRule>
    <cfRule type="expression" dxfId="5304" priority="10581" stopIfTrue="1">
      <formula>INDIRECT("E"&amp;ROW())="confirmed"</formula>
    </cfRule>
    <cfRule type="expression" dxfId="5303" priority="10582" stopIfTrue="1">
      <formula>INDIRECT("E"&amp;ROW())="Duplicate"</formula>
    </cfRule>
    <cfRule type="expression" dxfId="5302" priority="10583" stopIfTrue="1">
      <formula>INDIRECT("E"&amp;ROW())="Handed Back"</formula>
    </cfRule>
    <cfRule type="expression" dxfId="5301" priority="10584" stopIfTrue="1">
      <formula>INDIRECT("E"&amp;ROW())="No Access install"</formula>
    </cfRule>
    <cfRule type="expression" dxfId="5300" priority="10585" stopIfTrue="1">
      <formula>INDIRECT("E"&amp;ROW())="No Access survey"</formula>
    </cfRule>
    <cfRule type="expression" dxfId="5299" priority="10586" stopIfTrue="1">
      <formula>INDIRECT("E"&amp;ROW())="NWR"</formula>
    </cfRule>
    <cfRule type="expression" dxfId="5298" priority="10587" stopIfTrue="1">
      <formula>INDIRECT("E"&amp;ROW())="Cancelled"</formula>
    </cfRule>
    <cfRule type="expression" dxfId="5297" priority="10588" stopIfTrue="1">
      <formula>INDIRECT("E"&amp;ROW())="On hold"</formula>
    </cfRule>
    <cfRule type="expression" dxfId="5296" priority="10589" stopIfTrue="1">
      <formula>INDIRECT("E"&amp;ROW())="Handed Over"</formula>
    </cfRule>
    <cfRule type="expression" dxfId="5295" priority="10590" stopIfTrue="1">
      <formula>INDIRECT("E"&amp;ROW())="Fitted"</formula>
    </cfRule>
    <cfRule type="expression" dxfId="5294" priority="10591" stopIfTrue="1">
      <formula>INDIRECT("E"&amp;ROW())="Booked to fit"</formula>
    </cfRule>
    <cfRule type="expression" dxfId="5293" priority="10592" stopIfTrue="1">
      <formula>INDIRECT("E"&amp;ROW())="Delivered To Depot/Container"</formula>
    </cfRule>
    <cfRule type="expression" dxfId="5292" priority="10593" stopIfTrue="1">
      <formula>INDIRECT("E"&amp;ROW())="Called Off"</formula>
    </cfRule>
    <cfRule type="expression" dxfId="5291" priority="10594" stopIfTrue="1">
      <formula>INDIRECT("E"&amp;ROW())="Recall Required"</formula>
    </cfRule>
    <cfRule type="expression" dxfId="5290" priority="10595">
      <formula>INDIRECT("D"&amp;ROW())="Yes"</formula>
    </cfRule>
  </conditionalFormatting>
  <conditionalFormatting sqref="H91:AB91 H94:AB94">
    <cfRule type="expression" dxfId="5289" priority="10467" stopIfTrue="1">
      <formula>INDIRECT("E"&amp;ROW())="Survey Booked"</formula>
    </cfRule>
    <cfRule type="expression" dxfId="5288" priority="10468" stopIfTrue="1">
      <formula>INDIRECT("E"&amp;ROW())="Supply Only"</formula>
    </cfRule>
    <cfRule type="expression" dxfId="5287" priority="10469" stopIfTrue="1">
      <formula>INDIRECT("E"&amp;ROW())="Part Fitted"</formula>
    </cfRule>
    <cfRule type="expression" dxfId="5286" priority="10470" stopIfTrue="1">
      <formula>INDIRECT("E"&amp;ROW())="confirmed"</formula>
    </cfRule>
    <cfRule type="expression" dxfId="5285" priority="10471" stopIfTrue="1">
      <formula>INDIRECT("E"&amp;ROW())="Duplicate"</formula>
    </cfRule>
    <cfRule type="expression" dxfId="5284" priority="10472" stopIfTrue="1">
      <formula>INDIRECT("E"&amp;ROW())="Handed Back"</formula>
    </cfRule>
    <cfRule type="expression" dxfId="5283" priority="10473" stopIfTrue="1">
      <formula>INDIRECT("E"&amp;ROW())="No Access install"</formula>
    </cfRule>
    <cfRule type="expression" dxfId="5282" priority="10474" stopIfTrue="1">
      <formula>INDIRECT("E"&amp;ROW())="No Access survey"</formula>
    </cfRule>
    <cfRule type="expression" dxfId="5281" priority="10475" stopIfTrue="1">
      <formula>INDIRECT("E"&amp;ROW())="NWR"</formula>
    </cfRule>
    <cfRule type="expression" dxfId="5280" priority="10476" stopIfTrue="1">
      <formula>INDIRECT("E"&amp;ROW())="Cancelled"</formula>
    </cfRule>
    <cfRule type="expression" dxfId="5279" priority="10477" stopIfTrue="1">
      <formula>INDIRECT("E"&amp;ROW())="On hold"</formula>
    </cfRule>
    <cfRule type="expression" dxfId="5278" priority="10478" stopIfTrue="1">
      <formula>INDIRECT("E"&amp;ROW())="Handed Over"</formula>
    </cfRule>
    <cfRule type="expression" dxfId="5277" priority="10479" stopIfTrue="1">
      <formula>INDIRECT("E"&amp;ROW())="Fitted"</formula>
    </cfRule>
    <cfRule type="expression" dxfId="5276" priority="10480" stopIfTrue="1">
      <formula>INDIRECT("E"&amp;ROW())="Booked to fit"</formula>
    </cfRule>
    <cfRule type="expression" dxfId="5275" priority="10481" stopIfTrue="1">
      <formula>INDIRECT("E"&amp;ROW())="Delivered To Depot/Container"</formula>
    </cfRule>
    <cfRule type="expression" dxfId="5274" priority="10482" stopIfTrue="1">
      <formula>INDIRECT("E"&amp;ROW())="Called Off"</formula>
    </cfRule>
    <cfRule type="expression" dxfId="5273" priority="10483" stopIfTrue="1">
      <formula>INDIRECT("E"&amp;ROW())="Recall Required"</formula>
    </cfRule>
    <cfRule type="expression" dxfId="5272" priority="10484">
      <formula>INDIRECT("D"&amp;ROW())="Yes"</formula>
    </cfRule>
  </conditionalFormatting>
  <conditionalFormatting sqref="H92:AB93">
    <cfRule type="expression" dxfId="5271" priority="10181" stopIfTrue="1">
      <formula>INDIRECT("E"&amp;ROW())="Survey Booked"</formula>
    </cfRule>
    <cfRule type="expression" dxfId="5270" priority="10182" stopIfTrue="1">
      <formula>INDIRECT("E"&amp;ROW())="Supply Only"</formula>
    </cfRule>
    <cfRule type="expression" dxfId="5269" priority="10183" stopIfTrue="1">
      <formula>INDIRECT("E"&amp;ROW())="Part Fitted"</formula>
    </cfRule>
    <cfRule type="expression" dxfId="5268" priority="10184" stopIfTrue="1">
      <formula>INDIRECT("E"&amp;ROW())="confirmed"</formula>
    </cfRule>
    <cfRule type="expression" dxfId="5267" priority="10185" stopIfTrue="1">
      <formula>INDIRECT("E"&amp;ROW())="Duplicate"</formula>
    </cfRule>
    <cfRule type="expression" dxfId="5266" priority="10186" stopIfTrue="1">
      <formula>INDIRECT("E"&amp;ROW())="Handed Back"</formula>
    </cfRule>
    <cfRule type="expression" dxfId="5265" priority="10187" stopIfTrue="1">
      <formula>INDIRECT("E"&amp;ROW())="Await Client Approval"</formula>
    </cfRule>
    <cfRule type="expression" dxfId="5264" priority="10188" stopIfTrue="1">
      <formula>INDIRECT("E"&amp;ROW())="SCOPE SURVEY"</formula>
    </cfRule>
    <cfRule type="expression" dxfId="5263" priority="10189" stopIfTrue="1">
      <formula>INDIRECT("E"&amp;ROW())="Priced"</formula>
    </cfRule>
    <cfRule type="expression" dxfId="5262" priority="10190" stopIfTrue="1">
      <formula>INDIRECT("E"&amp;ROW())="Sent for pricing"</formula>
    </cfRule>
    <cfRule type="expression" dxfId="5261" priority="10191" stopIfTrue="1">
      <formula>INDIRECT("E"&amp;ROW())="Await"</formula>
    </cfRule>
    <cfRule type="expression" dxfId="5260" priority="10192" stopIfTrue="1">
      <formula>INDIRECT("E"&amp;ROW())="CLEANSED"</formula>
    </cfRule>
    <cfRule type="expression" dxfId="5259" priority="10193" stopIfTrue="1">
      <formula>INDIRECT("E"&amp;ROW())="PM TO CLEANSE"</formula>
    </cfRule>
    <cfRule type="expression" dxfId="5258" priority="10194" stopIfTrue="1">
      <formula>INDIRECT("E"&amp;ROW())="Survey Received"</formula>
    </cfRule>
    <cfRule type="expression" dxfId="5257" priority="10195" stopIfTrue="1">
      <formula>INDIRECT("E"&amp;ROW())="Survey Booked"</formula>
    </cfRule>
    <cfRule type="expression" dxfId="5256" priority="10196" stopIfTrue="1">
      <formula>INDIRECT("E"&amp;ROW())="Supply Only"</formula>
    </cfRule>
    <cfRule type="expression" dxfId="5255" priority="10197" stopIfTrue="1">
      <formula>INDIRECT("E"&amp;ROW())="Part Fitted"</formula>
    </cfRule>
    <cfRule type="expression" dxfId="5254" priority="10198" stopIfTrue="1">
      <formula>INDIRECT("E"&amp;ROW())="confirmed"</formula>
    </cfRule>
    <cfRule type="expression" dxfId="5253" priority="10199" stopIfTrue="1">
      <formula>INDIRECT("E"&amp;ROW())="Duplicate"</formula>
    </cfRule>
    <cfRule type="expression" dxfId="5252" priority="10200" stopIfTrue="1">
      <formula>INDIRECT("E"&amp;ROW())="Handed Back"</formula>
    </cfRule>
    <cfRule type="expression" dxfId="5251" priority="10201" stopIfTrue="1">
      <formula>INDIRECT("E"&amp;ROW())="Refusal"</formula>
    </cfRule>
    <cfRule type="expression" dxfId="5250" priority="10202" stopIfTrue="1">
      <formula>INDIRECT("E"&amp;ROW())="No Access install"</formula>
    </cfRule>
    <cfRule type="expression" dxfId="5249" priority="10203" stopIfTrue="1">
      <formula>INDIRECT("E"&amp;ROW())="No Access survey"</formula>
    </cfRule>
    <cfRule type="expression" dxfId="5248" priority="10204" stopIfTrue="1">
      <formula>INDIRECT("E"&amp;ROW())="NWR"</formula>
    </cfRule>
    <cfRule type="expression" dxfId="5247" priority="10205" stopIfTrue="1">
      <formula>INDIRECT("E"&amp;ROW())="Cancelled"</formula>
    </cfRule>
    <cfRule type="expression" dxfId="5246" priority="10206" stopIfTrue="1">
      <formula>INDIRECT("E"&amp;ROW())="On hold"</formula>
    </cfRule>
    <cfRule type="expression" dxfId="5245" priority="10207" stopIfTrue="1">
      <formula>INDIRECT("E"&amp;ROW())="Handed Over"</formula>
    </cfRule>
    <cfRule type="expression" dxfId="5244" priority="10208" stopIfTrue="1">
      <formula>INDIRECT("E"&amp;ROW())="Fitted"</formula>
    </cfRule>
    <cfRule type="expression" dxfId="5243" priority="10209" stopIfTrue="1">
      <formula>INDIRECT("E"&amp;ROW())="Booked to fit"</formula>
    </cfRule>
    <cfRule type="expression" dxfId="5242" priority="10210" stopIfTrue="1">
      <formula>INDIRECT("E"&amp;ROW())="Delivered To Depot/Container"</formula>
    </cfRule>
    <cfRule type="expression" dxfId="5241" priority="10211" stopIfTrue="1">
      <formula>INDIRECT("E"&amp;ROW())="Called Off"</formula>
    </cfRule>
    <cfRule type="expression" dxfId="5240" priority="10212" stopIfTrue="1">
      <formula>INDIRECT("E"&amp;ROW())="Recall Required"</formula>
    </cfRule>
    <cfRule type="expression" dxfId="5239" priority="10213">
      <formula>INDIRECT("D"&amp;ROW())="Yes"</formula>
    </cfRule>
    <cfRule type="expression" dxfId="5238" priority="10214" stopIfTrue="1">
      <formula>INDIRECT("E"&amp;ROW())="Await Client Approval"</formula>
    </cfRule>
    <cfRule type="expression" dxfId="5237" priority="10215" stopIfTrue="1">
      <formula>INDIRECT("E"&amp;ROW())="Sent for pricing"</formula>
    </cfRule>
    <cfRule type="expression" dxfId="5236" priority="10216" stopIfTrue="1">
      <formula>INDIRECT("E"&amp;ROW())="Await"</formula>
    </cfRule>
    <cfRule type="expression" dxfId="5235" priority="10217" stopIfTrue="1">
      <formula>INDIRECT("E"&amp;ROW())="CLEANSED"</formula>
    </cfRule>
    <cfRule type="expression" dxfId="5234" priority="10218" stopIfTrue="1">
      <formula>INDIRECT("E"&amp;ROW())="PM TO CLEANSE"</formula>
    </cfRule>
    <cfRule type="expression" dxfId="5233" priority="10219" stopIfTrue="1">
      <formula>INDIRECT("E"&amp;ROW())="Survey Received"</formula>
    </cfRule>
    <cfRule type="expression" dxfId="5232" priority="10220" stopIfTrue="1">
      <formula>INDIRECT("E"&amp;ROW())="Survey Booked"</formula>
    </cfRule>
    <cfRule type="expression" dxfId="5231" priority="10221" stopIfTrue="1">
      <formula>INDIRECT("E"&amp;ROW())="Supply Only"</formula>
    </cfRule>
    <cfRule type="expression" dxfId="5230" priority="10222" stopIfTrue="1">
      <formula>INDIRECT("E"&amp;ROW())="Part Fitted"</formula>
    </cfRule>
    <cfRule type="expression" dxfId="5229" priority="10223" stopIfTrue="1">
      <formula>INDIRECT("E"&amp;ROW())="confirmed"</formula>
    </cfRule>
    <cfRule type="expression" dxfId="5228" priority="10224" stopIfTrue="1">
      <formula>INDIRECT("E"&amp;ROW())="Duplicate"</formula>
    </cfRule>
    <cfRule type="expression" dxfId="5227" priority="10225" stopIfTrue="1">
      <formula>INDIRECT("E"&amp;ROW())="Handed Back"</formula>
    </cfRule>
    <cfRule type="expression" dxfId="5226" priority="10226" stopIfTrue="1">
      <formula>INDIRECT("E"&amp;ROW())="Refusal"</formula>
    </cfRule>
    <cfRule type="expression" dxfId="5225" priority="10227" stopIfTrue="1">
      <formula>INDIRECT("E"&amp;ROW())="No Access install"</formula>
    </cfRule>
    <cfRule type="expression" dxfId="5224" priority="10228" stopIfTrue="1">
      <formula>INDIRECT("E"&amp;ROW())="No Access survey"</formula>
    </cfRule>
    <cfRule type="expression" dxfId="5223" priority="10229" stopIfTrue="1">
      <formula>INDIRECT("E"&amp;ROW())="NWR"</formula>
    </cfRule>
    <cfRule type="expression" dxfId="5222" priority="10230" stopIfTrue="1">
      <formula>INDIRECT("E"&amp;ROW())="Cancelled"</formula>
    </cfRule>
    <cfRule type="expression" dxfId="5221" priority="10231" stopIfTrue="1">
      <formula>INDIRECT("E"&amp;ROW())="On hold"</formula>
    </cfRule>
    <cfRule type="expression" dxfId="5220" priority="10232" stopIfTrue="1">
      <formula>INDIRECT("E"&amp;ROW())="Handed Over"</formula>
    </cfRule>
    <cfRule type="expression" dxfId="5219" priority="10233" stopIfTrue="1">
      <formula>INDIRECT("E"&amp;ROW())="Fitted"</formula>
    </cfRule>
    <cfRule type="expression" dxfId="5218" priority="10234" stopIfTrue="1">
      <formula>INDIRECT("E"&amp;ROW())="Booked to fit"</formula>
    </cfRule>
    <cfRule type="expression" dxfId="5217" priority="10235" stopIfTrue="1">
      <formula>INDIRECT("E"&amp;ROW())="Delivered To Depot/Container"</formula>
    </cfRule>
    <cfRule type="expression" dxfId="5216" priority="10236" stopIfTrue="1">
      <formula>INDIRECT("E"&amp;ROW())="Called Off"</formula>
    </cfRule>
    <cfRule type="expression" dxfId="5215" priority="10237" stopIfTrue="1">
      <formula>INDIRECT("E"&amp;ROW())="Recall Required"</formula>
    </cfRule>
    <cfRule type="expression" dxfId="5214" priority="10238">
      <formula>INDIRECT("D"&amp;ROW())="Yes"</formula>
    </cfRule>
  </conditionalFormatting>
  <conditionalFormatting sqref="H93:AB93 H102:AB103">
    <cfRule type="expression" dxfId="5213" priority="8178">
      <formula>INDIRECT("D"&amp;ROW())="Yes"</formula>
    </cfRule>
    <cfRule type="expression" dxfId="5212" priority="8292">
      <formula>INDIRECT("D"&amp;ROW())="Yes"</formula>
    </cfRule>
    <cfRule type="expression" dxfId="5211" priority="8316">
      <formula>INDIRECT("D"&amp;ROW())="Yes"</formula>
    </cfRule>
  </conditionalFormatting>
  <conditionalFormatting sqref="H95:AB96">
    <cfRule type="expression" dxfId="5210" priority="9581" stopIfTrue="1">
      <formula>INDIRECT("E"&amp;ROW())="Await Client Approval"</formula>
    </cfRule>
    <cfRule type="expression" dxfId="5209" priority="9582" stopIfTrue="1">
      <formula>INDIRECT("E"&amp;ROW())="SCOPE SURVEY"</formula>
    </cfRule>
    <cfRule type="expression" dxfId="5208" priority="9583" stopIfTrue="1">
      <formula>INDIRECT("E"&amp;ROW())="Priced"</formula>
    </cfRule>
    <cfRule type="expression" dxfId="5207" priority="9584" stopIfTrue="1">
      <formula>INDIRECT("E"&amp;ROW())="Sent for pricing"</formula>
    </cfRule>
    <cfRule type="expression" dxfId="5206" priority="9585" stopIfTrue="1">
      <formula>INDIRECT("E"&amp;ROW())="Await"</formula>
    </cfRule>
    <cfRule type="expression" dxfId="5205" priority="9586" stopIfTrue="1">
      <formula>INDIRECT("E"&amp;ROW())="CLEANSED"</formula>
    </cfRule>
    <cfRule type="expression" dxfId="5204" priority="9587" stopIfTrue="1">
      <formula>INDIRECT("E"&amp;ROW())="PM TO CLEANSE"</formula>
    </cfRule>
    <cfRule type="expression" dxfId="5203" priority="9588" stopIfTrue="1">
      <formula>INDIRECT("E"&amp;ROW())="Survey Received"</formula>
    </cfRule>
    <cfRule type="expression" dxfId="5202" priority="9589" stopIfTrue="1">
      <formula>INDIRECT("E"&amp;ROW())="Survey Booked"</formula>
    </cfRule>
    <cfRule type="expression" dxfId="5201" priority="9590" stopIfTrue="1">
      <formula>INDIRECT("E"&amp;ROW())="Supply Only"</formula>
    </cfRule>
    <cfRule type="expression" dxfId="5200" priority="9591" stopIfTrue="1">
      <formula>INDIRECT("E"&amp;ROW())="Part Fitted"</formula>
    </cfRule>
    <cfRule type="expression" dxfId="5199" priority="9592" stopIfTrue="1">
      <formula>INDIRECT("E"&amp;ROW())="confirmed"</formula>
    </cfRule>
    <cfRule type="expression" dxfId="5198" priority="9593" stopIfTrue="1">
      <formula>INDIRECT("E"&amp;ROW())="Duplicate"</formula>
    </cfRule>
    <cfRule type="expression" dxfId="5197" priority="9594" stopIfTrue="1">
      <formula>INDIRECT("E"&amp;ROW())="Handed Back"</formula>
    </cfRule>
    <cfRule type="expression" dxfId="5196" priority="9595" stopIfTrue="1">
      <formula>INDIRECT("E"&amp;ROW())="Refusal"</formula>
    </cfRule>
    <cfRule type="expression" dxfId="5195" priority="9596" stopIfTrue="1">
      <formula>INDIRECT("E"&amp;ROW())="No Access install"</formula>
    </cfRule>
    <cfRule type="expression" dxfId="5194" priority="9597" stopIfTrue="1">
      <formula>INDIRECT("E"&amp;ROW())="No Access survey"</formula>
    </cfRule>
    <cfRule type="expression" dxfId="5193" priority="9598" stopIfTrue="1">
      <formula>INDIRECT("E"&amp;ROW())="NWR"</formula>
    </cfRule>
    <cfRule type="expression" dxfId="5192" priority="9599" stopIfTrue="1">
      <formula>INDIRECT("E"&amp;ROW())="Cancelled"</formula>
    </cfRule>
    <cfRule type="expression" dxfId="5191" priority="9600" stopIfTrue="1">
      <formula>INDIRECT("E"&amp;ROW())="On hold"</formula>
    </cfRule>
    <cfRule type="expression" dxfId="5190" priority="9601" stopIfTrue="1">
      <formula>INDIRECT("E"&amp;ROW())="Handed Over"</formula>
    </cfRule>
    <cfRule type="expression" dxfId="5189" priority="9602" stopIfTrue="1">
      <formula>INDIRECT("E"&amp;ROW())="Fitted"</formula>
    </cfRule>
    <cfRule type="expression" dxfId="5188" priority="9603" stopIfTrue="1">
      <formula>INDIRECT("E"&amp;ROW())="Booked to fit"</formula>
    </cfRule>
    <cfRule type="expression" dxfId="5187" priority="9604" stopIfTrue="1">
      <formula>INDIRECT("E"&amp;ROW())="Delivered To Depot/Container"</formula>
    </cfRule>
    <cfRule type="expression" dxfId="5186" priority="9605" stopIfTrue="1">
      <formula>INDIRECT("E"&amp;ROW())="Called Off"</formula>
    </cfRule>
    <cfRule type="expression" dxfId="5185" priority="9606" stopIfTrue="1">
      <formula>INDIRECT("E"&amp;ROW())="Recall Required"</formula>
    </cfRule>
    <cfRule type="expression" dxfId="5184" priority="9607">
      <formula>INDIRECT("D"&amp;ROW())="Yes"</formula>
    </cfRule>
    <cfRule type="expression" dxfId="5183" priority="9608" stopIfTrue="1">
      <formula>INDIRECT("E"&amp;ROW())="Sent for pricing"</formula>
    </cfRule>
    <cfRule type="expression" dxfId="5182" priority="9609" stopIfTrue="1">
      <formula>INDIRECT("E"&amp;ROW())="Await"</formula>
    </cfRule>
    <cfRule type="expression" dxfId="5181" priority="9610" stopIfTrue="1">
      <formula>INDIRECT("E"&amp;ROW())="CLEANSED"</formula>
    </cfRule>
    <cfRule type="expression" dxfId="5180" priority="9611" stopIfTrue="1">
      <formula>INDIRECT("E"&amp;ROW())="PM TO CLEANSE"</formula>
    </cfRule>
    <cfRule type="expression" dxfId="5179" priority="9612" stopIfTrue="1">
      <formula>INDIRECT("E"&amp;ROW())="Survey Received"</formula>
    </cfRule>
    <cfRule type="expression" dxfId="5178" priority="9613" stopIfTrue="1">
      <formula>INDIRECT("E"&amp;ROW())="Survey Booked"</formula>
    </cfRule>
    <cfRule type="expression" dxfId="5177" priority="9614" stopIfTrue="1">
      <formula>INDIRECT("E"&amp;ROW())="Supply Only"</formula>
    </cfRule>
    <cfRule type="expression" dxfId="5176" priority="9615" stopIfTrue="1">
      <formula>INDIRECT("E"&amp;ROW())="Part Fitted"</formula>
    </cfRule>
    <cfRule type="expression" dxfId="5175" priority="9616" stopIfTrue="1">
      <formula>INDIRECT("E"&amp;ROW())="confirmed"</formula>
    </cfRule>
    <cfRule type="expression" dxfId="5174" priority="9617" stopIfTrue="1">
      <formula>INDIRECT("E"&amp;ROW())="Duplicate"</formula>
    </cfRule>
    <cfRule type="expression" dxfId="5173" priority="9618" stopIfTrue="1">
      <formula>INDIRECT("E"&amp;ROW())="Handed Back"</formula>
    </cfRule>
    <cfRule type="expression" dxfId="5172" priority="9743" stopIfTrue="1">
      <formula>INDIRECT("E"&amp;ROW())="Await Client Approval"</formula>
    </cfRule>
    <cfRule type="expression" dxfId="5171" priority="9744" stopIfTrue="1">
      <formula>INDIRECT("E"&amp;ROW())="SCOPE SURVEY"</formula>
    </cfRule>
    <cfRule type="expression" dxfId="5170" priority="9745" stopIfTrue="1">
      <formula>INDIRECT("E"&amp;ROW())="No Access install"</formula>
    </cfRule>
    <cfRule type="expression" dxfId="5169" priority="9746" stopIfTrue="1">
      <formula>INDIRECT("E"&amp;ROW())="No Access survey"</formula>
    </cfRule>
    <cfRule type="expression" dxfId="5168" priority="9747" stopIfTrue="1">
      <formula>INDIRECT("E"&amp;ROW())="NWR"</formula>
    </cfRule>
    <cfRule type="expression" dxfId="5167" priority="9748" stopIfTrue="1">
      <formula>INDIRECT("E"&amp;ROW())="Cancelled"</formula>
    </cfRule>
    <cfRule type="expression" dxfId="5166" priority="9749" stopIfTrue="1">
      <formula>INDIRECT("E"&amp;ROW())="On hold"</formula>
    </cfRule>
    <cfRule type="expression" dxfId="5165" priority="9750" stopIfTrue="1">
      <formula>INDIRECT("E"&amp;ROW())="Handed Over"</formula>
    </cfRule>
    <cfRule type="expression" dxfId="5164" priority="9751" stopIfTrue="1">
      <formula>INDIRECT("E"&amp;ROW())="Fitted"</formula>
    </cfRule>
    <cfRule type="expression" dxfId="5163" priority="9752" stopIfTrue="1">
      <formula>INDIRECT("E"&amp;ROW())="Booked to fit"</formula>
    </cfRule>
    <cfRule type="expression" dxfId="5162" priority="9753" stopIfTrue="1">
      <formula>INDIRECT("E"&amp;ROW())="Delivered To Depot/Container"</formula>
    </cfRule>
    <cfRule type="expression" dxfId="5161" priority="9754" stopIfTrue="1">
      <formula>INDIRECT("E"&amp;ROW())="Called Off"</formula>
    </cfRule>
    <cfRule type="expression" dxfId="5160" priority="9755" stopIfTrue="1">
      <formula>INDIRECT("E"&amp;ROW())="Recall Required"</formula>
    </cfRule>
    <cfRule type="expression" dxfId="5159" priority="9756">
      <formula>INDIRECT("D"&amp;ROW())="Yes"</formula>
    </cfRule>
  </conditionalFormatting>
  <conditionalFormatting sqref="H96:AB96 H112:AB113">
    <cfRule type="expression" dxfId="5158" priority="7492">
      <formula>INDIRECT("D"&amp;ROW())="Yes"</formula>
    </cfRule>
    <cfRule type="expression" dxfId="5157" priority="7606">
      <formula>INDIRECT("D"&amp;ROW())="Yes"</formula>
    </cfRule>
    <cfRule type="expression" dxfId="5156" priority="7630">
      <formula>INDIRECT("D"&amp;ROW())="Yes"</formula>
    </cfRule>
  </conditionalFormatting>
  <conditionalFormatting sqref="H96:AB96 H113:AB113 H144:AB144 H118:AB119 H177:AB178 H73:AB74 H106:AB106">
    <cfRule type="expression" dxfId="5155" priority="11406" stopIfTrue="1">
      <formula>INDIRECT("E"&amp;ROW())="Recall Required"</formula>
    </cfRule>
  </conditionalFormatting>
  <conditionalFormatting sqref="H97:AB98 H93:AB93 H103:AB103 H113:AB113 H115:AB115 H197:AB197 H135:AB136 H138:AB138 H141:AB141 H132:AB133 H117:AB119 H143:AB144 H121:AB130">
    <cfRule type="expression" dxfId="5154" priority="9271" stopIfTrue="1">
      <formula>INDIRECT("E"&amp;ROW())="Survey Booked"</formula>
    </cfRule>
    <cfRule type="expression" dxfId="5153" priority="9272" stopIfTrue="1">
      <formula>INDIRECT("E"&amp;ROW())="Supply Only"</formula>
    </cfRule>
    <cfRule type="expression" dxfId="5152" priority="9273" stopIfTrue="1">
      <formula>INDIRECT("E"&amp;ROW())="Part Fitted"</formula>
    </cfRule>
    <cfRule type="expression" dxfId="5151" priority="9274" stopIfTrue="1">
      <formula>INDIRECT("E"&amp;ROW())="confirmed"</formula>
    </cfRule>
    <cfRule type="expression" dxfId="5150" priority="9275" stopIfTrue="1">
      <formula>INDIRECT("E"&amp;ROW())="Duplicate"</formula>
    </cfRule>
    <cfRule type="expression" dxfId="5149" priority="9276" stopIfTrue="1">
      <formula>INDIRECT("E"&amp;ROW())="Handed Back"</formula>
    </cfRule>
    <cfRule type="expression" dxfId="5148" priority="9277" stopIfTrue="1">
      <formula>INDIRECT("E"&amp;ROW())="No Access install"</formula>
    </cfRule>
    <cfRule type="expression" dxfId="5147" priority="9278" stopIfTrue="1">
      <formula>INDIRECT("E"&amp;ROW())="No Access survey"</formula>
    </cfRule>
    <cfRule type="expression" dxfId="5146" priority="9279" stopIfTrue="1">
      <formula>INDIRECT("E"&amp;ROW())="NWR"</formula>
    </cfRule>
    <cfRule type="expression" dxfId="5145" priority="9280" stopIfTrue="1">
      <formula>INDIRECT("E"&amp;ROW())="Cancelled"</formula>
    </cfRule>
    <cfRule type="expression" dxfId="5144" priority="9281" stopIfTrue="1">
      <formula>INDIRECT("E"&amp;ROW())="On hold"</formula>
    </cfRule>
    <cfRule type="expression" dxfId="5143" priority="9282" stopIfTrue="1">
      <formula>INDIRECT("E"&amp;ROW())="Handed Over"</formula>
    </cfRule>
    <cfRule type="expression" dxfId="5142" priority="9283" stopIfTrue="1">
      <formula>INDIRECT("E"&amp;ROW())="Fitted"</formula>
    </cfRule>
    <cfRule type="expression" dxfId="5141" priority="9284" stopIfTrue="1">
      <formula>INDIRECT("E"&amp;ROW())="Booked to fit"</formula>
    </cfRule>
    <cfRule type="expression" dxfId="5140" priority="9285" stopIfTrue="1">
      <formula>INDIRECT("E"&amp;ROW())="Delivered To Depot/Container"</formula>
    </cfRule>
    <cfRule type="expression" dxfId="5139" priority="9286" stopIfTrue="1">
      <formula>INDIRECT("E"&amp;ROW())="Called Off"</formula>
    </cfRule>
    <cfRule type="expression" dxfId="5138" priority="9287" stopIfTrue="1">
      <formula>INDIRECT("E"&amp;ROW())="Recall Required"</formula>
    </cfRule>
    <cfRule type="expression" dxfId="5137" priority="9299" stopIfTrue="1">
      <formula>INDIRECT("E"&amp;ROW())="Sent for pricing"</formula>
    </cfRule>
    <cfRule type="expression" dxfId="5136" priority="9300" stopIfTrue="1">
      <formula>INDIRECT("E"&amp;ROW())="Await"</formula>
    </cfRule>
    <cfRule type="expression" dxfId="5135" priority="9301" stopIfTrue="1">
      <formula>INDIRECT("E"&amp;ROW())="CLEANSED"</formula>
    </cfRule>
    <cfRule type="expression" dxfId="5134" priority="9302" stopIfTrue="1">
      <formula>INDIRECT("E"&amp;ROW())="PM TO CLEANSE"</formula>
    </cfRule>
    <cfRule type="expression" dxfId="5133" priority="9303" stopIfTrue="1">
      <formula>INDIRECT("E"&amp;ROW())="Survey Received"</formula>
    </cfRule>
    <cfRule type="expression" dxfId="5132" priority="9304" stopIfTrue="1">
      <formula>INDIRECT("E"&amp;ROW())="SCOPE SURVEY"</formula>
    </cfRule>
  </conditionalFormatting>
  <conditionalFormatting sqref="H97:AB98 H103:AB103 H117:AB119 H127:AB127">
    <cfRule type="expression" dxfId="5131" priority="9288">
      <formula>INDIRECT("D"&amp;ROW())="Yes"</formula>
    </cfRule>
  </conditionalFormatting>
  <conditionalFormatting sqref="H99:AB100 H104:AB106">
    <cfRule type="expression" dxfId="5130" priority="9051" stopIfTrue="1">
      <formula>INDIRECT("E"&amp;ROW())="Recall Required"</formula>
    </cfRule>
    <cfRule type="expression" dxfId="5129" priority="9052">
      <formula>INDIRECT("D"&amp;ROW())="Yes"</formula>
    </cfRule>
  </conditionalFormatting>
  <conditionalFormatting sqref="H99:AB100 H120:AB121 H93:AB93 H104:AB106 H123:AB123">
    <cfRule type="expression" dxfId="5128" priority="9035" stopIfTrue="1">
      <formula>INDIRECT("E"&amp;ROW())="Survey Booked"</formula>
    </cfRule>
    <cfRule type="expression" dxfId="5127" priority="9036" stopIfTrue="1">
      <formula>INDIRECT("E"&amp;ROW())="Supply Only"</formula>
    </cfRule>
    <cfRule type="expression" dxfId="5126" priority="9037" stopIfTrue="1">
      <formula>INDIRECT("E"&amp;ROW())="Part Fitted"</formula>
    </cfRule>
    <cfRule type="expression" dxfId="5125" priority="9038" stopIfTrue="1">
      <formula>INDIRECT("E"&amp;ROW())="confirmed"</formula>
    </cfRule>
    <cfRule type="expression" dxfId="5124" priority="9039" stopIfTrue="1">
      <formula>INDIRECT("E"&amp;ROW())="Duplicate"</formula>
    </cfRule>
    <cfRule type="expression" dxfId="5123" priority="9040" stopIfTrue="1">
      <formula>INDIRECT("E"&amp;ROW())="Handed Back"</formula>
    </cfRule>
    <cfRule type="expression" dxfId="5122" priority="9041" stopIfTrue="1">
      <formula>INDIRECT("E"&amp;ROW())="No Access install"</formula>
    </cfRule>
    <cfRule type="expression" dxfId="5121" priority="9042" stopIfTrue="1">
      <formula>INDIRECT("E"&amp;ROW())="No Access survey"</formula>
    </cfRule>
    <cfRule type="expression" dxfId="5120" priority="9043" stopIfTrue="1">
      <formula>INDIRECT("E"&amp;ROW())="NWR"</formula>
    </cfRule>
    <cfRule type="expression" dxfId="5119" priority="9044" stopIfTrue="1">
      <formula>INDIRECT("E"&amp;ROW())="Cancelled"</formula>
    </cfRule>
    <cfRule type="expression" dxfId="5118" priority="9045" stopIfTrue="1">
      <formula>INDIRECT("E"&amp;ROW())="On hold"</formula>
    </cfRule>
    <cfRule type="expression" dxfId="5117" priority="9046" stopIfTrue="1">
      <formula>INDIRECT("E"&amp;ROW())="Handed Over"</formula>
    </cfRule>
    <cfRule type="expression" dxfId="5116" priority="9047" stopIfTrue="1">
      <formula>INDIRECT("E"&amp;ROW())="Fitted"</formula>
    </cfRule>
    <cfRule type="expression" dxfId="5115" priority="9048" stopIfTrue="1">
      <formula>INDIRECT("E"&amp;ROW())="Booked to fit"</formula>
    </cfRule>
    <cfRule type="expression" dxfId="5114" priority="9049" stopIfTrue="1">
      <formula>INDIRECT("E"&amp;ROW())="Delivered To Depot/Container"</formula>
    </cfRule>
    <cfRule type="expression" dxfId="5113" priority="9050" stopIfTrue="1">
      <formula>INDIRECT("E"&amp;ROW())="Called Off"</formula>
    </cfRule>
    <cfRule type="expression" dxfId="5112" priority="9063" stopIfTrue="1">
      <formula>INDIRECT("E"&amp;ROW())="Sent for pricing"</formula>
    </cfRule>
    <cfRule type="expression" dxfId="5111" priority="9064" stopIfTrue="1">
      <formula>INDIRECT("E"&amp;ROW())="Await"</formula>
    </cfRule>
    <cfRule type="expression" dxfId="5110" priority="9065" stopIfTrue="1">
      <formula>INDIRECT("E"&amp;ROW())="CLEANSED"</formula>
    </cfRule>
    <cfRule type="expression" dxfId="5109" priority="9066" stopIfTrue="1">
      <formula>INDIRECT("E"&amp;ROW())="PM TO CLEANSE"</formula>
    </cfRule>
    <cfRule type="expression" dxfId="5108" priority="9067" stopIfTrue="1">
      <formula>INDIRECT("E"&amp;ROW())="Survey Received"</formula>
    </cfRule>
    <cfRule type="expression" dxfId="5107" priority="9068" stopIfTrue="1">
      <formula>INDIRECT("E"&amp;ROW())="SCOPE SURVEY"</formula>
    </cfRule>
  </conditionalFormatting>
  <conditionalFormatting sqref="H101:AB101 H125:AB125 H146:AB146 H148:AB148">
    <cfRule type="expression" dxfId="5106" priority="8934">
      <formula>INDIRECT("D"&amp;ROW())="Yes"</formula>
    </cfRule>
  </conditionalFormatting>
  <conditionalFormatting sqref="H101:AB101 H146:AB146 H125:AB125 H148:AB148">
    <cfRule type="expression" dxfId="5105" priority="8917" stopIfTrue="1">
      <formula>INDIRECT("E"&amp;ROW())="Survey Booked"</formula>
    </cfRule>
    <cfRule type="expression" dxfId="5104" priority="8918" stopIfTrue="1">
      <formula>INDIRECT("E"&amp;ROW())="Supply Only"</formula>
    </cfRule>
    <cfRule type="expression" dxfId="5103" priority="8919" stopIfTrue="1">
      <formula>INDIRECT("E"&amp;ROW())="Part Fitted"</formula>
    </cfRule>
    <cfRule type="expression" dxfId="5102" priority="8920" stopIfTrue="1">
      <formula>INDIRECT("E"&amp;ROW())="confirmed"</formula>
    </cfRule>
    <cfRule type="expression" dxfId="5101" priority="8921" stopIfTrue="1">
      <formula>INDIRECT("E"&amp;ROW())="Duplicate"</formula>
    </cfRule>
    <cfRule type="expression" dxfId="5100" priority="8922" stopIfTrue="1">
      <formula>INDIRECT("E"&amp;ROW())="Handed Back"</formula>
    </cfRule>
    <cfRule type="expression" dxfId="5099" priority="8923" stopIfTrue="1">
      <formula>INDIRECT("E"&amp;ROW())="No Access install"</formula>
    </cfRule>
    <cfRule type="expression" dxfId="5098" priority="8924" stopIfTrue="1">
      <formula>INDIRECT("E"&amp;ROW())="No Access survey"</formula>
    </cfRule>
    <cfRule type="expression" dxfId="5097" priority="8925" stopIfTrue="1">
      <formula>INDIRECT("E"&amp;ROW())="NWR"</formula>
    </cfRule>
    <cfRule type="expression" dxfId="5096" priority="8926" stopIfTrue="1">
      <formula>INDIRECT("E"&amp;ROW())="Cancelled"</formula>
    </cfRule>
    <cfRule type="expression" dxfId="5095" priority="8927" stopIfTrue="1">
      <formula>INDIRECT("E"&amp;ROW())="On hold"</formula>
    </cfRule>
    <cfRule type="expression" dxfId="5094" priority="8928" stopIfTrue="1">
      <formula>INDIRECT("E"&amp;ROW())="Handed Over"</formula>
    </cfRule>
    <cfRule type="expression" dxfId="5093" priority="8929" stopIfTrue="1">
      <formula>INDIRECT("E"&amp;ROW())="Fitted"</formula>
    </cfRule>
    <cfRule type="expression" dxfId="5092" priority="8930" stopIfTrue="1">
      <formula>INDIRECT("E"&amp;ROW())="Booked to fit"</formula>
    </cfRule>
    <cfRule type="expression" dxfId="5091" priority="8931" stopIfTrue="1">
      <formula>INDIRECT("E"&amp;ROW())="Delivered To Depot/Container"</formula>
    </cfRule>
    <cfRule type="expression" dxfId="5090" priority="8932" stopIfTrue="1">
      <formula>INDIRECT("E"&amp;ROW())="Called Off"</formula>
    </cfRule>
    <cfRule type="expression" dxfId="5089" priority="8933" stopIfTrue="1">
      <formula>INDIRECT("E"&amp;ROW())="Recall Required"</formula>
    </cfRule>
    <cfRule type="expression" dxfId="5088" priority="8945" stopIfTrue="1">
      <formula>INDIRECT("E"&amp;ROW())="Sent for pricing"</formula>
    </cfRule>
    <cfRule type="expression" dxfId="5087" priority="8946" stopIfTrue="1">
      <formula>INDIRECT("E"&amp;ROW())="Await"</formula>
    </cfRule>
    <cfRule type="expression" dxfId="5086" priority="8947" stopIfTrue="1">
      <formula>INDIRECT("E"&amp;ROW())="CLEANSED"</formula>
    </cfRule>
    <cfRule type="expression" dxfId="5085" priority="8948" stopIfTrue="1">
      <formula>INDIRECT("E"&amp;ROW())="PM TO CLEANSE"</formula>
    </cfRule>
    <cfRule type="expression" dxfId="5084" priority="8949" stopIfTrue="1">
      <formula>INDIRECT("E"&amp;ROW())="Survey Received"</formula>
    </cfRule>
    <cfRule type="expression" dxfId="5083" priority="8950" stopIfTrue="1">
      <formula>INDIRECT("E"&amp;ROW())="SCOPE SURVEY"</formula>
    </cfRule>
  </conditionalFormatting>
  <conditionalFormatting sqref="H102:AB103 H93:AB93">
    <cfRule type="expression" dxfId="5082" priority="8161" stopIfTrue="1">
      <formula>INDIRECT("E"&amp;ROW())="Survey Booked"</formula>
    </cfRule>
    <cfRule type="expression" dxfId="5081" priority="8162" stopIfTrue="1">
      <formula>INDIRECT("E"&amp;ROW())="Supply Only"</formula>
    </cfRule>
    <cfRule type="expression" dxfId="5080" priority="8163" stopIfTrue="1">
      <formula>INDIRECT("E"&amp;ROW())="Part Fitted"</formula>
    </cfRule>
    <cfRule type="expression" dxfId="5079" priority="8164" stopIfTrue="1">
      <formula>INDIRECT("E"&amp;ROW())="confirmed"</formula>
    </cfRule>
    <cfRule type="expression" dxfId="5078" priority="8165" stopIfTrue="1">
      <formula>INDIRECT("E"&amp;ROW())="Duplicate"</formula>
    </cfRule>
    <cfRule type="expression" dxfId="5077" priority="8166" stopIfTrue="1">
      <formula>INDIRECT("E"&amp;ROW())="Handed Back"</formula>
    </cfRule>
    <cfRule type="expression" dxfId="5076" priority="8167" stopIfTrue="1">
      <formula>INDIRECT("E"&amp;ROW())="No Access install"</formula>
    </cfRule>
    <cfRule type="expression" dxfId="5075" priority="8168" stopIfTrue="1">
      <formula>INDIRECT("E"&amp;ROW())="No Access survey"</formula>
    </cfRule>
    <cfRule type="expression" dxfId="5074" priority="8169" stopIfTrue="1">
      <formula>INDIRECT("E"&amp;ROW())="NWR"</formula>
    </cfRule>
    <cfRule type="expression" dxfId="5073" priority="8170" stopIfTrue="1">
      <formula>INDIRECT("E"&amp;ROW())="Cancelled"</formula>
    </cfRule>
    <cfRule type="expression" dxfId="5072" priority="8171" stopIfTrue="1">
      <formula>INDIRECT("E"&amp;ROW())="On hold"</formula>
    </cfRule>
    <cfRule type="expression" dxfId="5071" priority="8172" stopIfTrue="1">
      <formula>INDIRECT("E"&amp;ROW())="Handed Over"</formula>
    </cfRule>
    <cfRule type="expression" dxfId="5070" priority="8173" stopIfTrue="1">
      <formula>INDIRECT("E"&amp;ROW())="Fitted"</formula>
    </cfRule>
    <cfRule type="expression" dxfId="5069" priority="8174" stopIfTrue="1">
      <formula>INDIRECT("E"&amp;ROW())="Booked to fit"</formula>
    </cfRule>
    <cfRule type="expression" dxfId="5068" priority="8175" stopIfTrue="1">
      <formula>INDIRECT("E"&amp;ROW())="Delivered To Depot/Container"</formula>
    </cfRule>
    <cfRule type="expression" dxfId="5067" priority="8176" stopIfTrue="1">
      <formula>INDIRECT("E"&amp;ROW())="Called Off"</formula>
    </cfRule>
    <cfRule type="expression" dxfId="5066" priority="8177" stopIfTrue="1">
      <formula>INDIRECT("E"&amp;ROW())="Recall Required"</formula>
    </cfRule>
    <cfRule type="expression" dxfId="5065" priority="8189" stopIfTrue="1">
      <formula>INDIRECT("E"&amp;ROW())="Sent for pricing"</formula>
    </cfRule>
    <cfRule type="expression" dxfId="5064" priority="8190" stopIfTrue="1">
      <formula>INDIRECT("E"&amp;ROW())="Await"</formula>
    </cfRule>
    <cfRule type="expression" dxfId="5063" priority="8191" stopIfTrue="1">
      <formula>INDIRECT("E"&amp;ROW())="CLEANSED"</formula>
    </cfRule>
    <cfRule type="expression" dxfId="5062" priority="8192" stopIfTrue="1">
      <formula>INDIRECT("E"&amp;ROW())="PM TO CLEANSE"</formula>
    </cfRule>
    <cfRule type="expression" dxfId="5061" priority="8193" stopIfTrue="1">
      <formula>INDIRECT("E"&amp;ROW())="Survey Received"</formula>
    </cfRule>
    <cfRule type="expression" dxfId="5060" priority="8194" stopIfTrue="1">
      <formula>INDIRECT("E"&amp;ROW())="SCOPE SURVEY"</formula>
    </cfRule>
    <cfRule type="expression" dxfId="5059" priority="8266" stopIfTrue="1">
      <formula>INDIRECT("E"&amp;ROW())="Await Client Approval"</formula>
    </cfRule>
    <cfRule type="expression" dxfId="5058" priority="8267" stopIfTrue="1">
      <formula>INDIRECT("E"&amp;ROW())="SCOPE SURVEY"</formula>
    </cfRule>
    <cfRule type="expression" dxfId="5057" priority="8268" stopIfTrue="1">
      <formula>INDIRECT("E"&amp;ROW())="Priced"</formula>
    </cfRule>
    <cfRule type="expression" dxfId="5056" priority="8269" stopIfTrue="1">
      <formula>INDIRECT("E"&amp;ROW())="Sent for pricing"</formula>
    </cfRule>
    <cfRule type="expression" dxfId="5055" priority="8270" stopIfTrue="1">
      <formula>INDIRECT("E"&amp;ROW())="Await"</formula>
    </cfRule>
    <cfRule type="expression" dxfId="5054" priority="8271" stopIfTrue="1">
      <formula>INDIRECT("E"&amp;ROW())="CLEANSED"</formula>
    </cfRule>
    <cfRule type="expression" dxfId="5053" priority="8272" stopIfTrue="1">
      <formula>INDIRECT("E"&amp;ROW())="PM TO CLEANSE"</formula>
    </cfRule>
    <cfRule type="expression" dxfId="5052" priority="8273" stopIfTrue="1">
      <formula>INDIRECT("E"&amp;ROW())="Survey Received"</formula>
    </cfRule>
    <cfRule type="expression" dxfId="5051" priority="8274" stopIfTrue="1">
      <formula>INDIRECT("E"&amp;ROW())="Survey Booked"</formula>
    </cfRule>
    <cfRule type="expression" dxfId="5050" priority="8275" stopIfTrue="1">
      <formula>INDIRECT("E"&amp;ROW())="Supply Only"</formula>
    </cfRule>
    <cfRule type="expression" dxfId="5049" priority="8276" stopIfTrue="1">
      <formula>INDIRECT("E"&amp;ROW())="Part Fitted"</formula>
    </cfRule>
    <cfRule type="expression" dxfId="5048" priority="8277" stopIfTrue="1">
      <formula>INDIRECT("E"&amp;ROW())="confirmed"</formula>
    </cfRule>
    <cfRule type="expression" dxfId="5047" priority="8278" stopIfTrue="1">
      <formula>INDIRECT("E"&amp;ROW())="Duplicate"</formula>
    </cfRule>
    <cfRule type="expression" dxfId="5046" priority="8279" stopIfTrue="1">
      <formula>INDIRECT("E"&amp;ROW())="Handed Back"</formula>
    </cfRule>
    <cfRule type="expression" dxfId="5045" priority="8280" stopIfTrue="1">
      <formula>INDIRECT("E"&amp;ROW())="Refusal"</formula>
    </cfRule>
    <cfRule type="expression" dxfId="5044" priority="8281" stopIfTrue="1">
      <formula>INDIRECT("E"&amp;ROW())="No Access install"</formula>
    </cfRule>
    <cfRule type="expression" dxfId="5043" priority="8282" stopIfTrue="1">
      <formula>INDIRECT("E"&amp;ROW())="No Access survey"</formula>
    </cfRule>
    <cfRule type="expression" dxfId="5042" priority="8283" stopIfTrue="1">
      <formula>INDIRECT("E"&amp;ROW())="NWR"</formula>
    </cfRule>
    <cfRule type="expression" dxfId="5041" priority="8284" stopIfTrue="1">
      <formula>INDIRECT("E"&amp;ROW())="Cancelled"</formula>
    </cfRule>
    <cfRule type="expression" dxfId="5040" priority="8285" stopIfTrue="1">
      <formula>INDIRECT("E"&amp;ROW())="On hold"</formula>
    </cfRule>
    <cfRule type="expression" dxfId="5039" priority="8286" stopIfTrue="1">
      <formula>INDIRECT("E"&amp;ROW())="Handed Over"</formula>
    </cfRule>
    <cfRule type="expression" dxfId="5038" priority="8287" stopIfTrue="1">
      <formula>INDIRECT("E"&amp;ROW())="Fitted"</formula>
    </cfRule>
    <cfRule type="expression" dxfId="5037" priority="8288" stopIfTrue="1">
      <formula>INDIRECT("E"&amp;ROW())="Booked to fit"</formula>
    </cfRule>
    <cfRule type="expression" dxfId="5036" priority="8289" stopIfTrue="1">
      <formula>INDIRECT("E"&amp;ROW())="Delivered To Depot/Container"</formula>
    </cfRule>
    <cfRule type="expression" dxfId="5035" priority="8290" stopIfTrue="1">
      <formula>INDIRECT("E"&amp;ROW())="Called Off"</formula>
    </cfRule>
    <cfRule type="expression" dxfId="5034" priority="8291" stopIfTrue="1">
      <formula>INDIRECT("E"&amp;ROW())="Recall Required"</formula>
    </cfRule>
    <cfRule type="expression" dxfId="5033" priority="8293" stopIfTrue="1">
      <formula>INDIRECT("E"&amp;ROW())="SCOPE SURVEY"</formula>
    </cfRule>
    <cfRule type="expression" dxfId="5032" priority="8294" stopIfTrue="1">
      <formula>INDIRECT("E"&amp;ROW())="Sent for pricing"</formula>
    </cfRule>
    <cfRule type="expression" dxfId="5031" priority="8295" stopIfTrue="1">
      <formula>INDIRECT("E"&amp;ROW())="Await"</formula>
    </cfRule>
    <cfRule type="expression" dxfId="5030" priority="8296" stopIfTrue="1">
      <formula>INDIRECT("E"&amp;ROW())="CLEANSED"</formula>
    </cfRule>
    <cfRule type="expression" dxfId="5029" priority="8297" stopIfTrue="1">
      <formula>INDIRECT("E"&amp;ROW())="PM TO CLEANSE"</formula>
    </cfRule>
    <cfRule type="expression" dxfId="5028" priority="8298" stopIfTrue="1">
      <formula>INDIRECT("E"&amp;ROW())="Survey Received"</formula>
    </cfRule>
    <cfRule type="expression" dxfId="5027" priority="8299" stopIfTrue="1">
      <formula>INDIRECT("E"&amp;ROW())="Survey Booked"</formula>
    </cfRule>
    <cfRule type="expression" dxfId="5026" priority="8300" stopIfTrue="1">
      <formula>INDIRECT("E"&amp;ROW())="Supply Only"</formula>
    </cfRule>
    <cfRule type="expression" dxfId="5025" priority="8301" stopIfTrue="1">
      <formula>INDIRECT("E"&amp;ROW())="Part Fitted"</formula>
    </cfRule>
    <cfRule type="expression" dxfId="5024" priority="8302" stopIfTrue="1">
      <formula>INDIRECT("E"&amp;ROW())="confirmed"</formula>
    </cfRule>
    <cfRule type="expression" dxfId="5023" priority="8303" stopIfTrue="1">
      <formula>INDIRECT("E"&amp;ROW())="Duplicate"</formula>
    </cfRule>
    <cfRule type="expression" dxfId="5022" priority="8304" stopIfTrue="1">
      <formula>INDIRECT("E"&amp;ROW())="Handed Back"</formula>
    </cfRule>
    <cfRule type="expression" dxfId="5021" priority="8305" stopIfTrue="1">
      <formula>INDIRECT("E"&amp;ROW())="No Access install"</formula>
    </cfRule>
    <cfRule type="expression" dxfId="5020" priority="8306" stopIfTrue="1">
      <formula>INDIRECT("E"&amp;ROW())="No Access survey"</formula>
    </cfRule>
    <cfRule type="expression" dxfId="5019" priority="8307" stopIfTrue="1">
      <formula>INDIRECT("E"&amp;ROW())="NWR"</formula>
    </cfRule>
    <cfRule type="expression" dxfId="5018" priority="8308" stopIfTrue="1">
      <formula>INDIRECT("E"&amp;ROW())="Cancelled"</formula>
    </cfRule>
    <cfRule type="expression" dxfId="5017" priority="8309" stopIfTrue="1">
      <formula>INDIRECT("E"&amp;ROW())="On hold"</formula>
    </cfRule>
    <cfRule type="expression" dxfId="5016" priority="8310" stopIfTrue="1">
      <formula>INDIRECT("E"&amp;ROW())="Handed Over"</formula>
    </cfRule>
    <cfRule type="expression" dxfId="5015" priority="8311" stopIfTrue="1">
      <formula>INDIRECT("E"&amp;ROW())="Fitted"</formula>
    </cfRule>
    <cfRule type="expression" dxfId="5014" priority="8312" stopIfTrue="1">
      <formula>INDIRECT("E"&amp;ROW())="Booked to fit"</formula>
    </cfRule>
    <cfRule type="expression" dxfId="5013" priority="8313" stopIfTrue="1">
      <formula>INDIRECT("E"&amp;ROW())="Delivered To Depot/Container"</formula>
    </cfRule>
    <cfRule type="expression" dxfId="5012" priority="8314" stopIfTrue="1">
      <formula>INDIRECT("E"&amp;ROW())="Called Off"</formula>
    </cfRule>
    <cfRule type="expression" dxfId="5011" priority="8315" stopIfTrue="1">
      <formula>INDIRECT("E"&amp;ROW())="Recall Required"</formula>
    </cfRule>
  </conditionalFormatting>
  <conditionalFormatting sqref="H105:AB106">
    <cfRule type="expression" dxfId="5010" priority="7864" stopIfTrue="1">
      <formula>INDIRECT("E"&amp;ROW())="Await Client Approval"</formula>
    </cfRule>
    <cfRule type="expression" dxfId="5009" priority="7865" stopIfTrue="1">
      <formula>INDIRECT("E"&amp;ROW())="SCOPE SURVEY"</formula>
    </cfRule>
    <cfRule type="expression" dxfId="5008" priority="7866" stopIfTrue="1">
      <formula>INDIRECT("E"&amp;ROW())="Priced"</formula>
    </cfRule>
    <cfRule type="expression" dxfId="5007" priority="7867" stopIfTrue="1">
      <formula>INDIRECT("E"&amp;ROW())="Sent for pricing"</formula>
    </cfRule>
    <cfRule type="expression" dxfId="5006" priority="7868" stopIfTrue="1">
      <formula>INDIRECT("E"&amp;ROW())="Await"</formula>
    </cfRule>
    <cfRule type="expression" dxfId="5005" priority="7869" stopIfTrue="1">
      <formula>INDIRECT("E"&amp;ROW())="CLEANSED"</formula>
    </cfRule>
    <cfRule type="expression" dxfId="5004" priority="7870" stopIfTrue="1">
      <formula>INDIRECT("E"&amp;ROW())="PM TO CLEANSE"</formula>
    </cfRule>
    <cfRule type="expression" dxfId="5003" priority="7871" stopIfTrue="1">
      <formula>INDIRECT("E"&amp;ROW())="Survey Received"</formula>
    </cfRule>
    <cfRule type="expression" dxfId="5002" priority="7872" stopIfTrue="1">
      <formula>INDIRECT("E"&amp;ROW())="Survey Booked"</formula>
    </cfRule>
    <cfRule type="expression" dxfId="5001" priority="7873" stopIfTrue="1">
      <formula>INDIRECT("E"&amp;ROW())="Supply Only"</formula>
    </cfRule>
    <cfRule type="expression" dxfId="5000" priority="7874" stopIfTrue="1">
      <formula>INDIRECT("E"&amp;ROW())="Part Fitted"</formula>
    </cfRule>
    <cfRule type="expression" dxfId="4999" priority="7875" stopIfTrue="1">
      <formula>INDIRECT("E"&amp;ROW())="confirmed"</formula>
    </cfRule>
    <cfRule type="expression" dxfId="4998" priority="7876" stopIfTrue="1">
      <formula>INDIRECT("E"&amp;ROW())="Duplicate"</formula>
    </cfRule>
    <cfRule type="expression" dxfId="4997" priority="7877" stopIfTrue="1">
      <formula>INDIRECT("E"&amp;ROW())="Handed Back"</formula>
    </cfRule>
    <cfRule type="expression" dxfId="4996" priority="7878" stopIfTrue="1">
      <formula>INDIRECT("E"&amp;ROW())="Refusal"</formula>
    </cfRule>
    <cfRule type="expression" dxfId="4995" priority="7879" stopIfTrue="1">
      <formula>INDIRECT("E"&amp;ROW())="No Access install"</formula>
    </cfRule>
    <cfRule type="expression" dxfId="4994" priority="7880" stopIfTrue="1">
      <formula>INDIRECT("E"&amp;ROW())="No Access survey"</formula>
    </cfRule>
    <cfRule type="expression" dxfId="4993" priority="7881" stopIfTrue="1">
      <formula>INDIRECT("E"&amp;ROW())="NWR"</formula>
    </cfRule>
    <cfRule type="expression" dxfId="4992" priority="7882" stopIfTrue="1">
      <formula>INDIRECT("E"&amp;ROW())="Cancelled"</formula>
    </cfRule>
    <cfRule type="expression" dxfId="4991" priority="7883" stopIfTrue="1">
      <formula>INDIRECT("E"&amp;ROW())="On hold"</formula>
    </cfRule>
    <cfRule type="expression" dxfId="4990" priority="7884" stopIfTrue="1">
      <formula>INDIRECT("E"&amp;ROW())="Handed Over"</formula>
    </cfRule>
    <cfRule type="expression" dxfId="4989" priority="7885" stopIfTrue="1">
      <formula>INDIRECT("E"&amp;ROW())="Fitted"</formula>
    </cfRule>
    <cfRule type="expression" dxfId="4988" priority="7886" stopIfTrue="1">
      <formula>INDIRECT("E"&amp;ROW())="Booked to fit"</formula>
    </cfRule>
    <cfRule type="expression" dxfId="4987" priority="7887" stopIfTrue="1">
      <formula>INDIRECT("E"&amp;ROW())="Delivered To Depot/Container"</formula>
    </cfRule>
    <cfRule type="expression" dxfId="4986" priority="7888" stopIfTrue="1">
      <formula>INDIRECT("E"&amp;ROW())="Called Off"</formula>
    </cfRule>
    <cfRule type="expression" dxfId="4985" priority="7889" stopIfTrue="1">
      <formula>INDIRECT("E"&amp;ROW())="Recall Required"</formula>
    </cfRule>
    <cfRule type="expression" dxfId="4984" priority="7890">
      <formula>INDIRECT("D"&amp;ROW())="Yes"</formula>
    </cfRule>
    <cfRule type="expression" dxfId="4983" priority="7891" stopIfTrue="1">
      <formula>INDIRECT("E"&amp;ROW())="SCOPE SURVEY"</formula>
    </cfRule>
    <cfRule type="expression" dxfId="4982" priority="7892" stopIfTrue="1">
      <formula>INDIRECT("E"&amp;ROW())="Sent for pricing"</formula>
    </cfRule>
    <cfRule type="expression" dxfId="4981" priority="7893" stopIfTrue="1">
      <formula>INDIRECT("E"&amp;ROW())="Await"</formula>
    </cfRule>
    <cfRule type="expression" dxfId="4980" priority="7894" stopIfTrue="1">
      <formula>INDIRECT("E"&amp;ROW())="CLEANSED"</formula>
    </cfRule>
    <cfRule type="expression" dxfId="4979" priority="7895" stopIfTrue="1">
      <formula>INDIRECT("E"&amp;ROW())="PM TO CLEANSE"</formula>
    </cfRule>
    <cfRule type="expression" dxfId="4978" priority="7896" stopIfTrue="1">
      <formula>INDIRECT("E"&amp;ROW())="Survey Received"</formula>
    </cfRule>
    <cfRule type="expression" dxfId="4977" priority="7897" stopIfTrue="1">
      <formula>INDIRECT("E"&amp;ROW())="Survey Booked"</formula>
    </cfRule>
    <cfRule type="expression" dxfId="4976" priority="7898" stopIfTrue="1">
      <formula>INDIRECT("E"&amp;ROW())="Supply Only"</formula>
    </cfRule>
    <cfRule type="expression" dxfId="4975" priority="7899" stopIfTrue="1">
      <formula>INDIRECT("E"&amp;ROW())="Part Fitted"</formula>
    </cfRule>
    <cfRule type="expression" dxfId="4974" priority="7900" stopIfTrue="1">
      <formula>INDIRECT("E"&amp;ROW())="confirmed"</formula>
    </cfRule>
    <cfRule type="expression" dxfId="4973" priority="7901" stopIfTrue="1">
      <formula>INDIRECT("E"&amp;ROW())="Duplicate"</formula>
    </cfRule>
    <cfRule type="expression" dxfId="4972" priority="7902" stopIfTrue="1">
      <formula>INDIRECT("E"&amp;ROW())="Handed Back"</formula>
    </cfRule>
    <cfRule type="expression" dxfId="4971" priority="7903" stopIfTrue="1">
      <formula>INDIRECT("E"&amp;ROW())="No Access install"</formula>
    </cfRule>
    <cfRule type="expression" dxfId="4970" priority="7904" stopIfTrue="1">
      <formula>INDIRECT("E"&amp;ROW())="No Access survey"</formula>
    </cfRule>
    <cfRule type="expression" dxfId="4969" priority="7905" stopIfTrue="1">
      <formula>INDIRECT("E"&amp;ROW())="NWR"</formula>
    </cfRule>
    <cfRule type="expression" dxfId="4968" priority="7906" stopIfTrue="1">
      <formula>INDIRECT("E"&amp;ROW())="Cancelled"</formula>
    </cfRule>
    <cfRule type="expression" dxfId="4967" priority="7907" stopIfTrue="1">
      <formula>INDIRECT("E"&amp;ROW())="On hold"</formula>
    </cfRule>
    <cfRule type="expression" dxfId="4966" priority="7908" stopIfTrue="1">
      <formula>INDIRECT("E"&amp;ROW())="Handed Over"</formula>
    </cfRule>
    <cfRule type="expression" dxfId="4965" priority="7909" stopIfTrue="1">
      <formula>INDIRECT("E"&amp;ROW())="Fitted"</formula>
    </cfRule>
    <cfRule type="expression" dxfId="4964" priority="7910" stopIfTrue="1">
      <formula>INDIRECT("E"&amp;ROW())="Booked to fit"</formula>
    </cfRule>
    <cfRule type="expression" dxfId="4963" priority="7911" stopIfTrue="1">
      <formula>INDIRECT("E"&amp;ROW())="Delivered To Depot/Container"</formula>
    </cfRule>
    <cfRule type="expression" dxfId="4962" priority="7912" stopIfTrue="1">
      <formula>INDIRECT("E"&amp;ROW())="Called Off"</formula>
    </cfRule>
    <cfRule type="expression" dxfId="4961" priority="7913" stopIfTrue="1">
      <formula>INDIRECT("E"&amp;ROW())="Recall Required"</formula>
    </cfRule>
    <cfRule type="expression" dxfId="4960" priority="7914">
      <formula>INDIRECT("D"&amp;ROW())="Yes"</formula>
    </cfRule>
  </conditionalFormatting>
  <conditionalFormatting sqref="H106:AB106 H113:AB113 H118:AB119 H144:AB144 H73:AB74 H96:AB96 H177:AB178">
    <cfRule type="expression" dxfId="4959" priority="11461">
      <formula>INDIRECT("D"&amp;ROW())="Yes"</formula>
    </cfRule>
  </conditionalFormatting>
  <conditionalFormatting sqref="H107:AB108">
    <cfRule type="expression" dxfId="4958" priority="8799" stopIfTrue="1">
      <formula>INDIRECT("E"&amp;ROW())="Survey Booked"</formula>
    </cfRule>
    <cfRule type="expression" dxfId="4957" priority="8800" stopIfTrue="1">
      <formula>INDIRECT("E"&amp;ROW())="Supply Only"</formula>
    </cfRule>
    <cfRule type="expression" dxfId="4956" priority="8801" stopIfTrue="1">
      <formula>INDIRECT("E"&amp;ROW())="Part Fitted"</formula>
    </cfRule>
    <cfRule type="expression" dxfId="4955" priority="8802" stopIfTrue="1">
      <formula>INDIRECT("E"&amp;ROW())="confirmed"</formula>
    </cfRule>
    <cfRule type="expression" dxfId="4954" priority="8803" stopIfTrue="1">
      <formula>INDIRECT("E"&amp;ROW())="Duplicate"</formula>
    </cfRule>
    <cfRule type="expression" dxfId="4953" priority="8804" stopIfTrue="1">
      <formula>INDIRECT("E"&amp;ROW())="Handed Back"</formula>
    </cfRule>
    <cfRule type="expression" dxfId="4952" priority="8805" stopIfTrue="1">
      <formula>INDIRECT("E"&amp;ROW())="No Access install"</formula>
    </cfRule>
    <cfRule type="expression" dxfId="4951" priority="8806" stopIfTrue="1">
      <formula>INDIRECT("E"&amp;ROW())="No Access survey"</formula>
    </cfRule>
    <cfRule type="expression" dxfId="4950" priority="8807" stopIfTrue="1">
      <formula>INDIRECT("E"&amp;ROW())="NWR"</formula>
    </cfRule>
    <cfRule type="expression" dxfId="4949" priority="8808" stopIfTrue="1">
      <formula>INDIRECT("E"&amp;ROW())="Cancelled"</formula>
    </cfRule>
    <cfRule type="expression" dxfId="4948" priority="8809" stopIfTrue="1">
      <formula>INDIRECT("E"&amp;ROW())="On hold"</formula>
    </cfRule>
    <cfRule type="expression" dxfId="4947" priority="8810" stopIfTrue="1">
      <formula>INDIRECT("E"&amp;ROW())="Handed Over"</formula>
    </cfRule>
    <cfRule type="expression" dxfId="4946" priority="8811" stopIfTrue="1">
      <formula>INDIRECT("E"&amp;ROW())="Fitted"</formula>
    </cfRule>
    <cfRule type="expression" dxfId="4945" priority="8812" stopIfTrue="1">
      <formula>INDIRECT("E"&amp;ROW())="Booked to fit"</formula>
    </cfRule>
    <cfRule type="expression" dxfId="4944" priority="8813" stopIfTrue="1">
      <formula>INDIRECT("E"&amp;ROW())="Delivered To Depot/Container"</formula>
    </cfRule>
    <cfRule type="expression" dxfId="4943" priority="8814" stopIfTrue="1">
      <formula>INDIRECT("E"&amp;ROW())="Called Off"</formula>
    </cfRule>
    <cfRule type="expression" dxfId="4942" priority="8815" stopIfTrue="1">
      <formula>INDIRECT("E"&amp;ROW())="Recall Required"</formula>
    </cfRule>
    <cfRule type="expression" dxfId="4941" priority="8816">
      <formula>INDIRECT("D"&amp;ROW())="Yes"</formula>
    </cfRule>
    <cfRule type="expression" dxfId="4940" priority="8827" stopIfTrue="1">
      <formula>INDIRECT("E"&amp;ROW())="Sent for pricing"</formula>
    </cfRule>
    <cfRule type="expression" dxfId="4939" priority="8828" stopIfTrue="1">
      <formula>INDIRECT("E"&amp;ROW())="Await"</formula>
    </cfRule>
    <cfRule type="expression" dxfId="4938" priority="8829" stopIfTrue="1">
      <formula>INDIRECT("E"&amp;ROW())="CLEANSED"</formula>
    </cfRule>
    <cfRule type="expression" dxfId="4937" priority="8830" stopIfTrue="1">
      <formula>INDIRECT("E"&amp;ROW())="PM TO CLEANSE"</formula>
    </cfRule>
    <cfRule type="expression" dxfId="4936" priority="8831" stopIfTrue="1">
      <formula>INDIRECT("E"&amp;ROW())="Survey Received"</formula>
    </cfRule>
    <cfRule type="expression" dxfId="4935" priority="8832" stopIfTrue="1">
      <formula>INDIRECT("E"&amp;ROW())="SCOPE SURVEY"</formula>
    </cfRule>
  </conditionalFormatting>
  <conditionalFormatting sqref="H111:AB111">
    <cfRule type="expression" dxfId="4934" priority="8681" stopIfTrue="1">
      <formula>INDIRECT("E"&amp;ROW())="Survey Booked"</formula>
    </cfRule>
    <cfRule type="expression" dxfId="4933" priority="8682" stopIfTrue="1">
      <formula>INDIRECT("E"&amp;ROW())="Supply Only"</formula>
    </cfRule>
    <cfRule type="expression" dxfId="4932" priority="8683" stopIfTrue="1">
      <formula>INDIRECT("E"&amp;ROW())="Part Fitted"</formula>
    </cfRule>
    <cfRule type="expression" dxfId="4931" priority="8684" stopIfTrue="1">
      <formula>INDIRECT("E"&amp;ROW())="confirmed"</formula>
    </cfRule>
    <cfRule type="expression" dxfId="4930" priority="8685" stopIfTrue="1">
      <formula>INDIRECT("E"&amp;ROW())="Duplicate"</formula>
    </cfRule>
    <cfRule type="expression" dxfId="4929" priority="8686" stopIfTrue="1">
      <formula>INDIRECT("E"&amp;ROW())="Handed Back"</formula>
    </cfRule>
    <cfRule type="expression" dxfId="4928" priority="8687" stopIfTrue="1">
      <formula>INDIRECT("E"&amp;ROW())="No Access install"</formula>
    </cfRule>
    <cfRule type="expression" dxfId="4927" priority="8688" stopIfTrue="1">
      <formula>INDIRECT("E"&amp;ROW())="No Access survey"</formula>
    </cfRule>
    <cfRule type="expression" dxfId="4926" priority="8689" stopIfTrue="1">
      <formula>INDIRECT("E"&amp;ROW())="NWR"</formula>
    </cfRule>
    <cfRule type="expression" dxfId="4925" priority="8690" stopIfTrue="1">
      <formula>INDIRECT("E"&amp;ROW())="Cancelled"</formula>
    </cfRule>
    <cfRule type="expression" dxfId="4924" priority="8691" stopIfTrue="1">
      <formula>INDIRECT("E"&amp;ROW())="On hold"</formula>
    </cfRule>
    <cfRule type="expression" dxfId="4923" priority="8692" stopIfTrue="1">
      <formula>INDIRECT("E"&amp;ROW())="Handed Over"</formula>
    </cfRule>
    <cfRule type="expression" dxfId="4922" priority="8693" stopIfTrue="1">
      <formula>INDIRECT("E"&amp;ROW())="Fitted"</formula>
    </cfRule>
    <cfRule type="expression" dxfId="4921" priority="8694" stopIfTrue="1">
      <formula>INDIRECT("E"&amp;ROW())="Booked to fit"</formula>
    </cfRule>
    <cfRule type="expression" dxfId="4920" priority="8695" stopIfTrue="1">
      <formula>INDIRECT("E"&amp;ROW())="Delivered To Depot/Container"</formula>
    </cfRule>
    <cfRule type="expression" dxfId="4919" priority="8696" stopIfTrue="1">
      <formula>INDIRECT("E"&amp;ROW())="Called Off"</formula>
    </cfRule>
    <cfRule type="expression" dxfId="4918" priority="8697" stopIfTrue="1">
      <formula>INDIRECT("E"&amp;ROW())="Recall Required"</formula>
    </cfRule>
    <cfRule type="expression" dxfId="4917" priority="8698">
      <formula>INDIRECT("D"&amp;ROW())="Yes"</formula>
    </cfRule>
    <cfRule type="expression" dxfId="4916" priority="8709" stopIfTrue="1">
      <formula>INDIRECT("E"&amp;ROW())="Sent for pricing"</formula>
    </cfRule>
    <cfRule type="expression" dxfId="4915" priority="8710" stopIfTrue="1">
      <formula>INDIRECT("E"&amp;ROW())="Await"</formula>
    </cfRule>
    <cfRule type="expression" dxfId="4914" priority="8711" stopIfTrue="1">
      <formula>INDIRECT("E"&amp;ROW())="CLEANSED"</formula>
    </cfRule>
    <cfRule type="expression" dxfId="4913" priority="8712" stopIfTrue="1">
      <formula>INDIRECT("E"&amp;ROW())="PM TO CLEANSE"</formula>
    </cfRule>
    <cfRule type="expression" dxfId="4912" priority="8713" stopIfTrue="1">
      <formula>INDIRECT("E"&amp;ROW())="Survey Received"</formula>
    </cfRule>
    <cfRule type="expression" dxfId="4911" priority="8714" stopIfTrue="1">
      <formula>INDIRECT("E"&amp;ROW())="SCOPE SURVEY"</formula>
    </cfRule>
  </conditionalFormatting>
  <conditionalFormatting sqref="H112:AB113 H96:AB96">
    <cfRule type="expression" dxfId="4910" priority="7475" stopIfTrue="1">
      <formula>INDIRECT("E"&amp;ROW())="Survey Booked"</formula>
    </cfRule>
    <cfRule type="expression" dxfId="4909" priority="7476" stopIfTrue="1">
      <formula>INDIRECT("E"&amp;ROW())="Supply Only"</formula>
    </cfRule>
    <cfRule type="expression" dxfId="4908" priority="7477" stopIfTrue="1">
      <formula>INDIRECT("E"&amp;ROW())="Part Fitted"</formula>
    </cfRule>
    <cfRule type="expression" dxfId="4907" priority="7478" stopIfTrue="1">
      <formula>INDIRECT("E"&amp;ROW())="confirmed"</formula>
    </cfRule>
    <cfRule type="expression" dxfId="4906" priority="7479" stopIfTrue="1">
      <formula>INDIRECT("E"&amp;ROW())="Duplicate"</formula>
    </cfRule>
    <cfRule type="expression" dxfId="4905" priority="7480" stopIfTrue="1">
      <formula>INDIRECT("E"&amp;ROW())="Handed Back"</formula>
    </cfRule>
    <cfRule type="expression" dxfId="4904" priority="7481" stopIfTrue="1">
      <formula>INDIRECT("E"&amp;ROW())="No Access install"</formula>
    </cfRule>
    <cfRule type="expression" dxfId="4903" priority="7482" stopIfTrue="1">
      <formula>INDIRECT("E"&amp;ROW())="No Access survey"</formula>
    </cfRule>
    <cfRule type="expression" dxfId="4902" priority="7483" stopIfTrue="1">
      <formula>INDIRECT("E"&amp;ROW())="NWR"</formula>
    </cfRule>
    <cfRule type="expression" dxfId="4901" priority="7484" stopIfTrue="1">
      <formula>INDIRECT("E"&amp;ROW())="Cancelled"</formula>
    </cfRule>
    <cfRule type="expression" dxfId="4900" priority="7485" stopIfTrue="1">
      <formula>INDIRECT("E"&amp;ROW())="On hold"</formula>
    </cfRule>
    <cfRule type="expression" dxfId="4899" priority="7486" stopIfTrue="1">
      <formula>INDIRECT("E"&amp;ROW())="Handed Over"</formula>
    </cfRule>
    <cfRule type="expression" dxfId="4898" priority="7487" stopIfTrue="1">
      <formula>INDIRECT("E"&amp;ROW())="Fitted"</formula>
    </cfRule>
    <cfRule type="expression" dxfId="4897" priority="7488" stopIfTrue="1">
      <formula>INDIRECT("E"&amp;ROW())="Booked to fit"</formula>
    </cfRule>
    <cfRule type="expression" dxfId="4896" priority="7489" stopIfTrue="1">
      <formula>INDIRECT("E"&amp;ROW())="Delivered To Depot/Container"</formula>
    </cfRule>
    <cfRule type="expression" dxfId="4895" priority="7490" stopIfTrue="1">
      <formula>INDIRECT("E"&amp;ROW())="Called Off"</formula>
    </cfRule>
    <cfRule type="expression" dxfId="4894" priority="7491" stopIfTrue="1">
      <formula>INDIRECT("E"&amp;ROW())="Recall Required"</formula>
    </cfRule>
    <cfRule type="expression" dxfId="4893" priority="7503" stopIfTrue="1">
      <formula>INDIRECT("E"&amp;ROW())="Sent for pricing"</formula>
    </cfRule>
    <cfRule type="expression" dxfId="4892" priority="7504" stopIfTrue="1">
      <formula>INDIRECT("E"&amp;ROW())="Await"</formula>
    </cfRule>
    <cfRule type="expression" dxfId="4891" priority="7505" stopIfTrue="1">
      <formula>INDIRECT("E"&amp;ROW())="CLEANSED"</formula>
    </cfRule>
    <cfRule type="expression" dxfId="4890" priority="7506" stopIfTrue="1">
      <formula>INDIRECT("E"&amp;ROW())="PM TO CLEANSE"</formula>
    </cfRule>
    <cfRule type="expression" dxfId="4889" priority="7507" stopIfTrue="1">
      <formula>INDIRECT("E"&amp;ROW())="Survey Received"</formula>
    </cfRule>
    <cfRule type="expression" dxfId="4888" priority="7508" stopIfTrue="1">
      <formula>INDIRECT("E"&amp;ROW())="SCOPE SURVEY"</formula>
    </cfRule>
    <cfRule type="expression" dxfId="4887" priority="7580" stopIfTrue="1">
      <formula>INDIRECT("E"&amp;ROW())="Await Client Approval"</formula>
    </cfRule>
    <cfRule type="expression" dxfId="4886" priority="7581" stopIfTrue="1">
      <formula>INDIRECT("E"&amp;ROW())="SCOPE SURVEY"</formula>
    </cfRule>
    <cfRule type="expression" dxfId="4885" priority="7582" stopIfTrue="1">
      <formula>INDIRECT("E"&amp;ROW())="Priced"</formula>
    </cfRule>
    <cfRule type="expression" dxfId="4884" priority="7583" stopIfTrue="1">
      <formula>INDIRECT("E"&amp;ROW())="Sent for pricing"</formula>
    </cfRule>
    <cfRule type="expression" dxfId="4883" priority="7584" stopIfTrue="1">
      <formula>INDIRECT("E"&amp;ROW())="Await"</formula>
    </cfRule>
    <cfRule type="expression" dxfId="4882" priority="7585" stopIfTrue="1">
      <formula>INDIRECT("E"&amp;ROW())="CLEANSED"</formula>
    </cfRule>
    <cfRule type="expression" dxfId="4881" priority="7586" stopIfTrue="1">
      <formula>INDIRECT("E"&amp;ROW())="PM TO CLEANSE"</formula>
    </cfRule>
    <cfRule type="expression" dxfId="4880" priority="7587" stopIfTrue="1">
      <formula>INDIRECT("E"&amp;ROW())="Survey Received"</formula>
    </cfRule>
    <cfRule type="expression" dxfId="4879" priority="7588" stopIfTrue="1">
      <formula>INDIRECT("E"&amp;ROW())="Survey Booked"</formula>
    </cfRule>
    <cfRule type="expression" dxfId="4878" priority="7589" stopIfTrue="1">
      <formula>INDIRECT("E"&amp;ROW())="Supply Only"</formula>
    </cfRule>
    <cfRule type="expression" dxfId="4877" priority="7590" stopIfTrue="1">
      <formula>INDIRECT("E"&amp;ROW())="Part Fitted"</formula>
    </cfRule>
    <cfRule type="expression" dxfId="4876" priority="7591" stopIfTrue="1">
      <formula>INDIRECT("E"&amp;ROW())="confirmed"</formula>
    </cfRule>
    <cfRule type="expression" dxfId="4875" priority="7592" stopIfTrue="1">
      <formula>INDIRECT("E"&amp;ROW())="Duplicate"</formula>
    </cfRule>
    <cfRule type="expression" dxfId="4874" priority="7593" stopIfTrue="1">
      <formula>INDIRECT("E"&amp;ROW())="Handed Back"</formula>
    </cfRule>
    <cfRule type="expression" dxfId="4873" priority="7594" stopIfTrue="1">
      <formula>INDIRECT("E"&amp;ROW())="Refusal"</formula>
    </cfRule>
    <cfRule type="expression" dxfId="4872" priority="7595" stopIfTrue="1">
      <formula>INDIRECT("E"&amp;ROW())="No Access install"</formula>
    </cfRule>
    <cfRule type="expression" dxfId="4871" priority="7596" stopIfTrue="1">
      <formula>INDIRECT("E"&amp;ROW())="No Access survey"</formula>
    </cfRule>
    <cfRule type="expression" dxfId="4870" priority="7597" stopIfTrue="1">
      <formula>INDIRECT("E"&amp;ROW())="NWR"</formula>
    </cfRule>
    <cfRule type="expression" dxfId="4869" priority="7598" stopIfTrue="1">
      <formula>INDIRECT("E"&amp;ROW())="Cancelled"</formula>
    </cfRule>
    <cfRule type="expression" dxfId="4868" priority="7599" stopIfTrue="1">
      <formula>INDIRECT("E"&amp;ROW())="On hold"</formula>
    </cfRule>
    <cfRule type="expression" dxfId="4867" priority="7600" stopIfTrue="1">
      <formula>INDIRECT("E"&amp;ROW())="Handed Over"</formula>
    </cfRule>
    <cfRule type="expression" dxfId="4866" priority="7601" stopIfTrue="1">
      <formula>INDIRECT("E"&amp;ROW())="Fitted"</formula>
    </cfRule>
    <cfRule type="expression" dxfId="4865" priority="7602" stopIfTrue="1">
      <formula>INDIRECT("E"&amp;ROW())="Booked to fit"</formula>
    </cfRule>
    <cfRule type="expression" dxfId="4864" priority="7603" stopIfTrue="1">
      <formula>INDIRECT("E"&amp;ROW())="Delivered To Depot/Container"</formula>
    </cfRule>
    <cfRule type="expression" dxfId="4863" priority="7604" stopIfTrue="1">
      <formula>INDIRECT("E"&amp;ROW())="Called Off"</formula>
    </cfRule>
    <cfRule type="expression" dxfId="4862" priority="7605" stopIfTrue="1">
      <formula>INDIRECT("E"&amp;ROW())="Recall Required"</formula>
    </cfRule>
    <cfRule type="expression" dxfId="4861" priority="7607" stopIfTrue="1">
      <formula>INDIRECT("E"&amp;ROW())="SCOPE SURVEY"</formula>
    </cfRule>
    <cfRule type="expression" dxfId="4860" priority="7608" stopIfTrue="1">
      <formula>INDIRECT("E"&amp;ROW())="Sent for pricing"</formula>
    </cfRule>
    <cfRule type="expression" dxfId="4859" priority="7609" stopIfTrue="1">
      <formula>INDIRECT("E"&amp;ROW())="Await"</formula>
    </cfRule>
    <cfRule type="expression" dxfId="4858" priority="7610" stopIfTrue="1">
      <formula>INDIRECT("E"&amp;ROW())="CLEANSED"</formula>
    </cfRule>
    <cfRule type="expression" dxfId="4857" priority="7611" stopIfTrue="1">
      <formula>INDIRECT("E"&amp;ROW())="PM TO CLEANSE"</formula>
    </cfRule>
    <cfRule type="expression" dxfId="4856" priority="7612" stopIfTrue="1">
      <formula>INDIRECT("E"&amp;ROW())="Survey Received"</formula>
    </cfRule>
    <cfRule type="expression" dxfId="4855" priority="7613" stopIfTrue="1">
      <formula>INDIRECT("E"&amp;ROW())="Survey Booked"</formula>
    </cfRule>
    <cfRule type="expression" dxfId="4854" priority="7614" stopIfTrue="1">
      <formula>INDIRECT("E"&amp;ROW())="Supply Only"</formula>
    </cfRule>
    <cfRule type="expression" dxfId="4853" priority="7615" stopIfTrue="1">
      <formula>INDIRECT("E"&amp;ROW())="Part Fitted"</formula>
    </cfRule>
    <cfRule type="expression" dxfId="4852" priority="7616" stopIfTrue="1">
      <formula>INDIRECT("E"&amp;ROW())="confirmed"</formula>
    </cfRule>
    <cfRule type="expression" dxfId="4851" priority="7617" stopIfTrue="1">
      <formula>INDIRECT("E"&amp;ROW())="Duplicate"</formula>
    </cfRule>
    <cfRule type="expression" dxfId="4850" priority="7618" stopIfTrue="1">
      <formula>INDIRECT("E"&amp;ROW())="Handed Back"</formula>
    </cfRule>
    <cfRule type="expression" dxfId="4849" priority="7619" stopIfTrue="1">
      <formula>INDIRECT("E"&amp;ROW())="No Access install"</formula>
    </cfRule>
    <cfRule type="expression" dxfId="4848" priority="7620" stopIfTrue="1">
      <formula>INDIRECT("E"&amp;ROW())="No Access survey"</formula>
    </cfRule>
    <cfRule type="expression" dxfId="4847" priority="7621" stopIfTrue="1">
      <formula>INDIRECT("E"&amp;ROW())="NWR"</formula>
    </cfRule>
    <cfRule type="expression" dxfId="4846" priority="7622" stopIfTrue="1">
      <formula>INDIRECT("E"&amp;ROW())="Cancelled"</formula>
    </cfRule>
    <cfRule type="expression" dxfId="4845" priority="7623" stopIfTrue="1">
      <formula>INDIRECT("E"&amp;ROW())="On hold"</formula>
    </cfRule>
    <cfRule type="expression" dxfId="4844" priority="7624" stopIfTrue="1">
      <formula>INDIRECT("E"&amp;ROW())="Handed Over"</formula>
    </cfRule>
    <cfRule type="expression" dxfId="4843" priority="7625" stopIfTrue="1">
      <formula>INDIRECT("E"&amp;ROW())="Fitted"</formula>
    </cfRule>
    <cfRule type="expression" dxfId="4842" priority="7626" stopIfTrue="1">
      <formula>INDIRECT("E"&amp;ROW())="Booked to fit"</formula>
    </cfRule>
    <cfRule type="expression" dxfId="4841" priority="7627" stopIfTrue="1">
      <formula>INDIRECT("E"&amp;ROW())="Delivered To Depot/Container"</formula>
    </cfRule>
    <cfRule type="expression" dxfId="4840" priority="7628" stopIfTrue="1">
      <formula>INDIRECT("E"&amp;ROW())="Called Off"</formula>
    </cfRule>
    <cfRule type="expression" dxfId="4839" priority="7629" stopIfTrue="1">
      <formula>INDIRECT("E"&amp;ROW())="Recall Required"</formula>
    </cfRule>
  </conditionalFormatting>
  <conditionalFormatting sqref="H133:AB133">
    <cfRule type="expression" dxfId="4838" priority="753" stopIfTrue="1">
      <formula>INDIRECT("E"&amp;ROW())="Await Client Approval"</formula>
    </cfRule>
    <cfRule type="expression" dxfId="4837" priority="754" stopIfTrue="1">
      <formula>INDIRECT("E"&amp;ROW())="SCOPE SURVEY"</formula>
    </cfRule>
    <cfRule type="expression" dxfId="4836" priority="755" stopIfTrue="1">
      <formula>INDIRECT("E"&amp;ROW())="Priced"</formula>
    </cfRule>
    <cfRule type="expression" dxfId="4835" priority="756" stopIfTrue="1">
      <formula>INDIRECT("E"&amp;ROW())="Sent for pricing"</formula>
    </cfRule>
    <cfRule type="expression" dxfId="4834" priority="757" stopIfTrue="1">
      <formula>INDIRECT("E"&amp;ROW())="Await"</formula>
    </cfRule>
    <cfRule type="expression" dxfId="4833" priority="758" stopIfTrue="1">
      <formula>INDIRECT("E"&amp;ROW())="CLEANSED"</formula>
    </cfRule>
    <cfRule type="expression" dxfId="4832" priority="759" stopIfTrue="1">
      <formula>INDIRECT("E"&amp;ROW())="PM TO CLEANSE"</formula>
    </cfRule>
    <cfRule type="expression" dxfId="4831" priority="760" stopIfTrue="1">
      <formula>INDIRECT("E"&amp;ROW())="Survey Received"</formula>
    </cfRule>
    <cfRule type="expression" dxfId="4830" priority="761" stopIfTrue="1">
      <formula>INDIRECT("E"&amp;ROW())="Survey Booked"</formula>
    </cfRule>
    <cfRule type="expression" dxfId="4829" priority="762" stopIfTrue="1">
      <formula>INDIRECT("E"&amp;ROW())="Supply Only"</formula>
    </cfRule>
    <cfRule type="expression" dxfId="4828" priority="763" stopIfTrue="1">
      <formula>INDIRECT("E"&amp;ROW())="Part Fitted"</formula>
    </cfRule>
    <cfRule type="expression" dxfId="4827" priority="764" stopIfTrue="1">
      <formula>INDIRECT("E"&amp;ROW())="confirmed"</formula>
    </cfRule>
    <cfRule type="expression" dxfId="4826" priority="765" stopIfTrue="1">
      <formula>INDIRECT("E"&amp;ROW())="Duplicate"</formula>
    </cfRule>
    <cfRule type="expression" dxfId="4825" priority="766" stopIfTrue="1">
      <formula>INDIRECT("E"&amp;ROW())="Handed Back"</formula>
    </cfRule>
    <cfRule type="expression" dxfId="4824" priority="767" stopIfTrue="1">
      <formula>INDIRECT("E"&amp;ROW())="Refusal"</formula>
    </cfRule>
    <cfRule type="expression" dxfId="4823" priority="768" stopIfTrue="1">
      <formula>INDIRECT("E"&amp;ROW())="No Access install"</formula>
    </cfRule>
    <cfRule type="expression" dxfId="4822" priority="769" stopIfTrue="1">
      <formula>INDIRECT("E"&amp;ROW())="No Access survey"</formula>
    </cfRule>
    <cfRule type="expression" dxfId="4821" priority="770" stopIfTrue="1">
      <formula>INDIRECT("E"&amp;ROW())="NWR"</formula>
    </cfRule>
    <cfRule type="expression" dxfId="4820" priority="771" stopIfTrue="1">
      <formula>INDIRECT("E"&amp;ROW())="Cancelled"</formula>
    </cfRule>
    <cfRule type="expression" dxfId="4819" priority="772" stopIfTrue="1">
      <formula>INDIRECT("E"&amp;ROW())="On hold"</formula>
    </cfRule>
    <cfRule type="expression" dxfId="4818" priority="773" stopIfTrue="1">
      <formula>INDIRECT("E"&amp;ROW())="Handed Over"</formula>
    </cfRule>
    <cfRule type="expression" dxfId="4817" priority="774" stopIfTrue="1">
      <formula>INDIRECT("E"&amp;ROW())="Fitted"</formula>
    </cfRule>
    <cfRule type="expression" dxfId="4816" priority="775" stopIfTrue="1">
      <formula>INDIRECT("E"&amp;ROW())="Booked to fit"</formula>
    </cfRule>
    <cfRule type="expression" dxfId="4815" priority="776" stopIfTrue="1">
      <formula>INDIRECT("E"&amp;ROW())="Delivered To Depot/Container"</formula>
    </cfRule>
    <cfRule type="expression" dxfId="4814" priority="777" stopIfTrue="1">
      <formula>INDIRECT("E"&amp;ROW())="Called Off"</formula>
    </cfRule>
    <cfRule type="expression" dxfId="4813" priority="778" stopIfTrue="1">
      <formula>INDIRECT("E"&amp;ROW())="Recall Required"</formula>
    </cfRule>
    <cfRule type="expression" dxfId="4812" priority="779">
      <formula>INDIRECT("D"&amp;ROW())="Yes"</formula>
    </cfRule>
    <cfRule type="expression" dxfId="4811" priority="878">
      <formula>INDIRECT("D"&amp;ROW())="Yes"</formula>
    </cfRule>
  </conditionalFormatting>
  <conditionalFormatting sqref="H150:AB150 H152:AB152 H154:AB154">
    <cfRule type="expression" dxfId="4810" priority="6759" stopIfTrue="1">
      <formula>INDIRECT("E"&amp;ROW())="Survey Booked"</formula>
    </cfRule>
    <cfRule type="expression" dxfId="4809" priority="6760" stopIfTrue="1">
      <formula>INDIRECT("E"&amp;ROW())="Supply Only"</formula>
    </cfRule>
    <cfRule type="expression" dxfId="4808" priority="6761" stopIfTrue="1">
      <formula>INDIRECT("E"&amp;ROW())="Part Fitted"</formula>
    </cfRule>
    <cfRule type="expression" dxfId="4807" priority="6762" stopIfTrue="1">
      <formula>INDIRECT("E"&amp;ROW())="confirmed"</formula>
    </cfRule>
    <cfRule type="expression" dxfId="4806" priority="6763" stopIfTrue="1">
      <formula>INDIRECT("E"&amp;ROW())="Duplicate"</formula>
    </cfRule>
    <cfRule type="expression" dxfId="4805" priority="6764" stopIfTrue="1">
      <formula>INDIRECT("E"&amp;ROW())="Handed Back"</formula>
    </cfRule>
    <cfRule type="expression" dxfId="4804" priority="6765" stopIfTrue="1">
      <formula>INDIRECT("E"&amp;ROW())="No Access install"</formula>
    </cfRule>
    <cfRule type="expression" dxfId="4803" priority="6766" stopIfTrue="1">
      <formula>INDIRECT("E"&amp;ROW())="No Access survey"</formula>
    </cfRule>
    <cfRule type="expression" dxfId="4802" priority="6767" stopIfTrue="1">
      <formula>INDIRECT("E"&amp;ROW())="NWR"</formula>
    </cfRule>
    <cfRule type="expression" dxfId="4801" priority="6768" stopIfTrue="1">
      <formula>INDIRECT("E"&amp;ROW())="Cancelled"</formula>
    </cfRule>
    <cfRule type="expression" dxfId="4800" priority="6769" stopIfTrue="1">
      <formula>INDIRECT("E"&amp;ROW())="On hold"</formula>
    </cfRule>
    <cfRule type="expression" dxfId="4799" priority="6770" stopIfTrue="1">
      <formula>INDIRECT("E"&amp;ROW())="Handed Over"</formula>
    </cfRule>
    <cfRule type="expression" dxfId="4798" priority="6771" stopIfTrue="1">
      <formula>INDIRECT("E"&amp;ROW())="Fitted"</formula>
    </cfRule>
    <cfRule type="expression" dxfId="4797" priority="6772" stopIfTrue="1">
      <formula>INDIRECT("E"&amp;ROW())="Booked to fit"</formula>
    </cfRule>
    <cfRule type="expression" dxfId="4796" priority="6773" stopIfTrue="1">
      <formula>INDIRECT("E"&amp;ROW())="Delivered To Depot/Container"</formula>
    </cfRule>
    <cfRule type="expression" dxfId="4795" priority="6774" stopIfTrue="1">
      <formula>INDIRECT("E"&amp;ROW())="Called Off"</formula>
    </cfRule>
    <cfRule type="expression" dxfId="4794" priority="6775" stopIfTrue="1">
      <formula>INDIRECT("E"&amp;ROW())="Recall Required"</formula>
    </cfRule>
    <cfRule type="expression" dxfId="4793" priority="6776">
      <formula>INDIRECT("D"&amp;ROW())="Yes"</formula>
    </cfRule>
    <cfRule type="expression" dxfId="4792" priority="6777" stopIfTrue="1">
      <formula>INDIRECT("E"&amp;ROW())="Sent for pricing"</formula>
    </cfRule>
    <cfRule type="expression" dxfId="4791" priority="6778" stopIfTrue="1">
      <formula>INDIRECT("E"&amp;ROW())="Await"</formula>
    </cfRule>
    <cfRule type="expression" dxfId="4790" priority="6779" stopIfTrue="1">
      <formula>INDIRECT("E"&amp;ROW())="CLEANSED"</formula>
    </cfRule>
    <cfRule type="expression" dxfId="4789" priority="6780" stopIfTrue="1">
      <formula>INDIRECT("E"&amp;ROW())="PM TO CLEANSE"</formula>
    </cfRule>
    <cfRule type="expression" dxfId="4788" priority="6781" stopIfTrue="1">
      <formula>INDIRECT("E"&amp;ROW())="Survey Received"</formula>
    </cfRule>
    <cfRule type="expression" dxfId="4787" priority="6782" stopIfTrue="1">
      <formula>INDIRECT("E"&amp;ROW())="SCOPE SURVEY"</formula>
    </cfRule>
  </conditionalFormatting>
  <conditionalFormatting sqref="H151:AB151">
    <cfRule type="expression" dxfId="4786" priority="6028" stopIfTrue="1">
      <formula>INDIRECT("E"&amp;ROW())="Await Client Approval"</formula>
    </cfRule>
    <cfRule type="expression" dxfId="4785" priority="6029" stopIfTrue="1">
      <formula>INDIRECT("E"&amp;ROW())="SCOPE SURVEY"</formula>
    </cfRule>
    <cfRule type="expression" dxfId="4784" priority="6030" stopIfTrue="1">
      <formula>INDIRECT("E"&amp;ROW())="Priced"</formula>
    </cfRule>
    <cfRule type="expression" dxfId="4783" priority="6031" stopIfTrue="1">
      <formula>INDIRECT("E"&amp;ROW())="Sent for pricing"</formula>
    </cfRule>
    <cfRule type="expression" dxfId="4782" priority="6032" stopIfTrue="1">
      <formula>INDIRECT("E"&amp;ROW())="Await"</formula>
    </cfRule>
    <cfRule type="expression" dxfId="4781" priority="6033" stopIfTrue="1">
      <formula>INDIRECT("E"&amp;ROW())="CLEANSED"</formula>
    </cfRule>
    <cfRule type="expression" dxfId="4780" priority="6034" stopIfTrue="1">
      <formula>INDIRECT("E"&amp;ROW())="PM TO CLEANSE"</formula>
    </cfRule>
    <cfRule type="expression" dxfId="4779" priority="6035" stopIfTrue="1">
      <formula>INDIRECT("E"&amp;ROW())="Survey Received"</formula>
    </cfRule>
    <cfRule type="expression" dxfId="4778" priority="6036" stopIfTrue="1">
      <formula>INDIRECT("E"&amp;ROW())="Survey Booked"</formula>
    </cfRule>
    <cfRule type="expression" dxfId="4777" priority="6037" stopIfTrue="1">
      <formula>INDIRECT("E"&amp;ROW())="Supply Only"</formula>
    </cfRule>
    <cfRule type="expression" dxfId="4776" priority="6038" stopIfTrue="1">
      <formula>INDIRECT("E"&amp;ROW())="Part Fitted"</formula>
    </cfRule>
    <cfRule type="expression" dxfId="4775" priority="6039" stopIfTrue="1">
      <formula>INDIRECT("E"&amp;ROW())="confirmed"</formula>
    </cfRule>
    <cfRule type="expression" dxfId="4774" priority="6040" stopIfTrue="1">
      <formula>INDIRECT("E"&amp;ROW())="Duplicate"</formula>
    </cfRule>
    <cfRule type="expression" dxfId="4773" priority="6041" stopIfTrue="1">
      <formula>INDIRECT("E"&amp;ROW())="Handed Back"</formula>
    </cfRule>
    <cfRule type="expression" dxfId="4772" priority="6042" stopIfTrue="1">
      <formula>INDIRECT("E"&amp;ROW())="Refusal"</formula>
    </cfRule>
    <cfRule type="expression" dxfId="4771" priority="6043" stopIfTrue="1">
      <formula>INDIRECT("E"&amp;ROW())="No Access install"</formula>
    </cfRule>
    <cfRule type="expression" dxfId="4770" priority="6044" stopIfTrue="1">
      <formula>INDIRECT("E"&amp;ROW())="No Access survey"</formula>
    </cfRule>
    <cfRule type="expression" dxfId="4769" priority="6045" stopIfTrue="1">
      <formula>INDIRECT("E"&amp;ROW())="NWR"</formula>
    </cfRule>
    <cfRule type="expression" dxfId="4768" priority="6046" stopIfTrue="1">
      <formula>INDIRECT("E"&amp;ROW())="Cancelled"</formula>
    </cfRule>
    <cfRule type="expression" dxfId="4767" priority="6047" stopIfTrue="1">
      <formula>INDIRECT("E"&amp;ROW())="On hold"</formula>
    </cfRule>
    <cfRule type="expression" dxfId="4766" priority="6048" stopIfTrue="1">
      <formula>INDIRECT("E"&amp;ROW())="Handed Over"</formula>
    </cfRule>
    <cfRule type="expression" dxfId="4765" priority="6049" stopIfTrue="1">
      <formula>INDIRECT("E"&amp;ROW())="Fitted"</formula>
    </cfRule>
    <cfRule type="expression" dxfId="4764" priority="6050" stopIfTrue="1">
      <formula>INDIRECT("E"&amp;ROW())="Booked to fit"</formula>
    </cfRule>
    <cfRule type="expression" dxfId="4763" priority="6051" stopIfTrue="1">
      <formula>INDIRECT("E"&amp;ROW())="Delivered To Depot/Container"</formula>
    </cfRule>
    <cfRule type="expression" dxfId="4762" priority="6052" stopIfTrue="1">
      <formula>INDIRECT("E"&amp;ROW())="Called Off"</formula>
    </cfRule>
    <cfRule type="expression" dxfId="4761" priority="6053" stopIfTrue="1">
      <formula>INDIRECT("E"&amp;ROW())="Recall Required"</formula>
    </cfRule>
    <cfRule type="expression" dxfId="4760" priority="6054">
      <formula>INDIRECT("D"&amp;ROW())="Yes"</formula>
    </cfRule>
  </conditionalFormatting>
  <conditionalFormatting sqref="H183:AB184">
    <cfRule type="expression" dxfId="4759" priority="6809" stopIfTrue="1">
      <formula>INDIRECT("E"&amp;ROW())="Await Client Approval"</formula>
    </cfRule>
    <cfRule type="expression" dxfId="4758" priority="6810" stopIfTrue="1">
      <formula>INDIRECT("E"&amp;ROW())="SCOPE SURVEY"</formula>
    </cfRule>
    <cfRule type="expression" dxfId="4757" priority="6811" stopIfTrue="1">
      <formula>INDIRECT("E"&amp;ROW())="Priced"</formula>
    </cfRule>
    <cfRule type="expression" dxfId="4756" priority="6812" stopIfTrue="1">
      <formula>INDIRECT("E"&amp;ROW())="Sent for pricing"</formula>
    </cfRule>
    <cfRule type="expression" dxfId="4755" priority="6813" stopIfTrue="1">
      <formula>INDIRECT("E"&amp;ROW())="Await"</formula>
    </cfRule>
    <cfRule type="expression" dxfId="4754" priority="6814" stopIfTrue="1">
      <formula>INDIRECT("E"&amp;ROW())="CLEANSED"</formula>
    </cfRule>
    <cfRule type="expression" dxfId="4753" priority="6815" stopIfTrue="1">
      <formula>INDIRECT("E"&amp;ROW())="PM TO CLEANSE"</formula>
    </cfRule>
    <cfRule type="expression" dxfId="4752" priority="6816" stopIfTrue="1">
      <formula>INDIRECT("E"&amp;ROW())="Survey Received"</formula>
    </cfRule>
    <cfRule type="expression" dxfId="4751" priority="6817" stopIfTrue="1">
      <formula>INDIRECT("E"&amp;ROW())="Survey Booked"</formula>
    </cfRule>
    <cfRule type="expression" dxfId="4750" priority="6818" stopIfTrue="1">
      <formula>INDIRECT("E"&amp;ROW())="Supply Only"</formula>
    </cfRule>
    <cfRule type="expression" dxfId="4749" priority="6819" stopIfTrue="1">
      <formula>INDIRECT("E"&amp;ROW())="Part Fitted"</formula>
    </cfRule>
    <cfRule type="expression" dxfId="4748" priority="6820" stopIfTrue="1">
      <formula>INDIRECT("E"&amp;ROW())="confirmed"</formula>
    </cfRule>
    <cfRule type="expression" dxfId="4747" priority="6821" stopIfTrue="1">
      <formula>INDIRECT("E"&amp;ROW())="Duplicate"</formula>
    </cfRule>
    <cfRule type="expression" dxfId="4746" priority="6822" stopIfTrue="1">
      <formula>INDIRECT("E"&amp;ROW())="Handed Back"</formula>
    </cfRule>
    <cfRule type="expression" dxfId="4745" priority="6823" stopIfTrue="1">
      <formula>INDIRECT("E"&amp;ROW())="Refusal"</formula>
    </cfRule>
    <cfRule type="expression" dxfId="4744" priority="6824" stopIfTrue="1">
      <formula>INDIRECT("E"&amp;ROW())="No Access install"</formula>
    </cfRule>
    <cfRule type="expression" dxfId="4743" priority="6825" stopIfTrue="1">
      <formula>INDIRECT("E"&amp;ROW())="No Access survey"</formula>
    </cfRule>
    <cfRule type="expression" dxfId="4742" priority="6826" stopIfTrue="1">
      <formula>INDIRECT("E"&amp;ROW())="NWR"</formula>
    </cfRule>
    <cfRule type="expression" dxfId="4741" priority="6827" stopIfTrue="1">
      <formula>INDIRECT("E"&amp;ROW())="Cancelled"</formula>
    </cfRule>
    <cfRule type="expression" dxfId="4740" priority="6828" stopIfTrue="1">
      <formula>INDIRECT("E"&amp;ROW())="On hold"</formula>
    </cfRule>
    <cfRule type="expression" dxfId="4739" priority="6829" stopIfTrue="1">
      <formula>INDIRECT("E"&amp;ROW())="Handed Over"</formula>
    </cfRule>
    <cfRule type="expression" dxfId="4738" priority="6830" stopIfTrue="1">
      <formula>INDIRECT("E"&amp;ROW())="Fitted"</formula>
    </cfRule>
    <cfRule type="expression" dxfId="4737" priority="6831" stopIfTrue="1">
      <formula>INDIRECT("E"&amp;ROW())="Booked to fit"</formula>
    </cfRule>
    <cfRule type="expression" dxfId="4736" priority="6832" stopIfTrue="1">
      <formula>INDIRECT("E"&amp;ROW())="Delivered To Depot/Container"</formula>
    </cfRule>
    <cfRule type="expression" dxfId="4735" priority="6833" stopIfTrue="1">
      <formula>INDIRECT("E"&amp;ROW())="Called Off"</formula>
    </cfRule>
    <cfRule type="expression" dxfId="4734" priority="6834" stopIfTrue="1">
      <formula>INDIRECT("E"&amp;ROW())="Recall Required"</formula>
    </cfRule>
    <cfRule type="expression" dxfId="4733" priority="6835">
      <formula>INDIRECT("D"&amp;ROW())="Yes"</formula>
    </cfRule>
  </conditionalFormatting>
  <conditionalFormatting sqref="H185:AB185">
    <cfRule type="expression" dxfId="4732" priority="7294" stopIfTrue="1">
      <formula>INDIRECT("E"&amp;ROW())="Await Client Approval"</formula>
    </cfRule>
    <cfRule type="expression" dxfId="4731" priority="7295" stopIfTrue="1">
      <formula>INDIRECT("E"&amp;ROW())="SCOPE SURVEY"</formula>
    </cfRule>
    <cfRule type="expression" dxfId="4730" priority="7296" stopIfTrue="1">
      <formula>INDIRECT("E"&amp;ROW())="Priced"</formula>
    </cfRule>
    <cfRule type="expression" dxfId="4729" priority="7297" stopIfTrue="1">
      <formula>INDIRECT("E"&amp;ROW())="Sent for pricing"</formula>
    </cfRule>
    <cfRule type="expression" dxfId="4728" priority="7298" stopIfTrue="1">
      <formula>INDIRECT("E"&amp;ROW())="Await"</formula>
    </cfRule>
    <cfRule type="expression" dxfId="4727" priority="7299" stopIfTrue="1">
      <formula>INDIRECT("E"&amp;ROW())="CLEANSED"</formula>
    </cfRule>
    <cfRule type="expression" dxfId="4726" priority="7300" stopIfTrue="1">
      <formula>INDIRECT("E"&amp;ROW())="PM TO CLEANSE"</formula>
    </cfRule>
    <cfRule type="expression" dxfId="4725" priority="7301" stopIfTrue="1">
      <formula>INDIRECT("E"&amp;ROW())="Survey Received"</formula>
    </cfRule>
    <cfRule type="expression" dxfId="4724" priority="7302" stopIfTrue="1">
      <formula>INDIRECT("E"&amp;ROW())="Survey Booked"</formula>
    </cfRule>
    <cfRule type="expression" dxfId="4723" priority="7303" stopIfTrue="1">
      <formula>INDIRECT("E"&amp;ROW())="Supply Only"</formula>
    </cfRule>
    <cfRule type="expression" dxfId="4722" priority="7304" stopIfTrue="1">
      <formula>INDIRECT("E"&amp;ROW())="Part Fitted"</formula>
    </cfRule>
    <cfRule type="expression" dxfId="4721" priority="7305" stopIfTrue="1">
      <formula>INDIRECT("E"&amp;ROW())="confirmed"</formula>
    </cfRule>
    <cfRule type="expression" dxfId="4720" priority="7306" stopIfTrue="1">
      <formula>INDIRECT("E"&amp;ROW())="Duplicate"</formula>
    </cfRule>
    <cfRule type="expression" dxfId="4719" priority="7307" stopIfTrue="1">
      <formula>INDIRECT("E"&amp;ROW())="Handed Back"</formula>
    </cfRule>
    <cfRule type="expression" dxfId="4718" priority="7308" stopIfTrue="1">
      <formula>INDIRECT("E"&amp;ROW())="Refusal"</formula>
    </cfRule>
    <cfRule type="expression" dxfId="4717" priority="7309" stopIfTrue="1">
      <formula>INDIRECT("E"&amp;ROW())="No Access install"</formula>
    </cfRule>
    <cfRule type="expression" dxfId="4716" priority="7310" stopIfTrue="1">
      <formula>INDIRECT("E"&amp;ROW())="No Access survey"</formula>
    </cfRule>
    <cfRule type="expression" dxfId="4715" priority="7311" stopIfTrue="1">
      <formula>INDIRECT("E"&amp;ROW())="NWR"</formula>
    </cfRule>
    <cfRule type="expression" dxfId="4714" priority="7312" stopIfTrue="1">
      <formula>INDIRECT("E"&amp;ROW())="Cancelled"</formula>
    </cfRule>
    <cfRule type="expression" dxfId="4713" priority="7313" stopIfTrue="1">
      <formula>INDIRECT("E"&amp;ROW())="On hold"</formula>
    </cfRule>
    <cfRule type="expression" dxfId="4712" priority="7314" stopIfTrue="1">
      <formula>INDIRECT("E"&amp;ROW())="Handed Over"</formula>
    </cfRule>
    <cfRule type="expression" dxfId="4711" priority="7315" stopIfTrue="1">
      <formula>INDIRECT("E"&amp;ROW())="Fitted"</formula>
    </cfRule>
    <cfRule type="expression" dxfId="4710" priority="7316" stopIfTrue="1">
      <formula>INDIRECT("E"&amp;ROW())="Booked to fit"</formula>
    </cfRule>
    <cfRule type="expression" dxfId="4709" priority="7317" stopIfTrue="1">
      <formula>INDIRECT("E"&amp;ROW())="Delivered To Depot/Container"</formula>
    </cfRule>
    <cfRule type="expression" dxfId="4708" priority="7318" stopIfTrue="1">
      <formula>INDIRECT("E"&amp;ROW())="Called Off"</formula>
    </cfRule>
    <cfRule type="expression" dxfId="4707" priority="7319" stopIfTrue="1">
      <formula>INDIRECT("E"&amp;ROW())="Recall Required"</formula>
    </cfRule>
    <cfRule type="expression" dxfId="4706" priority="7320">
      <formula>INDIRECT("D"&amp;ROW())="Yes"</formula>
    </cfRule>
  </conditionalFormatting>
  <conditionalFormatting sqref="H185:AB186">
    <cfRule type="expression" dxfId="4705" priority="7184">
      <formula>INDIRECT("D"&amp;ROW())="Yes"</formula>
    </cfRule>
  </conditionalFormatting>
  <conditionalFormatting sqref="H186:AB186">
    <cfRule type="expression" dxfId="4704" priority="6900" stopIfTrue="1">
      <formula>INDIRECT("E"&amp;ROW())="Await Client Approval"</formula>
    </cfRule>
    <cfRule type="expression" dxfId="4703" priority="6901" stopIfTrue="1">
      <formula>INDIRECT("E"&amp;ROW())="SCOPE SURVEY"</formula>
    </cfRule>
    <cfRule type="expression" dxfId="4702" priority="6902" stopIfTrue="1">
      <formula>INDIRECT("E"&amp;ROW())="Priced"</formula>
    </cfRule>
    <cfRule type="expression" dxfId="4701" priority="6903" stopIfTrue="1">
      <formula>INDIRECT("E"&amp;ROW())="Sent for pricing"</formula>
    </cfRule>
    <cfRule type="expression" dxfId="4700" priority="6904" stopIfTrue="1">
      <formula>INDIRECT("E"&amp;ROW())="Await"</formula>
    </cfRule>
    <cfRule type="expression" dxfId="4699" priority="6905" stopIfTrue="1">
      <formula>INDIRECT("E"&amp;ROW())="CLEANSED"</formula>
    </cfRule>
    <cfRule type="expression" dxfId="4698" priority="6906" stopIfTrue="1">
      <formula>INDIRECT("E"&amp;ROW())="PM TO CLEANSE"</formula>
    </cfRule>
    <cfRule type="expression" dxfId="4697" priority="6907" stopIfTrue="1">
      <formula>INDIRECT("E"&amp;ROW())="Survey Received"</formula>
    </cfRule>
    <cfRule type="expression" dxfId="4696" priority="6908" stopIfTrue="1">
      <formula>INDIRECT("E"&amp;ROW())="Survey Booked"</formula>
    </cfRule>
    <cfRule type="expression" dxfId="4695" priority="6909" stopIfTrue="1">
      <formula>INDIRECT("E"&amp;ROW())="Supply Only"</formula>
    </cfRule>
    <cfRule type="expression" dxfId="4694" priority="6910" stopIfTrue="1">
      <formula>INDIRECT("E"&amp;ROW())="Part Fitted"</formula>
    </cfRule>
    <cfRule type="expression" dxfId="4693" priority="6911" stopIfTrue="1">
      <formula>INDIRECT("E"&amp;ROW())="confirmed"</formula>
    </cfRule>
    <cfRule type="expression" dxfId="4692" priority="6912" stopIfTrue="1">
      <formula>INDIRECT("E"&amp;ROW())="Duplicate"</formula>
    </cfRule>
    <cfRule type="expression" dxfId="4691" priority="6913" stopIfTrue="1">
      <formula>INDIRECT("E"&amp;ROW())="Handed Back"</formula>
    </cfRule>
    <cfRule type="expression" dxfId="4690" priority="6914" stopIfTrue="1">
      <formula>INDIRECT("E"&amp;ROW())="Refusal"</formula>
    </cfRule>
    <cfRule type="expression" dxfId="4689" priority="6915" stopIfTrue="1">
      <formula>INDIRECT("E"&amp;ROW())="No Access install"</formula>
    </cfRule>
    <cfRule type="expression" dxfId="4688" priority="6916" stopIfTrue="1">
      <formula>INDIRECT("E"&amp;ROW())="No Access survey"</formula>
    </cfRule>
    <cfRule type="expression" dxfId="4687" priority="6917" stopIfTrue="1">
      <formula>INDIRECT("E"&amp;ROW())="NWR"</formula>
    </cfRule>
    <cfRule type="expression" dxfId="4686" priority="6918" stopIfTrue="1">
      <formula>INDIRECT("E"&amp;ROW())="Cancelled"</formula>
    </cfRule>
    <cfRule type="expression" dxfId="4685" priority="6919" stopIfTrue="1">
      <formula>INDIRECT("E"&amp;ROW())="On hold"</formula>
    </cfRule>
    <cfRule type="expression" dxfId="4684" priority="6920" stopIfTrue="1">
      <formula>INDIRECT("E"&amp;ROW())="Handed Over"</formula>
    </cfRule>
    <cfRule type="expression" dxfId="4683" priority="6921" stopIfTrue="1">
      <formula>INDIRECT("E"&amp;ROW())="Fitted"</formula>
    </cfRule>
    <cfRule type="expression" dxfId="4682" priority="6922" stopIfTrue="1">
      <formula>INDIRECT("E"&amp;ROW())="Booked to fit"</formula>
    </cfRule>
    <cfRule type="expression" dxfId="4681" priority="6923" stopIfTrue="1">
      <formula>INDIRECT("E"&amp;ROW())="Delivered To Depot/Container"</formula>
    </cfRule>
    <cfRule type="expression" dxfId="4680" priority="6924" stopIfTrue="1">
      <formula>INDIRECT("E"&amp;ROW())="Called Off"</formula>
    </cfRule>
    <cfRule type="expression" dxfId="4679" priority="6925" stopIfTrue="1">
      <formula>INDIRECT("E"&amp;ROW())="Recall Required"</formula>
    </cfRule>
    <cfRule type="expression" dxfId="4678" priority="6926">
      <formula>INDIRECT("D"&amp;ROW())="Yes"</formula>
    </cfRule>
    <cfRule type="expression" dxfId="4677" priority="7055" stopIfTrue="1">
      <formula>INDIRECT("E"&amp;ROW())="Await Client Approval"</formula>
    </cfRule>
    <cfRule type="expression" dxfId="4676" priority="7056" stopIfTrue="1">
      <formula>INDIRECT("E"&amp;ROW())="SCOPE SURVEY"</formula>
    </cfRule>
    <cfRule type="expression" dxfId="4675" priority="7057" stopIfTrue="1">
      <formula>INDIRECT("E"&amp;ROW())="Priced"</formula>
    </cfRule>
    <cfRule type="expression" dxfId="4674" priority="7058" stopIfTrue="1">
      <formula>INDIRECT("E"&amp;ROW())="Sent for pricing"</formula>
    </cfRule>
    <cfRule type="expression" dxfId="4673" priority="7059" stopIfTrue="1">
      <formula>INDIRECT("E"&amp;ROW())="Await"</formula>
    </cfRule>
    <cfRule type="expression" dxfId="4672" priority="7060" stopIfTrue="1">
      <formula>INDIRECT("E"&amp;ROW())="CLEANSED"</formula>
    </cfRule>
    <cfRule type="expression" dxfId="4671" priority="7061" stopIfTrue="1">
      <formula>INDIRECT("E"&amp;ROW())="PM TO CLEANSE"</formula>
    </cfRule>
    <cfRule type="expression" dxfId="4670" priority="7062" stopIfTrue="1">
      <formula>INDIRECT("E"&amp;ROW())="Survey Received"</formula>
    </cfRule>
    <cfRule type="expression" dxfId="4669" priority="7063" stopIfTrue="1">
      <formula>INDIRECT("E"&amp;ROW())="Survey Booked"</formula>
    </cfRule>
    <cfRule type="expression" dxfId="4668" priority="7064" stopIfTrue="1">
      <formula>INDIRECT("E"&amp;ROW())="Supply Only"</formula>
    </cfRule>
    <cfRule type="expression" dxfId="4667" priority="7065" stopIfTrue="1">
      <formula>INDIRECT("E"&amp;ROW())="Part Fitted"</formula>
    </cfRule>
    <cfRule type="expression" dxfId="4666" priority="7066" stopIfTrue="1">
      <formula>INDIRECT("E"&amp;ROW())="confirmed"</formula>
    </cfRule>
    <cfRule type="expression" dxfId="4665" priority="7067" stopIfTrue="1">
      <formula>INDIRECT("E"&amp;ROW())="Duplicate"</formula>
    </cfRule>
    <cfRule type="expression" dxfId="4664" priority="7068" stopIfTrue="1">
      <formula>INDIRECT("E"&amp;ROW())="Handed Back"</formula>
    </cfRule>
    <cfRule type="expression" dxfId="4663" priority="7069" stopIfTrue="1">
      <formula>INDIRECT("E"&amp;ROW())="Refusal"</formula>
    </cfRule>
    <cfRule type="expression" dxfId="4662" priority="7070" stopIfTrue="1">
      <formula>INDIRECT("E"&amp;ROW())="No Access install"</formula>
    </cfRule>
    <cfRule type="expression" dxfId="4661" priority="7071" stopIfTrue="1">
      <formula>INDIRECT("E"&amp;ROW())="No Access survey"</formula>
    </cfRule>
    <cfRule type="expression" dxfId="4660" priority="7072" stopIfTrue="1">
      <formula>INDIRECT("E"&amp;ROW())="NWR"</formula>
    </cfRule>
    <cfRule type="expression" dxfId="4659" priority="7073" stopIfTrue="1">
      <formula>INDIRECT("E"&amp;ROW())="Cancelled"</formula>
    </cfRule>
    <cfRule type="expression" dxfId="4658" priority="7074" stopIfTrue="1">
      <formula>INDIRECT("E"&amp;ROW())="On hold"</formula>
    </cfRule>
    <cfRule type="expression" dxfId="4657" priority="7075" stopIfTrue="1">
      <formula>INDIRECT("E"&amp;ROW())="Handed Over"</formula>
    </cfRule>
    <cfRule type="expression" dxfId="4656" priority="7076" stopIfTrue="1">
      <formula>INDIRECT("E"&amp;ROW())="Fitted"</formula>
    </cfRule>
    <cfRule type="expression" dxfId="4655" priority="7077" stopIfTrue="1">
      <formula>INDIRECT("E"&amp;ROW())="Booked to fit"</formula>
    </cfRule>
    <cfRule type="expression" dxfId="4654" priority="7078" stopIfTrue="1">
      <formula>INDIRECT("E"&amp;ROW())="Delivered To Depot/Container"</formula>
    </cfRule>
    <cfRule type="expression" dxfId="4653" priority="7079" stopIfTrue="1">
      <formula>INDIRECT("E"&amp;ROW())="Called Off"</formula>
    </cfRule>
    <cfRule type="expression" dxfId="4652" priority="7080" stopIfTrue="1">
      <formula>INDIRECT("E"&amp;ROW())="Recall Required"</formula>
    </cfRule>
    <cfRule type="expression" dxfId="4651" priority="7081">
      <formula>INDIRECT("D"&amp;ROW())="Yes"</formula>
    </cfRule>
    <cfRule type="expression" dxfId="4650" priority="7158" stopIfTrue="1">
      <formula>INDIRECT("E"&amp;ROW())="Await Client Approval"</formula>
    </cfRule>
    <cfRule type="expression" dxfId="4649" priority="7159" stopIfTrue="1">
      <formula>INDIRECT("E"&amp;ROW())="SCOPE SURVEY"</formula>
    </cfRule>
    <cfRule type="expression" dxfId="4648" priority="7160" stopIfTrue="1">
      <formula>INDIRECT("E"&amp;ROW())="Priced"</formula>
    </cfRule>
    <cfRule type="expression" dxfId="4647" priority="7161" stopIfTrue="1">
      <formula>INDIRECT("E"&amp;ROW())="Sent for pricing"</formula>
    </cfRule>
    <cfRule type="expression" dxfId="4646" priority="7162" stopIfTrue="1">
      <formula>INDIRECT("E"&amp;ROW())="Await"</formula>
    </cfRule>
    <cfRule type="expression" dxfId="4645" priority="7163" stopIfTrue="1">
      <formula>INDIRECT("E"&amp;ROW())="CLEANSED"</formula>
    </cfRule>
    <cfRule type="expression" dxfId="4644" priority="7164" stopIfTrue="1">
      <formula>INDIRECT("E"&amp;ROW())="PM TO CLEANSE"</formula>
    </cfRule>
    <cfRule type="expression" dxfId="4643" priority="7165" stopIfTrue="1">
      <formula>INDIRECT("E"&amp;ROW())="Survey Received"</formula>
    </cfRule>
    <cfRule type="expression" dxfId="4642" priority="7166" stopIfTrue="1">
      <formula>INDIRECT("E"&amp;ROW())="Survey Booked"</formula>
    </cfRule>
    <cfRule type="expression" dxfId="4641" priority="7167" stopIfTrue="1">
      <formula>INDIRECT("E"&amp;ROW())="Supply Only"</formula>
    </cfRule>
    <cfRule type="expression" dxfId="4640" priority="7168" stopIfTrue="1">
      <formula>INDIRECT("E"&amp;ROW())="Part Fitted"</formula>
    </cfRule>
    <cfRule type="expression" dxfId="4639" priority="7169" stopIfTrue="1">
      <formula>INDIRECT("E"&amp;ROW())="confirmed"</formula>
    </cfRule>
    <cfRule type="expression" dxfId="4638" priority="7170" stopIfTrue="1">
      <formula>INDIRECT("E"&amp;ROW())="Duplicate"</formula>
    </cfRule>
    <cfRule type="expression" dxfId="4637" priority="7171" stopIfTrue="1">
      <formula>INDIRECT("E"&amp;ROW())="Handed Back"</formula>
    </cfRule>
    <cfRule type="expression" dxfId="4636" priority="7172" stopIfTrue="1">
      <formula>INDIRECT("E"&amp;ROW())="Refusal"</formula>
    </cfRule>
    <cfRule type="expression" dxfId="4635" priority="7173" stopIfTrue="1">
      <formula>INDIRECT("E"&amp;ROW())="No Access install"</formula>
    </cfRule>
    <cfRule type="expression" dxfId="4634" priority="7174" stopIfTrue="1">
      <formula>INDIRECT("E"&amp;ROW())="No Access survey"</formula>
    </cfRule>
    <cfRule type="expression" dxfId="4633" priority="7175" stopIfTrue="1">
      <formula>INDIRECT("E"&amp;ROW())="NWR"</formula>
    </cfRule>
    <cfRule type="expression" dxfId="4632" priority="7176" stopIfTrue="1">
      <formula>INDIRECT("E"&amp;ROW())="Cancelled"</formula>
    </cfRule>
    <cfRule type="expression" dxfId="4631" priority="7177" stopIfTrue="1">
      <formula>INDIRECT("E"&amp;ROW())="On hold"</formula>
    </cfRule>
    <cfRule type="expression" dxfId="4630" priority="7178" stopIfTrue="1">
      <formula>INDIRECT("E"&amp;ROW())="Handed Over"</formula>
    </cfRule>
    <cfRule type="expression" dxfId="4629" priority="7179" stopIfTrue="1">
      <formula>INDIRECT("E"&amp;ROW())="Fitted"</formula>
    </cfRule>
    <cfRule type="expression" dxfId="4628" priority="7180" stopIfTrue="1">
      <formula>INDIRECT("E"&amp;ROW())="Booked to fit"</formula>
    </cfRule>
    <cfRule type="expression" dxfId="4627" priority="7181" stopIfTrue="1">
      <formula>INDIRECT("E"&amp;ROW())="Delivered To Depot/Container"</formula>
    </cfRule>
    <cfRule type="expression" dxfId="4626" priority="7182" stopIfTrue="1">
      <formula>INDIRECT("E"&amp;ROW())="Called Off"</formula>
    </cfRule>
    <cfRule type="expression" dxfId="4625" priority="7183" stopIfTrue="1">
      <formula>INDIRECT("E"&amp;ROW())="Recall Required"</formula>
    </cfRule>
  </conditionalFormatting>
  <conditionalFormatting sqref="H187:AB187">
    <cfRule type="expression" dxfId="4624" priority="6446" stopIfTrue="1">
      <formula>INDIRECT("E"&amp;ROW())="Await Client Approval"</formula>
    </cfRule>
    <cfRule type="expression" dxfId="4623" priority="6447" stopIfTrue="1">
      <formula>INDIRECT("E"&amp;ROW())="SCOPE SURVEY"</formula>
    </cfRule>
    <cfRule type="expression" dxfId="4622" priority="6448" stopIfTrue="1">
      <formula>INDIRECT("E"&amp;ROW())="Priced"</formula>
    </cfRule>
    <cfRule type="expression" dxfId="4621" priority="6449" stopIfTrue="1">
      <formula>INDIRECT("E"&amp;ROW())="Sent for pricing"</formula>
    </cfRule>
    <cfRule type="expression" dxfId="4620" priority="6450" stopIfTrue="1">
      <formula>INDIRECT("E"&amp;ROW())="Await"</formula>
    </cfRule>
    <cfRule type="expression" dxfId="4619" priority="6451" stopIfTrue="1">
      <formula>INDIRECT("E"&amp;ROW())="CLEANSED"</formula>
    </cfRule>
    <cfRule type="expression" dxfId="4618" priority="6452" stopIfTrue="1">
      <formula>INDIRECT("E"&amp;ROW())="PM TO CLEANSE"</formula>
    </cfRule>
    <cfRule type="expression" dxfId="4617" priority="6453" stopIfTrue="1">
      <formula>INDIRECT("E"&amp;ROW())="Survey Received"</formula>
    </cfRule>
    <cfRule type="expression" dxfId="4616" priority="6454" stopIfTrue="1">
      <formula>INDIRECT("E"&amp;ROW())="Survey Booked"</formula>
    </cfRule>
    <cfRule type="expression" dxfId="4615" priority="6455" stopIfTrue="1">
      <formula>INDIRECT("E"&amp;ROW())="Supply Only"</formula>
    </cfRule>
    <cfRule type="expression" dxfId="4614" priority="6456" stopIfTrue="1">
      <formula>INDIRECT("E"&amp;ROW())="Part Fitted"</formula>
    </cfRule>
    <cfRule type="expression" dxfId="4613" priority="6457" stopIfTrue="1">
      <formula>INDIRECT("E"&amp;ROW())="confirmed"</formula>
    </cfRule>
    <cfRule type="expression" dxfId="4612" priority="6458" stopIfTrue="1">
      <formula>INDIRECT("E"&amp;ROW())="Duplicate"</formula>
    </cfRule>
    <cfRule type="expression" dxfId="4611" priority="6459" stopIfTrue="1">
      <formula>INDIRECT("E"&amp;ROW())="Handed Back"</formula>
    </cfRule>
    <cfRule type="expression" dxfId="4610" priority="6460" stopIfTrue="1">
      <formula>INDIRECT("E"&amp;ROW())="Refusal"</formula>
    </cfRule>
    <cfRule type="expression" dxfId="4609" priority="6461" stopIfTrue="1">
      <formula>INDIRECT("E"&amp;ROW())="No Access install"</formula>
    </cfRule>
    <cfRule type="expression" dxfId="4608" priority="6462" stopIfTrue="1">
      <formula>INDIRECT("E"&amp;ROW())="No Access survey"</formula>
    </cfRule>
    <cfRule type="expression" dxfId="4607" priority="6463" stopIfTrue="1">
      <formula>INDIRECT("E"&amp;ROW())="NWR"</formula>
    </cfRule>
    <cfRule type="expression" dxfId="4606" priority="6464" stopIfTrue="1">
      <formula>INDIRECT("E"&amp;ROW())="Cancelled"</formula>
    </cfRule>
    <cfRule type="expression" dxfId="4605" priority="6465" stopIfTrue="1">
      <formula>INDIRECT("E"&amp;ROW())="On hold"</formula>
    </cfRule>
    <cfRule type="expression" dxfId="4604" priority="6466" stopIfTrue="1">
      <formula>INDIRECT("E"&amp;ROW())="Handed Over"</formula>
    </cfRule>
    <cfRule type="expression" dxfId="4603" priority="6467" stopIfTrue="1">
      <formula>INDIRECT("E"&amp;ROW())="Fitted"</formula>
    </cfRule>
    <cfRule type="expression" dxfId="4602" priority="6468" stopIfTrue="1">
      <formula>INDIRECT("E"&amp;ROW())="Booked to fit"</formula>
    </cfRule>
    <cfRule type="expression" dxfId="4601" priority="6469" stopIfTrue="1">
      <formula>INDIRECT("E"&amp;ROW())="Delivered To Depot/Container"</formula>
    </cfRule>
    <cfRule type="expression" dxfId="4600" priority="6470" stopIfTrue="1">
      <formula>INDIRECT("E"&amp;ROW())="Called Off"</formula>
    </cfRule>
    <cfRule type="expression" dxfId="4599" priority="6471" stopIfTrue="1">
      <formula>INDIRECT("E"&amp;ROW())="Recall Required"</formula>
    </cfRule>
    <cfRule type="expression" dxfId="4598" priority="6472">
      <formula>INDIRECT("D"&amp;ROW())="Yes"</formula>
    </cfRule>
    <cfRule type="expression" dxfId="4597" priority="6601" stopIfTrue="1">
      <formula>INDIRECT("E"&amp;ROW())="Await Client Approval"</formula>
    </cfRule>
    <cfRule type="expression" dxfId="4596" priority="6602" stopIfTrue="1">
      <formula>INDIRECT("E"&amp;ROW())="SCOPE SURVEY"</formula>
    </cfRule>
    <cfRule type="expression" dxfId="4595" priority="6603" stopIfTrue="1">
      <formula>INDIRECT("E"&amp;ROW())="Priced"</formula>
    </cfRule>
    <cfRule type="expression" dxfId="4594" priority="6604" stopIfTrue="1">
      <formula>INDIRECT("E"&amp;ROW())="Sent for pricing"</formula>
    </cfRule>
    <cfRule type="expression" dxfId="4593" priority="6605" stopIfTrue="1">
      <formula>INDIRECT("E"&amp;ROW())="Await"</formula>
    </cfRule>
    <cfRule type="expression" dxfId="4592" priority="6606" stopIfTrue="1">
      <formula>INDIRECT("E"&amp;ROW())="CLEANSED"</formula>
    </cfRule>
    <cfRule type="expression" dxfId="4591" priority="6607" stopIfTrue="1">
      <formula>INDIRECT("E"&amp;ROW())="PM TO CLEANSE"</formula>
    </cfRule>
    <cfRule type="expression" dxfId="4590" priority="6608" stopIfTrue="1">
      <formula>INDIRECT("E"&amp;ROW())="Survey Received"</formula>
    </cfRule>
    <cfRule type="expression" dxfId="4589" priority="6609" stopIfTrue="1">
      <formula>INDIRECT("E"&amp;ROW())="Survey Booked"</formula>
    </cfRule>
    <cfRule type="expression" dxfId="4588" priority="6610" stopIfTrue="1">
      <formula>INDIRECT("E"&amp;ROW())="Supply Only"</formula>
    </cfRule>
    <cfRule type="expression" dxfId="4587" priority="6611" stopIfTrue="1">
      <formula>INDIRECT("E"&amp;ROW())="Part Fitted"</formula>
    </cfRule>
    <cfRule type="expression" dxfId="4586" priority="6612" stopIfTrue="1">
      <formula>INDIRECT("E"&amp;ROW())="confirmed"</formula>
    </cfRule>
    <cfRule type="expression" dxfId="4585" priority="6613" stopIfTrue="1">
      <formula>INDIRECT("E"&amp;ROW())="Duplicate"</formula>
    </cfRule>
    <cfRule type="expression" dxfId="4584" priority="6614" stopIfTrue="1">
      <formula>INDIRECT("E"&amp;ROW())="Handed Back"</formula>
    </cfRule>
    <cfRule type="expression" dxfId="4583" priority="6615" stopIfTrue="1">
      <formula>INDIRECT("E"&amp;ROW())="Refusal"</formula>
    </cfRule>
    <cfRule type="expression" dxfId="4582" priority="6616" stopIfTrue="1">
      <formula>INDIRECT("E"&amp;ROW())="No Access install"</formula>
    </cfRule>
    <cfRule type="expression" dxfId="4581" priority="6617" stopIfTrue="1">
      <formula>INDIRECT("E"&amp;ROW())="No Access survey"</formula>
    </cfRule>
    <cfRule type="expression" dxfId="4580" priority="6618" stopIfTrue="1">
      <formula>INDIRECT("E"&amp;ROW())="NWR"</formula>
    </cfRule>
    <cfRule type="expression" dxfId="4579" priority="6619" stopIfTrue="1">
      <formula>INDIRECT("E"&amp;ROW())="Cancelled"</formula>
    </cfRule>
    <cfRule type="expression" dxfId="4578" priority="6620" stopIfTrue="1">
      <formula>INDIRECT("E"&amp;ROW())="On hold"</formula>
    </cfRule>
    <cfRule type="expression" dxfId="4577" priority="6621" stopIfTrue="1">
      <formula>INDIRECT("E"&amp;ROW())="Handed Over"</formula>
    </cfRule>
    <cfRule type="expression" dxfId="4576" priority="6622" stopIfTrue="1">
      <formula>INDIRECT("E"&amp;ROW())="Fitted"</formula>
    </cfRule>
    <cfRule type="expression" dxfId="4575" priority="6623" stopIfTrue="1">
      <formula>INDIRECT("E"&amp;ROW())="Booked to fit"</formula>
    </cfRule>
    <cfRule type="expression" dxfId="4574" priority="6624" stopIfTrue="1">
      <formula>INDIRECT("E"&amp;ROW())="Delivered To Depot/Container"</formula>
    </cfRule>
    <cfRule type="expression" dxfId="4573" priority="6625" stopIfTrue="1">
      <formula>INDIRECT("E"&amp;ROW())="Called Off"</formula>
    </cfRule>
    <cfRule type="expression" dxfId="4572" priority="6626" stopIfTrue="1">
      <formula>INDIRECT("E"&amp;ROW())="Recall Required"</formula>
    </cfRule>
    <cfRule type="expression" dxfId="4571" priority="6627">
      <formula>INDIRECT("D"&amp;ROW())="Yes"</formula>
    </cfRule>
    <cfRule type="expression" dxfId="4570" priority="6704" stopIfTrue="1">
      <formula>INDIRECT("E"&amp;ROW())="Await Client Approval"</formula>
    </cfRule>
    <cfRule type="expression" dxfId="4569" priority="6705" stopIfTrue="1">
      <formula>INDIRECT("E"&amp;ROW())="SCOPE SURVEY"</formula>
    </cfRule>
    <cfRule type="expression" dxfId="4568" priority="6706" stopIfTrue="1">
      <formula>INDIRECT("E"&amp;ROW())="Priced"</formula>
    </cfRule>
    <cfRule type="expression" dxfId="4567" priority="6707" stopIfTrue="1">
      <formula>INDIRECT("E"&amp;ROW())="Sent for pricing"</formula>
    </cfRule>
    <cfRule type="expression" dxfId="4566" priority="6708" stopIfTrue="1">
      <formula>INDIRECT("E"&amp;ROW())="Await"</formula>
    </cfRule>
    <cfRule type="expression" dxfId="4565" priority="6709" stopIfTrue="1">
      <formula>INDIRECT("E"&amp;ROW())="CLEANSED"</formula>
    </cfRule>
    <cfRule type="expression" dxfId="4564" priority="6710" stopIfTrue="1">
      <formula>INDIRECT("E"&amp;ROW())="PM TO CLEANSE"</formula>
    </cfRule>
    <cfRule type="expression" dxfId="4563" priority="6711" stopIfTrue="1">
      <formula>INDIRECT("E"&amp;ROW())="Survey Received"</formula>
    </cfRule>
    <cfRule type="expression" dxfId="4562" priority="6712" stopIfTrue="1">
      <formula>INDIRECT("E"&amp;ROW())="Survey Booked"</formula>
    </cfRule>
    <cfRule type="expression" dxfId="4561" priority="6713" stopIfTrue="1">
      <formula>INDIRECT("E"&amp;ROW())="Supply Only"</formula>
    </cfRule>
    <cfRule type="expression" dxfId="4560" priority="6714" stopIfTrue="1">
      <formula>INDIRECT("E"&amp;ROW())="Part Fitted"</formula>
    </cfRule>
    <cfRule type="expression" dxfId="4559" priority="6715" stopIfTrue="1">
      <formula>INDIRECT("E"&amp;ROW())="confirmed"</formula>
    </cfRule>
    <cfRule type="expression" dxfId="4558" priority="6716" stopIfTrue="1">
      <formula>INDIRECT("E"&amp;ROW())="Duplicate"</formula>
    </cfRule>
    <cfRule type="expression" dxfId="4557" priority="6717" stopIfTrue="1">
      <formula>INDIRECT("E"&amp;ROW())="Handed Back"</formula>
    </cfRule>
    <cfRule type="expression" dxfId="4556" priority="6718" stopIfTrue="1">
      <formula>INDIRECT("E"&amp;ROW())="Refusal"</formula>
    </cfRule>
    <cfRule type="expression" dxfId="4555" priority="6719" stopIfTrue="1">
      <formula>INDIRECT("E"&amp;ROW())="No Access install"</formula>
    </cfRule>
    <cfRule type="expression" dxfId="4554" priority="6720" stopIfTrue="1">
      <formula>INDIRECT("E"&amp;ROW())="No Access survey"</formula>
    </cfRule>
    <cfRule type="expression" dxfId="4553" priority="6721" stopIfTrue="1">
      <formula>INDIRECT("E"&amp;ROW())="NWR"</formula>
    </cfRule>
    <cfRule type="expression" dxfId="4552" priority="6722" stopIfTrue="1">
      <formula>INDIRECT("E"&amp;ROW())="Cancelled"</formula>
    </cfRule>
    <cfRule type="expression" dxfId="4551" priority="6723" stopIfTrue="1">
      <formula>INDIRECT("E"&amp;ROW())="On hold"</formula>
    </cfRule>
    <cfRule type="expression" dxfId="4550" priority="6724" stopIfTrue="1">
      <formula>INDIRECT("E"&amp;ROW())="Handed Over"</formula>
    </cfRule>
    <cfRule type="expression" dxfId="4549" priority="6725" stopIfTrue="1">
      <formula>INDIRECT("E"&amp;ROW())="Fitted"</formula>
    </cfRule>
    <cfRule type="expression" dxfId="4548" priority="6726" stopIfTrue="1">
      <formula>INDIRECT("E"&amp;ROW())="Booked to fit"</formula>
    </cfRule>
    <cfRule type="expression" dxfId="4547" priority="6727" stopIfTrue="1">
      <formula>INDIRECT("E"&amp;ROW())="Delivered To Depot/Container"</formula>
    </cfRule>
    <cfRule type="expression" dxfId="4546" priority="6728" stopIfTrue="1">
      <formula>INDIRECT("E"&amp;ROW())="Called Off"</formula>
    </cfRule>
    <cfRule type="expression" dxfId="4545" priority="6729" stopIfTrue="1">
      <formula>INDIRECT("E"&amp;ROW())="Recall Required"</formula>
    </cfRule>
    <cfRule type="expression" dxfId="4544" priority="6730">
      <formula>INDIRECT("D"&amp;ROW())="Yes"</formula>
    </cfRule>
  </conditionalFormatting>
  <conditionalFormatting sqref="H188:AB188">
    <cfRule type="expression" dxfId="4543" priority="6346" stopIfTrue="1">
      <formula>INDIRECT("E"&amp;ROW())="Await Client Approval"</formula>
    </cfRule>
    <cfRule type="expression" dxfId="4542" priority="6347" stopIfTrue="1">
      <formula>INDIRECT("E"&amp;ROW())="SCOPE SURVEY"</formula>
    </cfRule>
    <cfRule type="expression" dxfId="4541" priority="6348" stopIfTrue="1">
      <formula>INDIRECT("E"&amp;ROW())="Priced"</formula>
    </cfRule>
    <cfRule type="expression" dxfId="4540" priority="6349" stopIfTrue="1">
      <formula>INDIRECT("E"&amp;ROW())="Sent for pricing"</formula>
    </cfRule>
    <cfRule type="expression" dxfId="4539" priority="6350" stopIfTrue="1">
      <formula>INDIRECT("E"&amp;ROW())="Await"</formula>
    </cfRule>
    <cfRule type="expression" dxfId="4538" priority="6351" stopIfTrue="1">
      <formula>INDIRECT("E"&amp;ROW())="CLEANSED"</formula>
    </cfRule>
    <cfRule type="expression" dxfId="4537" priority="6352" stopIfTrue="1">
      <formula>INDIRECT("E"&amp;ROW())="PM TO CLEANSE"</formula>
    </cfRule>
    <cfRule type="expression" dxfId="4536" priority="6353" stopIfTrue="1">
      <formula>INDIRECT("E"&amp;ROW())="Survey Received"</formula>
    </cfRule>
    <cfRule type="expression" dxfId="4535" priority="6354" stopIfTrue="1">
      <formula>INDIRECT("E"&amp;ROW())="Survey Booked"</formula>
    </cfRule>
    <cfRule type="expression" dxfId="4534" priority="6355" stopIfTrue="1">
      <formula>INDIRECT("E"&amp;ROW())="Supply Only"</formula>
    </cfRule>
    <cfRule type="expression" dxfId="4533" priority="6356" stopIfTrue="1">
      <formula>INDIRECT("E"&amp;ROW())="Part Fitted"</formula>
    </cfRule>
    <cfRule type="expression" dxfId="4532" priority="6357" stopIfTrue="1">
      <formula>INDIRECT("E"&amp;ROW())="confirmed"</formula>
    </cfRule>
    <cfRule type="expression" dxfId="4531" priority="6358" stopIfTrue="1">
      <formula>INDIRECT("E"&amp;ROW())="Duplicate"</formula>
    </cfRule>
    <cfRule type="expression" dxfId="4530" priority="6359" stopIfTrue="1">
      <formula>INDIRECT("E"&amp;ROW())="Handed Back"</formula>
    </cfRule>
    <cfRule type="expression" dxfId="4529" priority="6360" stopIfTrue="1">
      <formula>INDIRECT("E"&amp;ROW())="Refusal"</formula>
    </cfRule>
    <cfRule type="expression" dxfId="4528" priority="6361" stopIfTrue="1">
      <formula>INDIRECT("E"&amp;ROW())="No Access install"</formula>
    </cfRule>
    <cfRule type="expression" dxfId="4527" priority="6362" stopIfTrue="1">
      <formula>INDIRECT("E"&amp;ROW())="No Access survey"</formula>
    </cfRule>
    <cfRule type="expression" dxfId="4526" priority="6363" stopIfTrue="1">
      <formula>INDIRECT("E"&amp;ROW())="NWR"</formula>
    </cfRule>
    <cfRule type="expression" dxfId="4525" priority="6364" stopIfTrue="1">
      <formula>INDIRECT("E"&amp;ROW())="Cancelled"</formula>
    </cfRule>
    <cfRule type="expression" dxfId="4524" priority="6365" stopIfTrue="1">
      <formula>INDIRECT("E"&amp;ROW())="On hold"</formula>
    </cfRule>
    <cfRule type="expression" dxfId="4523" priority="6366" stopIfTrue="1">
      <formula>INDIRECT("E"&amp;ROW())="Handed Over"</formula>
    </cfRule>
    <cfRule type="expression" dxfId="4522" priority="6367" stopIfTrue="1">
      <formula>INDIRECT("E"&amp;ROW())="Fitted"</formula>
    </cfRule>
    <cfRule type="expression" dxfId="4521" priority="6368" stopIfTrue="1">
      <formula>INDIRECT("E"&amp;ROW())="Booked to fit"</formula>
    </cfRule>
    <cfRule type="expression" dxfId="4520" priority="6369" stopIfTrue="1">
      <formula>INDIRECT("E"&amp;ROW())="Delivered To Depot/Container"</formula>
    </cfRule>
    <cfRule type="expression" dxfId="4519" priority="6370" stopIfTrue="1">
      <formula>INDIRECT("E"&amp;ROW())="Called Off"</formula>
    </cfRule>
    <cfRule type="expression" dxfId="4518" priority="6371" stopIfTrue="1">
      <formula>INDIRECT("E"&amp;ROW())="Recall Required"</formula>
    </cfRule>
    <cfRule type="expression" dxfId="4517" priority="6372">
      <formula>INDIRECT("D"&amp;ROW())="Yes"</formula>
    </cfRule>
  </conditionalFormatting>
  <conditionalFormatting sqref="H189:AB189">
    <cfRule type="expression" dxfId="4516" priority="5853" stopIfTrue="1">
      <formula>INDIRECT("E"&amp;ROW())="Await Client Approval"</formula>
    </cfRule>
    <cfRule type="expression" dxfId="4515" priority="5854" stopIfTrue="1">
      <formula>INDIRECT("E"&amp;ROW())="SCOPE SURVEY"</formula>
    </cfRule>
    <cfRule type="expression" dxfId="4514" priority="5855" stopIfTrue="1">
      <formula>INDIRECT("E"&amp;ROW())="Priced"</formula>
    </cfRule>
    <cfRule type="expression" dxfId="4513" priority="5856" stopIfTrue="1">
      <formula>INDIRECT("E"&amp;ROW())="Sent for pricing"</formula>
    </cfRule>
    <cfRule type="expression" dxfId="4512" priority="5857" stopIfTrue="1">
      <formula>INDIRECT("E"&amp;ROW())="Await"</formula>
    </cfRule>
    <cfRule type="expression" dxfId="4511" priority="5858" stopIfTrue="1">
      <formula>INDIRECT("E"&amp;ROW())="CLEANSED"</formula>
    </cfRule>
    <cfRule type="expression" dxfId="4510" priority="5859" stopIfTrue="1">
      <formula>INDIRECT("E"&amp;ROW())="PM TO CLEANSE"</formula>
    </cfRule>
    <cfRule type="expression" dxfId="4509" priority="5860" stopIfTrue="1">
      <formula>INDIRECT("E"&amp;ROW())="Survey Received"</formula>
    </cfRule>
    <cfRule type="expression" dxfId="4508" priority="5861" stopIfTrue="1">
      <formula>INDIRECT("E"&amp;ROW())="Survey Booked"</formula>
    </cfRule>
    <cfRule type="expression" dxfId="4507" priority="5862" stopIfTrue="1">
      <formula>INDIRECT("E"&amp;ROW())="Supply Only"</formula>
    </cfRule>
    <cfRule type="expression" dxfId="4506" priority="5863" stopIfTrue="1">
      <formula>INDIRECT("E"&amp;ROW())="Part Fitted"</formula>
    </cfRule>
    <cfRule type="expression" dxfId="4505" priority="5864" stopIfTrue="1">
      <formula>INDIRECT("E"&amp;ROW())="confirmed"</formula>
    </cfRule>
    <cfRule type="expression" dxfId="4504" priority="5865" stopIfTrue="1">
      <formula>INDIRECT("E"&amp;ROW())="Duplicate"</formula>
    </cfRule>
    <cfRule type="expression" dxfId="4503" priority="5866" stopIfTrue="1">
      <formula>INDIRECT("E"&amp;ROW())="Handed Back"</formula>
    </cfRule>
    <cfRule type="expression" dxfId="4502" priority="5867" stopIfTrue="1">
      <formula>INDIRECT("E"&amp;ROW())="Refusal"</formula>
    </cfRule>
    <cfRule type="expression" dxfId="4501" priority="5868" stopIfTrue="1">
      <formula>INDIRECT("E"&amp;ROW())="No Access install"</formula>
    </cfRule>
    <cfRule type="expression" dxfId="4500" priority="5869" stopIfTrue="1">
      <formula>INDIRECT("E"&amp;ROW())="No Access survey"</formula>
    </cfRule>
    <cfRule type="expression" dxfId="4499" priority="5870" stopIfTrue="1">
      <formula>INDIRECT("E"&amp;ROW())="NWR"</formula>
    </cfRule>
    <cfRule type="expression" dxfId="4498" priority="5871" stopIfTrue="1">
      <formula>INDIRECT("E"&amp;ROW())="Cancelled"</formula>
    </cfRule>
    <cfRule type="expression" dxfId="4497" priority="5872" stopIfTrue="1">
      <formula>INDIRECT("E"&amp;ROW())="On hold"</formula>
    </cfRule>
    <cfRule type="expression" dxfId="4496" priority="5873" stopIfTrue="1">
      <formula>INDIRECT("E"&amp;ROW())="Handed Over"</formula>
    </cfRule>
    <cfRule type="expression" dxfId="4495" priority="5874" stopIfTrue="1">
      <formula>INDIRECT("E"&amp;ROW())="Fitted"</formula>
    </cfRule>
    <cfRule type="expression" dxfId="4494" priority="5875" stopIfTrue="1">
      <formula>INDIRECT("E"&amp;ROW())="Booked to fit"</formula>
    </cfRule>
    <cfRule type="expression" dxfId="4493" priority="5876" stopIfTrue="1">
      <formula>INDIRECT("E"&amp;ROW())="Delivered To Depot/Container"</formula>
    </cfRule>
    <cfRule type="expression" dxfId="4492" priority="5877" stopIfTrue="1">
      <formula>INDIRECT("E"&amp;ROW())="Called Off"</formula>
    </cfRule>
    <cfRule type="expression" dxfId="4491" priority="5878" stopIfTrue="1">
      <formula>INDIRECT("E"&amp;ROW())="Recall Required"</formula>
    </cfRule>
    <cfRule type="expression" dxfId="4490" priority="5879">
      <formula>INDIRECT("D"&amp;ROW())="Yes"</formula>
    </cfRule>
  </conditionalFormatting>
  <conditionalFormatting sqref="H190:AB190">
    <cfRule type="expression" dxfId="4489" priority="5581" stopIfTrue="1">
      <formula>INDIRECT("E"&amp;ROW())="Await Client Approval"</formula>
    </cfRule>
    <cfRule type="expression" dxfId="4488" priority="5582" stopIfTrue="1">
      <formula>INDIRECT("E"&amp;ROW())="SCOPE SURVEY"</formula>
    </cfRule>
    <cfRule type="expression" dxfId="4487" priority="5583" stopIfTrue="1">
      <formula>INDIRECT("E"&amp;ROW())="Priced"</formula>
    </cfRule>
    <cfRule type="expression" dxfId="4486" priority="5584" stopIfTrue="1">
      <formula>INDIRECT("E"&amp;ROW())="Sent for pricing"</formula>
    </cfRule>
    <cfRule type="expression" dxfId="4485" priority="5585" stopIfTrue="1">
      <formula>INDIRECT("E"&amp;ROW())="Await"</formula>
    </cfRule>
    <cfRule type="expression" dxfId="4484" priority="5586" stopIfTrue="1">
      <formula>INDIRECT("E"&amp;ROW())="CLEANSED"</formula>
    </cfRule>
    <cfRule type="expression" dxfId="4483" priority="5587" stopIfTrue="1">
      <formula>INDIRECT("E"&amp;ROW())="PM TO CLEANSE"</formula>
    </cfRule>
    <cfRule type="expression" dxfId="4482" priority="5588" stopIfTrue="1">
      <formula>INDIRECT("E"&amp;ROW())="Survey Received"</formula>
    </cfRule>
    <cfRule type="expression" dxfId="4481" priority="5589" stopIfTrue="1">
      <formula>INDIRECT("E"&amp;ROW())="Survey Booked"</formula>
    </cfRule>
    <cfRule type="expression" dxfId="4480" priority="5590" stopIfTrue="1">
      <formula>INDIRECT("E"&amp;ROW())="Supply Only"</formula>
    </cfRule>
    <cfRule type="expression" dxfId="4479" priority="5591" stopIfTrue="1">
      <formula>INDIRECT("E"&amp;ROW())="Part Fitted"</formula>
    </cfRule>
    <cfRule type="expression" dxfId="4478" priority="5592" stopIfTrue="1">
      <formula>INDIRECT("E"&amp;ROW())="confirmed"</formula>
    </cfRule>
    <cfRule type="expression" dxfId="4477" priority="5593" stopIfTrue="1">
      <formula>INDIRECT("E"&amp;ROW())="Duplicate"</formula>
    </cfRule>
    <cfRule type="expression" dxfId="4476" priority="5594" stopIfTrue="1">
      <formula>INDIRECT("E"&amp;ROW())="Handed Back"</formula>
    </cfRule>
    <cfRule type="expression" dxfId="4475" priority="5595" stopIfTrue="1">
      <formula>INDIRECT("E"&amp;ROW())="Refusal"</formula>
    </cfRule>
    <cfRule type="expression" dxfId="4474" priority="5596" stopIfTrue="1">
      <formula>INDIRECT("E"&amp;ROW())="No Access install"</formula>
    </cfRule>
    <cfRule type="expression" dxfId="4473" priority="5597" stopIfTrue="1">
      <formula>INDIRECT("E"&amp;ROW())="No Access survey"</formula>
    </cfRule>
    <cfRule type="expression" dxfId="4472" priority="5598" stopIfTrue="1">
      <formula>INDIRECT("E"&amp;ROW())="NWR"</formula>
    </cfRule>
    <cfRule type="expression" dxfId="4471" priority="5599" stopIfTrue="1">
      <formula>INDIRECT("E"&amp;ROW())="Cancelled"</formula>
    </cfRule>
    <cfRule type="expression" dxfId="4470" priority="5600" stopIfTrue="1">
      <formula>INDIRECT("E"&amp;ROW())="On hold"</formula>
    </cfRule>
    <cfRule type="expression" dxfId="4469" priority="5601" stopIfTrue="1">
      <formula>INDIRECT("E"&amp;ROW())="Handed Over"</formula>
    </cfRule>
    <cfRule type="expression" dxfId="4468" priority="5602" stopIfTrue="1">
      <formula>INDIRECT("E"&amp;ROW())="Fitted"</formula>
    </cfRule>
    <cfRule type="expression" dxfId="4467" priority="5603" stopIfTrue="1">
      <formula>INDIRECT("E"&amp;ROW())="Booked to fit"</formula>
    </cfRule>
    <cfRule type="expression" dxfId="4466" priority="5604" stopIfTrue="1">
      <formula>INDIRECT("E"&amp;ROW())="Delivered To Depot/Container"</formula>
    </cfRule>
    <cfRule type="expression" dxfId="4465" priority="5605" stopIfTrue="1">
      <formula>INDIRECT("E"&amp;ROW())="Called Off"</formula>
    </cfRule>
    <cfRule type="expression" dxfId="4464" priority="5606" stopIfTrue="1">
      <formula>INDIRECT("E"&amp;ROW())="Recall Required"</formula>
    </cfRule>
    <cfRule type="expression" dxfId="4463" priority="5607">
      <formula>INDIRECT("D"&amp;ROW())="Yes"</formula>
    </cfRule>
  </conditionalFormatting>
  <conditionalFormatting sqref="H191:AB191">
    <cfRule type="expression" dxfId="4462" priority="5237" stopIfTrue="1">
      <formula>INDIRECT("E"&amp;ROW())="Survey Booked"</formula>
    </cfRule>
    <cfRule type="expression" dxfId="4461" priority="5238" stopIfTrue="1">
      <formula>INDIRECT("E"&amp;ROW())="Supply Only"</formula>
    </cfRule>
    <cfRule type="expression" dxfId="4460" priority="5239" stopIfTrue="1">
      <formula>INDIRECT("E"&amp;ROW())="Part Fitted"</formula>
    </cfRule>
    <cfRule type="expression" dxfId="4459" priority="5240" stopIfTrue="1">
      <formula>INDIRECT("E"&amp;ROW())="confirmed"</formula>
    </cfRule>
    <cfRule type="expression" dxfId="4458" priority="5241" stopIfTrue="1">
      <formula>INDIRECT("E"&amp;ROW())="Duplicate"</formula>
    </cfRule>
    <cfRule type="expression" dxfId="4457" priority="5242" stopIfTrue="1">
      <formula>INDIRECT("E"&amp;ROW())="Handed Back"</formula>
    </cfRule>
    <cfRule type="expression" dxfId="4456" priority="5243" stopIfTrue="1">
      <formula>INDIRECT("E"&amp;ROW())="Await Client Approval"</formula>
    </cfRule>
    <cfRule type="expression" dxfId="4455" priority="5244" stopIfTrue="1">
      <formula>INDIRECT("E"&amp;ROW())="SCOPE SURVEY"</formula>
    </cfRule>
    <cfRule type="expression" dxfId="4454" priority="5245" stopIfTrue="1">
      <formula>INDIRECT("E"&amp;ROW())="Priced"</formula>
    </cfRule>
    <cfRule type="expression" dxfId="4453" priority="5246" stopIfTrue="1">
      <formula>INDIRECT("E"&amp;ROW())="Sent for pricing"</formula>
    </cfRule>
    <cfRule type="expression" dxfId="4452" priority="5247" stopIfTrue="1">
      <formula>INDIRECT("E"&amp;ROW())="Await"</formula>
    </cfRule>
    <cfRule type="expression" dxfId="4451" priority="5248" stopIfTrue="1">
      <formula>INDIRECT("E"&amp;ROW())="CLEANSED"</formula>
    </cfRule>
    <cfRule type="expression" dxfId="4450" priority="5249" stopIfTrue="1">
      <formula>INDIRECT("E"&amp;ROW())="PM TO CLEANSE"</formula>
    </cfRule>
    <cfRule type="expression" dxfId="4449" priority="5250" stopIfTrue="1">
      <formula>INDIRECT("E"&amp;ROW())="Survey Received"</formula>
    </cfRule>
    <cfRule type="expression" dxfId="4448" priority="5251" stopIfTrue="1">
      <formula>INDIRECT("E"&amp;ROW())="Survey Booked"</formula>
    </cfRule>
    <cfRule type="expression" dxfId="4447" priority="5252" stopIfTrue="1">
      <formula>INDIRECT("E"&amp;ROW())="Supply Only"</formula>
    </cfRule>
    <cfRule type="expression" dxfId="4446" priority="5253" stopIfTrue="1">
      <formula>INDIRECT("E"&amp;ROW())="Part Fitted"</formula>
    </cfRule>
    <cfRule type="expression" dxfId="4445" priority="5254" stopIfTrue="1">
      <formula>INDIRECT("E"&amp;ROW())="confirmed"</formula>
    </cfRule>
    <cfRule type="expression" dxfId="4444" priority="5255" stopIfTrue="1">
      <formula>INDIRECT("E"&amp;ROW())="Duplicate"</formula>
    </cfRule>
    <cfRule type="expression" dxfId="4443" priority="5256" stopIfTrue="1">
      <formula>INDIRECT("E"&amp;ROW())="Handed Back"</formula>
    </cfRule>
    <cfRule type="expression" dxfId="4442" priority="5257" stopIfTrue="1">
      <formula>INDIRECT("E"&amp;ROW())="Refusal"</formula>
    </cfRule>
    <cfRule type="expression" dxfId="4441" priority="5258" stopIfTrue="1">
      <formula>INDIRECT("E"&amp;ROW())="No Access install"</formula>
    </cfRule>
    <cfRule type="expression" dxfId="4440" priority="5259" stopIfTrue="1">
      <formula>INDIRECT("E"&amp;ROW())="No Access survey"</formula>
    </cfRule>
    <cfRule type="expression" dxfId="4439" priority="5260" stopIfTrue="1">
      <formula>INDIRECT("E"&amp;ROW())="NWR"</formula>
    </cfRule>
    <cfRule type="expression" dxfId="4438" priority="5261" stopIfTrue="1">
      <formula>INDIRECT("E"&amp;ROW())="Cancelled"</formula>
    </cfRule>
    <cfRule type="expression" dxfId="4437" priority="5262" stopIfTrue="1">
      <formula>INDIRECT("E"&amp;ROW())="On hold"</formula>
    </cfRule>
    <cfRule type="expression" dxfId="4436" priority="5263" stopIfTrue="1">
      <formula>INDIRECT("E"&amp;ROW())="Handed Over"</formula>
    </cfRule>
    <cfRule type="expression" dxfId="4435" priority="5264" stopIfTrue="1">
      <formula>INDIRECT("E"&amp;ROW())="Fitted"</formula>
    </cfRule>
    <cfRule type="expression" dxfId="4434" priority="5265" stopIfTrue="1">
      <formula>INDIRECT("E"&amp;ROW())="Booked to fit"</formula>
    </cfRule>
    <cfRule type="expression" dxfId="4433" priority="5266" stopIfTrue="1">
      <formula>INDIRECT("E"&amp;ROW())="Delivered To Depot/Container"</formula>
    </cfRule>
    <cfRule type="expression" dxfId="4432" priority="5267" stopIfTrue="1">
      <formula>INDIRECT("E"&amp;ROW())="Called Off"</formula>
    </cfRule>
    <cfRule type="expression" dxfId="4431" priority="5268" stopIfTrue="1">
      <formula>INDIRECT("E"&amp;ROW())="Recall Required"</formula>
    </cfRule>
    <cfRule type="expression" dxfId="4430" priority="5269">
      <formula>INDIRECT("D"&amp;ROW())="Yes"</formula>
    </cfRule>
    <cfRule type="expression" dxfId="4429" priority="5270" stopIfTrue="1">
      <formula>INDIRECT("E"&amp;ROW())="Await Client Approval"</formula>
    </cfRule>
    <cfRule type="expression" dxfId="4428" priority="5271" stopIfTrue="1">
      <formula>INDIRECT("E"&amp;ROW())="Sent for pricing"</formula>
    </cfRule>
    <cfRule type="expression" dxfId="4427" priority="5272" stopIfTrue="1">
      <formula>INDIRECT("E"&amp;ROW())="Await"</formula>
    </cfRule>
    <cfRule type="expression" dxfId="4426" priority="5273" stopIfTrue="1">
      <formula>INDIRECT("E"&amp;ROW())="CLEANSED"</formula>
    </cfRule>
    <cfRule type="expression" dxfId="4425" priority="5274" stopIfTrue="1">
      <formula>INDIRECT("E"&amp;ROW())="PM TO CLEANSE"</formula>
    </cfRule>
    <cfRule type="expression" dxfId="4424" priority="5275" stopIfTrue="1">
      <formula>INDIRECT("E"&amp;ROW())="Survey Received"</formula>
    </cfRule>
    <cfRule type="expression" dxfId="4423" priority="5276" stopIfTrue="1">
      <formula>INDIRECT("E"&amp;ROW())="Survey Booked"</formula>
    </cfRule>
    <cfRule type="expression" dxfId="4422" priority="5277" stopIfTrue="1">
      <formula>INDIRECT("E"&amp;ROW())="Supply Only"</formula>
    </cfRule>
    <cfRule type="expression" dxfId="4421" priority="5278" stopIfTrue="1">
      <formula>INDIRECT("E"&amp;ROW())="Part Fitted"</formula>
    </cfRule>
    <cfRule type="expression" dxfId="4420" priority="5279" stopIfTrue="1">
      <formula>INDIRECT("E"&amp;ROW())="confirmed"</formula>
    </cfRule>
    <cfRule type="expression" dxfId="4419" priority="5280" stopIfTrue="1">
      <formula>INDIRECT("E"&amp;ROW())="Duplicate"</formula>
    </cfRule>
    <cfRule type="expression" dxfId="4418" priority="5281" stopIfTrue="1">
      <formula>INDIRECT("E"&amp;ROW())="Handed Back"</formula>
    </cfRule>
    <cfRule type="expression" dxfId="4417" priority="5282" stopIfTrue="1">
      <formula>INDIRECT("E"&amp;ROW())="Refusal"</formula>
    </cfRule>
    <cfRule type="expression" dxfId="4416" priority="5283" stopIfTrue="1">
      <formula>INDIRECT("E"&amp;ROW())="No Access install"</formula>
    </cfRule>
    <cfRule type="expression" dxfId="4415" priority="5284" stopIfTrue="1">
      <formula>INDIRECT("E"&amp;ROW())="No Access survey"</formula>
    </cfRule>
    <cfRule type="expression" dxfId="4414" priority="5285" stopIfTrue="1">
      <formula>INDIRECT("E"&amp;ROW())="NWR"</formula>
    </cfRule>
    <cfRule type="expression" dxfId="4413" priority="5286" stopIfTrue="1">
      <formula>INDIRECT("E"&amp;ROW())="Cancelled"</formula>
    </cfRule>
    <cfRule type="expression" dxfId="4412" priority="5287" stopIfTrue="1">
      <formula>INDIRECT("E"&amp;ROW())="On hold"</formula>
    </cfRule>
    <cfRule type="expression" dxfId="4411" priority="5288" stopIfTrue="1">
      <formula>INDIRECT("E"&amp;ROW())="Handed Over"</formula>
    </cfRule>
    <cfRule type="expression" dxfId="4410" priority="5289" stopIfTrue="1">
      <formula>INDIRECT("E"&amp;ROW())="Fitted"</formula>
    </cfRule>
    <cfRule type="expression" dxfId="4409" priority="5290" stopIfTrue="1">
      <formula>INDIRECT("E"&amp;ROW())="Booked to fit"</formula>
    </cfRule>
    <cfRule type="expression" dxfId="4408" priority="5291" stopIfTrue="1">
      <formula>INDIRECT("E"&amp;ROW())="Delivered To Depot/Container"</formula>
    </cfRule>
    <cfRule type="expression" dxfId="4407" priority="5292" stopIfTrue="1">
      <formula>INDIRECT("E"&amp;ROW())="Called Off"</formula>
    </cfRule>
    <cfRule type="expression" dxfId="4406" priority="5293" stopIfTrue="1">
      <formula>INDIRECT("E"&amp;ROW())="Recall Required"</formula>
    </cfRule>
    <cfRule type="expression" dxfId="4405" priority="5294">
      <formula>INDIRECT("D"&amp;ROW())="Yes"</formula>
    </cfRule>
    <cfRule type="expression" dxfId="4404" priority="5381" stopIfTrue="1">
      <formula>INDIRECT("E"&amp;ROW())="Sent for pricing"</formula>
    </cfRule>
    <cfRule type="expression" dxfId="4403" priority="5382" stopIfTrue="1">
      <formula>INDIRECT("E"&amp;ROW())="Await"</formula>
    </cfRule>
    <cfRule type="expression" dxfId="4402" priority="5383" stopIfTrue="1">
      <formula>INDIRECT("E"&amp;ROW())="CLEANSED"</formula>
    </cfRule>
    <cfRule type="expression" dxfId="4401" priority="5384" stopIfTrue="1">
      <formula>INDIRECT("E"&amp;ROW())="PM TO CLEANSE"</formula>
    </cfRule>
    <cfRule type="expression" dxfId="4400" priority="5385" stopIfTrue="1">
      <formula>INDIRECT("E"&amp;ROW())="Survey Received"</formula>
    </cfRule>
    <cfRule type="expression" dxfId="4399" priority="5386" stopIfTrue="1">
      <formula>INDIRECT("E"&amp;ROW())="SCOPE SURVEY"</formula>
    </cfRule>
    <cfRule type="expression" dxfId="4398" priority="5387" stopIfTrue="1">
      <formula>INDIRECT("E"&amp;ROW())="Priced"</formula>
    </cfRule>
    <cfRule type="expression" dxfId="4397" priority="5389" stopIfTrue="1">
      <formula>INDIRECT("E"&amp;ROW())="Await Client Approval"</formula>
    </cfRule>
  </conditionalFormatting>
  <conditionalFormatting sqref="H192:AB192">
    <cfRule type="expression" dxfId="4396" priority="5074" stopIfTrue="1">
      <formula>INDIRECT("E"&amp;ROW())="Await Client Approval"</formula>
    </cfRule>
    <cfRule type="expression" dxfId="4395" priority="5075" stopIfTrue="1">
      <formula>INDIRECT("E"&amp;ROW())="SCOPE SURVEY"</formula>
    </cfRule>
    <cfRule type="expression" dxfId="4394" priority="5076" stopIfTrue="1">
      <formula>INDIRECT("E"&amp;ROW())="Priced"</formula>
    </cfRule>
    <cfRule type="expression" dxfId="4393" priority="5077" stopIfTrue="1">
      <formula>INDIRECT("E"&amp;ROW())="Sent for pricing"</formula>
    </cfRule>
    <cfRule type="expression" dxfId="4392" priority="5078" stopIfTrue="1">
      <formula>INDIRECT("E"&amp;ROW())="Await"</formula>
    </cfRule>
    <cfRule type="expression" dxfId="4391" priority="5079" stopIfTrue="1">
      <formula>INDIRECT("E"&amp;ROW())="CLEANSED"</formula>
    </cfRule>
    <cfRule type="expression" dxfId="4390" priority="5080" stopIfTrue="1">
      <formula>INDIRECT("E"&amp;ROW())="PM TO CLEANSE"</formula>
    </cfRule>
    <cfRule type="expression" dxfId="4389" priority="5081" stopIfTrue="1">
      <formula>INDIRECT("E"&amp;ROW())="Survey Received"</formula>
    </cfRule>
    <cfRule type="expression" dxfId="4388" priority="5082" stopIfTrue="1">
      <formula>INDIRECT("E"&amp;ROW())="Survey Booked"</formula>
    </cfRule>
    <cfRule type="expression" dxfId="4387" priority="5083" stopIfTrue="1">
      <formula>INDIRECT("E"&amp;ROW())="Supply Only"</formula>
    </cfRule>
    <cfRule type="expression" dxfId="4386" priority="5084" stopIfTrue="1">
      <formula>INDIRECT("E"&amp;ROW())="Part Fitted"</formula>
    </cfRule>
    <cfRule type="expression" dxfId="4385" priority="5085" stopIfTrue="1">
      <formula>INDIRECT("E"&amp;ROW())="confirmed"</formula>
    </cfRule>
    <cfRule type="expression" dxfId="4384" priority="5086" stopIfTrue="1">
      <formula>INDIRECT("E"&amp;ROW())="Duplicate"</formula>
    </cfRule>
    <cfRule type="expression" dxfId="4383" priority="5087" stopIfTrue="1">
      <formula>INDIRECT("E"&amp;ROW())="Handed Back"</formula>
    </cfRule>
    <cfRule type="expression" dxfId="4382" priority="5088" stopIfTrue="1">
      <formula>INDIRECT("E"&amp;ROW())="Refusal"</formula>
    </cfRule>
    <cfRule type="expression" dxfId="4381" priority="5089" stopIfTrue="1">
      <formula>INDIRECT("E"&amp;ROW())="No Access install"</formula>
    </cfRule>
    <cfRule type="expression" dxfId="4380" priority="5090" stopIfTrue="1">
      <formula>INDIRECT("E"&amp;ROW())="No Access survey"</formula>
    </cfRule>
    <cfRule type="expression" dxfId="4379" priority="5091" stopIfTrue="1">
      <formula>INDIRECT("E"&amp;ROW())="NWR"</formula>
    </cfRule>
    <cfRule type="expression" dxfId="4378" priority="5092" stopIfTrue="1">
      <formula>INDIRECT("E"&amp;ROW())="Cancelled"</formula>
    </cfRule>
    <cfRule type="expression" dxfId="4377" priority="5093" stopIfTrue="1">
      <formula>INDIRECT("E"&amp;ROW())="On hold"</formula>
    </cfRule>
    <cfRule type="expression" dxfId="4376" priority="5094" stopIfTrue="1">
      <formula>INDIRECT("E"&amp;ROW())="Handed Over"</formula>
    </cfRule>
    <cfRule type="expression" dxfId="4375" priority="5095" stopIfTrue="1">
      <formula>INDIRECT("E"&amp;ROW())="Fitted"</formula>
    </cfRule>
    <cfRule type="expression" dxfId="4374" priority="5096" stopIfTrue="1">
      <formula>INDIRECT("E"&amp;ROW())="Booked to fit"</formula>
    </cfRule>
    <cfRule type="expression" dxfId="4373" priority="5097" stopIfTrue="1">
      <formula>INDIRECT("E"&amp;ROW())="Delivered To Depot/Container"</formula>
    </cfRule>
    <cfRule type="expression" dxfId="4372" priority="5098" stopIfTrue="1">
      <formula>INDIRECT("E"&amp;ROW())="Called Off"</formula>
    </cfRule>
    <cfRule type="expression" dxfId="4371" priority="5099" stopIfTrue="1">
      <formula>INDIRECT("E"&amp;ROW())="Recall Required"</formula>
    </cfRule>
    <cfRule type="expression" dxfId="4370" priority="5100">
      <formula>INDIRECT("D"&amp;ROW())="Yes"</formula>
    </cfRule>
  </conditionalFormatting>
  <conditionalFormatting sqref="H193:AB193">
    <cfRule type="expression" dxfId="4369" priority="4984" stopIfTrue="1">
      <formula>INDIRECT("E"&amp;ROW())="Sent for pricing"</formula>
    </cfRule>
    <cfRule type="expression" dxfId="4368" priority="4985" stopIfTrue="1">
      <formula>INDIRECT("E"&amp;ROW())="Await"</formula>
    </cfRule>
    <cfRule type="expression" dxfId="4367" priority="4986" stopIfTrue="1">
      <formula>INDIRECT("E"&amp;ROW())="SCOPE SURVEY"</formula>
    </cfRule>
    <cfRule type="expression" dxfId="4366" priority="4987" stopIfTrue="1">
      <formula>INDIRECT("E"&amp;ROW())="Priced"</formula>
    </cfRule>
    <cfRule type="expression" dxfId="4365" priority="4988" stopIfTrue="1">
      <formula>INDIRECT("E"&amp;ROW())="CLEANSED"</formula>
    </cfRule>
    <cfRule type="expression" dxfId="4364" priority="4989" stopIfTrue="1">
      <formula>INDIRECT("E"&amp;ROW())="PM TO CLEANSE"</formula>
    </cfRule>
    <cfRule type="expression" dxfId="4363" priority="4990" stopIfTrue="1">
      <formula>INDIRECT("E"&amp;ROW())="Survey Received"</formula>
    </cfRule>
    <cfRule type="expression" dxfId="4362" priority="4991" stopIfTrue="1">
      <formula>INDIRECT("E"&amp;ROW())="Survey Booked"</formula>
    </cfRule>
    <cfRule type="expression" dxfId="4361" priority="4992" stopIfTrue="1">
      <formula>INDIRECT("E"&amp;ROW())="Supply Only"</formula>
    </cfRule>
    <cfRule type="expression" dxfId="4360" priority="4993" stopIfTrue="1">
      <formula>INDIRECT("E"&amp;ROW())="Part Fitted"</formula>
    </cfRule>
    <cfRule type="expression" dxfId="4359" priority="4994" stopIfTrue="1">
      <formula>INDIRECT("E"&amp;ROW())="confirmed"</formula>
    </cfRule>
    <cfRule type="expression" dxfId="4358" priority="4995" stopIfTrue="1">
      <formula>INDIRECT("E"&amp;ROW())="Duplicate"</formula>
    </cfRule>
    <cfRule type="expression" dxfId="4357" priority="4996" stopIfTrue="1">
      <formula>INDIRECT("E"&amp;ROW())="Handed Back"</formula>
    </cfRule>
    <cfRule type="expression" dxfId="4356" priority="4997" stopIfTrue="1">
      <formula>INDIRECT("E"&amp;ROW())="Refusal"</formula>
    </cfRule>
    <cfRule type="expression" dxfId="4355" priority="4998" stopIfTrue="1">
      <formula>INDIRECT("E"&amp;ROW())="No Access install"</formula>
    </cfRule>
    <cfRule type="expression" dxfId="4354" priority="4999" stopIfTrue="1">
      <formula>INDIRECT("E"&amp;ROW())="No Access survey"</formula>
    </cfRule>
    <cfRule type="expression" dxfId="4353" priority="5000" stopIfTrue="1">
      <formula>INDIRECT("E"&amp;ROW())="NWR"</formula>
    </cfRule>
    <cfRule type="expression" dxfId="4352" priority="5001" stopIfTrue="1">
      <formula>INDIRECT("E"&amp;ROW())="Cancelled"</formula>
    </cfRule>
    <cfRule type="expression" dxfId="4351" priority="5002" stopIfTrue="1">
      <formula>INDIRECT("E"&amp;ROW())="On hold"</formula>
    </cfRule>
    <cfRule type="expression" dxfId="4350" priority="5003" stopIfTrue="1">
      <formula>INDIRECT("E"&amp;ROW())="Handed Over"</formula>
    </cfRule>
    <cfRule type="expression" dxfId="4349" priority="5004" stopIfTrue="1">
      <formula>INDIRECT("E"&amp;ROW())="Fitted"</formula>
    </cfRule>
    <cfRule type="expression" dxfId="4348" priority="5005" stopIfTrue="1">
      <formula>INDIRECT("E"&amp;ROW())="Booked to fit"</formula>
    </cfRule>
    <cfRule type="expression" dxfId="4347" priority="5006" stopIfTrue="1">
      <formula>INDIRECT("E"&amp;ROW())="Delivered To Depot/Container"</formula>
    </cfRule>
    <cfRule type="expression" dxfId="4346" priority="5007" stopIfTrue="1">
      <formula>INDIRECT("E"&amp;ROW())="Called Off"</formula>
    </cfRule>
    <cfRule type="expression" dxfId="4345" priority="5008" stopIfTrue="1">
      <formula>INDIRECT("E"&amp;ROW())="Recall Required"</formula>
    </cfRule>
    <cfRule type="expression" dxfId="4344" priority="5009">
      <formula>INDIRECT("D"&amp;ROW())="Yes"</formula>
    </cfRule>
    <cfRule type="expression" dxfId="4343" priority="5022" stopIfTrue="1">
      <formula>INDIRECT("E"&amp;ROW())="Await Client Approval"</formula>
    </cfRule>
  </conditionalFormatting>
  <conditionalFormatting sqref="H194:AB194 H127:AB127">
    <cfRule type="expression" dxfId="4342" priority="4608" stopIfTrue="1">
      <formula>INDIRECT("E"&amp;ROW())="Await Client Approval"</formula>
    </cfRule>
    <cfRule type="expression" dxfId="4341" priority="4609" stopIfTrue="1">
      <formula>INDIRECT("E"&amp;ROW())="SCOPE SURVEY"</formula>
    </cfRule>
    <cfRule type="expression" dxfId="4340" priority="4610" stopIfTrue="1">
      <formula>INDIRECT("E"&amp;ROW())="Priced"</formula>
    </cfRule>
    <cfRule type="expression" dxfId="4339" priority="4611" stopIfTrue="1">
      <formula>INDIRECT("E"&amp;ROW())="Sent for pricing"</formula>
    </cfRule>
    <cfRule type="expression" dxfId="4338" priority="4612" stopIfTrue="1">
      <formula>INDIRECT("E"&amp;ROW())="Await"</formula>
    </cfRule>
    <cfRule type="expression" dxfId="4337" priority="4613" stopIfTrue="1">
      <formula>INDIRECT("E"&amp;ROW())="CLEANSED"</formula>
    </cfRule>
    <cfRule type="expression" dxfId="4336" priority="4614" stopIfTrue="1">
      <formula>INDIRECT("E"&amp;ROW())="PM TO CLEANSE"</formula>
    </cfRule>
    <cfRule type="expression" dxfId="4335" priority="4615" stopIfTrue="1">
      <formula>INDIRECT("E"&amp;ROW())="Survey Received"</formula>
    </cfRule>
    <cfRule type="expression" dxfId="4334" priority="4616" stopIfTrue="1">
      <formula>INDIRECT("E"&amp;ROW())="Survey Booked"</formula>
    </cfRule>
    <cfRule type="expression" dxfId="4333" priority="4617" stopIfTrue="1">
      <formula>INDIRECT("E"&amp;ROW())="Supply Only"</formula>
    </cfRule>
    <cfRule type="expression" dxfId="4332" priority="4618" stopIfTrue="1">
      <formula>INDIRECT("E"&amp;ROW())="Part Fitted"</formula>
    </cfRule>
    <cfRule type="expression" dxfId="4331" priority="4619" stopIfTrue="1">
      <formula>INDIRECT("E"&amp;ROW())="confirmed"</formula>
    </cfRule>
    <cfRule type="expression" dxfId="4330" priority="4620" stopIfTrue="1">
      <formula>INDIRECT("E"&amp;ROW())="Duplicate"</formula>
    </cfRule>
    <cfRule type="expression" dxfId="4329" priority="4621" stopIfTrue="1">
      <formula>INDIRECT("E"&amp;ROW())="Handed Back"</formula>
    </cfRule>
    <cfRule type="expression" dxfId="4328" priority="4622" stopIfTrue="1">
      <formula>INDIRECT("E"&amp;ROW())="Refusal"</formula>
    </cfRule>
    <cfRule type="expression" dxfId="4327" priority="4623" stopIfTrue="1">
      <formula>INDIRECT("E"&amp;ROW())="No Access install"</formula>
    </cfRule>
    <cfRule type="expression" dxfId="4326" priority="4624" stopIfTrue="1">
      <formula>INDIRECT("E"&amp;ROW())="No Access survey"</formula>
    </cfRule>
    <cfRule type="expression" dxfId="4325" priority="4625" stopIfTrue="1">
      <formula>INDIRECT("E"&amp;ROW())="NWR"</formula>
    </cfRule>
    <cfRule type="expression" dxfId="4324" priority="4626" stopIfTrue="1">
      <formula>INDIRECT("E"&amp;ROW())="Cancelled"</formula>
    </cfRule>
    <cfRule type="expression" dxfId="4323" priority="4627" stopIfTrue="1">
      <formula>INDIRECT("E"&amp;ROW())="On hold"</formula>
    </cfRule>
    <cfRule type="expression" dxfId="4322" priority="4628" stopIfTrue="1">
      <formula>INDIRECT("E"&amp;ROW())="Handed Over"</formula>
    </cfRule>
    <cfRule type="expression" dxfId="4321" priority="4629" stopIfTrue="1">
      <formula>INDIRECT("E"&amp;ROW())="Fitted"</formula>
    </cfRule>
    <cfRule type="expression" dxfId="4320" priority="4630" stopIfTrue="1">
      <formula>INDIRECT("E"&amp;ROW())="Booked to fit"</formula>
    </cfRule>
    <cfRule type="expression" dxfId="4319" priority="4631" stopIfTrue="1">
      <formula>INDIRECT("E"&amp;ROW())="Delivered To Depot/Container"</formula>
    </cfRule>
    <cfRule type="expression" dxfId="4318" priority="4632" stopIfTrue="1">
      <formula>INDIRECT("E"&amp;ROW())="Called Off"</formula>
    </cfRule>
    <cfRule type="expression" dxfId="4317" priority="4633" stopIfTrue="1">
      <formula>INDIRECT("E"&amp;ROW())="Recall Required"</formula>
    </cfRule>
    <cfRule type="expression" dxfId="4316" priority="4634">
      <formula>INDIRECT("D"&amp;ROW())="Yes"</formula>
    </cfRule>
  </conditionalFormatting>
  <conditionalFormatting sqref="H195:AB195 H197:AB197">
    <cfRule type="expression" dxfId="4315" priority="4046" stopIfTrue="1">
      <formula>INDIRECT("E"&amp;ROW())="Await Client Approval"</formula>
    </cfRule>
    <cfRule type="expression" dxfId="4314" priority="4047" stopIfTrue="1">
      <formula>INDIRECT("E"&amp;ROW())="SCOPE SURVEY"</formula>
    </cfRule>
    <cfRule type="expression" dxfId="4313" priority="4048" stopIfTrue="1">
      <formula>INDIRECT("E"&amp;ROW())="Priced"</formula>
    </cfRule>
    <cfRule type="expression" dxfId="4312" priority="4049" stopIfTrue="1">
      <formula>INDIRECT("E"&amp;ROW())="Sent for pricing"</formula>
    </cfRule>
    <cfRule type="expression" dxfId="4311" priority="4050" stopIfTrue="1">
      <formula>INDIRECT("E"&amp;ROW())="Await"</formula>
    </cfRule>
    <cfRule type="expression" dxfId="4310" priority="4051" stopIfTrue="1">
      <formula>INDIRECT("E"&amp;ROW())="CLEANSED"</formula>
    </cfRule>
    <cfRule type="expression" dxfId="4309" priority="4052" stopIfTrue="1">
      <formula>INDIRECT("E"&amp;ROW())="PM TO CLEANSE"</formula>
    </cfRule>
    <cfRule type="expression" dxfId="4308" priority="4053" stopIfTrue="1">
      <formula>INDIRECT("E"&amp;ROW())="Survey Received"</formula>
    </cfRule>
    <cfRule type="expression" dxfId="4307" priority="4054" stopIfTrue="1">
      <formula>INDIRECT("E"&amp;ROW())="Survey Booked"</formula>
    </cfRule>
    <cfRule type="expression" dxfId="4306" priority="4055" stopIfTrue="1">
      <formula>INDIRECT("E"&amp;ROW())="Supply Only"</formula>
    </cfRule>
    <cfRule type="expression" dxfId="4305" priority="4056" stopIfTrue="1">
      <formula>INDIRECT("E"&amp;ROW())="Part Fitted"</formula>
    </cfRule>
    <cfRule type="expression" dxfId="4304" priority="4057" stopIfTrue="1">
      <formula>INDIRECT("E"&amp;ROW())="confirmed"</formula>
    </cfRule>
    <cfRule type="expression" dxfId="4303" priority="4058" stopIfTrue="1">
      <formula>INDIRECT("E"&amp;ROW())="Duplicate"</formula>
    </cfRule>
    <cfRule type="expression" dxfId="4302" priority="4059" stopIfTrue="1">
      <formula>INDIRECT("E"&amp;ROW())="Handed Back"</formula>
    </cfRule>
    <cfRule type="expression" dxfId="4301" priority="4060" stopIfTrue="1">
      <formula>INDIRECT("E"&amp;ROW())="Refusal"</formula>
    </cfRule>
    <cfRule type="expression" dxfId="4300" priority="4061" stopIfTrue="1">
      <formula>INDIRECT("E"&amp;ROW())="No Access install"</formula>
    </cfRule>
    <cfRule type="expression" dxfId="4299" priority="4062" stopIfTrue="1">
      <formula>INDIRECT("E"&amp;ROW())="No Access survey"</formula>
    </cfRule>
    <cfRule type="expression" dxfId="4298" priority="4063" stopIfTrue="1">
      <formula>INDIRECT("E"&amp;ROW())="NWR"</formula>
    </cfRule>
    <cfRule type="expression" dxfId="4297" priority="4064" stopIfTrue="1">
      <formula>INDIRECT("E"&amp;ROW())="Cancelled"</formula>
    </cfRule>
    <cfRule type="expression" dxfId="4296" priority="4065" stopIfTrue="1">
      <formula>INDIRECT("E"&amp;ROW())="On hold"</formula>
    </cfRule>
    <cfRule type="expression" dxfId="4295" priority="4066" stopIfTrue="1">
      <formula>INDIRECT("E"&amp;ROW())="Handed Over"</formula>
    </cfRule>
    <cfRule type="expression" dxfId="4294" priority="4067" stopIfTrue="1">
      <formula>INDIRECT("E"&amp;ROW())="Fitted"</formula>
    </cfRule>
    <cfRule type="expression" dxfId="4293" priority="4068" stopIfTrue="1">
      <formula>INDIRECT("E"&amp;ROW())="Booked to fit"</formula>
    </cfRule>
    <cfRule type="expression" dxfId="4292" priority="4069" stopIfTrue="1">
      <formula>INDIRECT("E"&amp;ROW())="Delivered To Depot/Container"</formula>
    </cfRule>
    <cfRule type="expression" dxfId="4291" priority="4070" stopIfTrue="1">
      <formula>INDIRECT("E"&amp;ROW())="Called Off"</formula>
    </cfRule>
    <cfRule type="expression" dxfId="4290" priority="4071" stopIfTrue="1">
      <formula>INDIRECT("E"&amp;ROW())="Recall Required"</formula>
    </cfRule>
    <cfRule type="expression" dxfId="4289" priority="4072">
      <formula>INDIRECT("D"&amp;ROW())="Yes"</formula>
    </cfRule>
  </conditionalFormatting>
  <conditionalFormatting sqref="H198:AB198">
    <cfRule type="expression" dxfId="4288" priority="291" stopIfTrue="1">
      <formula>INDIRECT("E"&amp;ROW())="Recall Required"</formula>
    </cfRule>
    <cfRule type="expression" dxfId="4287" priority="292">
      <formula>INDIRECT("D"&amp;ROW())="Yes"</formula>
    </cfRule>
    <cfRule type="expression" dxfId="4286" priority="699" stopIfTrue="1">
      <formula>INDIRECT("E"&amp;ROW())="Refusal"</formula>
    </cfRule>
    <cfRule type="expression" dxfId="4285" priority="702" stopIfTrue="1">
      <formula>INDIRECT("E"&amp;ROW())="Sent for pricing"</formula>
    </cfRule>
    <cfRule type="expression" dxfId="4284" priority="703" stopIfTrue="1">
      <formula>INDIRECT("E"&amp;ROW())="Await"</formula>
    </cfRule>
    <cfRule type="expression" dxfId="4283" priority="704" stopIfTrue="1">
      <formula>INDIRECT("E"&amp;ROW())="CLEANSED"</formula>
    </cfRule>
    <cfRule type="expression" dxfId="4282" priority="705" stopIfTrue="1">
      <formula>INDIRECT("E"&amp;ROW())="PM TO CLEANSE"</formula>
    </cfRule>
    <cfRule type="expression" dxfId="4281" priority="706" stopIfTrue="1">
      <formula>INDIRECT("E"&amp;ROW())="Survey Received"</formula>
    </cfRule>
    <cfRule type="expression" dxfId="4280" priority="707" stopIfTrue="1">
      <formula>INDIRECT("E"&amp;ROW())="Survey Booked"</formula>
    </cfRule>
    <cfRule type="expression" dxfId="4279" priority="708" stopIfTrue="1">
      <formula>INDIRECT("E"&amp;ROW())="Supply Only"</formula>
    </cfRule>
    <cfRule type="expression" dxfId="4278" priority="709" stopIfTrue="1">
      <formula>INDIRECT("E"&amp;ROW())="Part Fitted"</formula>
    </cfRule>
    <cfRule type="expression" dxfId="4277" priority="710" stopIfTrue="1">
      <formula>INDIRECT("E"&amp;ROW())="SCOPE SURVEY"</formula>
    </cfRule>
    <cfRule type="expression" dxfId="4276" priority="711" stopIfTrue="1">
      <formula>INDIRECT("E"&amp;ROW())="No Access install"</formula>
    </cfRule>
    <cfRule type="expression" dxfId="4275" priority="712" stopIfTrue="1">
      <formula>INDIRECT("E"&amp;ROW())="No Access survey"</formula>
    </cfRule>
    <cfRule type="expression" dxfId="4274" priority="713" stopIfTrue="1">
      <formula>INDIRECT("E"&amp;ROW())="NWR"</formula>
    </cfRule>
    <cfRule type="expression" dxfId="4273" priority="714" stopIfTrue="1">
      <formula>INDIRECT("E"&amp;ROW())="Cancelled"</formula>
    </cfRule>
    <cfRule type="expression" dxfId="4272" priority="715" stopIfTrue="1">
      <formula>INDIRECT("E"&amp;ROW())="On hold"</formula>
    </cfRule>
    <cfRule type="expression" dxfId="4271" priority="716" stopIfTrue="1">
      <formula>INDIRECT("E"&amp;ROW())="Handed Over"</formula>
    </cfRule>
    <cfRule type="expression" dxfId="4270" priority="717" stopIfTrue="1">
      <formula>INDIRECT("E"&amp;ROW())="Fitted"</formula>
    </cfRule>
    <cfRule type="expression" dxfId="4269" priority="718" stopIfTrue="1">
      <formula>INDIRECT("E"&amp;ROW())="Booked to fit"</formula>
    </cfRule>
    <cfRule type="expression" dxfId="4268" priority="719" stopIfTrue="1">
      <formula>INDIRECT("E"&amp;ROW())="Delivered To Depot/Container"</formula>
    </cfRule>
    <cfRule type="expression" dxfId="4267" priority="720" stopIfTrue="1">
      <formula>INDIRECT("E"&amp;ROW())="Called Off"</formula>
    </cfRule>
    <cfRule type="expression" dxfId="4266" priority="722" stopIfTrue="1">
      <formula>INDIRECT("E"&amp;ROW())="confirmed"</formula>
    </cfRule>
    <cfRule type="expression" dxfId="4265" priority="723" stopIfTrue="1">
      <formula>INDIRECT("E"&amp;ROW())="Duplicate"</formula>
    </cfRule>
    <cfRule type="expression" dxfId="4264" priority="724" stopIfTrue="1">
      <formula>INDIRECT("E"&amp;ROW())="Handed Back"</formula>
    </cfRule>
  </conditionalFormatting>
  <conditionalFormatting sqref="I41:T41 I51:T51 I57:T57 I150:T150 I152:T152 I154:T154 I93:T93 I103:T103 I106:T106 I113:T113 I146:T146 I197:T197 I115:T115 I135:T136 I138:T138 I141:T141 I148:T148 I132:T133 I143:T144 I117:T130">
    <cfRule type="expression" dxfId="4263" priority="17078" stopIfTrue="1">
      <formula>INDIRECT("E"&amp;ROW())="Supply Only"</formula>
    </cfRule>
    <cfRule type="expression" dxfId="4262" priority="17079" stopIfTrue="1">
      <formula>INDIRECT("E"&amp;ROW())="Part Fitted"</formula>
    </cfRule>
    <cfRule type="expression" dxfId="4261" priority="17080" stopIfTrue="1">
      <formula>INDIRECT("E"&amp;ROW())="confirmed"</formula>
    </cfRule>
    <cfRule type="expression" dxfId="4260" priority="17081" stopIfTrue="1">
      <formula>INDIRECT("E"&amp;ROW())="Duplicate"</formula>
    </cfRule>
    <cfRule type="expression" dxfId="4259" priority="17082" stopIfTrue="1">
      <formula>INDIRECT("E"&amp;ROW())="Handed Back"</formula>
    </cfRule>
  </conditionalFormatting>
  <conditionalFormatting sqref="I41:T41 I57:T57 I51:T51">
    <cfRule type="expression" dxfId="4258" priority="17077" stopIfTrue="1">
      <formula>INDIRECT("E"&amp;ROW())="Recall Required"</formula>
    </cfRule>
  </conditionalFormatting>
  <conditionalFormatting sqref="I49:T49">
    <cfRule type="expression" dxfId="4257" priority="11798">
      <formula>INDIRECT("D"&amp;ROW())="Yes"</formula>
    </cfRule>
    <cfRule type="expression" dxfId="4256" priority="11799" stopIfTrue="1">
      <formula>INDIRECT("E"&amp;ROW())="Recall Required"</formula>
    </cfRule>
    <cfRule type="expression" dxfId="4255" priority="11800" stopIfTrue="1">
      <formula>INDIRECT("E"&amp;ROW())="Supply Only"</formula>
    </cfRule>
    <cfRule type="expression" dxfId="4254" priority="11801" stopIfTrue="1">
      <formula>INDIRECT("E"&amp;ROW())="Part Fitted"</formula>
    </cfRule>
    <cfRule type="expression" dxfId="4253" priority="11802" stopIfTrue="1">
      <formula>INDIRECT("E"&amp;ROW())="confirmed"</formula>
    </cfRule>
    <cfRule type="expression" dxfId="4252" priority="11803" stopIfTrue="1">
      <formula>INDIRECT("E"&amp;ROW())="Duplicate"</formula>
    </cfRule>
    <cfRule type="expression" dxfId="4251" priority="11804" stopIfTrue="1">
      <formula>INDIRECT("E"&amp;ROW())="Handed Back"</formula>
    </cfRule>
  </conditionalFormatting>
  <conditionalFormatting sqref="I55:T55">
    <cfRule type="expression" dxfId="4250" priority="12897">
      <formula>INDIRECT("D"&amp;ROW())="Yes"</formula>
    </cfRule>
    <cfRule type="expression" dxfId="4249" priority="12898" stopIfTrue="1">
      <formula>INDIRECT("E"&amp;ROW())="Recall Required"</formula>
    </cfRule>
    <cfRule type="expression" dxfId="4248" priority="12899" stopIfTrue="1">
      <formula>INDIRECT("E"&amp;ROW())="Supply Only"</formula>
    </cfRule>
    <cfRule type="expression" dxfId="4247" priority="12900" stopIfTrue="1">
      <formula>INDIRECT("E"&amp;ROW())="Part Fitted"</formula>
    </cfRule>
    <cfRule type="expression" dxfId="4246" priority="12901" stopIfTrue="1">
      <formula>INDIRECT("E"&amp;ROW())="confirmed"</formula>
    </cfRule>
    <cfRule type="expression" dxfId="4245" priority="12902" stopIfTrue="1">
      <formula>INDIRECT("E"&amp;ROW())="Duplicate"</formula>
    </cfRule>
    <cfRule type="expression" dxfId="4244" priority="12903" stopIfTrue="1">
      <formula>INDIRECT("E"&amp;ROW())="Handed Back"</formula>
    </cfRule>
  </conditionalFormatting>
  <conditionalFormatting sqref="I57:T57 I41:T41">
    <cfRule type="expression" dxfId="4243" priority="17076">
      <formula>INDIRECT("D"&amp;ROW())="Yes"</formula>
    </cfRule>
  </conditionalFormatting>
  <conditionalFormatting sqref="I61:T61">
    <cfRule type="expression" dxfId="4242" priority="4532">
      <formula>INDIRECT("D"&amp;ROW())="Yes"</formula>
    </cfRule>
    <cfRule type="expression" dxfId="4241" priority="4533" stopIfTrue="1">
      <formula>INDIRECT("E"&amp;ROW())="Recall Required"</formula>
    </cfRule>
    <cfRule type="expression" dxfId="4240" priority="4534" stopIfTrue="1">
      <formula>INDIRECT("E"&amp;ROW())="Supply Only"</formula>
    </cfRule>
    <cfRule type="expression" dxfId="4239" priority="4535" stopIfTrue="1">
      <formula>INDIRECT("E"&amp;ROW())="Part Fitted"</formula>
    </cfRule>
    <cfRule type="expression" dxfId="4238" priority="4536" stopIfTrue="1">
      <formula>INDIRECT("E"&amp;ROW())="confirmed"</formula>
    </cfRule>
    <cfRule type="expression" dxfId="4237" priority="4537" stopIfTrue="1">
      <formula>INDIRECT("E"&amp;ROW())="Duplicate"</formula>
    </cfRule>
    <cfRule type="expression" dxfId="4236" priority="4538" stopIfTrue="1">
      <formula>INDIRECT("E"&amp;ROW())="Handed Back"</formula>
    </cfRule>
  </conditionalFormatting>
  <conditionalFormatting sqref="I70:T71">
    <cfRule type="expression" dxfId="4235" priority="9421" stopIfTrue="1">
      <formula>INDIRECT("E"&amp;ROW())="Supply Only"</formula>
    </cfRule>
  </conditionalFormatting>
  <conditionalFormatting sqref="I71:T71">
    <cfRule type="expression" dxfId="4234" priority="9422" stopIfTrue="1">
      <formula>INDIRECT("E"&amp;ROW())="Part Fitted"</formula>
    </cfRule>
    <cfRule type="expression" dxfId="4233" priority="9423" stopIfTrue="1">
      <formula>INDIRECT("E"&amp;ROW())="confirmed"</formula>
    </cfRule>
    <cfRule type="expression" dxfId="4232" priority="9424" stopIfTrue="1">
      <formula>INDIRECT("E"&amp;ROW())="Duplicate"</formula>
    </cfRule>
    <cfRule type="expression" dxfId="4231" priority="9425" stopIfTrue="1">
      <formula>INDIRECT("E"&amp;ROW())="Handed Back"</formula>
    </cfRule>
  </conditionalFormatting>
  <conditionalFormatting sqref="I77:T77">
    <cfRule type="expression" dxfId="4230" priority="9348" stopIfTrue="1">
      <formula>INDIRECT("E"&amp;ROW())="Part Fitted"</formula>
    </cfRule>
    <cfRule type="expression" dxfId="4229" priority="9349" stopIfTrue="1">
      <formula>INDIRECT("E"&amp;ROW())="confirmed"</formula>
    </cfRule>
    <cfRule type="expression" dxfId="4228" priority="9350" stopIfTrue="1">
      <formula>INDIRECT("E"&amp;ROW())="Duplicate"</formula>
    </cfRule>
    <cfRule type="expression" dxfId="4227" priority="9351" stopIfTrue="1">
      <formula>INDIRECT("E"&amp;ROW())="Handed Back"</formula>
    </cfRule>
  </conditionalFormatting>
  <conditionalFormatting sqref="I77:T87">
    <cfRule type="expression" dxfId="4226" priority="9347" stopIfTrue="1">
      <formula>INDIRECT("E"&amp;ROW())="Supply Only"</formula>
    </cfRule>
  </conditionalFormatting>
  <conditionalFormatting sqref="I78:T83">
    <cfRule type="expression" dxfId="4225" priority="11285" stopIfTrue="1">
      <formula>INDIRECT("E"&amp;ROW())="confirmed"</formula>
    </cfRule>
    <cfRule type="expression" dxfId="4224" priority="11286" stopIfTrue="1">
      <formula>INDIRECT("E"&amp;ROW())="Duplicate"</formula>
    </cfRule>
    <cfRule type="expression" dxfId="4223" priority="11287" stopIfTrue="1">
      <formula>INDIRECT("E"&amp;ROW())="Handed Back"</formula>
    </cfRule>
  </conditionalFormatting>
  <conditionalFormatting sqref="I78:T85">
    <cfRule type="expression" dxfId="4222" priority="11172" stopIfTrue="1">
      <formula>INDIRECT("E"&amp;ROW())="Part Fitted"</formula>
    </cfRule>
  </conditionalFormatting>
  <conditionalFormatting sqref="I84:T85">
    <cfRule type="expression" dxfId="4221" priority="11173" stopIfTrue="1">
      <formula>INDIRECT("E"&amp;ROW())="confirmed"</formula>
    </cfRule>
    <cfRule type="expression" dxfId="4220" priority="11174" stopIfTrue="1">
      <formula>INDIRECT("E"&amp;ROW())="Duplicate"</formula>
    </cfRule>
    <cfRule type="expression" dxfId="4219" priority="11175" stopIfTrue="1">
      <formula>INDIRECT("E"&amp;ROW())="Handed Back"</formula>
    </cfRule>
  </conditionalFormatting>
  <conditionalFormatting sqref="I86:T87">
    <cfRule type="expression" dxfId="4218" priority="10690" stopIfTrue="1">
      <formula>INDIRECT("E"&amp;ROW())="Part Fitted"</formula>
    </cfRule>
    <cfRule type="expression" dxfId="4217" priority="10691" stopIfTrue="1">
      <formula>INDIRECT("E"&amp;ROW())="confirmed"</formula>
    </cfRule>
    <cfRule type="expression" dxfId="4216" priority="10692" stopIfTrue="1">
      <formula>INDIRECT("E"&amp;ROW())="Duplicate"</formula>
    </cfRule>
    <cfRule type="expression" dxfId="4215" priority="10693" stopIfTrue="1">
      <formula>INDIRECT("E"&amp;ROW())="Handed Back"</formula>
    </cfRule>
  </conditionalFormatting>
  <conditionalFormatting sqref="I88:T88 I103:T103 I106:T106 I113:T113 I118:T119 I144:T144">
    <cfRule type="expression" dxfId="4214" priority="11457" stopIfTrue="1">
      <formula>INDIRECT("E"&amp;ROW())="Part Fitted"</formula>
    </cfRule>
    <cfRule type="expression" dxfId="4213" priority="11458" stopIfTrue="1">
      <formula>INDIRECT("E"&amp;ROW())="confirmed"</formula>
    </cfRule>
    <cfRule type="expression" dxfId="4212" priority="11459" stopIfTrue="1">
      <formula>INDIRECT("E"&amp;ROW())="Duplicate"</formula>
    </cfRule>
    <cfRule type="expression" dxfId="4211" priority="11460" stopIfTrue="1">
      <formula>INDIRECT("E"&amp;ROW())="Handed Back"</formula>
    </cfRule>
  </conditionalFormatting>
  <conditionalFormatting sqref="I90:T90">
    <cfRule type="expression" dxfId="4210" priority="10496" stopIfTrue="1">
      <formula>INDIRECT("E"&amp;ROW())="Part Fitted"</formula>
    </cfRule>
    <cfRule type="expression" dxfId="4209" priority="10497" stopIfTrue="1">
      <formula>INDIRECT("E"&amp;ROW())="confirmed"</formula>
    </cfRule>
    <cfRule type="expression" dxfId="4208" priority="10498" stopIfTrue="1">
      <formula>INDIRECT("E"&amp;ROW())="Duplicate"</formula>
    </cfRule>
    <cfRule type="expression" dxfId="4207" priority="10499" stopIfTrue="1">
      <formula>INDIRECT("E"&amp;ROW())="Handed Back"</formula>
    </cfRule>
  </conditionalFormatting>
  <conditionalFormatting sqref="I91:T91">
    <cfRule type="expression" dxfId="4206" priority="10384" stopIfTrue="1">
      <formula>INDIRECT("E"&amp;ROW())="Part Fitted"</formula>
    </cfRule>
    <cfRule type="expression" dxfId="4205" priority="10385" stopIfTrue="1">
      <formula>INDIRECT("E"&amp;ROW())="confirmed"</formula>
    </cfRule>
    <cfRule type="expression" dxfId="4204" priority="10386" stopIfTrue="1">
      <formula>INDIRECT("E"&amp;ROW())="Duplicate"</formula>
    </cfRule>
    <cfRule type="expression" dxfId="4203" priority="10387" stopIfTrue="1">
      <formula>INDIRECT("E"&amp;ROW())="Handed Back"</formula>
    </cfRule>
  </conditionalFormatting>
  <conditionalFormatting sqref="I92:T93">
    <cfRule type="expression" dxfId="4202" priority="10057" stopIfTrue="1">
      <formula>INDIRECT("E"&amp;ROW())="Part Fitted"</formula>
    </cfRule>
    <cfRule type="expression" dxfId="4201" priority="10058" stopIfTrue="1">
      <formula>INDIRECT("E"&amp;ROW())="confirmed"</formula>
    </cfRule>
    <cfRule type="expression" dxfId="4200" priority="10059" stopIfTrue="1">
      <formula>INDIRECT("E"&amp;ROW())="Duplicate"</formula>
    </cfRule>
    <cfRule type="expression" dxfId="4199" priority="10060" stopIfTrue="1">
      <formula>INDIRECT("E"&amp;ROW())="Handed Back"</formula>
    </cfRule>
  </conditionalFormatting>
  <conditionalFormatting sqref="I94:T94">
    <cfRule type="expression" dxfId="4198" priority="10302" stopIfTrue="1">
      <formula>INDIRECT("E"&amp;ROW())="Part Fitted"</formula>
    </cfRule>
    <cfRule type="expression" dxfId="4197" priority="10303" stopIfTrue="1">
      <formula>INDIRECT("E"&amp;ROW())="confirmed"</formula>
    </cfRule>
    <cfRule type="expression" dxfId="4196" priority="10304" stopIfTrue="1">
      <formula>INDIRECT("E"&amp;ROW())="Duplicate"</formula>
    </cfRule>
    <cfRule type="expression" dxfId="4195" priority="10305" stopIfTrue="1">
      <formula>INDIRECT("E"&amp;ROW())="Handed Back"</formula>
    </cfRule>
  </conditionalFormatting>
  <conditionalFormatting sqref="I97:T98">
    <cfRule type="expression" dxfId="4194" priority="9187" stopIfTrue="1">
      <formula>INDIRECT("E"&amp;ROW())="Supply Only"</formula>
    </cfRule>
    <cfRule type="expression" dxfId="4193" priority="9189" stopIfTrue="1">
      <formula>INDIRECT("E"&amp;ROW())="Part Fitted"</formula>
    </cfRule>
    <cfRule type="expression" dxfId="4192" priority="9190" stopIfTrue="1">
      <formula>INDIRECT("E"&amp;ROW())="confirmed"</formula>
    </cfRule>
    <cfRule type="expression" dxfId="4191" priority="9191" stopIfTrue="1">
      <formula>INDIRECT("E"&amp;ROW())="Duplicate"</formula>
    </cfRule>
    <cfRule type="expression" dxfId="4190" priority="9192" stopIfTrue="1">
      <formula>INDIRECT("E"&amp;ROW())="Handed Back"</formula>
    </cfRule>
  </conditionalFormatting>
  <conditionalFormatting sqref="I99:T100 I104:T106">
    <cfRule type="expression" dxfId="4189" priority="8951" stopIfTrue="1">
      <formula>INDIRECT("E"&amp;ROW())="Supply Only"</formula>
    </cfRule>
    <cfRule type="expression" dxfId="4188" priority="8953" stopIfTrue="1">
      <formula>INDIRECT("E"&amp;ROW())="Part Fitted"</formula>
    </cfRule>
    <cfRule type="expression" dxfId="4187" priority="8954" stopIfTrue="1">
      <formula>INDIRECT("E"&amp;ROW())="confirmed"</formula>
    </cfRule>
    <cfRule type="expression" dxfId="4186" priority="8955" stopIfTrue="1">
      <formula>INDIRECT("E"&amp;ROW())="Duplicate"</formula>
    </cfRule>
    <cfRule type="expression" dxfId="4185" priority="8956" stopIfTrue="1">
      <formula>INDIRECT("E"&amp;ROW())="Handed Back"</formula>
    </cfRule>
  </conditionalFormatting>
  <conditionalFormatting sqref="I101:T101">
    <cfRule type="expression" dxfId="4184" priority="8833" stopIfTrue="1">
      <formula>INDIRECT("E"&amp;ROW())="Supply Only"</formula>
    </cfRule>
    <cfRule type="expression" dxfId="4183" priority="8835" stopIfTrue="1">
      <formula>INDIRECT("E"&amp;ROW())="Part Fitted"</formula>
    </cfRule>
    <cfRule type="expression" dxfId="4182" priority="8836" stopIfTrue="1">
      <formula>INDIRECT("E"&amp;ROW())="confirmed"</formula>
    </cfRule>
    <cfRule type="expression" dxfId="4181" priority="8837" stopIfTrue="1">
      <formula>INDIRECT("E"&amp;ROW())="Duplicate"</formula>
    </cfRule>
    <cfRule type="expression" dxfId="4180" priority="8838" stopIfTrue="1">
      <formula>INDIRECT("E"&amp;ROW())="Handed Back"</formula>
    </cfRule>
  </conditionalFormatting>
  <conditionalFormatting sqref="I102:T103 I93:T93">
    <cfRule type="expression" dxfId="4179" priority="8077" stopIfTrue="1">
      <formula>INDIRECT("E"&amp;ROW())="Supply Only"</formula>
    </cfRule>
    <cfRule type="expression" dxfId="4178" priority="8079" stopIfTrue="1">
      <formula>INDIRECT("E"&amp;ROW())="Part Fitted"</formula>
    </cfRule>
    <cfRule type="expression" dxfId="4177" priority="8080" stopIfTrue="1">
      <formula>INDIRECT("E"&amp;ROW())="confirmed"</formula>
    </cfRule>
    <cfRule type="expression" dxfId="4176" priority="8081" stopIfTrue="1">
      <formula>INDIRECT("E"&amp;ROW())="Duplicate"</formula>
    </cfRule>
    <cfRule type="expression" dxfId="4175" priority="8082" stopIfTrue="1">
      <formula>INDIRECT("E"&amp;ROW())="Handed Back"</formula>
    </cfRule>
  </conditionalFormatting>
  <conditionalFormatting sqref="I107:T108">
    <cfRule type="expression" dxfId="4174" priority="8715" stopIfTrue="1">
      <formula>INDIRECT("E"&amp;ROW())="Supply Only"</formula>
    </cfRule>
    <cfRule type="expression" dxfId="4173" priority="8717" stopIfTrue="1">
      <formula>INDIRECT("E"&amp;ROW())="Part Fitted"</formula>
    </cfRule>
    <cfRule type="expression" dxfId="4172" priority="8718" stopIfTrue="1">
      <formula>INDIRECT("E"&amp;ROW())="confirmed"</formula>
    </cfRule>
    <cfRule type="expression" dxfId="4171" priority="8719" stopIfTrue="1">
      <formula>INDIRECT("E"&amp;ROW())="Duplicate"</formula>
    </cfRule>
    <cfRule type="expression" dxfId="4170" priority="8720" stopIfTrue="1">
      <formula>INDIRECT("E"&amp;ROW())="Handed Back"</formula>
    </cfRule>
  </conditionalFormatting>
  <conditionalFormatting sqref="I111:T111">
    <cfRule type="expression" dxfId="4169" priority="8597" stopIfTrue="1">
      <formula>INDIRECT("E"&amp;ROW())="Supply Only"</formula>
    </cfRule>
    <cfRule type="expression" dxfId="4168" priority="8599" stopIfTrue="1">
      <formula>INDIRECT("E"&amp;ROW())="Part Fitted"</formula>
    </cfRule>
    <cfRule type="expression" dxfId="4167" priority="8600" stopIfTrue="1">
      <formula>INDIRECT("E"&amp;ROW())="confirmed"</formula>
    </cfRule>
    <cfRule type="expression" dxfId="4166" priority="8601" stopIfTrue="1">
      <formula>INDIRECT("E"&amp;ROW())="Duplicate"</formula>
    </cfRule>
    <cfRule type="expression" dxfId="4165" priority="8602" stopIfTrue="1">
      <formula>INDIRECT("E"&amp;ROW())="Handed Back"</formula>
    </cfRule>
  </conditionalFormatting>
  <conditionalFormatting sqref="I112:T113 I96:T96">
    <cfRule type="expression" dxfId="4164" priority="7391" stopIfTrue="1">
      <formula>INDIRECT("E"&amp;ROW())="Supply Only"</formula>
    </cfRule>
    <cfRule type="expression" dxfId="4163" priority="7393" stopIfTrue="1">
      <formula>INDIRECT("E"&amp;ROW())="Part Fitted"</formula>
    </cfRule>
    <cfRule type="expression" dxfId="4162" priority="7394" stopIfTrue="1">
      <formula>INDIRECT("E"&amp;ROW())="confirmed"</formula>
    </cfRule>
    <cfRule type="expression" dxfId="4161" priority="7395" stopIfTrue="1">
      <formula>INDIRECT("E"&amp;ROW())="Duplicate"</formula>
    </cfRule>
    <cfRule type="expression" dxfId="4160" priority="7396" stopIfTrue="1">
      <formula>INDIRECT("E"&amp;ROW())="Handed Back"</formula>
    </cfRule>
  </conditionalFormatting>
  <conditionalFormatting sqref="I151:T151">
    <cfRule type="expression" dxfId="4159" priority="6184">
      <formula>INDIRECT("D"&amp;ROW())="Yes"</formula>
    </cfRule>
    <cfRule type="expression" dxfId="4158" priority="6185" stopIfTrue="1">
      <formula>INDIRECT("E"&amp;ROW())="Recall Required"</formula>
    </cfRule>
    <cfRule type="expression" dxfId="4157" priority="6186" stopIfTrue="1">
      <formula>INDIRECT("E"&amp;ROW())="Supply Only"</formula>
    </cfRule>
    <cfRule type="expression" dxfId="4156" priority="6187" stopIfTrue="1">
      <formula>INDIRECT("E"&amp;ROW())="Part Fitted"</formula>
    </cfRule>
    <cfRule type="expression" dxfId="4155" priority="6188" stopIfTrue="1">
      <formula>INDIRECT("E"&amp;ROW())="confirmed"</formula>
    </cfRule>
    <cfRule type="expression" dxfId="4154" priority="6189" stopIfTrue="1">
      <formula>INDIRECT("E"&amp;ROW())="Duplicate"</formula>
    </cfRule>
    <cfRule type="expression" dxfId="4153" priority="6190" stopIfTrue="1">
      <formula>INDIRECT("E"&amp;ROW())="Handed Back"</formula>
    </cfRule>
  </conditionalFormatting>
  <conditionalFormatting sqref="I190:T190">
    <cfRule type="expression" dxfId="4152" priority="5664" stopIfTrue="1">
      <formula>INDIRECT("E"&amp;ROW())="Recall Required"</formula>
    </cfRule>
    <cfRule type="expression" dxfId="4151" priority="5665" stopIfTrue="1">
      <formula>INDIRECT("E"&amp;ROW())="Supply Only"</formula>
    </cfRule>
    <cfRule type="expression" dxfId="4150" priority="5666" stopIfTrue="1">
      <formula>INDIRECT("E"&amp;ROW())="Part Fitted"</formula>
    </cfRule>
    <cfRule type="expression" dxfId="4149" priority="5667" stopIfTrue="1">
      <formula>INDIRECT("E"&amp;ROW())="confirmed"</formula>
    </cfRule>
    <cfRule type="expression" dxfId="4148" priority="5668" stopIfTrue="1">
      <formula>INDIRECT("E"&amp;ROW())="Duplicate"</formula>
    </cfRule>
    <cfRule type="expression" dxfId="4147" priority="5669" stopIfTrue="1">
      <formula>INDIRECT("E"&amp;ROW())="Handed Back"</formula>
    </cfRule>
  </conditionalFormatting>
  <conditionalFormatting sqref="I191:T191">
    <cfRule type="expression" dxfId="4146" priority="5112" stopIfTrue="1">
      <formula>INDIRECT("E"&amp;ROW())="Supply Only"</formula>
    </cfRule>
    <cfRule type="expression" dxfId="4145" priority="5113" stopIfTrue="1">
      <formula>INDIRECT("E"&amp;ROW())="Part Fitted"</formula>
    </cfRule>
    <cfRule type="expression" dxfId="4144" priority="5114" stopIfTrue="1">
      <formula>INDIRECT("E"&amp;ROW())="confirmed"</formula>
    </cfRule>
    <cfRule type="expression" dxfId="4143" priority="5115" stopIfTrue="1">
      <formula>INDIRECT("E"&amp;ROW())="Duplicate"</formula>
    </cfRule>
    <cfRule type="expression" dxfId="4142" priority="5116" stopIfTrue="1">
      <formula>INDIRECT("E"&amp;ROW())="Handed Back"</formula>
    </cfRule>
  </conditionalFormatting>
  <conditionalFormatting sqref="I1:AB1">
    <cfRule type="expression" dxfId="4141" priority="20109" stopIfTrue="1">
      <formula>INDIRECT("E"&amp;ROW())="confirmed"</formula>
    </cfRule>
    <cfRule type="expression" dxfId="4140" priority="20110" stopIfTrue="1">
      <formula>INDIRECT("E"&amp;ROW())="Duplicate"</formula>
    </cfRule>
    <cfRule type="expression" dxfId="4139" priority="20111" stopIfTrue="1">
      <formula>INDIRECT("E"&amp;ROW())="Handed Back"</formula>
    </cfRule>
    <cfRule type="expression" dxfId="4138" priority="20112" stopIfTrue="1">
      <formula>INDIRECT("E"&amp;ROW())="Refusal"</formula>
    </cfRule>
    <cfRule type="expression" dxfId="4137" priority="20113" stopIfTrue="1">
      <formula>INDIRECT("E"&amp;ROW())="No Access install"</formula>
    </cfRule>
    <cfRule type="expression" dxfId="4136" priority="20114" stopIfTrue="1">
      <formula>INDIRECT("E"&amp;ROW())="No Access survey"</formula>
    </cfRule>
    <cfRule type="expression" dxfId="4135" priority="20115" stopIfTrue="1">
      <formula>INDIRECT("E"&amp;ROW())="NWR"</formula>
    </cfRule>
    <cfRule type="expression" dxfId="4134" priority="20116" stopIfTrue="1">
      <formula>INDIRECT("E"&amp;ROW())="Cancelled"</formula>
    </cfRule>
    <cfRule type="expression" dxfId="4133" priority="20117" stopIfTrue="1">
      <formula>INDIRECT("E"&amp;ROW())="On hold"</formula>
    </cfRule>
    <cfRule type="expression" dxfId="4132" priority="20118" stopIfTrue="1">
      <formula>INDIRECT("E"&amp;ROW())="Handed Over"</formula>
    </cfRule>
    <cfRule type="expression" dxfId="4131" priority="20119" stopIfTrue="1">
      <formula>INDIRECT("E"&amp;ROW())="Fitted"</formula>
    </cfRule>
    <cfRule type="expression" dxfId="4130" priority="20120" stopIfTrue="1">
      <formula>INDIRECT("E"&amp;ROW())="Booked to fit"</formula>
    </cfRule>
    <cfRule type="expression" dxfId="4129" priority="20121" stopIfTrue="1">
      <formula>INDIRECT("E"&amp;ROW())="Delivered To Depot/Container"</formula>
    </cfRule>
    <cfRule type="expression" dxfId="4128" priority="20122" stopIfTrue="1">
      <formula>INDIRECT("E"&amp;ROW())="Called Off"</formula>
    </cfRule>
    <cfRule type="expression" dxfId="4127" priority="20123" stopIfTrue="1">
      <formula>INDIRECT("E"&amp;ROW())="Await Client Approval"</formula>
    </cfRule>
    <cfRule type="expression" dxfId="4126" priority="20124" stopIfTrue="1">
      <formula>INDIRECT("E"&amp;ROW())="SCOPE SURVEY"</formula>
    </cfRule>
    <cfRule type="expression" dxfId="4125" priority="20126" stopIfTrue="1">
      <formula>INDIRECT("E"&amp;ROW())="Sent for pricing"</formula>
    </cfRule>
    <cfRule type="expression" dxfId="4124" priority="20127" stopIfTrue="1">
      <formula>INDIRECT("E"&amp;ROW())="Await"</formula>
    </cfRule>
    <cfRule type="expression" dxfId="4123" priority="20128" stopIfTrue="1">
      <formula>INDIRECT("E"&amp;ROW())="CLEANSED"</formula>
    </cfRule>
    <cfRule type="expression" dxfId="4122" priority="20129" stopIfTrue="1">
      <formula>INDIRECT("E"&amp;ROW())="PM TO CLEANSE"</formula>
    </cfRule>
    <cfRule type="expression" dxfId="4121" priority="20130" stopIfTrue="1">
      <formula>INDIRECT("E"&amp;ROW())="Survey Received"</formula>
    </cfRule>
    <cfRule type="expression" dxfId="4120" priority="20131" stopIfTrue="1">
      <formula>INDIRECT("E"&amp;ROW())="Survey Booked"</formula>
    </cfRule>
  </conditionalFormatting>
  <conditionalFormatting sqref="I2:AB3 I18:AB19 I22:AB24 I29:AB29 I37:AB39 I48:AB48 I63:AB63 I65:AB65 I70:AB74 I76:AB83 I85:AB89">
    <cfRule type="expression" dxfId="4119" priority="17563" stopIfTrue="1">
      <formula>INDIRECT("E"&amp;ROW())="Priced"</formula>
    </cfRule>
    <cfRule type="expression" dxfId="4118" priority="17564" stopIfTrue="1">
      <formula>INDIRECT("E"&amp;ROW())="Sent for pricing"</formula>
    </cfRule>
    <cfRule type="expression" dxfId="4117" priority="17565" stopIfTrue="1">
      <formula>INDIRECT("E"&amp;ROW())="Await"</formula>
    </cfRule>
    <cfRule type="expression" dxfId="4116" priority="17566" stopIfTrue="1">
      <formula>INDIRECT("E"&amp;ROW())="CLEANSED"</formula>
    </cfRule>
    <cfRule type="expression" dxfId="4115" priority="17567" stopIfTrue="1">
      <formula>INDIRECT("E"&amp;ROW())="PM TO CLEANSE"</formula>
    </cfRule>
    <cfRule type="expression" dxfId="4114" priority="17568" stopIfTrue="1">
      <formula>INDIRECT("E"&amp;ROW())="Survey Received"</formula>
    </cfRule>
    <cfRule type="expression" dxfId="4113" priority="17569" stopIfTrue="1">
      <formula>INDIRECT("E"&amp;ROW())="Survey Booked"</formula>
    </cfRule>
  </conditionalFormatting>
  <conditionalFormatting sqref="I2:AB3 I18:AB19 I48:AB48 I22:AB24 I29:AB29 I37:AB39 I76:AB83 I63:AB63 I65:AB65 I70:AB74 I85:AB89">
    <cfRule type="expression" dxfId="4112" priority="17562" stopIfTrue="1">
      <formula>INDIRECT("E"&amp;ROW())="SCOPE SURVEY"</formula>
    </cfRule>
  </conditionalFormatting>
  <conditionalFormatting sqref="I2:AB3 I18:AB19 I48:AB48">
    <cfRule type="expression" dxfId="4111" priority="17561" stopIfTrue="1">
      <formula>INDIRECT("E"&amp;ROW())="Await Client Approval"</formula>
    </cfRule>
  </conditionalFormatting>
  <conditionalFormatting sqref="I3:AB3 I5:AB5 I17:AB17 I15:AB15">
    <cfRule type="expression" dxfId="4110" priority="17401" stopIfTrue="1">
      <formula>INDIRECT("E"&amp;ROW())="Recall Required"</formula>
    </cfRule>
  </conditionalFormatting>
  <conditionalFormatting sqref="I3:AB3 I5:AB5 I19:AB19 I52:AB54 I93:AB93 I96:AB96 I103:AB103 I106:AB106 I113:AB113 I115:AB115 I118:AB119 I144:AB144">
    <cfRule type="expression" dxfId="4109" priority="76630" stopIfTrue="1">
      <formula>INDIRECT("E"&amp;ROW())="SCOPE SURVEY"</formula>
    </cfRule>
    <cfRule type="expression" dxfId="4108" priority="76631" stopIfTrue="1">
      <formula>INDIRECT("E"&amp;ROW())="Priced"</formula>
    </cfRule>
    <cfRule type="expression" dxfId="4107" priority="76632" stopIfTrue="1">
      <formula>INDIRECT("E"&amp;ROW())="Sent for pricing"</formula>
    </cfRule>
    <cfRule type="expression" dxfId="4106" priority="76633" stopIfTrue="1">
      <formula>INDIRECT("E"&amp;ROW())="Await"</formula>
    </cfRule>
    <cfRule type="expression" dxfId="4105" priority="76634" stopIfTrue="1">
      <formula>INDIRECT("E"&amp;ROW())="CLEANSED"</formula>
    </cfRule>
    <cfRule type="expression" dxfId="4104" priority="76635" stopIfTrue="1">
      <formula>INDIRECT("E"&amp;ROW())="PM TO CLEANSE"</formula>
    </cfRule>
    <cfRule type="expression" dxfId="4103" priority="76636" stopIfTrue="1">
      <formula>INDIRECT("E"&amp;ROW())="Survey Received"</formula>
    </cfRule>
    <cfRule type="expression" dxfId="4102" priority="76637" stopIfTrue="1">
      <formula>INDIRECT("E"&amp;ROW())="Survey Booked"</formula>
    </cfRule>
  </conditionalFormatting>
  <conditionalFormatting sqref="I3:AB3 I5:AB5 I19:AB19">
    <cfRule type="expression" dxfId="4101" priority="76629" stopIfTrue="1">
      <formula>INDIRECT("E"&amp;ROW())="Await Client Approval"</formula>
    </cfRule>
  </conditionalFormatting>
  <conditionalFormatting sqref="I4:AB10 I32:AB33 I38:AB38 I79:AB79 I85:AB85">
    <cfRule type="expression" dxfId="4100" priority="16226" stopIfTrue="1">
      <formula>INDIRECT("E"&amp;ROW())="SCOPE SURVEY"</formula>
    </cfRule>
    <cfRule type="expression" dxfId="4099" priority="16227" stopIfTrue="1">
      <formula>INDIRECT("E"&amp;ROW())="Priced"</formula>
    </cfRule>
    <cfRule type="expression" dxfId="4098" priority="16228" stopIfTrue="1">
      <formula>INDIRECT("E"&amp;ROW())="Sent for pricing"</formula>
    </cfRule>
    <cfRule type="expression" dxfId="4097" priority="16229" stopIfTrue="1">
      <formula>INDIRECT("E"&amp;ROW())="Await"</formula>
    </cfRule>
    <cfRule type="expression" dxfId="4096" priority="16230" stopIfTrue="1">
      <formula>INDIRECT("E"&amp;ROW())="CLEANSED"</formula>
    </cfRule>
    <cfRule type="expression" dxfId="4095" priority="16231" stopIfTrue="1">
      <formula>INDIRECT("E"&amp;ROW())="PM TO CLEANSE"</formula>
    </cfRule>
    <cfRule type="expression" dxfId="4094" priority="16232" stopIfTrue="1">
      <formula>INDIRECT("E"&amp;ROW())="Survey Received"</formula>
    </cfRule>
    <cfRule type="expression" dxfId="4093" priority="16233" stopIfTrue="1">
      <formula>INDIRECT("E"&amp;ROW())="Survey Booked"</formula>
    </cfRule>
  </conditionalFormatting>
  <conditionalFormatting sqref="I4:AB10 I79:AB79 I85:AB85 I32:AB33 I38:AB38">
    <cfRule type="expression" dxfId="4092" priority="16225" stopIfTrue="1">
      <formula>INDIRECT("E"&amp;ROW())="Await Client Approval"</formula>
    </cfRule>
  </conditionalFormatting>
  <conditionalFormatting sqref="I7:AB7">
    <cfRule type="expression" dxfId="4091" priority="16161">
      <formula>INDIRECT("D"&amp;ROW())="Yes"</formula>
    </cfRule>
    <cfRule type="expression" dxfId="4090" priority="16162" stopIfTrue="1">
      <formula>INDIRECT("E"&amp;ROW())="Recall Required"</formula>
    </cfRule>
    <cfRule type="expression" dxfId="4089" priority="16216" stopIfTrue="1">
      <formula>INDIRECT("E"&amp;ROW())="Await Client Approval"</formula>
    </cfRule>
    <cfRule type="expression" dxfId="4088" priority="16217" stopIfTrue="1">
      <formula>INDIRECT("E"&amp;ROW())="SCOPE SURVEY"</formula>
    </cfRule>
    <cfRule type="expression" dxfId="4087" priority="16218" stopIfTrue="1">
      <formula>INDIRECT("E"&amp;ROW())="Priced"</formula>
    </cfRule>
    <cfRule type="expression" dxfId="4086" priority="16219" stopIfTrue="1">
      <formula>INDIRECT("E"&amp;ROW())="Sent for pricing"</formula>
    </cfRule>
    <cfRule type="expression" dxfId="4085" priority="16220" stopIfTrue="1">
      <formula>INDIRECT("E"&amp;ROW())="Await"</formula>
    </cfRule>
    <cfRule type="expression" dxfId="4084" priority="16221" stopIfTrue="1">
      <formula>INDIRECT("E"&amp;ROW())="CLEANSED"</formula>
    </cfRule>
    <cfRule type="expression" dxfId="4083" priority="16222" stopIfTrue="1">
      <formula>INDIRECT("E"&amp;ROW())="PM TO CLEANSE"</formula>
    </cfRule>
    <cfRule type="expression" dxfId="4082" priority="16223" stopIfTrue="1">
      <formula>INDIRECT("E"&amp;ROW())="Survey Received"</formula>
    </cfRule>
    <cfRule type="expression" dxfId="4081" priority="16224" stopIfTrue="1">
      <formula>INDIRECT("E"&amp;ROW())="Survey Booked"</formula>
    </cfRule>
  </conditionalFormatting>
  <conditionalFormatting sqref="I9:AB9">
    <cfRule type="expression" dxfId="4080" priority="16077">
      <formula>INDIRECT("D"&amp;ROW())="Yes"</formula>
    </cfRule>
    <cfRule type="expression" dxfId="4079" priority="16078" stopIfTrue="1">
      <formula>INDIRECT("E"&amp;ROW())="Recall Required"</formula>
    </cfRule>
    <cfRule type="expression" dxfId="4078" priority="16079" stopIfTrue="1">
      <formula>INDIRECT("E"&amp;ROW())="Await Client Approval"</formula>
    </cfRule>
    <cfRule type="expression" dxfId="4077" priority="16080" stopIfTrue="1">
      <formula>INDIRECT("E"&amp;ROW())="SCOPE SURVEY"</formula>
    </cfRule>
    <cfRule type="expression" dxfId="4076" priority="16081" stopIfTrue="1">
      <formula>INDIRECT("E"&amp;ROW())="Priced"</formula>
    </cfRule>
    <cfRule type="expression" dxfId="4075" priority="16082" stopIfTrue="1">
      <formula>INDIRECT("E"&amp;ROW())="Sent for pricing"</formula>
    </cfRule>
    <cfRule type="expression" dxfId="4074" priority="16083" stopIfTrue="1">
      <formula>INDIRECT("E"&amp;ROW())="Await"</formula>
    </cfRule>
    <cfRule type="expression" dxfId="4073" priority="16084" stopIfTrue="1">
      <formula>INDIRECT("E"&amp;ROW())="CLEANSED"</formula>
    </cfRule>
    <cfRule type="expression" dxfId="4072" priority="16085" stopIfTrue="1">
      <formula>INDIRECT("E"&amp;ROW())="PM TO CLEANSE"</formula>
    </cfRule>
    <cfRule type="expression" dxfId="4071" priority="16086" stopIfTrue="1">
      <formula>INDIRECT("E"&amp;ROW())="Survey Received"</formula>
    </cfRule>
    <cfRule type="expression" dxfId="4070" priority="16087" stopIfTrue="1">
      <formula>INDIRECT("E"&amp;ROW())="Survey Booked"</formula>
    </cfRule>
  </conditionalFormatting>
  <conditionalFormatting sqref="I11:AB11">
    <cfRule type="expression" dxfId="4069" priority="16088">
      <formula>INDIRECT("D"&amp;ROW())="Yes"</formula>
    </cfRule>
    <cfRule type="expression" dxfId="4068" priority="16089" stopIfTrue="1">
      <formula>INDIRECT("E"&amp;ROW())="Recall Required"</formula>
    </cfRule>
    <cfRule type="expression" dxfId="4067" priority="16143" stopIfTrue="1">
      <formula>INDIRECT("E"&amp;ROW())="Await Client Approval"</formula>
    </cfRule>
    <cfRule type="expression" dxfId="4066" priority="16144" stopIfTrue="1">
      <formula>INDIRECT("E"&amp;ROW())="SCOPE SURVEY"</formula>
    </cfRule>
    <cfRule type="expression" dxfId="4065" priority="16145" stopIfTrue="1">
      <formula>INDIRECT("E"&amp;ROW())="Priced"</formula>
    </cfRule>
    <cfRule type="expression" dxfId="4064" priority="16146" stopIfTrue="1">
      <formula>INDIRECT("E"&amp;ROW())="Sent for pricing"</formula>
    </cfRule>
    <cfRule type="expression" dxfId="4063" priority="16147" stopIfTrue="1">
      <formula>INDIRECT("E"&amp;ROW())="Await"</formula>
    </cfRule>
    <cfRule type="expression" dxfId="4062" priority="16148" stopIfTrue="1">
      <formula>INDIRECT("E"&amp;ROW())="CLEANSED"</formula>
    </cfRule>
    <cfRule type="expression" dxfId="4061" priority="16149" stopIfTrue="1">
      <formula>INDIRECT("E"&amp;ROW())="PM TO CLEANSE"</formula>
    </cfRule>
    <cfRule type="expression" dxfId="4060" priority="16150" stopIfTrue="1">
      <formula>INDIRECT("E"&amp;ROW())="Survey Received"</formula>
    </cfRule>
    <cfRule type="expression" dxfId="4059" priority="16151" stopIfTrue="1">
      <formula>INDIRECT("E"&amp;ROW())="Survey Booked"</formula>
    </cfRule>
    <cfRule type="expression" dxfId="4058" priority="16152" stopIfTrue="1">
      <formula>INDIRECT("E"&amp;ROW())="Await Client Approval"</formula>
    </cfRule>
    <cfRule type="expression" dxfId="4057" priority="16153" stopIfTrue="1">
      <formula>INDIRECT("E"&amp;ROW())="SCOPE SURVEY"</formula>
    </cfRule>
    <cfRule type="expression" dxfId="4056" priority="16154" stopIfTrue="1">
      <formula>INDIRECT("E"&amp;ROW())="Priced"</formula>
    </cfRule>
    <cfRule type="expression" dxfId="4055" priority="16155" stopIfTrue="1">
      <formula>INDIRECT("E"&amp;ROW())="Sent for pricing"</formula>
    </cfRule>
    <cfRule type="expression" dxfId="4054" priority="16156" stopIfTrue="1">
      <formula>INDIRECT("E"&amp;ROW())="Await"</formula>
    </cfRule>
    <cfRule type="expression" dxfId="4053" priority="16157" stopIfTrue="1">
      <formula>INDIRECT("E"&amp;ROW())="CLEANSED"</formula>
    </cfRule>
    <cfRule type="expression" dxfId="4052" priority="16158" stopIfTrue="1">
      <formula>INDIRECT("E"&amp;ROW())="PM TO CLEANSE"</formula>
    </cfRule>
    <cfRule type="expression" dxfId="4051" priority="16159" stopIfTrue="1">
      <formula>INDIRECT("E"&amp;ROW())="Survey Received"</formula>
    </cfRule>
    <cfRule type="expression" dxfId="4050" priority="16160" stopIfTrue="1">
      <formula>INDIRECT("E"&amp;ROW())="Survey Booked"</formula>
    </cfRule>
  </conditionalFormatting>
  <conditionalFormatting sqref="I12:AB17">
    <cfRule type="expression" dxfId="4049" priority="16287" stopIfTrue="1">
      <formula>INDIRECT("E"&amp;ROW())="Await Client Approval"</formula>
    </cfRule>
    <cfRule type="expression" dxfId="4048" priority="16288" stopIfTrue="1">
      <formula>INDIRECT("E"&amp;ROW())="SCOPE SURVEY"</formula>
    </cfRule>
    <cfRule type="expression" dxfId="4047" priority="16289" stopIfTrue="1">
      <formula>INDIRECT("E"&amp;ROW())="Priced"</formula>
    </cfRule>
    <cfRule type="expression" dxfId="4046" priority="16290" stopIfTrue="1">
      <formula>INDIRECT("E"&amp;ROW())="Sent for pricing"</formula>
    </cfRule>
    <cfRule type="expression" dxfId="4045" priority="16291" stopIfTrue="1">
      <formula>INDIRECT("E"&amp;ROW())="Await"</formula>
    </cfRule>
    <cfRule type="expression" dxfId="4044" priority="16292" stopIfTrue="1">
      <formula>INDIRECT("E"&amp;ROW())="CLEANSED"</formula>
    </cfRule>
    <cfRule type="expression" dxfId="4043" priority="16293" stopIfTrue="1">
      <formula>INDIRECT("E"&amp;ROW())="PM TO CLEANSE"</formula>
    </cfRule>
    <cfRule type="expression" dxfId="4042" priority="16294" stopIfTrue="1">
      <formula>INDIRECT("E"&amp;ROW())="Survey Received"</formula>
    </cfRule>
    <cfRule type="expression" dxfId="4041" priority="16295" stopIfTrue="1">
      <formula>INDIRECT("E"&amp;ROW())="Survey Booked"</formula>
    </cfRule>
  </conditionalFormatting>
  <conditionalFormatting sqref="I13:AB13">
    <cfRule type="expression" dxfId="4040" priority="16066">
      <formula>INDIRECT("D"&amp;ROW())="Yes"</formula>
    </cfRule>
    <cfRule type="expression" dxfId="4039" priority="16067" stopIfTrue="1">
      <formula>INDIRECT("E"&amp;ROW())="Recall Required"</formula>
    </cfRule>
    <cfRule type="expression" dxfId="4038" priority="16068" stopIfTrue="1">
      <formula>INDIRECT("E"&amp;ROW())="Await Client Approval"</formula>
    </cfRule>
    <cfRule type="expression" dxfId="4037" priority="16069" stopIfTrue="1">
      <formula>INDIRECT("E"&amp;ROW())="SCOPE SURVEY"</formula>
    </cfRule>
    <cfRule type="expression" dxfId="4036" priority="16070" stopIfTrue="1">
      <formula>INDIRECT("E"&amp;ROW())="Priced"</formula>
    </cfRule>
    <cfRule type="expression" dxfId="4035" priority="16071" stopIfTrue="1">
      <formula>INDIRECT("E"&amp;ROW())="Sent for pricing"</formula>
    </cfRule>
    <cfRule type="expression" dxfId="4034" priority="16072" stopIfTrue="1">
      <formula>INDIRECT("E"&amp;ROW())="Await"</formula>
    </cfRule>
    <cfRule type="expression" dxfId="4033" priority="16073" stopIfTrue="1">
      <formula>INDIRECT("E"&amp;ROW())="CLEANSED"</formula>
    </cfRule>
    <cfRule type="expression" dxfId="4032" priority="16074" stopIfTrue="1">
      <formula>INDIRECT("E"&amp;ROW())="PM TO CLEANSE"</formula>
    </cfRule>
    <cfRule type="expression" dxfId="4031" priority="16075" stopIfTrue="1">
      <formula>INDIRECT("E"&amp;ROW())="Survey Received"</formula>
    </cfRule>
    <cfRule type="expression" dxfId="4030" priority="16076" stopIfTrue="1">
      <formula>INDIRECT("E"&amp;ROW())="Survey Booked"</formula>
    </cfRule>
  </conditionalFormatting>
  <conditionalFormatting sqref="I15:AB15 I44:AB44 I46:AB47">
    <cfRule type="expression" dxfId="4029" priority="14256" stopIfTrue="1">
      <formula>INDIRECT("E"&amp;ROW())="Part Fitted"</formula>
    </cfRule>
    <cfRule type="expression" dxfId="4028" priority="14257" stopIfTrue="1">
      <formula>INDIRECT("E"&amp;ROW())="confirmed"</formula>
    </cfRule>
    <cfRule type="expression" dxfId="4027" priority="14258" stopIfTrue="1">
      <formula>INDIRECT("E"&amp;ROW())="Duplicate"</formula>
    </cfRule>
    <cfRule type="expression" dxfId="4026" priority="14259" stopIfTrue="1">
      <formula>INDIRECT("E"&amp;ROW())="Handed Back"</formula>
    </cfRule>
    <cfRule type="expression" dxfId="4025" priority="14260" stopIfTrue="1">
      <formula>INDIRECT("E"&amp;ROW())="Refusal"</formula>
    </cfRule>
    <cfRule type="expression" dxfId="4024" priority="14261" stopIfTrue="1">
      <formula>INDIRECT("E"&amp;ROW())="No Access install"</formula>
    </cfRule>
    <cfRule type="expression" dxfId="4023" priority="14262" stopIfTrue="1">
      <formula>INDIRECT("E"&amp;ROW())="No Access survey"</formula>
    </cfRule>
    <cfRule type="expression" dxfId="4022" priority="14263" stopIfTrue="1">
      <formula>INDIRECT("E"&amp;ROW())="NWR"</formula>
    </cfRule>
    <cfRule type="expression" dxfId="4021" priority="14264" stopIfTrue="1">
      <formula>INDIRECT("E"&amp;ROW())="Cancelled"</formula>
    </cfRule>
    <cfRule type="expression" dxfId="4020" priority="14265" stopIfTrue="1">
      <formula>INDIRECT("E"&amp;ROW())="On hold"</formula>
    </cfRule>
    <cfRule type="expression" dxfId="4019" priority="14266" stopIfTrue="1">
      <formula>INDIRECT("E"&amp;ROW())="Handed Over"</formula>
    </cfRule>
    <cfRule type="expression" dxfId="4018" priority="14267" stopIfTrue="1">
      <formula>INDIRECT("E"&amp;ROW())="Fitted"</formula>
    </cfRule>
    <cfRule type="expression" dxfId="4017" priority="14268" stopIfTrue="1">
      <formula>INDIRECT("E"&amp;ROW())="Booked to fit"</formula>
    </cfRule>
    <cfRule type="expression" dxfId="4016" priority="14269" stopIfTrue="1">
      <formula>INDIRECT("E"&amp;ROW())="Delivered To Depot/Container"</formula>
    </cfRule>
    <cfRule type="expression" dxfId="4015" priority="14270" stopIfTrue="1">
      <formula>INDIRECT("E"&amp;ROW())="Called Off"</formula>
    </cfRule>
    <cfRule type="expression" dxfId="4014" priority="14271" stopIfTrue="1">
      <formula>INDIRECT("E"&amp;ROW())="Await Client Approval"</formula>
    </cfRule>
    <cfRule type="expression" dxfId="4013" priority="14272" stopIfTrue="1">
      <formula>INDIRECT("E"&amp;ROW())="SCOPE SURVEY"</formula>
    </cfRule>
    <cfRule type="expression" dxfId="4012" priority="14273" stopIfTrue="1">
      <formula>INDIRECT("E"&amp;ROW())="Priced"</formula>
    </cfRule>
    <cfRule type="expression" dxfId="4011" priority="14274" stopIfTrue="1">
      <formula>INDIRECT("E"&amp;ROW())="Sent for pricing"</formula>
    </cfRule>
    <cfRule type="expression" dxfId="4010" priority="14275" stopIfTrue="1">
      <formula>INDIRECT("E"&amp;ROW())="Await"</formula>
    </cfRule>
    <cfRule type="expression" dxfId="4009" priority="14276" stopIfTrue="1">
      <formula>INDIRECT("E"&amp;ROW())="CLEANSED"</formula>
    </cfRule>
    <cfRule type="expression" dxfId="4008" priority="14277" stopIfTrue="1">
      <formula>INDIRECT("E"&amp;ROW())="PM TO CLEANSE"</formula>
    </cfRule>
    <cfRule type="expression" dxfId="4007" priority="14278" stopIfTrue="1">
      <formula>INDIRECT("E"&amp;ROW())="Survey Received"</formula>
    </cfRule>
    <cfRule type="expression" dxfId="4006" priority="14279" stopIfTrue="1">
      <formula>INDIRECT("E"&amp;ROW())="Survey Booked"</formula>
    </cfRule>
  </conditionalFormatting>
  <conditionalFormatting sqref="I17:AB17 I5:AB5 I3:AB3">
    <cfRule type="expression" dxfId="4005" priority="17400">
      <formula>INDIRECT("D"&amp;ROW())="Yes"</formula>
    </cfRule>
  </conditionalFormatting>
  <conditionalFormatting sqref="I17:AB17 I19:AB19 I26:AB26 I29:AB29 I33:AB33 I36:AB36">
    <cfRule type="expression" dxfId="4004" priority="17403" stopIfTrue="1">
      <formula>INDIRECT("E"&amp;ROW())="Part Fitted"</formula>
    </cfRule>
    <cfRule type="expression" dxfId="4003" priority="17404" stopIfTrue="1">
      <formula>INDIRECT("E"&amp;ROW())="confirmed"</formula>
    </cfRule>
    <cfRule type="expression" dxfId="4002" priority="17405" stopIfTrue="1">
      <formula>INDIRECT("E"&amp;ROW())="Duplicate"</formula>
    </cfRule>
    <cfRule type="expression" dxfId="4001" priority="17406" stopIfTrue="1">
      <formula>INDIRECT("E"&amp;ROW())="Handed Back"</formula>
    </cfRule>
    <cfRule type="expression" dxfId="4000" priority="17407" stopIfTrue="1">
      <formula>INDIRECT("E"&amp;ROW())="Refusal"</formula>
    </cfRule>
    <cfRule type="expression" dxfId="3999" priority="17408" stopIfTrue="1">
      <formula>INDIRECT("E"&amp;ROW())="No Access install"</formula>
    </cfRule>
    <cfRule type="expression" dxfId="3998" priority="17409" stopIfTrue="1">
      <formula>INDIRECT("E"&amp;ROW())="No Access survey"</formula>
    </cfRule>
    <cfRule type="expression" dxfId="3997" priority="17410" stopIfTrue="1">
      <formula>INDIRECT("E"&amp;ROW())="NWR"</formula>
    </cfRule>
    <cfRule type="expression" dxfId="3996" priority="17411" stopIfTrue="1">
      <formula>INDIRECT("E"&amp;ROW())="Cancelled"</formula>
    </cfRule>
    <cfRule type="expression" dxfId="3995" priority="17412" stopIfTrue="1">
      <formula>INDIRECT("E"&amp;ROW())="On hold"</formula>
    </cfRule>
    <cfRule type="expression" dxfId="3994" priority="17413" stopIfTrue="1">
      <formula>INDIRECT("E"&amp;ROW())="Handed Over"</formula>
    </cfRule>
    <cfRule type="expression" dxfId="3993" priority="17414" stopIfTrue="1">
      <formula>INDIRECT("E"&amp;ROW())="Fitted"</formula>
    </cfRule>
    <cfRule type="expression" dxfId="3992" priority="17415" stopIfTrue="1">
      <formula>INDIRECT("E"&amp;ROW())="Booked to fit"</formula>
    </cfRule>
    <cfRule type="expression" dxfId="3991" priority="17416" stopIfTrue="1">
      <formula>INDIRECT("E"&amp;ROW())="Delivered To Depot/Container"</formula>
    </cfRule>
    <cfRule type="expression" dxfId="3990" priority="17417" stopIfTrue="1">
      <formula>INDIRECT("E"&amp;ROW())="Called Off"</formula>
    </cfRule>
  </conditionalFormatting>
  <conditionalFormatting sqref="I17:AB17 I19:AB19 I26:AB26 I29:AB29 I33:AB34 I36:AB36">
    <cfRule type="expression" dxfId="3989" priority="17418" stopIfTrue="1">
      <formula>INDIRECT("E"&amp;ROW())="Await Client Approval"</formula>
    </cfRule>
    <cfRule type="expression" dxfId="3988" priority="17419" stopIfTrue="1">
      <formula>INDIRECT("E"&amp;ROW())="SCOPE SURVEY"</formula>
    </cfRule>
    <cfRule type="expression" dxfId="3987" priority="17420" stopIfTrue="1">
      <formula>INDIRECT("E"&amp;ROW())="Priced"</formula>
    </cfRule>
    <cfRule type="expression" dxfId="3986" priority="17421" stopIfTrue="1">
      <formula>INDIRECT("E"&amp;ROW())="Sent for pricing"</formula>
    </cfRule>
    <cfRule type="expression" dxfId="3985" priority="17422" stopIfTrue="1">
      <formula>INDIRECT("E"&amp;ROW())="Await"</formula>
    </cfRule>
    <cfRule type="expression" dxfId="3984" priority="17423" stopIfTrue="1">
      <formula>INDIRECT("E"&amp;ROW())="CLEANSED"</formula>
    </cfRule>
    <cfRule type="expression" dxfId="3983" priority="17424" stopIfTrue="1">
      <formula>INDIRECT("E"&amp;ROW())="PM TO CLEANSE"</formula>
    </cfRule>
    <cfRule type="expression" dxfId="3982" priority="17425" stopIfTrue="1">
      <formula>INDIRECT("E"&amp;ROW())="Survey Received"</formula>
    </cfRule>
    <cfRule type="expression" dxfId="3981" priority="17426" stopIfTrue="1">
      <formula>INDIRECT("E"&amp;ROW())="Survey Booked"</formula>
    </cfRule>
  </conditionalFormatting>
  <conditionalFormatting sqref="I17:AB17 I26:AB26 I29:AB29 I33:AB33 I19:AB19 I36:AB36">
    <cfRule type="expression" dxfId="3980" priority="17402" stopIfTrue="1">
      <formula>INDIRECT("E"&amp;ROW())="Supply Only"</formula>
    </cfRule>
  </conditionalFormatting>
  <conditionalFormatting sqref="I19:AB19 I26:AB26 I29:AB29 I33:AB33 I36:AB36">
    <cfRule type="expression" dxfId="3979" priority="16056" stopIfTrue="1">
      <formula>INDIRECT("E"&amp;ROW())="Recall Required"</formula>
    </cfRule>
  </conditionalFormatting>
  <conditionalFormatting sqref="I20:AB20 I27:AB27">
    <cfRule type="expression" dxfId="3978" priority="16473" stopIfTrue="1">
      <formula>INDIRECT("E"&amp;ROW())="Await Client Approval"</formula>
    </cfRule>
    <cfRule type="expression" dxfId="3977" priority="16474" stopIfTrue="1">
      <formula>INDIRECT("E"&amp;ROW())="SCOPE SURVEY"</formula>
    </cfRule>
    <cfRule type="expression" dxfId="3976" priority="16475" stopIfTrue="1">
      <formula>INDIRECT("E"&amp;ROW())="Priced"</formula>
    </cfRule>
    <cfRule type="expression" dxfId="3975" priority="16476" stopIfTrue="1">
      <formula>INDIRECT("E"&amp;ROW())="Sent for pricing"</formula>
    </cfRule>
    <cfRule type="expression" dxfId="3974" priority="16477" stopIfTrue="1">
      <formula>INDIRECT("E"&amp;ROW())="Await"</formula>
    </cfRule>
    <cfRule type="expression" dxfId="3973" priority="16478" stopIfTrue="1">
      <formula>INDIRECT("E"&amp;ROW())="CLEANSED"</formula>
    </cfRule>
    <cfRule type="expression" dxfId="3972" priority="16479" stopIfTrue="1">
      <formula>INDIRECT("E"&amp;ROW())="PM TO CLEANSE"</formula>
    </cfRule>
    <cfRule type="expression" dxfId="3971" priority="16480" stopIfTrue="1">
      <formula>INDIRECT("E"&amp;ROW())="Survey Received"</formula>
    </cfRule>
    <cfRule type="expression" dxfId="3970" priority="16481" stopIfTrue="1">
      <formula>INDIRECT("E"&amp;ROW())="Survey Booked"</formula>
    </cfRule>
  </conditionalFormatting>
  <conditionalFormatting sqref="I21:AB21 I29:AB29">
    <cfRule type="expression" dxfId="3969" priority="13762" stopIfTrue="1">
      <formula>INDIRECT("E"&amp;ROW())="Part Fitted"</formula>
    </cfRule>
    <cfRule type="expression" dxfId="3968" priority="13763" stopIfTrue="1">
      <formula>INDIRECT("E"&amp;ROW())="confirmed"</formula>
    </cfRule>
    <cfRule type="expression" dxfId="3967" priority="13764" stopIfTrue="1">
      <formula>INDIRECT("E"&amp;ROW())="Duplicate"</formula>
    </cfRule>
    <cfRule type="expression" dxfId="3966" priority="13765" stopIfTrue="1">
      <formula>INDIRECT("E"&amp;ROW())="Handed Back"</formula>
    </cfRule>
    <cfRule type="expression" dxfId="3965" priority="13766" stopIfTrue="1">
      <formula>INDIRECT("E"&amp;ROW())="Refusal"</formula>
    </cfRule>
    <cfRule type="expression" dxfId="3964" priority="13767" stopIfTrue="1">
      <formula>INDIRECT("E"&amp;ROW())="No Access install"</formula>
    </cfRule>
    <cfRule type="expression" dxfId="3963" priority="13768" stopIfTrue="1">
      <formula>INDIRECT("E"&amp;ROW())="No Access survey"</formula>
    </cfRule>
    <cfRule type="expression" dxfId="3962" priority="13769" stopIfTrue="1">
      <formula>INDIRECT("E"&amp;ROW())="NWR"</formula>
    </cfRule>
    <cfRule type="expression" dxfId="3961" priority="13770" stopIfTrue="1">
      <formula>INDIRECT("E"&amp;ROW())="Cancelled"</formula>
    </cfRule>
    <cfRule type="expression" dxfId="3960" priority="13771" stopIfTrue="1">
      <formula>INDIRECT("E"&amp;ROW())="On hold"</formula>
    </cfRule>
    <cfRule type="expression" dxfId="3959" priority="13772" stopIfTrue="1">
      <formula>INDIRECT("E"&amp;ROW())="Handed Over"</formula>
    </cfRule>
    <cfRule type="expression" dxfId="3958" priority="13773" stopIfTrue="1">
      <formula>INDIRECT("E"&amp;ROW())="Fitted"</formula>
    </cfRule>
    <cfRule type="expression" dxfId="3957" priority="13774" stopIfTrue="1">
      <formula>INDIRECT("E"&amp;ROW())="Booked to fit"</formula>
    </cfRule>
    <cfRule type="expression" dxfId="3956" priority="13775" stopIfTrue="1">
      <formula>INDIRECT("E"&amp;ROW())="Delivered To Depot/Container"</formula>
    </cfRule>
    <cfRule type="expression" dxfId="3955" priority="13776" stopIfTrue="1">
      <formula>INDIRECT("E"&amp;ROW())="Called Off"</formula>
    </cfRule>
    <cfRule type="expression" dxfId="3954" priority="13777" stopIfTrue="1">
      <formula>INDIRECT("E"&amp;ROW())="Await Client Approval"</formula>
    </cfRule>
    <cfRule type="expression" dxfId="3953" priority="13778" stopIfTrue="1">
      <formula>INDIRECT("E"&amp;ROW())="SCOPE SURVEY"</formula>
    </cfRule>
    <cfRule type="expression" dxfId="3952" priority="13779" stopIfTrue="1">
      <formula>INDIRECT("E"&amp;ROW())="Priced"</formula>
    </cfRule>
    <cfRule type="expression" dxfId="3951" priority="13780" stopIfTrue="1">
      <formula>INDIRECT("E"&amp;ROW())="Sent for pricing"</formula>
    </cfRule>
    <cfRule type="expression" dxfId="3950" priority="13781" stopIfTrue="1">
      <formula>INDIRECT("E"&amp;ROW())="Await"</formula>
    </cfRule>
    <cfRule type="expression" dxfId="3949" priority="13782" stopIfTrue="1">
      <formula>INDIRECT("E"&amp;ROW())="CLEANSED"</formula>
    </cfRule>
    <cfRule type="expression" dxfId="3948" priority="13783" stopIfTrue="1">
      <formula>INDIRECT("E"&amp;ROW())="PM TO CLEANSE"</formula>
    </cfRule>
    <cfRule type="expression" dxfId="3947" priority="13784" stopIfTrue="1">
      <formula>INDIRECT("E"&amp;ROW())="Survey Received"</formula>
    </cfRule>
    <cfRule type="expression" dxfId="3946" priority="13785" stopIfTrue="1">
      <formula>INDIRECT("E"&amp;ROW())="Survey Booked"</formula>
    </cfRule>
    <cfRule type="expression" dxfId="3945" priority="13813" stopIfTrue="1">
      <formula>INDIRECT("E"&amp;ROW())="Await Client Approval"</formula>
    </cfRule>
    <cfRule type="expression" dxfId="3944" priority="13814" stopIfTrue="1">
      <formula>INDIRECT("E"&amp;ROW())="SCOPE SURVEY"</formula>
    </cfRule>
    <cfRule type="expression" dxfId="3943" priority="13815" stopIfTrue="1">
      <formula>INDIRECT("E"&amp;ROW())="Priced"</formula>
    </cfRule>
    <cfRule type="expression" dxfId="3942" priority="13816" stopIfTrue="1">
      <formula>INDIRECT("E"&amp;ROW())="Sent for pricing"</formula>
    </cfRule>
    <cfRule type="expression" dxfId="3941" priority="13817" stopIfTrue="1">
      <formula>INDIRECT("E"&amp;ROW())="Await"</formula>
    </cfRule>
    <cfRule type="expression" dxfId="3940" priority="13818" stopIfTrue="1">
      <formula>INDIRECT("E"&amp;ROW())="CLEANSED"</formula>
    </cfRule>
    <cfRule type="expression" dxfId="3939" priority="13819" stopIfTrue="1">
      <formula>INDIRECT("E"&amp;ROW())="PM TO CLEANSE"</formula>
    </cfRule>
    <cfRule type="expression" dxfId="3938" priority="13820" stopIfTrue="1">
      <formula>INDIRECT("E"&amp;ROW())="Survey Received"</formula>
    </cfRule>
    <cfRule type="expression" dxfId="3937" priority="13821" stopIfTrue="1">
      <formula>INDIRECT("E"&amp;ROW())="Survey Booked"</formula>
    </cfRule>
    <cfRule type="expression" dxfId="3936" priority="13822">
      <formula>INDIRECT("D"&amp;ROW())="Yes"</formula>
    </cfRule>
    <cfRule type="expression" dxfId="3935" priority="13823" stopIfTrue="1">
      <formula>INDIRECT("E"&amp;ROW())="Recall Required"</formula>
    </cfRule>
  </conditionalFormatting>
  <conditionalFormatting sqref="I23:AB23 I29:AB29">
    <cfRule type="expression" dxfId="3934" priority="15772" stopIfTrue="1">
      <formula>INDIRECT("E"&amp;ROW())="SCOPE SURVEY"</formula>
    </cfRule>
    <cfRule type="expression" dxfId="3933" priority="15773" stopIfTrue="1">
      <formula>INDIRECT("E"&amp;ROW())="Priced"</formula>
    </cfRule>
    <cfRule type="expression" dxfId="3932" priority="15774" stopIfTrue="1">
      <formula>INDIRECT("E"&amp;ROW())="Sent for pricing"</formula>
    </cfRule>
    <cfRule type="expression" dxfId="3931" priority="15775" stopIfTrue="1">
      <formula>INDIRECT("E"&amp;ROW())="Await"</formula>
    </cfRule>
    <cfRule type="expression" dxfId="3930" priority="15776" stopIfTrue="1">
      <formula>INDIRECT("E"&amp;ROW())="CLEANSED"</formula>
    </cfRule>
    <cfRule type="expression" dxfId="3929" priority="15777" stopIfTrue="1">
      <formula>INDIRECT("E"&amp;ROW())="PM TO CLEANSE"</formula>
    </cfRule>
    <cfRule type="expression" dxfId="3928" priority="15778" stopIfTrue="1">
      <formula>INDIRECT("E"&amp;ROW())="Survey Received"</formula>
    </cfRule>
    <cfRule type="expression" dxfId="3927" priority="15779" stopIfTrue="1">
      <formula>INDIRECT("E"&amp;ROW())="Survey Booked"</formula>
    </cfRule>
    <cfRule type="expression" dxfId="3926" priority="15780">
      <formula>INDIRECT("D"&amp;ROW())="Yes"</formula>
    </cfRule>
    <cfRule type="expression" dxfId="3925" priority="15781" stopIfTrue="1">
      <formula>INDIRECT("E"&amp;ROW())="Recall Required"</formula>
    </cfRule>
    <cfRule type="expression" dxfId="3924" priority="15782" stopIfTrue="1">
      <formula>INDIRECT("E"&amp;ROW())="Supply Only"</formula>
    </cfRule>
    <cfRule type="expression" dxfId="3923" priority="15783" stopIfTrue="1">
      <formula>INDIRECT("E"&amp;ROW())="Part Fitted"</formula>
    </cfRule>
    <cfRule type="expression" dxfId="3922" priority="15784" stopIfTrue="1">
      <formula>INDIRECT("E"&amp;ROW())="confirmed"</formula>
    </cfRule>
    <cfRule type="expression" dxfId="3921" priority="15785" stopIfTrue="1">
      <formula>INDIRECT("E"&amp;ROW())="Duplicate"</formula>
    </cfRule>
    <cfRule type="expression" dxfId="3920" priority="15786" stopIfTrue="1">
      <formula>INDIRECT("E"&amp;ROW())="Handed Back"</formula>
    </cfRule>
    <cfRule type="expression" dxfId="3919" priority="15787" stopIfTrue="1">
      <formula>INDIRECT("E"&amp;ROW())="Refusal"</formula>
    </cfRule>
    <cfRule type="expression" dxfId="3918" priority="15788" stopIfTrue="1">
      <formula>INDIRECT("E"&amp;ROW())="No Access install"</formula>
    </cfRule>
    <cfRule type="expression" dxfId="3917" priority="15789" stopIfTrue="1">
      <formula>INDIRECT("E"&amp;ROW())="No Access survey"</formula>
    </cfRule>
    <cfRule type="expression" dxfId="3916" priority="15790" stopIfTrue="1">
      <formula>INDIRECT("E"&amp;ROW())="NWR"</formula>
    </cfRule>
    <cfRule type="expression" dxfId="3915" priority="15791" stopIfTrue="1">
      <formula>INDIRECT("E"&amp;ROW())="Cancelled"</formula>
    </cfRule>
    <cfRule type="expression" dxfId="3914" priority="15792" stopIfTrue="1">
      <formula>INDIRECT("E"&amp;ROW())="On hold"</formula>
    </cfRule>
    <cfRule type="expression" dxfId="3913" priority="15793" stopIfTrue="1">
      <formula>INDIRECT("E"&amp;ROW())="Handed Over"</formula>
    </cfRule>
    <cfRule type="expression" dxfId="3912" priority="15794" stopIfTrue="1">
      <formula>INDIRECT("E"&amp;ROW())="Fitted"</formula>
    </cfRule>
    <cfRule type="expression" dxfId="3911" priority="15795" stopIfTrue="1">
      <formula>INDIRECT("E"&amp;ROW())="Booked to fit"</formula>
    </cfRule>
    <cfRule type="expression" dxfId="3910" priority="15796" stopIfTrue="1">
      <formula>INDIRECT("E"&amp;ROW())="Delivered To Depot/Container"</formula>
    </cfRule>
    <cfRule type="expression" dxfId="3909" priority="15797" stopIfTrue="1">
      <formula>INDIRECT("E"&amp;ROW())="Called Off"</formula>
    </cfRule>
  </conditionalFormatting>
  <conditionalFormatting sqref="I25:AB26">
    <cfRule type="expression" dxfId="3908" priority="15622">
      <formula>INDIRECT("D"&amp;ROW())="Yes"</formula>
    </cfRule>
    <cfRule type="expression" dxfId="3907" priority="15623" stopIfTrue="1">
      <formula>INDIRECT("E"&amp;ROW())="Recall Required"</formula>
    </cfRule>
    <cfRule type="expression" dxfId="3906" priority="15648" stopIfTrue="1">
      <formula>INDIRECT("E"&amp;ROW())="Supply Only"</formula>
    </cfRule>
    <cfRule type="expression" dxfId="3905" priority="15649" stopIfTrue="1">
      <formula>INDIRECT("E"&amp;ROW())="Part Fitted"</formula>
    </cfRule>
    <cfRule type="expression" dxfId="3904" priority="15650" stopIfTrue="1">
      <formula>INDIRECT("E"&amp;ROW())="confirmed"</formula>
    </cfRule>
    <cfRule type="expression" dxfId="3903" priority="15651" stopIfTrue="1">
      <formula>INDIRECT("E"&amp;ROW())="Duplicate"</formula>
    </cfRule>
    <cfRule type="expression" dxfId="3902" priority="15652" stopIfTrue="1">
      <formula>INDIRECT("E"&amp;ROW())="Handed Back"</formula>
    </cfRule>
    <cfRule type="expression" dxfId="3901" priority="15653" stopIfTrue="1">
      <formula>INDIRECT("E"&amp;ROW())="Refusal"</formula>
    </cfRule>
    <cfRule type="expression" dxfId="3900" priority="15654" stopIfTrue="1">
      <formula>INDIRECT("E"&amp;ROW())="No Access install"</formula>
    </cfRule>
    <cfRule type="expression" dxfId="3899" priority="15655" stopIfTrue="1">
      <formula>INDIRECT("E"&amp;ROW())="No Access survey"</formula>
    </cfRule>
    <cfRule type="expression" dxfId="3898" priority="15656" stopIfTrue="1">
      <formula>INDIRECT("E"&amp;ROW())="NWR"</formula>
    </cfRule>
    <cfRule type="expression" dxfId="3897" priority="15657" stopIfTrue="1">
      <formula>INDIRECT("E"&amp;ROW())="Cancelled"</formula>
    </cfRule>
    <cfRule type="expression" dxfId="3896" priority="15658" stopIfTrue="1">
      <formula>INDIRECT("E"&amp;ROW())="On hold"</formula>
    </cfRule>
    <cfRule type="expression" dxfId="3895" priority="15659" stopIfTrue="1">
      <formula>INDIRECT("E"&amp;ROW())="Handed Over"</formula>
    </cfRule>
    <cfRule type="expression" dxfId="3894" priority="15660" stopIfTrue="1">
      <formula>INDIRECT("E"&amp;ROW())="Fitted"</formula>
    </cfRule>
    <cfRule type="expression" dxfId="3893" priority="15661" stopIfTrue="1">
      <formula>INDIRECT("E"&amp;ROW())="Booked to fit"</formula>
    </cfRule>
    <cfRule type="expression" dxfId="3892" priority="15662" stopIfTrue="1">
      <formula>INDIRECT("E"&amp;ROW())="Delivered To Depot/Container"</formula>
    </cfRule>
    <cfRule type="expression" dxfId="3891" priority="15663" stopIfTrue="1">
      <formula>INDIRECT("E"&amp;ROW())="Called Off"</formula>
    </cfRule>
    <cfRule type="expression" dxfId="3890" priority="15664" stopIfTrue="1">
      <formula>INDIRECT("E"&amp;ROW())="Await Client Approval"</formula>
    </cfRule>
    <cfRule type="expression" dxfId="3889" priority="15665" stopIfTrue="1">
      <formula>INDIRECT("E"&amp;ROW())="SCOPE SURVEY"</formula>
    </cfRule>
    <cfRule type="expression" dxfId="3888" priority="15666" stopIfTrue="1">
      <formula>INDIRECT("E"&amp;ROW())="Priced"</formula>
    </cfRule>
    <cfRule type="expression" dxfId="3887" priority="15667" stopIfTrue="1">
      <formula>INDIRECT("E"&amp;ROW())="Sent for pricing"</formula>
    </cfRule>
    <cfRule type="expression" dxfId="3886" priority="15668" stopIfTrue="1">
      <formula>INDIRECT("E"&amp;ROW())="Await"</formula>
    </cfRule>
    <cfRule type="expression" dxfId="3885" priority="15669" stopIfTrue="1">
      <formula>INDIRECT("E"&amp;ROW())="CLEANSED"</formula>
    </cfRule>
    <cfRule type="expression" dxfId="3884" priority="15670" stopIfTrue="1">
      <formula>INDIRECT("E"&amp;ROW())="PM TO CLEANSE"</formula>
    </cfRule>
    <cfRule type="expression" dxfId="3883" priority="15671" stopIfTrue="1">
      <formula>INDIRECT("E"&amp;ROW())="Survey Received"</formula>
    </cfRule>
    <cfRule type="expression" dxfId="3882" priority="15672" stopIfTrue="1">
      <formula>INDIRECT("E"&amp;ROW())="Survey Booked"</formula>
    </cfRule>
    <cfRule type="expression" dxfId="3881" priority="15700" stopIfTrue="1">
      <formula>INDIRECT("E"&amp;ROW())="Await Client Approval"</formula>
    </cfRule>
    <cfRule type="expression" dxfId="3880" priority="15701" stopIfTrue="1">
      <formula>INDIRECT("E"&amp;ROW())="SCOPE SURVEY"</formula>
    </cfRule>
    <cfRule type="expression" dxfId="3879" priority="15702" stopIfTrue="1">
      <formula>INDIRECT("E"&amp;ROW())="Priced"</formula>
    </cfRule>
    <cfRule type="expression" dxfId="3878" priority="15703" stopIfTrue="1">
      <formula>INDIRECT("E"&amp;ROW())="Sent for pricing"</formula>
    </cfRule>
    <cfRule type="expression" dxfId="3877" priority="15704" stopIfTrue="1">
      <formula>INDIRECT("E"&amp;ROW())="Await"</formula>
    </cfRule>
    <cfRule type="expression" dxfId="3876" priority="15705" stopIfTrue="1">
      <formula>INDIRECT("E"&amp;ROW())="CLEANSED"</formula>
    </cfRule>
    <cfRule type="expression" dxfId="3875" priority="15706" stopIfTrue="1">
      <formula>INDIRECT("E"&amp;ROW())="PM TO CLEANSE"</formula>
    </cfRule>
    <cfRule type="expression" dxfId="3874" priority="15707" stopIfTrue="1">
      <formula>INDIRECT("E"&amp;ROW())="Survey Received"</formula>
    </cfRule>
    <cfRule type="expression" dxfId="3873" priority="15708" stopIfTrue="1">
      <formula>INDIRECT("E"&amp;ROW())="Survey Booked"</formula>
    </cfRule>
    <cfRule type="expression" dxfId="3872" priority="15709" stopIfTrue="1">
      <formula>INDIRECT("E"&amp;ROW())="Await Client Approval"</formula>
    </cfRule>
    <cfRule type="expression" dxfId="3871" priority="15710" stopIfTrue="1">
      <formula>INDIRECT("E"&amp;ROW())="SCOPE SURVEY"</formula>
    </cfRule>
    <cfRule type="expression" dxfId="3870" priority="15711" stopIfTrue="1">
      <formula>INDIRECT("E"&amp;ROW())="Priced"</formula>
    </cfRule>
    <cfRule type="expression" dxfId="3869" priority="15712" stopIfTrue="1">
      <formula>INDIRECT("E"&amp;ROW())="Sent for pricing"</formula>
    </cfRule>
    <cfRule type="expression" dxfId="3868" priority="15713" stopIfTrue="1">
      <formula>INDIRECT("E"&amp;ROW())="Await"</formula>
    </cfRule>
    <cfRule type="expression" dxfId="3867" priority="15714" stopIfTrue="1">
      <formula>INDIRECT("E"&amp;ROW())="CLEANSED"</formula>
    </cfRule>
    <cfRule type="expression" dxfId="3866" priority="15715" stopIfTrue="1">
      <formula>INDIRECT("E"&amp;ROW())="PM TO CLEANSE"</formula>
    </cfRule>
    <cfRule type="expression" dxfId="3865" priority="15716" stopIfTrue="1">
      <formula>INDIRECT("E"&amp;ROW())="Survey Received"</formula>
    </cfRule>
    <cfRule type="expression" dxfId="3864" priority="15717" stopIfTrue="1">
      <formula>INDIRECT("E"&amp;ROW())="Survey Booked"</formula>
    </cfRule>
  </conditionalFormatting>
  <conditionalFormatting sqref="I28:AB29">
    <cfRule type="expression" dxfId="3863" priority="13667" stopIfTrue="1">
      <formula>INDIRECT("E"&amp;ROW())="Recall Required"</formula>
    </cfRule>
    <cfRule type="expression" dxfId="3862" priority="13752" stopIfTrue="1">
      <formula>INDIRECT("E"&amp;ROW())="Await Client Approval"</formula>
    </cfRule>
    <cfRule type="expression" dxfId="3861" priority="13753" stopIfTrue="1">
      <formula>INDIRECT("E"&amp;ROW())="SCOPE SURVEY"</formula>
    </cfRule>
    <cfRule type="expression" dxfId="3860" priority="13754" stopIfTrue="1">
      <formula>INDIRECT("E"&amp;ROW())="Priced"</formula>
    </cfRule>
    <cfRule type="expression" dxfId="3859" priority="13755" stopIfTrue="1">
      <formula>INDIRECT("E"&amp;ROW())="Sent for pricing"</formula>
    </cfRule>
    <cfRule type="expression" dxfId="3858" priority="13756" stopIfTrue="1">
      <formula>INDIRECT("E"&amp;ROW())="Await"</formula>
    </cfRule>
    <cfRule type="expression" dxfId="3857" priority="13757" stopIfTrue="1">
      <formula>INDIRECT("E"&amp;ROW())="CLEANSED"</formula>
    </cfRule>
    <cfRule type="expression" dxfId="3856" priority="13758" stopIfTrue="1">
      <formula>INDIRECT("E"&amp;ROW())="PM TO CLEANSE"</formula>
    </cfRule>
    <cfRule type="expression" dxfId="3855" priority="13759" stopIfTrue="1">
      <formula>INDIRECT("E"&amp;ROW())="Survey Received"</formula>
    </cfRule>
    <cfRule type="expression" dxfId="3854" priority="13760" stopIfTrue="1">
      <formula>INDIRECT("E"&amp;ROW())="Survey Booked"</formula>
    </cfRule>
  </conditionalFormatting>
  <conditionalFormatting sqref="I29:AB29 I21:AB21">
    <cfRule type="expression" dxfId="3853" priority="13761" stopIfTrue="1">
      <formula>INDIRECT("E"&amp;ROW())="Supply Only"</formula>
    </cfRule>
  </conditionalFormatting>
  <conditionalFormatting sqref="I29:AB29 I23:AB23">
    <cfRule type="expression" dxfId="3852" priority="15771" stopIfTrue="1">
      <formula>INDIRECT("E"&amp;ROW())="Await Client Approval"</formula>
    </cfRule>
  </conditionalFormatting>
  <conditionalFormatting sqref="I29:AB29 I26:AB26 I33:AB33 I36:AB36 I19:AB19">
    <cfRule type="expression" dxfId="3851" priority="16055">
      <formula>INDIRECT("D"&amp;ROW())="Yes"</formula>
    </cfRule>
  </conditionalFormatting>
  <conditionalFormatting sqref="I30:AB30">
    <cfRule type="expression" dxfId="3850" priority="5717" stopIfTrue="1">
      <formula>INDIRECT("E"&amp;ROW())="Await Client Approval"</formula>
    </cfRule>
    <cfRule type="expression" dxfId="3849" priority="5718" stopIfTrue="1">
      <formula>INDIRECT("E"&amp;ROW())="SCOPE SURVEY"</formula>
    </cfRule>
    <cfRule type="expression" dxfId="3848" priority="5719" stopIfTrue="1">
      <formula>INDIRECT("E"&amp;ROW())="Priced"</formula>
    </cfRule>
    <cfRule type="expression" dxfId="3847" priority="5720" stopIfTrue="1">
      <formula>INDIRECT("E"&amp;ROW())="Sent for pricing"</formula>
    </cfRule>
    <cfRule type="expression" dxfId="3846" priority="5721" stopIfTrue="1">
      <formula>INDIRECT("E"&amp;ROW())="Await"</formula>
    </cfRule>
    <cfRule type="expression" dxfId="3845" priority="5722" stopIfTrue="1">
      <formula>INDIRECT("E"&amp;ROW())="CLEANSED"</formula>
    </cfRule>
    <cfRule type="expression" dxfId="3844" priority="5723" stopIfTrue="1">
      <formula>INDIRECT("E"&amp;ROW())="PM TO CLEANSE"</formula>
    </cfRule>
    <cfRule type="expression" dxfId="3843" priority="5724" stopIfTrue="1">
      <formula>INDIRECT("E"&amp;ROW())="Survey Received"</formula>
    </cfRule>
    <cfRule type="expression" dxfId="3842" priority="5725" stopIfTrue="1">
      <formula>INDIRECT("E"&amp;ROW())="Survey Booked"</formula>
    </cfRule>
  </conditionalFormatting>
  <conditionalFormatting sqref="I31:AB31">
    <cfRule type="expression" dxfId="3841" priority="5753" stopIfTrue="1">
      <formula>INDIRECT("E"&amp;ROW())="Await Client Approval"</formula>
    </cfRule>
    <cfRule type="expression" dxfId="3840" priority="5754" stopIfTrue="1">
      <formula>INDIRECT("E"&amp;ROW())="SCOPE SURVEY"</formula>
    </cfRule>
    <cfRule type="expression" dxfId="3839" priority="5755" stopIfTrue="1">
      <formula>INDIRECT("E"&amp;ROW())="Priced"</formula>
    </cfRule>
    <cfRule type="expression" dxfId="3838" priority="5756" stopIfTrue="1">
      <formula>INDIRECT("E"&amp;ROW())="Sent for pricing"</formula>
    </cfRule>
    <cfRule type="expression" dxfId="3837" priority="5757" stopIfTrue="1">
      <formula>INDIRECT("E"&amp;ROW())="Await"</formula>
    </cfRule>
    <cfRule type="expression" dxfId="3836" priority="5758" stopIfTrue="1">
      <formula>INDIRECT("E"&amp;ROW())="CLEANSED"</formula>
    </cfRule>
    <cfRule type="expression" dxfId="3835" priority="5759" stopIfTrue="1">
      <formula>INDIRECT("E"&amp;ROW())="PM TO CLEANSE"</formula>
    </cfRule>
    <cfRule type="expression" dxfId="3834" priority="5760" stopIfTrue="1">
      <formula>INDIRECT("E"&amp;ROW())="Survey Received"</formula>
    </cfRule>
    <cfRule type="expression" dxfId="3833" priority="5761" stopIfTrue="1">
      <formula>INDIRECT("E"&amp;ROW())="Survey Booked"</formula>
    </cfRule>
    <cfRule type="expression" dxfId="3832" priority="5762" stopIfTrue="1">
      <formula>INDIRECT("E"&amp;ROW())="Await Client Approval"</formula>
    </cfRule>
    <cfRule type="expression" dxfId="3831" priority="5763" stopIfTrue="1">
      <formula>INDIRECT("E"&amp;ROW())="Priced"</formula>
    </cfRule>
    <cfRule type="expression" dxfId="3830" priority="5764" stopIfTrue="1">
      <formula>INDIRECT("E"&amp;ROW())="Sent for pricing"</formula>
    </cfRule>
    <cfRule type="expression" dxfId="3829" priority="5765" stopIfTrue="1">
      <formula>INDIRECT("E"&amp;ROW())="Await"</formula>
    </cfRule>
    <cfRule type="expression" dxfId="3828" priority="5766" stopIfTrue="1">
      <formula>INDIRECT("E"&amp;ROW())="CLEANSED"</formula>
    </cfRule>
    <cfRule type="expression" dxfId="3827" priority="5767" stopIfTrue="1">
      <formula>INDIRECT("E"&amp;ROW())="PM TO CLEANSE"</formula>
    </cfRule>
    <cfRule type="expression" dxfId="3826" priority="5768" stopIfTrue="1">
      <formula>INDIRECT("E"&amp;ROW())="Survey Received"</formula>
    </cfRule>
    <cfRule type="expression" dxfId="3825" priority="5769" stopIfTrue="1">
      <formula>INDIRECT("E"&amp;ROW())="Survey Booked"</formula>
    </cfRule>
    <cfRule type="expression" dxfId="3824" priority="5770" stopIfTrue="1">
      <formula>INDIRECT("E"&amp;ROW())="Recall Required"</formula>
    </cfRule>
  </conditionalFormatting>
  <conditionalFormatting sqref="I33:AB33 I38:AB38">
    <cfRule type="expression" dxfId="3823" priority="14755" stopIfTrue="1">
      <formula>INDIRECT("E"&amp;ROW())="SCOPE SURVEY"</formula>
    </cfRule>
    <cfRule type="expression" dxfId="3822" priority="14756" stopIfTrue="1">
      <formula>INDIRECT("E"&amp;ROW())="Priced"</formula>
    </cfRule>
    <cfRule type="expression" dxfId="3821" priority="14757" stopIfTrue="1">
      <formula>INDIRECT("E"&amp;ROW())="Sent for pricing"</formula>
    </cfRule>
    <cfRule type="expression" dxfId="3820" priority="14758" stopIfTrue="1">
      <formula>INDIRECT("E"&amp;ROW())="Await"</formula>
    </cfRule>
    <cfRule type="expression" dxfId="3819" priority="14759" stopIfTrue="1">
      <formula>INDIRECT("E"&amp;ROW())="CLEANSED"</formula>
    </cfRule>
    <cfRule type="expression" dxfId="3818" priority="14760" stopIfTrue="1">
      <formula>INDIRECT("E"&amp;ROW())="PM TO CLEANSE"</formula>
    </cfRule>
    <cfRule type="expression" dxfId="3817" priority="14761" stopIfTrue="1">
      <formula>INDIRECT("E"&amp;ROW())="Survey Received"</formula>
    </cfRule>
    <cfRule type="expression" dxfId="3816" priority="14762" stopIfTrue="1">
      <formula>INDIRECT("E"&amp;ROW())="Survey Booked"</formula>
    </cfRule>
    <cfRule type="expression" dxfId="3815" priority="14763">
      <formula>INDIRECT("D"&amp;ROW())="Yes"</formula>
    </cfRule>
    <cfRule type="expression" dxfId="3814" priority="14764" stopIfTrue="1">
      <formula>INDIRECT("E"&amp;ROW())="Recall Required"</formula>
    </cfRule>
    <cfRule type="expression" dxfId="3813" priority="14765" stopIfTrue="1">
      <formula>INDIRECT("E"&amp;ROW())="Supply Only"</formula>
    </cfRule>
    <cfRule type="expression" dxfId="3812" priority="14766" stopIfTrue="1">
      <formula>INDIRECT("E"&amp;ROW())="Part Fitted"</formula>
    </cfRule>
    <cfRule type="expression" dxfId="3811" priority="14767" stopIfTrue="1">
      <formula>INDIRECT("E"&amp;ROW())="confirmed"</formula>
    </cfRule>
    <cfRule type="expression" dxfId="3810" priority="14768" stopIfTrue="1">
      <formula>INDIRECT("E"&amp;ROW())="Duplicate"</formula>
    </cfRule>
    <cfRule type="expression" dxfId="3809" priority="14769" stopIfTrue="1">
      <formula>INDIRECT("E"&amp;ROW())="Handed Back"</formula>
    </cfRule>
    <cfRule type="expression" dxfId="3808" priority="14770" stopIfTrue="1">
      <formula>INDIRECT("E"&amp;ROW())="Refusal"</formula>
    </cfRule>
    <cfRule type="expression" dxfId="3807" priority="14771" stopIfTrue="1">
      <formula>INDIRECT("E"&amp;ROW())="No Access install"</formula>
    </cfRule>
    <cfRule type="expression" dxfId="3806" priority="14772" stopIfTrue="1">
      <formula>INDIRECT("E"&amp;ROW())="No Access survey"</formula>
    </cfRule>
    <cfRule type="expression" dxfId="3805" priority="14773" stopIfTrue="1">
      <formula>INDIRECT("E"&amp;ROW())="NWR"</formula>
    </cfRule>
    <cfRule type="expression" dxfId="3804" priority="14774" stopIfTrue="1">
      <formula>INDIRECT("E"&amp;ROW())="Cancelled"</formula>
    </cfRule>
    <cfRule type="expression" dxfId="3803" priority="14775" stopIfTrue="1">
      <formula>INDIRECT("E"&amp;ROW())="On hold"</formula>
    </cfRule>
    <cfRule type="expression" dxfId="3802" priority="14776" stopIfTrue="1">
      <formula>INDIRECT("E"&amp;ROW())="Handed Over"</formula>
    </cfRule>
    <cfRule type="expression" dxfId="3801" priority="14777" stopIfTrue="1">
      <formula>INDIRECT("E"&amp;ROW())="Fitted"</formula>
    </cfRule>
    <cfRule type="expression" dxfId="3800" priority="14778" stopIfTrue="1">
      <formula>INDIRECT("E"&amp;ROW())="Booked to fit"</formula>
    </cfRule>
    <cfRule type="expression" dxfId="3799" priority="14779" stopIfTrue="1">
      <formula>INDIRECT("E"&amp;ROW())="Delivered To Depot/Container"</formula>
    </cfRule>
    <cfRule type="expression" dxfId="3798" priority="14780" stopIfTrue="1">
      <formula>INDIRECT("E"&amp;ROW())="Called Off"</formula>
    </cfRule>
    <cfRule type="expression" dxfId="3797" priority="14781">
      <formula>INDIRECT("D"&amp;ROW())="Yes"</formula>
    </cfRule>
    <cfRule type="expression" dxfId="3796" priority="14782" stopIfTrue="1">
      <formula>INDIRECT("E"&amp;ROW())="Recall Required"</formula>
    </cfRule>
    <cfRule type="expression" dxfId="3795" priority="14783" stopIfTrue="1">
      <formula>INDIRECT("E"&amp;ROW())="Supply Only"</formula>
    </cfRule>
    <cfRule type="expression" dxfId="3794" priority="14784" stopIfTrue="1">
      <formula>INDIRECT("E"&amp;ROW())="Part Fitted"</formula>
    </cfRule>
    <cfRule type="expression" dxfId="3793" priority="14785" stopIfTrue="1">
      <formula>INDIRECT("E"&amp;ROW())="confirmed"</formula>
    </cfRule>
    <cfRule type="expression" dxfId="3792" priority="14786" stopIfTrue="1">
      <formula>INDIRECT("E"&amp;ROW())="Duplicate"</formula>
    </cfRule>
    <cfRule type="expression" dxfId="3791" priority="14787" stopIfTrue="1">
      <formula>INDIRECT("E"&amp;ROW())="Handed Back"</formula>
    </cfRule>
    <cfRule type="expression" dxfId="3790" priority="14788" stopIfTrue="1">
      <formula>INDIRECT("E"&amp;ROW())="Refusal"</formula>
    </cfRule>
    <cfRule type="expression" dxfId="3789" priority="14789" stopIfTrue="1">
      <formula>INDIRECT("E"&amp;ROW())="No Access install"</formula>
    </cfRule>
    <cfRule type="expression" dxfId="3788" priority="14790" stopIfTrue="1">
      <formula>INDIRECT("E"&amp;ROW())="No Access survey"</formula>
    </cfRule>
    <cfRule type="expression" dxfId="3787" priority="14791" stopIfTrue="1">
      <formula>INDIRECT("E"&amp;ROW())="NWR"</formula>
    </cfRule>
    <cfRule type="expression" dxfId="3786" priority="14792" stopIfTrue="1">
      <formula>INDIRECT("E"&amp;ROW())="Cancelled"</formula>
    </cfRule>
    <cfRule type="expression" dxfId="3785" priority="14793" stopIfTrue="1">
      <formula>INDIRECT("E"&amp;ROW())="On hold"</formula>
    </cfRule>
    <cfRule type="expression" dxfId="3784" priority="14794" stopIfTrue="1">
      <formula>INDIRECT("E"&amp;ROW())="Handed Over"</formula>
    </cfRule>
    <cfRule type="expression" dxfId="3783" priority="14795" stopIfTrue="1">
      <formula>INDIRECT("E"&amp;ROW())="Fitted"</formula>
    </cfRule>
    <cfRule type="expression" dxfId="3782" priority="14796" stopIfTrue="1">
      <formula>INDIRECT("E"&amp;ROW())="Booked to fit"</formula>
    </cfRule>
    <cfRule type="expression" dxfId="3781" priority="14797" stopIfTrue="1">
      <formula>INDIRECT("E"&amp;ROW())="Delivered To Depot/Container"</formula>
    </cfRule>
    <cfRule type="expression" dxfId="3780" priority="14798" stopIfTrue="1">
      <formula>INDIRECT("E"&amp;ROW())="Called Off"</formula>
    </cfRule>
    <cfRule type="expression" dxfId="3779" priority="14799" stopIfTrue="1">
      <formula>INDIRECT("E"&amp;ROW())="Await Client Approval"</formula>
    </cfRule>
    <cfRule type="expression" dxfId="3778" priority="14800" stopIfTrue="1">
      <formula>INDIRECT("E"&amp;ROW())="SCOPE SURVEY"</formula>
    </cfRule>
    <cfRule type="expression" dxfId="3777" priority="14801" stopIfTrue="1">
      <formula>INDIRECT("E"&amp;ROW())="Priced"</formula>
    </cfRule>
    <cfRule type="expression" dxfId="3776" priority="14802" stopIfTrue="1">
      <formula>INDIRECT("E"&amp;ROW())="Sent for pricing"</formula>
    </cfRule>
    <cfRule type="expression" dxfId="3775" priority="14803" stopIfTrue="1">
      <formula>INDIRECT("E"&amp;ROW())="Await"</formula>
    </cfRule>
    <cfRule type="expression" dxfId="3774" priority="14804" stopIfTrue="1">
      <formula>INDIRECT("E"&amp;ROW())="CLEANSED"</formula>
    </cfRule>
    <cfRule type="expression" dxfId="3773" priority="14805" stopIfTrue="1">
      <formula>INDIRECT("E"&amp;ROW())="PM TO CLEANSE"</formula>
    </cfRule>
    <cfRule type="expression" dxfId="3772" priority="14806" stopIfTrue="1">
      <formula>INDIRECT("E"&amp;ROW())="Survey Received"</formula>
    </cfRule>
    <cfRule type="expression" dxfId="3771" priority="14807" stopIfTrue="1">
      <formula>INDIRECT("E"&amp;ROW())="Survey Booked"</formula>
    </cfRule>
  </conditionalFormatting>
  <conditionalFormatting sqref="I35:AB36">
    <cfRule type="expression" dxfId="3770" priority="14629">
      <formula>INDIRECT("D"&amp;ROW())="Yes"</formula>
    </cfRule>
    <cfRule type="expression" dxfId="3769" priority="14630" stopIfTrue="1">
      <formula>INDIRECT("E"&amp;ROW())="Recall Required"</formula>
    </cfRule>
    <cfRule type="expression" dxfId="3768" priority="14631" stopIfTrue="1">
      <formula>INDIRECT("E"&amp;ROW())="Supply Only"</formula>
    </cfRule>
    <cfRule type="expression" dxfId="3767" priority="14632" stopIfTrue="1">
      <formula>INDIRECT("E"&amp;ROW())="Part Fitted"</formula>
    </cfRule>
    <cfRule type="expression" dxfId="3766" priority="14633" stopIfTrue="1">
      <formula>INDIRECT("E"&amp;ROW())="confirmed"</formula>
    </cfRule>
    <cfRule type="expression" dxfId="3765" priority="14634" stopIfTrue="1">
      <formula>INDIRECT("E"&amp;ROW())="Duplicate"</formula>
    </cfRule>
    <cfRule type="expression" dxfId="3764" priority="14635" stopIfTrue="1">
      <formula>INDIRECT("E"&amp;ROW())="Handed Back"</formula>
    </cfRule>
    <cfRule type="expression" dxfId="3763" priority="14636" stopIfTrue="1">
      <formula>INDIRECT("E"&amp;ROW())="Refusal"</formula>
    </cfRule>
    <cfRule type="expression" dxfId="3762" priority="14637" stopIfTrue="1">
      <formula>INDIRECT("E"&amp;ROW())="No Access install"</formula>
    </cfRule>
    <cfRule type="expression" dxfId="3761" priority="14638" stopIfTrue="1">
      <formula>INDIRECT("E"&amp;ROW())="No Access survey"</formula>
    </cfRule>
    <cfRule type="expression" dxfId="3760" priority="14639" stopIfTrue="1">
      <formula>INDIRECT("E"&amp;ROW())="NWR"</formula>
    </cfRule>
    <cfRule type="expression" dxfId="3759" priority="14640" stopIfTrue="1">
      <formula>INDIRECT("E"&amp;ROW())="Cancelled"</formula>
    </cfRule>
    <cfRule type="expression" dxfId="3758" priority="14641" stopIfTrue="1">
      <formula>INDIRECT("E"&amp;ROW())="On hold"</formula>
    </cfRule>
    <cfRule type="expression" dxfId="3757" priority="14642" stopIfTrue="1">
      <formula>INDIRECT("E"&amp;ROW())="Handed Over"</formula>
    </cfRule>
    <cfRule type="expression" dxfId="3756" priority="14643" stopIfTrue="1">
      <formula>INDIRECT("E"&amp;ROW())="Fitted"</formula>
    </cfRule>
    <cfRule type="expression" dxfId="3755" priority="14644" stopIfTrue="1">
      <formula>INDIRECT("E"&amp;ROW())="Booked to fit"</formula>
    </cfRule>
    <cfRule type="expression" dxfId="3754" priority="14645" stopIfTrue="1">
      <formula>INDIRECT("E"&amp;ROW())="Delivered To Depot/Container"</formula>
    </cfRule>
    <cfRule type="expression" dxfId="3753" priority="14646" stopIfTrue="1">
      <formula>INDIRECT("E"&amp;ROW())="Called Off"</formula>
    </cfRule>
    <cfRule type="expression" dxfId="3752" priority="14647" stopIfTrue="1">
      <formula>INDIRECT("E"&amp;ROW())="Await Client Approval"</formula>
    </cfRule>
    <cfRule type="expression" dxfId="3751" priority="14648" stopIfTrue="1">
      <formula>INDIRECT("E"&amp;ROW())="SCOPE SURVEY"</formula>
    </cfRule>
    <cfRule type="expression" dxfId="3750" priority="14649" stopIfTrue="1">
      <formula>INDIRECT("E"&amp;ROW())="Priced"</formula>
    </cfRule>
    <cfRule type="expression" dxfId="3749" priority="14650" stopIfTrue="1">
      <formula>INDIRECT("E"&amp;ROW())="Sent for pricing"</formula>
    </cfRule>
    <cfRule type="expression" dxfId="3748" priority="14651" stopIfTrue="1">
      <formula>INDIRECT("E"&amp;ROW())="Await"</formula>
    </cfRule>
    <cfRule type="expression" dxfId="3747" priority="14652" stopIfTrue="1">
      <formula>INDIRECT("E"&amp;ROW())="CLEANSED"</formula>
    </cfRule>
    <cfRule type="expression" dxfId="3746" priority="14653" stopIfTrue="1">
      <formula>INDIRECT("E"&amp;ROW())="PM TO CLEANSE"</formula>
    </cfRule>
    <cfRule type="expression" dxfId="3745" priority="14654" stopIfTrue="1">
      <formula>INDIRECT("E"&amp;ROW())="Survey Received"</formula>
    </cfRule>
    <cfRule type="expression" dxfId="3744" priority="14655" stopIfTrue="1">
      <formula>INDIRECT("E"&amp;ROW())="Survey Booked"</formula>
    </cfRule>
    <cfRule type="expression" dxfId="3743" priority="14683" stopIfTrue="1">
      <formula>INDIRECT("E"&amp;ROW())="Await Client Approval"</formula>
    </cfRule>
    <cfRule type="expression" dxfId="3742" priority="14684" stopIfTrue="1">
      <formula>INDIRECT("E"&amp;ROW())="SCOPE SURVEY"</formula>
    </cfRule>
    <cfRule type="expression" dxfId="3741" priority="14685" stopIfTrue="1">
      <formula>INDIRECT("E"&amp;ROW())="Priced"</formula>
    </cfRule>
    <cfRule type="expression" dxfId="3740" priority="14686" stopIfTrue="1">
      <formula>INDIRECT("E"&amp;ROW())="Sent for pricing"</formula>
    </cfRule>
    <cfRule type="expression" dxfId="3739" priority="14687" stopIfTrue="1">
      <formula>INDIRECT("E"&amp;ROW())="Await"</formula>
    </cfRule>
    <cfRule type="expression" dxfId="3738" priority="14688" stopIfTrue="1">
      <formula>INDIRECT("E"&amp;ROW())="CLEANSED"</formula>
    </cfRule>
    <cfRule type="expression" dxfId="3737" priority="14689" stopIfTrue="1">
      <formula>INDIRECT("E"&amp;ROW())="PM TO CLEANSE"</formula>
    </cfRule>
    <cfRule type="expression" dxfId="3736" priority="14690" stopIfTrue="1">
      <formula>INDIRECT("E"&amp;ROW())="Survey Received"</formula>
    </cfRule>
    <cfRule type="expression" dxfId="3735" priority="14691" stopIfTrue="1">
      <formula>INDIRECT("E"&amp;ROW())="Survey Booked"</formula>
    </cfRule>
    <cfRule type="expression" dxfId="3734" priority="14692" stopIfTrue="1">
      <formula>INDIRECT("E"&amp;ROW())="Await Client Approval"</formula>
    </cfRule>
    <cfRule type="expression" dxfId="3733" priority="14693" stopIfTrue="1">
      <formula>INDIRECT("E"&amp;ROW())="SCOPE SURVEY"</formula>
    </cfRule>
    <cfRule type="expression" dxfId="3732" priority="14694" stopIfTrue="1">
      <formula>INDIRECT("E"&amp;ROW())="Priced"</formula>
    </cfRule>
    <cfRule type="expression" dxfId="3731" priority="14695" stopIfTrue="1">
      <formula>INDIRECT("E"&amp;ROW())="Sent for pricing"</formula>
    </cfRule>
    <cfRule type="expression" dxfId="3730" priority="14696" stopIfTrue="1">
      <formula>INDIRECT("E"&amp;ROW())="Await"</formula>
    </cfRule>
    <cfRule type="expression" dxfId="3729" priority="14697" stopIfTrue="1">
      <formula>INDIRECT("E"&amp;ROW())="CLEANSED"</formula>
    </cfRule>
    <cfRule type="expression" dxfId="3728" priority="14698" stopIfTrue="1">
      <formula>INDIRECT("E"&amp;ROW())="PM TO CLEANSE"</formula>
    </cfRule>
    <cfRule type="expression" dxfId="3727" priority="14699" stopIfTrue="1">
      <formula>INDIRECT("E"&amp;ROW())="Survey Received"</formula>
    </cfRule>
    <cfRule type="expression" dxfId="3726" priority="14700" stopIfTrue="1">
      <formula>INDIRECT("E"&amp;ROW())="Survey Booked"</formula>
    </cfRule>
    <cfRule type="expression" dxfId="3725" priority="14701">
      <formula>INDIRECT("D"&amp;ROW())="Yes"</formula>
    </cfRule>
    <cfRule type="expression" dxfId="3724" priority="14702" stopIfTrue="1">
      <formula>INDIRECT("E"&amp;ROW())="Recall Required"</formula>
    </cfRule>
    <cfRule type="expression" dxfId="3723" priority="14703" stopIfTrue="1">
      <formula>INDIRECT("E"&amp;ROW())="Supply Only"</formula>
    </cfRule>
    <cfRule type="expression" dxfId="3722" priority="14704" stopIfTrue="1">
      <formula>INDIRECT("E"&amp;ROW())="Part Fitted"</formula>
    </cfRule>
    <cfRule type="expression" dxfId="3721" priority="14705" stopIfTrue="1">
      <formula>INDIRECT("E"&amp;ROW())="confirmed"</formula>
    </cfRule>
    <cfRule type="expression" dxfId="3720" priority="14706" stopIfTrue="1">
      <formula>INDIRECT("E"&amp;ROW())="Duplicate"</formula>
    </cfRule>
    <cfRule type="expression" dxfId="3719" priority="14707" stopIfTrue="1">
      <formula>INDIRECT("E"&amp;ROW())="Handed Back"</formula>
    </cfRule>
    <cfRule type="expression" dxfId="3718" priority="14708" stopIfTrue="1">
      <formula>INDIRECT("E"&amp;ROW())="Refusal"</formula>
    </cfRule>
    <cfRule type="expression" dxfId="3717" priority="14709" stopIfTrue="1">
      <formula>INDIRECT("E"&amp;ROW())="No Access install"</formula>
    </cfRule>
    <cfRule type="expression" dxfId="3716" priority="14710" stopIfTrue="1">
      <formula>INDIRECT("E"&amp;ROW())="No Access survey"</formula>
    </cfRule>
    <cfRule type="expression" dxfId="3715" priority="14711" stopIfTrue="1">
      <formula>INDIRECT("E"&amp;ROW())="NWR"</formula>
    </cfRule>
    <cfRule type="expression" dxfId="3714" priority="14712" stopIfTrue="1">
      <formula>INDIRECT("E"&amp;ROW())="Cancelled"</formula>
    </cfRule>
    <cfRule type="expression" dxfId="3713" priority="14713" stopIfTrue="1">
      <formula>INDIRECT("E"&amp;ROW())="On hold"</formula>
    </cfRule>
    <cfRule type="expression" dxfId="3712" priority="14714" stopIfTrue="1">
      <formula>INDIRECT("E"&amp;ROW())="Handed Over"</formula>
    </cfRule>
    <cfRule type="expression" dxfId="3711" priority="14715" stopIfTrue="1">
      <formula>INDIRECT("E"&amp;ROW())="Fitted"</formula>
    </cfRule>
    <cfRule type="expression" dxfId="3710" priority="14716" stopIfTrue="1">
      <formula>INDIRECT("E"&amp;ROW())="Booked to fit"</formula>
    </cfRule>
    <cfRule type="expression" dxfId="3709" priority="14717" stopIfTrue="1">
      <formula>INDIRECT("E"&amp;ROW())="Delivered To Depot/Container"</formula>
    </cfRule>
    <cfRule type="expression" dxfId="3708" priority="14718" stopIfTrue="1">
      <formula>INDIRECT("E"&amp;ROW())="Called Off"</formula>
    </cfRule>
    <cfRule type="expression" dxfId="3707" priority="14719" stopIfTrue="1">
      <formula>INDIRECT("E"&amp;ROW())="Await Client Approval"</formula>
    </cfRule>
    <cfRule type="expression" dxfId="3706" priority="14720" stopIfTrue="1">
      <formula>INDIRECT("E"&amp;ROW())="SCOPE SURVEY"</formula>
    </cfRule>
    <cfRule type="expression" dxfId="3705" priority="14721" stopIfTrue="1">
      <formula>INDIRECT("E"&amp;ROW())="Priced"</formula>
    </cfRule>
    <cfRule type="expression" dxfId="3704" priority="14722" stopIfTrue="1">
      <formula>INDIRECT("E"&amp;ROW())="Sent for pricing"</formula>
    </cfRule>
    <cfRule type="expression" dxfId="3703" priority="14723" stopIfTrue="1">
      <formula>INDIRECT("E"&amp;ROW())="Await"</formula>
    </cfRule>
    <cfRule type="expression" dxfId="3702" priority="14724" stopIfTrue="1">
      <formula>INDIRECT("E"&amp;ROW())="CLEANSED"</formula>
    </cfRule>
    <cfRule type="expression" dxfId="3701" priority="14725" stopIfTrue="1">
      <formula>INDIRECT("E"&amp;ROW())="PM TO CLEANSE"</formula>
    </cfRule>
    <cfRule type="expression" dxfId="3700" priority="14726" stopIfTrue="1">
      <formula>INDIRECT("E"&amp;ROW())="Survey Received"</formula>
    </cfRule>
    <cfRule type="expression" dxfId="3699" priority="14727" stopIfTrue="1">
      <formula>INDIRECT("E"&amp;ROW())="Survey Booked"</formula>
    </cfRule>
  </conditionalFormatting>
  <conditionalFormatting sqref="I38:AB38 I33:AB33">
    <cfRule type="expression" dxfId="3698" priority="14754" stopIfTrue="1">
      <formula>INDIRECT("E"&amp;ROW())="Await Client Approval"</formula>
    </cfRule>
  </conditionalFormatting>
  <conditionalFormatting sqref="I40:AB41">
    <cfRule type="expression" dxfId="3697" priority="14486" stopIfTrue="1">
      <formula>INDIRECT("E"&amp;ROW())="Await Client Approval"</formula>
    </cfRule>
    <cfRule type="expression" dxfId="3696" priority="14487" stopIfTrue="1">
      <formula>INDIRECT("E"&amp;ROW())="SCOPE SURVEY"</formula>
    </cfRule>
    <cfRule type="expression" dxfId="3695" priority="14488" stopIfTrue="1">
      <formula>INDIRECT("E"&amp;ROW())="Priced"</formula>
    </cfRule>
    <cfRule type="expression" dxfId="3694" priority="14489" stopIfTrue="1">
      <formula>INDIRECT("E"&amp;ROW())="Sent for pricing"</formula>
    </cfRule>
    <cfRule type="expression" dxfId="3693" priority="14490" stopIfTrue="1">
      <formula>INDIRECT("E"&amp;ROW())="Await"</formula>
    </cfRule>
    <cfRule type="expression" dxfId="3692" priority="14491" stopIfTrue="1">
      <formula>INDIRECT("E"&amp;ROW())="CLEANSED"</formula>
    </cfRule>
    <cfRule type="expression" dxfId="3691" priority="14492" stopIfTrue="1">
      <formula>INDIRECT("E"&amp;ROW())="PM TO CLEANSE"</formula>
    </cfRule>
    <cfRule type="expression" dxfId="3690" priority="14493" stopIfTrue="1">
      <formula>INDIRECT("E"&amp;ROW())="Survey Received"</formula>
    </cfRule>
    <cfRule type="expression" dxfId="3689" priority="14494" stopIfTrue="1">
      <formula>INDIRECT("E"&amp;ROW())="Survey Booked"</formula>
    </cfRule>
    <cfRule type="expression" dxfId="3688" priority="14495">
      <formula>INDIRECT("D"&amp;ROW())="Yes"</formula>
    </cfRule>
    <cfRule type="expression" dxfId="3687" priority="14496" stopIfTrue="1">
      <formula>INDIRECT("E"&amp;ROW())="Recall Required"</formula>
    </cfRule>
    <cfRule type="expression" dxfId="3686" priority="14497" stopIfTrue="1">
      <formula>INDIRECT("E"&amp;ROW())="Supply Only"</formula>
    </cfRule>
    <cfRule type="expression" dxfId="3685" priority="14498" stopIfTrue="1">
      <formula>INDIRECT("E"&amp;ROW())="Part Fitted"</formula>
    </cfRule>
    <cfRule type="expression" dxfId="3684" priority="14499" stopIfTrue="1">
      <formula>INDIRECT("E"&amp;ROW())="confirmed"</formula>
    </cfRule>
    <cfRule type="expression" dxfId="3683" priority="14500" stopIfTrue="1">
      <formula>INDIRECT("E"&amp;ROW())="Duplicate"</formula>
    </cfRule>
    <cfRule type="expression" dxfId="3682" priority="14501" stopIfTrue="1">
      <formula>INDIRECT("E"&amp;ROW())="Handed Back"</formula>
    </cfRule>
    <cfRule type="expression" dxfId="3681" priority="14502" stopIfTrue="1">
      <formula>INDIRECT("E"&amp;ROW())="Refusal"</formula>
    </cfRule>
    <cfRule type="expression" dxfId="3680" priority="14503" stopIfTrue="1">
      <formula>INDIRECT("E"&amp;ROW())="No Access install"</formula>
    </cfRule>
    <cfRule type="expression" dxfId="3679" priority="14504" stopIfTrue="1">
      <formula>INDIRECT("E"&amp;ROW())="No Access survey"</formula>
    </cfRule>
    <cfRule type="expression" dxfId="3678" priority="14505" stopIfTrue="1">
      <formula>INDIRECT("E"&amp;ROW())="NWR"</formula>
    </cfRule>
    <cfRule type="expression" dxfId="3677" priority="14506" stopIfTrue="1">
      <formula>INDIRECT("E"&amp;ROW())="Cancelled"</formula>
    </cfRule>
    <cfRule type="expression" dxfId="3676" priority="14507" stopIfTrue="1">
      <formula>INDIRECT("E"&amp;ROW())="On hold"</formula>
    </cfRule>
    <cfRule type="expression" dxfId="3675" priority="14508" stopIfTrue="1">
      <formula>INDIRECT("E"&amp;ROW())="Handed Over"</formula>
    </cfRule>
    <cfRule type="expression" dxfId="3674" priority="14509" stopIfTrue="1">
      <formula>INDIRECT("E"&amp;ROW())="Fitted"</formula>
    </cfRule>
    <cfRule type="expression" dxfId="3673" priority="14510" stopIfTrue="1">
      <formula>INDIRECT("E"&amp;ROW())="Booked to fit"</formula>
    </cfRule>
    <cfRule type="expression" dxfId="3672" priority="14511" stopIfTrue="1">
      <formula>INDIRECT("E"&amp;ROW())="Delivered To Depot/Container"</formula>
    </cfRule>
    <cfRule type="expression" dxfId="3671" priority="14512" stopIfTrue="1">
      <formula>INDIRECT("E"&amp;ROW())="Called Off"</formula>
    </cfRule>
    <cfRule type="expression" dxfId="3670" priority="14513">
      <formula>INDIRECT("D"&amp;ROW())="Yes"</formula>
    </cfRule>
    <cfRule type="expression" dxfId="3669" priority="14514" stopIfTrue="1">
      <formula>INDIRECT("E"&amp;ROW())="Recall Required"</formula>
    </cfRule>
    <cfRule type="expression" dxfId="3668" priority="14515" stopIfTrue="1">
      <formula>INDIRECT("E"&amp;ROW())="Supply Only"</formula>
    </cfRule>
    <cfRule type="expression" dxfId="3667" priority="14516" stopIfTrue="1">
      <formula>INDIRECT("E"&amp;ROW())="Part Fitted"</formula>
    </cfRule>
    <cfRule type="expression" dxfId="3666" priority="14517" stopIfTrue="1">
      <formula>INDIRECT("E"&amp;ROW())="confirmed"</formula>
    </cfRule>
    <cfRule type="expression" dxfId="3665" priority="14518" stopIfTrue="1">
      <formula>INDIRECT("E"&amp;ROW())="Duplicate"</formula>
    </cfRule>
    <cfRule type="expression" dxfId="3664" priority="14519" stopIfTrue="1">
      <formula>INDIRECT("E"&amp;ROW())="Handed Back"</formula>
    </cfRule>
    <cfRule type="expression" dxfId="3663" priority="14520" stopIfTrue="1">
      <formula>INDIRECT("E"&amp;ROW())="Refusal"</formula>
    </cfRule>
    <cfRule type="expression" dxfId="3662" priority="14521" stopIfTrue="1">
      <formula>INDIRECT("E"&amp;ROW())="No Access install"</formula>
    </cfRule>
    <cfRule type="expression" dxfId="3661" priority="14522" stopIfTrue="1">
      <formula>INDIRECT("E"&amp;ROW())="No Access survey"</formula>
    </cfRule>
    <cfRule type="expression" dxfId="3660" priority="14523" stopIfTrue="1">
      <formula>INDIRECT("E"&amp;ROW())="NWR"</formula>
    </cfRule>
    <cfRule type="expression" dxfId="3659" priority="14524" stopIfTrue="1">
      <formula>INDIRECT("E"&amp;ROW())="Cancelled"</formula>
    </cfRule>
    <cfRule type="expression" dxfId="3658" priority="14525" stopIfTrue="1">
      <formula>INDIRECT("E"&amp;ROW())="On hold"</formula>
    </cfRule>
    <cfRule type="expression" dxfId="3657" priority="14526" stopIfTrue="1">
      <formula>INDIRECT("E"&amp;ROW())="Handed Over"</formula>
    </cfRule>
    <cfRule type="expression" dxfId="3656" priority="14527" stopIfTrue="1">
      <formula>INDIRECT("E"&amp;ROW())="Fitted"</formula>
    </cfRule>
    <cfRule type="expression" dxfId="3655" priority="14528" stopIfTrue="1">
      <formula>INDIRECT("E"&amp;ROW())="Booked to fit"</formula>
    </cfRule>
    <cfRule type="expression" dxfId="3654" priority="14529" stopIfTrue="1">
      <formula>INDIRECT("E"&amp;ROW())="Delivered To Depot/Container"</formula>
    </cfRule>
    <cfRule type="expression" dxfId="3653" priority="14530" stopIfTrue="1">
      <formula>INDIRECT("E"&amp;ROW())="Called Off"</formula>
    </cfRule>
    <cfRule type="expression" dxfId="3652" priority="14531" stopIfTrue="1">
      <formula>INDIRECT("E"&amp;ROW())="Await Client Approval"</formula>
    </cfRule>
    <cfRule type="expression" dxfId="3651" priority="14532" stopIfTrue="1">
      <formula>INDIRECT("E"&amp;ROW())="SCOPE SURVEY"</formula>
    </cfRule>
    <cfRule type="expression" dxfId="3650" priority="14533" stopIfTrue="1">
      <formula>INDIRECT("E"&amp;ROW())="Priced"</formula>
    </cfRule>
    <cfRule type="expression" dxfId="3649" priority="14534" stopIfTrue="1">
      <formula>INDIRECT("E"&amp;ROW())="Sent for pricing"</formula>
    </cfRule>
    <cfRule type="expression" dxfId="3648" priority="14535" stopIfTrue="1">
      <formula>INDIRECT("E"&amp;ROW())="Await"</formula>
    </cfRule>
    <cfRule type="expression" dxfId="3647" priority="14536" stopIfTrue="1">
      <formula>INDIRECT("E"&amp;ROW())="CLEANSED"</formula>
    </cfRule>
    <cfRule type="expression" dxfId="3646" priority="14537" stopIfTrue="1">
      <formula>INDIRECT("E"&amp;ROW())="PM TO CLEANSE"</formula>
    </cfRule>
    <cfRule type="expression" dxfId="3645" priority="14538" stopIfTrue="1">
      <formula>INDIRECT("E"&amp;ROW())="Survey Received"</formula>
    </cfRule>
    <cfRule type="expression" dxfId="3644" priority="14539" stopIfTrue="1">
      <formula>INDIRECT("E"&amp;ROW())="Survey Booked"</formula>
    </cfRule>
    <cfRule type="expression" dxfId="3643" priority="14593" stopIfTrue="1">
      <formula>INDIRECT("E"&amp;ROW())="Await Client Approval"</formula>
    </cfRule>
    <cfRule type="expression" dxfId="3642" priority="14594" stopIfTrue="1">
      <formula>INDIRECT("E"&amp;ROW())="SCOPE SURVEY"</formula>
    </cfRule>
    <cfRule type="expression" dxfId="3641" priority="14595" stopIfTrue="1">
      <formula>INDIRECT("E"&amp;ROW())="Priced"</formula>
    </cfRule>
    <cfRule type="expression" dxfId="3640" priority="14596" stopIfTrue="1">
      <formula>INDIRECT("E"&amp;ROW())="Sent for pricing"</formula>
    </cfRule>
    <cfRule type="expression" dxfId="3639" priority="14597" stopIfTrue="1">
      <formula>INDIRECT("E"&amp;ROW())="Await"</formula>
    </cfRule>
    <cfRule type="expression" dxfId="3638" priority="14598" stopIfTrue="1">
      <formula>INDIRECT("E"&amp;ROW())="CLEANSED"</formula>
    </cfRule>
    <cfRule type="expression" dxfId="3637" priority="14599" stopIfTrue="1">
      <formula>INDIRECT("E"&amp;ROW())="PM TO CLEANSE"</formula>
    </cfRule>
    <cfRule type="expression" dxfId="3636" priority="14600" stopIfTrue="1">
      <formula>INDIRECT("E"&amp;ROW())="Survey Received"</formula>
    </cfRule>
    <cfRule type="expression" dxfId="3635" priority="14601" stopIfTrue="1">
      <formula>INDIRECT("E"&amp;ROW())="Survey Booked"</formula>
    </cfRule>
    <cfRule type="expression" dxfId="3634" priority="14602">
      <formula>INDIRECT("D"&amp;ROW())="Yes"</formula>
    </cfRule>
    <cfRule type="expression" dxfId="3633" priority="14603" stopIfTrue="1">
      <formula>INDIRECT("E"&amp;ROW())="Recall Required"</formula>
    </cfRule>
    <cfRule type="expression" dxfId="3632" priority="14604" stopIfTrue="1">
      <formula>INDIRECT("E"&amp;ROW())="Supply Only"</formula>
    </cfRule>
    <cfRule type="expression" dxfId="3631" priority="14605" stopIfTrue="1">
      <formula>INDIRECT("E"&amp;ROW())="Part Fitted"</formula>
    </cfRule>
    <cfRule type="expression" dxfId="3630" priority="14606" stopIfTrue="1">
      <formula>INDIRECT("E"&amp;ROW())="confirmed"</formula>
    </cfRule>
    <cfRule type="expression" dxfId="3629" priority="14607" stopIfTrue="1">
      <formula>INDIRECT("E"&amp;ROW())="Duplicate"</formula>
    </cfRule>
    <cfRule type="expression" dxfId="3628" priority="14608" stopIfTrue="1">
      <formula>INDIRECT("E"&amp;ROW())="Handed Back"</formula>
    </cfRule>
    <cfRule type="expression" dxfId="3627" priority="14609" stopIfTrue="1">
      <formula>INDIRECT("E"&amp;ROW())="Refusal"</formula>
    </cfRule>
    <cfRule type="expression" dxfId="3626" priority="14610" stopIfTrue="1">
      <formula>INDIRECT("E"&amp;ROW())="No Access install"</formula>
    </cfRule>
    <cfRule type="expression" dxfId="3625" priority="14611" stopIfTrue="1">
      <formula>INDIRECT("E"&amp;ROW())="No Access survey"</formula>
    </cfRule>
    <cfRule type="expression" dxfId="3624" priority="14612" stopIfTrue="1">
      <formula>INDIRECT("E"&amp;ROW())="NWR"</formula>
    </cfRule>
    <cfRule type="expression" dxfId="3623" priority="14613" stopIfTrue="1">
      <formula>INDIRECT("E"&amp;ROW())="Cancelled"</formula>
    </cfRule>
    <cfRule type="expression" dxfId="3622" priority="14614" stopIfTrue="1">
      <formula>INDIRECT("E"&amp;ROW())="On hold"</formula>
    </cfRule>
    <cfRule type="expression" dxfId="3621" priority="14615" stopIfTrue="1">
      <formula>INDIRECT("E"&amp;ROW())="Handed Over"</formula>
    </cfRule>
    <cfRule type="expression" dxfId="3620" priority="14616" stopIfTrue="1">
      <formula>INDIRECT("E"&amp;ROW())="Fitted"</formula>
    </cfRule>
    <cfRule type="expression" dxfId="3619" priority="14617" stopIfTrue="1">
      <formula>INDIRECT("E"&amp;ROW())="Booked to fit"</formula>
    </cfRule>
    <cfRule type="expression" dxfId="3618" priority="14618" stopIfTrue="1">
      <formula>INDIRECT("E"&amp;ROW())="Delivered To Depot/Container"</formula>
    </cfRule>
    <cfRule type="expression" dxfId="3617" priority="14619" stopIfTrue="1">
      <formula>INDIRECT("E"&amp;ROW())="Called Off"</formula>
    </cfRule>
    <cfRule type="expression" dxfId="3616" priority="14620" stopIfTrue="1">
      <formula>INDIRECT("E"&amp;ROW())="Await Client Approval"</formula>
    </cfRule>
    <cfRule type="expression" dxfId="3615" priority="14621" stopIfTrue="1">
      <formula>INDIRECT("E"&amp;ROW())="SCOPE SURVEY"</formula>
    </cfRule>
    <cfRule type="expression" dxfId="3614" priority="14622" stopIfTrue="1">
      <formula>INDIRECT("E"&amp;ROW())="Priced"</formula>
    </cfRule>
    <cfRule type="expression" dxfId="3613" priority="14623" stopIfTrue="1">
      <formula>INDIRECT("E"&amp;ROW())="Sent for pricing"</formula>
    </cfRule>
    <cfRule type="expression" dxfId="3612" priority="14624" stopIfTrue="1">
      <formula>INDIRECT("E"&amp;ROW())="Await"</formula>
    </cfRule>
    <cfRule type="expression" dxfId="3611" priority="14625" stopIfTrue="1">
      <formula>INDIRECT("E"&amp;ROW())="CLEANSED"</formula>
    </cfRule>
    <cfRule type="expression" dxfId="3610" priority="14626" stopIfTrue="1">
      <formula>INDIRECT("E"&amp;ROW())="PM TO CLEANSE"</formula>
    </cfRule>
    <cfRule type="expression" dxfId="3609" priority="14627" stopIfTrue="1">
      <formula>INDIRECT("E"&amp;ROW())="Survey Received"</formula>
    </cfRule>
    <cfRule type="expression" dxfId="3608" priority="14628" stopIfTrue="1">
      <formula>INDIRECT("E"&amp;ROW())="Survey Booked"</formula>
    </cfRule>
  </conditionalFormatting>
  <conditionalFormatting sqref="I42:AB42 I45:AB47 I50:AB50">
    <cfRule type="expression" dxfId="3607" priority="15613" stopIfTrue="1">
      <formula>INDIRECT("E"&amp;ROW())="Await Client Approval"</formula>
    </cfRule>
    <cfRule type="expression" dxfId="3606" priority="15614" stopIfTrue="1">
      <formula>INDIRECT("E"&amp;ROW())="SCOPE SURVEY"</formula>
    </cfRule>
    <cfRule type="expression" dxfId="3605" priority="15615" stopIfTrue="1">
      <formula>INDIRECT("E"&amp;ROW())="Priced"</formula>
    </cfRule>
    <cfRule type="expression" dxfId="3604" priority="15616" stopIfTrue="1">
      <formula>INDIRECT("E"&amp;ROW())="Sent for pricing"</formula>
    </cfRule>
    <cfRule type="expression" dxfId="3603" priority="15617" stopIfTrue="1">
      <formula>INDIRECT("E"&amp;ROW())="Await"</formula>
    </cfRule>
    <cfRule type="expression" dxfId="3602" priority="15618" stopIfTrue="1">
      <formula>INDIRECT("E"&amp;ROW())="CLEANSED"</formula>
    </cfRule>
    <cfRule type="expression" dxfId="3601" priority="15619" stopIfTrue="1">
      <formula>INDIRECT("E"&amp;ROW())="PM TO CLEANSE"</formula>
    </cfRule>
    <cfRule type="expression" dxfId="3600" priority="15620" stopIfTrue="1">
      <formula>INDIRECT("E"&amp;ROW())="Survey Received"</formula>
    </cfRule>
    <cfRule type="expression" dxfId="3599" priority="15621" stopIfTrue="1">
      <formula>INDIRECT("E"&amp;ROW())="Survey Booked"</formula>
    </cfRule>
  </conditionalFormatting>
  <conditionalFormatting sqref="I43:AB44">
    <cfRule type="expression" dxfId="3598" priority="14334">
      <formula>INDIRECT("D"&amp;ROW())="Yes"</formula>
    </cfRule>
    <cfRule type="expression" dxfId="3597" priority="14335" stopIfTrue="1">
      <formula>INDIRECT("E"&amp;ROW())="Recall Required"</formula>
    </cfRule>
    <cfRule type="expression" dxfId="3596" priority="14336" stopIfTrue="1">
      <formula>INDIRECT("E"&amp;ROW())="Supply Only"</formula>
    </cfRule>
    <cfRule type="expression" dxfId="3595" priority="14337" stopIfTrue="1">
      <formula>INDIRECT("E"&amp;ROW())="Part Fitted"</formula>
    </cfRule>
    <cfRule type="expression" dxfId="3594" priority="14338" stopIfTrue="1">
      <formula>INDIRECT("E"&amp;ROW())="confirmed"</formula>
    </cfRule>
    <cfRule type="expression" dxfId="3593" priority="14339" stopIfTrue="1">
      <formula>INDIRECT("E"&amp;ROW())="Duplicate"</formula>
    </cfRule>
    <cfRule type="expression" dxfId="3592" priority="14340" stopIfTrue="1">
      <formula>INDIRECT("E"&amp;ROW())="Handed Back"</formula>
    </cfRule>
    <cfRule type="expression" dxfId="3591" priority="14341" stopIfTrue="1">
      <formula>INDIRECT("E"&amp;ROW())="Refusal"</formula>
    </cfRule>
    <cfRule type="expression" dxfId="3590" priority="14342" stopIfTrue="1">
      <formula>INDIRECT("E"&amp;ROW())="No Access install"</formula>
    </cfRule>
    <cfRule type="expression" dxfId="3589" priority="14343" stopIfTrue="1">
      <formula>INDIRECT("E"&amp;ROW())="No Access survey"</formula>
    </cfRule>
    <cfRule type="expression" dxfId="3588" priority="14344" stopIfTrue="1">
      <formula>INDIRECT("E"&amp;ROW())="NWR"</formula>
    </cfRule>
    <cfRule type="expression" dxfId="3587" priority="14345" stopIfTrue="1">
      <formula>INDIRECT("E"&amp;ROW())="Cancelled"</formula>
    </cfRule>
    <cfRule type="expression" dxfId="3586" priority="14346" stopIfTrue="1">
      <formula>INDIRECT("E"&amp;ROW())="On hold"</formula>
    </cfRule>
    <cfRule type="expression" dxfId="3585" priority="14347" stopIfTrue="1">
      <formula>INDIRECT("E"&amp;ROW())="Handed Over"</formula>
    </cfRule>
    <cfRule type="expression" dxfId="3584" priority="14348" stopIfTrue="1">
      <formula>INDIRECT("E"&amp;ROW())="Fitted"</formula>
    </cfRule>
    <cfRule type="expression" dxfId="3583" priority="14349" stopIfTrue="1">
      <formula>INDIRECT("E"&amp;ROW())="Booked to fit"</formula>
    </cfRule>
    <cfRule type="expression" dxfId="3582" priority="14350" stopIfTrue="1">
      <formula>INDIRECT("E"&amp;ROW())="Delivered To Depot/Container"</formula>
    </cfRule>
    <cfRule type="expression" dxfId="3581" priority="14351" stopIfTrue="1">
      <formula>INDIRECT("E"&amp;ROW())="Called Off"</formula>
    </cfRule>
    <cfRule type="expression" dxfId="3580" priority="14352" stopIfTrue="1">
      <formula>INDIRECT("E"&amp;ROW())="Await Client Approval"</formula>
    </cfRule>
    <cfRule type="expression" dxfId="3579" priority="14353" stopIfTrue="1">
      <formula>INDIRECT("E"&amp;ROW())="SCOPE SURVEY"</formula>
    </cfRule>
    <cfRule type="expression" dxfId="3578" priority="14354" stopIfTrue="1">
      <formula>INDIRECT("E"&amp;ROW())="Priced"</formula>
    </cfRule>
    <cfRule type="expression" dxfId="3577" priority="14355" stopIfTrue="1">
      <formula>INDIRECT("E"&amp;ROW())="Sent for pricing"</formula>
    </cfRule>
    <cfRule type="expression" dxfId="3576" priority="14356" stopIfTrue="1">
      <formula>INDIRECT("E"&amp;ROW())="Await"</formula>
    </cfRule>
    <cfRule type="expression" dxfId="3575" priority="14357" stopIfTrue="1">
      <formula>INDIRECT("E"&amp;ROW())="CLEANSED"</formula>
    </cfRule>
    <cfRule type="expression" dxfId="3574" priority="14358" stopIfTrue="1">
      <formula>INDIRECT("E"&amp;ROW())="PM TO CLEANSE"</formula>
    </cfRule>
    <cfRule type="expression" dxfId="3573" priority="14359" stopIfTrue="1">
      <formula>INDIRECT("E"&amp;ROW())="Survey Received"</formula>
    </cfRule>
    <cfRule type="expression" dxfId="3572" priority="14360" stopIfTrue="1">
      <formula>INDIRECT("E"&amp;ROW())="Survey Booked"</formula>
    </cfRule>
    <cfRule type="expression" dxfId="3571" priority="14388" stopIfTrue="1">
      <formula>INDIRECT("E"&amp;ROW())="Await Client Approval"</formula>
    </cfRule>
    <cfRule type="expression" dxfId="3570" priority="14389" stopIfTrue="1">
      <formula>INDIRECT("E"&amp;ROW())="SCOPE SURVEY"</formula>
    </cfRule>
    <cfRule type="expression" dxfId="3569" priority="14390" stopIfTrue="1">
      <formula>INDIRECT("E"&amp;ROW())="Priced"</formula>
    </cfRule>
    <cfRule type="expression" dxfId="3568" priority="14391" stopIfTrue="1">
      <formula>INDIRECT("E"&amp;ROW())="Sent for pricing"</formula>
    </cfRule>
    <cfRule type="expression" dxfId="3567" priority="14392" stopIfTrue="1">
      <formula>INDIRECT("E"&amp;ROW())="Await"</formula>
    </cfRule>
    <cfRule type="expression" dxfId="3566" priority="14393" stopIfTrue="1">
      <formula>INDIRECT("E"&amp;ROW())="CLEANSED"</formula>
    </cfRule>
    <cfRule type="expression" dxfId="3565" priority="14394" stopIfTrue="1">
      <formula>INDIRECT("E"&amp;ROW())="PM TO CLEANSE"</formula>
    </cfRule>
    <cfRule type="expression" dxfId="3564" priority="14395" stopIfTrue="1">
      <formula>INDIRECT("E"&amp;ROW())="Survey Received"</formula>
    </cfRule>
    <cfRule type="expression" dxfId="3563" priority="14396" stopIfTrue="1">
      <formula>INDIRECT("E"&amp;ROW())="Survey Booked"</formula>
    </cfRule>
    <cfRule type="expression" dxfId="3562" priority="14397" stopIfTrue="1">
      <formula>INDIRECT("E"&amp;ROW())="Await Client Approval"</formula>
    </cfRule>
    <cfRule type="expression" dxfId="3561" priority="14398" stopIfTrue="1">
      <formula>INDIRECT("E"&amp;ROW())="SCOPE SURVEY"</formula>
    </cfRule>
    <cfRule type="expression" dxfId="3560" priority="14399" stopIfTrue="1">
      <formula>INDIRECT("E"&amp;ROW())="Priced"</formula>
    </cfRule>
    <cfRule type="expression" dxfId="3559" priority="14400" stopIfTrue="1">
      <formula>INDIRECT("E"&amp;ROW())="Sent for pricing"</formula>
    </cfRule>
    <cfRule type="expression" dxfId="3558" priority="14401" stopIfTrue="1">
      <formula>INDIRECT("E"&amp;ROW())="Await"</formula>
    </cfRule>
    <cfRule type="expression" dxfId="3557" priority="14402" stopIfTrue="1">
      <formula>INDIRECT("E"&amp;ROW())="CLEANSED"</formula>
    </cfRule>
    <cfRule type="expression" dxfId="3556" priority="14403" stopIfTrue="1">
      <formula>INDIRECT("E"&amp;ROW())="PM TO CLEANSE"</formula>
    </cfRule>
    <cfRule type="expression" dxfId="3555" priority="14404" stopIfTrue="1">
      <formula>INDIRECT("E"&amp;ROW())="Survey Received"</formula>
    </cfRule>
    <cfRule type="expression" dxfId="3554" priority="14405" stopIfTrue="1">
      <formula>INDIRECT("E"&amp;ROW())="Survey Booked"</formula>
    </cfRule>
    <cfRule type="expression" dxfId="3553" priority="14406">
      <formula>INDIRECT("D"&amp;ROW())="Yes"</formula>
    </cfRule>
    <cfRule type="expression" dxfId="3552" priority="14407" stopIfTrue="1">
      <formula>INDIRECT("E"&amp;ROW())="Recall Required"</formula>
    </cfRule>
    <cfRule type="expression" dxfId="3551" priority="14408" stopIfTrue="1">
      <formula>INDIRECT("E"&amp;ROW())="Supply Only"</formula>
    </cfRule>
    <cfRule type="expression" dxfId="3550" priority="14409" stopIfTrue="1">
      <formula>INDIRECT("E"&amp;ROW())="Part Fitted"</formula>
    </cfRule>
    <cfRule type="expression" dxfId="3549" priority="14410" stopIfTrue="1">
      <formula>INDIRECT("E"&amp;ROW())="confirmed"</formula>
    </cfRule>
    <cfRule type="expression" dxfId="3548" priority="14411" stopIfTrue="1">
      <formula>INDIRECT("E"&amp;ROW())="Duplicate"</formula>
    </cfRule>
    <cfRule type="expression" dxfId="3547" priority="14412" stopIfTrue="1">
      <formula>INDIRECT("E"&amp;ROW())="Handed Back"</formula>
    </cfRule>
    <cfRule type="expression" dxfId="3546" priority="14413" stopIfTrue="1">
      <formula>INDIRECT("E"&amp;ROW())="Refusal"</formula>
    </cfRule>
    <cfRule type="expression" dxfId="3545" priority="14414" stopIfTrue="1">
      <formula>INDIRECT("E"&amp;ROW())="No Access install"</formula>
    </cfRule>
    <cfRule type="expression" dxfId="3544" priority="14415" stopIfTrue="1">
      <formula>INDIRECT("E"&amp;ROW())="No Access survey"</formula>
    </cfRule>
    <cfRule type="expression" dxfId="3543" priority="14416" stopIfTrue="1">
      <formula>INDIRECT("E"&amp;ROW())="NWR"</formula>
    </cfRule>
    <cfRule type="expression" dxfId="3542" priority="14417" stopIfTrue="1">
      <formula>INDIRECT("E"&amp;ROW())="Cancelled"</formula>
    </cfRule>
    <cfRule type="expression" dxfId="3541" priority="14418" stopIfTrue="1">
      <formula>INDIRECT("E"&amp;ROW())="On hold"</formula>
    </cfRule>
    <cfRule type="expression" dxfId="3540" priority="14419" stopIfTrue="1">
      <formula>INDIRECT("E"&amp;ROW())="Handed Over"</formula>
    </cfRule>
    <cfRule type="expression" dxfId="3539" priority="14420" stopIfTrue="1">
      <formula>INDIRECT("E"&amp;ROW())="Fitted"</formula>
    </cfRule>
    <cfRule type="expression" dxfId="3538" priority="14421" stopIfTrue="1">
      <formula>INDIRECT("E"&amp;ROW())="Booked to fit"</formula>
    </cfRule>
    <cfRule type="expression" dxfId="3537" priority="14422" stopIfTrue="1">
      <formula>INDIRECT("E"&amp;ROW())="Delivered To Depot/Container"</formula>
    </cfRule>
    <cfRule type="expression" dxfId="3536" priority="14423" stopIfTrue="1">
      <formula>INDIRECT("E"&amp;ROW())="Called Off"</formula>
    </cfRule>
    <cfRule type="expression" dxfId="3535" priority="14424" stopIfTrue="1">
      <formula>INDIRECT("E"&amp;ROW())="Await Client Approval"</formula>
    </cfRule>
    <cfRule type="expression" dxfId="3534" priority="14425" stopIfTrue="1">
      <formula>INDIRECT("E"&amp;ROW())="SCOPE SURVEY"</formula>
    </cfRule>
    <cfRule type="expression" dxfId="3533" priority="14426" stopIfTrue="1">
      <formula>INDIRECT("E"&amp;ROW())="Priced"</formula>
    </cfRule>
    <cfRule type="expression" dxfId="3532" priority="14427" stopIfTrue="1">
      <formula>INDIRECT("E"&amp;ROW())="Sent for pricing"</formula>
    </cfRule>
    <cfRule type="expression" dxfId="3531" priority="14428" stopIfTrue="1">
      <formula>INDIRECT("E"&amp;ROW())="Await"</formula>
    </cfRule>
    <cfRule type="expression" dxfId="3530" priority="14429" stopIfTrue="1">
      <formula>INDIRECT("E"&amp;ROW())="CLEANSED"</formula>
    </cfRule>
    <cfRule type="expression" dxfId="3529" priority="14430" stopIfTrue="1">
      <formula>INDIRECT("E"&amp;ROW())="PM TO CLEANSE"</formula>
    </cfRule>
    <cfRule type="expression" dxfId="3528" priority="14431" stopIfTrue="1">
      <formula>INDIRECT("E"&amp;ROW())="Survey Received"</formula>
    </cfRule>
    <cfRule type="expression" dxfId="3527" priority="14432" stopIfTrue="1">
      <formula>INDIRECT("E"&amp;ROW())="Survey Booked"</formula>
    </cfRule>
    <cfRule type="expression" dxfId="3526" priority="14459">
      <formula>INDIRECT("D"&amp;ROW())="Yes"</formula>
    </cfRule>
    <cfRule type="expression" dxfId="3525" priority="14460" stopIfTrue="1">
      <formula>INDIRECT("E"&amp;ROW())="Recall Required"</formula>
    </cfRule>
    <cfRule type="expression" dxfId="3524" priority="14461" stopIfTrue="1">
      <formula>INDIRECT("E"&amp;ROW())="Supply Only"</formula>
    </cfRule>
    <cfRule type="expression" dxfId="3523" priority="14462" stopIfTrue="1">
      <formula>INDIRECT("E"&amp;ROW())="Part Fitted"</formula>
    </cfRule>
    <cfRule type="expression" dxfId="3522" priority="14463" stopIfTrue="1">
      <formula>INDIRECT("E"&amp;ROW())="confirmed"</formula>
    </cfRule>
    <cfRule type="expression" dxfId="3521" priority="14464" stopIfTrue="1">
      <formula>INDIRECT("E"&amp;ROW())="Duplicate"</formula>
    </cfRule>
    <cfRule type="expression" dxfId="3520" priority="14465" stopIfTrue="1">
      <formula>INDIRECT("E"&amp;ROW())="Handed Back"</formula>
    </cfRule>
    <cfRule type="expression" dxfId="3519" priority="14466" stopIfTrue="1">
      <formula>INDIRECT("E"&amp;ROW())="Refusal"</formula>
    </cfRule>
    <cfRule type="expression" dxfId="3518" priority="14467" stopIfTrue="1">
      <formula>INDIRECT("E"&amp;ROW())="No Access install"</formula>
    </cfRule>
    <cfRule type="expression" dxfId="3517" priority="14468" stopIfTrue="1">
      <formula>INDIRECT("E"&amp;ROW())="No Access survey"</formula>
    </cfRule>
    <cfRule type="expression" dxfId="3516" priority="14469" stopIfTrue="1">
      <formula>INDIRECT("E"&amp;ROW())="NWR"</formula>
    </cfRule>
    <cfRule type="expression" dxfId="3515" priority="14470" stopIfTrue="1">
      <formula>INDIRECT("E"&amp;ROW())="Cancelled"</formula>
    </cfRule>
    <cfRule type="expression" dxfId="3514" priority="14471" stopIfTrue="1">
      <formula>INDIRECT("E"&amp;ROW())="On hold"</formula>
    </cfRule>
    <cfRule type="expression" dxfId="3513" priority="14472" stopIfTrue="1">
      <formula>INDIRECT("E"&amp;ROW())="Handed Over"</formula>
    </cfRule>
    <cfRule type="expression" dxfId="3512" priority="14473" stopIfTrue="1">
      <formula>INDIRECT("E"&amp;ROW())="Fitted"</formula>
    </cfRule>
    <cfRule type="expression" dxfId="3511" priority="14474" stopIfTrue="1">
      <formula>INDIRECT("E"&amp;ROW())="Booked to fit"</formula>
    </cfRule>
    <cfRule type="expression" dxfId="3510" priority="14475" stopIfTrue="1">
      <formula>INDIRECT("E"&amp;ROW())="Delivered To Depot/Container"</formula>
    </cfRule>
    <cfRule type="expression" dxfId="3509" priority="14476" stopIfTrue="1">
      <formula>INDIRECT("E"&amp;ROW())="Called Off"</formula>
    </cfRule>
    <cfRule type="expression" dxfId="3508" priority="14477" stopIfTrue="1">
      <formula>INDIRECT("E"&amp;ROW())="Await Client Approval"</formula>
    </cfRule>
    <cfRule type="expression" dxfId="3507" priority="14478" stopIfTrue="1">
      <formula>INDIRECT("E"&amp;ROW())="SCOPE SURVEY"</formula>
    </cfRule>
    <cfRule type="expression" dxfId="3506" priority="14479" stopIfTrue="1">
      <formula>INDIRECT("E"&amp;ROW())="Priced"</formula>
    </cfRule>
    <cfRule type="expression" dxfId="3505" priority="14480" stopIfTrue="1">
      <formula>INDIRECT("E"&amp;ROW())="Sent for pricing"</formula>
    </cfRule>
    <cfRule type="expression" dxfId="3504" priority="14481" stopIfTrue="1">
      <formula>INDIRECT("E"&amp;ROW())="Await"</formula>
    </cfRule>
    <cfRule type="expression" dxfId="3503" priority="14482" stopIfTrue="1">
      <formula>INDIRECT("E"&amp;ROW())="CLEANSED"</formula>
    </cfRule>
    <cfRule type="expression" dxfId="3502" priority="14483" stopIfTrue="1">
      <formula>INDIRECT("E"&amp;ROW())="PM TO CLEANSE"</formula>
    </cfRule>
    <cfRule type="expression" dxfId="3501" priority="14484" stopIfTrue="1">
      <formula>INDIRECT("E"&amp;ROW())="Survey Received"</formula>
    </cfRule>
    <cfRule type="expression" dxfId="3500" priority="14485" stopIfTrue="1">
      <formula>INDIRECT("E"&amp;ROW())="Survey Booked"</formula>
    </cfRule>
  </conditionalFormatting>
  <conditionalFormatting sqref="I44:AB44 I46:AB47 I15:AB15">
    <cfRule type="expression" dxfId="3499" priority="14255" stopIfTrue="1">
      <formula>INDIRECT("E"&amp;ROW())="Supply Only"</formula>
    </cfRule>
  </conditionalFormatting>
  <conditionalFormatting sqref="I49:AB49">
    <cfRule type="expression" dxfId="3498" priority="11631" stopIfTrue="1">
      <formula>INDIRECT("E"&amp;ROW())="Await Client Approval"</formula>
    </cfRule>
    <cfRule type="expression" dxfId="3497" priority="11632" stopIfTrue="1">
      <formula>INDIRECT("E"&amp;ROW())="SCOPE SURVEY"</formula>
    </cfRule>
    <cfRule type="expression" dxfId="3496" priority="11633" stopIfTrue="1">
      <formula>INDIRECT("E"&amp;ROW())="Priced"</formula>
    </cfRule>
    <cfRule type="expression" dxfId="3495" priority="11634" stopIfTrue="1">
      <formula>INDIRECT("E"&amp;ROW())="Sent for pricing"</formula>
    </cfRule>
    <cfRule type="expression" dxfId="3494" priority="11635" stopIfTrue="1">
      <formula>INDIRECT("E"&amp;ROW())="Await"</formula>
    </cfRule>
    <cfRule type="expression" dxfId="3493" priority="11636" stopIfTrue="1">
      <formula>INDIRECT("E"&amp;ROW())="CLEANSED"</formula>
    </cfRule>
    <cfRule type="expression" dxfId="3492" priority="11637" stopIfTrue="1">
      <formula>INDIRECT("E"&amp;ROW())="PM TO CLEANSE"</formula>
    </cfRule>
    <cfRule type="expression" dxfId="3491" priority="11638" stopIfTrue="1">
      <formula>INDIRECT("E"&amp;ROW())="Survey Received"</formula>
    </cfRule>
    <cfRule type="expression" dxfId="3490" priority="11639" stopIfTrue="1">
      <formula>INDIRECT("E"&amp;ROW())="Survey Booked"</formula>
    </cfRule>
    <cfRule type="expression" dxfId="3489" priority="11640">
      <formula>INDIRECT("D"&amp;ROW())="Yes"</formula>
    </cfRule>
    <cfRule type="expression" dxfId="3488" priority="11641" stopIfTrue="1">
      <formula>INDIRECT("E"&amp;ROW())="Recall Required"</formula>
    </cfRule>
    <cfRule type="expression" dxfId="3487" priority="11642" stopIfTrue="1">
      <formula>INDIRECT("E"&amp;ROW())="Supply Only"</formula>
    </cfRule>
    <cfRule type="expression" dxfId="3486" priority="11643" stopIfTrue="1">
      <formula>INDIRECT("E"&amp;ROW())="Part Fitted"</formula>
    </cfRule>
    <cfRule type="expression" dxfId="3485" priority="11644" stopIfTrue="1">
      <formula>INDIRECT("E"&amp;ROW())="confirmed"</formula>
    </cfRule>
    <cfRule type="expression" dxfId="3484" priority="11645" stopIfTrue="1">
      <formula>INDIRECT("E"&amp;ROW())="Duplicate"</formula>
    </cfRule>
    <cfRule type="expression" dxfId="3483" priority="11646" stopIfTrue="1">
      <formula>INDIRECT("E"&amp;ROW())="Handed Back"</formula>
    </cfRule>
    <cfRule type="expression" dxfId="3482" priority="11647" stopIfTrue="1">
      <formula>INDIRECT("E"&amp;ROW())="Refusal"</formula>
    </cfRule>
    <cfRule type="expression" dxfId="3481" priority="11648" stopIfTrue="1">
      <formula>INDIRECT("E"&amp;ROW())="No Access install"</formula>
    </cfRule>
    <cfRule type="expression" dxfId="3480" priority="11649" stopIfTrue="1">
      <formula>INDIRECT("E"&amp;ROW())="No Access survey"</formula>
    </cfRule>
    <cfRule type="expression" dxfId="3479" priority="11650" stopIfTrue="1">
      <formula>INDIRECT("E"&amp;ROW())="NWR"</formula>
    </cfRule>
    <cfRule type="expression" dxfId="3478" priority="11651" stopIfTrue="1">
      <formula>INDIRECT("E"&amp;ROW())="Cancelled"</formula>
    </cfRule>
    <cfRule type="expression" dxfId="3477" priority="11652" stopIfTrue="1">
      <formula>INDIRECT("E"&amp;ROW())="On hold"</formula>
    </cfRule>
    <cfRule type="expression" dxfId="3476" priority="11653" stopIfTrue="1">
      <formula>INDIRECT("E"&amp;ROW())="Handed Over"</formula>
    </cfRule>
    <cfRule type="expression" dxfId="3475" priority="11654" stopIfTrue="1">
      <formula>INDIRECT("E"&amp;ROW())="Fitted"</formula>
    </cfRule>
    <cfRule type="expression" dxfId="3474" priority="11655" stopIfTrue="1">
      <formula>INDIRECT("E"&amp;ROW())="Booked to fit"</formula>
    </cfRule>
    <cfRule type="expression" dxfId="3473" priority="11656" stopIfTrue="1">
      <formula>INDIRECT("E"&amp;ROW())="Delivered To Depot/Container"</formula>
    </cfRule>
    <cfRule type="expression" dxfId="3472" priority="11657" stopIfTrue="1">
      <formula>INDIRECT("E"&amp;ROW())="Called Off"</formula>
    </cfRule>
    <cfRule type="expression" dxfId="3471" priority="11658">
      <formula>INDIRECT("D"&amp;ROW())="Yes"</formula>
    </cfRule>
    <cfRule type="expression" dxfId="3470" priority="11659" stopIfTrue="1">
      <formula>INDIRECT("E"&amp;ROW())="Recall Required"</formula>
    </cfRule>
    <cfRule type="expression" dxfId="3469" priority="11660" stopIfTrue="1">
      <formula>INDIRECT("E"&amp;ROW())="Supply Only"</formula>
    </cfRule>
    <cfRule type="expression" dxfId="3468" priority="11661" stopIfTrue="1">
      <formula>INDIRECT("E"&amp;ROW())="Part Fitted"</formula>
    </cfRule>
    <cfRule type="expression" dxfId="3467" priority="11662" stopIfTrue="1">
      <formula>INDIRECT("E"&amp;ROW())="confirmed"</formula>
    </cfRule>
    <cfRule type="expression" dxfId="3466" priority="11663" stopIfTrue="1">
      <formula>INDIRECT("E"&amp;ROW())="Duplicate"</formula>
    </cfRule>
    <cfRule type="expression" dxfId="3465" priority="11664" stopIfTrue="1">
      <formula>INDIRECT("E"&amp;ROW())="Handed Back"</formula>
    </cfRule>
    <cfRule type="expression" dxfId="3464" priority="11665" stopIfTrue="1">
      <formula>INDIRECT("E"&amp;ROW())="Refusal"</formula>
    </cfRule>
    <cfRule type="expression" dxfId="3463" priority="11666" stopIfTrue="1">
      <formula>INDIRECT("E"&amp;ROW())="No Access install"</formula>
    </cfRule>
    <cfRule type="expression" dxfId="3462" priority="11667" stopIfTrue="1">
      <formula>INDIRECT("E"&amp;ROW())="No Access survey"</formula>
    </cfRule>
    <cfRule type="expression" dxfId="3461" priority="11668" stopIfTrue="1">
      <formula>INDIRECT("E"&amp;ROW())="NWR"</formula>
    </cfRule>
    <cfRule type="expression" dxfId="3460" priority="11669" stopIfTrue="1">
      <formula>INDIRECT("E"&amp;ROW())="Cancelled"</formula>
    </cfRule>
    <cfRule type="expression" dxfId="3459" priority="11670" stopIfTrue="1">
      <formula>INDIRECT("E"&amp;ROW())="On hold"</formula>
    </cfRule>
    <cfRule type="expression" dxfId="3458" priority="11671" stopIfTrue="1">
      <formula>INDIRECT("E"&amp;ROW())="Handed Over"</formula>
    </cfRule>
    <cfRule type="expression" dxfId="3457" priority="11672" stopIfTrue="1">
      <formula>INDIRECT("E"&amp;ROW())="Fitted"</formula>
    </cfRule>
    <cfRule type="expression" dxfId="3456" priority="11673" stopIfTrue="1">
      <formula>INDIRECT("E"&amp;ROW())="Booked to fit"</formula>
    </cfRule>
    <cfRule type="expression" dxfId="3455" priority="11674" stopIfTrue="1">
      <formula>INDIRECT("E"&amp;ROW())="Delivered To Depot/Container"</formula>
    </cfRule>
    <cfRule type="expression" dxfId="3454" priority="11675" stopIfTrue="1">
      <formula>INDIRECT("E"&amp;ROW())="Called Off"</formula>
    </cfRule>
    <cfRule type="expression" dxfId="3453" priority="11676" stopIfTrue="1">
      <formula>INDIRECT("E"&amp;ROW())="Await Client Approval"</formula>
    </cfRule>
    <cfRule type="expression" dxfId="3452" priority="11677" stopIfTrue="1">
      <formula>INDIRECT("E"&amp;ROW())="SCOPE SURVEY"</formula>
    </cfRule>
    <cfRule type="expression" dxfId="3451" priority="11678" stopIfTrue="1">
      <formula>INDIRECT("E"&amp;ROW())="Priced"</formula>
    </cfRule>
    <cfRule type="expression" dxfId="3450" priority="11679" stopIfTrue="1">
      <formula>INDIRECT("E"&amp;ROW())="Sent for pricing"</formula>
    </cfRule>
    <cfRule type="expression" dxfId="3449" priority="11680" stopIfTrue="1">
      <formula>INDIRECT("E"&amp;ROW())="Await"</formula>
    </cfRule>
    <cfRule type="expression" dxfId="3448" priority="11681" stopIfTrue="1">
      <formula>INDIRECT("E"&amp;ROW())="CLEANSED"</formula>
    </cfRule>
    <cfRule type="expression" dxfId="3447" priority="11682" stopIfTrue="1">
      <formula>INDIRECT("E"&amp;ROW())="PM TO CLEANSE"</formula>
    </cfRule>
    <cfRule type="expression" dxfId="3446" priority="11683" stopIfTrue="1">
      <formula>INDIRECT("E"&amp;ROW())="Survey Received"</formula>
    </cfRule>
    <cfRule type="expression" dxfId="3445" priority="11684" stopIfTrue="1">
      <formula>INDIRECT("E"&amp;ROW())="Survey Booked"</formula>
    </cfRule>
    <cfRule type="expression" dxfId="3444" priority="11731" stopIfTrue="1">
      <formula>INDIRECT("E"&amp;ROW())="Await Client Approval"</formula>
    </cfRule>
    <cfRule type="expression" dxfId="3443" priority="11732" stopIfTrue="1">
      <formula>INDIRECT("E"&amp;ROW())="SCOPE SURVEY"</formula>
    </cfRule>
    <cfRule type="expression" dxfId="3442" priority="11733" stopIfTrue="1">
      <formula>INDIRECT("E"&amp;ROW())="Priced"</formula>
    </cfRule>
    <cfRule type="expression" dxfId="3441" priority="11734" stopIfTrue="1">
      <formula>INDIRECT("E"&amp;ROW())="Sent for pricing"</formula>
    </cfRule>
    <cfRule type="expression" dxfId="3440" priority="11735" stopIfTrue="1">
      <formula>INDIRECT("E"&amp;ROW())="Await"</formula>
    </cfRule>
    <cfRule type="expression" dxfId="3439" priority="11736" stopIfTrue="1">
      <formula>INDIRECT("E"&amp;ROW())="CLEANSED"</formula>
    </cfRule>
    <cfRule type="expression" dxfId="3438" priority="11737" stopIfTrue="1">
      <formula>INDIRECT("E"&amp;ROW())="PM TO CLEANSE"</formula>
    </cfRule>
    <cfRule type="expression" dxfId="3437" priority="11738" stopIfTrue="1">
      <formula>INDIRECT("E"&amp;ROW())="Survey Received"</formula>
    </cfRule>
    <cfRule type="expression" dxfId="3436" priority="11739" stopIfTrue="1">
      <formula>INDIRECT("E"&amp;ROW())="Survey Booked"</formula>
    </cfRule>
    <cfRule type="expression" dxfId="3435" priority="11740">
      <formula>INDIRECT("D"&amp;ROW())="Yes"</formula>
    </cfRule>
    <cfRule type="expression" dxfId="3434" priority="11741" stopIfTrue="1">
      <formula>INDIRECT("E"&amp;ROW())="Recall Required"</formula>
    </cfRule>
    <cfRule type="expression" dxfId="3433" priority="11747" stopIfTrue="1">
      <formula>INDIRECT("E"&amp;ROW())="Refusal"</formula>
    </cfRule>
    <cfRule type="expression" dxfId="3432" priority="11748" stopIfTrue="1">
      <formula>INDIRECT("E"&amp;ROW())="No Access install"</formula>
    </cfRule>
    <cfRule type="expression" dxfId="3431" priority="11749" stopIfTrue="1">
      <formula>INDIRECT("E"&amp;ROW())="No Access survey"</formula>
    </cfRule>
    <cfRule type="expression" dxfId="3430" priority="11750" stopIfTrue="1">
      <formula>INDIRECT("E"&amp;ROW())="NWR"</formula>
    </cfRule>
    <cfRule type="expression" dxfId="3429" priority="11751" stopIfTrue="1">
      <formula>INDIRECT("E"&amp;ROW())="Cancelled"</formula>
    </cfRule>
    <cfRule type="expression" dxfId="3428" priority="11752" stopIfTrue="1">
      <formula>INDIRECT("E"&amp;ROW())="On hold"</formula>
    </cfRule>
    <cfRule type="expression" dxfId="3427" priority="11753" stopIfTrue="1">
      <formula>INDIRECT("E"&amp;ROW())="Handed Over"</formula>
    </cfRule>
    <cfRule type="expression" dxfId="3426" priority="11754" stopIfTrue="1">
      <formula>INDIRECT("E"&amp;ROW())="Fitted"</formula>
    </cfRule>
    <cfRule type="expression" dxfId="3425" priority="11755" stopIfTrue="1">
      <formula>INDIRECT("E"&amp;ROW())="Booked to fit"</formula>
    </cfRule>
    <cfRule type="expression" dxfId="3424" priority="11756" stopIfTrue="1">
      <formula>INDIRECT("E"&amp;ROW())="Delivered To Depot/Container"</formula>
    </cfRule>
    <cfRule type="expression" dxfId="3423" priority="11757" stopIfTrue="1">
      <formula>INDIRECT("E"&amp;ROW())="Called Off"</formula>
    </cfRule>
    <cfRule type="expression" dxfId="3422" priority="11758" stopIfTrue="1">
      <formula>INDIRECT("E"&amp;ROW())="Await Client Approval"</formula>
    </cfRule>
    <cfRule type="expression" dxfId="3421" priority="11759" stopIfTrue="1">
      <formula>INDIRECT("E"&amp;ROW())="SCOPE SURVEY"</formula>
    </cfRule>
    <cfRule type="expression" dxfId="3420" priority="11760" stopIfTrue="1">
      <formula>INDIRECT("E"&amp;ROW())="Priced"</formula>
    </cfRule>
    <cfRule type="expression" dxfId="3419" priority="11761" stopIfTrue="1">
      <formula>INDIRECT("E"&amp;ROW())="Sent for pricing"</formula>
    </cfRule>
    <cfRule type="expression" dxfId="3418" priority="11762" stopIfTrue="1">
      <formula>INDIRECT("E"&amp;ROW())="Await"</formula>
    </cfRule>
    <cfRule type="expression" dxfId="3417" priority="11763" stopIfTrue="1">
      <formula>INDIRECT("E"&amp;ROW())="CLEANSED"</formula>
    </cfRule>
    <cfRule type="expression" dxfId="3416" priority="11764" stopIfTrue="1">
      <formula>INDIRECT("E"&amp;ROW())="PM TO CLEANSE"</formula>
    </cfRule>
    <cfRule type="expression" dxfId="3415" priority="11765" stopIfTrue="1">
      <formula>INDIRECT("E"&amp;ROW())="Survey Received"</formula>
    </cfRule>
    <cfRule type="expression" dxfId="3414" priority="11766" stopIfTrue="1">
      <formula>INDIRECT("E"&amp;ROW())="Survey Booked"</formula>
    </cfRule>
  </conditionalFormatting>
  <conditionalFormatting sqref="I51:AB51">
    <cfRule type="expression" dxfId="3413" priority="13383" stopIfTrue="1">
      <formula>INDIRECT("E"&amp;ROW())="Supply Only"</formula>
    </cfRule>
    <cfRule type="expression" dxfId="3412" priority="13384" stopIfTrue="1">
      <formula>INDIRECT("E"&amp;ROW())="Part Fitted"</formula>
    </cfRule>
    <cfRule type="expression" dxfId="3411" priority="13385" stopIfTrue="1">
      <formula>INDIRECT("E"&amp;ROW())="confirmed"</formula>
    </cfRule>
    <cfRule type="expression" dxfId="3410" priority="13386" stopIfTrue="1">
      <formula>INDIRECT("E"&amp;ROW())="Duplicate"</formula>
    </cfRule>
    <cfRule type="expression" dxfId="3409" priority="13387" stopIfTrue="1">
      <formula>INDIRECT("E"&amp;ROW())="Handed Back"</formula>
    </cfRule>
    <cfRule type="expression" dxfId="3408" priority="13388" stopIfTrue="1">
      <formula>INDIRECT("E"&amp;ROW())="Refusal"</formula>
    </cfRule>
    <cfRule type="expression" dxfId="3407" priority="13389" stopIfTrue="1">
      <formula>INDIRECT("E"&amp;ROW())="No Access install"</formula>
    </cfRule>
    <cfRule type="expression" dxfId="3406" priority="13390" stopIfTrue="1">
      <formula>INDIRECT("E"&amp;ROW())="No Access survey"</formula>
    </cfRule>
    <cfRule type="expression" dxfId="3405" priority="13391" stopIfTrue="1">
      <formula>INDIRECT("E"&amp;ROW())="NWR"</formula>
    </cfRule>
    <cfRule type="expression" dxfId="3404" priority="13392" stopIfTrue="1">
      <formula>INDIRECT("E"&amp;ROW())="Cancelled"</formula>
    </cfRule>
    <cfRule type="expression" dxfId="3403" priority="13393" stopIfTrue="1">
      <formula>INDIRECT("E"&amp;ROW())="On hold"</formula>
    </cfRule>
    <cfRule type="expression" dxfId="3402" priority="13394" stopIfTrue="1">
      <formula>INDIRECT("E"&amp;ROW())="Handed Over"</formula>
    </cfRule>
    <cfRule type="expression" dxfId="3401" priority="13395" stopIfTrue="1">
      <formula>INDIRECT("E"&amp;ROW())="Fitted"</formula>
    </cfRule>
    <cfRule type="expression" dxfId="3400" priority="13396" stopIfTrue="1">
      <formula>INDIRECT("E"&amp;ROW())="Booked to fit"</formula>
    </cfRule>
    <cfRule type="expression" dxfId="3399" priority="13397" stopIfTrue="1">
      <formula>INDIRECT("E"&amp;ROW())="Delivered To Depot/Container"</formula>
    </cfRule>
    <cfRule type="expression" dxfId="3398" priority="13398" stopIfTrue="1">
      <formula>INDIRECT("E"&amp;ROW())="Called Off"</formula>
    </cfRule>
    <cfRule type="expression" dxfId="3397" priority="13399" stopIfTrue="1">
      <formula>INDIRECT("E"&amp;ROW())="Await Client Approval"</formula>
    </cfRule>
    <cfRule type="expression" dxfId="3396" priority="13400" stopIfTrue="1">
      <formula>INDIRECT("E"&amp;ROW())="SCOPE SURVEY"</formula>
    </cfRule>
    <cfRule type="expression" dxfId="3395" priority="13401" stopIfTrue="1">
      <formula>INDIRECT("E"&amp;ROW())="Priced"</formula>
    </cfRule>
    <cfRule type="expression" dxfId="3394" priority="13402" stopIfTrue="1">
      <formula>INDIRECT("E"&amp;ROW())="Sent for pricing"</formula>
    </cfRule>
    <cfRule type="expression" dxfId="3393" priority="13403" stopIfTrue="1">
      <formula>INDIRECT("E"&amp;ROW())="Await"</formula>
    </cfRule>
    <cfRule type="expression" dxfId="3392" priority="13404" stopIfTrue="1">
      <formula>INDIRECT("E"&amp;ROW())="CLEANSED"</formula>
    </cfRule>
    <cfRule type="expression" dxfId="3391" priority="13405" stopIfTrue="1">
      <formula>INDIRECT("E"&amp;ROW())="PM TO CLEANSE"</formula>
    </cfRule>
    <cfRule type="expression" dxfId="3390" priority="13406" stopIfTrue="1">
      <formula>INDIRECT("E"&amp;ROW())="Survey Received"</formula>
    </cfRule>
    <cfRule type="expression" dxfId="3389" priority="13407" stopIfTrue="1">
      <formula>INDIRECT("E"&amp;ROW())="Survey Booked"</formula>
    </cfRule>
    <cfRule type="expression" dxfId="3388" priority="13408">
      <formula>INDIRECT("D"&amp;ROW())="Yes"</formula>
    </cfRule>
    <cfRule type="expression" dxfId="3387" priority="13409" stopIfTrue="1">
      <formula>INDIRECT("E"&amp;ROW())="Recall Required"</formula>
    </cfRule>
    <cfRule type="expression" dxfId="3386" priority="13410" stopIfTrue="1">
      <formula>INDIRECT("E"&amp;ROW())="Supply Only"</formula>
    </cfRule>
    <cfRule type="expression" dxfId="3385" priority="13411" stopIfTrue="1">
      <formula>INDIRECT("E"&amp;ROW())="Part Fitted"</formula>
    </cfRule>
    <cfRule type="expression" dxfId="3384" priority="13412" stopIfTrue="1">
      <formula>INDIRECT("E"&amp;ROW())="confirmed"</formula>
    </cfRule>
    <cfRule type="expression" dxfId="3383" priority="13413" stopIfTrue="1">
      <formula>INDIRECT("E"&amp;ROW())="Duplicate"</formula>
    </cfRule>
    <cfRule type="expression" dxfId="3382" priority="13414" stopIfTrue="1">
      <formula>INDIRECT("E"&amp;ROW())="Handed Back"</formula>
    </cfRule>
    <cfRule type="expression" dxfId="3381" priority="13415" stopIfTrue="1">
      <formula>INDIRECT("E"&amp;ROW())="Refusal"</formula>
    </cfRule>
    <cfRule type="expression" dxfId="3380" priority="13416" stopIfTrue="1">
      <formula>INDIRECT("E"&amp;ROW())="No Access install"</formula>
    </cfRule>
    <cfRule type="expression" dxfId="3379" priority="13417" stopIfTrue="1">
      <formula>INDIRECT("E"&amp;ROW())="No Access survey"</formula>
    </cfRule>
    <cfRule type="expression" dxfId="3378" priority="13418" stopIfTrue="1">
      <formula>INDIRECT("E"&amp;ROW())="NWR"</formula>
    </cfRule>
    <cfRule type="expression" dxfId="3377" priority="13419" stopIfTrue="1">
      <formula>INDIRECT("E"&amp;ROW())="Cancelled"</formula>
    </cfRule>
    <cfRule type="expression" dxfId="3376" priority="13420" stopIfTrue="1">
      <formula>INDIRECT("E"&amp;ROW())="On hold"</formula>
    </cfRule>
    <cfRule type="expression" dxfId="3375" priority="13421" stopIfTrue="1">
      <formula>INDIRECT("E"&amp;ROW())="Handed Over"</formula>
    </cfRule>
    <cfRule type="expression" dxfId="3374" priority="13422" stopIfTrue="1">
      <formula>INDIRECT("E"&amp;ROW())="Fitted"</formula>
    </cfRule>
    <cfRule type="expression" dxfId="3373" priority="13423" stopIfTrue="1">
      <formula>INDIRECT("E"&amp;ROW())="Booked to fit"</formula>
    </cfRule>
    <cfRule type="expression" dxfId="3372" priority="13424" stopIfTrue="1">
      <formula>INDIRECT("E"&amp;ROW())="Delivered To Depot/Container"</formula>
    </cfRule>
    <cfRule type="expression" dxfId="3371" priority="13425" stopIfTrue="1">
      <formula>INDIRECT("E"&amp;ROW())="Called Off"</formula>
    </cfRule>
    <cfRule type="expression" dxfId="3370" priority="13426" stopIfTrue="1">
      <formula>INDIRECT("E"&amp;ROW())="Await Client Approval"</formula>
    </cfRule>
    <cfRule type="expression" dxfId="3369" priority="13427" stopIfTrue="1">
      <formula>INDIRECT("E"&amp;ROW())="SCOPE SURVEY"</formula>
    </cfRule>
    <cfRule type="expression" dxfId="3368" priority="13428" stopIfTrue="1">
      <formula>INDIRECT("E"&amp;ROW())="Priced"</formula>
    </cfRule>
    <cfRule type="expression" dxfId="3367" priority="13429" stopIfTrue="1">
      <formula>INDIRECT("E"&amp;ROW())="Sent for pricing"</formula>
    </cfRule>
    <cfRule type="expression" dxfId="3366" priority="13430" stopIfTrue="1">
      <formula>INDIRECT("E"&amp;ROW())="Await"</formula>
    </cfRule>
    <cfRule type="expression" dxfId="3365" priority="13431" stopIfTrue="1">
      <formula>INDIRECT("E"&amp;ROW())="CLEANSED"</formula>
    </cfRule>
    <cfRule type="expression" dxfId="3364" priority="13432" stopIfTrue="1">
      <formula>INDIRECT("E"&amp;ROW())="PM TO CLEANSE"</formula>
    </cfRule>
    <cfRule type="expression" dxfId="3363" priority="13433" stopIfTrue="1">
      <formula>INDIRECT("E"&amp;ROW())="Survey Received"</formula>
    </cfRule>
    <cfRule type="expression" dxfId="3362" priority="13434" stopIfTrue="1">
      <formula>INDIRECT("E"&amp;ROW())="Survey Booked"</formula>
    </cfRule>
    <cfRule type="expression" dxfId="3361" priority="13462" stopIfTrue="1">
      <formula>INDIRECT("E"&amp;ROW())="Await Client Approval"</formula>
    </cfRule>
    <cfRule type="expression" dxfId="3360" priority="13463" stopIfTrue="1">
      <formula>INDIRECT("E"&amp;ROW())="SCOPE SURVEY"</formula>
    </cfRule>
    <cfRule type="expression" dxfId="3359" priority="13464" stopIfTrue="1">
      <formula>INDIRECT("E"&amp;ROW())="Priced"</formula>
    </cfRule>
    <cfRule type="expression" dxfId="3358" priority="13465" stopIfTrue="1">
      <formula>INDIRECT("E"&amp;ROW())="Sent for pricing"</formula>
    </cfRule>
    <cfRule type="expression" dxfId="3357" priority="13466" stopIfTrue="1">
      <formula>INDIRECT("E"&amp;ROW())="Await"</formula>
    </cfRule>
    <cfRule type="expression" dxfId="3356" priority="13467" stopIfTrue="1">
      <formula>INDIRECT("E"&amp;ROW())="CLEANSED"</formula>
    </cfRule>
    <cfRule type="expression" dxfId="3355" priority="13468" stopIfTrue="1">
      <formula>INDIRECT("E"&amp;ROW())="PM TO CLEANSE"</formula>
    </cfRule>
    <cfRule type="expression" dxfId="3354" priority="13469" stopIfTrue="1">
      <formula>INDIRECT("E"&amp;ROW())="Survey Received"</formula>
    </cfRule>
    <cfRule type="expression" dxfId="3353" priority="13470" stopIfTrue="1">
      <formula>INDIRECT("E"&amp;ROW())="Survey Booked"</formula>
    </cfRule>
    <cfRule type="expression" dxfId="3352" priority="13471" stopIfTrue="1">
      <formula>INDIRECT("E"&amp;ROW())="Await Client Approval"</formula>
    </cfRule>
    <cfRule type="expression" dxfId="3351" priority="13472" stopIfTrue="1">
      <formula>INDIRECT("E"&amp;ROW())="SCOPE SURVEY"</formula>
    </cfRule>
    <cfRule type="expression" dxfId="3350" priority="13473" stopIfTrue="1">
      <formula>INDIRECT("E"&amp;ROW())="Priced"</formula>
    </cfRule>
    <cfRule type="expression" dxfId="3349" priority="13474" stopIfTrue="1">
      <formula>INDIRECT("E"&amp;ROW())="Sent for pricing"</formula>
    </cfRule>
    <cfRule type="expression" dxfId="3348" priority="13475" stopIfTrue="1">
      <formula>INDIRECT("E"&amp;ROW())="Await"</formula>
    </cfRule>
    <cfRule type="expression" dxfId="3347" priority="13476" stopIfTrue="1">
      <formula>INDIRECT("E"&amp;ROW())="CLEANSED"</formula>
    </cfRule>
    <cfRule type="expression" dxfId="3346" priority="13477" stopIfTrue="1">
      <formula>INDIRECT("E"&amp;ROW())="PM TO CLEANSE"</formula>
    </cfRule>
    <cfRule type="expression" dxfId="3345" priority="13478" stopIfTrue="1">
      <formula>INDIRECT("E"&amp;ROW())="Survey Received"</formula>
    </cfRule>
    <cfRule type="expression" dxfId="3344" priority="13479" stopIfTrue="1">
      <formula>INDIRECT("E"&amp;ROW())="Survey Booked"</formula>
    </cfRule>
    <cfRule type="expression" dxfId="3343" priority="13480">
      <formula>INDIRECT("D"&amp;ROW())="Yes"</formula>
    </cfRule>
    <cfRule type="expression" dxfId="3342" priority="13481" stopIfTrue="1">
      <formula>INDIRECT("E"&amp;ROW())="Recall Required"</formula>
    </cfRule>
    <cfRule type="expression" dxfId="3341" priority="13482" stopIfTrue="1">
      <formula>INDIRECT("E"&amp;ROW())="Supply Only"</formula>
    </cfRule>
    <cfRule type="expression" dxfId="3340" priority="13483" stopIfTrue="1">
      <formula>INDIRECT("E"&amp;ROW())="Part Fitted"</formula>
    </cfRule>
    <cfRule type="expression" dxfId="3339" priority="13484" stopIfTrue="1">
      <formula>INDIRECT("E"&amp;ROW())="confirmed"</formula>
    </cfRule>
    <cfRule type="expression" dxfId="3338" priority="13485" stopIfTrue="1">
      <formula>INDIRECT("E"&amp;ROW())="Duplicate"</formula>
    </cfRule>
    <cfRule type="expression" dxfId="3337" priority="13486" stopIfTrue="1">
      <formula>INDIRECT("E"&amp;ROW())="Handed Back"</formula>
    </cfRule>
    <cfRule type="expression" dxfId="3336" priority="13487" stopIfTrue="1">
      <formula>INDIRECT("E"&amp;ROW())="Refusal"</formula>
    </cfRule>
    <cfRule type="expression" dxfId="3335" priority="13488" stopIfTrue="1">
      <formula>INDIRECT("E"&amp;ROW())="No Access install"</formula>
    </cfRule>
    <cfRule type="expression" dxfId="3334" priority="13489" stopIfTrue="1">
      <formula>INDIRECT("E"&amp;ROW())="No Access survey"</formula>
    </cfRule>
    <cfRule type="expression" dxfId="3333" priority="13490" stopIfTrue="1">
      <formula>INDIRECT("E"&amp;ROW())="NWR"</formula>
    </cfRule>
    <cfRule type="expression" dxfId="3332" priority="13491" stopIfTrue="1">
      <formula>INDIRECT("E"&amp;ROW())="Cancelled"</formula>
    </cfRule>
    <cfRule type="expression" dxfId="3331" priority="13492" stopIfTrue="1">
      <formula>INDIRECT("E"&amp;ROW())="On hold"</formula>
    </cfRule>
    <cfRule type="expression" dxfId="3330" priority="13493" stopIfTrue="1">
      <formula>INDIRECT("E"&amp;ROW())="Handed Over"</formula>
    </cfRule>
    <cfRule type="expression" dxfId="3329" priority="13494" stopIfTrue="1">
      <formula>INDIRECT("E"&amp;ROW())="Fitted"</formula>
    </cfRule>
    <cfRule type="expression" dxfId="3328" priority="13495" stopIfTrue="1">
      <formula>INDIRECT("E"&amp;ROW())="Booked to fit"</formula>
    </cfRule>
    <cfRule type="expression" dxfId="3327" priority="13496" stopIfTrue="1">
      <formula>INDIRECT("E"&amp;ROW())="Delivered To Depot/Container"</formula>
    </cfRule>
    <cfRule type="expression" dxfId="3326" priority="13497" stopIfTrue="1">
      <formula>INDIRECT("E"&amp;ROW())="Called Off"</formula>
    </cfRule>
    <cfRule type="expression" dxfId="3325" priority="13498" stopIfTrue="1">
      <formula>INDIRECT("E"&amp;ROW())="Await Client Approval"</formula>
    </cfRule>
    <cfRule type="expression" dxfId="3324" priority="13499" stopIfTrue="1">
      <formula>INDIRECT("E"&amp;ROW())="SCOPE SURVEY"</formula>
    </cfRule>
    <cfRule type="expression" dxfId="3323" priority="13500" stopIfTrue="1">
      <formula>INDIRECT("E"&amp;ROW())="Priced"</formula>
    </cfRule>
    <cfRule type="expression" dxfId="3322" priority="13501" stopIfTrue="1">
      <formula>INDIRECT("E"&amp;ROW())="Sent for pricing"</formula>
    </cfRule>
    <cfRule type="expression" dxfId="3321" priority="13502" stopIfTrue="1">
      <formula>INDIRECT("E"&amp;ROW())="Await"</formula>
    </cfRule>
    <cfRule type="expression" dxfId="3320" priority="13503" stopIfTrue="1">
      <formula>INDIRECT("E"&amp;ROW())="CLEANSED"</formula>
    </cfRule>
    <cfRule type="expression" dxfId="3319" priority="13504" stopIfTrue="1">
      <formula>INDIRECT("E"&amp;ROW())="PM TO CLEANSE"</formula>
    </cfRule>
    <cfRule type="expression" dxfId="3318" priority="13505" stopIfTrue="1">
      <formula>INDIRECT("E"&amp;ROW())="Survey Received"</formula>
    </cfRule>
    <cfRule type="expression" dxfId="3317" priority="13506" stopIfTrue="1">
      <formula>INDIRECT("E"&amp;ROW())="Survey Booked"</formula>
    </cfRule>
    <cfRule type="expression" dxfId="3316" priority="13533">
      <formula>INDIRECT("D"&amp;ROW())="Yes"</formula>
    </cfRule>
    <cfRule type="expression" dxfId="3315" priority="13534" stopIfTrue="1">
      <formula>INDIRECT("E"&amp;ROW())="Recall Required"</formula>
    </cfRule>
    <cfRule type="expression" dxfId="3314" priority="13548" stopIfTrue="1">
      <formula>INDIRECT("E"&amp;ROW())="Booked to fit"</formula>
    </cfRule>
    <cfRule type="expression" dxfId="3313" priority="13549" stopIfTrue="1">
      <formula>INDIRECT("E"&amp;ROW())="Delivered To Depot/Container"</formula>
    </cfRule>
    <cfRule type="expression" dxfId="3312" priority="13550" stopIfTrue="1">
      <formula>INDIRECT("E"&amp;ROW())="Called Off"</formula>
    </cfRule>
    <cfRule type="expression" dxfId="3311" priority="13551" stopIfTrue="1">
      <formula>INDIRECT("E"&amp;ROW())="Await Client Approval"</formula>
    </cfRule>
    <cfRule type="expression" dxfId="3310" priority="13552" stopIfTrue="1">
      <formula>INDIRECT("E"&amp;ROW())="SCOPE SURVEY"</formula>
    </cfRule>
    <cfRule type="expression" dxfId="3309" priority="13553" stopIfTrue="1">
      <formula>INDIRECT("E"&amp;ROW())="Priced"</formula>
    </cfRule>
    <cfRule type="expression" dxfId="3308" priority="13554" stopIfTrue="1">
      <formula>INDIRECT("E"&amp;ROW())="Sent for pricing"</formula>
    </cfRule>
    <cfRule type="expression" dxfId="3307" priority="13555" stopIfTrue="1">
      <formula>INDIRECT("E"&amp;ROW())="Await"</formula>
    </cfRule>
    <cfRule type="expression" dxfId="3306" priority="13556" stopIfTrue="1">
      <formula>INDIRECT("E"&amp;ROW())="CLEANSED"</formula>
    </cfRule>
    <cfRule type="expression" dxfId="3305" priority="13557" stopIfTrue="1">
      <formula>INDIRECT("E"&amp;ROW())="PM TO CLEANSE"</formula>
    </cfRule>
    <cfRule type="expression" dxfId="3304" priority="13558" stopIfTrue="1">
      <formula>INDIRECT("E"&amp;ROW())="Survey Received"</formula>
    </cfRule>
    <cfRule type="expression" dxfId="3303" priority="13559" stopIfTrue="1">
      <formula>INDIRECT("E"&amp;ROW())="Survey Booked"</formula>
    </cfRule>
  </conditionalFormatting>
  <conditionalFormatting sqref="I53:AB53">
    <cfRule type="expression" dxfId="3302" priority="12355" stopIfTrue="1">
      <formula>INDIRECT("E"&amp;ROW())="confirmed"</formula>
    </cfRule>
    <cfRule type="expression" dxfId="3301" priority="12356" stopIfTrue="1">
      <formula>INDIRECT("E"&amp;ROW())="Duplicate"</formula>
    </cfRule>
    <cfRule type="expression" dxfId="3300" priority="12357" stopIfTrue="1">
      <formula>INDIRECT("E"&amp;ROW())="Handed Back"</formula>
    </cfRule>
    <cfRule type="expression" dxfId="3299" priority="12358" stopIfTrue="1">
      <formula>INDIRECT("E"&amp;ROW())="Refusal"</formula>
    </cfRule>
    <cfRule type="expression" dxfId="3298" priority="12359" stopIfTrue="1">
      <formula>INDIRECT("E"&amp;ROW())="No Access install"</formula>
    </cfRule>
    <cfRule type="expression" dxfId="3297" priority="12360" stopIfTrue="1">
      <formula>INDIRECT("E"&amp;ROW())="No Access survey"</formula>
    </cfRule>
    <cfRule type="expression" dxfId="3296" priority="12361" stopIfTrue="1">
      <formula>INDIRECT("E"&amp;ROW())="NWR"</formula>
    </cfRule>
    <cfRule type="expression" dxfId="3295" priority="12362" stopIfTrue="1">
      <formula>INDIRECT("E"&amp;ROW())="Cancelled"</formula>
    </cfRule>
    <cfRule type="expression" dxfId="3294" priority="12363" stopIfTrue="1">
      <formula>INDIRECT("E"&amp;ROW())="On hold"</formula>
    </cfRule>
    <cfRule type="expression" dxfId="3293" priority="12364" stopIfTrue="1">
      <formula>INDIRECT("E"&amp;ROW())="Handed Over"</formula>
    </cfRule>
    <cfRule type="expression" dxfId="3292" priority="12365" stopIfTrue="1">
      <formula>INDIRECT("E"&amp;ROW())="Fitted"</formula>
    </cfRule>
    <cfRule type="expression" dxfId="3291" priority="12366" stopIfTrue="1">
      <formula>INDIRECT("E"&amp;ROW())="Booked to fit"</formula>
    </cfRule>
    <cfRule type="expression" dxfId="3290" priority="12367" stopIfTrue="1">
      <formula>INDIRECT("E"&amp;ROW())="Delivered To Depot/Container"</formula>
    </cfRule>
    <cfRule type="expression" dxfId="3289" priority="12368" stopIfTrue="1">
      <formula>INDIRECT("E"&amp;ROW())="Called Off"</formula>
    </cfRule>
    <cfRule type="expression" dxfId="3288" priority="12369" stopIfTrue="1">
      <formula>INDIRECT("E"&amp;ROW())="Await Client Approval"</formula>
    </cfRule>
    <cfRule type="expression" dxfId="3287" priority="12370" stopIfTrue="1">
      <formula>INDIRECT("E"&amp;ROW())="SCOPE SURVEY"</formula>
    </cfRule>
    <cfRule type="expression" dxfId="3286" priority="12371" stopIfTrue="1">
      <formula>INDIRECT("E"&amp;ROW())="Priced"</formula>
    </cfRule>
    <cfRule type="expression" dxfId="3285" priority="12372" stopIfTrue="1">
      <formula>INDIRECT("E"&amp;ROW())="Sent for pricing"</formula>
    </cfRule>
    <cfRule type="expression" dxfId="3284" priority="12373" stopIfTrue="1">
      <formula>INDIRECT("E"&amp;ROW())="Await"</formula>
    </cfRule>
    <cfRule type="expression" dxfId="3283" priority="12374" stopIfTrue="1">
      <formula>INDIRECT("E"&amp;ROW())="CLEANSED"</formula>
    </cfRule>
    <cfRule type="expression" dxfId="3282" priority="12375" stopIfTrue="1">
      <formula>INDIRECT("E"&amp;ROW())="PM TO CLEANSE"</formula>
    </cfRule>
    <cfRule type="expression" dxfId="3281" priority="12376" stopIfTrue="1">
      <formula>INDIRECT("E"&amp;ROW())="Survey Received"</formula>
    </cfRule>
    <cfRule type="expression" dxfId="3280" priority="12377" stopIfTrue="1">
      <formula>INDIRECT("E"&amp;ROW())="Survey Booked"</formula>
    </cfRule>
  </conditionalFormatting>
  <conditionalFormatting sqref="I55:AB55">
    <cfRule type="expression" dxfId="3279" priority="12640" stopIfTrue="1">
      <formula>INDIRECT("E"&amp;ROW())="Supply Only"</formula>
    </cfRule>
    <cfRule type="expression" dxfId="3278" priority="12641" stopIfTrue="1">
      <formula>INDIRECT("E"&amp;ROW())="Part Fitted"</formula>
    </cfRule>
    <cfRule type="expression" dxfId="3277" priority="12642" stopIfTrue="1">
      <formula>INDIRECT("E"&amp;ROW())="confirmed"</formula>
    </cfRule>
    <cfRule type="expression" dxfId="3276" priority="12643" stopIfTrue="1">
      <formula>INDIRECT("E"&amp;ROW())="Duplicate"</formula>
    </cfRule>
    <cfRule type="expression" dxfId="3275" priority="12644" stopIfTrue="1">
      <formula>INDIRECT("E"&amp;ROW())="Handed Back"</formula>
    </cfRule>
    <cfRule type="expression" dxfId="3274" priority="12645" stopIfTrue="1">
      <formula>INDIRECT("E"&amp;ROW())="Refusal"</formula>
    </cfRule>
    <cfRule type="expression" dxfId="3273" priority="12646" stopIfTrue="1">
      <formula>INDIRECT("E"&amp;ROW())="No Access install"</formula>
    </cfRule>
    <cfRule type="expression" dxfId="3272" priority="12647" stopIfTrue="1">
      <formula>INDIRECT("E"&amp;ROW())="No Access survey"</formula>
    </cfRule>
    <cfRule type="expression" dxfId="3271" priority="12648" stopIfTrue="1">
      <formula>INDIRECT("E"&amp;ROW())="NWR"</formula>
    </cfRule>
    <cfRule type="expression" dxfId="3270" priority="12649" stopIfTrue="1">
      <formula>INDIRECT("E"&amp;ROW())="Cancelled"</formula>
    </cfRule>
    <cfRule type="expression" dxfId="3269" priority="12650" stopIfTrue="1">
      <formula>INDIRECT("E"&amp;ROW())="On hold"</formula>
    </cfRule>
    <cfRule type="expression" dxfId="3268" priority="12651" stopIfTrue="1">
      <formula>INDIRECT("E"&amp;ROW())="Handed Over"</formula>
    </cfRule>
    <cfRule type="expression" dxfId="3267" priority="12652" stopIfTrue="1">
      <formula>INDIRECT("E"&amp;ROW())="Fitted"</formula>
    </cfRule>
    <cfRule type="expression" dxfId="3266" priority="12653" stopIfTrue="1">
      <formula>INDIRECT("E"&amp;ROW())="Booked to fit"</formula>
    </cfRule>
    <cfRule type="expression" dxfId="3265" priority="12654" stopIfTrue="1">
      <formula>INDIRECT("E"&amp;ROW())="Delivered To Depot/Container"</formula>
    </cfRule>
    <cfRule type="expression" dxfId="3264" priority="12655" stopIfTrue="1">
      <formula>INDIRECT("E"&amp;ROW())="Called Off"</formula>
    </cfRule>
    <cfRule type="expression" dxfId="3263" priority="12656" stopIfTrue="1">
      <formula>INDIRECT("E"&amp;ROW())="Await Client Approval"</formula>
    </cfRule>
    <cfRule type="expression" dxfId="3262" priority="12657" stopIfTrue="1">
      <formula>INDIRECT("E"&amp;ROW())="SCOPE SURVEY"</formula>
    </cfRule>
    <cfRule type="expression" dxfId="3261" priority="12658" stopIfTrue="1">
      <formula>INDIRECT("E"&amp;ROW())="Priced"</formula>
    </cfRule>
    <cfRule type="expression" dxfId="3260" priority="12659" stopIfTrue="1">
      <formula>INDIRECT("E"&amp;ROW())="Sent for pricing"</formula>
    </cfRule>
    <cfRule type="expression" dxfId="3259" priority="12660" stopIfTrue="1">
      <formula>INDIRECT("E"&amp;ROW())="Await"</formula>
    </cfRule>
    <cfRule type="expression" dxfId="3258" priority="12661" stopIfTrue="1">
      <formula>INDIRECT("E"&amp;ROW())="CLEANSED"</formula>
    </cfRule>
    <cfRule type="expression" dxfId="3257" priority="12662" stopIfTrue="1">
      <formula>INDIRECT("E"&amp;ROW())="PM TO CLEANSE"</formula>
    </cfRule>
    <cfRule type="expression" dxfId="3256" priority="12663" stopIfTrue="1">
      <formula>INDIRECT("E"&amp;ROW())="Survey Received"</formula>
    </cfRule>
    <cfRule type="expression" dxfId="3255" priority="12664" stopIfTrue="1">
      <formula>INDIRECT("E"&amp;ROW())="Survey Booked"</formula>
    </cfRule>
    <cfRule type="expression" dxfId="3254" priority="12665" stopIfTrue="1">
      <formula>INDIRECT("E"&amp;ROW())="Await Client Approval"</formula>
    </cfRule>
    <cfRule type="expression" dxfId="3253" priority="12666" stopIfTrue="1">
      <formula>INDIRECT("E"&amp;ROW())="SCOPE SURVEY"</formula>
    </cfRule>
    <cfRule type="expression" dxfId="3252" priority="12667" stopIfTrue="1">
      <formula>INDIRECT("E"&amp;ROW())="Priced"</formula>
    </cfRule>
    <cfRule type="expression" dxfId="3251" priority="12668" stopIfTrue="1">
      <formula>INDIRECT("E"&amp;ROW())="Sent for pricing"</formula>
    </cfRule>
    <cfRule type="expression" dxfId="3250" priority="12669" stopIfTrue="1">
      <formula>INDIRECT("E"&amp;ROW())="Await"</formula>
    </cfRule>
    <cfRule type="expression" dxfId="3249" priority="12670" stopIfTrue="1">
      <formula>INDIRECT("E"&amp;ROW())="CLEANSED"</formula>
    </cfRule>
    <cfRule type="expression" dxfId="3248" priority="12671" stopIfTrue="1">
      <formula>INDIRECT("E"&amp;ROW())="PM TO CLEANSE"</formula>
    </cfRule>
    <cfRule type="expression" dxfId="3247" priority="12672" stopIfTrue="1">
      <formula>INDIRECT("E"&amp;ROW())="Survey Received"</formula>
    </cfRule>
    <cfRule type="expression" dxfId="3246" priority="12673" stopIfTrue="1">
      <formula>INDIRECT("E"&amp;ROW())="Survey Booked"</formula>
    </cfRule>
    <cfRule type="expression" dxfId="3245" priority="12674">
      <formula>INDIRECT("D"&amp;ROW())="Yes"</formula>
    </cfRule>
    <cfRule type="expression" dxfId="3244" priority="12675" stopIfTrue="1">
      <formula>INDIRECT("E"&amp;ROW())="Recall Required"</formula>
    </cfRule>
    <cfRule type="expression" dxfId="3243" priority="12676" stopIfTrue="1">
      <formula>INDIRECT("E"&amp;ROW())="Supply Only"</formula>
    </cfRule>
    <cfRule type="expression" dxfId="3242" priority="12677" stopIfTrue="1">
      <formula>INDIRECT("E"&amp;ROW())="Part Fitted"</formula>
    </cfRule>
    <cfRule type="expression" dxfId="3241" priority="12678" stopIfTrue="1">
      <formula>INDIRECT("E"&amp;ROW())="confirmed"</formula>
    </cfRule>
    <cfRule type="expression" dxfId="3240" priority="12679" stopIfTrue="1">
      <formula>INDIRECT("E"&amp;ROW())="Duplicate"</formula>
    </cfRule>
    <cfRule type="expression" dxfId="3239" priority="12680" stopIfTrue="1">
      <formula>INDIRECT("E"&amp;ROW())="Handed Back"</formula>
    </cfRule>
    <cfRule type="expression" dxfId="3238" priority="12681" stopIfTrue="1">
      <formula>INDIRECT("E"&amp;ROW())="Refusal"</formula>
    </cfRule>
    <cfRule type="expression" dxfId="3237" priority="12682" stopIfTrue="1">
      <formula>INDIRECT("E"&amp;ROW())="No Access install"</formula>
    </cfRule>
    <cfRule type="expression" dxfId="3236" priority="12683" stopIfTrue="1">
      <formula>INDIRECT("E"&amp;ROW())="No Access survey"</formula>
    </cfRule>
    <cfRule type="expression" dxfId="3235" priority="12684" stopIfTrue="1">
      <formula>INDIRECT("E"&amp;ROW())="NWR"</formula>
    </cfRule>
    <cfRule type="expression" dxfId="3234" priority="12685" stopIfTrue="1">
      <formula>INDIRECT("E"&amp;ROW())="Cancelled"</formula>
    </cfRule>
    <cfRule type="expression" dxfId="3233" priority="12686" stopIfTrue="1">
      <formula>INDIRECT("E"&amp;ROW())="On hold"</formula>
    </cfRule>
    <cfRule type="expression" dxfId="3232" priority="12687" stopIfTrue="1">
      <formula>INDIRECT("E"&amp;ROW())="Handed Over"</formula>
    </cfRule>
    <cfRule type="expression" dxfId="3231" priority="12688" stopIfTrue="1">
      <formula>INDIRECT("E"&amp;ROW())="Fitted"</formula>
    </cfRule>
    <cfRule type="expression" dxfId="3230" priority="12689" stopIfTrue="1">
      <formula>INDIRECT("E"&amp;ROW())="Booked to fit"</formula>
    </cfRule>
    <cfRule type="expression" dxfId="3229" priority="12690" stopIfTrue="1">
      <formula>INDIRECT("E"&amp;ROW())="Delivered To Depot/Container"</formula>
    </cfRule>
    <cfRule type="expression" dxfId="3228" priority="12691" stopIfTrue="1">
      <formula>INDIRECT("E"&amp;ROW())="Called Off"</formula>
    </cfRule>
    <cfRule type="expression" dxfId="3227" priority="12692">
      <formula>INDIRECT("D"&amp;ROW())="Yes"</formula>
    </cfRule>
    <cfRule type="expression" dxfId="3226" priority="12693" stopIfTrue="1">
      <formula>INDIRECT("E"&amp;ROW())="Recall Required"</formula>
    </cfRule>
    <cfRule type="expression" dxfId="3225" priority="12694" stopIfTrue="1">
      <formula>INDIRECT("E"&amp;ROW())="Supply Only"</formula>
    </cfRule>
    <cfRule type="expression" dxfId="3224" priority="12695" stopIfTrue="1">
      <formula>INDIRECT("E"&amp;ROW())="Part Fitted"</formula>
    </cfRule>
    <cfRule type="expression" dxfId="3223" priority="12696" stopIfTrue="1">
      <formula>INDIRECT("E"&amp;ROW())="confirmed"</formula>
    </cfRule>
    <cfRule type="expression" dxfId="3222" priority="12697" stopIfTrue="1">
      <formula>INDIRECT("E"&amp;ROW())="Duplicate"</formula>
    </cfRule>
    <cfRule type="expression" dxfId="3221" priority="12698" stopIfTrue="1">
      <formula>INDIRECT("E"&amp;ROW())="Handed Back"</formula>
    </cfRule>
    <cfRule type="expression" dxfId="3220" priority="12699" stopIfTrue="1">
      <formula>INDIRECT("E"&amp;ROW())="Refusal"</formula>
    </cfRule>
    <cfRule type="expression" dxfId="3219" priority="12700" stopIfTrue="1">
      <formula>INDIRECT("E"&amp;ROW())="No Access install"</formula>
    </cfRule>
    <cfRule type="expression" dxfId="3218" priority="12701" stopIfTrue="1">
      <formula>INDIRECT("E"&amp;ROW())="No Access survey"</formula>
    </cfRule>
    <cfRule type="expression" dxfId="3217" priority="12702" stopIfTrue="1">
      <formula>INDIRECT("E"&amp;ROW())="NWR"</formula>
    </cfRule>
    <cfRule type="expression" dxfId="3216" priority="12703" stopIfTrue="1">
      <formula>INDIRECT("E"&amp;ROW())="Cancelled"</formula>
    </cfRule>
    <cfRule type="expression" dxfId="3215" priority="12704" stopIfTrue="1">
      <formula>INDIRECT("E"&amp;ROW())="On hold"</formula>
    </cfRule>
    <cfRule type="expression" dxfId="3214" priority="12705" stopIfTrue="1">
      <formula>INDIRECT("E"&amp;ROW())="Handed Over"</formula>
    </cfRule>
    <cfRule type="expression" dxfId="3213" priority="12706" stopIfTrue="1">
      <formula>INDIRECT("E"&amp;ROW())="Fitted"</formula>
    </cfRule>
    <cfRule type="expression" dxfId="3212" priority="12707" stopIfTrue="1">
      <formula>INDIRECT("E"&amp;ROW())="Booked to fit"</formula>
    </cfRule>
    <cfRule type="expression" dxfId="3211" priority="12708" stopIfTrue="1">
      <formula>INDIRECT("E"&amp;ROW())="Delivered To Depot/Container"</formula>
    </cfRule>
    <cfRule type="expression" dxfId="3210" priority="12709" stopIfTrue="1">
      <formula>INDIRECT("E"&amp;ROW())="Called Off"</formula>
    </cfRule>
    <cfRule type="expression" dxfId="3209" priority="12710" stopIfTrue="1">
      <formula>INDIRECT("E"&amp;ROW())="Await Client Approval"</formula>
    </cfRule>
    <cfRule type="expression" dxfId="3208" priority="12711" stopIfTrue="1">
      <formula>INDIRECT("E"&amp;ROW())="SCOPE SURVEY"</formula>
    </cfRule>
    <cfRule type="expression" dxfId="3207" priority="12712" stopIfTrue="1">
      <formula>INDIRECT("E"&amp;ROW())="Priced"</formula>
    </cfRule>
    <cfRule type="expression" dxfId="3206" priority="12713" stopIfTrue="1">
      <formula>INDIRECT("E"&amp;ROW())="Sent for pricing"</formula>
    </cfRule>
    <cfRule type="expression" dxfId="3205" priority="12714" stopIfTrue="1">
      <formula>INDIRECT("E"&amp;ROW())="Await"</formula>
    </cfRule>
    <cfRule type="expression" dxfId="3204" priority="12715" stopIfTrue="1">
      <formula>INDIRECT("E"&amp;ROW())="CLEANSED"</formula>
    </cfRule>
    <cfRule type="expression" dxfId="3203" priority="12716" stopIfTrue="1">
      <formula>INDIRECT("E"&amp;ROW())="PM TO CLEANSE"</formula>
    </cfRule>
    <cfRule type="expression" dxfId="3202" priority="12717" stopIfTrue="1">
      <formula>INDIRECT("E"&amp;ROW())="Survey Received"</formula>
    </cfRule>
    <cfRule type="expression" dxfId="3201" priority="12718" stopIfTrue="1">
      <formula>INDIRECT("E"&amp;ROW())="Survey Booked"</formula>
    </cfRule>
    <cfRule type="expression" dxfId="3200" priority="12753" stopIfTrue="1">
      <formula>INDIRECT("E"&amp;ROW())="Await Client Approval"</formula>
    </cfRule>
    <cfRule type="expression" dxfId="3199" priority="12754" stopIfTrue="1">
      <formula>INDIRECT("E"&amp;ROW())="SCOPE SURVEY"</formula>
    </cfRule>
    <cfRule type="expression" dxfId="3198" priority="12755" stopIfTrue="1">
      <formula>INDIRECT("E"&amp;ROW())="Priced"</formula>
    </cfRule>
    <cfRule type="expression" dxfId="3197" priority="12756" stopIfTrue="1">
      <formula>INDIRECT("E"&amp;ROW())="Sent for pricing"</formula>
    </cfRule>
    <cfRule type="expression" dxfId="3196" priority="12757" stopIfTrue="1">
      <formula>INDIRECT("E"&amp;ROW())="Await"</formula>
    </cfRule>
    <cfRule type="expression" dxfId="3195" priority="12758" stopIfTrue="1">
      <formula>INDIRECT("E"&amp;ROW())="CLEANSED"</formula>
    </cfRule>
    <cfRule type="expression" dxfId="3194" priority="12759" stopIfTrue="1">
      <formula>INDIRECT("E"&amp;ROW())="PM TO CLEANSE"</formula>
    </cfRule>
    <cfRule type="expression" dxfId="3193" priority="12760" stopIfTrue="1">
      <formula>INDIRECT("E"&amp;ROW())="Survey Received"</formula>
    </cfRule>
    <cfRule type="expression" dxfId="3192" priority="12761" stopIfTrue="1">
      <formula>INDIRECT("E"&amp;ROW())="Survey Booked"</formula>
    </cfRule>
    <cfRule type="expression" dxfId="3191" priority="12763" stopIfTrue="1">
      <formula>INDIRECT("E"&amp;ROW())="Recall Required"</formula>
    </cfRule>
    <cfRule type="expression" dxfId="3190" priority="12779" stopIfTrue="1">
      <formula>INDIRECT("E"&amp;ROW())="Called Off"</formula>
    </cfRule>
    <cfRule type="expression" dxfId="3189" priority="12780" stopIfTrue="1">
      <formula>INDIRECT("E"&amp;ROW())="Await Client Approval"</formula>
    </cfRule>
    <cfRule type="expression" dxfId="3188" priority="12781" stopIfTrue="1">
      <formula>INDIRECT("E"&amp;ROW())="SCOPE SURVEY"</formula>
    </cfRule>
    <cfRule type="expression" dxfId="3187" priority="12782" stopIfTrue="1">
      <formula>INDIRECT("E"&amp;ROW())="Priced"</formula>
    </cfRule>
    <cfRule type="expression" dxfId="3186" priority="12783" stopIfTrue="1">
      <formula>INDIRECT("E"&amp;ROW())="Sent for pricing"</formula>
    </cfRule>
    <cfRule type="expression" dxfId="3185" priority="12784" stopIfTrue="1">
      <formula>INDIRECT("E"&amp;ROW())="Await"</formula>
    </cfRule>
    <cfRule type="expression" dxfId="3184" priority="12785" stopIfTrue="1">
      <formula>INDIRECT("E"&amp;ROW())="CLEANSED"</formula>
    </cfRule>
    <cfRule type="expression" dxfId="3183" priority="12786" stopIfTrue="1">
      <formula>INDIRECT("E"&amp;ROW())="PM TO CLEANSE"</formula>
    </cfRule>
    <cfRule type="expression" dxfId="3182" priority="12787" stopIfTrue="1">
      <formula>INDIRECT("E"&amp;ROW())="Survey Received"</formula>
    </cfRule>
    <cfRule type="expression" dxfId="3181" priority="12788" stopIfTrue="1">
      <formula>INDIRECT("E"&amp;ROW())="Survey Booked"</formula>
    </cfRule>
  </conditionalFormatting>
  <conditionalFormatting sqref="I59:AB59">
    <cfRule type="expression" dxfId="3180" priority="11920" stopIfTrue="1">
      <formula>INDIRECT("E"&amp;ROW())="confirmed"</formula>
    </cfRule>
    <cfRule type="expression" dxfId="3179" priority="11921" stopIfTrue="1">
      <formula>INDIRECT("E"&amp;ROW())="Duplicate"</formula>
    </cfRule>
    <cfRule type="expression" dxfId="3178" priority="11922" stopIfTrue="1">
      <formula>INDIRECT("E"&amp;ROW())="Handed Back"</formula>
    </cfRule>
    <cfRule type="expression" dxfId="3177" priority="11923" stopIfTrue="1">
      <formula>INDIRECT("E"&amp;ROW())="Refusal"</formula>
    </cfRule>
    <cfRule type="expression" dxfId="3176" priority="11924" stopIfTrue="1">
      <formula>INDIRECT("E"&amp;ROW())="No Access install"</formula>
    </cfRule>
    <cfRule type="expression" dxfId="3175" priority="11925" stopIfTrue="1">
      <formula>INDIRECT("E"&amp;ROW())="No Access survey"</formula>
    </cfRule>
    <cfRule type="expression" dxfId="3174" priority="11926" stopIfTrue="1">
      <formula>INDIRECT("E"&amp;ROW())="NWR"</formula>
    </cfRule>
    <cfRule type="expression" dxfId="3173" priority="11927" stopIfTrue="1">
      <formula>INDIRECT("E"&amp;ROW())="Cancelled"</formula>
    </cfRule>
    <cfRule type="expression" dxfId="3172" priority="11928" stopIfTrue="1">
      <formula>INDIRECT("E"&amp;ROW())="On hold"</formula>
    </cfRule>
    <cfRule type="expression" dxfId="3171" priority="11929" stopIfTrue="1">
      <formula>INDIRECT("E"&amp;ROW())="Handed Over"</formula>
    </cfRule>
    <cfRule type="expression" dxfId="3170" priority="11930" stopIfTrue="1">
      <formula>INDIRECT("E"&amp;ROW())="Fitted"</formula>
    </cfRule>
    <cfRule type="expression" dxfId="3169" priority="11931" stopIfTrue="1">
      <formula>INDIRECT("E"&amp;ROW())="Booked to fit"</formula>
    </cfRule>
    <cfRule type="expression" dxfId="3168" priority="11932" stopIfTrue="1">
      <formula>INDIRECT("E"&amp;ROW())="Delivered To Depot/Container"</formula>
    </cfRule>
    <cfRule type="expression" dxfId="3167" priority="11933" stopIfTrue="1">
      <formula>INDIRECT("E"&amp;ROW())="Called Off"</formula>
    </cfRule>
    <cfRule type="expression" dxfId="3166" priority="11934" stopIfTrue="1">
      <formula>INDIRECT("E"&amp;ROW())="Await Client Approval"</formula>
    </cfRule>
    <cfRule type="expression" dxfId="3165" priority="11935" stopIfTrue="1">
      <formula>INDIRECT("E"&amp;ROW())="SCOPE SURVEY"</formula>
    </cfRule>
    <cfRule type="expression" dxfId="3164" priority="11936" stopIfTrue="1">
      <formula>INDIRECT("E"&amp;ROW())="Priced"</formula>
    </cfRule>
    <cfRule type="expression" dxfId="3163" priority="11937" stopIfTrue="1">
      <formula>INDIRECT("E"&amp;ROW())="Sent for pricing"</formula>
    </cfRule>
    <cfRule type="expression" dxfId="3162" priority="11938" stopIfTrue="1">
      <formula>INDIRECT("E"&amp;ROW())="Await"</formula>
    </cfRule>
    <cfRule type="expression" dxfId="3161" priority="11939" stopIfTrue="1">
      <formula>INDIRECT("E"&amp;ROW())="CLEANSED"</formula>
    </cfRule>
    <cfRule type="expression" dxfId="3160" priority="11940" stopIfTrue="1">
      <formula>INDIRECT("E"&amp;ROW())="PM TO CLEANSE"</formula>
    </cfRule>
    <cfRule type="expression" dxfId="3159" priority="11941" stopIfTrue="1">
      <formula>INDIRECT("E"&amp;ROW())="Survey Received"</formula>
    </cfRule>
    <cfRule type="expression" dxfId="3158" priority="11942" stopIfTrue="1">
      <formula>INDIRECT("E"&amp;ROW())="Survey Booked"</formula>
    </cfRule>
  </conditionalFormatting>
  <conditionalFormatting sqref="I61:AB61">
    <cfRule type="expression" dxfId="3157" priority="4290" stopIfTrue="1">
      <formula>INDIRECT("E"&amp;ROW())="Supply Only"</formula>
    </cfRule>
    <cfRule type="expression" dxfId="3156" priority="4291" stopIfTrue="1">
      <formula>INDIRECT("E"&amp;ROW())="Part Fitted"</formula>
    </cfRule>
    <cfRule type="expression" dxfId="3155" priority="4292" stopIfTrue="1">
      <formula>INDIRECT("E"&amp;ROW())="confirmed"</formula>
    </cfRule>
    <cfRule type="expression" dxfId="3154" priority="4293" stopIfTrue="1">
      <formula>INDIRECT("E"&amp;ROW())="Duplicate"</formula>
    </cfRule>
    <cfRule type="expression" dxfId="3153" priority="4294" stopIfTrue="1">
      <formula>INDIRECT("E"&amp;ROW())="Handed Back"</formula>
    </cfRule>
    <cfRule type="expression" dxfId="3152" priority="4295" stopIfTrue="1">
      <formula>INDIRECT("E"&amp;ROW())="Refusal"</formula>
    </cfRule>
    <cfRule type="expression" dxfId="3151" priority="4296" stopIfTrue="1">
      <formula>INDIRECT("E"&amp;ROW())="No Access install"</formula>
    </cfRule>
    <cfRule type="expression" dxfId="3150" priority="4297" stopIfTrue="1">
      <formula>INDIRECT("E"&amp;ROW())="No Access survey"</formula>
    </cfRule>
    <cfRule type="expression" dxfId="3149" priority="4298" stopIfTrue="1">
      <formula>INDIRECT("E"&amp;ROW())="NWR"</formula>
    </cfRule>
    <cfRule type="expression" dxfId="3148" priority="4299" stopIfTrue="1">
      <formula>INDIRECT("E"&amp;ROW())="Cancelled"</formula>
    </cfRule>
    <cfRule type="expression" dxfId="3147" priority="4300" stopIfTrue="1">
      <formula>INDIRECT("E"&amp;ROW())="On hold"</formula>
    </cfRule>
    <cfRule type="expression" dxfId="3146" priority="4301" stopIfTrue="1">
      <formula>INDIRECT("E"&amp;ROW())="Handed Over"</formula>
    </cfRule>
    <cfRule type="expression" dxfId="3145" priority="4302" stopIfTrue="1">
      <formula>INDIRECT("E"&amp;ROW())="Fitted"</formula>
    </cfRule>
    <cfRule type="expression" dxfId="3144" priority="4303" stopIfTrue="1">
      <formula>INDIRECT("E"&amp;ROW())="Booked to fit"</formula>
    </cfRule>
    <cfRule type="expression" dxfId="3143" priority="4304" stopIfTrue="1">
      <formula>INDIRECT("E"&amp;ROW())="Delivered To Depot/Container"</formula>
    </cfRule>
    <cfRule type="expression" dxfId="3142" priority="4305" stopIfTrue="1">
      <formula>INDIRECT("E"&amp;ROW())="Called Off"</formula>
    </cfRule>
    <cfRule type="expression" dxfId="3141" priority="4306" stopIfTrue="1">
      <formula>INDIRECT("E"&amp;ROW())="Await Client Approval"</formula>
    </cfRule>
    <cfRule type="expression" dxfId="3140" priority="4307" stopIfTrue="1">
      <formula>INDIRECT("E"&amp;ROW())="SCOPE SURVEY"</formula>
    </cfRule>
    <cfRule type="expression" dxfId="3139" priority="4308" stopIfTrue="1">
      <formula>INDIRECT("E"&amp;ROW())="Priced"</formula>
    </cfRule>
    <cfRule type="expression" dxfId="3138" priority="4309" stopIfTrue="1">
      <formula>INDIRECT("E"&amp;ROW())="Sent for pricing"</formula>
    </cfRule>
    <cfRule type="expression" dxfId="3137" priority="4310" stopIfTrue="1">
      <formula>INDIRECT("E"&amp;ROW())="Await"</formula>
    </cfRule>
    <cfRule type="expression" dxfId="3136" priority="4311" stopIfTrue="1">
      <formula>INDIRECT("E"&amp;ROW())="CLEANSED"</formula>
    </cfRule>
    <cfRule type="expression" dxfId="3135" priority="4312" stopIfTrue="1">
      <formula>INDIRECT("E"&amp;ROW())="PM TO CLEANSE"</formula>
    </cfRule>
    <cfRule type="expression" dxfId="3134" priority="4313" stopIfTrue="1">
      <formula>INDIRECT("E"&amp;ROW())="Survey Received"</formula>
    </cfRule>
    <cfRule type="expression" dxfId="3133" priority="4314" stopIfTrue="1">
      <formula>INDIRECT("E"&amp;ROW())="Survey Booked"</formula>
    </cfRule>
    <cfRule type="expression" dxfId="3132" priority="4315" stopIfTrue="1">
      <formula>INDIRECT("E"&amp;ROW())="Await Client Approval"</formula>
    </cfRule>
    <cfRule type="expression" dxfId="3131" priority="4316" stopIfTrue="1">
      <formula>INDIRECT("E"&amp;ROW())="SCOPE SURVEY"</formula>
    </cfRule>
    <cfRule type="expression" dxfId="3130" priority="4317" stopIfTrue="1">
      <formula>INDIRECT("E"&amp;ROW())="Priced"</formula>
    </cfRule>
    <cfRule type="expression" dxfId="3129" priority="4318" stopIfTrue="1">
      <formula>INDIRECT("E"&amp;ROW())="Sent for pricing"</formula>
    </cfRule>
    <cfRule type="expression" dxfId="3128" priority="4319" stopIfTrue="1">
      <formula>INDIRECT("E"&amp;ROW())="Await"</formula>
    </cfRule>
    <cfRule type="expression" dxfId="3127" priority="4320" stopIfTrue="1">
      <formula>INDIRECT("E"&amp;ROW())="CLEANSED"</formula>
    </cfRule>
    <cfRule type="expression" dxfId="3126" priority="4321" stopIfTrue="1">
      <formula>INDIRECT("E"&amp;ROW())="PM TO CLEANSE"</formula>
    </cfRule>
    <cfRule type="expression" dxfId="3125" priority="4322" stopIfTrue="1">
      <formula>INDIRECT("E"&amp;ROW())="Survey Received"</formula>
    </cfRule>
    <cfRule type="expression" dxfId="3124" priority="4323" stopIfTrue="1">
      <formula>INDIRECT("E"&amp;ROW())="Survey Booked"</formula>
    </cfRule>
    <cfRule type="expression" dxfId="3123" priority="4324">
      <formula>INDIRECT("D"&amp;ROW())="Yes"</formula>
    </cfRule>
    <cfRule type="expression" dxfId="3122" priority="4325" stopIfTrue="1">
      <formula>INDIRECT("E"&amp;ROW())="Recall Required"</formula>
    </cfRule>
    <cfRule type="expression" dxfId="3121" priority="4326" stopIfTrue="1">
      <formula>INDIRECT("E"&amp;ROW())="Supply Only"</formula>
    </cfRule>
    <cfRule type="expression" dxfId="3120" priority="4327" stopIfTrue="1">
      <formula>INDIRECT("E"&amp;ROW())="Part Fitted"</formula>
    </cfRule>
    <cfRule type="expression" dxfId="3119" priority="4328" stopIfTrue="1">
      <formula>INDIRECT("E"&amp;ROW())="confirmed"</formula>
    </cfRule>
    <cfRule type="expression" dxfId="3118" priority="4329" stopIfTrue="1">
      <formula>INDIRECT("E"&amp;ROW())="Duplicate"</formula>
    </cfRule>
    <cfRule type="expression" dxfId="3117" priority="4330" stopIfTrue="1">
      <formula>INDIRECT("E"&amp;ROW())="Handed Back"</formula>
    </cfRule>
    <cfRule type="expression" dxfId="3116" priority="4331" stopIfTrue="1">
      <formula>INDIRECT("E"&amp;ROW())="Refusal"</formula>
    </cfRule>
    <cfRule type="expression" dxfId="3115" priority="4332" stopIfTrue="1">
      <formula>INDIRECT("E"&amp;ROW())="No Access install"</formula>
    </cfRule>
    <cfRule type="expression" dxfId="3114" priority="4333" stopIfTrue="1">
      <formula>INDIRECT("E"&amp;ROW())="No Access survey"</formula>
    </cfRule>
    <cfRule type="expression" dxfId="3113" priority="4334" stopIfTrue="1">
      <formula>INDIRECT("E"&amp;ROW())="NWR"</formula>
    </cfRule>
    <cfRule type="expression" dxfId="3112" priority="4335" stopIfTrue="1">
      <formula>INDIRECT("E"&amp;ROW())="Cancelled"</formula>
    </cfRule>
    <cfRule type="expression" dxfId="3111" priority="4336" stopIfTrue="1">
      <formula>INDIRECT("E"&amp;ROW())="On hold"</formula>
    </cfRule>
    <cfRule type="expression" dxfId="3110" priority="4337" stopIfTrue="1">
      <formula>INDIRECT("E"&amp;ROW())="Handed Over"</formula>
    </cfRule>
    <cfRule type="expression" dxfId="3109" priority="4338" stopIfTrue="1">
      <formula>INDIRECT("E"&amp;ROW())="Fitted"</formula>
    </cfRule>
    <cfRule type="expression" dxfId="3108" priority="4339" stopIfTrue="1">
      <formula>INDIRECT("E"&amp;ROW())="Booked to fit"</formula>
    </cfRule>
    <cfRule type="expression" dxfId="3107" priority="4340" stopIfTrue="1">
      <formula>INDIRECT("E"&amp;ROW())="Delivered To Depot/Container"</formula>
    </cfRule>
    <cfRule type="expression" dxfId="3106" priority="4341" stopIfTrue="1">
      <formula>INDIRECT("E"&amp;ROW())="Called Off"</formula>
    </cfRule>
    <cfRule type="expression" dxfId="3105" priority="4342">
      <formula>INDIRECT("D"&amp;ROW())="Yes"</formula>
    </cfRule>
    <cfRule type="expression" dxfId="3104" priority="4343" stopIfTrue="1">
      <formula>INDIRECT("E"&amp;ROW())="Recall Required"</formula>
    </cfRule>
    <cfRule type="expression" dxfId="3103" priority="4344" stopIfTrue="1">
      <formula>INDIRECT("E"&amp;ROW())="Supply Only"</formula>
    </cfRule>
    <cfRule type="expression" dxfId="3102" priority="4345" stopIfTrue="1">
      <formula>INDIRECT("E"&amp;ROW())="Part Fitted"</formula>
    </cfRule>
    <cfRule type="expression" dxfId="3101" priority="4346" stopIfTrue="1">
      <formula>INDIRECT("E"&amp;ROW())="confirmed"</formula>
    </cfRule>
    <cfRule type="expression" dxfId="3100" priority="4347" stopIfTrue="1">
      <formula>INDIRECT("E"&amp;ROW())="Duplicate"</formula>
    </cfRule>
    <cfRule type="expression" dxfId="3099" priority="4348" stopIfTrue="1">
      <formula>INDIRECT("E"&amp;ROW())="Handed Back"</formula>
    </cfRule>
    <cfRule type="expression" dxfId="3098" priority="4349" stopIfTrue="1">
      <formula>INDIRECT("E"&amp;ROW())="Refusal"</formula>
    </cfRule>
    <cfRule type="expression" dxfId="3097" priority="4350" stopIfTrue="1">
      <formula>INDIRECT("E"&amp;ROW())="No Access install"</formula>
    </cfRule>
    <cfRule type="expression" dxfId="3096" priority="4351" stopIfTrue="1">
      <formula>INDIRECT("E"&amp;ROW())="No Access survey"</formula>
    </cfRule>
    <cfRule type="expression" dxfId="3095" priority="4352" stopIfTrue="1">
      <formula>INDIRECT("E"&amp;ROW())="NWR"</formula>
    </cfRule>
    <cfRule type="expression" dxfId="3094" priority="4353" stopIfTrue="1">
      <formula>INDIRECT("E"&amp;ROW())="Cancelled"</formula>
    </cfRule>
    <cfRule type="expression" dxfId="3093" priority="4354" stopIfTrue="1">
      <formula>INDIRECT("E"&amp;ROW())="On hold"</formula>
    </cfRule>
    <cfRule type="expression" dxfId="3092" priority="4355" stopIfTrue="1">
      <formula>INDIRECT("E"&amp;ROW())="Handed Over"</formula>
    </cfRule>
    <cfRule type="expression" dxfId="3091" priority="4356" stopIfTrue="1">
      <formula>INDIRECT("E"&amp;ROW())="Fitted"</formula>
    </cfRule>
    <cfRule type="expression" dxfId="3090" priority="4357" stopIfTrue="1">
      <formula>INDIRECT("E"&amp;ROW())="Booked to fit"</formula>
    </cfRule>
    <cfRule type="expression" dxfId="3089" priority="4358" stopIfTrue="1">
      <formula>INDIRECT("E"&amp;ROW())="Delivered To Depot/Container"</formula>
    </cfRule>
    <cfRule type="expression" dxfId="3088" priority="4359" stopIfTrue="1">
      <formula>INDIRECT("E"&amp;ROW())="Called Off"</formula>
    </cfRule>
    <cfRule type="expression" dxfId="3087" priority="4360" stopIfTrue="1">
      <formula>INDIRECT("E"&amp;ROW())="Await Client Approval"</formula>
    </cfRule>
    <cfRule type="expression" dxfId="3086" priority="4361" stopIfTrue="1">
      <formula>INDIRECT("E"&amp;ROW())="SCOPE SURVEY"</formula>
    </cfRule>
    <cfRule type="expression" dxfId="3085" priority="4362" stopIfTrue="1">
      <formula>INDIRECT("E"&amp;ROW())="Priced"</formula>
    </cfRule>
    <cfRule type="expression" dxfId="3084" priority="4363" stopIfTrue="1">
      <formula>INDIRECT("E"&amp;ROW())="Sent for pricing"</formula>
    </cfRule>
    <cfRule type="expression" dxfId="3083" priority="4364" stopIfTrue="1">
      <formula>INDIRECT("E"&amp;ROW())="Await"</formula>
    </cfRule>
    <cfRule type="expression" dxfId="3082" priority="4365" stopIfTrue="1">
      <formula>INDIRECT("E"&amp;ROW())="CLEANSED"</formula>
    </cfRule>
    <cfRule type="expression" dxfId="3081" priority="4366" stopIfTrue="1">
      <formula>INDIRECT("E"&amp;ROW())="PM TO CLEANSE"</formula>
    </cfRule>
    <cfRule type="expression" dxfId="3080" priority="4367" stopIfTrue="1">
      <formula>INDIRECT("E"&amp;ROW())="Survey Received"</formula>
    </cfRule>
    <cfRule type="expression" dxfId="3079" priority="4368" stopIfTrue="1">
      <formula>INDIRECT("E"&amp;ROW())="Survey Booked"</formula>
    </cfRule>
    <cfRule type="expression" dxfId="3078" priority="4403" stopIfTrue="1">
      <formula>INDIRECT("E"&amp;ROW())="Await Client Approval"</formula>
    </cfRule>
    <cfRule type="expression" dxfId="3077" priority="4404" stopIfTrue="1">
      <formula>INDIRECT("E"&amp;ROW())="SCOPE SURVEY"</formula>
    </cfRule>
    <cfRule type="expression" dxfId="3076" priority="4405" stopIfTrue="1">
      <formula>INDIRECT("E"&amp;ROW())="Priced"</formula>
    </cfRule>
    <cfRule type="expression" dxfId="3075" priority="4406" stopIfTrue="1">
      <formula>INDIRECT("E"&amp;ROW())="Sent for pricing"</formula>
    </cfRule>
    <cfRule type="expression" dxfId="3074" priority="4407" stopIfTrue="1">
      <formula>INDIRECT("E"&amp;ROW())="Await"</formula>
    </cfRule>
    <cfRule type="expression" dxfId="3073" priority="4408" stopIfTrue="1">
      <formula>INDIRECT("E"&amp;ROW())="CLEANSED"</formula>
    </cfRule>
    <cfRule type="expression" dxfId="3072" priority="4409" stopIfTrue="1">
      <formula>INDIRECT("E"&amp;ROW())="PM TO CLEANSE"</formula>
    </cfRule>
    <cfRule type="expression" dxfId="3071" priority="4410" stopIfTrue="1">
      <formula>INDIRECT("E"&amp;ROW())="Survey Received"</formula>
    </cfRule>
    <cfRule type="expression" dxfId="3070" priority="4411" stopIfTrue="1">
      <formula>INDIRECT("E"&amp;ROW())="Survey Booked"</formula>
    </cfRule>
    <cfRule type="expression" dxfId="3069" priority="4413" stopIfTrue="1">
      <formula>INDIRECT("E"&amp;ROW())="Recall Required"</formula>
    </cfRule>
    <cfRule type="expression" dxfId="3068" priority="4429" stopIfTrue="1">
      <formula>INDIRECT("E"&amp;ROW())="Called Off"</formula>
    </cfRule>
    <cfRule type="expression" dxfId="3067" priority="4430" stopIfTrue="1">
      <formula>INDIRECT("E"&amp;ROW())="Await Client Approval"</formula>
    </cfRule>
    <cfRule type="expression" dxfId="3066" priority="4431" stopIfTrue="1">
      <formula>INDIRECT("E"&amp;ROW())="SCOPE SURVEY"</formula>
    </cfRule>
    <cfRule type="expression" dxfId="3065" priority="4432" stopIfTrue="1">
      <formula>INDIRECT("E"&amp;ROW())="Priced"</formula>
    </cfRule>
    <cfRule type="expression" dxfId="3064" priority="4433" stopIfTrue="1">
      <formula>INDIRECT("E"&amp;ROW())="Sent for pricing"</formula>
    </cfRule>
    <cfRule type="expression" dxfId="3063" priority="4434" stopIfTrue="1">
      <formula>INDIRECT("E"&amp;ROW())="Await"</formula>
    </cfRule>
    <cfRule type="expression" dxfId="3062" priority="4435" stopIfTrue="1">
      <formula>INDIRECT("E"&amp;ROW())="CLEANSED"</formula>
    </cfRule>
    <cfRule type="expression" dxfId="3061" priority="4436" stopIfTrue="1">
      <formula>INDIRECT("E"&amp;ROW())="PM TO CLEANSE"</formula>
    </cfRule>
    <cfRule type="expression" dxfId="3060" priority="4437" stopIfTrue="1">
      <formula>INDIRECT("E"&amp;ROW())="Survey Received"</formula>
    </cfRule>
    <cfRule type="expression" dxfId="3059" priority="4438" stopIfTrue="1">
      <formula>INDIRECT("E"&amp;ROW())="Survey Booked"</formula>
    </cfRule>
  </conditionalFormatting>
  <conditionalFormatting sqref="I70:AB70 I87:AB87 I98:AB98 I100:AB100 I108:AB108 I178:AB178">
    <cfRule type="expression" dxfId="3058" priority="11887">
      <formula>INDIRECT("D"&amp;ROW())="Yes"</formula>
    </cfRule>
  </conditionalFormatting>
  <conditionalFormatting sqref="I70:AB70 I87:AB87 I98:AB98 I100:AB100 I108:AB108 I178:AB182">
    <cfRule type="expression" dxfId="3057" priority="11888" stopIfTrue="1">
      <formula>INDIRECT("E"&amp;ROW())="Recall Required"</formula>
    </cfRule>
  </conditionalFormatting>
  <conditionalFormatting sqref="I74:AB74">
    <cfRule type="expression" dxfId="3056" priority="7194" stopIfTrue="1">
      <formula>INDIRECT("E"&amp;ROW())="Recall Required"</formula>
    </cfRule>
    <cfRule type="expression" dxfId="3055" priority="7224" stopIfTrue="1">
      <formula>INDIRECT("E"&amp;ROW())="Await Client Approval"</formula>
    </cfRule>
    <cfRule type="expression" dxfId="3054" priority="7225" stopIfTrue="1">
      <formula>INDIRECT("E"&amp;ROW())="SCOPE SURVEY"</formula>
    </cfRule>
    <cfRule type="expression" dxfId="3053" priority="7226" stopIfTrue="1">
      <formula>INDIRECT("E"&amp;ROW())="Priced"</formula>
    </cfRule>
    <cfRule type="expression" dxfId="3052" priority="7227" stopIfTrue="1">
      <formula>INDIRECT("E"&amp;ROW())="Sent for pricing"</formula>
    </cfRule>
    <cfRule type="expression" dxfId="3051" priority="7228" stopIfTrue="1">
      <formula>INDIRECT("E"&amp;ROW())="Await"</formula>
    </cfRule>
    <cfRule type="expression" dxfId="3050" priority="7229" stopIfTrue="1">
      <formula>INDIRECT("E"&amp;ROW())="CLEANSED"</formula>
    </cfRule>
    <cfRule type="expression" dxfId="3049" priority="7230" stopIfTrue="1">
      <formula>INDIRECT("E"&amp;ROW())="PM TO CLEANSE"</formula>
    </cfRule>
    <cfRule type="expression" dxfId="3048" priority="7231" stopIfTrue="1">
      <formula>INDIRECT("E"&amp;ROW())="Survey Received"</formula>
    </cfRule>
    <cfRule type="expression" dxfId="3047" priority="7232" stopIfTrue="1">
      <formula>INDIRECT("E"&amp;ROW())="Survey Booked"</formula>
    </cfRule>
    <cfRule type="expression" dxfId="3046" priority="7233" stopIfTrue="1">
      <formula>INDIRECT("E"&amp;ROW())="Await Client Approval"</formula>
    </cfRule>
    <cfRule type="expression" dxfId="3045" priority="7234" stopIfTrue="1">
      <formula>INDIRECT("E"&amp;ROW())="SCOPE SURVEY"</formula>
    </cfRule>
    <cfRule type="expression" dxfId="3044" priority="7235" stopIfTrue="1">
      <formula>INDIRECT("E"&amp;ROW())="Priced"</formula>
    </cfRule>
    <cfRule type="expression" dxfId="3043" priority="7236" stopIfTrue="1">
      <formula>INDIRECT("E"&amp;ROW())="Sent for pricing"</formula>
    </cfRule>
    <cfRule type="expression" dxfId="3042" priority="7237" stopIfTrue="1">
      <formula>INDIRECT("E"&amp;ROW())="Await"</formula>
    </cfRule>
    <cfRule type="expression" dxfId="3041" priority="7238" stopIfTrue="1">
      <formula>INDIRECT("E"&amp;ROW())="CLEANSED"</formula>
    </cfRule>
    <cfRule type="expression" dxfId="3040" priority="7239" stopIfTrue="1">
      <formula>INDIRECT("E"&amp;ROW())="PM TO CLEANSE"</formula>
    </cfRule>
    <cfRule type="expression" dxfId="3039" priority="7240" stopIfTrue="1">
      <formula>INDIRECT("E"&amp;ROW())="Survey Received"</formula>
    </cfRule>
    <cfRule type="expression" dxfId="3038" priority="7241" stopIfTrue="1">
      <formula>INDIRECT("E"&amp;ROW())="Survey Booked"</formula>
    </cfRule>
  </conditionalFormatting>
  <conditionalFormatting sqref="I84:AB85">
    <cfRule type="expression" dxfId="3037" priority="11245" stopIfTrue="1">
      <formula>INDIRECT("E"&amp;ROW())="Await Client Approval"</formula>
    </cfRule>
    <cfRule type="expression" dxfId="3036" priority="11246" stopIfTrue="1">
      <formula>INDIRECT("E"&amp;ROW())="SCOPE SURVEY"</formula>
    </cfRule>
    <cfRule type="expression" dxfId="3035" priority="11247" stopIfTrue="1">
      <formula>INDIRECT("E"&amp;ROW())="Priced"</formula>
    </cfRule>
    <cfRule type="expression" dxfId="3034" priority="11248" stopIfTrue="1">
      <formula>INDIRECT("E"&amp;ROW())="Sent for pricing"</formula>
    </cfRule>
    <cfRule type="expression" dxfId="3033" priority="11249" stopIfTrue="1">
      <formula>INDIRECT("E"&amp;ROW())="Await"</formula>
    </cfRule>
    <cfRule type="expression" dxfId="3032" priority="11250" stopIfTrue="1">
      <formula>INDIRECT("E"&amp;ROW())="CLEANSED"</formula>
    </cfRule>
    <cfRule type="expression" dxfId="3031" priority="11251" stopIfTrue="1">
      <formula>INDIRECT("E"&amp;ROW())="PM TO CLEANSE"</formula>
    </cfRule>
    <cfRule type="expression" dxfId="3030" priority="11252" stopIfTrue="1">
      <formula>INDIRECT("E"&amp;ROW())="Survey Received"</formula>
    </cfRule>
    <cfRule type="expression" dxfId="3029" priority="11253" stopIfTrue="1">
      <formula>INDIRECT("E"&amp;ROW())="Survey Booked"</formula>
    </cfRule>
    <cfRule type="expression" dxfId="3028" priority="11275" stopIfTrue="1">
      <formula>INDIRECT("E"&amp;ROW())="SCOPE SURVEY"</formula>
    </cfRule>
    <cfRule type="expression" dxfId="3027" priority="11276" stopIfTrue="1">
      <formula>INDIRECT("E"&amp;ROW())="Priced"</formula>
    </cfRule>
    <cfRule type="expression" dxfId="3026" priority="11277" stopIfTrue="1">
      <formula>INDIRECT("E"&amp;ROW())="Sent for pricing"</formula>
    </cfRule>
    <cfRule type="expression" dxfId="3025" priority="11278" stopIfTrue="1">
      <formula>INDIRECT("E"&amp;ROW())="Await"</formula>
    </cfRule>
    <cfRule type="expression" dxfId="3024" priority="11279" stopIfTrue="1">
      <formula>INDIRECT("E"&amp;ROW())="CLEANSED"</formula>
    </cfRule>
    <cfRule type="expression" dxfId="3023" priority="11280" stopIfTrue="1">
      <formula>INDIRECT("E"&amp;ROW())="PM TO CLEANSE"</formula>
    </cfRule>
    <cfRule type="expression" dxfId="3022" priority="11281" stopIfTrue="1">
      <formula>INDIRECT("E"&amp;ROW())="Survey Received"</formula>
    </cfRule>
    <cfRule type="expression" dxfId="3021" priority="11282" stopIfTrue="1">
      <formula>INDIRECT("E"&amp;ROW())="Survey Booked"</formula>
    </cfRule>
  </conditionalFormatting>
  <conditionalFormatting sqref="I86:AB87">
    <cfRule type="expression" dxfId="3020" priority="10763" stopIfTrue="1">
      <formula>INDIRECT("E"&amp;ROW())="Priced"</formula>
    </cfRule>
    <cfRule type="expression" dxfId="3019" priority="10764" stopIfTrue="1">
      <formula>INDIRECT("E"&amp;ROW())="Sent for pricing"</formula>
    </cfRule>
    <cfRule type="expression" dxfId="3018" priority="10765" stopIfTrue="1">
      <formula>INDIRECT("E"&amp;ROW())="Await"</formula>
    </cfRule>
    <cfRule type="expression" dxfId="3017" priority="10766" stopIfTrue="1">
      <formula>INDIRECT("E"&amp;ROW())="CLEANSED"</formula>
    </cfRule>
    <cfRule type="expression" dxfId="3016" priority="10767" stopIfTrue="1">
      <formula>INDIRECT("E"&amp;ROW())="PM TO CLEANSE"</formula>
    </cfRule>
    <cfRule type="expression" dxfId="3015" priority="10768" stopIfTrue="1">
      <formula>INDIRECT("E"&amp;ROW())="Survey Received"</formula>
    </cfRule>
    <cfRule type="expression" dxfId="3014" priority="10769" stopIfTrue="1">
      <formula>INDIRECT("E"&amp;ROW())="Survey Booked"</formula>
    </cfRule>
  </conditionalFormatting>
  <conditionalFormatting sqref="I87:AB87 I70:AB70 I98:AB98 I100:AB100 I108:AB108 I96:AB96 I103:AB103 I106:AB106 I113:AB113 I73:AB74 I118:AB119 I93:AB93 I115:AB115 I144:AB144">
    <cfRule type="expression" dxfId="3013" priority="11878" stopIfTrue="1">
      <formula>INDIRECT("E"&amp;ROW())="Await Client Approval"</formula>
    </cfRule>
    <cfRule type="expression" dxfId="3012" priority="11879" stopIfTrue="1">
      <formula>INDIRECT("E"&amp;ROW())="SCOPE SURVEY"</formula>
    </cfRule>
    <cfRule type="expression" dxfId="3011" priority="11880" stopIfTrue="1">
      <formula>INDIRECT("E"&amp;ROW())="Priced"</formula>
    </cfRule>
    <cfRule type="expression" dxfId="3010" priority="11881" stopIfTrue="1">
      <formula>INDIRECT("E"&amp;ROW())="Sent for pricing"</formula>
    </cfRule>
    <cfRule type="expression" dxfId="3009" priority="11882" stopIfTrue="1">
      <formula>INDIRECT("E"&amp;ROW())="Await"</formula>
    </cfRule>
    <cfRule type="expression" dxfId="3008" priority="11883" stopIfTrue="1">
      <formula>INDIRECT("E"&amp;ROW())="CLEANSED"</formula>
    </cfRule>
    <cfRule type="expression" dxfId="3007" priority="11884" stopIfTrue="1">
      <formula>INDIRECT("E"&amp;ROW())="PM TO CLEANSE"</formula>
    </cfRule>
    <cfRule type="expression" dxfId="3006" priority="11885" stopIfTrue="1">
      <formula>INDIRECT("E"&amp;ROW())="Survey Received"</formula>
    </cfRule>
    <cfRule type="expression" dxfId="3005" priority="11886" stopIfTrue="1">
      <formula>INDIRECT("E"&amp;ROW())="Survey Booked"</formula>
    </cfRule>
    <cfRule type="expression" dxfId="3004" priority="11889" stopIfTrue="1">
      <formula>INDIRECT("E"&amp;ROW())="Await Client Approval"</formula>
    </cfRule>
  </conditionalFormatting>
  <conditionalFormatting sqref="I87:AB87">
    <cfRule type="expression" dxfId="3003" priority="16672" stopIfTrue="1">
      <formula>INDIRECT("E"&amp;ROW())="Recall Required"</formula>
    </cfRule>
  </conditionalFormatting>
  <conditionalFormatting sqref="I89:AB89">
    <cfRule type="expression" dxfId="3002" priority="9811" stopIfTrue="1">
      <formula>INDIRECT("E"&amp;ROW())="Await Client Approval"</formula>
    </cfRule>
    <cfRule type="expression" dxfId="3001" priority="9812" stopIfTrue="1">
      <formula>INDIRECT("E"&amp;ROW())="SCOPE SURVEY"</formula>
    </cfRule>
    <cfRule type="expression" dxfId="3000" priority="9813" stopIfTrue="1">
      <formula>INDIRECT("E"&amp;ROW())="Priced"</formula>
    </cfRule>
    <cfRule type="expression" dxfId="2999" priority="9814" stopIfTrue="1">
      <formula>INDIRECT("E"&amp;ROW())="Sent for pricing"</formula>
    </cfRule>
    <cfRule type="expression" dxfId="2998" priority="9815" stopIfTrue="1">
      <formula>INDIRECT("E"&amp;ROW())="Await"</formula>
    </cfRule>
    <cfRule type="expression" dxfId="2997" priority="9816" stopIfTrue="1">
      <formula>INDIRECT("E"&amp;ROW())="CLEANSED"</formula>
    </cfRule>
    <cfRule type="expression" dxfId="2996" priority="9817" stopIfTrue="1">
      <formula>INDIRECT("E"&amp;ROW())="PM TO CLEANSE"</formula>
    </cfRule>
    <cfRule type="expression" dxfId="2995" priority="9818" stopIfTrue="1">
      <formula>INDIRECT("E"&amp;ROW())="Survey Received"</formula>
    </cfRule>
    <cfRule type="expression" dxfId="2994" priority="9819" stopIfTrue="1">
      <formula>INDIRECT("E"&amp;ROW())="Survey Booked"</formula>
    </cfRule>
    <cfRule type="expression" dxfId="2993" priority="9820">
      <formula>INDIRECT("D"&amp;ROW())="Yes"</formula>
    </cfRule>
    <cfRule type="expression" dxfId="2992" priority="9821" stopIfTrue="1">
      <formula>INDIRECT("E"&amp;ROW())="Recall Required"</formula>
    </cfRule>
    <cfRule type="expression" dxfId="2991" priority="9822" stopIfTrue="1">
      <formula>INDIRECT("E"&amp;ROW())="Await Client Approval"</formula>
    </cfRule>
  </conditionalFormatting>
  <conditionalFormatting sqref="I90:AB90">
    <cfRule type="expression" dxfId="2990" priority="10569" stopIfTrue="1">
      <formula>INDIRECT("E"&amp;ROW())="Await Client Approval"</formula>
    </cfRule>
    <cfRule type="expression" dxfId="2989" priority="10570" stopIfTrue="1">
      <formula>INDIRECT("E"&amp;ROW())="SCOPE SURVEY"</formula>
    </cfRule>
    <cfRule type="expression" dxfId="2988" priority="10571" stopIfTrue="1">
      <formula>INDIRECT("E"&amp;ROW())="Priced"</formula>
    </cfRule>
    <cfRule type="expression" dxfId="2987" priority="10572" stopIfTrue="1">
      <formula>INDIRECT("E"&amp;ROW())="Sent for pricing"</formula>
    </cfRule>
    <cfRule type="expression" dxfId="2986" priority="10573" stopIfTrue="1">
      <formula>INDIRECT("E"&amp;ROW())="Await"</formula>
    </cfRule>
    <cfRule type="expression" dxfId="2985" priority="10574" stopIfTrue="1">
      <formula>INDIRECT("E"&amp;ROW())="CLEANSED"</formula>
    </cfRule>
    <cfRule type="expression" dxfId="2984" priority="10575" stopIfTrue="1">
      <formula>INDIRECT("E"&amp;ROW())="PM TO CLEANSE"</formula>
    </cfRule>
    <cfRule type="expression" dxfId="2983" priority="10576" stopIfTrue="1">
      <formula>INDIRECT("E"&amp;ROW())="Survey Received"</formula>
    </cfRule>
    <cfRule type="expression" dxfId="2982" priority="10577" stopIfTrue="1">
      <formula>INDIRECT("E"&amp;ROW())="Survey Booked"</formula>
    </cfRule>
    <cfRule type="expression" dxfId="2981" priority="10599" stopIfTrue="1">
      <formula>INDIRECT("E"&amp;ROW())="SCOPE SURVEY"</formula>
    </cfRule>
    <cfRule type="expression" dxfId="2980" priority="10600" stopIfTrue="1">
      <formula>INDIRECT("E"&amp;ROW())="Priced"</formula>
    </cfRule>
    <cfRule type="expression" dxfId="2979" priority="10601" stopIfTrue="1">
      <formula>INDIRECT("E"&amp;ROW())="Sent for pricing"</formula>
    </cfRule>
    <cfRule type="expression" dxfId="2978" priority="10602" stopIfTrue="1">
      <formula>INDIRECT("E"&amp;ROW())="Await"</formula>
    </cfRule>
    <cfRule type="expression" dxfId="2977" priority="10603" stopIfTrue="1">
      <formula>INDIRECT("E"&amp;ROW())="CLEANSED"</formula>
    </cfRule>
    <cfRule type="expression" dxfId="2976" priority="10604" stopIfTrue="1">
      <formula>INDIRECT("E"&amp;ROW())="PM TO CLEANSE"</formula>
    </cfRule>
    <cfRule type="expression" dxfId="2975" priority="10605" stopIfTrue="1">
      <formula>INDIRECT("E"&amp;ROW())="Survey Received"</formula>
    </cfRule>
    <cfRule type="expression" dxfId="2974" priority="10606" stopIfTrue="1">
      <formula>INDIRECT("E"&amp;ROW())="Survey Booked"</formula>
    </cfRule>
  </conditionalFormatting>
  <conditionalFormatting sqref="I91:AB91 I103:AB103 I106:AB106 I118:AB119 I93:AB94 I96:AB96 I113:AB115 I144:AB144 I109:AB109 I178:AB178">
    <cfRule type="expression" dxfId="2973" priority="10465" stopIfTrue="1">
      <formula>INDIRECT("E"&amp;ROW())="Await Client Approval"</formula>
    </cfRule>
    <cfRule type="expression" dxfId="2972" priority="10466" stopIfTrue="1">
      <formula>INDIRECT("E"&amp;ROW())="SCOPE SURVEY"</formula>
    </cfRule>
    <cfRule type="expression" dxfId="2971" priority="10487" stopIfTrue="1">
      <formula>INDIRECT("E"&amp;ROW())="SCOPE SURVEY"</formula>
    </cfRule>
    <cfRule type="expression" dxfId="2970" priority="10488" stopIfTrue="1">
      <formula>INDIRECT("E"&amp;ROW())="Priced"</formula>
    </cfRule>
    <cfRule type="expression" dxfId="2969" priority="10489" stopIfTrue="1">
      <formula>INDIRECT("E"&amp;ROW())="Sent for pricing"</formula>
    </cfRule>
    <cfRule type="expression" dxfId="2968" priority="10490" stopIfTrue="1">
      <formula>INDIRECT("E"&amp;ROW())="Await"</formula>
    </cfRule>
    <cfRule type="expression" dxfId="2967" priority="10491" stopIfTrue="1">
      <formula>INDIRECT("E"&amp;ROW())="CLEANSED"</formula>
    </cfRule>
    <cfRule type="expression" dxfId="2966" priority="10492" stopIfTrue="1">
      <formula>INDIRECT("E"&amp;ROW())="PM TO CLEANSE"</formula>
    </cfRule>
    <cfRule type="expression" dxfId="2965" priority="10493" stopIfTrue="1">
      <formula>INDIRECT("E"&amp;ROW())="Survey Received"</formula>
    </cfRule>
    <cfRule type="expression" dxfId="2964" priority="10494" stopIfTrue="1">
      <formula>INDIRECT("E"&amp;ROW())="Survey Booked"</formula>
    </cfRule>
  </conditionalFormatting>
  <conditionalFormatting sqref="I91:AB91">
    <cfRule type="expression" dxfId="2963" priority="10457" stopIfTrue="1">
      <formula>INDIRECT("E"&amp;ROW())="Priced"</formula>
    </cfRule>
    <cfRule type="expression" dxfId="2962" priority="10458" stopIfTrue="1">
      <formula>INDIRECT("E"&amp;ROW())="Sent for pricing"</formula>
    </cfRule>
    <cfRule type="expression" dxfId="2961" priority="10459" stopIfTrue="1">
      <formula>INDIRECT("E"&amp;ROW())="Await"</formula>
    </cfRule>
    <cfRule type="expression" dxfId="2960" priority="10460" stopIfTrue="1">
      <formula>INDIRECT("E"&amp;ROW())="CLEANSED"</formula>
    </cfRule>
    <cfRule type="expression" dxfId="2959" priority="10461" stopIfTrue="1">
      <formula>INDIRECT("E"&amp;ROW())="PM TO CLEANSE"</formula>
    </cfRule>
    <cfRule type="expression" dxfId="2958" priority="10462" stopIfTrue="1">
      <formula>INDIRECT("E"&amp;ROW())="Survey Received"</formula>
    </cfRule>
    <cfRule type="expression" dxfId="2957" priority="10463" stopIfTrue="1">
      <formula>INDIRECT("E"&amp;ROW())="Survey Booked"</formula>
    </cfRule>
  </conditionalFormatting>
  <conditionalFormatting sqref="I92:AB93">
    <cfRule type="expression" dxfId="2956" priority="10130" stopIfTrue="1">
      <formula>INDIRECT("E"&amp;ROW())="Priced"</formula>
    </cfRule>
    <cfRule type="expression" dxfId="2955" priority="10131" stopIfTrue="1">
      <formula>INDIRECT("E"&amp;ROW())="Sent for pricing"</formula>
    </cfRule>
    <cfRule type="expression" dxfId="2954" priority="10132" stopIfTrue="1">
      <formula>INDIRECT("E"&amp;ROW())="Await"</formula>
    </cfRule>
    <cfRule type="expression" dxfId="2953" priority="10133" stopIfTrue="1">
      <formula>INDIRECT("E"&amp;ROW())="CLEANSED"</formula>
    </cfRule>
    <cfRule type="expression" dxfId="2952" priority="10134" stopIfTrue="1">
      <formula>INDIRECT("E"&amp;ROW())="PM TO CLEANSE"</formula>
    </cfRule>
    <cfRule type="expression" dxfId="2951" priority="10135" stopIfTrue="1">
      <formula>INDIRECT("E"&amp;ROW())="Survey Received"</formula>
    </cfRule>
    <cfRule type="expression" dxfId="2950" priority="10136" stopIfTrue="1">
      <formula>INDIRECT("E"&amp;ROW())="Survey Booked"</formula>
    </cfRule>
    <cfRule type="expression" dxfId="2949" priority="10138" stopIfTrue="1">
      <formula>INDIRECT("E"&amp;ROW())="Await Client Approval"</formula>
    </cfRule>
    <cfRule type="expression" dxfId="2948" priority="10139" stopIfTrue="1">
      <formula>INDIRECT("E"&amp;ROW())="SCOPE SURVEY"</formula>
    </cfRule>
    <cfRule type="expression" dxfId="2947" priority="10140" stopIfTrue="1">
      <formula>INDIRECT("E"&amp;ROW())="Priced"</formula>
    </cfRule>
    <cfRule type="expression" dxfId="2946" priority="10141" stopIfTrue="1">
      <formula>INDIRECT("E"&amp;ROW())="Sent for pricing"</formula>
    </cfRule>
    <cfRule type="expression" dxfId="2945" priority="10142" stopIfTrue="1">
      <formula>INDIRECT("E"&amp;ROW())="Await"</formula>
    </cfRule>
    <cfRule type="expression" dxfId="2944" priority="10143" stopIfTrue="1">
      <formula>INDIRECT("E"&amp;ROW())="CLEANSED"</formula>
    </cfRule>
    <cfRule type="expression" dxfId="2943" priority="10144" stopIfTrue="1">
      <formula>INDIRECT("E"&amp;ROW())="PM TO CLEANSE"</formula>
    </cfRule>
    <cfRule type="expression" dxfId="2942" priority="10145" stopIfTrue="1">
      <formula>INDIRECT("E"&amp;ROW())="Survey Received"</formula>
    </cfRule>
    <cfRule type="expression" dxfId="2941" priority="10146" stopIfTrue="1">
      <formula>INDIRECT("E"&amp;ROW())="Survey Booked"</formula>
    </cfRule>
    <cfRule type="expression" dxfId="2940" priority="10147">
      <formula>INDIRECT("D"&amp;ROW())="Yes"</formula>
    </cfRule>
    <cfRule type="expression" dxfId="2939" priority="10148" stopIfTrue="1">
      <formula>INDIRECT("E"&amp;ROW())="Recall Required"</formula>
    </cfRule>
    <cfRule type="expression" dxfId="2938" priority="10149" stopIfTrue="1">
      <formula>INDIRECT("E"&amp;ROW())="Await Client Approval"</formula>
    </cfRule>
    <cfRule type="expression" dxfId="2937" priority="10179" stopIfTrue="1">
      <formula>INDIRECT("E"&amp;ROW())="Await Client Approval"</formula>
    </cfRule>
    <cfRule type="expression" dxfId="2936" priority="10180" stopIfTrue="1">
      <formula>INDIRECT("E"&amp;ROW())="SCOPE SURVEY"</formula>
    </cfRule>
    <cfRule type="expression" dxfId="2935" priority="10239" stopIfTrue="1">
      <formula>INDIRECT("E"&amp;ROW())="Recall Required"</formula>
    </cfRule>
    <cfRule type="expression" dxfId="2934" priority="10293" stopIfTrue="1">
      <formula>INDIRECT("E"&amp;ROW())="SCOPE SURVEY"</formula>
    </cfRule>
    <cfRule type="expression" dxfId="2933" priority="10294" stopIfTrue="1">
      <formula>INDIRECT("E"&amp;ROW())="Priced"</formula>
    </cfRule>
    <cfRule type="expression" dxfId="2932" priority="10295" stopIfTrue="1">
      <formula>INDIRECT("E"&amp;ROW())="Sent for pricing"</formula>
    </cfRule>
    <cfRule type="expression" dxfId="2931" priority="10296" stopIfTrue="1">
      <formula>INDIRECT("E"&amp;ROW())="Await"</formula>
    </cfRule>
    <cfRule type="expression" dxfId="2930" priority="10297" stopIfTrue="1">
      <formula>INDIRECT("E"&amp;ROW())="CLEANSED"</formula>
    </cfRule>
    <cfRule type="expression" dxfId="2929" priority="10298" stopIfTrue="1">
      <formula>INDIRECT("E"&amp;ROW())="PM TO CLEANSE"</formula>
    </cfRule>
    <cfRule type="expression" dxfId="2928" priority="10299" stopIfTrue="1">
      <formula>INDIRECT("E"&amp;ROW())="Survey Received"</formula>
    </cfRule>
    <cfRule type="expression" dxfId="2927" priority="10300" stopIfTrue="1">
      <formula>INDIRECT("E"&amp;ROW())="Survey Booked"</formula>
    </cfRule>
  </conditionalFormatting>
  <conditionalFormatting sqref="I93:AB93 I102:AB103">
    <cfRule type="expression" dxfId="2926" priority="8228">
      <formula>INDIRECT("D"&amp;ROW())="Yes"</formula>
    </cfRule>
  </conditionalFormatting>
  <conditionalFormatting sqref="I94:AB94">
    <cfRule type="expression" dxfId="2925" priority="10375" stopIfTrue="1">
      <formula>INDIRECT("E"&amp;ROW())="Priced"</formula>
    </cfRule>
    <cfRule type="expression" dxfId="2924" priority="10376" stopIfTrue="1">
      <formula>INDIRECT("E"&amp;ROW())="Sent for pricing"</formula>
    </cfRule>
    <cfRule type="expression" dxfId="2923" priority="10377" stopIfTrue="1">
      <formula>INDIRECT("E"&amp;ROW())="Await"</formula>
    </cfRule>
    <cfRule type="expression" dxfId="2922" priority="10378" stopIfTrue="1">
      <formula>INDIRECT("E"&amp;ROW())="CLEANSED"</formula>
    </cfRule>
    <cfRule type="expression" dxfId="2921" priority="10379" stopIfTrue="1">
      <formula>INDIRECT("E"&amp;ROW())="PM TO CLEANSE"</formula>
    </cfRule>
    <cfRule type="expression" dxfId="2920" priority="10380" stopIfTrue="1">
      <formula>INDIRECT("E"&amp;ROW())="Survey Received"</formula>
    </cfRule>
    <cfRule type="expression" dxfId="2919" priority="10381" stopIfTrue="1">
      <formula>INDIRECT("E"&amp;ROW())="Survey Booked"</formula>
    </cfRule>
  </conditionalFormatting>
  <conditionalFormatting sqref="I95:AB96">
    <cfRule type="expression" dxfId="2918" priority="9495" stopIfTrue="1">
      <formula>INDIRECT("E"&amp;ROW())="Await Client Approval"</formula>
    </cfRule>
    <cfRule type="expression" dxfId="2917" priority="9496" stopIfTrue="1">
      <formula>INDIRECT("E"&amp;ROW())="SCOPE SURVEY"</formula>
    </cfRule>
    <cfRule type="expression" dxfId="2916" priority="9497" stopIfTrue="1">
      <formula>INDIRECT("E"&amp;ROW())="Priced"</formula>
    </cfRule>
    <cfRule type="expression" dxfId="2915" priority="9498" stopIfTrue="1">
      <formula>INDIRECT("E"&amp;ROW())="Sent for pricing"</formula>
    </cfRule>
    <cfRule type="expression" dxfId="2914" priority="9499" stopIfTrue="1">
      <formula>INDIRECT("E"&amp;ROW())="Await"</formula>
    </cfRule>
    <cfRule type="expression" dxfId="2913" priority="9500" stopIfTrue="1">
      <formula>INDIRECT("E"&amp;ROW())="CLEANSED"</formula>
    </cfRule>
    <cfRule type="expression" dxfId="2912" priority="9501" stopIfTrue="1">
      <formula>INDIRECT("E"&amp;ROW())="PM TO CLEANSE"</formula>
    </cfRule>
    <cfRule type="expression" dxfId="2911" priority="9502" stopIfTrue="1">
      <formula>INDIRECT("E"&amp;ROW())="Survey Received"</formula>
    </cfRule>
    <cfRule type="expression" dxfId="2910" priority="9503" stopIfTrue="1">
      <formula>INDIRECT("E"&amp;ROW())="Survey Booked"</formula>
    </cfRule>
    <cfRule type="expression" dxfId="2909" priority="9504">
      <formula>INDIRECT("D"&amp;ROW())="Yes"</formula>
    </cfRule>
    <cfRule type="expression" dxfId="2908" priority="9505" stopIfTrue="1">
      <formula>INDIRECT("E"&amp;ROW())="Recall Required"</formula>
    </cfRule>
    <cfRule type="expression" dxfId="2907" priority="9506" stopIfTrue="1">
      <formula>INDIRECT("E"&amp;ROW())="Await Client Approval"</formula>
    </cfRule>
    <cfRule type="expression" dxfId="2906" priority="9803" stopIfTrue="1">
      <formula>INDIRECT("E"&amp;ROW())="SCOPE SURVEY"</formula>
    </cfRule>
    <cfRule type="expression" dxfId="2905" priority="9804" stopIfTrue="1">
      <formula>INDIRECT("E"&amp;ROW())="Priced"</formula>
    </cfRule>
    <cfRule type="expression" dxfId="2904" priority="9805" stopIfTrue="1">
      <formula>INDIRECT("E"&amp;ROW())="Sent for pricing"</formula>
    </cfRule>
    <cfRule type="expression" dxfId="2903" priority="9806" stopIfTrue="1">
      <formula>INDIRECT("E"&amp;ROW())="Await"</formula>
    </cfRule>
    <cfRule type="expression" dxfId="2902" priority="9807" stopIfTrue="1">
      <formula>INDIRECT("E"&amp;ROW())="CLEANSED"</formula>
    </cfRule>
    <cfRule type="expression" dxfId="2901" priority="9808" stopIfTrue="1">
      <formula>INDIRECT("E"&amp;ROW())="PM TO CLEANSE"</formula>
    </cfRule>
    <cfRule type="expression" dxfId="2900" priority="9809" stopIfTrue="1">
      <formula>INDIRECT("E"&amp;ROW())="Survey Received"</formula>
    </cfRule>
    <cfRule type="expression" dxfId="2899" priority="9810" stopIfTrue="1">
      <formula>INDIRECT("E"&amp;ROW())="Survey Booked"</formula>
    </cfRule>
  </conditionalFormatting>
  <conditionalFormatting sqref="I96:AB96 I112:AB113">
    <cfRule type="expression" dxfId="2898" priority="7542">
      <formula>INDIRECT("D"&amp;ROW())="Yes"</formula>
    </cfRule>
  </conditionalFormatting>
  <conditionalFormatting sqref="I97:AB98 I150:AB150 I152:AB152 I154:AB154 I93:AB93 I103:AB103 I106:AB106 I113:AB113 I146:AB146 I197:AB197 I115:AB115 I135:AB136 I138:AB138 I141:AB141 I148:AB148 I132:AB133 I143:AB144 I117:AB130">
    <cfRule type="expression" dxfId="2897" priority="9261" stopIfTrue="1">
      <formula>INDIRECT("E"&amp;ROW())="Priced"</formula>
    </cfRule>
    <cfRule type="expression" dxfId="2896" priority="9262" stopIfTrue="1">
      <formula>INDIRECT("E"&amp;ROW())="Sent for pricing"</formula>
    </cfRule>
    <cfRule type="expression" dxfId="2895" priority="9263" stopIfTrue="1">
      <formula>INDIRECT("E"&amp;ROW())="Await"</formula>
    </cfRule>
    <cfRule type="expression" dxfId="2894" priority="9264" stopIfTrue="1">
      <formula>INDIRECT("E"&amp;ROW())="CLEANSED"</formula>
    </cfRule>
    <cfRule type="expression" dxfId="2893" priority="9265" stopIfTrue="1">
      <formula>INDIRECT("E"&amp;ROW())="PM TO CLEANSE"</formula>
    </cfRule>
    <cfRule type="expression" dxfId="2892" priority="9266" stopIfTrue="1">
      <formula>INDIRECT("E"&amp;ROW())="Survey Received"</formula>
    </cfRule>
    <cfRule type="expression" dxfId="2891" priority="9267" stopIfTrue="1">
      <formula>INDIRECT("E"&amp;ROW())="Survey Booked"</formula>
    </cfRule>
    <cfRule type="expression" dxfId="2890" priority="9269" stopIfTrue="1">
      <formula>INDIRECT("E"&amp;ROW())="Await Client Approval"</formula>
    </cfRule>
    <cfRule type="expression" dxfId="2889" priority="9270" stopIfTrue="1">
      <formula>INDIRECT("E"&amp;ROW())="SCOPE SURVEY"</formula>
    </cfRule>
    <cfRule type="expression" dxfId="2888" priority="9291" stopIfTrue="1">
      <formula>INDIRECT("E"&amp;ROW())="SCOPE SURVEY"</formula>
    </cfRule>
    <cfRule type="expression" dxfId="2887" priority="9292" stopIfTrue="1">
      <formula>INDIRECT("E"&amp;ROW())="Priced"</formula>
    </cfRule>
    <cfRule type="expression" dxfId="2886" priority="9293" stopIfTrue="1">
      <formula>INDIRECT("E"&amp;ROW())="Sent for pricing"</formula>
    </cfRule>
    <cfRule type="expression" dxfId="2885" priority="9294" stopIfTrue="1">
      <formula>INDIRECT("E"&amp;ROW())="Await"</formula>
    </cfRule>
    <cfRule type="expression" dxfId="2884" priority="9295" stopIfTrue="1">
      <formula>INDIRECT("E"&amp;ROW())="CLEANSED"</formula>
    </cfRule>
    <cfRule type="expression" dxfId="2883" priority="9296" stopIfTrue="1">
      <formula>INDIRECT("E"&amp;ROW())="PM TO CLEANSE"</formula>
    </cfRule>
    <cfRule type="expression" dxfId="2882" priority="9297" stopIfTrue="1">
      <formula>INDIRECT("E"&amp;ROW())="Survey Received"</formula>
    </cfRule>
    <cfRule type="expression" dxfId="2881" priority="9298" stopIfTrue="1">
      <formula>INDIRECT("E"&amp;ROW())="Survey Booked"</formula>
    </cfRule>
  </conditionalFormatting>
  <conditionalFormatting sqref="I99:AB100 I104:AB106">
    <cfRule type="expression" dxfId="2880" priority="9025" stopIfTrue="1">
      <formula>INDIRECT("E"&amp;ROW())="Priced"</formula>
    </cfRule>
    <cfRule type="expression" dxfId="2879" priority="9026" stopIfTrue="1">
      <formula>INDIRECT("E"&amp;ROW())="Sent for pricing"</formula>
    </cfRule>
    <cfRule type="expression" dxfId="2878" priority="9027" stopIfTrue="1">
      <formula>INDIRECT("E"&amp;ROW())="Await"</formula>
    </cfRule>
    <cfRule type="expression" dxfId="2877" priority="9028" stopIfTrue="1">
      <formula>INDIRECT("E"&amp;ROW())="CLEANSED"</formula>
    </cfRule>
    <cfRule type="expression" dxfId="2876" priority="9029" stopIfTrue="1">
      <formula>INDIRECT("E"&amp;ROW())="PM TO CLEANSE"</formula>
    </cfRule>
    <cfRule type="expression" dxfId="2875" priority="9030" stopIfTrue="1">
      <formula>INDIRECT("E"&amp;ROW())="Survey Received"</formula>
    </cfRule>
    <cfRule type="expression" dxfId="2874" priority="9031" stopIfTrue="1">
      <formula>INDIRECT("E"&amp;ROW())="Survey Booked"</formula>
    </cfRule>
    <cfRule type="expression" dxfId="2873" priority="9033" stopIfTrue="1">
      <formula>INDIRECT("E"&amp;ROW())="Await Client Approval"</formula>
    </cfRule>
    <cfRule type="expression" dxfId="2872" priority="9034" stopIfTrue="1">
      <formula>INDIRECT("E"&amp;ROW())="SCOPE SURVEY"</formula>
    </cfRule>
    <cfRule type="expression" dxfId="2871" priority="9055" stopIfTrue="1">
      <formula>INDIRECT("E"&amp;ROW())="SCOPE SURVEY"</formula>
    </cfRule>
    <cfRule type="expression" dxfId="2870" priority="9056" stopIfTrue="1">
      <formula>INDIRECT("E"&amp;ROW())="Priced"</formula>
    </cfRule>
    <cfRule type="expression" dxfId="2869" priority="9057" stopIfTrue="1">
      <formula>INDIRECT("E"&amp;ROW())="Sent for pricing"</formula>
    </cfRule>
    <cfRule type="expression" dxfId="2868" priority="9058" stopIfTrue="1">
      <formula>INDIRECT("E"&amp;ROW())="Await"</formula>
    </cfRule>
    <cfRule type="expression" dxfId="2867" priority="9059" stopIfTrue="1">
      <formula>INDIRECT("E"&amp;ROW())="CLEANSED"</formula>
    </cfRule>
    <cfRule type="expression" dxfId="2866" priority="9060" stopIfTrue="1">
      <formula>INDIRECT("E"&amp;ROW())="PM TO CLEANSE"</formula>
    </cfRule>
    <cfRule type="expression" dxfId="2865" priority="9061" stopIfTrue="1">
      <formula>INDIRECT("E"&amp;ROW())="Survey Received"</formula>
    </cfRule>
    <cfRule type="expression" dxfId="2864" priority="9062" stopIfTrue="1">
      <formula>INDIRECT("E"&amp;ROW())="Survey Booked"</formula>
    </cfRule>
  </conditionalFormatting>
  <conditionalFormatting sqref="I101:AB101">
    <cfRule type="expression" dxfId="2863" priority="8907" stopIfTrue="1">
      <formula>INDIRECT("E"&amp;ROW())="Priced"</formula>
    </cfRule>
    <cfRule type="expression" dxfId="2862" priority="8908" stopIfTrue="1">
      <formula>INDIRECT("E"&amp;ROW())="Sent for pricing"</formula>
    </cfRule>
    <cfRule type="expression" dxfId="2861" priority="8909" stopIfTrue="1">
      <formula>INDIRECT("E"&amp;ROW())="Await"</formula>
    </cfRule>
    <cfRule type="expression" dxfId="2860" priority="8910" stopIfTrue="1">
      <formula>INDIRECT("E"&amp;ROW())="CLEANSED"</formula>
    </cfRule>
    <cfRule type="expression" dxfId="2859" priority="8911" stopIfTrue="1">
      <formula>INDIRECT("E"&amp;ROW())="PM TO CLEANSE"</formula>
    </cfRule>
    <cfRule type="expression" dxfId="2858" priority="8912" stopIfTrue="1">
      <formula>INDIRECT("E"&amp;ROW())="Survey Received"</formula>
    </cfRule>
    <cfRule type="expression" dxfId="2857" priority="8913" stopIfTrue="1">
      <formula>INDIRECT("E"&amp;ROW())="Survey Booked"</formula>
    </cfRule>
    <cfRule type="expression" dxfId="2856" priority="8915" stopIfTrue="1">
      <formula>INDIRECT("E"&amp;ROW())="Await Client Approval"</formula>
    </cfRule>
    <cfRule type="expression" dxfId="2855" priority="8916" stopIfTrue="1">
      <formula>INDIRECT("E"&amp;ROW())="SCOPE SURVEY"</formula>
    </cfRule>
    <cfRule type="expression" dxfId="2854" priority="8937" stopIfTrue="1">
      <formula>INDIRECT("E"&amp;ROW())="SCOPE SURVEY"</formula>
    </cfRule>
    <cfRule type="expression" dxfId="2853" priority="8938" stopIfTrue="1">
      <formula>INDIRECT("E"&amp;ROW())="Priced"</formula>
    </cfRule>
    <cfRule type="expression" dxfId="2852" priority="8939" stopIfTrue="1">
      <formula>INDIRECT("E"&amp;ROW())="Sent for pricing"</formula>
    </cfRule>
    <cfRule type="expression" dxfId="2851" priority="8940" stopIfTrue="1">
      <formula>INDIRECT("E"&amp;ROW())="Await"</formula>
    </cfRule>
    <cfRule type="expression" dxfId="2850" priority="8941" stopIfTrue="1">
      <formula>INDIRECT("E"&amp;ROW())="CLEANSED"</formula>
    </cfRule>
    <cfRule type="expression" dxfId="2849" priority="8942" stopIfTrue="1">
      <formula>INDIRECT("E"&amp;ROW())="PM TO CLEANSE"</formula>
    </cfRule>
    <cfRule type="expression" dxfId="2848" priority="8943" stopIfTrue="1">
      <formula>INDIRECT("E"&amp;ROW())="Survey Received"</formula>
    </cfRule>
    <cfRule type="expression" dxfId="2847" priority="8944" stopIfTrue="1">
      <formula>INDIRECT("E"&amp;ROW())="Survey Booked"</formula>
    </cfRule>
  </conditionalFormatting>
  <conditionalFormatting sqref="I102:AB103 I93:AB93">
    <cfRule type="expression" dxfId="2846" priority="8151" stopIfTrue="1">
      <formula>INDIRECT("E"&amp;ROW())="Priced"</formula>
    </cfRule>
    <cfRule type="expression" dxfId="2845" priority="8152" stopIfTrue="1">
      <formula>INDIRECT("E"&amp;ROW())="Sent for pricing"</formula>
    </cfRule>
    <cfRule type="expression" dxfId="2844" priority="8153" stopIfTrue="1">
      <formula>INDIRECT("E"&amp;ROW())="Await"</formula>
    </cfRule>
    <cfRule type="expression" dxfId="2843" priority="8154" stopIfTrue="1">
      <formula>INDIRECT("E"&amp;ROW())="CLEANSED"</formula>
    </cfRule>
    <cfRule type="expression" dxfId="2842" priority="8155" stopIfTrue="1">
      <formula>INDIRECT("E"&amp;ROW())="PM TO CLEANSE"</formula>
    </cfRule>
    <cfRule type="expression" dxfId="2841" priority="8156" stopIfTrue="1">
      <formula>INDIRECT("E"&amp;ROW())="Survey Received"</formula>
    </cfRule>
    <cfRule type="expression" dxfId="2840" priority="8157" stopIfTrue="1">
      <formula>INDIRECT("E"&amp;ROW())="Survey Booked"</formula>
    </cfRule>
    <cfRule type="expression" dxfId="2839" priority="8159" stopIfTrue="1">
      <formula>INDIRECT("E"&amp;ROW())="Await Client Approval"</formula>
    </cfRule>
    <cfRule type="expression" dxfId="2838" priority="8160" stopIfTrue="1">
      <formula>INDIRECT("E"&amp;ROW())="SCOPE SURVEY"</formula>
    </cfRule>
    <cfRule type="expression" dxfId="2837" priority="8181" stopIfTrue="1">
      <formula>INDIRECT("E"&amp;ROW())="SCOPE SURVEY"</formula>
    </cfRule>
    <cfRule type="expression" dxfId="2836" priority="8182" stopIfTrue="1">
      <formula>INDIRECT("E"&amp;ROW())="Priced"</formula>
    </cfRule>
    <cfRule type="expression" dxfId="2835" priority="8183" stopIfTrue="1">
      <formula>INDIRECT("E"&amp;ROW())="Sent for pricing"</formula>
    </cfRule>
    <cfRule type="expression" dxfId="2834" priority="8184" stopIfTrue="1">
      <formula>INDIRECT("E"&amp;ROW())="Await"</formula>
    </cfRule>
    <cfRule type="expression" dxfId="2833" priority="8185" stopIfTrue="1">
      <formula>INDIRECT("E"&amp;ROW())="CLEANSED"</formula>
    </cfRule>
    <cfRule type="expression" dxfId="2832" priority="8186" stopIfTrue="1">
      <formula>INDIRECT("E"&amp;ROW())="PM TO CLEANSE"</formula>
    </cfRule>
    <cfRule type="expression" dxfId="2831" priority="8187" stopIfTrue="1">
      <formula>INDIRECT("E"&amp;ROW())="Survey Received"</formula>
    </cfRule>
    <cfRule type="expression" dxfId="2830" priority="8188" stopIfTrue="1">
      <formula>INDIRECT("E"&amp;ROW())="Survey Booked"</formula>
    </cfRule>
    <cfRule type="expression" dxfId="2829" priority="8219" stopIfTrue="1">
      <formula>INDIRECT("E"&amp;ROW())="Await Client Approval"</formula>
    </cfRule>
    <cfRule type="expression" dxfId="2828" priority="8220" stopIfTrue="1">
      <formula>INDIRECT("E"&amp;ROW())="SCOPE SURVEY"</formula>
    </cfRule>
    <cfRule type="expression" dxfId="2827" priority="8221" stopIfTrue="1">
      <formula>INDIRECT("E"&amp;ROW())="Priced"</formula>
    </cfRule>
    <cfRule type="expression" dxfId="2826" priority="8222" stopIfTrue="1">
      <formula>INDIRECT("E"&amp;ROW())="Sent for pricing"</formula>
    </cfRule>
    <cfRule type="expression" dxfId="2825" priority="8223" stopIfTrue="1">
      <formula>INDIRECT("E"&amp;ROW())="Await"</formula>
    </cfRule>
    <cfRule type="expression" dxfId="2824" priority="8224" stopIfTrue="1">
      <formula>INDIRECT("E"&amp;ROW())="CLEANSED"</formula>
    </cfRule>
    <cfRule type="expression" dxfId="2823" priority="8225" stopIfTrue="1">
      <formula>INDIRECT("E"&amp;ROW())="PM TO CLEANSE"</formula>
    </cfRule>
    <cfRule type="expression" dxfId="2822" priority="8226" stopIfTrue="1">
      <formula>INDIRECT("E"&amp;ROW())="Survey Received"</formula>
    </cfRule>
    <cfRule type="expression" dxfId="2821" priority="8227" stopIfTrue="1">
      <formula>INDIRECT("E"&amp;ROW())="Survey Booked"</formula>
    </cfRule>
    <cfRule type="expression" dxfId="2820" priority="8229" stopIfTrue="1">
      <formula>INDIRECT("E"&amp;ROW())="Recall Required"</formula>
    </cfRule>
    <cfRule type="expression" dxfId="2819" priority="8230" stopIfTrue="1">
      <formula>INDIRECT("E"&amp;ROW())="Await Client Approval"</formula>
    </cfRule>
    <cfRule type="expression" dxfId="2818" priority="8231" stopIfTrue="1">
      <formula>INDIRECT("E"&amp;ROW())="Priced"</formula>
    </cfRule>
    <cfRule type="expression" dxfId="2817" priority="8232" stopIfTrue="1">
      <formula>INDIRECT("E"&amp;ROW())="Sent for pricing"</formula>
    </cfRule>
    <cfRule type="expression" dxfId="2816" priority="8233" stopIfTrue="1">
      <formula>INDIRECT("E"&amp;ROW())="Await"</formula>
    </cfRule>
    <cfRule type="expression" dxfId="2815" priority="8234" stopIfTrue="1">
      <formula>INDIRECT("E"&amp;ROW())="CLEANSED"</formula>
    </cfRule>
    <cfRule type="expression" dxfId="2814" priority="8235" stopIfTrue="1">
      <formula>INDIRECT("E"&amp;ROW())="PM TO CLEANSE"</formula>
    </cfRule>
    <cfRule type="expression" dxfId="2813" priority="8236" stopIfTrue="1">
      <formula>INDIRECT("E"&amp;ROW())="Survey Received"</formula>
    </cfRule>
    <cfRule type="expression" dxfId="2812" priority="8237" stopIfTrue="1">
      <formula>INDIRECT("E"&amp;ROW())="Survey Booked"</formula>
    </cfRule>
  </conditionalFormatting>
  <conditionalFormatting sqref="I105:AB106">
    <cfRule type="expression" dxfId="2811" priority="7817" stopIfTrue="1">
      <formula>INDIRECT("E"&amp;ROW())="Await Client Approval"</formula>
    </cfRule>
    <cfRule type="expression" dxfId="2810" priority="7818" stopIfTrue="1">
      <formula>INDIRECT("E"&amp;ROW())="SCOPE SURVEY"</formula>
    </cfRule>
    <cfRule type="expression" dxfId="2809" priority="7819" stopIfTrue="1">
      <formula>INDIRECT("E"&amp;ROW())="Priced"</formula>
    </cfRule>
    <cfRule type="expression" dxfId="2808" priority="7820" stopIfTrue="1">
      <formula>INDIRECT("E"&amp;ROW())="Sent for pricing"</formula>
    </cfRule>
    <cfRule type="expression" dxfId="2807" priority="7821" stopIfTrue="1">
      <formula>INDIRECT("E"&amp;ROW())="Await"</formula>
    </cfRule>
    <cfRule type="expression" dxfId="2806" priority="7822" stopIfTrue="1">
      <formula>INDIRECT("E"&amp;ROW())="CLEANSED"</formula>
    </cfRule>
    <cfRule type="expression" dxfId="2805" priority="7823" stopIfTrue="1">
      <formula>INDIRECT("E"&amp;ROW())="PM TO CLEANSE"</formula>
    </cfRule>
    <cfRule type="expression" dxfId="2804" priority="7824" stopIfTrue="1">
      <formula>INDIRECT("E"&amp;ROW())="Survey Received"</formula>
    </cfRule>
    <cfRule type="expression" dxfId="2803" priority="7825" stopIfTrue="1">
      <formula>INDIRECT("E"&amp;ROW())="Survey Booked"</formula>
    </cfRule>
    <cfRule type="expression" dxfId="2802" priority="7826">
      <formula>INDIRECT("D"&amp;ROW())="Yes"</formula>
    </cfRule>
    <cfRule type="expression" dxfId="2801" priority="7827" stopIfTrue="1">
      <formula>INDIRECT("E"&amp;ROW())="Recall Required"</formula>
    </cfRule>
    <cfRule type="expression" dxfId="2800" priority="7828" stopIfTrue="1">
      <formula>INDIRECT("E"&amp;ROW())="Await Client Approval"</formula>
    </cfRule>
    <cfRule type="expression" dxfId="2799" priority="7829" stopIfTrue="1">
      <formula>INDIRECT("E"&amp;ROW())="Priced"</formula>
    </cfRule>
    <cfRule type="expression" dxfId="2798" priority="7830" stopIfTrue="1">
      <formula>INDIRECT("E"&amp;ROW())="Sent for pricing"</formula>
    </cfRule>
    <cfRule type="expression" dxfId="2797" priority="7831" stopIfTrue="1">
      <formula>INDIRECT("E"&amp;ROW())="Await"</formula>
    </cfRule>
    <cfRule type="expression" dxfId="2796" priority="7832" stopIfTrue="1">
      <formula>INDIRECT("E"&amp;ROW())="CLEANSED"</formula>
    </cfRule>
    <cfRule type="expression" dxfId="2795" priority="7833" stopIfTrue="1">
      <formula>INDIRECT("E"&amp;ROW())="PM TO CLEANSE"</formula>
    </cfRule>
    <cfRule type="expression" dxfId="2794" priority="7834" stopIfTrue="1">
      <formula>INDIRECT("E"&amp;ROW())="Survey Received"</formula>
    </cfRule>
    <cfRule type="expression" dxfId="2793" priority="7835" stopIfTrue="1">
      <formula>INDIRECT("E"&amp;ROW())="Survey Booked"</formula>
    </cfRule>
  </conditionalFormatting>
  <conditionalFormatting sqref="I107:AB108">
    <cfRule type="expression" dxfId="2792" priority="8789" stopIfTrue="1">
      <formula>INDIRECT("E"&amp;ROW())="Priced"</formula>
    </cfRule>
    <cfRule type="expression" dxfId="2791" priority="8790" stopIfTrue="1">
      <formula>INDIRECT("E"&amp;ROW())="Sent for pricing"</formula>
    </cfRule>
    <cfRule type="expression" dxfId="2790" priority="8791" stopIfTrue="1">
      <formula>INDIRECT("E"&amp;ROW())="Await"</formula>
    </cfRule>
    <cfRule type="expression" dxfId="2789" priority="8792" stopIfTrue="1">
      <formula>INDIRECT("E"&amp;ROW())="CLEANSED"</formula>
    </cfRule>
    <cfRule type="expression" dxfId="2788" priority="8793" stopIfTrue="1">
      <formula>INDIRECT("E"&amp;ROW())="PM TO CLEANSE"</formula>
    </cfRule>
    <cfRule type="expression" dxfId="2787" priority="8794" stopIfTrue="1">
      <formula>INDIRECT("E"&amp;ROW())="Survey Received"</formula>
    </cfRule>
    <cfRule type="expression" dxfId="2786" priority="8795" stopIfTrue="1">
      <formula>INDIRECT("E"&amp;ROW())="Survey Booked"</formula>
    </cfRule>
    <cfRule type="expression" dxfId="2785" priority="8797" stopIfTrue="1">
      <formula>INDIRECT("E"&amp;ROW())="Await Client Approval"</formula>
    </cfRule>
    <cfRule type="expression" dxfId="2784" priority="8798" stopIfTrue="1">
      <formula>INDIRECT("E"&amp;ROW())="SCOPE SURVEY"</formula>
    </cfRule>
    <cfRule type="expression" dxfId="2783" priority="8819" stopIfTrue="1">
      <formula>INDIRECT("E"&amp;ROW())="SCOPE SURVEY"</formula>
    </cfRule>
    <cfRule type="expression" dxfId="2782" priority="8820" stopIfTrue="1">
      <formula>INDIRECT("E"&amp;ROW())="Priced"</formula>
    </cfRule>
    <cfRule type="expression" dxfId="2781" priority="8821" stopIfTrue="1">
      <formula>INDIRECT("E"&amp;ROW())="Sent for pricing"</formula>
    </cfRule>
    <cfRule type="expression" dxfId="2780" priority="8822" stopIfTrue="1">
      <formula>INDIRECT("E"&amp;ROW())="Await"</formula>
    </cfRule>
    <cfRule type="expression" dxfId="2779" priority="8823" stopIfTrue="1">
      <formula>INDIRECT("E"&amp;ROW())="CLEANSED"</formula>
    </cfRule>
    <cfRule type="expression" dxfId="2778" priority="8824" stopIfTrue="1">
      <formula>INDIRECT("E"&amp;ROW())="PM TO CLEANSE"</formula>
    </cfRule>
    <cfRule type="expression" dxfId="2777" priority="8825" stopIfTrue="1">
      <formula>INDIRECT("E"&amp;ROW())="Survey Received"</formula>
    </cfRule>
    <cfRule type="expression" dxfId="2776" priority="8826" stopIfTrue="1">
      <formula>INDIRECT("E"&amp;ROW())="Survey Booked"</formula>
    </cfRule>
  </conditionalFormatting>
  <conditionalFormatting sqref="I110:AB110">
    <cfRule type="expression" dxfId="2775" priority="261">
      <formula>INDIRECT("D"&amp;ROW())="Yes"</formula>
    </cfRule>
    <cfRule type="expression" dxfId="2774" priority="262" stopIfTrue="1">
      <formula>INDIRECT("E"&amp;ROW())="Priced"</formula>
    </cfRule>
    <cfRule type="expression" dxfId="2773" priority="263" stopIfTrue="1">
      <formula>INDIRECT("E"&amp;ROW())="Sent for pricing"</formula>
    </cfRule>
    <cfRule type="expression" dxfId="2772" priority="264" stopIfTrue="1">
      <formula>INDIRECT("E"&amp;ROW())="Await"</formula>
    </cfRule>
    <cfRule type="expression" dxfId="2771" priority="265" stopIfTrue="1">
      <formula>INDIRECT("E"&amp;ROW())="CLEANSED"</formula>
    </cfRule>
    <cfRule type="expression" dxfId="2770" priority="266" stopIfTrue="1">
      <formula>INDIRECT("E"&amp;ROW())="PM TO CLEANSE"</formula>
    </cfRule>
    <cfRule type="expression" dxfId="2769" priority="267" stopIfTrue="1">
      <formula>INDIRECT("E"&amp;ROW())="Survey Received"</formula>
    </cfRule>
    <cfRule type="expression" dxfId="2768" priority="268" stopIfTrue="1">
      <formula>INDIRECT("E"&amp;ROW())="Survey Booked"</formula>
    </cfRule>
    <cfRule type="expression" dxfId="2767" priority="269" stopIfTrue="1">
      <formula>INDIRECT("E"&amp;ROW())="SCOPE SURVEY"</formula>
    </cfRule>
    <cfRule type="expression" dxfId="2766" priority="270" stopIfTrue="1">
      <formula>INDIRECT("E"&amp;ROW())="Recall Required"</formula>
    </cfRule>
  </conditionalFormatting>
  <conditionalFormatting sqref="I111:AB111">
    <cfRule type="expression" dxfId="2765" priority="8671" stopIfTrue="1">
      <formula>INDIRECT("E"&amp;ROW())="Priced"</formula>
    </cfRule>
    <cfRule type="expression" dxfId="2764" priority="8672" stopIfTrue="1">
      <formula>INDIRECT("E"&amp;ROW())="Sent for pricing"</formula>
    </cfRule>
    <cfRule type="expression" dxfId="2763" priority="8673" stopIfTrue="1">
      <formula>INDIRECT("E"&amp;ROW())="Await"</formula>
    </cfRule>
    <cfRule type="expression" dxfId="2762" priority="8674" stopIfTrue="1">
      <formula>INDIRECT("E"&amp;ROW())="CLEANSED"</formula>
    </cfRule>
    <cfRule type="expression" dxfId="2761" priority="8675" stopIfTrue="1">
      <formula>INDIRECT("E"&amp;ROW())="PM TO CLEANSE"</formula>
    </cfRule>
    <cfRule type="expression" dxfId="2760" priority="8676" stopIfTrue="1">
      <formula>INDIRECT("E"&amp;ROW())="Survey Received"</formula>
    </cfRule>
    <cfRule type="expression" dxfId="2759" priority="8677" stopIfTrue="1">
      <formula>INDIRECT("E"&amp;ROW())="Survey Booked"</formula>
    </cfRule>
    <cfRule type="expression" dxfId="2758" priority="8679" stopIfTrue="1">
      <formula>INDIRECT("E"&amp;ROW())="Await Client Approval"</formula>
    </cfRule>
    <cfRule type="expression" dxfId="2757" priority="8680" stopIfTrue="1">
      <formula>INDIRECT("E"&amp;ROW())="SCOPE SURVEY"</formula>
    </cfRule>
    <cfRule type="expression" dxfId="2756" priority="8701" stopIfTrue="1">
      <formula>INDIRECT("E"&amp;ROW())="SCOPE SURVEY"</formula>
    </cfRule>
    <cfRule type="expression" dxfId="2755" priority="8702" stopIfTrue="1">
      <formula>INDIRECT("E"&amp;ROW())="Priced"</formula>
    </cfRule>
    <cfRule type="expression" dxfId="2754" priority="8703" stopIfTrue="1">
      <formula>INDIRECT("E"&amp;ROW())="Sent for pricing"</formula>
    </cfRule>
    <cfRule type="expression" dxfId="2753" priority="8704" stopIfTrue="1">
      <formula>INDIRECT("E"&amp;ROW())="Await"</formula>
    </cfRule>
    <cfRule type="expression" dxfId="2752" priority="8705" stopIfTrue="1">
      <formula>INDIRECT("E"&amp;ROW())="CLEANSED"</formula>
    </cfRule>
    <cfRule type="expression" dxfId="2751" priority="8706" stopIfTrue="1">
      <formula>INDIRECT("E"&amp;ROW())="PM TO CLEANSE"</formula>
    </cfRule>
    <cfRule type="expression" dxfId="2750" priority="8707" stopIfTrue="1">
      <formula>INDIRECT("E"&amp;ROW())="Survey Received"</formula>
    </cfRule>
    <cfRule type="expression" dxfId="2749" priority="8708" stopIfTrue="1">
      <formula>INDIRECT("E"&amp;ROW())="Survey Booked"</formula>
    </cfRule>
  </conditionalFormatting>
  <conditionalFormatting sqref="I112:AB113 I96:AB96">
    <cfRule type="expression" dxfId="2748" priority="7465" stopIfTrue="1">
      <formula>INDIRECT("E"&amp;ROW())="Priced"</formula>
    </cfRule>
    <cfRule type="expression" dxfId="2747" priority="7466" stopIfTrue="1">
      <formula>INDIRECT("E"&amp;ROW())="Sent for pricing"</formula>
    </cfRule>
    <cfRule type="expression" dxfId="2746" priority="7467" stopIfTrue="1">
      <formula>INDIRECT("E"&amp;ROW())="Await"</formula>
    </cfRule>
    <cfRule type="expression" dxfId="2745" priority="7468" stopIfTrue="1">
      <formula>INDIRECT("E"&amp;ROW())="CLEANSED"</formula>
    </cfRule>
    <cfRule type="expression" dxfId="2744" priority="7469" stopIfTrue="1">
      <formula>INDIRECT("E"&amp;ROW())="PM TO CLEANSE"</formula>
    </cfRule>
    <cfRule type="expression" dxfId="2743" priority="7470" stopIfTrue="1">
      <formula>INDIRECT("E"&amp;ROW())="Survey Received"</formula>
    </cfRule>
    <cfRule type="expression" dxfId="2742" priority="7471" stopIfTrue="1">
      <formula>INDIRECT("E"&amp;ROW())="Survey Booked"</formula>
    </cfRule>
    <cfRule type="expression" dxfId="2741" priority="7473" stopIfTrue="1">
      <formula>INDIRECT("E"&amp;ROW())="Await Client Approval"</formula>
    </cfRule>
    <cfRule type="expression" dxfId="2740" priority="7474" stopIfTrue="1">
      <formula>INDIRECT("E"&amp;ROW())="SCOPE SURVEY"</formula>
    </cfRule>
    <cfRule type="expression" dxfId="2739" priority="7495" stopIfTrue="1">
      <formula>INDIRECT("E"&amp;ROW())="SCOPE SURVEY"</formula>
    </cfRule>
    <cfRule type="expression" dxfId="2738" priority="7496" stopIfTrue="1">
      <formula>INDIRECT("E"&amp;ROW())="Priced"</formula>
    </cfRule>
    <cfRule type="expression" dxfId="2737" priority="7497" stopIfTrue="1">
      <formula>INDIRECT("E"&amp;ROW())="Sent for pricing"</formula>
    </cfRule>
    <cfRule type="expression" dxfId="2736" priority="7498" stopIfTrue="1">
      <formula>INDIRECT("E"&amp;ROW())="Await"</formula>
    </cfRule>
    <cfRule type="expression" dxfId="2735" priority="7499" stopIfTrue="1">
      <formula>INDIRECT("E"&amp;ROW())="CLEANSED"</formula>
    </cfRule>
    <cfRule type="expression" dxfId="2734" priority="7500" stopIfTrue="1">
      <formula>INDIRECT("E"&amp;ROW())="PM TO CLEANSE"</formula>
    </cfRule>
    <cfRule type="expression" dxfId="2733" priority="7501" stopIfTrue="1">
      <formula>INDIRECT("E"&amp;ROW())="Survey Received"</formula>
    </cfRule>
    <cfRule type="expression" dxfId="2732" priority="7502" stopIfTrue="1">
      <formula>INDIRECT("E"&amp;ROW())="Survey Booked"</formula>
    </cfRule>
    <cfRule type="expression" dxfId="2731" priority="7533" stopIfTrue="1">
      <formula>INDIRECT("E"&amp;ROW())="Await Client Approval"</formula>
    </cfRule>
    <cfRule type="expression" dxfId="2730" priority="7534" stopIfTrue="1">
      <formula>INDIRECT("E"&amp;ROW())="SCOPE SURVEY"</formula>
    </cfRule>
    <cfRule type="expression" dxfId="2729" priority="7535" stopIfTrue="1">
      <formula>INDIRECT("E"&amp;ROW())="Priced"</formula>
    </cfRule>
    <cfRule type="expression" dxfId="2728" priority="7536" stopIfTrue="1">
      <formula>INDIRECT("E"&amp;ROW())="Sent for pricing"</formula>
    </cfRule>
    <cfRule type="expression" dxfId="2727" priority="7537" stopIfTrue="1">
      <formula>INDIRECT("E"&amp;ROW())="Await"</formula>
    </cfRule>
    <cfRule type="expression" dxfId="2726" priority="7538" stopIfTrue="1">
      <formula>INDIRECT("E"&amp;ROW())="CLEANSED"</formula>
    </cfRule>
    <cfRule type="expression" dxfId="2725" priority="7539" stopIfTrue="1">
      <formula>INDIRECT("E"&amp;ROW())="PM TO CLEANSE"</formula>
    </cfRule>
    <cfRule type="expression" dxfId="2724" priority="7540" stopIfTrue="1">
      <formula>INDIRECT("E"&amp;ROW())="Survey Received"</formula>
    </cfRule>
    <cfRule type="expression" dxfId="2723" priority="7541" stopIfTrue="1">
      <formula>INDIRECT("E"&amp;ROW())="Survey Booked"</formula>
    </cfRule>
    <cfRule type="expression" dxfId="2722" priority="7543" stopIfTrue="1">
      <formula>INDIRECT("E"&amp;ROW())="Recall Required"</formula>
    </cfRule>
    <cfRule type="expression" dxfId="2721" priority="7544" stopIfTrue="1">
      <formula>INDIRECT("E"&amp;ROW())="Await Client Approval"</formula>
    </cfRule>
    <cfRule type="expression" dxfId="2720" priority="7545" stopIfTrue="1">
      <formula>INDIRECT("E"&amp;ROW())="Priced"</formula>
    </cfRule>
    <cfRule type="expression" dxfId="2719" priority="7546" stopIfTrue="1">
      <formula>INDIRECT("E"&amp;ROW())="Sent for pricing"</formula>
    </cfRule>
    <cfRule type="expression" dxfId="2718" priority="7547" stopIfTrue="1">
      <formula>INDIRECT("E"&amp;ROW())="Await"</formula>
    </cfRule>
    <cfRule type="expression" dxfId="2717" priority="7548" stopIfTrue="1">
      <formula>INDIRECT("E"&amp;ROW())="CLEANSED"</formula>
    </cfRule>
    <cfRule type="expression" dxfId="2716" priority="7549" stopIfTrue="1">
      <formula>INDIRECT("E"&amp;ROW())="PM TO CLEANSE"</formula>
    </cfRule>
    <cfRule type="expression" dxfId="2715" priority="7550" stopIfTrue="1">
      <formula>INDIRECT("E"&amp;ROW())="Survey Received"</formula>
    </cfRule>
    <cfRule type="expression" dxfId="2714" priority="7551" stopIfTrue="1">
      <formula>INDIRECT("E"&amp;ROW())="Survey Booked"</formula>
    </cfRule>
  </conditionalFormatting>
  <conditionalFormatting sqref="I116:AB116">
    <cfRule type="expression" dxfId="2713" priority="281">
      <formula>INDIRECT("D"&amp;ROW())="Yes"</formula>
    </cfRule>
    <cfRule type="expression" dxfId="2712" priority="282" stopIfTrue="1">
      <formula>INDIRECT("E"&amp;ROW())="Priced"</formula>
    </cfRule>
    <cfRule type="expression" dxfId="2711" priority="283" stopIfTrue="1">
      <formula>INDIRECT("E"&amp;ROW())="Sent for pricing"</formula>
    </cfRule>
    <cfRule type="expression" dxfId="2710" priority="284" stopIfTrue="1">
      <formula>INDIRECT("E"&amp;ROW())="Await"</formula>
    </cfRule>
    <cfRule type="expression" dxfId="2709" priority="285" stopIfTrue="1">
      <formula>INDIRECT("E"&amp;ROW())="CLEANSED"</formula>
    </cfRule>
    <cfRule type="expression" dxfId="2708" priority="286" stopIfTrue="1">
      <formula>INDIRECT("E"&amp;ROW())="PM TO CLEANSE"</formula>
    </cfRule>
    <cfRule type="expression" dxfId="2707" priority="287" stopIfTrue="1">
      <formula>INDIRECT("E"&amp;ROW())="Survey Received"</formula>
    </cfRule>
    <cfRule type="expression" dxfId="2706" priority="288" stopIfTrue="1">
      <formula>INDIRECT("E"&amp;ROW())="Survey Booked"</formula>
    </cfRule>
    <cfRule type="expression" dxfId="2705" priority="289" stopIfTrue="1">
      <formula>INDIRECT("E"&amp;ROW())="SCOPE SURVEY"</formula>
    </cfRule>
    <cfRule type="expression" dxfId="2704" priority="290" stopIfTrue="1">
      <formula>INDIRECT("E"&amp;ROW())="Recall Required"</formula>
    </cfRule>
  </conditionalFormatting>
  <conditionalFormatting sqref="I131:AB131">
    <cfRule type="expression" dxfId="2703" priority="928" stopIfTrue="1">
      <formula>INDIRECT("E"&amp;ROW())="Part Fitted"</formula>
    </cfRule>
    <cfRule type="expression" dxfId="2702" priority="929" stopIfTrue="1">
      <formula>INDIRECT("E"&amp;ROW())="confirmed"</formula>
    </cfRule>
    <cfRule type="expression" dxfId="2701" priority="930" stopIfTrue="1">
      <formula>INDIRECT("E"&amp;ROW())="Duplicate"</formula>
    </cfRule>
    <cfRule type="expression" dxfId="2700" priority="931" stopIfTrue="1">
      <formula>INDIRECT("E"&amp;ROW())="Handed Back"</formula>
    </cfRule>
    <cfRule type="expression" dxfId="2699" priority="932" stopIfTrue="1">
      <formula>INDIRECT("E"&amp;ROW())="Refusal"</formula>
    </cfRule>
    <cfRule type="expression" dxfId="2698" priority="933" stopIfTrue="1">
      <formula>INDIRECT("E"&amp;ROW())="No Access install"</formula>
    </cfRule>
    <cfRule type="expression" dxfId="2697" priority="934" stopIfTrue="1">
      <formula>INDIRECT("E"&amp;ROW())="No Access survey"</formula>
    </cfRule>
    <cfRule type="expression" dxfId="2696" priority="935" stopIfTrue="1">
      <formula>INDIRECT("E"&amp;ROW())="NWR"</formula>
    </cfRule>
    <cfRule type="expression" dxfId="2695" priority="936" stopIfTrue="1">
      <formula>INDIRECT("E"&amp;ROW())="Cancelled"</formula>
    </cfRule>
    <cfRule type="expression" dxfId="2694" priority="937" stopIfTrue="1">
      <formula>INDIRECT("E"&amp;ROW())="On hold"</formula>
    </cfRule>
    <cfRule type="expression" dxfId="2693" priority="938" stopIfTrue="1">
      <formula>INDIRECT("E"&amp;ROW())="Handed Over"</formula>
    </cfRule>
    <cfRule type="expression" dxfId="2692" priority="939" stopIfTrue="1">
      <formula>INDIRECT("E"&amp;ROW())="Fitted"</formula>
    </cfRule>
    <cfRule type="expression" dxfId="2691" priority="940" stopIfTrue="1">
      <formula>INDIRECT("E"&amp;ROW())="Booked to fit"</formula>
    </cfRule>
    <cfRule type="expression" dxfId="2690" priority="941" stopIfTrue="1">
      <formula>INDIRECT("E"&amp;ROW())="Delivered To Depot/Container"</formula>
    </cfRule>
    <cfRule type="expression" dxfId="2689" priority="942" stopIfTrue="1">
      <formula>INDIRECT("E"&amp;ROW())="Called Off"</formula>
    </cfRule>
    <cfRule type="expression" dxfId="2688" priority="943" stopIfTrue="1">
      <formula>INDIRECT("E"&amp;ROW())="Await Client Approval"</formula>
    </cfRule>
    <cfRule type="expression" dxfId="2687" priority="944" stopIfTrue="1">
      <formula>INDIRECT("E"&amp;ROW())="SCOPE SURVEY"</formula>
    </cfRule>
    <cfRule type="expression" dxfId="2686" priority="945" stopIfTrue="1">
      <formula>INDIRECT("E"&amp;ROW())="Priced"</formula>
    </cfRule>
    <cfRule type="expression" dxfId="2685" priority="946" stopIfTrue="1">
      <formula>INDIRECT("E"&amp;ROW())="Sent for pricing"</formula>
    </cfRule>
    <cfRule type="expression" dxfId="2684" priority="947" stopIfTrue="1">
      <formula>INDIRECT("E"&amp;ROW())="Await"</formula>
    </cfRule>
    <cfRule type="expression" dxfId="2683" priority="948" stopIfTrue="1">
      <formula>INDIRECT("E"&amp;ROW())="CLEANSED"</formula>
    </cfRule>
    <cfRule type="expression" dxfId="2682" priority="949" stopIfTrue="1">
      <formula>INDIRECT("E"&amp;ROW())="PM TO CLEANSE"</formula>
    </cfRule>
    <cfRule type="expression" dxfId="2681" priority="950" stopIfTrue="1">
      <formula>INDIRECT("E"&amp;ROW())="Survey Received"</formula>
    </cfRule>
    <cfRule type="expression" dxfId="2680" priority="951" stopIfTrue="1">
      <formula>INDIRECT("E"&amp;ROW())="Survey Booked"</formula>
    </cfRule>
  </conditionalFormatting>
  <conditionalFormatting sqref="I132:AB138 I140:AB198 I2:AB130">
    <cfRule type="expression" dxfId="2679" priority="17570" stopIfTrue="1">
      <formula>INDIRECT("E"&amp;ROW())="Supply Only"</formula>
    </cfRule>
    <cfRule type="expression" dxfId="2678" priority="17571" stopIfTrue="1">
      <formula>INDIRECT("E"&amp;ROW())="Part Fitted"</formula>
    </cfRule>
    <cfRule type="expression" dxfId="2677" priority="17572" stopIfTrue="1">
      <formula>INDIRECT("E"&amp;ROW())="confirmed"</formula>
    </cfRule>
    <cfRule type="expression" dxfId="2676" priority="17573" stopIfTrue="1">
      <formula>INDIRECT("E"&amp;ROW())="Duplicate"</formula>
    </cfRule>
    <cfRule type="expression" dxfId="2675" priority="17574" stopIfTrue="1">
      <formula>INDIRECT("E"&amp;ROW())="Handed Back"</formula>
    </cfRule>
    <cfRule type="expression" dxfId="2674" priority="17575" stopIfTrue="1">
      <formula>INDIRECT("E"&amp;ROW())="Refusal"</formula>
    </cfRule>
    <cfRule type="expression" dxfId="2673" priority="17576" stopIfTrue="1">
      <formula>INDIRECT("E"&amp;ROW())="No Access install"</formula>
    </cfRule>
    <cfRule type="expression" dxfId="2672" priority="17577" stopIfTrue="1">
      <formula>INDIRECT("E"&amp;ROW())="No Access survey"</formula>
    </cfRule>
    <cfRule type="expression" dxfId="2671" priority="17578" stopIfTrue="1">
      <formula>INDIRECT("E"&amp;ROW())="NWR"</formula>
    </cfRule>
    <cfRule type="expression" dxfId="2670" priority="17579" stopIfTrue="1">
      <formula>INDIRECT("E"&amp;ROW())="Cancelled"</formula>
    </cfRule>
    <cfRule type="expression" dxfId="2669" priority="17580" stopIfTrue="1">
      <formula>INDIRECT("E"&amp;ROW())="On hold"</formula>
    </cfRule>
    <cfRule type="expression" dxfId="2668" priority="17581" stopIfTrue="1">
      <formula>INDIRECT("E"&amp;ROW())="Handed Over"</formula>
    </cfRule>
    <cfRule type="expression" dxfId="2667" priority="17582" stopIfTrue="1">
      <formula>INDIRECT("E"&amp;ROW())="Fitted"</formula>
    </cfRule>
    <cfRule type="expression" dxfId="2666" priority="17583" stopIfTrue="1">
      <formula>INDIRECT("E"&amp;ROW())="Booked to fit"</formula>
    </cfRule>
    <cfRule type="expression" dxfId="2665" priority="17584" stopIfTrue="1">
      <formula>INDIRECT("E"&amp;ROW())="Delivered To Depot/Container"</formula>
    </cfRule>
    <cfRule type="expression" dxfId="2664" priority="17585" stopIfTrue="1">
      <formula>INDIRECT("E"&amp;ROW())="Called Off"</formula>
    </cfRule>
  </conditionalFormatting>
  <conditionalFormatting sqref="I133:AB133">
    <cfRule type="expression" dxfId="2663" priority="726">
      <formula>INDIRECT("D"&amp;ROW())="Yes"</formula>
    </cfRule>
    <cfRule type="expression" dxfId="2662" priority="727" stopIfTrue="1">
      <formula>INDIRECT("E"&amp;ROW())="Recall Required"</formula>
    </cfRule>
    <cfRule type="expression" dxfId="2661" priority="728" stopIfTrue="1">
      <formula>INDIRECT("E"&amp;ROW())="Supply Only"</formula>
    </cfRule>
    <cfRule type="expression" dxfId="2660" priority="729" stopIfTrue="1">
      <formula>INDIRECT("E"&amp;ROW())="Part Fitted"</formula>
    </cfRule>
    <cfRule type="expression" dxfId="2659" priority="730" stopIfTrue="1">
      <formula>INDIRECT("E"&amp;ROW())="confirmed"</formula>
    </cfRule>
    <cfRule type="expression" dxfId="2658" priority="731" stopIfTrue="1">
      <formula>INDIRECT("E"&amp;ROW())="Duplicate"</formula>
    </cfRule>
    <cfRule type="expression" dxfId="2657" priority="732" stopIfTrue="1">
      <formula>INDIRECT("E"&amp;ROW())="Handed Back"</formula>
    </cfRule>
    <cfRule type="expression" dxfId="2656" priority="733" stopIfTrue="1">
      <formula>INDIRECT("E"&amp;ROW())="Refusal"</formula>
    </cfRule>
    <cfRule type="expression" dxfId="2655" priority="734" stopIfTrue="1">
      <formula>INDIRECT("E"&amp;ROW())="No Access install"</formula>
    </cfRule>
    <cfRule type="expression" dxfId="2654" priority="735" stopIfTrue="1">
      <formula>INDIRECT("E"&amp;ROW())="No Access survey"</formula>
    </cfRule>
    <cfRule type="expression" dxfId="2653" priority="736" stopIfTrue="1">
      <formula>INDIRECT("E"&amp;ROW())="NWR"</formula>
    </cfRule>
    <cfRule type="expression" dxfId="2652" priority="737" stopIfTrue="1">
      <formula>INDIRECT("E"&amp;ROW())="Cancelled"</formula>
    </cfRule>
    <cfRule type="expression" dxfId="2651" priority="738" stopIfTrue="1">
      <formula>INDIRECT("E"&amp;ROW())="On hold"</formula>
    </cfRule>
    <cfRule type="expression" dxfId="2650" priority="739" stopIfTrue="1">
      <formula>INDIRECT("E"&amp;ROW())="Handed Over"</formula>
    </cfRule>
    <cfRule type="expression" dxfId="2649" priority="740" stopIfTrue="1">
      <formula>INDIRECT("E"&amp;ROW())="Fitted"</formula>
    </cfRule>
    <cfRule type="expression" dxfId="2648" priority="741" stopIfTrue="1">
      <formula>INDIRECT("E"&amp;ROW())="Booked to fit"</formula>
    </cfRule>
    <cfRule type="expression" dxfId="2647" priority="742" stopIfTrue="1">
      <formula>INDIRECT("E"&amp;ROW())="Delivered To Depot/Container"</formula>
    </cfRule>
    <cfRule type="expression" dxfId="2646" priority="743" stopIfTrue="1">
      <formula>INDIRECT("E"&amp;ROW())="Called Off"</formula>
    </cfRule>
    <cfRule type="expression" dxfId="2645" priority="744" stopIfTrue="1">
      <formula>INDIRECT("E"&amp;ROW())="Await Client Approval"</formula>
    </cfRule>
    <cfRule type="expression" dxfId="2644" priority="745" stopIfTrue="1">
      <formula>INDIRECT("E"&amp;ROW())="SCOPE SURVEY"</formula>
    </cfRule>
    <cfRule type="expression" dxfId="2643" priority="746" stopIfTrue="1">
      <formula>INDIRECT("E"&amp;ROW())="Priced"</formula>
    </cfRule>
    <cfRule type="expression" dxfId="2642" priority="747" stopIfTrue="1">
      <formula>INDIRECT("E"&amp;ROW())="Sent for pricing"</formula>
    </cfRule>
    <cfRule type="expression" dxfId="2641" priority="748" stopIfTrue="1">
      <formula>INDIRECT("E"&amp;ROW())="Await"</formula>
    </cfRule>
    <cfRule type="expression" dxfId="2640" priority="749" stopIfTrue="1">
      <formula>INDIRECT("E"&amp;ROW())="CLEANSED"</formula>
    </cfRule>
    <cfRule type="expression" dxfId="2639" priority="750" stopIfTrue="1">
      <formula>INDIRECT("E"&amp;ROW())="PM TO CLEANSE"</formula>
    </cfRule>
    <cfRule type="expression" dxfId="2638" priority="751" stopIfTrue="1">
      <formula>INDIRECT("E"&amp;ROW())="Survey Received"</formula>
    </cfRule>
    <cfRule type="expression" dxfId="2637" priority="752" stopIfTrue="1">
      <formula>INDIRECT("E"&amp;ROW())="Survey Booked"</formula>
    </cfRule>
    <cfRule type="expression" dxfId="2636" priority="780" stopIfTrue="1">
      <formula>INDIRECT("E"&amp;ROW())="Await Client Approval"</formula>
    </cfRule>
    <cfRule type="expression" dxfId="2635" priority="781" stopIfTrue="1">
      <formula>INDIRECT("E"&amp;ROW())="SCOPE SURVEY"</formula>
    </cfRule>
    <cfRule type="expression" dxfId="2634" priority="782" stopIfTrue="1">
      <formula>INDIRECT("E"&amp;ROW())="Priced"</formula>
    </cfRule>
    <cfRule type="expression" dxfId="2633" priority="783" stopIfTrue="1">
      <formula>INDIRECT("E"&amp;ROW())="Sent for pricing"</formula>
    </cfRule>
    <cfRule type="expression" dxfId="2632" priority="784" stopIfTrue="1">
      <formula>INDIRECT("E"&amp;ROW())="Await"</formula>
    </cfRule>
    <cfRule type="expression" dxfId="2631" priority="785" stopIfTrue="1">
      <formula>INDIRECT("E"&amp;ROW())="CLEANSED"</formula>
    </cfRule>
    <cfRule type="expression" dxfId="2630" priority="786" stopIfTrue="1">
      <formula>INDIRECT("E"&amp;ROW())="PM TO CLEANSE"</formula>
    </cfRule>
    <cfRule type="expression" dxfId="2629" priority="787" stopIfTrue="1">
      <formula>INDIRECT("E"&amp;ROW())="Survey Received"</formula>
    </cfRule>
    <cfRule type="expression" dxfId="2628" priority="788" stopIfTrue="1">
      <formula>INDIRECT("E"&amp;ROW())="Survey Booked"</formula>
    </cfRule>
    <cfRule type="expression" dxfId="2627" priority="789" stopIfTrue="1">
      <formula>INDIRECT("E"&amp;ROW())="Await Client Approval"</formula>
    </cfRule>
    <cfRule type="expression" dxfId="2626" priority="790" stopIfTrue="1">
      <formula>INDIRECT("E"&amp;ROW())="SCOPE SURVEY"</formula>
    </cfRule>
    <cfRule type="expression" dxfId="2625" priority="791" stopIfTrue="1">
      <formula>INDIRECT("E"&amp;ROW())="Priced"</formula>
    </cfRule>
    <cfRule type="expression" dxfId="2624" priority="792" stopIfTrue="1">
      <formula>INDIRECT("E"&amp;ROW())="Sent for pricing"</formula>
    </cfRule>
    <cfRule type="expression" dxfId="2623" priority="793" stopIfTrue="1">
      <formula>INDIRECT("E"&amp;ROW())="Await"</formula>
    </cfRule>
    <cfRule type="expression" dxfId="2622" priority="794" stopIfTrue="1">
      <formula>INDIRECT("E"&amp;ROW())="CLEANSED"</formula>
    </cfRule>
    <cfRule type="expression" dxfId="2621" priority="795" stopIfTrue="1">
      <formula>INDIRECT("E"&amp;ROW())="PM TO CLEANSE"</formula>
    </cfRule>
    <cfRule type="expression" dxfId="2620" priority="796" stopIfTrue="1">
      <formula>INDIRECT("E"&amp;ROW())="Survey Received"</formula>
    </cfRule>
    <cfRule type="expression" dxfId="2619" priority="797" stopIfTrue="1">
      <formula>INDIRECT("E"&amp;ROW())="Survey Booked"</formula>
    </cfRule>
    <cfRule type="expression" dxfId="2618" priority="798">
      <formula>INDIRECT("D"&amp;ROW())="Yes"</formula>
    </cfRule>
    <cfRule type="expression" dxfId="2617" priority="799" stopIfTrue="1">
      <formula>INDIRECT("E"&amp;ROW())="Recall Required"</formula>
    </cfRule>
    <cfRule type="expression" dxfId="2616" priority="800" stopIfTrue="1">
      <formula>INDIRECT("E"&amp;ROW())="Supply Only"</formula>
    </cfRule>
    <cfRule type="expression" dxfId="2615" priority="801" stopIfTrue="1">
      <formula>INDIRECT("E"&amp;ROW())="Part Fitted"</formula>
    </cfRule>
    <cfRule type="expression" dxfId="2614" priority="802" stopIfTrue="1">
      <formula>INDIRECT("E"&amp;ROW())="confirmed"</formula>
    </cfRule>
    <cfRule type="expression" dxfId="2613" priority="803" stopIfTrue="1">
      <formula>INDIRECT("E"&amp;ROW())="Duplicate"</formula>
    </cfRule>
    <cfRule type="expression" dxfId="2612" priority="804" stopIfTrue="1">
      <formula>INDIRECT("E"&amp;ROW())="Handed Back"</formula>
    </cfRule>
    <cfRule type="expression" dxfId="2611" priority="805" stopIfTrue="1">
      <formula>INDIRECT("E"&amp;ROW())="Refusal"</formula>
    </cfRule>
    <cfRule type="expression" dxfId="2610" priority="806" stopIfTrue="1">
      <formula>INDIRECT("E"&amp;ROW())="No Access install"</formula>
    </cfRule>
    <cfRule type="expression" dxfId="2609" priority="807" stopIfTrue="1">
      <formula>INDIRECT("E"&amp;ROW())="No Access survey"</formula>
    </cfRule>
    <cfRule type="expression" dxfId="2608" priority="808" stopIfTrue="1">
      <formula>INDIRECT("E"&amp;ROW())="NWR"</formula>
    </cfRule>
    <cfRule type="expression" dxfId="2607" priority="809" stopIfTrue="1">
      <formula>INDIRECT("E"&amp;ROW())="Cancelled"</formula>
    </cfRule>
    <cfRule type="expression" dxfId="2606" priority="810" stopIfTrue="1">
      <formula>INDIRECT("E"&amp;ROW())="On hold"</formula>
    </cfRule>
    <cfRule type="expression" dxfId="2605" priority="811" stopIfTrue="1">
      <formula>INDIRECT("E"&amp;ROW())="Handed Over"</formula>
    </cfRule>
    <cfRule type="expression" dxfId="2604" priority="812" stopIfTrue="1">
      <formula>INDIRECT("E"&amp;ROW())="Fitted"</formula>
    </cfRule>
    <cfRule type="expression" dxfId="2603" priority="813" stopIfTrue="1">
      <formula>INDIRECT("E"&amp;ROW())="Booked to fit"</formula>
    </cfRule>
    <cfRule type="expression" dxfId="2602" priority="814" stopIfTrue="1">
      <formula>INDIRECT("E"&amp;ROW())="Delivered To Depot/Container"</formula>
    </cfRule>
    <cfRule type="expression" dxfId="2601" priority="815" stopIfTrue="1">
      <formula>INDIRECT("E"&amp;ROW())="Called Off"</formula>
    </cfRule>
    <cfRule type="expression" dxfId="2600" priority="816" stopIfTrue="1">
      <formula>INDIRECT("E"&amp;ROW())="Await Client Approval"</formula>
    </cfRule>
    <cfRule type="expression" dxfId="2599" priority="817" stopIfTrue="1">
      <formula>INDIRECT("E"&amp;ROW())="SCOPE SURVEY"</formula>
    </cfRule>
    <cfRule type="expression" dxfId="2598" priority="818" stopIfTrue="1">
      <formula>INDIRECT("E"&amp;ROW())="Priced"</formula>
    </cfRule>
    <cfRule type="expression" dxfId="2597" priority="819" stopIfTrue="1">
      <formula>INDIRECT("E"&amp;ROW())="Sent for pricing"</formula>
    </cfRule>
    <cfRule type="expression" dxfId="2596" priority="820" stopIfTrue="1">
      <formula>INDIRECT("E"&amp;ROW())="Await"</formula>
    </cfRule>
    <cfRule type="expression" dxfId="2595" priority="821" stopIfTrue="1">
      <formula>INDIRECT("E"&amp;ROW())="CLEANSED"</formula>
    </cfRule>
    <cfRule type="expression" dxfId="2594" priority="822" stopIfTrue="1">
      <formula>INDIRECT("E"&amp;ROW())="PM TO CLEANSE"</formula>
    </cfRule>
    <cfRule type="expression" dxfId="2593" priority="823" stopIfTrue="1">
      <formula>INDIRECT("E"&amp;ROW())="Survey Received"</formula>
    </cfRule>
    <cfRule type="expression" dxfId="2592" priority="824" stopIfTrue="1">
      <formula>INDIRECT("E"&amp;ROW())="Survey Booked"</formula>
    </cfRule>
    <cfRule type="expression" dxfId="2591" priority="851">
      <formula>INDIRECT("D"&amp;ROW())="Yes"</formula>
    </cfRule>
    <cfRule type="expression" dxfId="2590" priority="852" stopIfTrue="1">
      <formula>INDIRECT("E"&amp;ROW())="Recall Required"</formula>
    </cfRule>
    <cfRule type="expression" dxfId="2589" priority="853" stopIfTrue="1">
      <formula>INDIRECT("E"&amp;ROW())="Supply Only"</formula>
    </cfRule>
    <cfRule type="expression" dxfId="2588" priority="854" stopIfTrue="1">
      <formula>INDIRECT("E"&amp;ROW())="Part Fitted"</formula>
    </cfRule>
    <cfRule type="expression" dxfId="2587" priority="855" stopIfTrue="1">
      <formula>INDIRECT("E"&amp;ROW())="confirmed"</formula>
    </cfRule>
    <cfRule type="expression" dxfId="2586" priority="856" stopIfTrue="1">
      <formula>INDIRECT("E"&amp;ROW())="Duplicate"</formula>
    </cfRule>
    <cfRule type="expression" dxfId="2585" priority="857" stopIfTrue="1">
      <formula>INDIRECT("E"&amp;ROW())="Handed Back"</formula>
    </cfRule>
    <cfRule type="expression" dxfId="2584" priority="858" stopIfTrue="1">
      <formula>INDIRECT("E"&amp;ROW())="Refusal"</formula>
    </cfRule>
    <cfRule type="expression" dxfId="2583" priority="859" stopIfTrue="1">
      <formula>INDIRECT("E"&amp;ROW())="No Access install"</formula>
    </cfRule>
    <cfRule type="expression" dxfId="2582" priority="860" stopIfTrue="1">
      <formula>INDIRECT("E"&amp;ROW())="No Access survey"</formula>
    </cfRule>
    <cfRule type="expression" dxfId="2581" priority="861" stopIfTrue="1">
      <formula>INDIRECT("E"&amp;ROW())="NWR"</formula>
    </cfRule>
    <cfRule type="expression" dxfId="2580" priority="862" stopIfTrue="1">
      <formula>INDIRECT("E"&amp;ROW())="Cancelled"</formula>
    </cfRule>
    <cfRule type="expression" dxfId="2579" priority="863" stopIfTrue="1">
      <formula>INDIRECT("E"&amp;ROW())="On hold"</formula>
    </cfRule>
    <cfRule type="expression" dxfId="2578" priority="864" stopIfTrue="1">
      <formula>INDIRECT("E"&amp;ROW())="Handed Over"</formula>
    </cfRule>
    <cfRule type="expression" dxfId="2577" priority="865" stopIfTrue="1">
      <formula>INDIRECT("E"&amp;ROW())="Fitted"</formula>
    </cfRule>
    <cfRule type="expression" dxfId="2576" priority="866" stopIfTrue="1">
      <formula>INDIRECT("E"&amp;ROW())="Booked to fit"</formula>
    </cfRule>
    <cfRule type="expression" dxfId="2575" priority="867" stopIfTrue="1">
      <formula>INDIRECT("E"&amp;ROW())="Delivered To Depot/Container"</formula>
    </cfRule>
    <cfRule type="expression" dxfId="2574" priority="868" stopIfTrue="1">
      <formula>INDIRECT("E"&amp;ROW())="Called Off"</formula>
    </cfRule>
    <cfRule type="expression" dxfId="2573" priority="869" stopIfTrue="1">
      <formula>INDIRECT("E"&amp;ROW())="Await Client Approval"</formula>
    </cfRule>
    <cfRule type="expression" dxfId="2572" priority="870" stopIfTrue="1">
      <formula>INDIRECT("E"&amp;ROW())="SCOPE SURVEY"</formula>
    </cfRule>
    <cfRule type="expression" dxfId="2571" priority="871" stopIfTrue="1">
      <formula>INDIRECT("E"&amp;ROW())="Priced"</formula>
    </cfRule>
    <cfRule type="expression" dxfId="2570" priority="872" stopIfTrue="1">
      <formula>INDIRECT("E"&amp;ROW())="Sent for pricing"</formula>
    </cfRule>
    <cfRule type="expression" dxfId="2569" priority="873" stopIfTrue="1">
      <formula>INDIRECT("E"&amp;ROW())="Await"</formula>
    </cfRule>
    <cfRule type="expression" dxfId="2568" priority="874" stopIfTrue="1">
      <formula>INDIRECT("E"&amp;ROW())="CLEANSED"</formula>
    </cfRule>
    <cfRule type="expression" dxfId="2567" priority="875" stopIfTrue="1">
      <formula>INDIRECT("E"&amp;ROW())="PM TO CLEANSE"</formula>
    </cfRule>
    <cfRule type="expression" dxfId="2566" priority="876" stopIfTrue="1">
      <formula>INDIRECT("E"&amp;ROW())="Survey Received"</formula>
    </cfRule>
    <cfRule type="expression" dxfId="2565" priority="877" stopIfTrue="1">
      <formula>INDIRECT("E"&amp;ROW())="Survey Booked"</formula>
    </cfRule>
    <cfRule type="expression" dxfId="2564" priority="880" stopIfTrue="1">
      <formula>INDIRECT("E"&amp;ROW())="Part Fitted"</formula>
    </cfRule>
    <cfRule type="expression" dxfId="2563" priority="881" stopIfTrue="1">
      <formula>INDIRECT("E"&amp;ROW())="confirmed"</formula>
    </cfRule>
    <cfRule type="expression" dxfId="2562" priority="882" stopIfTrue="1">
      <formula>INDIRECT("E"&amp;ROW())="Duplicate"</formula>
    </cfRule>
    <cfRule type="expression" dxfId="2561" priority="883" stopIfTrue="1">
      <formula>INDIRECT("E"&amp;ROW())="Handed Back"</formula>
    </cfRule>
    <cfRule type="expression" dxfId="2560" priority="884" stopIfTrue="1">
      <formula>INDIRECT("E"&amp;ROW())="Refusal"</formula>
    </cfRule>
    <cfRule type="expression" dxfId="2559" priority="885" stopIfTrue="1">
      <formula>INDIRECT("E"&amp;ROW())="No Access install"</formula>
    </cfRule>
    <cfRule type="expression" dxfId="2558" priority="886" stopIfTrue="1">
      <formula>INDIRECT("E"&amp;ROW())="No Access survey"</formula>
    </cfRule>
    <cfRule type="expression" dxfId="2557" priority="887" stopIfTrue="1">
      <formula>INDIRECT("E"&amp;ROW())="NWR"</formula>
    </cfRule>
    <cfRule type="expression" dxfId="2556" priority="888" stopIfTrue="1">
      <formula>INDIRECT("E"&amp;ROW())="Cancelled"</formula>
    </cfRule>
    <cfRule type="expression" dxfId="2555" priority="889" stopIfTrue="1">
      <formula>INDIRECT("E"&amp;ROW())="On hold"</formula>
    </cfRule>
    <cfRule type="expression" dxfId="2554" priority="890" stopIfTrue="1">
      <formula>INDIRECT("E"&amp;ROW())="Handed Over"</formula>
    </cfRule>
    <cfRule type="expression" dxfId="2553" priority="891" stopIfTrue="1">
      <formula>INDIRECT("E"&amp;ROW())="Fitted"</formula>
    </cfRule>
    <cfRule type="expression" dxfId="2552" priority="892" stopIfTrue="1">
      <formula>INDIRECT("E"&amp;ROW())="Booked to fit"</formula>
    </cfRule>
    <cfRule type="expression" dxfId="2551" priority="893" stopIfTrue="1">
      <formula>INDIRECT("E"&amp;ROW())="Delivered To Depot/Container"</formula>
    </cfRule>
    <cfRule type="expression" dxfId="2550" priority="894" stopIfTrue="1">
      <formula>INDIRECT("E"&amp;ROW())="Called Off"</formula>
    </cfRule>
    <cfRule type="expression" dxfId="2549" priority="895" stopIfTrue="1">
      <formula>INDIRECT("E"&amp;ROW())="Await Client Approval"</formula>
    </cfRule>
    <cfRule type="expression" dxfId="2548" priority="896" stopIfTrue="1">
      <formula>INDIRECT("E"&amp;ROW())="SCOPE SURVEY"</formula>
    </cfRule>
    <cfRule type="expression" dxfId="2547" priority="897" stopIfTrue="1">
      <formula>INDIRECT("E"&amp;ROW())="Priced"</formula>
    </cfRule>
    <cfRule type="expression" dxfId="2546" priority="898" stopIfTrue="1">
      <formula>INDIRECT("E"&amp;ROW())="Sent for pricing"</formula>
    </cfRule>
    <cfRule type="expression" dxfId="2545" priority="899" stopIfTrue="1">
      <formula>INDIRECT("E"&amp;ROW())="Await"</formula>
    </cfRule>
    <cfRule type="expression" dxfId="2544" priority="900" stopIfTrue="1">
      <formula>INDIRECT("E"&amp;ROW())="CLEANSED"</formula>
    </cfRule>
    <cfRule type="expression" dxfId="2543" priority="901" stopIfTrue="1">
      <formula>INDIRECT("E"&amp;ROW())="PM TO CLEANSE"</formula>
    </cfRule>
    <cfRule type="expression" dxfId="2542" priority="902" stopIfTrue="1">
      <formula>INDIRECT("E"&amp;ROW())="Survey Received"</formula>
    </cfRule>
    <cfRule type="expression" dxfId="2541" priority="903" stopIfTrue="1">
      <formula>INDIRECT("E"&amp;ROW())="Survey Booked"</formula>
    </cfRule>
  </conditionalFormatting>
  <conditionalFormatting sqref="I134:AB134">
    <cfRule type="expression" dxfId="2540" priority="992">
      <formula>INDIRECT("D"&amp;ROW())="Yes"</formula>
    </cfRule>
    <cfRule type="expression" dxfId="2539" priority="993" stopIfTrue="1">
      <formula>INDIRECT("E"&amp;ROW())="Priced"</formula>
    </cfRule>
    <cfRule type="expression" dxfId="2538" priority="994" stopIfTrue="1">
      <formula>INDIRECT("E"&amp;ROW())="Sent for pricing"</formula>
    </cfRule>
    <cfRule type="expression" dxfId="2537" priority="995" stopIfTrue="1">
      <formula>INDIRECT("E"&amp;ROW())="Await"</formula>
    </cfRule>
    <cfRule type="expression" dxfId="2536" priority="996" stopIfTrue="1">
      <formula>INDIRECT("E"&amp;ROW())="CLEANSED"</formula>
    </cfRule>
    <cfRule type="expression" dxfId="2535" priority="997" stopIfTrue="1">
      <formula>INDIRECT("E"&amp;ROW())="PM TO CLEANSE"</formula>
    </cfRule>
    <cfRule type="expression" dxfId="2534" priority="998" stopIfTrue="1">
      <formula>INDIRECT("E"&amp;ROW())="Survey Received"</formula>
    </cfRule>
    <cfRule type="expression" dxfId="2533" priority="999" stopIfTrue="1">
      <formula>INDIRECT("E"&amp;ROW())="Survey Booked"</formula>
    </cfRule>
    <cfRule type="expression" dxfId="2532" priority="1000" stopIfTrue="1">
      <formula>INDIRECT("E"&amp;ROW())="SCOPE SURVEY"</formula>
    </cfRule>
    <cfRule type="expression" dxfId="2531" priority="1001" stopIfTrue="1">
      <formula>INDIRECT("E"&amp;ROW())="Recall Required"</formula>
    </cfRule>
  </conditionalFormatting>
  <conditionalFormatting sqref="I136:AB136">
    <cfRule type="expression" dxfId="2530" priority="2908" stopIfTrue="1">
      <formula>INDIRECT("E"&amp;ROW())="Priced"</formula>
    </cfRule>
    <cfRule type="expression" dxfId="2529" priority="2909" stopIfTrue="1">
      <formula>INDIRECT("E"&amp;ROW())="Sent for pricing"</formula>
    </cfRule>
    <cfRule type="expression" dxfId="2528" priority="2910" stopIfTrue="1">
      <formula>INDIRECT("E"&amp;ROW())="Await"</formula>
    </cfRule>
    <cfRule type="expression" dxfId="2527" priority="2911" stopIfTrue="1">
      <formula>INDIRECT("E"&amp;ROW())="CLEANSED"</formula>
    </cfRule>
    <cfRule type="expression" dxfId="2526" priority="2912" stopIfTrue="1">
      <formula>INDIRECT("E"&amp;ROW())="PM TO CLEANSE"</formula>
    </cfRule>
    <cfRule type="expression" dxfId="2525" priority="2913" stopIfTrue="1">
      <formula>INDIRECT("E"&amp;ROW())="Survey Received"</formula>
    </cfRule>
    <cfRule type="expression" dxfId="2524" priority="2914" stopIfTrue="1">
      <formula>INDIRECT("E"&amp;ROW())="Survey Booked"</formula>
    </cfRule>
    <cfRule type="expression" dxfId="2523" priority="2915" stopIfTrue="1">
      <formula>INDIRECT("E"&amp;ROW())="SCOPE SURVEY"</formula>
    </cfRule>
  </conditionalFormatting>
  <conditionalFormatting sqref="I137:AB137">
    <cfRule type="expression" dxfId="2522" priority="982">
      <formula>INDIRECT("D"&amp;ROW())="Yes"</formula>
    </cfRule>
    <cfRule type="expression" dxfId="2521" priority="983" stopIfTrue="1">
      <formula>INDIRECT("E"&amp;ROW())="Priced"</formula>
    </cfRule>
    <cfRule type="expression" dxfId="2520" priority="984" stopIfTrue="1">
      <formula>INDIRECT("E"&amp;ROW())="Sent for pricing"</formula>
    </cfRule>
    <cfRule type="expression" dxfId="2519" priority="985" stopIfTrue="1">
      <formula>INDIRECT("E"&amp;ROW())="Await"</formula>
    </cfRule>
    <cfRule type="expression" dxfId="2518" priority="986" stopIfTrue="1">
      <formula>INDIRECT("E"&amp;ROW())="CLEANSED"</formula>
    </cfRule>
    <cfRule type="expression" dxfId="2517" priority="987" stopIfTrue="1">
      <formula>INDIRECT("E"&amp;ROW())="PM TO CLEANSE"</formula>
    </cfRule>
    <cfRule type="expression" dxfId="2516" priority="988" stopIfTrue="1">
      <formula>INDIRECT("E"&amp;ROW())="Survey Received"</formula>
    </cfRule>
    <cfRule type="expression" dxfId="2515" priority="989" stopIfTrue="1">
      <formula>INDIRECT("E"&amp;ROW())="Survey Booked"</formula>
    </cfRule>
    <cfRule type="expression" dxfId="2514" priority="990" stopIfTrue="1">
      <formula>INDIRECT("E"&amp;ROW())="SCOPE SURVEY"</formula>
    </cfRule>
    <cfRule type="expression" dxfId="2513" priority="991" stopIfTrue="1">
      <formula>INDIRECT("E"&amp;ROW())="Recall Required"</formula>
    </cfRule>
  </conditionalFormatting>
  <conditionalFormatting sqref="I139:AB139">
    <cfRule type="expression" dxfId="2512" priority="904" stopIfTrue="1">
      <formula>INDIRECT("E"&amp;ROW())="Part Fitted"</formula>
    </cfRule>
    <cfRule type="expression" dxfId="2511" priority="905" stopIfTrue="1">
      <formula>INDIRECT("E"&amp;ROW())="confirmed"</formula>
    </cfRule>
    <cfRule type="expression" dxfId="2510" priority="906" stopIfTrue="1">
      <formula>INDIRECT("E"&amp;ROW())="Duplicate"</formula>
    </cfRule>
    <cfRule type="expression" dxfId="2509" priority="907" stopIfTrue="1">
      <formula>INDIRECT("E"&amp;ROW())="Handed Back"</formula>
    </cfRule>
    <cfRule type="expression" dxfId="2508" priority="908" stopIfTrue="1">
      <formula>INDIRECT("E"&amp;ROW())="Refusal"</formula>
    </cfRule>
    <cfRule type="expression" dxfId="2507" priority="909" stopIfTrue="1">
      <formula>INDIRECT("E"&amp;ROW())="No Access install"</formula>
    </cfRule>
    <cfRule type="expression" dxfId="2506" priority="910" stopIfTrue="1">
      <formula>INDIRECT("E"&amp;ROW())="No Access survey"</formula>
    </cfRule>
    <cfRule type="expression" dxfId="2505" priority="911" stopIfTrue="1">
      <formula>INDIRECT("E"&amp;ROW())="NWR"</formula>
    </cfRule>
    <cfRule type="expression" dxfId="2504" priority="912" stopIfTrue="1">
      <formula>INDIRECT("E"&amp;ROW())="Cancelled"</formula>
    </cfRule>
    <cfRule type="expression" dxfId="2503" priority="913" stopIfTrue="1">
      <formula>INDIRECT("E"&amp;ROW())="On hold"</formula>
    </cfRule>
    <cfRule type="expression" dxfId="2502" priority="914" stopIfTrue="1">
      <formula>INDIRECT("E"&amp;ROW())="Handed Over"</formula>
    </cfRule>
    <cfRule type="expression" dxfId="2501" priority="915" stopIfTrue="1">
      <formula>INDIRECT("E"&amp;ROW())="Fitted"</formula>
    </cfRule>
    <cfRule type="expression" dxfId="2500" priority="916" stopIfTrue="1">
      <formula>INDIRECT("E"&amp;ROW())="Booked to fit"</formula>
    </cfRule>
    <cfRule type="expression" dxfId="2499" priority="917" stopIfTrue="1">
      <formula>INDIRECT("E"&amp;ROW())="Delivered To Depot/Container"</formula>
    </cfRule>
    <cfRule type="expression" dxfId="2498" priority="918" stopIfTrue="1">
      <formula>INDIRECT("E"&amp;ROW())="Called Off"</formula>
    </cfRule>
    <cfRule type="expression" dxfId="2497" priority="919" stopIfTrue="1">
      <formula>INDIRECT("E"&amp;ROW())="Await Client Approval"</formula>
    </cfRule>
    <cfRule type="expression" dxfId="2496" priority="920" stopIfTrue="1">
      <formula>INDIRECT("E"&amp;ROW())="SCOPE SURVEY"</formula>
    </cfRule>
    <cfRule type="expression" dxfId="2495" priority="921" stopIfTrue="1">
      <formula>INDIRECT("E"&amp;ROW())="Priced"</formula>
    </cfRule>
    <cfRule type="expression" dxfId="2494" priority="922" stopIfTrue="1">
      <formula>INDIRECT("E"&amp;ROW())="Sent for pricing"</formula>
    </cfRule>
    <cfRule type="expression" dxfId="2493" priority="923" stopIfTrue="1">
      <formula>INDIRECT("E"&amp;ROW())="Await"</formula>
    </cfRule>
    <cfRule type="expression" dxfId="2492" priority="924" stopIfTrue="1">
      <formula>INDIRECT("E"&amp;ROW())="CLEANSED"</formula>
    </cfRule>
    <cfRule type="expression" dxfId="2491" priority="925" stopIfTrue="1">
      <formula>INDIRECT("E"&amp;ROW())="PM TO CLEANSE"</formula>
    </cfRule>
    <cfRule type="expression" dxfId="2490" priority="926" stopIfTrue="1">
      <formula>INDIRECT("E"&amp;ROW())="Survey Received"</formula>
    </cfRule>
    <cfRule type="expression" dxfId="2489" priority="927" stopIfTrue="1">
      <formula>INDIRECT("E"&amp;ROW())="Survey Booked"</formula>
    </cfRule>
  </conditionalFormatting>
  <conditionalFormatting sqref="I140:AB140">
    <cfRule type="expression" dxfId="2488" priority="972">
      <formula>INDIRECT("D"&amp;ROW())="Yes"</formula>
    </cfRule>
    <cfRule type="expression" dxfId="2487" priority="973" stopIfTrue="1">
      <formula>INDIRECT("E"&amp;ROW())="Priced"</formula>
    </cfRule>
    <cfRule type="expression" dxfId="2486" priority="974" stopIfTrue="1">
      <formula>INDIRECT("E"&amp;ROW())="Sent for pricing"</formula>
    </cfRule>
    <cfRule type="expression" dxfId="2485" priority="975" stopIfTrue="1">
      <formula>INDIRECT("E"&amp;ROW())="Await"</formula>
    </cfRule>
    <cfRule type="expression" dxfId="2484" priority="976" stopIfTrue="1">
      <formula>INDIRECT("E"&amp;ROW())="CLEANSED"</formula>
    </cfRule>
    <cfRule type="expression" dxfId="2483" priority="977" stopIfTrue="1">
      <formula>INDIRECT("E"&amp;ROW())="PM TO CLEANSE"</formula>
    </cfRule>
    <cfRule type="expression" dxfId="2482" priority="978" stopIfTrue="1">
      <formula>INDIRECT("E"&amp;ROW())="Survey Received"</formula>
    </cfRule>
    <cfRule type="expression" dxfId="2481" priority="979" stopIfTrue="1">
      <formula>INDIRECT("E"&amp;ROW())="Survey Booked"</formula>
    </cfRule>
    <cfRule type="expression" dxfId="2480" priority="980" stopIfTrue="1">
      <formula>INDIRECT("E"&amp;ROW())="SCOPE SURVEY"</formula>
    </cfRule>
    <cfRule type="expression" dxfId="2479" priority="981" stopIfTrue="1">
      <formula>INDIRECT("E"&amp;ROW())="Recall Required"</formula>
    </cfRule>
  </conditionalFormatting>
  <conditionalFormatting sqref="I142:AB142">
    <cfRule type="expression" dxfId="2478" priority="962">
      <formula>INDIRECT("D"&amp;ROW())="Yes"</formula>
    </cfRule>
    <cfRule type="expression" dxfId="2477" priority="963" stopIfTrue="1">
      <formula>INDIRECT("E"&amp;ROW())="Priced"</formula>
    </cfRule>
    <cfRule type="expression" dxfId="2476" priority="964" stopIfTrue="1">
      <formula>INDIRECT("E"&amp;ROW())="Sent for pricing"</formula>
    </cfRule>
    <cfRule type="expression" dxfId="2475" priority="965" stopIfTrue="1">
      <formula>INDIRECT("E"&amp;ROW())="Await"</formula>
    </cfRule>
    <cfRule type="expression" dxfId="2474" priority="966" stopIfTrue="1">
      <formula>INDIRECT("E"&amp;ROW())="CLEANSED"</formula>
    </cfRule>
    <cfRule type="expression" dxfId="2473" priority="967" stopIfTrue="1">
      <formula>INDIRECT("E"&amp;ROW())="PM TO CLEANSE"</formula>
    </cfRule>
    <cfRule type="expression" dxfId="2472" priority="968" stopIfTrue="1">
      <formula>INDIRECT("E"&amp;ROW())="Survey Received"</formula>
    </cfRule>
    <cfRule type="expression" dxfId="2471" priority="969" stopIfTrue="1">
      <formula>INDIRECT("E"&amp;ROW())="Survey Booked"</formula>
    </cfRule>
    <cfRule type="expression" dxfId="2470" priority="970" stopIfTrue="1">
      <formula>INDIRECT("E"&amp;ROW())="SCOPE SURVEY"</formula>
    </cfRule>
    <cfRule type="expression" dxfId="2469" priority="971" stopIfTrue="1">
      <formula>INDIRECT("E"&amp;ROW())="Recall Required"</formula>
    </cfRule>
  </conditionalFormatting>
  <conditionalFormatting sqref="I145:AB145">
    <cfRule type="expression" dxfId="2468" priority="6749">
      <formula>INDIRECT("D"&amp;ROW())="Yes"</formula>
    </cfRule>
    <cfRule type="expression" dxfId="2467" priority="6750" stopIfTrue="1">
      <formula>INDIRECT("E"&amp;ROW())="Priced"</formula>
    </cfRule>
    <cfRule type="expression" dxfId="2466" priority="6751" stopIfTrue="1">
      <formula>INDIRECT("E"&amp;ROW())="Sent for pricing"</formula>
    </cfRule>
    <cfRule type="expression" dxfId="2465" priority="6752" stopIfTrue="1">
      <formula>INDIRECT("E"&amp;ROW())="Await"</formula>
    </cfRule>
    <cfRule type="expression" dxfId="2464" priority="6753" stopIfTrue="1">
      <formula>INDIRECT("E"&amp;ROW())="CLEANSED"</formula>
    </cfRule>
    <cfRule type="expression" dxfId="2463" priority="6754" stopIfTrue="1">
      <formula>INDIRECT("E"&amp;ROW())="PM TO CLEANSE"</formula>
    </cfRule>
    <cfRule type="expression" dxfId="2462" priority="6755" stopIfTrue="1">
      <formula>INDIRECT("E"&amp;ROW())="Survey Received"</formula>
    </cfRule>
    <cfRule type="expression" dxfId="2461" priority="6756" stopIfTrue="1">
      <formula>INDIRECT("E"&amp;ROW())="Survey Booked"</formula>
    </cfRule>
    <cfRule type="expression" dxfId="2460" priority="6757" stopIfTrue="1">
      <formula>INDIRECT("E"&amp;ROW())="SCOPE SURVEY"</formula>
    </cfRule>
    <cfRule type="expression" dxfId="2459" priority="6758" stopIfTrue="1">
      <formula>INDIRECT("E"&amp;ROW())="Recall Required"</formula>
    </cfRule>
  </conditionalFormatting>
  <conditionalFormatting sqref="I147:AB147">
    <cfRule type="expression" dxfId="2458" priority="952">
      <formula>INDIRECT("D"&amp;ROW())="Yes"</formula>
    </cfRule>
    <cfRule type="expression" dxfId="2457" priority="953" stopIfTrue="1">
      <formula>INDIRECT("E"&amp;ROW())="Priced"</formula>
    </cfRule>
    <cfRule type="expression" dxfId="2456" priority="954" stopIfTrue="1">
      <formula>INDIRECT("E"&amp;ROW())="Sent for pricing"</formula>
    </cfRule>
    <cfRule type="expression" dxfId="2455" priority="955" stopIfTrue="1">
      <formula>INDIRECT("E"&amp;ROW())="Await"</formula>
    </cfRule>
    <cfRule type="expression" dxfId="2454" priority="956" stopIfTrue="1">
      <formula>INDIRECT("E"&amp;ROW())="CLEANSED"</formula>
    </cfRule>
    <cfRule type="expression" dxfId="2453" priority="957" stopIfTrue="1">
      <formula>INDIRECT("E"&amp;ROW())="PM TO CLEANSE"</formula>
    </cfRule>
    <cfRule type="expression" dxfId="2452" priority="958" stopIfTrue="1">
      <formula>INDIRECT("E"&amp;ROW())="Survey Received"</formula>
    </cfRule>
    <cfRule type="expression" dxfId="2451" priority="959" stopIfTrue="1">
      <formula>INDIRECT("E"&amp;ROW())="Survey Booked"</formula>
    </cfRule>
    <cfRule type="expression" dxfId="2450" priority="960" stopIfTrue="1">
      <formula>INDIRECT("E"&amp;ROW())="SCOPE SURVEY"</formula>
    </cfRule>
    <cfRule type="expression" dxfId="2449" priority="961" stopIfTrue="1">
      <formula>INDIRECT("E"&amp;ROW())="Recall Required"</formula>
    </cfRule>
  </conditionalFormatting>
  <conditionalFormatting sqref="I149:AB149">
    <cfRule type="expression" dxfId="2448" priority="6739">
      <formula>INDIRECT("D"&amp;ROW())="Yes"</formula>
    </cfRule>
    <cfRule type="expression" dxfId="2447" priority="6740" stopIfTrue="1">
      <formula>INDIRECT("E"&amp;ROW())="Priced"</formula>
    </cfRule>
    <cfRule type="expression" dxfId="2446" priority="6741" stopIfTrue="1">
      <formula>INDIRECT("E"&amp;ROW())="Sent for pricing"</formula>
    </cfRule>
    <cfRule type="expression" dxfId="2445" priority="6742" stopIfTrue="1">
      <formula>INDIRECT("E"&amp;ROW())="Await"</formula>
    </cfRule>
    <cfRule type="expression" dxfId="2444" priority="6743" stopIfTrue="1">
      <formula>INDIRECT("E"&amp;ROW())="CLEANSED"</formula>
    </cfRule>
    <cfRule type="expression" dxfId="2443" priority="6744" stopIfTrue="1">
      <formula>INDIRECT("E"&amp;ROW())="PM TO CLEANSE"</formula>
    </cfRule>
    <cfRule type="expression" dxfId="2442" priority="6745" stopIfTrue="1">
      <formula>INDIRECT("E"&amp;ROW())="Survey Received"</formula>
    </cfRule>
    <cfRule type="expression" dxfId="2441" priority="6746" stopIfTrue="1">
      <formula>INDIRECT("E"&amp;ROW())="Survey Booked"</formula>
    </cfRule>
    <cfRule type="expression" dxfId="2440" priority="6747" stopIfTrue="1">
      <formula>INDIRECT("E"&amp;ROW())="SCOPE SURVEY"</formula>
    </cfRule>
    <cfRule type="expression" dxfId="2439" priority="6748" stopIfTrue="1">
      <formula>INDIRECT("E"&amp;ROW())="Recall Required"</formula>
    </cfRule>
  </conditionalFormatting>
  <conditionalFormatting sqref="I151:AB151">
    <cfRule type="expression" dxfId="2438" priority="5942" stopIfTrue="1">
      <formula>INDIRECT("E"&amp;ROW())="Supply Only"</formula>
    </cfRule>
    <cfRule type="expression" dxfId="2437" priority="5943" stopIfTrue="1">
      <formula>INDIRECT("E"&amp;ROW())="Part Fitted"</formula>
    </cfRule>
    <cfRule type="expression" dxfId="2436" priority="5944" stopIfTrue="1">
      <formula>INDIRECT("E"&amp;ROW())="confirmed"</formula>
    </cfRule>
    <cfRule type="expression" dxfId="2435" priority="5945" stopIfTrue="1">
      <formula>INDIRECT("E"&amp;ROW())="Duplicate"</formula>
    </cfRule>
    <cfRule type="expression" dxfId="2434" priority="5946" stopIfTrue="1">
      <formula>INDIRECT("E"&amp;ROW())="Handed Back"</formula>
    </cfRule>
    <cfRule type="expression" dxfId="2433" priority="5947" stopIfTrue="1">
      <formula>INDIRECT("E"&amp;ROW())="Refusal"</formula>
    </cfRule>
    <cfRule type="expression" dxfId="2432" priority="5948" stopIfTrue="1">
      <formula>INDIRECT("E"&amp;ROW())="No Access install"</formula>
    </cfRule>
    <cfRule type="expression" dxfId="2431" priority="5949" stopIfTrue="1">
      <formula>INDIRECT("E"&amp;ROW())="No Access survey"</formula>
    </cfRule>
    <cfRule type="expression" dxfId="2430" priority="5950" stopIfTrue="1">
      <formula>INDIRECT("E"&amp;ROW())="NWR"</formula>
    </cfRule>
    <cfRule type="expression" dxfId="2429" priority="5951" stopIfTrue="1">
      <formula>INDIRECT("E"&amp;ROW())="Cancelled"</formula>
    </cfRule>
    <cfRule type="expression" dxfId="2428" priority="5952" stopIfTrue="1">
      <formula>INDIRECT("E"&amp;ROW())="On hold"</formula>
    </cfRule>
    <cfRule type="expression" dxfId="2427" priority="5953" stopIfTrue="1">
      <formula>INDIRECT("E"&amp;ROW())="Handed Over"</formula>
    </cfRule>
    <cfRule type="expression" dxfId="2426" priority="5954" stopIfTrue="1">
      <formula>INDIRECT("E"&amp;ROW())="Fitted"</formula>
    </cfRule>
    <cfRule type="expression" dxfId="2425" priority="5955" stopIfTrue="1">
      <formula>INDIRECT("E"&amp;ROW())="Booked to fit"</formula>
    </cfRule>
    <cfRule type="expression" dxfId="2424" priority="5956" stopIfTrue="1">
      <formula>INDIRECT("E"&amp;ROW())="Delivered To Depot/Container"</formula>
    </cfRule>
    <cfRule type="expression" dxfId="2423" priority="5957" stopIfTrue="1">
      <formula>INDIRECT("E"&amp;ROW())="Called Off"</formula>
    </cfRule>
    <cfRule type="expression" dxfId="2422" priority="5958" stopIfTrue="1">
      <formula>INDIRECT("E"&amp;ROW())="Await Client Approval"</formula>
    </cfRule>
    <cfRule type="expression" dxfId="2421" priority="5959" stopIfTrue="1">
      <formula>INDIRECT("E"&amp;ROW())="SCOPE SURVEY"</formula>
    </cfRule>
    <cfRule type="expression" dxfId="2420" priority="5960" stopIfTrue="1">
      <formula>INDIRECT("E"&amp;ROW())="Priced"</formula>
    </cfRule>
    <cfRule type="expression" dxfId="2419" priority="5961" stopIfTrue="1">
      <formula>INDIRECT("E"&amp;ROW())="Sent for pricing"</formula>
    </cfRule>
    <cfRule type="expression" dxfId="2418" priority="5962" stopIfTrue="1">
      <formula>INDIRECT("E"&amp;ROW())="Await"</formula>
    </cfRule>
    <cfRule type="expression" dxfId="2417" priority="5963" stopIfTrue="1">
      <formula>INDIRECT("E"&amp;ROW())="CLEANSED"</formula>
    </cfRule>
    <cfRule type="expression" dxfId="2416" priority="5964" stopIfTrue="1">
      <formula>INDIRECT("E"&amp;ROW())="PM TO CLEANSE"</formula>
    </cfRule>
    <cfRule type="expression" dxfId="2415" priority="5965" stopIfTrue="1">
      <formula>INDIRECT("E"&amp;ROW())="Survey Received"</formula>
    </cfRule>
    <cfRule type="expression" dxfId="2414" priority="5966" stopIfTrue="1">
      <formula>INDIRECT("E"&amp;ROW())="Survey Booked"</formula>
    </cfRule>
    <cfRule type="expression" dxfId="2413" priority="5967" stopIfTrue="1">
      <formula>INDIRECT("E"&amp;ROW())="Await Client Approval"</formula>
    </cfRule>
    <cfRule type="expression" dxfId="2412" priority="5968" stopIfTrue="1">
      <formula>INDIRECT("E"&amp;ROW())="SCOPE SURVEY"</formula>
    </cfRule>
    <cfRule type="expression" dxfId="2411" priority="5969" stopIfTrue="1">
      <formula>INDIRECT("E"&amp;ROW())="Priced"</formula>
    </cfRule>
    <cfRule type="expression" dxfId="2410" priority="5970" stopIfTrue="1">
      <formula>INDIRECT("E"&amp;ROW())="Sent for pricing"</formula>
    </cfRule>
    <cfRule type="expression" dxfId="2409" priority="5971" stopIfTrue="1">
      <formula>INDIRECT("E"&amp;ROW())="Await"</formula>
    </cfRule>
    <cfRule type="expression" dxfId="2408" priority="5972" stopIfTrue="1">
      <formula>INDIRECT("E"&amp;ROW())="CLEANSED"</formula>
    </cfRule>
    <cfRule type="expression" dxfId="2407" priority="5973" stopIfTrue="1">
      <formula>INDIRECT("E"&amp;ROW())="PM TO CLEANSE"</formula>
    </cfRule>
    <cfRule type="expression" dxfId="2406" priority="5974" stopIfTrue="1">
      <formula>INDIRECT("E"&amp;ROW())="Survey Received"</formula>
    </cfRule>
    <cfRule type="expression" dxfId="2405" priority="5975" stopIfTrue="1">
      <formula>INDIRECT("E"&amp;ROW())="Survey Booked"</formula>
    </cfRule>
    <cfRule type="expression" dxfId="2404" priority="5976">
      <formula>INDIRECT("D"&amp;ROW())="Yes"</formula>
    </cfRule>
    <cfRule type="expression" dxfId="2403" priority="5977" stopIfTrue="1">
      <formula>INDIRECT("E"&amp;ROW())="Recall Required"</formula>
    </cfRule>
    <cfRule type="expression" dxfId="2402" priority="5978" stopIfTrue="1">
      <formula>INDIRECT("E"&amp;ROW())="Supply Only"</formula>
    </cfRule>
    <cfRule type="expression" dxfId="2401" priority="5979" stopIfTrue="1">
      <formula>INDIRECT("E"&amp;ROW())="Part Fitted"</formula>
    </cfRule>
    <cfRule type="expression" dxfId="2400" priority="5980" stopIfTrue="1">
      <formula>INDIRECT("E"&amp;ROW())="confirmed"</formula>
    </cfRule>
    <cfRule type="expression" dxfId="2399" priority="5981" stopIfTrue="1">
      <formula>INDIRECT("E"&amp;ROW())="Duplicate"</formula>
    </cfRule>
    <cfRule type="expression" dxfId="2398" priority="5982" stopIfTrue="1">
      <formula>INDIRECT("E"&amp;ROW())="Handed Back"</formula>
    </cfRule>
    <cfRule type="expression" dxfId="2397" priority="5983" stopIfTrue="1">
      <formula>INDIRECT("E"&amp;ROW())="Refusal"</formula>
    </cfRule>
    <cfRule type="expression" dxfId="2396" priority="5984" stopIfTrue="1">
      <formula>INDIRECT("E"&amp;ROW())="No Access install"</formula>
    </cfRule>
    <cfRule type="expression" dxfId="2395" priority="5985" stopIfTrue="1">
      <formula>INDIRECT("E"&amp;ROW())="No Access survey"</formula>
    </cfRule>
    <cfRule type="expression" dxfId="2394" priority="5986" stopIfTrue="1">
      <formula>INDIRECT("E"&amp;ROW())="NWR"</formula>
    </cfRule>
    <cfRule type="expression" dxfId="2393" priority="5987" stopIfTrue="1">
      <formula>INDIRECT("E"&amp;ROW())="Cancelled"</formula>
    </cfRule>
    <cfRule type="expression" dxfId="2392" priority="5988" stopIfTrue="1">
      <formula>INDIRECT("E"&amp;ROW())="On hold"</formula>
    </cfRule>
    <cfRule type="expression" dxfId="2391" priority="5989" stopIfTrue="1">
      <formula>INDIRECT("E"&amp;ROW())="Handed Over"</formula>
    </cfRule>
    <cfRule type="expression" dxfId="2390" priority="5990" stopIfTrue="1">
      <formula>INDIRECT("E"&amp;ROW())="Fitted"</formula>
    </cfRule>
    <cfRule type="expression" dxfId="2389" priority="5991" stopIfTrue="1">
      <formula>INDIRECT("E"&amp;ROW())="Booked to fit"</formula>
    </cfRule>
    <cfRule type="expression" dxfId="2388" priority="5992" stopIfTrue="1">
      <formula>INDIRECT("E"&amp;ROW())="Delivered To Depot/Container"</formula>
    </cfRule>
    <cfRule type="expression" dxfId="2387" priority="5993" stopIfTrue="1">
      <formula>INDIRECT("E"&amp;ROW())="Called Off"</formula>
    </cfRule>
    <cfRule type="expression" dxfId="2386" priority="5994">
      <formula>INDIRECT("D"&amp;ROW())="Yes"</formula>
    </cfRule>
    <cfRule type="expression" dxfId="2385" priority="5995" stopIfTrue="1">
      <formula>INDIRECT("E"&amp;ROW())="Recall Required"</formula>
    </cfRule>
    <cfRule type="expression" dxfId="2384" priority="5996" stopIfTrue="1">
      <formula>INDIRECT("E"&amp;ROW())="Supply Only"</formula>
    </cfRule>
    <cfRule type="expression" dxfId="2383" priority="5997" stopIfTrue="1">
      <formula>INDIRECT("E"&amp;ROW())="Part Fitted"</formula>
    </cfRule>
    <cfRule type="expression" dxfId="2382" priority="5998" stopIfTrue="1">
      <formula>INDIRECT("E"&amp;ROW())="confirmed"</formula>
    </cfRule>
    <cfRule type="expression" dxfId="2381" priority="5999" stopIfTrue="1">
      <formula>INDIRECT("E"&amp;ROW())="Duplicate"</formula>
    </cfRule>
    <cfRule type="expression" dxfId="2380" priority="6000" stopIfTrue="1">
      <formula>INDIRECT("E"&amp;ROW())="Handed Back"</formula>
    </cfRule>
    <cfRule type="expression" dxfId="2379" priority="6001" stopIfTrue="1">
      <formula>INDIRECT("E"&amp;ROW())="Refusal"</formula>
    </cfRule>
    <cfRule type="expression" dxfId="2378" priority="6002" stopIfTrue="1">
      <formula>INDIRECT("E"&amp;ROW())="No Access install"</formula>
    </cfRule>
    <cfRule type="expression" dxfId="2377" priority="6003" stopIfTrue="1">
      <formula>INDIRECT("E"&amp;ROW())="No Access survey"</formula>
    </cfRule>
    <cfRule type="expression" dxfId="2376" priority="6004" stopIfTrue="1">
      <formula>INDIRECT("E"&amp;ROW())="NWR"</formula>
    </cfRule>
    <cfRule type="expression" dxfId="2375" priority="6005" stopIfTrue="1">
      <formula>INDIRECT("E"&amp;ROW())="Cancelled"</formula>
    </cfRule>
    <cfRule type="expression" dxfId="2374" priority="6006" stopIfTrue="1">
      <formula>INDIRECT("E"&amp;ROW())="On hold"</formula>
    </cfRule>
    <cfRule type="expression" dxfId="2373" priority="6007" stopIfTrue="1">
      <formula>INDIRECT("E"&amp;ROW())="Handed Over"</formula>
    </cfRule>
    <cfRule type="expression" dxfId="2372" priority="6008" stopIfTrue="1">
      <formula>INDIRECT("E"&amp;ROW())="Fitted"</formula>
    </cfRule>
    <cfRule type="expression" dxfId="2371" priority="6009" stopIfTrue="1">
      <formula>INDIRECT("E"&amp;ROW())="Booked to fit"</formula>
    </cfRule>
    <cfRule type="expression" dxfId="2370" priority="6010" stopIfTrue="1">
      <formula>INDIRECT("E"&amp;ROW())="Delivered To Depot/Container"</formula>
    </cfRule>
    <cfRule type="expression" dxfId="2369" priority="6011" stopIfTrue="1">
      <formula>INDIRECT("E"&amp;ROW())="Called Off"</formula>
    </cfRule>
    <cfRule type="expression" dxfId="2368" priority="6012" stopIfTrue="1">
      <formula>INDIRECT("E"&amp;ROW())="Await Client Approval"</formula>
    </cfRule>
    <cfRule type="expression" dxfId="2367" priority="6013" stopIfTrue="1">
      <formula>INDIRECT("E"&amp;ROW())="SCOPE SURVEY"</formula>
    </cfRule>
    <cfRule type="expression" dxfId="2366" priority="6014" stopIfTrue="1">
      <formula>INDIRECT("E"&amp;ROW())="Priced"</formula>
    </cfRule>
    <cfRule type="expression" dxfId="2365" priority="6015" stopIfTrue="1">
      <formula>INDIRECT("E"&amp;ROW())="Sent for pricing"</formula>
    </cfRule>
    <cfRule type="expression" dxfId="2364" priority="6016" stopIfTrue="1">
      <formula>INDIRECT("E"&amp;ROW())="Await"</formula>
    </cfRule>
    <cfRule type="expression" dxfId="2363" priority="6017" stopIfTrue="1">
      <formula>INDIRECT("E"&amp;ROW())="CLEANSED"</formula>
    </cfRule>
    <cfRule type="expression" dxfId="2362" priority="6018" stopIfTrue="1">
      <formula>INDIRECT("E"&amp;ROW())="PM TO CLEANSE"</formula>
    </cfRule>
    <cfRule type="expression" dxfId="2361" priority="6019" stopIfTrue="1">
      <formula>INDIRECT("E"&amp;ROW())="Survey Received"</formula>
    </cfRule>
    <cfRule type="expression" dxfId="2360" priority="6020" stopIfTrue="1">
      <formula>INDIRECT("E"&amp;ROW())="Survey Booked"</formula>
    </cfRule>
    <cfRule type="expression" dxfId="2359" priority="6055" stopIfTrue="1">
      <formula>INDIRECT("E"&amp;ROW())="Await Client Approval"</formula>
    </cfRule>
    <cfRule type="expression" dxfId="2358" priority="6056" stopIfTrue="1">
      <formula>INDIRECT("E"&amp;ROW())="SCOPE SURVEY"</formula>
    </cfRule>
    <cfRule type="expression" dxfId="2357" priority="6057" stopIfTrue="1">
      <formula>INDIRECT("E"&amp;ROW())="Priced"</formula>
    </cfRule>
    <cfRule type="expression" dxfId="2356" priority="6058" stopIfTrue="1">
      <formula>INDIRECT("E"&amp;ROW())="Sent for pricing"</formula>
    </cfRule>
    <cfRule type="expression" dxfId="2355" priority="6059" stopIfTrue="1">
      <formula>INDIRECT("E"&amp;ROW())="Await"</formula>
    </cfRule>
    <cfRule type="expression" dxfId="2354" priority="6060" stopIfTrue="1">
      <formula>INDIRECT("E"&amp;ROW())="CLEANSED"</formula>
    </cfRule>
    <cfRule type="expression" dxfId="2353" priority="6061" stopIfTrue="1">
      <formula>INDIRECT("E"&amp;ROW())="PM TO CLEANSE"</formula>
    </cfRule>
    <cfRule type="expression" dxfId="2352" priority="6062" stopIfTrue="1">
      <formula>INDIRECT("E"&amp;ROW())="Survey Received"</formula>
    </cfRule>
    <cfRule type="expression" dxfId="2351" priority="6063" stopIfTrue="1">
      <formula>INDIRECT("E"&amp;ROW())="Survey Booked"</formula>
    </cfRule>
    <cfRule type="expression" dxfId="2350" priority="6065" stopIfTrue="1">
      <formula>INDIRECT("E"&amp;ROW())="Recall Required"</formula>
    </cfRule>
    <cfRule type="expression" dxfId="2349" priority="6081" stopIfTrue="1">
      <formula>INDIRECT("E"&amp;ROW())="Called Off"</formula>
    </cfRule>
    <cfRule type="expression" dxfId="2348" priority="6082" stopIfTrue="1">
      <formula>INDIRECT("E"&amp;ROW())="Await Client Approval"</formula>
    </cfRule>
    <cfRule type="expression" dxfId="2347" priority="6083" stopIfTrue="1">
      <formula>INDIRECT("E"&amp;ROW())="SCOPE SURVEY"</formula>
    </cfRule>
    <cfRule type="expression" dxfId="2346" priority="6084" stopIfTrue="1">
      <formula>INDIRECT("E"&amp;ROW())="Priced"</formula>
    </cfRule>
    <cfRule type="expression" dxfId="2345" priority="6085" stopIfTrue="1">
      <formula>INDIRECT("E"&amp;ROW())="Sent for pricing"</formula>
    </cfRule>
    <cfRule type="expression" dxfId="2344" priority="6086" stopIfTrue="1">
      <formula>INDIRECT("E"&amp;ROW())="Await"</formula>
    </cfRule>
    <cfRule type="expression" dxfId="2343" priority="6087" stopIfTrue="1">
      <formula>INDIRECT("E"&amp;ROW())="CLEANSED"</formula>
    </cfRule>
    <cfRule type="expression" dxfId="2342" priority="6088" stopIfTrue="1">
      <formula>INDIRECT("E"&amp;ROW())="PM TO CLEANSE"</formula>
    </cfRule>
    <cfRule type="expression" dxfId="2341" priority="6089" stopIfTrue="1">
      <formula>INDIRECT("E"&amp;ROW())="Survey Received"</formula>
    </cfRule>
    <cfRule type="expression" dxfId="2340" priority="6090" stopIfTrue="1">
      <formula>INDIRECT("E"&amp;ROW())="Survey Booked"</formula>
    </cfRule>
  </conditionalFormatting>
  <conditionalFormatting sqref="I153:AB153">
    <cfRule type="expression" dxfId="2339" priority="2898">
      <formula>INDIRECT("D"&amp;ROW())="Yes"</formula>
    </cfRule>
    <cfRule type="expression" dxfId="2338" priority="2899" stopIfTrue="1">
      <formula>INDIRECT("E"&amp;ROW())="Priced"</formula>
    </cfRule>
    <cfRule type="expression" dxfId="2337" priority="2900" stopIfTrue="1">
      <formula>INDIRECT("E"&amp;ROW())="Sent for pricing"</formula>
    </cfRule>
    <cfRule type="expression" dxfId="2336" priority="2901" stopIfTrue="1">
      <formula>INDIRECT("E"&amp;ROW())="Await"</formula>
    </cfRule>
    <cfRule type="expression" dxfId="2335" priority="2902" stopIfTrue="1">
      <formula>INDIRECT("E"&amp;ROW())="CLEANSED"</formula>
    </cfRule>
    <cfRule type="expression" dxfId="2334" priority="2903" stopIfTrue="1">
      <formula>INDIRECT("E"&amp;ROW())="PM TO CLEANSE"</formula>
    </cfRule>
    <cfRule type="expression" dxfId="2333" priority="2904" stopIfTrue="1">
      <formula>INDIRECT("E"&amp;ROW())="Survey Received"</formula>
    </cfRule>
    <cfRule type="expression" dxfId="2332" priority="2905" stopIfTrue="1">
      <formula>INDIRECT("E"&amp;ROW())="Survey Booked"</formula>
    </cfRule>
    <cfRule type="expression" dxfId="2331" priority="2906" stopIfTrue="1">
      <formula>INDIRECT("E"&amp;ROW())="SCOPE SURVEY"</formula>
    </cfRule>
    <cfRule type="expression" dxfId="2330" priority="2907" stopIfTrue="1">
      <formula>INDIRECT("E"&amp;ROW())="Recall Required"</formula>
    </cfRule>
  </conditionalFormatting>
  <conditionalFormatting sqref="I155:AB155">
    <cfRule type="expression" dxfId="2329" priority="2888">
      <formula>INDIRECT("D"&amp;ROW())="Yes"</formula>
    </cfRule>
    <cfRule type="expression" dxfId="2328" priority="2889" stopIfTrue="1">
      <formula>INDIRECT("E"&amp;ROW())="Priced"</formula>
    </cfRule>
    <cfRule type="expression" dxfId="2327" priority="2890" stopIfTrue="1">
      <formula>INDIRECT("E"&amp;ROW())="Sent for pricing"</formula>
    </cfRule>
    <cfRule type="expression" dxfId="2326" priority="2891" stopIfTrue="1">
      <formula>INDIRECT("E"&amp;ROW())="Await"</formula>
    </cfRule>
    <cfRule type="expression" dxfId="2325" priority="2892" stopIfTrue="1">
      <formula>INDIRECT("E"&amp;ROW())="CLEANSED"</formula>
    </cfRule>
    <cfRule type="expression" dxfId="2324" priority="2893" stopIfTrue="1">
      <formula>INDIRECT("E"&amp;ROW())="PM TO CLEANSE"</formula>
    </cfRule>
    <cfRule type="expression" dxfId="2323" priority="2894" stopIfTrue="1">
      <formula>INDIRECT("E"&amp;ROW())="Survey Received"</formula>
    </cfRule>
    <cfRule type="expression" dxfId="2322" priority="2895" stopIfTrue="1">
      <formula>INDIRECT("E"&amp;ROW())="Survey Booked"</formula>
    </cfRule>
    <cfRule type="expression" dxfId="2321" priority="2896" stopIfTrue="1">
      <formula>INDIRECT("E"&amp;ROW())="SCOPE SURVEY"</formula>
    </cfRule>
    <cfRule type="expression" dxfId="2320" priority="2897" stopIfTrue="1">
      <formula>INDIRECT("E"&amp;ROW())="Recall Required"</formula>
    </cfRule>
  </conditionalFormatting>
  <conditionalFormatting sqref="I156:AB156">
    <cfRule type="expression" dxfId="2319" priority="11554" stopIfTrue="1">
      <formula>INDIRECT("E"&amp;ROW())="SCOPE SURVEY"</formula>
    </cfRule>
    <cfRule type="expression" dxfId="2318" priority="11565" stopIfTrue="1">
      <formula>INDIRECT("E"&amp;ROW())="Priced"</formula>
    </cfRule>
    <cfRule type="expression" dxfId="2317" priority="11566" stopIfTrue="1">
      <formula>INDIRECT("E"&amp;ROW())="Sent for pricing"</formula>
    </cfRule>
    <cfRule type="expression" dxfId="2316" priority="11567" stopIfTrue="1">
      <formula>INDIRECT("E"&amp;ROW())="Await"</formula>
    </cfRule>
    <cfRule type="expression" dxfId="2315" priority="11568" stopIfTrue="1">
      <formula>INDIRECT("E"&amp;ROW())="CLEANSED"</formula>
    </cfRule>
    <cfRule type="expression" dxfId="2314" priority="11569" stopIfTrue="1">
      <formula>INDIRECT("E"&amp;ROW())="PM TO CLEANSE"</formula>
    </cfRule>
    <cfRule type="expression" dxfId="2313" priority="11570" stopIfTrue="1">
      <formula>INDIRECT("E"&amp;ROW())="Survey Received"</formula>
    </cfRule>
    <cfRule type="expression" dxfId="2312" priority="11571" stopIfTrue="1">
      <formula>INDIRECT("E"&amp;ROW())="Survey Booked"</formula>
    </cfRule>
  </conditionalFormatting>
  <conditionalFormatting sqref="I156:AB176">
    <cfRule type="expression" dxfId="2311" priority="11553">
      <formula>INDIRECT("D"&amp;ROW())="Yes"</formula>
    </cfRule>
  </conditionalFormatting>
  <conditionalFormatting sqref="I179:AB184">
    <cfRule type="expression" dxfId="2310" priority="6845">
      <formula>INDIRECT("D"&amp;ROW())="Yes"</formula>
    </cfRule>
  </conditionalFormatting>
  <conditionalFormatting sqref="I183:AB184">
    <cfRule type="expression" dxfId="2309" priority="6836" stopIfTrue="1">
      <formula>INDIRECT("E"&amp;ROW())="Await Client Approval"</formula>
    </cfRule>
    <cfRule type="expression" dxfId="2308" priority="6837" stopIfTrue="1">
      <formula>INDIRECT("E"&amp;ROW())="SCOPE SURVEY"</formula>
    </cfRule>
    <cfRule type="expression" dxfId="2307" priority="6838" stopIfTrue="1">
      <formula>INDIRECT("E"&amp;ROW())="Priced"</formula>
    </cfRule>
    <cfRule type="expression" dxfId="2306" priority="6839" stopIfTrue="1">
      <formula>INDIRECT("E"&amp;ROW())="Sent for pricing"</formula>
    </cfRule>
    <cfRule type="expression" dxfId="2305" priority="6840" stopIfTrue="1">
      <formula>INDIRECT("E"&amp;ROW())="Await"</formula>
    </cfRule>
    <cfRule type="expression" dxfId="2304" priority="6841" stopIfTrue="1">
      <formula>INDIRECT("E"&amp;ROW())="CLEANSED"</formula>
    </cfRule>
    <cfRule type="expression" dxfId="2303" priority="6842" stopIfTrue="1">
      <formula>INDIRECT("E"&amp;ROW())="PM TO CLEANSE"</formula>
    </cfRule>
    <cfRule type="expression" dxfId="2302" priority="6843" stopIfTrue="1">
      <formula>INDIRECT("E"&amp;ROW())="Survey Received"</formula>
    </cfRule>
    <cfRule type="expression" dxfId="2301" priority="6844" stopIfTrue="1">
      <formula>INDIRECT("E"&amp;ROW())="Survey Booked"</formula>
    </cfRule>
    <cfRule type="expression" dxfId="2300" priority="6846" stopIfTrue="1">
      <formula>INDIRECT("E"&amp;ROW())="Recall Required"</formula>
    </cfRule>
    <cfRule type="expression" dxfId="2299" priority="6847" stopIfTrue="1">
      <formula>INDIRECT("E"&amp;ROW())="Supply Only"</formula>
    </cfRule>
    <cfRule type="expression" dxfId="2298" priority="6848" stopIfTrue="1">
      <formula>INDIRECT("E"&amp;ROW())="Part Fitted"</formula>
    </cfRule>
    <cfRule type="expression" dxfId="2297" priority="6849" stopIfTrue="1">
      <formula>INDIRECT("E"&amp;ROW())="confirmed"</formula>
    </cfRule>
    <cfRule type="expression" dxfId="2296" priority="6850" stopIfTrue="1">
      <formula>INDIRECT("E"&amp;ROW())="Duplicate"</formula>
    </cfRule>
    <cfRule type="expression" dxfId="2295" priority="6851" stopIfTrue="1">
      <formula>INDIRECT("E"&amp;ROW())="Handed Back"</formula>
    </cfRule>
    <cfRule type="expression" dxfId="2294" priority="6852" stopIfTrue="1">
      <formula>INDIRECT("E"&amp;ROW())="Refusal"</formula>
    </cfRule>
    <cfRule type="expression" dxfId="2293" priority="6853" stopIfTrue="1">
      <formula>INDIRECT("E"&amp;ROW())="No Access install"</formula>
    </cfRule>
    <cfRule type="expression" dxfId="2292" priority="6854" stopIfTrue="1">
      <formula>INDIRECT("E"&amp;ROW())="No Access survey"</formula>
    </cfRule>
    <cfRule type="expression" dxfId="2291" priority="6855" stopIfTrue="1">
      <formula>INDIRECT("E"&amp;ROW())="NWR"</formula>
    </cfRule>
    <cfRule type="expression" dxfId="2290" priority="6856" stopIfTrue="1">
      <formula>INDIRECT("E"&amp;ROW())="Cancelled"</formula>
    </cfRule>
    <cfRule type="expression" dxfId="2289" priority="6857" stopIfTrue="1">
      <formula>INDIRECT("E"&amp;ROW())="On hold"</formula>
    </cfRule>
    <cfRule type="expression" dxfId="2288" priority="6858" stopIfTrue="1">
      <formula>INDIRECT("E"&amp;ROW())="Handed Over"</formula>
    </cfRule>
    <cfRule type="expression" dxfId="2287" priority="6859" stopIfTrue="1">
      <formula>INDIRECT("E"&amp;ROW())="Fitted"</formula>
    </cfRule>
    <cfRule type="expression" dxfId="2286" priority="6860" stopIfTrue="1">
      <formula>INDIRECT("E"&amp;ROW())="Booked to fit"</formula>
    </cfRule>
    <cfRule type="expression" dxfId="2285" priority="6861" stopIfTrue="1">
      <formula>INDIRECT("E"&amp;ROW())="Delivered To Depot/Container"</formula>
    </cfRule>
    <cfRule type="expression" dxfId="2284" priority="6862" stopIfTrue="1">
      <formula>INDIRECT("E"&amp;ROW())="Called Off"</formula>
    </cfRule>
    <cfRule type="expression" dxfId="2283" priority="6863" stopIfTrue="1">
      <formula>INDIRECT("E"&amp;ROW())="Await Client Approval"</formula>
    </cfRule>
    <cfRule type="expression" dxfId="2282" priority="6864" stopIfTrue="1">
      <formula>INDIRECT("E"&amp;ROW())="SCOPE SURVEY"</formula>
    </cfRule>
    <cfRule type="expression" dxfId="2281" priority="6865" stopIfTrue="1">
      <formula>INDIRECT("E"&amp;ROW())="Priced"</formula>
    </cfRule>
    <cfRule type="expression" dxfId="2280" priority="6866" stopIfTrue="1">
      <formula>INDIRECT("E"&amp;ROW())="Sent for pricing"</formula>
    </cfRule>
    <cfRule type="expression" dxfId="2279" priority="6867" stopIfTrue="1">
      <formula>INDIRECT("E"&amp;ROW())="Await"</formula>
    </cfRule>
    <cfRule type="expression" dxfId="2278" priority="6868" stopIfTrue="1">
      <formula>INDIRECT("E"&amp;ROW())="CLEANSED"</formula>
    </cfRule>
    <cfRule type="expression" dxfId="2277" priority="6869" stopIfTrue="1">
      <formula>INDIRECT("E"&amp;ROW())="PM TO CLEANSE"</formula>
    </cfRule>
    <cfRule type="expression" dxfId="2276" priority="6870" stopIfTrue="1">
      <formula>INDIRECT("E"&amp;ROW())="Survey Received"</formula>
    </cfRule>
    <cfRule type="expression" dxfId="2275" priority="6871" stopIfTrue="1">
      <formula>INDIRECT("E"&amp;ROW())="Survey Booked"</formula>
    </cfRule>
  </conditionalFormatting>
  <conditionalFormatting sqref="I185:AB185">
    <cfRule type="expression" dxfId="2274" priority="7268" stopIfTrue="1">
      <formula>INDIRECT("E"&amp;ROW())="Recall Required"</formula>
    </cfRule>
    <cfRule type="expression" dxfId="2273" priority="7269" stopIfTrue="1">
      <formula>INDIRECT("E"&amp;ROW())="Supply Only"</formula>
    </cfRule>
    <cfRule type="expression" dxfId="2272" priority="7270" stopIfTrue="1">
      <formula>INDIRECT("E"&amp;ROW())="Part Fitted"</formula>
    </cfRule>
    <cfRule type="expression" dxfId="2271" priority="7271" stopIfTrue="1">
      <formula>INDIRECT("E"&amp;ROW())="confirmed"</formula>
    </cfRule>
    <cfRule type="expression" dxfId="2270" priority="7272" stopIfTrue="1">
      <formula>INDIRECT("E"&amp;ROW())="Duplicate"</formula>
    </cfRule>
    <cfRule type="expression" dxfId="2269" priority="7273" stopIfTrue="1">
      <formula>INDIRECT("E"&amp;ROW())="Handed Back"</formula>
    </cfRule>
    <cfRule type="expression" dxfId="2268" priority="7274" stopIfTrue="1">
      <formula>INDIRECT("E"&amp;ROW())="Refusal"</formula>
    </cfRule>
    <cfRule type="expression" dxfId="2267" priority="7275" stopIfTrue="1">
      <formula>INDIRECT("E"&amp;ROW())="No Access install"</formula>
    </cfRule>
    <cfRule type="expression" dxfId="2266" priority="7276" stopIfTrue="1">
      <formula>INDIRECT("E"&amp;ROW())="No Access survey"</formula>
    </cfRule>
    <cfRule type="expression" dxfId="2265" priority="7277" stopIfTrue="1">
      <formula>INDIRECT("E"&amp;ROW())="NWR"</formula>
    </cfRule>
    <cfRule type="expression" dxfId="2264" priority="7278" stopIfTrue="1">
      <formula>INDIRECT("E"&amp;ROW())="Cancelled"</formula>
    </cfRule>
    <cfRule type="expression" dxfId="2263" priority="7279" stopIfTrue="1">
      <formula>INDIRECT("E"&amp;ROW())="On hold"</formula>
    </cfRule>
    <cfRule type="expression" dxfId="2262" priority="7280" stopIfTrue="1">
      <formula>INDIRECT("E"&amp;ROW())="Handed Over"</formula>
    </cfRule>
    <cfRule type="expression" dxfId="2261" priority="7281" stopIfTrue="1">
      <formula>INDIRECT("E"&amp;ROW())="Fitted"</formula>
    </cfRule>
    <cfRule type="expression" dxfId="2260" priority="7282" stopIfTrue="1">
      <formula>INDIRECT("E"&amp;ROW())="Booked to fit"</formula>
    </cfRule>
    <cfRule type="expression" dxfId="2259" priority="7283" stopIfTrue="1">
      <formula>INDIRECT("E"&amp;ROW())="Delivered To Depot/Container"</formula>
    </cfRule>
    <cfRule type="expression" dxfId="2258" priority="7284" stopIfTrue="1">
      <formula>INDIRECT("E"&amp;ROW())="Called Off"</formula>
    </cfRule>
    <cfRule type="expression" dxfId="2257" priority="7285" stopIfTrue="1">
      <formula>INDIRECT("E"&amp;ROW())="Await Client Approval"</formula>
    </cfRule>
    <cfRule type="expression" dxfId="2256" priority="7286" stopIfTrue="1">
      <formula>INDIRECT("E"&amp;ROW())="SCOPE SURVEY"</formula>
    </cfRule>
    <cfRule type="expression" dxfId="2255" priority="7287" stopIfTrue="1">
      <formula>INDIRECT("E"&amp;ROW())="Priced"</formula>
    </cfRule>
    <cfRule type="expression" dxfId="2254" priority="7288" stopIfTrue="1">
      <formula>INDIRECT("E"&amp;ROW())="Sent for pricing"</formula>
    </cfRule>
    <cfRule type="expression" dxfId="2253" priority="7289" stopIfTrue="1">
      <formula>INDIRECT("E"&amp;ROW())="Await"</formula>
    </cfRule>
    <cfRule type="expression" dxfId="2252" priority="7290" stopIfTrue="1">
      <formula>INDIRECT("E"&amp;ROW())="CLEANSED"</formula>
    </cfRule>
    <cfRule type="expression" dxfId="2251" priority="7291" stopIfTrue="1">
      <formula>INDIRECT("E"&amp;ROW())="PM TO CLEANSE"</formula>
    </cfRule>
    <cfRule type="expression" dxfId="2250" priority="7292" stopIfTrue="1">
      <formula>INDIRECT("E"&amp;ROW())="Survey Received"</formula>
    </cfRule>
    <cfRule type="expression" dxfId="2249" priority="7293" stopIfTrue="1">
      <formula>INDIRECT("E"&amp;ROW())="Survey Booked"</formula>
    </cfRule>
    <cfRule type="expression" dxfId="2248" priority="7321" stopIfTrue="1">
      <formula>INDIRECT("E"&amp;ROW())="Await Client Approval"</formula>
    </cfRule>
    <cfRule type="expression" dxfId="2247" priority="7322" stopIfTrue="1">
      <formula>INDIRECT("E"&amp;ROW())="SCOPE SURVEY"</formula>
    </cfRule>
    <cfRule type="expression" dxfId="2246" priority="7323" stopIfTrue="1">
      <formula>INDIRECT("E"&amp;ROW())="Priced"</formula>
    </cfRule>
    <cfRule type="expression" dxfId="2245" priority="7324" stopIfTrue="1">
      <formula>INDIRECT("E"&amp;ROW())="Sent for pricing"</formula>
    </cfRule>
    <cfRule type="expression" dxfId="2244" priority="7325" stopIfTrue="1">
      <formula>INDIRECT("E"&amp;ROW())="Await"</formula>
    </cfRule>
    <cfRule type="expression" dxfId="2243" priority="7326" stopIfTrue="1">
      <formula>INDIRECT("E"&amp;ROW())="CLEANSED"</formula>
    </cfRule>
    <cfRule type="expression" dxfId="2242" priority="7327" stopIfTrue="1">
      <formula>INDIRECT("E"&amp;ROW())="PM TO CLEANSE"</formula>
    </cfRule>
    <cfRule type="expression" dxfId="2241" priority="7328" stopIfTrue="1">
      <formula>INDIRECT("E"&amp;ROW())="Survey Received"</formula>
    </cfRule>
    <cfRule type="expression" dxfId="2240" priority="7329" stopIfTrue="1">
      <formula>INDIRECT("E"&amp;ROW())="Survey Booked"</formula>
    </cfRule>
    <cfRule type="expression" dxfId="2239" priority="7330" stopIfTrue="1">
      <formula>INDIRECT("E"&amp;ROW())="Await Client Approval"</formula>
    </cfRule>
    <cfRule type="expression" dxfId="2238" priority="7331" stopIfTrue="1">
      <formula>INDIRECT("E"&amp;ROW())="SCOPE SURVEY"</formula>
    </cfRule>
    <cfRule type="expression" dxfId="2237" priority="7332" stopIfTrue="1">
      <formula>INDIRECT("E"&amp;ROW())="Priced"</formula>
    </cfRule>
    <cfRule type="expression" dxfId="2236" priority="7333" stopIfTrue="1">
      <formula>INDIRECT("E"&amp;ROW())="Sent for pricing"</formula>
    </cfRule>
    <cfRule type="expression" dxfId="2235" priority="7334" stopIfTrue="1">
      <formula>INDIRECT("E"&amp;ROW())="Await"</formula>
    </cfRule>
    <cfRule type="expression" dxfId="2234" priority="7335" stopIfTrue="1">
      <formula>INDIRECT("E"&amp;ROW())="CLEANSED"</formula>
    </cfRule>
    <cfRule type="expression" dxfId="2233" priority="7336" stopIfTrue="1">
      <formula>INDIRECT("E"&amp;ROW())="PM TO CLEANSE"</formula>
    </cfRule>
    <cfRule type="expression" dxfId="2232" priority="7337" stopIfTrue="1">
      <formula>INDIRECT("E"&amp;ROW())="Survey Received"</formula>
    </cfRule>
    <cfRule type="expression" dxfId="2231" priority="7338" stopIfTrue="1">
      <formula>INDIRECT("E"&amp;ROW())="Survey Booked"</formula>
    </cfRule>
  </conditionalFormatting>
  <conditionalFormatting sqref="I186:AB186">
    <cfRule type="expression" dxfId="2230" priority="6927" stopIfTrue="1">
      <formula>INDIRECT("E"&amp;ROW())="Recall Required"</formula>
    </cfRule>
    <cfRule type="expression" dxfId="2229" priority="6980" stopIfTrue="1">
      <formula>INDIRECT("E"&amp;ROW())="Await Client Approval"</formula>
    </cfRule>
    <cfRule type="expression" dxfId="2228" priority="6981" stopIfTrue="1">
      <formula>INDIRECT("E"&amp;ROW())="SCOPE SURVEY"</formula>
    </cfRule>
    <cfRule type="expression" dxfId="2227" priority="6982" stopIfTrue="1">
      <formula>INDIRECT("E"&amp;ROW())="Priced"</formula>
    </cfRule>
    <cfRule type="expression" dxfId="2226" priority="6983" stopIfTrue="1">
      <formula>INDIRECT("E"&amp;ROW())="Sent for pricing"</formula>
    </cfRule>
    <cfRule type="expression" dxfId="2225" priority="6984" stopIfTrue="1">
      <formula>INDIRECT("E"&amp;ROW())="Await"</formula>
    </cfRule>
    <cfRule type="expression" dxfId="2224" priority="6985" stopIfTrue="1">
      <formula>INDIRECT("E"&amp;ROW())="CLEANSED"</formula>
    </cfRule>
    <cfRule type="expression" dxfId="2223" priority="6986" stopIfTrue="1">
      <formula>INDIRECT("E"&amp;ROW())="PM TO CLEANSE"</formula>
    </cfRule>
    <cfRule type="expression" dxfId="2222" priority="6987" stopIfTrue="1">
      <formula>INDIRECT("E"&amp;ROW())="Survey Received"</formula>
    </cfRule>
    <cfRule type="expression" dxfId="2221" priority="6988" stopIfTrue="1">
      <formula>INDIRECT("E"&amp;ROW())="Survey Booked"</formula>
    </cfRule>
    <cfRule type="expression" dxfId="2220" priority="6989" stopIfTrue="1">
      <formula>INDIRECT("E"&amp;ROW())="Supply Only"</formula>
    </cfRule>
    <cfRule type="expression" dxfId="2219" priority="6990" stopIfTrue="1">
      <formula>INDIRECT("E"&amp;ROW())="Part Fitted"</formula>
    </cfRule>
    <cfRule type="expression" dxfId="2218" priority="6991" stopIfTrue="1">
      <formula>INDIRECT("E"&amp;ROW())="confirmed"</formula>
    </cfRule>
    <cfRule type="expression" dxfId="2217" priority="6992" stopIfTrue="1">
      <formula>INDIRECT("E"&amp;ROW())="Duplicate"</formula>
    </cfRule>
    <cfRule type="expression" dxfId="2216" priority="6993" stopIfTrue="1">
      <formula>INDIRECT("E"&amp;ROW())="Handed Back"</formula>
    </cfRule>
    <cfRule type="expression" dxfId="2215" priority="6994" stopIfTrue="1">
      <formula>INDIRECT("E"&amp;ROW())="Refusal"</formula>
    </cfRule>
    <cfRule type="expression" dxfId="2214" priority="6995" stopIfTrue="1">
      <formula>INDIRECT("E"&amp;ROW())="No Access install"</formula>
    </cfRule>
    <cfRule type="expression" dxfId="2213" priority="6996" stopIfTrue="1">
      <formula>INDIRECT("E"&amp;ROW())="No Access survey"</formula>
    </cfRule>
    <cfRule type="expression" dxfId="2212" priority="6997" stopIfTrue="1">
      <formula>INDIRECT("E"&amp;ROW())="NWR"</formula>
    </cfRule>
    <cfRule type="expression" dxfId="2211" priority="6998" stopIfTrue="1">
      <formula>INDIRECT("E"&amp;ROW())="Cancelled"</formula>
    </cfRule>
    <cfRule type="expression" dxfId="2210" priority="6999" stopIfTrue="1">
      <formula>INDIRECT("E"&amp;ROW())="On hold"</formula>
    </cfRule>
    <cfRule type="expression" dxfId="2209" priority="7000" stopIfTrue="1">
      <formula>INDIRECT("E"&amp;ROW())="Handed Over"</formula>
    </cfRule>
    <cfRule type="expression" dxfId="2208" priority="7001" stopIfTrue="1">
      <formula>INDIRECT("E"&amp;ROW())="Fitted"</formula>
    </cfRule>
    <cfRule type="expression" dxfId="2207" priority="7002" stopIfTrue="1">
      <formula>INDIRECT("E"&amp;ROW())="Booked to fit"</formula>
    </cfRule>
    <cfRule type="expression" dxfId="2206" priority="7003" stopIfTrue="1">
      <formula>INDIRECT("E"&amp;ROW())="Delivered To Depot/Container"</formula>
    </cfRule>
    <cfRule type="expression" dxfId="2205" priority="7004" stopIfTrue="1">
      <formula>INDIRECT("E"&amp;ROW())="Called Off"</formula>
    </cfRule>
    <cfRule type="expression" dxfId="2204" priority="7005" stopIfTrue="1">
      <formula>INDIRECT("E"&amp;ROW())="Await Client Approval"</formula>
    </cfRule>
    <cfRule type="expression" dxfId="2203" priority="7006" stopIfTrue="1">
      <formula>INDIRECT("E"&amp;ROW())="SCOPE SURVEY"</formula>
    </cfRule>
    <cfRule type="expression" dxfId="2202" priority="7007" stopIfTrue="1">
      <formula>INDIRECT("E"&amp;ROW())="Priced"</formula>
    </cfRule>
    <cfRule type="expression" dxfId="2201" priority="7008" stopIfTrue="1">
      <formula>INDIRECT("E"&amp;ROW())="Sent for pricing"</formula>
    </cfRule>
    <cfRule type="expression" dxfId="2200" priority="7009" stopIfTrue="1">
      <formula>INDIRECT("E"&amp;ROW())="Await"</formula>
    </cfRule>
    <cfRule type="expression" dxfId="2199" priority="7010" stopIfTrue="1">
      <formula>INDIRECT("E"&amp;ROW())="CLEANSED"</formula>
    </cfRule>
    <cfRule type="expression" dxfId="2198" priority="7011" stopIfTrue="1">
      <formula>INDIRECT("E"&amp;ROW())="PM TO CLEANSE"</formula>
    </cfRule>
    <cfRule type="expression" dxfId="2197" priority="7012" stopIfTrue="1">
      <formula>INDIRECT("E"&amp;ROW())="Survey Received"</formula>
    </cfRule>
    <cfRule type="expression" dxfId="2196" priority="7013" stopIfTrue="1">
      <formula>INDIRECT("E"&amp;ROW())="Survey Booked"</formula>
    </cfRule>
    <cfRule type="expression" dxfId="2195" priority="7014" stopIfTrue="1">
      <formula>INDIRECT("E"&amp;ROW())="Await Client Approval"</formula>
    </cfRule>
    <cfRule type="expression" dxfId="2194" priority="7015" stopIfTrue="1">
      <formula>INDIRECT("E"&amp;ROW())="SCOPE SURVEY"</formula>
    </cfRule>
    <cfRule type="expression" dxfId="2193" priority="7016" stopIfTrue="1">
      <formula>INDIRECT("E"&amp;ROW())="Priced"</formula>
    </cfRule>
    <cfRule type="expression" dxfId="2192" priority="7017" stopIfTrue="1">
      <formula>INDIRECT("E"&amp;ROW())="Sent for pricing"</formula>
    </cfRule>
    <cfRule type="expression" dxfId="2191" priority="7018" stopIfTrue="1">
      <formula>INDIRECT("E"&amp;ROW())="Await"</formula>
    </cfRule>
    <cfRule type="expression" dxfId="2190" priority="7019" stopIfTrue="1">
      <formula>INDIRECT("E"&amp;ROW())="CLEANSED"</formula>
    </cfRule>
    <cfRule type="expression" dxfId="2189" priority="7020" stopIfTrue="1">
      <formula>INDIRECT("E"&amp;ROW())="PM TO CLEANSE"</formula>
    </cfRule>
    <cfRule type="expression" dxfId="2188" priority="7021" stopIfTrue="1">
      <formula>INDIRECT("E"&amp;ROW())="Survey Received"</formula>
    </cfRule>
    <cfRule type="expression" dxfId="2187" priority="7022" stopIfTrue="1">
      <formula>INDIRECT("E"&amp;ROW())="Survey Booked"</formula>
    </cfRule>
    <cfRule type="expression" dxfId="2186" priority="7023">
      <formula>INDIRECT("D"&amp;ROW())="Yes"</formula>
    </cfRule>
    <cfRule type="expression" dxfId="2185" priority="7024" stopIfTrue="1">
      <formula>INDIRECT("E"&amp;ROW())="Recall Required"</formula>
    </cfRule>
    <cfRule type="expression" dxfId="2184" priority="7026" stopIfTrue="1">
      <formula>INDIRECT("E"&amp;ROW())="Await Client Approval"</formula>
    </cfRule>
    <cfRule type="expression" dxfId="2183" priority="7027" stopIfTrue="1">
      <formula>INDIRECT("E"&amp;ROW())="SCOPE SURVEY"</formula>
    </cfRule>
    <cfRule type="expression" dxfId="2182" priority="7028" stopIfTrue="1">
      <formula>INDIRECT("E"&amp;ROW())="Priced"</formula>
    </cfRule>
    <cfRule type="expression" dxfId="2181" priority="7029" stopIfTrue="1">
      <formula>INDIRECT("E"&amp;ROW())="Sent for pricing"</formula>
    </cfRule>
    <cfRule type="expression" dxfId="2180" priority="7030" stopIfTrue="1">
      <formula>INDIRECT("E"&amp;ROW())="Await"</formula>
    </cfRule>
    <cfRule type="expression" dxfId="2179" priority="7031" stopIfTrue="1">
      <formula>INDIRECT("E"&amp;ROW())="CLEANSED"</formula>
    </cfRule>
    <cfRule type="expression" dxfId="2178" priority="7032" stopIfTrue="1">
      <formula>INDIRECT("E"&amp;ROW())="PM TO CLEANSE"</formula>
    </cfRule>
    <cfRule type="expression" dxfId="2177" priority="7033" stopIfTrue="1">
      <formula>INDIRECT("E"&amp;ROW())="Survey Received"</formula>
    </cfRule>
    <cfRule type="expression" dxfId="2176" priority="7034" stopIfTrue="1">
      <formula>INDIRECT("E"&amp;ROW())="Survey Booked"</formula>
    </cfRule>
    <cfRule type="expression" dxfId="2175" priority="7035">
      <formula>INDIRECT("D"&amp;ROW())="Yes"</formula>
    </cfRule>
    <cfRule type="expression" dxfId="2174" priority="7036" stopIfTrue="1">
      <formula>INDIRECT("E"&amp;ROW())="Recall Required"</formula>
    </cfRule>
    <cfRule type="expression" dxfId="2173" priority="7037" stopIfTrue="1">
      <formula>INDIRECT("E"&amp;ROW())="Supply Only"</formula>
    </cfRule>
    <cfRule type="expression" dxfId="2172" priority="7038" stopIfTrue="1">
      <formula>INDIRECT("E"&amp;ROW())="Part Fitted"</formula>
    </cfRule>
    <cfRule type="expression" dxfId="2171" priority="7039" stopIfTrue="1">
      <formula>INDIRECT("E"&amp;ROW())="confirmed"</formula>
    </cfRule>
    <cfRule type="expression" dxfId="2170" priority="7040" stopIfTrue="1">
      <formula>INDIRECT("E"&amp;ROW())="Duplicate"</formula>
    </cfRule>
    <cfRule type="expression" dxfId="2169" priority="7041" stopIfTrue="1">
      <formula>INDIRECT("E"&amp;ROW())="Handed Back"</formula>
    </cfRule>
    <cfRule type="expression" dxfId="2168" priority="7042" stopIfTrue="1">
      <formula>INDIRECT("E"&amp;ROW())="Refusal"</formula>
    </cfRule>
    <cfRule type="expression" dxfId="2167" priority="7043" stopIfTrue="1">
      <formula>INDIRECT("E"&amp;ROW())="No Access install"</formula>
    </cfRule>
    <cfRule type="expression" dxfId="2166" priority="7044" stopIfTrue="1">
      <formula>INDIRECT("E"&amp;ROW())="No Access survey"</formula>
    </cfRule>
    <cfRule type="expression" dxfId="2165" priority="7045" stopIfTrue="1">
      <formula>INDIRECT("E"&amp;ROW())="NWR"</formula>
    </cfRule>
    <cfRule type="expression" dxfId="2164" priority="7046" stopIfTrue="1">
      <formula>INDIRECT("E"&amp;ROW())="Cancelled"</formula>
    </cfRule>
    <cfRule type="expression" dxfId="2163" priority="7047" stopIfTrue="1">
      <formula>INDIRECT("E"&amp;ROW())="On hold"</formula>
    </cfRule>
    <cfRule type="expression" dxfId="2162" priority="7048" stopIfTrue="1">
      <formula>INDIRECT("E"&amp;ROW())="Handed Over"</formula>
    </cfRule>
    <cfRule type="expression" dxfId="2161" priority="7049" stopIfTrue="1">
      <formula>INDIRECT("E"&amp;ROW())="Fitted"</formula>
    </cfRule>
    <cfRule type="expression" dxfId="2160" priority="7050" stopIfTrue="1">
      <formula>INDIRECT("E"&amp;ROW())="Booked to fit"</formula>
    </cfRule>
    <cfRule type="expression" dxfId="2159" priority="7051" stopIfTrue="1">
      <formula>INDIRECT("E"&amp;ROW())="Delivered To Depot/Container"</formula>
    </cfRule>
    <cfRule type="expression" dxfId="2158" priority="7052" stopIfTrue="1">
      <formula>INDIRECT("E"&amp;ROW())="Called Off"</formula>
    </cfRule>
    <cfRule type="expression" dxfId="2157" priority="7053">
      <formula>INDIRECT("D"&amp;ROW())="Yes"</formula>
    </cfRule>
    <cfRule type="expression" dxfId="2156" priority="7054" stopIfTrue="1">
      <formula>INDIRECT("E"&amp;ROW())="Recall Required"</formula>
    </cfRule>
    <cfRule type="expression" dxfId="2155" priority="7133" stopIfTrue="1">
      <formula>INDIRECT("E"&amp;ROW())="Supply Only"</formula>
    </cfRule>
    <cfRule type="expression" dxfId="2154" priority="7134" stopIfTrue="1">
      <formula>INDIRECT("E"&amp;ROW())="Part Fitted"</formula>
    </cfRule>
    <cfRule type="expression" dxfId="2153" priority="7135" stopIfTrue="1">
      <formula>INDIRECT("E"&amp;ROW())="confirmed"</formula>
    </cfRule>
    <cfRule type="expression" dxfId="2152" priority="7136" stopIfTrue="1">
      <formula>INDIRECT("E"&amp;ROW())="Duplicate"</formula>
    </cfRule>
    <cfRule type="expression" dxfId="2151" priority="7137" stopIfTrue="1">
      <formula>INDIRECT("E"&amp;ROW())="Handed Back"</formula>
    </cfRule>
    <cfRule type="expression" dxfId="2150" priority="7138" stopIfTrue="1">
      <formula>INDIRECT("E"&amp;ROW())="Refusal"</formula>
    </cfRule>
    <cfRule type="expression" dxfId="2149" priority="7139" stopIfTrue="1">
      <formula>INDIRECT("E"&amp;ROW())="No Access install"</formula>
    </cfRule>
    <cfRule type="expression" dxfId="2148" priority="7140" stopIfTrue="1">
      <formula>INDIRECT("E"&amp;ROW())="No Access survey"</formula>
    </cfRule>
    <cfRule type="expression" dxfId="2147" priority="7141" stopIfTrue="1">
      <formula>INDIRECT("E"&amp;ROW())="NWR"</formula>
    </cfRule>
    <cfRule type="expression" dxfId="2146" priority="7142" stopIfTrue="1">
      <formula>INDIRECT("E"&amp;ROW())="Cancelled"</formula>
    </cfRule>
    <cfRule type="expression" dxfId="2145" priority="7143" stopIfTrue="1">
      <formula>INDIRECT("E"&amp;ROW())="On hold"</formula>
    </cfRule>
    <cfRule type="expression" dxfId="2144" priority="7144" stopIfTrue="1">
      <formula>INDIRECT("E"&amp;ROW())="Handed Over"</formula>
    </cfRule>
    <cfRule type="expression" dxfId="2143" priority="7145" stopIfTrue="1">
      <formula>INDIRECT("E"&amp;ROW())="Fitted"</formula>
    </cfRule>
    <cfRule type="expression" dxfId="2142" priority="7146" stopIfTrue="1">
      <formula>INDIRECT("E"&amp;ROW())="Booked to fit"</formula>
    </cfRule>
    <cfRule type="expression" dxfId="2141" priority="7147" stopIfTrue="1">
      <formula>INDIRECT("E"&amp;ROW())="Delivered To Depot/Container"</formula>
    </cfRule>
    <cfRule type="expression" dxfId="2140" priority="7148" stopIfTrue="1">
      <formula>INDIRECT("E"&amp;ROW())="Called Off"</formula>
    </cfRule>
    <cfRule type="expression" dxfId="2139" priority="7149" stopIfTrue="1">
      <formula>INDIRECT("E"&amp;ROW())="Await Client Approval"</formula>
    </cfRule>
    <cfRule type="expression" dxfId="2138" priority="7150" stopIfTrue="1">
      <formula>INDIRECT("E"&amp;ROW())="SCOPE SURVEY"</formula>
    </cfRule>
    <cfRule type="expression" dxfId="2137" priority="7151" stopIfTrue="1">
      <formula>INDIRECT("E"&amp;ROW())="Priced"</formula>
    </cfRule>
    <cfRule type="expression" dxfId="2136" priority="7152" stopIfTrue="1">
      <formula>INDIRECT("E"&amp;ROW())="Sent for pricing"</formula>
    </cfRule>
    <cfRule type="expression" dxfId="2135" priority="7153" stopIfTrue="1">
      <formula>INDIRECT("E"&amp;ROW())="Await"</formula>
    </cfRule>
    <cfRule type="expression" dxfId="2134" priority="7154" stopIfTrue="1">
      <formula>INDIRECT("E"&amp;ROW())="CLEANSED"</formula>
    </cfRule>
    <cfRule type="expression" dxfId="2133" priority="7155" stopIfTrue="1">
      <formula>INDIRECT("E"&amp;ROW())="PM TO CLEANSE"</formula>
    </cfRule>
    <cfRule type="expression" dxfId="2132" priority="7156" stopIfTrue="1">
      <formula>INDIRECT("E"&amp;ROW())="Survey Received"</formula>
    </cfRule>
    <cfRule type="expression" dxfId="2131" priority="7157" stopIfTrue="1">
      <formula>INDIRECT("E"&amp;ROW())="Survey Booked"</formula>
    </cfRule>
    <cfRule type="expression" dxfId="2130" priority="7185" stopIfTrue="1">
      <formula>INDIRECT("E"&amp;ROW())="SCOPE SURVEY"</formula>
    </cfRule>
    <cfRule type="expression" dxfId="2129" priority="7186" stopIfTrue="1">
      <formula>INDIRECT("E"&amp;ROW())="Priced"</formula>
    </cfRule>
    <cfRule type="expression" dxfId="2128" priority="7187" stopIfTrue="1">
      <formula>INDIRECT("E"&amp;ROW())="Sent for pricing"</formula>
    </cfRule>
    <cfRule type="expression" dxfId="2127" priority="7188" stopIfTrue="1">
      <formula>INDIRECT("E"&amp;ROW())="Await"</formula>
    </cfRule>
    <cfRule type="expression" dxfId="2126" priority="7189" stopIfTrue="1">
      <formula>INDIRECT("E"&amp;ROW())="CLEANSED"</formula>
    </cfRule>
    <cfRule type="expression" dxfId="2125" priority="7190" stopIfTrue="1">
      <formula>INDIRECT("E"&amp;ROW())="PM TO CLEANSE"</formula>
    </cfRule>
    <cfRule type="expression" dxfId="2124" priority="7191" stopIfTrue="1">
      <formula>INDIRECT("E"&amp;ROW())="Survey Received"</formula>
    </cfRule>
    <cfRule type="expression" dxfId="2123" priority="7192" stopIfTrue="1">
      <formula>INDIRECT("E"&amp;ROW())="Survey Booked"</formula>
    </cfRule>
  </conditionalFormatting>
  <conditionalFormatting sqref="I187:AB187 I74:AB74 A90:B94 D90:AB94 A93:AE93 A96:AE96 A97:B101 A102:AE103 A106:B109 D106:AB109 A112:AE113 A114:B115 D114:AB115 A115:AE115 A117:B121 D117:AB121 I131:AB131 A132:B133 D132:AB133 A135:B136 D135:AB136 A138:B138 D138:AB138 I139:AB139 A141:B141 D141:AB141 A143:B144 D143:AB144 A144:AE144 A146:B146 D146:AB146 A148:B148 D148:AB148 A178:B178 D178:AB178 A186:B187 A197:B197 D197:AB197 I199:AB2762">
    <cfRule type="expression" dxfId="2122" priority="6499">
      <formula>INDIRECT("D"&amp;ROW())="Yes"</formula>
    </cfRule>
  </conditionalFormatting>
  <conditionalFormatting sqref="I187:AB187">
    <cfRule type="expression" dxfId="2121" priority="6473" stopIfTrue="1">
      <formula>INDIRECT("E"&amp;ROW())="Recall Required"</formula>
    </cfRule>
    <cfRule type="expression" dxfId="2120" priority="6526" stopIfTrue="1">
      <formula>INDIRECT("E"&amp;ROW())="Await Client Approval"</formula>
    </cfRule>
    <cfRule type="expression" dxfId="2119" priority="6527" stopIfTrue="1">
      <formula>INDIRECT("E"&amp;ROW())="SCOPE SURVEY"</formula>
    </cfRule>
    <cfRule type="expression" dxfId="2118" priority="6528" stopIfTrue="1">
      <formula>INDIRECT("E"&amp;ROW())="Priced"</formula>
    </cfRule>
    <cfRule type="expression" dxfId="2117" priority="6529" stopIfTrue="1">
      <formula>INDIRECT("E"&amp;ROW())="Sent for pricing"</formula>
    </cfRule>
    <cfRule type="expression" dxfId="2116" priority="6530" stopIfTrue="1">
      <formula>INDIRECT("E"&amp;ROW())="Await"</formula>
    </cfRule>
    <cfRule type="expression" dxfId="2115" priority="6531" stopIfTrue="1">
      <formula>INDIRECT("E"&amp;ROW())="CLEANSED"</formula>
    </cfRule>
    <cfRule type="expression" dxfId="2114" priority="6532" stopIfTrue="1">
      <formula>INDIRECT("E"&amp;ROW())="PM TO CLEANSE"</formula>
    </cfRule>
    <cfRule type="expression" dxfId="2113" priority="6533" stopIfTrue="1">
      <formula>INDIRECT("E"&amp;ROW())="Survey Received"</formula>
    </cfRule>
    <cfRule type="expression" dxfId="2112" priority="6534" stopIfTrue="1">
      <formula>INDIRECT("E"&amp;ROW())="Survey Booked"</formula>
    </cfRule>
    <cfRule type="expression" dxfId="2111" priority="6535" stopIfTrue="1">
      <formula>INDIRECT("E"&amp;ROW())="Supply Only"</formula>
    </cfRule>
    <cfRule type="expression" dxfId="2110" priority="6536" stopIfTrue="1">
      <formula>INDIRECT("E"&amp;ROW())="Part Fitted"</formula>
    </cfRule>
    <cfRule type="expression" dxfId="2109" priority="6537" stopIfTrue="1">
      <formula>INDIRECT("E"&amp;ROW())="confirmed"</formula>
    </cfRule>
    <cfRule type="expression" dxfId="2108" priority="6538" stopIfTrue="1">
      <formula>INDIRECT("E"&amp;ROW())="Duplicate"</formula>
    </cfRule>
    <cfRule type="expression" dxfId="2107" priority="6539" stopIfTrue="1">
      <formula>INDIRECT("E"&amp;ROW())="Handed Back"</formula>
    </cfRule>
    <cfRule type="expression" dxfId="2106" priority="6540" stopIfTrue="1">
      <formula>INDIRECT("E"&amp;ROW())="Refusal"</formula>
    </cfRule>
    <cfRule type="expression" dxfId="2105" priority="6541" stopIfTrue="1">
      <formula>INDIRECT("E"&amp;ROW())="No Access install"</formula>
    </cfRule>
    <cfRule type="expression" dxfId="2104" priority="6542" stopIfTrue="1">
      <formula>INDIRECT("E"&amp;ROW())="No Access survey"</formula>
    </cfRule>
    <cfRule type="expression" dxfId="2103" priority="6543" stopIfTrue="1">
      <formula>INDIRECT("E"&amp;ROW())="NWR"</formula>
    </cfRule>
    <cfRule type="expression" dxfId="2102" priority="6544" stopIfTrue="1">
      <formula>INDIRECT("E"&amp;ROW())="Cancelled"</formula>
    </cfRule>
    <cfRule type="expression" dxfId="2101" priority="6545" stopIfTrue="1">
      <formula>INDIRECT("E"&amp;ROW())="On hold"</formula>
    </cfRule>
    <cfRule type="expression" dxfId="2100" priority="6546" stopIfTrue="1">
      <formula>INDIRECT("E"&amp;ROW())="Handed Over"</formula>
    </cfRule>
    <cfRule type="expression" dxfId="2099" priority="6547" stopIfTrue="1">
      <formula>INDIRECT("E"&amp;ROW())="Fitted"</formula>
    </cfRule>
    <cfRule type="expression" dxfId="2098" priority="6548" stopIfTrue="1">
      <formula>INDIRECT("E"&amp;ROW())="Booked to fit"</formula>
    </cfRule>
    <cfRule type="expression" dxfId="2097" priority="6549" stopIfTrue="1">
      <formula>INDIRECT("E"&amp;ROW())="Delivered To Depot/Container"</formula>
    </cfRule>
    <cfRule type="expression" dxfId="2096" priority="6550" stopIfTrue="1">
      <formula>INDIRECT("E"&amp;ROW())="Called Off"</formula>
    </cfRule>
    <cfRule type="expression" dxfId="2095" priority="6551" stopIfTrue="1">
      <formula>INDIRECT("E"&amp;ROW())="Await Client Approval"</formula>
    </cfRule>
    <cfRule type="expression" dxfId="2094" priority="6552" stopIfTrue="1">
      <formula>INDIRECT("E"&amp;ROW())="SCOPE SURVEY"</formula>
    </cfRule>
    <cfRule type="expression" dxfId="2093" priority="6553" stopIfTrue="1">
      <formula>INDIRECT("E"&amp;ROW())="Priced"</formula>
    </cfRule>
    <cfRule type="expression" dxfId="2092" priority="6554" stopIfTrue="1">
      <formula>INDIRECT("E"&amp;ROW())="Sent for pricing"</formula>
    </cfRule>
    <cfRule type="expression" dxfId="2091" priority="6555" stopIfTrue="1">
      <formula>INDIRECT("E"&amp;ROW())="Await"</formula>
    </cfRule>
    <cfRule type="expression" dxfId="2090" priority="6556" stopIfTrue="1">
      <formula>INDIRECT("E"&amp;ROW())="CLEANSED"</formula>
    </cfRule>
    <cfRule type="expression" dxfId="2089" priority="6557" stopIfTrue="1">
      <formula>INDIRECT("E"&amp;ROW())="PM TO CLEANSE"</formula>
    </cfRule>
    <cfRule type="expression" dxfId="2088" priority="6558" stopIfTrue="1">
      <formula>INDIRECT("E"&amp;ROW())="Survey Received"</formula>
    </cfRule>
    <cfRule type="expression" dxfId="2087" priority="6559" stopIfTrue="1">
      <formula>INDIRECT("E"&amp;ROW())="Survey Booked"</formula>
    </cfRule>
    <cfRule type="expression" dxfId="2086" priority="6560" stopIfTrue="1">
      <formula>INDIRECT("E"&amp;ROW())="Await Client Approval"</formula>
    </cfRule>
    <cfRule type="expression" dxfId="2085" priority="6561" stopIfTrue="1">
      <formula>INDIRECT("E"&amp;ROW())="SCOPE SURVEY"</formula>
    </cfRule>
    <cfRule type="expression" dxfId="2084" priority="6562" stopIfTrue="1">
      <formula>INDIRECT("E"&amp;ROW())="Priced"</formula>
    </cfRule>
    <cfRule type="expression" dxfId="2083" priority="6563" stopIfTrue="1">
      <formula>INDIRECT("E"&amp;ROW())="Sent for pricing"</formula>
    </cfRule>
    <cfRule type="expression" dxfId="2082" priority="6564" stopIfTrue="1">
      <formula>INDIRECT("E"&amp;ROW())="Await"</formula>
    </cfRule>
    <cfRule type="expression" dxfId="2081" priority="6565" stopIfTrue="1">
      <formula>INDIRECT("E"&amp;ROW())="CLEANSED"</formula>
    </cfRule>
    <cfRule type="expression" dxfId="2080" priority="6566" stopIfTrue="1">
      <formula>INDIRECT("E"&amp;ROW())="PM TO CLEANSE"</formula>
    </cfRule>
    <cfRule type="expression" dxfId="2079" priority="6567" stopIfTrue="1">
      <formula>INDIRECT("E"&amp;ROW())="Survey Received"</formula>
    </cfRule>
    <cfRule type="expression" dxfId="2078" priority="6568" stopIfTrue="1">
      <formula>INDIRECT("E"&amp;ROW())="Survey Booked"</formula>
    </cfRule>
    <cfRule type="expression" dxfId="2077" priority="6569">
      <formula>INDIRECT("D"&amp;ROW())="Yes"</formula>
    </cfRule>
    <cfRule type="expression" dxfId="2076" priority="6570" stopIfTrue="1">
      <formula>INDIRECT("E"&amp;ROW())="Recall Required"</formula>
    </cfRule>
    <cfRule type="expression" dxfId="2075" priority="6572" stopIfTrue="1">
      <formula>INDIRECT("E"&amp;ROW())="Await Client Approval"</formula>
    </cfRule>
    <cfRule type="expression" dxfId="2074" priority="6573" stopIfTrue="1">
      <formula>INDIRECT("E"&amp;ROW())="SCOPE SURVEY"</formula>
    </cfRule>
    <cfRule type="expression" dxfId="2073" priority="6574" stopIfTrue="1">
      <formula>INDIRECT("E"&amp;ROW())="Priced"</formula>
    </cfRule>
    <cfRule type="expression" dxfId="2072" priority="6575" stopIfTrue="1">
      <formula>INDIRECT("E"&amp;ROW())="Sent for pricing"</formula>
    </cfRule>
    <cfRule type="expression" dxfId="2071" priority="6576" stopIfTrue="1">
      <formula>INDIRECT("E"&amp;ROW())="Await"</formula>
    </cfRule>
    <cfRule type="expression" dxfId="2070" priority="6577" stopIfTrue="1">
      <formula>INDIRECT("E"&amp;ROW())="CLEANSED"</formula>
    </cfRule>
    <cfRule type="expression" dxfId="2069" priority="6578" stopIfTrue="1">
      <formula>INDIRECT("E"&amp;ROW())="PM TO CLEANSE"</formula>
    </cfRule>
    <cfRule type="expression" dxfId="2068" priority="6579" stopIfTrue="1">
      <formula>INDIRECT("E"&amp;ROW())="Survey Received"</formula>
    </cfRule>
    <cfRule type="expression" dxfId="2067" priority="6580" stopIfTrue="1">
      <formula>INDIRECT("E"&amp;ROW())="Survey Booked"</formula>
    </cfRule>
    <cfRule type="expression" dxfId="2066" priority="6581">
      <formula>INDIRECT("D"&amp;ROW())="Yes"</formula>
    </cfRule>
    <cfRule type="expression" dxfId="2065" priority="6582" stopIfTrue="1">
      <formula>INDIRECT("E"&amp;ROW())="Recall Required"</formula>
    </cfRule>
    <cfRule type="expression" dxfId="2064" priority="6583" stopIfTrue="1">
      <formula>INDIRECT("E"&amp;ROW())="Supply Only"</formula>
    </cfRule>
    <cfRule type="expression" dxfId="2063" priority="6584" stopIfTrue="1">
      <formula>INDIRECT("E"&amp;ROW())="Part Fitted"</formula>
    </cfRule>
    <cfRule type="expression" dxfId="2062" priority="6585" stopIfTrue="1">
      <formula>INDIRECT("E"&amp;ROW())="confirmed"</formula>
    </cfRule>
    <cfRule type="expression" dxfId="2061" priority="6586" stopIfTrue="1">
      <formula>INDIRECT("E"&amp;ROW())="Duplicate"</formula>
    </cfRule>
    <cfRule type="expression" dxfId="2060" priority="6587" stopIfTrue="1">
      <formula>INDIRECT("E"&amp;ROW())="Handed Back"</formula>
    </cfRule>
    <cfRule type="expression" dxfId="2059" priority="6588" stopIfTrue="1">
      <formula>INDIRECT("E"&amp;ROW())="Refusal"</formula>
    </cfRule>
    <cfRule type="expression" dxfId="2058" priority="6589" stopIfTrue="1">
      <formula>INDIRECT("E"&amp;ROW())="No Access install"</formula>
    </cfRule>
    <cfRule type="expression" dxfId="2057" priority="6590" stopIfTrue="1">
      <formula>INDIRECT("E"&amp;ROW())="No Access survey"</formula>
    </cfRule>
    <cfRule type="expression" dxfId="2056" priority="6591" stopIfTrue="1">
      <formula>INDIRECT("E"&amp;ROW())="NWR"</formula>
    </cfRule>
    <cfRule type="expression" dxfId="2055" priority="6592" stopIfTrue="1">
      <formula>INDIRECT("E"&amp;ROW())="Cancelled"</formula>
    </cfRule>
    <cfRule type="expression" dxfId="2054" priority="6593" stopIfTrue="1">
      <formula>INDIRECT("E"&amp;ROW())="On hold"</formula>
    </cfRule>
    <cfRule type="expression" dxfId="2053" priority="6594" stopIfTrue="1">
      <formula>INDIRECT("E"&amp;ROW())="Handed Over"</formula>
    </cfRule>
    <cfRule type="expression" dxfId="2052" priority="6595" stopIfTrue="1">
      <formula>INDIRECT("E"&amp;ROW())="Fitted"</formula>
    </cfRule>
    <cfRule type="expression" dxfId="2051" priority="6596" stopIfTrue="1">
      <formula>INDIRECT("E"&amp;ROW())="Booked to fit"</formula>
    </cfRule>
    <cfRule type="expression" dxfId="2050" priority="6597" stopIfTrue="1">
      <formula>INDIRECT("E"&amp;ROW())="Delivered To Depot/Container"</formula>
    </cfRule>
    <cfRule type="expression" dxfId="2049" priority="6598" stopIfTrue="1">
      <formula>INDIRECT("E"&amp;ROW())="Called Off"</formula>
    </cfRule>
    <cfRule type="expression" dxfId="2048" priority="6600" stopIfTrue="1">
      <formula>INDIRECT("E"&amp;ROW())="Recall Required"</formula>
    </cfRule>
    <cfRule type="expression" dxfId="2047" priority="6679" stopIfTrue="1">
      <formula>INDIRECT("E"&amp;ROW())="Supply Only"</formula>
    </cfRule>
    <cfRule type="expression" dxfId="2046" priority="6680" stopIfTrue="1">
      <formula>INDIRECT("E"&amp;ROW())="Part Fitted"</formula>
    </cfRule>
    <cfRule type="expression" dxfId="2045" priority="6681" stopIfTrue="1">
      <formula>INDIRECT("E"&amp;ROW())="confirmed"</formula>
    </cfRule>
    <cfRule type="expression" dxfId="2044" priority="6682" stopIfTrue="1">
      <formula>INDIRECT("E"&amp;ROW())="Duplicate"</formula>
    </cfRule>
    <cfRule type="expression" dxfId="2043" priority="6683" stopIfTrue="1">
      <formula>INDIRECT("E"&amp;ROW())="Handed Back"</formula>
    </cfRule>
    <cfRule type="expression" dxfId="2042" priority="6684" stopIfTrue="1">
      <formula>INDIRECT("E"&amp;ROW())="Refusal"</formula>
    </cfRule>
    <cfRule type="expression" dxfId="2041" priority="6685" stopIfTrue="1">
      <formula>INDIRECT("E"&amp;ROW())="No Access install"</formula>
    </cfRule>
    <cfRule type="expression" dxfId="2040" priority="6686" stopIfTrue="1">
      <formula>INDIRECT("E"&amp;ROW())="No Access survey"</formula>
    </cfRule>
    <cfRule type="expression" dxfId="2039" priority="6687" stopIfTrue="1">
      <formula>INDIRECT("E"&amp;ROW())="NWR"</formula>
    </cfRule>
    <cfRule type="expression" dxfId="2038" priority="6688" stopIfTrue="1">
      <formula>INDIRECT("E"&amp;ROW())="Cancelled"</formula>
    </cfRule>
    <cfRule type="expression" dxfId="2037" priority="6689" stopIfTrue="1">
      <formula>INDIRECT("E"&amp;ROW())="On hold"</formula>
    </cfRule>
    <cfRule type="expression" dxfId="2036" priority="6690" stopIfTrue="1">
      <formula>INDIRECT("E"&amp;ROW())="Handed Over"</formula>
    </cfRule>
    <cfRule type="expression" dxfId="2035" priority="6691" stopIfTrue="1">
      <formula>INDIRECT("E"&amp;ROW())="Fitted"</formula>
    </cfRule>
    <cfRule type="expression" dxfId="2034" priority="6692" stopIfTrue="1">
      <formula>INDIRECT("E"&amp;ROW())="Booked to fit"</formula>
    </cfRule>
    <cfRule type="expression" dxfId="2033" priority="6693" stopIfTrue="1">
      <formula>INDIRECT("E"&amp;ROW())="Delivered To Depot/Container"</formula>
    </cfRule>
    <cfRule type="expression" dxfId="2032" priority="6694" stopIfTrue="1">
      <formula>INDIRECT("E"&amp;ROW())="Called Off"</formula>
    </cfRule>
    <cfRule type="expression" dxfId="2031" priority="6695" stopIfTrue="1">
      <formula>INDIRECT("E"&amp;ROW())="Await Client Approval"</formula>
    </cfRule>
    <cfRule type="expression" dxfId="2030" priority="6696" stopIfTrue="1">
      <formula>INDIRECT("E"&amp;ROW())="SCOPE SURVEY"</formula>
    </cfRule>
    <cfRule type="expression" dxfId="2029" priority="6697" stopIfTrue="1">
      <formula>INDIRECT("E"&amp;ROW())="Priced"</formula>
    </cfRule>
    <cfRule type="expression" dxfId="2028" priority="6698" stopIfTrue="1">
      <formula>INDIRECT("E"&amp;ROW())="Sent for pricing"</formula>
    </cfRule>
    <cfRule type="expression" dxfId="2027" priority="6699" stopIfTrue="1">
      <formula>INDIRECT("E"&amp;ROW())="Await"</formula>
    </cfRule>
    <cfRule type="expression" dxfId="2026" priority="6700" stopIfTrue="1">
      <formula>INDIRECT("E"&amp;ROW())="CLEANSED"</formula>
    </cfRule>
    <cfRule type="expression" dxfId="2025" priority="6701" stopIfTrue="1">
      <formula>INDIRECT("E"&amp;ROW())="PM TO CLEANSE"</formula>
    </cfRule>
    <cfRule type="expression" dxfId="2024" priority="6702" stopIfTrue="1">
      <formula>INDIRECT("E"&amp;ROW())="Survey Received"</formula>
    </cfRule>
    <cfRule type="expression" dxfId="2023" priority="6703" stopIfTrue="1">
      <formula>INDIRECT("E"&amp;ROW())="Survey Booked"</formula>
    </cfRule>
    <cfRule type="expression" dxfId="2022" priority="6731" stopIfTrue="1">
      <formula>INDIRECT("E"&amp;ROW())="SCOPE SURVEY"</formula>
    </cfRule>
    <cfRule type="expression" dxfId="2021" priority="6732" stopIfTrue="1">
      <formula>INDIRECT("E"&amp;ROW())="Priced"</formula>
    </cfRule>
    <cfRule type="expression" dxfId="2020" priority="6733" stopIfTrue="1">
      <formula>INDIRECT("E"&amp;ROW())="Sent for pricing"</formula>
    </cfRule>
    <cfRule type="expression" dxfId="2019" priority="6734" stopIfTrue="1">
      <formula>INDIRECT("E"&amp;ROW())="Await"</formula>
    </cfRule>
    <cfRule type="expression" dxfId="2018" priority="6735" stopIfTrue="1">
      <formula>INDIRECT("E"&amp;ROW())="CLEANSED"</formula>
    </cfRule>
    <cfRule type="expression" dxfId="2017" priority="6736" stopIfTrue="1">
      <formula>INDIRECT("E"&amp;ROW())="PM TO CLEANSE"</formula>
    </cfRule>
    <cfRule type="expression" dxfId="2016" priority="6737" stopIfTrue="1">
      <formula>INDIRECT("E"&amp;ROW())="Survey Received"</formula>
    </cfRule>
    <cfRule type="expression" dxfId="2015" priority="6738" stopIfTrue="1">
      <formula>INDIRECT("E"&amp;ROW())="Survey Booked"</formula>
    </cfRule>
  </conditionalFormatting>
  <conditionalFormatting sqref="I188:AB188">
    <cfRule type="expression" dxfId="2014" priority="6319">
      <formula>INDIRECT("D"&amp;ROW())="Yes"</formula>
    </cfRule>
    <cfRule type="expression" dxfId="2013" priority="6320" stopIfTrue="1">
      <formula>INDIRECT("E"&amp;ROW())="Recall Required"</formula>
    </cfRule>
    <cfRule type="expression" dxfId="2012" priority="6321" stopIfTrue="1">
      <formula>INDIRECT("E"&amp;ROW())="Supply Only"</formula>
    </cfRule>
    <cfRule type="expression" dxfId="2011" priority="6322" stopIfTrue="1">
      <formula>INDIRECT("E"&amp;ROW())="Part Fitted"</formula>
    </cfRule>
    <cfRule type="expression" dxfId="2010" priority="6323" stopIfTrue="1">
      <formula>INDIRECT("E"&amp;ROW())="confirmed"</formula>
    </cfRule>
    <cfRule type="expression" dxfId="2009" priority="6324" stopIfTrue="1">
      <formula>INDIRECT("E"&amp;ROW())="Duplicate"</formula>
    </cfRule>
    <cfRule type="expression" dxfId="2008" priority="6325" stopIfTrue="1">
      <formula>INDIRECT("E"&amp;ROW())="Handed Back"</formula>
    </cfRule>
    <cfRule type="expression" dxfId="2007" priority="6326" stopIfTrue="1">
      <formula>INDIRECT("E"&amp;ROW())="Refusal"</formula>
    </cfRule>
    <cfRule type="expression" dxfId="2006" priority="6327" stopIfTrue="1">
      <formula>INDIRECT("E"&amp;ROW())="No Access install"</formula>
    </cfRule>
    <cfRule type="expression" dxfId="2005" priority="6328" stopIfTrue="1">
      <formula>INDIRECT("E"&amp;ROW())="No Access survey"</formula>
    </cfRule>
    <cfRule type="expression" dxfId="2004" priority="6329" stopIfTrue="1">
      <formula>INDIRECT("E"&amp;ROW())="NWR"</formula>
    </cfRule>
    <cfRule type="expression" dxfId="2003" priority="6330" stopIfTrue="1">
      <formula>INDIRECT("E"&amp;ROW())="Cancelled"</formula>
    </cfRule>
    <cfRule type="expression" dxfId="2002" priority="6331" stopIfTrue="1">
      <formula>INDIRECT("E"&amp;ROW())="On hold"</formula>
    </cfRule>
    <cfRule type="expression" dxfId="2001" priority="6332" stopIfTrue="1">
      <formula>INDIRECT("E"&amp;ROW())="Handed Over"</formula>
    </cfRule>
    <cfRule type="expression" dxfId="2000" priority="6333" stopIfTrue="1">
      <formula>INDIRECT("E"&amp;ROW())="Fitted"</formula>
    </cfRule>
    <cfRule type="expression" dxfId="1999" priority="6334" stopIfTrue="1">
      <formula>INDIRECT("E"&amp;ROW())="Booked to fit"</formula>
    </cfRule>
    <cfRule type="expression" dxfId="1998" priority="6335" stopIfTrue="1">
      <formula>INDIRECT("E"&amp;ROW())="Delivered To Depot/Container"</formula>
    </cfRule>
    <cfRule type="expression" dxfId="1997" priority="6336" stopIfTrue="1">
      <formula>INDIRECT("E"&amp;ROW())="Called Off"</formula>
    </cfRule>
    <cfRule type="expression" dxfId="1996" priority="6337" stopIfTrue="1">
      <formula>INDIRECT("E"&amp;ROW())="Await Client Approval"</formula>
    </cfRule>
    <cfRule type="expression" dxfId="1995" priority="6338" stopIfTrue="1">
      <formula>INDIRECT("E"&amp;ROW())="SCOPE SURVEY"</formula>
    </cfRule>
    <cfRule type="expression" dxfId="1994" priority="6339" stopIfTrue="1">
      <formula>INDIRECT("E"&amp;ROW())="Priced"</formula>
    </cfRule>
    <cfRule type="expression" dxfId="1993" priority="6340" stopIfTrue="1">
      <formula>INDIRECT("E"&amp;ROW())="Sent for pricing"</formula>
    </cfRule>
    <cfRule type="expression" dxfId="1992" priority="6341" stopIfTrue="1">
      <formula>INDIRECT("E"&amp;ROW())="Await"</formula>
    </cfRule>
    <cfRule type="expression" dxfId="1991" priority="6342" stopIfTrue="1">
      <formula>INDIRECT("E"&amp;ROW())="CLEANSED"</formula>
    </cfRule>
    <cfRule type="expression" dxfId="1990" priority="6343" stopIfTrue="1">
      <formula>INDIRECT("E"&amp;ROW())="PM TO CLEANSE"</formula>
    </cfRule>
    <cfRule type="expression" dxfId="1989" priority="6344" stopIfTrue="1">
      <formula>INDIRECT("E"&amp;ROW())="Survey Received"</formula>
    </cfRule>
    <cfRule type="expression" dxfId="1988" priority="6345" stopIfTrue="1">
      <formula>INDIRECT("E"&amp;ROW())="Survey Booked"</formula>
    </cfRule>
    <cfRule type="expression" dxfId="1987" priority="6373" stopIfTrue="1">
      <formula>INDIRECT("E"&amp;ROW())="Await Client Approval"</formula>
    </cfRule>
    <cfRule type="expression" dxfId="1986" priority="6374" stopIfTrue="1">
      <formula>INDIRECT("E"&amp;ROW())="SCOPE SURVEY"</formula>
    </cfRule>
    <cfRule type="expression" dxfId="1985" priority="6375" stopIfTrue="1">
      <formula>INDIRECT("E"&amp;ROW())="Priced"</formula>
    </cfRule>
    <cfRule type="expression" dxfId="1984" priority="6376" stopIfTrue="1">
      <formula>INDIRECT("E"&amp;ROW())="Sent for pricing"</formula>
    </cfRule>
    <cfRule type="expression" dxfId="1983" priority="6377" stopIfTrue="1">
      <formula>INDIRECT("E"&amp;ROW())="Await"</formula>
    </cfRule>
    <cfRule type="expression" dxfId="1982" priority="6378" stopIfTrue="1">
      <formula>INDIRECT("E"&amp;ROW())="CLEANSED"</formula>
    </cfRule>
    <cfRule type="expression" dxfId="1981" priority="6379" stopIfTrue="1">
      <formula>INDIRECT("E"&amp;ROW())="PM TO CLEANSE"</formula>
    </cfRule>
    <cfRule type="expression" dxfId="1980" priority="6380" stopIfTrue="1">
      <formula>INDIRECT("E"&amp;ROW())="Survey Received"</formula>
    </cfRule>
    <cfRule type="expression" dxfId="1979" priority="6381" stopIfTrue="1">
      <formula>INDIRECT("E"&amp;ROW())="Survey Booked"</formula>
    </cfRule>
    <cfRule type="expression" dxfId="1978" priority="6382" stopIfTrue="1">
      <formula>INDIRECT("E"&amp;ROW())="Await Client Approval"</formula>
    </cfRule>
    <cfRule type="expression" dxfId="1977" priority="6383" stopIfTrue="1">
      <formula>INDIRECT("E"&amp;ROW())="SCOPE SURVEY"</formula>
    </cfRule>
    <cfRule type="expression" dxfId="1976" priority="6384" stopIfTrue="1">
      <formula>INDIRECT("E"&amp;ROW())="Priced"</formula>
    </cfRule>
    <cfRule type="expression" dxfId="1975" priority="6385" stopIfTrue="1">
      <formula>INDIRECT("E"&amp;ROW())="Sent for pricing"</formula>
    </cfRule>
    <cfRule type="expression" dxfId="1974" priority="6386" stopIfTrue="1">
      <formula>INDIRECT("E"&amp;ROW())="Await"</formula>
    </cfRule>
    <cfRule type="expression" dxfId="1973" priority="6387" stopIfTrue="1">
      <formula>INDIRECT("E"&amp;ROW())="CLEANSED"</formula>
    </cfRule>
    <cfRule type="expression" dxfId="1972" priority="6388" stopIfTrue="1">
      <formula>INDIRECT("E"&amp;ROW())="PM TO CLEANSE"</formula>
    </cfRule>
    <cfRule type="expression" dxfId="1971" priority="6389" stopIfTrue="1">
      <formula>INDIRECT("E"&amp;ROW())="Survey Received"</formula>
    </cfRule>
    <cfRule type="expression" dxfId="1970" priority="6390" stopIfTrue="1">
      <formula>INDIRECT("E"&amp;ROW())="Survey Booked"</formula>
    </cfRule>
    <cfRule type="expression" dxfId="1969" priority="6391">
      <formula>INDIRECT("D"&amp;ROW())="Yes"</formula>
    </cfRule>
    <cfRule type="expression" dxfId="1968" priority="6392" stopIfTrue="1">
      <formula>INDIRECT("E"&amp;ROW())="Recall Required"</formula>
    </cfRule>
    <cfRule type="expression" dxfId="1967" priority="6393" stopIfTrue="1">
      <formula>INDIRECT("E"&amp;ROW())="Supply Only"</formula>
    </cfRule>
    <cfRule type="expression" dxfId="1966" priority="6394" stopIfTrue="1">
      <formula>INDIRECT("E"&amp;ROW())="Part Fitted"</formula>
    </cfRule>
    <cfRule type="expression" dxfId="1965" priority="6395" stopIfTrue="1">
      <formula>INDIRECT("E"&amp;ROW())="confirmed"</formula>
    </cfRule>
    <cfRule type="expression" dxfId="1964" priority="6396" stopIfTrue="1">
      <formula>INDIRECT("E"&amp;ROW())="Duplicate"</formula>
    </cfRule>
    <cfRule type="expression" dxfId="1963" priority="6397" stopIfTrue="1">
      <formula>INDIRECT("E"&amp;ROW())="Handed Back"</formula>
    </cfRule>
    <cfRule type="expression" dxfId="1962" priority="6398" stopIfTrue="1">
      <formula>INDIRECT("E"&amp;ROW())="Refusal"</formula>
    </cfRule>
    <cfRule type="expression" dxfId="1961" priority="6399" stopIfTrue="1">
      <formula>INDIRECT("E"&amp;ROW())="No Access install"</formula>
    </cfRule>
    <cfRule type="expression" dxfId="1960" priority="6400" stopIfTrue="1">
      <formula>INDIRECT("E"&amp;ROW())="No Access survey"</formula>
    </cfRule>
    <cfRule type="expression" dxfId="1959" priority="6401" stopIfTrue="1">
      <formula>INDIRECT("E"&amp;ROW())="NWR"</formula>
    </cfRule>
    <cfRule type="expression" dxfId="1958" priority="6402" stopIfTrue="1">
      <formula>INDIRECT("E"&amp;ROW())="Cancelled"</formula>
    </cfRule>
    <cfRule type="expression" dxfId="1957" priority="6403" stopIfTrue="1">
      <formula>INDIRECT("E"&amp;ROW())="On hold"</formula>
    </cfRule>
    <cfRule type="expression" dxfId="1956" priority="6404" stopIfTrue="1">
      <formula>INDIRECT("E"&amp;ROW())="Handed Over"</formula>
    </cfRule>
    <cfRule type="expression" dxfId="1955" priority="6405" stopIfTrue="1">
      <formula>INDIRECT("E"&amp;ROW())="Fitted"</formula>
    </cfRule>
    <cfRule type="expression" dxfId="1954" priority="6406" stopIfTrue="1">
      <formula>INDIRECT("E"&amp;ROW())="Booked to fit"</formula>
    </cfRule>
    <cfRule type="expression" dxfId="1953" priority="6407" stopIfTrue="1">
      <formula>INDIRECT("E"&amp;ROW())="Delivered To Depot/Container"</formula>
    </cfRule>
    <cfRule type="expression" dxfId="1952" priority="6408" stopIfTrue="1">
      <formula>INDIRECT("E"&amp;ROW())="Called Off"</formula>
    </cfRule>
    <cfRule type="expression" dxfId="1951" priority="6409" stopIfTrue="1">
      <formula>INDIRECT("E"&amp;ROW())="Await Client Approval"</formula>
    </cfRule>
    <cfRule type="expression" dxfId="1950" priority="6410" stopIfTrue="1">
      <formula>INDIRECT("E"&amp;ROW())="SCOPE SURVEY"</formula>
    </cfRule>
    <cfRule type="expression" dxfId="1949" priority="6411" stopIfTrue="1">
      <formula>INDIRECT("E"&amp;ROW())="Priced"</formula>
    </cfRule>
    <cfRule type="expression" dxfId="1948" priority="6412" stopIfTrue="1">
      <formula>INDIRECT("E"&amp;ROW())="Sent for pricing"</formula>
    </cfRule>
    <cfRule type="expression" dxfId="1947" priority="6413" stopIfTrue="1">
      <formula>INDIRECT("E"&amp;ROW())="Await"</formula>
    </cfRule>
    <cfRule type="expression" dxfId="1946" priority="6414" stopIfTrue="1">
      <formula>INDIRECT("E"&amp;ROW())="CLEANSED"</formula>
    </cfRule>
    <cfRule type="expression" dxfId="1945" priority="6415" stopIfTrue="1">
      <formula>INDIRECT("E"&amp;ROW())="PM TO CLEANSE"</formula>
    </cfRule>
    <cfRule type="expression" dxfId="1944" priority="6416" stopIfTrue="1">
      <formula>INDIRECT("E"&amp;ROW())="Survey Received"</formula>
    </cfRule>
    <cfRule type="expression" dxfId="1943" priority="6417" stopIfTrue="1">
      <formula>INDIRECT("E"&amp;ROW())="Survey Booked"</formula>
    </cfRule>
  </conditionalFormatting>
  <conditionalFormatting sqref="I189:AB189">
    <cfRule type="expression" dxfId="1942" priority="5774" stopIfTrue="1">
      <formula>INDIRECT("E"&amp;ROW())="Await Client Approval"</formula>
    </cfRule>
    <cfRule type="expression" dxfId="1941" priority="5775" stopIfTrue="1">
      <formula>INDIRECT("E"&amp;ROW())="SCOPE SURVEY"</formula>
    </cfRule>
    <cfRule type="expression" dxfId="1940" priority="5776" stopIfTrue="1">
      <formula>INDIRECT("E"&amp;ROW())="Priced"</formula>
    </cfRule>
    <cfRule type="expression" dxfId="1939" priority="5777" stopIfTrue="1">
      <formula>INDIRECT("E"&amp;ROW())="Sent for pricing"</formula>
    </cfRule>
    <cfRule type="expression" dxfId="1938" priority="5778" stopIfTrue="1">
      <formula>INDIRECT("E"&amp;ROW())="Await"</formula>
    </cfRule>
    <cfRule type="expression" dxfId="1937" priority="5779" stopIfTrue="1">
      <formula>INDIRECT("E"&amp;ROW())="CLEANSED"</formula>
    </cfRule>
    <cfRule type="expression" dxfId="1936" priority="5780" stopIfTrue="1">
      <formula>INDIRECT("E"&amp;ROW())="PM TO CLEANSE"</formula>
    </cfRule>
    <cfRule type="expression" dxfId="1935" priority="5781" stopIfTrue="1">
      <formula>INDIRECT("E"&amp;ROW())="Survey Received"</formula>
    </cfRule>
    <cfRule type="expression" dxfId="1934" priority="5782" stopIfTrue="1">
      <formula>INDIRECT("E"&amp;ROW())="Survey Booked"</formula>
    </cfRule>
    <cfRule type="expression" dxfId="1933" priority="5783">
      <formula>INDIRECT("D"&amp;ROW())="Yes"</formula>
    </cfRule>
    <cfRule type="expression" dxfId="1932" priority="5784" stopIfTrue="1">
      <formula>INDIRECT("E"&amp;ROW())="Recall Required"</formula>
    </cfRule>
    <cfRule type="expression" dxfId="1931" priority="5785" stopIfTrue="1">
      <formula>INDIRECT("E"&amp;ROW())="Supply Only"</formula>
    </cfRule>
    <cfRule type="expression" dxfId="1930" priority="5786" stopIfTrue="1">
      <formula>INDIRECT("E"&amp;ROW())="Part Fitted"</formula>
    </cfRule>
    <cfRule type="expression" dxfId="1929" priority="5787" stopIfTrue="1">
      <formula>INDIRECT("E"&amp;ROW())="confirmed"</formula>
    </cfRule>
    <cfRule type="expression" dxfId="1928" priority="5788" stopIfTrue="1">
      <formula>INDIRECT("E"&amp;ROW())="Duplicate"</formula>
    </cfRule>
    <cfRule type="expression" dxfId="1927" priority="5789" stopIfTrue="1">
      <formula>INDIRECT("E"&amp;ROW())="Handed Back"</formula>
    </cfRule>
    <cfRule type="expression" dxfId="1926" priority="5790" stopIfTrue="1">
      <formula>INDIRECT("E"&amp;ROW())="Refusal"</formula>
    </cfRule>
    <cfRule type="expression" dxfId="1925" priority="5791" stopIfTrue="1">
      <formula>INDIRECT("E"&amp;ROW())="No Access install"</formula>
    </cfRule>
    <cfRule type="expression" dxfId="1924" priority="5792" stopIfTrue="1">
      <formula>INDIRECT("E"&amp;ROW())="No Access survey"</formula>
    </cfRule>
    <cfRule type="expression" dxfId="1923" priority="5793" stopIfTrue="1">
      <formula>INDIRECT("E"&amp;ROW())="NWR"</formula>
    </cfRule>
    <cfRule type="expression" dxfId="1922" priority="5794" stopIfTrue="1">
      <formula>INDIRECT("E"&amp;ROW())="Cancelled"</formula>
    </cfRule>
    <cfRule type="expression" dxfId="1921" priority="5795" stopIfTrue="1">
      <formula>INDIRECT("E"&amp;ROW())="On hold"</formula>
    </cfRule>
    <cfRule type="expression" dxfId="1920" priority="5796" stopIfTrue="1">
      <formula>INDIRECT("E"&amp;ROW())="Handed Over"</formula>
    </cfRule>
    <cfRule type="expression" dxfId="1919" priority="5797" stopIfTrue="1">
      <formula>INDIRECT("E"&amp;ROW())="Fitted"</formula>
    </cfRule>
    <cfRule type="expression" dxfId="1918" priority="5798" stopIfTrue="1">
      <formula>INDIRECT("E"&amp;ROW())="Booked to fit"</formula>
    </cfRule>
    <cfRule type="expression" dxfId="1917" priority="5799" stopIfTrue="1">
      <formula>INDIRECT("E"&amp;ROW())="Delivered To Depot/Container"</formula>
    </cfRule>
    <cfRule type="expression" dxfId="1916" priority="5800" stopIfTrue="1">
      <formula>INDIRECT("E"&amp;ROW())="Called Off"</formula>
    </cfRule>
    <cfRule type="expression" dxfId="1915" priority="5801">
      <formula>INDIRECT("D"&amp;ROW())="Yes"</formula>
    </cfRule>
    <cfRule type="expression" dxfId="1914" priority="5802" stopIfTrue="1">
      <formula>INDIRECT("E"&amp;ROW())="Recall Required"</formula>
    </cfRule>
    <cfRule type="expression" dxfId="1913" priority="5803" stopIfTrue="1">
      <formula>INDIRECT("E"&amp;ROW())="Supply Only"</formula>
    </cfRule>
    <cfRule type="expression" dxfId="1912" priority="5804" stopIfTrue="1">
      <formula>INDIRECT("E"&amp;ROW())="Part Fitted"</formula>
    </cfRule>
    <cfRule type="expression" dxfId="1911" priority="5805" stopIfTrue="1">
      <formula>INDIRECT("E"&amp;ROW())="confirmed"</formula>
    </cfRule>
    <cfRule type="expression" dxfId="1910" priority="5806" stopIfTrue="1">
      <formula>INDIRECT("E"&amp;ROW())="Duplicate"</formula>
    </cfRule>
    <cfRule type="expression" dxfId="1909" priority="5807" stopIfTrue="1">
      <formula>INDIRECT("E"&amp;ROW())="Handed Back"</formula>
    </cfRule>
    <cfRule type="expression" dxfId="1908" priority="5808" stopIfTrue="1">
      <formula>INDIRECT("E"&amp;ROW())="Refusal"</formula>
    </cfRule>
    <cfRule type="expression" dxfId="1907" priority="5809" stopIfTrue="1">
      <formula>INDIRECT("E"&amp;ROW())="No Access install"</formula>
    </cfRule>
    <cfRule type="expression" dxfId="1906" priority="5810" stopIfTrue="1">
      <formula>INDIRECT("E"&amp;ROW())="No Access survey"</formula>
    </cfRule>
    <cfRule type="expression" dxfId="1905" priority="5811" stopIfTrue="1">
      <formula>INDIRECT("E"&amp;ROW())="NWR"</formula>
    </cfRule>
    <cfRule type="expression" dxfId="1904" priority="5812" stopIfTrue="1">
      <formula>INDIRECT("E"&amp;ROW())="Cancelled"</formula>
    </cfRule>
    <cfRule type="expression" dxfId="1903" priority="5813" stopIfTrue="1">
      <formula>INDIRECT("E"&amp;ROW())="On hold"</formula>
    </cfRule>
    <cfRule type="expression" dxfId="1902" priority="5814" stopIfTrue="1">
      <formula>INDIRECT("E"&amp;ROW())="Handed Over"</formula>
    </cfRule>
    <cfRule type="expression" dxfId="1901" priority="5815" stopIfTrue="1">
      <formula>INDIRECT("E"&amp;ROW())="Fitted"</formula>
    </cfRule>
    <cfRule type="expression" dxfId="1900" priority="5816" stopIfTrue="1">
      <formula>INDIRECT("E"&amp;ROW())="Booked to fit"</formula>
    </cfRule>
    <cfRule type="expression" dxfId="1899" priority="5817" stopIfTrue="1">
      <formula>INDIRECT("E"&amp;ROW())="Delivered To Depot/Container"</formula>
    </cfRule>
    <cfRule type="expression" dxfId="1898" priority="5818" stopIfTrue="1">
      <formula>INDIRECT("E"&amp;ROW())="Called Off"</formula>
    </cfRule>
    <cfRule type="expression" dxfId="1897" priority="5819" stopIfTrue="1">
      <formula>INDIRECT("E"&amp;ROW())="Await Client Approval"</formula>
    </cfRule>
    <cfRule type="expression" dxfId="1896" priority="5820" stopIfTrue="1">
      <formula>INDIRECT("E"&amp;ROW())="SCOPE SURVEY"</formula>
    </cfRule>
    <cfRule type="expression" dxfId="1895" priority="5821" stopIfTrue="1">
      <formula>INDIRECT("E"&amp;ROW())="Priced"</formula>
    </cfRule>
    <cfRule type="expression" dxfId="1894" priority="5822" stopIfTrue="1">
      <formula>INDIRECT("E"&amp;ROW())="Sent for pricing"</formula>
    </cfRule>
    <cfRule type="expression" dxfId="1893" priority="5823" stopIfTrue="1">
      <formula>INDIRECT("E"&amp;ROW())="Await"</formula>
    </cfRule>
    <cfRule type="expression" dxfId="1892" priority="5824" stopIfTrue="1">
      <formula>INDIRECT("E"&amp;ROW())="CLEANSED"</formula>
    </cfRule>
    <cfRule type="expression" dxfId="1891" priority="5825" stopIfTrue="1">
      <formula>INDIRECT("E"&amp;ROW())="PM TO CLEANSE"</formula>
    </cfRule>
    <cfRule type="expression" dxfId="1890" priority="5826" stopIfTrue="1">
      <formula>INDIRECT("E"&amp;ROW())="Survey Received"</formula>
    </cfRule>
    <cfRule type="expression" dxfId="1889" priority="5827" stopIfTrue="1">
      <formula>INDIRECT("E"&amp;ROW())="Survey Booked"</formula>
    </cfRule>
    <cfRule type="expression" dxfId="1888" priority="5880" stopIfTrue="1">
      <formula>INDIRECT("E"&amp;ROW())="Await Client Approval"</formula>
    </cfRule>
    <cfRule type="expression" dxfId="1887" priority="5881" stopIfTrue="1">
      <formula>INDIRECT("E"&amp;ROW())="SCOPE SURVEY"</formula>
    </cfRule>
    <cfRule type="expression" dxfId="1886" priority="5882" stopIfTrue="1">
      <formula>INDIRECT("E"&amp;ROW())="Priced"</formula>
    </cfRule>
    <cfRule type="expression" dxfId="1885" priority="5883" stopIfTrue="1">
      <formula>INDIRECT("E"&amp;ROW())="Sent for pricing"</formula>
    </cfRule>
    <cfRule type="expression" dxfId="1884" priority="5884" stopIfTrue="1">
      <formula>INDIRECT("E"&amp;ROW())="Await"</formula>
    </cfRule>
    <cfRule type="expression" dxfId="1883" priority="5885" stopIfTrue="1">
      <formula>INDIRECT("E"&amp;ROW())="CLEANSED"</formula>
    </cfRule>
    <cfRule type="expression" dxfId="1882" priority="5886" stopIfTrue="1">
      <formula>INDIRECT("E"&amp;ROW())="PM TO CLEANSE"</formula>
    </cfRule>
    <cfRule type="expression" dxfId="1881" priority="5887" stopIfTrue="1">
      <formula>INDIRECT("E"&amp;ROW())="Survey Received"</formula>
    </cfRule>
    <cfRule type="expression" dxfId="1880" priority="5888" stopIfTrue="1">
      <formula>INDIRECT("E"&amp;ROW())="Survey Booked"</formula>
    </cfRule>
    <cfRule type="expression" dxfId="1879" priority="5889">
      <formula>INDIRECT("D"&amp;ROW())="Yes"</formula>
    </cfRule>
    <cfRule type="expression" dxfId="1878" priority="5890" stopIfTrue="1">
      <formula>INDIRECT("E"&amp;ROW())="Recall Required"</formula>
    </cfRule>
    <cfRule type="expression" dxfId="1877" priority="5891" stopIfTrue="1">
      <formula>INDIRECT("E"&amp;ROW())="Supply Only"</formula>
    </cfRule>
    <cfRule type="expression" dxfId="1876" priority="5892" stopIfTrue="1">
      <formula>INDIRECT("E"&amp;ROW())="Part Fitted"</formula>
    </cfRule>
    <cfRule type="expression" dxfId="1875" priority="5893" stopIfTrue="1">
      <formula>INDIRECT("E"&amp;ROW())="confirmed"</formula>
    </cfRule>
    <cfRule type="expression" dxfId="1874" priority="5894" stopIfTrue="1">
      <formula>INDIRECT("E"&amp;ROW())="Duplicate"</formula>
    </cfRule>
    <cfRule type="expression" dxfId="1873" priority="5895" stopIfTrue="1">
      <formula>INDIRECT("E"&amp;ROW())="Handed Back"</formula>
    </cfRule>
    <cfRule type="expression" dxfId="1872" priority="5896" stopIfTrue="1">
      <formula>INDIRECT("E"&amp;ROW())="Refusal"</formula>
    </cfRule>
    <cfRule type="expression" dxfId="1871" priority="5897" stopIfTrue="1">
      <formula>INDIRECT("E"&amp;ROW())="No Access install"</formula>
    </cfRule>
    <cfRule type="expression" dxfId="1870" priority="5898" stopIfTrue="1">
      <formula>INDIRECT("E"&amp;ROW())="No Access survey"</formula>
    </cfRule>
    <cfRule type="expression" dxfId="1869" priority="5899" stopIfTrue="1">
      <formula>INDIRECT("E"&amp;ROW())="NWR"</formula>
    </cfRule>
    <cfRule type="expression" dxfId="1868" priority="5900" stopIfTrue="1">
      <formula>INDIRECT("E"&amp;ROW())="Cancelled"</formula>
    </cfRule>
    <cfRule type="expression" dxfId="1867" priority="5901" stopIfTrue="1">
      <formula>INDIRECT("E"&amp;ROW())="On hold"</formula>
    </cfRule>
    <cfRule type="expression" dxfId="1866" priority="5902" stopIfTrue="1">
      <formula>INDIRECT("E"&amp;ROW())="Handed Over"</formula>
    </cfRule>
    <cfRule type="expression" dxfId="1865" priority="5903" stopIfTrue="1">
      <formula>INDIRECT("E"&amp;ROW())="Fitted"</formula>
    </cfRule>
    <cfRule type="expression" dxfId="1864" priority="5904" stopIfTrue="1">
      <formula>INDIRECT("E"&amp;ROW())="Booked to fit"</formula>
    </cfRule>
    <cfRule type="expression" dxfId="1863" priority="5905" stopIfTrue="1">
      <formula>INDIRECT("E"&amp;ROW())="Delivered To Depot/Container"</formula>
    </cfRule>
    <cfRule type="expression" dxfId="1862" priority="5906" stopIfTrue="1">
      <formula>INDIRECT("E"&amp;ROW())="Called Off"</formula>
    </cfRule>
    <cfRule type="expression" dxfId="1861" priority="5907" stopIfTrue="1">
      <formula>INDIRECT("E"&amp;ROW())="Await Client Approval"</formula>
    </cfRule>
    <cfRule type="expression" dxfId="1860" priority="5908" stopIfTrue="1">
      <formula>INDIRECT("E"&amp;ROW())="SCOPE SURVEY"</formula>
    </cfRule>
    <cfRule type="expression" dxfId="1859" priority="5909" stopIfTrue="1">
      <formula>INDIRECT("E"&amp;ROW())="Priced"</formula>
    </cfRule>
    <cfRule type="expression" dxfId="1858" priority="5910" stopIfTrue="1">
      <formula>INDIRECT("E"&amp;ROW())="Sent for pricing"</formula>
    </cfRule>
    <cfRule type="expression" dxfId="1857" priority="5911" stopIfTrue="1">
      <formula>INDIRECT("E"&amp;ROW())="Await"</formula>
    </cfRule>
    <cfRule type="expression" dxfId="1856" priority="5912" stopIfTrue="1">
      <formula>INDIRECT("E"&amp;ROW())="CLEANSED"</formula>
    </cfRule>
    <cfRule type="expression" dxfId="1855" priority="5913" stopIfTrue="1">
      <formula>INDIRECT("E"&amp;ROW())="PM TO CLEANSE"</formula>
    </cfRule>
    <cfRule type="expression" dxfId="1854" priority="5914" stopIfTrue="1">
      <formula>INDIRECT("E"&amp;ROW())="Survey Received"</formula>
    </cfRule>
    <cfRule type="expression" dxfId="1853" priority="5915" stopIfTrue="1">
      <formula>INDIRECT("E"&amp;ROW())="Survey Booked"</formula>
    </cfRule>
  </conditionalFormatting>
  <conditionalFormatting sqref="I190:AB190">
    <cfRule type="expression" dxfId="1852" priority="5416" stopIfTrue="1">
      <formula>INDIRECT("E"&amp;ROW())="Supply Only"</formula>
    </cfRule>
    <cfRule type="expression" dxfId="1851" priority="5417" stopIfTrue="1">
      <formula>INDIRECT("E"&amp;ROW())="Part Fitted"</formula>
    </cfRule>
    <cfRule type="expression" dxfId="1850" priority="5418" stopIfTrue="1">
      <formula>INDIRECT("E"&amp;ROW())="confirmed"</formula>
    </cfRule>
    <cfRule type="expression" dxfId="1849" priority="5419" stopIfTrue="1">
      <formula>INDIRECT("E"&amp;ROW())="Duplicate"</formula>
    </cfRule>
    <cfRule type="expression" dxfId="1848" priority="5420" stopIfTrue="1">
      <formula>INDIRECT("E"&amp;ROW())="Handed Back"</formula>
    </cfRule>
    <cfRule type="expression" dxfId="1847" priority="5421" stopIfTrue="1">
      <formula>INDIRECT("E"&amp;ROW())="Refusal"</formula>
    </cfRule>
    <cfRule type="expression" dxfId="1846" priority="5422" stopIfTrue="1">
      <formula>INDIRECT("E"&amp;ROW())="No Access install"</formula>
    </cfRule>
    <cfRule type="expression" dxfId="1845" priority="5423" stopIfTrue="1">
      <formula>INDIRECT("E"&amp;ROW())="No Access survey"</formula>
    </cfRule>
    <cfRule type="expression" dxfId="1844" priority="5424" stopIfTrue="1">
      <formula>INDIRECT("E"&amp;ROW())="NWR"</formula>
    </cfRule>
    <cfRule type="expression" dxfId="1843" priority="5425" stopIfTrue="1">
      <formula>INDIRECT("E"&amp;ROW())="Cancelled"</formula>
    </cfRule>
    <cfRule type="expression" dxfId="1842" priority="5426" stopIfTrue="1">
      <formula>INDIRECT("E"&amp;ROW())="On hold"</formula>
    </cfRule>
    <cfRule type="expression" dxfId="1841" priority="5427" stopIfTrue="1">
      <formula>INDIRECT("E"&amp;ROW())="Handed Over"</formula>
    </cfRule>
    <cfRule type="expression" dxfId="1840" priority="5428" stopIfTrue="1">
      <formula>INDIRECT("E"&amp;ROW())="Fitted"</formula>
    </cfRule>
    <cfRule type="expression" dxfId="1839" priority="5429" stopIfTrue="1">
      <formula>INDIRECT("E"&amp;ROW())="Booked to fit"</formula>
    </cfRule>
    <cfRule type="expression" dxfId="1838" priority="5430" stopIfTrue="1">
      <formula>INDIRECT("E"&amp;ROW())="Delivered To Depot/Container"</formula>
    </cfRule>
    <cfRule type="expression" dxfId="1837" priority="5431" stopIfTrue="1">
      <formula>INDIRECT("E"&amp;ROW())="Called Off"</formula>
    </cfRule>
    <cfRule type="expression" dxfId="1836" priority="5432" stopIfTrue="1">
      <formula>INDIRECT("E"&amp;ROW())="Await Client Approval"</formula>
    </cfRule>
    <cfRule type="expression" dxfId="1835" priority="5433" stopIfTrue="1">
      <formula>INDIRECT("E"&amp;ROW())="SCOPE SURVEY"</formula>
    </cfRule>
    <cfRule type="expression" dxfId="1834" priority="5434" stopIfTrue="1">
      <formula>INDIRECT("E"&amp;ROW())="Priced"</formula>
    </cfRule>
    <cfRule type="expression" dxfId="1833" priority="5435" stopIfTrue="1">
      <formula>INDIRECT("E"&amp;ROW())="Sent for pricing"</formula>
    </cfRule>
    <cfRule type="expression" dxfId="1832" priority="5436" stopIfTrue="1">
      <formula>INDIRECT("E"&amp;ROW())="Await"</formula>
    </cfRule>
    <cfRule type="expression" dxfId="1831" priority="5437" stopIfTrue="1">
      <formula>INDIRECT("E"&amp;ROW())="CLEANSED"</formula>
    </cfRule>
    <cfRule type="expression" dxfId="1830" priority="5438" stopIfTrue="1">
      <formula>INDIRECT("E"&amp;ROW())="PM TO CLEANSE"</formula>
    </cfRule>
    <cfRule type="expression" dxfId="1829" priority="5439" stopIfTrue="1">
      <formula>INDIRECT("E"&amp;ROW())="Survey Received"</formula>
    </cfRule>
    <cfRule type="expression" dxfId="1828" priority="5440" stopIfTrue="1">
      <formula>INDIRECT("E"&amp;ROW())="Survey Booked"</formula>
    </cfRule>
    <cfRule type="expression" dxfId="1827" priority="5441">
      <formula>INDIRECT("D"&amp;ROW())="Yes"</formula>
    </cfRule>
    <cfRule type="expression" dxfId="1826" priority="5442" stopIfTrue="1">
      <formula>INDIRECT("E"&amp;ROW())="Recall Required"</formula>
    </cfRule>
    <cfRule type="expression" dxfId="1825" priority="5443" stopIfTrue="1">
      <formula>INDIRECT("E"&amp;ROW())="Supply Only"</formula>
    </cfRule>
    <cfRule type="expression" dxfId="1824" priority="5444" stopIfTrue="1">
      <formula>INDIRECT("E"&amp;ROW())="Part Fitted"</formula>
    </cfRule>
    <cfRule type="expression" dxfId="1823" priority="5445" stopIfTrue="1">
      <formula>INDIRECT("E"&amp;ROW())="confirmed"</formula>
    </cfRule>
    <cfRule type="expression" dxfId="1822" priority="5446" stopIfTrue="1">
      <formula>INDIRECT("E"&amp;ROW())="Duplicate"</formula>
    </cfRule>
    <cfRule type="expression" dxfId="1821" priority="5447" stopIfTrue="1">
      <formula>INDIRECT("E"&amp;ROW())="Handed Back"</formula>
    </cfRule>
    <cfRule type="expression" dxfId="1820" priority="5448" stopIfTrue="1">
      <formula>INDIRECT("E"&amp;ROW())="Refusal"</formula>
    </cfRule>
    <cfRule type="expression" dxfId="1819" priority="5449" stopIfTrue="1">
      <formula>INDIRECT("E"&amp;ROW())="No Access install"</formula>
    </cfRule>
    <cfRule type="expression" dxfId="1818" priority="5450" stopIfTrue="1">
      <formula>INDIRECT("E"&amp;ROW())="No Access survey"</formula>
    </cfRule>
    <cfRule type="expression" dxfId="1817" priority="5451" stopIfTrue="1">
      <formula>INDIRECT("E"&amp;ROW())="NWR"</formula>
    </cfRule>
    <cfRule type="expression" dxfId="1816" priority="5452" stopIfTrue="1">
      <formula>INDIRECT("E"&amp;ROW())="Cancelled"</formula>
    </cfRule>
    <cfRule type="expression" dxfId="1815" priority="5453" stopIfTrue="1">
      <formula>INDIRECT("E"&amp;ROW())="On hold"</formula>
    </cfRule>
    <cfRule type="expression" dxfId="1814" priority="5454" stopIfTrue="1">
      <formula>INDIRECT("E"&amp;ROW())="Handed Over"</formula>
    </cfRule>
    <cfRule type="expression" dxfId="1813" priority="5455" stopIfTrue="1">
      <formula>INDIRECT("E"&amp;ROW())="Fitted"</formula>
    </cfRule>
    <cfRule type="expression" dxfId="1812" priority="5456" stopIfTrue="1">
      <formula>INDIRECT("E"&amp;ROW())="Booked to fit"</formula>
    </cfRule>
    <cfRule type="expression" dxfId="1811" priority="5457" stopIfTrue="1">
      <formula>INDIRECT("E"&amp;ROW())="Delivered To Depot/Container"</formula>
    </cfRule>
    <cfRule type="expression" dxfId="1810" priority="5458" stopIfTrue="1">
      <formula>INDIRECT("E"&amp;ROW())="Called Off"</formula>
    </cfRule>
    <cfRule type="expression" dxfId="1809" priority="5459" stopIfTrue="1">
      <formula>INDIRECT("E"&amp;ROW())="Await Client Approval"</formula>
    </cfRule>
    <cfRule type="expression" dxfId="1808" priority="5460" stopIfTrue="1">
      <formula>INDIRECT("E"&amp;ROW())="SCOPE SURVEY"</formula>
    </cfRule>
    <cfRule type="expression" dxfId="1807" priority="5461" stopIfTrue="1">
      <formula>INDIRECT("E"&amp;ROW())="Priced"</formula>
    </cfRule>
    <cfRule type="expression" dxfId="1806" priority="5462" stopIfTrue="1">
      <formula>INDIRECT("E"&amp;ROW())="Sent for pricing"</formula>
    </cfRule>
    <cfRule type="expression" dxfId="1805" priority="5463" stopIfTrue="1">
      <formula>INDIRECT("E"&amp;ROW())="Await"</formula>
    </cfRule>
    <cfRule type="expression" dxfId="1804" priority="5464" stopIfTrue="1">
      <formula>INDIRECT("E"&amp;ROW())="CLEANSED"</formula>
    </cfRule>
    <cfRule type="expression" dxfId="1803" priority="5465" stopIfTrue="1">
      <formula>INDIRECT("E"&amp;ROW())="PM TO CLEANSE"</formula>
    </cfRule>
    <cfRule type="expression" dxfId="1802" priority="5466" stopIfTrue="1">
      <formula>INDIRECT("E"&amp;ROW())="Survey Received"</formula>
    </cfRule>
    <cfRule type="expression" dxfId="1801" priority="5467" stopIfTrue="1">
      <formula>INDIRECT("E"&amp;ROW())="Survey Booked"</formula>
    </cfRule>
    <cfRule type="expression" dxfId="1800" priority="5468" stopIfTrue="1">
      <formula>INDIRECT("E"&amp;ROW())="Await Client Approval"</formula>
    </cfRule>
    <cfRule type="expression" dxfId="1799" priority="5469" stopIfTrue="1">
      <formula>INDIRECT("E"&amp;ROW())="SCOPE SURVEY"</formula>
    </cfRule>
    <cfRule type="expression" dxfId="1798" priority="5470" stopIfTrue="1">
      <formula>INDIRECT("E"&amp;ROW())="Priced"</formula>
    </cfRule>
    <cfRule type="expression" dxfId="1797" priority="5471" stopIfTrue="1">
      <formula>INDIRECT("E"&amp;ROW())="Sent for pricing"</formula>
    </cfRule>
    <cfRule type="expression" dxfId="1796" priority="5472" stopIfTrue="1">
      <formula>INDIRECT("E"&amp;ROW())="Await"</formula>
    </cfRule>
    <cfRule type="expression" dxfId="1795" priority="5473" stopIfTrue="1">
      <formula>INDIRECT("E"&amp;ROW())="CLEANSED"</formula>
    </cfRule>
    <cfRule type="expression" dxfId="1794" priority="5474" stopIfTrue="1">
      <formula>INDIRECT("E"&amp;ROW())="PM TO CLEANSE"</formula>
    </cfRule>
    <cfRule type="expression" dxfId="1793" priority="5475" stopIfTrue="1">
      <formula>INDIRECT("E"&amp;ROW())="Survey Received"</formula>
    </cfRule>
    <cfRule type="expression" dxfId="1792" priority="5476" stopIfTrue="1">
      <formula>INDIRECT("E"&amp;ROW())="Survey Booked"</formula>
    </cfRule>
    <cfRule type="expression" dxfId="1791" priority="5477" stopIfTrue="1">
      <formula>INDIRECT("E"&amp;ROW())="Await Client Approval"</formula>
    </cfRule>
    <cfRule type="expression" dxfId="1790" priority="5478" stopIfTrue="1">
      <formula>INDIRECT("E"&amp;ROW())="SCOPE SURVEY"</formula>
    </cfRule>
    <cfRule type="expression" dxfId="1789" priority="5479" stopIfTrue="1">
      <formula>INDIRECT("E"&amp;ROW())="Priced"</formula>
    </cfRule>
    <cfRule type="expression" dxfId="1788" priority="5480" stopIfTrue="1">
      <formula>INDIRECT("E"&amp;ROW())="Sent for pricing"</formula>
    </cfRule>
    <cfRule type="expression" dxfId="1787" priority="5481" stopIfTrue="1">
      <formula>INDIRECT("E"&amp;ROW())="Await"</formula>
    </cfRule>
    <cfRule type="expression" dxfId="1786" priority="5482" stopIfTrue="1">
      <formula>INDIRECT("E"&amp;ROW())="CLEANSED"</formula>
    </cfRule>
    <cfRule type="expression" dxfId="1785" priority="5483" stopIfTrue="1">
      <formula>INDIRECT("E"&amp;ROW())="PM TO CLEANSE"</formula>
    </cfRule>
    <cfRule type="expression" dxfId="1784" priority="5484" stopIfTrue="1">
      <formula>INDIRECT("E"&amp;ROW())="Survey Received"</formula>
    </cfRule>
    <cfRule type="expression" dxfId="1783" priority="5485" stopIfTrue="1">
      <formula>INDIRECT("E"&amp;ROW())="Survey Booked"</formula>
    </cfRule>
    <cfRule type="expression" dxfId="1782" priority="5486">
      <formula>INDIRECT("D"&amp;ROW())="Yes"</formula>
    </cfRule>
    <cfRule type="expression" dxfId="1781" priority="5487" stopIfTrue="1">
      <formula>INDIRECT("E"&amp;ROW())="Recall Required"</formula>
    </cfRule>
    <cfRule type="expression" dxfId="1780" priority="5488" stopIfTrue="1">
      <formula>INDIRECT("E"&amp;ROW())="Supply Only"</formula>
    </cfRule>
    <cfRule type="expression" dxfId="1779" priority="5489" stopIfTrue="1">
      <formula>INDIRECT("E"&amp;ROW())="Part Fitted"</formula>
    </cfRule>
    <cfRule type="expression" dxfId="1778" priority="5490" stopIfTrue="1">
      <formula>INDIRECT("E"&amp;ROW())="confirmed"</formula>
    </cfRule>
    <cfRule type="expression" dxfId="1777" priority="5491" stopIfTrue="1">
      <formula>INDIRECT("E"&amp;ROW())="Duplicate"</formula>
    </cfRule>
    <cfRule type="expression" dxfId="1776" priority="5492" stopIfTrue="1">
      <formula>INDIRECT("E"&amp;ROW())="Handed Back"</formula>
    </cfRule>
    <cfRule type="expression" dxfId="1775" priority="5493" stopIfTrue="1">
      <formula>INDIRECT("E"&amp;ROW())="Refusal"</formula>
    </cfRule>
    <cfRule type="expression" dxfId="1774" priority="5494" stopIfTrue="1">
      <formula>INDIRECT("E"&amp;ROW())="No Access install"</formula>
    </cfRule>
    <cfRule type="expression" dxfId="1773" priority="5495" stopIfTrue="1">
      <formula>INDIRECT("E"&amp;ROW())="No Access survey"</formula>
    </cfRule>
    <cfRule type="expression" dxfId="1772" priority="5496" stopIfTrue="1">
      <formula>INDIRECT("E"&amp;ROW())="NWR"</formula>
    </cfRule>
    <cfRule type="expression" dxfId="1771" priority="5497" stopIfTrue="1">
      <formula>INDIRECT("E"&amp;ROW())="Cancelled"</formula>
    </cfRule>
    <cfRule type="expression" dxfId="1770" priority="5498" stopIfTrue="1">
      <formula>INDIRECT("E"&amp;ROW())="On hold"</formula>
    </cfRule>
    <cfRule type="expression" dxfId="1769" priority="5499" stopIfTrue="1">
      <formula>INDIRECT("E"&amp;ROW())="Handed Over"</formula>
    </cfRule>
    <cfRule type="expression" dxfId="1768" priority="5500" stopIfTrue="1">
      <formula>INDIRECT("E"&amp;ROW())="Fitted"</formula>
    </cfRule>
    <cfRule type="expression" dxfId="1767" priority="5501" stopIfTrue="1">
      <formula>INDIRECT("E"&amp;ROW())="Booked to fit"</formula>
    </cfRule>
    <cfRule type="expression" dxfId="1766" priority="5502" stopIfTrue="1">
      <formula>INDIRECT("E"&amp;ROW())="Delivered To Depot/Container"</formula>
    </cfRule>
    <cfRule type="expression" dxfId="1765" priority="5503" stopIfTrue="1">
      <formula>INDIRECT("E"&amp;ROW())="Called Off"</formula>
    </cfRule>
    <cfRule type="expression" dxfId="1764" priority="5504" stopIfTrue="1">
      <formula>INDIRECT("E"&amp;ROW())="Await Client Approval"</formula>
    </cfRule>
    <cfRule type="expression" dxfId="1763" priority="5505" stopIfTrue="1">
      <formula>INDIRECT("E"&amp;ROW())="SCOPE SURVEY"</formula>
    </cfRule>
    <cfRule type="expression" dxfId="1762" priority="5506" stopIfTrue="1">
      <formula>INDIRECT("E"&amp;ROW())="Priced"</formula>
    </cfRule>
    <cfRule type="expression" dxfId="1761" priority="5507" stopIfTrue="1">
      <formula>INDIRECT("E"&amp;ROW())="Sent for pricing"</formula>
    </cfRule>
    <cfRule type="expression" dxfId="1760" priority="5508" stopIfTrue="1">
      <formula>INDIRECT("E"&amp;ROW())="Await"</formula>
    </cfRule>
    <cfRule type="expression" dxfId="1759" priority="5509" stopIfTrue="1">
      <formula>INDIRECT("E"&amp;ROW())="CLEANSED"</formula>
    </cfRule>
    <cfRule type="expression" dxfId="1758" priority="5510" stopIfTrue="1">
      <formula>INDIRECT("E"&amp;ROW())="PM TO CLEANSE"</formula>
    </cfRule>
    <cfRule type="expression" dxfId="1757" priority="5511" stopIfTrue="1">
      <formula>INDIRECT("E"&amp;ROW())="Survey Received"</formula>
    </cfRule>
    <cfRule type="expression" dxfId="1756" priority="5512" stopIfTrue="1">
      <formula>INDIRECT("E"&amp;ROW())="Survey Booked"</formula>
    </cfRule>
    <cfRule type="expression" dxfId="1755" priority="5513">
      <formula>INDIRECT("D"&amp;ROW())="Yes"</formula>
    </cfRule>
    <cfRule type="expression" dxfId="1754" priority="5514" stopIfTrue="1">
      <formula>INDIRECT("E"&amp;ROW())="Recall Required"</formula>
    </cfRule>
    <cfRule type="expression" dxfId="1753" priority="5515" stopIfTrue="1">
      <formula>INDIRECT("E"&amp;ROW())="Booked to fit"</formula>
    </cfRule>
    <cfRule type="expression" dxfId="1752" priority="5516" stopIfTrue="1">
      <formula>INDIRECT("E"&amp;ROW())="Delivered To Depot/Container"</formula>
    </cfRule>
    <cfRule type="expression" dxfId="1751" priority="5517" stopIfTrue="1">
      <formula>INDIRECT("E"&amp;ROW())="Called Off"</formula>
    </cfRule>
    <cfRule type="expression" dxfId="1750" priority="5518" stopIfTrue="1">
      <formula>INDIRECT("E"&amp;ROW())="Await Client Approval"</formula>
    </cfRule>
    <cfRule type="expression" dxfId="1749" priority="5519" stopIfTrue="1">
      <formula>INDIRECT("E"&amp;ROW())="SCOPE SURVEY"</formula>
    </cfRule>
    <cfRule type="expression" dxfId="1748" priority="5520" stopIfTrue="1">
      <formula>INDIRECT("E"&amp;ROW())="Priced"</formula>
    </cfRule>
    <cfRule type="expression" dxfId="1747" priority="5521" stopIfTrue="1">
      <formula>INDIRECT("E"&amp;ROW())="Sent for pricing"</formula>
    </cfRule>
    <cfRule type="expression" dxfId="1746" priority="5522" stopIfTrue="1">
      <formula>INDIRECT("E"&amp;ROW())="Await"</formula>
    </cfRule>
    <cfRule type="expression" dxfId="1745" priority="5523" stopIfTrue="1">
      <formula>INDIRECT("E"&amp;ROW())="CLEANSED"</formula>
    </cfRule>
    <cfRule type="expression" dxfId="1744" priority="5524" stopIfTrue="1">
      <formula>INDIRECT("E"&amp;ROW())="PM TO CLEANSE"</formula>
    </cfRule>
    <cfRule type="expression" dxfId="1743" priority="5525" stopIfTrue="1">
      <formula>INDIRECT("E"&amp;ROW())="Survey Received"</formula>
    </cfRule>
    <cfRule type="expression" dxfId="1742" priority="5526" stopIfTrue="1">
      <formula>INDIRECT("E"&amp;ROW())="Survey Booked"</formula>
    </cfRule>
  </conditionalFormatting>
  <conditionalFormatting sqref="I191:AB191">
    <cfRule type="expression" dxfId="1741" priority="5186" stopIfTrue="1">
      <formula>INDIRECT("E"&amp;ROW())="Priced"</formula>
    </cfRule>
    <cfRule type="expression" dxfId="1740" priority="5187" stopIfTrue="1">
      <formula>INDIRECT("E"&amp;ROW())="Sent for pricing"</formula>
    </cfRule>
    <cfRule type="expression" dxfId="1739" priority="5188" stopIfTrue="1">
      <formula>INDIRECT("E"&amp;ROW())="Await"</formula>
    </cfRule>
    <cfRule type="expression" dxfId="1738" priority="5189" stopIfTrue="1">
      <formula>INDIRECT("E"&amp;ROW())="CLEANSED"</formula>
    </cfRule>
    <cfRule type="expression" dxfId="1737" priority="5190" stopIfTrue="1">
      <formula>INDIRECT("E"&amp;ROW())="PM TO CLEANSE"</formula>
    </cfRule>
    <cfRule type="expression" dxfId="1736" priority="5191" stopIfTrue="1">
      <formula>INDIRECT("E"&amp;ROW())="Survey Received"</formula>
    </cfRule>
    <cfRule type="expression" dxfId="1735" priority="5192" stopIfTrue="1">
      <formula>INDIRECT("E"&amp;ROW())="Survey Booked"</formula>
    </cfRule>
    <cfRule type="expression" dxfId="1734" priority="5194" stopIfTrue="1">
      <formula>INDIRECT("E"&amp;ROW())="Await Client Approval"</formula>
    </cfRule>
    <cfRule type="expression" dxfId="1733" priority="5195" stopIfTrue="1">
      <formula>INDIRECT("E"&amp;ROW())="SCOPE SURVEY"</formula>
    </cfRule>
    <cfRule type="expression" dxfId="1732" priority="5196" stopIfTrue="1">
      <formula>INDIRECT("E"&amp;ROW())="Priced"</formula>
    </cfRule>
    <cfRule type="expression" dxfId="1731" priority="5197" stopIfTrue="1">
      <formula>INDIRECT("E"&amp;ROW())="Sent for pricing"</formula>
    </cfRule>
    <cfRule type="expression" dxfId="1730" priority="5198" stopIfTrue="1">
      <formula>INDIRECT("E"&amp;ROW())="Await"</formula>
    </cfRule>
    <cfRule type="expression" dxfId="1729" priority="5199" stopIfTrue="1">
      <formula>INDIRECT("E"&amp;ROW())="CLEANSED"</formula>
    </cfRule>
    <cfRule type="expression" dxfId="1728" priority="5200" stopIfTrue="1">
      <formula>INDIRECT("E"&amp;ROW())="PM TO CLEANSE"</formula>
    </cfRule>
    <cfRule type="expression" dxfId="1727" priority="5201" stopIfTrue="1">
      <formula>INDIRECT("E"&amp;ROW())="Survey Received"</formula>
    </cfRule>
    <cfRule type="expression" dxfId="1726" priority="5202" stopIfTrue="1">
      <formula>INDIRECT("E"&amp;ROW())="Survey Booked"</formula>
    </cfRule>
    <cfRule type="expression" dxfId="1725" priority="5203">
      <formula>INDIRECT("D"&amp;ROW())="Yes"</formula>
    </cfRule>
    <cfRule type="expression" dxfId="1724" priority="5204" stopIfTrue="1">
      <formula>INDIRECT("E"&amp;ROW())="Recall Required"</formula>
    </cfRule>
    <cfRule type="expression" dxfId="1723" priority="5205" stopIfTrue="1">
      <formula>INDIRECT("E"&amp;ROW())="Await Client Approval"</formula>
    </cfRule>
    <cfRule type="expression" dxfId="1722" priority="5235" stopIfTrue="1">
      <formula>INDIRECT("E"&amp;ROW())="Await Client Approval"</formula>
    </cfRule>
    <cfRule type="expression" dxfId="1721" priority="5236" stopIfTrue="1">
      <formula>INDIRECT("E"&amp;ROW())="SCOPE SURVEY"</formula>
    </cfRule>
    <cfRule type="expression" dxfId="1720" priority="5295" stopIfTrue="1">
      <formula>INDIRECT("E"&amp;ROW())="Recall Required"</formula>
    </cfRule>
    <cfRule type="expression" dxfId="1719" priority="5349" stopIfTrue="1">
      <formula>INDIRECT("E"&amp;ROW())="SCOPE SURVEY"</formula>
    </cfRule>
    <cfRule type="expression" dxfId="1718" priority="5350" stopIfTrue="1">
      <formula>INDIRECT("E"&amp;ROW())="Priced"</formula>
    </cfRule>
    <cfRule type="expression" dxfId="1717" priority="5351" stopIfTrue="1">
      <formula>INDIRECT("E"&amp;ROW())="Sent for pricing"</formula>
    </cfRule>
    <cfRule type="expression" dxfId="1716" priority="5352" stopIfTrue="1">
      <formula>INDIRECT("E"&amp;ROW())="Await"</formula>
    </cfRule>
    <cfRule type="expression" dxfId="1715" priority="5353" stopIfTrue="1">
      <formula>INDIRECT("E"&amp;ROW())="CLEANSED"</formula>
    </cfRule>
    <cfRule type="expression" dxfId="1714" priority="5354" stopIfTrue="1">
      <formula>INDIRECT("E"&amp;ROW())="PM TO CLEANSE"</formula>
    </cfRule>
    <cfRule type="expression" dxfId="1713" priority="5355" stopIfTrue="1">
      <formula>INDIRECT("E"&amp;ROW())="Survey Received"</formula>
    </cfRule>
    <cfRule type="expression" dxfId="1712" priority="5356" stopIfTrue="1">
      <formula>INDIRECT("E"&amp;ROW())="Survey Booked"</formula>
    </cfRule>
  </conditionalFormatting>
  <conditionalFormatting sqref="I192:AB192">
    <cfRule type="expression" dxfId="1711" priority="5023" stopIfTrue="1">
      <formula>INDIRECT("E"&amp;ROW())="Supply Only"</formula>
    </cfRule>
    <cfRule type="expression" dxfId="1710" priority="5024" stopIfTrue="1">
      <formula>INDIRECT("E"&amp;ROW())="Part Fitted"</formula>
    </cfRule>
    <cfRule type="expression" dxfId="1709" priority="5025" stopIfTrue="1">
      <formula>INDIRECT("E"&amp;ROW())="confirmed"</formula>
    </cfRule>
    <cfRule type="expression" dxfId="1708" priority="5026" stopIfTrue="1">
      <formula>INDIRECT("E"&amp;ROW())="Duplicate"</formula>
    </cfRule>
    <cfRule type="expression" dxfId="1707" priority="5027" stopIfTrue="1">
      <formula>INDIRECT("E"&amp;ROW())="Handed Back"</formula>
    </cfRule>
    <cfRule type="expression" dxfId="1706" priority="5028" stopIfTrue="1">
      <formula>INDIRECT("E"&amp;ROW())="Refusal"</formula>
    </cfRule>
    <cfRule type="expression" dxfId="1705" priority="5029" stopIfTrue="1">
      <formula>INDIRECT("E"&amp;ROW())="No Access install"</formula>
    </cfRule>
    <cfRule type="expression" dxfId="1704" priority="5030" stopIfTrue="1">
      <formula>INDIRECT("E"&amp;ROW())="No Access survey"</formula>
    </cfRule>
    <cfRule type="expression" dxfId="1703" priority="5031" stopIfTrue="1">
      <formula>INDIRECT("E"&amp;ROW())="NWR"</formula>
    </cfRule>
    <cfRule type="expression" dxfId="1702" priority="5032" stopIfTrue="1">
      <formula>INDIRECT("E"&amp;ROW())="Cancelled"</formula>
    </cfRule>
    <cfRule type="expression" dxfId="1701" priority="5033" stopIfTrue="1">
      <formula>INDIRECT("E"&amp;ROW())="On hold"</formula>
    </cfRule>
    <cfRule type="expression" dxfId="1700" priority="5034" stopIfTrue="1">
      <formula>INDIRECT("E"&amp;ROW())="Handed Over"</formula>
    </cfRule>
    <cfRule type="expression" dxfId="1699" priority="5035" stopIfTrue="1">
      <formula>INDIRECT("E"&amp;ROW())="Fitted"</formula>
    </cfRule>
    <cfRule type="expression" dxfId="1698" priority="5036" stopIfTrue="1">
      <formula>INDIRECT("E"&amp;ROW())="Booked to fit"</formula>
    </cfRule>
    <cfRule type="expression" dxfId="1697" priority="5037" stopIfTrue="1">
      <formula>INDIRECT("E"&amp;ROW())="Delivered To Depot/Container"</formula>
    </cfRule>
    <cfRule type="expression" dxfId="1696" priority="5038" stopIfTrue="1">
      <formula>INDIRECT("E"&amp;ROW())="Called Off"</formula>
    </cfRule>
    <cfRule type="expression" dxfId="1695" priority="5039" stopIfTrue="1">
      <formula>INDIRECT("E"&amp;ROW())="Await Client Approval"</formula>
    </cfRule>
    <cfRule type="expression" dxfId="1694" priority="5040" stopIfTrue="1">
      <formula>INDIRECT("E"&amp;ROW())="SCOPE SURVEY"</formula>
    </cfRule>
    <cfRule type="expression" dxfId="1693" priority="5041" stopIfTrue="1">
      <formula>INDIRECT("E"&amp;ROW())="Priced"</formula>
    </cfRule>
    <cfRule type="expression" dxfId="1692" priority="5042" stopIfTrue="1">
      <formula>INDIRECT("E"&amp;ROW())="Sent for pricing"</formula>
    </cfRule>
    <cfRule type="expression" dxfId="1691" priority="5043" stopIfTrue="1">
      <formula>INDIRECT("E"&amp;ROW())="Await"</formula>
    </cfRule>
    <cfRule type="expression" dxfId="1690" priority="5044" stopIfTrue="1">
      <formula>INDIRECT("E"&amp;ROW())="CLEANSED"</formula>
    </cfRule>
    <cfRule type="expression" dxfId="1689" priority="5045" stopIfTrue="1">
      <formula>INDIRECT("E"&amp;ROW())="PM TO CLEANSE"</formula>
    </cfRule>
    <cfRule type="expression" dxfId="1688" priority="5046" stopIfTrue="1">
      <formula>INDIRECT("E"&amp;ROW())="Survey Received"</formula>
    </cfRule>
    <cfRule type="expression" dxfId="1687" priority="5047" stopIfTrue="1">
      <formula>INDIRECT("E"&amp;ROW())="Survey Booked"</formula>
    </cfRule>
    <cfRule type="expression" dxfId="1686" priority="5101" stopIfTrue="1">
      <formula>INDIRECT("E"&amp;ROW())="Await Client Approval"</formula>
    </cfRule>
    <cfRule type="expression" dxfId="1685" priority="5102" stopIfTrue="1">
      <formula>INDIRECT("E"&amp;ROW())="SCOPE SURVEY"</formula>
    </cfRule>
    <cfRule type="expression" dxfId="1684" priority="5103" stopIfTrue="1">
      <formula>INDIRECT("E"&amp;ROW())="Priced"</formula>
    </cfRule>
    <cfRule type="expression" dxfId="1683" priority="5104" stopIfTrue="1">
      <formula>INDIRECT("E"&amp;ROW())="Sent for pricing"</formula>
    </cfRule>
    <cfRule type="expression" dxfId="1682" priority="5105" stopIfTrue="1">
      <formula>INDIRECT("E"&amp;ROW())="Await"</formula>
    </cfRule>
    <cfRule type="expression" dxfId="1681" priority="5106" stopIfTrue="1">
      <formula>INDIRECT("E"&amp;ROW())="CLEANSED"</formula>
    </cfRule>
    <cfRule type="expression" dxfId="1680" priority="5107" stopIfTrue="1">
      <formula>INDIRECT("E"&amp;ROW())="PM TO CLEANSE"</formula>
    </cfRule>
    <cfRule type="expression" dxfId="1679" priority="5108" stopIfTrue="1">
      <formula>INDIRECT("E"&amp;ROW())="Survey Received"</formula>
    </cfRule>
    <cfRule type="expression" dxfId="1678" priority="5109" stopIfTrue="1">
      <formula>INDIRECT("E"&amp;ROW())="Survey Booked"</formula>
    </cfRule>
    <cfRule type="expression" dxfId="1677" priority="5110">
      <formula>INDIRECT("D"&amp;ROW())="Yes"</formula>
    </cfRule>
    <cfRule type="expression" dxfId="1676" priority="5111" stopIfTrue="1">
      <formula>INDIRECT("E"&amp;ROW())="Recall Required"</formula>
    </cfRule>
  </conditionalFormatting>
  <conditionalFormatting sqref="I193:AB193">
    <cfRule type="expression" dxfId="1675" priority="4763" stopIfTrue="1">
      <formula>INDIRECT("E"&amp;ROW())="confirmed"</formula>
    </cfRule>
    <cfRule type="expression" dxfId="1674" priority="4764" stopIfTrue="1">
      <formula>INDIRECT("E"&amp;ROW())="Duplicate"</formula>
    </cfRule>
    <cfRule type="expression" dxfId="1673" priority="4765" stopIfTrue="1">
      <formula>INDIRECT("E"&amp;ROW())="Handed Back"</formula>
    </cfRule>
    <cfRule type="expression" dxfId="1672" priority="4766" stopIfTrue="1">
      <formula>INDIRECT("E"&amp;ROW())="Refusal"</formula>
    </cfRule>
    <cfRule type="expression" dxfId="1671" priority="4767" stopIfTrue="1">
      <formula>INDIRECT("E"&amp;ROW())="No Access install"</formula>
    </cfRule>
    <cfRule type="expression" dxfId="1670" priority="4768" stopIfTrue="1">
      <formula>INDIRECT("E"&amp;ROW())="No Access survey"</formula>
    </cfRule>
    <cfRule type="expression" dxfId="1669" priority="4769" stopIfTrue="1">
      <formula>INDIRECT("E"&amp;ROW())="NWR"</formula>
    </cfRule>
    <cfRule type="expression" dxfId="1668" priority="4770" stopIfTrue="1">
      <formula>INDIRECT("E"&amp;ROW())="Cancelled"</formula>
    </cfRule>
    <cfRule type="expression" dxfId="1667" priority="4771" stopIfTrue="1">
      <formula>INDIRECT("E"&amp;ROW())="On hold"</formula>
    </cfRule>
    <cfRule type="expression" dxfId="1666" priority="4772" stopIfTrue="1">
      <formula>INDIRECT("E"&amp;ROW())="Handed Over"</formula>
    </cfRule>
    <cfRule type="expression" dxfId="1665" priority="4773" stopIfTrue="1">
      <formula>INDIRECT("E"&amp;ROW())="Fitted"</formula>
    </cfRule>
    <cfRule type="expression" dxfId="1664" priority="4774" stopIfTrue="1">
      <formula>INDIRECT("E"&amp;ROW())="Booked to fit"</formula>
    </cfRule>
    <cfRule type="expression" dxfId="1663" priority="4775" stopIfTrue="1">
      <formula>INDIRECT("E"&amp;ROW())="Delivered To Depot/Container"</formula>
    </cfRule>
    <cfRule type="expression" dxfId="1662" priority="4776" stopIfTrue="1">
      <formula>INDIRECT("E"&amp;ROW())="Called Off"</formula>
    </cfRule>
    <cfRule type="expression" dxfId="1661" priority="4777" stopIfTrue="1">
      <formula>INDIRECT("E"&amp;ROW())="Await Client Approval"</formula>
    </cfRule>
    <cfRule type="expression" dxfId="1660" priority="4778" stopIfTrue="1">
      <formula>INDIRECT("E"&amp;ROW())="SCOPE SURVEY"</formula>
    </cfRule>
    <cfRule type="expression" dxfId="1659" priority="4779" stopIfTrue="1">
      <formula>INDIRECT("E"&amp;ROW())="Priced"</formula>
    </cfRule>
    <cfRule type="expression" dxfId="1658" priority="4780" stopIfTrue="1">
      <formula>INDIRECT("E"&amp;ROW())="Sent for pricing"</formula>
    </cfRule>
    <cfRule type="expression" dxfId="1657" priority="4781" stopIfTrue="1">
      <formula>INDIRECT("E"&amp;ROW())="Await"</formula>
    </cfRule>
    <cfRule type="expression" dxfId="1656" priority="4782" stopIfTrue="1">
      <formula>INDIRECT("E"&amp;ROW())="CLEANSED"</formula>
    </cfRule>
    <cfRule type="expression" dxfId="1655" priority="4783" stopIfTrue="1">
      <formula>INDIRECT("E"&amp;ROW())="PM TO CLEANSE"</formula>
    </cfRule>
    <cfRule type="expression" dxfId="1654" priority="4784" stopIfTrue="1">
      <formula>INDIRECT("E"&amp;ROW())="Survey Received"</formula>
    </cfRule>
    <cfRule type="expression" dxfId="1653" priority="4785" stopIfTrue="1">
      <formula>INDIRECT("E"&amp;ROW())="Survey Booked"</formula>
    </cfRule>
    <cfRule type="expression" dxfId="1652" priority="5010" stopIfTrue="1">
      <formula>INDIRECT("E"&amp;ROW())="Await Client Approval"</formula>
    </cfRule>
    <cfRule type="expression" dxfId="1651" priority="5011" stopIfTrue="1">
      <formula>INDIRECT("E"&amp;ROW())="SCOPE SURVEY"</formula>
    </cfRule>
    <cfRule type="expression" dxfId="1650" priority="5012" stopIfTrue="1">
      <formula>INDIRECT("E"&amp;ROW())="Priced"</formula>
    </cfRule>
    <cfRule type="expression" dxfId="1649" priority="5013" stopIfTrue="1">
      <formula>INDIRECT("E"&amp;ROW())="Sent for pricing"</formula>
    </cfRule>
    <cfRule type="expression" dxfId="1648" priority="5014" stopIfTrue="1">
      <formula>INDIRECT("E"&amp;ROW())="Await"</formula>
    </cfRule>
    <cfRule type="expression" dxfId="1647" priority="5015" stopIfTrue="1">
      <formula>INDIRECT("E"&amp;ROW())="CLEANSED"</formula>
    </cfRule>
    <cfRule type="expression" dxfId="1646" priority="5016" stopIfTrue="1">
      <formula>INDIRECT("E"&amp;ROW())="PM TO CLEANSE"</formula>
    </cfRule>
    <cfRule type="expression" dxfId="1645" priority="5017" stopIfTrue="1">
      <formula>INDIRECT("E"&amp;ROW())="Survey Received"</formula>
    </cfRule>
    <cfRule type="expression" dxfId="1644" priority="5018" stopIfTrue="1">
      <formula>INDIRECT("E"&amp;ROW())="Survey Booked"</formula>
    </cfRule>
  </conditionalFormatting>
  <conditionalFormatting sqref="I194:AB194 I127:AB127">
    <cfRule type="expression" dxfId="1643" priority="4581">
      <formula>INDIRECT("D"&amp;ROW())="Yes"</formula>
    </cfRule>
    <cfRule type="expression" dxfId="1642" priority="4582" stopIfTrue="1">
      <formula>INDIRECT("E"&amp;ROW())="Recall Required"</formula>
    </cfRule>
    <cfRule type="expression" dxfId="1641" priority="4583" stopIfTrue="1">
      <formula>INDIRECT("E"&amp;ROW())="Supply Only"</formula>
    </cfRule>
    <cfRule type="expression" dxfId="1640" priority="4584" stopIfTrue="1">
      <formula>INDIRECT("E"&amp;ROW())="Part Fitted"</formula>
    </cfRule>
    <cfRule type="expression" dxfId="1639" priority="4585" stopIfTrue="1">
      <formula>INDIRECT("E"&amp;ROW())="confirmed"</formula>
    </cfRule>
    <cfRule type="expression" dxfId="1638" priority="4586" stopIfTrue="1">
      <formula>INDIRECT("E"&amp;ROW())="Duplicate"</formula>
    </cfRule>
    <cfRule type="expression" dxfId="1637" priority="4587" stopIfTrue="1">
      <formula>INDIRECT("E"&amp;ROW())="Handed Back"</formula>
    </cfRule>
    <cfRule type="expression" dxfId="1636" priority="4588" stopIfTrue="1">
      <formula>INDIRECT("E"&amp;ROW())="Refusal"</formula>
    </cfRule>
    <cfRule type="expression" dxfId="1635" priority="4589" stopIfTrue="1">
      <formula>INDIRECT("E"&amp;ROW())="No Access install"</formula>
    </cfRule>
    <cfRule type="expression" dxfId="1634" priority="4590" stopIfTrue="1">
      <formula>INDIRECT("E"&amp;ROW())="No Access survey"</formula>
    </cfRule>
    <cfRule type="expression" dxfId="1633" priority="4591" stopIfTrue="1">
      <formula>INDIRECT("E"&amp;ROW())="NWR"</formula>
    </cfRule>
    <cfRule type="expression" dxfId="1632" priority="4592" stopIfTrue="1">
      <formula>INDIRECT("E"&amp;ROW())="Cancelled"</formula>
    </cfRule>
    <cfRule type="expression" dxfId="1631" priority="4593" stopIfTrue="1">
      <formula>INDIRECT("E"&amp;ROW())="On hold"</formula>
    </cfRule>
    <cfRule type="expression" dxfId="1630" priority="4594" stopIfTrue="1">
      <formula>INDIRECT("E"&amp;ROW())="Handed Over"</formula>
    </cfRule>
    <cfRule type="expression" dxfId="1629" priority="4595" stopIfTrue="1">
      <formula>INDIRECT("E"&amp;ROW())="Fitted"</formula>
    </cfRule>
    <cfRule type="expression" dxfId="1628" priority="4596" stopIfTrue="1">
      <formula>INDIRECT("E"&amp;ROW())="Booked to fit"</formula>
    </cfRule>
    <cfRule type="expression" dxfId="1627" priority="4597" stopIfTrue="1">
      <formula>INDIRECT("E"&amp;ROW())="Delivered To Depot/Container"</formula>
    </cfRule>
    <cfRule type="expression" dxfId="1626" priority="4598" stopIfTrue="1">
      <formula>INDIRECT("E"&amp;ROW())="Called Off"</formula>
    </cfRule>
    <cfRule type="expression" dxfId="1625" priority="4599" stopIfTrue="1">
      <formula>INDIRECT("E"&amp;ROW())="Await Client Approval"</formula>
    </cfRule>
    <cfRule type="expression" dxfId="1624" priority="4600" stopIfTrue="1">
      <formula>INDIRECT("E"&amp;ROW())="SCOPE SURVEY"</formula>
    </cfRule>
    <cfRule type="expression" dxfId="1623" priority="4601" stopIfTrue="1">
      <formula>INDIRECT("E"&amp;ROW())="Priced"</formula>
    </cfRule>
    <cfRule type="expression" dxfId="1622" priority="4602" stopIfTrue="1">
      <formula>INDIRECT("E"&amp;ROW())="Sent for pricing"</formula>
    </cfRule>
    <cfRule type="expression" dxfId="1621" priority="4603" stopIfTrue="1">
      <formula>INDIRECT("E"&amp;ROW())="Await"</formula>
    </cfRule>
    <cfRule type="expression" dxfId="1620" priority="4604" stopIfTrue="1">
      <formula>INDIRECT("E"&amp;ROW())="CLEANSED"</formula>
    </cfRule>
    <cfRule type="expression" dxfId="1619" priority="4605" stopIfTrue="1">
      <formula>INDIRECT("E"&amp;ROW())="PM TO CLEANSE"</formula>
    </cfRule>
    <cfRule type="expression" dxfId="1618" priority="4606" stopIfTrue="1">
      <formula>INDIRECT("E"&amp;ROW())="Survey Received"</formula>
    </cfRule>
    <cfRule type="expression" dxfId="1617" priority="4607" stopIfTrue="1">
      <formula>INDIRECT("E"&amp;ROW())="Survey Booked"</formula>
    </cfRule>
    <cfRule type="expression" dxfId="1616" priority="4635" stopIfTrue="1">
      <formula>INDIRECT("E"&amp;ROW())="Await Client Approval"</formula>
    </cfRule>
    <cfRule type="expression" dxfId="1615" priority="4636" stopIfTrue="1">
      <formula>INDIRECT("E"&amp;ROW())="SCOPE SURVEY"</formula>
    </cfRule>
    <cfRule type="expression" dxfId="1614" priority="4637" stopIfTrue="1">
      <formula>INDIRECT("E"&amp;ROW())="Priced"</formula>
    </cfRule>
    <cfRule type="expression" dxfId="1613" priority="4638" stopIfTrue="1">
      <formula>INDIRECT("E"&amp;ROW())="Sent for pricing"</formula>
    </cfRule>
    <cfRule type="expression" dxfId="1612" priority="4639" stopIfTrue="1">
      <formula>INDIRECT("E"&amp;ROW())="Await"</formula>
    </cfRule>
    <cfRule type="expression" dxfId="1611" priority="4640" stopIfTrue="1">
      <formula>INDIRECT("E"&amp;ROW())="CLEANSED"</formula>
    </cfRule>
    <cfRule type="expression" dxfId="1610" priority="4641" stopIfTrue="1">
      <formula>INDIRECT("E"&amp;ROW())="PM TO CLEANSE"</formula>
    </cfRule>
    <cfRule type="expression" dxfId="1609" priority="4642" stopIfTrue="1">
      <formula>INDIRECT("E"&amp;ROW())="Survey Received"</formula>
    </cfRule>
    <cfRule type="expression" dxfId="1608" priority="4643" stopIfTrue="1">
      <formula>INDIRECT("E"&amp;ROW())="Survey Booked"</formula>
    </cfRule>
    <cfRule type="expression" dxfId="1607" priority="4644" stopIfTrue="1">
      <formula>INDIRECT("E"&amp;ROW())="Await Client Approval"</formula>
    </cfRule>
    <cfRule type="expression" dxfId="1606" priority="4645" stopIfTrue="1">
      <formula>INDIRECT("E"&amp;ROW())="SCOPE SURVEY"</formula>
    </cfRule>
    <cfRule type="expression" dxfId="1605" priority="4646" stopIfTrue="1">
      <formula>INDIRECT("E"&amp;ROW())="Priced"</formula>
    </cfRule>
    <cfRule type="expression" dxfId="1604" priority="4647" stopIfTrue="1">
      <formula>INDIRECT("E"&amp;ROW())="Sent for pricing"</formula>
    </cfRule>
    <cfRule type="expression" dxfId="1603" priority="4648" stopIfTrue="1">
      <formula>INDIRECT("E"&amp;ROW())="Await"</formula>
    </cfRule>
    <cfRule type="expression" dxfId="1602" priority="4649" stopIfTrue="1">
      <formula>INDIRECT("E"&amp;ROW())="CLEANSED"</formula>
    </cfRule>
    <cfRule type="expression" dxfId="1601" priority="4650" stopIfTrue="1">
      <formula>INDIRECT("E"&amp;ROW())="PM TO CLEANSE"</formula>
    </cfRule>
    <cfRule type="expression" dxfId="1600" priority="4651" stopIfTrue="1">
      <formula>INDIRECT("E"&amp;ROW())="Survey Received"</formula>
    </cfRule>
    <cfRule type="expression" dxfId="1599" priority="4652" stopIfTrue="1">
      <formula>INDIRECT("E"&amp;ROW())="Survey Booked"</formula>
    </cfRule>
    <cfRule type="expression" dxfId="1598" priority="4653">
      <formula>INDIRECT("D"&amp;ROW())="Yes"</formula>
    </cfRule>
    <cfRule type="expression" dxfId="1597" priority="4654" stopIfTrue="1">
      <formula>INDIRECT("E"&amp;ROW())="Recall Required"</formula>
    </cfRule>
    <cfRule type="expression" dxfId="1596" priority="4655" stopIfTrue="1">
      <formula>INDIRECT("E"&amp;ROW())="Supply Only"</formula>
    </cfRule>
    <cfRule type="expression" dxfId="1595" priority="4656" stopIfTrue="1">
      <formula>INDIRECT("E"&amp;ROW())="Part Fitted"</formula>
    </cfRule>
    <cfRule type="expression" dxfId="1594" priority="4657" stopIfTrue="1">
      <formula>INDIRECT("E"&amp;ROW())="confirmed"</formula>
    </cfRule>
    <cfRule type="expression" dxfId="1593" priority="4658" stopIfTrue="1">
      <formula>INDIRECT("E"&amp;ROW())="Duplicate"</formula>
    </cfRule>
    <cfRule type="expression" dxfId="1592" priority="4659" stopIfTrue="1">
      <formula>INDIRECT("E"&amp;ROW())="Handed Back"</formula>
    </cfRule>
    <cfRule type="expression" dxfId="1591" priority="4660" stopIfTrue="1">
      <formula>INDIRECT("E"&amp;ROW())="Refusal"</formula>
    </cfRule>
    <cfRule type="expression" dxfId="1590" priority="4661" stopIfTrue="1">
      <formula>INDIRECT("E"&amp;ROW())="No Access install"</formula>
    </cfRule>
    <cfRule type="expression" dxfId="1589" priority="4662" stopIfTrue="1">
      <formula>INDIRECT("E"&amp;ROW())="No Access survey"</formula>
    </cfRule>
    <cfRule type="expression" dxfId="1588" priority="4663" stopIfTrue="1">
      <formula>INDIRECT("E"&amp;ROW())="NWR"</formula>
    </cfRule>
    <cfRule type="expression" dxfId="1587" priority="4664" stopIfTrue="1">
      <formula>INDIRECT("E"&amp;ROW())="Cancelled"</formula>
    </cfRule>
    <cfRule type="expression" dxfId="1586" priority="4665" stopIfTrue="1">
      <formula>INDIRECT("E"&amp;ROW())="On hold"</formula>
    </cfRule>
    <cfRule type="expression" dxfId="1585" priority="4666" stopIfTrue="1">
      <formula>INDIRECT("E"&amp;ROW())="Handed Over"</formula>
    </cfRule>
    <cfRule type="expression" dxfId="1584" priority="4667" stopIfTrue="1">
      <formula>INDIRECT("E"&amp;ROW())="Fitted"</formula>
    </cfRule>
    <cfRule type="expression" dxfId="1583" priority="4668" stopIfTrue="1">
      <formula>INDIRECT("E"&amp;ROW())="Booked to fit"</formula>
    </cfRule>
    <cfRule type="expression" dxfId="1582" priority="4669" stopIfTrue="1">
      <formula>INDIRECT("E"&amp;ROW())="Delivered To Depot/Container"</formula>
    </cfRule>
    <cfRule type="expression" dxfId="1581" priority="4670" stopIfTrue="1">
      <formula>INDIRECT("E"&amp;ROW())="Called Off"</formula>
    </cfRule>
    <cfRule type="expression" dxfId="1580" priority="4671" stopIfTrue="1">
      <formula>INDIRECT("E"&amp;ROW())="Await Client Approval"</formula>
    </cfRule>
    <cfRule type="expression" dxfId="1579" priority="4672" stopIfTrue="1">
      <formula>INDIRECT("E"&amp;ROW())="SCOPE SURVEY"</formula>
    </cfRule>
    <cfRule type="expression" dxfId="1578" priority="4673" stopIfTrue="1">
      <formula>INDIRECT("E"&amp;ROW())="Priced"</formula>
    </cfRule>
    <cfRule type="expression" dxfId="1577" priority="4674" stopIfTrue="1">
      <formula>INDIRECT("E"&amp;ROW())="Sent for pricing"</formula>
    </cfRule>
    <cfRule type="expression" dxfId="1576" priority="4675" stopIfTrue="1">
      <formula>INDIRECT("E"&amp;ROW())="Await"</formula>
    </cfRule>
    <cfRule type="expression" dxfId="1575" priority="4676" stopIfTrue="1">
      <formula>INDIRECT("E"&amp;ROW())="CLEANSED"</formula>
    </cfRule>
    <cfRule type="expression" dxfId="1574" priority="4677" stopIfTrue="1">
      <formula>INDIRECT("E"&amp;ROW())="PM TO CLEANSE"</formula>
    </cfRule>
    <cfRule type="expression" dxfId="1573" priority="4678" stopIfTrue="1">
      <formula>INDIRECT("E"&amp;ROW())="Survey Received"</formula>
    </cfRule>
    <cfRule type="expression" dxfId="1572" priority="4679" stopIfTrue="1">
      <formula>INDIRECT("E"&amp;ROW())="Survey Booked"</formula>
    </cfRule>
    <cfRule type="expression" dxfId="1571" priority="4706">
      <formula>INDIRECT("D"&amp;ROW())="Yes"</formula>
    </cfRule>
    <cfRule type="expression" dxfId="1570" priority="4707" stopIfTrue="1">
      <formula>INDIRECT("E"&amp;ROW())="Recall Required"</formula>
    </cfRule>
    <cfRule type="expression" dxfId="1569" priority="4708" stopIfTrue="1">
      <formula>INDIRECT("E"&amp;ROW())="Supply Only"</formula>
    </cfRule>
    <cfRule type="expression" dxfId="1568" priority="4709" stopIfTrue="1">
      <formula>INDIRECT("E"&amp;ROW())="Part Fitted"</formula>
    </cfRule>
    <cfRule type="expression" dxfId="1567" priority="4710" stopIfTrue="1">
      <formula>INDIRECT("E"&amp;ROW())="confirmed"</formula>
    </cfRule>
    <cfRule type="expression" dxfId="1566" priority="4711" stopIfTrue="1">
      <formula>INDIRECT("E"&amp;ROW())="Duplicate"</formula>
    </cfRule>
    <cfRule type="expression" dxfId="1565" priority="4712" stopIfTrue="1">
      <formula>INDIRECT("E"&amp;ROW())="Handed Back"</formula>
    </cfRule>
    <cfRule type="expression" dxfId="1564" priority="4713" stopIfTrue="1">
      <formula>INDIRECT("E"&amp;ROW())="Refusal"</formula>
    </cfRule>
    <cfRule type="expression" dxfId="1563" priority="4714" stopIfTrue="1">
      <formula>INDIRECT("E"&amp;ROW())="No Access install"</formula>
    </cfRule>
    <cfRule type="expression" dxfId="1562" priority="4715" stopIfTrue="1">
      <formula>INDIRECT("E"&amp;ROW())="No Access survey"</formula>
    </cfRule>
    <cfRule type="expression" dxfId="1561" priority="4716" stopIfTrue="1">
      <formula>INDIRECT("E"&amp;ROW())="NWR"</formula>
    </cfRule>
    <cfRule type="expression" dxfId="1560" priority="4717" stopIfTrue="1">
      <formula>INDIRECT("E"&amp;ROW())="Cancelled"</formula>
    </cfRule>
    <cfRule type="expression" dxfId="1559" priority="4718" stopIfTrue="1">
      <formula>INDIRECT("E"&amp;ROW())="On hold"</formula>
    </cfRule>
    <cfRule type="expression" dxfId="1558" priority="4719" stopIfTrue="1">
      <formula>INDIRECT("E"&amp;ROW())="Handed Over"</formula>
    </cfRule>
    <cfRule type="expression" dxfId="1557" priority="4720" stopIfTrue="1">
      <formula>INDIRECT("E"&amp;ROW())="Fitted"</formula>
    </cfRule>
    <cfRule type="expression" dxfId="1556" priority="4721" stopIfTrue="1">
      <formula>INDIRECT("E"&amp;ROW())="Booked to fit"</formula>
    </cfRule>
    <cfRule type="expression" dxfId="1555" priority="4722" stopIfTrue="1">
      <formula>INDIRECT("E"&amp;ROW())="Delivered To Depot/Container"</formula>
    </cfRule>
    <cfRule type="expression" dxfId="1554" priority="4723" stopIfTrue="1">
      <formula>INDIRECT("E"&amp;ROW())="Called Off"</formula>
    </cfRule>
    <cfRule type="expression" dxfId="1553" priority="4724" stopIfTrue="1">
      <formula>INDIRECT("E"&amp;ROW())="Await Client Approval"</formula>
    </cfRule>
    <cfRule type="expression" dxfId="1552" priority="4725" stopIfTrue="1">
      <formula>INDIRECT("E"&amp;ROW())="SCOPE SURVEY"</formula>
    </cfRule>
    <cfRule type="expression" dxfId="1551" priority="4726" stopIfTrue="1">
      <formula>INDIRECT("E"&amp;ROW())="Priced"</formula>
    </cfRule>
    <cfRule type="expression" dxfId="1550" priority="4727" stopIfTrue="1">
      <formula>INDIRECT("E"&amp;ROW())="Sent for pricing"</formula>
    </cfRule>
    <cfRule type="expression" dxfId="1549" priority="4728" stopIfTrue="1">
      <formula>INDIRECT("E"&amp;ROW())="Await"</formula>
    </cfRule>
    <cfRule type="expression" dxfId="1548" priority="4729" stopIfTrue="1">
      <formula>INDIRECT("E"&amp;ROW())="CLEANSED"</formula>
    </cfRule>
    <cfRule type="expression" dxfId="1547" priority="4730" stopIfTrue="1">
      <formula>INDIRECT("E"&amp;ROW())="PM TO CLEANSE"</formula>
    </cfRule>
    <cfRule type="expression" dxfId="1546" priority="4731" stopIfTrue="1">
      <formula>INDIRECT("E"&amp;ROW())="Survey Received"</formula>
    </cfRule>
    <cfRule type="expression" dxfId="1545" priority="4732" stopIfTrue="1">
      <formula>INDIRECT("E"&amp;ROW())="Survey Booked"</formula>
    </cfRule>
  </conditionalFormatting>
  <conditionalFormatting sqref="I195:AB195 I197:AB197">
    <cfRule type="expression" dxfId="1544" priority="3996" stopIfTrue="1">
      <formula>INDIRECT("E"&amp;ROW())="Supply Only"</formula>
    </cfRule>
    <cfRule type="expression" dxfId="1543" priority="3997" stopIfTrue="1">
      <formula>INDIRECT("E"&amp;ROW())="Part Fitted"</formula>
    </cfRule>
    <cfRule type="expression" dxfId="1542" priority="3998" stopIfTrue="1">
      <formula>INDIRECT("E"&amp;ROW())="confirmed"</formula>
    </cfRule>
    <cfRule type="expression" dxfId="1541" priority="3999" stopIfTrue="1">
      <formula>INDIRECT("E"&amp;ROW())="Duplicate"</formula>
    </cfRule>
    <cfRule type="expression" dxfId="1540" priority="4000" stopIfTrue="1">
      <formula>INDIRECT("E"&amp;ROW())="Handed Back"</formula>
    </cfRule>
    <cfRule type="expression" dxfId="1539" priority="4001" stopIfTrue="1">
      <formula>INDIRECT("E"&amp;ROW())="Refusal"</formula>
    </cfRule>
    <cfRule type="expression" dxfId="1538" priority="4002" stopIfTrue="1">
      <formula>INDIRECT("E"&amp;ROW())="No Access install"</formula>
    </cfRule>
    <cfRule type="expression" dxfId="1537" priority="4003" stopIfTrue="1">
      <formula>INDIRECT("E"&amp;ROW())="No Access survey"</formula>
    </cfRule>
    <cfRule type="expression" dxfId="1536" priority="4004" stopIfTrue="1">
      <formula>INDIRECT("E"&amp;ROW())="NWR"</formula>
    </cfRule>
    <cfRule type="expression" dxfId="1535" priority="4005" stopIfTrue="1">
      <formula>INDIRECT("E"&amp;ROW())="Cancelled"</formula>
    </cfRule>
    <cfRule type="expression" dxfId="1534" priority="4006" stopIfTrue="1">
      <formula>INDIRECT("E"&amp;ROW())="On hold"</formula>
    </cfRule>
    <cfRule type="expression" dxfId="1533" priority="4007" stopIfTrue="1">
      <formula>INDIRECT("E"&amp;ROW())="Handed Over"</formula>
    </cfRule>
    <cfRule type="expression" dxfId="1532" priority="4008" stopIfTrue="1">
      <formula>INDIRECT("E"&amp;ROW())="Fitted"</formula>
    </cfRule>
    <cfRule type="expression" dxfId="1531" priority="4009" stopIfTrue="1">
      <formula>INDIRECT("E"&amp;ROW())="Booked to fit"</formula>
    </cfRule>
    <cfRule type="expression" dxfId="1530" priority="4010" stopIfTrue="1">
      <formula>INDIRECT("E"&amp;ROW())="Delivered To Depot/Container"</formula>
    </cfRule>
    <cfRule type="expression" dxfId="1529" priority="4011" stopIfTrue="1">
      <formula>INDIRECT("E"&amp;ROW())="Called Off"</formula>
    </cfRule>
    <cfRule type="expression" dxfId="1528" priority="4012" stopIfTrue="1">
      <formula>INDIRECT("E"&amp;ROW())="Await Client Approval"</formula>
    </cfRule>
    <cfRule type="expression" dxfId="1527" priority="4013" stopIfTrue="1">
      <formula>INDIRECT("E"&amp;ROW())="SCOPE SURVEY"</formula>
    </cfRule>
    <cfRule type="expression" dxfId="1526" priority="4014" stopIfTrue="1">
      <formula>INDIRECT("E"&amp;ROW())="Priced"</formula>
    </cfRule>
    <cfRule type="expression" dxfId="1525" priority="4015" stopIfTrue="1">
      <formula>INDIRECT("E"&amp;ROW())="Sent for pricing"</formula>
    </cfRule>
    <cfRule type="expression" dxfId="1524" priority="4016" stopIfTrue="1">
      <formula>INDIRECT("E"&amp;ROW())="Await"</formula>
    </cfRule>
    <cfRule type="expression" dxfId="1523" priority="4017" stopIfTrue="1">
      <formula>INDIRECT("E"&amp;ROW())="CLEANSED"</formula>
    </cfRule>
    <cfRule type="expression" dxfId="1522" priority="4018" stopIfTrue="1">
      <formula>INDIRECT("E"&amp;ROW())="PM TO CLEANSE"</formula>
    </cfRule>
    <cfRule type="expression" dxfId="1521" priority="4019" stopIfTrue="1">
      <formula>INDIRECT("E"&amp;ROW())="Survey Received"</formula>
    </cfRule>
    <cfRule type="expression" dxfId="1520" priority="4020" stopIfTrue="1">
      <formula>INDIRECT("E"&amp;ROW())="Survey Booked"</formula>
    </cfRule>
    <cfRule type="expression" dxfId="1519" priority="4073" stopIfTrue="1">
      <formula>INDIRECT("E"&amp;ROW())="Await Client Approval"</formula>
    </cfRule>
    <cfRule type="expression" dxfId="1518" priority="4074" stopIfTrue="1">
      <formula>INDIRECT("E"&amp;ROW())="SCOPE SURVEY"</formula>
    </cfRule>
    <cfRule type="expression" dxfId="1517" priority="4075" stopIfTrue="1">
      <formula>INDIRECT("E"&amp;ROW())="Priced"</formula>
    </cfRule>
    <cfRule type="expression" dxfId="1516" priority="4076" stopIfTrue="1">
      <formula>INDIRECT("E"&amp;ROW())="Sent for pricing"</formula>
    </cfRule>
    <cfRule type="expression" dxfId="1515" priority="4077" stopIfTrue="1">
      <formula>INDIRECT("E"&amp;ROW())="Await"</formula>
    </cfRule>
    <cfRule type="expression" dxfId="1514" priority="4078" stopIfTrue="1">
      <formula>INDIRECT("E"&amp;ROW())="CLEANSED"</formula>
    </cfRule>
    <cfRule type="expression" dxfId="1513" priority="4079" stopIfTrue="1">
      <formula>INDIRECT("E"&amp;ROW())="PM TO CLEANSE"</formula>
    </cfRule>
    <cfRule type="expression" dxfId="1512" priority="4080" stopIfTrue="1">
      <formula>INDIRECT("E"&amp;ROW())="Survey Received"</formula>
    </cfRule>
    <cfRule type="expression" dxfId="1511" priority="4081" stopIfTrue="1">
      <formula>INDIRECT("E"&amp;ROW())="Survey Booked"</formula>
    </cfRule>
  </conditionalFormatting>
  <conditionalFormatting sqref="I198:AB198">
    <cfRule type="expression" dxfId="1510" priority="323" stopIfTrue="1">
      <formula>INDIRECT("E"&amp;ROW())="confirmed"</formula>
    </cfRule>
    <cfRule type="expression" dxfId="1509" priority="324" stopIfTrue="1">
      <formula>INDIRECT("E"&amp;ROW())="Duplicate"</formula>
    </cfRule>
    <cfRule type="expression" dxfId="1508" priority="325" stopIfTrue="1">
      <formula>INDIRECT("E"&amp;ROW())="Handed Back"</formula>
    </cfRule>
    <cfRule type="expression" dxfId="1507" priority="326" stopIfTrue="1">
      <formula>INDIRECT("E"&amp;ROW())="Refusal"</formula>
    </cfRule>
    <cfRule type="expression" dxfId="1506" priority="327" stopIfTrue="1">
      <formula>INDIRECT("E"&amp;ROW())="No Access install"</formula>
    </cfRule>
    <cfRule type="expression" dxfId="1505" priority="328" stopIfTrue="1">
      <formula>INDIRECT("E"&amp;ROW())="No Access survey"</formula>
    </cfRule>
    <cfRule type="expression" dxfId="1504" priority="329" stopIfTrue="1">
      <formula>INDIRECT("E"&amp;ROW())="NWR"</formula>
    </cfRule>
    <cfRule type="expression" dxfId="1503" priority="330" stopIfTrue="1">
      <formula>INDIRECT("E"&amp;ROW())="Cancelled"</formula>
    </cfRule>
    <cfRule type="expression" dxfId="1502" priority="331" stopIfTrue="1">
      <formula>INDIRECT("E"&amp;ROW())="On hold"</formula>
    </cfRule>
    <cfRule type="expression" dxfId="1501" priority="332" stopIfTrue="1">
      <formula>INDIRECT("E"&amp;ROW())="Handed Over"</formula>
    </cfRule>
    <cfRule type="expression" dxfId="1500" priority="333" stopIfTrue="1">
      <formula>INDIRECT("E"&amp;ROW())="Fitted"</formula>
    </cfRule>
    <cfRule type="expression" dxfId="1499" priority="334" stopIfTrue="1">
      <formula>INDIRECT("E"&amp;ROW())="Booked to fit"</formula>
    </cfRule>
    <cfRule type="expression" dxfId="1498" priority="335" stopIfTrue="1">
      <formula>INDIRECT("E"&amp;ROW())="Delivered To Depot/Container"</formula>
    </cfRule>
    <cfRule type="expression" dxfId="1497" priority="336" stopIfTrue="1">
      <formula>INDIRECT("E"&amp;ROW())="Called Off"</formula>
    </cfRule>
    <cfRule type="expression" dxfId="1496" priority="337" stopIfTrue="1">
      <formula>INDIRECT("E"&amp;ROW())="Await Client Approval"</formula>
    </cfRule>
    <cfRule type="expression" dxfId="1495" priority="338" stopIfTrue="1">
      <formula>INDIRECT("E"&amp;ROW())="SCOPE SURVEY"</formula>
    </cfRule>
    <cfRule type="expression" dxfId="1494" priority="339" stopIfTrue="1">
      <formula>INDIRECT("E"&amp;ROW())="Priced"</formula>
    </cfRule>
    <cfRule type="expression" dxfId="1493" priority="340" stopIfTrue="1">
      <formula>INDIRECT("E"&amp;ROW())="Sent for pricing"</formula>
    </cfRule>
    <cfRule type="expression" dxfId="1492" priority="341" stopIfTrue="1">
      <formula>INDIRECT("E"&amp;ROW())="Await"</formula>
    </cfRule>
    <cfRule type="expression" dxfId="1491" priority="342" stopIfTrue="1">
      <formula>INDIRECT("E"&amp;ROW())="CLEANSED"</formula>
    </cfRule>
    <cfRule type="expression" dxfId="1490" priority="343" stopIfTrue="1">
      <formula>INDIRECT("E"&amp;ROW())="PM TO CLEANSE"</formula>
    </cfRule>
    <cfRule type="expression" dxfId="1489" priority="344" stopIfTrue="1">
      <formula>INDIRECT("E"&amp;ROW())="Survey Received"</formula>
    </cfRule>
    <cfRule type="expression" dxfId="1488" priority="345" stopIfTrue="1">
      <formula>INDIRECT("E"&amp;ROW())="Survey Booked"</formula>
    </cfRule>
    <cfRule type="expression" dxfId="1487" priority="700" stopIfTrue="1">
      <formula>INDIRECT("E"&amp;ROW())="Await Client Approval"</formula>
    </cfRule>
    <cfRule type="expression" dxfId="1486" priority="701" stopIfTrue="1">
      <formula>INDIRECT("E"&amp;ROW())="SCOPE SURVEY"</formula>
    </cfRule>
  </conditionalFormatting>
  <conditionalFormatting sqref="I55:AC55">
    <cfRule type="expression" dxfId="1485" priority="12762">
      <formula>INDIRECT("D"&amp;ROW())="Yes"</formula>
    </cfRule>
  </conditionalFormatting>
  <conditionalFormatting sqref="I61:AC61">
    <cfRule type="expression" dxfId="1484" priority="4412">
      <formula>INDIRECT("D"&amp;ROW())="Yes"</formula>
    </cfRule>
  </conditionalFormatting>
  <conditionalFormatting sqref="I151:AC151">
    <cfRule type="expression" dxfId="1483" priority="6064">
      <formula>INDIRECT("D"&amp;ROW())="Yes"</formula>
    </cfRule>
  </conditionalFormatting>
  <conditionalFormatting sqref="T47 T66:T68 T70 AB70 AB76 T79 AB81 T85 T98 AB98 T100 AB100 T108 AB108">
    <cfRule type="expression" dxfId="1482" priority="16779">
      <formula>INDIRECT("D"&amp;ROW())="Yes"</formula>
    </cfRule>
    <cfRule type="expression" dxfId="1481" priority="16780" stopIfTrue="1">
      <formula>INDIRECT("E"&amp;ROW())="Recall Required"</formula>
    </cfRule>
  </conditionalFormatting>
  <conditionalFormatting sqref="T47 T66:T68 AB76 T79 AB81 T85 T70 AB70 T98 AB98 T100 AB100 T108 AB108 T177:T178 AB177:AB178 T96 AB96 T103 AB103 T106 AB106 T113 AB113 T118:T119 AB118:AB119 T93 AB93 T115 AB115 AB144 T144">
    <cfRule type="expression" dxfId="1480" priority="16767" stopIfTrue="1">
      <formula>INDIRECT("E"&amp;ROW())="Booked to fit"</formula>
    </cfRule>
    <cfRule type="expression" dxfId="1479" priority="16768" stopIfTrue="1">
      <formula>INDIRECT("E"&amp;ROW())="Delivered To Depot/Container"</formula>
    </cfRule>
    <cfRule type="expression" dxfId="1478" priority="16769" stopIfTrue="1">
      <formula>INDIRECT("E"&amp;ROW())="Called Off"</formula>
    </cfRule>
    <cfRule type="expression" dxfId="1477" priority="16770" stopIfTrue="1">
      <formula>INDIRECT("E"&amp;ROW())="Await Client Approval"</formula>
    </cfRule>
    <cfRule type="expression" dxfId="1476" priority="16771" stopIfTrue="1">
      <formula>INDIRECT("E"&amp;ROW())="SCOPE SURVEY"</formula>
    </cfRule>
    <cfRule type="expression" dxfId="1475" priority="16772" stopIfTrue="1">
      <formula>INDIRECT("E"&amp;ROW())="Priced"</formula>
    </cfRule>
    <cfRule type="expression" dxfId="1474" priority="16773" stopIfTrue="1">
      <formula>INDIRECT("E"&amp;ROW())="Sent for pricing"</formula>
    </cfRule>
    <cfRule type="expression" dxfId="1473" priority="16774" stopIfTrue="1">
      <formula>INDIRECT("E"&amp;ROW())="Await"</formula>
    </cfRule>
    <cfRule type="expression" dxfId="1472" priority="16775" stopIfTrue="1">
      <formula>INDIRECT("E"&amp;ROW())="CLEANSED"</formula>
    </cfRule>
    <cfRule type="expression" dxfId="1471" priority="16776" stopIfTrue="1">
      <formula>INDIRECT("E"&amp;ROW())="PM TO CLEANSE"</formula>
    </cfRule>
    <cfRule type="expression" dxfId="1470" priority="16777" stopIfTrue="1">
      <formula>INDIRECT("E"&amp;ROW())="Survey Received"</formula>
    </cfRule>
    <cfRule type="expression" dxfId="1469" priority="16778" stopIfTrue="1">
      <formula>INDIRECT("E"&amp;ROW())="Survey Booked"</formula>
    </cfRule>
    <cfRule type="expression" dxfId="1468" priority="16784" stopIfTrue="1">
      <formula>INDIRECT("E"&amp;ROW())="Duplicate"</formula>
    </cfRule>
    <cfRule type="expression" dxfId="1467" priority="16785" stopIfTrue="1">
      <formula>INDIRECT("E"&amp;ROW())="Handed Back"</formula>
    </cfRule>
    <cfRule type="expression" dxfId="1466" priority="16786" stopIfTrue="1">
      <formula>INDIRECT("E"&amp;ROW())="Refusal"</formula>
    </cfRule>
    <cfRule type="expression" dxfId="1465" priority="16787" stopIfTrue="1">
      <formula>INDIRECT("E"&amp;ROW())="No Access install"</formula>
    </cfRule>
    <cfRule type="expression" dxfId="1464" priority="16788" stopIfTrue="1">
      <formula>INDIRECT("E"&amp;ROW())="No Access survey"</formula>
    </cfRule>
    <cfRule type="expression" dxfId="1463" priority="16789" stopIfTrue="1">
      <formula>INDIRECT("E"&amp;ROW())="NWR"</formula>
    </cfRule>
    <cfRule type="expression" dxfId="1462" priority="16790" stopIfTrue="1">
      <formula>INDIRECT("E"&amp;ROW())="Cancelled"</formula>
    </cfRule>
    <cfRule type="expression" dxfId="1461" priority="16791" stopIfTrue="1">
      <formula>INDIRECT("E"&amp;ROW())="On hold"</formula>
    </cfRule>
    <cfRule type="expression" dxfId="1460" priority="16792" stopIfTrue="1">
      <formula>INDIRECT("E"&amp;ROW())="Handed Over"</formula>
    </cfRule>
    <cfRule type="expression" dxfId="1459" priority="16793" stopIfTrue="1">
      <formula>INDIRECT("E"&amp;ROW())="Fitted"</formula>
    </cfRule>
    <cfRule type="expression" dxfId="1458" priority="16794" stopIfTrue="1">
      <formula>INDIRECT("E"&amp;ROW())="Booked to fit"</formula>
    </cfRule>
    <cfRule type="expression" dxfId="1457" priority="16795" stopIfTrue="1">
      <formula>INDIRECT("E"&amp;ROW())="Delivered To Depot/Container"</formula>
    </cfRule>
    <cfRule type="expression" dxfId="1456" priority="16796" stopIfTrue="1">
      <formula>INDIRECT("E"&amp;ROW())="Called Off"</formula>
    </cfRule>
    <cfRule type="expression" dxfId="1455" priority="16797" stopIfTrue="1">
      <formula>INDIRECT("E"&amp;ROW())="Await Client Approval"</formula>
    </cfRule>
    <cfRule type="expression" dxfId="1454" priority="16798" stopIfTrue="1">
      <formula>INDIRECT("E"&amp;ROW())="SCOPE SURVEY"</formula>
    </cfRule>
    <cfRule type="expression" dxfId="1453" priority="16799" stopIfTrue="1">
      <formula>INDIRECT("E"&amp;ROW())="Priced"</formula>
    </cfRule>
    <cfRule type="expression" dxfId="1452" priority="16800" stopIfTrue="1">
      <formula>INDIRECT("E"&amp;ROW())="Sent for pricing"</formula>
    </cfRule>
    <cfRule type="expression" dxfId="1451" priority="16801" stopIfTrue="1">
      <formula>INDIRECT("E"&amp;ROW())="Await"</formula>
    </cfRule>
    <cfRule type="expression" dxfId="1450" priority="16802" stopIfTrue="1">
      <formula>INDIRECT("E"&amp;ROW())="CLEANSED"</formula>
    </cfRule>
    <cfRule type="expression" dxfId="1449" priority="16803" stopIfTrue="1">
      <formula>INDIRECT("E"&amp;ROW())="PM TO CLEANSE"</formula>
    </cfRule>
    <cfRule type="expression" dxfId="1448" priority="16804" stopIfTrue="1">
      <formula>INDIRECT("E"&amp;ROW())="Survey Received"</formula>
    </cfRule>
    <cfRule type="expression" dxfId="1447" priority="16805" stopIfTrue="1">
      <formula>INDIRECT("E"&amp;ROW())="Survey Booked"</formula>
    </cfRule>
  </conditionalFormatting>
  <conditionalFormatting sqref="T47 T66:T68 AB76 T79 AB81 T85">
    <cfRule type="expression" dxfId="1446" priority="16783" stopIfTrue="1">
      <formula>INDIRECT("E"&amp;ROW())="confirmed"</formula>
    </cfRule>
  </conditionalFormatting>
  <conditionalFormatting sqref="T47 T66:T68">
    <cfRule type="expression" dxfId="1445" priority="16782" stopIfTrue="1">
      <formula>INDIRECT("E"&amp;ROW())="Part Fitted"</formula>
    </cfRule>
  </conditionalFormatting>
  <conditionalFormatting sqref="T47 T70 AB70 T98 AB98 T100 AB100 T108 AB108 T96 AB96 T103 AB103 T106 AB106 T113 AB113 T118:T119 T144 AB118:AB119 AB144">
    <cfRule type="expression" dxfId="1444" priority="16754" stopIfTrue="1">
      <formula>INDIRECT("E"&amp;ROW())="Supply Only"</formula>
    </cfRule>
    <cfRule type="expression" dxfId="1443" priority="16755" stopIfTrue="1">
      <formula>INDIRECT("E"&amp;ROW())="Part Fitted"</formula>
    </cfRule>
    <cfRule type="expression" dxfId="1442" priority="16756" stopIfTrue="1">
      <formula>INDIRECT("E"&amp;ROW())="confirmed"</formula>
    </cfRule>
    <cfRule type="expression" dxfId="1441" priority="16757" stopIfTrue="1">
      <formula>INDIRECT("E"&amp;ROW())="Duplicate"</formula>
    </cfRule>
    <cfRule type="expression" dxfId="1440" priority="16758" stopIfTrue="1">
      <formula>INDIRECT("E"&amp;ROW())="Handed Back"</formula>
    </cfRule>
    <cfRule type="expression" dxfId="1439" priority="16759" stopIfTrue="1">
      <formula>INDIRECT("E"&amp;ROW())="Refusal"</formula>
    </cfRule>
    <cfRule type="expression" dxfId="1438" priority="16760" stopIfTrue="1">
      <formula>INDIRECT("E"&amp;ROW())="No Access install"</formula>
    </cfRule>
    <cfRule type="expression" dxfId="1437" priority="16761" stopIfTrue="1">
      <formula>INDIRECT("E"&amp;ROW())="No Access survey"</formula>
    </cfRule>
    <cfRule type="expression" dxfId="1436" priority="16762" stopIfTrue="1">
      <formula>INDIRECT("E"&amp;ROW())="NWR"</formula>
    </cfRule>
    <cfRule type="expression" dxfId="1435" priority="16763" stopIfTrue="1">
      <formula>INDIRECT("E"&amp;ROW())="Cancelled"</formula>
    </cfRule>
    <cfRule type="expression" dxfId="1434" priority="16764" stopIfTrue="1">
      <formula>INDIRECT("E"&amp;ROW())="On hold"</formula>
    </cfRule>
    <cfRule type="expression" dxfId="1433" priority="16765" stopIfTrue="1">
      <formula>INDIRECT("E"&amp;ROW())="Handed Over"</formula>
    </cfRule>
  </conditionalFormatting>
  <conditionalFormatting sqref="T47 T70 AB70 T98 AB98 T100 AB100 T108 AB108 T96 AB96 T103 AB103 T106 AB106 T113 AB113 T144 AB144 T118:T119 AB118:AB119">
    <cfRule type="expression" dxfId="1432" priority="16753" stopIfTrue="1">
      <formula>INDIRECT("E"&amp;ROW())="Recall Required"</formula>
    </cfRule>
  </conditionalFormatting>
  <conditionalFormatting sqref="T47 T79 T85 T66:T68 AB76 AB81 T70 AB70 T98 AB98 T100 AB100 T108 AB108 T177:T178 AB177:AB178 T96 AB96 T103 AB103 T106 AB106 T113 AB113 T118:T119 AB118:AB119 T93 AB93 T115 AB115 AB144 T144">
    <cfRule type="expression" dxfId="1431" priority="16766" stopIfTrue="1">
      <formula>INDIRECT("E"&amp;ROW())="Fitted"</formula>
    </cfRule>
  </conditionalFormatting>
  <conditionalFormatting sqref="T47">
    <cfRule type="expression" dxfId="1430" priority="16752">
      <formula>INDIRECT("D"&amp;ROW())="Yes"</formula>
    </cfRule>
    <cfRule type="expression" dxfId="1429" priority="16781" stopIfTrue="1">
      <formula>INDIRECT("E"&amp;ROW())="Supply Only"</formula>
    </cfRule>
  </conditionalFormatting>
  <conditionalFormatting sqref="T53">
    <cfRule type="expression" dxfId="1428" priority="12403">
      <formula>INDIRECT("D"&amp;ROW())="Yes"</formula>
    </cfRule>
    <cfRule type="expression" dxfId="1427" priority="12404" stopIfTrue="1">
      <formula>INDIRECT("E"&amp;ROW())="Recall Required"</formula>
    </cfRule>
    <cfRule type="expression" dxfId="1426" priority="12405" stopIfTrue="1">
      <formula>INDIRECT("E"&amp;ROW())="Supply Only"</formula>
    </cfRule>
    <cfRule type="expression" dxfId="1425" priority="12406" stopIfTrue="1">
      <formula>INDIRECT("E"&amp;ROW())="Part Fitted"</formula>
    </cfRule>
    <cfRule type="expression" dxfId="1424" priority="12407" stopIfTrue="1">
      <formula>INDIRECT("E"&amp;ROW())="confirmed"</formula>
    </cfRule>
    <cfRule type="expression" dxfId="1423" priority="12408" stopIfTrue="1">
      <formula>INDIRECT("E"&amp;ROW())="Duplicate"</formula>
    </cfRule>
    <cfRule type="expression" dxfId="1422" priority="12409" stopIfTrue="1">
      <formula>INDIRECT("E"&amp;ROW())="Handed Back"</formula>
    </cfRule>
    <cfRule type="expression" dxfId="1421" priority="12410" stopIfTrue="1">
      <formula>INDIRECT("E"&amp;ROW())="Refusal"</formula>
    </cfRule>
    <cfRule type="expression" dxfId="1420" priority="12411" stopIfTrue="1">
      <formula>INDIRECT("E"&amp;ROW())="No Access install"</formula>
    </cfRule>
    <cfRule type="expression" dxfId="1419" priority="12412" stopIfTrue="1">
      <formula>INDIRECT("E"&amp;ROW())="No Access survey"</formula>
    </cfRule>
    <cfRule type="expression" dxfId="1418" priority="12413" stopIfTrue="1">
      <formula>INDIRECT("E"&amp;ROW())="NWR"</formula>
    </cfRule>
    <cfRule type="expression" dxfId="1417" priority="12414" stopIfTrue="1">
      <formula>INDIRECT("E"&amp;ROW())="Cancelled"</formula>
    </cfRule>
    <cfRule type="expression" dxfId="1416" priority="12415" stopIfTrue="1">
      <formula>INDIRECT("E"&amp;ROW())="On hold"</formula>
    </cfRule>
    <cfRule type="expression" dxfId="1415" priority="12416" stopIfTrue="1">
      <formula>INDIRECT("E"&amp;ROW())="Handed Over"</formula>
    </cfRule>
    <cfRule type="expression" dxfId="1414" priority="12417" stopIfTrue="1">
      <formula>INDIRECT("E"&amp;ROW())="Fitted"</formula>
    </cfRule>
    <cfRule type="expression" dxfId="1413" priority="12418" stopIfTrue="1">
      <formula>INDIRECT("E"&amp;ROW())="Booked to fit"</formula>
    </cfRule>
    <cfRule type="expression" dxfId="1412" priority="12419" stopIfTrue="1">
      <formula>INDIRECT("E"&amp;ROW())="Delivered To Depot/Container"</formula>
    </cfRule>
    <cfRule type="expression" dxfId="1411" priority="12420" stopIfTrue="1">
      <formula>INDIRECT("E"&amp;ROW())="Called Off"</formula>
    </cfRule>
    <cfRule type="expression" dxfId="1410" priority="12421" stopIfTrue="1">
      <formula>INDIRECT("E"&amp;ROW())="Await Client Approval"</formula>
    </cfRule>
    <cfRule type="expression" dxfId="1409" priority="12422" stopIfTrue="1">
      <formula>INDIRECT("E"&amp;ROW())="SCOPE SURVEY"</formula>
    </cfRule>
    <cfRule type="expression" dxfId="1408" priority="12423" stopIfTrue="1">
      <formula>INDIRECT("E"&amp;ROW())="Priced"</formula>
    </cfRule>
    <cfRule type="expression" dxfId="1407" priority="12424" stopIfTrue="1">
      <formula>INDIRECT("E"&amp;ROW())="Sent for pricing"</formula>
    </cfRule>
    <cfRule type="expression" dxfId="1406" priority="12425" stopIfTrue="1">
      <formula>INDIRECT("E"&amp;ROW())="Await"</formula>
    </cfRule>
    <cfRule type="expression" dxfId="1405" priority="12426" stopIfTrue="1">
      <formula>INDIRECT("E"&amp;ROW())="CLEANSED"</formula>
    </cfRule>
    <cfRule type="expression" dxfId="1404" priority="12427" stopIfTrue="1">
      <formula>INDIRECT("E"&amp;ROW())="PM TO CLEANSE"</formula>
    </cfRule>
    <cfRule type="expression" dxfId="1403" priority="12428" stopIfTrue="1">
      <formula>INDIRECT("E"&amp;ROW())="Survey Received"</formula>
    </cfRule>
    <cfRule type="expression" dxfId="1402" priority="12429" stopIfTrue="1">
      <formula>INDIRECT("E"&amp;ROW())="Survey Booked"</formula>
    </cfRule>
    <cfRule type="expression" dxfId="1401" priority="12430">
      <formula>INDIRECT("D"&amp;ROW())="Yes"</formula>
    </cfRule>
    <cfRule type="expression" dxfId="1400" priority="12431" stopIfTrue="1">
      <formula>INDIRECT("E"&amp;ROW())="Recall Required"</formula>
    </cfRule>
    <cfRule type="expression" dxfId="1399" priority="12432" stopIfTrue="1">
      <formula>INDIRECT("E"&amp;ROW())="Supply Only"</formula>
    </cfRule>
    <cfRule type="expression" dxfId="1398" priority="12433" stopIfTrue="1">
      <formula>INDIRECT("E"&amp;ROW())="Part Fitted"</formula>
    </cfRule>
    <cfRule type="expression" dxfId="1397" priority="12434" stopIfTrue="1">
      <formula>INDIRECT("E"&amp;ROW())="confirmed"</formula>
    </cfRule>
    <cfRule type="expression" dxfId="1396" priority="12435" stopIfTrue="1">
      <formula>INDIRECT("E"&amp;ROW())="Duplicate"</formula>
    </cfRule>
    <cfRule type="expression" dxfId="1395" priority="12436" stopIfTrue="1">
      <formula>INDIRECT("E"&amp;ROW())="Handed Back"</formula>
    </cfRule>
    <cfRule type="expression" dxfId="1394" priority="12437" stopIfTrue="1">
      <formula>INDIRECT("E"&amp;ROW())="Refusal"</formula>
    </cfRule>
    <cfRule type="expression" dxfId="1393" priority="12438" stopIfTrue="1">
      <formula>INDIRECT("E"&amp;ROW())="No Access install"</formula>
    </cfRule>
    <cfRule type="expression" dxfId="1392" priority="12439" stopIfTrue="1">
      <formula>INDIRECT("E"&amp;ROW())="No Access survey"</formula>
    </cfRule>
    <cfRule type="expression" dxfId="1391" priority="12440" stopIfTrue="1">
      <formula>INDIRECT("E"&amp;ROW())="NWR"</formula>
    </cfRule>
    <cfRule type="expression" dxfId="1390" priority="12441" stopIfTrue="1">
      <formula>INDIRECT("E"&amp;ROW())="Cancelled"</formula>
    </cfRule>
    <cfRule type="expression" dxfId="1389" priority="12442" stopIfTrue="1">
      <formula>INDIRECT("E"&amp;ROW())="On hold"</formula>
    </cfRule>
    <cfRule type="expression" dxfId="1388" priority="12443" stopIfTrue="1">
      <formula>INDIRECT("E"&amp;ROW())="Handed Over"</formula>
    </cfRule>
    <cfRule type="expression" dxfId="1387" priority="12444" stopIfTrue="1">
      <formula>INDIRECT("E"&amp;ROW())="Fitted"</formula>
    </cfRule>
    <cfRule type="expression" dxfId="1386" priority="12445" stopIfTrue="1">
      <formula>INDIRECT("E"&amp;ROW())="Booked to fit"</formula>
    </cfRule>
    <cfRule type="expression" dxfId="1385" priority="12446" stopIfTrue="1">
      <formula>INDIRECT("E"&amp;ROW())="Delivered To Depot/Container"</formula>
    </cfRule>
    <cfRule type="expression" dxfId="1384" priority="12447" stopIfTrue="1">
      <formula>INDIRECT("E"&amp;ROW())="Called Off"</formula>
    </cfRule>
    <cfRule type="expression" dxfId="1383" priority="12448" stopIfTrue="1">
      <formula>INDIRECT("E"&amp;ROW())="Await Client Approval"</formula>
    </cfRule>
    <cfRule type="expression" dxfId="1382" priority="12449" stopIfTrue="1">
      <formula>INDIRECT("E"&amp;ROW())="SCOPE SURVEY"</formula>
    </cfRule>
    <cfRule type="expression" dxfId="1381" priority="12450" stopIfTrue="1">
      <formula>INDIRECT("E"&amp;ROW())="Priced"</formula>
    </cfRule>
    <cfRule type="expression" dxfId="1380" priority="12451" stopIfTrue="1">
      <formula>INDIRECT("E"&amp;ROW())="Sent for pricing"</formula>
    </cfRule>
    <cfRule type="expression" dxfId="1379" priority="12452" stopIfTrue="1">
      <formula>INDIRECT("E"&amp;ROW())="Await"</formula>
    </cfRule>
    <cfRule type="expression" dxfId="1378" priority="12453" stopIfTrue="1">
      <formula>INDIRECT("E"&amp;ROW())="CLEANSED"</formula>
    </cfRule>
    <cfRule type="expression" dxfId="1377" priority="12454" stopIfTrue="1">
      <formula>INDIRECT("E"&amp;ROW())="PM TO CLEANSE"</formula>
    </cfRule>
    <cfRule type="expression" dxfId="1376" priority="12455" stopIfTrue="1">
      <formula>INDIRECT("E"&amp;ROW())="Survey Received"</formula>
    </cfRule>
    <cfRule type="expression" dxfId="1375" priority="12456" stopIfTrue="1">
      <formula>INDIRECT("E"&amp;ROW())="Survey Booked"</formula>
    </cfRule>
  </conditionalFormatting>
  <conditionalFormatting sqref="T59">
    <cfRule type="expression" dxfId="1374" priority="11968">
      <formula>INDIRECT("D"&amp;ROW())="Yes"</formula>
    </cfRule>
    <cfRule type="expression" dxfId="1373" priority="11969" stopIfTrue="1">
      <formula>INDIRECT("E"&amp;ROW())="Recall Required"</formula>
    </cfRule>
    <cfRule type="expression" dxfId="1372" priority="11970" stopIfTrue="1">
      <formula>INDIRECT("E"&amp;ROW())="Supply Only"</formula>
    </cfRule>
    <cfRule type="expression" dxfId="1371" priority="11971" stopIfTrue="1">
      <formula>INDIRECT("E"&amp;ROW())="Part Fitted"</formula>
    </cfRule>
    <cfRule type="expression" dxfId="1370" priority="11972" stopIfTrue="1">
      <formula>INDIRECT("E"&amp;ROW())="confirmed"</formula>
    </cfRule>
    <cfRule type="expression" dxfId="1369" priority="11973" stopIfTrue="1">
      <formula>INDIRECT("E"&amp;ROW())="Duplicate"</formula>
    </cfRule>
    <cfRule type="expression" dxfId="1368" priority="11974" stopIfTrue="1">
      <formula>INDIRECT("E"&amp;ROW())="Handed Back"</formula>
    </cfRule>
    <cfRule type="expression" dxfId="1367" priority="11975" stopIfTrue="1">
      <formula>INDIRECT("E"&amp;ROW())="Refusal"</formula>
    </cfRule>
    <cfRule type="expression" dxfId="1366" priority="11976" stopIfTrue="1">
      <formula>INDIRECT("E"&amp;ROW())="No Access install"</formula>
    </cfRule>
    <cfRule type="expression" dxfId="1365" priority="11977" stopIfTrue="1">
      <formula>INDIRECT("E"&amp;ROW())="No Access survey"</formula>
    </cfRule>
    <cfRule type="expression" dxfId="1364" priority="11978" stopIfTrue="1">
      <formula>INDIRECT("E"&amp;ROW())="NWR"</formula>
    </cfRule>
    <cfRule type="expression" dxfId="1363" priority="11979" stopIfTrue="1">
      <formula>INDIRECT("E"&amp;ROW())="Cancelled"</formula>
    </cfRule>
    <cfRule type="expression" dxfId="1362" priority="11980" stopIfTrue="1">
      <formula>INDIRECT("E"&amp;ROW())="On hold"</formula>
    </cfRule>
    <cfRule type="expression" dxfId="1361" priority="11981" stopIfTrue="1">
      <formula>INDIRECT("E"&amp;ROW())="Handed Over"</formula>
    </cfRule>
    <cfRule type="expression" dxfId="1360" priority="11982" stopIfTrue="1">
      <formula>INDIRECT("E"&amp;ROW())="Fitted"</formula>
    </cfRule>
    <cfRule type="expression" dxfId="1359" priority="11983" stopIfTrue="1">
      <formula>INDIRECT("E"&amp;ROW())="Booked to fit"</formula>
    </cfRule>
    <cfRule type="expression" dxfId="1358" priority="11984" stopIfTrue="1">
      <formula>INDIRECT("E"&amp;ROW())="Delivered To Depot/Container"</formula>
    </cfRule>
    <cfRule type="expression" dxfId="1357" priority="11985" stopIfTrue="1">
      <formula>INDIRECT("E"&amp;ROW())="Called Off"</formula>
    </cfRule>
    <cfRule type="expression" dxfId="1356" priority="11986" stopIfTrue="1">
      <formula>INDIRECT("E"&amp;ROW())="Await Client Approval"</formula>
    </cfRule>
    <cfRule type="expression" dxfId="1355" priority="11987" stopIfTrue="1">
      <formula>INDIRECT("E"&amp;ROW())="SCOPE SURVEY"</formula>
    </cfRule>
    <cfRule type="expression" dxfId="1354" priority="11988" stopIfTrue="1">
      <formula>INDIRECT("E"&amp;ROW())="Priced"</formula>
    </cfRule>
    <cfRule type="expression" dxfId="1353" priority="11989" stopIfTrue="1">
      <formula>INDIRECT("E"&amp;ROW())="Sent for pricing"</formula>
    </cfRule>
    <cfRule type="expression" dxfId="1352" priority="11990" stopIfTrue="1">
      <formula>INDIRECT("E"&amp;ROW())="Await"</formula>
    </cfRule>
    <cfRule type="expression" dxfId="1351" priority="11991" stopIfTrue="1">
      <formula>INDIRECT("E"&amp;ROW())="CLEANSED"</formula>
    </cfRule>
    <cfRule type="expression" dxfId="1350" priority="11992" stopIfTrue="1">
      <formula>INDIRECT("E"&amp;ROW())="PM TO CLEANSE"</formula>
    </cfRule>
    <cfRule type="expression" dxfId="1349" priority="11993" stopIfTrue="1">
      <formula>INDIRECT("E"&amp;ROW())="Survey Received"</formula>
    </cfRule>
    <cfRule type="expression" dxfId="1348" priority="11994" stopIfTrue="1">
      <formula>INDIRECT("E"&amp;ROW())="Survey Booked"</formula>
    </cfRule>
    <cfRule type="expression" dxfId="1347" priority="11995">
      <formula>INDIRECT("D"&amp;ROW())="Yes"</formula>
    </cfRule>
    <cfRule type="expression" dxfId="1346" priority="11996" stopIfTrue="1">
      <formula>INDIRECT("E"&amp;ROW())="Recall Required"</formula>
    </cfRule>
    <cfRule type="expression" dxfId="1345" priority="11997" stopIfTrue="1">
      <formula>INDIRECT("E"&amp;ROW())="Supply Only"</formula>
    </cfRule>
    <cfRule type="expression" dxfId="1344" priority="11998" stopIfTrue="1">
      <formula>INDIRECT("E"&amp;ROW())="Part Fitted"</formula>
    </cfRule>
    <cfRule type="expression" dxfId="1343" priority="11999" stopIfTrue="1">
      <formula>INDIRECT("E"&amp;ROW())="confirmed"</formula>
    </cfRule>
    <cfRule type="expression" dxfId="1342" priority="12000" stopIfTrue="1">
      <formula>INDIRECT("E"&amp;ROW())="Duplicate"</formula>
    </cfRule>
    <cfRule type="expression" dxfId="1341" priority="12001" stopIfTrue="1">
      <formula>INDIRECT("E"&amp;ROW())="Handed Back"</formula>
    </cfRule>
    <cfRule type="expression" dxfId="1340" priority="12002" stopIfTrue="1">
      <formula>INDIRECT("E"&amp;ROW())="Refusal"</formula>
    </cfRule>
    <cfRule type="expression" dxfId="1339" priority="12003" stopIfTrue="1">
      <formula>INDIRECT("E"&amp;ROW())="No Access install"</formula>
    </cfRule>
    <cfRule type="expression" dxfId="1338" priority="12004" stopIfTrue="1">
      <formula>INDIRECT("E"&amp;ROW())="No Access survey"</formula>
    </cfRule>
    <cfRule type="expression" dxfId="1337" priority="12005" stopIfTrue="1">
      <formula>INDIRECT("E"&amp;ROW())="NWR"</formula>
    </cfRule>
    <cfRule type="expression" dxfId="1336" priority="12006" stopIfTrue="1">
      <formula>INDIRECT("E"&amp;ROW())="Cancelled"</formula>
    </cfRule>
    <cfRule type="expression" dxfId="1335" priority="12007" stopIfTrue="1">
      <formula>INDIRECT("E"&amp;ROW())="On hold"</formula>
    </cfRule>
    <cfRule type="expression" dxfId="1334" priority="12008" stopIfTrue="1">
      <formula>INDIRECT("E"&amp;ROW())="Handed Over"</formula>
    </cfRule>
    <cfRule type="expression" dxfId="1333" priority="12009" stopIfTrue="1">
      <formula>INDIRECT("E"&amp;ROW())="Fitted"</formula>
    </cfRule>
    <cfRule type="expression" dxfId="1332" priority="12010" stopIfTrue="1">
      <formula>INDIRECT("E"&amp;ROW())="Booked to fit"</formula>
    </cfRule>
    <cfRule type="expression" dxfId="1331" priority="12011" stopIfTrue="1">
      <formula>INDIRECT("E"&amp;ROW())="Delivered To Depot/Container"</formula>
    </cfRule>
    <cfRule type="expression" dxfId="1330" priority="12012" stopIfTrue="1">
      <formula>INDIRECT("E"&amp;ROW())="Called Off"</formula>
    </cfRule>
    <cfRule type="expression" dxfId="1329" priority="12013" stopIfTrue="1">
      <formula>INDIRECT("E"&amp;ROW())="Await Client Approval"</formula>
    </cfRule>
    <cfRule type="expression" dxfId="1328" priority="12014" stopIfTrue="1">
      <formula>INDIRECT("E"&amp;ROW())="SCOPE SURVEY"</formula>
    </cfRule>
    <cfRule type="expression" dxfId="1327" priority="12015" stopIfTrue="1">
      <formula>INDIRECT("E"&amp;ROW())="Priced"</formula>
    </cfRule>
    <cfRule type="expression" dxfId="1326" priority="12016" stopIfTrue="1">
      <formula>INDIRECT("E"&amp;ROW())="Sent for pricing"</formula>
    </cfRule>
    <cfRule type="expression" dxfId="1325" priority="12017" stopIfTrue="1">
      <formula>INDIRECT("E"&amp;ROW())="Await"</formula>
    </cfRule>
    <cfRule type="expression" dxfId="1324" priority="12018" stopIfTrue="1">
      <formula>INDIRECT("E"&amp;ROW())="CLEANSED"</formula>
    </cfRule>
    <cfRule type="expression" dxfId="1323" priority="12019" stopIfTrue="1">
      <formula>INDIRECT("E"&amp;ROW())="PM TO CLEANSE"</formula>
    </cfRule>
    <cfRule type="expression" dxfId="1322" priority="12020" stopIfTrue="1">
      <formula>INDIRECT("E"&amp;ROW())="Survey Received"</formula>
    </cfRule>
    <cfRule type="expression" dxfId="1321" priority="12021" stopIfTrue="1">
      <formula>INDIRECT("E"&amp;ROW())="Survey Booked"</formula>
    </cfRule>
    <cfRule type="expression" dxfId="1320" priority="12187" stopIfTrue="1">
      <formula>INDIRECT("E"&amp;ROW())="Fitted"</formula>
    </cfRule>
    <cfRule type="expression" dxfId="1319" priority="12188" stopIfTrue="1">
      <formula>INDIRECT("E"&amp;ROW())="Booked to fit"</formula>
    </cfRule>
    <cfRule type="expression" dxfId="1318" priority="12189" stopIfTrue="1">
      <formula>INDIRECT("E"&amp;ROW())="Delivered To Depot/Container"</formula>
    </cfRule>
    <cfRule type="expression" dxfId="1317" priority="12190" stopIfTrue="1">
      <formula>INDIRECT("E"&amp;ROW())="Called Off"</formula>
    </cfRule>
    <cfRule type="expression" dxfId="1316" priority="12191" stopIfTrue="1">
      <formula>INDIRECT("E"&amp;ROW())="Await Client Approval"</formula>
    </cfRule>
    <cfRule type="expression" dxfId="1315" priority="12192" stopIfTrue="1">
      <formula>INDIRECT("E"&amp;ROW())="SCOPE SURVEY"</formula>
    </cfRule>
    <cfRule type="expression" dxfId="1314" priority="12193" stopIfTrue="1">
      <formula>INDIRECT("E"&amp;ROW())="Priced"</formula>
    </cfRule>
    <cfRule type="expression" dxfId="1313" priority="12194" stopIfTrue="1">
      <formula>INDIRECT("E"&amp;ROW())="Sent for pricing"</formula>
    </cfRule>
    <cfRule type="expression" dxfId="1312" priority="12195" stopIfTrue="1">
      <formula>INDIRECT("E"&amp;ROW())="Await"</formula>
    </cfRule>
    <cfRule type="expression" dxfId="1311" priority="12196" stopIfTrue="1">
      <formula>INDIRECT("E"&amp;ROW())="CLEANSED"</formula>
    </cfRule>
    <cfRule type="expression" dxfId="1310" priority="12197" stopIfTrue="1">
      <formula>INDIRECT("E"&amp;ROW())="PM TO CLEANSE"</formula>
    </cfRule>
    <cfRule type="expression" dxfId="1309" priority="12198" stopIfTrue="1">
      <formula>INDIRECT("E"&amp;ROW())="Survey Received"</formula>
    </cfRule>
    <cfRule type="expression" dxfId="1308" priority="12199" stopIfTrue="1">
      <formula>INDIRECT("E"&amp;ROW())="Survey Booked"</formula>
    </cfRule>
    <cfRule type="expression" dxfId="1307" priority="12200">
      <formula>INDIRECT("D"&amp;ROW())="Yes"</formula>
    </cfRule>
    <cfRule type="expression" dxfId="1306" priority="12201" stopIfTrue="1">
      <formula>INDIRECT("E"&amp;ROW())="Recall Required"</formula>
    </cfRule>
    <cfRule type="expression" dxfId="1305" priority="12202" stopIfTrue="1">
      <formula>INDIRECT("E"&amp;ROW())="Supply Only"</formula>
    </cfRule>
    <cfRule type="expression" dxfId="1304" priority="12203" stopIfTrue="1">
      <formula>INDIRECT("E"&amp;ROW())="Part Fitted"</formula>
    </cfRule>
    <cfRule type="expression" dxfId="1303" priority="12204" stopIfTrue="1">
      <formula>INDIRECT("E"&amp;ROW())="confirmed"</formula>
    </cfRule>
    <cfRule type="expression" dxfId="1302" priority="12205" stopIfTrue="1">
      <formula>INDIRECT("E"&amp;ROW())="Duplicate"</formula>
    </cfRule>
    <cfRule type="expression" dxfId="1301" priority="12206" stopIfTrue="1">
      <formula>INDIRECT("E"&amp;ROW())="Handed Back"</formula>
    </cfRule>
    <cfRule type="expression" dxfId="1300" priority="12207" stopIfTrue="1">
      <formula>INDIRECT("E"&amp;ROW())="Refusal"</formula>
    </cfRule>
    <cfRule type="expression" dxfId="1299" priority="12208" stopIfTrue="1">
      <formula>INDIRECT("E"&amp;ROW())="No Access install"</formula>
    </cfRule>
    <cfRule type="expression" dxfId="1298" priority="12209" stopIfTrue="1">
      <formula>INDIRECT("E"&amp;ROW())="No Access survey"</formula>
    </cfRule>
    <cfRule type="expression" dxfId="1297" priority="12210" stopIfTrue="1">
      <formula>INDIRECT("E"&amp;ROW())="NWR"</formula>
    </cfRule>
    <cfRule type="expression" dxfId="1296" priority="12211" stopIfTrue="1">
      <formula>INDIRECT("E"&amp;ROW())="Cancelled"</formula>
    </cfRule>
    <cfRule type="expression" dxfId="1295" priority="12212" stopIfTrue="1">
      <formula>INDIRECT("E"&amp;ROW())="On hold"</formula>
    </cfRule>
    <cfRule type="expression" dxfId="1294" priority="12213" stopIfTrue="1">
      <formula>INDIRECT("E"&amp;ROW())="Handed Over"</formula>
    </cfRule>
    <cfRule type="expression" dxfId="1293" priority="12214" stopIfTrue="1">
      <formula>INDIRECT("E"&amp;ROW())="Fitted"</formula>
    </cfRule>
    <cfRule type="expression" dxfId="1292" priority="12215" stopIfTrue="1">
      <formula>INDIRECT("E"&amp;ROW())="Booked to fit"</formula>
    </cfRule>
    <cfRule type="expression" dxfId="1291" priority="12216" stopIfTrue="1">
      <formula>INDIRECT("E"&amp;ROW())="Delivered To Depot/Container"</formula>
    </cfRule>
    <cfRule type="expression" dxfId="1290" priority="12217" stopIfTrue="1">
      <formula>INDIRECT("E"&amp;ROW())="Called Off"</formula>
    </cfRule>
    <cfRule type="expression" dxfId="1289" priority="12218" stopIfTrue="1">
      <formula>INDIRECT("E"&amp;ROW())="Await Client Approval"</formula>
    </cfRule>
    <cfRule type="expression" dxfId="1288" priority="12219" stopIfTrue="1">
      <formula>INDIRECT("E"&amp;ROW())="SCOPE SURVEY"</formula>
    </cfRule>
    <cfRule type="expression" dxfId="1287" priority="12220" stopIfTrue="1">
      <formula>INDIRECT("E"&amp;ROW())="Priced"</formula>
    </cfRule>
    <cfRule type="expression" dxfId="1286" priority="12221" stopIfTrue="1">
      <formula>INDIRECT("E"&amp;ROW())="Sent for pricing"</formula>
    </cfRule>
    <cfRule type="expression" dxfId="1285" priority="12222" stopIfTrue="1">
      <formula>INDIRECT("E"&amp;ROW())="Await"</formula>
    </cfRule>
    <cfRule type="expression" dxfId="1284" priority="12223" stopIfTrue="1">
      <formula>INDIRECT("E"&amp;ROW())="CLEANSED"</formula>
    </cfRule>
    <cfRule type="expression" dxfId="1283" priority="12224" stopIfTrue="1">
      <formula>INDIRECT("E"&amp;ROW())="PM TO CLEANSE"</formula>
    </cfRule>
    <cfRule type="expression" dxfId="1282" priority="12225" stopIfTrue="1">
      <formula>INDIRECT("E"&amp;ROW())="Survey Received"</formula>
    </cfRule>
    <cfRule type="expression" dxfId="1281" priority="12226" stopIfTrue="1">
      <formula>INDIRECT("E"&amp;ROW())="Survey Booked"</formula>
    </cfRule>
  </conditionalFormatting>
  <conditionalFormatting sqref="T89 AB89">
    <cfRule type="expression" dxfId="1280" priority="9958" stopIfTrue="1">
      <formula>INDIRECT("E"&amp;ROW())="Recall Required"</formula>
    </cfRule>
    <cfRule type="expression" dxfId="1279" priority="9959" stopIfTrue="1">
      <formula>INDIRECT("E"&amp;ROW())="Supply Only"</formula>
    </cfRule>
    <cfRule type="expression" dxfId="1278" priority="9984">
      <formula>INDIRECT("D"&amp;ROW())="Yes"</formula>
    </cfRule>
    <cfRule type="expression" dxfId="1277" priority="9985" stopIfTrue="1">
      <formula>INDIRECT("E"&amp;ROW())="Recall Required"</formula>
    </cfRule>
  </conditionalFormatting>
  <conditionalFormatting sqref="T93 AB93 T102:T103 AB102:AB103">
    <cfRule type="expression" dxfId="1276" priority="8366">
      <formula>INDIRECT("D"&amp;ROW())="Yes"</formula>
    </cfRule>
  </conditionalFormatting>
  <conditionalFormatting sqref="T95:T96 AB95:AB96">
    <cfRule type="expression" dxfId="1275" priority="9642" stopIfTrue="1">
      <formula>INDIRECT("E"&amp;ROW())="Recall Required"</formula>
    </cfRule>
    <cfRule type="expression" dxfId="1274" priority="9643" stopIfTrue="1">
      <formula>INDIRECT("E"&amp;ROW())="Supply Only"</formula>
    </cfRule>
    <cfRule type="expression" dxfId="1273" priority="9668">
      <formula>INDIRECT("D"&amp;ROW())="Yes"</formula>
    </cfRule>
    <cfRule type="expression" dxfId="1272" priority="9669" stopIfTrue="1">
      <formula>INDIRECT("E"&amp;ROW())="Recall Required"</formula>
    </cfRule>
  </conditionalFormatting>
  <conditionalFormatting sqref="T96 AB96 T103 AB103 T106 AB106 T113 AB113 T144 AB144 T118:T119 AB118:AB119 D186:H186">
    <cfRule type="expression" dxfId="1271" priority="6873" stopIfTrue="1">
      <formula>INDIRECT("E"&amp;ROW())="Recall Required"</formula>
    </cfRule>
  </conditionalFormatting>
  <conditionalFormatting sqref="T96 AB96 T112:T113 AB112:AB113">
    <cfRule type="expression" dxfId="1270" priority="7680">
      <formula>INDIRECT("D"&amp;ROW())="Yes"</formula>
    </cfRule>
  </conditionalFormatting>
  <conditionalFormatting sqref="T102:T103 AB102:AB103 AB93 T93">
    <cfRule type="expression" dxfId="1269" priority="8340" stopIfTrue="1">
      <formula>INDIRECT("E"&amp;ROW())="Recall Required"</formula>
    </cfRule>
    <cfRule type="expression" dxfId="1268" priority="8341" stopIfTrue="1">
      <formula>INDIRECT("E"&amp;ROW())="Supply Only"</formula>
    </cfRule>
    <cfRule type="expression" dxfId="1267" priority="8342" stopIfTrue="1">
      <formula>INDIRECT("E"&amp;ROW())="Part Fitted"</formula>
    </cfRule>
    <cfRule type="expression" dxfId="1266" priority="8343" stopIfTrue="1">
      <formula>INDIRECT("E"&amp;ROW())="confirmed"</formula>
    </cfRule>
    <cfRule type="expression" dxfId="1265" priority="8344" stopIfTrue="1">
      <formula>INDIRECT("E"&amp;ROW())="Duplicate"</formula>
    </cfRule>
    <cfRule type="expression" dxfId="1264" priority="8345" stopIfTrue="1">
      <formula>INDIRECT("E"&amp;ROW())="Handed Back"</formula>
    </cfRule>
    <cfRule type="expression" dxfId="1263" priority="8346" stopIfTrue="1">
      <formula>INDIRECT("E"&amp;ROW())="Refusal"</formula>
    </cfRule>
    <cfRule type="expression" dxfId="1262" priority="8347" stopIfTrue="1">
      <formula>INDIRECT("E"&amp;ROW())="No Access install"</formula>
    </cfRule>
    <cfRule type="expression" dxfId="1261" priority="8348" stopIfTrue="1">
      <formula>INDIRECT("E"&amp;ROW())="No Access survey"</formula>
    </cfRule>
    <cfRule type="expression" dxfId="1260" priority="8349" stopIfTrue="1">
      <formula>INDIRECT("E"&amp;ROW())="NWR"</formula>
    </cfRule>
    <cfRule type="expression" dxfId="1259" priority="8350" stopIfTrue="1">
      <formula>INDIRECT("E"&amp;ROW())="Cancelled"</formula>
    </cfRule>
    <cfRule type="expression" dxfId="1258" priority="8351" stopIfTrue="1">
      <formula>INDIRECT("E"&amp;ROW())="On hold"</formula>
    </cfRule>
    <cfRule type="expression" dxfId="1257" priority="8352" stopIfTrue="1">
      <formula>INDIRECT("E"&amp;ROW())="Handed Over"</formula>
    </cfRule>
    <cfRule type="expression" dxfId="1256" priority="8353" stopIfTrue="1">
      <formula>INDIRECT("E"&amp;ROW())="Fitted"</formula>
    </cfRule>
    <cfRule type="expression" dxfId="1255" priority="8354" stopIfTrue="1">
      <formula>INDIRECT("E"&amp;ROW())="Booked to fit"</formula>
    </cfRule>
    <cfRule type="expression" dxfId="1254" priority="8355" stopIfTrue="1">
      <formula>INDIRECT("E"&amp;ROW())="Delivered To Depot/Container"</formula>
    </cfRule>
    <cfRule type="expression" dxfId="1253" priority="8356" stopIfTrue="1">
      <formula>INDIRECT("E"&amp;ROW())="Called Off"</formula>
    </cfRule>
    <cfRule type="expression" dxfId="1252" priority="8357" stopIfTrue="1">
      <formula>INDIRECT("E"&amp;ROW())="Await Client Approval"</formula>
    </cfRule>
    <cfRule type="expression" dxfId="1251" priority="8358" stopIfTrue="1">
      <formula>INDIRECT("E"&amp;ROW())="SCOPE SURVEY"</formula>
    </cfRule>
    <cfRule type="expression" dxfId="1250" priority="8359" stopIfTrue="1">
      <formula>INDIRECT("E"&amp;ROW())="Priced"</formula>
    </cfRule>
    <cfRule type="expression" dxfId="1249" priority="8360" stopIfTrue="1">
      <formula>INDIRECT("E"&amp;ROW())="Sent for pricing"</formula>
    </cfRule>
    <cfRule type="expression" dxfId="1248" priority="8361" stopIfTrue="1">
      <formula>INDIRECT("E"&amp;ROW())="Await"</formula>
    </cfRule>
    <cfRule type="expression" dxfId="1247" priority="8362" stopIfTrue="1">
      <formula>INDIRECT("E"&amp;ROW())="CLEANSED"</formula>
    </cfRule>
    <cfRule type="expression" dxfId="1246" priority="8363" stopIfTrue="1">
      <formula>INDIRECT("E"&amp;ROW())="PM TO CLEANSE"</formula>
    </cfRule>
    <cfRule type="expression" dxfId="1245" priority="8364" stopIfTrue="1">
      <formula>INDIRECT("E"&amp;ROW())="Survey Received"</formula>
    </cfRule>
    <cfRule type="expression" dxfId="1244" priority="8365" stopIfTrue="1">
      <formula>INDIRECT("E"&amp;ROW())="Survey Booked"</formula>
    </cfRule>
    <cfRule type="expression" dxfId="1243" priority="8367" stopIfTrue="1">
      <formula>INDIRECT("E"&amp;ROW())="Recall Required"</formula>
    </cfRule>
    <cfRule type="expression" dxfId="1242" priority="8368" stopIfTrue="1">
      <formula>INDIRECT("E"&amp;ROW())="Duplicate"</formula>
    </cfRule>
    <cfRule type="expression" dxfId="1241" priority="8369" stopIfTrue="1">
      <formula>INDIRECT("E"&amp;ROW())="Handed Back"</formula>
    </cfRule>
    <cfRule type="expression" dxfId="1240" priority="8370" stopIfTrue="1">
      <formula>INDIRECT("E"&amp;ROW())="Refusal"</formula>
    </cfRule>
    <cfRule type="expression" dxfId="1239" priority="8371" stopIfTrue="1">
      <formula>INDIRECT("E"&amp;ROW())="No Access install"</formula>
    </cfRule>
    <cfRule type="expression" dxfId="1238" priority="8372" stopIfTrue="1">
      <formula>INDIRECT("E"&amp;ROW())="No Access survey"</formula>
    </cfRule>
    <cfRule type="expression" dxfId="1237" priority="8373" stopIfTrue="1">
      <formula>INDIRECT("E"&amp;ROW())="NWR"</formula>
    </cfRule>
    <cfRule type="expression" dxfId="1236" priority="8374" stopIfTrue="1">
      <formula>INDIRECT("E"&amp;ROW())="Cancelled"</formula>
    </cfRule>
    <cfRule type="expression" dxfId="1235" priority="8375" stopIfTrue="1">
      <formula>INDIRECT("E"&amp;ROW())="On hold"</formula>
    </cfRule>
    <cfRule type="expression" dxfId="1234" priority="8376" stopIfTrue="1">
      <formula>INDIRECT("E"&amp;ROW())="Handed Over"</formula>
    </cfRule>
    <cfRule type="expression" dxfId="1233" priority="8377" stopIfTrue="1">
      <formula>INDIRECT("E"&amp;ROW())="Fitted"</formula>
    </cfRule>
    <cfRule type="expression" dxfId="1232" priority="8378" stopIfTrue="1">
      <formula>INDIRECT("E"&amp;ROW())="Booked to fit"</formula>
    </cfRule>
    <cfRule type="expression" dxfId="1231" priority="8379" stopIfTrue="1">
      <formula>INDIRECT("E"&amp;ROW())="Delivered To Depot/Container"</formula>
    </cfRule>
    <cfRule type="expression" dxfId="1230" priority="8380" stopIfTrue="1">
      <formula>INDIRECT("E"&amp;ROW())="Called Off"</formula>
    </cfRule>
    <cfRule type="expression" dxfId="1229" priority="8381" stopIfTrue="1">
      <formula>INDIRECT("E"&amp;ROW())="Await Client Approval"</formula>
    </cfRule>
    <cfRule type="expression" dxfId="1228" priority="8382" stopIfTrue="1">
      <formula>INDIRECT("E"&amp;ROW())="SCOPE SURVEY"</formula>
    </cfRule>
    <cfRule type="expression" dxfId="1227" priority="8383" stopIfTrue="1">
      <formula>INDIRECT("E"&amp;ROW())="Priced"</formula>
    </cfRule>
    <cfRule type="expression" dxfId="1226" priority="8384" stopIfTrue="1">
      <formula>INDIRECT("E"&amp;ROW())="Sent for pricing"</formula>
    </cfRule>
    <cfRule type="expression" dxfId="1225" priority="8385" stopIfTrue="1">
      <formula>INDIRECT("E"&amp;ROW())="Await"</formula>
    </cfRule>
    <cfRule type="expression" dxfId="1224" priority="8386" stopIfTrue="1">
      <formula>INDIRECT("E"&amp;ROW())="CLEANSED"</formula>
    </cfRule>
    <cfRule type="expression" dxfId="1223" priority="8387" stopIfTrue="1">
      <formula>INDIRECT("E"&amp;ROW())="PM TO CLEANSE"</formula>
    </cfRule>
    <cfRule type="expression" dxfId="1222" priority="8388" stopIfTrue="1">
      <formula>INDIRECT("E"&amp;ROW())="Survey Received"</formula>
    </cfRule>
    <cfRule type="expression" dxfId="1221" priority="8389" stopIfTrue="1">
      <formula>INDIRECT("E"&amp;ROW())="Survey Booked"</formula>
    </cfRule>
  </conditionalFormatting>
  <conditionalFormatting sqref="T103 AB103 T106 AB106 T113 AB113 T118:T119 AB118:AB119">
    <cfRule type="expression" dxfId="1220" priority="6872">
      <formula>INDIRECT("D"&amp;ROW())="Yes"</formula>
    </cfRule>
  </conditionalFormatting>
  <conditionalFormatting sqref="T105:T106 AB105:AB106">
    <cfRule type="expression" dxfId="1219" priority="7938" stopIfTrue="1">
      <formula>INDIRECT("E"&amp;ROW())="Recall Required"</formula>
    </cfRule>
    <cfRule type="expression" dxfId="1218" priority="7939" stopIfTrue="1">
      <formula>INDIRECT("E"&amp;ROW())="Supply Only"</formula>
    </cfRule>
    <cfRule type="expression" dxfId="1217" priority="7940" stopIfTrue="1">
      <formula>INDIRECT("E"&amp;ROW())="Part Fitted"</formula>
    </cfRule>
    <cfRule type="expression" dxfId="1216" priority="7941" stopIfTrue="1">
      <formula>INDIRECT("E"&amp;ROW())="confirmed"</formula>
    </cfRule>
    <cfRule type="expression" dxfId="1215" priority="7942" stopIfTrue="1">
      <formula>INDIRECT("E"&amp;ROW())="Duplicate"</formula>
    </cfRule>
    <cfRule type="expression" dxfId="1214" priority="7943" stopIfTrue="1">
      <formula>INDIRECT("E"&amp;ROW())="Handed Back"</formula>
    </cfRule>
    <cfRule type="expression" dxfId="1213" priority="7944" stopIfTrue="1">
      <formula>INDIRECT("E"&amp;ROW())="Refusal"</formula>
    </cfRule>
    <cfRule type="expression" dxfId="1212" priority="7945" stopIfTrue="1">
      <formula>INDIRECT("E"&amp;ROW())="No Access install"</formula>
    </cfRule>
    <cfRule type="expression" dxfId="1211" priority="7946" stopIfTrue="1">
      <formula>INDIRECT("E"&amp;ROW())="No Access survey"</formula>
    </cfRule>
    <cfRule type="expression" dxfId="1210" priority="7947" stopIfTrue="1">
      <formula>INDIRECT("E"&amp;ROW())="NWR"</formula>
    </cfRule>
    <cfRule type="expression" dxfId="1209" priority="7948" stopIfTrue="1">
      <formula>INDIRECT("E"&amp;ROW())="Cancelled"</formula>
    </cfRule>
    <cfRule type="expression" dxfId="1208" priority="7949" stopIfTrue="1">
      <formula>INDIRECT("E"&amp;ROW())="On hold"</formula>
    </cfRule>
    <cfRule type="expression" dxfId="1207" priority="7950" stopIfTrue="1">
      <formula>INDIRECT("E"&amp;ROW())="Handed Over"</formula>
    </cfRule>
    <cfRule type="expression" dxfId="1206" priority="7951" stopIfTrue="1">
      <formula>INDIRECT("E"&amp;ROW())="Fitted"</formula>
    </cfRule>
    <cfRule type="expression" dxfId="1205" priority="7952" stopIfTrue="1">
      <formula>INDIRECT("E"&amp;ROW())="Booked to fit"</formula>
    </cfRule>
    <cfRule type="expression" dxfId="1204" priority="7953" stopIfTrue="1">
      <formula>INDIRECT("E"&amp;ROW())="Delivered To Depot/Container"</formula>
    </cfRule>
    <cfRule type="expression" dxfId="1203" priority="7954" stopIfTrue="1">
      <formula>INDIRECT("E"&amp;ROW())="Called Off"</formula>
    </cfRule>
    <cfRule type="expression" dxfId="1202" priority="7955" stopIfTrue="1">
      <formula>INDIRECT("E"&amp;ROW())="Await Client Approval"</formula>
    </cfRule>
    <cfRule type="expression" dxfId="1201" priority="7956" stopIfTrue="1">
      <formula>INDIRECT("E"&amp;ROW())="SCOPE SURVEY"</formula>
    </cfRule>
    <cfRule type="expression" dxfId="1200" priority="7957" stopIfTrue="1">
      <formula>INDIRECT("E"&amp;ROW())="Priced"</formula>
    </cfRule>
    <cfRule type="expression" dxfId="1199" priority="7958" stopIfTrue="1">
      <formula>INDIRECT("E"&amp;ROW())="Sent for pricing"</formula>
    </cfRule>
    <cfRule type="expression" dxfId="1198" priority="7959" stopIfTrue="1">
      <formula>INDIRECT("E"&amp;ROW())="Await"</formula>
    </cfRule>
    <cfRule type="expression" dxfId="1197" priority="7960" stopIfTrue="1">
      <formula>INDIRECT("E"&amp;ROW())="CLEANSED"</formula>
    </cfRule>
    <cfRule type="expression" dxfId="1196" priority="7961" stopIfTrue="1">
      <formula>INDIRECT("E"&amp;ROW())="PM TO CLEANSE"</formula>
    </cfRule>
    <cfRule type="expression" dxfId="1195" priority="7962" stopIfTrue="1">
      <formula>INDIRECT("E"&amp;ROW())="Survey Received"</formula>
    </cfRule>
    <cfRule type="expression" dxfId="1194" priority="7963" stopIfTrue="1">
      <formula>INDIRECT("E"&amp;ROW())="Survey Booked"</formula>
    </cfRule>
    <cfRule type="expression" dxfId="1193" priority="7964">
      <formula>INDIRECT("D"&amp;ROW())="Yes"</formula>
    </cfRule>
    <cfRule type="expression" dxfId="1192" priority="7965" stopIfTrue="1">
      <formula>INDIRECT("E"&amp;ROW())="Recall Required"</formula>
    </cfRule>
    <cfRule type="expression" dxfId="1191" priority="7966" stopIfTrue="1">
      <formula>INDIRECT("E"&amp;ROW())="Duplicate"</formula>
    </cfRule>
    <cfRule type="expression" dxfId="1190" priority="7967" stopIfTrue="1">
      <formula>INDIRECT("E"&amp;ROW())="Handed Back"</formula>
    </cfRule>
    <cfRule type="expression" dxfId="1189" priority="7968" stopIfTrue="1">
      <formula>INDIRECT("E"&amp;ROW())="Refusal"</formula>
    </cfRule>
    <cfRule type="expression" dxfId="1188" priority="7969" stopIfTrue="1">
      <formula>INDIRECT("E"&amp;ROW())="No Access install"</formula>
    </cfRule>
    <cfRule type="expression" dxfId="1187" priority="7970" stopIfTrue="1">
      <formula>INDIRECT("E"&amp;ROW())="No Access survey"</formula>
    </cfRule>
    <cfRule type="expression" dxfId="1186" priority="7971" stopIfTrue="1">
      <formula>INDIRECT("E"&amp;ROW())="NWR"</formula>
    </cfRule>
    <cfRule type="expression" dxfId="1185" priority="7972" stopIfTrue="1">
      <formula>INDIRECT("E"&amp;ROW())="Cancelled"</formula>
    </cfRule>
    <cfRule type="expression" dxfId="1184" priority="7973" stopIfTrue="1">
      <formula>INDIRECT("E"&amp;ROW())="On hold"</formula>
    </cfRule>
    <cfRule type="expression" dxfId="1183" priority="7974" stopIfTrue="1">
      <formula>INDIRECT("E"&amp;ROW())="Handed Over"</formula>
    </cfRule>
    <cfRule type="expression" dxfId="1182" priority="7975" stopIfTrue="1">
      <formula>INDIRECT("E"&amp;ROW())="Fitted"</formula>
    </cfRule>
    <cfRule type="expression" dxfId="1181" priority="7976" stopIfTrue="1">
      <formula>INDIRECT("E"&amp;ROW())="Booked to fit"</formula>
    </cfRule>
    <cfRule type="expression" dxfId="1180" priority="7977" stopIfTrue="1">
      <formula>INDIRECT("E"&amp;ROW())="Delivered To Depot/Container"</formula>
    </cfRule>
    <cfRule type="expression" dxfId="1179" priority="7978" stopIfTrue="1">
      <formula>INDIRECT("E"&amp;ROW())="Called Off"</formula>
    </cfRule>
    <cfRule type="expression" dxfId="1178" priority="7979" stopIfTrue="1">
      <formula>INDIRECT("E"&amp;ROW())="Await Client Approval"</formula>
    </cfRule>
    <cfRule type="expression" dxfId="1177" priority="7980" stopIfTrue="1">
      <formula>INDIRECT("E"&amp;ROW())="SCOPE SURVEY"</formula>
    </cfRule>
    <cfRule type="expression" dxfId="1176" priority="7981" stopIfTrue="1">
      <formula>INDIRECT("E"&amp;ROW())="Priced"</formula>
    </cfRule>
    <cfRule type="expression" dxfId="1175" priority="7982" stopIfTrue="1">
      <formula>INDIRECT("E"&amp;ROW())="Sent for pricing"</formula>
    </cfRule>
    <cfRule type="expression" dxfId="1174" priority="7983" stopIfTrue="1">
      <formula>INDIRECT("E"&amp;ROW())="Await"</formula>
    </cfRule>
    <cfRule type="expression" dxfId="1173" priority="7984" stopIfTrue="1">
      <formula>INDIRECT("E"&amp;ROW())="CLEANSED"</formula>
    </cfRule>
    <cfRule type="expression" dxfId="1172" priority="7985" stopIfTrue="1">
      <formula>INDIRECT("E"&amp;ROW())="PM TO CLEANSE"</formula>
    </cfRule>
    <cfRule type="expression" dxfId="1171" priority="7986" stopIfTrue="1">
      <formula>INDIRECT("E"&amp;ROW())="Survey Received"</formula>
    </cfRule>
    <cfRule type="expression" dxfId="1170" priority="7987" stopIfTrue="1">
      <formula>INDIRECT("E"&amp;ROW())="Survey Booked"</formula>
    </cfRule>
  </conditionalFormatting>
  <conditionalFormatting sqref="T112:T113 AB112:AB113 AB96 T96">
    <cfRule type="expression" dxfId="1169" priority="7654" stopIfTrue="1">
      <formula>INDIRECT("E"&amp;ROW())="Recall Required"</formula>
    </cfRule>
    <cfRule type="expression" dxfId="1168" priority="7655" stopIfTrue="1">
      <formula>INDIRECT("E"&amp;ROW())="Supply Only"</formula>
    </cfRule>
    <cfRule type="expression" dxfId="1167" priority="7656" stopIfTrue="1">
      <formula>INDIRECT("E"&amp;ROW())="Part Fitted"</formula>
    </cfRule>
    <cfRule type="expression" dxfId="1166" priority="7657" stopIfTrue="1">
      <formula>INDIRECT("E"&amp;ROW())="confirmed"</formula>
    </cfRule>
    <cfRule type="expression" dxfId="1165" priority="7658" stopIfTrue="1">
      <formula>INDIRECT("E"&amp;ROW())="Duplicate"</formula>
    </cfRule>
    <cfRule type="expression" dxfId="1164" priority="7659" stopIfTrue="1">
      <formula>INDIRECT("E"&amp;ROW())="Handed Back"</formula>
    </cfRule>
    <cfRule type="expression" dxfId="1163" priority="7660" stopIfTrue="1">
      <formula>INDIRECT("E"&amp;ROW())="Refusal"</formula>
    </cfRule>
    <cfRule type="expression" dxfId="1162" priority="7661" stopIfTrue="1">
      <formula>INDIRECT("E"&amp;ROW())="No Access install"</formula>
    </cfRule>
    <cfRule type="expression" dxfId="1161" priority="7662" stopIfTrue="1">
      <formula>INDIRECT("E"&amp;ROW())="No Access survey"</formula>
    </cfRule>
    <cfRule type="expression" dxfId="1160" priority="7663" stopIfTrue="1">
      <formula>INDIRECT("E"&amp;ROW())="NWR"</formula>
    </cfRule>
    <cfRule type="expression" dxfId="1159" priority="7664" stopIfTrue="1">
      <formula>INDIRECT("E"&amp;ROW())="Cancelled"</formula>
    </cfRule>
    <cfRule type="expression" dxfId="1158" priority="7665" stopIfTrue="1">
      <formula>INDIRECT("E"&amp;ROW())="On hold"</formula>
    </cfRule>
    <cfRule type="expression" dxfId="1157" priority="7666" stopIfTrue="1">
      <formula>INDIRECT("E"&amp;ROW())="Handed Over"</formula>
    </cfRule>
    <cfRule type="expression" dxfId="1156" priority="7667" stopIfTrue="1">
      <formula>INDIRECT("E"&amp;ROW())="Fitted"</formula>
    </cfRule>
    <cfRule type="expression" dxfId="1155" priority="7668" stopIfTrue="1">
      <formula>INDIRECT("E"&amp;ROW())="Booked to fit"</formula>
    </cfRule>
    <cfRule type="expression" dxfId="1154" priority="7669" stopIfTrue="1">
      <formula>INDIRECT("E"&amp;ROW())="Delivered To Depot/Container"</formula>
    </cfRule>
    <cfRule type="expression" dxfId="1153" priority="7670" stopIfTrue="1">
      <formula>INDIRECT("E"&amp;ROW())="Called Off"</formula>
    </cfRule>
    <cfRule type="expression" dxfId="1152" priority="7671" stopIfTrue="1">
      <formula>INDIRECT("E"&amp;ROW())="Await Client Approval"</formula>
    </cfRule>
    <cfRule type="expression" dxfId="1151" priority="7672" stopIfTrue="1">
      <formula>INDIRECT("E"&amp;ROW())="SCOPE SURVEY"</formula>
    </cfRule>
    <cfRule type="expression" dxfId="1150" priority="7673" stopIfTrue="1">
      <formula>INDIRECT("E"&amp;ROW())="Priced"</formula>
    </cfRule>
    <cfRule type="expression" dxfId="1149" priority="7674" stopIfTrue="1">
      <formula>INDIRECT("E"&amp;ROW())="Sent for pricing"</formula>
    </cfRule>
    <cfRule type="expression" dxfId="1148" priority="7675" stopIfTrue="1">
      <formula>INDIRECT("E"&amp;ROW())="Await"</formula>
    </cfRule>
    <cfRule type="expression" dxfId="1147" priority="7676" stopIfTrue="1">
      <formula>INDIRECT("E"&amp;ROW())="CLEANSED"</formula>
    </cfRule>
    <cfRule type="expression" dxfId="1146" priority="7677" stopIfTrue="1">
      <formula>INDIRECT("E"&amp;ROW())="PM TO CLEANSE"</formula>
    </cfRule>
    <cfRule type="expression" dxfId="1145" priority="7678" stopIfTrue="1">
      <formula>INDIRECT("E"&amp;ROW())="Survey Received"</formula>
    </cfRule>
    <cfRule type="expression" dxfId="1144" priority="7679" stopIfTrue="1">
      <formula>INDIRECT("E"&amp;ROW())="Survey Booked"</formula>
    </cfRule>
    <cfRule type="expression" dxfId="1143" priority="7681" stopIfTrue="1">
      <formula>INDIRECT("E"&amp;ROW())="Recall Required"</formula>
    </cfRule>
    <cfRule type="expression" dxfId="1142" priority="7682" stopIfTrue="1">
      <formula>INDIRECT("E"&amp;ROW())="Duplicate"</formula>
    </cfRule>
    <cfRule type="expression" dxfId="1141" priority="7683" stopIfTrue="1">
      <formula>INDIRECT("E"&amp;ROW())="Handed Back"</formula>
    </cfRule>
    <cfRule type="expression" dxfId="1140" priority="7684" stopIfTrue="1">
      <formula>INDIRECT("E"&amp;ROW())="Refusal"</formula>
    </cfRule>
    <cfRule type="expression" dxfId="1139" priority="7685" stopIfTrue="1">
      <formula>INDIRECT("E"&amp;ROW())="No Access install"</formula>
    </cfRule>
    <cfRule type="expression" dxfId="1138" priority="7686" stopIfTrue="1">
      <formula>INDIRECT("E"&amp;ROW())="No Access survey"</formula>
    </cfRule>
    <cfRule type="expression" dxfId="1137" priority="7687" stopIfTrue="1">
      <formula>INDIRECT("E"&amp;ROW())="NWR"</formula>
    </cfRule>
    <cfRule type="expression" dxfId="1136" priority="7688" stopIfTrue="1">
      <formula>INDIRECT("E"&amp;ROW())="Cancelled"</formula>
    </cfRule>
    <cfRule type="expression" dxfId="1135" priority="7689" stopIfTrue="1">
      <formula>INDIRECT("E"&amp;ROW())="On hold"</formula>
    </cfRule>
    <cfRule type="expression" dxfId="1134" priority="7690" stopIfTrue="1">
      <formula>INDIRECT("E"&amp;ROW())="Handed Over"</formula>
    </cfRule>
    <cfRule type="expression" dxfId="1133" priority="7691" stopIfTrue="1">
      <formula>INDIRECT("E"&amp;ROW())="Fitted"</formula>
    </cfRule>
    <cfRule type="expression" dxfId="1132" priority="7692" stopIfTrue="1">
      <formula>INDIRECT("E"&amp;ROW())="Booked to fit"</formula>
    </cfRule>
    <cfRule type="expression" dxfId="1131" priority="7693" stopIfTrue="1">
      <formula>INDIRECT("E"&amp;ROW())="Delivered To Depot/Container"</formula>
    </cfRule>
    <cfRule type="expression" dxfId="1130" priority="7694" stopIfTrue="1">
      <formula>INDIRECT("E"&amp;ROW())="Called Off"</formula>
    </cfRule>
    <cfRule type="expression" dxfId="1129" priority="7695" stopIfTrue="1">
      <formula>INDIRECT("E"&amp;ROW())="Await Client Approval"</formula>
    </cfRule>
    <cfRule type="expression" dxfId="1128" priority="7696" stopIfTrue="1">
      <formula>INDIRECT("E"&amp;ROW())="SCOPE SURVEY"</formula>
    </cfRule>
    <cfRule type="expression" dxfId="1127" priority="7697" stopIfTrue="1">
      <formula>INDIRECT("E"&amp;ROW())="Priced"</formula>
    </cfRule>
    <cfRule type="expression" dxfId="1126" priority="7698" stopIfTrue="1">
      <formula>INDIRECT("E"&amp;ROW())="Sent for pricing"</formula>
    </cfRule>
    <cfRule type="expression" dxfId="1125" priority="7699" stopIfTrue="1">
      <formula>INDIRECT("E"&amp;ROW())="Await"</formula>
    </cfRule>
    <cfRule type="expression" dxfId="1124" priority="7700" stopIfTrue="1">
      <formula>INDIRECT("E"&amp;ROW())="CLEANSED"</formula>
    </cfRule>
    <cfRule type="expression" dxfId="1123" priority="7701" stopIfTrue="1">
      <formula>INDIRECT("E"&amp;ROW())="PM TO CLEANSE"</formula>
    </cfRule>
    <cfRule type="expression" dxfId="1122" priority="7702" stopIfTrue="1">
      <formula>INDIRECT("E"&amp;ROW())="Survey Received"</formula>
    </cfRule>
    <cfRule type="expression" dxfId="1121" priority="7703" stopIfTrue="1">
      <formula>INDIRECT("E"&amp;ROW())="Survey Booked"</formula>
    </cfRule>
  </conditionalFormatting>
  <conditionalFormatting sqref="T177:T178 AB177:AB178 T103 AB103 T106 AB106 T113 AB113 T118:T119 T115 AB118:AB119 AB115 H50:AA50 AB144 T144">
    <cfRule type="expression" dxfId="1120" priority="11027" stopIfTrue="1">
      <formula>INDIRECT("E"&amp;ROW())="Supply Only"</formula>
    </cfRule>
    <cfRule type="expression" dxfId="1119" priority="11028" stopIfTrue="1">
      <formula>INDIRECT("E"&amp;ROW())="Part Fitted"</formula>
    </cfRule>
    <cfRule type="expression" dxfId="1118" priority="11029" stopIfTrue="1">
      <formula>INDIRECT("E"&amp;ROW())="confirmed"</formula>
    </cfRule>
    <cfRule type="expression" dxfId="1117" priority="11030" stopIfTrue="1">
      <formula>INDIRECT("E"&amp;ROW())="Duplicate"</formula>
    </cfRule>
    <cfRule type="expression" dxfId="1116" priority="11031" stopIfTrue="1">
      <formula>INDIRECT("E"&amp;ROW())="Handed Back"</formula>
    </cfRule>
    <cfRule type="expression" dxfId="1115" priority="11032" stopIfTrue="1">
      <formula>INDIRECT("E"&amp;ROW())="Refusal"</formula>
    </cfRule>
    <cfRule type="expression" dxfId="1114" priority="11033" stopIfTrue="1">
      <formula>INDIRECT("E"&amp;ROW())="No Access install"</formula>
    </cfRule>
    <cfRule type="expression" dxfId="1113" priority="11034" stopIfTrue="1">
      <formula>INDIRECT("E"&amp;ROW())="No Access survey"</formula>
    </cfRule>
    <cfRule type="expression" dxfId="1112" priority="11035" stopIfTrue="1">
      <formula>INDIRECT("E"&amp;ROW())="NWR"</formula>
    </cfRule>
    <cfRule type="expression" dxfId="1111" priority="11036" stopIfTrue="1">
      <formula>INDIRECT("E"&amp;ROW())="Cancelled"</formula>
    </cfRule>
    <cfRule type="expression" dxfId="1110" priority="11037" stopIfTrue="1">
      <formula>INDIRECT("E"&amp;ROW())="On hold"</formula>
    </cfRule>
    <cfRule type="expression" dxfId="1109" priority="11038" stopIfTrue="1">
      <formula>INDIRECT("E"&amp;ROW())="Handed Over"</formula>
    </cfRule>
  </conditionalFormatting>
  <conditionalFormatting sqref="T193">
    <cfRule type="expression" dxfId="1108" priority="4811">
      <formula>INDIRECT("D"&amp;ROW())="Yes"</formula>
    </cfRule>
    <cfRule type="expression" dxfId="1107" priority="4812" stopIfTrue="1">
      <formula>INDIRECT("E"&amp;ROW())="Recall Required"</formula>
    </cfRule>
    <cfRule type="expression" dxfId="1106" priority="4813" stopIfTrue="1">
      <formula>INDIRECT("E"&amp;ROW())="Supply Only"</formula>
    </cfRule>
    <cfRule type="expression" dxfId="1105" priority="4814" stopIfTrue="1">
      <formula>INDIRECT("E"&amp;ROW())="Part Fitted"</formula>
    </cfRule>
    <cfRule type="expression" dxfId="1104" priority="4815" stopIfTrue="1">
      <formula>INDIRECT("E"&amp;ROW())="confirmed"</formula>
    </cfRule>
    <cfRule type="expression" dxfId="1103" priority="4816" stopIfTrue="1">
      <formula>INDIRECT("E"&amp;ROW())="Duplicate"</formula>
    </cfRule>
    <cfRule type="expression" dxfId="1102" priority="4817" stopIfTrue="1">
      <formula>INDIRECT("E"&amp;ROW())="Handed Back"</formula>
    </cfRule>
    <cfRule type="expression" dxfId="1101" priority="4818" stopIfTrue="1">
      <formula>INDIRECT("E"&amp;ROW())="Refusal"</formula>
    </cfRule>
    <cfRule type="expression" dxfId="1100" priority="4819" stopIfTrue="1">
      <formula>INDIRECT("E"&amp;ROW())="No Access install"</formula>
    </cfRule>
    <cfRule type="expression" dxfId="1099" priority="4820" stopIfTrue="1">
      <formula>INDIRECT("E"&amp;ROW())="No Access survey"</formula>
    </cfRule>
    <cfRule type="expression" dxfId="1098" priority="4821" stopIfTrue="1">
      <formula>INDIRECT("E"&amp;ROW())="NWR"</formula>
    </cfRule>
    <cfRule type="expression" dxfId="1097" priority="4822" stopIfTrue="1">
      <formula>INDIRECT("E"&amp;ROW())="Cancelled"</formula>
    </cfRule>
    <cfRule type="expression" dxfId="1096" priority="4823" stopIfTrue="1">
      <formula>INDIRECT("E"&amp;ROW())="On hold"</formula>
    </cfRule>
    <cfRule type="expression" dxfId="1095" priority="4824" stopIfTrue="1">
      <formula>INDIRECT("E"&amp;ROW())="Handed Over"</formula>
    </cfRule>
    <cfRule type="expression" dxfId="1094" priority="4825" stopIfTrue="1">
      <formula>INDIRECT("E"&amp;ROW())="Fitted"</formula>
    </cfRule>
    <cfRule type="expression" dxfId="1093" priority="4826" stopIfTrue="1">
      <formula>INDIRECT("E"&amp;ROW())="Booked to fit"</formula>
    </cfRule>
    <cfRule type="expression" dxfId="1092" priority="4827" stopIfTrue="1">
      <formula>INDIRECT("E"&amp;ROW())="Delivered To Depot/Container"</formula>
    </cfRule>
    <cfRule type="expression" dxfId="1091" priority="4828" stopIfTrue="1">
      <formula>INDIRECT("E"&amp;ROW())="Called Off"</formula>
    </cfRule>
    <cfRule type="expression" dxfId="1090" priority="4829" stopIfTrue="1">
      <formula>INDIRECT("E"&amp;ROW())="Await Client Approval"</formula>
    </cfRule>
    <cfRule type="expression" dxfId="1089" priority="4830" stopIfTrue="1">
      <formula>INDIRECT("E"&amp;ROW())="SCOPE SURVEY"</formula>
    </cfRule>
    <cfRule type="expression" dxfId="1088" priority="4831" stopIfTrue="1">
      <formula>INDIRECT("E"&amp;ROW())="Priced"</formula>
    </cfRule>
    <cfRule type="expression" dxfId="1087" priority="4832" stopIfTrue="1">
      <formula>INDIRECT("E"&amp;ROW())="Sent for pricing"</formula>
    </cfRule>
    <cfRule type="expression" dxfId="1086" priority="4833" stopIfTrue="1">
      <formula>INDIRECT("E"&amp;ROW())="Await"</formula>
    </cfRule>
    <cfRule type="expression" dxfId="1085" priority="4834" stopIfTrue="1">
      <formula>INDIRECT("E"&amp;ROW())="CLEANSED"</formula>
    </cfRule>
    <cfRule type="expression" dxfId="1084" priority="4835" stopIfTrue="1">
      <formula>INDIRECT("E"&amp;ROW())="PM TO CLEANSE"</formula>
    </cfRule>
    <cfRule type="expression" dxfId="1083" priority="4836" stopIfTrue="1">
      <formula>INDIRECT("E"&amp;ROW())="Survey Received"</formula>
    </cfRule>
    <cfRule type="expression" dxfId="1082" priority="4837" stopIfTrue="1">
      <formula>INDIRECT("E"&amp;ROW())="Survey Booked"</formula>
    </cfRule>
    <cfRule type="expression" dxfId="1081" priority="4838">
      <formula>INDIRECT("D"&amp;ROW())="Yes"</formula>
    </cfRule>
    <cfRule type="expression" dxfId="1080" priority="4839" stopIfTrue="1">
      <formula>INDIRECT("E"&amp;ROW())="Recall Required"</formula>
    </cfRule>
    <cfRule type="expression" dxfId="1079" priority="4840" stopIfTrue="1">
      <formula>INDIRECT("E"&amp;ROW())="Supply Only"</formula>
    </cfRule>
    <cfRule type="expression" dxfId="1078" priority="4841" stopIfTrue="1">
      <formula>INDIRECT("E"&amp;ROW())="Part Fitted"</formula>
    </cfRule>
    <cfRule type="expression" dxfId="1077" priority="4842" stopIfTrue="1">
      <formula>INDIRECT("E"&amp;ROW())="confirmed"</formula>
    </cfRule>
    <cfRule type="expression" dxfId="1076" priority="4843" stopIfTrue="1">
      <formula>INDIRECT("E"&amp;ROW())="Duplicate"</formula>
    </cfRule>
    <cfRule type="expression" dxfId="1075" priority="4844" stopIfTrue="1">
      <formula>INDIRECT("E"&amp;ROW())="Handed Back"</formula>
    </cfRule>
    <cfRule type="expression" dxfId="1074" priority="4845" stopIfTrue="1">
      <formula>INDIRECT("E"&amp;ROW())="Refusal"</formula>
    </cfRule>
    <cfRule type="expression" dxfId="1073" priority="4846" stopIfTrue="1">
      <formula>INDIRECT("E"&amp;ROW())="No Access install"</formula>
    </cfRule>
    <cfRule type="expression" dxfId="1072" priority="4847" stopIfTrue="1">
      <formula>INDIRECT("E"&amp;ROW())="No Access survey"</formula>
    </cfRule>
    <cfRule type="expression" dxfId="1071" priority="4848" stopIfTrue="1">
      <formula>INDIRECT("E"&amp;ROW())="NWR"</formula>
    </cfRule>
    <cfRule type="expression" dxfId="1070" priority="4849" stopIfTrue="1">
      <formula>INDIRECT("E"&amp;ROW())="Cancelled"</formula>
    </cfRule>
    <cfRule type="expression" dxfId="1069" priority="4850" stopIfTrue="1">
      <formula>INDIRECT("E"&amp;ROW())="On hold"</formula>
    </cfRule>
    <cfRule type="expression" dxfId="1068" priority="4851" stopIfTrue="1">
      <formula>INDIRECT("E"&amp;ROW())="Handed Over"</formula>
    </cfRule>
    <cfRule type="expression" dxfId="1067" priority="4852" stopIfTrue="1">
      <formula>INDIRECT("E"&amp;ROW())="Fitted"</formula>
    </cfRule>
    <cfRule type="expression" dxfId="1066" priority="4853" stopIfTrue="1">
      <formula>INDIRECT("E"&amp;ROW())="Booked to fit"</formula>
    </cfRule>
    <cfRule type="expression" dxfId="1065" priority="4854" stopIfTrue="1">
      <formula>INDIRECT("E"&amp;ROW())="Delivered To Depot/Container"</formula>
    </cfRule>
    <cfRule type="expression" dxfId="1064" priority="4855" stopIfTrue="1">
      <formula>INDIRECT("E"&amp;ROW())="Called Off"</formula>
    </cfRule>
    <cfRule type="expression" dxfId="1063" priority="4856" stopIfTrue="1">
      <formula>INDIRECT("E"&amp;ROW())="Await Client Approval"</formula>
    </cfRule>
    <cfRule type="expression" dxfId="1062" priority="4857" stopIfTrue="1">
      <formula>INDIRECT("E"&amp;ROW())="SCOPE SURVEY"</formula>
    </cfRule>
    <cfRule type="expression" dxfId="1061" priority="4858" stopIfTrue="1">
      <formula>INDIRECT("E"&amp;ROW())="Priced"</formula>
    </cfRule>
    <cfRule type="expression" dxfId="1060" priority="4859" stopIfTrue="1">
      <formula>INDIRECT("E"&amp;ROW())="Sent for pricing"</formula>
    </cfRule>
    <cfRule type="expression" dxfId="1059" priority="4860" stopIfTrue="1">
      <formula>INDIRECT("E"&amp;ROW())="Await"</formula>
    </cfRule>
    <cfRule type="expression" dxfId="1058" priority="4861" stopIfTrue="1">
      <formula>INDIRECT("E"&amp;ROW())="CLEANSED"</formula>
    </cfRule>
    <cfRule type="expression" dxfId="1057" priority="4862" stopIfTrue="1">
      <formula>INDIRECT("E"&amp;ROW())="PM TO CLEANSE"</formula>
    </cfRule>
    <cfRule type="expression" dxfId="1056" priority="4863" stopIfTrue="1">
      <formula>INDIRECT("E"&amp;ROW())="Survey Received"</formula>
    </cfRule>
    <cfRule type="expression" dxfId="1055" priority="4864" stopIfTrue="1">
      <formula>INDIRECT("E"&amp;ROW())="Survey Booked"</formula>
    </cfRule>
  </conditionalFormatting>
  <conditionalFormatting sqref="T198">
    <cfRule type="expression" dxfId="1054" priority="371">
      <formula>INDIRECT("D"&amp;ROW())="Yes"</formula>
    </cfRule>
    <cfRule type="expression" dxfId="1053" priority="372" stopIfTrue="1">
      <formula>INDIRECT("E"&amp;ROW())="Recall Required"</formula>
    </cfRule>
    <cfRule type="expression" dxfId="1052" priority="373" stopIfTrue="1">
      <formula>INDIRECT("E"&amp;ROW())="Supply Only"</formula>
    </cfRule>
    <cfRule type="expression" dxfId="1051" priority="374" stopIfTrue="1">
      <formula>INDIRECT("E"&amp;ROW())="Part Fitted"</formula>
    </cfRule>
    <cfRule type="expression" dxfId="1050" priority="375" stopIfTrue="1">
      <formula>INDIRECT("E"&amp;ROW())="confirmed"</formula>
    </cfRule>
    <cfRule type="expression" dxfId="1049" priority="376" stopIfTrue="1">
      <formula>INDIRECT("E"&amp;ROW())="Duplicate"</formula>
    </cfRule>
    <cfRule type="expression" dxfId="1048" priority="377" stopIfTrue="1">
      <formula>INDIRECT("E"&amp;ROW())="Handed Back"</formula>
    </cfRule>
    <cfRule type="expression" dxfId="1047" priority="378" stopIfTrue="1">
      <formula>INDIRECT("E"&amp;ROW())="Refusal"</formula>
    </cfRule>
    <cfRule type="expression" dxfId="1046" priority="379" stopIfTrue="1">
      <formula>INDIRECT("E"&amp;ROW())="No Access install"</formula>
    </cfRule>
    <cfRule type="expression" dxfId="1045" priority="380" stopIfTrue="1">
      <formula>INDIRECT("E"&amp;ROW())="No Access survey"</formula>
    </cfRule>
    <cfRule type="expression" dxfId="1044" priority="381" stopIfTrue="1">
      <formula>INDIRECT("E"&amp;ROW())="NWR"</formula>
    </cfRule>
    <cfRule type="expression" dxfId="1043" priority="382" stopIfTrue="1">
      <formula>INDIRECT("E"&amp;ROW())="Cancelled"</formula>
    </cfRule>
    <cfRule type="expression" dxfId="1042" priority="383" stopIfTrue="1">
      <formula>INDIRECT("E"&amp;ROW())="On hold"</formula>
    </cfRule>
    <cfRule type="expression" dxfId="1041" priority="384" stopIfTrue="1">
      <formula>INDIRECT("E"&amp;ROW())="Handed Over"</formula>
    </cfRule>
    <cfRule type="expression" dxfId="1040" priority="385" stopIfTrue="1">
      <formula>INDIRECT("E"&amp;ROW())="Fitted"</formula>
    </cfRule>
    <cfRule type="expression" dxfId="1039" priority="386" stopIfTrue="1">
      <formula>INDIRECT("E"&amp;ROW())="Booked to fit"</formula>
    </cfRule>
    <cfRule type="expression" dxfId="1038" priority="387" stopIfTrue="1">
      <formula>INDIRECT("E"&amp;ROW())="Delivered To Depot/Container"</formula>
    </cfRule>
    <cfRule type="expression" dxfId="1037" priority="388" stopIfTrue="1">
      <formula>INDIRECT("E"&amp;ROW())="Called Off"</formula>
    </cfRule>
    <cfRule type="expression" dxfId="1036" priority="389" stopIfTrue="1">
      <formula>INDIRECT("E"&amp;ROW())="Await Client Approval"</formula>
    </cfRule>
    <cfRule type="expression" dxfId="1035" priority="390" stopIfTrue="1">
      <formula>INDIRECT("E"&amp;ROW())="SCOPE SURVEY"</formula>
    </cfRule>
    <cfRule type="expression" dxfId="1034" priority="391" stopIfTrue="1">
      <formula>INDIRECT("E"&amp;ROW())="Priced"</formula>
    </cfRule>
    <cfRule type="expression" dxfId="1033" priority="392" stopIfTrue="1">
      <formula>INDIRECT("E"&amp;ROW())="Sent for pricing"</formula>
    </cfRule>
    <cfRule type="expression" dxfId="1032" priority="393" stopIfTrue="1">
      <formula>INDIRECT("E"&amp;ROW())="Await"</formula>
    </cfRule>
    <cfRule type="expression" dxfId="1031" priority="394" stopIfTrue="1">
      <formula>INDIRECT("E"&amp;ROW())="CLEANSED"</formula>
    </cfRule>
    <cfRule type="expression" dxfId="1030" priority="395" stopIfTrue="1">
      <formula>INDIRECT("E"&amp;ROW())="PM TO CLEANSE"</formula>
    </cfRule>
    <cfRule type="expression" dxfId="1029" priority="396" stopIfTrue="1">
      <formula>INDIRECT("E"&amp;ROW())="Survey Received"</formula>
    </cfRule>
    <cfRule type="expression" dxfId="1028" priority="397" stopIfTrue="1">
      <formula>INDIRECT("E"&amp;ROW())="Survey Booked"</formula>
    </cfRule>
    <cfRule type="expression" dxfId="1027" priority="398">
      <formula>INDIRECT("D"&amp;ROW())="Yes"</formula>
    </cfRule>
    <cfRule type="expression" dxfId="1026" priority="399" stopIfTrue="1">
      <formula>INDIRECT("E"&amp;ROW())="Recall Required"</formula>
    </cfRule>
    <cfRule type="expression" dxfId="1025" priority="400" stopIfTrue="1">
      <formula>INDIRECT("E"&amp;ROW())="Supply Only"</formula>
    </cfRule>
    <cfRule type="expression" dxfId="1024" priority="401" stopIfTrue="1">
      <formula>INDIRECT("E"&amp;ROW())="Part Fitted"</formula>
    </cfRule>
    <cfRule type="expression" dxfId="1023" priority="402" stopIfTrue="1">
      <formula>INDIRECT("E"&amp;ROW())="confirmed"</formula>
    </cfRule>
    <cfRule type="expression" dxfId="1022" priority="403" stopIfTrue="1">
      <formula>INDIRECT("E"&amp;ROW())="Duplicate"</formula>
    </cfRule>
    <cfRule type="expression" dxfId="1021" priority="404" stopIfTrue="1">
      <formula>INDIRECT("E"&amp;ROW())="Handed Back"</formula>
    </cfRule>
    <cfRule type="expression" dxfId="1020" priority="405" stopIfTrue="1">
      <formula>INDIRECT("E"&amp;ROW())="Refusal"</formula>
    </cfRule>
    <cfRule type="expression" dxfId="1019" priority="406" stopIfTrue="1">
      <formula>INDIRECT("E"&amp;ROW())="No Access install"</formula>
    </cfRule>
    <cfRule type="expression" dxfId="1018" priority="407" stopIfTrue="1">
      <formula>INDIRECT("E"&amp;ROW())="No Access survey"</formula>
    </cfRule>
    <cfRule type="expression" dxfId="1017" priority="408" stopIfTrue="1">
      <formula>INDIRECT("E"&amp;ROW())="NWR"</formula>
    </cfRule>
    <cfRule type="expression" dxfId="1016" priority="409" stopIfTrue="1">
      <formula>INDIRECT("E"&amp;ROW())="Cancelled"</formula>
    </cfRule>
    <cfRule type="expression" dxfId="1015" priority="410" stopIfTrue="1">
      <formula>INDIRECT("E"&amp;ROW())="On hold"</formula>
    </cfRule>
    <cfRule type="expression" dxfId="1014" priority="411" stopIfTrue="1">
      <formula>INDIRECT("E"&amp;ROW())="Handed Over"</formula>
    </cfRule>
    <cfRule type="expression" dxfId="1013" priority="412" stopIfTrue="1">
      <formula>INDIRECT("E"&amp;ROW())="Fitted"</formula>
    </cfRule>
    <cfRule type="expression" dxfId="1012" priority="413" stopIfTrue="1">
      <formula>INDIRECT("E"&amp;ROW())="Booked to fit"</formula>
    </cfRule>
    <cfRule type="expression" dxfId="1011" priority="414" stopIfTrue="1">
      <formula>INDIRECT("E"&amp;ROW())="Delivered To Depot/Container"</formula>
    </cfRule>
    <cfRule type="expression" dxfId="1010" priority="415" stopIfTrue="1">
      <formula>INDIRECT("E"&amp;ROW())="Called Off"</formula>
    </cfRule>
    <cfRule type="expression" dxfId="1009" priority="416" stopIfTrue="1">
      <formula>INDIRECT("E"&amp;ROW())="Await Client Approval"</formula>
    </cfRule>
    <cfRule type="expression" dxfId="1008" priority="417" stopIfTrue="1">
      <formula>INDIRECT("E"&amp;ROW())="SCOPE SURVEY"</formula>
    </cfRule>
    <cfRule type="expression" dxfId="1007" priority="418" stopIfTrue="1">
      <formula>INDIRECT("E"&amp;ROW())="Priced"</formula>
    </cfRule>
    <cfRule type="expression" dxfId="1006" priority="419" stopIfTrue="1">
      <formula>INDIRECT("E"&amp;ROW())="Sent for pricing"</formula>
    </cfRule>
    <cfRule type="expression" dxfId="1005" priority="420" stopIfTrue="1">
      <formula>INDIRECT("E"&amp;ROW())="Await"</formula>
    </cfRule>
    <cfRule type="expression" dxfId="1004" priority="421" stopIfTrue="1">
      <formula>INDIRECT("E"&amp;ROW())="CLEANSED"</formula>
    </cfRule>
    <cfRule type="expression" dxfId="1003" priority="422" stopIfTrue="1">
      <formula>INDIRECT("E"&amp;ROW())="PM TO CLEANSE"</formula>
    </cfRule>
    <cfRule type="expression" dxfId="1002" priority="423" stopIfTrue="1">
      <formula>INDIRECT("E"&amp;ROW())="Survey Received"</formula>
    </cfRule>
    <cfRule type="expression" dxfId="1001" priority="424" stopIfTrue="1">
      <formula>INDIRECT("E"&amp;ROW())="Survey Booked"</formula>
    </cfRule>
    <cfRule type="expression" dxfId="1000" priority="574" stopIfTrue="1">
      <formula>INDIRECT("E"&amp;ROW())="Fitted"</formula>
    </cfRule>
    <cfRule type="expression" dxfId="999" priority="575" stopIfTrue="1">
      <formula>INDIRECT("E"&amp;ROW())="Booked to fit"</formula>
    </cfRule>
    <cfRule type="expression" dxfId="998" priority="576" stopIfTrue="1">
      <formula>INDIRECT("E"&amp;ROW())="Delivered To Depot/Container"</formula>
    </cfRule>
    <cfRule type="expression" dxfId="997" priority="577" stopIfTrue="1">
      <formula>INDIRECT("E"&amp;ROW())="Called Off"</formula>
    </cfRule>
    <cfRule type="expression" dxfId="996" priority="578" stopIfTrue="1">
      <formula>INDIRECT("E"&amp;ROW())="Await Client Approval"</formula>
    </cfRule>
    <cfRule type="expression" dxfId="995" priority="579" stopIfTrue="1">
      <formula>INDIRECT("E"&amp;ROW())="SCOPE SURVEY"</formula>
    </cfRule>
    <cfRule type="expression" dxfId="994" priority="580" stopIfTrue="1">
      <formula>INDIRECT("E"&amp;ROW())="Priced"</formula>
    </cfRule>
    <cfRule type="expression" dxfId="993" priority="581" stopIfTrue="1">
      <formula>INDIRECT("E"&amp;ROW())="Sent for pricing"</formula>
    </cfRule>
    <cfRule type="expression" dxfId="992" priority="582" stopIfTrue="1">
      <formula>INDIRECT("E"&amp;ROW())="Await"</formula>
    </cfRule>
    <cfRule type="expression" dxfId="991" priority="583" stopIfTrue="1">
      <formula>INDIRECT("E"&amp;ROW())="CLEANSED"</formula>
    </cfRule>
    <cfRule type="expression" dxfId="990" priority="584" stopIfTrue="1">
      <formula>INDIRECT("E"&amp;ROW())="PM TO CLEANSE"</formula>
    </cfRule>
    <cfRule type="expression" dxfId="989" priority="585" stopIfTrue="1">
      <formula>INDIRECT("E"&amp;ROW())="Survey Received"</formula>
    </cfRule>
    <cfRule type="expression" dxfId="988" priority="586" stopIfTrue="1">
      <formula>INDIRECT("E"&amp;ROW())="Survey Booked"</formula>
    </cfRule>
    <cfRule type="expression" dxfId="987" priority="587">
      <formula>INDIRECT("D"&amp;ROW())="Yes"</formula>
    </cfRule>
    <cfRule type="expression" dxfId="986" priority="588" stopIfTrue="1">
      <formula>INDIRECT("E"&amp;ROW())="Recall Required"</formula>
    </cfRule>
    <cfRule type="expression" dxfId="985" priority="589" stopIfTrue="1">
      <formula>INDIRECT("E"&amp;ROW())="Supply Only"</formula>
    </cfRule>
    <cfRule type="expression" dxfId="984" priority="590" stopIfTrue="1">
      <formula>INDIRECT("E"&amp;ROW())="Part Fitted"</formula>
    </cfRule>
    <cfRule type="expression" dxfId="983" priority="591" stopIfTrue="1">
      <formula>INDIRECT("E"&amp;ROW())="confirmed"</formula>
    </cfRule>
    <cfRule type="expression" dxfId="982" priority="592" stopIfTrue="1">
      <formula>INDIRECT("E"&amp;ROW())="Duplicate"</formula>
    </cfRule>
    <cfRule type="expression" dxfId="981" priority="593" stopIfTrue="1">
      <formula>INDIRECT("E"&amp;ROW())="Handed Back"</formula>
    </cfRule>
    <cfRule type="expression" dxfId="980" priority="594" stopIfTrue="1">
      <formula>INDIRECT("E"&amp;ROW())="Refusal"</formula>
    </cfRule>
    <cfRule type="expression" dxfId="979" priority="595" stopIfTrue="1">
      <formula>INDIRECT("E"&amp;ROW())="No Access install"</formula>
    </cfRule>
    <cfRule type="expression" dxfId="978" priority="596" stopIfTrue="1">
      <formula>INDIRECT("E"&amp;ROW())="No Access survey"</formula>
    </cfRule>
    <cfRule type="expression" dxfId="977" priority="597" stopIfTrue="1">
      <formula>INDIRECT("E"&amp;ROW())="NWR"</formula>
    </cfRule>
    <cfRule type="expression" dxfId="976" priority="598" stopIfTrue="1">
      <formula>INDIRECT("E"&amp;ROW())="Cancelled"</formula>
    </cfRule>
    <cfRule type="expression" dxfId="975" priority="599" stopIfTrue="1">
      <formula>INDIRECT("E"&amp;ROW())="On hold"</formula>
    </cfRule>
    <cfRule type="expression" dxfId="974" priority="600" stopIfTrue="1">
      <formula>INDIRECT("E"&amp;ROW())="Handed Over"</formula>
    </cfRule>
    <cfRule type="expression" dxfId="973" priority="601" stopIfTrue="1">
      <formula>INDIRECT("E"&amp;ROW())="Fitted"</formula>
    </cfRule>
    <cfRule type="expression" dxfId="972" priority="602" stopIfTrue="1">
      <formula>INDIRECT("E"&amp;ROW())="Booked to fit"</formula>
    </cfRule>
    <cfRule type="expression" dxfId="971" priority="603" stopIfTrue="1">
      <formula>INDIRECT("E"&amp;ROW())="Delivered To Depot/Container"</formula>
    </cfRule>
    <cfRule type="expression" dxfId="970" priority="604" stopIfTrue="1">
      <formula>INDIRECT("E"&amp;ROW())="Called Off"</formula>
    </cfRule>
    <cfRule type="expression" dxfId="969" priority="605" stopIfTrue="1">
      <formula>INDIRECT("E"&amp;ROW())="Await Client Approval"</formula>
    </cfRule>
    <cfRule type="expression" dxfId="968" priority="606" stopIfTrue="1">
      <formula>INDIRECT("E"&amp;ROW())="SCOPE SURVEY"</formula>
    </cfRule>
    <cfRule type="expression" dxfId="967" priority="607" stopIfTrue="1">
      <formula>INDIRECT("E"&amp;ROW())="Priced"</formula>
    </cfRule>
    <cfRule type="expression" dxfId="966" priority="608" stopIfTrue="1">
      <formula>INDIRECT("E"&amp;ROW())="Sent for pricing"</formula>
    </cfRule>
    <cfRule type="expression" dxfId="965" priority="609" stopIfTrue="1">
      <formula>INDIRECT("E"&amp;ROW())="Await"</formula>
    </cfRule>
    <cfRule type="expression" dxfId="964" priority="610" stopIfTrue="1">
      <formula>INDIRECT("E"&amp;ROW())="CLEANSED"</formula>
    </cfRule>
    <cfRule type="expression" dxfId="963" priority="611" stopIfTrue="1">
      <formula>INDIRECT("E"&amp;ROW())="PM TO CLEANSE"</formula>
    </cfRule>
    <cfRule type="expression" dxfId="962" priority="612" stopIfTrue="1">
      <formula>INDIRECT("E"&amp;ROW())="Survey Received"</formula>
    </cfRule>
    <cfRule type="expression" dxfId="961" priority="613" stopIfTrue="1">
      <formula>INDIRECT("E"&amp;ROW())="Survey Booked"</formula>
    </cfRule>
  </conditionalFormatting>
  <conditionalFormatting sqref="U41:AB41 A53:B53 U53:AB53 U57:AB57 I66:AB68 A76:B76 A79:B79 U79:AB79 A81:B81 A85:B85 U85:AB85">
    <cfRule type="expression" dxfId="960" priority="12380" stopIfTrue="1">
      <formula>INDIRECT("E"&amp;ROW())="confirmed"</formula>
    </cfRule>
    <cfRule type="expression" dxfId="959" priority="12381" stopIfTrue="1">
      <formula>INDIRECT("E"&amp;ROW())="Duplicate"</formula>
    </cfRule>
    <cfRule type="expression" dxfId="958" priority="12382" stopIfTrue="1">
      <formula>INDIRECT("E"&amp;ROW())="Handed Back"</formula>
    </cfRule>
  </conditionalFormatting>
  <conditionalFormatting sqref="U41:AB41 A53:B53 U53:AB53 U57:AB57 I66:AB68 A85:B85 U85:AB85">
    <cfRule type="expression" dxfId="957" priority="12383" stopIfTrue="1">
      <formula>INDIRECT("E"&amp;ROW())="Refusal"</formula>
    </cfRule>
    <cfRule type="expression" dxfId="956" priority="12384" stopIfTrue="1">
      <formula>INDIRECT("E"&amp;ROW())="No Access install"</formula>
    </cfRule>
    <cfRule type="expression" dxfId="955" priority="12385" stopIfTrue="1">
      <formula>INDIRECT("E"&amp;ROW())="No Access survey"</formula>
    </cfRule>
    <cfRule type="expression" dxfId="954" priority="12386" stopIfTrue="1">
      <formula>INDIRECT("E"&amp;ROW())="NWR"</formula>
    </cfRule>
    <cfRule type="expression" dxfId="953" priority="12387" stopIfTrue="1">
      <formula>INDIRECT("E"&amp;ROW())="Cancelled"</formula>
    </cfRule>
    <cfRule type="expression" dxfId="952" priority="12388" stopIfTrue="1">
      <formula>INDIRECT("E"&amp;ROW())="On hold"</formula>
    </cfRule>
    <cfRule type="expression" dxfId="951" priority="12389" stopIfTrue="1">
      <formula>INDIRECT("E"&amp;ROW())="Handed Over"</formula>
    </cfRule>
    <cfRule type="expression" dxfId="950" priority="12390" stopIfTrue="1">
      <formula>INDIRECT("E"&amp;ROW())="Fitted"</formula>
    </cfRule>
    <cfRule type="expression" dxfId="949" priority="12391" stopIfTrue="1">
      <formula>INDIRECT("E"&amp;ROW())="Booked to fit"</formula>
    </cfRule>
    <cfRule type="expression" dxfId="948" priority="12392" stopIfTrue="1">
      <formula>INDIRECT("E"&amp;ROW())="Delivered To Depot/Container"</formula>
    </cfRule>
    <cfRule type="expression" dxfId="947" priority="12393" stopIfTrue="1">
      <formula>INDIRECT("E"&amp;ROW())="Called Off"</formula>
    </cfRule>
    <cfRule type="expression" dxfId="946" priority="12394" stopIfTrue="1">
      <formula>INDIRECT("E"&amp;ROW())="Await Client Approval"</formula>
    </cfRule>
    <cfRule type="expression" dxfId="945" priority="12395" stopIfTrue="1">
      <formula>INDIRECT("E"&amp;ROW())="SCOPE SURVEY"</formula>
    </cfRule>
    <cfRule type="expression" dxfId="944" priority="12396" stopIfTrue="1">
      <formula>INDIRECT("E"&amp;ROW())="Priced"</formula>
    </cfRule>
    <cfRule type="expression" dxfId="943" priority="12397" stopIfTrue="1">
      <formula>INDIRECT("E"&amp;ROW())="Sent for pricing"</formula>
    </cfRule>
    <cfRule type="expression" dxfId="942" priority="12398" stopIfTrue="1">
      <formula>INDIRECT("E"&amp;ROW())="Await"</formula>
    </cfRule>
    <cfRule type="expression" dxfId="941" priority="12399" stopIfTrue="1">
      <formula>INDIRECT("E"&amp;ROW())="CLEANSED"</formula>
    </cfRule>
    <cfRule type="expression" dxfId="940" priority="12400" stopIfTrue="1">
      <formula>INDIRECT("E"&amp;ROW())="PM TO CLEANSE"</formula>
    </cfRule>
    <cfRule type="expression" dxfId="939" priority="12401" stopIfTrue="1">
      <formula>INDIRECT("E"&amp;ROW())="Survey Received"</formula>
    </cfRule>
    <cfRule type="expression" dxfId="938" priority="12402" stopIfTrue="1">
      <formula>INDIRECT("E"&amp;ROW())="Survey Booked"</formula>
    </cfRule>
  </conditionalFormatting>
  <conditionalFormatting sqref="U49:AB49 A49:B49 D49:H49">
    <cfRule type="expression" dxfId="937" priority="11629">
      <formula>INDIRECT("D"&amp;ROW())="Yes"</formula>
    </cfRule>
  </conditionalFormatting>
  <conditionalFormatting sqref="U49:AB49">
    <cfRule type="expression" dxfId="936" priority="11605" stopIfTrue="1">
      <formula>INDIRECT("E"&amp;ROW())="Part Fitted"</formula>
    </cfRule>
    <cfRule type="expression" dxfId="935" priority="11606" stopIfTrue="1">
      <formula>INDIRECT("E"&amp;ROW())="confirmed"</formula>
    </cfRule>
    <cfRule type="expression" dxfId="934" priority="11607" stopIfTrue="1">
      <formula>INDIRECT("E"&amp;ROW())="Duplicate"</formula>
    </cfRule>
    <cfRule type="expression" dxfId="933" priority="11608" stopIfTrue="1">
      <formula>INDIRECT("E"&amp;ROW())="Handed Back"</formula>
    </cfRule>
    <cfRule type="expression" dxfId="932" priority="11609" stopIfTrue="1">
      <formula>INDIRECT("E"&amp;ROW())="Refusal"</formula>
    </cfRule>
    <cfRule type="expression" dxfId="931" priority="11610" stopIfTrue="1">
      <formula>INDIRECT("E"&amp;ROW())="No Access install"</formula>
    </cfRule>
    <cfRule type="expression" dxfId="930" priority="11611" stopIfTrue="1">
      <formula>INDIRECT("E"&amp;ROW())="No Access survey"</formula>
    </cfRule>
    <cfRule type="expression" dxfId="929" priority="11612" stopIfTrue="1">
      <formula>INDIRECT("E"&amp;ROW())="NWR"</formula>
    </cfRule>
    <cfRule type="expression" dxfId="928" priority="11613" stopIfTrue="1">
      <formula>INDIRECT("E"&amp;ROW())="Cancelled"</formula>
    </cfRule>
    <cfRule type="expression" dxfId="927" priority="11614" stopIfTrue="1">
      <formula>INDIRECT("E"&amp;ROW())="On hold"</formula>
    </cfRule>
    <cfRule type="expression" dxfId="926" priority="11615" stopIfTrue="1">
      <formula>INDIRECT("E"&amp;ROW())="Handed Over"</formula>
    </cfRule>
    <cfRule type="expression" dxfId="925" priority="11616" stopIfTrue="1">
      <formula>INDIRECT("E"&amp;ROW())="Fitted"</formula>
    </cfRule>
    <cfRule type="expression" dxfId="924" priority="11617" stopIfTrue="1">
      <formula>INDIRECT("E"&amp;ROW())="Booked to fit"</formula>
    </cfRule>
    <cfRule type="expression" dxfId="923" priority="11618" stopIfTrue="1">
      <formula>INDIRECT("E"&amp;ROW())="Delivered To Depot/Container"</formula>
    </cfRule>
    <cfRule type="expression" dxfId="922" priority="11619" stopIfTrue="1">
      <formula>INDIRECT("E"&amp;ROW())="Called Off"</formula>
    </cfRule>
    <cfRule type="expression" dxfId="921" priority="11620" stopIfTrue="1">
      <formula>INDIRECT("E"&amp;ROW())="Await Client Approval"</formula>
    </cfRule>
    <cfRule type="expression" dxfId="920" priority="11621" stopIfTrue="1">
      <formula>INDIRECT("E"&amp;ROW())="SCOPE SURVEY"</formula>
    </cfRule>
    <cfRule type="expression" dxfId="919" priority="11622" stopIfTrue="1">
      <formula>INDIRECT("E"&amp;ROW())="Priced"</formula>
    </cfRule>
    <cfRule type="expression" dxfId="918" priority="11623" stopIfTrue="1">
      <formula>INDIRECT("E"&amp;ROW())="Sent for pricing"</formula>
    </cfRule>
    <cfRule type="expression" dxfId="917" priority="11624" stopIfTrue="1">
      <formula>INDIRECT("E"&amp;ROW())="Await"</formula>
    </cfRule>
    <cfRule type="expression" dxfId="916" priority="11625" stopIfTrue="1">
      <formula>INDIRECT("E"&amp;ROW())="CLEANSED"</formula>
    </cfRule>
    <cfRule type="expression" dxfId="915" priority="11626" stopIfTrue="1">
      <formula>INDIRECT("E"&amp;ROW())="PM TO CLEANSE"</formula>
    </cfRule>
    <cfRule type="expression" dxfId="914" priority="11627" stopIfTrue="1">
      <formula>INDIRECT("E"&amp;ROW())="Survey Received"</formula>
    </cfRule>
    <cfRule type="expression" dxfId="913" priority="11628" stopIfTrue="1">
      <formula>INDIRECT("E"&amp;ROW())="Survey Booked"</formula>
    </cfRule>
    <cfRule type="expression" dxfId="912" priority="11767" stopIfTrue="1">
      <formula>INDIRECT("E"&amp;ROW())="Supply Only"</formula>
    </cfRule>
  </conditionalFormatting>
  <conditionalFormatting sqref="U53:AB53 A53:B53">
    <cfRule type="expression" dxfId="911" priority="12378" stopIfTrue="1">
      <formula>INDIRECT("E"&amp;ROW())="Supply Only"</formula>
    </cfRule>
  </conditionalFormatting>
  <conditionalFormatting sqref="U55:AB55">
    <cfRule type="expression" dxfId="910" priority="12855" stopIfTrue="1">
      <formula>INDIRECT("E"&amp;ROW())="Delivered To Depot/Container"</formula>
    </cfRule>
    <cfRule type="expression" dxfId="909" priority="12856" stopIfTrue="1">
      <formula>INDIRECT("E"&amp;ROW())="Called Off"</formula>
    </cfRule>
    <cfRule type="expression" dxfId="908" priority="12857" stopIfTrue="1">
      <formula>INDIRECT("E"&amp;ROW())="Await Client Approval"</formula>
    </cfRule>
    <cfRule type="expression" dxfId="907" priority="12858" stopIfTrue="1">
      <formula>INDIRECT("E"&amp;ROW())="SCOPE SURVEY"</formula>
    </cfRule>
    <cfRule type="expression" dxfId="906" priority="12859" stopIfTrue="1">
      <formula>INDIRECT("E"&amp;ROW())="Priced"</formula>
    </cfRule>
    <cfRule type="expression" dxfId="905" priority="12860" stopIfTrue="1">
      <formula>INDIRECT("E"&amp;ROW())="Sent for pricing"</formula>
    </cfRule>
    <cfRule type="expression" dxfId="904" priority="12861" stopIfTrue="1">
      <formula>INDIRECT("E"&amp;ROW())="Await"</formula>
    </cfRule>
    <cfRule type="expression" dxfId="903" priority="12862" stopIfTrue="1">
      <formula>INDIRECT("E"&amp;ROW())="CLEANSED"</formula>
    </cfRule>
    <cfRule type="expression" dxfId="902" priority="12863" stopIfTrue="1">
      <formula>INDIRECT("E"&amp;ROW())="PM TO CLEANSE"</formula>
    </cfRule>
    <cfRule type="expression" dxfId="901" priority="12864" stopIfTrue="1">
      <formula>INDIRECT("E"&amp;ROW())="Survey Received"</formula>
    </cfRule>
    <cfRule type="expression" dxfId="900" priority="12865" stopIfTrue="1">
      <formula>INDIRECT("E"&amp;ROW())="Survey Booked"</formula>
    </cfRule>
  </conditionalFormatting>
  <conditionalFormatting sqref="U59:AB59 A59:B59">
    <cfRule type="expression" dxfId="899" priority="11943" stopIfTrue="1">
      <formula>INDIRECT("E"&amp;ROW())="Supply Only"</formula>
    </cfRule>
  </conditionalFormatting>
  <conditionalFormatting sqref="U61:AB61">
    <cfRule type="expression" dxfId="898" priority="4490" stopIfTrue="1">
      <formula>INDIRECT("E"&amp;ROW())="Delivered To Depot/Container"</formula>
    </cfRule>
    <cfRule type="expression" dxfId="897" priority="4491" stopIfTrue="1">
      <formula>INDIRECT("E"&amp;ROW())="Called Off"</formula>
    </cfRule>
    <cfRule type="expression" dxfId="896" priority="4492" stopIfTrue="1">
      <formula>INDIRECT("E"&amp;ROW())="Await Client Approval"</formula>
    </cfRule>
    <cfRule type="expression" dxfId="895" priority="4493" stopIfTrue="1">
      <formula>INDIRECT("E"&amp;ROW())="SCOPE SURVEY"</formula>
    </cfRule>
    <cfRule type="expression" dxfId="894" priority="4494" stopIfTrue="1">
      <formula>INDIRECT("E"&amp;ROW())="Priced"</formula>
    </cfRule>
    <cfRule type="expression" dxfId="893" priority="4495" stopIfTrue="1">
      <formula>INDIRECT("E"&amp;ROW())="Sent for pricing"</formula>
    </cfRule>
    <cfRule type="expression" dxfId="892" priority="4496" stopIfTrue="1">
      <formula>INDIRECT("E"&amp;ROW())="Await"</formula>
    </cfRule>
    <cfRule type="expression" dxfId="891" priority="4497" stopIfTrue="1">
      <formula>INDIRECT("E"&amp;ROW())="CLEANSED"</formula>
    </cfRule>
    <cfRule type="expression" dxfId="890" priority="4498" stopIfTrue="1">
      <formula>INDIRECT("E"&amp;ROW())="PM TO CLEANSE"</formula>
    </cfRule>
    <cfRule type="expression" dxfId="889" priority="4499" stopIfTrue="1">
      <formula>INDIRECT("E"&amp;ROW())="Survey Received"</formula>
    </cfRule>
    <cfRule type="expression" dxfId="888" priority="4500" stopIfTrue="1">
      <formula>INDIRECT("E"&amp;ROW())="Survey Booked"</formula>
    </cfRule>
  </conditionalFormatting>
  <conditionalFormatting sqref="U71:AB71">
    <cfRule type="expression" dxfId="887" priority="9426" stopIfTrue="1">
      <formula>INDIRECT("E"&amp;ROW())="confirmed"</formula>
    </cfRule>
    <cfRule type="expression" dxfId="886" priority="9427" stopIfTrue="1">
      <formula>INDIRECT("E"&amp;ROW())="Duplicate"</formula>
    </cfRule>
    <cfRule type="expression" dxfId="885" priority="9428" stopIfTrue="1">
      <formula>INDIRECT("E"&amp;ROW())="Handed Back"</formula>
    </cfRule>
    <cfRule type="expression" dxfId="884" priority="9429" stopIfTrue="1">
      <formula>INDIRECT("E"&amp;ROW())="Refusal"</formula>
    </cfRule>
    <cfRule type="expression" dxfId="883" priority="9430" stopIfTrue="1">
      <formula>INDIRECT("E"&amp;ROW())="No Access install"</formula>
    </cfRule>
    <cfRule type="expression" dxfId="882" priority="9431" stopIfTrue="1">
      <formula>INDIRECT("E"&amp;ROW())="No Access survey"</formula>
    </cfRule>
    <cfRule type="expression" dxfId="881" priority="9432" stopIfTrue="1">
      <formula>INDIRECT("E"&amp;ROW())="NWR"</formula>
    </cfRule>
    <cfRule type="expression" dxfId="880" priority="9433" stopIfTrue="1">
      <formula>INDIRECT("E"&amp;ROW())="Cancelled"</formula>
    </cfRule>
    <cfRule type="expression" dxfId="879" priority="9434" stopIfTrue="1">
      <formula>INDIRECT("E"&amp;ROW())="On hold"</formula>
    </cfRule>
    <cfRule type="expression" dxfId="878" priority="9435" stopIfTrue="1">
      <formula>INDIRECT("E"&amp;ROW())="Handed Over"</formula>
    </cfRule>
    <cfRule type="expression" dxfId="877" priority="9436" stopIfTrue="1">
      <formula>INDIRECT("E"&amp;ROW())="Fitted"</formula>
    </cfRule>
    <cfRule type="expression" dxfId="876" priority="9437" stopIfTrue="1">
      <formula>INDIRECT("E"&amp;ROW())="Booked to fit"</formula>
    </cfRule>
    <cfRule type="expression" dxfId="875" priority="9438" stopIfTrue="1">
      <formula>INDIRECT("E"&amp;ROW())="Delivered To Depot/Container"</formula>
    </cfRule>
    <cfRule type="expression" dxfId="874" priority="9439" stopIfTrue="1">
      <formula>INDIRECT("E"&amp;ROW())="Called Off"</formula>
    </cfRule>
    <cfRule type="expression" dxfId="873" priority="9440" stopIfTrue="1">
      <formula>INDIRECT("E"&amp;ROW())="Await Client Approval"</formula>
    </cfRule>
    <cfRule type="expression" dxfId="872" priority="9441" stopIfTrue="1">
      <formula>INDIRECT("E"&amp;ROW())="SCOPE SURVEY"</formula>
    </cfRule>
    <cfRule type="expression" dxfId="871" priority="9442" stopIfTrue="1">
      <formula>INDIRECT("E"&amp;ROW())="Priced"</formula>
    </cfRule>
    <cfRule type="expression" dxfId="870" priority="9443" stopIfTrue="1">
      <formula>INDIRECT("E"&amp;ROW())="Sent for pricing"</formula>
    </cfRule>
    <cfRule type="expression" dxfId="869" priority="9444" stopIfTrue="1">
      <formula>INDIRECT("E"&amp;ROW())="Await"</formula>
    </cfRule>
    <cfRule type="expression" dxfId="868" priority="9445" stopIfTrue="1">
      <formula>INDIRECT("E"&amp;ROW())="CLEANSED"</formula>
    </cfRule>
    <cfRule type="expression" dxfId="867" priority="9446" stopIfTrue="1">
      <formula>INDIRECT("E"&amp;ROW())="PM TO CLEANSE"</formula>
    </cfRule>
    <cfRule type="expression" dxfId="866" priority="9447" stopIfTrue="1">
      <formula>INDIRECT("E"&amp;ROW())="Survey Received"</formula>
    </cfRule>
    <cfRule type="expression" dxfId="865" priority="9448" stopIfTrue="1">
      <formula>INDIRECT("E"&amp;ROW())="Survey Booked"</formula>
    </cfRule>
  </conditionalFormatting>
  <conditionalFormatting sqref="U77:AB77">
    <cfRule type="expression" dxfId="864" priority="9352" stopIfTrue="1">
      <formula>INDIRECT("E"&amp;ROW())="confirmed"</formula>
    </cfRule>
    <cfRule type="expression" dxfId="863" priority="9353" stopIfTrue="1">
      <formula>INDIRECT("E"&amp;ROW())="Duplicate"</formula>
    </cfRule>
    <cfRule type="expression" dxfId="862" priority="9354" stopIfTrue="1">
      <formula>INDIRECT("E"&amp;ROW())="Handed Back"</formula>
    </cfRule>
    <cfRule type="expression" dxfId="861" priority="9355" stopIfTrue="1">
      <formula>INDIRECT("E"&amp;ROW())="Refusal"</formula>
    </cfRule>
    <cfRule type="expression" dxfId="860" priority="9356" stopIfTrue="1">
      <formula>INDIRECT("E"&amp;ROW())="No Access install"</formula>
    </cfRule>
    <cfRule type="expression" dxfId="859" priority="9357" stopIfTrue="1">
      <formula>INDIRECT("E"&amp;ROW())="No Access survey"</formula>
    </cfRule>
    <cfRule type="expression" dxfId="858" priority="9358" stopIfTrue="1">
      <formula>INDIRECT("E"&amp;ROW())="NWR"</formula>
    </cfRule>
    <cfRule type="expression" dxfId="857" priority="9359" stopIfTrue="1">
      <formula>INDIRECT("E"&amp;ROW())="Cancelled"</formula>
    </cfRule>
    <cfRule type="expression" dxfId="856" priority="9360" stopIfTrue="1">
      <formula>INDIRECT("E"&amp;ROW())="On hold"</formula>
    </cfRule>
    <cfRule type="expression" dxfId="855" priority="9361" stopIfTrue="1">
      <formula>INDIRECT("E"&amp;ROW())="Handed Over"</formula>
    </cfRule>
    <cfRule type="expression" dxfId="854" priority="9362" stopIfTrue="1">
      <formula>INDIRECT("E"&amp;ROW())="Fitted"</formula>
    </cfRule>
    <cfRule type="expression" dxfId="853" priority="9363" stopIfTrue="1">
      <formula>INDIRECT("E"&amp;ROW())="Booked to fit"</formula>
    </cfRule>
    <cfRule type="expression" dxfId="852" priority="9364" stopIfTrue="1">
      <formula>INDIRECT("E"&amp;ROW())="Delivered To Depot/Container"</formula>
    </cfRule>
    <cfRule type="expression" dxfId="851" priority="9365" stopIfTrue="1">
      <formula>INDIRECT("E"&amp;ROW())="Called Off"</formula>
    </cfRule>
    <cfRule type="expression" dxfId="850" priority="9366" stopIfTrue="1">
      <formula>INDIRECT("E"&amp;ROW())="Await Client Approval"</formula>
    </cfRule>
    <cfRule type="expression" dxfId="849" priority="9367" stopIfTrue="1">
      <formula>INDIRECT("E"&amp;ROW())="SCOPE SURVEY"</formula>
    </cfRule>
    <cfRule type="expression" dxfId="848" priority="9368" stopIfTrue="1">
      <formula>INDIRECT("E"&amp;ROW())="Priced"</formula>
    </cfRule>
    <cfRule type="expression" dxfId="847" priority="9369" stopIfTrue="1">
      <formula>INDIRECT("E"&amp;ROW())="Sent for pricing"</formula>
    </cfRule>
    <cfRule type="expression" dxfId="846" priority="9370" stopIfTrue="1">
      <formula>INDIRECT("E"&amp;ROW())="Await"</formula>
    </cfRule>
    <cfRule type="expression" dxfId="845" priority="9371" stopIfTrue="1">
      <formula>INDIRECT("E"&amp;ROW())="CLEANSED"</formula>
    </cfRule>
    <cfRule type="expression" dxfId="844" priority="9372" stopIfTrue="1">
      <formula>INDIRECT("E"&amp;ROW())="PM TO CLEANSE"</formula>
    </cfRule>
    <cfRule type="expression" dxfId="843" priority="9373" stopIfTrue="1">
      <formula>INDIRECT("E"&amp;ROW())="Survey Received"</formula>
    </cfRule>
    <cfRule type="expression" dxfId="842" priority="9374" stopIfTrue="1">
      <formula>INDIRECT("E"&amp;ROW())="Survey Booked"</formula>
    </cfRule>
  </conditionalFormatting>
  <conditionalFormatting sqref="U78:AB83">
    <cfRule type="expression" dxfId="841" priority="11288" stopIfTrue="1">
      <formula>INDIRECT("E"&amp;ROW())="confirmed"</formula>
    </cfRule>
    <cfRule type="expression" dxfId="840" priority="11289" stopIfTrue="1">
      <formula>INDIRECT("E"&amp;ROW())="Duplicate"</formula>
    </cfRule>
    <cfRule type="expression" dxfId="839" priority="11290" stopIfTrue="1">
      <formula>INDIRECT("E"&amp;ROW())="Handed Back"</formula>
    </cfRule>
    <cfRule type="expression" dxfId="838" priority="11291" stopIfTrue="1">
      <formula>INDIRECT("E"&amp;ROW())="Refusal"</formula>
    </cfRule>
    <cfRule type="expression" dxfId="837" priority="11292" stopIfTrue="1">
      <formula>INDIRECT("E"&amp;ROW())="No Access install"</formula>
    </cfRule>
    <cfRule type="expression" dxfId="836" priority="11293" stopIfTrue="1">
      <formula>INDIRECT("E"&amp;ROW())="No Access survey"</formula>
    </cfRule>
    <cfRule type="expression" dxfId="835" priority="11294" stopIfTrue="1">
      <formula>INDIRECT("E"&amp;ROW())="NWR"</formula>
    </cfRule>
    <cfRule type="expression" dxfId="834" priority="11295" stopIfTrue="1">
      <formula>INDIRECT("E"&amp;ROW())="Cancelled"</formula>
    </cfRule>
    <cfRule type="expression" dxfId="833" priority="11296" stopIfTrue="1">
      <formula>INDIRECT("E"&amp;ROW())="On hold"</formula>
    </cfRule>
    <cfRule type="expression" dxfId="832" priority="11297" stopIfTrue="1">
      <formula>INDIRECT("E"&amp;ROW())="Handed Over"</formula>
    </cfRule>
    <cfRule type="expression" dxfId="831" priority="11298" stopIfTrue="1">
      <formula>INDIRECT("E"&amp;ROW())="Fitted"</formula>
    </cfRule>
    <cfRule type="expression" dxfId="830" priority="11299" stopIfTrue="1">
      <formula>INDIRECT("E"&amp;ROW())="Booked to fit"</formula>
    </cfRule>
    <cfRule type="expression" dxfId="829" priority="11300" stopIfTrue="1">
      <formula>INDIRECT("E"&amp;ROW())="Delivered To Depot/Container"</formula>
    </cfRule>
    <cfRule type="expression" dxfId="828" priority="11301" stopIfTrue="1">
      <formula>INDIRECT("E"&amp;ROW())="Called Off"</formula>
    </cfRule>
    <cfRule type="expression" dxfId="827" priority="11302" stopIfTrue="1">
      <formula>INDIRECT("E"&amp;ROW())="Await Client Approval"</formula>
    </cfRule>
    <cfRule type="expression" dxfId="826" priority="11303" stopIfTrue="1">
      <formula>INDIRECT("E"&amp;ROW())="SCOPE SURVEY"</formula>
    </cfRule>
    <cfRule type="expression" dxfId="825" priority="11304" stopIfTrue="1">
      <formula>INDIRECT("E"&amp;ROW())="Priced"</formula>
    </cfRule>
    <cfRule type="expression" dxfId="824" priority="11305" stopIfTrue="1">
      <formula>INDIRECT("E"&amp;ROW())="Sent for pricing"</formula>
    </cfRule>
    <cfRule type="expression" dxfId="823" priority="11306" stopIfTrue="1">
      <formula>INDIRECT("E"&amp;ROW())="Await"</formula>
    </cfRule>
    <cfRule type="expression" dxfId="822" priority="11307" stopIfTrue="1">
      <formula>INDIRECT("E"&amp;ROW())="CLEANSED"</formula>
    </cfRule>
    <cfRule type="expression" dxfId="821" priority="11308" stopIfTrue="1">
      <formula>INDIRECT("E"&amp;ROW())="PM TO CLEANSE"</formula>
    </cfRule>
    <cfRule type="expression" dxfId="820" priority="11309" stopIfTrue="1">
      <formula>INDIRECT("E"&amp;ROW())="Survey Received"</formula>
    </cfRule>
    <cfRule type="expression" dxfId="819" priority="11310" stopIfTrue="1">
      <formula>INDIRECT("E"&amp;ROW())="Survey Booked"</formula>
    </cfRule>
  </conditionalFormatting>
  <conditionalFormatting sqref="U84:AB85">
    <cfRule type="expression" dxfId="818" priority="11176" stopIfTrue="1">
      <formula>INDIRECT("E"&amp;ROW())="confirmed"</formula>
    </cfRule>
    <cfRule type="expression" dxfId="817" priority="11177" stopIfTrue="1">
      <formula>INDIRECT("E"&amp;ROW())="Duplicate"</formula>
    </cfRule>
    <cfRule type="expression" dxfId="816" priority="11178" stopIfTrue="1">
      <formula>INDIRECT("E"&amp;ROW())="Handed Back"</formula>
    </cfRule>
    <cfRule type="expression" dxfId="815" priority="11179" stopIfTrue="1">
      <formula>INDIRECT("E"&amp;ROW())="Refusal"</formula>
    </cfRule>
    <cfRule type="expression" dxfId="814" priority="11180" stopIfTrue="1">
      <formula>INDIRECT("E"&amp;ROW())="No Access install"</formula>
    </cfRule>
    <cfRule type="expression" dxfId="813" priority="11181" stopIfTrue="1">
      <formula>INDIRECT("E"&amp;ROW())="No Access survey"</formula>
    </cfRule>
    <cfRule type="expression" dxfId="812" priority="11182" stopIfTrue="1">
      <formula>INDIRECT("E"&amp;ROW())="NWR"</formula>
    </cfRule>
    <cfRule type="expression" dxfId="811" priority="11183" stopIfTrue="1">
      <formula>INDIRECT("E"&amp;ROW())="Cancelled"</formula>
    </cfRule>
    <cfRule type="expression" dxfId="810" priority="11184" stopIfTrue="1">
      <formula>INDIRECT("E"&amp;ROW())="On hold"</formula>
    </cfRule>
    <cfRule type="expression" dxfId="809" priority="11185" stopIfTrue="1">
      <formula>INDIRECT("E"&amp;ROW())="Handed Over"</formula>
    </cfRule>
    <cfRule type="expression" dxfId="808" priority="11186" stopIfTrue="1">
      <formula>INDIRECT("E"&amp;ROW())="Fitted"</formula>
    </cfRule>
    <cfRule type="expression" dxfId="807" priority="11187" stopIfTrue="1">
      <formula>INDIRECT("E"&amp;ROW())="Booked to fit"</formula>
    </cfRule>
    <cfRule type="expression" dxfId="806" priority="11188" stopIfTrue="1">
      <formula>INDIRECT("E"&amp;ROW())="Delivered To Depot/Container"</formula>
    </cfRule>
    <cfRule type="expression" dxfId="805" priority="11189" stopIfTrue="1">
      <formula>INDIRECT("E"&amp;ROW())="Called Off"</formula>
    </cfRule>
    <cfRule type="expression" dxfId="804" priority="11190" stopIfTrue="1">
      <formula>INDIRECT("E"&amp;ROW())="Await Client Approval"</formula>
    </cfRule>
    <cfRule type="expression" dxfId="803" priority="11191" stopIfTrue="1">
      <formula>INDIRECT("E"&amp;ROW())="SCOPE SURVEY"</formula>
    </cfRule>
    <cfRule type="expression" dxfId="802" priority="11192" stopIfTrue="1">
      <formula>INDIRECT("E"&amp;ROW())="Priced"</formula>
    </cfRule>
    <cfRule type="expression" dxfId="801" priority="11193" stopIfTrue="1">
      <formula>INDIRECT("E"&amp;ROW())="Sent for pricing"</formula>
    </cfRule>
    <cfRule type="expression" dxfId="800" priority="11194" stopIfTrue="1">
      <formula>INDIRECT("E"&amp;ROW())="Await"</formula>
    </cfRule>
    <cfRule type="expression" dxfId="799" priority="11195" stopIfTrue="1">
      <formula>INDIRECT("E"&amp;ROW())="CLEANSED"</formula>
    </cfRule>
    <cfRule type="expression" dxfId="798" priority="11196" stopIfTrue="1">
      <formula>INDIRECT("E"&amp;ROW())="PM TO CLEANSE"</formula>
    </cfRule>
    <cfRule type="expression" dxfId="797" priority="11197" stopIfTrue="1">
      <formula>INDIRECT("E"&amp;ROW())="Survey Received"</formula>
    </cfRule>
    <cfRule type="expression" dxfId="796" priority="11198" stopIfTrue="1">
      <formula>INDIRECT("E"&amp;ROW())="Survey Booked"</formula>
    </cfRule>
  </conditionalFormatting>
  <conditionalFormatting sqref="U86:AB87">
    <cfRule type="expression" dxfId="795" priority="10694" stopIfTrue="1">
      <formula>INDIRECT("E"&amp;ROW())="confirmed"</formula>
    </cfRule>
    <cfRule type="expression" dxfId="794" priority="10695" stopIfTrue="1">
      <formula>INDIRECT("E"&amp;ROW())="Duplicate"</formula>
    </cfRule>
    <cfRule type="expression" dxfId="793" priority="10696" stopIfTrue="1">
      <formula>INDIRECT("E"&amp;ROW())="Handed Back"</formula>
    </cfRule>
    <cfRule type="expression" dxfId="792" priority="10697" stopIfTrue="1">
      <formula>INDIRECT("E"&amp;ROW())="Refusal"</formula>
    </cfRule>
    <cfRule type="expression" dxfId="791" priority="10698" stopIfTrue="1">
      <formula>INDIRECT("E"&amp;ROW())="No Access install"</formula>
    </cfRule>
    <cfRule type="expression" dxfId="790" priority="10699" stopIfTrue="1">
      <formula>INDIRECT("E"&amp;ROW())="No Access survey"</formula>
    </cfRule>
    <cfRule type="expression" dxfId="789" priority="10700" stopIfTrue="1">
      <formula>INDIRECT("E"&amp;ROW())="NWR"</formula>
    </cfRule>
    <cfRule type="expression" dxfId="788" priority="10701" stopIfTrue="1">
      <formula>INDIRECT("E"&amp;ROW())="Cancelled"</formula>
    </cfRule>
    <cfRule type="expression" dxfId="787" priority="10702" stopIfTrue="1">
      <formula>INDIRECT("E"&amp;ROW())="On hold"</formula>
    </cfRule>
    <cfRule type="expression" dxfId="786" priority="10703" stopIfTrue="1">
      <formula>INDIRECT("E"&amp;ROW())="Handed Over"</formula>
    </cfRule>
    <cfRule type="expression" dxfId="785" priority="10704" stopIfTrue="1">
      <formula>INDIRECT("E"&amp;ROW())="Fitted"</formula>
    </cfRule>
    <cfRule type="expression" dxfId="784" priority="10705" stopIfTrue="1">
      <formula>INDIRECT("E"&amp;ROW())="Booked to fit"</formula>
    </cfRule>
    <cfRule type="expression" dxfId="783" priority="10706" stopIfTrue="1">
      <formula>INDIRECT("E"&amp;ROW())="Delivered To Depot/Container"</formula>
    </cfRule>
    <cfRule type="expression" dxfId="782" priority="10707" stopIfTrue="1">
      <formula>INDIRECT("E"&amp;ROW())="Called Off"</formula>
    </cfRule>
    <cfRule type="expression" dxfId="781" priority="10708" stopIfTrue="1">
      <formula>INDIRECT("E"&amp;ROW())="Await Client Approval"</formula>
    </cfRule>
    <cfRule type="expression" dxfId="780" priority="10709" stopIfTrue="1">
      <formula>INDIRECT("E"&amp;ROW())="SCOPE SURVEY"</formula>
    </cfRule>
    <cfRule type="expression" dxfId="779" priority="10710" stopIfTrue="1">
      <formula>INDIRECT("E"&amp;ROW())="Priced"</formula>
    </cfRule>
    <cfRule type="expression" dxfId="778" priority="10711" stopIfTrue="1">
      <formula>INDIRECT("E"&amp;ROW())="Sent for pricing"</formula>
    </cfRule>
    <cfRule type="expression" dxfId="777" priority="10712" stopIfTrue="1">
      <formula>INDIRECT("E"&amp;ROW())="Await"</formula>
    </cfRule>
    <cfRule type="expression" dxfId="776" priority="10713" stopIfTrue="1">
      <formula>INDIRECT("E"&amp;ROW())="CLEANSED"</formula>
    </cfRule>
    <cfRule type="expression" dxfId="775" priority="10714" stopIfTrue="1">
      <formula>INDIRECT("E"&amp;ROW())="PM TO CLEANSE"</formula>
    </cfRule>
    <cfRule type="expression" dxfId="774" priority="10715" stopIfTrue="1">
      <formula>INDIRECT("E"&amp;ROW())="Survey Received"</formula>
    </cfRule>
    <cfRule type="expression" dxfId="773" priority="10716" stopIfTrue="1">
      <formula>INDIRECT("E"&amp;ROW())="Survey Booked"</formula>
    </cfRule>
  </conditionalFormatting>
  <conditionalFormatting sqref="U90:AB90">
    <cfRule type="expression" dxfId="772" priority="10500" stopIfTrue="1">
      <formula>INDIRECT("E"&amp;ROW())="confirmed"</formula>
    </cfRule>
    <cfRule type="expression" dxfId="771" priority="10501" stopIfTrue="1">
      <formula>INDIRECT("E"&amp;ROW())="Duplicate"</formula>
    </cfRule>
    <cfRule type="expression" dxfId="770" priority="10502" stopIfTrue="1">
      <formula>INDIRECT("E"&amp;ROW())="Handed Back"</formula>
    </cfRule>
    <cfRule type="expression" dxfId="769" priority="10503" stopIfTrue="1">
      <formula>INDIRECT("E"&amp;ROW())="Refusal"</formula>
    </cfRule>
    <cfRule type="expression" dxfId="768" priority="10504" stopIfTrue="1">
      <formula>INDIRECT("E"&amp;ROW())="No Access install"</formula>
    </cfRule>
    <cfRule type="expression" dxfId="767" priority="10505" stopIfTrue="1">
      <formula>INDIRECT("E"&amp;ROW())="No Access survey"</formula>
    </cfRule>
    <cfRule type="expression" dxfId="766" priority="10506" stopIfTrue="1">
      <formula>INDIRECT("E"&amp;ROW())="NWR"</formula>
    </cfRule>
    <cfRule type="expression" dxfId="765" priority="10507" stopIfTrue="1">
      <formula>INDIRECT("E"&amp;ROW())="Cancelled"</formula>
    </cfRule>
    <cfRule type="expression" dxfId="764" priority="10508" stopIfTrue="1">
      <formula>INDIRECT("E"&amp;ROW())="On hold"</formula>
    </cfRule>
    <cfRule type="expression" dxfId="763" priority="10509" stopIfTrue="1">
      <formula>INDIRECT("E"&amp;ROW())="Handed Over"</formula>
    </cfRule>
    <cfRule type="expression" dxfId="762" priority="10510" stopIfTrue="1">
      <formula>INDIRECT("E"&amp;ROW())="Fitted"</formula>
    </cfRule>
    <cfRule type="expression" dxfId="761" priority="10511" stopIfTrue="1">
      <formula>INDIRECT("E"&amp;ROW())="Booked to fit"</formula>
    </cfRule>
    <cfRule type="expression" dxfId="760" priority="10512" stopIfTrue="1">
      <formula>INDIRECT("E"&amp;ROW())="Delivered To Depot/Container"</formula>
    </cfRule>
    <cfRule type="expression" dxfId="759" priority="10513" stopIfTrue="1">
      <formula>INDIRECT("E"&amp;ROW())="Called Off"</formula>
    </cfRule>
    <cfRule type="expression" dxfId="758" priority="10514" stopIfTrue="1">
      <formula>INDIRECT("E"&amp;ROW())="Await Client Approval"</formula>
    </cfRule>
    <cfRule type="expression" dxfId="757" priority="10515" stopIfTrue="1">
      <formula>INDIRECT("E"&amp;ROW())="SCOPE SURVEY"</formula>
    </cfRule>
    <cfRule type="expression" dxfId="756" priority="10516" stopIfTrue="1">
      <formula>INDIRECT("E"&amp;ROW())="Priced"</formula>
    </cfRule>
    <cfRule type="expression" dxfId="755" priority="10517" stopIfTrue="1">
      <formula>INDIRECT("E"&amp;ROW())="Sent for pricing"</formula>
    </cfRule>
    <cfRule type="expression" dxfId="754" priority="10518" stopIfTrue="1">
      <formula>INDIRECT("E"&amp;ROW())="Await"</formula>
    </cfRule>
    <cfRule type="expression" dxfId="753" priority="10519" stopIfTrue="1">
      <formula>INDIRECT("E"&amp;ROW())="CLEANSED"</formula>
    </cfRule>
    <cfRule type="expression" dxfId="752" priority="10520" stopIfTrue="1">
      <formula>INDIRECT("E"&amp;ROW())="PM TO CLEANSE"</formula>
    </cfRule>
    <cfRule type="expression" dxfId="751" priority="10521" stopIfTrue="1">
      <formula>INDIRECT("E"&amp;ROW())="Survey Received"</formula>
    </cfRule>
    <cfRule type="expression" dxfId="750" priority="10522" stopIfTrue="1">
      <formula>INDIRECT("E"&amp;ROW())="Survey Booked"</formula>
    </cfRule>
  </conditionalFormatting>
  <conditionalFormatting sqref="U91:AB91">
    <cfRule type="expression" dxfId="749" priority="10388" stopIfTrue="1">
      <formula>INDIRECT("E"&amp;ROW())="confirmed"</formula>
    </cfRule>
    <cfRule type="expression" dxfId="748" priority="10389" stopIfTrue="1">
      <formula>INDIRECT("E"&amp;ROW())="Duplicate"</formula>
    </cfRule>
    <cfRule type="expression" dxfId="747" priority="10390" stopIfTrue="1">
      <formula>INDIRECT("E"&amp;ROW())="Handed Back"</formula>
    </cfRule>
    <cfRule type="expression" dxfId="746" priority="10391" stopIfTrue="1">
      <formula>INDIRECT("E"&amp;ROW())="Refusal"</formula>
    </cfRule>
    <cfRule type="expression" dxfId="745" priority="10392" stopIfTrue="1">
      <formula>INDIRECT("E"&amp;ROW())="No Access install"</formula>
    </cfRule>
    <cfRule type="expression" dxfId="744" priority="10393" stopIfTrue="1">
      <formula>INDIRECT("E"&amp;ROW())="No Access survey"</formula>
    </cfRule>
    <cfRule type="expression" dxfId="743" priority="10394" stopIfTrue="1">
      <formula>INDIRECT("E"&amp;ROW())="NWR"</formula>
    </cfRule>
    <cfRule type="expression" dxfId="742" priority="10395" stopIfTrue="1">
      <formula>INDIRECT("E"&amp;ROW())="Cancelled"</formula>
    </cfRule>
    <cfRule type="expression" dxfId="741" priority="10396" stopIfTrue="1">
      <formula>INDIRECT("E"&amp;ROW())="On hold"</formula>
    </cfRule>
    <cfRule type="expression" dxfId="740" priority="10397" stopIfTrue="1">
      <formula>INDIRECT("E"&amp;ROW())="Handed Over"</formula>
    </cfRule>
    <cfRule type="expression" dxfId="739" priority="10398" stopIfTrue="1">
      <formula>INDIRECT("E"&amp;ROW())="Fitted"</formula>
    </cfRule>
    <cfRule type="expression" dxfId="738" priority="10399" stopIfTrue="1">
      <formula>INDIRECT("E"&amp;ROW())="Booked to fit"</formula>
    </cfRule>
    <cfRule type="expression" dxfId="737" priority="10400" stopIfTrue="1">
      <formula>INDIRECT("E"&amp;ROW())="Delivered To Depot/Container"</formula>
    </cfRule>
    <cfRule type="expression" dxfId="736" priority="10401" stopIfTrue="1">
      <formula>INDIRECT("E"&amp;ROW())="Called Off"</formula>
    </cfRule>
    <cfRule type="expression" dxfId="735" priority="10402" stopIfTrue="1">
      <formula>INDIRECT("E"&amp;ROW())="Await Client Approval"</formula>
    </cfRule>
    <cfRule type="expression" dxfId="734" priority="10403" stopIfTrue="1">
      <formula>INDIRECT("E"&amp;ROW())="SCOPE SURVEY"</formula>
    </cfRule>
    <cfRule type="expression" dxfId="733" priority="10404" stopIfTrue="1">
      <formula>INDIRECT("E"&amp;ROW())="Priced"</formula>
    </cfRule>
    <cfRule type="expression" dxfId="732" priority="10405" stopIfTrue="1">
      <formula>INDIRECT("E"&amp;ROW())="Sent for pricing"</formula>
    </cfRule>
    <cfRule type="expression" dxfId="731" priority="10406" stopIfTrue="1">
      <formula>INDIRECT("E"&amp;ROW())="Await"</formula>
    </cfRule>
    <cfRule type="expression" dxfId="730" priority="10407" stopIfTrue="1">
      <formula>INDIRECT("E"&amp;ROW())="CLEANSED"</formula>
    </cfRule>
    <cfRule type="expression" dxfId="729" priority="10408" stopIfTrue="1">
      <formula>INDIRECT("E"&amp;ROW())="PM TO CLEANSE"</formula>
    </cfRule>
    <cfRule type="expression" dxfId="728" priority="10409" stopIfTrue="1">
      <formula>INDIRECT("E"&amp;ROW())="Survey Received"</formula>
    </cfRule>
    <cfRule type="expression" dxfId="727" priority="10410" stopIfTrue="1">
      <formula>INDIRECT("E"&amp;ROW())="Survey Booked"</formula>
    </cfRule>
  </conditionalFormatting>
  <conditionalFormatting sqref="U92:AB93">
    <cfRule type="expression" dxfId="726" priority="10061" stopIfTrue="1">
      <formula>INDIRECT("E"&amp;ROW())="confirmed"</formula>
    </cfRule>
    <cfRule type="expression" dxfId="725" priority="10062" stopIfTrue="1">
      <formula>INDIRECT("E"&amp;ROW())="Duplicate"</formula>
    </cfRule>
    <cfRule type="expression" dxfId="724" priority="10063" stopIfTrue="1">
      <formula>INDIRECT("E"&amp;ROW())="Handed Back"</formula>
    </cfRule>
    <cfRule type="expression" dxfId="723" priority="10064" stopIfTrue="1">
      <formula>INDIRECT("E"&amp;ROW())="Refusal"</formula>
    </cfRule>
    <cfRule type="expression" dxfId="722" priority="10065" stopIfTrue="1">
      <formula>INDIRECT("E"&amp;ROW())="No Access install"</formula>
    </cfRule>
    <cfRule type="expression" dxfId="721" priority="10066" stopIfTrue="1">
      <formula>INDIRECT("E"&amp;ROW())="No Access survey"</formula>
    </cfRule>
    <cfRule type="expression" dxfId="720" priority="10067" stopIfTrue="1">
      <formula>INDIRECT("E"&amp;ROW())="NWR"</formula>
    </cfRule>
    <cfRule type="expression" dxfId="719" priority="10068" stopIfTrue="1">
      <formula>INDIRECT("E"&amp;ROW())="Cancelled"</formula>
    </cfRule>
    <cfRule type="expression" dxfId="718" priority="10069" stopIfTrue="1">
      <formula>INDIRECT("E"&amp;ROW())="On hold"</formula>
    </cfRule>
    <cfRule type="expression" dxfId="717" priority="10070" stopIfTrue="1">
      <formula>INDIRECT("E"&amp;ROW())="Handed Over"</formula>
    </cfRule>
    <cfRule type="expression" dxfId="716" priority="10071" stopIfTrue="1">
      <formula>INDIRECT("E"&amp;ROW())="Fitted"</formula>
    </cfRule>
    <cfRule type="expression" dxfId="715" priority="10072" stopIfTrue="1">
      <formula>INDIRECT("E"&amp;ROW())="Booked to fit"</formula>
    </cfRule>
    <cfRule type="expression" dxfId="714" priority="10073" stopIfTrue="1">
      <formula>INDIRECT("E"&amp;ROW())="Delivered To Depot/Container"</formula>
    </cfRule>
    <cfRule type="expression" dxfId="713" priority="10074" stopIfTrue="1">
      <formula>INDIRECT("E"&amp;ROW())="Called Off"</formula>
    </cfRule>
    <cfRule type="expression" dxfId="712" priority="10075" stopIfTrue="1">
      <formula>INDIRECT("E"&amp;ROW())="Await Client Approval"</formula>
    </cfRule>
    <cfRule type="expression" dxfId="711" priority="10076" stopIfTrue="1">
      <formula>INDIRECT("E"&amp;ROW())="SCOPE SURVEY"</formula>
    </cfRule>
    <cfRule type="expression" dxfId="710" priority="10077" stopIfTrue="1">
      <formula>INDIRECT("E"&amp;ROW())="Priced"</formula>
    </cfRule>
    <cfRule type="expression" dxfId="709" priority="10078" stopIfTrue="1">
      <formula>INDIRECT("E"&amp;ROW())="Sent for pricing"</formula>
    </cfRule>
    <cfRule type="expression" dxfId="708" priority="10079" stopIfTrue="1">
      <formula>INDIRECT("E"&amp;ROW())="Await"</formula>
    </cfRule>
    <cfRule type="expression" dxfId="707" priority="10080" stopIfTrue="1">
      <formula>INDIRECT("E"&amp;ROW())="CLEANSED"</formula>
    </cfRule>
    <cfRule type="expression" dxfId="706" priority="10081" stopIfTrue="1">
      <formula>INDIRECT("E"&amp;ROW())="PM TO CLEANSE"</formula>
    </cfRule>
    <cfRule type="expression" dxfId="705" priority="10082" stopIfTrue="1">
      <formula>INDIRECT("E"&amp;ROW())="Survey Received"</formula>
    </cfRule>
    <cfRule type="expression" dxfId="704" priority="10083" stopIfTrue="1">
      <formula>INDIRECT("E"&amp;ROW())="Survey Booked"</formula>
    </cfRule>
  </conditionalFormatting>
  <conditionalFormatting sqref="U94:AB94">
    <cfRule type="expression" dxfId="703" priority="10306" stopIfTrue="1">
      <formula>INDIRECT("E"&amp;ROW())="confirmed"</formula>
    </cfRule>
    <cfRule type="expression" dxfId="702" priority="10307" stopIfTrue="1">
      <formula>INDIRECT("E"&amp;ROW())="Duplicate"</formula>
    </cfRule>
    <cfRule type="expression" dxfId="701" priority="10308" stopIfTrue="1">
      <formula>INDIRECT("E"&amp;ROW())="Handed Back"</formula>
    </cfRule>
    <cfRule type="expression" dxfId="700" priority="10309" stopIfTrue="1">
      <formula>INDIRECT("E"&amp;ROW())="Refusal"</formula>
    </cfRule>
    <cfRule type="expression" dxfId="699" priority="10310" stopIfTrue="1">
      <formula>INDIRECT("E"&amp;ROW())="No Access install"</formula>
    </cfRule>
    <cfRule type="expression" dxfId="698" priority="10311" stopIfTrue="1">
      <formula>INDIRECT("E"&amp;ROW())="No Access survey"</formula>
    </cfRule>
    <cfRule type="expression" dxfId="697" priority="10312" stopIfTrue="1">
      <formula>INDIRECT("E"&amp;ROW())="NWR"</formula>
    </cfRule>
    <cfRule type="expression" dxfId="696" priority="10313" stopIfTrue="1">
      <formula>INDIRECT("E"&amp;ROW())="Cancelled"</formula>
    </cfRule>
    <cfRule type="expression" dxfId="695" priority="10314" stopIfTrue="1">
      <formula>INDIRECT("E"&amp;ROW())="On hold"</formula>
    </cfRule>
    <cfRule type="expression" dxfId="694" priority="10315" stopIfTrue="1">
      <formula>INDIRECT("E"&amp;ROW())="Handed Over"</formula>
    </cfRule>
    <cfRule type="expression" dxfId="693" priority="10316" stopIfTrue="1">
      <formula>INDIRECT("E"&amp;ROW())="Fitted"</formula>
    </cfRule>
    <cfRule type="expression" dxfId="692" priority="10317" stopIfTrue="1">
      <formula>INDIRECT("E"&amp;ROW())="Booked to fit"</formula>
    </cfRule>
    <cfRule type="expression" dxfId="691" priority="10318" stopIfTrue="1">
      <formula>INDIRECT("E"&amp;ROW())="Delivered To Depot/Container"</formula>
    </cfRule>
    <cfRule type="expression" dxfId="690" priority="10319" stopIfTrue="1">
      <formula>INDIRECT("E"&amp;ROW())="Called Off"</formula>
    </cfRule>
    <cfRule type="expression" dxfId="689" priority="10320" stopIfTrue="1">
      <formula>INDIRECT("E"&amp;ROW())="Await Client Approval"</formula>
    </cfRule>
    <cfRule type="expression" dxfId="688" priority="10321" stopIfTrue="1">
      <formula>INDIRECT("E"&amp;ROW())="SCOPE SURVEY"</formula>
    </cfRule>
    <cfRule type="expression" dxfId="687" priority="10322" stopIfTrue="1">
      <formula>INDIRECT("E"&amp;ROW())="Priced"</formula>
    </cfRule>
    <cfRule type="expression" dxfId="686" priority="10323" stopIfTrue="1">
      <formula>INDIRECT("E"&amp;ROW())="Sent for pricing"</formula>
    </cfRule>
    <cfRule type="expression" dxfId="685" priority="10324" stopIfTrue="1">
      <formula>INDIRECT("E"&amp;ROW())="Await"</formula>
    </cfRule>
    <cfRule type="expression" dxfId="684" priority="10325" stopIfTrue="1">
      <formula>INDIRECT("E"&amp;ROW())="CLEANSED"</formula>
    </cfRule>
    <cfRule type="expression" dxfId="683" priority="10326" stopIfTrue="1">
      <formula>INDIRECT("E"&amp;ROW())="PM TO CLEANSE"</formula>
    </cfRule>
    <cfRule type="expression" dxfId="682" priority="10327" stopIfTrue="1">
      <formula>INDIRECT("E"&amp;ROW())="Survey Received"</formula>
    </cfRule>
    <cfRule type="expression" dxfId="681" priority="10328" stopIfTrue="1">
      <formula>INDIRECT("E"&amp;ROW())="Survey Booked"</formula>
    </cfRule>
  </conditionalFormatting>
  <conditionalFormatting sqref="U97:AB98">
    <cfRule type="expression" dxfId="680" priority="9193" stopIfTrue="1">
      <formula>INDIRECT("E"&amp;ROW())="confirmed"</formula>
    </cfRule>
    <cfRule type="expression" dxfId="679" priority="9194" stopIfTrue="1">
      <formula>INDIRECT("E"&amp;ROW())="Duplicate"</formula>
    </cfRule>
    <cfRule type="expression" dxfId="678" priority="9195" stopIfTrue="1">
      <formula>INDIRECT("E"&amp;ROW())="Handed Back"</formula>
    </cfRule>
    <cfRule type="expression" dxfId="677" priority="9196" stopIfTrue="1">
      <formula>INDIRECT("E"&amp;ROW())="Refusal"</formula>
    </cfRule>
    <cfRule type="expression" dxfId="676" priority="9197" stopIfTrue="1">
      <formula>INDIRECT("E"&amp;ROW())="No Access install"</formula>
    </cfRule>
    <cfRule type="expression" dxfId="675" priority="9198" stopIfTrue="1">
      <formula>INDIRECT("E"&amp;ROW())="No Access survey"</formula>
    </cfRule>
    <cfRule type="expression" dxfId="674" priority="9199" stopIfTrue="1">
      <formula>INDIRECT("E"&amp;ROW())="NWR"</formula>
    </cfRule>
    <cfRule type="expression" dxfId="673" priority="9200" stopIfTrue="1">
      <formula>INDIRECT("E"&amp;ROW())="Cancelled"</formula>
    </cfRule>
    <cfRule type="expression" dxfId="672" priority="9201" stopIfTrue="1">
      <formula>INDIRECT("E"&amp;ROW())="On hold"</formula>
    </cfRule>
    <cfRule type="expression" dxfId="671" priority="9202" stopIfTrue="1">
      <formula>INDIRECT("E"&amp;ROW())="Handed Over"</formula>
    </cfRule>
    <cfRule type="expression" dxfId="670" priority="9203" stopIfTrue="1">
      <formula>INDIRECT("E"&amp;ROW())="Fitted"</formula>
    </cfRule>
    <cfRule type="expression" dxfId="669" priority="9204" stopIfTrue="1">
      <formula>INDIRECT("E"&amp;ROW())="Booked to fit"</formula>
    </cfRule>
    <cfRule type="expression" dxfId="668" priority="9205" stopIfTrue="1">
      <formula>INDIRECT("E"&amp;ROW())="Delivered To Depot/Container"</formula>
    </cfRule>
    <cfRule type="expression" dxfId="667" priority="9206" stopIfTrue="1">
      <formula>INDIRECT("E"&amp;ROW())="Called Off"</formula>
    </cfRule>
    <cfRule type="expression" dxfId="666" priority="9207" stopIfTrue="1">
      <formula>INDIRECT("E"&amp;ROW())="Await Client Approval"</formula>
    </cfRule>
    <cfRule type="expression" dxfId="665" priority="9208" stopIfTrue="1">
      <formula>INDIRECT("E"&amp;ROW())="SCOPE SURVEY"</formula>
    </cfRule>
    <cfRule type="expression" dxfId="664" priority="9209" stopIfTrue="1">
      <formula>INDIRECT("E"&amp;ROW())="Priced"</formula>
    </cfRule>
    <cfRule type="expression" dxfId="663" priority="9210" stopIfTrue="1">
      <formula>INDIRECT("E"&amp;ROW())="Sent for pricing"</formula>
    </cfRule>
    <cfRule type="expression" dxfId="662" priority="9211" stopIfTrue="1">
      <formula>INDIRECT("E"&amp;ROW())="Await"</formula>
    </cfRule>
    <cfRule type="expression" dxfId="661" priority="9212" stopIfTrue="1">
      <formula>INDIRECT("E"&amp;ROW())="CLEANSED"</formula>
    </cfRule>
    <cfRule type="expression" dxfId="660" priority="9213" stopIfTrue="1">
      <formula>INDIRECT("E"&amp;ROW())="PM TO CLEANSE"</formula>
    </cfRule>
    <cfRule type="expression" dxfId="659" priority="9214" stopIfTrue="1">
      <formula>INDIRECT("E"&amp;ROW())="Survey Received"</formula>
    </cfRule>
    <cfRule type="expression" dxfId="658" priority="9215" stopIfTrue="1">
      <formula>INDIRECT("E"&amp;ROW())="Survey Booked"</formula>
    </cfRule>
  </conditionalFormatting>
  <conditionalFormatting sqref="U99:AB100 U104:AB106">
    <cfRule type="expression" dxfId="657" priority="8957" stopIfTrue="1">
      <formula>INDIRECT("E"&amp;ROW())="confirmed"</formula>
    </cfRule>
    <cfRule type="expression" dxfId="656" priority="8958" stopIfTrue="1">
      <formula>INDIRECT("E"&amp;ROW())="Duplicate"</formula>
    </cfRule>
    <cfRule type="expression" dxfId="655" priority="8959" stopIfTrue="1">
      <formula>INDIRECT("E"&amp;ROW())="Handed Back"</formula>
    </cfRule>
    <cfRule type="expression" dxfId="654" priority="8960" stopIfTrue="1">
      <formula>INDIRECT("E"&amp;ROW())="Refusal"</formula>
    </cfRule>
    <cfRule type="expression" dxfId="653" priority="8961" stopIfTrue="1">
      <formula>INDIRECT("E"&amp;ROW())="No Access install"</formula>
    </cfRule>
    <cfRule type="expression" dxfId="652" priority="8962" stopIfTrue="1">
      <formula>INDIRECT("E"&amp;ROW())="No Access survey"</formula>
    </cfRule>
    <cfRule type="expression" dxfId="651" priority="8963" stopIfTrue="1">
      <formula>INDIRECT("E"&amp;ROW())="NWR"</formula>
    </cfRule>
    <cfRule type="expression" dxfId="650" priority="8964" stopIfTrue="1">
      <formula>INDIRECT("E"&amp;ROW())="Cancelled"</formula>
    </cfRule>
    <cfRule type="expression" dxfId="649" priority="8965" stopIfTrue="1">
      <formula>INDIRECT("E"&amp;ROW())="On hold"</formula>
    </cfRule>
    <cfRule type="expression" dxfId="648" priority="8966" stopIfTrue="1">
      <formula>INDIRECT("E"&amp;ROW())="Handed Over"</formula>
    </cfRule>
    <cfRule type="expression" dxfId="647" priority="8967" stopIfTrue="1">
      <formula>INDIRECT("E"&amp;ROW())="Fitted"</formula>
    </cfRule>
    <cfRule type="expression" dxfId="646" priority="8968" stopIfTrue="1">
      <formula>INDIRECT("E"&amp;ROW())="Booked to fit"</formula>
    </cfRule>
    <cfRule type="expression" dxfId="645" priority="8969" stopIfTrue="1">
      <formula>INDIRECT("E"&amp;ROW())="Delivered To Depot/Container"</formula>
    </cfRule>
    <cfRule type="expression" dxfId="644" priority="8970" stopIfTrue="1">
      <formula>INDIRECT("E"&amp;ROW())="Called Off"</formula>
    </cfRule>
    <cfRule type="expression" dxfId="643" priority="8971" stopIfTrue="1">
      <formula>INDIRECT("E"&amp;ROW())="Await Client Approval"</formula>
    </cfRule>
    <cfRule type="expression" dxfId="642" priority="8972" stopIfTrue="1">
      <formula>INDIRECT("E"&amp;ROW())="SCOPE SURVEY"</formula>
    </cfRule>
    <cfRule type="expression" dxfId="641" priority="8973" stopIfTrue="1">
      <formula>INDIRECT("E"&amp;ROW())="Priced"</formula>
    </cfRule>
    <cfRule type="expression" dxfId="640" priority="8974" stopIfTrue="1">
      <formula>INDIRECT("E"&amp;ROW())="Sent for pricing"</formula>
    </cfRule>
    <cfRule type="expression" dxfId="639" priority="8975" stopIfTrue="1">
      <formula>INDIRECT("E"&amp;ROW())="Await"</formula>
    </cfRule>
    <cfRule type="expression" dxfId="638" priority="8976" stopIfTrue="1">
      <formula>INDIRECT("E"&amp;ROW())="CLEANSED"</formula>
    </cfRule>
    <cfRule type="expression" dxfId="637" priority="8977" stopIfTrue="1">
      <formula>INDIRECT("E"&amp;ROW())="PM TO CLEANSE"</formula>
    </cfRule>
    <cfRule type="expression" dxfId="636" priority="8978" stopIfTrue="1">
      <formula>INDIRECT("E"&amp;ROW())="Survey Received"</formula>
    </cfRule>
    <cfRule type="expression" dxfId="635" priority="8979" stopIfTrue="1">
      <formula>INDIRECT("E"&amp;ROW())="Survey Booked"</formula>
    </cfRule>
  </conditionalFormatting>
  <conditionalFormatting sqref="U101:AB101">
    <cfRule type="expression" dxfId="634" priority="8839" stopIfTrue="1">
      <formula>INDIRECT("E"&amp;ROW())="confirmed"</formula>
    </cfRule>
    <cfRule type="expression" dxfId="633" priority="8840" stopIfTrue="1">
      <formula>INDIRECT("E"&amp;ROW())="Duplicate"</formula>
    </cfRule>
    <cfRule type="expression" dxfId="632" priority="8841" stopIfTrue="1">
      <formula>INDIRECT("E"&amp;ROW())="Handed Back"</formula>
    </cfRule>
    <cfRule type="expression" dxfId="631" priority="8842" stopIfTrue="1">
      <formula>INDIRECT("E"&amp;ROW())="Refusal"</formula>
    </cfRule>
    <cfRule type="expression" dxfId="630" priority="8843" stopIfTrue="1">
      <formula>INDIRECT("E"&amp;ROW())="No Access install"</formula>
    </cfRule>
    <cfRule type="expression" dxfId="629" priority="8844" stopIfTrue="1">
      <formula>INDIRECT("E"&amp;ROW())="No Access survey"</formula>
    </cfRule>
    <cfRule type="expression" dxfId="628" priority="8845" stopIfTrue="1">
      <formula>INDIRECT("E"&amp;ROW())="NWR"</formula>
    </cfRule>
    <cfRule type="expression" dxfId="627" priority="8846" stopIfTrue="1">
      <formula>INDIRECT("E"&amp;ROW())="Cancelled"</formula>
    </cfRule>
    <cfRule type="expression" dxfId="626" priority="8847" stopIfTrue="1">
      <formula>INDIRECT("E"&amp;ROW())="On hold"</formula>
    </cfRule>
    <cfRule type="expression" dxfId="625" priority="8848" stopIfTrue="1">
      <formula>INDIRECT("E"&amp;ROW())="Handed Over"</formula>
    </cfRule>
    <cfRule type="expression" dxfId="624" priority="8849" stopIfTrue="1">
      <formula>INDIRECT("E"&amp;ROW())="Fitted"</formula>
    </cfRule>
    <cfRule type="expression" dxfId="623" priority="8850" stopIfTrue="1">
      <formula>INDIRECT("E"&amp;ROW())="Booked to fit"</formula>
    </cfRule>
    <cfRule type="expression" dxfId="622" priority="8851" stopIfTrue="1">
      <formula>INDIRECT("E"&amp;ROW())="Delivered To Depot/Container"</formula>
    </cfRule>
    <cfRule type="expression" dxfId="621" priority="8852" stopIfTrue="1">
      <formula>INDIRECT("E"&amp;ROW())="Called Off"</formula>
    </cfRule>
    <cfRule type="expression" dxfId="620" priority="8853" stopIfTrue="1">
      <formula>INDIRECT("E"&amp;ROW())="Await Client Approval"</formula>
    </cfRule>
    <cfRule type="expression" dxfId="619" priority="8854" stopIfTrue="1">
      <formula>INDIRECT("E"&amp;ROW())="SCOPE SURVEY"</formula>
    </cfRule>
    <cfRule type="expression" dxfId="618" priority="8855" stopIfTrue="1">
      <formula>INDIRECT("E"&amp;ROW())="Priced"</formula>
    </cfRule>
    <cfRule type="expression" dxfId="617" priority="8856" stopIfTrue="1">
      <formula>INDIRECT("E"&amp;ROW())="Sent for pricing"</formula>
    </cfRule>
    <cfRule type="expression" dxfId="616" priority="8857" stopIfTrue="1">
      <formula>INDIRECT("E"&amp;ROW())="Await"</formula>
    </cfRule>
    <cfRule type="expression" dxfId="615" priority="8858" stopIfTrue="1">
      <formula>INDIRECT("E"&amp;ROW())="CLEANSED"</formula>
    </cfRule>
    <cfRule type="expression" dxfId="614" priority="8859" stopIfTrue="1">
      <formula>INDIRECT("E"&amp;ROW())="PM TO CLEANSE"</formula>
    </cfRule>
    <cfRule type="expression" dxfId="613" priority="8860" stopIfTrue="1">
      <formula>INDIRECT("E"&amp;ROW())="Survey Received"</formula>
    </cfRule>
    <cfRule type="expression" dxfId="612" priority="8861" stopIfTrue="1">
      <formula>INDIRECT("E"&amp;ROW())="Survey Booked"</formula>
    </cfRule>
  </conditionalFormatting>
  <conditionalFormatting sqref="U102:AB103 U93:AB93">
    <cfRule type="expression" dxfId="611" priority="8083" stopIfTrue="1">
      <formula>INDIRECT("E"&amp;ROW())="confirmed"</formula>
    </cfRule>
    <cfRule type="expression" dxfId="610" priority="8084" stopIfTrue="1">
      <formula>INDIRECT("E"&amp;ROW())="Duplicate"</formula>
    </cfRule>
    <cfRule type="expression" dxfId="609" priority="8085" stopIfTrue="1">
      <formula>INDIRECT("E"&amp;ROW())="Handed Back"</formula>
    </cfRule>
    <cfRule type="expression" dxfId="608" priority="8086" stopIfTrue="1">
      <formula>INDIRECT("E"&amp;ROW())="Refusal"</formula>
    </cfRule>
    <cfRule type="expression" dxfId="607" priority="8087" stopIfTrue="1">
      <formula>INDIRECT("E"&amp;ROW())="No Access install"</formula>
    </cfRule>
    <cfRule type="expression" dxfId="606" priority="8088" stopIfTrue="1">
      <formula>INDIRECT("E"&amp;ROW())="No Access survey"</formula>
    </cfRule>
    <cfRule type="expression" dxfId="605" priority="8089" stopIfTrue="1">
      <formula>INDIRECT("E"&amp;ROW())="NWR"</formula>
    </cfRule>
    <cfRule type="expression" dxfId="604" priority="8090" stopIfTrue="1">
      <formula>INDIRECT("E"&amp;ROW())="Cancelled"</formula>
    </cfRule>
    <cfRule type="expression" dxfId="603" priority="8091" stopIfTrue="1">
      <formula>INDIRECT("E"&amp;ROW())="On hold"</formula>
    </cfRule>
    <cfRule type="expression" dxfId="602" priority="8092" stopIfTrue="1">
      <formula>INDIRECT("E"&amp;ROW())="Handed Over"</formula>
    </cfRule>
    <cfRule type="expression" dxfId="601" priority="8093" stopIfTrue="1">
      <formula>INDIRECT("E"&amp;ROW())="Fitted"</formula>
    </cfRule>
    <cfRule type="expression" dxfId="600" priority="8094" stopIfTrue="1">
      <formula>INDIRECT("E"&amp;ROW())="Booked to fit"</formula>
    </cfRule>
    <cfRule type="expression" dxfId="599" priority="8095" stopIfTrue="1">
      <formula>INDIRECT("E"&amp;ROW())="Delivered To Depot/Container"</formula>
    </cfRule>
    <cfRule type="expression" dxfId="598" priority="8096" stopIfTrue="1">
      <formula>INDIRECT("E"&amp;ROW())="Called Off"</formula>
    </cfRule>
    <cfRule type="expression" dxfId="597" priority="8097" stopIfTrue="1">
      <formula>INDIRECT("E"&amp;ROW())="Await Client Approval"</formula>
    </cfRule>
    <cfRule type="expression" dxfId="596" priority="8098" stopIfTrue="1">
      <formula>INDIRECT("E"&amp;ROW())="SCOPE SURVEY"</formula>
    </cfRule>
    <cfRule type="expression" dxfId="595" priority="8099" stopIfTrue="1">
      <formula>INDIRECT("E"&amp;ROW())="Priced"</formula>
    </cfRule>
    <cfRule type="expression" dxfId="594" priority="8100" stopIfTrue="1">
      <formula>INDIRECT("E"&amp;ROW())="Sent for pricing"</formula>
    </cfRule>
    <cfRule type="expression" dxfId="593" priority="8101" stopIfTrue="1">
      <formula>INDIRECT("E"&amp;ROW())="Await"</formula>
    </cfRule>
    <cfRule type="expression" dxfId="592" priority="8102" stopIfTrue="1">
      <formula>INDIRECT("E"&amp;ROW())="CLEANSED"</formula>
    </cfRule>
    <cfRule type="expression" dxfId="591" priority="8103" stopIfTrue="1">
      <formula>INDIRECT("E"&amp;ROW())="PM TO CLEANSE"</formula>
    </cfRule>
    <cfRule type="expression" dxfId="590" priority="8104" stopIfTrue="1">
      <formula>INDIRECT("E"&amp;ROW())="Survey Received"</formula>
    </cfRule>
    <cfRule type="expression" dxfId="589" priority="8105" stopIfTrue="1">
      <formula>INDIRECT("E"&amp;ROW())="Survey Booked"</formula>
    </cfRule>
  </conditionalFormatting>
  <conditionalFormatting sqref="U107:AB108">
    <cfRule type="expression" dxfId="588" priority="8721" stopIfTrue="1">
      <formula>INDIRECT("E"&amp;ROW())="confirmed"</formula>
    </cfRule>
    <cfRule type="expression" dxfId="587" priority="8722" stopIfTrue="1">
      <formula>INDIRECT("E"&amp;ROW())="Duplicate"</formula>
    </cfRule>
    <cfRule type="expression" dxfId="586" priority="8723" stopIfTrue="1">
      <formula>INDIRECT("E"&amp;ROW())="Handed Back"</formula>
    </cfRule>
    <cfRule type="expression" dxfId="585" priority="8724" stopIfTrue="1">
      <formula>INDIRECT("E"&amp;ROW())="Refusal"</formula>
    </cfRule>
    <cfRule type="expression" dxfId="584" priority="8725" stopIfTrue="1">
      <formula>INDIRECT("E"&amp;ROW())="No Access install"</formula>
    </cfRule>
    <cfRule type="expression" dxfId="583" priority="8726" stopIfTrue="1">
      <formula>INDIRECT("E"&amp;ROW())="No Access survey"</formula>
    </cfRule>
    <cfRule type="expression" dxfId="582" priority="8727" stopIfTrue="1">
      <formula>INDIRECT("E"&amp;ROW())="NWR"</formula>
    </cfRule>
    <cfRule type="expression" dxfId="581" priority="8728" stopIfTrue="1">
      <formula>INDIRECT("E"&amp;ROW())="Cancelled"</formula>
    </cfRule>
    <cfRule type="expression" dxfId="580" priority="8729" stopIfTrue="1">
      <formula>INDIRECT("E"&amp;ROW())="On hold"</formula>
    </cfRule>
    <cfRule type="expression" dxfId="579" priority="8730" stopIfTrue="1">
      <formula>INDIRECT("E"&amp;ROW())="Handed Over"</formula>
    </cfRule>
    <cfRule type="expression" dxfId="578" priority="8731" stopIfTrue="1">
      <formula>INDIRECT("E"&amp;ROW())="Fitted"</formula>
    </cfRule>
    <cfRule type="expression" dxfId="577" priority="8732" stopIfTrue="1">
      <formula>INDIRECT("E"&amp;ROW())="Booked to fit"</formula>
    </cfRule>
    <cfRule type="expression" dxfId="576" priority="8733" stopIfTrue="1">
      <formula>INDIRECT("E"&amp;ROW())="Delivered To Depot/Container"</formula>
    </cfRule>
    <cfRule type="expression" dxfId="575" priority="8734" stopIfTrue="1">
      <formula>INDIRECT("E"&amp;ROW())="Called Off"</formula>
    </cfRule>
    <cfRule type="expression" dxfId="574" priority="8735" stopIfTrue="1">
      <formula>INDIRECT("E"&amp;ROW())="Await Client Approval"</formula>
    </cfRule>
    <cfRule type="expression" dxfId="573" priority="8736" stopIfTrue="1">
      <formula>INDIRECT("E"&amp;ROW())="SCOPE SURVEY"</formula>
    </cfRule>
    <cfRule type="expression" dxfId="572" priority="8737" stopIfTrue="1">
      <formula>INDIRECT("E"&amp;ROW())="Priced"</formula>
    </cfRule>
    <cfRule type="expression" dxfId="571" priority="8738" stopIfTrue="1">
      <formula>INDIRECT("E"&amp;ROW())="Sent for pricing"</formula>
    </cfRule>
    <cfRule type="expression" dxfId="570" priority="8739" stopIfTrue="1">
      <formula>INDIRECT("E"&amp;ROW())="Await"</formula>
    </cfRule>
    <cfRule type="expression" dxfId="569" priority="8740" stopIfTrue="1">
      <formula>INDIRECT("E"&amp;ROW())="CLEANSED"</formula>
    </cfRule>
    <cfRule type="expression" dxfId="568" priority="8741" stopIfTrue="1">
      <formula>INDIRECT("E"&amp;ROW())="PM TO CLEANSE"</formula>
    </cfRule>
    <cfRule type="expression" dxfId="567" priority="8742" stopIfTrue="1">
      <formula>INDIRECT("E"&amp;ROW())="Survey Received"</formula>
    </cfRule>
    <cfRule type="expression" dxfId="566" priority="8743" stopIfTrue="1">
      <formula>INDIRECT("E"&amp;ROW())="Survey Booked"</formula>
    </cfRule>
  </conditionalFormatting>
  <conditionalFormatting sqref="U111:AB111">
    <cfRule type="expression" dxfId="565" priority="8603" stopIfTrue="1">
      <formula>INDIRECT("E"&amp;ROW())="confirmed"</formula>
    </cfRule>
    <cfRule type="expression" dxfId="564" priority="8604" stopIfTrue="1">
      <formula>INDIRECT("E"&amp;ROW())="Duplicate"</formula>
    </cfRule>
    <cfRule type="expression" dxfId="563" priority="8605" stopIfTrue="1">
      <formula>INDIRECT("E"&amp;ROW())="Handed Back"</formula>
    </cfRule>
    <cfRule type="expression" dxfId="562" priority="8606" stopIfTrue="1">
      <formula>INDIRECT("E"&amp;ROW())="Refusal"</formula>
    </cfRule>
    <cfRule type="expression" dxfId="561" priority="8607" stopIfTrue="1">
      <formula>INDIRECT("E"&amp;ROW())="No Access install"</formula>
    </cfRule>
    <cfRule type="expression" dxfId="560" priority="8608" stopIfTrue="1">
      <formula>INDIRECT("E"&amp;ROW())="No Access survey"</formula>
    </cfRule>
    <cfRule type="expression" dxfId="559" priority="8609" stopIfTrue="1">
      <formula>INDIRECT("E"&amp;ROW())="NWR"</formula>
    </cfRule>
    <cfRule type="expression" dxfId="558" priority="8610" stopIfTrue="1">
      <formula>INDIRECT("E"&amp;ROW())="Cancelled"</formula>
    </cfRule>
    <cfRule type="expression" dxfId="557" priority="8611" stopIfTrue="1">
      <formula>INDIRECT("E"&amp;ROW())="On hold"</formula>
    </cfRule>
    <cfRule type="expression" dxfId="556" priority="8612" stopIfTrue="1">
      <formula>INDIRECT("E"&amp;ROW())="Handed Over"</formula>
    </cfRule>
    <cfRule type="expression" dxfId="555" priority="8613" stopIfTrue="1">
      <formula>INDIRECT("E"&amp;ROW())="Fitted"</formula>
    </cfRule>
    <cfRule type="expression" dxfId="554" priority="8614" stopIfTrue="1">
      <formula>INDIRECT("E"&amp;ROW())="Booked to fit"</formula>
    </cfRule>
    <cfRule type="expression" dxfId="553" priority="8615" stopIfTrue="1">
      <formula>INDIRECT("E"&amp;ROW())="Delivered To Depot/Container"</formula>
    </cfRule>
    <cfRule type="expression" dxfId="552" priority="8616" stopIfTrue="1">
      <formula>INDIRECT("E"&amp;ROW())="Called Off"</formula>
    </cfRule>
    <cfRule type="expression" dxfId="551" priority="8617" stopIfTrue="1">
      <formula>INDIRECT("E"&amp;ROW())="Await Client Approval"</formula>
    </cfRule>
    <cfRule type="expression" dxfId="550" priority="8618" stopIfTrue="1">
      <formula>INDIRECT("E"&amp;ROW())="SCOPE SURVEY"</formula>
    </cfRule>
    <cfRule type="expression" dxfId="549" priority="8619" stopIfTrue="1">
      <formula>INDIRECT("E"&amp;ROW())="Priced"</formula>
    </cfRule>
    <cfRule type="expression" dxfId="548" priority="8620" stopIfTrue="1">
      <formula>INDIRECT("E"&amp;ROW())="Sent for pricing"</formula>
    </cfRule>
    <cfRule type="expression" dxfId="547" priority="8621" stopIfTrue="1">
      <formula>INDIRECT("E"&amp;ROW())="Await"</formula>
    </cfRule>
    <cfRule type="expression" dxfId="546" priority="8622" stopIfTrue="1">
      <formula>INDIRECT("E"&amp;ROW())="CLEANSED"</formula>
    </cfRule>
    <cfRule type="expression" dxfId="545" priority="8623" stopIfTrue="1">
      <formula>INDIRECT("E"&amp;ROW())="PM TO CLEANSE"</formula>
    </cfRule>
    <cfRule type="expression" dxfId="544" priority="8624" stopIfTrue="1">
      <formula>INDIRECT("E"&amp;ROW())="Survey Received"</formula>
    </cfRule>
    <cfRule type="expression" dxfId="543" priority="8625" stopIfTrue="1">
      <formula>INDIRECT("E"&amp;ROW())="Survey Booked"</formula>
    </cfRule>
  </conditionalFormatting>
  <conditionalFormatting sqref="U112:AB113 U96:AB96">
    <cfRule type="expression" dxfId="542" priority="7397" stopIfTrue="1">
      <formula>INDIRECT("E"&amp;ROW())="confirmed"</formula>
    </cfRule>
    <cfRule type="expression" dxfId="541" priority="7398" stopIfTrue="1">
      <formula>INDIRECT("E"&amp;ROW())="Duplicate"</formula>
    </cfRule>
    <cfRule type="expression" dxfId="540" priority="7399" stopIfTrue="1">
      <formula>INDIRECT("E"&amp;ROW())="Handed Back"</formula>
    </cfRule>
    <cfRule type="expression" dxfId="539" priority="7400" stopIfTrue="1">
      <formula>INDIRECT("E"&amp;ROW())="Refusal"</formula>
    </cfRule>
    <cfRule type="expression" dxfId="538" priority="7401" stopIfTrue="1">
      <formula>INDIRECT("E"&amp;ROW())="No Access install"</formula>
    </cfRule>
    <cfRule type="expression" dxfId="537" priority="7402" stopIfTrue="1">
      <formula>INDIRECT("E"&amp;ROW())="No Access survey"</formula>
    </cfRule>
    <cfRule type="expression" dxfId="536" priority="7403" stopIfTrue="1">
      <formula>INDIRECT("E"&amp;ROW())="NWR"</formula>
    </cfRule>
    <cfRule type="expression" dxfId="535" priority="7404" stopIfTrue="1">
      <formula>INDIRECT("E"&amp;ROW())="Cancelled"</formula>
    </cfRule>
    <cfRule type="expression" dxfId="534" priority="7405" stopIfTrue="1">
      <formula>INDIRECT("E"&amp;ROW())="On hold"</formula>
    </cfRule>
    <cfRule type="expression" dxfId="533" priority="7406" stopIfTrue="1">
      <formula>INDIRECT("E"&amp;ROW())="Handed Over"</formula>
    </cfRule>
    <cfRule type="expression" dxfId="532" priority="7407" stopIfTrue="1">
      <formula>INDIRECT("E"&amp;ROW())="Fitted"</formula>
    </cfRule>
    <cfRule type="expression" dxfId="531" priority="7408" stopIfTrue="1">
      <formula>INDIRECT("E"&amp;ROW())="Booked to fit"</formula>
    </cfRule>
    <cfRule type="expression" dxfId="530" priority="7409" stopIfTrue="1">
      <formula>INDIRECT("E"&amp;ROW())="Delivered To Depot/Container"</formula>
    </cfRule>
    <cfRule type="expression" dxfId="529" priority="7410" stopIfTrue="1">
      <formula>INDIRECT("E"&amp;ROW())="Called Off"</formula>
    </cfRule>
    <cfRule type="expression" dxfId="528" priority="7411" stopIfTrue="1">
      <formula>INDIRECT("E"&amp;ROW())="Await Client Approval"</formula>
    </cfRule>
    <cfRule type="expression" dxfId="527" priority="7412" stopIfTrue="1">
      <formula>INDIRECT("E"&amp;ROW())="SCOPE SURVEY"</formula>
    </cfRule>
    <cfRule type="expression" dxfId="526" priority="7413" stopIfTrue="1">
      <formula>INDIRECT("E"&amp;ROW())="Priced"</formula>
    </cfRule>
    <cfRule type="expression" dxfId="525" priority="7414" stopIfTrue="1">
      <formula>INDIRECT("E"&amp;ROW())="Sent for pricing"</formula>
    </cfRule>
    <cfRule type="expression" dxfId="524" priority="7415" stopIfTrue="1">
      <formula>INDIRECT("E"&amp;ROW())="Await"</formula>
    </cfRule>
    <cfRule type="expression" dxfId="523" priority="7416" stopIfTrue="1">
      <formula>INDIRECT("E"&amp;ROW())="CLEANSED"</formula>
    </cfRule>
    <cfRule type="expression" dxfId="522" priority="7417" stopIfTrue="1">
      <formula>INDIRECT("E"&amp;ROW())="PM TO CLEANSE"</formula>
    </cfRule>
    <cfRule type="expression" dxfId="521" priority="7418" stopIfTrue="1">
      <formula>INDIRECT("E"&amp;ROW())="Survey Received"</formula>
    </cfRule>
    <cfRule type="expression" dxfId="520" priority="7419" stopIfTrue="1">
      <formula>INDIRECT("E"&amp;ROW())="Survey Booked"</formula>
    </cfRule>
  </conditionalFormatting>
  <conditionalFormatting sqref="U151:AB151">
    <cfRule type="expression" dxfId="519" priority="6142" stopIfTrue="1">
      <formula>INDIRECT("E"&amp;ROW())="Delivered To Depot/Container"</formula>
    </cfRule>
    <cfRule type="expression" dxfId="518" priority="6143" stopIfTrue="1">
      <formula>INDIRECT("E"&amp;ROW())="Called Off"</formula>
    </cfRule>
    <cfRule type="expression" dxfId="517" priority="6144" stopIfTrue="1">
      <formula>INDIRECT("E"&amp;ROW())="Await Client Approval"</formula>
    </cfRule>
    <cfRule type="expression" dxfId="516" priority="6145" stopIfTrue="1">
      <formula>INDIRECT("E"&amp;ROW())="SCOPE SURVEY"</formula>
    </cfRule>
    <cfRule type="expression" dxfId="515" priority="6146" stopIfTrue="1">
      <formula>INDIRECT("E"&amp;ROW())="Priced"</formula>
    </cfRule>
    <cfRule type="expression" dxfId="514" priority="6147" stopIfTrue="1">
      <formula>INDIRECT("E"&amp;ROW())="Sent for pricing"</formula>
    </cfRule>
    <cfRule type="expression" dxfId="513" priority="6148" stopIfTrue="1">
      <formula>INDIRECT("E"&amp;ROW())="Await"</formula>
    </cfRule>
    <cfRule type="expression" dxfId="512" priority="6149" stopIfTrue="1">
      <formula>INDIRECT("E"&amp;ROW())="CLEANSED"</formula>
    </cfRule>
    <cfRule type="expression" dxfId="511" priority="6150" stopIfTrue="1">
      <formula>INDIRECT("E"&amp;ROW())="PM TO CLEANSE"</formula>
    </cfRule>
    <cfRule type="expression" dxfId="510" priority="6151" stopIfTrue="1">
      <formula>INDIRECT("E"&amp;ROW())="Survey Received"</formula>
    </cfRule>
    <cfRule type="expression" dxfId="509" priority="6152" stopIfTrue="1">
      <formula>INDIRECT("E"&amp;ROW())="Survey Booked"</formula>
    </cfRule>
  </conditionalFormatting>
  <conditionalFormatting sqref="U190:AB190">
    <cfRule type="expression" dxfId="508" priority="5608" stopIfTrue="1">
      <formula>INDIRECT("E"&amp;ROW())="Supply Only"</formula>
    </cfRule>
    <cfRule type="expression" dxfId="507" priority="5609" stopIfTrue="1">
      <formula>INDIRECT("E"&amp;ROW())="Part Fitted"</formula>
    </cfRule>
    <cfRule type="expression" dxfId="506" priority="5610" stopIfTrue="1">
      <formula>INDIRECT("E"&amp;ROW())="confirmed"</formula>
    </cfRule>
    <cfRule type="expression" dxfId="505" priority="5611" stopIfTrue="1">
      <formula>INDIRECT("E"&amp;ROW())="Duplicate"</formula>
    </cfRule>
    <cfRule type="expression" dxfId="504" priority="5612" stopIfTrue="1">
      <formula>INDIRECT("E"&amp;ROW())="Handed Back"</formula>
    </cfRule>
    <cfRule type="expression" dxfId="503" priority="5613" stopIfTrue="1">
      <formula>INDIRECT("E"&amp;ROW())="Refusal"</formula>
    </cfRule>
    <cfRule type="expression" dxfId="502" priority="5614" stopIfTrue="1">
      <formula>INDIRECT("E"&amp;ROW())="No Access install"</formula>
    </cfRule>
    <cfRule type="expression" dxfId="501" priority="5615" stopIfTrue="1">
      <formula>INDIRECT("E"&amp;ROW())="No Access survey"</formula>
    </cfRule>
    <cfRule type="expression" dxfId="500" priority="5616" stopIfTrue="1">
      <formula>INDIRECT("E"&amp;ROW())="NWR"</formula>
    </cfRule>
    <cfRule type="expression" dxfId="499" priority="5617" stopIfTrue="1">
      <formula>INDIRECT("E"&amp;ROW())="Cancelled"</formula>
    </cfRule>
    <cfRule type="expression" dxfId="498" priority="5618" stopIfTrue="1">
      <formula>INDIRECT("E"&amp;ROW())="On hold"</formula>
    </cfRule>
    <cfRule type="expression" dxfId="497" priority="5619" stopIfTrue="1">
      <formula>INDIRECT("E"&amp;ROW())="Handed Over"</formula>
    </cfRule>
    <cfRule type="expression" dxfId="496" priority="5620" stopIfTrue="1">
      <formula>INDIRECT("E"&amp;ROW())="Fitted"</formula>
    </cfRule>
    <cfRule type="expression" dxfId="495" priority="5621" stopIfTrue="1">
      <formula>INDIRECT("E"&amp;ROW())="Booked to fit"</formula>
    </cfRule>
    <cfRule type="expression" dxfId="494" priority="5622" stopIfTrue="1">
      <formula>INDIRECT("E"&amp;ROW())="Delivered To Depot/Container"</formula>
    </cfRule>
    <cfRule type="expression" dxfId="493" priority="5623" stopIfTrue="1">
      <formula>INDIRECT("E"&amp;ROW())="Called Off"</formula>
    </cfRule>
    <cfRule type="expression" dxfId="492" priority="5624" stopIfTrue="1">
      <formula>INDIRECT("E"&amp;ROW())="Await Client Approval"</formula>
    </cfRule>
    <cfRule type="expression" dxfId="491" priority="5625" stopIfTrue="1">
      <formula>INDIRECT("E"&amp;ROW())="SCOPE SURVEY"</formula>
    </cfRule>
    <cfRule type="expression" dxfId="490" priority="5626" stopIfTrue="1">
      <formula>INDIRECT("E"&amp;ROW())="Priced"</formula>
    </cfRule>
    <cfRule type="expression" dxfId="489" priority="5627" stopIfTrue="1">
      <formula>INDIRECT("E"&amp;ROW())="Sent for pricing"</formula>
    </cfRule>
    <cfRule type="expression" dxfId="488" priority="5628" stopIfTrue="1">
      <formula>INDIRECT("E"&amp;ROW())="Await"</formula>
    </cfRule>
    <cfRule type="expression" dxfId="487" priority="5629" stopIfTrue="1">
      <formula>INDIRECT("E"&amp;ROW())="CLEANSED"</formula>
    </cfRule>
    <cfRule type="expression" dxfId="486" priority="5630" stopIfTrue="1">
      <formula>INDIRECT("E"&amp;ROW())="PM TO CLEANSE"</formula>
    </cfRule>
    <cfRule type="expression" dxfId="485" priority="5631" stopIfTrue="1">
      <formula>INDIRECT("E"&amp;ROW())="Survey Received"</formula>
    </cfRule>
    <cfRule type="expression" dxfId="484" priority="5632" stopIfTrue="1">
      <formula>INDIRECT("E"&amp;ROW())="Survey Booked"</formula>
    </cfRule>
  </conditionalFormatting>
  <conditionalFormatting sqref="U191:AB191">
    <cfRule type="expression" dxfId="483" priority="5117" stopIfTrue="1">
      <formula>INDIRECT("E"&amp;ROW())="confirmed"</formula>
    </cfRule>
    <cfRule type="expression" dxfId="482" priority="5118" stopIfTrue="1">
      <formula>INDIRECT("E"&amp;ROW())="Duplicate"</formula>
    </cfRule>
    <cfRule type="expression" dxfId="481" priority="5119" stopIfTrue="1">
      <formula>INDIRECT("E"&amp;ROW())="Handed Back"</formula>
    </cfRule>
    <cfRule type="expression" dxfId="480" priority="5120" stopIfTrue="1">
      <formula>INDIRECT("E"&amp;ROW())="Refusal"</formula>
    </cfRule>
    <cfRule type="expression" dxfId="479" priority="5121" stopIfTrue="1">
      <formula>INDIRECT("E"&amp;ROW())="No Access install"</formula>
    </cfRule>
    <cfRule type="expression" dxfId="478" priority="5122" stopIfTrue="1">
      <formula>INDIRECT("E"&amp;ROW())="No Access survey"</formula>
    </cfRule>
    <cfRule type="expression" dxfId="477" priority="5123" stopIfTrue="1">
      <formula>INDIRECT("E"&amp;ROW())="NWR"</formula>
    </cfRule>
    <cfRule type="expression" dxfId="476" priority="5124" stopIfTrue="1">
      <formula>INDIRECT("E"&amp;ROW())="Cancelled"</formula>
    </cfRule>
    <cfRule type="expression" dxfId="475" priority="5125" stopIfTrue="1">
      <formula>INDIRECT("E"&amp;ROW())="On hold"</formula>
    </cfRule>
    <cfRule type="expression" dxfId="474" priority="5126" stopIfTrue="1">
      <formula>INDIRECT("E"&amp;ROW())="Handed Over"</formula>
    </cfRule>
    <cfRule type="expression" dxfId="473" priority="5127" stopIfTrue="1">
      <formula>INDIRECT("E"&amp;ROW())="Fitted"</formula>
    </cfRule>
    <cfRule type="expression" dxfId="472" priority="5128" stopIfTrue="1">
      <formula>INDIRECT("E"&amp;ROW())="Booked to fit"</formula>
    </cfRule>
    <cfRule type="expression" dxfId="471" priority="5129" stopIfTrue="1">
      <formula>INDIRECT("E"&amp;ROW())="Delivered To Depot/Container"</formula>
    </cfRule>
    <cfRule type="expression" dxfId="470" priority="5130" stopIfTrue="1">
      <formula>INDIRECT("E"&amp;ROW())="Called Off"</formula>
    </cfRule>
    <cfRule type="expression" dxfId="469" priority="5131" stopIfTrue="1">
      <formula>INDIRECT("E"&amp;ROW())="Await Client Approval"</formula>
    </cfRule>
    <cfRule type="expression" dxfId="468" priority="5132" stopIfTrue="1">
      <formula>INDIRECT("E"&amp;ROW())="SCOPE SURVEY"</formula>
    </cfRule>
    <cfRule type="expression" dxfId="467" priority="5133" stopIfTrue="1">
      <formula>INDIRECT("E"&amp;ROW())="Priced"</formula>
    </cfRule>
    <cfRule type="expression" dxfId="466" priority="5134" stopIfTrue="1">
      <formula>INDIRECT("E"&amp;ROW())="Sent for pricing"</formula>
    </cfRule>
    <cfRule type="expression" dxfId="465" priority="5135" stopIfTrue="1">
      <formula>INDIRECT("E"&amp;ROW())="Await"</formula>
    </cfRule>
    <cfRule type="expression" dxfId="464" priority="5136" stopIfTrue="1">
      <formula>INDIRECT("E"&amp;ROW())="CLEANSED"</formula>
    </cfRule>
    <cfRule type="expression" dxfId="463" priority="5137" stopIfTrue="1">
      <formula>INDIRECT("E"&amp;ROW())="PM TO CLEANSE"</formula>
    </cfRule>
    <cfRule type="expression" dxfId="462" priority="5138" stopIfTrue="1">
      <formula>INDIRECT("E"&amp;ROW())="Survey Received"</formula>
    </cfRule>
    <cfRule type="expression" dxfId="461" priority="5139" stopIfTrue="1">
      <formula>INDIRECT("E"&amp;ROW())="Survey Booked"</formula>
    </cfRule>
  </conditionalFormatting>
  <conditionalFormatting sqref="U193:AB193 A193:B193">
    <cfRule type="expression" dxfId="460" priority="4786" stopIfTrue="1">
      <formula>INDIRECT("E"&amp;ROW())="Supply Only"</formula>
    </cfRule>
  </conditionalFormatting>
  <conditionalFormatting sqref="U198:AB198 A198:B198">
    <cfRule type="expression" dxfId="459" priority="346" stopIfTrue="1">
      <formula>INDIRECT("E"&amp;ROW())="Supply Only"</formula>
    </cfRule>
  </conditionalFormatting>
  <conditionalFormatting sqref="U55:AC55">
    <cfRule type="expression" dxfId="458" priority="12841" stopIfTrue="1">
      <formula>INDIRECT("E"&amp;ROW())="Supply Only"</formula>
    </cfRule>
    <cfRule type="expression" dxfId="457" priority="12842" stopIfTrue="1">
      <formula>INDIRECT("E"&amp;ROW())="Part Fitted"</formula>
    </cfRule>
    <cfRule type="expression" dxfId="456" priority="12843" stopIfTrue="1">
      <formula>INDIRECT("E"&amp;ROW())="confirmed"</formula>
    </cfRule>
    <cfRule type="expression" dxfId="455" priority="12844" stopIfTrue="1">
      <formula>INDIRECT("E"&amp;ROW())="Duplicate"</formula>
    </cfRule>
    <cfRule type="expression" dxfId="454" priority="12845" stopIfTrue="1">
      <formula>INDIRECT("E"&amp;ROW())="Handed Back"</formula>
    </cfRule>
    <cfRule type="expression" dxfId="453" priority="12846" stopIfTrue="1">
      <formula>INDIRECT("E"&amp;ROW())="Refusal"</formula>
    </cfRule>
    <cfRule type="expression" dxfId="452" priority="12847" stopIfTrue="1">
      <formula>INDIRECT("E"&amp;ROW())="No Access install"</formula>
    </cfRule>
    <cfRule type="expression" dxfId="451" priority="12848" stopIfTrue="1">
      <formula>INDIRECT("E"&amp;ROW())="No Access survey"</formula>
    </cfRule>
    <cfRule type="expression" dxfId="450" priority="12849" stopIfTrue="1">
      <formula>INDIRECT("E"&amp;ROW())="NWR"</formula>
    </cfRule>
    <cfRule type="expression" dxfId="449" priority="12850" stopIfTrue="1">
      <formula>INDIRECT("E"&amp;ROW())="Cancelled"</formula>
    </cfRule>
    <cfRule type="expression" dxfId="448" priority="12851" stopIfTrue="1">
      <formula>INDIRECT("E"&amp;ROW())="On hold"</formula>
    </cfRule>
    <cfRule type="expression" dxfId="447" priority="12852" stopIfTrue="1">
      <formula>INDIRECT("E"&amp;ROW())="Handed Over"</formula>
    </cfRule>
    <cfRule type="expression" dxfId="446" priority="12853" stopIfTrue="1">
      <formula>INDIRECT("E"&amp;ROW())="Fitted"</formula>
    </cfRule>
    <cfRule type="expression" dxfId="445" priority="12854" stopIfTrue="1">
      <formula>INDIRECT("E"&amp;ROW())="Booked to fit"</formula>
    </cfRule>
  </conditionalFormatting>
  <conditionalFormatting sqref="U61:AC61">
    <cfRule type="expression" dxfId="444" priority="4476" stopIfTrue="1">
      <formula>INDIRECT("E"&amp;ROW())="Supply Only"</formula>
    </cfRule>
    <cfRule type="expression" dxfId="443" priority="4477" stopIfTrue="1">
      <formula>INDIRECT("E"&amp;ROW())="Part Fitted"</formula>
    </cfRule>
    <cfRule type="expression" dxfId="442" priority="4478" stopIfTrue="1">
      <formula>INDIRECT("E"&amp;ROW())="confirmed"</formula>
    </cfRule>
    <cfRule type="expression" dxfId="441" priority="4479" stopIfTrue="1">
      <formula>INDIRECT("E"&amp;ROW())="Duplicate"</formula>
    </cfRule>
    <cfRule type="expression" dxfId="440" priority="4480" stopIfTrue="1">
      <formula>INDIRECT("E"&amp;ROW())="Handed Back"</formula>
    </cfRule>
    <cfRule type="expression" dxfId="439" priority="4481" stopIfTrue="1">
      <formula>INDIRECT("E"&amp;ROW())="Refusal"</formula>
    </cfRule>
    <cfRule type="expression" dxfId="438" priority="4482" stopIfTrue="1">
      <formula>INDIRECT("E"&amp;ROW())="No Access install"</formula>
    </cfRule>
    <cfRule type="expression" dxfId="437" priority="4483" stopIfTrue="1">
      <formula>INDIRECT("E"&amp;ROW())="No Access survey"</formula>
    </cfRule>
    <cfRule type="expression" dxfId="436" priority="4484" stopIfTrue="1">
      <formula>INDIRECT("E"&amp;ROW())="NWR"</formula>
    </cfRule>
    <cfRule type="expression" dxfId="435" priority="4485" stopIfTrue="1">
      <formula>INDIRECT("E"&amp;ROW())="Cancelled"</formula>
    </cfRule>
    <cfRule type="expression" dxfId="434" priority="4486" stopIfTrue="1">
      <formula>INDIRECT("E"&amp;ROW())="On hold"</formula>
    </cfRule>
    <cfRule type="expression" dxfId="433" priority="4487" stopIfTrue="1">
      <formula>INDIRECT("E"&amp;ROW())="Handed Over"</formula>
    </cfRule>
    <cfRule type="expression" dxfId="432" priority="4488" stopIfTrue="1">
      <formula>INDIRECT("E"&amp;ROW())="Fitted"</formula>
    </cfRule>
    <cfRule type="expression" dxfId="431" priority="4489" stopIfTrue="1">
      <formula>INDIRECT("E"&amp;ROW())="Booked to fit"</formula>
    </cfRule>
  </conditionalFormatting>
  <conditionalFormatting sqref="U151:AC151">
    <cfRule type="expression" dxfId="430" priority="6128" stopIfTrue="1">
      <formula>INDIRECT("E"&amp;ROW())="Supply Only"</formula>
    </cfRule>
    <cfRule type="expression" dxfId="429" priority="6129" stopIfTrue="1">
      <formula>INDIRECT("E"&amp;ROW())="Part Fitted"</formula>
    </cfRule>
    <cfRule type="expression" dxfId="428" priority="6130" stopIfTrue="1">
      <formula>INDIRECT("E"&amp;ROW())="confirmed"</formula>
    </cfRule>
    <cfRule type="expression" dxfId="427" priority="6131" stopIfTrue="1">
      <formula>INDIRECT("E"&amp;ROW())="Duplicate"</formula>
    </cfRule>
    <cfRule type="expression" dxfId="426" priority="6132" stopIfTrue="1">
      <formula>INDIRECT("E"&amp;ROW())="Handed Back"</formula>
    </cfRule>
    <cfRule type="expression" dxfId="425" priority="6133" stopIfTrue="1">
      <formula>INDIRECT("E"&amp;ROW())="Refusal"</formula>
    </cfRule>
    <cfRule type="expression" dxfId="424" priority="6134" stopIfTrue="1">
      <formula>INDIRECT("E"&amp;ROW())="No Access install"</formula>
    </cfRule>
    <cfRule type="expression" dxfId="423" priority="6135" stopIfTrue="1">
      <formula>INDIRECT("E"&amp;ROW())="No Access survey"</formula>
    </cfRule>
    <cfRule type="expression" dxfId="422" priority="6136" stopIfTrue="1">
      <formula>INDIRECT("E"&amp;ROW())="NWR"</formula>
    </cfRule>
    <cfRule type="expression" dxfId="421" priority="6137" stopIfTrue="1">
      <formula>INDIRECT("E"&amp;ROW())="Cancelled"</formula>
    </cfRule>
    <cfRule type="expression" dxfId="420" priority="6138" stopIfTrue="1">
      <formula>INDIRECT("E"&amp;ROW())="On hold"</formula>
    </cfRule>
    <cfRule type="expression" dxfId="419" priority="6139" stopIfTrue="1">
      <formula>INDIRECT("E"&amp;ROW())="Handed Over"</formula>
    </cfRule>
    <cfRule type="expression" dxfId="418" priority="6140" stopIfTrue="1">
      <formula>INDIRECT("E"&amp;ROW())="Fitted"</formula>
    </cfRule>
    <cfRule type="expression" dxfId="417" priority="6141" stopIfTrue="1">
      <formula>INDIRECT("E"&amp;ROW())="Booked to fit"</formula>
    </cfRule>
  </conditionalFormatting>
  <conditionalFormatting sqref="AB89 T89">
    <cfRule type="expression" dxfId="416" priority="9960" stopIfTrue="1">
      <formula>INDIRECT("E"&amp;ROW())="Part Fitted"</formula>
    </cfRule>
    <cfRule type="expression" dxfId="415" priority="9961" stopIfTrue="1">
      <formula>INDIRECT("E"&amp;ROW())="confirmed"</formula>
    </cfRule>
    <cfRule type="expression" dxfId="414" priority="9962" stopIfTrue="1">
      <formula>INDIRECT("E"&amp;ROW())="Duplicate"</formula>
    </cfRule>
    <cfRule type="expression" dxfId="413" priority="9963" stopIfTrue="1">
      <formula>INDIRECT("E"&amp;ROW())="Handed Back"</formula>
    </cfRule>
    <cfRule type="expression" dxfId="412" priority="9964" stopIfTrue="1">
      <formula>INDIRECT("E"&amp;ROW())="Refusal"</formula>
    </cfRule>
    <cfRule type="expression" dxfId="411" priority="9965" stopIfTrue="1">
      <formula>INDIRECT("E"&amp;ROW())="No Access install"</formula>
    </cfRule>
    <cfRule type="expression" dxfId="410" priority="9966" stopIfTrue="1">
      <formula>INDIRECT("E"&amp;ROW())="No Access survey"</formula>
    </cfRule>
    <cfRule type="expression" dxfId="409" priority="9967" stopIfTrue="1">
      <formula>INDIRECT("E"&amp;ROW())="NWR"</formula>
    </cfRule>
    <cfRule type="expression" dxfId="408" priority="9968" stopIfTrue="1">
      <formula>INDIRECT("E"&amp;ROW())="Cancelled"</formula>
    </cfRule>
    <cfRule type="expression" dxfId="407" priority="9969" stopIfTrue="1">
      <formula>INDIRECT("E"&amp;ROW())="On hold"</formula>
    </cfRule>
    <cfRule type="expression" dxfId="406" priority="9970" stopIfTrue="1">
      <formula>INDIRECT("E"&amp;ROW())="Handed Over"</formula>
    </cfRule>
    <cfRule type="expression" dxfId="405" priority="9971" stopIfTrue="1">
      <formula>INDIRECT("E"&amp;ROW())="Fitted"</formula>
    </cfRule>
    <cfRule type="expression" dxfId="404" priority="9972" stopIfTrue="1">
      <formula>INDIRECT("E"&amp;ROW())="Booked to fit"</formula>
    </cfRule>
    <cfRule type="expression" dxfId="403" priority="9973" stopIfTrue="1">
      <formula>INDIRECT("E"&amp;ROW())="Delivered To Depot/Container"</formula>
    </cfRule>
    <cfRule type="expression" dxfId="402" priority="9974" stopIfTrue="1">
      <formula>INDIRECT("E"&amp;ROW())="Called Off"</formula>
    </cfRule>
    <cfRule type="expression" dxfId="401" priority="9975" stopIfTrue="1">
      <formula>INDIRECT("E"&amp;ROW())="Await Client Approval"</formula>
    </cfRule>
    <cfRule type="expression" dxfId="400" priority="9976" stopIfTrue="1">
      <formula>INDIRECT("E"&amp;ROW())="SCOPE SURVEY"</formula>
    </cfRule>
    <cfRule type="expression" dxfId="399" priority="9977" stopIfTrue="1">
      <formula>INDIRECT("E"&amp;ROW())="Priced"</formula>
    </cfRule>
    <cfRule type="expression" dxfId="398" priority="9978" stopIfTrue="1">
      <formula>INDIRECT("E"&amp;ROW())="Sent for pricing"</formula>
    </cfRule>
    <cfRule type="expression" dxfId="397" priority="9979" stopIfTrue="1">
      <formula>INDIRECT("E"&amp;ROW())="Await"</formula>
    </cfRule>
    <cfRule type="expression" dxfId="396" priority="9980" stopIfTrue="1">
      <formula>INDIRECT("E"&amp;ROW())="CLEANSED"</formula>
    </cfRule>
    <cfRule type="expression" dxfId="395" priority="9981" stopIfTrue="1">
      <formula>INDIRECT("E"&amp;ROW())="PM TO CLEANSE"</formula>
    </cfRule>
    <cfRule type="expression" dxfId="394" priority="9982" stopIfTrue="1">
      <formula>INDIRECT("E"&amp;ROW())="Survey Received"</formula>
    </cfRule>
    <cfRule type="expression" dxfId="393" priority="9983" stopIfTrue="1">
      <formula>INDIRECT("E"&amp;ROW())="Survey Booked"</formula>
    </cfRule>
    <cfRule type="expression" dxfId="392" priority="9986" stopIfTrue="1">
      <formula>INDIRECT("E"&amp;ROW())="confirmed"</formula>
    </cfRule>
    <cfRule type="expression" dxfId="391" priority="9987" stopIfTrue="1">
      <formula>INDIRECT("E"&amp;ROW())="Duplicate"</formula>
    </cfRule>
    <cfRule type="expression" dxfId="390" priority="9988" stopIfTrue="1">
      <formula>INDIRECT("E"&amp;ROW())="Handed Back"</formula>
    </cfRule>
    <cfRule type="expression" dxfId="389" priority="9989" stopIfTrue="1">
      <formula>INDIRECT("E"&amp;ROW())="Refusal"</formula>
    </cfRule>
    <cfRule type="expression" dxfId="388" priority="9990" stopIfTrue="1">
      <formula>INDIRECT("E"&amp;ROW())="No Access install"</formula>
    </cfRule>
    <cfRule type="expression" dxfId="387" priority="9991" stopIfTrue="1">
      <formula>INDIRECT("E"&amp;ROW())="No Access survey"</formula>
    </cfRule>
    <cfRule type="expression" dxfId="386" priority="9992" stopIfTrue="1">
      <formula>INDIRECT("E"&amp;ROW())="NWR"</formula>
    </cfRule>
    <cfRule type="expression" dxfId="385" priority="9993" stopIfTrue="1">
      <formula>INDIRECT("E"&amp;ROW())="Cancelled"</formula>
    </cfRule>
    <cfRule type="expression" dxfId="384" priority="9994" stopIfTrue="1">
      <formula>INDIRECT("E"&amp;ROW())="On hold"</formula>
    </cfRule>
    <cfRule type="expression" dxfId="383" priority="9995" stopIfTrue="1">
      <formula>INDIRECT("E"&amp;ROW())="Handed Over"</formula>
    </cfRule>
    <cfRule type="expression" dxfId="382" priority="9996" stopIfTrue="1">
      <formula>INDIRECT("E"&amp;ROW())="Fitted"</formula>
    </cfRule>
    <cfRule type="expression" dxfId="381" priority="9997" stopIfTrue="1">
      <formula>INDIRECT("E"&amp;ROW())="Booked to fit"</formula>
    </cfRule>
    <cfRule type="expression" dxfId="380" priority="9998" stopIfTrue="1">
      <formula>INDIRECT("E"&amp;ROW())="Delivered To Depot/Container"</formula>
    </cfRule>
    <cfRule type="expression" dxfId="379" priority="9999" stopIfTrue="1">
      <formula>INDIRECT("E"&amp;ROW())="Called Off"</formula>
    </cfRule>
    <cfRule type="expression" dxfId="378" priority="10000" stopIfTrue="1">
      <formula>INDIRECT("E"&amp;ROW())="Await Client Approval"</formula>
    </cfRule>
    <cfRule type="expression" dxfId="377" priority="10001" stopIfTrue="1">
      <formula>INDIRECT("E"&amp;ROW())="SCOPE SURVEY"</formula>
    </cfRule>
    <cfRule type="expression" dxfId="376" priority="10002" stopIfTrue="1">
      <formula>INDIRECT("E"&amp;ROW())="Priced"</formula>
    </cfRule>
    <cfRule type="expression" dxfId="375" priority="10003" stopIfTrue="1">
      <formula>INDIRECT("E"&amp;ROW())="Sent for pricing"</formula>
    </cfRule>
    <cfRule type="expression" dxfId="374" priority="10004" stopIfTrue="1">
      <formula>INDIRECT("E"&amp;ROW())="Await"</formula>
    </cfRule>
    <cfRule type="expression" dxfId="373" priority="10005" stopIfTrue="1">
      <formula>INDIRECT("E"&amp;ROW())="CLEANSED"</formula>
    </cfRule>
    <cfRule type="expression" dxfId="372" priority="10006" stopIfTrue="1">
      <formula>INDIRECT("E"&amp;ROW())="PM TO CLEANSE"</formula>
    </cfRule>
    <cfRule type="expression" dxfId="371" priority="10007" stopIfTrue="1">
      <formula>INDIRECT("E"&amp;ROW())="Survey Received"</formula>
    </cfRule>
    <cfRule type="expression" dxfId="370" priority="10008" stopIfTrue="1">
      <formula>INDIRECT("E"&amp;ROW())="Survey Booked"</formula>
    </cfRule>
  </conditionalFormatting>
  <conditionalFormatting sqref="AB95:AB96 T95:T96">
    <cfRule type="expression" dxfId="369" priority="9644" stopIfTrue="1">
      <formula>INDIRECT("E"&amp;ROW())="Part Fitted"</formula>
    </cfRule>
    <cfRule type="expression" dxfId="368" priority="9645" stopIfTrue="1">
      <formula>INDIRECT("E"&amp;ROW())="confirmed"</formula>
    </cfRule>
    <cfRule type="expression" dxfId="367" priority="9646" stopIfTrue="1">
      <formula>INDIRECT("E"&amp;ROW())="Duplicate"</formula>
    </cfRule>
    <cfRule type="expression" dxfId="366" priority="9647" stopIfTrue="1">
      <formula>INDIRECT("E"&amp;ROW())="Handed Back"</formula>
    </cfRule>
    <cfRule type="expression" dxfId="365" priority="9648" stopIfTrue="1">
      <formula>INDIRECT("E"&amp;ROW())="Refusal"</formula>
    </cfRule>
    <cfRule type="expression" dxfId="364" priority="9649" stopIfTrue="1">
      <formula>INDIRECT("E"&amp;ROW())="No Access install"</formula>
    </cfRule>
    <cfRule type="expression" dxfId="363" priority="9650" stopIfTrue="1">
      <formula>INDIRECT("E"&amp;ROW())="No Access survey"</formula>
    </cfRule>
    <cfRule type="expression" dxfId="362" priority="9651" stopIfTrue="1">
      <formula>INDIRECT("E"&amp;ROW())="NWR"</formula>
    </cfRule>
    <cfRule type="expression" dxfId="361" priority="9652" stopIfTrue="1">
      <formula>INDIRECT("E"&amp;ROW())="Cancelled"</formula>
    </cfRule>
    <cfRule type="expression" dxfId="360" priority="9653" stopIfTrue="1">
      <formula>INDIRECT("E"&amp;ROW())="On hold"</formula>
    </cfRule>
    <cfRule type="expression" dxfId="359" priority="9654" stopIfTrue="1">
      <formula>INDIRECT("E"&amp;ROW())="Handed Over"</formula>
    </cfRule>
    <cfRule type="expression" dxfId="358" priority="9655" stopIfTrue="1">
      <formula>INDIRECT("E"&amp;ROW())="Fitted"</formula>
    </cfRule>
    <cfRule type="expression" dxfId="357" priority="9656" stopIfTrue="1">
      <formula>INDIRECT("E"&amp;ROW())="Booked to fit"</formula>
    </cfRule>
    <cfRule type="expression" dxfId="356" priority="9657" stopIfTrue="1">
      <formula>INDIRECT("E"&amp;ROW())="Delivered To Depot/Container"</formula>
    </cfRule>
    <cfRule type="expression" dxfId="355" priority="9658" stopIfTrue="1">
      <formula>INDIRECT("E"&amp;ROW())="Called Off"</formula>
    </cfRule>
    <cfRule type="expression" dxfId="354" priority="9659" stopIfTrue="1">
      <formula>INDIRECT("E"&amp;ROW())="Await Client Approval"</formula>
    </cfRule>
    <cfRule type="expression" dxfId="353" priority="9660" stopIfTrue="1">
      <formula>INDIRECT("E"&amp;ROW())="SCOPE SURVEY"</formula>
    </cfRule>
    <cfRule type="expression" dxfId="352" priority="9661" stopIfTrue="1">
      <formula>INDIRECT("E"&amp;ROW())="Priced"</formula>
    </cfRule>
    <cfRule type="expression" dxfId="351" priority="9662" stopIfTrue="1">
      <formula>INDIRECT("E"&amp;ROW())="Sent for pricing"</formula>
    </cfRule>
    <cfRule type="expression" dxfId="350" priority="9663" stopIfTrue="1">
      <formula>INDIRECT("E"&amp;ROW())="Await"</formula>
    </cfRule>
    <cfRule type="expression" dxfId="349" priority="9664" stopIfTrue="1">
      <formula>INDIRECT("E"&amp;ROW())="CLEANSED"</formula>
    </cfRule>
    <cfRule type="expression" dxfId="348" priority="9665" stopIfTrue="1">
      <formula>INDIRECT("E"&amp;ROW())="PM TO CLEANSE"</formula>
    </cfRule>
    <cfRule type="expression" dxfId="347" priority="9666" stopIfTrue="1">
      <formula>INDIRECT("E"&amp;ROW())="Survey Received"</formula>
    </cfRule>
    <cfRule type="expression" dxfId="346" priority="9667" stopIfTrue="1">
      <formula>INDIRECT("E"&amp;ROW())="Survey Booked"</formula>
    </cfRule>
    <cfRule type="expression" dxfId="345" priority="9670" stopIfTrue="1">
      <formula>INDIRECT("E"&amp;ROW())="confirmed"</formula>
    </cfRule>
    <cfRule type="expression" dxfId="344" priority="9671" stopIfTrue="1">
      <formula>INDIRECT("E"&amp;ROW())="Duplicate"</formula>
    </cfRule>
    <cfRule type="expression" dxfId="343" priority="9672" stopIfTrue="1">
      <formula>INDIRECT("E"&amp;ROW())="Handed Back"</formula>
    </cfRule>
    <cfRule type="expression" dxfId="342" priority="9673" stopIfTrue="1">
      <formula>INDIRECT("E"&amp;ROW())="Refusal"</formula>
    </cfRule>
    <cfRule type="expression" dxfId="341" priority="9674" stopIfTrue="1">
      <formula>INDIRECT("E"&amp;ROW())="No Access install"</formula>
    </cfRule>
    <cfRule type="expression" dxfId="340" priority="9675" stopIfTrue="1">
      <formula>INDIRECT("E"&amp;ROW())="No Access survey"</formula>
    </cfRule>
    <cfRule type="expression" dxfId="339" priority="9676" stopIfTrue="1">
      <formula>INDIRECT("E"&amp;ROW())="NWR"</formula>
    </cfRule>
    <cfRule type="expression" dxfId="338" priority="9677" stopIfTrue="1">
      <formula>INDIRECT("E"&amp;ROW())="Cancelled"</formula>
    </cfRule>
    <cfRule type="expression" dxfId="337" priority="9678" stopIfTrue="1">
      <formula>INDIRECT("E"&amp;ROW())="On hold"</formula>
    </cfRule>
    <cfRule type="expression" dxfId="336" priority="9679" stopIfTrue="1">
      <formula>INDIRECT("E"&amp;ROW())="Handed Over"</formula>
    </cfRule>
    <cfRule type="expression" dxfId="335" priority="9680" stopIfTrue="1">
      <formula>INDIRECT("E"&amp;ROW())="Fitted"</formula>
    </cfRule>
    <cfRule type="expression" dxfId="334" priority="9681" stopIfTrue="1">
      <formula>INDIRECT("E"&amp;ROW())="Booked to fit"</formula>
    </cfRule>
    <cfRule type="expression" dxfId="333" priority="9682" stopIfTrue="1">
      <formula>INDIRECT("E"&amp;ROW())="Delivered To Depot/Container"</formula>
    </cfRule>
    <cfRule type="expression" dxfId="332" priority="9683" stopIfTrue="1">
      <formula>INDIRECT("E"&amp;ROW())="Called Off"</formula>
    </cfRule>
    <cfRule type="expression" dxfId="331" priority="9684" stopIfTrue="1">
      <formula>INDIRECT("E"&amp;ROW())="Await Client Approval"</formula>
    </cfRule>
    <cfRule type="expression" dxfId="330" priority="9685" stopIfTrue="1">
      <formula>INDIRECT("E"&amp;ROW())="SCOPE SURVEY"</formula>
    </cfRule>
    <cfRule type="expression" dxfId="329" priority="9686" stopIfTrue="1">
      <formula>INDIRECT("E"&amp;ROW())="Priced"</formula>
    </cfRule>
    <cfRule type="expression" dxfId="328" priority="9687" stopIfTrue="1">
      <formula>INDIRECT("E"&amp;ROW())="Sent for pricing"</formula>
    </cfRule>
    <cfRule type="expression" dxfId="327" priority="9688" stopIfTrue="1">
      <formula>INDIRECT("E"&amp;ROW())="Await"</formula>
    </cfRule>
    <cfRule type="expression" dxfId="326" priority="9689" stopIfTrue="1">
      <formula>INDIRECT("E"&amp;ROW())="CLEANSED"</formula>
    </cfRule>
    <cfRule type="expression" dxfId="325" priority="9690" stopIfTrue="1">
      <formula>INDIRECT("E"&amp;ROW())="PM TO CLEANSE"</formula>
    </cfRule>
    <cfRule type="expression" dxfId="324" priority="9691" stopIfTrue="1">
      <formula>INDIRECT("E"&amp;ROW())="Survey Received"</formula>
    </cfRule>
    <cfRule type="expression" dxfId="323" priority="9692" stopIfTrue="1">
      <formula>INDIRECT("E"&amp;ROW())="Survey Booked"</formula>
    </cfRule>
  </conditionalFormatting>
  <conditionalFormatting sqref="AB151">
    <cfRule type="expression" dxfId="322" priority="6251" stopIfTrue="1">
      <formula>INDIRECT("E"&amp;ROW())="Fitted"</formula>
    </cfRule>
    <cfRule type="expression" dxfId="321" priority="6252" stopIfTrue="1">
      <formula>INDIRECT("E"&amp;ROW())="Booked to fit"</formula>
    </cfRule>
    <cfRule type="expression" dxfId="320" priority="6253" stopIfTrue="1">
      <formula>INDIRECT("E"&amp;ROW())="Delivered To Depot/Container"</formula>
    </cfRule>
    <cfRule type="expression" dxfId="319" priority="6254" stopIfTrue="1">
      <formula>INDIRECT("E"&amp;ROW())="Called Off"</formula>
    </cfRule>
    <cfRule type="expression" dxfId="318" priority="6255" stopIfTrue="1">
      <formula>INDIRECT("E"&amp;ROW())="Await Client Approval"</formula>
    </cfRule>
    <cfRule type="expression" dxfId="317" priority="6256" stopIfTrue="1">
      <formula>INDIRECT("E"&amp;ROW())="SCOPE SURVEY"</formula>
    </cfRule>
    <cfRule type="expression" dxfId="316" priority="6257" stopIfTrue="1">
      <formula>INDIRECT("E"&amp;ROW())="Priced"</formula>
    </cfRule>
    <cfRule type="expression" dxfId="315" priority="6258" stopIfTrue="1">
      <formula>INDIRECT("E"&amp;ROW())="Sent for pricing"</formula>
    </cfRule>
    <cfRule type="expression" dxfId="314" priority="6259" stopIfTrue="1">
      <formula>INDIRECT("E"&amp;ROW())="Await"</formula>
    </cfRule>
    <cfRule type="expression" dxfId="313" priority="6260" stopIfTrue="1">
      <formula>INDIRECT("E"&amp;ROW())="CLEANSED"</formula>
    </cfRule>
    <cfRule type="expression" dxfId="312" priority="6261" stopIfTrue="1">
      <formula>INDIRECT("E"&amp;ROW())="PM TO CLEANSE"</formula>
    </cfRule>
    <cfRule type="expression" dxfId="311" priority="6262" stopIfTrue="1">
      <formula>INDIRECT("E"&amp;ROW())="Survey Received"</formula>
    </cfRule>
    <cfRule type="expression" dxfId="310" priority="6263" stopIfTrue="1">
      <formula>INDIRECT("E"&amp;ROW())="Survey Booked"</formula>
    </cfRule>
    <cfRule type="expression" dxfId="309" priority="6264">
      <formula>INDIRECT("D"&amp;ROW())="Yes"</formula>
    </cfRule>
    <cfRule type="expression" dxfId="308" priority="6265" stopIfTrue="1">
      <formula>INDIRECT("E"&amp;ROW())="Recall Required"</formula>
    </cfRule>
    <cfRule type="expression" dxfId="307" priority="6266" stopIfTrue="1">
      <formula>INDIRECT("E"&amp;ROW())="Supply Only"</formula>
    </cfRule>
    <cfRule type="expression" dxfId="306" priority="6267" stopIfTrue="1">
      <formula>INDIRECT("E"&amp;ROW())="Part Fitted"</formula>
    </cfRule>
    <cfRule type="expression" dxfId="305" priority="6268" stopIfTrue="1">
      <formula>INDIRECT("E"&amp;ROW())="confirmed"</formula>
    </cfRule>
    <cfRule type="expression" dxfId="304" priority="6269" stopIfTrue="1">
      <formula>INDIRECT("E"&amp;ROW())="Duplicate"</formula>
    </cfRule>
    <cfRule type="expression" dxfId="303" priority="6270" stopIfTrue="1">
      <formula>INDIRECT("E"&amp;ROW())="Handed Back"</formula>
    </cfRule>
    <cfRule type="expression" dxfId="302" priority="6271" stopIfTrue="1">
      <formula>INDIRECT("E"&amp;ROW())="Refusal"</formula>
    </cfRule>
    <cfRule type="expression" dxfId="301" priority="6272" stopIfTrue="1">
      <formula>INDIRECT("E"&amp;ROW())="No Access install"</formula>
    </cfRule>
    <cfRule type="expression" dxfId="300" priority="6273" stopIfTrue="1">
      <formula>INDIRECT("E"&amp;ROW())="No Access survey"</formula>
    </cfRule>
    <cfRule type="expression" dxfId="299" priority="6274" stopIfTrue="1">
      <formula>INDIRECT("E"&amp;ROW())="NWR"</formula>
    </cfRule>
    <cfRule type="expression" dxfId="298" priority="6275" stopIfTrue="1">
      <formula>INDIRECT("E"&amp;ROW())="Cancelled"</formula>
    </cfRule>
    <cfRule type="expression" dxfId="297" priority="6276" stopIfTrue="1">
      <formula>INDIRECT("E"&amp;ROW())="On hold"</formula>
    </cfRule>
    <cfRule type="expression" dxfId="296" priority="6277" stopIfTrue="1">
      <formula>INDIRECT("E"&amp;ROW())="Handed Over"</formula>
    </cfRule>
    <cfRule type="expression" dxfId="295" priority="6278" stopIfTrue="1">
      <formula>INDIRECT("E"&amp;ROW())="Fitted"</formula>
    </cfRule>
    <cfRule type="expression" dxfId="294" priority="6279" stopIfTrue="1">
      <formula>INDIRECT("E"&amp;ROW())="Booked to fit"</formula>
    </cfRule>
    <cfRule type="expression" dxfId="293" priority="6280" stopIfTrue="1">
      <formula>INDIRECT("E"&amp;ROW())="Delivered To Depot/Container"</formula>
    </cfRule>
    <cfRule type="expression" dxfId="292" priority="6281" stopIfTrue="1">
      <formula>INDIRECT("E"&amp;ROW())="Called Off"</formula>
    </cfRule>
    <cfRule type="expression" dxfId="291" priority="6282" stopIfTrue="1">
      <formula>INDIRECT("E"&amp;ROW())="Await Client Approval"</formula>
    </cfRule>
    <cfRule type="expression" dxfId="290" priority="6283" stopIfTrue="1">
      <formula>INDIRECT("E"&amp;ROW())="SCOPE SURVEY"</formula>
    </cfRule>
    <cfRule type="expression" dxfId="289" priority="6284" stopIfTrue="1">
      <formula>INDIRECT("E"&amp;ROW())="Priced"</formula>
    </cfRule>
    <cfRule type="expression" dxfId="288" priority="6285" stopIfTrue="1">
      <formula>INDIRECT("E"&amp;ROW())="Sent for pricing"</formula>
    </cfRule>
    <cfRule type="expression" dxfId="287" priority="6286" stopIfTrue="1">
      <formula>INDIRECT("E"&amp;ROW())="Await"</formula>
    </cfRule>
    <cfRule type="expression" dxfId="286" priority="6287" stopIfTrue="1">
      <formula>INDIRECT("E"&amp;ROW())="CLEANSED"</formula>
    </cfRule>
    <cfRule type="expression" dxfId="285" priority="6288" stopIfTrue="1">
      <formula>INDIRECT("E"&amp;ROW())="PM TO CLEANSE"</formula>
    </cfRule>
    <cfRule type="expression" dxfId="284" priority="6289" stopIfTrue="1">
      <formula>INDIRECT("E"&amp;ROW())="Survey Received"</formula>
    </cfRule>
    <cfRule type="expression" dxfId="283" priority="6290" stopIfTrue="1">
      <formula>INDIRECT("E"&amp;ROW())="Survey Booked"</formula>
    </cfRule>
  </conditionalFormatting>
  <conditionalFormatting sqref="AC55">
    <cfRule type="expression" dxfId="282" priority="12940" stopIfTrue="1">
      <formula>INDIRECT("E"&amp;ROW())="Delivered To Depot/Container"</formula>
    </cfRule>
    <cfRule type="expression" dxfId="281" priority="12941" stopIfTrue="1">
      <formula>INDIRECT("E"&amp;ROW())="Called Off"</formula>
    </cfRule>
    <cfRule type="expression" dxfId="280" priority="12942" stopIfTrue="1">
      <formula>INDIRECT("E"&amp;ROW())="Await Client Approval"</formula>
    </cfRule>
    <cfRule type="expression" dxfId="279" priority="12943" stopIfTrue="1">
      <formula>INDIRECT("E"&amp;ROW())="SCOPE SURVEY"</formula>
    </cfRule>
    <cfRule type="expression" dxfId="278" priority="12944" stopIfTrue="1">
      <formula>INDIRECT("E"&amp;ROW())="Priced"</formula>
    </cfRule>
    <cfRule type="expression" dxfId="277" priority="12945" stopIfTrue="1">
      <formula>INDIRECT("E"&amp;ROW())="Sent for pricing"</formula>
    </cfRule>
    <cfRule type="expression" dxfId="276" priority="12946" stopIfTrue="1">
      <formula>INDIRECT("E"&amp;ROW())="Await"</formula>
    </cfRule>
    <cfRule type="expression" dxfId="275" priority="12947" stopIfTrue="1">
      <formula>INDIRECT("E"&amp;ROW())="CLEANSED"</formula>
    </cfRule>
    <cfRule type="expression" dxfId="274" priority="12948" stopIfTrue="1">
      <formula>INDIRECT("E"&amp;ROW())="PM TO CLEANSE"</formula>
    </cfRule>
    <cfRule type="expression" dxfId="273" priority="12949" stopIfTrue="1">
      <formula>INDIRECT("E"&amp;ROW())="Survey Received"</formula>
    </cfRule>
    <cfRule type="expression" dxfId="272" priority="12950" stopIfTrue="1">
      <formula>INDIRECT("E"&amp;ROW())="Survey Booked"</formula>
    </cfRule>
  </conditionalFormatting>
  <conditionalFormatting sqref="AC61">
    <cfRule type="expression" dxfId="271" priority="4559" stopIfTrue="1">
      <formula>INDIRECT("E"&amp;ROW())="Delivered To Depot/Container"</formula>
    </cfRule>
    <cfRule type="expression" dxfId="270" priority="4560" stopIfTrue="1">
      <formula>INDIRECT("E"&amp;ROW())="Called Off"</formula>
    </cfRule>
    <cfRule type="expression" dxfId="269" priority="4561" stopIfTrue="1">
      <formula>INDIRECT("E"&amp;ROW())="Await Client Approval"</formula>
    </cfRule>
    <cfRule type="expression" dxfId="268" priority="4562" stopIfTrue="1">
      <formula>INDIRECT("E"&amp;ROW())="SCOPE SURVEY"</formula>
    </cfRule>
    <cfRule type="expression" dxfId="267" priority="4563" stopIfTrue="1">
      <formula>INDIRECT("E"&amp;ROW())="Priced"</formula>
    </cfRule>
    <cfRule type="expression" dxfId="266" priority="4564" stopIfTrue="1">
      <formula>INDIRECT("E"&amp;ROW())="Sent for pricing"</formula>
    </cfRule>
    <cfRule type="expression" dxfId="265" priority="4565" stopIfTrue="1">
      <formula>INDIRECT("E"&amp;ROW())="Await"</formula>
    </cfRule>
    <cfRule type="expression" dxfId="264" priority="4566" stopIfTrue="1">
      <formula>INDIRECT("E"&amp;ROW())="CLEANSED"</formula>
    </cfRule>
    <cfRule type="expression" dxfId="263" priority="4567" stopIfTrue="1">
      <formula>INDIRECT("E"&amp;ROW())="PM TO CLEANSE"</formula>
    </cfRule>
    <cfRule type="expression" dxfId="262" priority="4568" stopIfTrue="1">
      <formula>INDIRECT("E"&amp;ROW())="Survey Received"</formula>
    </cfRule>
    <cfRule type="expression" dxfId="261" priority="4569" stopIfTrue="1">
      <formula>INDIRECT("E"&amp;ROW())="Survey Booked"</formula>
    </cfRule>
  </conditionalFormatting>
  <conditionalFormatting sqref="AC151">
    <cfRule type="expression" dxfId="260" priority="6211" stopIfTrue="1">
      <formula>INDIRECT("E"&amp;ROW())="Delivered To Depot/Container"</formula>
    </cfRule>
    <cfRule type="expression" dxfId="259" priority="6212" stopIfTrue="1">
      <formula>INDIRECT("E"&amp;ROW())="Called Off"</formula>
    </cfRule>
    <cfRule type="expression" dxfId="258" priority="6213" stopIfTrue="1">
      <formula>INDIRECT("E"&amp;ROW())="Await Client Approval"</formula>
    </cfRule>
    <cfRule type="expression" dxfId="257" priority="6214" stopIfTrue="1">
      <formula>INDIRECT("E"&amp;ROW())="SCOPE SURVEY"</formula>
    </cfRule>
    <cfRule type="expression" dxfId="256" priority="6215" stopIfTrue="1">
      <formula>INDIRECT("E"&amp;ROW())="Priced"</formula>
    </cfRule>
    <cfRule type="expression" dxfId="255" priority="6216" stopIfTrue="1">
      <formula>INDIRECT("E"&amp;ROW())="Sent for pricing"</formula>
    </cfRule>
    <cfRule type="expression" dxfId="254" priority="6217" stopIfTrue="1">
      <formula>INDIRECT("E"&amp;ROW())="Await"</formula>
    </cfRule>
    <cfRule type="expression" dxfId="253" priority="6218" stopIfTrue="1">
      <formula>INDIRECT("E"&amp;ROW())="CLEANSED"</formula>
    </cfRule>
    <cfRule type="expression" dxfId="252" priority="6219" stopIfTrue="1">
      <formula>INDIRECT("E"&amp;ROW())="PM TO CLEANSE"</formula>
    </cfRule>
    <cfRule type="expression" dxfId="251" priority="6220" stopIfTrue="1">
      <formula>INDIRECT("E"&amp;ROW())="Survey Received"</formula>
    </cfRule>
    <cfRule type="expression" dxfId="250" priority="6221" stopIfTrue="1">
      <formula>INDIRECT("E"&amp;ROW())="Survey Booked"</formula>
    </cfRule>
  </conditionalFormatting>
  <conditionalFormatting sqref="A196:B196">
    <cfRule type="expression" dxfId="249" priority="201" stopIfTrue="1">
      <formula>INDIRECT("E"&amp;ROW())="Recall Required"</formula>
    </cfRule>
    <cfRule type="expression" dxfId="248" priority="202" stopIfTrue="1">
      <formula>INDIRECT("E"&amp;ROW())="Supply Only"</formula>
    </cfRule>
    <cfRule type="expression" dxfId="247" priority="203" stopIfTrue="1">
      <formula>INDIRECT("E"&amp;ROW())="Part Fitted"</formula>
    </cfRule>
    <cfRule type="expression" dxfId="246" priority="204" stopIfTrue="1">
      <formula>INDIRECT("E"&amp;ROW())="confirmed"</formula>
    </cfRule>
    <cfRule type="expression" dxfId="245" priority="205" stopIfTrue="1">
      <formula>INDIRECT("E"&amp;ROW())="Duplicate"</formula>
    </cfRule>
    <cfRule type="expression" dxfId="244" priority="206" stopIfTrue="1">
      <formula>INDIRECT("E"&amp;ROW())="Handed Back"</formula>
    </cfRule>
    <cfRule type="expression" dxfId="243" priority="207" stopIfTrue="1">
      <formula>INDIRECT("E"&amp;ROW())="Refusal"</formula>
    </cfRule>
    <cfRule type="expression" dxfId="242" priority="208" stopIfTrue="1">
      <formula>INDIRECT("E"&amp;ROW())="No Access install"</formula>
    </cfRule>
    <cfRule type="expression" dxfId="241" priority="209" stopIfTrue="1">
      <formula>INDIRECT("E"&amp;ROW())="No Access survey"</formula>
    </cfRule>
    <cfRule type="expression" dxfId="240" priority="210" stopIfTrue="1">
      <formula>INDIRECT("E"&amp;ROW())="NWR"</formula>
    </cfRule>
    <cfRule type="expression" dxfId="239" priority="211" stopIfTrue="1">
      <formula>INDIRECT("E"&amp;ROW())="Cancelled"</formula>
    </cfRule>
    <cfRule type="expression" dxfId="238" priority="212" stopIfTrue="1">
      <formula>INDIRECT("E"&amp;ROW())="On hold"</formula>
    </cfRule>
    <cfRule type="expression" dxfId="237" priority="213" stopIfTrue="1">
      <formula>INDIRECT("E"&amp;ROW())="Handed Over"</formula>
    </cfRule>
    <cfRule type="expression" dxfId="236" priority="214" stopIfTrue="1">
      <formula>INDIRECT("E"&amp;ROW())="Fitted"</formula>
    </cfRule>
    <cfRule type="expression" dxfId="235" priority="215" stopIfTrue="1">
      <formula>INDIRECT("E"&amp;ROW())="Booked to fit"</formula>
    </cfRule>
    <cfRule type="expression" dxfId="234" priority="216" stopIfTrue="1">
      <formula>INDIRECT("E"&amp;ROW())="Delivered To Depot/Container"</formula>
    </cfRule>
    <cfRule type="expression" dxfId="233" priority="217" stopIfTrue="1">
      <formula>INDIRECT("E"&amp;ROW())="Called Off"</formula>
    </cfRule>
    <cfRule type="expression" dxfId="232" priority="218" stopIfTrue="1">
      <formula>INDIRECT("E"&amp;ROW())="Await Client Approval"</formula>
    </cfRule>
    <cfRule type="expression" dxfId="231" priority="219" stopIfTrue="1">
      <formula>INDIRECT("E"&amp;ROW())="SCOPE SURVEY"</formula>
    </cfRule>
    <cfRule type="expression" dxfId="230" priority="220" stopIfTrue="1">
      <formula>INDIRECT("E"&amp;ROW())="Priced"</formula>
    </cfRule>
    <cfRule type="expression" dxfId="229" priority="221" stopIfTrue="1">
      <formula>INDIRECT("E"&amp;ROW())="Sent for pricing"</formula>
    </cfRule>
    <cfRule type="expression" dxfId="228" priority="222" stopIfTrue="1">
      <formula>INDIRECT("E"&amp;ROW())="Await"</formula>
    </cfRule>
    <cfRule type="expression" dxfId="227" priority="223" stopIfTrue="1">
      <formula>INDIRECT("E"&amp;ROW())="CLEANSED"</formula>
    </cfRule>
    <cfRule type="expression" dxfId="226" priority="224" stopIfTrue="1">
      <formula>INDIRECT("E"&amp;ROW())="PM TO CLEANSE"</formula>
    </cfRule>
    <cfRule type="expression" dxfId="225" priority="225" stopIfTrue="1">
      <formula>INDIRECT("E"&amp;ROW())="Survey Received"</formula>
    </cfRule>
    <cfRule type="expression" dxfId="224" priority="226" stopIfTrue="1">
      <formula>INDIRECT("E"&amp;ROW())="Survey Booked"</formula>
    </cfRule>
  </conditionalFormatting>
  <conditionalFormatting sqref="D196:H196 U196:AB196">
    <cfRule type="expression" dxfId="223" priority="63" stopIfTrue="1">
      <formula>INDIRECT("E"&amp;ROW())="Recall Required"</formula>
    </cfRule>
  </conditionalFormatting>
  <conditionalFormatting sqref="D196:T196">
    <cfRule type="expression" dxfId="222" priority="234" stopIfTrue="1">
      <formula>INDIRECT("E"&amp;ROW())="Refusal"</formula>
    </cfRule>
    <cfRule type="expression" dxfId="221" priority="235" stopIfTrue="1">
      <formula>INDIRECT("E"&amp;ROW())="No Access install"</formula>
    </cfRule>
    <cfRule type="expression" dxfId="220" priority="236" stopIfTrue="1">
      <formula>INDIRECT("E"&amp;ROW())="No Access survey"</formula>
    </cfRule>
    <cfRule type="expression" dxfId="219" priority="237" stopIfTrue="1">
      <formula>INDIRECT("E"&amp;ROW())="NWR"</formula>
    </cfRule>
    <cfRule type="expression" dxfId="218" priority="238" stopIfTrue="1">
      <formula>INDIRECT("E"&amp;ROW())="Cancelled"</formula>
    </cfRule>
    <cfRule type="expression" dxfId="217" priority="239" stopIfTrue="1">
      <formula>INDIRECT("E"&amp;ROW())="On hold"</formula>
    </cfRule>
    <cfRule type="expression" dxfId="216" priority="240" stopIfTrue="1">
      <formula>INDIRECT("E"&amp;ROW())="Handed Over"</formula>
    </cfRule>
    <cfRule type="expression" dxfId="215" priority="241" stopIfTrue="1">
      <formula>INDIRECT("E"&amp;ROW())="Fitted"</formula>
    </cfRule>
    <cfRule type="expression" dxfId="214" priority="242" stopIfTrue="1">
      <formula>INDIRECT("E"&amp;ROW())="Booked to fit"</formula>
    </cfRule>
    <cfRule type="expression" dxfId="213" priority="243" stopIfTrue="1">
      <formula>INDIRECT("E"&amp;ROW())="Delivered To Depot/Container"</formula>
    </cfRule>
    <cfRule type="expression" dxfId="212" priority="244" stopIfTrue="1">
      <formula>INDIRECT("E"&amp;ROW())="Called Off"</formula>
    </cfRule>
    <cfRule type="expression" dxfId="211" priority="245" stopIfTrue="1">
      <formula>INDIRECT("E"&amp;ROW())="Await Client Approval"</formula>
    </cfRule>
    <cfRule type="expression" dxfId="210" priority="246" stopIfTrue="1">
      <formula>INDIRECT("E"&amp;ROW())="SCOPE SURVEY"</formula>
    </cfRule>
    <cfRule type="expression" dxfId="209" priority="247" stopIfTrue="1">
      <formula>INDIRECT("E"&amp;ROW())="Priced"</formula>
    </cfRule>
    <cfRule type="expression" dxfId="208" priority="248" stopIfTrue="1">
      <formula>INDIRECT("E"&amp;ROW())="Sent for pricing"</formula>
    </cfRule>
    <cfRule type="expression" dxfId="207" priority="249" stopIfTrue="1">
      <formula>INDIRECT("E"&amp;ROW())="Await"</formula>
    </cfRule>
    <cfRule type="expression" dxfId="206" priority="250" stopIfTrue="1">
      <formula>INDIRECT("E"&amp;ROW())="CLEANSED"</formula>
    </cfRule>
    <cfRule type="expression" dxfId="205" priority="251" stopIfTrue="1">
      <formula>INDIRECT("E"&amp;ROW())="PM TO CLEANSE"</formula>
    </cfRule>
    <cfRule type="expression" dxfId="204" priority="252" stopIfTrue="1">
      <formula>INDIRECT("E"&amp;ROW())="Survey Received"</formula>
    </cfRule>
    <cfRule type="expression" dxfId="203" priority="253" stopIfTrue="1">
      <formula>INDIRECT("E"&amp;ROW())="Survey Booked"</formula>
    </cfRule>
  </conditionalFormatting>
  <conditionalFormatting sqref="D196:AB196">
    <cfRule type="expression" dxfId="202" priority="176" stopIfTrue="1">
      <formula>INDIRECT("E"&amp;ROW())="Part Fitted"</formula>
    </cfRule>
    <cfRule type="expression" dxfId="201" priority="177" stopIfTrue="1">
      <formula>INDIRECT("E"&amp;ROW())="confirmed"</formula>
    </cfRule>
    <cfRule type="expression" dxfId="200" priority="178" stopIfTrue="1">
      <formula>INDIRECT("E"&amp;ROW())="Duplicate"</formula>
    </cfRule>
    <cfRule type="expression" dxfId="199" priority="179" stopIfTrue="1">
      <formula>INDIRECT("E"&amp;ROW())="Handed Back"</formula>
    </cfRule>
  </conditionalFormatting>
  <conditionalFormatting sqref="D196:AB196">
    <cfRule type="expression" dxfId="198" priority="175" stopIfTrue="1">
      <formula>INDIRECT("E"&amp;ROW())="Supply Only"</formula>
    </cfRule>
  </conditionalFormatting>
  <conditionalFormatting sqref="H196:AA196">
    <cfRule type="expression" dxfId="197" priority="254" stopIfTrue="1">
      <formula>INDIRECT("E"&amp;ROW())="Fitted"</formula>
    </cfRule>
    <cfRule type="expression" dxfId="196" priority="255" stopIfTrue="1">
      <formula>INDIRECT("E"&amp;ROW())="Booked to fit"</formula>
    </cfRule>
    <cfRule type="expression" dxfId="195" priority="256" stopIfTrue="1">
      <formula>INDIRECT("E"&amp;ROW())="Delivered To Depot/Container"</formula>
    </cfRule>
    <cfRule type="expression" dxfId="194" priority="257" stopIfTrue="1">
      <formula>INDIRECT("E"&amp;ROW())="Called Off"</formula>
    </cfRule>
    <cfRule type="expression" dxfId="193" priority="258" stopIfTrue="1">
      <formula>INDIRECT("E"&amp;ROW())="Await Client Approval"</formula>
    </cfRule>
    <cfRule type="expression" dxfId="192" priority="259" stopIfTrue="1">
      <formula>INDIRECT("E"&amp;ROW())="SCOPE SURVEY"</formula>
    </cfRule>
    <cfRule type="expression" dxfId="191" priority="260" stopIfTrue="1">
      <formula>INDIRECT("E"&amp;ROW())="Priced"</formula>
    </cfRule>
  </conditionalFormatting>
  <conditionalFormatting sqref="H196:AA196">
    <cfRule type="expression" dxfId="190" priority="118">
      <formula>INDIRECT("D"&amp;ROW())="Yes"</formula>
    </cfRule>
    <cfRule type="expression" dxfId="189" priority="119" stopIfTrue="1">
      <formula>INDIRECT("E"&amp;ROW())="Supply Only"</formula>
    </cfRule>
    <cfRule type="expression" dxfId="188" priority="120" stopIfTrue="1">
      <formula>INDIRECT("E"&amp;ROW())="Part Fitted"</formula>
    </cfRule>
    <cfRule type="expression" dxfId="187" priority="121" stopIfTrue="1">
      <formula>INDIRECT("E"&amp;ROW())="confirmed"</formula>
    </cfRule>
    <cfRule type="expression" dxfId="186" priority="122" stopIfTrue="1">
      <formula>INDIRECT("E"&amp;ROW())="Duplicate"</formula>
    </cfRule>
    <cfRule type="expression" dxfId="185" priority="123" stopIfTrue="1">
      <formula>INDIRECT("E"&amp;ROW())="Handed Back"</formula>
    </cfRule>
    <cfRule type="expression" dxfId="184" priority="124" stopIfTrue="1">
      <formula>INDIRECT("E"&amp;ROW())="Refusal"</formula>
    </cfRule>
    <cfRule type="expression" dxfId="183" priority="125" stopIfTrue="1">
      <formula>INDIRECT("E"&amp;ROW())="No Access install"</formula>
    </cfRule>
    <cfRule type="expression" dxfId="182" priority="126" stopIfTrue="1">
      <formula>INDIRECT("E"&amp;ROW())="No Access survey"</formula>
    </cfRule>
    <cfRule type="expression" dxfId="181" priority="127" stopIfTrue="1">
      <formula>INDIRECT("E"&amp;ROW())="NWR"</formula>
    </cfRule>
    <cfRule type="expression" dxfId="180" priority="128" stopIfTrue="1">
      <formula>INDIRECT("E"&amp;ROW())="Cancelled"</formula>
    </cfRule>
    <cfRule type="expression" dxfId="179" priority="129" stopIfTrue="1">
      <formula>INDIRECT("E"&amp;ROW())="On hold"</formula>
    </cfRule>
    <cfRule type="expression" dxfId="178" priority="130" stopIfTrue="1">
      <formula>INDIRECT("E"&amp;ROW())="Handed Over"</formula>
    </cfRule>
    <cfRule type="expression" dxfId="177" priority="131" stopIfTrue="1">
      <formula>INDIRECT("E"&amp;ROW())="Sent for pricing"</formula>
    </cfRule>
    <cfRule type="expression" dxfId="176" priority="132" stopIfTrue="1">
      <formula>INDIRECT("E"&amp;ROW())="Await"</formula>
    </cfRule>
    <cfRule type="expression" dxfId="175" priority="133" stopIfTrue="1">
      <formula>INDIRECT("E"&amp;ROW())="CLEANSED"</formula>
    </cfRule>
    <cfRule type="expression" dxfId="174" priority="134" stopIfTrue="1">
      <formula>INDIRECT("E"&amp;ROW())="PM TO CLEANSE"</formula>
    </cfRule>
    <cfRule type="expression" dxfId="173" priority="135" stopIfTrue="1">
      <formula>INDIRECT("E"&amp;ROW())="Survey Received"</formula>
    </cfRule>
    <cfRule type="expression" dxfId="172" priority="136" stopIfTrue="1">
      <formula>INDIRECT("E"&amp;ROW())="Survey Booked"</formula>
    </cfRule>
  </conditionalFormatting>
  <conditionalFormatting sqref="H196:AB196">
    <cfRule type="expression" dxfId="171" priority="137" stopIfTrue="1">
      <formula>INDIRECT("E"&amp;ROW())="Await Client Approval"</formula>
    </cfRule>
    <cfRule type="expression" dxfId="170" priority="138" stopIfTrue="1">
      <formula>INDIRECT("E"&amp;ROW())="SCOPE SURVEY"</formula>
    </cfRule>
    <cfRule type="expression" dxfId="169" priority="139" stopIfTrue="1">
      <formula>INDIRECT("E"&amp;ROW())="Priced"</formula>
    </cfRule>
    <cfRule type="expression" dxfId="168" priority="140" stopIfTrue="1">
      <formula>INDIRECT("E"&amp;ROW())="Sent for pricing"</formula>
    </cfRule>
    <cfRule type="expression" dxfId="167" priority="141" stopIfTrue="1">
      <formula>INDIRECT("E"&amp;ROW())="Await"</formula>
    </cfRule>
    <cfRule type="expression" dxfId="166" priority="142" stopIfTrue="1">
      <formula>INDIRECT("E"&amp;ROW())="CLEANSED"</formula>
    </cfRule>
    <cfRule type="expression" dxfId="165" priority="143" stopIfTrue="1">
      <formula>INDIRECT("E"&amp;ROW())="PM TO CLEANSE"</formula>
    </cfRule>
    <cfRule type="expression" dxfId="164" priority="144" stopIfTrue="1">
      <formula>INDIRECT("E"&amp;ROW())="Survey Received"</formula>
    </cfRule>
    <cfRule type="expression" dxfId="163" priority="145" stopIfTrue="1">
      <formula>INDIRECT("E"&amp;ROW())="Survey Booked"</formula>
    </cfRule>
    <cfRule type="expression" dxfId="162" priority="146" stopIfTrue="1">
      <formula>INDIRECT("E"&amp;ROW())="Supply Only"</formula>
    </cfRule>
    <cfRule type="expression" dxfId="161" priority="147" stopIfTrue="1">
      <formula>INDIRECT("E"&amp;ROW())="Part Fitted"</formula>
    </cfRule>
    <cfRule type="expression" dxfId="160" priority="148" stopIfTrue="1">
      <formula>INDIRECT("E"&amp;ROW())="confirmed"</formula>
    </cfRule>
    <cfRule type="expression" dxfId="159" priority="149" stopIfTrue="1">
      <formula>INDIRECT("E"&amp;ROW())="Duplicate"</formula>
    </cfRule>
    <cfRule type="expression" dxfId="158" priority="150" stopIfTrue="1">
      <formula>INDIRECT("E"&amp;ROW())="Handed Back"</formula>
    </cfRule>
    <cfRule type="expression" dxfId="157" priority="151" stopIfTrue="1">
      <formula>INDIRECT("E"&amp;ROW())="Refusal"</formula>
    </cfRule>
    <cfRule type="expression" dxfId="156" priority="152" stopIfTrue="1">
      <formula>INDIRECT("E"&amp;ROW())="No Access install"</formula>
    </cfRule>
    <cfRule type="expression" dxfId="155" priority="153" stopIfTrue="1">
      <formula>INDIRECT("E"&amp;ROW())="No Access survey"</formula>
    </cfRule>
    <cfRule type="expression" dxfId="154" priority="154" stopIfTrue="1">
      <formula>INDIRECT("E"&amp;ROW())="NWR"</formula>
    </cfRule>
    <cfRule type="expression" dxfId="153" priority="155" stopIfTrue="1">
      <formula>INDIRECT("E"&amp;ROW())="Cancelled"</formula>
    </cfRule>
    <cfRule type="expression" dxfId="152" priority="156" stopIfTrue="1">
      <formula>INDIRECT("E"&amp;ROW())="On hold"</formula>
    </cfRule>
    <cfRule type="expression" dxfId="151" priority="157" stopIfTrue="1">
      <formula>INDIRECT("E"&amp;ROW())="Handed Over"</formula>
    </cfRule>
    <cfRule type="expression" dxfId="150" priority="158" stopIfTrue="1">
      <formula>INDIRECT("E"&amp;ROW())="Fitted"</formula>
    </cfRule>
    <cfRule type="expression" dxfId="149" priority="159" stopIfTrue="1">
      <formula>INDIRECT("E"&amp;ROW())="Booked to fit"</formula>
    </cfRule>
    <cfRule type="expression" dxfId="148" priority="160" stopIfTrue="1">
      <formula>INDIRECT("E"&amp;ROW())="Delivered To Depot/Container"</formula>
    </cfRule>
    <cfRule type="expression" dxfId="147" priority="161" stopIfTrue="1">
      <formula>INDIRECT("E"&amp;ROW())="Called Off"</formula>
    </cfRule>
    <cfRule type="expression" dxfId="146" priority="162" stopIfTrue="1">
      <formula>INDIRECT("E"&amp;ROW())="Recall Required"</formula>
    </cfRule>
    <cfRule type="expression" dxfId="145" priority="163">
      <formula>INDIRECT("D"&amp;ROW())="Yes"</formula>
    </cfRule>
  </conditionalFormatting>
  <conditionalFormatting sqref="I196:T196">
    <cfRule type="expression" dxfId="144" priority="227">
      <formula>INDIRECT("D"&amp;ROW())="Yes"</formula>
    </cfRule>
    <cfRule type="expression" dxfId="143" priority="228" stopIfTrue="1">
      <formula>INDIRECT("E"&amp;ROW())="Recall Required"</formula>
    </cfRule>
    <cfRule type="expression" dxfId="142" priority="229" stopIfTrue="1">
      <formula>INDIRECT("E"&amp;ROW())="Supply Only"</formula>
    </cfRule>
    <cfRule type="expression" dxfId="141" priority="230" stopIfTrue="1">
      <formula>INDIRECT("E"&amp;ROW())="Part Fitted"</formula>
    </cfRule>
    <cfRule type="expression" dxfId="140" priority="231" stopIfTrue="1">
      <formula>INDIRECT("E"&amp;ROW())="confirmed"</formula>
    </cfRule>
    <cfRule type="expression" dxfId="139" priority="232" stopIfTrue="1">
      <formula>INDIRECT("E"&amp;ROW())="Duplicate"</formula>
    </cfRule>
    <cfRule type="expression" dxfId="138" priority="233" stopIfTrue="1">
      <formula>INDIRECT("E"&amp;ROW())="Handed Back"</formula>
    </cfRule>
  </conditionalFormatting>
  <conditionalFormatting sqref="I196:AB196">
    <cfRule type="expression" dxfId="137" priority="64" stopIfTrue="1">
      <formula>INDIRECT("E"&amp;ROW())="Await Client Approval"</formula>
    </cfRule>
    <cfRule type="expression" dxfId="136" priority="65" stopIfTrue="1">
      <formula>INDIRECT("E"&amp;ROW())="SCOPE SURVEY"</formula>
    </cfRule>
    <cfRule type="expression" dxfId="135" priority="66" stopIfTrue="1">
      <formula>INDIRECT("E"&amp;ROW())="Priced"</formula>
    </cfRule>
    <cfRule type="expression" dxfId="134" priority="67" stopIfTrue="1">
      <formula>INDIRECT("E"&amp;ROW())="Sent for pricing"</formula>
    </cfRule>
    <cfRule type="expression" dxfId="133" priority="68" stopIfTrue="1">
      <formula>INDIRECT("E"&amp;ROW())="Await"</formula>
    </cfRule>
    <cfRule type="expression" dxfId="132" priority="69" stopIfTrue="1">
      <formula>INDIRECT("E"&amp;ROW())="CLEANSED"</formula>
    </cfRule>
    <cfRule type="expression" dxfId="131" priority="70" stopIfTrue="1">
      <formula>INDIRECT("E"&amp;ROW())="PM TO CLEANSE"</formula>
    </cfRule>
    <cfRule type="expression" dxfId="130" priority="71" stopIfTrue="1">
      <formula>INDIRECT("E"&amp;ROW())="Survey Received"</formula>
    </cfRule>
    <cfRule type="expression" dxfId="129" priority="72" stopIfTrue="1">
      <formula>INDIRECT("E"&amp;ROW())="Survey Booked"</formula>
    </cfRule>
    <cfRule type="expression" dxfId="128" priority="73">
      <formula>INDIRECT("D"&amp;ROW())="Yes"</formula>
    </cfRule>
    <cfRule type="expression" dxfId="127" priority="74" stopIfTrue="1">
      <formula>INDIRECT("E"&amp;ROW())="Recall Required"</formula>
    </cfRule>
    <cfRule type="expression" dxfId="126" priority="75" stopIfTrue="1">
      <formula>INDIRECT("E"&amp;ROW())="Supply Only"</formula>
    </cfRule>
    <cfRule type="expression" dxfId="125" priority="76" stopIfTrue="1">
      <formula>INDIRECT("E"&amp;ROW())="Part Fitted"</formula>
    </cfRule>
    <cfRule type="expression" dxfId="124" priority="77" stopIfTrue="1">
      <formula>INDIRECT("E"&amp;ROW())="confirmed"</formula>
    </cfRule>
    <cfRule type="expression" dxfId="123" priority="78" stopIfTrue="1">
      <formula>INDIRECT("E"&amp;ROW())="Duplicate"</formula>
    </cfRule>
    <cfRule type="expression" dxfId="122" priority="79" stopIfTrue="1">
      <formula>INDIRECT("E"&amp;ROW())="Handed Back"</formula>
    </cfRule>
    <cfRule type="expression" dxfId="121" priority="80" stopIfTrue="1">
      <formula>INDIRECT("E"&amp;ROW())="Refusal"</formula>
    </cfRule>
    <cfRule type="expression" dxfId="120" priority="81" stopIfTrue="1">
      <formula>INDIRECT("E"&amp;ROW())="No Access install"</formula>
    </cfRule>
    <cfRule type="expression" dxfId="119" priority="82" stopIfTrue="1">
      <formula>INDIRECT("E"&amp;ROW())="No Access survey"</formula>
    </cfRule>
    <cfRule type="expression" dxfId="118" priority="83" stopIfTrue="1">
      <formula>INDIRECT("E"&amp;ROW())="NWR"</formula>
    </cfRule>
    <cfRule type="expression" dxfId="117" priority="84" stopIfTrue="1">
      <formula>INDIRECT("E"&amp;ROW())="Cancelled"</formula>
    </cfRule>
    <cfRule type="expression" dxfId="116" priority="85" stopIfTrue="1">
      <formula>INDIRECT("E"&amp;ROW())="On hold"</formula>
    </cfRule>
    <cfRule type="expression" dxfId="115" priority="86" stopIfTrue="1">
      <formula>INDIRECT("E"&amp;ROW())="Handed Over"</formula>
    </cfRule>
    <cfRule type="expression" dxfId="114" priority="87" stopIfTrue="1">
      <formula>INDIRECT("E"&amp;ROW())="Fitted"</formula>
    </cfRule>
    <cfRule type="expression" dxfId="113" priority="88" stopIfTrue="1">
      <formula>INDIRECT("E"&amp;ROW())="Booked to fit"</formula>
    </cfRule>
    <cfRule type="expression" dxfId="112" priority="89" stopIfTrue="1">
      <formula>INDIRECT("E"&amp;ROW())="Delivered To Depot/Container"</formula>
    </cfRule>
    <cfRule type="expression" dxfId="111" priority="90" stopIfTrue="1">
      <formula>INDIRECT("E"&amp;ROW())="Called Off"</formula>
    </cfRule>
    <cfRule type="expression" dxfId="110" priority="91">
      <formula>INDIRECT("D"&amp;ROW())="Yes"</formula>
    </cfRule>
    <cfRule type="expression" dxfId="109" priority="92" stopIfTrue="1">
      <formula>INDIRECT("E"&amp;ROW())="Recall Required"</formula>
    </cfRule>
    <cfRule type="expression" dxfId="108" priority="93" stopIfTrue="1">
      <formula>INDIRECT("E"&amp;ROW())="Supply Only"</formula>
    </cfRule>
    <cfRule type="expression" dxfId="107" priority="94" stopIfTrue="1">
      <formula>INDIRECT("E"&amp;ROW())="Part Fitted"</formula>
    </cfRule>
    <cfRule type="expression" dxfId="106" priority="95" stopIfTrue="1">
      <formula>INDIRECT("E"&amp;ROW())="confirmed"</formula>
    </cfRule>
    <cfRule type="expression" dxfId="105" priority="96" stopIfTrue="1">
      <formula>INDIRECT("E"&amp;ROW())="Duplicate"</formula>
    </cfRule>
    <cfRule type="expression" dxfId="104" priority="97" stopIfTrue="1">
      <formula>INDIRECT("E"&amp;ROW())="Handed Back"</formula>
    </cfRule>
    <cfRule type="expression" dxfId="103" priority="98" stopIfTrue="1">
      <formula>INDIRECT("E"&amp;ROW())="Refusal"</formula>
    </cfRule>
    <cfRule type="expression" dxfId="102" priority="99" stopIfTrue="1">
      <formula>INDIRECT("E"&amp;ROW())="No Access install"</formula>
    </cfRule>
    <cfRule type="expression" dxfId="101" priority="100" stopIfTrue="1">
      <formula>INDIRECT("E"&amp;ROW())="No Access survey"</formula>
    </cfRule>
    <cfRule type="expression" dxfId="100" priority="101" stopIfTrue="1">
      <formula>INDIRECT("E"&amp;ROW())="NWR"</formula>
    </cfRule>
    <cfRule type="expression" dxfId="99" priority="102" stopIfTrue="1">
      <formula>INDIRECT("E"&amp;ROW())="Cancelled"</formula>
    </cfRule>
    <cfRule type="expression" dxfId="98" priority="103" stopIfTrue="1">
      <formula>INDIRECT("E"&amp;ROW())="On hold"</formula>
    </cfRule>
    <cfRule type="expression" dxfId="97" priority="104" stopIfTrue="1">
      <formula>INDIRECT("E"&amp;ROW())="Handed Over"</formula>
    </cfRule>
    <cfRule type="expression" dxfId="96" priority="105" stopIfTrue="1">
      <formula>INDIRECT("E"&amp;ROW())="Fitted"</formula>
    </cfRule>
    <cfRule type="expression" dxfId="95" priority="106" stopIfTrue="1">
      <formula>INDIRECT("E"&amp;ROW())="Booked to fit"</formula>
    </cfRule>
    <cfRule type="expression" dxfId="94" priority="107" stopIfTrue="1">
      <formula>INDIRECT("E"&amp;ROW())="Delivered To Depot/Container"</formula>
    </cfRule>
    <cfRule type="expression" dxfId="93" priority="108" stopIfTrue="1">
      <formula>INDIRECT("E"&amp;ROW())="Called Off"</formula>
    </cfRule>
    <cfRule type="expression" dxfId="92" priority="109" stopIfTrue="1">
      <formula>INDIRECT("E"&amp;ROW())="Await Client Approval"</formula>
    </cfRule>
    <cfRule type="expression" dxfId="91" priority="110" stopIfTrue="1">
      <formula>INDIRECT("E"&amp;ROW())="SCOPE SURVEY"</formula>
    </cfRule>
    <cfRule type="expression" dxfId="90" priority="111" stopIfTrue="1">
      <formula>INDIRECT("E"&amp;ROW())="Priced"</formula>
    </cfRule>
    <cfRule type="expression" dxfId="89" priority="112" stopIfTrue="1">
      <formula>INDIRECT("E"&amp;ROW())="Sent for pricing"</formula>
    </cfRule>
    <cfRule type="expression" dxfId="88" priority="113" stopIfTrue="1">
      <formula>INDIRECT("E"&amp;ROW())="Await"</formula>
    </cfRule>
    <cfRule type="expression" dxfId="87" priority="114" stopIfTrue="1">
      <formula>INDIRECT("E"&amp;ROW())="CLEANSED"</formula>
    </cfRule>
    <cfRule type="expression" dxfId="86" priority="115" stopIfTrue="1">
      <formula>INDIRECT("E"&amp;ROW())="PM TO CLEANSE"</formula>
    </cfRule>
    <cfRule type="expression" dxfId="85" priority="116" stopIfTrue="1">
      <formula>INDIRECT("E"&amp;ROW())="Survey Received"</formula>
    </cfRule>
    <cfRule type="expression" dxfId="84" priority="117" stopIfTrue="1">
      <formula>INDIRECT("E"&amp;ROW())="Survey Booked"</formula>
    </cfRule>
    <cfRule type="expression" dxfId="83" priority="164" stopIfTrue="1">
      <formula>INDIRECT("E"&amp;ROW())="Await Client Approval"</formula>
    </cfRule>
    <cfRule type="expression" dxfId="82" priority="165" stopIfTrue="1">
      <formula>INDIRECT("E"&amp;ROW())="SCOPE SURVEY"</formula>
    </cfRule>
    <cfRule type="expression" dxfId="81" priority="166" stopIfTrue="1">
      <formula>INDIRECT("E"&amp;ROW())="Priced"</formula>
    </cfRule>
    <cfRule type="expression" dxfId="80" priority="167" stopIfTrue="1">
      <formula>INDIRECT("E"&amp;ROW())="Sent for pricing"</formula>
    </cfRule>
    <cfRule type="expression" dxfId="79" priority="168" stopIfTrue="1">
      <formula>INDIRECT("E"&amp;ROW())="Await"</formula>
    </cfRule>
    <cfRule type="expression" dxfId="78" priority="169" stopIfTrue="1">
      <formula>INDIRECT("E"&amp;ROW())="CLEANSED"</formula>
    </cfRule>
    <cfRule type="expression" dxfId="77" priority="170" stopIfTrue="1">
      <formula>INDIRECT("E"&amp;ROW())="PM TO CLEANSE"</formula>
    </cfRule>
    <cfRule type="expression" dxfId="76" priority="171" stopIfTrue="1">
      <formula>INDIRECT("E"&amp;ROW())="Survey Received"</formula>
    </cfRule>
    <cfRule type="expression" dxfId="75" priority="172" stopIfTrue="1">
      <formula>INDIRECT("E"&amp;ROW())="Survey Booked"</formula>
    </cfRule>
    <cfRule type="expression" dxfId="74" priority="173">
      <formula>INDIRECT("D"&amp;ROW())="Yes"</formula>
    </cfRule>
    <cfRule type="expression" dxfId="73" priority="174" stopIfTrue="1">
      <formula>INDIRECT("E"&amp;ROW())="Recall Required"</formula>
    </cfRule>
    <cfRule type="expression" dxfId="72" priority="180" stopIfTrue="1">
      <formula>INDIRECT("E"&amp;ROW())="Refusal"</formula>
    </cfRule>
    <cfRule type="expression" dxfId="71" priority="181" stopIfTrue="1">
      <formula>INDIRECT("E"&amp;ROW())="No Access install"</formula>
    </cfRule>
    <cfRule type="expression" dxfId="70" priority="182" stopIfTrue="1">
      <formula>INDIRECT("E"&amp;ROW())="No Access survey"</formula>
    </cfRule>
    <cfRule type="expression" dxfId="69" priority="183" stopIfTrue="1">
      <formula>INDIRECT("E"&amp;ROW())="NWR"</formula>
    </cfRule>
    <cfRule type="expression" dxfId="68" priority="184" stopIfTrue="1">
      <formula>INDIRECT("E"&amp;ROW())="Cancelled"</formula>
    </cfRule>
    <cfRule type="expression" dxfId="67" priority="185" stopIfTrue="1">
      <formula>INDIRECT("E"&amp;ROW())="On hold"</formula>
    </cfRule>
    <cfRule type="expression" dxfId="66" priority="186" stopIfTrue="1">
      <formula>INDIRECT("E"&amp;ROW())="Handed Over"</formula>
    </cfRule>
    <cfRule type="expression" dxfId="65" priority="187" stopIfTrue="1">
      <formula>INDIRECT("E"&amp;ROW())="Fitted"</formula>
    </cfRule>
    <cfRule type="expression" dxfId="64" priority="188" stopIfTrue="1">
      <formula>INDIRECT("E"&amp;ROW())="Booked to fit"</formula>
    </cfRule>
    <cfRule type="expression" dxfId="63" priority="189" stopIfTrue="1">
      <formula>INDIRECT("E"&amp;ROW())="Delivered To Depot/Container"</formula>
    </cfRule>
    <cfRule type="expression" dxfId="62" priority="190" stopIfTrue="1">
      <formula>INDIRECT("E"&amp;ROW())="Called Off"</formula>
    </cfRule>
    <cfRule type="expression" dxfId="61" priority="191" stopIfTrue="1">
      <formula>INDIRECT("E"&amp;ROW())="Await Client Approval"</formula>
    </cfRule>
    <cfRule type="expression" dxfId="60" priority="192" stopIfTrue="1">
      <formula>INDIRECT("E"&amp;ROW())="SCOPE SURVEY"</formula>
    </cfRule>
    <cfRule type="expression" dxfId="59" priority="193" stopIfTrue="1">
      <formula>INDIRECT("E"&amp;ROW())="Priced"</formula>
    </cfRule>
    <cfRule type="expression" dxfId="58" priority="194" stopIfTrue="1">
      <formula>INDIRECT("E"&amp;ROW())="Sent for pricing"</formula>
    </cfRule>
    <cfRule type="expression" dxfId="57" priority="195" stopIfTrue="1">
      <formula>INDIRECT("E"&amp;ROW())="Await"</formula>
    </cfRule>
    <cfRule type="expression" dxfId="56" priority="196" stopIfTrue="1">
      <formula>INDIRECT("E"&amp;ROW())="CLEANSED"</formula>
    </cfRule>
    <cfRule type="expression" dxfId="55" priority="197" stopIfTrue="1">
      <formula>INDIRECT("E"&amp;ROW())="PM TO CLEANSE"</formula>
    </cfRule>
    <cfRule type="expression" dxfId="54" priority="198" stopIfTrue="1">
      <formula>INDIRECT("E"&amp;ROW())="Survey Received"</formula>
    </cfRule>
    <cfRule type="expression" dxfId="53" priority="199" stopIfTrue="1">
      <formula>INDIRECT("E"&amp;ROW())="Survey Booked"</formula>
    </cfRule>
  </conditionalFormatting>
  <conditionalFormatting sqref="U196:AB196 A196:B196 D196:H196">
    <cfRule type="expression" dxfId="52" priority="62">
      <formula>INDIRECT("D"&amp;ROW())="Yes"</formula>
    </cfRule>
  </conditionalFormatting>
  <conditionalFormatting sqref="U196:AB196">
    <cfRule type="expression" dxfId="51" priority="38" stopIfTrue="1">
      <formula>INDIRECT("E"&amp;ROW())="Part Fitted"</formula>
    </cfRule>
    <cfRule type="expression" dxfId="50" priority="39" stopIfTrue="1">
      <formula>INDIRECT("E"&amp;ROW())="confirmed"</formula>
    </cfRule>
    <cfRule type="expression" dxfId="49" priority="40" stopIfTrue="1">
      <formula>INDIRECT("E"&amp;ROW())="Duplicate"</formula>
    </cfRule>
    <cfRule type="expression" dxfId="48" priority="41" stopIfTrue="1">
      <formula>INDIRECT("E"&amp;ROW())="Handed Back"</formula>
    </cfRule>
    <cfRule type="expression" dxfId="47" priority="42" stopIfTrue="1">
      <formula>INDIRECT("E"&amp;ROW())="Refusal"</formula>
    </cfRule>
    <cfRule type="expression" dxfId="46" priority="43" stopIfTrue="1">
      <formula>INDIRECT("E"&amp;ROW())="No Access install"</formula>
    </cfRule>
    <cfRule type="expression" dxfId="45" priority="44" stopIfTrue="1">
      <formula>INDIRECT("E"&amp;ROW())="No Access survey"</formula>
    </cfRule>
    <cfRule type="expression" dxfId="44" priority="45" stopIfTrue="1">
      <formula>INDIRECT("E"&amp;ROW())="NWR"</formula>
    </cfRule>
    <cfRule type="expression" dxfId="43" priority="46" stopIfTrue="1">
      <formula>INDIRECT("E"&amp;ROW())="Cancelled"</formula>
    </cfRule>
    <cfRule type="expression" dxfId="42" priority="47" stopIfTrue="1">
      <formula>INDIRECT("E"&amp;ROW())="On hold"</formula>
    </cfRule>
    <cfRule type="expression" dxfId="41" priority="48" stopIfTrue="1">
      <formula>INDIRECT("E"&amp;ROW())="Handed Over"</formula>
    </cfRule>
    <cfRule type="expression" dxfId="40" priority="49" stopIfTrue="1">
      <formula>INDIRECT("E"&amp;ROW())="Fitted"</formula>
    </cfRule>
    <cfRule type="expression" dxfId="39" priority="50" stopIfTrue="1">
      <formula>INDIRECT("E"&amp;ROW())="Booked to fit"</formula>
    </cfRule>
    <cfRule type="expression" dxfId="38" priority="51" stopIfTrue="1">
      <formula>INDIRECT("E"&amp;ROW())="Delivered To Depot/Container"</formula>
    </cfRule>
    <cfRule type="expression" dxfId="37" priority="52" stopIfTrue="1">
      <formula>INDIRECT("E"&amp;ROW())="Called Off"</formula>
    </cfRule>
    <cfRule type="expression" dxfId="36" priority="53" stopIfTrue="1">
      <formula>INDIRECT("E"&amp;ROW())="Await Client Approval"</formula>
    </cfRule>
    <cfRule type="expression" dxfId="35" priority="54" stopIfTrue="1">
      <formula>INDIRECT("E"&amp;ROW())="SCOPE SURVEY"</formula>
    </cfRule>
    <cfRule type="expression" dxfId="34" priority="55" stopIfTrue="1">
      <formula>INDIRECT("E"&amp;ROW())="Priced"</formula>
    </cfRule>
    <cfRule type="expression" dxfId="33" priority="56" stopIfTrue="1">
      <formula>INDIRECT("E"&amp;ROW())="Sent for pricing"</formula>
    </cfRule>
    <cfRule type="expression" dxfId="32" priority="57" stopIfTrue="1">
      <formula>INDIRECT("E"&amp;ROW())="Await"</formula>
    </cfRule>
    <cfRule type="expression" dxfId="31" priority="58" stopIfTrue="1">
      <formula>INDIRECT("E"&amp;ROW())="CLEANSED"</formula>
    </cfRule>
    <cfRule type="expression" dxfId="30" priority="59" stopIfTrue="1">
      <formula>INDIRECT("E"&amp;ROW())="PM TO CLEANSE"</formula>
    </cfRule>
    <cfRule type="expression" dxfId="29" priority="60" stopIfTrue="1">
      <formula>INDIRECT("E"&amp;ROW())="Survey Received"</formula>
    </cfRule>
    <cfRule type="expression" dxfId="28" priority="61" stopIfTrue="1">
      <formula>INDIRECT("E"&amp;ROW())="Survey Booked"</formula>
    </cfRule>
    <cfRule type="expression" dxfId="27" priority="200" stopIfTrue="1">
      <formula>INDIRECT("E"&amp;ROW())="Supply Only"</formula>
    </cfRule>
  </conditionalFormatting>
  <conditionalFormatting sqref="AC206">
    <cfRule type="expression" dxfId="26" priority="1">
      <formula>INDIRECT("D"&amp;ROW())="Yes"</formula>
    </cfRule>
  </conditionalFormatting>
  <conditionalFormatting sqref="AC206">
    <cfRule type="expression" dxfId="25" priority="2" stopIfTrue="1">
      <formula>INDIRECT("E"&amp;ROW())="Recall Required"</formula>
    </cfRule>
  </conditionalFormatting>
  <conditionalFormatting sqref="AC206">
    <cfRule type="expression" dxfId="24" priority="3" stopIfTrue="1">
      <formula>INDIRECT("E"&amp;ROW())="Supply Only"</formula>
    </cfRule>
    <cfRule type="expression" dxfId="23" priority="4" stopIfTrue="1">
      <formula>INDIRECT("E"&amp;ROW())="Part Fitted"</formula>
    </cfRule>
    <cfRule type="expression" dxfId="22" priority="5" stopIfTrue="1">
      <formula>INDIRECT("E"&amp;ROW())="confirmed"</formula>
    </cfRule>
    <cfRule type="expression" dxfId="21" priority="6" stopIfTrue="1">
      <formula>INDIRECT("E"&amp;ROW())="Duplicate"</formula>
    </cfRule>
    <cfRule type="expression" dxfId="20" priority="7" stopIfTrue="1">
      <formula>INDIRECT("E"&amp;ROW())="Handed Back"</formula>
    </cfRule>
    <cfRule type="expression" dxfId="19" priority="8" stopIfTrue="1">
      <formula>INDIRECT("E"&amp;ROW())="Refusal"</formula>
    </cfRule>
    <cfRule type="expression" dxfId="18" priority="9" stopIfTrue="1">
      <formula>INDIRECT("E"&amp;ROW())="No Access install"</formula>
    </cfRule>
    <cfRule type="expression" dxfId="17" priority="10" stopIfTrue="1">
      <formula>INDIRECT("E"&amp;ROW())="No Access survey"</formula>
    </cfRule>
    <cfRule type="expression" dxfId="16" priority="11" stopIfTrue="1">
      <formula>INDIRECT("E"&amp;ROW())="NWR"</formula>
    </cfRule>
    <cfRule type="expression" dxfId="15" priority="12" stopIfTrue="1">
      <formula>INDIRECT("E"&amp;ROW())="Cancelled"</formula>
    </cfRule>
    <cfRule type="expression" dxfId="14" priority="13" stopIfTrue="1">
      <formula>INDIRECT("E"&amp;ROW())="On hold"</formula>
    </cfRule>
    <cfRule type="expression" dxfId="13" priority="14" stopIfTrue="1">
      <formula>INDIRECT("E"&amp;ROW())="Handed Over"</formula>
    </cfRule>
    <cfRule type="expression" dxfId="12" priority="15" stopIfTrue="1">
      <formula>INDIRECT("E"&amp;ROW())="Fitted"</formula>
    </cfRule>
    <cfRule type="expression" dxfId="11" priority="16" stopIfTrue="1">
      <formula>INDIRECT("E"&amp;ROW())="Booked to fit"</formula>
    </cfRule>
    <cfRule type="expression" dxfId="10" priority="17" stopIfTrue="1">
      <formula>INDIRECT("E"&amp;ROW())="Delivered To Depot/Container"</formula>
    </cfRule>
    <cfRule type="expression" dxfId="9" priority="18" stopIfTrue="1">
      <formula>INDIRECT("E"&amp;ROW())="Called Off"</formula>
    </cfRule>
    <cfRule type="expression" dxfId="8" priority="19" stopIfTrue="1">
      <formula>INDIRECT("E"&amp;ROW())="Await Client Approval"</formula>
    </cfRule>
    <cfRule type="expression" dxfId="7" priority="20" stopIfTrue="1">
      <formula>INDIRECT("E"&amp;ROW())="SCOPE SURVEY"</formula>
    </cfRule>
    <cfRule type="expression" dxfId="6" priority="21" stopIfTrue="1">
      <formula>INDIRECT("E"&amp;ROW())="Priced"</formula>
    </cfRule>
    <cfRule type="expression" dxfId="5" priority="22" stopIfTrue="1">
      <formula>INDIRECT("E"&amp;ROW())="Sent for pricing"</formula>
    </cfRule>
    <cfRule type="expression" dxfId="4" priority="23" stopIfTrue="1">
      <formula>INDIRECT("E"&amp;ROW())="Await"</formula>
    </cfRule>
    <cfRule type="expression" dxfId="3" priority="24" stopIfTrue="1">
      <formula>INDIRECT("E"&amp;ROW())="CLEANSED"</formula>
    </cfRule>
    <cfRule type="expression" dxfId="2" priority="25" stopIfTrue="1">
      <formula>INDIRECT("E"&amp;ROW())="PM TO CLEANSE"</formula>
    </cfRule>
    <cfRule type="expression" dxfId="1" priority="26" stopIfTrue="1">
      <formula>INDIRECT("E"&amp;ROW())="Survey Received"</formula>
    </cfRule>
    <cfRule type="expression" dxfId="0" priority="27" stopIfTrue="1">
      <formula>INDIRECT("E"&amp;ROW())="Survey Booked"</formula>
    </cfRule>
  </conditionalFormatting>
  <hyperlinks>
    <hyperlink ref="H51" r:id="rId3" xr:uid="{E235C427-8A3D-49F1-B2B1-5D7C7DAE7344}"/>
    <hyperlink ref="H190" r:id="rId4" xr:uid="{55952CCD-6980-4FD5-B04F-C26573417A16}"/>
  </hyperlinks>
  <pageMargins left="0.70866141732283472" right="0.70866141732283472" top="0.74803149606299213" bottom="0.74803149606299213" header="0.31496062992125984" footer="0.31496062992125984"/>
  <pageSetup paperSize="9" scale="10" orientation="landscape"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FBECD-E88D-41B9-9A11-2E038D8F46DF}">
  <sheetPr>
    <pageSetUpPr fitToPage="1"/>
  </sheetPr>
  <dimension ref="A1:S1205"/>
  <sheetViews>
    <sheetView topLeftCell="A878" zoomScale="90" zoomScaleNormal="90" workbookViewId="0">
      <selection activeCell="K888" sqref="K888"/>
    </sheetView>
  </sheetViews>
  <sheetFormatPr defaultRowHeight="15" x14ac:dyDescent="0.25"/>
  <cols>
    <col min="1" max="1" width="10" customWidth="1"/>
    <col min="2" max="2" width="19" customWidth="1"/>
    <col min="3" max="3" width="14.42578125" style="441" customWidth="1"/>
    <col min="4" max="4" width="10.7109375" customWidth="1"/>
    <col min="5" max="5" width="15.28515625" customWidth="1"/>
    <col min="6" max="6" width="15.42578125" customWidth="1"/>
    <col min="7" max="7" width="13.42578125" style="313" customWidth="1"/>
    <col min="8" max="8" width="26.7109375" style="204" customWidth="1"/>
    <col min="9" max="9" width="13" customWidth="1"/>
    <col min="10" max="10" width="12.28515625" customWidth="1"/>
    <col min="11" max="11" width="12.28515625" style="1" customWidth="1"/>
    <col min="12" max="12" width="12.42578125" style="441" customWidth="1"/>
    <col min="13" max="13" width="40.28515625" style="441" customWidth="1"/>
    <col min="14" max="14" width="14.5703125" style="441" customWidth="1"/>
    <col min="15" max="15" width="14.28515625" customWidth="1"/>
  </cols>
  <sheetData>
    <row r="1" spans="1:16" ht="18" thickBot="1" x14ac:dyDescent="0.35">
      <c r="A1" s="467"/>
      <c r="B1" s="469"/>
      <c r="C1" s="487"/>
      <c r="D1" s="468"/>
      <c r="E1" s="468"/>
      <c r="F1" s="468"/>
      <c r="G1" s="468"/>
      <c r="H1" s="469" t="s">
        <v>6378</v>
      </c>
      <c r="I1" s="468"/>
      <c r="J1" s="468"/>
      <c r="K1" s="470"/>
      <c r="L1" s="468"/>
      <c r="M1" s="471"/>
      <c r="N1" s="468"/>
      <c r="O1" s="472"/>
      <c r="P1" s="473"/>
    </row>
    <row r="2" spans="1:16" ht="51.75" customHeight="1" thickBot="1" x14ac:dyDescent="0.3">
      <c r="A2" s="474" t="s">
        <v>137</v>
      </c>
      <c r="B2" s="496" t="s">
        <v>138</v>
      </c>
      <c r="C2" s="475" t="s">
        <v>139</v>
      </c>
      <c r="D2" s="475" t="s">
        <v>141</v>
      </c>
      <c r="E2" s="476" t="s">
        <v>143</v>
      </c>
      <c r="F2" s="477" t="s">
        <v>144</v>
      </c>
      <c r="G2" s="477" t="s">
        <v>145</v>
      </c>
      <c r="H2" s="477" t="s">
        <v>146</v>
      </c>
      <c r="I2" s="475" t="s">
        <v>148</v>
      </c>
      <c r="J2" s="478" t="s">
        <v>149</v>
      </c>
      <c r="K2" s="479" t="s">
        <v>6379</v>
      </c>
      <c r="L2" s="475" t="s">
        <v>151</v>
      </c>
      <c r="M2" s="476" t="s">
        <v>154</v>
      </c>
      <c r="N2" s="480" t="s">
        <v>6380</v>
      </c>
      <c r="O2" s="481" t="s">
        <v>6381</v>
      </c>
      <c r="P2" s="482" t="s">
        <v>6382</v>
      </c>
    </row>
    <row r="3" spans="1:16" ht="25.5" customHeight="1" x14ac:dyDescent="0.25">
      <c r="A3" s="488" t="s">
        <v>542</v>
      </c>
      <c r="B3" s="489" t="s">
        <v>336</v>
      </c>
      <c r="C3" s="488" t="s">
        <v>211</v>
      </c>
      <c r="D3" s="490" t="s">
        <v>354</v>
      </c>
      <c r="E3" s="489" t="s">
        <v>543</v>
      </c>
      <c r="F3" s="491" t="s">
        <v>544</v>
      </c>
      <c r="G3" s="491" t="s">
        <v>545</v>
      </c>
      <c r="H3" s="492"/>
      <c r="I3" s="488" t="s">
        <v>214</v>
      </c>
      <c r="J3" s="493" t="s">
        <v>340</v>
      </c>
      <c r="K3" s="530">
        <v>45391</v>
      </c>
      <c r="L3" s="493" t="s">
        <v>6383</v>
      </c>
      <c r="M3" s="497" t="s">
        <v>6384</v>
      </c>
      <c r="N3" s="494"/>
      <c r="O3" s="495"/>
      <c r="P3" s="495"/>
    </row>
    <row r="4" spans="1:16" ht="25.5" customHeight="1" x14ac:dyDescent="0.25">
      <c r="A4" s="269" t="s">
        <v>6385</v>
      </c>
      <c r="B4" s="275" t="s">
        <v>336</v>
      </c>
      <c r="C4" s="269" t="s">
        <v>211</v>
      </c>
      <c r="D4" s="273" t="s">
        <v>354</v>
      </c>
      <c r="E4" s="275" t="s">
        <v>548</v>
      </c>
      <c r="F4" s="272" t="s">
        <v>549</v>
      </c>
      <c r="G4" s="272" t="s">
        <v>550</v>
      </c>
      <c r="H4" s="465" t="s">
        <v>551</v>
      </c>
      <c r="I4" s="269" t="s">
        <v>214</v>
      </c>
      <c r="J4" s="440" t="s">
        <v>340</v>
      </c>
      <c r="K4" s="530">
        <v>45391</v>
      </c>
      <c r="L4" s="493" t="s">
        <v>6383</v>
      </c>
      <c r="M4" s="497" t="s">
        <v>6384</v>
      </c>
      <c r="N4" s="484"/>
      <c r="O4" s="485"/>
      <c r="P4" s="485"/>
    </row>
    <row r="5" spans="1:16" ht="25.5" customHeight="1" x14ac:dyDescent="0.25">
      <c r="A5" s="269" t="s">
        <v>866</v>
      </c>
      <c r="B5" s="275" t="s">
        <v>336</v>
      </c>
      <c r="C5" s="269" t="s">
        <v>211</v>
      </c>
      <c r="D5" s="273" t="s">
        <v>354</v>
      </c>
      <c r="E5" s="275" t="s">
        <v>867</v>
      </c>
      <c r="F5" s="272"/>
      <c r="G5" s="272">
        <v>7359238603</v>
      </c>
      <c r="H5" s="465"/>
      <c r="I5" s="269" t="s">
        <v>214</v>
      </c>
      <c r="J5" s="440" t="s">
        <v>340</v>
      </c>
      <c r="K5" s="530">
        <v>45391</v>
      </c>
      <c r="L5" s="493" t="s">
        <v>6383</v>
      </c>
      <c r="M5" s="149" t="s">
        <v>6386</v>
      </c>
      <c r="N5" s="486"/>
      <c r="O5" s="485"/>
      <c r="P5" s="485"/>
    </row>
    <row r="6" spans="1:16" ht="25.5" customHeight="1" x14ac:dyDescent="0.25">
      <c r="A6" s="208" t="s">
        <v>6387</v>
      </c>
      <c r="B6" s="500" t="s">
        <v>336</v>
      </c>
      <c r="C6" s="208" t="s">
        <v>211</v>
      </c>
      <c r="D6" s="501" t="s">
        <v>354</v>
      </c>
      <c r="E6" s="500" t="s">
        <v>6388</v>
      </c>
      <c r="F6" s="272"/>
      <c r="G6" s="272"/>
      <c r="H6" s="465"/>
      <c r="I6" s="269" t="s">
        <v>214</v>
      </c>
      <c r="J6" s="440" t="s">
        <v>340</v>
      </c>
      <c r="K6" s="530">
        <v>45391</v>
      </c>
      <c r="L6" s="493" t="s">
        <v>6383</v>
      </c>
      <c r="M6" s="149" t="s">
        <v>6389</v>
      </c>
      <c r="N6" s="486"/>
      <c r="O6" s="485"/>
      <c r="P6" s="485"/>
    </row>
    <row r="7" spans="1:16" ht="25.5" customHeight="1" x14ac:dyDescent="0.25">
      <c r="A7" s="269" t="s">
        <v>1155</v>
      </c>
      <c r="B7" s="275" t="s">
        <v>336</v>
      </c>
      <c r="C7" s="269" t="s">
        <v>211</v>
      </c>
      <c r="D7" s="273" t="s">
        <v>354</v>
      </c>
      <c r="E7" s="275" t="s">
        <v>1156</v>
      </c>
      <c r="F7" s="272" t="s">
        <v>6390</v>
      </c>
      <c r="G7" s="272" t="s">
        <v>1157</v>
      </c>
      <c r="H7" s="465"/>
      <c r="I7" s="269" t="s">
        <v>214</v>
      </c>
      <c r="J7" s="440" t="s">
        <v>340</v>
      </c>
      <c r="K7" s="530">
        <v>45391</v>
      </c>
      <c r="L7" s="493" t="s">
        <v>6383</v>
      </c>
      <c r="M7" s="149" t="s">
        <v>6391</v>
      </c>
      <c r="N7" s="484"/>
      <c r="O7" s="485"/>
      <c r="P7" s="485"/>
    </row>
    <row r="8" spans="1:16" ht="25.5" customHeight="1" x14ac:dyDescent="0.25">
      <c r="A8" s="269" t="s">
        <v>552</v>
      </c>
      <c r="B8" s="275" t="s">
        <v>336</v>
      </c>
      <c r="C8" s="269" t="s">
        <v>211</v>
      </c>
      <c r="D8" s="273" t="s">
        <v>354</v>
      </c>
      <c r="E8" s="275" t="s">
        <v>553</v>
      </c>
      <c r="F8" s="272" t="s">
        <v>554</v>
      </c>
      <c r="G8" s="272"/>
      <c r="H8" s="465"/>
      <c r="I8" s="269" t="s">
        <v>214</v>
      </c>
      <c r="J8" s="440" t="s">
        <v>340</v>
      </c>
      <c r="K8" s="530">
        <v>45391</v>
      </c>
      <c r="L8" s="440" t="s">
        <v>264</v>
      </c>
      <c r="M8" s="276" t="s">
        <v>6392</v>
      </c>
      <c r="N8" s="484"/>
      <c r="O8" s="485"/>
      <c r="P8" s="485"/>
    </row>
    <row r="9" spans="1:16" ht="25.5" customHeight="1" x14ac:dyDescent="0.25">
      <c r="A9" s="269">
        <v>72</v>
      </c>
      <c r="B9" s="275" t="s">
        <v>336</v>
      </c>
      <c r="C9" s="269" t="s">
        <v>211</v>
      </c>
      <c r="D9" s="273" t="s">
        <v>362</v>
      </c>
      <c r="E9" s="275" t="s">
        <v>869</v>
      </c>
      <c r="F9" s="272" t="s">
        <v>870</v>
      </c>
      <c r="G9" s="272" t="s">
        <v>871</v>
      </c>
      <c r="H9" s="465"/>
      <c r="I9" s="269" t="s">
        <v>214</v>
      </c>
      <c r="J9" s="440" t="s">
        <v>340</v>
      </c>
      <c r="K9" s="530">
        <v>45391</v>
      </c>
      <c r="L9" s="440" t="s">
        <v>264</v>
      </c>
      <c r="M9" s="276" t="s">
        <v>6384</v>
      </c>
      <c r="N9" s="484"/>
      <c r="O9" s="485"/>
      <c r="P9" s="485"/>
    </row>
    <row r="10" spans="1:16" ht="25.5" customHeight="1" x14ac:dyDescent="0.25">
      <c r="A10" s="269">
        <v>74</v>
      </c>
      <c r="B10" s="275" t="s">
        <v>336</v>
      </c>
      <c r="C10" s="269" t="s">
        <v>211</v>
      </c>
      <c r="D10" s="273" t="s">
        <v>362</v>
      </c>
      <c r="E10" s="275" t="s">
        <v>557</v>
      </c>
      <c r="F10" s="272" t="s">
        <v>558</v>
      </c>
      <c r="H10" s="465" t="s">
        <v>559</v>
      </c>
      <c r="I10" s="269" t="s">
        <v>214</v>
      </c>
      <c r="J10" s="440" t="s">
        <v>340</v>
      </c>
      <c r="K10" s="530">
        <v>45391</v>
      </c>
      <c r="L10" s="440" t="s">
        <v>264</v>
      </c>
      <c r="M10" s="276" t="s">
        <v>6384</v>
      </c>
      <c r="N10" s="486"/>
      <c r="O10" s="485"/>
      <c r="P10" s="485"/>
    </row>
    <row r="11" spans="1:16" ht="25.5" customHeight="1" x14ac:dyDescent="0.25">
      <c r="A11" s="269"/>
      <c r="B11" s="275"/>
      <c r="C11" s="269"/>
      <c r="D11" s="273"/>
      <c r="E11" s="275"/>
      <c r="F11" s="272"/>
      <c r="G11" s="272"/>
      <c r="H11" s="465"/>
      <c r="I11" s="269"/>
      <c r="J11" s="440"/>
      <c r="K11" s="151"/>
      <c r="L11" s="440"/>
      <c r="M11" s="276"/>
      <c r="N11" s="484"/>
      <c r="O11" s="485"/>
      <c r="P11" s="485"/>
    </row>
    <row r="12" spans="1:16" ht="15.75" thickBot="1" x14ac:dyDescent="0.3"/>
    <row r="13" spans="1:16" ht="18" thickBot="1" x14ac:dyDescent="0.35">
      <c r="A13" s="467"/>
      <c r="B13" s="469"/>
      <c r="C13" s="498"/>
      <c r="D13" s="468"/>
      <c r="E13" s="468"/>
      <c r="F13" s="468"/>
      <c r="G13" s="468"/>
      <c r="H13" s="469" t="s">
        <v>6393</v>
      </c>
      <c r="I13" s="468"/>
      <c r="J13" s="468"/>
      <c r="K13" s="470"/>
      <c r="L13" s="468"/>
      <c r="M13" s="471"/>
      <c r="N13" s="468"/>
      <c r="O13" s="472"/>
      <c r="P13" s="473"/>
    </row>
    <row r="14" spans="1:16" ht="51.75" customHeight="1" thickBot="1" x14ac:dyDescent="0.3">
      <c r="A14" s="474" t="s">
        <v>137</v>
      </c>
      <c r="B14" s="496" t="s">
        <v>138</v>
      </c>
      <c r="C14" s="475" t="s">
        <v>139</v>
      </c>
      <c r="D14" s="475" t="s">
        <v>141</v>
      </c>
      <c r="E14" s="476" t="s">
        <v>143</v>
      </c>
      <c r="F14" s="477" t="s">
        <v>144</v>
      </c>
      <c r="G14" s="477" t="s">
        <v>145</v>
      </c>
      <c r="H14" s="477" t="s">
        <v>146</v>
      </c>
      <c r="I14" s="475" t="s">
        <v>148</v>
      </c>
      <c r="J14" s="478" t="s">
        <v>149</v>
      </c>
      <c r="K14" s="479" t="s">
        <v>6379</v>
      </c>
      <c r="L14" s="475" t="s">
        <v>151</v>
      </c>
      <c r="M14" s="476" t="s">
        <v>154</v>
      </c>
      <c r="N14" s="480" t="s">
        <v>6380</v>
      </c>
      <c r="O14" s="481" t="s">
        <v>6381</v>
      </c>
      <c r="P14" s="482" t="s">
        <v>6382</v>
      </c>
    </row>
    <row r="15" spans="1:16" ht="25.5" customHeight="1" x14ac:dyDescent="0.25">
      <c r="A15" s="269">
        <v>1</v>
      </c>
      <c r="B15" s="275" t="s">
        <v>220</v>
      </c>
      <c r="C15" s="269" t="s">
        <v>211</v>
      </c>
      <c r="D15" s="273" t="s">
        <v>221</v>
      </c>
      <c r="E15" s="275" t="s">
        <v>223</v>
      </c>
      <c r="F15" s="272" t="s">
        <v>6394</v>
      </c>
      <c r="H15" s="465"/>
      <c r="I15" s="269" t="s">
        <v>214</v>
      </c>
      <c r="J15" s="440" t="s">
        <v>6395</v>
      </c>
      <c r="K15" s="464">
        <v>45391</v>
      </c>
      <c r="L15" s="440" t="s">
        <v>6383</v>
      </c>
      <c r="M15" s="276" t="s">
        <v>6384</v>
      </c>
      <c r="N15" s="484"/>
      <c r="O15" s="485"/>
      <c r="P15" s="485"/>
    </row>
    <row r="16" spans="1:16" ht="25.5" customHeight="1" x14ac:dyDescent="0.25">
      <c r="A16" s="269">
        <v>3</v>
      </c>
      <c r="B16" s="275" t="s">
        <v>220</v>
      </c>
      <c r="C16" s="269" t="s">
        <v>211</v>
      </c>
      <c r="D16" s="273" t="s">
        <v>221</v>
      </c>
      <c r="E16" s="275" t="s">
        <v>229</v>
      </c>
      <c r="F16" s="272" t="s">
        <v>6396</v>
      </c>
      <c r="G16" s="577" t="s">
        <v>230</v>
      </c>
      <c r="H16" s="465" t="s">
        <v>231</v>
      </c>
      <c r="I16" s="269" t="s">
        <v>214</v>
      </c>
      <c r="J16" s="440" t="s">
        <v>6395</v>
      </c>
      <c r="K16" s="464">
        <v>45391</v>
      </c>
      <c r="L16" s="440" t="s">
        <v>6383</v>
      </c>
      <c r="M16" s="276" t="s">
        <v>6384</v>
      </c>
      <c r="N16" s="484"/>
      <c r="O16" s="485"/>
      <c r="P16" s="485"/>
    </row>
    <row r="17" spans="1:16" ht="25.5" customHeight="1" x14ac:dyDescent="0.25">
      <c r="A17" s="269">
        <v>5</v>
      </c>
      <c r="B17" s="275" t="s">
        <v>220</v>
      </c>
      <c r="C17" s="269" t="s">
        <v>211</v>
      </c>
      <c r="D17" s="273" t="s">
        <v>221</v>
      </c>
      <c r="E17" s="275" t="s">
        <v>233</v>
      </c>
      <c r="F17" s="272" t="s">
        <v>6397</v>
      </c>
      <c r="G17" s="577" t="s">
        <v>6398</v>
      </c>
      <c r="H17" s="465" t="s">
        <v>235</v>
      </c>
      <c r="I17" s="269" t="s">
        <v>214</v>
      </c>
      <c r="J17" s="440" t="s">
        <v>6395</v>
      </c>
      <c r="K17" s="578">
        <v>45391</v>
      </c>
      <c r="L17" s="440" t="s">
        <v>6383</v>
      </c>
      <c r="M17" s="276" t="s">
        <v>6384</v>
      </c>
      <c r="N17" s="484"/>
      <c r="O17" s="485"/>
      <c r="P17" s="485"/>
    </row>
    <row r="18" spans="1:16" ht="25.5" customHeight="1" x14ac:dyDescent="0.25">
      <c r="A18" s="208">
        <v>26</v>
      </c>
      <c r="B18" s="500" t="s">
        <v>220</v>
      </c>
      <c r="C18" s="501" t="s">
        <v>211</v>
      </c>
      <c r="D18" s="501" t="s">
        <v>221</v>
      </c>
      <c r="E18" s="500" t="s">
        <v>309</v>
      </c>
      <c r="F18" s="272"/>
      <c r="G18" s="272"/>
      <c r="H18" s="465"/>
      <c r="I18" s="269" t="s">
        <v>214</v>
      </c>
      <c r="J18" s="493" t="s">
        <v>6395</v>
      </c>
      <c r="K18" s="578">
        <v>45391</v>
      </c>
      <c r="L18" s="440" t="s">
        <v>6383</v>
      </c>
      <c r="M18" s="269" t="s">
        <v>6389</v>
      </c>
      <c r="N18" s="486"/>
      <c r="O18" s="485"/>
      <c r="P18" s="485"/>
    </row>
    <row r="19" spans="1:16" ht="25.5" customHeight="1" x14ac:dyDescent="0.25">
      <c r="A19" s="269">
        <v>31</v>
      </c>
      <c r="B19" s="275" t="s">
        <v>276</v>
      </c>
      <c r="C19" s="269" t="s">
        <v>211</v>
      </c>
      <c r="D19" s="273" t="s">
        <v>277</v>
      </c>
      <c r="E19" s="275" t="s">
        <v>278</v>
      </c>
      <c r="F19" s="272" t="s">
        <v>279</v>
      </c>
      <c r="G19" s="272" t="s">
        <v>280</v>
      </c>
      <c r="H19" s="465"/>
      <c r="I19" s="269" t="s">
        <v>214</v>
      </c>
      <c r="J19" s="440" t="s">
        <v>6395</v>
      </c>
      <c r="K19" s="578">
        <v>45391</v>
      </c>
      <c r="L19" s="440" t="s">
        <v>6383</v>
      </c>
      <c r="M19" s="276" t="s">
        <v>6384</v>
      </c>
      <c r="N19" s="486"/>
      <c r="O19" s="485"/>
      <c r="P19" s="485"/>
    </row>
    <row r="20" spans="1:16" ht="25.5" customHeight="1" x14ac:dyDescent="0.25">
      <c r="A20" s="269">
        <v>33</v>
      </c>
      <c r="B20" s="275" t="s">
        <v>276</v>
      </c>
      <c r="C20" s="269" t="s">
        <v>211</v>
      </c>
      <c r="D20" s="273" t="s">
        <v>277</v>
      </c>
      <c r="E20" s="275" t="s">
        <v>473</v>
      </c>
      <c r="F20" s="272" t="s">
        <v>6399</v>
      </c>
      <c r="G20" s="272"/>
      <c r="H20" s="465"/>
      <c r="I20" s="269" t="s">
        <v>214</v>
      </c>
      <c r="J20" s="440" t="s">
        <v>6395</v>
      </c>
      <c r="K20" s="578">
        <v>45391</v>
      </c>
      <c r="L20" s="440" t="s">
        <v>6383</v>
      </c>
      <c r="M20" s="269" t="s">
        <v>6400</v>
      </c>
      <c r="N20" s="486"/>
      <c r="O20" s="485"/>
      <c r="P20" s="485"/>
    </row>
    <row r="21" spans="1:16" ht="25.5" customHeight="1" x14ac:dyDescent="0.25">
      <c r="A21" s="269">
        <v>35</v>
      </c>
      <c r="B21" s="275" t="s">
        <v>276</v>
      </c>
      <c r="C21" s="269" t="s">
        <v>211</v>
      </c>
      <c r="D21" s="273" t="s">
        <v>277</v>
      </c>
      <c r="E21" s="275" t="s">
        <v>282</v>
      </c>
      <c r="F21" s="272" t="s">
        <v>6401</v>
      </c>
      <c r="G21" s="272"/>
      <c r="H21" s="465"/>
      <c r="I21" s="269" t="s">
        <v>214</v>
      </c>
      <c r="J21" s="493" t="s">
        <v>6395</v>
      </c>
      <c r="K21" s="579">
        <v>45391</v>
      </c>
      <c r="L21" s="493" t="s">
        <v>264</v>
      </c>
      <c r="M21" s="276" t="s">
        <v>6384</v>
      </c>
      <c r="N21" s="486"/>
      <c r="O21" s="485"/>
      <c r="P21" s="485"/>
    </row>
    <row r="22" spans="1:16" ht="25.5" customHeight="1" x14ac:dyDescent="0.25">
      <c r="A22" s="488">
        <v>37</v>
      </c>
      <c r="B22" s="489" t="s">
        <v>276</v>
      </c>
      <c r="C22" s="488" t="s">
        <v>211</v>
      </c>
      <c r="D22" s="490" t="s">
        <v>277</v>
      </c>
      <c r="E22" s="489" t="s">
        <v>285</v>
      </c>
      <c r="F22" s="491" t="s">
        <v>6402</v>
      </c>
      <c r="G22" s="491" t="s">
        <v>287</v>
      </c>
      <c r="H22" s="492"/>
      <c r="I22" s="488" t="s">
        <v>214</v>
      </c>
      <c r="J22" s="493" t="s">
        <v>6395</v>
      </c>
      <c r="K22" s="579">
        <v>45391</v>
      </c>
      <c r="L22" s="493" t="s">
        <v>264</v>
      </c>
      <c r="M22" s="276" t="s">
        <v>6384</v>
      </c>
      <c r="N22" s="494"/>
      <c r="O22" s="495"/>
      <c r="P22" s="495"/>
    </row>
    <row r="23" spans="1:16" ht="25.5" customHeight="1" x14ac:dyDescent="0.25">
      <c r="A23" s="619">
        <v>2</v>
      </c>
      <c r="B23" s="620" t="s">
        <v>276</v>
      </c>
      <c r="C23" s="619" t="s">
        <v>211</v>
      </c>
      <c r="D23" s="621" t="s">
        <v>289</v>
      </c>
      <c r="E23" s="620" t="s">
        <v>489</v>
      </c>
      <c r="F23" s="622" t="s">
        <v>490</v>
      </c>
      <c r="G23" s="622"/>
      <c r="H23" s="623"/>
      <c r="I23" s="619" t="s">
        <v>214</v>
      </c>
      <c r="J23" s="624" t="s">
        <v>6395</v>
      </c>
      <c r="K23" s="625">
        <v>45391</v>
      </c>
      <c r="L23" s="624" t="s">
        <v>264</v>
      </c>
      <c r="M23" s="626" t="s">
        <v>6384</v>
      </c>
      <c r="N23" s="627"/>
      <c r="O23" s="628"/>
      <c r="P23" s="628"/>
    </row>
    <row r="24" spans="1:16" ht="25.5" customHeight="1" x14ac:dyDescent="0.25">
      <c r="A24" s="269"/>
      <c r="B24" s="275"/>
      <c r="C24" s="269"/>
      <c r="D24" s="273"/>
      <c r="E24" s="275"/>
      <c r="F24" s="272"/>
      <c r="G24" s="272"/>
      <c r="H24" s="465"/>
      <c r="I24" s="269"/>
      <c r="J24" s="493"/>
      <c r="K24" s="483"/>
      <c r="L24" s="493"/>
      <c r="M24" s="276"/>
      <c r="N24" s="486"/>
      <c r="O24" s="485"/>
      <c r="P24" s="485"/>
    </row>
    <row r="25" spans="1:16" ht="15.75" thickBot="1" x14ac:dyDescent="0.3"/>
    <row r="26" spans="1:16" ht="18" thickBot="1" x14ac:dyDescent="0.35">
      <c r="A26" s="467"/>
      <c r="B26" s="469"/>
      <c r="C26" s="498"/>
      <c r="D26" s="468"/>
      <c r="E26" s="468"/>
      <c r="F26" s="468"/>
      <c r="G26" s="468"/>
      <c r="H26" s="469" t="s">
        <v>6403</v>
      </c>
      <c r="I26" s="468"/>
      <c r="J26" s="468"/>
      <c r="K26" s="470"/>
      <c r="L26" s="468"/>
      <c r="M26" s="471"/>
      <c r="N26" s="468"/>
      <c r="O26" s="472"/>
      <c r="P26" s="473"/>
    </row>
    <row r="27" spans="1:16" ht="51.75" customHeight="1" thickBot="1" x14ac:dyDescent="0.3">
      <c r="A27" s="474" t="s">
        <v>137</v>
      </c>
      <c r="B27" s="496" t="s">
        <v>138</v>
      </c>
      <c r="C27" s="475" t="s">
        <v>139</v>
      </c>
      <c r="D27" s="475" t="s">
        <v>141</v>
      </c>
      <c r="E27" s="476" t="s">
        <v>143</v>
      </c>
      <c r="F27" s="477" t="s">
        <v>144</v>
      </c>
      <c r="G27" s="477" t="s">
        <v>145</v>
      </c>
      <c r="H27" s="477" t="s">
        <v>146</v>
      </c>
      <c r="I27" s="475" t="s">
        <v>148</v>
      </c>
      <c r="J27" s="478" t="s">
        <v>149</v>
      </c>
      <c r="K27" s="479" t="s">
        <v>6379</v>
      </c>
      <c r="L27" s="475" t="s">
        <v>151</v>
      </c>
      <c r="M27" s="476" t="s">
        <v>154</v>
      </c>
      <c r="N27" s="480" t="s">
        <v>6380</v>
      </c>
      <c r="O27" s="481" t="s">
        <v>6381</v>
      </c>
      <c r="P27" s="482" t="s">
        <v>6382</v>
      </c>
    </row>
    <row r="28" spans="1:16" ht="25.5" customHeight="1" x14ac:dyDescent="0.25">
      <c r="A28" s="488">
        <v>76</v>
      </c>
      <c r="B28" s="489" t="s">
        <v>336</v>
      </c>
      <c r="C28" s="488" t="s">
        <v>211</v>
      </c>
      <c r="D28" s="490" t="s">
        <v>362</v>
      </c>
      <c r="E28" s="489" t="s">
        <v>872</v>
      </c>
      <c r="F28" s="491" t="s">
        <v>873</v>
      </c>
      <c r="G28" s="491"/>
      <c r="H28" s="492"/>
      <c r="I28" s="488" t="s">
        <v>214</v>
      </c>
      <c r="J28" s="493" t="s">
        <v>340</v>
      </c>
      <c r="K28" s="530">
        <v>45392</v>
      </c>
      <c r="L28" s="493" t="s">
        <v>6383</v>
      </c>
      <c r="M28" s="269" t="s">
        <v>6404</v>
      </c>
      <c r="N28" s="494"/>
      <c r="O28" s="495"/>
      <c r="P28" s="495"/>
    </row>
    <row r="29" spans="1:16" ht="25.5" customHeight="1" x14ac:dyDescent="0.25">
      <c r="A29" s="269">
        <v>78</v>
      </c>
      <c r="B29" s="275" t="s">
        <v>336</v>
      </c>
      <c r="C29" s="269" t="s">
        <v>211</v>
      </c>
      <c r="D29" s="273" t="s">
        <v>362</v>
      </c>
      <c r="E29" s="275" t="s">
        <v>561</v>
      </c>
      <c r="F29" s="272" t="s">
        <v>563</v>
      </c>
      <c r="G29" s="272" t="s">
        <v>562</v>
      </c>
      <c r="H29" s="465"/>
      <c r="I29" s="269" t="s">
        <v>214</v>
      </c>
      <c r="J29" s="440" t="s">
        <v>340</v>
      </c>
      <c r="K29" s="530">
        <v>45392</v>
      </c>
      <c r="L29" s="440" t="s">
        <v>6383</v>
      </c>
      <c r="M29" s="276" t="s">
        <v>6405</v>
      </c>
      <c r="N29" s="484"/>
      <c r="O29" s="485"/>
      <c r="P29" s="485"/>
    </row>
    <row r="30" spans="1:16" ht="25.5" customHeight="1" x14ac:dyDescent="0.25">
      <c r="A30" s="269">
        <v>82</v>
      </c>
      <c r="B30" s="275" t="s">
        <v>336</v>
      </c>
      <c r="C30" s="269" t="s">
        <v>211</v>
      </c>
      <c r="D30" s="273" t="s">
        <v>362</v>
      </c>
      <c r="E30" s="275" t="s">
        <v>566</v>
      </c>
      <c r="F30" s="272" t="s">
        <v>567</v>
      </c>
      <c r="G30" s="272" t="s">
        <v>568</v>
      </c>
      <c r="H30" s="465"/>
      <c r="I30" s="269" t="s">
        <v>214</v>
      </c>
      <c r="J30" s="440" t="s">
        <v>340</v>
      </c>
      <c r="K30" s="530">
        <v>45392</v>
      </c>
      <c r="L30" s="440" t="s">
        <v>6383</v>
      </c>
      <c r="M30" s="276" t="s">
        <v>6406</v>
      </c>
      <c r="N30" s="486"/>
      <c r="O30" s="485"/>
      <c r="P30" s="485"/>
    </row>
    <row r="31" spans="1:16" ht="25.5" customHeight="1" x14ac:dyDescent="0.25">
      <c r="A31" s="269">
        <v>8</v>
      </c>
      <c r="B31" s="275" t="s">
        <v>336</v>
      </c>
      <c r="C31" s="269" t="s">
        <v>211</v>
      </c>
      <c r="D31" s="273" t="s">
        <v>572</v>
      </c>
      <c r="E31" s="275" t="s">
        <v>573</v>
      </c>
      <c r="F31" s="272" t="s">
        <v>574</v>
      </c>
      <c r="G31" s="272"/>
      <c r="H31" s="465" t="s">
        <v>575</v>
      </c>
      <c r="I31" s="269" t="s">
        <v>214</v>
      </c>
      <c r="J31" s="440" t="s">
        <v>340</v>
      </c>
      <c r="K31" s="530">
        <v>45392</v>
      </c>
      <c r="L31" s="440" t="s">
        <v>264</v>
      </c>
      <c r="M31" s="276" t="s">
        <v>6407</v>
      </c>
      <c r="N31" s="484"/>
      <c r="O31" s="485"/>
      <c r="P31" s="485"/>
    </row>
    <row r="32" spans="1:16" ht="25.5" customHeight="1" x14ac:dyDescent="0.25">
      <c r="A32" s="269">
        <v>9</v>
      </c>
      <c r="B32" s="275" t="s">
        <v>336</v>
      </c>
      <c r="C32" s="269" t="s">
        <v>211</v>
      </c>
      <c r="D32" s="273" t="s">
        <v>337</v>
      </c>
      <c r="E32" s="275" t="s">
        <v>577</v>
      </c>
      <c r="F32" s="272" t="s">
        <v>578</v>
      </c>
      <c r="G32" s="272" t="s">
        <v>579</v>
      </c>
      <c r="H32" s="465"/>
      <c r="I32" s="269" t="s">
        <v>214</v>
      </c>
      <c r="J32" s="440" t="s">
        <v>340</v>
      </c>
      <c r="K32" s="530">
        <v>45392</v>
      </c>
      <c r="L32" s="440" t="s">
        <v>264</v>
      </c>
      <c r="M32" s="276" t="s">
        <v>6408</v>
      </c>
      <c r="N32" s="484"/>
      <c r="O32" s="485"/>
      <c r="P32" s="485"/>
    </row>
    <row r="33" spans="1:16" ht="25.5" customHeight="1" x14ac:dyDescent="0.25">
      <c r="A33" s="269">
        <v>18</v>
      </c>
      <c r="B33" s="275" t="s">
        <v>336</v>
      </c>
      <c r="C33" s="269" t="s">
        <v>211</v>
      </c>
      <c r="D33" s="273" t="s">
        <v>572</v>
      </c>
      <c r="E33" s="275" t="s">
        <v>582</v>
      </c>
      <c r="F33" s="272" t="s">
        <v>583</v>
      </c>
      <c r="G33" s="272" t="s">
        <v>584</v>
      </c>
      <c r="H33" s="465"/>
      <c r="I33" s="269" t="s">
        <v>214</v>
      </c>
      <c r="J33" s="440" t="s">
        <v>340</v>
      </c>
      <c r="K33" s="530">
        <v>45392</v>
      </c>
      <c r="L33" s="440" t="s">
        <v>264</v>
      </c>
      <c r="M33" s="276" t="s">
        <v>6406</v>
      </c>
      <c r="N33" s="486"/>
      <c r="O33" s="485"/>
      <c r="P33" s="485"/>
    </row>
    <row r="34" spans="1:16" ht="25.5" customHeight="1" x14ac:dyDescent="0.25">
      <c r="A34" s="269"/>
      <c r="B34" s="275"/>
      <c r="C34" s="269"/>
      <c r="D34" s="273"/>
      <c r="E34" s="275"/>
      <c r="F34" s="272"/>
      <c r="G34" s="272"/>
      <c r="H34" s="465"/>
      <c r="I34" s="269"/>
      <c r="J34" s="440"/>
      <c r="K34" s="151"/>
      <c r="L34" s="440"/>
      <c r="M34" s="276"/>
      <c r="N34" s="486"/>
      <c r="O34" s="485"/>
      <c r="P34" s="485"/>
    </row>
    <row r="35" spans="1:16" ht="15.75" thickBot="1" x14ac:dyDescent="0.3"/>
    <row r="36" spans="1:16" ht="18" thickBot="1" x14ac:dyDescent="0.35">
      <c r="A36" s="467"/>
      <c r="B36" s="469"/>
      <c r="C36" s="498"/>
      <c r="D36" s="468"/>
      <c r="E36" s="468"/>
      <c r="F36" s="468"/>
      <c r="G36" s="468"/>
      <c r="H36" s="469" t="s">
        <v>6409</v>
      </c>
      <c r="I36" s="468"/>
      <c r="J36" s="468"/>
      <c r="K36" s="470"/>
      <c r="L36" s="468"/>
      <c r="M36" s="471"/>
      <c r="N36" s="468"/>
      <c r="O36" s="472"/>
      <c r="P36" s="473"/>
    </row>
    <row r="37" spans="1:16" ht="51.75" customHeight="1" thickBot="1" x14ac:dyDescent="0.3">
      <c r="A37" s="474" t="s">
        <v>137</v>
      </c>
      <c r="B37" s="496" t="s">
        <v>138</v>
      </c>
      <c r="C37" s="475" t="s">
        <v>139</v>
      </c>
      <c r="D37" s="475" t="s">
        <v>141</v>
      </c>
      <c r="E37" s="476" t="s">
        <v>143</v>
      </c>
      <c r="F37" s="477" t="s">
        <v>144</v>
      </c>
      <c r="G37" s="477" t="s">
        <v>145</v>
      </c>
      <c r="H37" s="477" t="s">
        <v>146</v>
      </c>
      <c r="I37" s="475" t="s">
        <v>148</v>
      </c>
      <c r="J37" s="478" t="s">
        <v>149</v>
      </c>
      <c r="K37" s="479" t="s">
        <v>6379</v>
      </c>
      <c r="L37" s="475" t="s">
        <v>151</v>
      </c>
      <c r="M37" s="476" t="s">
        <v>154</v>
      </c>
      <c r="N37" s="480" t="s">
        <v>6380</v>
      </c>
      <c r="O37" s="481" t="s">
        <v>6381</v>
      </c>
      <c r="P37" s="482" t="s">
        <v>6382</v>
      </c>
    </row>
    <row r="38" spans="1:16" ht="25.5" customHeight="1" x14ac:dyDescent="0.25">
      <c r="A38" s="269">
        <v>10</v>
      </c>
      <c r="B38" s="275" t="s">
        <v>276</v>
      </c>
      <c r="C38" s="273" t="s">
        <v>211</v>
      </c>
      <c r="D38" s="273" t="s">
        <v>289</v>
      </c>
      <c r="E38" s="275" t="s">
        <v>290</v>
      </c>
      <c r="F38" s="272" t="s">
        <v>291</v>
      </c>
      <c r="G38" s="272" t="s">
        <v>6410</v>
      </c>
      <c r="H38" s="465" t="s">
        <v>293</v>
      </c>
      <c r="I38" s="269" t="s">
        <v>214</v>
      </c>
      <c r="J38" s="493" t="s">
        <v>6395</v>
      </c>
      <c r="K38" s="530">
        <v>45392</v>
      </c>
      <c r="L38" s="493" t="s">
        <v>6383</v>
      </c>
      <c r="M38" s="276" t="s">
        <v>6411</v>
      </c>
      <c r="N38" s="484"/>
      <c r="O38" s="485"/>
      <c r="P38" s="485"/>
    </row>
    <row r="39" spans="1:16" ht="25.5" customHeight="1" x14ac:dyDescent="0.25">
      <c r="A39" s="269">
        <v>38</v>
      </c>
      <c r="B39" s="275" t="s">
        <v>276</v>
      </c>
      <c r="C39" s="273" t="s">
        <v>211</v>
      </c>
      <c r="D39" s="273" t="s">
        <v>294</v>
      </c>
      <c r="E39" s="275" t="s">
        <v>295</v>
      </c>
      <c r="F39" s="272">
        <v>7865349608</v>
      </c>
      <c r="G39" s="313" t="s">
        <v>296</v>
      </c>
      <c r="H39" s="465"/>
      <c r="I39" s="269" t="s">
        <v>214</v>
      </c>
      <c r="J39" s="493" t="s">
        <v>6395</v>
      </c>
      <c r="K39" s="530">
        <v>45392</v>
      </c>
      <c r="L39" s="493" t="s">
        <v>6383</v>
      </c>
      <c r="M39" s="269" t="s">
        <v>6412</v>
      </c>
      <c r="N39" s="494"/>
      <c r="O39" s="495"/>
      <c r="P39" s="495"/>
    </row>
    <row r="40" spans="1:16" ht="25.5" customHeight="1" x14ac:dyDescent="0.25">
      <c r="A40" s="269">
        <v>40</v>
      </c>
      <c r="B40" s="275" t="s">
        <v>276</v>
      </c>
      <c r="C40" s="273" t="s">
        <v>211</v>
      </c>
      <c r="D40" s="273" t="s">
        <v>294</v>
      </c>
      <c r="E40" s="275" t="s">
        <v>298</v>
      </c>
      <c r="F40" s="272" t="s">
        <v>299</v>
      </c>
      <c r="G40" s="272" t="s">
        <v>6413</v>
      </c>
      <c r="H40" s="529"/>
      <c r="I40" s="269" t="s">
        <v>214</v>
      </c>
      <c r="J40" s="493" t="s">
        <v>6395</v>
      </c>
      <c r="K40" s="530">
        <v>45392</v>
      </c>
      <c r="L40" s="493" t="s">
        <v>6383</v>
      </c>
      <c r="M40" s="276" t="s">
        <v>6406</v>
      </c>
      <c r="N40" s="484"/>
      <c r="O40" s="485"/>
      <c r="P40" s="485"/>
    </row>
    <row r="41" spans="1:16" ht="25.5" customHeight="1" x14ac:dyDescent="0.25">
      <c r="A41" s="269">
        <v>20</v>
      </c>
      <c r="B41" s="275" t="s">
        <v>220</v>
      </c>
      <c r="C41" s="273" t="s">
        <v>211</v>
      </c>
      <c r="D41" s="273" t="s">
        <v>221</v>
      </c>
      <c r="E41" s="275" t="s">
        <v>302</v>
      </c>
      <c r="F41" s="272" t="s">
        <v>303</v>
      </c>
      <c r="G41" s="272"/>
      <c r="H41" s="465"/>
      <c r="I41" s="269" t="s">
        <v>214</v>
      </c>
      <c r="J41" s="493" t="s">
        <v>6395</v>
      </c>
      <c r="K41" s="530">
        <v>45392</v>
      </c>
      <c r="L41" s="493" t="s">
        <v>6383</v>
      </c>
      <c r="M41" s="276" t="s">
        <v>6411</v>
      </c>
      <c r="N41" s="486"/>
      <c r="O41" s="485"/>
      <c r="P41" s="485"/>
    </row>
    <row r="42" spans="1:16" ht="25.5" customHeight="1" x14ac:dyDescent="0.25">
      <c r="A42" s="269">
        <v>24</v>
      </c>
      <c r="B42" s="275" t="s">
        <v>220</v>
      </c>
      <c r="C42" s="273" t="s">
        <v>211</v>
      </c>
      <c r="D42" s="273" t="s">
        <v>221</v>
      </c>
      <c r="E42" s="275" t="s">
        <v>305</v>
      </c>
      <c r="F42" s="272" t="s">
        <v>6414</v>
      </c>
      <c r="G42" s="272"/>
      <c r="H42" s="465" t="s">
        <v>307</v>
      </c>
      <c r="I42" s="269" t="s">
        <v>214</v>
      </c>
      <c r="J42" s="493" t="s">
        <v>6395</v>
      </c>
      <c r="K42" s="530">
        <v>45392</v>
      </c>
      <c r="L42" s="493" t="s">
        <v>6383</v>
      </c>
      <c r="M42" s="276" t="s">
        <v>6411</v>
      </c>
      <c r="N42" s="486"/>
      <c r="O42" s="485"/>
      <c r="P42" s="485"/>
    </row>
    <row r="43" spans="1:16" ht="25.5" customHeight="1" x14ac:dyDescent="0.25">
      <c r="A43" s="269" t="s">
        <v>415</v>
      </c>
      <c r="B43" s="275" t="s">
        <v>220</v>
      </c>
      <c r="C43" s="273" t="s">
        <v>416</v>
      </c>
      <c r="D43" s="273" t="s">
        <v>221</v>
      </c>
      <c r="E43" s="275" t="s">
        <v>417</v>
      </c>
      <c r="F43" s="272" t="s">
        <v>419</v>
      </c>
      <c r="G43" s="272" t="s">
        <v>6415</v>
      </c>
      <c r="H43" s="465"/>
      <c r="I43" s="269" t="s">
        <v>214</v>
      </c>
      <c r="J43" s="493" t="s">
        <v>6395</v>
      </c>
      <c r="K43" s="530">
        <v>45392</v>
      </c>
      <c r="L43" s="493" t="s">
        <v>264</v>
      </c>
      <c r="M43" s="276" t="s">
        <v>6416</v>
      </c>
      <c r="N43" s="484"/>
      <c r="O43" s="485"/>
      <c r="P43" s="485"/>
    </row>
    <row r="44" spans="1:16" ht="25.5" customHeight="1" x14ac:dyDescent="0.25">
      <c r="A44" s="269" t="s">
        <v>422</v>
      </c>
      <c r="B44" s="275" t="s">
        <v>220</v>
      </c>
      <c r="C44" s="273" t="s">
        <v>211</v>
      </c>
      <c r="D44" s="273" t="s">
        <v>221</v>
      </c>
      <c r="E44" s="275" t="s">
        <v>423</v>
      </c>
      <c r="F44" s="272" t="s">
        <v>6417</v>
      </c>
      <c r="G44" s="272"/>
      <c r="H44" s="465"/>
      <c r="I44" s="269" t="s">
        <v>214</v>
      </c>
      <c r="J44" s="440" t="s">
        <v>6395</v>
      </c>
      <c r="K44" s="530">
        <v>45392</v>
      </c>
      <c r="L44" s="493" t="s">
        <v>264</v>
      </c>
      <c r="M44" s="269" t="s">
        <v>6412</v>
      </c>
      <c r="N44" s="484"/>
      <c r="O44" s="485"/>
      <c r="P44" s="485"/>
    </row>
    <row r="45" spans="1:16" ht="25.5" customHeight="1" x14ac:dyDescent="0.25">
      <c r="A45" s="269"/>
      <c r="B45" s="275"/>
      <c r="C45" s="269"/>
      <c r="D45" s="273"/>
      <c r="E45" s="275"/>
      <c r="F45" s="272"/>
      <c r="G45" s="272"/>
      <c r="H45" s="465"/>
      <c r="I45" s="269"/>
      <c r="J45" s="493"/>
      <c r="K45" s="483"/>
      <c r="L45" s="493"/>
      <c r="M45" s="440"/>
      <c r="N45" s="484"/>
      <c r="O45" s="485"/>
      <c r="P45" s="485"/>
    </row>
    <row r="46" spans="1:16" ht="15.75" thickBot="1" x14ac:dyDescent="0.3"/>
    <row r="47" spans="1:16" ht="18" thickBot="1" x14ac:dyDescent="0.35">
      <c r="A47" s="467"/>
      <c r="B47" s="469"/>
      <c r="C47" s="498"/>
      <c r="D47" s="468"/>
      <c r="E47" s="468"/>
      <c r="F47" s="468"/>
      <c r="G47" s="468"/>
      <c r="H47" s="469" t="s">
        <v>6418</v>
      </c>
      <c r="I47" s="468"/>
      <c r="J47" s="468"/>
      <c r="K47" s="470"/>
      <c r="L47" s="468"/>
      <c r="M47" s="471"/>
      <c r="N47" s="468"/>
      <c r="O47" s="472"/>
      <c r="P47" s="473"/>
    </row>
    <row r="48" spans="1:16" ht="51.75" customHeight="1" thickBot="1" x14ac:dyDescent="0.3">
      <c r="A48" s="474" t="s">
        <v>137</v>
      </c>
      <c r="B48" s="496" t="s">
        <v>138</v>
      </c>
      <c r="C48" s="475" t="s">
        <v>139</v>
      </c>
      <c r="D48" s="475" t="s">
        <v>141</v>
      </c>
      <c r="E48" s="476" t="s">
        <v>143</v>
      </c>
      <c r="F48" s="477" t="s">
        <v>144</v>
      </c>
      <c r="G48" s="477" t="s">
        <v>145</v>
      </c>
      <c r="H48" s="477" t="s">
        <v>146</v>
      </c>
      <c r="I48" s="475" t="s">
        <v>148</v>
      </c>
      <c r="J48" s="478" t="s">
        <v>149</v>
      </c>
      <c r="K48" s="479" t="s">
        <v>6379</v>
      </c>
      <c r="L48" s="475" t="s">
        <v>151</v>
      </c>
      <c r="M48" s="476" t="s">
        <v>154</v>
      </c>
      <c r="N48" s="480" t="s">
        <v>6380</v>
      </c>
      <c r="O48" s="481" t="s">
        <v>6381</v>
      </c>
      <c r="P48" s="482" t="s">
        <v>6382</v>
      </c>
    </row>
    <row r="49" spans="1:16" ht="25.5" customHeight="1" x14ac:dyDescent="0.25">
      <c r="A49" s="269">
        <v>19</v>
      </c>
      <c r="B49" s="275" t="s">
        <v>336</v>
      </c>
      <c r="C49" s="269" t="s">
        <v>211</v>
      </c>
      <c r="D49" s="273" t="s">
        <v>337</v>
      </c>
      <c r="E49" s="275" t="s">
        <v>338</v>
      </c>
      <c r="F49" s="272" t="s">
        <v>6419</v>
      </c>
      <c r="G49" s="313" t="s">
        <v>6420</v>
      </c>
      <c r="H49" s="465"/>
      <c r="I49" s="269" t="s">
        <v>214</v>
      </c>
      <c r="J49" s="493" t="s">
        <v>340</v>
      </c>
      <c r="K49" s="530">
        <v>45393</v>
      </c>
      <c r="L49" s="493" t="s">
        <v>6383</v>
      </c>
      <c r="M49" s="276" t="s">
        <v>6421</v>
      </c>
      <c r="N49" s="484"/>
      <c r="O49" s="485"/>
      <c r="P49" s="485"/>
    </row>
    <row r="50" spans="1:16" ht="25.5" customHeight="1" x14ac:dyDescent="0.25">
      <c r="A50" s="269">
        <v>25</v>
      </c>
      <c r="B50" s="275" t="s">
        <v>336</v>
      </c>
      <c r="C50" s="269" t="s">
        <v>211</v>
      </c>
      <c r="D50" s="273" t="s">
        <v>337</v>
      </c>
      <c r="E50" s="275" t="s">
        <v>345</v>
      </c>
      <c r="F50" s="272" t="s">
        <v>6422</v>
      </c>
      <c r="G50" s="272"/>
      <c r="H50" s="465"/>
      <c r="I50" s="269" t="s">
        <v>214</v>
      </c>
      <c r="J50" s="493" t="s">
        <v>340</v>
      </c>
      <c r="K50" s="530">
        <v>45393</v>
      </c>
      <c r="L50" s="493" t="s">
        <v>6383</v>
      </c>
      <c r="M50" s="276" t="s">
        <v>6421</v>
      </c>
      <c r="N50" s="484"/>
      <c r="O50" s="485"/>
      <c r="P50" s="485"/>
    </row>
    <row r="51" spans="1:16" ht="25.5" customHeight="1" x14ac:dyDescent="0.25">
      <c r="A51" s="269">
        <v>32</v>
      </c>
      <c r="B51" s="275" t="s">
        <v>336</v>
      </c>
      <c r="C51" s="269" t="s">
        <v>211</v>
      </c>
      <c r="D51" s="273" t="s">
        <v>362</v>
      </c>
      <c r="E51" s="275" t="s">
        <v>4485</v>
      </c>
      <c r="F51" s="272" t="s">
        <v>4486</v>
      </c>
      <c r="G51" s="577"/>
      <c r="H51" s="465" t="s">
        <v>4487</v>
      </c>
      <c r="I51" s="269" t="s">
        <v>214</v>
      </c>
      <c r="J51" s="493" t="s">
        <v>340</v>
      </c>
      <c r="K51" s="530">
        <v>45393</v>
      </c>
      <c r="L51" s="493" t="s">
        <v>6383</v>
      </c>
      <c r="M51" s="488" t="s">
        <v>6423</v>
      </c>
      <c r="N51" s="484"/>
      <c r="O51" s="485"/>
      <c r="P51" s="485"/>
    </row>
    <row r="52" spans="1:16" ht="25.5" customHeight="1" x14ac:dyDescent="0.25">
      <c r="A52" s="269">
        <v>33</v>
      </c>
      <c r="B52" s="275" t="s">
        <v>336</v>
      </c>
      <c r="C52" s="269" t="s">
        <v>211</v>
      </c>
      <c r="D52" s="273" t="s">
        <v>337</v>
      </c>
      <c r="E52" s="275" t="s">
        <v>4489</v>
      </c>
      <c r="F52" s="272" t="s">
        <v>4490</v>
      </c>
      <c r="G52" s="577" t="s">
        <v>4490</v>
      </c>
      <c r="H52" s="465" t="s">
        <v>4491</v>
      </c>
      <c r="I52" s="269" t="s">
        <v>214</v>
      </c>
      <c r="J52" s="493" t="s">
        <v>340</v>
      </c>
      <c r="K52" s="530">
        <v>45393</v>
      </c>
      <c r="L52" s="493" t="s">
        <v>6383</v>
      </c>
      <c r="M52" s="497" t="s">
        <v>6421</v>
      </c>
      <c r="N52" s="486"/>
      <c r="O52" s="485"/>
      <c r="P52" s="485"/>
    </row>
    <row r="53" spans="1:16" ht="25.5" customHeight="1" x14ac:dyDescent="0.25">
      <c r="A53" s="269">
        <v>37</v>
      </c>
      <c r="B53" s="275" t="s">
        <v>336</v>
      </c>
      <c r="C53" s="269" t="s">
        <v>211</v>
      </c>
      <c r="D53" s="273" t="s">
        <v>337</v>
      </c>
      <c r="E53" s="275" t="s">
        <v>883</v>
      </c>
      <c r="F53" s="272" t="s">
        <v>884</v>
      </c>
      <c r="G53" s="577" t="s">
        <v>6424</v>
      </c>
      <c r="H53" s="465"/>
      <c r="I53" s="269" t="s">
        <v>214</v>
      </c>
      <c r="J53" s="493" t="s">
        <v>340</v>
      </c>
      <c r="K53" s="530">
        <v>45393</v>
      </c>
      <c r="L53" s="493" t="s">
        <v>264</v>
      </c>
      <c r="M53" s="497" t="s">
        <v>6421</v>
      </c>
      <c r="N53" s="486"/>
      <c r="O53" s="485"/>
      <c r="P53" s="485"/>
    </row>
    <row r="54" spans="1:16" ht="25.5" customHeight="1" x14ac:dyDescent="0.25">
      <c r="A54" s="269">
        <v>39</v>
      </c>
      <c r="B54" s="275" t="s">
        <v>336</v>
      </c>
      <c r="C54" s="269" t="s">
        <v>211</v>
      </c>
      <c r="D54" s="273" t="s">
        <v>337</v>
      </c>
      <c r="E54" s="275" t="s">
        <v>349</v>
      </c>
      <c r="F54" s="272" t="s">
        <v>350</v>
      </c>
      <c r="G54" s="272" t="s">
        <v>6425</v>
      </c>
      <c r="H54" s="465" t="s">
        <v>352</v>
      </c>
      <c r="I54" s="269" t="s">
        <v>214</v>
      </c>
      <c r="J54" s="493" t="s">
        <v>340</v>
      </c>
      <c r="K54" s="530">
        <v>45393</v>
      </c>
      <c r="L54" s="493" t="s">
        <v>264</v>
      </c>
      <c r="M54" s="497" t="s">
        <v>6421</v>
      </c>
      <c r="N54" s="486"/>
      <c r="O54" s="485"/>
      <c r="P54" s="485"/>
    </row>
    <row r="55" spans="1:16" ht="25.5" customHeight="1" x14ac:dyDescent="0.25">
      <c r="A55" s="269">
        <v>40</v>
      </c>
      <c r="B55" s="275" t="s">
        <v>336</v>
      </c>
      <c r="C55" s="269" t="s">
        <v>211</v>
      </c>
      <c r="D55" s="273" t="s">
        <v>362</v>
      </c>
      <c r="E55" s="275" t="s">
        <v>587</v>
      </c>
      <c r="F55" s="272" t="s">
        <v>588</v>
      </c>
      <c r="G55" s="272"/>
      <c r="H55" s="465"/>
      <c r="I55" s="269" t="s">
        <v>214</v>
      </c>
      <c r="J55" s="493" t="s">
        <v>340</v>
      </c>
      <c r="K55" s="530">
        <v>45393</v>
      </c>
      <c r="L55" s="493" t="s">
        <v>264</v>
      </c>
      <c r="M55" s="497" t="s">
        <v>6421</v>
      </c>
      <c r="N55" s="484"/>
      <c r="O55" s="485"/>
      <c r="P55" s="485"/>
    </row>
    <row r="56" spans="1:16" ht="25.5" customHeight="1" x14ac:dyDescent="0.25">
      <c r="A56" s="269"/>
      <c r="B56" s="275"/>
      <c r="C56" s="269"/>
      <c r="D56" s="273"/>
      <c r="E56" s="275"/>
      <c r="F56" s="272"/>
      <c r="G56" s="272"/>
      <c r="H56" s="465"/>
      <c r="I56" s="269"/>
      <c r="J56" s="493"/>
      <c r="K56" s="483"/>
      <c r="L56" s="493"/>
      <c r="M56" s="440"/>
      <c r="N56" s="484"/>
      <c r="O56" s="485"/>
      <c r="P56" s="485"/>
    </row>
    <row r="57" spans="1:16" ht="15.75" thickBot="1" x14ac:dyDescent="0.3"/>
    <row r="58" spans="1:16" ht="18" thickBot="1" x14ac:dyDescent="0.35">
      <c r="A58" s="467"/>
      <c r="B58" s="469"/>
      <c r="C58" s="498"/>
      <c r="D58" s="468"/>
      <c r="E58" s="468"/>
      <c r="F58" s="468"/>
      <c r="G58" s="468"/>
      <c r="H58" s="469" t="s">
        <v>6426</v>
      </c>
      <c r="I58" s="468"/>
      <c r="J58" s="468"/>
      <c r="K58" s="470"/>
      <c r="L58" s="468"/>
      <c r="M58" s="471"/>
      <c r="N58" s="468"/>
      <c r="O58" s="472"/>
      <c r="P58" s="473"/>
    </row>
    <row r="59" spans="1:16" s="217" customFormat="1" ht="51.75" thickBot="1" x14ac:dyDescent="0.25">
      <c r="A59" s="531" t="s">
        <v>137</v>
      </c>
      <c r="B59" s="532" t="s">
        <v>138</v>
      </c>
      <c r="C59" s="533" t="s">
        <v>139</v>
      </c>
      <c r="D59" s="533" t="s">
        <v>141</v>
      </c>
      <c r="E59" s="534" t="s">
        <v>143</v>
      </c>
      <c r="F59" s="535" t="s">
        <v>144</v>
      </c>
      <c r="G59" s="535" t="s">
        <v>145</v>
      </c>
      <c r="H59" s="535" t="s">
        <v>146</v>
      </c>
      <c r="I59" s="533" t="s">
        <v>148</v>
      </c>
      <c r="J59" s="536" t="s">
        <v>149</v>
      </c>
      <c r="K59" s="537" t="s">
        <v>6379</v>
      </c>
      <c r="L59" s="533" t="s">
        <v>151</v>
      </c>
      <c r="M59" s="534" t="s">
        <v>154</v>
      </c>
      <c r="N59" s="480" t="s">
        <v>6427</v>
      </c>
      <c r="O59" s="481" t="s">
        <v>6381</v>
      </c>
      <c r="P59" s="482" t="s">
        <v>6382</v>
      </c>
    </row>
    <row r="60" spans="1:16" ht="25.5" customHeight="1" x14ac:dyDescent="0.25">
      <c r="A60" s="269" t="s">
        <v>426</v>
      </c>
      <c r="B60" s="275" t="s">
        <v>220</v>
      </c>
      <c r="C60" s="273" t="s">
        <v>211</v>
      </c>
      <c r="D60" s="273" t="s">
        <v>221</v>
      </c>
      <c r="E60" s="275" t="s">
        <v>427</v>
      </c>
      <c r="F60" s="272" t="s">
        <v>6428</v>
      </c>
      <c r="G60" s="272"/>
      <c r="H60" s="465"/>
      <c r="I60" s="269" t="s">
        <v>214</v>
      </c>
      <c r="J60" s="493" t="s">
        <v>6395</v>
      </c>
      <c r="K60" s="579">
        <v>45394</v>
      </c>
      <c r="L60" s="493" t="s">
        <v>6383</v>
      </c>
      <c r="M60" s="497" t="s">
        <v>6429</v>
      </c>
      <c r="N60" s="484"/>
      <c r="O60" s="485"/>
      <c r="P60" s="485"/>
    </row>
    <row r="61" spans="1:16" ht="25.5" customHeight="1" x14ac:dyDescent="0.25">
      <c r="A61" s="208" t="s">
        <v>430</v>
      </c>
      <c r="B61" s="500" t="s">
        <v>220</v>
      </c>
      <c r="C61" s="501" t="s">
        <v>211</v>
      </c>
      <c r="D61" s="501" t="s">
        <v>221</v>
      </c>
      <c r="E61" s="500" t="s">
        <v>1000</v>
      </c>
      <c r="F61" s="272"/>
      <c r="G61" s="272"/>
      <c r="H61" s="465"/>
      <c r="I61" s="269" t="s">
        <v>214</v>
      </c>
      <c r="J61" s="493" t="s">
        <v>6395</v>
      </c>
      <c r="K61" s="579">
        <v>45394</v>
      </c>
      <c r="L61" s="505" t="s">
        <v>6383</v>
      </c>
      <c r="M61" s="488" t="s">
        <v>6430</v>
      </c>
      <c r="N61" s="484"/>
      <c r="O61" s="485"/>
      <c r="P61" s="485"/>
    </row>
    <row r="62" spans="1:16" ht="25.5" customHeight="1" x14ac:dyDescent="0.25">
      <c r="A62" s="269" t="s">
        <v>434</v>
      </c>
      <c r="B62" s="275" t="s">
        <v>220</v>
      </c>
      <c r="C62" s="273" t="s">
        <v>211</v>
      </c>
      <c r="D62" s="273" t="s">
        <v>221</v>
      </c>
      <c r="E62" s="275" t="s">
        <v>435</v>
      </c>
      <c r="F62" s="272" t="s">
        <v>437</v>
      </c>
      <c r="G62" s="272" t="s">
        <v>6431</v>
      </c>
      <c r="H62" s="465" t="s">
        <v>438</v>
      </c>
      <c r="I62" s="269" t="s">
        <v>214</v>
      </c>
      <c r="J62" s="493" t="s">
        <v>6395</v>
      </c>
      <c r="K62" s="579">
        <v>45394</v>
      </c>
      <c r="L62" s="505" t="s">
        <v>6383</v>
      </c>
      <c r="M62" s="497" t="s">
        <v>6429</v>
      </c>
      <c r="N62" s="494"/>
      <c r="O62" s="495"/>
      <c r="P62" s="495"/>
    </row>
    <row r="63" spans="1:16" ht="25.5" customHeight="1" x14ac:dyDescent="0.25">
      <c r="A63" s="269" t="s">
        <v>457</v>
      </c>
      <c r="B63" s="275" t="s">
        <v>220</v>
      </c>
      <c r="C63" s="269" t="s">
        <v>211</v>
      </c>
      <c r="D63" s="273" t="s">
        <v>221</v>
      </c>
      <c r="E63" s="275" t="s">
        <v>458</v>
      </c>
      <c r="F63" s="272" t="s">
        <v>459</v>
      </c>
      <c r="G63" s="272" t="s">
        <v>6432</v>
      </c>
      <c r="H63" s="529" t="s">
        <v>460</v>
      </c>
      <c r="I63" s="542" t="s">
        <v>214</v>
      </c>
      <c r="J63" s="440" t="s">
        <v>6395</v>
      </c>
      <c r="K63" s="579">
        <v>45394</v>
      </c>
      <c r="L63" s="440" t="s">
        <v>6383</v>
      </c>
      <c r="M63" s="497" t="s">
        <v>6429</v>
      </c>
      <c r="N63" s="484"/>
      <c r="O63" s="485"/>
      <c r="P63" s="485"/>
    </row>
    <row r="64" spans="1:16" ht="25.5" customHeight="1" x14ac:dyDescent="0.25">
      <c r="A64" s="269" t="s">
        <v>462</v>
      </c>
      <c r="B64" s="275" t="s">
        <v>220</v>
      </c>
      <c r="C64" s="269" t="s">
        <v>211</v>
      </c>
      <c r="D64" s="273" t="s">
        <v>221</v>
      </c>
      <c r="E64" s="275" t="s">
        <v>463</v>
      </c>
      <c r="F64" s="272" t="s">
        <v>464</v>
      </c>
      <c r="G64" s="272" t="s">
        <v>6433</v>
      </c>
      <c r="H64" s="529" t="s">
        <v>465</v>
      </c>
      <c r="I64" s="269" t="s">
        <v>214</v>
      </c>
      <c r="J64" s="493" t="s">
        <v>6395</v>
      </c>
      <c r="K64" s="579">
        <v>45394</v>
      </c>
      <c r="L64" s="440" t="s">
        <v>264</v>
      </c>
      <c r="M64" s="497" t="s">
        <v>6429</v>
      </c>
      <c r="N64" s="543"/>
      <c r="O64" s="485"/>
      <c r="P64" s="485"/>
    </row>
    <row r="65" spans="1:16" ht="25.5" customHeight="1" x14ac:dyDescent="0.25">
      <c r="A65" s="269" t="s">
        <v>3596</v>
      </c>
      <c r="B65" s="275" t="s">
        <v>220</v>
      </c>
      <c r="C65" s="269" t="s">
        <v>211</v>
      </c>
      <c r="D65" s="273" t="s">
        <v>221</v>
      </c>
      <c r="E65" s="275" t="s">
        <v>3597</v>
      </c>
      <c r="F65" s="272" t="s">
        <v>3598</v>
      </c>
      <c r="G65" s="272"/>
      <c r="H65" s="529"/>
      <c r="I65" s="269" t="s">
        <v>214</v>
      </c>
      <c r="J65" s="493" t="s">
        <v>6395</v>
      </c>
      <c r="K65" s="579">
        <v>45394</v>
      </c>
      <c r="L65" s="440" t="s">
        <v>264</v>
      </c>
      <c r="M65" s="497" t="s">
        <v>6429</v>
      </c>
      <c r="N65" s="484"/>
      <c r="O65" s="485"/>
      <c r="P65" s="485"/>
    </row>
    <row r="66" spans="1:16" ht="25.5" customHeight="1" x14ac:dyDescent="0.25">
      <c r="A66" s="269" t="s">
        <v>3599</v>
      </c>
      <c r="B66" s="275" t="s">
        <v>220</v>
      </c>
      <c r="C66" s="269" t="s">
        <v>211</v>
      </c>
      <c r="D66" s="273" t="s">
        <v>221</v>
      </c>
      <c r="E66" s="275" t="s">
        <v>3600</v>
      </c>
      <c r="F66" s="272" t="s">
        <v>3601</v>
      </c>
      <c r="G66" s="272" t="s">
        <v>6434</v>
      </c>
      <c r="H66" s="529"/>
      <c r="I66" s="269" t="s">
        <v>214</v>
      </c>
      <c r="J66" s="493" t="s">
        <v>6395</v>
      </c>
      <c r="K66" s="579">
        <v>45394</v>
      </c>
      <c r="L66" s="440" t="s">
        <v>264</v>
      </c>
      <c r="M66" s="488" t="s">
        <v>6423</v>
      </c>
      <c r="N66" s="486"/>
      <c r="O66" s="485"/>
      <c r="P66" s="485"/>
    </row>
    <row r="67" spans="1:16" ht="25.5" customHeight="1" x14ac:dyDescent="0.25">
      <c r="A67" s="269"/>
      <c r="B67" s="275"/>
      <c r="C67" s="269"/>
      <c r="D67" s="273"/>
      <c r="E67" s="275"/>
      <c r="F67" s="272"/>
      <c r="G67" s="272"/>
      <c r="H67" s="529"/>
      <c r="I67" s="269"/>
      <c r="J67" s="493"/>
      <c r="K67" s="151"/>
      <c r="L67" s="440"/>
      <c r="M67" s="440"/>
      <c r="N67" s="484"/>
      <c r="O67" s="485"/>
      <c r="P67" s="485"/>
    </row>
    <row r="68" spans="1:16" ht="25.5" customHeight="1" thickBot="1" x14ac:dyDescent="0.3">
      <c r="A68" s="598"/>
      <c r="B68" s="599"/>
      <c r="C68" s="598"/>
      <c r="D68" s="600"/>
      <c r="E68" s="599"/>
      <c r="F68" s="601"/>
      <c r="G68" s="601"/>
      <c r="H68" s="603"/>
      <c r="I68" s="598"/>
      <c r="J68" s="544"/>
      <c r="K68" s="78"/>
      <c r="L68" s="544"/>
      <c r="M68" s="544"/>
      <c r="N68" s="604"/>
      <c r="P68" s="605"/>
    </row>
    <row r="69" spans="1:16" ht="18" thickBot="1" x14ac:dyDescent="0.35">
      <c r="A69" s="467"/>
      <c r="B69" s="469"/>
      <c r="C69" s="498"/>
      <c r="D69" s="468"/>
      <c r="E69" s="468"/>
      <c r="F69" s="468"/>
      <c r="G69" s="468"/>
      <c r="H69" s="469" t="s">
        <v>6435</v>
      </c>
      <c r="I69" s="468"/>
      <c r="J69" s="468"/>
      <c r="K69" s="470"/>
      <c r="L69" s="468"/>
      <c r="M69" s="471"/>
      <c r="N69" s="468"/>
      <c r="O69" s="472"/>
      <c r="P69" s="473"/>
    </row>
    <row r="70" spans="1:16" ht="51.75" customHeight="1" thickBot="1" x14ac:dyDescent="0.3">
      <c r="A70" s="474" t="s">
        <v>137</v>
      </c>
      <c r="B70" s="496" t="s">
        <v>138</v>
      </c>
      <c r="C70" s="475" t="s">
        <v>139</v>
      </c>
      <c r="D70" s="475" t="s">
        <v>141</v>
      </c>
      <c r="E70" s="476" t="s">
        <v>143</v>
      </c>
      <c r="F70" s="477" t="s">
        <v>144</v>
      </c>
      <c r="G70" s="477" t="s">
        <v>145</v>
      </c>
      <c r="H70" s="477" t="s">
        <v>146</v>
      </c>
      <c r="I70" s="475" t="s">
        <v>148</v>
      </c>
      <c r="J70" s="478" t="s">
        <v>149</v>
      </c>
      <c r="K70" s="479" t="s">
        <v>6379</v>
      </c>
      <c r="L70" s="475" t="s">
        <v>151</v>
      </c>
      <c r="M70" s="476" t="s">
        <v>154</v>
      </c>
      <c r="N70" s="480" t="s">
        <v>6380</v>
      </c>
      <c r="O70" s="481" t="s">
        <v>6381</v>
      </c>
      <c r="P70" s="482" t="s">
        <v>6382</v>
      </c>
    </row>
    <row r="71" spans="1:16" ht="25.5" customHeight="1" x14ac:dyDescent="0.25">
      <c r="A71" s="269">
        <v>47</v>
      </c>
      <c r="B71" s="275" t="s">
        <v>336</v>
      </c>
      <c r="C71" s="273" t="s">
        <v>211</v>
      </c>
      <c r="D71" s="273" t="s">
        <v>354</v>
      </c>
      <c r="E71" s="275" t="s">
        <v>359</v>
      </c>
      <c r="F71" s="272" t="s">
        <v>360</v>
      </c>
      <c r="H71" s="465"/>
      <c r="I71" s="269" t="s">
        <v>214</v>
      </c>
      <c r="J71" s="493" t="s">
        <v>340</v>
      </c>
      <c r="K71" s="576">
        <v>45397</v>
      </c>
      <c r="L71" s="493" t="s">
        <v>6383</v>
      </c>
      <c r="M71" s="276" t="s">
        <v>6436</v>
      </c>
      <c r="N71" s="494"/>
      <c r="O71" s="495"/>
      <c r="P71" s="495"/>
    </row>
    <row r="72" spans="1:16" ht="25.5" customHeight="1" x14ac:dyDescent="0.25">
      <c r="A72" s="269">
        <v>50</v>
      </c>
      <c r="B72" s="275" t="s">
        <v>336</v>
      </c>
      <c r="C72" s="273" t="s">
        <v>211</v>
      </c>
      <c r="D72" s="273" t="s">
        <v>362</v>
      </c>
      <c r="E72" s="275" t="s">
        <v>363</v>
      </c>
      <c r="F72" s="272" t="s">
        <v>6437</v>
      </c>
      <c r="G72" s="272" t="s">
        <v>6438</v>
      </c>
      <c r="H72" s="465"/>
      <c r="I72" s="269" t="s">
        <v>214</v>
      </c>
      <c r="J72" s="493" t="s">
        <v>340</v>
      </c>
      <c r="K72" s="576">
        <v>45397</v>
      </c>
      <c r="L72" s="493" t="s">
        <v>6383</v>
      </c>
      <c r="M72" s="276" t="s">
        <v>6436</v>
      </c>
      <c r="N72" s="486"/>
      <c r="O72" s="485"/>
      <c r="P72" s="485"/>
    </row>
    <row r="73" spans="1:16" ht="25.5" customHeight="1" x14ac:dyDescent="0.25">
      <c r="A73" s="208">
        <v>89</v>
      </c>
      <c r="B73" s="500" t="s">
        <v>336</v>
      </c>
      <c r="C73" s="501" t="s">
        <v>211</v>
      </c>
      <c r="D73" s="501" t="s">
        <v>368</v>
      </c>
      <c r="E73" s="500" t="s">
        <v>369</v>
      </c>
      <c r="F73" s="272"/>
      <c r="G73" s="272"/>
      <c r="H73" s="465"/>
      <c r="I73" s="269" t="s">
        <v>214</v>
      </c>
      <c r="J73" s="493" t="s">
        <v>340</v>
      </c>
      <c r="K73" s="576">
        <v>45397</v>
      </c>
      <c r="L73" s="493" t="s">
        <v>6383</v>
      </c>
      <c r="M73" s="269" t="s">
        <v>6439</v>
      </c>
      <c r="N73" s="486"/>
      <c r="O73" s="485"/>
      <c r="P73" s="485"/>
    </row>
    <row r="74" spans="1:16" ht="45.75" customHeight="1" x14ac:dyDescent="0.25">
      <c r="A74" s="208">
        <v>45</v>
      </c>
      <c r="B74" s="500" t="s">
        <v>336</v>
      </c>
      <c r="C74" s="208" t="s">
        <v>211</v>
      </c>
      <c r="D74" s="501" t="s">
        <v>354</v>
      </c>
      <c r="E74" s="500" t="s">
        <v>355</v>
      </c>
      <c r="F74" s="502" t="s">
        <v>356</v>
      </c>
      <c r="G74" s="502"/>
      <c r="H74" s="503"/>
      <c r="I74" s="208" t="s">
        <v>214</v>
      </c>
      <c r="J74" s="504" t="s">
        <v>340</v>
      </c>
      <c r="K74" s="576">
        <v>45397</v>
      </c>
      <c r="L74" s="505" t="s">
        <v>6383</v>
      </c>
      <c r="M74" s="608" t="s">
        <v>6440</v>
      </c>
      <c r="N74" s="484"/>
      <c r="O74" s="485"/>
      <c r="P74" s="485"/>
    </row>
    <row r="75" spans="1:16" ht="25.5" customHeight="1" x14ac:dyDescent="0.25">
      <c r="A75" s="269">
        <v>93</v>
      </c>
      <c r="B75" s="275" t="s">
        <v>336</v>
      </c>
      <c r="C75" s="273" t="s">
        <v>211</v>
      </c>
      <c r="D75" s="273" t="s">
        <v>368</v>
      </c>
      <c r="E75" s="275" t="s">
        <v>374</v>
      </c>
      <c r="F75" s="272" t="s">
        <v>375</v>
      </c>
      <c r="G75" s="272" t="s">
        <v>6441</v>
      </c>
      <c r="H75" s="465"/>
      <c r="I75" s="269" t="s">
        <v>214</v>
      </c>
      <c r="J75" s="493" t="s">
        <v>340</v>
      </c>
      <c r="K75" s="576">
        <v>45397</v>
      </c>
      <c r="L75" s="493" t="s">
        <v>264</v>
      </c>
      <c r="M75" s="276" t="s">
        <v>6436</v>
      </c>
      <c r="N75" s="486"/>
      <c r="O75" s="485"/>
      <c r="P75" s="485"/>
    </row>
    <row r="76" spans="1:16" ht="25.5" customHeight="1" x14ac:dyDescent="0.25">
      <c r="A76" s="269">
        <v>101</v>
      </c>
      <c r="B76" s="275" t="s">
        <v>336</v>
      </c>
      <c r="C76" s="273" t="s">
        <v>211</v>
      </c>
      <c r="D76" s="273" t="s">
        <v>368</v>
      </c>
      <c r="E76" s="275" t="s">
        <v>379</v>
      </c>
      <c r="F76" s="272" t="s">
        <v>380</v>
      </c>
      <c r="G76" s="272">
        <v>7306617934</v>
      </c>
      <c r="H76" s="465"/>
      <c r="I76" s="269" t="s">
        <v>214</v>
      </c>
      <c r="J76" s="493" t="s">
        <v>340</v>
      </c>
      <c r="K76" s="576">
        <v>45397</v>
      </c>
      <c r="L76" s="493" t="s">
        <v>264</v>
      </c>
      <c r="M76" s="269" t="s">
        <v>6442</v>
      </c>
      <c r="N76" s="484"/>
      <c r="O76" s="485"/>
      <c r="P76" s="485"/>
    </row>
    <row r="77" spans="1:16" ht="25.5" customHeight="1" x14ac:dyDescent="0.25">
      <c r="A77" s="269">
        <v>16</v>
      </c>
      <c r="B77" s="275" t="s">
        <v>336</v>
      </c>
      <c r="C77" s="273" t="s">
        <v>211</v>
      </c>
      <c r="D77" s="273" t="s">
        <v>572</v>
      </c>
      <c r="E77" s="275" t="s">
        <v>632</v>
      </c>
      <c r="F77" s="272" t="s">
        <v>633</v>
      </c>
      <c r="H77" s="465"/>
      <c r="I77" s="269" t="s">
        <v>214</v>
      </c>
      <c r="J77" s="493" t="s">
        <v>340</v>
      </c>
      <c r="K77" s="576">
        <v>45397</v>
      </c>
      <c r="L77" s="493" t="s">
        <v>264</v>
      </c>
      <c r="M77" s="276" t="s">
        <v>6436</v>
      </c>
      <c r="N77" s="484"/>
      <c r="O77" s="485"/>
      <c r="P77" s="485"/>
    </row>
    <row r="78" spans="1:16" ht="25.5" customHeight="1" x14ac:dyDescent="0.25">
      <c r="A78" s="269">
        <v>48</v>
      </c>
      <c r="B78" s="275" t="s">
        <v>336</v>
      </c>
      <c r="C78" s="273" t="s">
        <v>211</v>
      </c>
      <c r="D78" s="273" t="s">
        <v>362</v>
      </c>
      <c r="E78" s="275" t="s">
        <v>628</v>
      </c>
      <c r="F78" s="272" t="s">
        <v>629</v>
      </c>
      <c r="G78" s="272" t="s">
        <v>629</v>
      </c>
      <c r="H78" s="465"/>
      <c r="I78" s="269" t="s">
        <v>214</v>
      </c>
      <c r="J78" s="493" t="s">
        <v>340</v>
      </c>
      <c r="K78" s="576">
        <v>45397</v>
      </c>
      <c r="L78" s="493" t="s">
        <v>264</v>
      </c>
      <c r="M78" s="608" t="s">
        <v>6443</v>
      </c>
      <c r="N78" s="484"/>
      <c r="O78" s="485"/>
      <c r="P78" s="485"/>
    </row>
    <row r="79" spans="1:16" ht="25.5" customHeight="1" x14ac:dyDescent="0.25">
      <c r="A79" s="269"/>
      <c r="B79" s="275"/>
      <c r="C79" s="273"/>
      <c r="D79" s="273"/>
      <c r="E79" s="275"/>
      <c r="F79" s="272"/>
      <c r="G79" s="272"/>
      <c r="H79" s="465"/>
      <c r="I79" s="269"/>
      <c r="J79" s="493"/>
      <c r="K79" s="483"/>
      <c r="L79" s="505"/>
      <c r="M79" s="440"/>
      <c r="N79" s="484"/>
      <c r="O79" s="485"/>
      <c r="P79" s="485"/>
    </row>
    <row r="80" spans="1:16" ht="15.75" thickBot="1" x14ac:dyDescent="0.3"/>
    <row r="81" spans="1:16" ht="18" thickBot="1" x14ac:dyDescent="0.35">
      <c r="A81" s="467"/>
      <c r="B81" s="469"/>
      <c r="C81" s="498"/>
      <c r="D81" s="468"/>
      <c r="E81" s="468"/>
      <c r="F81" s="468"/>
      <c r="G81" s="468"/>
      <c r="H81" s="469" t="s">
        <v>6444</v>
      </c>
      <c r="I81" s="468"/>
      <c r="J81" s="468"/>
      <c r="K81" s="470"/>
      <c r="L81" s="468"/>
      <c r="M81" s="471"/>
      <c r="N81" s="468"/>
      <c r="O81" s="472"/>
      <c r="P81" s="473"/>
    </row>
    <row r="82" spans="1:16" ht="51.75" customHeight="1" thickBot="1" x14ac:dyDescent="0.3">
      <c r="A82" s="474" t="s">
        <v>137</v>
      </c>
      <c r="B82" s="496" t="s">
        <v>138</v>
      </c>
      <c r="C82" s="475" t="s">
        <v>139</v>
      </c>
      <c r="D82" s="475" t="s">
        <v>141</v>
      </c>
      <c r="E82" s="476" t="s">
        <v>143</v>
      </c>
      <c r="F82" s="477" t="s">
        <v>144</v>
      </c>
      <c r="G82" s="477" t="s">
        <v>145</v>
      </c>
      <c r="H82" s="477" t="s">
        <v>146</v>
      </c>
      <c r="I82" s="475" t="s">
        <v>148</v>
      </c>
      <c r="J82" s="478" t="s">
        <v>149</v>
      </c>
      <c r="K82" s="479" t="s">
        <v>6379</v>
      </c>
      <c r="L82" s="475" t="s">
        <v>151</v>
      </c>
      <c r="M82" s="476" t="s">
        <v>154</v>
      </c>
      <c r="N82" s="480" t="s">
        <v>6380</v>
      </c>
      <c r="O82" s="481" t="s">
        <v>6381</v>
      </c>
      <c r="P82" s="482" t="s">
        <v>6382</v>
      </c>
    </row>
    <row r="83" spans="1:16" ht="26.25" customHeight="1" x14ac:dyDescent="0.25">
      <c r="A83" s="269" t="s">
        <v>635</v>
      </c>
      <c r="B83" s="275" t="s">
        <v>336</v>
      </c>
      <c r="C83" s="273" t="s">
        <v>211</v>
      </c>
      <c r="D83" s="273" t="s">
        <v>362</v>
      </c>
      <c r="E83" s="275" t="s">
        <v>636</v>
      </c>
      <c r="F83" s="272" t="s">
        <v>637</v>
      </c>
      <c r="G83" s="272"/>
      <c r="H83" s="465" t="s">
        <v>638</v>
      </c>
      <c r="I83" s="269" t="s">
        <v>214</v>
      </c>
      <c r="J83" s="493" t="s">
        <v>340</v>
      </c>
      <c r="K83" s="464">
        <v>45398</v>
      </c>
      <c r="L83" s="440" t="s">
        <v>6383</v>
      </c>
      <c r="M83" s="276" t="s">
        <v>6445</v>
      </c>
      <c r="N83" s="484"/>
      <c r="O83" s="485"/>
      <c r="P83" s="485"/>
    </row>
    <row r="84" spans="1:16" ht="26.25" customHeight="1" x14ac:dyDescent="0.25">
      <c r="A84" s="269" t="s">
        <v>639</v>
      </c>
      <c r="B84" s="275" t="s">
        <v>336</v>
      </c>
      <c r="C84" s="273" t="s">
        <v>211</v>
      </c>
      <c r="D84" s="273" t="s">
        <v>362</v>
      </c>
      <c r="E84" s="275" t="s">
        <v>640</v>
      </c>
      <c r="F84" s="272" t="s">
        <v>641</v>
      </c>
      <c r="G84" s="272"/>
      <c r="H84" s="465"/>
      <c r="I84" s="269" t="s">
        <v>214</v>
      </c>
      <c r="J84" s="493" t="s">
        <v>340</v>
      </c>
      <c r="K84" s="464">
        <v>45398</v>
      </c>
      <c r="L84" s="440" t="s">
        <v>6383</v>
      </c>
      <c r="M84" s="276" t="s">
        <v>6445</v>
      </c>
      <c r="N84" s="540"/>
      <c r="O84" s="541"/>
      <c r="P84" s="541"/>
    </row>
    <row r="85" spans="1:16" ht="27" customHeight="1" x14ac:dyDescent="0.25">
      <c r="A85" s="269" t="s">
        <v>647</v>
      </c>
      <c r="B85" s="275" t="s">
        <v>336</v>
      </c>
      <c r="C85" s="273" t="s">
        <v>211</v>
      </c>
      <c r="D85" s="273" t="s">
        <v>362</v>
      </c>
      <c r="E85" s="275" t="s">
        <v>648</v>
      </c>
      <c r="F85" s="272" t="s">
        <v>649</v>
      </c>
      <c r="G85" s="272"/>
      <c r="H85" s="465"/>
      <c r="I85" s="269" t="s">
        <v>214</v>
      </c>
      <c r="J85" s="493" t="s">
        <v>340</v>
      </c>
      <c r="K85" s="464">
        <v>45398</v>
      </c>
      <c r="L85" s="440" t="s">
        <v>6383</v>
      </c>
      <c r="M85" s="276" t="s">
        <v>6445</v>
      </c>
      <c r="N85" s="484"/>
      <c r="O85" s="485"/>
      <c r="P85" s="485"/>
    </row>
    <row r="86" spans="1:16" ht="26.25" customHeight="1" x14ac:dyDescent="0.25">
      <c r="A86" s="269" t="s">
        <v>650</v>
      </c>
      <c r="B86" s="275" t="s">
        <v>336</v>
      </c>
      <c r="C86" s="273" t="s">
        <v>211</v>
      </c>
      <c r="D86" s="273" t="s">
        <v>362</v>
      </c>
      <c r="E86" s="275" t="s">
        <v>651</v>
      </c>
      <c r="F86" s="272" t="s">
        <v>652</v>
      </c>
      <c r="G86" s="272"/>
      <c r="H86" s="465" t="s">
        <v>653</v>
      </c>
      <c r="I86" s="269" t="s">
        <v>214</v>
      </c>
      <c r="J86" s="493" t="s">
        <v>340</v>
      </c>
      <c r="K86" s="464">
        <v>45398</v>
      </c>
      <c r="L86" s="440" t="s">
        <v>6383</v>
      </c>
      <c r="M86" s="276" t="s">
        <v>6445</v>
      </c>
      <c r="N86" s="486"/>
      <c r="O86" s="485"/>
      <c r="P86" s="485"/>
    </row>
    <row r="87" spans="1:16" ht="26.25" customHeight="1" x14ac:dyDescent="0.25">
      <c r="A87" s="269" t="s">
        <v>592</v>
      </c>
      <c r="B87" s="275" t="s">
        <v>593</v>
      </c>
      <c r="C87" s="273" t="s">
        <v>211</v>
      </c>
      <c r="D87" s="273" t="s">
        <v>594</v>
      </c>
      <c r="E87" s="275" t="s">
        <v>595</v>
      </c>
      <c r="F87" s="272" t="s">
        <v>596</v>
      </c>
      <c r="G87" s="272"/>
      <c r="H87" s="465"/>
      <c r="I87" s="269" t="s">
        <v>214</v>
      </c>
      <c r="J87" s="493" t="s">
        <v>340</v>
      </c>
      <c r="K87" s="464">
        <v>45398</v>
      </c>
      <c r="L87" s="440" t="s">
        <v>264</v>
      </c>
      <c r="M87" s="276" t="s">
        <v>6445</v>
      </c>
      <c r="N87" s="486"/>
      <c r="O87" s="485"/>
      <c r="P87" s="485"/>
    </row>
    <row r="88" spans="1:16" ht="26.25" customHeight="1" x14ac:dyDescent="0.25">
      <c r="A88" s="269" t="s">
        <v>386</v>
      </c>
      <c r="B88" s="275" t="s">
        <v>593</v>
      </c>
      <c r="C88" s="273" t="s">
        <v>211</v>
      </c>
      <c r="D88" s="273" t="s">
        <v>594</v>
      </c>
      <c r="E88" s="275" t="s">
        <v>603</v>
      </c>
      <c r="F88" s="272" t="s">
        <v>604</v>
      </c>
      <c r="G88" s="272"/>
      <c r="H88" s="529" t="s">
        <v>605</v>
      </c>
      <c r="I88" s="269" t="s">
        <v>214</v>
      </c>
      <c r="J88" s="493" t="s">
        <v>340</v>
      </c>
      <c r="K88" s="464">
        <v>45398</v>
      </c>
      <c r="L88" s="440" t="s">
        <v>264</v>
      </c>
      <c r="M88" s="276" t="s">
        <v>6446</v>
      </c>
      <c r="N88" s="484"/>
      <c r="O88" s="485"/>
      <c r="P88" s="485"/>
    </row>
    <row r="89" spans="1:16" ht="26.25" customHeight="1" x14ac:dyDescent="0.25">
      <c r="A89" s="269" t="s">
        <v>399</v>
      </c>
      <c r="B89" s="275" t="s">
        <v>593</v>
      </c>
      <c r="C89" s="273" t="s">
        <v>211</v>
      </c>
      <c r="D89" s="273" t="s">
        <v>594</v>
      </c>
      <c r="E89" s="275" t="s">
        <v>606</v>
      </c>
      <c r="F89" s="272" t="s">
        <v>607</v>
      </c>
      <c r="G89" s="272" t="s">
        <v>608</v>
      </c>
      <c r="H89" s="465"/>
      <c r="I89" s="269" t="s">
        <v>214</v>
      </c>
      <c r="J89" s="493" t="s">
        <v>340</v>
      </c>
      <c r="K89" s="464">
        <v>45398</v>
      </c>
      <c r="L89" s="440" t="s">
        <v>264</v>
      </c>
      <c r="M89" s="276" t="s">
        <v>6445</v>
      </c>
      <c r="N89" s="484"/>
      <c r="O89" s="485"/>
      <c r="P89" s="485"/>
    </row>
    <row r="90" spans="1:16" ht="26.25" customHeight="1" x14ac:dyDescent="0.25">
      <c r="A90" s="269"/>
      <c r="B90" s="275"/>
      <c r="C90" s="273"/>
      <c r="D90" s="273"/>
      <c r="E90" s="275"/>
      <c r="F90" s="272"/>
      <c r="G90" s="272"/>
      <c r="H90" s="465"/>
      <c r="I90" s="269"/>
      <c r="J90" s="493"/>
      <c r="K90" s="151"/>
      <c r="L90" s="440"/>
      <c r="M90" s="440"/>
      <c r="N90" s="543"/>
      <c r="O90" s="485"/>
      <c r="P90" s="485"/>
    </row>
    <row r="91" spans="1:16" ht="15.75" thickBot="1" x14ac:dyDescent="0.3">
      <c r="A91" s="598"/>
      <c r="B91" s="599"/>
      <c r="C91" s="600"/>
      <c r="D91" s="600"/>
      <c r="E91" s="599"/>
      <c r="F91" s="601"/>
      <c r="G91" s="601"/>
      <c r="H91" s="602"/>
      <c r="I91" s="598"/>
      <c r="J91" s="544"/>
      <c r="K91" s="78"/>
      <c r="L91" s="544"/>
      <c r="M91" s="544"/>
      <c r="N91" s="604"/>
      <c r="P91" s="605"/>
    </row>
    <row r="92" spans="1:16" ht="18" thickBot="1" x14ac:dyDescent="0.35">
      <c r="A92" s="467"/>
      <c r="B92" s="469"/>
      <c r="C92" s="498"/>
      <c r="D92" s="468"/>
      <c r="E92" s="468"/>
      <c r="F92" s="468"/>
      <c r="G92" s="468"/>
      <c r="H92" s="469" t="s">
        <v>6447</v>
      </c>
      <c r="I92" s="468"/>
      <c r="J92" s="468"/>
      <c r="K92" s="470"/>
      <c r="L92" s="468"/>
      <c r="M92" s="471"/>
      <c r="N92" s="468"/>
      <c r="O92" s="472"/>
      <c r="P92" s="473"/>
    </row>
    <row r="93" spans="1:16" ht="51.75" customHeight="1" thickBot="1" x14ac:dyDescent="0.3">
      <c r="A93" s="474" t="s">
        <v>137</v>
      </c>
      <c r="B93" s="496" t="s">
        <v>138</v>
      </c>
      <c r="C93" s="475" t="s">
        <v>139</v>
      </c>
      <c r="D93" s="475" t="s">
        <v>141</v>
      </c>
      <c r="E93" s="476" t="s">
        <v>143</v>
      </c>
      <c r="F93" s="477" t="s">
        <v>144</v>
      </c>
      <c r="G93" s="477" t="s">
        <v>145</v>
      </c>
      <c r="H93" s="477" t="s">
        <v>146</v>
      </c>
      <c r="I93" s="475" t="s">
        <v>148</v>
      </c>
      <c r="J93" s="478" t="s">
        <v>149</v>
      </c>
      <c r="K93" s="479" t="s">
        <v>6379</v>
      </c>
      <c r="L93" s="475" t="s">
        <v>151</v>
      </c>
      <c r="M93" s="476" t="s">
        <v>154</v>
      </c>
      <c r="N93" s="480" t="s">
        <v>6380</v>
      </c>
      <c r="O93" s="481" t="s">
        <v>6381</v>
      </c>
      <c r="P93" s="482" t="s">
        <v>6382</v>
      </c>
    </row>
    <row r="94" spans="1:16" ht="26.25" customHeight="1" x14ac:dyDescent="0.25">
      <c r="A94" s="269" t="s">
        <v>1150</v>
      </c>
      <c r="B94" s="275" t="s">
        <v>237</v>
      </c>
      <c r="C94" s="273" t="s">
        <v>211</v>
      </c>
      <c r="D94" s="273" t="s">
        <v>238</v>
      </c>
      <c r="E94" s="275" t="s">
        <v>1442</v>
      </c>
      <c r="F94" s="272" t="s">
        <v>1443</v>
      </c>
      <c r="G94" s="272"/>
      <c r="H94" s="465"/>
      <c r="I94" s="269" t="s">
        <v>214</v>
      </c>
      <c r="J94" s="493" t="s">
        <v>6395</v>
      </c>
      <c r="K94" s="464">
        <v>45398</v>
      </c>
      <c r="L94" s="440" t="s">
        <v>6383</v>
      </c>
      <c r="M94" s="108" t="s">
        <v>6448</v>
      </c>
      <c r="N94" s="484"/>
      <c r="O94" s="485"/>
      <c r="P94" s="485"/>
    </row>
    <row r="95" spans="1:16" ht="26.25" customHeight="1" x14ac:dyDescent="0.25">
      <c r="A95" s="269" t="s">
        <v>382</v>
      </c>
      <c r="B95" s="275" t="s">
        <v>237</v>
      </c>
      <c r="C95" s="273" t="s">
        <v>211</v>
      </c>
      <c r="D95" s="273" t="s">
        <v>238</v>
      </c>
      <c r="E95" s="275" t="s">
        <v>383</v>
      </c>
      <c r="F95" s="272"/>
      <c r="G95" s="272" t="s">
        <v>6449</v>
      </c>
      <c r="H95" s="465"/>
      <c r="I95" s="269" t="s">
        <v>214</v>
      </c>
      <c r="J95" s="493" t="s">
        <v>6395</v>
      </c>
      <c r="K95" s="464">
        <v>45398</v>
      </c>
      <c r="L95" s="440" t="s">
        <v>6383</v>
      </c>
      <c r="M95" s="276" t="s">
        <v>6445</v>
      </c>
      <c r="N95" s="486"/>
      <c r="O95" s="485"/>
      <c r="P95" s="485"/>
    </row>
    <row r="96" spans="1:16" ht="26.25" customHeight="1" x14ac:dyDescent="0.25">
      <c r="A96" s="269" t="s">
        <v>386</v>
      </c>
      <c r="B96" s="275" t="s">
        <v>237</v>
      </c>
      <c r="C96" s="273" t="s">
        <v>211</v>
      </c>
      <c r="D96" s="273" t="s">
        <v>238</v>
      </c>
      <c r="E96" s="275" t="s">
        <v>387</v>
      </c>
      <c r="F96" s="272"/>
      <c r="G96" s="272" t="s">
        <v>6450</v>
      </c>
      <c r="H96" s="465" t="s">
        <v>389</v>
      </c>
      <c r="I96" s="269" t="s">
        <v>214</v>
      </c>
      <c r="J96" s="493" t="s">
        <v>6395</v>
      </c>
      <c r="K96" s="464">
        <v>45398</v>
      </c>
      <c r="L96" s="440" t="s">
        <v>6383</v>
      </c>
      <c r="M96" s="276" t="s">
        <v>6445</v>
      </c>
      <c r="N96" s="486"/>
      <c r="O96" s="485"/>
      <c r="P96" s="485"/>
    </row>
    <row r="97" spans="1:16" ht="26.25" customHeight="1" x14ac:dyDescent="0.25">
      <c r="A97" s="269" t="s">
        <v>392</v>
      </c>
      <c r="B97" s="275" t="s">
        <v>237</v>
      </c>
      <c r="C97" s="273" t="s">
        <v>211</v>
      </c>
      <c r="D97" s="273" t="s">
        <v>238</v>
      </c>
      <c r="E97" s="275" t="s">
        <v>393</v>
      </c>
      <c r="F97" s="272" t="s">
        <v>6451</v>
      </c>
      <c r="G97" s="272" t="s">
        <v>6452</v>
      </c>
      <c r="H97" s="465" t="s">
        <v>396</v>
      </c>
      <c r="I97" s="269" t="s">
        <v>214</v>
      </c>
      <c r="J97" s="493" t="s">
        <v>6395</v>
      </c>
      <c r="K97" s="464">
        <v>45398</v>
      </c>
      <c r="L97" s="440" t="s">
        <v>6383</v>
      </c>
      <c r="M97" s="276" t="s">
        <v>6445</v>
      </c>
      <c r="N97" s="484"/>
      <c r="O97" s="485"/>
      <c r="P97" s="485"/>
    </row>
    <row r="98" spans="1:16" ht="26.25" customHeight="1" x14ac:dyDescent="0.25">
      <c r="A98" s="269" t="s">
        <v>399</v>
      </c>
      <c r="B98" s="275" t="s">
        <v>237</v>
      </c>
      <c r="C98" s="273" t="s">
        <v>211</v>
      </c>
      <c r="D98" s="273" t="s">
        <v>238</v>
      </c>
      <c r="E98" s="275" t="s">
        <v>400</v>
      </c>
      <c r="F98" s="272" t="s">
        <v>401</v>
      </c>
      <c r="G98" s="272"/>
      <c r="H98" s="465"/>
      <c r="I98" s="269" t="s">
        <v>214</v>
      </c>
      <c r="J98" s="493" t="s">
        <v>6395</v>
      </c>
      <c r="K98" s="464">
        <v>45398</v>
      </c>
      <c r="L98" s="440" t="s">
        <v>264</v>
      </c>
      <c r="M98" s="276" t="s">
        <v>6445</v>
      </c>
      <c r="N98" s="484"/>
      <c r="O98" s="485"/>
      <c r="P98" s="485"/>
    </row>
    <row r="99" spans="1:16" ht="26.25" customHeight="1" x14ac:dyDescent="0.25">
      <c r="A99" s="269" t="s">
        <v>404</v>
      </c>
      <c r="B99" s="275" t="s">
        <v>237</v>
      </c>
      <c r="C99" s="273" t="s">
        <v>211</v>
      </c>
      <c r="D99" s="273" t="s">
        <v>238</v>
      </c>
      <c r="E99" s="275" t="s">
        <v>6453</v>
      </c>
      <c r="F99" s="272" t="s">
        <v>6454</v>
      </c>
      <c r="G99" s="272"/>
      <c r="H99" s="465" t="s">
        <v>407</v>
      </c>
      <c r="I99" s="269" t="s">
        <v>214</v>
      </c>
      <c r="J99" s="493" t="s">
        <v>6395</v>
      </c>
      <c r="K99" s="464">
        <v>45398</v>
      </c>
      <c r="L99" s="440" t="s">
        <v>264</v>
      </c>
      <c r="M99" s="276" t="s">
        <v>6445</v>
      </c>
      <c r="N99" s="484"/>
      <c r="O99" s="485"/>
      <c r="P99" s="485"/>
    </row>
    <row r="100" spans="1:16" ht="26.25" customHeight="1" x14ac:dyDescent="0.25">
      <c r="A100" s="269" t="s">
        <v>609</v>
      </c>
      <c r="B100" s="275" t="s">
        <v>237</v>
      </c>
      <c r="C100" s="273" t="s">
        <v>211</v>
      </c>
      <c r="D100" s="273" t="s">
        <v>238</v>
      </c>
      <c r="E100" s="275" t="s">
        <v>1841</v>
      </c>
      <c r="F100" s="272"/>
      <c r="G100" s="272" t="s">
        <v>1842</v>
      </c>
      <c r="H100" s="465"/>
      <c r="I100" s="269" t="s">
        <v>214</v>
      </c>
      <c r="J100" s="493" t="s">
        <v>6395</v>
      </c>
      <c r="K100" s="464">
        <v>45398</v>
      </c>
      <c r="L100" s="440" t="s">
        <v>264</v>
      </c>
      <c r="M100" s="108" t="s">
        <v>6455</v>
      </c>
      <c r="N100" s="484"/>
      <c r="O100" s="485"/>
      <c r="P100" s="485"/>
    </row>
    <row r="101" spans="1:16" ht="26.25" customHeight="1" x14ac:dyDescent="0.25">
      <c r="A101" s="269"/>
      <c r="B101" s="275"/>
      <c r="C101" s="273"/>
      <c r="D101" s="273"/>
      <c r="E101" s="275"/>
      <c r="F101" s="272"/>
      <c r="G101" s="272"/>
      <c r="H101" s="465"/>
      <c r="I101" s="269"/>
      <c r="J101" s="493"/>
      <c r="K101" s="151"/>
      <c r="L101" s="440"/>
      <c r="M101" s="80"/>
      <c r="N101" s="484"/>
      <c r="O101" s="485"/>
      <c r="P101" s="485"/>
    </row>
    <row r="102" spans="1:16" ht="15.75" thickBot="1" x14ac:dyDescent="0.3"/>
    <row r="103" spans="1:16" ht="18" thickBot="1" x14ac:dyDescent="0.35">
      <c r="A103" s="467"/>
      <c r="B103" s="469"/>
      <c r="C103" s="498"/>
      <c r="D103" s="468"/>
      <c r="E103" s="468"/>
      <c r="F103" s="468"/>
      <c r="G103" s="468"/>
      <c r="H103" s="469" t="s">
        <v>6456</v>
      </c>
      <c r="I103" s="468"/>
      <c r="J103" s="468"/>
      <c r="K103" s="470"/>
      <c r="L103" s="468"/>
      <c r="M103" s="471"/>
      <c r="N103" s="468"/>
      <c r="O103" s="472"/>
      <c r="P103" s="473"/>
    </row>
    <row r="104" spans="1:16" ht="51.75" customHeight="1" thickBot="1" x14ac:dyDescent="0.3">
      <c r="A104" s="474" t="s">
        <v>137</v>
      </c>
      <c r="B104" s="496" t="s">
        <v>138</v>
      </c>
      <c r="C104" s="475" t="s">
        <v>139</v>
      </c>
      <c r="D104" s="475" t="s">
        <v>141</v>
      </c>
      <c r="E104" s="476" t="s">
        <v>143</v>
      </c>
      <c r="F104" s="477" t="s">
        <v>144</v>
      </c>
      <c r="G104" s="477" t="s">
        <v>145</v>
      </c>
      <c r="H104" s="477" t="s">
        <v>146</v>
      </c>
      <c r="I104" s="475" t="s">
        <v>148</v>
      </c>
      <c r="J104" s="478" t="s">
        <v>149</v>
      </c>
      <c r="K104" s="479" t="s">
        <v>6379</v>
      </c>
      <c r="L104" s="475" t="s">
        <v>151</v>
      </c>
      <c r="M104" s="476" t="s">
        <v>154</v>
      </c>
      <c r="N104" s="480" t="s">
        <v>6380</v>
      </c>
      <c r="O104" s="481" t="s">
        <v>6381</v>
      </c>
      <c r="P104" s="482" t="s">
        <v>6382</v>
      </c>
    </row>
    <row r="105" spans="1:16" ht="26.25" customHeight="1" x14ac:dyDescent="0.25">
      <c r="A105" s="269">
        <v>24</v>
      </c>
      <c r="B105" s="275" t="s">
        <v>593</v>
      </c>
      <c r="C105" s="273" t="s">
        <v>211</v>
      </c>
      <c r="D105" s="273" t="s">
        <v>594</v>
      </c>
      <c r="E105" s="275" t="s">
        <v>625</v>
      </c>
      <c r="F105" s="272">
        <v>7932362321</v>
      </c>
      <c r="G105" s="272"/>
      <c r="H105" s="465"/>
      <c r="I105" s="269" t="s">
        <v>214</v>
      </c>
      <c r="J105" s="493" t="s">
        <v>340</v>
      </c>
      <c r="K105" s="578">
        <v>45399</v>
      </c>
      <c r="L105" s="608" t="s">
        <v>627</v>
      </c>
      <c r="M105" s="608" t="s">
        <v>6457</v>
      </c>
      <c r="N105" s="484"/>
      <c r="O105" s="485"/>
      <c r="P105" s="485"/>
    </row>
    <row r="106" spans="1:16" ht="26.25" customHeight="1" x14ac:dyDescent="0.25">
      <c r="A106" s="269" t="s">
        <v>4535</v>
      </c>
      <c r="B106" s="275" t="s">
        <v>593</v>
      </c>
      <c r="C106" s="273" t="s">
        <v>211</v>
      </c>
      <c r="D106" s="273" t="s">
        <v>594</v>
      </c>
      <c r="E106" s="275" t="s">
        <v>610</v>
      </c>
      <c r="F106" s="272" t="s">
        <v>611</v>
      </c>
      <c r="G106" s="272" t="s">
        <v>372</v>
      </c>
      <c r="H106" s="465" t="s">
        <v>612</v>
      </c>
      <c r="I106" s="269" t="s">
        <v>214</v>
      </c>
      <c r="J106" s="493" t="s">
        <v>340</v>
      </c>
      <c r="K106" s="578">
        <v>45399</v>
      </c>
      <c r="L106" s="440" t="s">
        <v>6383</v>
      </c>
      <c r="M106" s="276" t="s">
        <v>6458</v>
      </c>
      <c r="N106" s="486"/>
      <c r="O106" s="485"/>
      <c r="P106" s="485"/>
    </row>
    <row r="107" spans="1:16" ht="26.25" customHeight="1" x14ac:dyDescent="0.25">
      <c r="A107" s="269">
        <v>10</v>
      </c>
      <c r="B107" s="275" t="s">
        <v>593</v>
      </c>
      <c r="C107" s="273" t="s">
        <v>211</v>
      </c>
      <c r="D107" s="273" t="s">
        <v>594</v>
      </c>
      <c r="E107" s="275" t="s">
        <v>613</v>
      </c>
      <c r="F107" s="272" t="s">
        <v>614</v>
      </c>
      <c r="G107" s="272"/>
      <c r="H107" s="465"/>
      <c r="I107" s="269" t="s">
        <v>214</v>
      </c>
      <c r="J107" s="493" t="s">
        <v>340</v>
      </c>
      <c r="K107" s="578">
        <v>45399</v>
      </c>
      <c r="L107" s="440" t="s">
        <v>6383</v>
      </c>
      <c r="M107" s="276" t="s">
        <v>6458</v>
      </c>
      <c r="N107" s="486"/>
      <c r="O107" s="485"/>
      <c r="P107" s="485"/>
    </row>
    <row r="108" spans="1:16" ht="26.25" customHeight="1" x14ac:dyDescent="0.25">
      <c r="A108" s="269">
        <v>12</v>
      </c>
      <c r="B108" s="275" t="s">
        <v>593</v>
      </c>
      <c r="C108" s="273" t="s">
        <v>211</v>
      </c>
      <c r="D108" s="273" t="s">
        <v>594</v>
      </c>
      <c r="E108" s="275" t="s">
        <v>615</v>
      </c>
      <c r="F108" s="272" t="s">
        <v>617</v>
      </c>
      <c r="G108" s="272" t="s">
        <v>616</v>
      </c>
      <c r="H108" s="465"/>
      <c r="I108" s="269" t="s">
        <v>214</v>
      </c>
      <c r="J108" s="493" t="s">
        <v>340</v>
      </c>
      <c r="K108" s="578">
        <v>45399</v>
      </c>
      <c r="L108" s="440" t="s">
        <v>6383</v>
      </c>
      <c r="M108" s="108" t="s">
        <v>6459</v>
      </c>
      <c r="N108" s="486"/>
      <c r="O108" s="485"/>
      <c r="P108" s="485"/>
    </row>
    <row r="109" spans="1:16" ht="26.25" customHeight="1" x14ac:dyDescent="0.25">
      <c r="A109" s="619">
        <v>14</v>
      </c>
      <c r="B109" s="620" t="s">
        <v>593</v>
      </c>
      <c r="C109" s="621" t="s">
        <v>211</v>
      </c>
      <c r="D109" s="621" t="s">
        <v>594</v>
      </c>
      <c r="E109" s="620" t="s">
        <v>834</v>
      </c>
      <c r="F109" s="622" t="s">
        <v>835</v>
      </c>
      <c r="G109" s="622"/>
      <c r="H109" s="652"/>
      <c r="I109" s="619" t="s">
        <v>214</v>
      </c>
      <c r="J109" s="624" t="s">
        <v>340</v>
      </c>
      <c r="K109" s="653">
        <v>45399</v>
      </c>
      <c r="L109" s="654" t="s">
        <v>6383</v>
      </c>
      <c r="M109" s="655" t="s">
        <v>6460</v>
      </c>
      <c r="N109" s="484"/>
      <c r="O109" s="485"/>
      <c r="P109" s="485"/>
    </row>
    <row r="110" spans="1:16" ht="26.25" customHeight="1" x14ac:dyDescent="0.25">
      <c r="A110" s="269">
        <v>16</v>
      </c>
      <c r="B110" s="275" t="s">
        <v>593</v>
      </c>
      <c r="C110" s="273" t="s">
        <v>211</v>
      </c>
      <c r="D110" s="273" t="s">
        <v>594</v>
      </c>
      <c r="E110" s="275" t="s">
        <v>618</v>
      </c>
      <c r="F110" s="272" t="s">
        <v>619</v>
      </c>
      <c r="G110" s="272"/>
      <c r="H110" s="465" t="s">
        <v>620</v>
      </c>
      <c r="I110" s="269" t="s">
        <v>214</v>
      </c>
      <c r="J110" s="493" t="s">
        <v>340</v>
      </c>
      <c r="K110" s="578">
        <v>45399</v>
      </c>
      <c r="L110" s="440" t="s">
        <v>6383</v>
      </c>
      <c r="M110" s="276" t="s">
        <v>6458</v>
      </c>
      <c r="N110" s="484"/>
      <c r="O110" s="485"/>
      <c r="P110" s="485"/>
    </row>
    <row r="111" spans="1:16" ht="26.25" customHeight="1" x14ac:dyDescent="0.25">
      <c r="A111" s="269">
        <v>18</v>
      </c>
      <c r="B111" s="275" t="s">
        <v>593</v>
      </c>
      <c r="C111" s="273" t="s">
        <v>211</v>
      </c>
      <c r="D111" s="273" t="s">
        <v>594</v>
      </c>
      <c r="E111" s="275" t="s">
        <v>622</v>
      </c>
      <c r="F111" s="272" t="s">
        <v>623</v>
      </c>
      <c r="G111" s="272"/>
      <c r="H111" s="465"/>
      <c r="I111" s="269" t="s">
        <v>214</v>
      </c>
      <c r="J111" s="493" t="s">
        <v>340</v>
      </c>
      <c r="K111" s="578">
        <v>45399</v>
      </c>
      <c r="L111" s="440" t="s">
        <v>264</v>
      </c>
      <c r="M111" s="276" t="s">
        <v>6458</v>
      </c>
      <c r="N111" s="486"/>
      <c r="O111" s="485"/>
      <c r="P111" s="485"/>
    </row>
    <row r="112" spans="1:16" ht="26.25" customHeight="1" x14ac:dyDescent="0.25">
      <c r="A112" s="269">
        <v>20</v>
      </c>
      <c r="B112" s="275" t="s">
        <v>593</v>
      </c>
      <c r="C112" s="273" t="s">
        <v>211</v>
      </c>
      <c r="D112" s="273" t="s">
        <v>594</v>
      </c>
      <c r="E112" s="275" t="s">
        <v>624</v>
      </c>
      <c r="F112" s="272">
        <v>7450214240</v>
      </c>
      <c r="G112" s="272"/>
      <c r="H112" s="465"/>
      <c r="I112" s="269" t="s">
        <v>214</v>
      </c>
      <c r="J112" s="493" t="s">
        <v>340</v>
      </c>
      <c r="K112" s="578">
        <v>45399</v>
      </c>
      <c r="L112" s="440" t="s">
        <v>264</v>
      </c>
      <c r="M112" s="276" t="s">
        <v>6458</v>
      </c>
      <c r="N112" s="486"/>
      <c r="O112" s="485"/>
      <c r="P112" s="485"/>
    </row>
    <row r="113" spans="1:16" ht="26.25" customHeight="1" x14ac:dyDescent="0.25">
      <c r="A113" s="269"/>
      <c r="B113" s="275"/>
      <c r="C113" s="273"/>
      <c r="D113" s="273"/>
      <c r="E113" s="275"/>
      <c r="F113" s="272"/>
      <c r="G113" s="272"/>
      <c r="H113" s="465"/>
      <c r="I113" s="269"/>
      <c r="J113" s="493"/>
      <c r="K113" s="578"/>
      <c r="L113" s="440"/>
      <c r="M113" s="80"/>
      <c r="N113" s="484"/>
      <c r="O113" s="485"/>
      <c r="P113" s="485"/>
    </row>
    <row r="114" spans="1:16" ht="15.75" thickBot="1" x14ac:dyDescent="0.3"/>
    <row r="115" spans="1:16" ht="18" thickBot="1" x14ac:dyDescent="0.35">
      <c r="A115" s="467"/>
      <c r="B115" s="469"/>
      <c r="C115" s="498"/>
      <c r="D115" s="468"/>
      <c r="E115" s="468"/>
      <c r="F115" s="468"/>
      <c r="G115" s="468"/>
      <c r="H115" s="469" t="s">
        <v>6461</v>
      </c>
      <c r="I115" s="468"/>
      <c r="J115" s="468"/>
      <c r="K115" s="470"/>
      <c r="L115" s="468"/>
      <c r="M115" s="471"/>
      <c r="N115" s="468"/>
      <c r="O115" s="472"/>
      <c r="P115" s="473"/>
    </row>
    <row r="116" spans="1:16" ht="51.75" customHeight="1" thickBot="1" x14ac:dyDescent="0.3">
      <c r="A116" s="474" t="s">
        <v>137</v>
      </c>
      <c r="B116" s="496" t="s">
        <v>138</v>
      </c>
      <c r="C116" s="475" t="s">
        <v>139</v>
      </c>
      <c r="D116" s="475" t="s">
        <v>141</v>
      </c>
      <c r="E116" s="476" t="s">
        <v>143</v>
      </c>
      <c r="F116" s="477" t="s">
        <v>144</v>
      </c>
      <c r="G116" s="477" t="s">
        <v>145</v>
      </c>
      <c r="H116" s="477" t="s">
        <v>146</v>
      </c>
      <c r="I116" s="475" t="s">
        <v>148</v>
      </c>
      <c r="J116" s="478" t="s">
        <v>149</v>
      </c>
      <c r="K116" s="479" t="s">
        <v>6379</v>
      </c>
      <c r="L116" s="475" t="s">
        <v>151</v>
      </c>
      <c r="M116" s="476" t="s">
        <v>154</v>
      </c>
      <c r="N116" s="480" t="s">
        <v>6380</v>
      </c>
      <c r="O116" s="481" t="s">
        <v>6381</v>
      </c>
      <c r="P116" s="482" t="s">
        <v>6382</v>
      </c>
    </row>
    <row r="117" spans="1:16" ht="26.25" customHeight="1" x14ac:dyDescent="0.25">
      <c r="A117" s="269">
        <v>9</v>
      </c>
      <c r="B117" s="275" t="s">
        <v>237</v>
      </c>
      <c r="C117" s="273" t="s">
        <v>211</v>
      </c>
      <c r="D117" s="273" t="s">
        <v>238</v>
      </c>
      <c r="E117" s="275" t="s">
        <v>240</v>
      </c>
      <c r="F117" s="272" t="s">
        <v>6462</v>
      </c>
      <c r="G117" s="272" t="s">
        <v>6463</v>
      </c>
      <c r="H117" s="465"/>
      <c r="I117" s="269" t="s">
        <v>214</v>
      </c>
      <c r="J117" s="493" t="s">
        <v>6395</v>
      </c>
      <c r="K117" s="464">
        <v>45399</v>
      </c>
      <c r="L117" s="440" t="s">
        <v>6383</v>
      </c>
      <c r="M117" s="276" t="s">
        <v>6458</v>
      </c>
      <c r="N117" s="484"/>
      <c r="O117" s="485"/>
      <c r="P117" s="485"/>
    </row>
    <row r="118" spans="1:16" ht="26.25" customHeight="1" x14ac:dyDescent="0.25">
      <c r="A118" s="269" t="s">
        <v>244</v>
      </c>
      <c r="B118" s="275" t="s">
        <v>237</v>
      </c>
      <c r="C118" s="273" t="s">
        <v>211</v>
      </c>
      <c r="D118" s="273" t="s">
        <v>238</v>
      </c>
      <c r="E118" s="275" t="s">
        <v>245</v>
      </c>
      <c r="F118" s="272"/>
      <c r="G118" s="272" t="s">
        <v>6464</v>
      </c>
      <c r="H118" s="465"/>
      <c r="I118" s="269" t="s">
        <v>214</v>
      </c>
      <c r="J118" s="493" t="s">
        <v>6395</v>
      </c>
      <c r="K118" s="464">
        <v>45399</v>
      </c>
      <c r="L118" s="440" t="s">
        <v>6383</v>
      </c>
      <c r="M118" s="276" t="s">
        <v>6458</v>
      </c>
      <c r="N118" s="486"/>
      <c r="O118" s="485"/>
      <c r="P118" s="485"/>
    </row>
    <row r="119" spans="1:16" ht="26.25" customHeight="1" x14ac:dyDescent="0.25">
      <c r="A119" s="269">
        <v>11</v>
      </c>
      <c r="B119" s="275" t="s">
        <v>237</v>
      </c>
      <c r="C119" s="273" t="s">
        <v>211</v>
      </c>
      <c r="D119" s="273" t="s">
        <v>238</v>
      </c>
      <c r="E119" s="275" t="s">
        <v>249</v>
      </c>
      <c r="F119" s="272"/>
      <c r="G119" s="272" t="s">
        <v>6465</v>
      </c>
      <c r="H119" s="465"/>
      <c r="I119" s="269" t="s">
        <v>214</v>
      </c>
      <c r="J119" s="493" t="s">
        <v>6395</v>
      </c>
      <c r="K119" s="464">
        <v>45399</v>
      </c>
      <c r="L119" s="440" t="s">
        <v>6383</v>
      </c>
      <c r="M119" s="276" t="s">
        <v>6458</v>
      </c>
      <c r="N119" s="486"/>
      <c r="O119" s="485"/>
      <c r="P119" s="485"/>
    </row>
    <row r="120" spans="1:16" ht="26.25" customHeight="1" x14ac:dyDescent="0.25">
      <c r="A120" s="269">
        <v>12</v>
      </c>
      <c r="B120" s="275" t="s">
        <v>237</v>
      </c>
      <c r="C120" s="273" t="s">
        <v>211</v>
      </c>
      <c r="D120" s="273" t="s">
        <v>238</v>
      </c>
      <c r="E120" s="275" t="s">
        <v>252</v>
      </c>
      <c r="F120" s="272"/>
      <c r="G120" s="272" t="s">
        <v>254</v>
      </c>
      <c r="H120" s="465" t="s">
        <v>255</v>
      </c>
      <c r="I120" s="269" t="s">
        <v>214</v>
      </c>
      <c r="J120" s="493" t="s">
        <v>6395</v>
      </c>
      <c r="K120" s="464">
        <v>45399</v>
      </c>
      <c r="L120" s="440" t="s">
        <v>6383</v>
      </c>
      <c r="M120" s="276" t="s">
        <v>6458</v>
      </c>
      <c r="N120" s="486"/>
      <c r="O120" s="485"/>
      <c r="P120" s="485"/>
    </row>
    <row r="121" spans="1:16" ht="26.25" customHeight="1" x14ac:dyDescent="0.25">
      <c r="A121" s="269">
        <v>14</v>
      </c>
      <c r="B121" s="275" t="s">
        <v>237</v>
      </c>
      <c r="C121" s="273" t="s">
        <v>211</v>
      </c>
      <c r="D121" s="273" t="s">
        <v>238</v>
      </c>
      <c r="E121" s="275" t="s">
        <v>257</v>
      </c>
      <c r="F121" s="272"/>
      <c r="G121" s="272" t="s">
        <v>6466</v>
      </c>
      <c r="H121" s="465" t="s">
        <v>259</v>
      </c>
      <c r="I121" s="269" t="s">
        <v>214</v>
      </c>
      <c r="J121" s="493" t="s">
        <v>6395</v>
      </c>
      <c r="K121" s="464">
        <v>45399</v>
      </c>
      <c r="L121" s="440" t="s">
        <v>6383</v>
      </c>
      <c r="M121" s="276" t="s">
        <v>6458</v>
      </c>
      <c r="N121" s="484"/>
      <c r="O121" s="485"/>
      <c r="P121" s="485"/>
    </row>
    <row r="122" spans="1:16" ht="26.25" customHeight="1" x14ac:dyDescent="0.25">
      <c r="A122" s="269">
        <v>15</v>
      </c>
      <c r="B122" s="275" t="s">
        <v>237</v>
      </c>
      <c r="C122" s="273" t="s">
        <v>211</v>
      </c>
      <c r="D122" s="273" t="s">
        <v>238</v>
      </c>
      <c r="E122" s="275" t="s">
        <v>262</v>
      </c>
      <c r="F122" s="272"/>
      <c r="G122" s="272" t="s">
        <v>6467</v>
      </c>
      <c r="H122" s="465"/>
      <c r="I122" s="269" t="s">
        <v>214</v>
      </c>
      <c r="J122" s="493" t="s">
        <v>6395</v>
      </c>
      <c r="K122" s="464">
        <v>45399</v>
      </c>
      <c r="L122" s="440" t="s">
        <v>264</v>
      </c>
      <c r="M122" s="276" t="s">
        <v>6458</v>
      </c>
      <c r="N122" s="484"/>
      <c r="O122" s="485"/>
      <c r="P122" s="485"/>
    </row>
    <row r="123" spans="1:16" ht="26.25" customHeight="1" x14ac:dyDescent="0.25">
      <c r="A123" s="269">
        <v>16</v>
      </c>
      <c r="B123" s="275" t="s">
        <v>237</v>
      </c>
      <c r="C123" s="273" t="s">
        <v>211</v>
      </c>
      <c r="D123" s="273" t="s">
        <v>238</v>
      </c>
      <c r="E123" s="275" t="s">
        <v>266</v>
      </c>
      <c r="F123" s="272" t="s">
        <v>6468</v>
      </c>
      <c r="G123" s="272" t="s">
        <v>268</v>
      </c>
      <c r="H123" s="465" t="s">
        <v>269</v>
      </c>
      <c r="I123" s="269" t="s">
        <v>214</v>
      </c>
      <c r="J123" s="493" t="s">
        <v>6395</v>
      </c>
      <c r="K123" s="464">
        <v>45399</v>
      </c>
      <c r="L123" s="440" t="s">
        <v>264</v>
      </c>
      <c r="M123" s="108" t="s">
        <v>6469</v>
      </c>
      <c r="N123" s="484"/>
      <c r="O123" s="485"/>
      <c r="P123" s="485"/>
    </row>
    <row r="124" spans="1:16" ht="26.25" customHeight="1" x14ac:dyDescent="0.25">
      <c r="A124" s="269">
        <v>17</v>
      </c>
      <c r="B124" s="275" t="s">
        <v>237</v>
      </c>
      <c r="C124" s="273" t="s">
        <v>211</v>
      </c>
      <c r="D124" s="273" t="s">
        <v>238</v>
      </c>
      <c r="E124" s="275" t="s">
        <v>272</v>
      </c>
      <c r="F124" s="272"/>
      <c r="G124" s="272" t="s">
        <v>273</v>
      </c>
      <c r="H124" s="465"/>
      <c r="I124" s="269" t="s">
        <v>214</v>
      </c>
      <c r="J124" s="493" t="s">
        <v>6395</v>
      </c>
      <c r="K124" s="464">
        <v>45399</v>
      </c>
      <c r="L124" s="440" t="s">
        <v>264</v>
      </c>
      <c r="M124" s="276" t="s">
        <v>6458</v>
      </c>
      <c r="N124" s="484"/>
      <c r="O124" s="485"/>
      <c r="P124" s="485"/>
    </row>
    <row r="125" spans="1:16" ht="26.25" customHeight="1" x14ac:dyDescent="0.25">
      <c r="A125" s="269"/>
      <c r="B125" s="275"/>
      <c r="C125" s="273"/>
      <c r="D125" s="273"/>
      <c r="E125" s="275"/>
      <c r="F125" s="272"/>
      <c r="G125" s="272"/>
      <c r="H125" s="465"/>
      <c r="I125" s="269"/>
      <c r="J125" s="493"/>
      <c r="K125" s="151"/>
      <c r="L125" s="440"/>
      <c r="M125" s="80"/>
      <c r="N125" s="484"/>
      <c r="O125" s="485"/>
      <c r="P125" s="485"/>
    </row>
    <row r="126" spans="1:16" ht="26.25" customHeight="1" x14ac:dyDescent="0.25">
      <c r="A126" s="269"/>
      <c r="B126" s="275"/>
      <c r="C126" s="273"/>
      <c r="D126" s="273"/>
      <c r="E126" s="275"/>
      <c r="F126" s="272"/>
      <c r="G126" s="272"/>
      <c r="H126" s="465"/>
      <c r="I126" s="269"/>
      <c r="J126" s="493"/>
      <c r="K126" s="151"/>
      <c r="L126" s="440"/>
      <c r="M126" s="80"/>
      <c r="N126" s="484"/>
      <c r="O126" s="485"/>
      <c r="P126" s="485"/>
    </row>
    <row r="127" spans="1:16" ht="15.75" thickBot="1" x14ac:dyDescent="0.3"/>
    <row r="128" spans="1:16" ht="18" thickBot="1" x14ac:dyDescent="0.35">
      <c r="A128" s="467"/>
      <c r="B128" s="469"/>
      <c r="C128" s="498"/>
      <c r="D128" s="468"/>
      <c r="E128" s="468"/>
      <c r="F128" s="468"/>
      <c r="G128" s="468"/>
      <c r="H128" s="469" t="s">
        <v>6470</v>
      </c>
      <c r="I128" s="468"/>
      <c r="J128" s="468"/>
      <c r="K128" s="470"/>
      <c r="L128" s="468"/>
      <c r="M128" s="471"/>
      <c r="N128" s="468"/>
      <c r="O128" s="472"/>
      <c r="P128" s="473"/>
    </row>
    <row r="129" spans="1:16" ht="51.75" customHeight="1" thickBot="1" x14ac:dyDescent="0.3">
      <c r="A129" s="474" t="s">
        <v>137</v>
      </c>
      <c r="B129" s="496" t="s">
        <v>138</v>
      </c>
      <c r="C129" s="475" t="s">
        <v>139</v>
      </c>
      <c r="D129" s="475" t="s">
        <v>141</v>
      </c>
      <c r="E129" s="476" t="s">
        <v>143</v>
      </c>
      <c r="F129" s="477" t="s">
        <v>144</v>
      </c>
      <c r="G129" s="477" t="s">
        <v>145</v>
      </c>
      <c r="H129" s="477" t="s">
        <v>146</v>
      </c>
      <c r="I129" s="475" t="s">
        <v>148</v>
      </c>
      <c r="J129" s="478" t="s">
        <v>149</v>
      </c>
      <c r="K129" s="479" t="s">
        <v>6379</v>
      </c>
      <c r="L129" s="475" t="s">
        <v>151</v>
      </c>
      <c r="M129" s="476" t="s">
        <v>154</v>
      </c>
      <c r="N129" s="480" t="s">
        <v>6380</v>
      </c>
      <c r="O129" s="481" t="s">
        <v>6381</v>
      </c>
      <c r="P129" s="482" t="s">
        <v>6382</v>
      </c>
    </row>
    <row r="130" spans="1:16" ht="26.25" customHeight="1" x14ac:dyDescent="0.25">
      <c r="A130" s="269">
        <v>26</v>
      </c>
      <c r="B130" s="275" t="s">
        <v>593</v>
      </c>
      <c r="C130" s="273" t="s">
        <v>211</v>
      </c>
      <c r="D130" s="273" t="s">
        <v>594</v>
      </c>
      <c r="E130" s="275" t="s">
        <v>840</v>
      </c>
      <c r="F130" s="272" t="s">
        <v>841</v>
      </c>
      <c r="G130" s="272" t="s">
        <v>842</v>
      </c>
      <c r="H130" s="465"/>
      <c r="I130" s="269" t="s">
        <v>214</v>
      </c>
      <c r="J130" s="493" t="s">
        <v>340</v>
      </c>
      <c r="K130" s="464">
        <v>45400</v>
      </c>
      <c r="L130" s="440" t="s">
        <v>6383</v>
      </c>
      <c r="M130" s="276" t="s">
        <v>6471</v>
      </c>
      <c r="N130" s="484"/>
      <c r="O130" s="485"/>
      <c r="P130" s="485"/>
    </row>
    <row r="131" spans="1:16" ht="26.25" customHeight="1" x14ac:dyDescent="0.25">
      <c r="A131" s="269" t="s">
        <v>1167</v>
      </c>
      <c r="B131" s="275" t="s">
        <v>593</v>
      </c>
      <c r="C131" s="273" t="s">
        <v>211</v>
      </c>
      <c r="D131" s="273" t="s">
        <v>594</v>
      </c>
      <c r="E131" s="275" t="s">
        <v>1168</v>
      </c>
      <c r="F131" s="272" t="s">
        <v>1169</v>
      </c>
      <c r="G131" s="272" t="s">
        <v>1170</v>
      </c>
      <c r="H131" s="465"/>
      <c r="I131" s="269" t="s">
        <v>214</v>
      </c>
      <c r="J131" s="493" t="s">
        <v>340</v>
      </c>
      <c r="K131" s="464">
        <v>45400</v>
      </c>
      <c r="L131" s="440" t="s">
        <v>6383</v>
      </c>
      <c r="M131" s="108" t="s">
        <v>6472</v>
      </c>
      <c r="N131" s="486"/>
      <c r="O131" s="485"/>
      <c r="P131" s="485"/>
    </row>
    <row r="132" spans="1:16" ht="26.25" customHeight="1" x14ac:dyDescent="0.25">
      <c r="A132" s="269" t="s">
        <v>533</v>
      </c>
      <c r="B132" s="275" t="s">
        <v>593</v>
      </c>
      <c r="C132" s="273" t="s">
        <v>211</v>
      </c>
      <c r="D132" s="273" t="s">
        <v>594</v>
      </c>
      <c r="E132" s="275" t="s">
        <v>844</v>
      </c>
      <c r="F132" s="272" t="s">
        <v>845</v>
      </c>
      <c r="G132" s="272" t="s">
        <v>846</v>
      </c>
      <c r="H132" s="465"/>
      <c r="I132" s="269" t="s">
        <v>214</v>
      </c>
      <c r="J132" s="493" t="s">
        <v>340</v>
      </c>
      <c r="K132" s="464">
        <v>45400</v>
      </c>
      <c r="L132" s="440" t="s">
        <v>6383</v>
      </c>
      <c r="M132" s="108" t="s">
        <v>6473</v>
      </c>
      <c r="N132" s="484"/>
      <c r="O132" s="485"/>
      <c r="P132" s="485"/>
    </row>
    <row r="133" spans="1:16" ht="26.25" customHeight="1" x14ac:dyDescent="0.25">
      <c r="A133" s="269">
        <v>2</v>
      </c>
      <c r="B133" s="275" t="s">
        <v>598</v>
      </c>
      <c r="C133" s="273" t="s">
        <v>211</v>
      </c>
      <c r="D133" s="273" t="s">
        <v>599</v>
      </c>
      <c r="E133" s="275" t="s">
        <v>600</v>
      </c>
      <c r="F133" s="272"/>
      <c r="G133" s="272" t="s">
        <v>601</v>
      </c>
      <c r="H133" s="465" t="s">
        <v>602</v>
      </c>
      <c r="I133" s="269" t="s">
        <v>214</v>
      </c>
      <c r="J133" s="493" t="s">
        <v>340</v>
      </c>
      <c r="K133" s="464">
        <v>45400</v>
      </c>
      <c r="L133" s="440" t="s">
        <v>264</v>
      </c>
      <c r="M133" s="276" t="s">
        <v>6471</v>
      </c>
      <c r="N133" s="484"/>
      <c r="O133" s="485"/>
      <c r="P133" s="485"/>
    </row>
    <row r="134" spans="1:16" ht="26.25" customHeight="1" x14ac:dyDescent="0.25">
      <c r="A134" s="269">
        <v>4</v>
      </c>
      <c r="B134" s="275" t="s">
        <v>598</v>
      </c>
      <c r="C134" s="273" t="s">
        <v>211</v>
      </c>
      <c r="D134" s="273" t="s">
        <v>599</v>
      </c>
      <c r="E134" s="275" t="s">
        <v>833</v>
      </c>
      <c r="F134" s="272" t="s">
        <v>6474</v>
      </c>
      <c r="G134" s="272">
        <v>7470198312</v>
      </c>
      <c r="H134" s="465"/>
      <c r="I134" s="269" t="s">
        <v>214</v>
      </c>
      <c r="J134" s="493" t="s">
        <v>340</v>
      </c>
      <c r="K134" s="464">
        <v>45400</v>
      </c>
      <c r="L134" s="440" t="s">
        <v>264</v>
      </c>
      <c r="M134" s="108" t="s">
        <v>6475</v>
      </c>
      <c r="N134" s="484"/>
      <c r="O134" s="485"/>
      <c r="P134" s="485"/>
    </row>
    <row r="135" spans="1:16" ht="26.25" customHeight="1" x14ac:dyDescent="0.25">
      <c r="A135" s="269">
        <v>31</v>
      </c>
      <c r="B135" s="275" t="s">
        <v>336</v>
      </c>
      <c r="C135" s="273" t="s">
        <v>211</v>
      </c>
      <c r="D135" s="273" t="s">
        <v>337</v>
      </c>
      <c r="E135" s="275" t="s">
        <v>880</v>
      </c>
      <c r="F135" s="272" t="s">
        <v>881</v>
      </c>
      <c r="G135" s="272" t="s">
        <v>882</v>
      </c>
      <c r="H135" s="465"/>
      <c r="I135" s="269" t="s">
        <v>214</v>
      </c>
      <c r="J135" s="493" t="s">
        <v>340</v>
      </c>
      <c r="K135" s="464">
        <v>45400</v>
      </c>
      <c r="L135" s="440" t="s">
        <v>264</v>
      </c>
      <c r="M135" s="276" t="s">
        <v>6471</v>
      </c>
      <c r="N135" s="484"/>
      <c r="O135" s="485"/>
      <c r="P135" s="485"/>
    </row>
    <row r="136" spans="1:16" ht="26.25" customHeight="1" x14ac:dyDescent="0.25">
      <c r="A136" s="269" t="s">
        <v>642</v>
      </c>
      <c r="B136" s="275" t="s">
        <v>336</v>
      </c>
      <c r="C136" s="273" t="s">
        <v>211</v>
      </c>
      <c r="D136" s="273" t="s">
        <v>362</v>
      </c>
      <c r="E136" s="275" t="s">
        <v>643</v>
      </c>
      <c r="F136" s="272" t="s">
        <v>645</v>
      </c>
      <c r="G136" s="272" t="s">
        <v>644</v>
      </c>
      <c r="H136" s="529"/>
      <c r="I136" s="269" t="s">
        <v>214</v>
      </c>
      <c r="J136" s="493" t="s">
        <v>340</v>
      </c>
      <c r="K136" s="464">
        <v>45400</v>
      </c>
      <c r="L136" s="440" t="s">
        <v>264</v>
      </c>
      <c r="M136" s="276" t="s">
        <v>6471</v>
      </c>
      <c r="N136" s="484"/>
      <c r="O136" s="485"/>
      <c r="P136" s="485"/>
    </row>
    <row r="137" spans="1:16" ht="15.75" thickBot="1" x14ac:dyDescent="0.3"/>
    <row r="138" spans="1:16" ht="18" thickBot="1" x14ac:dyDescent="0.35">
      <c r="A138" s="467"/>
      <c r="B138" s="469"/>
      <c r="C138" s="498"/>
      <c r="D138" s="468"/>
      <c r="E138" s="468"/>
      <c r="F138" s="468"/>
      <c r="G138" s="468"/>
      <c r="H138" s="469" t="s">
        <v>6476</v>
      </c>
      <c r="I138" s="468"/>
      <c r="J138" s="468"/>
      <c r="K138" s="470"/>
      <c r="L138" s="468"/>
      <c r="M138" s="471"/>
      <c r="N138" s="468"/>
      <c r="O138" s="472"/>
      <c r="P138" s="473"/>
    </row>
    <row r="139" spans="1:16" ht="51.75" customHeight="1" thickBot="1" x14ac:dyDescent="0.3">
      <c r="A139" s="474" t="s">
        <v>137</v>
      </c>
      <c r="B139" s="496" t="s">
        <v>138</v>
      </c>
      <c r="C139" s="475" t="s">
        <v>139</v>
      </c>
      <c r="D139" s="475" t="s">
        <v>141</v>
      </c>
      <c r="E139" s="476" t="s">
        <v>143</v>
      </c>
      <c r="F139" s="477" t="s">
        <v>144</v>
      </c>
      <c r="G139" s="477" t="s">
        <v>145</v>
      </c>
      <c r="H139" s="477" t="s">
        <v>146</v>
      </c>
      <c r="I139" s="475" t="s">
        <v>148</v>
      </c>
      <c r="J139" s="478" t="s">
        <v>149</v>
      </c>
      <c r="K139" s="479" t="s">
        <v>6379</v>
      </c>
      <c r="L139" s="475" t="s">
        <v>151</v>
      </c>
      <c r="M139" s="476" t="s">
        <v>154</v>
      </c>
      <c r="N139" s="480" t="s">
        <v>6380</v>
      </c>
      <c r="O139" s="481" t="s">
        <v>6381</v>
      </c>
      <c r="P139" s="482" t="s">
        <v>6382</v>
      </c>
    </row>
    <row r="140" spans="1:16" ht="26.25" customHeight="1" x14ac:dyDescent="0.25">
      <c r="A140" s="269">
        <v>18</v>
      </c>
      <c r="B140" s="275" t="s">
        <v>237</v>
      </c>
      <c r="C140" s="273" t="s">
        <v>211</v>
      </c>
      <c r="D140" s="273" t="s">
        <v>238</v>
      </c>
      <c r="E140" s="275" t="s">
        <v>312</v>
      </c>
      <c r="F140" s="272"/>
      <c r="G140" s="272" t="s">
        <v>6477</v>
      </c>
      <c r="H140" s="465" t="s">
        <v>314</v>
      </c>
      <c r="I140" s="269" t="s">
        <v>214</v>
      </c>
      <c r="J140" s="493" t="s">
        <v>6395</v>
      </c>
      <c r="K140" s="464">
        <v>45400</v>
      </c>
      <c r="L140" s="440" t="s">
        <v>6383</v>
      </c>
      <c r="M140" s="276" t="s">
        <v>6471</v>
      </c>
      <c r="N140" s="484"/>
      <c r="O140" s="485"/>
      <c r="P140" s="485"/>
    </row>
    <row r="141" spans="1:16" ht="26.25" customHeight="1" x14ac:dyDescent="0.25">
      <c r="A141" s="269">
        <v>19</v>
      </c>
      <c r="B141" s="275" t="s">
        <v>237</v>
      </c>
      <c r="C141" s="273" t="s">
        <v>211</v>
      </c>
      <c r="D141" s="273" t="s">
        <v>238</v>
      </c>
      <c r="E141" s="275" t="s">
        <v>317</v>
      </c>
      <c r="F141" s="272"/>
      <c r="G141" s="272" t="s">
        <v>6478</v>
      </c>
      <c r="H141" s="465" t="s">
        <v>319</v>
      </c>
      <c r="I141" s="269" t="s">
        <v>214</v>
      </c>
      <c r="J141" s="493" t="s">
        <v>6395</v>
      </c>
      <c r="K141" s="464">
        <v>45400</v>
      </c>
      <c r="L141" s="440" t="s">
        <v>6383</v>
      </c>
      <c r="M141" s="276" t="s">
        <v>6471</v>
      </c>
      <c r="N141" s="486"/>
      <c r="O141" s="485"/>
      <c r="P141" s="485"/>
    </row>
    <row r="142" spans="1:16" ht="26.25" customHeight="1" x14ac:dyDescent="0.25">
      <c r="A142" s="269">
        <v>22</v>
      </c>
      <c r="B142" s="275" t="s">
        <v>237</v>
      </c>
      <c r="C142" s="273" t="s">
        <v>211</v>
      </c>
      <c r="D142" s="273" t="s">
        <v>238</v>
      </c>
      <c r="E142" s="275" t="s">
        <v>322</v>
      </c>
      <c r="F142" s="272"/>
      <c r="G142" s="272" t="s">
        <v>6479</v>
      </c>
      <c r="H142" s="465" t="s">
        <v>324</v>
      </c>
      <c r="I142" s="269" t="s">
        <v>214</v>
      </c>
      <c r="J142" s="493" t="s">
        <v>6395</v>
      </c>
      <c r="K142" s="464">
        <v>45400</v>
      </c>
      <c r="L142" s="440" t="s">
        <v>6383</v>
      </c>
      <c r="M142" s="276" t="s">
        <v>6471</v>
      </c>
      <c r="N142" s="484"/>
      <c r="O142" s="485"/>
      <c r="P142" s="485"/>
    </row>
    <row r="143" spans="1:16" ht="26.25" customHeight="1" x14ac:dyDescent="0.25">
      <c r="A143" s="269">
        <v>24</v>
      </c>
      <c r="B143" s="275" t="s">
        <v>237</v>
      </c>
      <c r="C143" s="273" t="s">
        <v>211</v>
      </c>
      <c r="D143" s="273" t="s">
        <v>238</v>
      </c>
      <c r="E143" s="275" t="s">
        <v>327</v>
      </c>
      <c r="F143" s="272" t="s">
        <v>328</v>
      </c>
      <c r="G143" s="272" t="s">
        <v>6480</v>
      </c>
      <c r="H143" s="465" t="s">
        <v>626</v>
      </c>
      <c r="I143" s="545" t="s">
        <v>214</v>
      </c>
      <c r="J143" s="493" t="s">
        <v>6395</v>
      </c>
      <c r="K143" s="464">
        <v>45400</v>
      </c>
      <c r="L143" s="440" t="s">
        <v>264</v>
      </c>
      <c r="M143" s="276" t="s">
        <v>6471</v>
      </c>
      <c r="N143" s="484"/>
      <c r="O143" s="485"/>
      <c r="P143" s="485"/>
    </row>
    <row r="144" spans="1:16" ht="26.25" customHeight="1" x14ac:dyDescent="0.25">
      <c r="A144" s="269">
        <v>25</v>
      </c>
      <c r="B144" s="275" t="s">
        <v>237</v>
      </c>
      <c r="C144" s="273" t="s">
        <v>211</v>
      </c>
      <c r="D144" s="273" t="s">
        <v>238</v>
      </c>
      <c r="E144" s="275" t="s">
        <v>332</v>
      </c>
      <c r="F144" s="272"/>
      <c r="G144" s="272" t="s">
        <v>6481</v>
      </c>
      <c r="H144" s="465"/>
      <c r="I144" s="269" t="s">
        <v>214</v>
      </c>
      <c r="J144" s="493" t="s">
        <v>6395</v>
      </c>
      <c r="K144" s="464">
        <v>45400</v>
      </c>
      <c r="L144" s="440" t="s">
        <v>264</v>
      </c>
      <c r="M144" s="276" t="s">
        <v>6471</v>
      </c>
      <c r="N144" s="484"/>
      <c r="O144" s="485"/>
      <c r="P144" s="485"/>
    </row>
    <row r="145" spans="1:16" ht="26.25" customHeight="1" x14ac:dyDescent="0.25">
      <c r="A145" s="269"/>
      <c r="B145" s="275"/>
      <c r="C145" s="273"/>
      <c r="D145" s="273"/>
      <c r="E145" s="275"/>
      <c r="F145" s="272"/>
      <c r="G145" s="272"/>
      <c r="H145" s="465"/>
      <c r="I145" s="269"/>
      <c r="J145" s="493"/>
      <c r="K145" s="151"/>
      <c r="L145" s="440"/>
      <c r="M145" s="80"/>
      <c r="N145" s="484"/>
      <c r="O145" s="485"/>
      <c r="P145" s="485"/>
    </row>
    <row r="146" spans="1:16" ht="26.25" customHeight="1" x14ac:dyDescent="0.25">
      <c r="A146" s="269"/>
      <c r="B146" s="275"/>
      <c r="C146" s="273"/>
      <c r="D146" s="273"/>
      <c r="E146" s="275"/>
      <c r="F146" s="272"/>
      <c r="G146" s="272"/>
      <c r="H146" s="465"/>
      <c r="I146" s="269"/>
      <c r="J146" s="493"/>
      <c r="K146" s="151"/>
      <c r="L146" s="440"/>
      <c r="M146" s="80"/>
      <c r="N146" s="484"/>
      <c r="O146" s="485"/>
      <c r="P146" s="485"/>
    </row>
    <row r="147" spans="1:16" ht="15.75" thickBot="1" x14ac:dyDescent="0.3"/>
    <row r="148" spans="1:16" ht="18" thickBot="1" x14ac:dyDescent="0.35">
      <c r="A148" s="467"/>
      <c r="B148" s="469"/>
      <c r="C148" s="498"/>
      <c r="D148" s="468"/>
      <c r="E148" s="468"/>
      <c r="F148" s="468"/>
      <c r="G148" s="468"/>
      <c r="H148" s="469" t="s">
        <v>6482</v>
      </c>
      <c r="I148" s="468"/>
      <c r="J148" s="468"/>
      <c r="K148" s="470"/>
      <c r="L148" s="468"/>
      <c r="M148" s="471"/>
      <c r="N148" s="468"/>
      <c r="O148" s="472"/>
      <c r="P148" s="473"/>
    </row>
    <row r="149" spans="1:16" ht="51.75" customHeight="1" thickBot="1" x14ac:dyDescent="0.3">
      <c r="A149" s="474" t="s">
        <v>137</v>
      </c>
      <c r="B149" s="496" t="s">
        <v>138</v>
      </c>
      <c r="C149" s="475" t="s">
        <v>139</v>
      </c>
      <c r="D149" s="475" t="s">
        <v>141</v>
      </c>
      <c r="E149" s="476" t="s">
        <v>143</v>
      </c>
      <c r="F149" s="477" t="s">
        <v>144</v>
      </c>
      <c r="G149" s="477" t="s">
        <v>145</v>
      </c>
      <c r="H149" s="477" t="s">
        <v>146</v>
      </c>
      <c r="I149" s="475" t="s">
        <v>148</v>
      </c>
      <c r="J149" s="478" t="s">
        <v>149</v>
      </c>
      <c r="K149" s="479" t="s">
        <v>6379</v>
      </c>
      <c r="L149" s="475" t="s">
        <v>151</v>
      </c>
      <c r="M149" s="476" t="s">
        <v>154</v>
      </c>
      <c r="N149" s="480" t="s">
        <v>6380</v>
      </c>
      <c r="O149" s="481" t="s">
        <v>6381</v>
      </c>
      <c r="P149" s="482" t="s">
        <v>6382</v>
      </c>
    </row>
    <row r="150" spans="1:16" ht="26.25" customHeight="1" x14ac:dyDescent="0.25">
      <c r="A150" s="269">
        <v>6</v>
      </c>
      <c r="B150" s="275" t="s">
        <v>598</v>
      </c>
      <c r="C150" s="273" t="s">
        <v>211</v>
      </c>
      <c r="D150" s="273" t="s">
        <v>599</v>
      </c>
      <c r="E150" s="275" t="s">
        <v>654</v>
      </c>
      <c r="F150" s="272"/>
      <c r="G150" s="272" t="s">
        <v>655</v>
      </c>
      <c r="H150" s="465" t="s">
        <v>656</v>
      </c>
      <c r="I150" s="269" t="s">
        <v>214</v>
      </c>
      <c r="J150" s="493" t="s">
        <v>340</v>
      </c>
      <c r="K150" s="464">
        <v>45404</v>
      </c>
      <c r="L150" s="440" t="s">
        <v>6383</v>
      </c>
      <c r="M150" s="276" t="s">
        <v>6483</v>
      </c>
      <c r="N150" s="484"/>
      <c r="O150" s="485"/>
      <c r="P150" s="485"/>
    </row>
    <row r="151" spans="1:16" ht="26.25" customHeight="1" x14ac:dyDescent="0.25">
      <c r="A151" s="269">
        <v>8</v>
      </c>
      <c r="B151" s="275" t="s">
        <v>598</v>
      </c>
      <c r="C151" s="273" t="s">
        <v>211</v>
      </c>
      <c r="D151" s="273" t="s">
        <v>599</v>
      </c>
      <c r="E151" s="275" t="s">
        <v>657</v>
      </c>
      <c r="F151" s="272" t="s">
        <v>658</v>
      </c>
      <c r="G151" s="272" t="s">
        <v>659</v>
      </c>
      <c r="H151" s="465" t="s">
        <v>660</v>
      </c>
      <c r="I151" s="269" t="s">
        <v>214</v>
      </c>
      <c r="J151" s="493" t="s">
        <v>340</v>
      </c>
      <c r="K151" s="464">
        <v>45404</v>
      </c>
      <c r="L151" s="440" t="s">
        <v>6383</v>
      </c>
      <c r="M151" s="276" t="s">
        <v>6483</v>
      </c>
      <c r="N151" s="486"/>
      <c r="O151" s="485"/>
      <c r="P151" s="485"/>
    </row>
    <row r="152" spans="1:16" ht="26.25" customHeight="1" x14ac:dyDescent="0.25">
      <c r="A152" s="269">
        <v>10</v>
      </c>
      <c r="B152" s="275" t="s">
        <v>598</v>
      </c>
      <c r="C152" s="273" t="s">
        <v>211</v>
      </c>
      <c r="D152" s="273" t="s">
        <v>599</v>
      </c>
      <c r="E152" s="275" t="s">
        <v>1118</v>
      </c>
      <c r="F152" s="272" t="s">
        <v>1119</v>
      </c>
      <c r="G152" s="272"/>
      <c r="H152" s="465"/>
      <c r="I152" s="269" t="s">
        <v>214</v>
      </c>
      <c r="J152" s="493" t="s">
        <v>340</v>
      </c>
      <c r="K152" s="464">
        <v>45404</v>
      </c>
      <c r="L152" s="440" t="s">
        <v>6383</v>
      </c>
      <c r="M152" s="276" t="s">
        <v>6483</v>
      </c>
      <c r="N152" s="486"/>
      <c r="O152" s="485"/>
      <c r="P152" s="485"/>
    </row>
    <row r="153" spans="1:16" ht="26.25" customHeight="1" x14ac:dyDescent="0.25">
      <c r="A153" s="269">
        <v>12</v>
      </c>
      <c r="B153" s="275" t="s">
        <v>598</v>
      </c>
      <c r="C153" s="273" t="s">
        <v>211</v>
      </c>
      <c r="D153" s="273" t="s">
        <v>599</v>
      </c>
      <c r="E153" s="275" t="s">
        <v>661</v>
      </c>
      <c r="F153" s="272"/>
      <c r="G153" s="272" t="s">
        <v>662</v>
      </c>
      <c r="H153" s="465" t="s">
        <v>663</v>
      </c>
      <c r="I153" s="269" t="s">
        <v>214</v>
      </c>
      <c r="J153" s="493" t="s">
        <v>340</v>
      </c>
      <c r="K153" s="464">
        <v>45404</v>
      </c>
      <c r="L153" s="440" t="s">
        <v>6383</v>
      </c>
      <c r="M153" s="276" t="s">
        <v>6483</v>
      </c>
      <c r="N153" s="486"/>
      <c r="O153" s="485"/>
      <c r="P153" s="485"/>
    </row>
    <row r="154" spans="1:16" ht="26.25" customHeight="1" x14ac:dyDescent="0.25">
      <c r="A154" s="269">
        <v>14</v>
      </c>
      <c r="B154" s="275" t="s">
        <v>598</v>
      </c>
      <c r="C154" s="273" t="s">
        <v>211</v>
      </c>
      <c r="D154" s="273" t="s">
        <v>599</v>
      </c>
      <c r="E154" s="275" t="s">
        <v>664</v>
      </c>
      <c r="F154" s="272" t="s">
        <v>665</v>
      </c>
      <c r="G154" s="272" t="s">
        <v>665</v>
      </c>
      <c r="H154" s="465"/>
      <c r="I154" s="269" t="s">
        <v>214</v>
      </c>
      <c r="J154" s="493" t="s">
        <v>340</v>
      </c>
      <c r="K154" s="464">
        <v>45404</v>
      </c>
      <c r="L154" s="440" t="s">
        <v>6383</v>
      </c>
      <c r="M154" s="276" t="s">
        <v>6483</v>
      </c>
      <c r="N154" s="484"/>
      <c r="O154" s="485"/>
      <c r="P154" s="485"/>
    </row>
    <row r="155" spans="1:16" ht="26.25" customHeight="1" x14ac:dyDescent="0.25">
      <c r="A155" s="269">
        <v>16</v>
      </c>
      <c r="B155" s="275" t="s">
        <v>598</v>
      </c>
      <c r="C155" s="273" t="s">
        <v>211</v>
      </c>
      <c r="D155" s="273" t="s">
        <v>599</v>
      </c>
      <c r="E155" s="275" t="s">
        <v>666</v>
      </c>
      <c r="F155" s="272" t="s">
        <v>667</v>
      </c>
      <c r="G155" s="272" t="s">
        <v>668</v>
      </c>
      <c r="H155" s="465" t="s">
        <v>669</v>
      </c>
      <c r="I155" s="269" t="s">
        <v>214</v>
      </c>
      <c r="J155" s="493" t="s">
        <v>340</v>
      </c>
      <c r="K155" s="464">
        <v>45404</v>
      </c>
      <c r="L155" s="440" t="s">
        <v>264</v>
      </c>
      <c r="M155" s="276" t="s">
        <v>6483</v>
      </c>
      <c r="N155" s="484"/>
      <c r="O155" s="485"/>
      <c r="P155" s="485"/>
    </row>
    <row r="156" spans="1:16" ht="26.25" customHeight="1" x14ac:dyDescent="0.25">
      <c r="A156" s="269"/>
      <c r="B156" s="275"/>
      <c r="C156" s="273"/>
      <c r="D156" s="273"/>
      <c r="E156" s="275"/>
      <c r="F156" s="272"/>
      <c r="G156" s="272"/>
      <c r="H156" s="465"/>
      <c r="I156" s="269"/>
      <c r="J156" s="493"/>
      <c r="K156" s="151"/>
      <c r="L156" s="440"/>
      <c r="M156" s="80"/>
      <c r="N156" s="484"/>
      <c r="O156" s="485"/>
      <c r="P156" s="485"/>
    </row>
    <row r="157" spans="1:16" ht="26.25" customHeight="1" x14ac:dyDescent="0.25">
      <c r="A157" s="269"/>
      <c r="B157" s="275"/>
      <c r="C157" s="273"/>
      <c r="D157" s="273"/>
      <c r="E157" s="275"/>
      <c r="F157" s="272"/>
      <c r="G157" s="272"/>
      <c r="H157" s="465"/>
      <c r="I157" s="269"/>
      <c r="J157" s="493"/>
      <c r="K157" s="151"/>
      <c r="L157" s="440"/>
      <c r="M157" s="80"/>
      <c r="N157" s="484"/>
      <c r="O157" s="485"/>
      <c r="P157" s="485"/>
    </row>
    <row r="158" spans="1:16" ht="15.75" thickBot="1" x14ac:dyDescent="0.3"/>
    <row r="159" spans="1:16" ht="18" thickBot="1" x14ac:dyDescent="0.35">
      <c r="A159" s="467"/>
      <c r="B159" s="469"/>
      <c r="C159" s="498"/>
      <c r="D159" s="468"/>
      <c r="E159" s="468"/>
      <c r="F159" s="468"/>
      <c r="G159" s="468"/>
      <c r="H159" s="469" t="s">
        <v>6484</v>
      </c>
      <c r="I159" s="468"/>
      <c r="J159" s="468"/>
      <c r="K159" s="470"/>
      <c r="L159" s="468"/>
      <c r="M159" s="471"/>
      <c r="N159" s="468"/>
      <c r="O159" s="472"/>
      <c r="P159" s="473"/>
    </row>
    <row r="160" spans="1:16" ht="51.75" customHeight="1" x14ac:dyDescent="0.25">
      <c r="A160" s="629" t="s">
        <v>137</v>
      </c>
      <c r="B160" s="630" t="s">
        <v>138</v>
      </c>
      <c r="C160" s="631" t="s">
        <v>139</v>
      </c>
      <c r="D160" s="631" t="s">
        <v>141</v>
      </c>
      <c r="E160" s="632" t="s">
        <v>143</v>
      </c>
      <c r="F160" s="633" t="s">
        <v>144</v>
      </c>
      <c r="G160" s="633" t="s">
        <v>145</v>
      </c>
      <c r="H160" s="633" t="s">
        <v>146</v>
      </c>
      <c r="I160" s="631" t="s">
        <v>148</v>
      </c>
      <c r="J160" s="634" t="s">
        <v>149</v>
      </c>
      <c r="K160" s="635" t="s">
        <v>6379</v>
      </c>
      <c r="L160" s="631" t="s">
        <v>151</v>
      </c>
      <c r="M160" s="632" t="s">
        <v>154</v>
      </c>
      <c r="N160" s="636" t="s">
        <v>6380</v>
      </c>
      <c r="O160" s="637" t="s">
        <v>6381</v>
      </c>
      <c r="P160" s="638" t="s">
        <v>6382</v>
      </c>
    </row>
    <row r="161" spans="1:16" ht="25.5" x14ac:dyDescent="0.25">
      <c r="A161" s="650">
        <v>10</v>
      </c>
      <c r="B161" s="651" t="s">
        <v>441</v>
      </c>
      <c r="C161" s="650" t="s">
        <v>211</v>
      </c>
      <c r="D161" s="650" t="s">
        <v>442</v>
      </c>
      <c r="E161" s="269" t="s">
        <v>707</v>
      </c>
      <c r="F161" s="272" t="s">
        <v>708</v>
      </c>
      <c r="G161" s="272" t="s">
        <v>708</v>
      </c>
      <c r="H161" s="272" t="s">
        <v>709</v>
      </c>
      <c r="I161" s="269" t="s">
        <v>214</v>
      </c>
      <c r="J161" s="656" t="s">
        <v>446</v>
      </c>
      <c r="K161" s="657">
        <v>45404</v>
      </c>
      <c r="L161" s="658" t="s">
        <v>447</v>
      </c>
      <c r="M161" s="276" t="s">
        <v>6485</v>
      </c>
      <c r="N161" s="649"/>
      <c r="O161" s="650"/>
      <c r="P161" s="650"/>
    </row>
    <row r="162" spans="1:16" ht="25.5" x14ac:dyDescent="0.25">
      <c r="A162" s="650">
        <v>5</v>
      </c>
      <c r="B162" s="651" t="s">
        <v>441</v>
      </c>
      <c r="C162" s="650" t="s">
        <v>211</v>
      </c>
      <c r="D162" s="650" t="s">
        <v>711</v>
      </c>
      <c r="E162" s="269" t="s">
        <v>712</v>
      </c>
      <c r="F162" s="272" t="s">
        <v>713</v>
      </c>
      <c r="G162" s="272"/>
      <c r="H162" s="272"/>
      <c r="I162" s="269" t="s">
        <v>214</v>
      </c>
      <c r="J162" s="656" t="s">
        <v>446</v>
      </c>
      <c r="K162" s="657">
        <v>45404</v>
      </c>
      <c r="L162" s="658" t="s">
        <v>447</v>
      </c>
      <c r="M162" s="276" t="s">
        <v>6485</v>
      </c>
      <c r="N162" s="649"/>
      <c r="O162" s="650"/>
      <c r="P162" s="650"/>
    </row>
    <row r="163" spans="1:16" ht="25.5" x14ac:dyDescent="0.25">
      <c r="A163" s="650">
        <v>6</v>
      </c>
      <c r="B163" s="651" t="s">
        <v>441</v>
      </c>
      <c r="C163" s="650" t="s">
        <v>211</v>
      </c>
      <c r="D163" s="650" t="s">
        <v>442</v>
      </c>
      <c r="E163" s="269" t="s">
        <v>715</v>
      </c>
      <c r="F163" s="272" t="s">
        <v>716</v>
      </c>
      <c r="G163" s="272"/>
      <c r="H163" s="272" t="s">
        <v>717</v>
      </c>
      <c r="I163" s="269" t="s">
        <v>214</v>
      </c>
      <c r="J163" s="656" t="s">
        <v>446</v>
      </c>
      <c r="K163" s="657">
        <v>45404</v>
      </c>
      <c r="L163" s="658" t="s">
        <v>447</v>
      </c>
      <c r="M163" s="269" t="s">
        <v>6486</v>
      </c>
      <c r="N163" s="649"/>
      <c r="O163" s="650"/>
      <c r="P163" s="650"/>
    </row>
    <row r="164" spans="1:16" ht="25.5" x14ac:dyDescent="0.25">
      <c r="A164" s="650">
        <v>7</v>
      </c>
      <c r="B164" s="651" t="s">
        <v>441</v>
      </c>
      <c r="C164" s="650" t="s">
        <v>211</v>
      </c>
      <c r="D164" s="650" t="s">
        <v>711</v>
      </c>
      <c r="E164" s="269" t="s">
        <v>719</v>
      </c>
      <c r="F164" s="272" t="s">
        <v>720</v>
      </c>
      <c r="G164" s="272"/>
      <c r="H164" s="272"/>
      <c r="I164" s="269" t="s">
        <v>214</v>
      </c>
      <c r="J164" s="656" t="s">
        <v>446</v>
      </c>
      <c r="K164" s="657">
        <v>45404</v>
      </c>
      <c r="L164" s="658" t="s">
        <v>447</v>
      </c>
      <c r="M164" s="276" t="s">
        <v>6485</v>
      </c>
      <c r="N164" s="649"/>
      <c r="O164" s="650"/>
      <c r="P164" s="650"/>
    </row>
    <row r="165" spans="1:16" ht="25.5" x14ac:dyDescent="0.25">
      <c r="A165" s="650">
        <v>8</v>
      </c>
      <c r="B165" s="651" t="s">
        <v>441</v>
      </c>
      <c r="C165" s="650" t="s">
        <v>211</v>
      </c>
      <c r="D165" s="650" t="s">
        <v>442</v>
      </c>
      <c r="E165" s="269" t="s">
        <v>722</v>
      </c>
      <c r="F165" s="272"/>
      <c r="G165" s="272" t="s">
        <v>723</v>
      </c>
      <c r="H165" s="272" t="s">
        <v>724</v>
      </c>
      <c r="I165" s="269" t="s">
        <v>214</v>
      </c>
      <c r="J165" s="656" t="s">
        <v>446</v>
      </c>
      <c r="K165" s="657">
        <v>45404</v>
      </c>
      <c r="L165" s="658" t="s">
        <v>447</v>
      </c>
      <c r="M165" s="276" t="s">
        <v>6485</v>
      </c>
      <c r="N165" s="649"/>
      <c r="O165" s="650"/>
      <c r="P165" s="650"/>
    </row>
    <row r="166" spans="1:16" ht="25.5" x14ac:dyDescent="0.25">
      <c r="A166" s="650">
        <v>9</v>
      </c>
      <c r="B166" s="651" t="s">
        <v>441</v>
      </c>
      <c r="C166" s="650" t="s">
        <v>211</v>
      </c>
      <c r="D166" s="650" t="s">
        <v>711</v>
      </c>
      <c r="E166" s="269" t="s">
        <v>726</v>
      </c>
      <c r="F166" s="272"/>
      <c r="G166" s="272" t="s">
        <v>727</v>
      </c>
      <c r="H166" s="272" t="s">
        <v>728</v>
      </c>
      <c r="I166" s="269" t="s">
        <v>214</v>
      </c>
      <c r="J166" s="656" t="s">
        <v>446</v>
      </c>
      <c r="K166" s="657">
        <v>45404</v>
      </c>
      <c r="L166" s="658" t="s">
        <v>447</v>
      </c>
      <c r="M166" s="276" t="s">
        <v>6485</v>
      </c>
      <c r="N166" s="649"/>
      <c r="O166" s="650"/>
      <c r="P166" s="650"/>
    </row>
    <row r="167" spans="1:16" ht="25.5" x14ac:dyDescent="0.25">
      <c r="A167" s="650">
        <v>11</v>
      </c>
      <c r="B167" s="651" t="s">
        <v>441</v>
      </c>
      <c r="C167" s="650" t="s">
        <v>211</v>
      </c>
      <c r="D167" s="650" t="s">
        <v>711</v>
      </c>
      <c r="E167" s="269" t="s">
        <v>1123</v>
      </c>
      <c r="F167" s="272"/>
      <c r="G167" s="272">
        <v>7538863242</v>
      </c>
      <c r="H167" s="272" t="s">
        <v>1125</v>
      </c>
      <c r="I167" s="269" t="s">
        <v>214</v>
      </c>
      <c r="J167" s="656" t="s">
        <v>446</v>
      </c>
      <c r="K167" s="657">
        <v>45404</v>
      </c>
      <c r="L167" s="658" t="s">
        <v>447</v>
      </c>
      <c r="M167" s="276" t="s">
        <v>6485</v>
      </c>
      <c r="N167" s="649"/>
      <c r="O167" s="650"/>
      <c r="P167" s="650"/>
    </row>
    <row r="168" spans="1:16" ht="25.5" x14ac:dyDescent="0.25">
      <c r="A168" s="650">
        <v>12</v>
      </c>
      <c r="B168" s="651" t="s">
        <v>441</v>
      </c>
      <c r="C168" s="650" t="s">
        <v>211</v>
      </c>
      <c r="D168" s="650" t="s">
        <v>442</v>
      </c>
      <c r="E168" s="269" t="s">
        <v>729</v>
      </c>
      <c r="F168" s="272" t="s">
        <v>730</v>
      </c>
      <c r="G168" s="272" t="s">
        <v>731</v>
      </c>
      <c r="H168" s="272"/>
      <c r="I168" s="269" t="s">
        <v>214</v>
      </c>
      <c r="J168" s="656" t="s">
        <v>446</v>
      </c>
      <c r="K168" s="657">
        <v>45404</v>
      </c>
      <c r="L168" s="658" t="s">
        <v>447</v>
      </c>
      <c r="M168" s="276" t="s">
        <v>6485</v>
      </c>
      <c r="N168" s="649"/>
      <c r="O168" s="650"/>
      <c r="P168" s="650"/>
    </row>
    <row r="169" spans="1:16" ht="25.5" x14ac:dyDescent="0.25">
      <c r="A169" s="650">
        <v>14</v>
      </c>
      <c r="B169" s="651" t="s">
        <v>441</v>
      </c>
      <c r="C169" s="650" t="s">
        <v>211</v>
      </c>
      <c r="D169" s="650" t="s">
        <v>442</v>
      </c>
      <c r="E169" s="269" t="s">
        <v>443</v>
      </c>
      <c r="F169" s="272"/>
      <c r="G169" s="272" t="s">
        <v>6487</v>
      </c>
      <c r="H169" s="272"/>
      <c r="I169" s="269" t="s">
        <v>214</v>
      </c>
      <c r="J169" s="656" t="s">
        <v>446</v>
      </c>
      <c r="K169" s="657">
        <v>45404</v>
      </c>
      <c r="L169" s="658" t="s">
        <v>447</v>
      </c>
      <c r="M169" s="276" t="s">
        <v>6485</v>
      </c>
      <c r="N169" s="649"/>
      <c r="O169" s="650"/>
      <c r="P169" s="650"/>
    </row>
    <row r="170" spans="1:16" ht="25.5" x14ac:dyDescent="0.25">
      <c r="A170" s="650">
        <v>15</v>
      </c>
      <c r="B170" s="651" t="s">
        <v>441</v>
      </c>
      <c r="C170" s="650" t="s">
        <v>211</v>
      </c>
      <c r="D170" s="650" t="s">
        <v>711</v>
      </c>
      <c r="E170" s="269" t="s">
        <v>732</v>
      </c>
      <c r="F170" s="272"/>
      <c r="G170" s="272" t="s">
        <v>733</v>
      </c>
      <c r="H170" s="272"/>
      <c r="I170" s="269" t="s">
        <v>214</v>
      </c>
      <c r="J170" s="656" t="s">
        <v>446</v>
      </c>
      <c r="K170" s="657">
        <v>45404</v>
      </c>
      <c r="L170" s="658" t="s">
        <v>447</v>
      </c>
      <c r="M170" s="276" t="s">
        <v>6485</v>
      </c>
      <c r="N170" s="649"/>
      <c r="O170" s="650"/>
      <c r="P170" s="650"/>
    </row>
    <row r="171" spans="1:16" ht="15.75" thickBot="1" x14ac:dyDescent="0.3">
      <c r="A171" s="647"/>
      <c r="B171" s="640"/>
      <c r="C171" s="639"/>
      <c r="D171" s="639"/>
      <c r="E171" s="641"/>
      <c r="F171" s="642"/>
      <c r="G171" s="642"/>
      <c r="H171" s="642"/>
      <c r="I171" s="639"/>
      <c r="J171" s="643"/>
      <c r="K171" s="644"/>
      <c r="L171" s="639"/>
      <c r="M171" s="641"/>
      <c r="N171" s="645"/>
      <c r="O171" s="646"/>
      <c r="P171" s="646"/>
    </row>
    <row r="172" spans="1:16" ht="18" thickBot="1" x14ac:dyDescent="0.35">
      <c r="A172" s="467"/>
      <c r="B172" s="469"/>
      <c r="C172" s="498"/>
      <c r="D172" s="468"/>
      <c r="E172" s="468"/>
      <c r="F172" s="468"/>
      <c r="G172" s="468"/>
      <c r="H172" s="469" t="s">
        <v>6488</v>
      </c>
      <c r="I172" s="468"/>
      <c r="J172" s="468"/>
      <c r="K172" s="470"/>
      <c r="L172" s="468"/>
      <c r="M172" s="471"/>
      <c r="N172" s="468"/>
      <c r="O172" s="472"/>
      <c r="P172" s="648"/>
    </row>
    <row r="173" spans="1:16" ht="51.75" customHeight="1" thickBot="1" x14ac:dyDescent="0.3">
      <c r="A173" s="474" t="s">
        <v>137</v>
      </c>
      <c r="B173" s="496" t="s">
        <v>138</v>
      </c>
      <c r="C173" s="475" t="s">
        <v>139</v>
      </c>
      <c r="D173" s="475" t="s">
        <v>141</v>
      </c>
      <c r="E173" s="476" t="s">
        <v>143</v>
      </c>
      <c r="F173" s="477" t="s">
        <v>144</v>
      </c>
      <c r="G173" s="477" t="s">
        <v>145</v>
      </c>
      <c r="H173" s="477" t="s">
        <v>146</v>
      </c>
      <c r="I173" s="475" t="s">
        <v>148</v>
      </c>
      <c r="J173" s="478" t="s">
        <v>149</v>
      </c>
      <c r="K173" s="479" t="s">
        <v>6379</v>
      </c>
      <c r="L173" s="475" t="s">
        <v>151</v>
      </c>
      <c r="M173" s="476" t="s">
        <v>154</v>
      </c>
      <c r="N173" s="480" t="s">
        <v>6380</v>
      </c>
      <c r="O173" s="481" t="s">
        <v>6381</v>
      </c>
      <c r="P173" s="482" t="s">
        <v>6382</v>
      </c>
    </row>
    <row r="174" spans="1:16" ht="26.25" customHeight="1" x14ac:dyDescent="0.25">
      <c r="A174" s="269">
        <v>28</v>
      </c>
      <c r="B174" s="275" t="s">
        <v>598</v>
      </c>
      <c r="C174" s="273" t="s">
        <v>211</v>
      </c>
      <c r="D174" s="273" t="s">
        <v>599</v>
      </c>
      <c r="E174" s="275" t="s">
        <v>677</v>
      </c>
      <c r="F174" s="272"/>
      <c r="G174" s="272" t="s">
        <v>678</v>
      </c>
      <c r="H174" s="465" t="s">
        <v>679</v>
      </c>
      <c r="I174" s="269" t="s">
        <v>214</v>
      </c>
      <c r="J174" s="493" t="s">
        <v>340</v>
      </c>
      <c r="K174" s="464">
        <v>45405</v>
      </c>
      <c r="L174" s="440" t="s">
        <v>6383</v>
      </c>
      <c r="M174" s="276" t="s">
        <v>6489</v>
      </c>
      <c r="N174" s="486"/>
      <c r="O174" s="485"/>
      <c r="P174" s="485"/>
    </row>
    <row r="175" spans="1:16" ht="26.25" customHeight="1" x14ac:dyDescent="0.25">
      <c r="A175" s="269">
        <v>24</v>
      </c>
      <c r="B175" s="275" t="s">
        <v>598</v>
      </c>
      <c r="C175" s="273" t="s">
        <v>211</v>
      </c>
      <c r="D175" s="273" t="s">
        <v>599</v>
      </c>
      <c r="E175" s="275" t="s">
        <v>670</v>
      </c>
      <c r="F175" s="272" t="s">
        <v>671</v>
      </c>
      <c r="G175" s="272" t="s">
        <v>672</v>
      </c>
      <c r="H175" s="465" t="s">
        <v>673</v>
      </c>
      <c r="I175" s="269" t="s">
        <v>214</v>
      </c>
      <c r="J175" s="493" t="s">
        <v>340</v>
      </c>
      <c r="K175" s="464">
        <v>45405</v>
      </c>
      <c r="L175" s="440" t="s">
        <v>6383</v>
      </c>
      <c r="M175" s="276" t="s">
        <v>6490</v>
      </c>
      <c r="N175" s="486"/>
      <c r="O175" s="485"/>
      <c r="P175" s="485"/>
    </row>
    <row r="176" spans="1:16" ht="26.25" customHeight="1" x14ac:dyDescent="0.25">
      <c r="A176" s="269">
        <v>26</v>
      </c>
      <c r="B176" s="275" t="s">
        <v>598</v>
      </c>
      <c r="C176" s="273" t="s">
        <v>211</v>
      </c>
      <c r="D176" s="273" t="s">
        <v>599</v>
      </c>
      <c r="E176" s="275" t="s">
        <v>674</v>
      </c>
      <c r="F176" s="272" t="s">
        <v>675</v>
      </c>
      <c r="G176" s="272" t="s">
        <v>676</v>
      </c>
      <c r="H176" s="465"/>
      <c r="I176" s="269" t="s">
        <v>214</v>
      </c>
      <c r="J176" s="493" t="s">
        <v>340</v>
      </c>
      <c r="K176" s="464">
        <v>45405</v>
      </c>
      <c r="L176" s="440" t="s">
        <v>6383</v>
      </c>
      <c r="M176" s="276" t="s">
        <v>6490</v>
      </c>
      <c r="N176" s="486"/>
      <c r="O176" s="485"/>
      <c r="P176" s="485"/>
    </row>
    <row r="177" spans="1:16" ht="26.25" customHeight="1" x14ac:dyDescent="0.25">
      <c r="A177" s="269" t="s">
        <v>684</v>
      </c>
      <c r="B177" s="275" t="s">
        <v>598</v>
      </c>
      <c r="C177" s="273" t="s">
        <v>211</v>
      </c>
      <c r="D177" s="273" t="s">
        <v>599</v>
      </c>
      <c r="E177" s="275" t="s">
        <v>685</v>
      </c>
      <c r="F177" s="272"/>
      <c r="G177" s="272" t="s">
        <v>686</v>
      </c>
      <c r="H177" s="465" t="s">
        <v>687</v>
      </c>
      <c r="I177" s="269" t="s">
        <v>214</v>
      </c>
      <c r="J177" s="493" t="s">
        <v>340</v>
      </c>
      <c r="K177" s="464">
        <v>45405</v>
      </c>
      <c r="L177" s="440" t="s">
        <v>264</v>
      </c>
      <c r="M177" s="276" t="s">
        <v>6490</v>
      </c>
      <c r="N177" s="484"/>
      <c r="O177" s="485"/>
      <c r="P177" s="485"/>
    </row>
    <row r="178" spans="1:16" ht="26.25" customHeight="1" x14ac:dyDescent="0.25">
      <c r="A178" s="269" t="s">
        <v>688</v>
      </c>
      <c r="B178" s="275" t="s">
        <v>598</v>
      </c>
      <c r="C178" s="273" t="s">
        <v>211</v>
      </c>
      <c r="D178" s="273" t="s">
        <v>599</v>
      </c>
      <c r="E178" s="275" t="s">
        <v>689</v>
      </c>
      <c r="F178" s="272" t="s">
        <v>690</v>
      </c>
      <c r="G178" s="272"/>
      <c r="H178" s="529" t="s">
        <v>691</v>
      </c>
      <c r="I178" s="269" t="s">
        <v>214</v>
      </c>
      <c r="J178" s="493" t="s">
        <v>340</v>
      </c>
      <c r="K178" s="464">
        <v>45405</v>
      </c>
      <c r="L178" s="440" t="s">
        <v>264</v>
      </c>
      <c r="M178" s="108" t="s">
        <v>6491</v>
      </c>
      <c r="N178" s="484"/>
      <c r="O178" s="485"/>
      <c r="P178" s="485"/>
    </row>
    <row r="179" spans="1:16" ht="26.25" customHeight="1" x14ac:dyDescent="0.25">
      <c r="A179" s="269">
        <v>32</v>
      </c>
      <c r="B179" s="275" t="s">
        <v>598</v>
      </c>
      <c r="C179" s="273" t="s">
        <v>211</v>
      </c>
      <c r="D179" s="273" t="s">
        <v>599</v>
      </c>
      <c r="E179" s="275" t="s">
        <v>680</v>
      </c>
      <c r="F179" s="272" t="s">
        <v>681</v>
      </c>
      <c r="G179" s="272" t="s">
        <v>682</v>
      </c>
      <c r="H179" s="529" t="s">
        <v>683</v>
      </c>
      <c r="I179" s="269" t="s">
        <v>214</v>
      </c>
      <c r="J179" s="493" t="s">
        <v>340</v>
      </c>
      <c r="K179" s="464">
        <v>45405</v>
      </c>
      <c r="L179" s="659" t="s">
        <v>6492</v>
      </c>
      <c r="M179" s="276" t="s">
        <v>6493</v>
      </c>
      <c r="N179" s="484"/>
      <c r="O179" s="485"/>
      <c r="P179" s="485"/>
    </row>
    <row r="180" spans="1:16" ht="15.75" thickBot="1" x14ac:dyDescent="0.3"/>
    <row r="181" spans="1:16" ht="18" thickBot="1" x14ac:dyDescent="0.35">
      <c r="A181" s="467"/>
      <c r="B181" s="469"/>
      <c r="C181" s="498"/>
      <c r="D181" s="468"/>
      <c r="E181" s="468"/>
      <c r="F181" s="468"/>
      <c r="G181" s="468"/>
      <c r="H181" s="469" t="s">
        <v>6494</v>
      </c>
      <c r="I181" s="468"/>
      <c r="J181" s="468"/>
      <c r="K181" s="470"/>
      <c r="L181" s="468"/>
      <c r="M181" s="471"/>
      <c r="N181" s="468"/>
      <c r="O181" s="472"/>
      <c r="P181" s="473"/>
    </row>
    <row r="182" spans="1:16" ht="51.75" customHeight="1" x14ac:dyDescent="0.25">
      <c r="A182" s="629" t="s">
        <v>137</v>
      </c>
      <c r="B182" s="630" t="s">
        <v>138</v>
      </c>
      <c r="C182" s="631" t="s">
        <v>139</v>
      </c>
      <c r="D182" s="631" t="s">
        <v>141</v>
      </c>
      <c r="E182" s="632" t="s">
        <v>143</v>
      </c>
      <c r="F182" s="633" t="s">
        <v>144</v>
      </c>
      <c r="G182" s="633" t="s">
        <v>145</v>
      </c>
      <c r="H182" s="633" t="s">
        <v>146</v>
      </c>
      <c r="I182" s="631" t="s">
        <v>148</v>
      </c>
      <c r="J182" s="634" t="s">
        <v>149</v>
      </c>
      <c r="K182" s="635" t="s">
        <v>6379</v>
      </c>
      <c r="L182" s="631" t="s">
        <v>151</v>
      </c>
      <c r="M182" s="632" t="s">
        <v>154</v>
      </c>
      <c r="N182" s="636" t="s">
        <v>6380</v>
      </c>
      <c r="O182" s="637" t="s">
        <v>6381</v>
      </c>
      <c r="P182" s="638" t="s">
        <v>6382</v>
      </c>
    </row>
    <row r="183" spans="1:16" ht="25.5" x14ac:dyDescent="0.25">
      <c r="A183" s="650">
        <v>19</v>
      </c>
      <c r="B183" s="651" t="s">
        <v>441</v>
      </c>
      <c r="C183" s="650" t="s">
        <v>211</v>
      </c>
      <c r="D183" s="650" t="s">
        <v>711</v>
      </c>
      <c r="E183" s="269" t="s">
        <v>740</v>
      </c>
      <c r="F183" s="272"/>
      <c r="G183" s="272" t="s">
        <v>741</v>
      </c>
      <c r="H183" s="272" t="s">
        <v>742</v>
      </c>
      <c r="I183" s="269" t="s">
        <v>214</v>
      </c>
      <c r="J183" s="656" t="s">
        <v>446</v>
      </c>
      <c r="K183" s="657">
        <v>45405</v>
      </c>
      <c r="L183" s="658" t="s">
        <v>447</v>
      </c>
      <c r="M183" s="276" t="s">
        <v>6495</v>
      </c>
      <c r="N183" s="649"/>
      <c r="O183" s="650"/>
      <c r="P183" s="650"/>
    </row>
    <row r="184" spans="1:16" ht="25.5" x14ac:dyDescent="0.25">
      <c r="A184" s="650">
        <v>16</v>
      </c>
      <c r="B184" s="651" t="s">
        <v>441</v>
      </c>
      <c r="C184" s="650" t="s">
        <v>211</v>
      </c>
      <c r="D184" s="650" t="s">
        <v>442</v>
      </c>
      <c r="E184" s="269" t="s">
        <v>734</v>
      </c>
      <c r="F184" s="272"/>
      <c r="G184" s="272" t="s">
        <v>735</v>
      </c>
      <c r="H184" s="272"/>
      <c r="I184" s="269" t="s">
        <v>214</v>
      </c>
      <c r="J184" s="656" t="s">
        <v>446</v>
      </c>
      <c r="K184" s="657">
        <v>45405</v>
      </c>
      <c r="L184" s="658" t="s">
        <v>447</v>
      </c>
      <c r="M184" s="276" t="s">
        <v>6490</v>
      </c>
      <c r="N184" s="649"/>
      <c r="O184" s="650"/>
      <c r="P184" s="650"/>
    </row>
    <row r="185" spans="1:16" ht="25.5" x14ac:dyDescent="0.25">
      <c r="A185" s="650">
        <v>17</v>
      </c>
      <c r="B185" s="651" t="s">
        <v>441</v>
      </c>
      <c r="C185" s="650" t="s">
        <v>211</v>
      </c>
      <c r="D185" s="650" t="s">
        <v>711</v>
      </c>
      <c r="E185" s="269" t="s">
        <v>737</v>
      </c>
      <c r="F185" s="272" t="s">
        <v>738</v>
      </c>
      <c r="G185" s="272"/>
      <c r="H185" s="272"/>
      <c r="I185" s="269" t="s">
        <v>214</v>
      </c>
      <c r="J185" s="656" t="s">
        <v>446</v>
      </c>
      <c r="K185" s="657">
        <v>45405</v>
      </c>
      <c r="L185" s="658" t="s">
        <v>447</v>
      </c>
      <c r="M185" s="269" t="s">
        <v>6496</v>
      </c>
      <c r="N185" s="649"/>
      <c r="O185" s="650"/>
      <c r="P185" s="650"/>
    </row>
    <row r="186" spans="1:16" ht="25.5" x14ac:dyDescent="0.25">
      <c r="A186" s="663">
        <v>20</v>
      </c>
      <c r="B186" s="664" t="s">
        <v>441</v>
      </c>
      <c r="C186" s="663" t="s">
        <v>211</v>
      </c>
      <c r="D186" s="663" t="s">
        <v>442</v>
      </c>
      <c r="E186" s="619" t="s">
        <v>1147</v>
      </c>
      <c r="F186" s="622" t="s">
        <v>1148</v>
      </c>
      <c r="G186" s="622"/>
      <c r="H186" s="622" t="s">
        <v>1149</v>
      </c>
      <c r="I186" s="619" t="s">
        <v>214</v>
      </c>
      <c r="J186" s="665" t="s">
        <v>446</v>
      </c>
      <c r="K186" s="666">
        <v>45405</v>
      </c>
      <c r="L186" s="662" t="s">
        <v>447</v>
      </c>
      <c r="M186" s="626" t="s">
        <v>6497</v>
      </c>
      <c r="N186" s="649"/>
      <c r="O186" s="650"/>
      <c r="P186" s="650"/>
    </row>
    <row r="187" spans="1:16" ht="25.5" x14ac:dyDescent="0.25">
      <c r="A187" s="650">
        <v>21</v>
      </c>
      <c r="B187" s="651" t="s">
        <v>441</v>
      </c>
      <c r="C187" s="650" t="s">
        <v>211</v>
      </c>
      <c r="D187" s="650" t="s">
        <v>711</v>
      </c>
      <c r="E187" s="269" t="s">
        <v>743</v>
      </c>
      <c r="F187" s="272" t="s">
        <v>744</v>
      </c>
      <c r="G187" s="272"/>
      <c r="H187" s="272"/>
      <c r="I187" s="269" t="s">
        <v>214</v>
      </c>
      <c r="J187" s="656" t="s">
        <v>446</v>
      </c>
      <c r="K187" s="657">
        <v>45405</v>
      </c>
      <c r="L187" s="658" t="s">
        <v>447</v>
      </c>
      <c r="M187" s="269" t="s">
        <v>6498</v>
      </c>
      <c r="N187" s="649"/>
      <c r="O187" s="650"/>
      <c r="P187" s="650"/>
    </row>
    <row r="188" spans="1:16" ht="25.5" x14ac:dyDescent="0.25">
      <c r="A188" s="650">
        <v>26</v>
      </c>
      <c r="B188" s="651" t="s">
        <v>441</v>
      </c>
      <c r="C188" s="650" t="s">
        <v>211</v>
      </c>
      <c r="D188" s="650" t="s">
        <v>442</v>
      </c>
      <c r="E188" s="269" t="s">
        <v>746</v>
      </c>
      <c r="F188" s="272"/>
      <c r="G188" s="272" t="s">
        <v>747</v>
      </c>
      <c r="H188" s="272" t="s">
        <v>748</v>
      </c>
      <c r="I188" s="269" t="s">
        <v>214</v>
      </c>
      <c r="J188" s="656" t="s">
        <v>446</v>
      </c>
      <c r="K188" s="657">
        <v>45405</v>
      </c>
      <c r="L188" s="658" t="s">
        <v>447</v>
      </c>
      <c r="M188" s="276" t="s">
        <v>6490</v>
      </c>
      <c r="N188" s="649"/>
      <c r="O188" s="650"/>
      <c r="P188" s="650"/>
    </row>
    <row r="189" spans="1:16" ht="25.5" x14ac:dyDescent="0.25">
      <c r="A189" s="650">
        <v>30</v>
      </c>
      <c r="B189" s="651" t="s">
        <v>441</v>
      </c>
      <c r="C189" s="650" t="s">
        <v>211</v>
      </c>
      <c r="D189" s="650" t="s">
        <v>442</v>
      </c>
      <c r="E189" s="269" t="s">
        <v>750</v>
      </c>
      <c r="F189" s="272"/>
      <c r="G189" s="272" t="s">
        <v>751</v>
      </c>
      <c r="H189" s="272" t="s">
        <v>752</v>
      </c>
      <c r="I189" s="269" t="s">
        <v>214</v>
      </c>
      <c r="J189" s="656" t="s">
        <v>446</v>
      </c>
      <c r="K189" s="657">
        <v>45405</v>
      </c>
      <c r="L189" s="658" t="s">
        <v>447</v>
      </c>
      <c r="M189" s="269" t="s">
        <v>6499</v>
      </c>
      <c r="N189" s="649"/>
      <c r="O189" s="650"/>
      <c r="P189" s="650"/>
    </row>
    <row r="190" spans="1:16" ht="25.5" x14ac:dyDescent="0.25">
      <c r="A190" s="650" t="s">
        <v>754</v>
      </c>
      <c r="B190" s="651" t="s">
        <v>441</v>
      </c>
      <c r="C190" s="650" t="s">
        <v>211</v>
      </c>
      <c r="D190" s="650" t="s">
        <v>442</v>
      </c>
      <c r="E190" s="269" t="s">
        <v>755</v>
      </c>
      <c r="F190" s="272"/>
      <c r="G190" s="272" t="s">
        <v>756</v>
      </c>
      <c r="H190" s="272" t="s">
        <v>757</v>
      </c>
      <c r="I190" s="269" t="s">
        <v>214</v>
      </c>
      <c r="J190" s="656" t="s">
        <v>446</v>
      </c>
      <c r="K190" s="657">
        <v>45405</v>
      </c>
      <c r="L190" s="658" t="s">
        <v>447</v>
      </c>
      <c r="M190" s="276" t="s">
        <v>6490</v>
      </c>
      <c r="N190" s="649"/>
      <c r="O190" s="650"/>
      <c r="P190" s="650"/>
    </row>
    <row r="191" spans="1:16" ht="25.5" x14ac:dyDescent="0.25">
      <c r="A191" s="650">
        <v>76</v>
      </c>
      <c r="B191" s="651" t="s">
        <v>441</v>
      </c>
      <c r="C191" s="650" t="s">
        <v>211</v>
      </c>
      <c r="D191" s="650" t="s">
        <v>442</v>
      </c>
      <c r="E191" s="269" t="s">
        <v>781</v>
      </c>
      <c r="F191" s="272" t="s">
        <v>782</v>
      </c>
      <c r="G191" s="272" t="s">
        <v>783</v>
      </c>
      <c r="H191" s="272"/>
      <c r="I191" s="269" t="s">
        <v>214</v>
      </c>
      <c r="J191" s="440" t="s">
        <v>446</v>
      </c>
      <c r="K191" s="657">
        <v>45405</v>
      </c>
      <c r="L191" s="658" t="s">
        <v>447</v>
      </c>
      <c r="M191" s="276" t="s">
        <v>6490</v>
      </c>
      <c r="N191" s="649"/>
      <c r="O191" s="650"/>
      <c r="P191" s="650"/>
    </row>
    <row r="192" spans="1:16" ht="25.5" x14ac:dyDescent="0.25">
      <c r="A192" s="650">
        <v>80</v>
      </c>
      <c r="B192" s="651" t="s">
        <v>441</v>
      </c>
      <c r="C192" s="650" t="s">
        <v>211</v>
      </c>
      <c r="D192" s="650" t="s">
        <v>442</v>
      </c>
      <c r="E192" s="269" t="s">
        <v>453</v>
      </c>
      <c r="F192" s="272" t="s">
        <v>6500</v>
      </c>
      <c r="G192" s="272"/>
      <c r="H192" s="272" t="s">
        <v>455</v>
      </c>
      <c r="I192" s="269" t="s">
        <v>214</v>
      </c>
      <c r="J192" s="656" t="s">
        <v>446</v>
      </c>
      <c r="K192" s="657">
        <v>45405</v>
      </c>
      <c r="L192" s="658" t="s">
        <v>447</v>
      </c>
      <c r="M192" s="276" t="s">
        <v>6490</v>
      </c>
      <c r="N192" s="649"/>
      <c r="O192" s="650"/>
      <c r="P192" s="650"/>
    </row>
    <row r="193" spans="1:16" ht="15.75" thickBot="1" x14ac:dyDescent="0.3">
      <c r="A193" s="647"/>
      <c r="B193" s="640"/>
      <c r="C193" s="639"/>
      <c r="D193" s="639"/>
      <c r="E193" s="641"/>
      <c r="F193" s="642"/>
      <c r="G193" s="642"/>
      <c r="H193" s="642"/>
      <c r="I193" s="639"/>
      <c r="J193" s="643"/>
      <c r="K193" s="644"/>
      <c r="L193" s="639"/>
      <c r="M193" s="641"/>
      <c r="N193" s="645"/>
      <c r="O193" s="646"/>
      <c r="P193" s="646"/>
    </row>
    <row r="194" spans="1:16" ht="18" thickBot="1" x14ac:dyDescent="0.35">
      <c r="A194" s="467"/>
      <c r="B194" s="469"/>
      <c r="C194" s="498"/>
      <c r="D194" s="468"/>
      <c r="E194" s="468"/>
      <c r="F194" s="468"/>
      <c r="G194" s="468"/>
      <c r="H194" s="469" t="s">
        <v>6501</v>
      </c>
      <c r="I194" s="468"/>
      <c r="J194" s="468"/>
      <c r="K194" s="470"/>
      <c r="L194" s="468"/>
      <c r="M194" s="471"/>
      <c r="N194" s="468"/>
      <c r="O194" s="472"/>
      <c r="P194" s="473"/>
    </row>
    <row r="195" spans="1:16" ht="51.75" customHeight="1" thickBot="1" x14ac:dyDescent="0.3">
      <c r="A195" s="474" t="s">
        <v>137</v>
      </c>
      <c r="B195" s="496" t="s">
        <v>138</v>
      </c>
      <c r="C195" s="475" t="s">
        <v>139</v>
      </c>
      <c r="D195" s="475" t="s">
        <v>141</v>
      </c>
      <c r="E195" s="476" t="s">
        <v>143</v>
      </c>
      <c r="F195" s="477" t="s">
        <v>144</v>
      </c>
      <c r="G195" s="477" t="s">
        <v>145</v>
      </c>
      <c r="H195" s="477" t="s">
        <v>146</v>
      </c>
      <c r="I195" s="475" t="s">
        <v>148</v>
      </c>
      <c r="J195" s="478" t="s">
        <v>149</v>
      </c>
      <c r="K195" s="479" t="s">
        <v>6379</v>
      </c>
      <c r="L195" s="475" t="s">
        <v>151</v>
      </c>
      <c r="M195" s="476" t="s">
        <v>154</v>
      </c>
      <c r="N195" s="480" t="s">
        <v>6380</v>
      </c>
      <c r="O195" s="481" t="s">
        <v>6381</v>
      </c>
      <c r="P195" s="482" t="s">
        <v>6382</v>
      </c>
    </row>
    <row r="196" spans="1:16" ht="25.5" customHeight="1" x14ac:dyDescent="0.25">
      <c r="A196" s="269">
        <v>2</v>
      </c>
      <c r="B196" s="275" t="s">
        <v>276</v>
      </c>
      <c r="C196" s="269" t="s">
        <v>211</v>
      </c>
      <c r="D196" s="273" t="s">
        <v>289</v>
      </c>
      <c r="E196" s="275" t="s">
        <v>489</v>
      </c>
      <c r="F196" s="272" t="s">
        <v>490</v>
      </c>
      <c r="G196" s="272"/>
      <c r="H196" s="660"/>
      <c r="I196" s="269" t="s">
        <v>214</v>
      </c>
      <c r="J196" s="493" t="s">
        <v>6395</v>
      </c>
      <c r="K196" s="464">
        <v>45405</v>
      </c>
      <c r="L196" s="440" t="s">
        <v>6383</v>
      </c>
      <c r="M196" s="276" t="s">
        <v>6502</v>
      </c>
      <c r="N196" s="484"/>
      <c r="O196" s="485"/>
      <c r="P196" s="485"/>
    </row>
    <row r="197" spans="1:16" ht="25.5" customHeight="1" x14ac:dyDescent="0.25">
      <c r="A197" s="269">
        <v>33</v>
      </c>
      <c r="B197" s="275" t="s">
        <v>276</v>
      </c>
      <c r="C197" s="269" t="s">
        <v>211</v>
      </c>
      <c r="D197" s="273" t="s">
        <v>277</v>
      </c>
      <c r="E197" s="275" t="s">
        <v>473</v>
      </c>
      <c r="F197" s="272" t="s">
        <v>6399</v>
      </c>
      <c r="G197" s="272"/>
      <c r="H197" s="529"/>
      <c r="I197" s="269" t="s">
        <v>214</v>
      </c>
      <c r="J197" s="440" t="s">
        <v>6395</v>
      </c>
      <c r="K197" s="464">
        <v>45405</v>
      </c>
      <c r="L197" s="440" t="s">
        <v>6383</v>
      </c>
      <c r="M197" s="276" t="s">
        <v>6490</v>
      </c>
      <c r="N197" s="486"/>
      <c r="O197" s="485"/>
      <c r="P197" s="485"/>
    </row>
    <row r="198" spans="1:16" ht="26.25" customHeight="1" x14ac:dyDescent="0.25">
      <c r="A198" s="269">
        <v>26</v>
      </c>
      <c r="B198" s="275" t="s">
        <v>237</v>
      </c>
      <c r="C198" s="273" t="s">
        <v>211</v>
      </c>
      <c r="D198" s="273" t="s">
        <v>238</v>
      </c>
      <c r="E198" s="275" t="s">
        <v>467</v>
      </c>
      <c r="F198" s="272"/>
      <c r="G198" s="272" t="s">
        <v>469</v>
      </c>
      <c r="H198" s="465" t="s">
        <v>470</v>
      </c>
      <c r="I198" s="269" t="s">
        <v>214</v>
      </c>
      <c r="J198" s="493" t="s">
        <v>6395</v>
      </c>
      <c r="K198" s="464">
        <v>45405</v>
      </c>
      <c r="L198" s="440" t="s">
        <v>6383</v>
      </c>
      <c r="M198" s="276" t="s">
        <v>6490</v>
      </c>
      <c r="N198" s="484"/>
      <c r="O198" s="485"/>
      <c r="P198" s="485"/>
    </row>
    <row r="199" spans="1:16" ht="26.25" customHeight="1" x14ac:dyDescent="0.25">
      <c r="A199" s="269">
        <v>28</v>
      </c>
      <c r="B199" s="275" t="s">
        <v>237</v>
      </c>
      <c r="C199" s="273" t="s">
        <v>211</v>
      </c>
      <c r="D199" s="273" t="s">
        <v>238</v>
      </c>
      <c r="E199" s="275" t="s">
        <v>475</v>
      </c>
      <c r="F199" s="272"/>
      <c r="G199" s="272" t="s">
        <v>6503</v>
      </c>
      <c r="H199" s="465" t="s">
        <v>477</v>
      </c>
      <c r="I199" s="269" t="s">
        <v>214</v>
      </c>
      <c r="J199" s="493" t="s">
        <v>6395</v>
      </c>
      <c r="K199" s="464">
        <v>45405</v>
      </c>
      <c r="L199" s="440" t="s">
        <v>6383</v>
      </c>
      <c r="M199" s="276" t="s">
        <v>6490</v>
      </c>
      <c r="N199" s="486"/>
      <c r="O199" s="485"/>
      <c r="P199" s="485"/>
    </row>
    <row r="200" spans="1:16" ht="26.25" customHeight="1" x14ac:dyDescent="0.25">
      <c r="A200" s="269" t="s">
        <v>479</v>
      </c>
      <c r="B200" s="275" t="s">
        <v>237</v>
      </c>
      <c r="C200" s="273" t="s">
        <v>211</v>
      </c>
      <c r="D200" s="273" t="s">
        <v>238</v>
      </c>
      <c r="E200" s="275" t="s">
        <v>480</v>
      </c>
      <c r="F200" s="272"/>
      <c r="G200" s="272" t="s">
        <v>6504</v>
      </c>
      <c r="H200" s="465" t="s">
        <v>482</v>
      </c>
      <c r="I200" s="269" t="s">
        <v>214</v>
      </c>
      <c r="J200" s="493" t="s">
        <v>6395</v>
      </c>
      <c r="K200" s="464">
        <v>45405</v>
      </c>
      <c r="L200" s="440" t="s">
        <v>264</v>
      </c>
      <c r="M200" s="276" t="s">
        <v>6490</v>
      </c>
      <c r="N200" s="486"/>
      <c r="O200" s="485"/>
      <c r="P200" s="485"/>
    </row>
    <row r="201" spans="1:16" ht="26.25" customHeight="1" x14ac:dyDescent="0.25">
      <c r="A201" s="269" t="s">
        <v>483</v>
      </c>
      <c r="B201" s="275" t="s">
        <v>237</v>
      </c>
      <c r="C201" s="273" t="s">
        <v>211</v>
      </c>
      <c r="D201" s="273" t="s">
        <v>238</v>
      </c>
      <c r="E201" s="275" t="s">
        <v>484</v>
      </c>
      <c r="F201" s="272"/>
      <c r="G201" s="272" t="s">
        <v>6505</v>
      </c>
      <c r="H201" s="529" t="s">
        <v>486</v>
      </c>
      <c r="I201" s="269" t="s">
        <v>214</v>
      </c>
      <c r="J201" s="493" t="s">
        <v>6395</v>
      </c>
      <c r="K201" s="464">
        <v>45405</v>
      </c>
      <c r="L201" s="440" t="s">
        <v>264</v>
      </c>
      <c r="M201" s="108" t="s">
        <v>6506</v>
      </c>
      <c r="N201" s="484"/>
      <c r="O201" s="485"/>
      <c r="P201" s="485"/>
    </row>
    <row r="202" spans="1:16" ht="15.75" thickBot="1" x14ac:dyDescent="0.3"/>
    <row r="203" spans="1:16" ht="18" thickBot="1" x14ac:dyDescent="0.35">
      <c r="A203" s="467"/>
      <c r="B203" s="469"/>
      <c r="C203" s="498"/>
      <c r="D203" s="468"/>
      <c r="E203" s="468"/>
      <c r="F203" s="468"/>
      <c r="G203" s="468"/>
      <c r="H203" s="469" t="s">
        <v>6507</v>
      </c>
      <c r="I203" s="468"/>
      <c r="J203" s="468"/>
      <c r="K203" s="470"/>
      <c r="L203" s="468"/>
      <c r="M203" s="471"/>
      <c r="N203" s="468"/>
      <c r="O203" s="472"/>
      <c r="P203" s="473"/>
    </row>
    <row r="204" spans="1:16" ht="51.75" customHeight="1" thickBot="1" x14ac:dyDescent="0.3">
      <c r="A204" s="474" t="s">
        <v>137</v>
      </c>
      <c r="B204" s="496" t="s">
        <v>138</v>
      </c>
      <c r="C204" s="475" t="s">
        <v>139</v>
      </c>
      <c r="D204" s="475" t="s">
        <v>141</v>
      </c>
      <c r="E204" s="476" t="s">
        <v>143</v>
      </c>
      <c r="F204" s="477" t="s">
        <v>144</v>
      </c>
      <c r="G204" s="477" t="s">
        <v>145</v>
      </c>
      <c r="H204" s="477" t="s">
        <v>146</v>
      </c>
      <c r="I204" s="475" t="s">
        <v>148</v>
      </c>
      <c r="J204" s="478" t="s">
        <v>149</v>
      </c>
      <c r="K204" s="479" t="s">
        <v>6379</v>
      </c>
      <c r="L204" s="475" t="s">
        <v>151</v>
      </c>
      <c r="M204" s="476" t="s">
        <v>154</v>
      </c>
      <c r="N204" s="480" t="s">
        <v>6380</v>
      </c>
      <c r="O204" s="481" t="s">
        <v>6381</v>
      </c>
      <c r="P204" s="482" t="s">
        <v>6382</v>
      </c>
    </row>
    <row r="205" spans="1:16" ht="26.25" customHeight="1" x14ac:dyDescent="0.25">
      <c r="A205" s="269">
        <v>38</v>
      </c>
      <c r="B205" s="275" t="s">
        <v>598</v>
      </c>
      <c r="C205" s="273" t="s">
        <v>211</v>
      </c>
      <c r="D205" s="273" t="s">
        <v>599</v>
      </c>
      <c r="E205" s="275" t="s">
        <v>702</v>
      </c>
      <c r="F205" s="272"/>
      <c r="G205" s="272" t="s">
        <v>703</v>
      </c>
      <c r="H205" s="529" t="s">
        <v>704</v>
      </c>
      <c r="I205" s="269" t="s">
        <v>214</v>
      </c>
      <c r="J205" s="493" t="s">
        <v>340</v>
      </c>
      <c r="K205" s="464">
        <v>45406</v>
      </c>
      <c r="L205" s="440" t="s">
        <v>6383</v>
      </c>
      <c r="M205" s="108" t="s">
        <v>6508</v>
      </c>
      <c r="N205" s="484"/>
      <c r="O205" s="485"/>
      <c r="P205" s="485"/>
    </row>
    <row r="206" spans="1:16" ht="26.25" customHeight="1" x14ac:dyDescent="0.25">
      <c r="A206" s="269">
        <v>40</v>
      </c>
      <c r="B206" s="275" t="s">
        <v>598</v>
      </c>
      <c r="C206" s="273" t="s">
        <v>211</v>
      </c>
      <c r="D206" s="273" t="s">
        <v>599</v>
      </c>
      <c r="E206" s="275" t="s">
        <v>705</v>
      </c>
      <c r="F206" s="272" t="s">
        <v>706</v>
      </c>
      <c r="G206" s="272"/>
      <c r="H206" s="529"/>
      <c r="I206" s="269" t="s">
        <v>214</v>
      </c>
      <c r="J206" s="493" t="s">
        <v>340</v>
      </c>
      <c r="K206" s="464">
        <v>45406</v>
      </c>
      <c r="L206" s="440" t="s">
        <v>6383</v>
      </c>
      <c r="M206" s="108" t="s">
        <v>6508</v>
      </c>
      <c r="N206" s="486"/>
      <c r="O206" s="485"/>
      <c r="P206" s="485"/>
    </row>
    <row r="207" spans="1:16" ht="26.25" customHeight="1" x14ac:dyDescent="0.25">
      <c r="A207" s="269">
        <v>42</v>
      </c>
      <c r="B207" s="275" t="s">
        <v>598</v>
      </c>
      <c r="C207" s="273" t="s">
        <v>211</v>
      </c>
      <c r="D207" s="273" t="s">
        <v>599</v>
      </c>
      <c r="E207" s="275" t="s">
        <v>692</v>
      </c>
      <c r="F207" s="272"/>
      <c r="G207" s="272" t="s">
        <v>693</v>
      </c>
      <c r="H207" s="465" t="s">
        <v>694</v>
      </c>
      <c r="I207" s="269" t="s">
        <v>214</v>
      </c>
      <c r="J207" s="493" t="s">
        <v>340</v>
      </c>
      <c r="K207" s="464">
        <v>45406</v>
      </c>
      <c r="L207" s="440" t="s">
        <v>6383</v>
      </c>
      <c r="M207" s="276" t="s">
        <v>6509</v>
      </c>
      <c r="N207" s="486"/>
      <c r="O207" s="485"/>
      <c r="P207" s="485"/>
    </row>
    <row r="208" spans="1:16" ht="26.25" customHeight="1" x14ac:dyDescent="0.25">
      <c r="A208" s="269" t="s">
        <v>6359</v>
      </c>
      <c r="B208" s="275" t="s">
        <v>598</v>
      </c>
      <c r="C208" s="273" t="s">
        <v>211</v>
      </c>
      <c r="D208" s="273" t="s">
        <v>599</v>
      </c>
      <c r="E208" s="275" t="s">
        <v>6360</v>
      </c>
      <c r="F208" s="272"/>
      <c r="G208" s="272" t="s">
        <v>6361</v>
      </c>
      <c r="H208" s="465"/>
      <c r="I208" s="269" t="s">
        <v>214</v>
      </c>
      <c r="J208" s="493" t="s">
        <v>340</v>
      </c>
      <c r="K208" s="464">
        <v>45406</v>
      </c>
      <c r="L208" s="440" t="s">
        <v>6383</v>
      </c>
      <c r="M208" s="276" t="s">
        <v>6509</v>
      </c>
      <c r="N208" s="484"/>
      <c r="O208" s="485"/>
      <c r="P208" s="485"/>
    </row>
    <row r="209" spans="1:16" ht="26.25" customHeight="1" x14ac:dyDescent="0.25">
      <c r="A209" s="619" t="s">
        <v>932</v>
      </c>
      <c r="B209" s="620" t="s">
        <v>598</v>
      </c>
      <c r="C209" s="621" t="s">
        <v>211</v>
      </c>
      <c r="D209" s="621" t="s">
        <v>599</v>
      </c>
      <c r="E209" s="620" t="s">
        <v>933</v>
      </c>
      <c r="F209" s="622"/>
      <c r="G209" s="622" t="s">
        <v>934</v>
      </c>
      <c r="H209" s="652"/>
      <c r="I209" s="619" t="s">
        <v>214</v>
      </c>
      <c r="J209" s="624" t="s">
        <v>340</v>
      </c>
      <c r="K209" s="661">
        <v>45406</v>
      </c>
      <c r="L209" s="654" t="s">
        <v>264</v>
      </c>
      <c r="M209" s="626" t="s">
        <v>6510</v>
      </c>
      <c r="N209" s="484"/>
      <c r="O209" s="485"/>
      <c r="P209" s="485"/>
    </row>
    <row r="210" spans="1:16" ht="26.25" customHeight="1" x14ac:dyDescent="0.25">
      <c r="A210" s="269">
        <v>52</v>
      </c>
      <c r="B210" s="275" t="s">
        <v>598</v>
      </c>
      <c r="C210" s="273" t="s">
        <v>211</v>
      </c>
      <c r="D210" s="273" t="s">
        <v>599</v>
      </c>
      <c r="E210" s="275" t="s">
        <v>696</v>
      </c>
      <c r="F210" s="272" t="s">
        <v>697</v>
      </c>
      <c r="G210" s="272" t="s">
        <v>698</v>
      </c>
      <c r="H210" s="465"/>
      <c r="I210" s="269" t="s">
        <v>214</v>
      </c>
      <c r="J210" s="493" t="s">
        <v>340</v>
      </c>
      <c r="K210" s="464">
        <v>45406</v>
      </c>
      <c r="L210" s="440" t="s">
        <v>264</v>
      </c>
      <c r="M210" s="276" t="s">
        <v>6509</v>
      </c>
      <c r="N210" s="484"/>
      <c r="O210" s="485"/>
      <c r="P210" s="485"/>
    </row>
    <row r="211" spans="1:16" ht="15.75" thickBot="1" x14ac:dyDescent="0.3"/>
    <row r="212" spans="1:16" ht="18" thickBot="1" x14ac:dyDescent="0.35">
      <c r="A212" s="467"/>
      <c r="B212" s="469"/>
      <c r="C212" s="498"/>
      <c r="D212" s="468"/>
      <c r="E212" s="468"/>
      <c r="F212" s="468"/>
      <c r="G212" s="468"/>
      <c r="H212" s="469" t="s">
        <v>6511</v>
      </c>
      <c r="I212" s="468"/>
      <c r="J212" s="468"/>
      <c r="K212" s="470"/>
      <c r="L212" s="468"/>
      <c r="M212" s="471"/>
      <c r="N212" s="468"/>
      <c r="O212" s="472"/>
      <c r="P212" s="473"/>
    </row>
    <row r="213" spans="1:16" ht="51.75" customHeight="1" thickBot="1" x14ac:dyDescent="0.3">
      <c r="A213" s="474" t="s">
        <v>137</v>
      </c>
      <c r="B213" s="496" t="s">
        <v>138</v>
      </c>
      <c r="C213" s="475" t="s">
        <v>139</v>
      </c>
      <c r="D213" s="475" t="s">
        <v>141</v>
      </c>
      <c r="E213" s="476" t="s">
        <v>143</v>
      </c>
      <c r="F213" s="477" t="s">
        <v>144</v>
      </c>
      <c r="G213" s="477" t="s">
        <v>145</v>
      </c>
      <c r="H213" s="477" t="s">
        <v>146</v>
      </c>
      <c r="I213" s="475" t="s">
        <v>148</v>
      </c>
      <c r="J213" s="478" t="s">
        <v>149</v>
      </c>
      <c r="K213" s="479" t="s">
        <v>6379</v>
      </c>
      <c r="L213" s="475" t="s">
        <v>151</v>
      </c>
      <c r="M213" s="476" t="s">
        <v>154</v>
      </c>
      <c r="N213" s="480" t="s">
        <v>6380</v>
      </c>
      <c r="O213" s="481" t="s">
        <v>6381</v>
      </c>
      <c r="P213" s="482" t="s">
        <v>6382</v>
      </c>
    </row>
    <row r="214" spans="1:16" ht="26.25" customHeight="1" x14ac:dyDescent="0.25">
      <c r="A214" s="269">
        <v>23</v>
      </c>
      <c r="B214" s="275" t="s">
        <v>237</v>
      </c>
      <c r="C214" s="273" t="s">
        <v>211</v>
      </c>
      <c r="D214" s="273" t="s">
        <v>238</v>
      </c>
      <c r="E214" s="275" t="s">
        <v>495</v>
      </c>
      <c r="F214" s="272"/>
      <c r="G214" s="272" t="s">
        <v>496</v>
      </c>
      <c r="H214" s="465" t="s">
        <v>497</v>
      </c>
      <c r="I214" s="269" t="s">
        <v>214</v>
      </c>
      <c r="J214" s="493" t="s">
        <v>6395</v>
      </c>
      <c r="K214" s="464">
        <v>45406</v>
      </c>
      <c r="L214" s="440" t="s">
        <v>6383</v>
      </c>
      <c r="M214" s="276" t="s">
        <v>6509</v>
      </c>
      <c r="N214" s="484"/>
      <c r="O214" s="485"/>
      <c r="P214" s="485"/>
    </row>
    <row r="215" spans="1:16" ht="26.25" customHeight="1" x14ac:dyDescent="0.25">
      <c r="A215" s="269" t="s">
        <v>533</v>
      </c>
      <c r="B215" s="275" t="s">
        <v>237</v>
      </c>
      <c r="C215" s="273" t="s">
        <v>211</v>
      </c>
      <c r="D215" s="273" t="s">
        <v>238</v>
      </c>
      <c r="E215" s="275" t="s">
        <v>534</v>
      </c>
      <c r="F215" s="272" t="s">
        <v>535</v>
      </c>
      <c r="G215" s="272"/>
      <c r="H215" s="529" t="s">
        <v>537</v>
      </c>
      <c r="I215" s="269" t="s">
        <v>214</v>
      </c>
      <c r="J215" s="493" t="s">
        <v>6395</v>
      </c>
      <c r="K215" s="464">
        <v>45406</v>
      </c>
      <c r="L215" s="440" t="s">
        <v>6383</v>
      </c>
      <c r="M215" s="108" t="s">
        <v>6512</v>
      </c>
      <c r="N215" s="484"/>
      <c r="O215" s="485"/>
      <c r="P215" s="485"/>
    </row>
    <row r="216" spans="1:16" ht="26.25" customHeight="1" x14ac:dyDescent="0.25">
      <c r="A216" s="269" t="s">
        <v>1240</v>
      </c>
      <c r="B216" s="275" t="s">
        <v>237</v>
      </c>
      <c r="C216" s="273" t="s">
        <v>211</v>
      </c>
      <c r="D216" s="273" t="s">
        <v>238</v>
      </c>
      <c r="E216" s="275" t="s">
        <v>1241</v>
      </c>
      <c r="F216" s="272"/>
      <c r="G216" s="272" t="s">
        <v>1242</v>
      </c>
      <c r="H216" s="529"/>
      <c r="I216" s="269" t="s">
        <v>214</v>
      </c>
      <c r="J216" s="493" t="s">
        <v>6395</v>
      </c>
      <c r="K216" s="464">
        <v>45406</v>
      </c>
      <c r="L216" s="440" t="s">
        <v>6383</v>
      </c>
      <c r="M216" s="108" t="s">
        <v>6513</v>
      </c>
      <c r="N216" s="486"/>
      <c r="O216" s="485"/>
      <c r="P216" s="485"/>
    </row>
    <row r="217" spans="1:16" ht="26.25" customHeight="1" x14ac:dyDescent="0.25">
      <c r="A217" s="269" t="s">
        <v>538</v>
      </c>
      <c r="B217" s="275" t="s">
        <v>237</v>
      </c>
      <c r="C217" s="273" t="s">
        <v>211</v>
      </c>
      <c r="D217" s="273" t="s">
        <v>238</v>
      </c>
      <c r="E217" s="275" t="s">
        <v>539</v>
      </c>
      <c r="F217" s="272" t="s">
        <v>6514</v>
      </c>
      <c r="G217" s="272"/>
      <c r="H217" s="465"/>
      <c r="I217" s="269" t="s">
        <v>214</v>
      </c>
      <c r="J217" s="493" t="s">
        <v>6395</v>
      </c>
      <c r="K217" s="464">
        <v>45406</v>
      </c>
      <c r="L217" s="440" t="s">
        <v>6383</v>
      </c>
      <c r="M217" s="276" t="s">
        <v>6509</v>
      </c>
      <c r="N217" s="486"/>
      <c r="O217" s="485"/>
      <c r="P217" s="485"/>
    </row>
    <row r="218" spans="1:16" ht="26.25" customHeight="1" x14ac:dyDescent="0.25">
      <c r="A218" s="269">
        <v>3</v>
      </c>
      <c r="B218" s="275" t="s">
        <v>499</v>
      </c>
      <c r="C218" s="273" t="s">
        <v>211</v>
      </c>
      <c r="D218" s="273" t="s">
        <v>500</v>
      </c>
      <c r="E218" s="275" t="s">
        <v>501</v>
      </c>
      <c r="F218" s="272" t="s">
        <v>503</v>
      </c>
      <c r="G218" s="272" t="s">
        <v>503</v>
      </c>
      <c r="H218" s="465"/>
      <c r="I218" s="269" t="s">
        <v>214</v>
      </c>
      <c r="J218" s="493" t="s">
        <v>6395</v>
      </c>
      <c r="K218" s="464">
        <v>45406</v>
      </c>
      <c r="L218" s="440" t="s">
        <v>264</v>
      </c>
      <c r="M218" s="276" t="s">
        <v>6509</v>
      </c>
      <c r="N218" s="484"/>
      <c r="O218" s="485"/>
      <c r="P218" s="485"/>
    </row>
    <row r="219" spans="1:16" ht="26.25" customHeight="1" x14ac:dyDescent="0.25">
      <c r="A219" s="269">
        <v>4</v>
      </c>
      <c r="B219" s="275" t="s">
        <v>499</v>
      </c>
      <c r="C219" s="273" t="s">
        <v>211</v>
      </c>
      <c r="D219" s="273" t="s">
        <v>500</v>
      </c>
      <c r="E219" s="275" t="s">
        <v>505</v>
      </c>
      <c r="F219" s="272" t="s">
        <v>6515</v>
      </c>
      <c r="G219" s="272" t="s">
        <v>507</v>
      </c>
      <c r="H219" s="465"/>
      <c r="I219" s="269" t="s">
        <v>214</v>
      </c>
      <c r="J219" s="493" t="s">
        <v>6395</v>
      </c>
      <c r="K219" s="464">
        <v>45406</v>
      </c>
      <c r="L219" s="440" t="s">
        <v>264</v>
      </c>
      <c r="M219" s="276" t="s">
        <v>6509</v>
      </c>
      <c r="N219" s="484"/>
      <c r="O219" s="485"/>
      <c r="P219" s="485"/>
    </row>
    <row r="220" spans="1:16" ht="15.75" thickBot="1" x14ac:dyDescent="0.3">
      <c r="B220" t="s">
        <v>372</v>
      </c>
    </row>
    <row r="221" spans="1:16" ht="18" thickBot="1" x14ac:dyDescent="0.35">
      <c r="A221" s="467"/>
      <c r="B221" s="469"/>
      <c r="C221" s="498"/>
      <c r="D221" s="468"/>
      <c r="E221" s="468"/>
      <c r="F221" s="468"/>
      <c r="G221" s="468"/>
      <c r="H221" s="469" t="s">
        <v>6516</v>
      </c>
      <c r="I221" s="468"/>
      <c r="J221" s="468"/>
      <c r="K221" s="470"/>
      <c r="L221" s="468"/>
      <c r="M221" s="471"/>
      <c r="N221" s="468"/>
      <c r="O221" s="472"/>
      <c r="P221" s="473"/>
    </row>
    <row r="222" spans="1:16" ht="51.75" customHeight="1" x14ac:dyDescent="0.25">
      <c r="A222" s="629" t="s">
        <v>137</v>
      </c>
      <c r="B222" s="630" t="s">
        <v>138</v>
      </c>
      <c r="C222" s="631" t="s">
        <v>139</v>
      </c>
      <c r="D222" s="631" t="s">
        <v>141</v>
      </c>
      <c r="E222" s="632" t="s">
        <v>143</v>
      </c>
      <c r="F222" s="633" t="s">
        <v>144</v>
      </c>
      <c r="G222" s="633" t="s">
        <v>145</v>
      </c>
      <c r="H222" s="633" t="s">
        <v>146</v>
      </c>
      <c r="I222" s="631" t="s">
        <v>148</v>
      </c>
      <c r="J222" s="634" t="s">
        <v>149</v>
      </c>
      <c r="K222" s="635" t="s">
        <v>6379</v>
      </c>
      <c r="L222" s="631" t="s">
        <v>151</v>
      </c>
      <c r="M222" s="632" t="s">
        <v>154</v>
      </c>
      <c r="N222" s="636" t="s">
        <v>6380</v>
      </c>
      <c r="O222" s="637" t="s">
        <v>6381</v>
      </c>
      <c r="P222" s="638" t="s">
        <v>6382</v>
      </c>
    </row>
    <row r="223" spans="1:16" ht="25.5" x14ac:dyDescent="0.25">
      <c r="A223" s="650">
        <v>35</v>
      </c>
      <c r="B223" s="651" t="s">
        <v>441</v>
      </c>
      <c r="C223" s="650" t="s">
        <v>211</v>
      </c>
      <c r="D223" s="650" t="s">
        <v>711</v>
      </c>
      <c r="E223" s="269" t="s">
        <v>758</v>
      </c>
      <c r="F223" s="272" t="s">
        <v>759</v>
      </c>
      <c r="G223" s="272" t="s">
        <v>760</v>
      </c>
      <c r="H223" s="272"/>
      <c r="I223" s="269" t="s">
        <v>214</v>
      </c>
      <c r="J223" s="656" t="s">
        <v>446</v>
      </c>
      <c r="K223" s="657">
        <v>45406</v>
      </c>
      <c r="L223" s="658" t="s">
        <v>447</v>
      </c>
      <c r="M223" s="276" t="s">
        <v>6509</v>
      </c>
      <c r="N223" s="649"/>
      <c r="O223" s="650"/>
      <c r="P223" s="650"/>
    </row>
    <row r="224" spans="1:16" ht="25.5" x14ac:dyDescent="0.25">
      <c r="A224" s="650" t="s">
        <v>688</v>
      </c>
      <c r="B224" s="651" t="s">
        <v>441</v>
      </c>
      <c r="C224" s="650" t="s">
        <v>211</v>
      </c>
      <c r="D224" s="650" t="s">
        <v>442</v>
      </c>
      <c r="E224" s="269" t="s">
        <v>762</v>
      </c>
      <c r="F224" s="272"/>
      <c r="G224" s="272" t="s">
        <v>763</v>
      </c>
      <c r="H224" s="272" t="s">
        <v>764</v>
      </c>
      <c r="I224" s="269" t="s">
        <v>214</v>
      </c>
      <c r="J224" s="656" t="s">
        <v>446</v>
      </c>
      <c r="K224" s="657">
        <v>45406</v>
      </c>
      <c r="L224" s="658" t="s">
        <v>447</v>
      </c>
      <c r="M224" s="269" t="s">
        <v>6517</v>
      </c>
      <c r="N224" s="649"/>
      <c r="O224" s="650"/>
      <c r="P224" s="650"/>
    </row>
    <row r="225" spans="1:16" ht="25.5" x14ac:dyDescent="0.25">
      <c r="A225" s="650">
        <v>37</v>
      </c>
      <c r="B225" s="651" t="s">
        <v>441</v>
      </c>
      <c r="C225" s="650" t="s">
        <v>211</v>
      </c>
      <c r="D225" s="650" t="s">
        <v>711</v>
      </c>
      <c r="E225" s="269" t="s">
        <v>766</v>
      </c>
      <c r="F225" s="272" t="s">
        <v>767</v>
      </c>
      <c r="G225" s="272" t="s">
        <v>767</v>
      </c>
      <c r="H225" s="272" t="s">
        <v>768</v>
      </c>
      <c r="I225" s="269" t="s">
        <v>214</v>
      </c>
      <c r="J225" s="656" t="s">
        <v>446</v>
      </c>
      <c r="K225" s="657">
        <v>45406</v>
      </c>
      <c r="L225" s="658" t="s">
        <v>447</v>
      </c>
      <c r="M225" s="276" t="s">
        <v>6509</v>
      </c>
      <c r="N225" s="649"/>
      <c r="O225" s="650"/>
      <c r="P225" s="650"/>
    </row>
    <row r="226" spans="1:16" ht="25.5" x14ac:dyDescent="0.25">
      <c r="A226" s="650">
        <v>38</v>
      </c>
      <c r="B226" s="651" t="s">
        <v>441</v>
      </c>
      <c r="C226" s="650" t="s">
        <v>211</v>
      </c>
      <c r="D226" s="650" t="s">
        <v>442</v>
      </c>
      <c r="E226" s="269" t="s">
        <v>769</v>
      </c>
      <c r="F226" s="272" t="s">
        <v>770</v>
      </c>
      <c r="G226" s="272"/>
      <c r="H226" s="272"/>
      <c r="I226" s="269" t="s">
        <v>214</v>
      </c>
      <c r="J226" s="656" t="s">
        <v>446</v>
      </c>
      <c r="K226" s="657">
        <v>45406</v>
      </c>
      <c r="L226" s="658" t="s">
        <v>447</v>
      </c>
      <c r="M226" s="276" t="s">
        <v>6509</v>
      </c>
      <c r="N226" s="649"/>
      <c r="O226" s="650"/>
      <c r="P226" s="650"/>
    </row>
    <row r="227" spans="1:16" ht="25.5" x14ac:dyDescent="0.25">
      <c r="A227" s="650">
        <v>39</v>
      </c>
      <c r="B227" s="651" t="s">
        <v>441</v>
      </c>
      <c r="C227" s="650" t="s">
        <v>211</v>
      </c>
      <c r="D227" s="650" t="s">
        <v>711</v>
      </c>
      <c r="E227" s="269" t="s">
        <v>771</v>
      </c>
      <c r="F227" s="272" t="s">
        <v>772</v>
      </c>
      <c r="G227" s="272"/>
      <c r="H227" s="272"/>
      <c r="I227" s="269" t="s">
        <v>214</v>
      </c>
      <c r="J227" s="656" t="s">
        <v>446</v>
      </c>
      <c r="K227" s="657">
        <v>45406</v>
      </c>
      <c r="L227" s="658" t="s">
        <v>447</v>
      </c>
      <c r="M227" s="276" t="s">
        <v>6509</v>
      </c>
      <c r="N227" s="649"/>
      <c r="O227" s="650"/>
      <c r="P227" s="650"/>
    </row>
    <row r="228" spans="1:16" ht="25.5" x14ac:dyDescent="0.25">
      <c r="A228" s="650">
        <v>40</v>
      </c>
      <c r="B228" s="651" t="s">
        <v>441</v>
      </c>
      <c r="C228" s="650" t="s">
        <v>211</v>
      </c>
      <c r="D228" s="650" t="s">
        <v>442</v>
      </c>
      <c r="E228" s="269" t="s">
        <v>773</v>
      </c>
      <c r="F228" s="272"/>
      <c r="G228" s="272" t="s">
        <v>774</v>
      </c>
      <c r="H228" s="272"/>
      <c r="I228" s="269" t="s">
        <v>214</v>
      </c>
      <c r="J228" s="656" t="s">
        <v>446</v>
      </c>
      <c r="K228" s="657">
        <v>45406</v>
      </c>
      <c r="L228" s="658" t="s">
        <v>447</v>
      </c>
      <c r="M228" s="276" t="s">
        <v>6509</v>
      </c>
      <c r="N228" s="649"/>
      <c r="O228" s="650"/>
      <c r="P228" s="650"/>
    </row>
    <row r="229" spans="1:16" ht="25.5" x14ac:dyDescent="0.25">
      <c r="A229" s="650">
        <v>41</v>
      </c>
      <c r="B229" s="651" t="s">
        <v>441</v>
      </c>
      <c r="C229" s="650" t="s">
        <v>211</v>
      </c>
      <c r="D229" s="650" t="s">
        <v>711</v>
      </c>
      <c r="E229" s="269" t="s">
        <v>775</v>
      </c>
      <c r="F229" s="272" t="s">
        <v>776</v>
      </c>
      <c r="G229" s="272"/>
      <c r="H229" s="272" t="s">
        <v>777</v>
      </c>
      <c r="I229" s="269" t="s">
        <v>214</v>
      </c>
      <c r="J229" s="656" t="s">
        <v>446</v>
      </c>
      <c r="K229" s="657">
        <v>45406</v>
      </c>
      <c r="L229" s="658" t="s">
        <v>447</v>
      </c>
      <c r="M229" s="276" t="s">
        <v>6509</v>
      </c>
      <c r="N229" s="649"/>
      <c r="O229" s="650"/>
      <c r="P229" s="650"/>
    </row>
    <row r="230" spans="1:16" ht="25.5" x14ac:dyDescent="0.25">
      <c r="A230" s="650">
        <v>42</v>
      </c>
      <c r="B230" s="651" t="s">
        <v>441</v>
      </c>
      <c r="C230" s="650" t="s">
        <v>211</v>
      </c>
      <c r="D230" s="650" t="s">
        <v>442</v>
      </c>
      <c r="E230" s="269" t="s">
        <v>778</v>
      </c>
      <c r="F230" s="272" t="s">
        <v>779</v>
      </c>
      <c r="G230" s="272"/>
      <c r="H230" s="272"/>
      <c r="I230" s="269" t="s">
        <v>214</v>
      </c>
      <c r="J230" s="656" t="s">
        <v>446</v>
      </c>
      <c r="K230" s="657">
        <v>45406</v>
      </c>
      <c r="L230" s="658" t="s">
        <v>447</v>
      </c>
      <c r="M230" s="276" t="s">
        <v>6509</v>
      </c>
      <c r="N230" s="649"/>
      <c r="O230" s="650"/>
      <c r="P230" s="650"/>
    </row>
    <row r="231" spans="1:16" ht="25.5" x14ac:dyDescent="0.25">
      <c r="A231" s="650">
        <v>48</v>
      </c>
      <c r="B231" s="651" t="s">
        <v>441</v>
      </c>
      <c r="C231" s="650" t="s">
        <v>211</v>
      </c>
      <c r="D231" s="650" t="s">
        <v>442</v>
      </c>
      <c r="E231" s="269" t="s">
        <v>1132</v>
      </c>
      <c r="F231" s="272"/>
      <c r="G231" s="272" t="s">
        <v>1133</v>
      </c>
      <c r="H231" s="272" t="s">
        <v>1134</v>
      </c>
      <c r="I231" s="269" t="s">
        <v>214</v>
      </c>
      <c r="J231" s="656" t="s">
        <v>446</v>
      </c>
      <c r="K231" s="657">
        <v>45406</v>
      </c>
      <c r="L231" s="658" t="s">
        <v>447</v>
      </c>
      <c r="M231" s="269" t="s">
        <v>6518</v>
      </c>
      <c r="N231" s="649"/>
      <c r="O231" s="650"/>
      <c r="P231" s="650"/>
    </row>
    <row r="232" spans="1:16" ht="15.75" thickBot="1" x14ac:dyDescent="0.3"/>
    <row r="233" spans="1:16" ht="18" thickBot="1" x14ac:dyDescent="0.35">
      <c r="A233" s="467"/>
      <c r="B233" s="469"/>
      <c r="C233" s="498"/>
      <c r="D233" s="468"/>
      <c r="E233" s="468"/>
      <c r="F233" s="468"/>
      <c r="G233" s="468"/>
      <c r="H233" s="469" t="s">
        <v>6519</v>
      </c>
      <c r="I233" s="468"/>
      <c r="J233" s="468"/>
      <c r="K233" s="470"/>
      <c r="L233" s="468"/>
      <c r="M233" s="471"/>
      <c r="N233" s="468"/>
      <c r="O233" s="472"/>
      <c r="P233" s="473"/>
    </row>
    <row r="234" spans="1:16" ht="51.75" customHeight="1" thickBot="1" x14ac:dyDescent="0.3">
      <c r="A234" s="474" t="s">
        <v>137</v>
      </c>
      <c r="B234" s="496" t="s">
        <v>138</v>
      </c>
      <c r="C234" s="475" t="s">
        <v>139</v>
      </c>
      <c r="D234" s="475" t="s">
        <v>141</v>
      </c>
      <c r="E234" s="476" t="s">
        <v>143</v>
      </c>
      <c r="F234" s="477" t="s">
        <v>144</v>
      </c>
      <c r="G234" s="477" t="s">
        <v>145</v>
      </c>
      <c r="H234" s="477" t="s">
        <v>146</v>
      </c>
      <c r="I234" s="475" t="s">
        <v>148</v>
      </c>
      <c r="J234" s="478" t="s">
        <v>149</v>
      </c>
      <c r="K234" s="479" t="s">
        <v>6379</v>
      </c>
      <c r="L234" s="475" t="s">
        <v>151</v>
      </c>
      <c r="M234" s="476" t="s">
        <v>154</v>
      </c>
      <c r="N234" s="480" t="s">
        <v>6380</v>
      </c>
      <c r="O234" s="481" t="s">
        <v>6381</v>
      </c>
      <c r="P234" s="482" t="s">
        <v>6382</v>
      </c>
    </row>
    <row r="235" spans="1:16" ht="26.25" customHeight="1" x14ac:dyDescent="0.25">
      <c r="A235" s="269">
        <v>14</v>
      </c>
      <c r="B235" s="275" t="s">
        <v>593</v>
      </c>
      <c r="C235" s="273" t="s">
        <v>211</v>
      </c>
      <c r="D235" s="273" t="s">
        <v>594</v>
      </c>
      <c r="E235" s="275" t="s">
        <v>834</v>
      </c>
      <c r="F235" s="272"/>
      <c r="G235" s="272">
        <v>7380795623</v>
      </c>
      <c r="H235" s="529" t="s">
        <v>836</v>
      </c>
      <c r="I235" s="269" t="s">
        <v>214</v>
      </c>
      <c r="J235" s="493" t="s">
        <v>340</v>
      </c>
      <c r="K235" s="464">
        <v>45407</v>
      </c>
      <c r="L235" s="440" t="s">
        <v>6383</v>
      </c>
      <c r="M235" s="276" t="s">
        <v>6520</v>
      </c>
      <c r="N235" s="484"/>
      <c r="O235" s="485"/>
      <c r="P235" s="485"/>
    </row>
    <row r="236" spans="1:16" ht="26.25" customHeight="1" x14ac:dyDescent="0.25">
      <c r="A236" s="269">
        <v>37</v>
      </c>
      <c r="B236" s="275" t="s">
        <v>336</v>
      </c>
      <c r="C236" s="273" t="s">
        <v>211</v>
      </c>
      <c r="D236" s="273" t="s">
        <v>337</v>
      </c>
      <c r="E236" s="275" t="s">
        <v>883</v>
      </c>
      <c r="F236" s="272"/>
      <c r="G236" s="272" t="s">
        <v>884</v>
      </c>
      <c r="H236" s="465"/>
      <c r="I236" s="269" t="s">
        <v>214</v>
      </c>
      <c r="J236" s="493" t="s">
        <v>340</v>
      </c>
      <c r="K236" s="464">
        <v>45407</v>
      </c>
      <c r="L236" s="440" t="s">
        <v>6383</v>
      </c>
      <c r="M236" s="276" t="s">
        <v>6520</v>
      </c>
      <c r="N236" s="484"/>
      <c r="O236" s="485"/>
      <c r="P236" s="485"/>
    </row>
    <row r="237" spans="1:16" ht="26.25" customHeight="1" x14ac:dyDescent="0.25">
      <c r="A237" s="619">
        <v>6</v>
      </c>
      <c r="B237" s="620" t="s">
        <v>336</v>
      </c>
      <c r="C237" s="621" t="s">
        <v>211</v>
      </c>
      <c r="D237" s="621" t="s">
        <v>572</v>
      </c>
      <c r="E237" s="620" t="s">
        <v>986</v>
      </c>
      <c r="F237" s="622"/>
      <c r="G237" s="622" t="s">
        <v>987</v>
      </c>
      <c r="H237" s="652"/>
      <c r="I237" s="619" t="s">
        <v>214</v>
      </c>
      <c r="J237" s="624" t="s">
        <v>340</v>
      </c>
      <c r="K237" s="661">
        <v>45407</v>
      </c>
      <c r="L237" s="654" t="s">
        <v>6383</v>
      </c>
      <c r="M237" s="619" t="s">
        <v>6521</v>
      </c>
      <c r="N237" s="484"/>
      <c r="O237" s="485"/>
      <c r="P237" s="485"/>
    </row>
    <row r="238" spans="1:16" ht="26.25" customHeight="1" x14ac:dyDescent="0.25">
      <c r="A238" s="269" t="s">
        <v>866</v>
      </c>
      <c r="B238" s="275" t="s">
        <v>336</v>
      </c>
      <c r="C238" s="273" t="s">
        <v>211</v>
      </c>
      <c r="D238" s="273" t="s">
        <v>354</v>
      </c>
      <c r="E238" s="275" t="s">
        <v>867</v>
      </c>
      <c r="F238" s="272" t="s">
        <v>868</v>
      </c>
      <c r="G238" s="272"/>
      <c r="H238" s="465"/>
      <c r="I238" s="269" t="s">
        <v>214</v>
      </c>
      <c r="J238" s="493" t="s">
        <v>340</v>
      </c>
      <c r="K238" s="464">
        <v>45407</v>
      </c>
      <c r="L238" s="440" t="s">
        <v>6383</v>
      </c>
      <c r="M238" s="276" t="s">
        <v>6520</v>
      </c>
      <c r="N238" s="486"/>
      <c r="O238" s="485"/>
      <c r="P238" s="485"/>
    </row>
    <row r="239" spans="1:16" ht="25.5" customHeight="1" x14ac:dyDescent="0.25">
      <c r="A239" s="269" t="s">
        <v>1155</v>
      </c>
      <c r="B239" s="275" t="s">
        <v>336</v>
      </c>
      <c r="C239" s="273" t="s">
        <v>211</v>
      </c>
      <c r="D239" s="273" t="s">
        <v>354</v>
      </c>
      <c r="E239" s="275" t="s">
        <v>1156</v>
      </c>
      <c r="F239" s="272" t="s">
        <v>6390</v>
      </c>
      <c r="G239" s="272" t="s">
        <v>1157</v>
      </c>
      <c r="H239" s="529"/>
      <c r="I239" s="269" t="s">
        <v>214</v>
      </c>
      <c r="J239" s="493" t="s">
        <v>340</v>
      </c>
      <c r="K239" s="464">
        <v>45407</v>
      </c>
      <c r="L239" s="440" t="s">
        <v>264</v>
      </c>
      <c r="M239" s="108" t="s">
        <v>6522</v>
      </c>
      <c r="N239" s="486"/>
      <c r="O239" s="485"/>
      <c r="P239" s="485"/>
    </row>
    <row r="240" spans="1:16" ht="26.25" customHeight="1" x14ac:dyDescent="0.25">
      <c r="A240" s="269">
        <v>72</v>
      </c>
      <c r="B240" s="275" t="s">
        <v>336</v>
      </c>
      <c r="C240" s="273" t="s">
        <v>211</v>
      </c>
      <c r="D240" s="273" t="s">
        <v>362</v>
      </c>
      <c r="E240" s="275" t="s">
        <v>869</v>
      </c>
      <c r="F240" s="272" t="s">
        <v>870</v>
      </c>
      <c r="G240" s="272" t="s">
        <v>871</v>
      </c>
      <c r="H240" s="529"/>
      <c r="I240" s="269" t="s">
        <v>214</v>
      </c>
      <c r="J240" s="493" t="s">
        <v>340</v>
      </c>
      <c r="K240" s="464">
        <v>45407</v>
      </c>
      <c r="L240" s="440" t="s">
        <v>264</v>
      </c>
      <c r="M240" s="276" t="s">
        <v>6520</v>
      </c>
      <c r="N240" s="486"/>
      <c r="O240" s="485"/>
      <c r="P240" s="485"/>
    </row>
    <row r="241" spans="1:16" ht="15.75" thickBot="1" x14ac:dyDescent="0.3"/>
    <row r="242" spans="1:16" ht="18" thickBot="1" x14ac:dyDescent="0.35">
      <c r="A242" s="467"/>
      <c r="B242" s="469"/>
      <c r="C242" s="498"/>
      <c r="D242" s="468"/>
      <c r="E242" s="468"/>
      <c r="F242" s="468"/>
      <c r="G242" s="468"/>
      <c r="H242" s="469" t="s">
        <v>6523</v>
      </c>
      <c r="I242" s="468"/>
      <c r="J242" s="468"/>
      <c r="K242" s="470"/>
      <c r="L242" s="468"/>
      <c r="M242" s="471"/>
      <c r="N242" s="468"/>
      <c r="O242" s="472"/>
      <c r="P242" s="473"/>
    </row>
    <row r="243" spans="1:16" ht="51.75" customHeight="1" x14ac:dyDescent="0.25">
      <c r="A243" s="629" t="s">
        <v>137</v>
      </c>
      <c r="B243" s="630" t="s">
        <v>138</v>
      </c>
      <c r="C243" s="631" t="s">
        <v>139</v>
      </c>
      <c r="D243" s="631" t="s">
        <v>141</v>
      </c>
      <c r="E243" s="632" t="s">
        <v>143</v>
      </c>
      <c r="F243" s="633" t="s">
        <v>144</v>
      </c>
      <c r="G243" s="633" t="s">
        <v>145</v>
      </c>
      <c r="H243" s="633" t="s">
        <v>146</v>
      </c>
      <c r="I243" s="631" t="s">
        <v>148</v>
      </c>
      <c r="J243" s="634" t="s">
        <v>149</v>
      </c>
      <c r="K243" s="635" t="s">
        <v>6379</v>
      </c>
      <c r="L243" s="631" t="s">
        <v>151</v>
      </c>
      <c r="M243" s="632" t="s">
        <v>154</v>
      </c>
      <c r="N243" s="636" t="s">
        <v>6380</v>
      </c>
      <c r="O243" s="637" t="s">
        <v>6381</v>
      </c>
      <c r="P243" s="638" t="s">
        <v>6382</v>
      </c>
    </row>
    <row r="244" spans="1:16" ht="25.5" x14ac:dyDescent="0.25">
      <c r="A244" s="650" t="s">
        <v>1126</v>
      </c>
      <c r="B244" s="651" t="s">
        <v>441</v>
      </c>
      <c r="C244" s="650" t="s">
        <v>211</v>
      </c>
      <c r="D244" s="650" t="s">
        <v>442</v>
      </c>
      <c r="E244" s="269" t="s">
        <v>1127</v>
      </c>
      <c r="F244" s="272" t="s">
        <v>1128</v>
      </c>
      <c r="G244" s="272" t="s">
        <v>1129</v>
      </c>
      <c r="H244" s="272" t="s">
        <v>1130</v>
      </c>
      <c r="I244" s="269" t="s">
        <v>214</v>
      </c>
      <c r="J244" s="656" t="s">
        <v>446</v>
      </c>
      <c r="K244" s="657">
        <v>45407</v>
      </c>
      <c r="L244" s="658" t="s">
        <v>447</v>
      </c>
      <c r="M244" s="276" t="s">
        <v>6520</v>
      </c>
      <c r="N244" s="649"/>
      <c r="O244" s="650"/>
      <c r="P244" s="650"/>
    </row>
    <row r="245" spans="1:16" ht="25.5" x14ac:dyDescent="0.25">
      <c r="A245" s="650">
        <v>18</v>
      </c>
      <c r="B245" s="651" t="s">
        <v>441</v>
      </c>
      <c r="C245" s="650" t="s">
        <v>211</v>
      </c>
      <c r="D245" s="650" t="s">
        <v>442</v>
      </c>
      <c r="E245" s="269" t="s">
        <v>785</v>
      </c>
      <c r="F245" s="272"/>
      <c r="G245" s="272" t="s">
        <v>786</v>
      </c>
      <c r="H245" s="272" t="s">
        <v>787</v>
      </c>
      <c r="I245" s="269" t="s">
        <v>214</v>
      </c>
      <c r="J245" s="656" t="s">
        <v>446</v>
      </c>
      <c r="K245" s="657">
        <v>45407</v>
      </c>
      <c r="L245" s="658" t="s">
        <v>447</v>
      </c>
      <c r="M245" s="276" t="s">
        <v>6520</v>
      </c>
      <c r="N245" s="649"/>
      <c r="O245" s="650"/>
      <c r="P245" s="650"/>
    </row>
    <row r="246" spans="1:16" ht="25.5" x14ac:dyDescent="0.25">
      <c r="A246" s="650">
        <v>28</v>
      </c>
      <c r="B246" s="651" t="s">
        <v>441</v>
      </c>
      <c r="C246" s="650" t="s">
        <v>211</v>
      </c>
      <c r="D246" s="650" t="s">
        <v>442</v>
      </c>
      <c r="E246" s="269" t="s">
        <v>789</v>
      </c>
      <c r="F246" s="272" t="s">
        <v>790</v>
      </c>
      <c r="G246" s="272"/>
      <c r="H246" s="272" t="s">
        <v>791</v>
      </c>
      <c r="I246" s="269" t="s">
        <v>214</v>
      </c>
      <c r="J246" s="656" t="s">
        <v>446</v>
      </c>
      <c r="K246" s="657">
        <v>45407</v>
      </c>
      <c r="L246" s="658" t="s">
        <v>447</v>
      </c>
      <c r="M246" s="276" t="s">
        <v>6520</v>
      </c>
      <c r="N246" s="649"/>
      <c r="O246" s="650"/>
      <c r="P246" s="650"/>
    </row>
    <row r="247" spans="1:16" ht="25.5" x14ac:dyDescent="0.25">
      <c r="A247" s="650">
        <v>50</v>
      </c>
      <c r="B247" s="651" t="s">
        <v>441</v>
      </c>
      <c r="C247" s="650" t="s">
        <v>211</v>
      </c>
      <c r="D247" s="650" t="s">
        <v>442</v>
      </c>
      <c r="E247" s="269" t="s">
        <v>1135</v>
      </c>
      <c r="F247" s="272" t="s">
        <v>1136</v>
      </c>
      <c r="G247" s="272" t="s">
        <v>1136</v>
      </c>
      <c r="H247" s="272" t="s">
        <v>1137</v>
      </c>
      <c r="I247" s="269" t="s">
        <v>214</v>
      </c>
      <c r="J247" s="440" t="s">
        <v>446</v>
      </c>
      <c r="K247" s="464">
        <v>45407</v>
      </c>
      <c r="L247" s="658" t="s">
        <v>447</v>
      </c>
      <c r="M247" s="276" t="s">
        <v>6520</v>
      </c>
      <c r="N247" s="649"/>
      <c r="O247" s="650"/>
      <c r="P247" s="650"/>
    </row>
    <row r="248" spans="1:16" ht="25.5" x14ac:dyDescent="0.25">
      <c r="A248" s="650">
        <v>54</v>
      </c>
      <c r="B248" s="651" t="s">
        <v>441</v>
      </c>
      <c r="C248" s="650" t="s">
        <v>211</v>
      </c>
      <c r="D248" s="650" t="s">
        <v>442</v>
      </c>
      <c r="E248" s="269" t="s">
        <v>793</v>
      </c>
      <c r="F248" s="272"/>
      <c r="G248" s="272" t="s">
        <v>794</v>
      </c>
      <c r="H248" s="272" t="s">
        <v>795</v>
      </c>
      <c r="I248" s="269" t="s">
        <v>214</v>
      </c>
      <c r="J248" s="440" t="s">
        <v>446</v>
      </c>
      <c r="K248" s="464">
        <v>45407</v>
      </c>
      <c r="L248" s="658" t="s">
        <v>447</v>
      </c>
      <c r="M248" s="276" t="s">
        <v>6520</v>
      </c>
      <c r="N248" s="649"/>
      <c r="O248" s="650"/>
      <c r="P248" s="650"/>
    </row>
    <row r="249" spans="1:16" ht="25.5" x14ac:dyDescent="0.25">
      <c r="A249" s="650">
        <v>56</v>
      </c>
      <c r="B249" s="651" t="s">
        <v>441</v>
      </c>
      <c r="C249" s="650" t="s">
        <v>211</v>
      </c>
      <c r="D249" s="650" t="s">
        <v>442</v>
      </c>
      <c r="E249" s="269" t="s">
        <v>797</v>
      </c>
      <c r="F249" s="272" t="s">
        <v>798</v>
      </c>
      <c r="G249" s="272" t="s">
        <v>799</v>
      </c>
      <c r="H249" s="272"/>
      <c r="I249" s="269" t="s">
        <v>214</v>
      </c>
      <c r="J249" s="440" t="s">
        <v>446</v>
      </c>
      <c r="K249" s="464">
        <v>45407</v>
      </c>
      <c r="L249" s="658" t="s">
        <v>447</v>
      </c>
      <c r="M249" s="276" t="s">
        <v>6520</v>
      </c>
      <c r="N249" s="649"/>
      <c r="O249" s="650"/>
      <c r="P249" s="650"/>
    </row>
    <row r="250" spans="1:16" ht="25.5" x14ac:dyDescent="0.25">
      <c r="A250" s="650">
        <v>58</v>
      </c>
      <c r="B250" s="651" t="s">
        <v>441</v>
      </c>
      <c r="C250" s="650" t="s">
        <v>211</v>
      </c>
      <c r="D250" s="650" t="s">
        <v>442</v>
      </c>
      <c r="E250" s="269" t="s">
        <v>801</v>
      </c>
      <c r="F250" s="272" t="s">
        <v>802</v>
      </c>
      <c r="G250" s="272"/>
      <c r="H250" s="272"/>
      <c r="I250" s="269" t="s">
        <v>214</v>
      </c>
      <c r="J250" s="440" t="s">
        <v>446</v>
      </c>
      <c r="K250" s="464">
        <v>45407</v>
      </c>
      <c r="L250" s="658" t="s">
        <v>447</v>
      </c>
      <c r="M250" s="276" t="s">
        <v>6524</v>
      </c>
      <c r="N250" s="649"/>
      <c r="O250" s="650"/>
      <c r="P250" s="650"/>
    </row>
    <row r="251" spans="1:16" ht="25.5" x14ac:dyDescent="0.25">
      <c r="A251" s="650">
        <v>60</v>
      </c>
      <c r="B251" s="651" t="s">
        <v>441</v>
      </c>
      <c r="C251" s="650" t="s">
        <v>211</v>
      </c>
      <c r="D251" s="650" t="s">
        <v>442</v>
      </c>
      <c r="E251" s="269" t="s">
        <v>804</v>
      </c>
      <c r="F251" s="272" t="s">
        <v>805</v>
      </c>
      <c r="G251" s="272"/>
      <c r="H251" s="272"/>
      <c r="I251" s="269" t="s">
        <v>214</v>
      </c>
      <c r="J251" s="440" t="s">
        <v>446</v>
      </c>
      <c r="K251" s="464">
        <v>45407</v>
      </c>
      <c r="L251" s="658" t="s">
        <v>447</v>
      </c>
      <c r="M251" s="276" t="s">
        <v>6520</v>
      </c>
      <c r="N251" s="649"/>
      <c r="O251" s="650"/>
      <c r="P251" s="650"/>
    </row>
    <row r="252" spans="1:16" ht="25.5" x14ac:dyDescent="0.25">
      <c r="A252" s="650">
        <v>66</v>
      </c>
      <c r="B252" s="651" t="s">
        <v>441</v>
      </c>
      <c r="C252" s="650" t="s">
        <v>211</v>
      </c>
      <c r="D252" s="650" t="s">
        <v>442</v>
      </c>
      <c r="E252" s="269" t="s">
        <v>449</v>
      </c>
      <c r="F252" s="272" t="s">
        <v>6525</v>
      </c>
      <c r="G252" s="272"/>
      <c r="H252" s="272" t="s">
        <v>451</v>
      </c>
      <c r="I252" s="269" t="s">
        <v>214</v>
      </c>
      <c r="J252" s="440" t="s">
        <v>446</v>
      </c>
      <c r="K252" s="464">
        <v>45407</v>
      </c>
      <c r="L252" s="658" t="s">
        <v>447</v>
      </c>
      <c r="M252" s="276" t="s">
        <v>6520</v>
      </c>
      <c r="N252" s="649"/>
      <c r="O252" s="650"/>
      <c r="P252" s="650"/>
    </row>
    <row r="253" spans="1:16" ht="25.5" x14ac:dyDescent="0.25">
      <c r="A253" s="650">
        <v>68</v>
      </c>
      <c r="B253" s="651" t="s">
        <v>441</v>
      </c>
      <c r="C253" s="650" t="s">
        <v>211</v>
      </c>
      <c r="D253" s="650" t="s">
        <v>442</v>
      </c>
      <c r="E253" s="269" t="s">
        <v>806</v>
      </c>
      <c r="F253" s="272" t="s">
        <v>807</v>
      </c>
      <c r="G253" s="272"/>
      <c r="H253" s="272" t="s">
        <v>808</v>
      </c>
      <c r="I253" s="269" t="s">
        <v>214</v>
      </c>
      <c r="J253" s="440" t="s">
        <v>446</v>
      </c>
      <c r="K253" s="464">
        <v>45407</v>
      </c>
      <c r="L253" s="658" t="s">
        <v>447</v>
      </c>
      <c r="M253" s="269" t="s">
        <v>6526</v>
      </c>
      <c r="N253" s="649"/>
      <c r="O253" s="650"/>
      <c r="P253" s="650"/>
    </row>
    <row r="254" spans="1:16" ht="25.5" x14ac:dyDescent="0.25">
      <c r="A254" s="650">
        <v>70</v>
      </c>
      <c r="B254" s="651" t="s">
        <v>441</v>
      </c>
      <c r="C254" s="650" t="s">
        <v>211</v>
      </c>
      <c r="D254" s="650" t="s">
        <v>442</v>
      </c>
      <c r="E254" s="269" t="s">
        <v>810</v>
      </c>
      <c r="F254" s="272" t="s">
        <v>811</v>
      </c>
      <c r="G254" s="272" t="s">
        <v>811</v>
      </c>
      <c r="H254" s="272"/>
      <c r="I254" s="269" t="s">
        <v>214</v>
      </c>
      <c r="J254" s="440" t="s">
        <v>446</v>
      </c>
      <c r="K254" s="464">
        <v>45407</v>
      </c>
      <c r="L254" s="658" t="s">
        <v>447</v>
      </c>
      <c r="M254" s="269" t="s">
        <v>6527</v>
      </c>
      <c r="N254" s="649"/>
      <c r="O254" s="650"/>
      <c r="P254" s="650"/>
    </row>
    <row r="255" spans="1:16" ht="25.5" x14ac:dyDescent="0.25">
      <c r="A255" s="650">
        <v>72</v>
      </c>
      <c r="B255" s="651" t="s">
        <v>441</v>
      </c>
      <c r="C255" s="650" t="s">
        <v>211</v>
      </c>
      <c r="D255" s="650" t="s">
        <v>442</v>
      </c>
      <c r="E255" s="269" t="s">
        <v>813</v>
      </c>
      <c r="F255" s="272" t="s">
        <v>814</v>
      </c>
      <c r="G255" s="272"/>
      <c r="H255" s="272" t="s">
        <v>815</v>
      </c>
      <c r="I255" s="269" t="s">
        <v>214</v>
      </c>
      <c r="J255" s="440" t="s">
        <v>446</v>
      </c>
      <c r="K255" s="464">
        <v>45407</v>
      </c>
      <c r="L255" s="658" t="s">
        <v>447</v>
      </c>
      <c r="M255" s="276" t="s">
        <v>6520</v>
      </c>
      <c r="N255" s="649"/>
      <c r="O255" s="650"/>
      <c r="P255" s="650"/>
    </row>
    <row r="256" spans="1:16" ht="25.5" x14ac:dyDescent="0.25">
      <c r="A256" s="650">
        <v>74</v>
      </c>
      <c r="B256" s="651" t="s">
        <v>441</v>
      </c>
      <c r="C256" s="650" t="s">
        <v>211</v>
      </c>
      <c r="D256" s="650" t="s">
        <v>442</v>
      </c>
      <c r="E256" s="269" t="s">
        <v>816</v>
      </c>
      <c r="F256" s="272"/>
      <c r="G256" s="272" t="s">
        <v>817</v>
      </c>
      <c r="H256" s="272" t="s">
        <v>818</v>
      </c>
      <c r="I256" s="269" t="s">
        <v>214</v>
      </c>
      <c r="J256" s="440" t="s">
        <v>446</v>
      </c>
      <c r="K256" s="464">
        <v>45407</v>
      </c>
      <c r="L256" s="658" t="s">
        <v>447</v>
      </c>
      <c r="M256" s="276" t="s">
        <v>6520</v>
      </c>
      <c r="N256" s="649"/>
      <c r="O256" s="650"/>
      <c r="P256" s="650"/>
    </row>
    <row r="258" spans="1:16" ht="15.75" thickBot="1" x14ac:dyDescent="0.3"/>
    <row r="259" spans="1:16" ht="18" thickBot="1" x14ac:dyDescent="0.35">
      <c r="A259" s="467"/>
      <c r="B259" s="469"/>
      <c r="C259" s="498"/>
      <c r="D259" s="468"/>
      <c r="E259" s="468"/>
      <c r="F259" s="468"/>
      <c r="G259" s="468"/>
      <c r="H259" s="469" t="s">
        <v>6528</v>
      </c>
      <c r="I259" s="468"/>
      <c r="J259" s="468"/>
      <c r="K259" s="470"/>
      <c r="L259" s="468"/>
      <c r="M259" s="471"/>
      <c r="N259" s="468"/>
      <c r="O259" s="472"/>
      <c r="P259" s="473"/>
    </row>
    <row r="260" spans="1:16" ht="51.75" customHeight="1" thickBot="1" x14ac:dyDescent="0.3">
      <c r="A260" s="474" t="s">
        <v>137</v>
      </c>
      <c r="B260" s="496" t="s">
        <v>138</v>
      </c>
      <c r="C260" s="475" t="s">
        <v>139</v>
      </c>
      <c r="D260" s="475" t="s">
        <v>141</v>
      </c>
      <c r="E260" s="476" t="s">
        <v>143</v>
      </c>
      <c r="F260" s="477" t="s">
        <v>144</v>
      </c>
      <c r="G260" s="477" t="s">
        <v>145</v>
      </c>
      <c r="H260" s="477" t="s">
        <v>146</v>
      </c>
      <c r="I260" s="475" t="s">
        <v>148</v>
      </c>
      <c r="J260" s="478" t="s">
        <v>149</v>
      </c>
      <c r="K260" s="479" t="s">
        <v>6379</v>
      </c>
      <c r="L260" s="475" t="s">
        <v>151</v>
      </c>
      <c r="M260" s="476" t="s">
        <v>154</v>
      </c>
      <c r="N260" s="480" t="s">
        <v>6380</v>
      </c>
      <c r="O260" s="481" t="s">
        <v>6381</v>
      </c>
      <c r="P260" s="482" t="s">
        <v>6382</v>
      </c>
    </row>
    <row r="261" spans="1:16" ht="26.25" customHeight="1" x14ac:dyDescent="0.25">
      <c r="A261" s="269">
        <v>7</v>
      </c>
      <c r="B261" s="275" t="s">
        <v>499</v>
      </c>
      <c r="C261" s="273" t="s">
        <v>211</v>
      </c>
      <c r="D261" s="273" t="s">
        <v>500</v>
      </c>
      <c r="E261" s="275" t="s">
        <v>513</v>
      </c>
      <c r="F261" s="272"/>
      <c r="G261" s="272" t="s">
        <v>6529</v>
      </c>
      <c r="H261" s="465" t="s">
        <v>515</v>
      </c>
      <c r="I261" s="269" t="s">
        <v>214</v>
      </c>
      <c r="J261" s="493" t="s">
        <v>6395</v>
      </c>
      <c r="K261" s="464">
        <v>45408</v>
      </c>
      <c r="L261" s="440" t="s">
        <v>6383</v>
      </c>
      <c r="M261" s="276" t="s">
        <v>6530</v>
      </c>
      <c r="N261" s="484"/>
      <c r="O261" s="485"/>
      <c r="P261" s="485"/>
    </row>
    <row r="262" spans="1:16" ht="38.25" x14ac:dyDescent="0.25">
      <c r="A262" s="269">
        <v>8</v>
      </c>
      <c r="B262" s="275" t="s">
        <v>499</v>
      </c>
      <c r="C262" s="273" t="s">
        <v>211</v>
      </c>
      <c r="D262" s="273" t="s">
        <v>500</v>
      </c>
      <c r="E262" s="275" t="s">
        <v>516</v>
      </c>
      <c r="F262" s="272" t="s">
        <v>517</v>
      </c>
      <c r="G262" s="272" t="s">
        <v>6531</v>
      </c>
      <c r="H262" s="529" t="s">
        <v>519</v>
      </c>
      <c r="I262" s="269" t="s">
        <v>214</v>
      </c>
      <c r="J262" s="493" t="s">
        <v>6395</v>
      </c>
      <c r="K262" s="464">
        <v>45408</v>
      </c>
      <c r="L262" s="440" t="s">
        <v>6383</v>
      </c>
      <c r="M262" s="108" t="s">
        <v>6532</v>
      </c>
      <c r="N262" s="486"/>
      <c r="O262" s="485"/>
      <c r="P262" s="485"/>
    </row>
    <row r="263" spans="1:16" ht="26.25" customHeight="1" x14ac:dyDescent="0.25">
      <c r="A263" s="269">
        <v>9</v>
      </c>
      <c r="B263" s="275" t="s">
        <v>499</v>
      </c>
      <c r="C263" s="273" t="s">
        <v>211</v>
      </c>
      <c r="D263" s="273" t="s">
        <v>500</v>
      </c>
      <c r="E263" s="275" t="s">
        <v>529</v>
      </c>
      <c r="F263" s="272"/>
      <c r="G263" s="272"/>
      <c r="H263" s="529" t="s">
        <v>531</v>
      </c>
      <c r="I263" s="269" t="s">
        <v>214</v>
      </c>
      <c r="J263" s="493" t="s">
        <v>6395</v>
      </c>
      <c r="K263" s="464">
        <v>45408</v>
      </c>
      <c r="L263" s="440" t="s">
        <v>6383</v>
      </c>
      <c r="M263" s="80" t="s">
        <v>6533</v>
      </c>
      <c r="N263" s="486"/>
      <c r="O263" s="485"/>
      <c r="P263" s="485"/>
    </row>
    <row r="264" spans="1:16" ht="26.25" customHeight="1" x14ac:dyDescent="0.25">
      <c r="A264" s="269">
        <v>10</v>
      </c>
      <c r="B264" s="275" t="s">
        <v>499</v>
      </c>
      <c r="C264" s="273" t="s">
        <v>211</v>
      </c>
      <c r="D264" s="273" t="s">
        <v>500</v>
      </c>
      <c r="E264" s="275" t="s">
        <v>521</v>
      </c>
      <c r="F264" s="272" t="s">
        <v>522</v>
      </c>
      <c r="G264" s="272"/>
      <c r="H264" s="465" t="s">
        <v>524</v>
      </c>
      <c r="I264" s="269" t="s">
        <v>214</v>
      </c>
      <c r="J264" s="493" t="s">
        <v>6395</v>
      </c>
      <c r="K264" s="464">
        <v>45408</v>
      </c>
      <c r="L264" s="440" t="s">
        <v>264</v>
      </c>
      <c r="M264" s="276" t="s">
        <v>6530</v>
      </c>
      <c r="N264" s="486"/>
      <c r="O264" s="485"/>
      <c r="P264" s="485"/>
    </row>
    <row r="265" spans="1:16" ht="26.25" customHeight="1" x14ac:dyDescent="0.25">
      <c r="A265" s="269">
        <v>17</v>
      </c>
      <c r="B265" s="275" t="s">
        <v>499</v>
      </c>
      <c r="C265" s="273" t="s">
        <v>211</v>
      </c>
      <c r="D265" s="273" t="s">
        <v>500</v>
      </c>
      <c r="E265" s="275" t="s">
        <v>526</v>
      </c>
      <c r="F265" s="272" t="s">
        <v>6534</v>
      </c>
      <c r="G265" s="272"/>
      <c r="H265" s="465" t="s">
        <v>528</v>
      </c>
      <c r="I265" s="269" t="s">
        <v>214</v>
      </c>
      <c r="J265" s="493" t="s">
        <v>6395</v>
      </c>
      <c r="K265" s="464">
        <v>45408</v>
      </c>
      <c r="L265" s="440" t="s">
        <v>264</v>
      </c>
      <c r="M265" s="276" t="s">
        <v>6530</v>
      </c>
      <c r="N265" s="484"/>
      <c r="O265" s="485"/>
      <c r="P265" s="485"/>
    </row>
    <row r="266" spans="1:16" ht="25.5" x14ac:dyDescent="0.25">
      <c r="A266" s="269">
        <v>6</v>
      </c>
      <c r="B266" s="275" t="s">
        <v>499</v>
      </c>
      <c r="C266" s="273" t="s">
        <v>211</v>
      </c>
      <c r="D266" s="273" t="s">
        <v>500</v>
      </c>
      <c r="E266" s="275" t="s">
        <v>509</v>
      </c>
      <c r="F266" s="272" t="s">
        <v>6535</v>
      </c>
      <c r="G266" s="272" t="s">
        <v>6536</v>
      </c>
      <c r="H266" s="529" t="s">
        <v>512</v>
      </c>
      <c r="I266" s="269" t="s">
        <v>214</v>
      </c>
      <c r="J266" s="493" t="s">
        <v>6395</v>
      </c>
      <c r="K266" s="464">
        <v>45408</v>
      </c>
      <c r="L266" s="440" t="s">
        <v>264</v>
      </c>
      <c r="M266" s="276" t="s">
        <v>6530</v>
      </c>
      <c r="N266" s="484"/>
      <c r="O266" s="485"/>
      <c r="P266" s="485"/>
    </row>
    <row r="267" spans="1:16" ht="15.75" thickBot="1" x14ac:dyDescent="0.3"/>
    <row r="268" spans="1:16" ht="18" thickBot="1" x14ac:dyDescent="0.35">
      <c r="A268" s="467"/>
      <c r="B268" s="469"/>
      <c r="C268" s="498"/>
      <c r="D268" s="468"/>
      <c r="E268" s="468"/>
      <c r="F268" s="468"/>
      <c r="G268" s="468"/>
      <c r="H268" s="469" t="s">
        <v>6537</v>
      </c>
      <c r="I268" s="468"/>
      <c r="J268" s="468"/>
      <c r="K268" s="470"/>
      <c r="L268" s="468"/>
      <c r="M268" s="471"/>
      <c r="N268" s="468"/>
      <c r="O268" s="472"/>
      <c r="P268" s="473"/>
    </row>
    <row r="269" spans="1:16" ht="51.75" customHeight="1" thickBot="1" x14ac:dyDescent="0.3">
      <c r="A269" s="474" t="s">
        <v>137</v>
      </c>
      <c r="B269" s="496" t="s">
        <v>138</v>
      </c>
      <c r="C269" s="475" t="s">
        <v>139</v>
      </c>
      <c r="D269" s="475" t="s">
        <v>141</v>
      </c>
      <c r="E269" s="476" t="s">
        <v>143</v>
      </c>
      <c r="F269" s="477" t="s">
        <v>144</v>
      </c>
      <c r="G269" s="477" t="s">
        <v>145</v>
      </c>
      <c r="H269" s="477" t="s">
        <v>146</v>
      </c>
      <c r="I269" s="475" t="s">
        <v>148</v>
      </c>
      <c r="J269" s="478" t="s">
        <v>149</v>
      </c>
      <c r="K269" s="479" t="s">
        <v>6379</v>
      </c>
      <c r="L269" s="475" t="s">
        <v>151</v>
      </c>
      <c r="M269" s="476" t="s">
        <v>154</v>
      </c>
      <c r="N269" s="480" t="s">
        <v>6380</v>
      </c>
      <c r="O269" s="481" t="s">
        <v>6381</v>
      </c>
      <c r="P269" s="482" t="s">
        <v>6382</v>
      </c>
    </row>
    <row r="270" spans="1:16" ht="25.5" x14ac:dyDescent="0.25">
      <c r="A270" s="269" t="s">
        <v>684</v>
      </c>
      <c r="B270" s="275" t="s">
        <v>441</v>
      </c>
      <c r="C270" s="271" t="s">
        <v>211</v>
      </c>
      <c r="D270" s="271" t="s">
        <v>442</v>
      </c>
      <c r="E270" s="208" t="s">
        <v>890</v>
      </c>
      <c r="F270" s="502"/>
      <c r="G270" s="502" t="s">
        <v>891</v>
      </c>
      <c r="H270" s="502" t="s">
        <v>892</v>
      </c>
      <c r="I270" s="269" t="s">
        <v>214</v>
      </c>
      <c r="J270" s="656" t="s">
        <v>446</v>
      </c>
      <c r="K270" s="657">
        <v>45411</v>
      </c>
      <c r="L270" s="658" t="s">
        <v>447</v>
      </c>
      <c r="M270" s="276" t="s">
        <v>6538</v>
      </c>
      <c r="N270" s="649"/>
      <c r="O270" s="650"/>
      <c r="P270" s="650"/>
    </row>
    <row r="271" spans="1:16" ht="26.25" customHeight="1" x14ac:dyDescent="0.25">
      <c r="A271" s="619">
        <v>20</v>
      </c>
      <c r="B271" s="620" t="s">
        <v>441</v>
      </c>
      <c r="C271" s="621" t="s">
        <v>211</v>
      </c>
      <c r="D271" s="621" t="s">
        <v>442</v>
      </c>
      <c r="E271" s="620" t="s">
        <v>1147</v>
      </c>
      <c r="F271" s="622" t="s">
        <v>1148</v>
      </c>
      <c r="G271" s="622"/>
      <c r="H271" s="674" t="s">
        <v>1149</v>
      </c>
      <c r="I271" s="619" t="s">
        <v>214</v>
      </c>
      <c r="J271" s="654" t="s">
        <v>446</v>
      </c>
      <c r="K271" s="675">
        <v>45411</v>
      </c>
      <c r="L271" s="662" t="s">
        <v>447</v>
      </c>
      <c r="M271" s="654" t="s">
        <v>6539</v>
      </c>
      <c r="N271" s="484"/>
      <c r="O271" s="485"/>
      <c r="P271" s="485"/>
    </row>
    <row r="272" spans="1:16" ht="25.5" x14ac:dyDescent="0.25">
      <c r="A272" s="269">
        <v>52</v>
      </c>
      <c r="B272" s="275" t="s">
        <v>441</v>
      </c>
      <c r="C272" s="271" t="s">
        <v>211</v>
      </c>
      <c r="D272" s="271" t="s">
        <v>442</v>
      </c>
      <c r="E272" s="208" t="s">
        <v>966</v>
      </c>
      <c r="F272" s="502"/>
      <c r="G272" s="502" t="s">
        <v>967</v>
      </c>
      <c r="H272" s="502"/>
      <c r="I272" s="269" t="s">
        <v>214</v>
      </c>
      <c r="J272" s="656" t="s">
        <v>446</v>
      </c>
      <c r="K272" s="657">
        <v>45411</v>
      </c>
      <c r="L272" s="658" t="s">
        <v>447</v>
      </c>
      <c r="M272" s="276" t="s">
        <v>6538</v>
      </c>
      <c r="N272" s="649"/>
      <c r="O272" s="650"/>
      <c r="P272" s="650"/>
    </row>
    <row r="273" spans="1:16" ht="30" x14ac:dyDescent="0.25">
      <c r="A273" s="650">
        <v>46</v>
      </c>
      <c r="B273" s="651" t="s">
        <v>441</v>
      </c>
      <c r="C273" s="650" t="s">
        <v>211</v>
      </c>
      <c r="D273" s="650" t="s">
        <v>442</v>
      </c>
      <c r="E273" s="269" t="s">
        <v>874</v>
      </c>
      <c r="F273" s="272"/>
      <c r="G273" s="272" t="s">
        <v>875</v>
      </c>
      <c r="H273" s="465" t="s">
        <v>876</v>
      </c>
      <c r="I273" s="269" t="s">
        <v>214</v>
      </c>
      <c r="J273" s="656" t="s">
        <v>446</v>
      </c>
      <c r="K273" s="657">
        <v>45411</v>
      </c>
      <c r="L273" s="658" t="s">
        <v>447</v>
      </c>
      <c r="M273" s="276" t="s">
        <v>6538</v>
      </c>
      <c r="N273" s="649"/>
      <c r="O273" s="650"/>
      <c r="P273" s="650"/>
    </row>
    <row r="274" spans="1:16" ht="26.25" customHeight="1" x14ac:dyDescent="0.25">
      <c r="A274" s="269">
        <v>84</v>
      </c>
      <c r="B274" s="275" t="s">
        <v>441</v>
      </c>
      <c r="C274" s="273" t="s">
        <v>211</v>
      </c>
      <c r="D274" s="273" t="s">
        <v>442</v>
      </c>
      <c r="E274" s="275" t="s">
        <v>969</v>
      </c>
      <c r="F274" s="272"/>
      <c r="G274" s="272" t="s">
        <v>970</v>
      </c>
      <c r="H274" s="465"/>
      <c r="I274" s="269" t="s">
        <v>214</v>
      </c>
      <c r="J274" s="440" t="s">
        <v>446</v>
      </c>
      <c r="K274" s="464">
        <v>45411</v>
      </c>
      <c r="L274" s="658" t="s">
        <v>447</v>
      </c>
      <c r="M274" s="276" t="s">
        <v>6538</v>
      </c>
      <c r="N274" s="486"/>
      <c r="O274" s="485"/>
      <c r="P274" s="485"/>
    </row>
    <row r="275" spans="1:16" ht="26.25" customHeight="1" x14ac:dyDescent="0.25">
      <c r="A275" s="619">
        <v>86</v>
      </c>
      <c r="B275" s="620" t="s">
        <v>441</v>
      </c>
      <c r="C275" s="621" t="s">
        <v>211</v>
      </c>
      <c r="D275" s="621" t="s">
        <v>442</v>
      </c>
      <c r="E275" s="620" t="s">
        <v>1158</v>
      </c>
      <c r="F275" s="622" t="s">
        <v>1159</v>
      </c>
      <c r="G275" s="622"/>
      <c r="H275" s="652" t="s">
        <v>1160</v>
      </c>
      <c r="I275" s="619" t="s">
        <v>214</v>
      </c>
      <c r="J275" s="654" t="s">
        <v>446</v>
      </c>
      <c r="K275" s="661">
        <v>45411</v>
      </c>
      <c r="L275" s="662" t="s">
        <v>447</v>
      </c>
      <c r="M275" s="655" t="s">
        <v>6540</v>
      </c>
      <c r="N275" s="484"/>
      <c r="O275" s="485"/>
      <c r="P275" s="485"/>
    </row>
    <row r="276" spans="1:16" ht="26.25" customHeight="1" x14ac:dyDescent="0.25">
      <c r="A276" s="269">
        <v>120</v>
      </c>
      <c r="B276" s="275" t="s">
        <v>441</v>
      </c>
      <c r="C276" s="273" t="s">
        <v>211</v>
      </c>
      <c r="D276" s="273" t="s">
        <v>442</v>
      </c>
      <c r="E276" s="275" t="s">
        <v>977</v>
      </c>
      <c r="F276" s="272" t="s">
        <v>978</v>
      </c>
      <c r="G276" s="272" t="s">
        <v>979</v>
      </c>
      <c r="H276" s="465"/>
      <c r="I276" s="269" t="s">
        <v>214</v>
      </c>
      <c r="J276" s="440" t="s">
        <v>446</v>
      </c>
      <c r="K276" s="464">
        <v>45411</v>
      </c>
      <c r="L276" s="658" t="s">
        <v>447</v>
      </c>
      <c r="M276" s="276" t="s">
        <v>6538</v>
      </c>
      <c r="N276" s="484"/>
      <c r="O276" s="485"/>
      <c r="P276" s="485"/>
    </row>
    <row r="277" spans="1:16" ht="26.25" customHeight="1" x14ac:dyDescent="0.25">
      <c r="A277" s="269">
        <v>124</v>
      </c>
      <c r="B277" s="275" t="s">
        <v>441</v>
      </c>
      <c r="C277" s="273" t="s">
        <v>211</v>
      </c>
      <c r="D277" s="273" t="s">
        <v>442</v>
      </c>
      <c r="E277" s="275" t="s">
        <v>981</v>
      </c>
      <c r="F277" s="272" t="s">
        <v>982</v>
      </c>
      <c r="G277" s="272">
        <v>7943653831</v>
      </c>
      <c r="H277" s="465"/>
      <c r="I277" s="269" t="s">
        <v>214</v>
      </c>
      <c r="J277" s="440" t="s">
        <v>446</v>
      </c>
      <c r="K277" s="464">
        <v>45411</v>
      </c>
      <c r="L277" s="658" t="s">
        <v>447</v>
      </c>
      <c r="M277" s="108" t="s">
        <v>6541</v>
      </c>
      <c r="N277" s="676" t="s">
        <v>6542</v>
      </c>
      <c r="O277" s="485"/>
      <c r="P277" s="485"/>
    </row>
    <row r="278" spans="1:16" ht="26.25" customHeight="1" x14ac:dyDescent="0.25">
      <c r="A278" s="269">
        <v>126</v>
      </c>
      <c r="B278" s="275" t="s">
        <v>441</v>
      </c>
      <c r="C278" s="273" t="s">
        <v>211</v>
      </c>
      <c r="D278" s="273" t="s">
        <v>442</v>
      </c>
      <c r="E278" s="275" t="s">
        <v>983</v>
      </c>
      <c r="F278" s="272">
        <v>7494816011</v>
      </c>
      <c r="G278" s="272"/>
      <c r="H278" s="465"/>
      <c r="I278" s="269" t="s">
        <v>214</v>
      </c>
      <c r="J278" s="440" t="s">
        <v>446</v>
      </c>
      <c r="K278" s="464">
        <v>45411</v>
      </c>
      <c r="L278" s="658" t="s">
        <v>447</v>
      </c>
      <c r="M278" s="276" t="s">
        <v>6538</v>
      </c>
      <c r="N278" s="484"/>
      <c r="O278" s="485"/>
      <c r="P278" s="485"/>
    </row>
    <row r="279" spans="1:16" ht="26.25" customHeight="1" x14ac:dyDescent="0.25">
      <c r="A279" s="269">
        <v>14</v>
      </c>
      <c r="B279" s="275" t="s">
        <v>893</v>
      </c>
      <c r="C279" s="273" t="s">
        <v>211</v>
      </c>
      <c r="D279" s="273" t="s">
        <v>894</v>
      </c>
      <c r="E279" s="275" t="s">
        <v>991</v>
      </c>
      <c r="F279" s="272" t="s">
        <v>992</v>
      </c>
      <c r="G279" s="272"/>
      <c r="H279" s="465"/>
      <c r="I279" s="269" t="s">
        <v>214</v>
      </c>
      <c r="J279" s="440" t="s">
        <v>446</v>
      </c>
      <c r="K279" s="464">
        <v>45411</v>
      </c>
      <c r="L279" s="658" t="s">
        <v>447</v>
      </c>
      <c r="M279" s="276" t="s">
        <v>6538</v>
      </c>
      <c r="N279" s="484"/>
      <c r="O279" s="485"/>
      <c r="P279" s="485"/>
    </row>
    <row r="280" spans="1:16" ht="26.25" customHeight="1" x14ac:dyDescent="0.25">
      <c r="A280" s="269">
        <v>15</v>
      </c>
      <c r="B280" s="275" t="s">
        <v>893</v>
      </c>
      <c r="C280" s="273" t="s">
        <v>211</v>
      </c>
      <c r="D280" s="273" t="s">
        <v>894</v>
      </c>
      <c r="E280" s="275" t="s">
        <v>994</v>
      </c>
      <c r="F280" s="272" t="s">
        <v>995</v>
      </c>
      <c r="G280" s="272"/>
      <c r="H280" s="465" t="s">
        <v>6543</v>
      </c>
      <c r="I280" s="269" t="s">
        <v>214</v>
      </c>
      <c r="J280" s="440" t="s">
        <v>446</v>
      </c>
      <c r="K280" s="464">
        <v>45411</v>
      </c>
      <c r="L280" s="658" t="s">
        <v>447</v>
      </c>
      <c r="M280" s="276" t="s">
        <v>6538</v>
      </c>
      <c r="N280" s="484"/>
      <c r="O280" s="485"/>
      <c r="P280" s="485"/>
    </row>
    <row r="281" spans="1:16" ht="15.75" thickBot="1" x14ac:dyDescent="0.3"/>
    <row r="282" spans="1:16" ht="18" thickBot="1" x14ac:dyDescent="0.35">
      <c r="A282" s="467"/>
      <c r="B282" s="469"/>
      <c r="C282" s="498"/>
      <c r="D282" s="468"/>
      <c r="E282" s="468"/>
      <c r="F282" s="468"/>
      <c r="G282" s="468"/>
      <c r="H282" s="469" t="s">
        <v>6544</v>
      </c>
      <c r="I282" s="468"/>
      <c r="J282" s="468"/>
      <c r="K282" s="470"/>
      <c r="L282" s="468"/>
      <c r="M282" s="471"/>
      <c r="N282" s="468"/>
      <c r="O282" s="472"/>
      <c r="P282" s="473"/>
    </row>
    <row r="283" spans="1:16" ht="51.75" customHeight="1" thickBot="1" x14ac:dyDescent="0.3">
      <c r="A283" s="474" t="s">
        <v>137</v>
      </c>
      <c r="B283" s="496" t="s">
        <v>138</v>
      </c>
      <c r="C283" s="475" t="s">
        <v>139</v>
      </c>
      <c r="D283" s="475" t="s">
        <v>141</v>
      </c>
      <c r="E283" s="476" t="s">
        <v>143</v>
      </c>
      <c r="F283" s="477" t="s">
        <v>144</v>
      </c>
      <c r="G283" s="477" t="s">
        <v>145</v>
      </c>
      <c r="H283" s="477" t="s">
        <v>146</v>
      </c>
      <c r="I283" s="475" t="s">
        <v>148</v>
      </c>
      <c r="J283" s="478" t="s">
        <v>149</v>
      </c>
      <c r="K283" s="479" t="s">
        <v>6379</v>
      </c>
      <c r="L283" s="475" t="s">
        <v>151</v>
      </c>
      <c r="M283" s="476" t="s">
        <v>154</v>
      </c>
      <c r="N283" s="480" t="s">
        <v>6380</v>
      </c>
      <c r="O283" s="481" t="s">
        <v>6381</v>
      </c>
      <c r="P283" s="482" t="s">
        <v>6382</v>
      </c>
    </row>
    <row r="284" spans="1:16" ht="26.25" customHeight="1" x14ac:dyDescent="0.25">
      <c r="A284" s="619">
        <v>3</v>
      </c>
      <c r="B284" s="620" t="s">
        <v>893</v>
      </c>
      <c r="C284" s="677" t="s">
        <v>211</v>
      </c>
      <c r="D284" s="621" t="s">
        <v>894</v>
      </c>
      <c r="E284" s="620" t="s">
        <v>1139</v>
      </c>
      <c r="F284" s="622"/>
      <c r="G284" s="622" t="s">
        <v>1140</v>
      </c>
      <c r="H284" s="652" t="s">
        <v>1141</v>
      </c>
      <c r="I284" s="619" t="s">
        <v>214</v>
      </c>
      <c r="J284" s="654" t="s">
        <v>446</v>
      </c>
      <c r="K284" s="661">
        <v>45412</v>
      </c>
      <c r="L284" s="662" t="s">
        <v>447</v>
      </c>
      <c r="M284" s="626" t="s">
        <v>6545</v>
      </c>
      <c r="N284" s="484"/>
      <c r="O284" s="485"/>
      <c r="P284" s="485"/>
    </row>
    <row r="285" spans="1:16" ht="26.25" customHeight="1" x14ac:dyDescent="0.25">
      <c r="A285" s="269">
        <v>4</v>
      </c>
      <c r="B285" s="275" t="s">
        <v>893</v>
      </c>
      <c r="C285" s="140" t="s">
        <v>211</v>
      </c>
      <c r="D285" s="273" t="s">
        <v>894</v>
      </c>
      <c r="E285" s="275" t="s">
        <v>895</v>
      </c>
      <c r="F285" s="272"/>
      <c r="G285" s="272" t="s">
        <v>896</v>
      </c>
      <c r="H285" s="465"/>
      <c r="I285" s="269" t="s">
        <v>214</v>
      </c>
      <c r="J285" s="440" t="s">
        <v>446</v>
      </c>
      <c r="K285" s="464">
        <v>45412</v>
      </c>
      <c r="L285" s="658" t="s">
        <v>447</v>
      </c>
      <c r="M285" s="276" t="s">
        <v>6546</v>
      </c>
      <c r="N285" s="484"/>
      <c r="O285" s="485"/>
      <c r="P285" s="485"/>
    </row>
    <row r="286" spans="1:16" ht="26.25" customHeight="1" x14ac:dyDescent="0.25">
      <c r="A286" s="269">
        <v>6</v>
      </c>
      <c r="B286" s="275" t="s">
        <v>893</v>
      </c>
      <c r="C286" s="140" t="s">
        <v>211</v>
      </c>
      <c r="D286" s="273" t="s">
        <v>894</v>
      </c>
      <c r="E286" s="275" t="s">
        <v>898</v>
      </c>
      <c r="F286" s="272"/>
      <c r="G286" s="272" t="s">
        <v>899</v>
      </c>
      <c r="H286" s="465"/>
      <c r="I286" s="269" t="s">
        <v>214</v>
      </c>
      <c r="J286" s="440" t="s">
        <v>446</v>
      </c>
      <c r="K286" s="464">
        <v>45412</v>
      </c>
      <c r="L286" s="658" t="s">
        <v>447</v>
      </c>
      <c r="M286" s="276" t="s">
        <v>6546</v>
      </c>
      <c r="N286" s="484"/>
      <c r="O286" s="485"/>
      <c r="P286" s="485"/>
    </row>
    <row r="287" spans="1:16" ht="26.25" customHeight="1" x14ac:dyDescent="0.25">
      <c r="A287" s="269">
        <v>7</v>
      </c>
      <c r="B287" s="275" t="s">
        <v>893</v>
      </c>
      <c r="C287" s="273" t="s">
        <v>211</v>
      </c>
      <c r="D287" s="273" t="s">
        <v>894</v>
      </c>
      <c r="E287" s="275" t="s">
        <v>901</v>
      </c>
      <c r="F287" s="272" t="s">
        <v>902</v>
      </c>
      <c r="G287" s="272"/>
      <c r="H287" s="465" t="s">
        <v>903</v>
      </c>
      <c r="I287" s="269" t="s">
        <v>214</v>
      </c>
      <c r="J287" s="440" t="s">
        <v>446</v>
      </c>
      <c r="K287" s="464">
        <v>45412</v>
      </c>
      <c r="L287" s="658" t="s">
        <v>447</v>
      </c>
      <c r="M287" s="276" t="s">
        <v>6546</v>
      </c>
      <c r="N287" s="486"/>
      <c r="O287" s="485"/>
      <c r="P287" s="485"/>
    </row>
    <row r="288" spans="1:16" ht="26.25" customHeight="1" x14ac:dyDescent="0.25">
      <c r="A288" s="269">
        <v>8</v>
      </c>
      <c r="B288" s="275" t="s">
        <v>893</v>
      </c>
      <c r="C288" s="273" t="s">
        <v>211</v>
      </c>
      <c r="D288" s="273" t="s">
        <v>894</v>
      </c>
      <c r="E288" s="275" t="s">
        <v>905</v>
      </c>
      <c r="F288" s="272" t="s">
        <v>906</v>
      </c>
      <c r="G288" s="272"/>
      <c r="H288" s="465"/>
      <c r="I288" s="269" t="s">
        <v>214</v>
      </c>
      <c r="J288" s="440" t="s">
        <v>446</v>
      </c>
      <c r="K288" s="464">
        <v>45412</v>
      </c>
      <c r="L288" s="658" t="s">
        <v>447</v>
      </c>
      <c r="M288" s="276" t="s">
        <v>6546</v>
      </c>
      <c r="N288" s="486"/>
      <c r="O288" s="485"/>
      <c r="P288" s="485"/>
    </row>
    <row r="289" spans="1:16" ht="38.25" x14ac:dyDescent="0.25">
      <c r="A289" s="269">
        <v>9</v>
      </c>
      <c r="B289" s="275" t="s">
        <v>893</v>
      </c>
      <c r="C289" s="273" t="s">
        <v>211</v>
      </c>
      <c r="D289" s="273" t="s">
        <v>894</v>
      </c>
      <c r="E289" s="275" t="s">
        <v>1100</v>
      </c>
      <c r="F289" s="272" t="s">
        <v>1101</v>
      </c>
      <c r="G289" s="272" t="s">
        <v>1101</v>
      </c>
      <c r="H289" s="465" t="s">
        <v>1102</v>
      </c>
      <c r="I289" s="269" t="s">
        <v>214</v>
      </c>
      <c r="J289" s="440" t="s">
        <v>446</v>
      </c>
      <c r="K289" s="464">
        <v>45412</v>
      </c>
      <c r="L289" s="658" t="s">
        <v>447</v>
      </c>
      <c r="M289" s="276" t="s">
        <v>6547</v>
      </c>
      <c r="N289" s="484"/>
      <c r="O289" s="485"/>
      <c r="P289" s="485"/>
    </row>
    <row r="290" spans="1:16" ht="26.25" customHeight="1" x14ac:dyDescent="0.25">
      <c r="A290" s="269">
        <v>16</v>
      </c>
      <c r="B290" s="275" t="s">
        <v>893</v>
      </c>
      <c r="C290" s="273" t="s">
        <v>211</v>
      </c>
      <c r="D290" s="273" t="s">
        <v>894</v>
      </c>
      <c r="E290" s="275" t="s">
        <v>930</v>
      </c>
      <c r="F290" s="272"/>
      <c r="G290" s="272" t="s">
        <v>931</v>
      </c>
      <c r="H290" s="529"/>
      <c r="I290" s="269" t="s">
        <v>214</v>
      </c>
      <c r="J290" s="440" t="s">
        <v>446</v>
      </c>
      <c r="K290" s="464">
        <v>45412</v>
      </c>
      <c r="L290" s="658" t="s">
        <v>447</v>
      </c>
      <c r="M290" s="276" t="s">
        <v>6548</v>
      </c>
      <c r="N290" s="484"/>
      <c r="O290" s="485"/>
      <c r="P290" s="485"/>
    </row>
    <row r="291" spans="1:16" ht="26.25" customHeight="1" x14ac:dyDescent="0.25">
      <c r="A291" s="269">
        <v>10</v>
      </c>
      <c r="B291" s="275" t="s">
        <v>893</v>
      </c>
      <c r="C291" s="273" t="s">
        <v>211</v>
      </c>
      <c r="D291" s="273" t="s">
        <v>894</v>
      </c>
      <c r="E291" s="275" t="s">
        <v>911</v>
      </c>
      <c r="F291" s="272" t="s">
        <v>912</v>
      </c>
      <c r="G291" s="272" t="s">
        <v>912</v>
      </c>
      <c r="H291" s="465" t="s">
        <v>913</v>
      </c>
      <c r="I291" s="269" t="s">
        <v>214</v>
      </c>
      <c r="J291" s="440" t="s">
        <v>446</v>
      </c>
      <c r="K291" s="464">
        <v>45412</v>
      </c>
      <c r="L291" s="658" t="s">
        <v>447</v>
      </c>
      <c r="M291" s="276" t="s">
        <v>6546</v>
      </c>
      <c r="N291" s="484"/>
      <c r="O291" s="485"/>
      <c r="P291" s="485"/>
    </row>
    <row r="292" spans="1:16" ht="26.25" customHeight="1" x14ac:dyDescent="0.25">
      <c r="A292" s="269">
        <v>11</v>
      </c>
      <c r="B292" s="275" t="s">
        <v>893</v>
      </c>
      <c r="C292" s="273" t="s">
        <v>211</v>
      </c>
      <c r="D292" s="273" t="s">
        <v>894</v>
      </c>
      <c r="E292" s="275" t="s">
        <v>917</v>
      </c>
      <c r="F292" s="272"/>
      <c r="G292" s="272" t="s">
        <v>918</v>
      </c>
      <c r="H292" s="465"/>
      <c r="I292" s="269" t="s">
        <v>214</v>
      </c>
      <c r="J292" s="440" t="s">
        <v>446</v>
      </c>
      <c r="K292" s="464">
        <v>45412</v>
      </c>
      <c r="L292" s="658" t="s">
        <v>447</v>
      </c>
      <c r="M292" s="276" t="s">
        <v>6546</v>
      </c>
      <c r="N292" s="484"/>
      <c r="O292" s="485"/>
      <c r="P292" s="485"/>
    </row>
    <row r="293" spans="1:16" ht="26.25" customHeight="1" x14ac:dyDescent="0.25">
      <c r="A293" s="269">
        <v>12</v>
      </c>
      <c r="B293" s="275" t="s">
        <v>893</v>
      </c>
      <c r="C293" s="273" t="s">
        <v>211</v>
      </c>
      <c r="D293" s="273" t="s">
        <v>894</v>
      </c>
      <c r="E293" s="275" t="s">
        <v>920</v>
      </c>
      <c r="F293" s="272" t="s">
        <v>921</v>
      </c>
      <c r="G293" s="272" t="s">
        <v>922</v>
      </c>
      <c r="H293" s="465"/>
      <c r="I293" s="269" t="s">
        <v>214</v>
      </c>
      <c r="J293" s="440" t="s">
        <v>446</v>
      </c>
      <c r="K293" s="464">
        <v>45412</v>
      </c>
      <c r="L293" s="658" t="s">
        <v>447</v>
      </c>
      <c r="M293" s="276" t="s">
        <v>6546</v>
      </c>
      <c r="N293" s="484"/>
      <c r="O293" s="485"/>
      <c r="P293" s="485"/>
    </row>
    <row r="294" spans="1:16" ht="26.25" customHeight="1" x14ac:dyDescent="0.25">
      <c r="A294" s="269">
        <v>21</v>
      </c>
      <c r="B294" s="275" t="s">
        <v>893</v>
      </c>
      <c r="C294" s="273" t="s">
        <v>211</v>
      </c>
      <c r="D294" s="273" t="s">
        <v>894</v>
      </c>
      <c r="E294" s="275" t="s">
        <v>940</v>
      </c>
      <c r="F294" s="272" t="s">
        <v>941</v>
      </c>
      <c r="G294" s="272" t="s">
        <v>942</v>
      </c>
      <c r="H294" s="465"/>
      <c r="I294" s="269" t="s">
        <v>214</v>
      </c>
      <c r="J294" s="440" t="s">
        <v>446</v>
      </c>
      <c r="K294" s="464">
        <v>45412</v>
      </c>
      <c r="L294" s="658" t="s">
        <v>447</v>
      </c>
      <c r="M294" s="276" t="s">
        <v>6546</v>
      </c>
      <c r="N294" s="484"/>
      <c r="O294" s="485"/>
      <c r="P294" s="485"/>
    </row>
    <row r="295" spans="1:16" ht="15.75" thickBot="1" x14ac:dyDescent="0.3"/>
    <row r="296" spans="1:16" ht="18" thickBot="1" x14ac:dyDescent="0.35">
      <c r="A296" s="467"/>
      <c r="B296" s="469"/>
      <c r="C296" s="498"/>
      <c r="D296" s="468"/>
      <c r="E296" s="468"/>
      <c r="F296" s="468"/>
      <c r="G296" s="468"/>
      <c r="H296" s="469" t="s">
        <v>6549</v>
      </c>
      <c r="I296" s="468"/>
      <c r="J296" s="468"/>
      <c r="K296" s="470"/>
      <c r="L296" s="468"/>
      <c r="M296" s="471"/>
      <c r="N296" s="468"/>
      <c r="O296" s="472"/>
      <c r="P296" s="473"/>
    </row>
    <row r="297" spans="1:16" ht="51.75" customHeight="1" thickBot="1" x14ac:dyDescent="0.3">
      <c r="A297" s="474" t="s">
        <v>137</v>
      </c>
      <c r="B297" s="496" t="s">
        <v>138</v>
      </c>
      <c r="C297" s="475" t="s">
        <v>139</v>
      </c>
      <c r="D297" s="475" t="s">
        <v>141</v>
      </c>
      <c r="E297" s="476" t="s">
        <v>143</v>
      </c>
      <c r="F297" s="477" t="s">
        <v>144</v>
      </c>
      <c r="G297" s="477" t="s">
        <v>145</v>
      </c>
      <c r="H297" s="477" t="s">
        <v>146</v>
      </c>
      <c r="I297" s="475" t="s">
        <v>148</v>
      </c>
      <c r="J297" s="478" t="s">
        <v>149</v>
      </c>
      <c r="K297" s="479" t="s">
        <v>6379</v>
      </c>
      <c r="L297" s="475" t="s">
        <v>151</v>
      </c>
      <c r="M297" s="476" t="s">
        <v>154</v>
      </c>
      <c r="N297" s="480" t="s">
        <v>6380</v>
      </c>
      <c r="O297" s="481" t="s">
        <v>6381</v>
      </c>
      <c r="P297" s="482" t="s">
        <v>6382</v>
      </c>
    </row>
    <row r="298" spans="1:16" ht="26.25" customHeight="1" x14ac:dyDescent="0.25">
      <c r="A298" s="269">
        <v>22</v>
      </c>
      <c r="B298" s="275" t="s">
        <v>893</v>
      </c>
      <c r="C298" s="273" t="s">
        <v>211</v>
      </c>
      <c r="D298" s="273" t="s">
        <v>894</v>
      </c>
      <c r="E298" s="275" t="s">
        <v>943</v>
      </c>
      <c r="F298" s="272"/>
      <c r="G298" s="272" t="s">
        <v>944</v>
      </c>
      <c r="H298" s="465"/>
      <c r="I298" s="269" t="s">
        <v>214</v>
      </c>
      <c r="J298" s="440" t="s">
        <v>446</v>
      </c>
      <c r="K298" s="464">
        <v>45413</v>
      </c>
      <c r="L298" s="658" t="s">
        <v>447</v>
      </c>
      <c r="M298" s="276" t="s">
        <v>6550</v>
      </c>
      <c r="N298" s="484"/>
      <c r="O298" s="485"/>
      <c r="P298" s="485"/>
    </row>
    <row r="299" spans="1:16" ht="26.25" customHeight="1" x14ac:dyDescent="0.25">
      <c r="A299" s="269">
        <v>23</v>
      </c>
      <c r="B299" s="275" t="s">
        <v>893</v>
      </c>
      <c r="C299" s="271" t="s">
        <v>211</v>
      </c>
      <c r="D299" s="271" t="s">
        <v>894</v>
      </c>
      <c r="E299" s="271" t="s">
        <v>946</v>
      </c>
      <c r="F299" s="271"/>
      <c r="G299" s="271" t="s">
        <v>947</v>
      </c>
      <c r="H299" s="271" t="s">
        <v>948</v>
      </c>
      <c r="I299" s="269" t="s">
        <v>214</v>
      </c>
      <c r="J299" s="440" t="s">
        <v>446</v>
      </c>
      <c r="K299" s="464">
        <v>45413</v>
      </c>
      <c r="L299" s="658" t="s">
        <v>447</v>
      </c>
      <c r="M299" s="276" t="s">
        <v>6550</v>
      </c>
      <c r="N299" s="486"/>
      <c r="O299" s="485"/>
      <c r="P299" s="485"/>
    </row>
    <row r="300" spans="1:16" ht="26.25" customHeight="1" x14ac:dyDescent="0.25">
      <c r="A300" s="269">
        <v>24</v>
      </c>
      <c r="B300" s="275" t="s">
        <v>893</v>
      </c>
      <c r="C300" s="271" t="s">
        <v>211</v>
      </c>
      <c r="D300" s="271" t="s">
        <v>894</v>
      </c>
      <c r="E300" s="271" t="s">
        <v>997</v>
      </c>
      <c r="F300" s="271" t="s">
        <v>998</v>
      </c>
      <c r="G300" s="271"/>
      <c r="H300" s="271"/>
      <c r="I300" s="269" t="s">
        <v>214</v>
      </c>
      <c r="J300" s="440" t="s">
        <v>446</v>
      </c>
      <c r="K300" s="464">
        <v>45413</v>
      </c>
      <c r="L300" s="658" t="s">
        <v>447</v>
      </c>
      <c r="M300" s="276" t="s">
        <v>6550</v>
      </c>
      <c r="N300" s="486"/>
      <c r="O300" s="485"/>
      <c r="P300" s="485"/>
    </row>
    <row r="301" spans="1:16" ht="26.25" customHeight="1" x14ac:dyDescent="0.25">
      <c r="A301" s="269">
        <v>25</v>
      </c>
      <c r="B301" s="275" t="s">
        <v>893</v>
      </c>
      <c r="C301" s="271" t="s">
        <v>211</v>
      </c>
      <c r="D301" s="271" t="s">
        <v>894</v>
      </c>
      <c r="E301" s="208" t="s">
        <v>952</v>
      </c>
      <c r="F301" s="502" t="s">
        <v>953</v>
      </c>
      <c r="G301" s="502">
        <v>7534514316</v>
      </c>
      <c r="H301" s="502"/>
      <c r="I301" s="269" t="s">
        <v>214</v>
      </c>
      <c r="J301" s="440" t="s">
        <v>446</v>
      </c>
      <c r="K301" s="464">
        <v>45413</v>
      </c>
      <c r="L301" s="658" t="s">
        <v>447</v>
      </c>
      <c r="M301" s="108" t="s">
        <v>6551</v>
      </c>
      <c r="N301" s="486"/>
      <c r="O301" s="485"/>
      <c r="P301" s="485"/>
    </row>
    <row r="302" spans="1:16" ht="26.25" customHeight="1" x14ac:dyDescent="0.25">
      <c r="A302" s="269">
        <v>26</v>
      </c>
      <c r="B302" s="275" t="s">
        <v>893</v>
      </c>
      <c r="C302" s="271" t="s">
        <v>211</v>
      </c>
      <c r="D302" s="271" t="s">
        <v>894</v>
      </c>
      <c r="E302" s="208" t="s">
        <v>956</v>
      </c>
      <c r="F302" s="502"/>
      <c r="G302" s="502" t="s">
        <v>957</v>
      </c>
      <c r="H302" s="502"/>
      <c r="I302" s="269" t="s">
        <v>214</v>
      </c>
      <c r="J302" s="440" t="s">
        <v>446</v>
      </c>
      <c r="K302" s="464">
        <v>45413</v>
      </c>
      <c r="L302" s="658" t="s">
        <v>447</v>
      </c>
      <c r="M302" s="276" t="s">
        <v>6550</v>
      </c>
      <c r="N302" s="484"/>
      <c r="O302" s="485"/>
      <c r="P302" s="485"/>
    </row>
    <row r="303" spans="1:16" ht="26.25" customHeight="1" x14ac:dyDescent="0.25">
      <c r="A303" s="269">
        <v>27</v>
      </c>
      <c r="B303" s="275" t="s">
        <v>893</v>
      </c>
      <c r="C303" s="271" t="s">
        <v>211</v>
      </c>
      <c r="D303" s="271" t="s">
        <v>894</v>
      </c>
      <c r="E303" s="208" t="s">
        <v>1000</v>
      </c>
      <c r="F303" s="502"/>
      <c r="G303" s="502"/>
      <c r="H303" s="502"/>
      <c r="I303" s="269" t="s">
        <v>214</v>
      </c>
      <c r="J303" s="440" t="s">
        <v>446</v>
      </c>
      <c r="K303" s="464">
        <v>45413</v>
      </c>
      <c r="L303" s="658" t="s">
        <v>447</v>
      </c>
      <c r="M303" s="108" t="s">
        <v>6552</v>
      </c>
      <c r="N303" s="484"/>
      <c r="O303" s="485"/>
      <c r="P303" s="485"/>
    </row>
    <row r="304" spans="1:16" ht="26.25" customHeight="1" x14ac:dyDescent="0.25">
      <c r="A304" s="619">
        <v>28</v>
      </c>
      <c r="B304" s="620" t="s">
        <v>893</v>
      </c>
      <c r="C304" s="677" t="s">
        <v>211</v>
      </c>
      <c r="D304" s="677" t="s">
        <v>894</v>
      </c>
      <c r="E304" s="619" t="s">
        <v>6357</v>
      </c>
      <c r="F304" s="622"/>
      <c r="G304" s="622"/>
      <c r="H304" s="622"/>
      <c r="I304" s="619" t="s">
        <v>214</v>
      </c>
      <c r="J304" s="654" t="s">
        <v>446</v>
      </c>
      <c r="K304" s="661">
        <v>45413</v>
      </c>
      <c r="L304" s="662" t="s">
        <v>447</v>
      </c>
      <c r="M304" s="655" t="s">
        <v>6553</v>
      </c>
      <c r="N304" s="484"/>
      <c r="O304" s="485"/>
      <c r="P304" s="485"/>
    </row>
    <row r="305" spans="1:16" ht="26.25" customHeight="1" x14ac:dyDescent="0.25">
      <c r="A305" s="269">
        <v>29</v>
      </c>
      <c r="B305" s="275" t="s">
        <v>893</v>
      </c>
      <c r="C305" s="271" t="s">
        <v>211</v>
      </c>
      <c r="D305" s="271" t="s">
        <v>894</v>
      </c>
      <c r="E305" s="208" t="s">
        <v>960</v>
      </c>
      <c r="F305" s="502" t="s">
        <v>961</v>
      </c>
      <c r="G305" s="502" t="s">
        <v>961</v>
      </c>
      <c r="H305" s="502" t="s">
        <v>962</v>
      </c>
      <c r="I305" s="269" t="s">
        <v>214</v>
      </c>
      <c r="J305" s="440" t="s">
        <v>446</v>
      </c>
      <c r="K305" s="464">
        <v>45413</v>
      </c>
      <c r="L305" s="658" t="s">
        <v>447</v>
      </c>
      <c r="M305" s="276" t="s">
        <v>6550</v>
      </c>
      <c r="N305" s="484"/>
      <c r="O305" s="485"/>
      <c r="P305" s="485"/>
    </row>
    <row r="306" spans="1:16" ht="26.25" customHeight="1" x14ac:dyDescent="0.25">
      <c r="A306" s="269">
        <v>30</v>
      </c>
      <c r="B306" s="275" t="s">
        <v>893</v>
      </c>
      <c r="C306" s="271" t="s">
        <v>211</v>
      </c>
      <c r="D306" s="271" t="s">
        <v>894</v>
      </c>
      <c r="E306" s="208" t="s">
        <v>963</v>
      </c>
      <c r="F306" s="502"/>
      <c r="G306" s="502" t="s">
        <v>964</v>
      </c>
      <c r="H306" s="502" t="s">
        <v>965</v>
      </c>
      <c r="I306" s="269" t="s">
        <v>214</v>
      </c>
      <c r="J306" s="440" t="s">
        <v>446</v>
      </c>
      <c r="K306" s="464">
        <v>45413</v>
      </c>
      <c r="L306" s="658" t="s">
        <v>447</v>
      </c>
      <c r="M306" s="276" t="s">
        <v>6550</v>
      </c>
      <c r="N306" s="484"/>
      <c r="O306" s="485"/>
      <c r="P306" s="485"/>
    </row>
    <row r="307" spans="1:16" ht="26.25" customHeight="1" x14ac:dyDescent="0.25">
      <c r="A307" s="269">
        <v>8</v>
      </c>
      <c r="B307" s="275" t="s">
        <v>821</v>
      </c>
      <c r="C307" s="273" t="s">
        <v>211</v>
      </c>
      <c r="D307" s="273" t="s">
        <v>822</v>
      </c>
      <c r="E307" s="275" t="s">
        <v>908</v>
      </c>
      <c r="F307" s="272" t="s">
        <v>909</v>
      </c>
      <c r="G307" s="272"/>
      <c r="H307" s="465" t="s">
        <v>910</v>
      </c>
      <c r="I307" s="269" t="s">
        <v>214</v>
      </c>
      <c r="J307" s="440" t="s">
        <v>446</v>
      </c>
      <c r="K307" s="464">
        <v>45413</v>
      </c>
      <c r="L307" s="658" t="s">
        <v>447</v>
      </c>
      <c r="M307" s="276" t="s">
        <v>6550</v>
      </c>
      <c r="N307" s="484"/>
      <c r="O307" s="485"/>
      <c r="P307" s="485"/>
    </row>
    <row r="308" spans="1:16" ht="26.25" customHeight="1" x14ac:dyDescent="0.25">
      <c r="A308" s="269">
        <v>10</v>
      </c>
      <c r="B308" s="275" t="s">
        <v>821</v>
      </c>
      <c r="C308" s="273" t="s">
        <v>211</v>
      </c>
      <c r="D308" s="273" t="s">
        <v>822</v>
      </c>
      <c r="E308" s="275" t="s">
        <v>914</v>
      </c>
      <c r="F308" s="272"/>
      <c r="G308" s="272" t="s">
        <v>915</v>
      </c>
      <c r="H308" s="465" t="s">
        <v>916</v>
      </c>
      <c r="I308" s="269" t="s">
        <v>214</v>
      </c>
      <c r="J308" s="440" t="s">
        <v>446</v>
      </c>
      <c r="K308" s="464">
        <v>45413</v>
      </c>
      <c r="L308" s="658" t="s">
        <v>447</v>
      </c>
      <c r="M308" s="276" t="s">
        <v>6550</v>
      </c>
      <c r="N308" s="484"/>
      <c r="O308" s="485"/>
      <c r="P308" s="485"/>
    </row>
    <row r="309" spans="1:16" ht="26.25" customHeight="1" x14ac:dyDescent="0.25">
      <c r="A309" s="269">
        <v>12</v>
      </c>
      <c r="B309" s="275" t="s">
        <v>821</v>
      </c>
      <c r="C309" s="273" t="s">
        <v>211</v>
      </c>
      <c r="D309" s="273" t="s">
        <v>822</v>
      </c>
      <c r="E309" s="275" t="s">
        <v>923</v>
      </c>
      <c r="F309" s="272"/>
      <c r="G309" s="272" t="s">
        <v>924</v>
      </c>
      <c r="H309" s="465" t="s">
        <v>925</v>
      </c>
      <c r="I309" s="269" t="s">
        <v>214</v>
      </c>
      <c r="J309" s="440" t="s">
        <v>446</v>
      </c>
      <c r="K309" s="464">
        <v>45413</v>
      </c>
      <c r="L309" s="658" t="s">
        <v>447</v>
      </c>
      <c r="M309" s="276" t="s">
        <v>6550</v>
      </c>
      <c r="N309" s="484"/>
      <c r="O309" s="485"/>
      <c r="P309" s="485"/>
    </row>
    <row r="310" spans="1:16" ht="15.75" thickBot="1" x14ac:dyDescent="0.3"/>
    <row r="311" spans="1:16" ht="18" thickBot="1" x14ac:dyDescent="0.35">
      <c r="A311" s="467"/>
      <c r="B311" s="469"/>
      <c r="C311" s="498"/>
      <c r="D311" s="468"/>
      <c r="E311" s="468"/>
      <c r="F311" s="468"/>
      <c r="G311" s="468"/>
      <c r="H311" s="469" t="s">
        <v>6554</v>
      </c>
      <c r="I311" s="468"/>
      <c r="J311" s="468"/>
      <c r="K311" s="470"/>
      <c r="L311" s="468"/>
      <c r="M311" s="471"/>
      <c r="N311" s="468"/>
      <c r="O311" s="472"/>
      <c r="P311" s="473"/>
    </row>
    <row r="312" spans="1:16" ht="51.75" customHeight="1" thickBot="1" x14ac:dyDescent="0.3">
      <c r="A312" s="474" t="s">
        <v>137</v>
      </c>
      <c r="B312" s="496" t="s">
        <v>138</v>
      </c>
      <c r="C312" s="475" t="s">
        <v>139</v>
      </c>
      <c r="D312" s="475" t="s">
        <v>141</v>
      </c>
      <c r="E312" s="476" t="s">
        <v>143</v>
      </c>
      <c r="F312" s="477" t="s">
        <v>144</v>
      </c>
      <c r="G312" s="477" t="s">
        <v>145</v>
      </c>
      <c r="H312" s="477" t="s">
        <v>146</v>
      </c>
      <c r="I312" s="475" t="s">
        <v>148</v>
      </c>
      <c r="J312" s="478" t="s">
        <v>149</v>
      </c>
      <c r="K312" s="479" t="s">
        <v>6379</v>
      </c>
      <c r="L312" s="475" t="s">
        <v>151</v>
      </c>
      <c r="M312" s="476" t="s">
        <v>154</v>
      </c>
      <c r="N312" s="480" t="s">
        <v>6380</v>
      </c>
      <c r="O312" s="481" t="s">
        <v>6381</v>
      </c>
      <c r="P312" s="482" t="s">
        <v>6382</v>
      </c>
    </row>
    <row r="313" spans="1:16" ht="26.25" customHeight="1" x14ac:dyDescent="0.25">
      <c r="A313" s="269">
        <v>88</v>
      </c>
      <c r="B313" s="275" t="s">
        <v>441</v>
      </c>
      <c r="C313" s="273" t="s">
        <v>211</v>
      </c>
      <c r="D313" s="273" t="s">
        <v>442</v>
      </c>
      <c r="E313" s="275" t="s">
        <v>973</v>
      </c>
      <c r="F313" s="272"/>
      <c r="G313" s="272" t="s">
        <v>974</v>
      </c>
      <c r="H313" s="529" t="s">
        <v>975</v>
      </c>
      <c r="I313" s="269" t="s">
        <v>214</v>
      </c>
      <c r="J313" s="440" t="s">
        <v>446</v>
      </c>
      <c r="K313" s="464">
        <v>45414</v>
      </c>
      <c r="L313" s="658" t="s">
        <v>447</v>
      </c>
      <c r="M313" s="276" t="s">
        <v>6555</v>
      </c>
      <c r="N313" s="484"/>
      <c r="O313" s="485"/>
      <c r="P313" s="485"/>
    </row>
    <row r="314" spans="1:16" ht="26.25" customHeight="1" x14ac:dyDescent="0.25">
      <c r="A314" s="269">
        <v>18</v>
      </c>
      <c r="B314" s="275" t="s">
        <v>821</v>
      </c>
      <c r="C314" s="273" t="s">
        <v>211</v>
      </c>
      <c r="D314" s="273" t="s">
        <v>822</v>
      </c>
      <c r="E314" s="275" t="s">
        <v>935</v>
      </c>
      <c r="F314" s="272" t="s">
        <v>936</v>
      </c>
      <c r="G314" s="272" t="s">
        <v>936</v>
      </c>
      <c r="H314" s="465"/>
      <c r="I314" s="269" t="s">
        <v>214</v>
      </c>
      <c r="J314" s="440" t="s">
        <v>446</v>
      </c>
      <c r="K314" s="464">
        <v>45414</v>
      </c>
      <c r="L314" s="658" t="s">
        <v>447</v>
      </c>
      <c r="M314" s="276" t="s">
        <v>6556</v>
      </c>
      <c r="N314" s="486"/>
      <c r="O314" s="485"/>
      <c r="P314" s="485"/>
    </row>
    <row r="315" spans="1:16" ht="26.25" customHeight="1" x14ac:dyDescent="0.25">
      <c r="A315" s="269">
        <v>14</v>
      </c>
      <c r="B315" s="275" t="s">
        <v>821</v>
      </c>
      <c r="C315" s="273" t="s">
        <v>211</v>
      </c>
      <c r="D315" s="273" t="s">
        <v>822</v>
      </c>
      <c r="E315" s="275" t="s">
        <v>927</v>
      </c>
      <c r="F315" s="272">
        <v>7960089498</v>
      </c>
      <c r="G315" s="272" t="s">
        <v>6557</v>
      </c>
      <c r="H315" s="465" t="s">
        <v>372</v>
      </c>
      <c r="I315" s="269" t="s">
        <v>214</v>
      </c>
      <c r="J315" s="440" t="s">
        <v>446</v>
      </c>
      <c r="K315" s="464">
        <v>45414</v>
      </c>
      <c r="L315" s="658" t="s">
        <v>447</v>
      </c>
      <c r="M315" s="276" t="s">
        <v>6555</v>
      </c>
      <c r="N315" s="484"/>
      <c r="O315" s="485"/>
      <c r="P315" s="485"/>
    </row>
    <row r="316" spans="1:16" ht="26.25" customHeight="1" x14ac:dyDescent="0.25">
      <c r="A316" s="269">
        <v>24</v>
      </c>
      <c r="B316" s="275" t="s">
        <v>821</v>
      </c>
      <c r="C316" s="273" t="s">
        <v>211</v>
      </c>
      <c r="D316" s="273" t="s">
        <v>822</v>
      </c>
      <c r="E316" s="275" t="s">
        <v>950</v>
      </c>
      <c r="F316" s="272"/>
      <c r="G316" s="272" t="s">
        <v>951</v>
      </c>
      <c r="H316" s="465"/>
      <c r="I316" s="269" t="s">
        <v>214</v>
      </c>
      <c r="J316" s="440" t="s">
        <v>446</v>
      </c>
      <c r="K316" s="464">
        <v>45414</v>
      </c>
      <c r="L316" s="658" t="s">
        <v>447</v>
      </c>
      <c r="M316" s="276" t="s">
        <v>6555</v>
      </c>
      <c r="N316" s="484"/>
      <c r="O316" s="485"/>
      <c r="P316" s="485"/>
    </row>
    <row r="317" spans="1:16" ht="26.25" customHeight="1" x14ac:dyDescent="0.25">
      <c r="A317" s="269">
        <v>28</v>
      </c>
      <c r="B317" s="275" t="s">
        <v>821</v>
      </c>
      <c r="C317" s="273" t="s">
        <v>211</v>
      </c>
      <c r="D317" s="273" t="s">
        <v>822</v>
      </c>
      <c r="E317" s="275" t="s">
        <v>958</v>
      </c>
      <c r="F317" s="272"/>
      <c r="G317" s="272" t="s">
        <v>959</v>
      </c>
      <c r="H317" s="465"/>
      <c r="I317" s="269" t="s">
        <v>214</v>
      </c>
      <c r="J317" s="440" t="s">
        <v>446</v>
      </c>
      <c r="K317" s="464">
        <v>45414</v>
      </c>
      <c r="L317" s="658" t="s">
        <v>447</v>
      </c>
      <c r="M317" s="276" t="s">
        <v>6555</v>
      </c>
      <c r="N317" s="484"/>
      <c r="O317" s="485"/>
      <c r="P317" s="485"/>
    </row>
    <row r="318" spans="1:16" ht="26.25" customHeight="1" x14ac:dyDescent="0.25">
      <c r="A318" s="269">
        <v>21</v>
      </c>
      <c r="B318" s="275" t="s">
        <v>821</v>
      </c>
      <c r="C318" s="273" t="s">
        <v>211</v>
      </c>
      <c r="D318" s="273" t="s">
        <v>822</v>
      </c>
      <c r="E318" s="275" t="s">
        <v>826</v>
      </c>
      <c r="F318" s="272" t="s">
        <v>827</v>
      </c>
      <c r="G318" s="272"/>
      <c r="H318" s="465" t="s">
        <v>828</v>
      </c>
      <c r="I318" s="269" t="s">
        <v>214</v>
      </c>
      <c r="J318" s="440" t="s">
        <v>446</v>
      </c>
      <c r="K318" s="464">
        <v>45414</v>
      </c>
      <c r="L318" s="658" t="s">
        <v>447</v>
      </c>
      <c r="M318" s="276" t="s">
        <v>6558</v>
      </c>
      <c r="N318" s="108"/>
      <c r="O318" s="485"/>
      <c r="P318" s="485"/>
    </row>
    <row r="319" spans="1:16" ht="26.25" customHeight="1" x14ac:dyDescent="0.25">
      <c r="A319" s="269">
        <v>25</v>
      </c>
      <c r="B319" s="275" t="s">
        <v>821</v>
      </c>
      <c r="C319" s="273" t="s">
        <v>211</v>
      </c>
      <c r="D319" s="273" t="s">
        <v>822</v>
      </c>
      <c r="E319" s="275" t="s">
        <v>823</v>
      </c>
      <c r="F319" s="272"/>
      <c r="G319" s="272">
        <v>7837951264</v>
      </c>
      <c r="H319" s="465"/>
      <c r="I319" s="269" t="s">
        <v>214</v>
      </c>
      <c r="J319" s="440" t="s">
        <v>446</v>
      </c>
      <c r="K319" s="464">
        <v>45414</v>
      </c>
      <c r="L319" s="658" t="s">
        <v>447</v>
      </c>
      <c r="M319" s="276" t="s">
        <v>6559</v>
      </c>
      <c r="N319" s="484"/>
      <c r="O319" s="485"/>
      <c r="P319" s="485"/>
    </row>
    <row r="320" spans="1:16" ht="26.25" customHeight="1" x14ac:dyDescent="0.25">
      <c r="A320" s="269">
        <v>27</v>
      </c>
      <c r="B320" s="275" t="s">
        <v>821</v>
      </c>
      <c r="C320" s="273" t="s">
        <v>211</v>
      </c>
      <c r="D320" s="273" t="s">
        <v>822</v>
      </c>
      <c r="E320" s="275" t="s">
        <v>829</v>
      </c>
      <c r="F320" s="272" t="s">
        <v>830</v>
      </c>
      <c r="G320" s="272" t="s">
        <v>831</v>
      </c>
      <c r="H320" s="465" t="s">
        <v>6560</v>
      </c>
      <c r="I320" s="269" t="s">
        <v>214</v>
      </c>
      <c r="J320" s="440" t="s">
        <v>446</v>
      </c>
      <c r="K320" s="464">
        <v>45414</v>
      </c>
      <c r="L320" s="658" t="s">
        <v>447</v>
      </c>
      <c r="M320" s="276" t="s">
        <v>6561</v>
      </c>
      <c r="N320" s="484"/>
      <c r="O320" s="485"/>
      <c r="P320" s="485"/>
    </row>
    <row r="321" spans="1:16" ht="26.25" customHeight="1" x14ac:dyDescent="0.25">
      <c r="A321" s="269">
        <v>20</v>
      </c>
      <c r="B321" s="275" t="s">
        <v>821</v>
      </c>
      <c r="C321" s="273" t="s">
        <v>211</v>
      </c>
      <c r="D321" s="273" t="s">
        <v>822</v>
      </c>
      <c r="E321" s="275" t="s">
        <v>937</v>
      </c>
      <c r="F321" s="272">
        <v>7414146089</v>
      </c>
      <c r="G321" s="272" t="s">
        <v>6562</v>
      </c>
      <c r="H321" s="465"/>
      <c r="I321" s="269" t="s">
        <v>214</v>
      </c>
      <c r="J321" s="440" t="s">
        <v>446</v>
      </c>
      <c r="K321" s="464">
        <v>45414</v>
      </c>
      <c r="L321" s="658" t="s">
        <v>447</v>
      </c>
      <c r="M321" s="276" t="s">
        <v>6563</v>
      </c>
      <c r="N321" s="486"/>
      <c r="O321" s="485"/>
      <c r="P321" s="485"/>
    </row>
    <row r="322" spans="1:16" ht="15.75" thickBot="1" x14ac:dyDescent="0.3"/>
    <row r="323" spans="1:16" ht="18" thickBot="1" x14ac:dyDescent="0.35">
      <c r="A323" s="467"/>
      <c r="B323" s="469"/>
      <c r="C323" s="498"/>
      <c r="D323" s="468"/>
      <c r="E323" s="468"/>
      <c r="F323" s="468"/>
      <c r="G323" s="468"/>
      <c r="H323" s="469" t="s">
        <v>6564</v>
      </c>
      <c r="I323" s="468"/>
      <c r="J323" s="468"/>
      <c r="K323" s="470"/>
      <c r="L323" s="468"/>
      <c r="M323" s="471"/>
      <c r="N323" s="468"/>
      <c r="O323" s="472"/>
      <c r="P323" s="473"/>
    </row>
    <row r="324" spans="1:16" ht="51.75" customHeight="1" thickBot="1" x14ac:dyDescent="0.3">
      <c r="A324" s="474" t="s">
        <v>137</v>
      </c>
      <c r="B324" s="496" t="s">
        <v>138</v>
      </c>
      <c r="C324" s="475" t="s">
        <v>139</v>
      </c>
      <c r="D324" s="475" t="s">
        <v>141</v>
      </c>
      <c r="E324" s="476" t="s">
        <v>143</v>
      </c>
      <c r="F324" s="477" t="s">
        <v>144</v>
      </c>
      <c r="G324" s="477" t="s">
        <v>145</v>
      </c>
      <c r="H324" s="477" t="s">
        <v>146</v>
      </c>
      <c r="I324" s="475" t="s">
        <v>148</v>
      </c>
      <c r="J324" s="478" t="s">
        <v>149</v>
      </c>
      <c r="K324" s="479" t="s">
        <v>6379</v>
      </c>
      <c r="L324" s="475" t="s">
        <v>151</v>
      </c>
      <c r="M324" s="476" t="s">
        <v>154</v>
      </c>
      <c r="N324" s="480" t="s">
        <v>6380</v>
      </c>
      <c r="O324" s="481" t="s">
        <v>6381</v>
      </c>
      <c r="P324" s="482" t="s">
        <v>6382</v>
      </c>
    </row>
    <row r="325" spans="1:16" ht="26.25" customHeight="1" x14ac:dyDescent="0.25">
      <c r="A325" s="269" t="s">
        <v>932</v>
      </c>
      <c r="B325" s="275" t="s">
        <v>598</v>
      </c>
      <c r="C325" s="273" t="s">
        <v>211</v>
      </c>
      <c r="D325" s="273" t="s">
        <v>599</v>
      </c>
      <c r="E325" s="275" t="s">
        <v>933</v>
      </c>
      <c r="F325" s="272"/>
      <c r="G325" s="272" t="s">
        <v>934</v>
      </c>
      <c r="H325" s="465"/>
      <c r="I325" s="269" t="s">
        <v>214</v>
      </c>
      <c r="J325" s="440" t="s">
        <v>340</v>
      </c>
      <c r="K325" s="464">
        <v>45419</v>
      </c>
      <c r="L325" s="658" t="s">
        <v>6383</v>
      </c>
      <c r="M325" s="276" t="s">
        <v>6565</v>
      </c>
      <c r="N325" s="486"/>
      <c r="O325" s="485"/>
      <c r="P325" s="485"/>
    </row>
    <row r="326" spans="1:16" ht="26.25" customHeight="1" x14ac:dyDescent="0.25">
      <c r="A326" s="269" t="s">
        <v>1004</v>
      </c>
      <c r="B326" s="275" t="s">
        <v>593</v>
      </c>
      <c r="C326" s="273" t="s">
        <v>211</v>
      </c>
      <c r="D326" s="273" t="s">
        <v>594</v>
      </c>
      <c r="E326" s="275" t="s">
        <v>1005</v>
      </c>
      <c r="F326" s="272" t="s">
        <v>1006</v>
      </c>
      <c r="G326" s="272"/>
      <c r="H326" s="465"/>
      <c r="I326" s="269" t="s">
        <v>214</v>
      </c>
      <c r="J326" s="440" t="s">
        <v>340</v>
      </c>
      <c r="K326" s="464">
        <v>45419</v>
      </c>
      <c r="L326" s="658" t="s">
        <v>6383</v>
      </c>
      <c r="M326" s="276" t="s">
        <v>6566</v>
      </c>
      <c r="N326" s="484"/>
      <c r="O326" s="485"/>
      <c r="P326" s="485"/>
    </row>
    <row r="327" spans="1:16" ht="26.25" customHeight="1" x14ac:dyDescent="0.25">
      <c r="A327" s="619" t="s">
        <v>1019</v>
      </c>
      <c r="B327" s="620" t="s">
        <v>598</v>
      </c>
      <c r="C327" s="621" t="s">
        <v>211</v>
      </c>
      <c r="D327" s="621" t="s">
        <v>599</v>
      </c>
      <c r="E327" s="620" t="s">
        <v>1020</v>
      </c>
      <c r="F327" s="622" t="s">
        <v>1021</v>
      </c>
      <c r="G327" s="622" t="s">
        <v>1022</v>
      </c>
      <c r="H327" s="652" t="s">
        <v>1023</v>
      </c>
      <c r="I327" s="619" t="s">
        <v>214</v>
      </c>
      <c r="J327" s="654" t="s">
        <v>340</v>
      </c>
      <c r="K327" s="661">
        <v>45419</v>
      </c>
      <c r="L327" s="662" t="s">
        <v>6383</v>
      </c>
      <c r="M327" s="655" t="s">
        <v>6567</v>
      </c>
      <c r="N327" s="486"/>
      <c r="O327" s="485"/>
      <c r="P327" s="485"/>
    </row>
    <row r="328" spans="1:16" ht="26.25" customHeight="1" x14ac:dyDescent="0.25">
      <c r="A328" s="269">
        <v>58</v>
      </c>
      <c r="B328" s="275" t="s">
        <v>598</v>
      </c>
      <c r="C328" s="273" t="s">
        <v>211</v>
      </c>
      <c r="D328" s="273" t="s">
        <v>599</v>
      </c>
      <c r="E328" s="275" t="s">
        <v>1009</v>
      </c>
      <c r="F328" s="272" t="s">
        <v>1010</v>
      </c>
      <c r="G328" s="272"/>
      <c r="H328" s="465"/>
      <c r="I328" s="269" t="s">
        <v>214</v>
      </c>
      <c r="J328" s="440" t="s">
        <v>340</v>
      </c>
      <c r="K328" s="464">
        <v>45419</v>
      </c>
      <c r="L328" s="440" t="s">
        <v>264</v>
      </c>
      <c r="M328" s="276" t="s">
        <v>6565</v>
      </c>
      <c r="N328" s="486"/>
      <c r="O328" s="485"/>
      <c r="P328" s="485"/>
    </row>
    <row r="329" spans="1:16" ht="26.25" customHeight="1" x14ac:dyDescent="0.25">
      <c r="A329" s="269" t="s">
        <v>1011</v>
      </c>
      <c r="B329" s="275" t="s">
        <v>598</v>
      </c>
      <c r="C329" s="273" t="s">
        <v>211</v>
      </c>
      <c r="D329" s="273" t="s">
        <v>599</v>
      </c>
      <c r="E329" s="275" t="s">
        <v>1012</v>
      </c>
      <c r="F329" s="272" t="s">
        <v>6568</v>
      </c>
      <c r="G329" s="272"/>
      <c r="H329" s="465" t="s">
        <v>1013</v>
      </c>
      <c r="I329" s="269" t="s">
        <v>214</v>
      </c>
      <c r="J329" s="440" t="s">
        <v>340</v>
      </c>
      <c r="K329" s="464">
        <v>45419</v>
      </c>
      <c r="L329" s="440" t="s">
        <v>264</v>
      </c>
      <c r="M329" s="108" t="s">
        <v>6569</v>
      </c>
      <c r="N329" s="484"/>
      <c r="O329" s="485"/>
      <c r="P329" s="485"/>
    </row>
    <row r="330" spans="1:16" ht="26.25" customHeight="1" x14ac:dyDescent="0.25">
      <c r="A330" s="269" t="s">
        <v>1015</v>
      </c>
      <c r="B330" s="275" t="s">
        <v>598</v>
      </c>
      <c r="C330" s="273" t="s">
        <v>211</v>
      </c>
      <c r="D330" s="273" t="s">
        <v>599</v>
      </c>
      <c r="E330" s="275" t="s">
        <v>1016</v>
      </c>
      <c r="F330" s="272" t="s">
        <v>1017</v>
      </c>
      <c r="G330" s="272" t="s">
        <v>1017</v>
      </c>
      <c r="H330" s="465" t="s">
        <v>1018</v>
      </c>
      <c r="I330" s="269" t="s">
        <v>214</v>
      </c>
      <c r="J330" s="440" t="s">
        <v>340</v>
      </c>
      <c r="K330" s="464">
        <v>45419</v>
      </c>
      <c r="L330" s="440" t="s">
        <v>264</v>
      </c>
      <c r="M330" s="276" t="s">
        <v>6570</v>
      </c>
      <c r="N330" s="484"/>
      <c r="O330" s="485"/>
      <c r="P330" s="485"/>
    </row>
    <row r="331" spans="1:16" ht="15.75" thickBot="1" x14ac:dyDescent="0.3">
      <c r="A331" s="598"/>
      <c r="B331" s="599"/>
      <c r="C331" s="600"/>
      <c r="D331" s="600"/>
      <c r="E331" s="599"/>
      <c r="F331" s="601"/>
      <c r="G331" s="601"/>
      <c r="H331" s="602"/>
      <c r="I331" s="598"/>
      <c r="J331" s="544"/>
      <c r="K331" s="446"/>
      <c r="L331" s="544"/>
      <c r="M331" s="81"/>
      <c r="N331" s="604"/>
      <c r="P331" s="605"/>
    </row>
    <row r="332" spans="1:16" ht="18" thickBot="1" x14ac:dyDescent="0.35">
      <c r="A332" s="467"/>
      <c r="B332" s="469"/>
      <c r="C332" s="498"/>
      <c r="D332" s="468"/>
      <c r="E332" s="468"/>
      <c r="F332" s="468"/>
      <c r="G332" s="468"/>
      <c r="H332" s="469" t="s">
        <v>6571</v>
      </c>
      <c r="I332" s="468"/>
      <c r="J332" s="468"/>
      <c r="K332" s="470"/>
      <c r="L332" s="468"/>
      <c r="M332" s="471"/>
      <c r="N332" s="468"/>
      <c r="O332" s="472"/>
      <c r="P332" s="473"/>
    </row>
    <row r="333" spans="1:16" ht="51.75" customHeight="1" thickBot="1" x14ac:dyDescent="0.3">
      <c r="A333" s="474" t="s">
        <v>137</v>
      </c>
      <c r="B333" s="496" t="s">
        <v>138</v>
      </c>
      <c r="C333" s="475" t="s">
        <v>139</v>
      </c>
      <c r="D333" s="475" t="s">
        <v>141</v>
      </c>
      <c r="E333" s="476" t="s">
        <v>143</v>
      </c>
      <c r="F333" s="477" t="s">
        <v>144</v>
      </c>
      <c r="G333" s="477" t="s">
        <v>145</v>
      </c>
      <c r="H333" s="477" t="s">
        <v>146</v>
      </c>
      <c r="I333" s="475" t="s">
        <v>148</v>
      </c>
      <c r="J333" s="478" t="s">
        <v>149</v>
      </c>
      <c r="K333" s="479" t="s">
        <v>6379</v>
      </c>
      <c r="L333" s="475" t="s">
        <v>151</v>
      </c>
      <c r="M333" s="476" t="s">
        <v>154</v>
      </c>
      <c r="N333" s="480" t="s">
        <v>6380</v>
      </c>
      <c r="O333" s="481" t="s">
        <v>6381</v>
      </c>
      <c r="P333" s="482" t="s">
        <v>6382</v>
      </c>
    </row>
    <row r="334" spans="1:16" ht="26.25" customHeight="1" x14ac:dyDescent="0.25">
      <c r="A334" s="269">
        <v>44</v>
      </c>
      <c r="B334" s="275" t="s">
        <v>821</v>
      </c>
      <c r="C334" s="273" t="s">
        <v>211</v>
      </c>
      <c r="D334" s="273" t="s">
        <v>1064</v>
      </c>
      <c r="E334" s="275" t="s">
        <v>1067</v>
      </c>
      <c r="F334" s="272">
        <v>7708386172</v>
      </c>
      <c r="G334" s="272" t="s">
        <v>6572</v>
      </c>
      <c r="H334" s="529"/>
      <c r="I334" s="269" t="s">
        <v>214</v>
      </c>
      <c r="J334" s="440" t="s">
        <v>446</v>
      </c>
      <c r="K334" s="464">
        <v>45419</v>
      </c>
      <c r="L334" s="658" t="s">
        <v>447</v>
      </c>
      <c r="M334" s="276" t="s">
        <v>6573</v>
      </c>
      <c r="N334" s="486"/>
      <c r="O334" s="485"/>
      <c r="P334" s="485"/>
    </row>
    <row r="335" spans="1:16" ht="26.25" customHeight="1" x14ac:dyDescent="0.25">
      <c r="A335" s="619">
        <v>33</v>
      </c>
      <c r="B335" s="620" t="s">
        <v>821</v>
      </c>
      <c r="C335" s="621" t="s">
        <v>211</v>
      </c>
      <c r="D335" s="621" t="s">
        <v>822</v>
      </c>
      <c r="E335" s="620" t="s">
        <v>1057</v>
      </c>
      <c r="F335" s="622"/>
      <c r="G335" s="622" t="s">
        <v>1058</v>
      </c>
      <c r="H335" s="652" t="s">
        <v>1059</v>
      </c>
      <c r="I335" s="619" t="s">
        <v>214</v>
      </c>
      <c r="J335" s="654" t="s">
        <v>446</v>
      </c>
      <c r="K335" s="661">
        <v>45419</v>
      </c>
      <c r="L335" s="662" t="s">
        <v>447</v>
      </c>
      <c r="M335" s="626" t="s">
        <v>6574</v>
      </c>
      <c r="N335" s="484"/>
      <c r="O335" s="485"/>
      <c r="P335" s="485"/>
    </row>
    <row r="336" spans="1:16" ht="26.25" customHeight="1" x14ac:dyDescent="0.25">
      <c r="A336" s="269">
        <v>35</v>
      </c>
      <c r="B336" s="275" t="s">
        <v>821</v>
      </c>
      <c r="C336" s="273" t="s">
        <v>211</v>
      </c>
      <c r="D336" s="273" t="s">
        <v>822</v>
      </c>
      <c r="E336" s="275" t="s">
        <v>1060</v>
      </c>
      <c r="F336" s="272" t="s">
        <v>1061</v>
      </c>
      <c r="G336" s="272" t="s">
        <v>1062</v>
      </c>
      <c r="H336" s="529" t="s">
        <v>1063</v>
      </c>
      <c r="I336" s="269" t="s">
        <v>214</v>
      </c>
      <c r="J336" s="440" t="s">
        <v>446</v>
      </c>
      <c r="K336" s="464">
        <v>45419</v>
      </c>
      <c r="L336" s="658" t="s">
        <v>447</v>
      </c>
      <c r="M336" s="276" t="s">
        <v>6565</v>
      </c>
      <c r="N336" s="484"/>
      <c r="O336" s="485"/>
      <c r="P336" s="485"/>
    </row>
    <row r="337" spans="1:16" ht="26.25" customHeight="1" x14ac:dyDescent="0.25">
      <c r="A337" s="269">
        <v>42</v>
      </c>
      <c r="B337" s="275" t="s">
        <v>821</v>
      </c>
      <c r="C337" s="273" t="s">
        <v>211</v>
      </c>
      <c r="D337" s="273" t="s">
        <v>1064</v>
      </c>
      <c r="E337" s="275" t="s">
        <v>1065</v>
      </c>
      <c r="F337" s="272">
        <v>7909153474</v>
      </c>
      <c r="G337" s="272" t="s">
        <v>6575</v>
      </c>
      <c r="H337" s="529"/>
      <c r="I337" s="269" t="s">
        <v>214</v>
      </c>
      <c r="J337" s="440" t="s">
        <v>446</v>
      </c>
      <c r="K337" s="464">
        <v>45419</v>
      </c>
      <c r="L337" s="658" t="s">
        <v>447</v>
      </c>
      <c r="M337" s="276" t="s">
        <v>6565</v>
      </c>
      <c r="N337" s="486"/>
      <c r="O337" s="485"/>
      <c r="P337" s="485"/>
    </row>
    <row r="338" spans="1:16" ht="26.25" customHeight="1" x14ac:dyDescent="0.25">
      <c r="A338" s="269">
        <v>50</v>
      </c>
      <c r="B338" s="275" t="s">
        <v>821</v>
      </c>
      <c r="C338" s="273" t="s">
        <v>211</v>
      </c>
      <c r="D338" s="273" t="s">
        <v>1064</v>
      </c>
      <c r="E338" s="275" t="s">
        <v>1070</v>
      </c>
      <c r="F338" s="272" t="s">
        <v>1071</v>
      </c>
      <c r="G338" s="272"/>
      <c r="H338" s="529"/>
      <c r="I338" s="269" t="s">
        <v>214</v>
      </c>
      <c r="J338" s="440" t="s">
        <v>446</v>
      </c>
      <c r="K338" s="464">
        <v>45419</v>
      </c>
      <c r="L338" s="658" t="s">
        <v>447</v>
      </c>
      <c r="M338" s="276" t="s">
        <v>6565</v>
      </c>
      <c r="N338" s="486"/>
      <c r="O338" s="485"/>
      <c r="P338" s="485"/>
    </row>
    <row r="339" spans="1:16" ht="26.25" customHeight="1" x14ac:dyDescent="0.25">
      <c r="A339" s="619">
        <v>54</v>
      </c>
      <c r="B339" s="620" t="s">
        <v>821</v>
      </c>
      <c r="C339" s="621" t="s">
        <v>211</v>
      </c>
      <c r="D339" s="621" t="s">
        <v>1064</v>
      </c>
      <c r="E339" s="620" t="s">
        <v>1072</v>
      </c>
      <c r="F339" s="622"/>
      <c r="G339" s="622" t="s">
        <v>6576</v>
      </c>
      <c r="H339" s="652"/>
      <c r="I339" s="619" t="s">
        <v>214</v>
      </c>
      <c r="J339" s="654" t="s">
        <v>446</v>
      </c>
      <c r="K339" s="661">
        <v>45419</v>
      </c>
      <c r="L339" s="662" t="s">
        <v>447</v>
      </c>
      <c r="M339" s="655" t="s">
        <v>6577</v>
      </c>
      <c r="N339" s="484"/>
      <c r="O339" s="485"/>
      <c r="P339" s="485"/>
    </row>
    <row r="340" spans="1:16" ht="26.25" customHeight="1" x14ac:dyDescent="0.25">
      <c r="A340" s="269">
        <v>58</v>
      </c>
      <c r="B340" s="275" t="s">
        <v>821</v>
      </c>
      <c r="C340" s="273" t="s">
        <v>211</v>
      </c>
      <c r="D340" s="273" t="s">
        <v>1064</v>
      </c>
      <c r="E340" s="275" t="s">
        <v>1075</v>
      </c>
      <c r="F340" s="272"/>
      <c r="G340" s="272" t="s">
        <v>1076</v>
      </c>
      <c r="H340" s="529"/>
      <c r="I340" s="269" t="s">
        <v>214</v>
      </c>
      <c r="J340" s="440" t="s">
        <v>446</v>
      </c>
      <c r="K340" s="464">
        <v>45419</v>
      </c>
      <c r="L340" s="658" t="s">
        <v>447</v>
      </c>
      <c r="M340" s="108" t="s">
        <v>6578</v>
      </c>
      <c r="N340" s="484"/>
      <c r="O340" s="485"/>
      <c r="P340" s="485"/>
    </row>
    <row r="341" spans="1:16" s="671" customFormat="1" ht="26.25" customHeight="1" x14ac:dyDescent="0.25">
      <c r="A341" s="269">
        <v>60</v>
      </c>
      <c r="B341" s="275" t="s">
        <v>821</v>
      </c>
      <c r="C341" s="273" t="s">
        <v>211</v>
      </c>
      <c r="D341" s="273" t="s">
        <v>1064</v>
      </c>
      <c r="E341" s="275" t="s">
        <v>1077</v>
      </c>
      <c r="F341" s="272"/>
      <c r="G341" s="272"/>
      <c r="H341" s="668"/>
      <c r="I341" s="269" t="s">
        <v>214</v>
      </c>
      <c r="J341" s="440" t="s">
        <v>446</v>
      </c>
      <c r="K341" s="669">
        <v>45419</v>
      </c>
      <c r="L341" s="658" t="s">
        <v>447</v>
      </c>
      <c r="M341" s="269" t="s">
        <v>6579</v>
      </c>
      <c r="N341" s="670"/>
      <c r="O341" s="670"/>
      <c r="P341" s="670"/>
    </row>
    <row r="342" spans="1:16" ht="26.25" customHeight="1" x14ac:dyDescent="0.25">
      <c r="A342" s="269">
        <v>68</v>
      </c>
      <c r="B342" s="275" t="s">
        <v>821</v>
      </c>
      <c r="C342" s="273" t="s">
        <v>211</v>
      </c>
      <c r="D342" s="273" t="s">
        <v>1064</v>
      </c>
      <c r="E342" s="275" t="s">
        <v>1078</v>
      </c>
      <c r="F342" s="272"/>
      <c r="G342" s="272" t="s">
        <v>1079</v>
      </c>
      <c r="H342" s="529"/>
      <c r="I342" s="269" t="s">
        <v>214</v>
      </c>
      <c r="J342" s="440" t="s">
        <v>446</v>
      </c>
      <c r="K342" s="464">
        <v>45419</v>
      </c>
      <c r="L342" s="658" t="s">
        <v>447</v>
      </c>
      <c r="M342" s="276" t="s">
        <v>6565</v>
      </c>
      <c r="N342" s="484"/>
      <c r="O342" s="485"/>
      <c r="P342" s="485"/>
    </row>
    <row r="343" spans="1:16" ht="26.25" customHeight="1" x14ac:dyDescent="0.25">
      <c r="A343" s="269">
        <v>74</v>
      </c>
      <c r="B343" s="275" t="s">
        <v>821</v>
      </c>
      <c r="C343" s="273" t="s">
        <v>211</v>
      </c>
      <c r="D343" s="273" t="s">
        <v>1064</v>
      </c>
      <c r="E343" s="275" t="s">
        <v>1080</v>
      </c>
      <c r="F343" s="272"/>
      <c r="G343" s="272" t="s">
        <v>1081</v>
      </c>
      <c r="H343" s="529"/>
      <c r="I343" s="269" t="s">
        <v>214</v>
      </c>
      <c r="J343" s="440" t="s">
        <v>446</v>
      </c>
      <c r="K343" s="464">
        <v>45419</v>
      </c>
      <c r="L343" s="658" t="s">
        <v>447</v>
      </c>
      <c r="M343" s="276" t="s">
        <v>6565</v>
      </c>
      <c r="N343" s="484"/>
      <c r="O343" s="485"/>
      <c r="P343" s="485"/>
    </row>
    <row r="344" spans="1:16" ht="26.25" customHeight="1" x14ac:dyDescent="0.25">
      <c r="A344" s="269">
        <v>80</v>
      </c>
      <c r="B344" s="275" t="s">
        <v>821</v>
      </c>
      <c r="C344" s="273" t="s">
        <v>211</v>
      </c>
      <c r="D344" s="273" t="s">
        <v>1082</v>
      </c>
      <c r="E344" s="275" t="s">
        <v>1083</v>
      </c>
      <c r="F344" s="272"/>
      <c r="G344" s="272" t="s">
        <v>1084</v>
      </c>
      <c r="H344" s="529"/>
      <c r="I344" s="269" t="s">
        <v>214</v>
      </c>
      <c r="J344" s="440" t="s">
        <v>446</v>
      </c>
      <c r="K344" s="464">
        <v>45419</v>
      </c>
      <c r="L344" s="658" t="s">
        <v>447</v>
      </c>
      <c r="M344" s="276" t="s">
        <v>6580</v>
      </c>
      <c r="N344" s="484"/>
      <c r="O344" s="485"/>
      <c r="P344" s="485"/>
    </row>
    <row r="345" spans="1:16" ht="15.75" thickBot="1" x14ac:dyDescent="0.3"/>
    <row r="346" spans="1:16" ht="18" thickBot="1" x14ac:dyDescent="0.35">
      <c r="A346" s="467"/>
      <c r="B346" s="469"/>
      <c r="C346" s="498"/>
      <c r="D346" s="468"/>
      <c r="E346" s="468"/>
      <c r="F346" s="468"/>
      <c r="G346" s="468"/>
      <c r="H346" s="469" t="s">
        <v>6581</v>
      </c>
      <c r="I346" s="468"/>
      <c r="J346" s="468"/>
      <c r="K346" s="470"/>
      <c r="L346" s="468"/>
      <c r="M346" s="471"/>
      <c r="N346" s="468"/>
      <c r="O346" s="472"/>
      <c r="P346" s="473"/>
    </row>
    <row r="347" spans="1:16" ht="51.75" customHeight="1" thickBot="1" x14ac:dyDescent="0.3">
      <c r="A347" s="474" t="s">
        <v>137</v>
      </c>
      <c r="B347" s="496" t="s">
        <v>138</v>
      </c>
      <c r="C347" s="475" t="s">
        <v>139</v>
      </c>
      <c r="D347" s="475" t="s">
        <v>141</v>
      </c>
      <c r="E347" s="476" t="s">
        <v>143</v>
      </c>
      <c r="F347" s="477" t="s">
        <v>144</v>
      </c>
      <c r="G347" s="477" t="s">
        <v>145</v>
      </c>
      <c r="H347" s="477" t="s">
        <v>146</v>
      </c>
      <c r="I347" s="475" t="s">
        <v>148</v>
      </c>
      <c r="J347" s="478" t="s">
        <v>149</v>
      </c>
      <c r="K347" s="479" t="s">
        <v>6379</v>
      </c>
      <c r="L347" s="475" t="s">
        <v>151</v>
      </c>
      <c r="M347" s="476" t="s">
        <v>154</v>
      </c>
      <c r="N347" s="480" t="s">
        <v>6380</v>
      </c>
      <c r="O347" s="481" t="s">
        <v>6381</v>
      </c>
      <c r="P347" s="482" t="s">
        <v>6382</v>
      </c>
    </row>
    <row r="348" spans="1:16" ht="26.25" customHeight="1" x14ac:dyDescent="0.25">
      <c r="A348" s="269">
        <v>28</v>
      </c>
      <c r="B348" s="275" t="s">
        <v>593</v>
      </c>
      <c r="C348" s="273" t="s">
        <v>211</v>
      </c>
      <c r="D348" s="273" t="s">
        <v>594</v>
      </c>
      <c r="E348" s="275" t="s">
        <v>1001</v>
      </c>
      <c r="F348" s="272" t="s">
        <v>1002</v>
      </c>
      <c r="G348" s="272"/>
      <c r="H348" s="465"/>
      <c r="I348" s="269" t="s">
        <v>214</v>
      </c>
      <c r="J348" s="440" t="s">
        <v>340</v>
      </c>
      <c r="K348" s="464">
        <v>45420</v>
      </c>
      <c r="L348" s="658" t="s">
        <v>6383</v>
      </c>
      <c r="M348" s="276" t="s">
        <v>6582</v>
      </c>
      <c r="N348" s="484"/>
      <c r="O348" s="485"/>
      <c r="P348" s="485"/>
    </row>
    <row r="349" spans="1:16" ht="26.25" customHeight="1" x14ac:dyDescent="0.25">
      <c r="A349" s="269">
        <v>56</v>
      </c>
      <c r="B349" s="275" t="s">
        <v>598</v>
      </c>
      <c r="C349" s="273" t="s">
        <v>211</v>
      </c>
      <c r="D349" s="273" t="s">
        <v>599</v>
      </c>
      <c r="E349" s="275" t="s">
        <v>988</v>
      </c>
      <c r="F349" s="272" t="s">
        <v>989</v>
      </c>
      <c r="G349" s="272"/>
      <c r="H349" s="529" t="s">
        <v>990</v>
      </c>
      <c r="I349" s="269" t="s">
        <v>214</v>
      </c>
      <c r="J349" s="440" t="s">
        <v>340</v>
      </c>
      <c r="K349" s="464">
        <v>45419</v>
      </c>
      <c r="L349" s="658" t="s">
        <v>6383</v>
      </c>
      <c r="M349" s="276" t="s">
        <v>6582</v>
      </c>
      <c r="N349" s="486"/>
      <c r="O349" s="485"/>
      <c r="P349" s="485"/>
    </row>
    <row r="350" spans="1:16" ht="26.25" customHeight="1" x14ac:dyDescent="0.25">
      <c r="A350" s="619" t="s">
        <v>1024</v>
      </c>
      <c r="B350" s="620" t="s">
        <v>598</v>
      </c>
      <c r="C350" s="621" t="s">
        <v>211</v>
      </c>
      <c r="D350" s="621" t="s">
        <v>599</v>
      </c>
      <c r="E350" s="620" t="s">
        <v>1025</v>
      </c>
      <c r="F350" s="622"/>
      <c r="G350" s="622" t="s">
        <v>1026</v>
      </c>
      <c r="H350" s="652" t="s">
        <v>1027</v>
      </c>
      <c r="I350" s="619" t="s">
        <v>214</v>
      </c>
      <c r="J350" s="654" t="s">
        <v>340</v>
      </c>
      <c r="K350" s="661">
        <v>45420</v>
      </c>
      <c r="L350" s="662" t="s">
        <v>6383</v>
      </c>
      <c r="M350" s="626" t="s">
        <v>6582</v>
      </c>
      <c r="N350" s="486"/>
      <c r="O350" s="485"/>
      <c r="P350" s="485"/>
    </row>
    <row r="351" spans="1:16" ht="26.25" customHeight="1" x14ac:dyDescent="0.25">
      <c r="A351" s="269" t="s">
        <v>1029</v>
      </c>
      <c r="B351" s="275" t="s">
        <v>598</v>
      </c>
      <c r="C351" s="273" t="s">
        <v>211</v>
      </c>
      <c r="D351" s="273" t="s">
        <v>599</v>
      </c>
      <c r="E351" s="275" t="s">
        <v>1030</v>
      </c>
      <c r="F351" s="272" t="s">
        <v>1031</v>
      </c>
      <c r="G351" s="272" t="s">
        <v>6583</v>
      </c>
      <c r="H351" s="465" t="s">
        <v>1033</v>
      </c>
      <c r="I351" s="269" t="s">
        <v>214</v>
      </c>
      <c r="J351" s="440" t="s">
        <v>340</v>
      </c>
      <c r="K351" s="464">
        <v>45420</v>
      </c>
      <c r="L351" s="440" t="s">
        <v>264</v>
      </c>
      <c r="M351" s="276" t="s">
        <v>6582</v>
      </c>
      <c r="N351" s="486"/>
      <c r="O351" s="485"/>
      <c r="P351" s="485"/>
    </row>
    <row r="352" spans="1:16" ht="26.25" customHeight="1" x14ac:dyDescent="0.25">
      <c r="A352" s="269" t="s">
        <v>1034</v>
      </c>
      <c r="B352" s="275" t="s">
        <v>598</v>
      </c>
      <c r="C352" s="273" t="s">
        <v>211</v>
      </c>
      <c r="D352" s="273" t="s">
        <v>599</v>
      </c>
      <c r="E352" s="275" t="s">
        <v>1035</v>
      </c>
      <c r="F352" s="272"/>
      <c r="G352" s="272" t="s">
        <v>1036</v>
      </c>
      <c r="H352" s="465"/>
      <c r="I352" s="269" t="s">
        <v>214</v>
      </c>
      <c r="J352" s="440" t="s">
        <v>340</v>
      </c>
      <c r="K352" s="464">
        <v>45420</v>
      </c>
      <c r="L352" s="440" t="s">
        <v>264</v>
      </c>
      <c r="M352" s="276" t="s">
        <v>6582</v>
      </c>
      <c r="N352" s="484"/>
      <c r="O352" s="485"/>
      <c r="P352" s="485"/>
    </row>
    <row r="353" spans="1:16" ht="26.25" customHeight="1" x14ac:dyDescent="0.25">
      <c r="A353" s="269" t="s">
        <v>1037</v>
      </c>
      <c r="B353" s="275" t="s">
        <v>598</v>
      </c>
      <c r="C353" s="273" t="s">
        <v>211</v>
      </c>
      <c r="D353" s="273" t="s">
        <v>599</v>
      </c>
      <c r="E353" s="275" t="s">
        <v>1038</v>
      </c>
      <c r="F353" s="272"/>
      <c r="G353" s="272" t="s">
        <v>1039</v>
      </c>
      <c r="H353" s="465"/>
      <c r="I353" s="269" t="s">
        <v>214</v>
      </c>
      <c r="J353" s="440" t="s">
        <v>340</v>
      </c>
      <c r="K353" s="464">
        <v>45420</v>
      </c>
      <c r="L353" s="440" t="s">
        <v>264</v>
      </c>
      <c r="M353" s="276" t="s">
        <v>6582</v>
      </c>
      <c r="N353" s="484"/>
      <c r="O353" s="485"/>
      <c r="P353" s="485"/>
    </row>
    <row r="354" spans="1:16" ht="15.75" thickBot="1" x14ac:dyDescent="0.3">
      <c r="A354" s="598"/>
      <c r="B354" s="599"/>
      <c r="C354" s="600"/>
      <c r="D354" s="600"/>
      <c r="E354" s="599"/>
      <c r="F354" s="601"/>
      <c r="G354" s="601"/>
      <c r="H354" s="602"/>
      <c r="I354" s="598"/>
      <c r="J354" s="544"/>
      <c r="K354" s="446"/>
      <c r="L354" s="544"/>
      <c r="M354" s="81"/>
      <c r="N354" s="604"/>
      <c r="P354" s="605"/>
    </row>
    <row r="355" spans="1:16" ht="18" thickBot="1" x14ac:dyDescent="0.35">
      <c r="A355" s="467"/>
      <c r="B355" s="469"/>
      <c r="C355" s="498"/>
      <c r="D355" s="468"/>
      <c r="E355" s="468"/>
      <c r="F355" s="468"/>
      <c r="G355" s="468"/>
      <c r="H355" s="469" t="s">
        <v>6584</v>
      </c>
      <c r="I355" s="468"/>
      <c r="J355" s="468"/>
      <c r="K355" s="470"/>
      <c r="L355" s="468"/>
      <c r="M355" s="471"/>
      <c r="N355" s="468"/>
      <c r="O355" s="472"/>
      <c r="P355" s="473"/>
    </row>
    <row r="356" spans="1:16" ht="51.75" customHeight="1" thickBot="1" x14ac:dyDescent="0.3">
      <c r="A356" s="474" t="s">
        <v>137</v>
      </c>
      <c r="B356" s="496" t="s">
        <v>138</v>
      </c>
      <c r="C356" s="475" t="s">
        <v>139</v>
      </c>
      <c r="D356" s="475" t="s">
        <v>141</v>
      </c>
      <c r="E356" s="476" t="s">
        <v>143</v>
      </c>
      <c r="F356" s="477" t="s">
        <v>144</v>
      </c>
      <c r="G356" s="477" t="s">
        <v>145</v>
      </c>
      <c r="H356" s="477" t="s">
        <v>146</v>
      </c>
      <c r="I356" s="475" t="s">
        <v>148</v>
      </c>
      <c r="J356" s="478" t="s">
        <v>149</v>
      </c>
      <c r="K356" s="479" t="s">
        <v>6379</v>
      </c>
      <c r="L356" s="475" t="s">
        <v>151</v>
      </c>
      <c r="M356" s="476" t="s">
        <v>154</v>
      </c>
      <c r="N356" s="480" t="s">
        <v>6380</v>
      </c>
      <c r="O356" s="481" t="s">
        <v>6381</v>
      </c>
      <c r="P356" s="482" t="s">
        <v>6382</v>
      </c>
    </row>
    <row r="357" spans="1:16" ht="26.25" customHeight="1" x14ac:dyDescent="0.25">
      <c r="A357" s="269" t="s">
        <v>1040</v>
      </c>
      <c r="B357" s="275" t="s">
        <v>598</v>
      </c>
      <c r="C357" s="273" t="s">
        <v>211</v>
      </c>
      <c r="D357" s="273" t="s">
        <v>599</v>
      </c>
      <c r="E357" s="275" t="s">
        <v>1041</v>
      </c>
      <c r="F357" s="272"/>
      <c r="G357" s="272" t="s">
        <v>1042</v>
      </c>
      <c r="H357" s="465" t="s">
        <v>1043</v>
      </c>
      <c r="I357" s="269" t="s">
        <v>214</v>
      </c>
      <c r="J357" s="440" t="s">
        <v>340</v>
      </c>
      <c r="K357" s="464">
        <v>45421</v>
      </c>
      <c r="L357" s="658" t="s">
        <v>6383</v>
      </c>
      <c r="M357" s="276" t="s">
        <v>6585</v>
      </c>
      <c r="N357" s="484"/>
      <c r="O357" s="485"/>
      <c r="P357" s="485"/>
    </row>
    <row r="358" spans="1:16" ht="26.25" customHeight="1" x14ac:dyDescent="0.25">
      <c r="A358" s="269">
        <v>76</v>
      </c>
      <c r="B358" s="275" t="s">
        <v>598</v>
      </c>
      <c r="C358" s="273" t="s">
        <v>211</v>
      </c>
      <c r="D358" s="273" t="s">
        <v>599</v>
      </c>
      <c r="E358" s="275" t="s">
        <v>1044</v>
      </c>
      <c r="F358" s="272" t="s">
        <v>1045</v>
      </c>
      <c r="G358" s="272" t="s">
        <v>1045</v>
      </c>
      <c r="H358" s="465" t="s">
        <v>1046</v>
      </c>
      <c r="I358" s="269" t="s">
        <v>214</v>
      </c>
      <c r="J358" s="440" t="s">
        <v>340</v>
      </c>
      <c r="K358" s="464">
        <v>45421</v>
      </c>
      <c r="L358" s="658" t="s">
        <v>6383</v>
      </c>
      <c r="M358" s="276" t="s">
        <v>6585</v>
      </c>
      <c r="N358" s="486"/>
      <c r="O358" s="485"/>
      <c r="P358" s="485"/>
    </row>
    <row r="359" spans="1:16" ht="26.25" customHeight="1" x14ac:dyDescent="0.25">
      <c r="A359" s="269">
        <v>78</v>
      </c>
      <c r="B359" s="275" t="s">
        <v>598</v>
      </c>
      <c r="C359" s="273" t="s">
        <v>211</v>
      </c>
      <c r="D359" s="273" t="s">
        <v>599</v>
      </c>
      <c r="E359" s="275" t="s">
        <v>1047</v>
      </c>
      <c r="F359" s="272"/>
      <c r="G359" s="272" t="s">
        <v>1048</v>
      </c>
      <c r="H359" s="465" t="s">
        <v>1049</v>
      </c>
      <c r="I359" s="269" t="s">
        <v>214</v>
      </c>
      <c r="J359" s="440" t="s">
        <v>340</v>
      </c>
      <c r="K359" s="464">
        <v>45421</v>
      </c>
      <c r="L359" s="658" t="s">
        <v>6383</v>
      </c>
      <c r="M359" s="276" t="s">
        <v>6585</v>
      </c>
      <c r="N359" s="486"/>
      <c r="O359" s="485"/>
      <c r="P359" s="485"/>
    </row>
    <row r="360" spans="1:16" ht="26.25" customHeight="1" x14ac:dyDescent="0.25">
      <c r="A360" s="269">
        <v>80</v>
      </c>
      <c r="B360" s="275" t="s">
        <v>598</v>
      </c>
      <c r="C360" s="273" t="s">
        <v>211</v>
      </c>
      <c r="D360" s="273" t="s">
        <v>599</v>
      </c>
      <c r="E360" s="275" t="s">
        <v>1050</v>
      </c>
      <c r="F360" s="272" t="s">
        <v>1051</v>
      </c>
      <c r="G360" s="272"/>
      <c r="H360" s="465" t="s">
        <v>1052</v>
      </c>
      <c r="I360" s="269" t="s">
        <v>214</v>
      </c>
      <c r="J360" s="440" t="s">
        <v>340</v>
      </c>
      <c r="K360" s="464">
        <v>45421</v>
      </c>
      <c r="L360" s="440" t="s">
        <v>264</v>
      </c>
      <c r="M360" s="276" t="s">
        <v>6585</v>
      </c>
      <c r="N360" s="486"/>
      <c r="O360" s="485"/>
      <c r="P360" s="485"/>
    </row>
    <row r="361" spans="1:16" ht="26.25" customHeight="1" x14ac:dyDescent="0.25">
      <c r="A361" s="269">
        <v>82</v>
      </c>
      <c r="B361" s="275" t="s">
        <v>598</v>
      </c>
      <c r="C361" s="273" t="s">
        <v>211</v>
      </c>
      <c r="D361" s="273" t="s">
        <v>599</v>
      </c>
      <c r="E361" s="275" t="s">
        <v>1053</v>
      </c>
      <c r="F361" s="272" t="s">
        <v>1054</v>
      </c>
      <c r="G361" s="272"/>
      <c r="H361" s="465" t="s">
        <v>1055</v>
      </c>
      <c r="I361" s="269" t="s">
        <v>214</v>
      </c>
      <c r="J361" s="440" t="s">
        <v>340</v>
      </c>
      <c r="K361" s="464">
        <v>45421</v>
      </c>
      <c r="L361" s="440" t="s">
        <v>264</v>
      </c>
      <c r="M361" s="108" t="s">
        <v>6586</v>
      </c>
      <c r="N361" s="484"/>
      <c r="O361" s="485"/>
      <c r="P361" s="485"/>
    </row>
    <row r="362" spans="1:16" ht="26.25" customHeight="1" x14ac:dyDescent="0.25">
      <c r="A362" s="269">
        <v>6</v>
      </c>
      <c r="B362" s="275" t="s">
        <v>336</v>
      </c>
      <c r="C362" s="273" t="s">
        <v>211</v>
      </c>
      <c r="D362" s="273" t="s">
        <v>572</v>
      </c>
      <c r="E362" s="275" t="s">
        <v>986</v>
      </c>
      <c r="F362" s="272"/>
      <c r="G362" s="272" t="s">
        <v>987</v>
      </c>
      <c r="H362" s="465"/>
      <c r="I362" s="269" t="s">
        <v>214</v>
      </c>
      <c r="J362" s="440" t="s">
        <v>340</v>
      </c>
      <c r="K362" s="464">
        <v>45421</v>
      </c>
      <c r="L362" s="440" t="s">
        <v>264</v>
      </c>
      <c r="M362" s="108" t="s">
        <v>6586</v>
      </c>
      <c r="N362" s="484"/>
      <c r="O362" s="485"/>
      <c r="P362" s="485"/>
    </row>
    <row r="363" spans="1:16" ht="15.75" thickBot="1" x14ac:dyDescent="0.3">
      <c r="A363" s="598"/>
      <c r="B363" s="599"/>
      <c r="C363" s="600"/>
      <c r="D363" s="600"/>
      <c r="E363" s="599"/>
      <c r="F363" s="601"/>
      <c r="G363" s="601"/>
      <c r="H363" s="602"/>
      <c r="I363" s="598"/>
      <c r="J363" s="544"/>
      <c r="K363" s="446"/>
      <c r="L363" s="544"/>
      <c r="M363" s="81"/>
      <c r="N363" s="604"/>
      <c r="P363" s="605"/>
    </row>
    <row r="364" spans="1:16" ht="18" thickBot="1" x14ac:dyDescent="0.35">
      <c r="A364" s="467"/>
      <c r="B364" s="469"/>
      <c r="C364" s="498"/>
      <c r="D364" s="468"/>
      <c r="E364" s="468"/>
      <c r="F364" s="468"/>
      <c r="G364" s="468"/>
      <c r="H364" s="469" t="s">
        <v>6587</v>
      </c>
      <c r="I364" s="468"/>
      <c r="J364" s="468"/>
      <c r="K364" s="470"/>
      <c r="L364" s="468"/>
      <c r="M364" s="471"/>
      <c r="N364" s="468"/>
      <c r="O364" s="472"/>
      <c r="P364" s="473"/>
    </row>
    <row r="365" spans="1:16" ht="51.75" thickBot="1" x14ac:dyDescent="0.3">
      <c r="A365" s="474" t="s">
        <v>137</v>
      </c>
      <c r="B365" s="496" t="s">
        <v>138</v>
      </c>
      <c r="C365" s="475" t="s">
        <v>139</v>
      </c>
      <c r="D365" s="475" t="s">
        <v>141</v>
      </c>
      <c r="E365" s="476" t="s">
        <v>143</v>
      </c>
      <c r="F365" s="477" t="s">
        <v>144</v>
      </c>
      <c r="G365" s="477" t="s">
        <v>145</v>
      </c>
      <c r="H365" s="477" t="s">
        <v>146</v>
      </c>
      <c r="I365" s="475" t="s">
        <v>148</v>
      </c>
      <c r="J365" s="478" t="s">
        <v>149</v>
      </c>
      <c r="K365" s="479" t="s">
        <v>6379</v>
      </c>
      <c r="L365" s="475" t="s">
        <v>151</v>
      </c>
      <c r="M365" s="476" t="s">
        <v>154</v>
      </c>
      <c r="N365" s="480" t="s">
        <v>6380</v>
      </c>
      <c r="O365" s="481" t="s">
        <v>6381</v>
      </c>
      <c r="P365" s="482" t="s">
        <v>6382</v>
      </c>
    </row>
    <row r="366" spans="1:16" ht="25.5" x14ac:dyDescent="0.25">
      <c r="A366" s="269">
        <v>8</v>
      </c>
      <c r="B366" s="275" t="s">
        <v>1086</v>
      </c>
      <c r="C366" s="273" t="s">
        <v>211</v>
      </c>
      <c r="D366" s="273" t="s">
        <v>1087</v>
      </c>
      <c r="E366" s="275" t="s">
        <v>1106</v>
      </c>
      <c r="F366" s="272" t="s">
        <v>1107</v>
      </c>
      <c r="G366" s="272" t="s">
        <v>1108</v>
      </c>
      <c r="H366" s="529"/>
      <c r="I366" s="269" t="s">
        <v>214</v>
      </c>
      <c r="J366" s="440" t="s">
        <v>340</v>
      </c>
      <c r="K366" s="464">
        <v>45422</v>
      </c>
      <c r="L366" s="658" t="s">
        <v>6383</v>
      </c>
      <c r="M366" s="276" t="s">
        <v>6588</v>
      </c>
      <c r="N366" s="484"/>
      <c r="O366" s="485"/>
      <c r="P366" s="485"/>
    </row>
    <row r="367" spans="1:16" ht="25.5" x14ac:dyDescent="0.25">
      <c r="A367" s="269" t="s">
        <v>1085</v>
      </c>
      <c r="B367" s="275" t="s">
        <v>1086</v>
      </c>
      <c r="C367" s="273" t="s">
        <v>211</v>
      </c>
      <c r="D367" s="273" t="s">
        <v>1087</v>
      </c>
      <c r="E367" s="275" t="s">
        <v>1088</v>
      </c>
      <c r="F367" s="272"/>
      <c r="G367" s="272" t="s">
        <v>1089</v>
      </c>
      <c r="H367" s="465"/>
      <c r="I367" s="269" t="s">
        <v>214</v>
      </c>
      <c r="J367" s="440" t="s">
        <v>340</v>
      </c>
      <c r="K367" s="464">
        <v>45422</v>
      </c>
      <c r="L367" s="658" t="s">
        <v>6383</v>
      </c>
      <c r="M367" s="108" t="s">
        <v>6589</v>
      </c>
      <c r="N367" s="486"/>
      <c r="O367" s="485"/>
      <c r="P367" s="485"/>
    </row>
    <row r="368" spans="1:16" s="671" customFormat="1" ht="25.5" x14ac:dyDescent="0.25">
      <c r="A368" s="269">
        <v>4</v>
      </c>
      <c r="B368" s="275" t="s">
        <v>1086</v>
      </c>
      <c r="C368" s="273" t="s">
        <v>211</v>
      </c>
      <c r="D368" s="273" t="s">
        <v>1087</v>
      </c>
      <c r="E368" s="275" t="s">
        <v>1104</v>
      </c>
      <c r="F368" s="272">
        <v>7931353477</v>
      </c>
      <c r="G368" s="272"/>
      <c r="H368" s="672"/>
      <c r="I368" s="269" t="s">
        <v>214</v>
      </c>
      <c r="J368" s="440" t="s">
        <v>340</v>
      </c>
      <c r="K368" s="464">
        <v>45422</v>
      </c>
      <c r="L368" s="658" t="s">
        <v>6383</v>
      </c>
      <c r="M368" s="276" t="s">
        <v>6588</v>
      </c>
      <c r="N368" s="673"/>
      <c r="O368" s="670"/>
      <c r="P368" s="670"/>
    </row>
    <row r="369" spans="1:16" ht="25.5" x14ac:dyDescent="0.25">
      <c r="A369" s="208" t="s">
        <v>392</v>
      </c>
      <c r="B369" s="500" t="s">
        <v>1086</v>
      </c>
      <c r="C369" s="501" t="s">
        <v>211</v>
      </c>
      <c r="D369" s="501" t="s">
        <v>1087</v>
      </c>
      <c r="E369" s="500" t="s">
        <v>1091</v>
      </c>
      <c r="F369" s="502" t="s">
        <v>1092</v>
      </c>
      <c r="G369" s="272" t="s">
        <v>1092</v>
      </c>
      <c r="H369" s="465" t="s">
        <v>372</v>
      </c>
      <c r="I369" s="269" t="s">
        <v>214</v>
      </c>
      <c r="J369" s="440" t="s">
        <v>340</v>
      </c>
      <c r="K369" s="464">
        <v>45422</v>
      </c>
      <c r="L369" s="440" t="s">
        <v>264</v>
      </c>
      <c r="M369" s="276" t="s">
        <v>6588</v>
      </c>
      <c r="N369" s="484"/>
      <c r="O369" s="485"/>
      <c r="P369" s="485"/>
    </row>
    <row r="370" spans="1:16" ht="30" x14ac:dyDescent="0.25">
      <c r="A370" s="269">
        <v>6</v>
      </c>
      <c r="B370" s="275" t="s">
        <v>1086</v>
      </c>
      <c r="C370" s="273" t="s">
        <v>211</v>
      </c>
      <c r="D370" s="273" t="s">
        <v>1087</v>
      </c>
      <c r="E370" s="275" t="s">
        <v>1093</v>
      </c>
      <c r="F370" s="272" t="s">
        <v>1094</v>
      </c>
      <c r="G370" s="272">
        <v>7774761517</v>
      </c>
      <c r="H370" s="465" t="s">
        <v>1096</v>
      </c>
      <c r="I370" s="269" t="s">
        <v>214</v>
      </c>
      <c r="J370" s="440" t="s">
        <v>340</v>
      </c>
      <c r="K370" s="464">
        <v>45422</v>
      </c>
      <c r="L370" s="440" t="s">
        <v>264</v>
      </c>
      <c r="M370" s="276" t="s">
        <v>6588</v>
      </c>
      <c r="N370" s="484"/>
      <c r="O370" s="485"/>
      <c r="P370" s="485"/>
    </row>
    <row r="371" spans="1:16" ht="25.5" x14ac:dyDescent="0.25">
      <c r="A371" s="269" t="s">
        <v>404</v>
      </c>
      <c r="B371" s="275" t="s">
        <v>1086</v>
      </c>
      <c r="C371" s="273" t="s">
        <v>211</v>
      </c>
      <c r="D371" s="273" t="s">
        <v>1087</v>
      </c>
      <c r="E371" s="275" t="s">
        <v>1097</v>
      </c>
      <c r="F371" s="272" t="s">
        <v>1098</v>
      </c>
      <c r="G371" s="272"/>
      <c r="H371" s="465" t="s">
        <v>1099</v>
      </c>
      <c r="I371" s="269" t="s">
        <v>214</v>
      </c>
      <c r="J371" s="440" t="s">
        <v>340</v>
      </c>
      <c r="K371" s="464">
        <v>45422</v>
      </c>
      <c r="L371" s="440" t="s">
        <v>264</v>
      </c>
      <c r="M371" s="276" t="s">
        <v>6588</v>
      </c>
      <c r="N371" s="484"/>
      <c r="O371" s="485"/>
      <c r="P371" s="485"/>
    </row>
    <row r="372" spans="1:16" ht="15.75" thickBot="1" x14ac:dyDescent="0.3">
      <c r="A372" s="598"/>
      <c r="B372" s="599"/>
      <c r="C372" s="600"/>
      <c r="D372" s="600"/>
      <c r="E372" s="599"/>
      <c r="F372" s="601"/>
      <c r="G372" s="601"/>
      <c r="H372" s="667"/>
      <c r="I372" s="598"/>
      <c r="J372" s="544"/>
      <c r="K372" s="446"/>
      <c r="L372" s="544"/>
      <c r="M372" s="81"/>
      <c r="N372" s="604"/>
      <c r="P372" s="605"/>
    </row>
    <row r="373" spans="1:16" ht="18" thickBot="1" x14ac:dyDescent="0.35">
      <c r="A373" s="467"/>
      <c r="B373" s="469"/>
      <c r="C373" s="498"/>
      <c r="D373" s="468"/>
      <c r="E373" s="468"/>
      <c r="F373" s="468"/>
      <c r="G373" s="468"/>
      <c r="H373" s="469" t="s">
        <v>6590</v>
      </c>
      <c r="I373" s="468"/>
      <c r="J373" s="468"/>
      <c r="K373" s="470"/>
      <c r="L373" s="468"/>
      <c r="M373" s="471"/>
      <c r="N373" s="468"/>
      <c r="O373" s="472"/>
      <c r="P373" s="473"/>
    </row>
    <row r="374" spans="1:16" ht="51.75" customHeight="1" thickBot="1" x14ac:dyDescent="0.3">
      <c r="A374" s="474" t="s">
        <v>137</v>
      </c>
      <c r="B374" s="496" t="s">
        <v>138</v>
      </c>
      <c r="C374" s="475" t="s">
        <v>139</v>
      </c>
      <c r="D374" s="475" t="s">
        <v>141</v>
      </c>
      <c r="E374" s="476" t="s">
        <v>143</v>
      </c>
      <c r="F374" s="477" t="s">
        <v>144</v>
      </c>
      <c r="G374" s="477" t="s">
        <v>145</v>
      </c>
      <c r="H374" s="477" t="s">
        <v>146</v>
      </c>
      <c r="I374" s="475" t="s">
        <v>148</v>
      </c>
      <c r="J374" s="478" t="s">
        <v>149</v>
      </c>
      <c r="K374" s="479" t="s">
        <v>6379</v>
      </c>
      <c r="L374" s="475" t="s">
        <v>151</v>
      </c>
      <c r="M374" s="476" t="s">
        <v>154</v>
      </c>
      <c r="N374" s="480" t="s">
        <v>6380</v>
      </c>
      <c r="O374" s="481" t="s">
        <v>6381</v>
      </c>
      <c r="P374" s="482" t="s">
        <v>6382</v>
      </c>
    </row>
    <row r="375" spans="1:16" ht="26.25" customHeight="1" x14ac:dyDescent="0.25">
      <c r="A375" s="208">
        <v>10</v>
      </c>
      <c r="B375" s="500" t="s">
        <v>598</v>
      </c>
      <c r="C375" s="501" t="s">
        <v>211</v>
      </c>
      <c r="D375" s="501" t="s">
        <v>599</v>
      </c>
      <c r="E375" s="500" t="s">
        <v>1118</v>
      </c>
      <c r="F375" s="502" t="s">
        <v>1119</v>
      </c>
      <c r="G375" s="272"/>
      <c r="H375" s="529"/>
      <c r="I375" s="269" t="s">
        <v>214</v>
      </c>
      <c r="J375" s="493" t="s">
        <v>340</v>
      </c>
      <c r="K375" s="464">
        <v>45425</v>
      </c>
      <c r="L375" s="440" t="s">
        <v>6383</v>
      </c>
      <c r="M375" s="276" t="s">
        <v>6591</v>
      </c>
      <c r="N375" s="484"/>
      <c r="O375" s="485"/>
      <c r="P375" s="485"/>
    </row>
    <row r="376" spans="1:16" ht="33.75" customHeight="1" x14ac:dyDescent="0.25">
      <c r="A376" s="619">
        <v>18</v>
      </c>
      <c r="B376" s="620" t="s">
        <v>598</v>
      </c>
      <c r="C376" s="621" t="s">
        <v>211</v>
      </c>
      <c r="D376" s="621" t="s">
        <v>599</v>
      </c>
      <c r="E376" s="620" t="s">
        <v>885</v>
      </c>
      <c r="F376" s="622"/>
      <c r="G376" s="687" t="s">
        <v>6592</v>
      </c>
      <c r="H376" s="652" t="s">
        <v>887</v>
      </c>
      <c r="I376" s="619" t="s">
        <v>214</v>
      </c>
      <c r="J376" s="624" t="s">
        <v>340</v>
      </c>
      <c r="K376" s="661">
        <v>45425</v>
      </c>
      <c r="L376" s="654" t="s">
        <v>6383</v>
      </c>
      <c r="M376" s="655" t="s">
        <v>6593</v>
      </c>
      <c r="N376" s="627"/>
      <c r="O376" s="628"/>
      <c r="P376" s="628"/>
    </row>
    <row r="377" spans="1:16" ht="26.25" customHeight="1" x14ac:dyDescent="0.25">
      <c r="A377" s="208">
        <v>20</v>
      </c>
      <c r="B377" s="500" t="s">
        <v>598</v>
      </c>
      <c r="C377" s="501" t="s">
        <v>211</v>
      </c>
      <c r="D377" s="501" t="s">
        <v>599</v>
      </c>
      <c r="E377" s="500" t="s">
        <v>863</v>
      </c>
      <c r="F377" s="502">
        <v>7734248580</v>
      </c>
      <c r="G377" s="272"/>
      <c r="H377" s="529" t="s">
        <v>865</v>
      </c>
      <c r="I377" s="269" t="s">
        <v>214</v>
      </c>
      <c r="J377" s="493" t="s">
        <v>340</v>
      </c>
      <c r="K377" s="464">
        <v>45425</v>
      </c>
      <c r="L377" s="440" t="s">
        <v>6383</v>
      </c>
      <c r="M377" s="108" t="s">
        <v>6594</v>
      </c>
      <c r="N377" s="484"/>
      <c r="O377" s="485"/>
      <c r="P377" s="485"/>
    </row>
    <row r="378" spans="1:16" ht="39" customHeight="1" x14ac:dyDescent="0.25">
      <c r="A378" s="619">
        <v>22</v>
      </c>
      <c r="B378" s="620" t="s">
        <v>598</v>
      </c>
      <c r="C378" s="621" t="s">
        <v>211</v>
      </c>
      <c r="D378" s="621" t="s">
        <v>599</v>
      </c>
      <c r="E378" s="620" t="s">
        <v>837</v>
      </c>
      <c r="F378" s="622"/>
      <c r="G378" s="622" t="s">
        <v>838</v>
      </c>
      <c r="H378" s="652" t="s">
        <v>839</v>
      </c>
      <c r="I378" s="619" t="s">
        <v>214</v>
      </c>
      <c r="J378" s="624" t="s">
        <v>340</v>
      </c>
      <c r="K378" s="661">
        <v>45425</v>
      </c>
      <c r="L378" s="654" t="s">
        <v>264</v>
      </c>
      <c r="M378" s="655" t="s">
        <v>6595</v>
      </c>
      <c r="N378" s="627"/>
      <c r="O378" s="628"/>
      <c r="P378" s="628"/>
    </row>
    <row r="379" spans="1:16" ht="26.25" customHeight="1" x14ac:dyDescent="0.25">
      <c r="A379" s="208" t="s">
        <v>851</v>
      </c>
      <c r="B379" s="500" t="s">
        <v>598</v>
      </c>
      <c r="C379" s="501" t="s">
        <v>211</v>
      </c>
      <c r="D379" s="501" t="s">
        <v>599</v>
      </c>
      <c r="E379" s="500" t="s">
        <v>852</v>
      </c>
      <c r="F379" s="502"/>
      <c r="G379" s="678" t="s">
        <v>6596</v>
      </c>
      <c r="H379" s="529" t="s">
        <v>854</v>
      </c>
      <c r="I379" s="269" t="s">
        <v>214</v>
      </c>
      <c r="J379" s="493" t="s">
        <v>340</v>
      </c>
      <c r="K379" s="464">
        <v>45425</v>
      </c>
      <c r="L379" s="440" t="s">
        <v>264</v>
      </c>
      <c r="M379" s="108" t="s">
        <v>6597</v>
      </c>
      <c r="N379" s="486"/>
      <c r="O379" s="485"/>
      <c r="P379" s="485"/>
    </row>
    <row r="380" spans="1:16" ht="26.25" customHeight="1" x14ac:dyDescent="0.25">
      <c r="A380" s="619" t="s">
        <v>856</v>
      </c>
      <c r="B380" s="620" t="s">
        <v>598</v>
      </c>
      <c r="C380" s="621" t="s">
        <v>211</v>
      </c>
      <c r="D380" s="621" t="s">
        <v>599</v>
      </c>
      <c r="E380" s="620" t="s">
        <v>857</v>
      </c>
      <c r="F380" s="622"/>
      <c r="G380" s="687" t="s">
        <v>6598</v>
      </c>
      <c r="H380" s="652" t="s">
        <v>859</v>
      </c>
      <c r="I380" s="619" t="s">
        <v>214</v>
      </c>
      <c r="J380" s="624" t="s">
        <v>340</v>
      </c>
      <c r="K380" s="661">
        <v>45425</v>
      </c>
      <c r="L380" s="654" t="s">
        <v>264</v>
      </c>
      <c r="M380" s="655" t="s">
        <v>6599</v>
      </c>
      <c r="N380" s="627"/>
      <c r="O380" s="628"/>
      <c r="P380" s="628"/>
    </row>
    <row r="381" spans="1:16" ht="15.75" thickBot="1" x14ac:dyDescent="0.3"/>
    <row r="382" spans="1:16" ht="18" thickBot="1" x14ac:dyDescent="0.35">
      <c r="A382" s="467"/>
      <c r="B382" s="469"/>
      <c r="C382" s="498"/>
      <c r="D382" s="468"/>
      <c r="E382" s="468"/>
      <c r="F382" s="468"/>
      <c r="G382" s="468"/>
      <c r="H382" s="469" t="s">
        <v>6600</v>
      </c>
      <c r="I382" s="468"/>
      <c r="J382" s="468"/>
      <c r="K382" s="470"/>
      <c r="L382" s="468"/>
      <c r="M382" s="471"/>
      <c r="N382" s="468"/>
      <c r="O382" s="472"/>
      <c r="P382" s="473"/>
    </row>
    <row r="383" spans="1:16" ht="51.75" customHeight="1" thickBot="1" x14ac:dyDescent="0.3">
      <c r="A383" s="474" t="s">
        <v>137</v>
      </c>
      <c r="B383" s="496" t="s">
        <v>138</v>
      </c>
      <c r="C383" s="475" t="s">
        <v>139</v>
      </c>
      <c r="D383" s="475" t="s">
        <v>141</v>
      </c>
      <c r="E383" s="476" t="s">
        <v>143</v>
      </c>
      <c r="F383" s="477" t="s">
        <v>144</v>
      </c>
      <c r="G383" s="477" t="s">
        <v>145</v>
      </c>
      <c r="H383" s="477" t="s">
        <v>146</v>
      </c>
      <c r="I383" s="475" t="s">
        <v>148</v>
      </c>
      <c r="J383" s="478" t="s">
        <v>149</v>
      </c>
      <c r="K383" s="479" t="s">
        <v>6379</v>
      </c>
      <c r="L383" s="475" t="s">
        <v>151</v>
      </c>
      <c r="M383" s="476" t="s">
        <v>154</v>
      </c>
      <c r="N383" s="480" t="s">
        <v>6380</v>
      </c>
      <c r="O383" s="481" t="s">
        <v>6381</v>
      </c>
      <c r="P383" s="482" t="s">
        <v>6382</v>
      </c>
    </row>
    <row r="384" spans="1:16" ht="26.25" customHeight="1" x14ac:dyDescent="0.25">
      <c r="A384" s="269">
        <v>107</v>
      </c>
      <c r="B384" s="275" t="s">
        <v>4325</v>
      </c>
      <c r="C384" s="273" t="s">
        <v>211</v>
      </c>
      <c r="D384" s="273" t="s">
        <v>4419</v>
      </c>
      <c r="E384" s="275" t="s">
        <v>4424</v>
      </c>
      <c r="F384" s="272"/>
      <c r="G384" s="272" t="s">
        <v>6601</v>
      </c>
      <c r="H384" s="529" t="s">
        <v>4426</v>
      </c>
      <c r="I384" s="269" t="s">
        <v>214</v>
      </c>
      <c r="J384" s="440" t="s">
        <v>446</v>
      </c>
      <c r="K384" s="464">
        <v>45425</v>
      </c>
      <c r="L384" s="658" t="s">
        <v>447</v>
      </c>
      <c r="M384" s="276" t="s">
        <v>6602</v>
      </c>
      <c r="N384" s="484"/>
      <c r="O384" s="485"/>
      <c r="P384" s="485"/>
    </row>
    <row r="385" spans="1:16" ht="26.25" customHeight="1" x14ac:dyDescent="0.25">
      <c r="A385" s="208">
        <v>27</v>
      </c>
      <c r="B385" s="500" t="s">
        <v>3614</v>
      </c>
      <c r="C385" s="501" t="s">
        <v>211</v>
      </c>
      <c r="D385" s="501" t="s">
        <v>3615</v>
      </c>
      <c r="E385" s="500" t="s">
        <v>3620</v>
      </c>
      <c r="F385" s="678" t="s">
        <v>6603</v>
      </c>
      <c r="G385" s="272"/>
      <c r="H385" s="529"/>
      <c r="I385" s="269" t="s">
        <v>214</v>
      </c>
      <c r="J385" s="440" t="s">
        <v>446</v>
      </c>
      <c r="K385" s="464">
        <v>45425</v>
      </c>
      <c r="L385" s="658" t="s">
        <v>447</v>
      </c>
      <c r="M385" s="108" t="s">
        <v>6599</v>
      </c>
      <c r="N385" s="486"/>
      <c r="O385" s="485"/>
      <c r="P385" s="485"/>
    </row>
    <row r="386" spans="1:16" ht="26.25" customHeight="1" x14ac:dyDescent="0.25">
      <c r="A386" s="208">
        <v>34</v>
      </c>
      <c r="B386" s="500" t="s">
        <v>3614</v>
      </c>
      <c r="C386" s="501" t="s">
        <v>211</v>
      </c>
      <c r="D386" s="501" t="s">
        <v>3615</v>
      </c>
      <c r="E386" s="500" t="s">
        <v>3624</v>
      </c>
      <c r="F386" s="502" t="s">
        <v>3625</v>
      </c>
      <c r="G386" s="502" t="s">
        <v>3626</v>
      </c>
      <c r="H386" s="529" t="s">
        <v>3627</v>
      </c>
      <c r="I386" s="269" t="s">
        <v>214</v>
      </c>
      <c r="J386" s="440" t="s">
        <v>446</v>
      </c>
      <c r="K386" s="464">
        <v>45425</v>
      </c>
      <c r="L386" s="658" t="s">
        <v>447</v>
      </c>
      <c r="M386" s="108" t="s">
        <v>6604</v>
      </c>
      <c r="N386" s="486"/>
      <c r="O386" s="485"/>
      <c r="P386" s="485"/>
    </row>
    <row r="387" spans="1:16" ht="26.25" customHeight="1" x14ac:dyDescent="0.25">
      <c r="A387" s="208">
        <v>36</v>
      </c>
      <c r="B387" s="500" t="s">
        <v>3614</v>
      </c>
      <c r="C387" s="501" t="s">
        <v>211</v>
      </c>
      <c r="D387" s="501" t="s">
        <v>3615</v>
      </c>
      <c r="E387" s="500" t="s">
        <v>3628</v>
      </c>
      <c r="F387" s="502" t="s">
        <v>3629</v>
      </c>
      <c r="G387" s="502" t="s">
        <v>3629</v>
      </c>
      <c r="H387" s="529"/>
      <c r="I387" s="269" t="s">
        <v>214</v>
      </c>
      <c r="J387" s="440" t="s">
        <v>446</v>
      </c>
      <c r="K387" s="464">
        <v>45425</v>
      </c>
      <c r="L387" s="658" t="s">
        <v>447</v>
      </c>
      <c r="M387" s="108" t="s">
        <v>6605</v>
      </c>
      <c r="N387" s="484"/>
      <c r="O387" s="485"/>
      <c r="P387" s="485"/>
    </row>
    <row r="388" spans="1:16" ht="26.25" customHeight="1" x14ac:dyDescent="0.25">
      <c r="A388" s="269">
        <v>37</v>
      </c>
      <c r="B388" s="275" t="s">
        <v>3614</v>
      </c>
      <c r="C388" s="273" t="s">
        <v>211</v>
      </c>
      <c r="D388" s="273" t="s">
        <v>3615</v>
      </c>
      <c r="E388" s="275" t="s">
        <v>3630</v>
      </c>
      <c r="F388" s="272" t="s">
        <v>3631</v>
      </c>
      <c r="G388" s="272" t="s">
        <v>3632</v>
      </c>
      <c r="H388" s="529" t="s">
        <v>3633</v>
      </c>
      <c r="I388" s="269" t="s">
        <v>214</v>
      </c>
      <c r="J388" s="440" t="s">
        <v>446</v>
      </c>
      <c r="K388" s="464">
        <v>45425</v>
      </c>
      <c r="L388" s="658" t="s">
        <v>447</v>
      </c>
      <c r="M388" s="276" t="s">
        <v>6602</v>
      </c>
      <c r="N388" s="484"/>
      <c r="O388" s="485"/>
      <c r="P388" s="485"/>
    </row>
    <row r="389" spans="1:16" ht="26.25" customHeight="1" x14ac:dyDescent="0.25">
      <c r="A389" s="208">
        <v>38</v>
      </c>
      <c r="B389" s="500" t="s">
        <v>3614</v>
      </c>
      <c r="C389" s="501" t="s">
        <v>211</v>
      </c>
      <c r="D389" s="501" t="s">
        <v>3615</v>
      </c>
      <c r="E389" s="500" t="s">
        <v>3635</v>
      </c>
      <c r="F389" s="502"/>
      <c r="G389" s="502" t="s">
        <v>3636</v>
      </c>
      <c r="H389" s="529"/>
      <c r="I389" s="269" t="s">
        <v>214</v>
      </c>
      <c r="J389" s="440" t="s">
        <v>446</v>
      </c>
      <c r="K389" s="464">
        <v>45425</v>
      </c>
      <c r="L389" s="658" t="s">
        <v>447</v>
      </c>
      <c r="M389" s="108" t="s">
        <v>6606</v>
      </c>
      <c r="N389" s="484"/>
      <c r="O389" s="485"/>
      <c r="P389" s="485"/>
    </row>
    <row r="390" spans="1:16" ht="26.25" customHeight="1" x14ac:dyDescent="0.25">
      <c r="A390" s="208">
        <v>42</v>
      </c>
      <c r="B390" s="500" t="s">
        <v>3614</v>
      </c>
      <c r="C390" s="501" t="s">
        <v>211</v>
      </c>
      <c r="D390" s="501" t="s">
        <v>3615</v>
      </c>
      <c r="E390" s="500" t="s">
        <v>3637</v>
      </c>
      <c r="F390" s="502"/>
      <c r="G390" s="502" t="s">
        <v>3638</v>
      </c>
      <c r="H390" s="529"/>
      <c r="I390" s="269" t="s">
        <v>214</v>
      </c>
      <c r="J390" s="440" t="s">
        <v>446</v>
      </c>
      <c r="K390" s="464">
        <v>45425</v>
      </c>
      <c r="L390" s="658" t="s">
        <v>447</v>
      </c>
      <c r="M390" s="108" t="s">
        <v>6607</v>
      </c>
      <c r="N390" s="484"/>
      <c r="O390" s="485"/>
      <c r="P390" s="485"/>
    </row>
    <row r="391" spans="1:16" ht="26.25" customHeight="1" x14ac:dyDescent="0.25">
      <c r="A391" s="269">
        <v>44</v>
      </c>
      <c r="B391" s="275" t="s">
        <v>3614</v>
      </c>
      <c r="C391" s="273" t="s">
        <v>211</v>
      </c>
      <c r="D391" s="273" t="s">
        <v>3615</v>
      </c>
      <c r="E391" s="275" t="s">
        <v>3640</v>
      </c>
      <c r="F391" s="272"/>
      <c r="G391" s="272" t="s">
        <v>3641</v>
      </c>
      <c r="H391" s="529"/>
      <c r="I391" s="269" t="s">
        <v>214</v>
      </c>
      <c r="J391" s="440" t="s">
        <v>446</v>
      </c>
      <c r="K391" s="464">
        <v>45425</v>
      </c>
      <c r="L391" s="658" t="s">
        <v>447</v>
      </c>
      <c r="M391" s="276" t="s">
        <v>6602</v>
      </c>
      <c r="N391" s="484"/>
      <c r="O391" s="485"/>
      <c r="P391" s="485"/>
    </row>
    <row r="392" spans="1:16" ht="41.25" customHeight="1" x14ac:dyDescent="0.25">
      <c r="A392" s="208">
        <v>31</v>
      </c>
      <c r="B392" s="500" t="s">
        <v>3614</v>
      </c>
      <c r="C392" s="501" t="s">
        <v>211</v>
      </c>
      <c r="D392" s="501" t="s">
        <v>3615</v>
      </c>
      <c r="E392" s="500" t="s">
        <v>3622</v>
      </c>
      <c r="F392" s="502"/>
      <c r="G392" s="502" t="s">
        <v>3623</v>
      </c>
      <c r="H392" s="529"/>
      <c r="I392" s="269" t="s">
        <v>214</v>
      </c>
      <c r="J392" s="440" t="s">
        <v>446</v>
      </c>
      <c r="K392" s="464">
        <v>45425</v>
      </c>
      <c r="L392" s="679" t="s">
        <v>6608</v>
      </c>
      <c r="M392" s="108" t="s">
        <v>6609</v>
      </c>
      <c r="N392" s="486"/>
      <c r="O392" s="485"/>
      <c r="P392" s="485"/>
    </row>
    <row r="393" spans="1:16" ht="18.75" customHeight="1" thickBot="1" x14ac:dyDescent="0.3">
      <c r="A393" s="598"/>
      <c r="B393" s="599"/>
      <c r="C393" s="600"/>
      <c r="D393" s="600"/>
      <c r="E393" s="599"/>
      <c r="F393" s="601"/>
      <c r="G393" s="601"/>
      <c r="H393" s="603"/>
      <c r="I393" s="598"/>
      <c r="J393" s="544"/>
      <c r="K393" s="446"/>
      <c r="L393" s="646"/>
      <c r="M393" s="81"/>
      <c r="N393" s="604"/>
      <c r="P393" s="605"/>
    </row>
    <row r="394" spans="1:16" ht="18" thickBot="1" x14ac:dyDescent="0.35">
      <c r="A394" s="467"/>
      <c r="B394" s="469"/>
      <c r="C394" s="498"/>
      <c r="D394" s="468"/>
      <c r="E394" s="468"/>
      <c r="F394" s="468"/>
      <c r="G394" s="468"/>
      <c r="H394" s="469" t="s">
        <v>6610</v>
      </c>
      <c r="I394" s="468"/>
      <c r="J394" s="468"/>
      <c r="K394" s="470"/>
      <c r="L394" s="468"/>
      <c r="M394" s="471"/>
      <c r="N394" s="468"/>
      <c r="O394" s="472"/>
      <c r="P394" s="473"/>
    </row>
    <row r="395" spans="1:16" ht="51.75" customHeight="1" thickBot="1" x14ac:dyDescent="0.3">
      <c r="A395" s="474" t="s">
        <v>137</v>
      </c>
      <c r="B395" s="496" t="s">
        <v>138</v>
      </c>
      <c r="C395" s="475" t="s">
        <v>139</v>
      </c>
      <c r="D395" s="475" t="s">
        <v>141</v>
      </c>
      <c r="E395" s="476" t="s">
        <v>143</v>
      </c>
      <c r="F395" s="477" t="s">
        <v>144</v>
      </c>
      <c r="G395" s="477" t="s">
        <v>145</v>
      </c>
      <c r="H395" s="477" t="s">
        <v>146</v>
      </c>
      <c r="I395" s="475" t="s">
        <v>148</v>
      </c>
      <c r="J395" s="478" t="s">
        <v>149</v>
      </c>
      <c r="K395" s="479" t="s">
        <v>6379</v>
      </c>
      <c r="L395" s="475" t="s">
        <v>151</v>
      </c>
      <c r="M395" s="476" t="s">
        <v>154</v>
      </c>
      <c r="N395" s="480" t="s">
        <v>6380</v>
      </c>
      <c r="O395" s="481" t="s">
        <v>6381</v>
      </c>
      <c r="P395" s="482" t="s">
        <v>6382</v>
      </c>
    </row>
    <row r="396" spans="1:16" ht="26.25" customHeight="1" x14ac:dyDescent="0.25">
      <c r="A396" s="269">
        <v>4</v>
      </c>
      <c r="B396" s="275" t="s">
        <v>598</v>
      </c>
      <c r="C396" s="273" t="s">
        <v>211</v>
      </c>
      <c r="D396" s="273" t="s">
        <v>599</v>
      </c>
      <c r="E396" s="275" t="s">
        <v>833</v>
      </c>
      <c r="F396" s="272">
        <v>7470198312</v>
      </c>
      <c r="G396" s="272">
        <v>7470198312</v>
      </c>
      <c r="H396" s="529"/>
      <c r="I396" s="269" t="s">
        <v>214</v>
      </c>
      <c r="J396" s="493" t="s">
        <v>340</v>
      </c>
      <c r="K396" s="464">
        <v>45426</v>
      </c>
      <c r="L396" s="680" t="s">
        <v>6611</v>
      </c>
      <c r="M396" s="276" t="s">
        <v>6612</v>
      </c>
      <c r="N396" s="484"/>
      <c r="O396" s="485"/>
      <c r="P396" s="485"/>
    </row>
    <row r="397" spans="1:16" ht="38.25" customHeight="1" x14ac:dyDescent="0.25">
      <c r="A397" s="208" t="s">
        <v>1167</v>
      </c>
      <c r="B397" s="500" t="s">
        <v>593</v>
      </c>
      <c r="C397" s="501" t="s">
        <v>211</v>
      </c>
      <c r="D397" s="501" t="s">
        <v>594</v>
      </c>
      <c r="E397" s="500" t="s">
        <v>1168</v>
      </c>
      <c r="F397" s="502" t="s">
        <v>6613</v>
      </c>
      <c r="G397" s="502" t="s">
        <v>6614</v>
      </c>
      <c r="H397" s="465"/>
      <c r="I397" s="269" t="s">
        <v>214</v>
      </c>
      <c r="J397" s="493" t="s">
        <v>340</v>
      </c>
      <c r="K397" s="464">
        <v>45426</v>
      </c>
      <c r="L397" s="440" t="s">
        <v>6383</v>
      </c>
      <c r="M397" s="108" t="s">
        <v>6615</v>
      </c>
      <c r="N397" s="486"/>
      <c r="O397" s="485"/>
      <c r="P397" s="485"/>
    </row>
    <row r="398" spans="1:16" ht="49.5" customHeight="1" x14ac:dyDescent="0.25">
      <c r="A398" s="208" t="s">
        <v>1150</v>
      </c>
      <c r="B398" s="500" t="s">
        <v>1086</v>
      </c>
      <c r="C398" s="501" t="s">
        <v>211</v>
      </c>
      <c r="D398" s="501" t="s">
        <v>1087</v>
      </c>
      <c r="E398" s="500" t="s">
        <v>1151</v>
      </c>
      <c r="F398" s="502" t="s">
        <v>1152</v>
      </c>
      <c r="G398" s="684" t="s">
        <v>1153</v>
      </c>
      <c r="H398" s="502" t="s">
        <v>1154</v>
      </c>
      <c r="I398" s="208" t="s">
        <v>214</v>
      </c>
      <c r="J398" s="504" t="s">
        <v>340</v>
      </c>
      <c r="K398" s="681">
        <v>45426</v>
      </c>
      <c r="L398" s="214" t="s">
        <v>264</v>
      </c>
      <c r="M398" s="680" t="s">
        <v>6616</v>
      </c>
      <c r="N398" s="682"/>
      <c r="O398" s="683"/>
      <c r="P398" s="683"/>
    </row>
    <row r="399" spans="1:16" ht="49.5" customHeight="1" x14ac:dyDescent="0.25">
      <c r="A399" s="208">
        <v>2</v>
      </c>
      <c r="B399" s="500" t="s">
        <v>1086</v>
      </c>
      <c r="C399" s="501" t="s">
        <v>211</v>
      </c>
      <c r="D399" s="501" t="s">
        <v>1087</v>
      </c>
      <c r="E399" s="500" t="s">
        <v>1161</v>
      </c>
      <c r="F399" s="502" t="s">
        <v>1162</v>
      </c>
      <c r="G399" s="684"/>
      <c r="H399" s="502" t="s">
        <v>1163</v>
      </c>
      <c r="I399" s="208" t="s">
        <v>214</v>
      </c>
      <c r="J399" s="504" t="s">
        <v>340</v>
      </c>
      <c r="K399" s="681">
        <v>45426</v>
      </c>
      <c r="L399" s="214" t="s">
        <v>264</v>
      </c>
      <c r="M399" s="107" t="s">
        <v>6617</v>
      </c>
      <c r="N399" s="682" t="s">
        <v>372</v>
      </c>
      <c r="O399" s="683"/>
      <c r="P399" s="683"/>
    </row>
    <row r="400" spans="1:16" ht="42.75" customHeight="1" x14ac:dyDescent="0.25">
      <c r="A400" s="208">
        <v>76</v>
      </c>
      <c r="B400" s="500" t="s">
        <v>336</v>
      </c>
      <c r="C400" s="501" t="s">
        <v>211</v>
      </c>
      <c r="D400" s="501" t="s">
        <v>362</v>
      </c>
      <c r="E400" s="500" t="s">
        <v>872</v>
      </c>
      <c r="F400" s="502" t="s">
        <v>6618</v>
      </c>
      <c r="G400" s="272"/>
      <c r="H400" s="529"/>
      <c r="I400" s="269" t="s">
        <v>214</v>
      </c>
      <c r="J400" s="493" t="s">
        <v>340</v>
      </c>
      <c r="K400" s="464">
        <v>45426</v>
      </c>
      <c r="L400" s="440" t="s">
        <v>6383</v>
      </c>
      <c r="M400" s="108" t="s">
        <v>6619</v>
      </c>
      <c r="N400" s="486"/>
      <c r="O400" s="485"/>
      <c r="P400" s="485"/>
    </row>
    <row r="401" spans="1:16" ht="42" customHeight="1" x14ac:dyDescent="0.25">
      <c r="A401" s="208" t="s">
        <v>1155</v>
      </c>
      <c r="B401" s="500" t="s">
        <v>336</v>
      </c>
      <c r="C401" s="271" t="s">
        <v>211</v>
      </c>
      <c r="D401" s="271" t="s">
        <v>354</v>
      </c>
      <c r="E401" s="208" t="s">
        <v>1156</v>
      </c>
      <c r="F401" s="502" t="s">
        <v>6390</v>
      </c>
      <c r="G401" s="502" t="s">
        <v>1157</v>
      </c>
      <c r="H401" s="465"/>
      <c r="I401" s="269" t="s">
        <v>214</v>
      </c>
      <c r="J401" s="493" t="s">
        <v>340</v>
      </c>
      <c r="K401" s="464">
        <v>45426</v>
      </c>
      <c r="L401" s="440" t="s">
        <v>264</v>
      </c>
      <c r="M401" s="108" t="s">
        <v>6620</v>
      </c>
      <c r="N401" s="486"/>
      <c r="O401" s="485"/>
      <c r="P401" s="485"/>
    </row>
    <row r="402" spans="1:16" ht="26.25" customHeight="1" x14ac:dyDescent="0.25">
      <c r="A402" s="208" t="s">
        <v>2325</v>
      </c>
      <c r="B402" s="500" t="s">
        <v>336</v>
      </c>
      <c r="C402" s="501" t="s">
        <v>211</v>
      </c>
      <c r="D402" s="501" t="s">
        <v>354</v>
      </c>
      <c r="E402" s="500" t="s">
        <v>6621</v>
      </c>
      <c r="F402" s="502" t="s">
        <v>6621</v>
      </c>
      <c r="G402" s="502"/>
      <c r="H402" s="503"/>
      <c r="I402" s="208" t="s">
        <v>214</v>
      </c>
      <c r="J402" s="504" t="s">
        <v>340</v>
      </c>
      <c r="K402" s="681">
        <v>45426</v>
      </c>
      <c r="L402" s="214" t="s">
        <v>264</v>
      </c>
      <c r="M402" s="680" t="s">
        <v>6622</v>
      </c>
      <c r="N402" s="682"/>
      <c r="O402" s="683"/>
      <c r="P402" s="683"/>
    </row>
    <row r="403" spans="1:16" ht="15.75" thickBot="1" x14ac:dyDescent="0.3"/>
    <row r="404" spans="1:16" ht="18" thickBot="1" x14ac:dyDescent="0.35">
      <c r="A404" s="467"/>
      <c r="B404" s="469"/>
      <c r="C404" s="498"/>
      <c r="D404" s="468"/>
      <c r="E404" s="468"/>
      <c r="F404" s="468"/>
      <c r="G404" s="468"/>
      <c r="H404" s="469" t="s">
        <v>6623</v>
      </c>
      <c r="I404" s="468"/>
      <c r="J404" s="468"/>
      <c r="K404" s="470"/>
      <c r="L404" s="468"/>
      <c r="M404" s="471"/>
      <c r="N404" s="468"/>
      <c r="O404" s="472"/>
      <c r="P404" s="473"/>
    </row>
    <row r="405" spans="1:16" ht="51.75" customHeight="1" thickBot="1" x14ac:dyDescent="0.3">
      <c r="A405" s="474" t="s">
        <v>137</v>
      </c>
      <c r="B405" s="496" t="s">
        <v>138</v>
      </c>
      <c r="C405" s="475" t="s">
        <v>139</v>
      </c>
      <c r="D405" s="475" t="s">
        <v>141</v>
      </c>
      <c r="E405" s="476" t="s">
        <v>143</v>
      </c>
      <c r="F405" s="477" t="s">
        <v>144</v>
      </c>
      <c r="G405" s="477" t="s">
        <v>145</v>
      </c>
      <c r="H405" s="477" t="s">
        <v>146</v>
      </c>
      <c r="I405" s="475" t="s">
        <v>148</v>
      </c>
      <c r="J405" s="478" t="s">
        <v>149</v>
      </c>
      <c r="K405" s="479" t="s">
        <v>6379</v>
      </c>
      <c r="L405" s="475" t="s">
        <v>151</v>
      </c>
      <c r="M405" s="476" t="s">
        <v>154</v>
      </c>
      <c r="N405" s="480" t="s">
        <v>6380</v>
      </c>
      <c r="O405" s="481" t="s">
        <v>6381</v>
      </c>
      <c r="P405" s="482" t="s">
        <v>6382</v>
      </c>
    </row>
    <row r="406" spans="1:16" ht="26.25" customHeight="1" x14ac:dyDescent="0.25">
      <c r="A406" s="269" t="s">
        <v>1116</v>
      </c>
      <c r="B406" s="275" t="s">
        <v>220</v>
      </c>
      <c r="C406" s="273" t="s">
        <v>211</v>
      </c>
      <c r="D406" s="273" t="s">
        <v>221</v>
      </c>
      <c r="E406" s="275" t="s">
        <v>1117</v>
      </c>
      <c r="F406" s="272">
        <v>7415508478</v>
      </c>
      <c r="G406" s="272"/>
      <c r="H406" s="465"/>
      <c r="I406" s="269" t="s">
        <v>214</v>
      </c>
      <c r="J406" s="493" t="s">
        <v>6395</v>
      </c>
      <c r="K406" s="464">
        <v>45426</v>
      </c>
      <c r="L406" s="680" t="s">
        <v>6611</v>
      </c>
      <c r="M406" s="680" t="s">
        <v>6624</v>
      </c>
      <c r="N406" s="484"/>
      <c r="O406" s="485"/>
      <c r="P406" s="485"/>
    </row>
    <row r="407" spans="1:16" ht="39" customHeight="1" x14ac:dyDescent="0.25">
      <c r="A407" s="208" t="s">
        <v>848</v>
      </c>
      <c r="B407" s="500" t="s">
        <v>237</v>
      </c>
      <c r="C407" s="501" t="s">
        <v>211</v>
      </c>
      <c r="D407" s="501" t="s">
        <v>238</v>
      </c>
      <c r="E407" s="500" t="s">
        <v>849</v>
      </c>
      <c r="F407" s="502"/>
      <c r="G407" s="502" t="s">
        <v>850</v>
      </c>
      <c r="H407" s="529"/>
      <c r="I407" s="269" t="s">
        <v>214</v>
      </c>
      <c r="J407" s="493" t="s">
        <v>6395</v>
      </c>
      <c r="K407" s="464">
        <v>45426</v>
      </c>
      <c r="L407" s="440" t="s">
        <v>6383</v>
      </c>
      <c r="M407" s="108" t="s">
        <v>6625</v>
      </c>
      <c r="N407" s="484"/>
      <c r="O407" s="485"/>
      <c r="P407" s="485"/>
    </row>
    <row r="408" spans="1:16" ht="26.25" customHeight="1" x14ac:dyDescent="0.25">
      <c r="A408" s="269">
        <v>32</v>
      </c>
      <c r="B408" s="275" t="s">
        <v>237</v>
      </c>
      <c r="C408" s="273" t="s">
        <v>211</v>
      </c>
      <c r="D408" s="273" t="s">
        <v>238</v>
      </c>
      <c r="E408" s="275" t="s">
        <v>1109</v>
      </c>
      <c r="F408" s="272"/>
      <c r="G408" s="272" t="s">
        <v>1110</v>
      </c>
      <c r="H408" s="529" t="s">
        <v>1111</v>
      </c>
      <c r="I408" s="269" t="s">
        <v>214</v>
      </c>
      <c r="J408" s="493" t="s">
        <v>6395</v>
      </c>
      <c r="K408" s="464">
        <v>45426</v>
      </c>
      <c r="L408" s="440" t="s">
        <v>6383</v>
      </c>
      <c r="M408" s="276" t="s">
        <v>6626</v>
      </c>
      <c r="N408" s="484"/>
      <c r="O408" s="485"/>
      <c r="P408" s="485"/>
    </row>
    <row r="409" spans="1:16" ht="26.25" customHeight="1" x14ac:dyDescent="0.25">
      <c r="A409" s="208" t="s">
        <v>1112</v>
      </c>
      <c r="B409" s="500" t="s">
        <v>237</v>
      </c>
      <c r="C409" s="501" t="s">
        <v>211</v>
      </c>
      <c r="D409" s="501" t="s">
        <v>238</v>
      </c>
      <c r="E409" s="500" t="s">
        <v>1113</v>
      </c>
      <c r="F409" s="502" t="s">
        <v>1114</v>
      </c>
      <c r="G409" s="502"/>
      <c r="H409" s="529"/>
      <c r="I409" s="269" t="s">
        <v>214</v>
      </c>
      <c r="J409" s="493" t="s">
        <v>6395</v>
      </c>
      <c r="K409" s="464">
        <v>45426</v>
      </c>
      <c r="L409" s="440" t="s">
        <v>264</v>
      </c>
      <c r="M409" s="108" t="s">
        <v>6627</v>
      </c>
      <c r="N409" s="486"/>
      <c r="O409" s="485"/>
      <c r="P409" s="485"/>
    </row>
    <row r="410" spans="1:16" ht="26.25" customHeight="1" x14ac:dyDescent="0.25">
      <c r="A410" s="269">
        <v>1</v>
      </c>
      <c r="B410" s="275" t="s">
        <v>499</v>
      </c>
      <c r="C410" s="273" t="s">
        <v>211</v>
      </c>
      <c r="D410" s="273" t="s">
        <v>500</v>
      </c>
      <c r="E410" s="275" t="s">
        <v>878</v>
      </c>
      <c r="F410" s="272"/>
      <c r="G410" s="272" t="s">
        <v>879</v>
      </c>
      <c r="H410" s="529"/>
      <c r="I410" s="269" t="s">
        <v>214</v>
      </c>
      <c r="J410" s="493" t="s">
        <v>6395</v>
      </c>
      <c r="K410" s="464">
        <v>45426</v>
      </c>
      <c r="L410" s="440" t="s">
        <v>264</v>
      </c>
      <c r="M410" s="276" t="s">
        <v>6626</v>
      </c>
      <c r="N410" s="484"/>
      <c r="O410" s="485"/>
      <c r="P410" s="485"/>
    </row>
    <row r="411" spans="1:16" ht="26.25" customHeight="1" x14ac:dyDescent="0.25">
      <c r="A411" s="269">
        <v>12</v>
      </c>
      <c r="B411" s="275" t="s">
        <v>499</v>
      </c>
      <c r="C411" s="273" t="s">
        <v>211</v>
      </c>
      <c r="D411" s="273" t="s">
        <v>500</v>
      </c>
      <c r="E411" s="275" t="s">
        <v>3602</v>
      </c>
      <c r="F411" s="272"/>
      <c r="G411" s="272"/>
      <c r="H411" s="529"/>
      <c r="I411" s="269" t="s">
        <v>214</v>
      </c>
      <c r="J411" s="493" t="s">
        <v>6395</v>
      </c>
      <c r="K411" s="464">
        <v>45426</v>
      </c>
      <c r="L411" s="440" t="s">
        <v>264</v>
      </c>
      <c r="M411" s="108" t="s">
        <v>6628</v>
      </c>
      <c r="N411" s="484"/>
      <c r="O411" s="485"/>
      <c r="P411" s="485"/>
    </row>
    <row r="412" spans="1:16" ht="15.75" thickBot="1" x14ac:dyDescent="0.3">
      <c r="A412" s="598"/>
      <c r="B412" s="599"/>
      <c r="C412" s="600"/>
      <c r="D412" s="600"/>
      <c r="E412" s="599"/>
      <c r="F412" s="601"/>
      <c r="G412" s="601"/>
      <c r="H412" s="603"/>
      <c r="I412" s="598"/>
      <c r="J412" s="544"/>
      <c r="K412" s="446"/>
      <c r="L412" s="544"/>
      <c r="M412" s="81"/>
      <c r="N412" s="604"/>
      <c r="P412" s="605"/>
    </row>
    <row r="413" spans="1:16" ht="18" thickBot="1" x14ac:dyDescent="0.35">
      <c r="A413" s="467"/>
      <c r="B413" s="469"/>
      <c r="C413" s="498"/>
      <c r="D413" s="468"/>
      <c r="E413" s="468"/>
      <c r="F413" s="468"/>
      <c r="G413" s="468"/>
      <c r="H413" s="469" t="s">
        <v>6629</v>
      </c>
      <c r="I413" s="468"/>
      <c r="J413" s="468"/>
      <c r="K413" s="470"/>
      <c r="L413" s="468"/>
      <c r="M413" s="471"/>
      <c r="N413" s="468"/>
      <c r="O413" s="472"/>
      <c r="P413" s="473"/>
    </row>
    <row r="414" spans="1:16" ht="51.75" thickBot="1" x14ac:dyDescent="0.3">
      <c r="A414" s="474" t="s">
        <v>137</v>
      </c>
      <c r="B414" s="496" t="s">
        <v>138</v>
      </c>
      <c r="C414" s="475" t="s">
        <v>139</v>
      </c>
      <c r="D414" s="475" t="s">
        <v>141</v>
      </c>
      <c r="E414" s="476" t="s">
        <v>143</v>
      </c>
      <c r="F414" s="477" t="s">
        <v>144</v>
      </c>
      <c r="G414" s="477" t="s">
        <v>145</v>
      </c>
      <c r="H414" s="477" t="s">
        <v>146</v>
      </c>
      <c r="I414" s="475" t="s">
        <v>148</v>
      </c>
      <c r="J414" s="478" t="s">
        <v>149</v>
      </c>
      <c r="K414" s="479" t="s">
        <v>6379</v>
      </c>
      <c r="L414" s="475" t="s">
        <v>151</v>
      </c>
      <c r="M414" s="476" t="s">
        <v>154</v>
      </c>
      <c r="N414" s="480" t="s">
        <v>6380</v>
      </c>
      <c r="O414" s="481" t="s">
        <v>6381</v>
      </c>
      <c r="P414" s="482" t="s">
        <v>6382</v>
      </c>
    </row>
    <row r="415" spans="1:16" ht="25.5" x14ac:dyDescent="0.25">
      <c r="A415" s="650">
        <v>50</v>
      </c>
      <c r="B415" s="651" t="s">
        <v>441</v>
      </c>
      <c r="C415" s="650" t="s">
        <v>211</v>
      </c>
      <c r="D415" s="650" t="s">
        <v>442</v>
      </c>
      <c r="E415" s="269" t="s">
        <v>1135</v>
      </c>
      <c r="F415" s="272" t="s">
        <v>1136</v>
      </c>
      <c r="G415" s="272" t="s">
        <v>1136</v>
      </c>
      <c r="H415" s="272" t="s">
        <v>1137</v>
      </c>
      <c r="I415" s="269" t="s">
        <v>214</v>
      </c>
      <c r="J415" s="440" t="s">
        <v>446</v>
      </c>
      <c r="K415" s="464">
        <v>45427</v>
      </c>
      <c r="L415" s="658" t="s">
        <v>447</v>
      </c>
      <c r="M415" s="276" t="s">
        <v>6630</v>
      </c>
      <c r="N415" s="649"/>
      <c r="O415" s="650"/>
      <c r="P415" s="650"/>
    </row>
    <row r="416" spans="1:16" ht="38.25" x14ac:dyDescent="0.25">
      <c r="A416" s="208" t="s">
        <v>3646</v>
      </c>
      <c r="B416" s="500" t="s">
        <v>3614</v>
      </c>
      <c r="C416" s="501" t="s">
        <v>211</v>
      </c>
      <c r="D416" s="501" t="s">
        <v>3615</v>
      </c>
      <c r="E416" s="500" t="s">
        <v>3647</v>
      </c>
      <c r="F416" s="502"/>
      <c r="G416" s="502" t="s">
        <v>3648</v>
      </c>
      <c r="H416" s="465"/>
      <c r="I416" s="269" t="s">
        <v>214</v>
      </c>
      <c r="J416" s="493" t="s">
        <v>446</v>
      </c>
      <c r="K416" s="464">
        <v>45426</v>
      </c>
      <c r="L416" s="440" t="s">
        <v>447</v>
      </c>
      <c r="M416" s="108" t="s">
        <v>6627</v>
      </c>
      <c r="N416" s="484"/>
      <c r="O416" s="485"/>
      <c r="P416" s="485"/>
    </row>
    <row r="417" spans="1:16" ht="25.5" x14ac:dyDescent="0.25">
      <c r="A417" s="269" t="s">
        <v>3649</v>
      </c>
      <c r="B417" s="275" t="s">
        <v>3614</v>
      </c>
      <c r="C417" s="273" t="s">
        <v>211</v>
      </c>
      <c r="D417" s="273" t="s">
        <v>3615</v>
      </c>
      <c r="E417" s="275" t="s">
        <v>3650</v>
      </c>
      <c r="F417" s="272" t="s">
        <v>3651</v>
      </c>
      <c r="G417" s="272"/>
      <c r="H417" s="465" t="s">
        <v>3652</v>
      </c>
      <c r="I417" s="269" t="s">
        <v>214</v>
      </c>
      <c r="J417" s="493" t="s">
        <v>446</v>
      </c>
      <c r="K417" s="464">
        <v>45426</v>
      </c>
      <c r="L417" s="440" t="s">
        <v>447</v>
      </c>
      <c r="M417" s="276" t="s">
        <v>6630</v>
      </c>
      <c r="N417" s="486"/>
      <c r="O417" s="485"/>
      <c r="P417" s="485"/>
    </row>
    <row r="418" spans="1:16" ht="25.5" x14ac:dyDescent="0.25">
      <c r="A418" s="208" t="s">
        <v>3654</v>
      </c>
      <c r="B418" s="500" t="s">
        <v>3614</v>
      </c>
      <c r="C418" s="501" t="s">
        <v>211</v>
      </c>
      <c r="D418" s="501" t="s">
        <v>3615</v>
      </c>
      <c r="E418" s="500" t="s">
        <v>3655</v>
      </c>
      <c r="F418" s="502"/>
      <c r="G418" s="502" t="s">
        <v>3656</v>
      </c>
      <c r="H418" s="465"/>
      <c r="I418" s="269" t="s">
        <v>214</v>
      </c>
      <c r="J418" s="493" t="s">
        <v>446</v>
      </c>
      <c r="K418" s="464">
        <v>45426</v>
      </c>
      <c r="L418" s="440" t="s">
        <v>447</v>
      </c>
      <c r="M418" s="276" t="s">
        <v>6630</v>
      </c>
      <c r="N418" s="486"/>
      <c r="O418" s="485"/>
      <c r="P418" s="485"/>
    </row>
    <row r="419" spans="1:16" ht="25.5" x14ac:dyDescent="0.25">
      <c r="A419" s="269" t="s">
        <v>3657</v>
      </c>
      <c r="B419" s="275" t="s">
        <v>3614</v>
      </c>
      <c r="C419" s="273" t="s">
        <v>211</v>
      </c>
      <c r="D419" s="273" t="s">
        <v>3615</v>
      </c>
      <c r="E419" s="275" t="s">
        <v>3658</v>
      </c>
      <c r="F419" s="272"/>
      <c r="G419" s="272" t="s">
        <v>3659</v>
      </c>
      <c r="H419" s="465" t="s">
        <v>3660</v>
      </c>
      <c r="I419" s="269" t="s">
        <v>214</v>
      </c>
      <c r="J419" s="493" t="s">
        <v>446</v>
      </c>
      <c r="K419" s="464">
        <v>45426</v>
      </c>
      <c r="L419" s="440" t="s">
        <v>447</v>
      </c>
      <c r="M419" s="276" t="s">
        <v>6630</v>
      </c>
      <c r="N419" s="486"/>
      <c r="O419" s="485"/>
      <c r="P419" s="485"/>
    </row>
    <row r="420" spans="1:16" ht="25.5" x14ac:dyDescent="0.25">
      <c r="A420" s="208" t="s">
        <v>3661</v>
      </c>
      <c r="B420" s="500" t="s">
        <v>3614</v>
      </c>
      <c r="C420" s="501" t="s">
        <v>211</v>
      </c>
      <c r="D420" s="501" t="s">
        <v>3615</v>
      </c>
      <c r="E420" s="500" t="s">
        <v>3662</v>
      </c>
      <c r="F420" s="502" t="s">
        <v>3663</v>
      </c>
      <c r="G420" s="502">
        <v>7446687757</v>
      </c>
      <c r="H420" s="465" t="s">
        <v>3664</v>
      </c>
      <c r="I420" s="269" t="s">
        <v>214</v>
      </c>
      <c r="J420" s="493" t="s">
        <v>446</v>
      </c>
      <c r="K420" s="464">
        <v>45426</v>
      </c>
      <c r="L420" s="440" t="s">
        <v>447</v>
      </c>
      <c r="M420" s="276" t="s">
        <v>6630</v>
      </c>
      <c r="N420" s="484"/>
      <c r="O420" s="485"/>
      <c r="P420" s="485"/>
    </row>
    <row r="421" spans="1:16" ht="25.5" x14ac:dyDescent="0.25">
      <c r="A421" s="208" t="s">
        <v>3665</v>
      </c>
      <c r="B421" s="500" t="s">
        <v>3614</v>
      </c>
      <c r="C421" s="501" t="s">
        <v>211</v>
      </c>
      <c r="D421" s="501" t="s">
        <v>3615</v>
      </c>
      <c r="E421" s="500" t="s">
        <v>3666</v>
      </c>
      <c r="F421" s="502" t="s">
        <v>3667</v>
      </c>
      <c r="G421" s="272"/>
      <c r="H421" s="465"/>
      <c r="I421" s="269" t="s">
        <v>214</v>
      </c>
      <c r="J421" s="493" t="s">
        <v>446</v>
      </c>
      <c r="K421" s="464">
        <v>45426</v>
      </c>
      <c r="L421" s="440" t="s">
        <v>447</v>
      </c>
      <c r="M421" s="276" t="s">
        <v>6630</v>
      </c>
      <c r="N421" s="484"/>
      <c r="O421" s="485"/>
      <c r="P421" s="485"/>
    </row>
    <row r="422" spans="1:16" ht="25.5" x14ac:dyDescent="0.25">
      <c r="A422" s="619">
        <v>68</v>
      </c>
      <c r="B422" s="620" t="s">
        <v>3614</v>
      </c>
      <c r="C422" s="621" t="s">
        <v>211</v>
      </c>
      <c r="D422" s="621" t="s">
        <v>3615</v>
      </c>
      <c r="E422" s="620" t="s">
        <v>3669</v>
      </c>
      <c r="F422" s="622" t="s">
        <v>372</v>
      </c>
      <c r="G422" s="622"/>
      <c r="H422" s="652" t="s">
        <v>3670</v>
      </c>
      <c r="I422" s="619" t="s">
        <v>214</v>
      </c>
      <c r="J422" s="624" t="s">
        <v>446</v>
      </c>
      <c r="K422" s="661">
        <v>45426</v>
      </c>
      <c r="L422" s="654" t="s">
        <v>447</v>
      </c>
      <c r="M422" s="626" t="s">
        <v>6631</v>
      </c>
      <c r="N422" s="627"/>
      <c r="O422" s="628"/>
      <c r="P422" s="628"/>
    </row>
    <row r="423" spans="1:16" ht="25.5" x14ac:dyDescent="0.25">
      <c r="A423" s="269">
        <v>72</v>
      </c>
      <c r="B423" s="275" t="s">
        <v>3614</v>
      </c>
      <c r="C423" s="273" t="s">
        <v>211</v>
      </c>
      <c r="D423" s="273" t="s">
        <v>3615</v>
      </c>
      <c r="E423" s="275" t="s">
        <v>3676</v>
      </c>
      <c r="F423" s="272"/>
      <c r="G423" s="272"/>
      <c r="H423" s="465"/>
      <c r="I423" s="269" t="s">
        <v>214</v>
      </c>
      <c r="J423" s="493" t="s">
        <v>446</v>
      </c>
      <c r="K423" s="464">
        <v>45426</v>
      </c>
      <c r="L423" s="440" t="s">
        <v>447</v>
      </c>
      <c r="M423" s="276" t="s">
        <v>6632</v>
      </c>
      <c r="N423" s="484"/>
      <c r="O423" s="485"/>
      <c r="P423" s="485"/>
    </row>
    <row r="424" spans="1:16" ht="25.5" x14ac:dyDescent="0.25">
      <c r="A424" s="208">
        <v>74</v>
      </c>
      <c r="B424" s="500" t="s">
        <v>3614</v>
      </c>
      <c r="C424" s="501" t="s">
        <v>211</v>
      </c>
      <c r="D424" s="501" t="s">
        <v>3615</v>
      </c>
      <c r="E424" s="500" t="s">
        <v>3677</v>
      </c>
      <c r="F424" s="502" t="s">
        <v>3678</v>
      </c>
      <c r="G424" s="272"/>
      <c r="H424" s="465"/>
      <c r="I424" s="269" t="s">
        <v>214</v>
      </c>
      <c r="J424" s="493" t="s">
        <v>446</v>
      </c>
      <c r="K424" s="464">
        <v>45426</v>
      </c>
      <c r="L424" s="440" t="s">
        <v>447</v>
      </c>
      <c r="M424" s="276" t="s">
        <v>6630</v>
      </c>
      <c r="N424" s="484"/>
      <c r="O424" s="485"/>
      <c r="P424" s="485"/>
    </row>
    <row r="425" spans="1:16" ht="15.75" thickBot="1" x14ac:dyDescent="0.3">
      <c r="A425" s="598"/>
      <c r="B425" s="599"/>
      <c r="C425" s="600"/>
      <c r="D425" s="600"/>
      <c r="E425" s="599"/>
      <c r="F425" s="601"/>
      <c r="G425" s="601"/>
      <c r="H425" s="602"/>
      <c r="I425" s="598"/>
      <c r="J425" s="544"/>
      <c r="K425" s="78"/>
      <c r="L425" s="544"/>
      <c r="M425" s="81"/>
      <c r="N425" s="604"/>
      <c r="P425" s="605"/>
    </row>
    <row r="426" spans="1:16" ht="18" thickBot="1" x14ac:dyDescent="0.35">
      <c r="A426" s="467"/>
      <c r="B426" s="469"/>
      <c r="C426" s="498"/>
      <c r="D426" s="468"/>
      <c r="E426" s="468"/>
      <c r="F426" s="468"/>
      <c r="G426" s="468"/>
      <c r="H426" s="469" t="s">
        <v>6633</v>
      </c>
      <c r="I426" s="468"/>
      <c r="J426" s="468"/>
      <c r="K426" s="470"/>
      <c r="L426" s="468"/>
      <c r="M426" s="471"/>
      <c r="N426" s="468"/>
      <c r="O426" s="472"/>
      <c r="P426" s="473"/>
    </row>
    <row r="427" spans="1:16" ht="51.75" thickBot="1" x14ac:dyDescent="0.3">
      <c r="A427" s="474" t="s">
        <v>137</v>
      </c>
      <c r="B427" s="496" t="s">
        <v>138</v>
      </c>
      <c r="C427" s="475" t="s">
        <v>139</v>
      </c>
      <c r="D427" s="475" t="s">
        <v>141</v>
      </c>
      <c r="E427" s="476" t="s">
        <v>143</v>
      </c>
      <c r="F427" s="477" t="s">
        <v>144</v>
      </c>
      <c r="G427" s="477" t="s">
        <v>145</v>
      </c>
      <c r="H427" s="477" t="s">
        <v>146</v>
      </c>
      <c r="I427" s="475" t="s">
        <v>148</v>
      </c>
      <c r="J427" s="478" t="s">
        <v>149</v>
      </c>
      <c r="K427" s="479" t="s">
        <v>6379</v>
      </c>
      <c r="L427" s="475" t="s">
        <v>151</v>
      </c>
      <c r="M427" s="476" t="s">
        <v>154</v>
      </c>
      <c r="N427" s="480" t="s">
        <v>6380</v>
      </c>
      <c r="O427" s="481" t="s">
        <v>6381</v>
      </c>
      <c r="P427" s="482" t="s">
        <v>6382</v>
      </c>
    </row>
    <row r="428" spans="1:16" ht="45.75" customHeight="1" x14ac:dyDescent="0.25">
      <c r="A428" s="208">
        <v>26</v>
      </c>
      <c r="B428" s="500" t="s">
        <v>3614</v>
      </c>
      <c r="C428" s="501" t="s">
        <v>211</v>
      </c>
      <c r="D428" s="501" t="s">
        <v>3615</v>
      </c>
      <c r="E428" s="500" t="s">
        <v>3616</v>
      </c>
      <c r="F428" s="502"/>
      <c r="G428" s="502" t="s">
        <v>3617</v>
      </c>
      <c r="H428" s="529" t="s">
        <v>3618</v>
      </c>
      <c r="I428" s="269" t="s">
        <v>214</v>
      </c>
      <c r="J428" s="440" t="s">
        <v>446</v>
      </c>
      <c r="K428" s="464">
        <v>45427</v>
      </c>
      <c r="L428" s="679" t="s">
        <v>6634</v>
      </c>
      <c r="M428" s="108" t="s">
        <v>6635</v>
      </c>
      <c r="N428" s="484"/>
      <c r="O428" s="485"/>
      <c r="P428" s="485"/>
    </row>
    <row r="429" spans="1:16" ht="25.5" x14ac:dyDescent="0.25">
      <c r="A429" s="208">
        <v>76</v>
      </c>
      <c r="B429" s="500" t="s">
        <v>3614</v>
      </c>
      <c r="C429" s="501" t="s">
        <v>211</v>
      </c>
      <c r="D429" s="501" t="s">
        <v>3615</v>
      </c>
      <c r="E429" s="500" t="s">
        <v>3679</v>
      </c>
      <c r="F429" s="502" t="s">
        <v>3680</v>
      </c>
      <c r="G429" s="272"/>
      <c r="H429" s="465"/>
      <c r="I429" s="269" t="s">
        <v>214</v>
      </c>
      <c r="J429" s="493" t="s">
        <v>446</v>
      </c>
      <c r="K429" s="464">
        <v>45427</v>
      </c>
      <c r="L429" s="440" t="s">
        <v>447</v>
      </c>
      <c r="M429" s="108" t="s">
        <v>6636</v>
      </c>
      <c r="N429" s="484"/>
      <c r="O429" s="485"/>
      <c r="P429" s="485"/>
    </row>
    <row r="430" spans="1:16" ht="25.5" x14ac:dyDescent="0.25">
      <c r="A430" s="269">
        <v>1</v>
      </c>
      <c r="B430" s="275" t="s">
        <v>1181</v>
      </c>
      <c r="C430" s="273" t="s">
        <v>211</v>
      </c>
      <c r="D430" s="273" t="s">
        <v>1182</v>
      </c>
      <c r="E430" s="275" t="s">
        <v>969</v>
      </c>
      <c r="F430" s="272" t="s">
        <v>1183</v>
      </c>
      <c r="G430" s="272" t="s">
        <v>1184</v>
      </c>
      <c r="H430" s="465"/>
      <c r="I430" s="269" t="s">
        <v>214</v>
      </c>
      <c r="J430" s="493" t="s">
        <v>446</v>
      </c>
      <c r="K430" s="464">
        <v>45427</v>
      </c>
      <c r="L430" s="440" t="s">
        <v>447</v>
      </c>
      <c r="M430" s="276" t="s">
        <v>6626</v>
      </c>
      <c r="N430" s="486"/>
      <c r="O430" s="485"/>
      <c r="P430" s="485"/>
    </row>
    <row r="431" spans="1:16" ht="25.5" x14ac:dyDescent="0.25">
      <c r="A431" s="208">
        <v>21</v>
      </c>
      <c r="B431" s="500" t="s">
        <v>1181</v>
      </c>
      <c r="C431" s="501" t="s">
        <v>211</v>
      </c>
      <c r="D431" s="501" t="s">
        <v>1182</v>
      </c>
      <c r="E431" s="500" t="s">
        <v>1838</v>
      </c>
      <c r="F431" s="502" t="s">
        <v>6637</v>
      </c>
      <c r="G431" s="272"/>
      <c r="H431" s="465" t="s">
        <v>1840</v>
      </c>
      <c r="I431" s="269" t="s">
        <v>214</v>
      </c>
      <c r="J431" s="493" t="s">
        <v>446</v>
      </c>
      <c r="K431" s="464">
        <v>45427</v>
      </c>
      <c r="L431" s="440" t="s">
        <v>447</v>
      </c>
      <c r="M431" s="108" t="s">
        <v>6638</v>
      </c>
      <c r="N431" s="486"/>
      <c r="O431" s="485"/>
      <c r="P431" s="485"/>
    </row>
    <row r="432" spans="1:16" ht="30" x14ac:dyDescent="0.25">
      <c r="A432" s="269">
        <v>23</v>
      </c>
      <c r="B432" s="275" t="s">
        <v>1181</v>
      </c>
      <c r="C432" s="273" t="s">
        <v>211</v>
      </c>
      <c r="D432" s="273" t="s">
        <v>1182</v>
      </c>
      <c r="E432" s="275" t="s">
        <v>1893</v>
      </c>
      <c r="F432" s="272"/>
      <c r="G432" s="272" t="s">
        <v>1894</v>
      </c>
      <c r="H432" s="465" t="s">
        <v>1895</v>
      </c>
      <c r="I432" s="269" t="s">
        <v>214</v>
      </c>
      <c r="J432" s="493" t="s">
        <v>446</v>
      </c>
      <c r="K432" s="464">
        <v>45427</v>
      </c>
      <c r="L432" s="440" t="s">
        <v>447</v>
      </c>
      <c r="M432" s="276" t="s">
        <v>6626</v>
      </c>
      <c r="N432" s="486"/>
      <c r="O432" s="485"/>
      <c r="P432" s="485"/>
    </row>
    <row r="433" spans="1:16" ht="25.5" x14ac:dyDescent="0.25">
      <c r="A433" s="269">
        <v>29</v>
      </c>
      <c r="B433" s="275" t="s">
        <v>1181</v>
      </c>
      <c r="C433" s="273" t="s">
        <v>211</v>
      </c>
      <c r="D433" s="273" t="s">
        <v>1182</v>
      </c>
      <c r="E433" s="275" t="s">
        <v>2036</v>
      </c>
      <c r="F433" s="272"/>
      <c r="G433" s="272" t="s">
        <v>2037</v>
      </c>
      <c r="H433" s="465"/>
      <c r="I433" s="269" t="s">
        <v>214</v>
      </c>
      <c r="J433" s="493" t="s">
        <v>446</v>
      </c>
      <c r="K433" s="464">
        <v>45427</v>
      </c>
      <c r="L433" s="440" t="s">
        <v>447</v>
      </c>
      <c r="M433" s="276" t="s">
        <v>6626</v>
      </c>
      <c r="N433" s="484"/>
      <c r="O433" s="485"/>
      <c r="P433" s="485"/>
    </row>
    <row r="434" spans="1:16" ht="25.5" x14ac:dyDescent="0.25">
      <c r="A434" s="269">
        <v>31</v>
      </c>
      <c r="B434" s="275" t="s">
        <v>1181</v>
      </c>
      <c r="C434" s="273" t="s">
        <v>211</v>
      </c>
      <c r="D434" s="273" t="s">
        <v>1182</v>
      </c>
      <c r="E434" s="275" t="s">
        <v>2078</v>
      </c>
      <c r="F434" s="272" t="s">
        <v>2079</v>
      </c>
      <c r="G434" s="272"/>
      <c r="H434" s="465"/>
      <c r="I434" s="269" t="s">
        <v>214</v>
      </c>
      <c r="J434" s="493" t="s">
        <v>446</v>
      </c>
      <c r="K434" s="464">
        <v>45427</v>
      </c>
      <c r="L434" s="440" t="s">
        <v>447</v>
      </c>
      <c r="M434" s="276" t="s">
        <v>6626</v>
      </c>
      <c r="N434" s="484"/>
      <c r="O434" s="485"/>
      <c r="P434" s="485"/>
    </row>
    <row r="435" spans="1:16" ht="38.25" x14ac:dyDescent="0.25">
      <c r="A435" s="208">
        <v>33</v>
      </c>
      <c r="B435" s="500" t="s">
        <v>1181</v>
      </c>
      <c r="C435" s="501" t="s">
        <v>211</v>
      </c>
      <c r="D435" s="501" t="s">
        <v>1182</v>
      </c>
      <c r="E435" s="500" t="s">
        <v>2115</v>
      </c>
      <c r="F435" s="502" t="s">
        <v>2116</v>
      </c>
      <c r="G435" s="272"/>
      <c r="H435" s="465" t="s">
        <v>2117</v>
      </c>
      <c r="I435" s="269" t="s">
        <v>214</v>
      </c>
      <c r="J435" s="493" t="s">
        <v>446</v>
      </c>
      <c r="K435" s="464">
        <v>45427</v>
      </c>
      <c r="L435" s="440" t="s">
        <v>447</v>
      </c>
      <c r="M435" s="108" t="s">
        <v>6639</v>
      </c>
      <c r="N435" s="484"/>
      <c r="O435" s="485"/>
      <c r="P435" s="485"/>
    </row>
    <row r="436" spans="1:16" ht="25.5" x14ac:dyDescent="0.25">
      <c r="A436" s="269">
        <v>35</v>
      </c>
      <c r="B436" s="275" t="s">
        <v>1181</v>
      </c>
      <c r="C436" s="273" t="s">
        <v>211</v>
      </c>
      <c r="D436" s="273" t="s">
        <v>1182</v>
      </c>
      <c r="E436" s="275" t="s">
        <v>2148</v>
      </c>
      <c r="F436" s="272"/>
      <c r="G436" s="272" t="s">
        <v>2149</v>
      </c>
      <c r="H436" s="465" t="s">
        <v>2150</v>
      </c>
      <c r="I436" s="269" t="s">
        <v>214</v>
      </c>
      <c r="J436" s="493" t="s">
        <v>446</v>
      </c>
      <c r="K436" s="464">
        <v>45427</v>
      </c>
      <c r="L436" s="440" t="s">
        <v>447</v>
      </c>
      <c r="M436" s="276" t="s">
        <v>6626</v>
      </c>
      <c r="N436" s="484"/>
      <c r="O436" s="485"/>
      <c r="P436" s="485"/>
    </row>
    <row r="437" spans="1:16" ht="25.5" x14ac:dyDescent="0.25">
      <c r="A437" s="269">
        <v>18</v>
      </c>
      <c r="B437" s="275" t="s">
        <v>1181</v>
      </c>
      <c r="C437" s="273" t="s">
        <v>211</v>
      </c>
      <c r="D437" s="273" t="s">
        <v>1182</v>
      </c>
      <c r="E437" s="275" t="s">
        <v>3058</v>
      </c>
      <c r="F437" s="272" t="s">
        <v>3059</v>
      </c>
      <c r="G437" s="272" t="s">
        <v>3060</v>
      </c>
      <c r="H437" s="465"/>
      <c r="I437" s="269" t="s">
        <v>214</v>
      </c>
      <c r="J437" s="493" t="s">
        <v>446</v>
      </c>
      <c r="K437" s="464">
        <v>45427</v>
      </c>
      <c r="L437" s="440" t="s">
        <v>447</v>
      </c>
      <c r="M437" s="276" t="s">
        <v>6626</v>
      </c>
      <c r="N437" s="484"/>
      <c r="O437" s="485"/>
      <c r="P437" s="485"/>
    </row>
    <row r="438" spans="1:16" ht="25.5" x14ac:dyDescent="0.25">
      <c r="A438" s="208" t="s">
        <v>3076</v>
      </c>
      <c r="B438" s="500" t="s">
        <v>1181</v>
      </c>
      <c r="C438" s="501" t="s">
        <v>211</v>
      </c>
      <c r="D438" s="501" t="s">
        <v>1182</v>
      </c>
      <c r="E438" s="500" t="s">
        <v>3077</v>
      </c>
      <c r="F438" s="502" t="s">
        <v>3079</v>
      </c>
      <c r="G438" s="272"/>
      <c r="H438" s="465"/>
      <c r="I438" s="269" t="s">
        <v>214</v>
      </c>
      <c r="J438" s="493" t="s">
        <v>446</v>
      </c>
      <c r="K438" s="464">
        <v>45427</v>
      </c>
      <c r="L438" s="440" t="s">
        <v>447</v>
      </c>
      <c r="M438" s="108" t="s">
        <v>6640</v>
      </c>
      <c r="N438" s="484"/>
      <c r="O438" s="485"/>
      <c r="P438" s="485"/>
    </row>
    <row r="439" spans="1:16" ht="15.75" thickBot="1" x14ac:dyDescent="0.3">
      <c r="A439" s="598"/>
      <c r="B439" s="599"/>
      <c r="C439" s="600"/>
      <c r="D439" s="600"/>
      <c r="E439" s="599"/>
      <c r="F439" s="601"/>
      <c r="G439" s="601"/>
      <c r="H439" s="667"/>
      <c r="I439" s="598"/>
      <c r="J439" s="544"/>
      <c r="K439" s="78"/>
      <c r="L439" s="544"/>
      <c r="M439" s="81"/>
      <c r="N439" s="604"/>
      <c r="P439" s="605"/>
    </row>
    <row r="440" spans="1:16" ht="18" thickBot="1" x14ac:dyDescent="0.35">
      <c r="A440" s="467"/>
      <c r="B440" s="469"/>
      <c r="C440" s="498"/>
      <c r="D440" s="468"/>
      <c r="E440" s="468"/>
      <c r="F440" s="468"/>
      <c r="G440" s="468"/>
      <c r="H440" s="469" t="s">
        <v>6641</v>
      </c>
      <c r="I440" s="468"/>
      <c r="J440" s="468"/>
      <c r="K440" s="470"/>
      <c r="L440" s="468"/>
      <c r="M440" s="471"/>
      <c r="N440" s="468"/>
      <c r="O440" s="472"/>
      <c r="P440" s="473"/>
    </row>
    <row r="441" spans="1:16" ht="51.75" thickBot="1" x14ac:dyDescent="0.3">
      <c r="A441" s="474" t="s">
        <v>137</v>
      </c>
      <c r="B441" s="496" t="s">
        <v>138</v>
      </c>
      <c r="C441" s="475" t="s">
        <v>139</v>
      </c>
      <c r="D441" s="475" t="s">
        <v>141</v>
      </c>
      <c r="E441" s="476" t="s">
        <v>143</v>
      </c>
      <c r="F441" s="477" t="s">
        <v>144</v>
      </c>
      <c r="G441" s="477" t="s">
        <v>145</v>
      </c>
      <c r="H441" s="477" t="s">
        <v>146</v>
      </c>
      <c r="I441" s="475" t="s">
        <v>148</v>
      </c>
      <c r="J441" s="478" t="s">
        <v>149</v>
      </c>
      <c r="K441" s="479" t="s">
        <v>6379</v>
      </c>
      <c r="L441" s="475" t="s">
        <v>151</v>
      </c>
      <c r="M441" s="476" t="s">
        <v>154</v>
      </c>
      <c r="N441" s="480" t="s">
        <v>6380</v>
      </c>
      <c r="O441" s="481" t="s">
        <v>6381</v>
      </c>
      <c r="P441" s="482" t="s">
        <v>6382</v>
      </c>
    </row>
    <row r="442" spans="1:16" ht="25.5" x14ac:dyDescent="0.25">
      <c r="A442" s="269" t="s">
        <v>1861</v>
      </c>
      <c r="B442" s="275" t="s">
        <v>1181</v>
      </c>
      <c r="C442" s="273" t="s">
        <v>211</v>
      </c>
      <c r="D442" s="273" t="s">
        <v>1182</v>
      </c>
      <c r="E442" s="275" t="s">
        <v>3132</v>
      </c>
      <c r="F442" s="272" t="s">
        <v>3133</v>
      </c>
      <c r="G442" s="272" t="s">
        <v>3134</v>
      </c>
      <c r="H442" s="465"/>
      <c r="I442" s="269" t="s">
        <v>214</v>
      </c>
      <c r="J442" s="493" t="s">
        <v>446</v>
      </c>
      <c r="K442" s="464">
        <v>45428</v>
      </c>
      <c r="L442" s="440" t="s">
        <v>447</v>
      </c>
      <c r="M442" s="276" t="s">
        <v>6642</v>
      </c>
      <c r="N442" s="484"/>
      <c r="O442" s="485"/>
      <c r="P442" s="485"/>
    </row>
    <row r="443" spans="1:16" ht="38.25" x14ac:dyDescent="0.25">
      <c r="A443" s="619">
        <v>24</v>
      </c>
      <c r="B443" s="620" t="s">
        <v>1181</v>
      </c>
      <c r="C443" s="621" t="s">
        <v>211</v>
      </c>
      <c r="D443" s="621" t="s">
        <v>1182</v>
      </c>
      <c r="E443" s="620" t="s">
        <v>3156</v>
      </c>
      <c r="F443" s="622" t="s">
        <v>3157</v>
      </c>
      <c r="G443" s="622" t="s">
        <v>3158</v>
      </c>
      <c r="H443" s="652" t="s">
        <v>3159</v>
      </c>
      <c r="I443" s="619" t="s">
        <v>214</v>
      </c>
      <c r="J443" s="624" t="s">
        <v>446</v>
      </c>
      <c r="K443" s="661">
        <v>45428</v>
      </c>
      <c r="L443" s="626" t="s">
        <v>6643</v>
      </c>
      <c r="M443" s="626" t="s">
        <v>6644</v>
      </c>
      <c r="N443" s="691"/>
      <c r="O443" s="628"/>
      <c r="P443" s="628"/>
    </row>
    <row r="444" spans="1:16" ht="25.5" x14ac:dyDescent="0.25">
      <c r="A444" s="269">
        <v>26</v>
      </c>
      <c r="B444" s="275" t="s">
        <v>1181</v>
      </c>
      <c r="C444" s="273" t="s">
        <v>211</v>
      </c>
      <c r="D444" s="273" t="s">
        <v>1182</v>
      </c>
      <c r="E444" s="275" t="s">
        <v>3163</v>
      </c>
      <c r="F444" s="272"/>
      <c r="G444" s="272" t="s">
        <v>3164</v>
      </c>
      <c r="H444" s="465"/>
      <c r="I444" s="269" t="s">
        <v>214</v>
      </c>
      <c r="J444" s="493" t="s">
        <v>446</v>
      </c>
      <c r="K444" s="464">
        <v>45428</v>
      </c>
      <c r="L444" s="440" t="s">
        <v>447</v>
      </c>
      <c r="M444" s="276" t="s">
        <v>6642</v>
      </c>
      <c r="N444" s="486"/>
      <c r="O444" s="485"/>
      <c r="P444" s="485"/>
    </row>
    <row r="445" spans="1:16" ht="25.5" x14ac:dyDescent="0.25">
      <c r="A445" s="208">
        <v>28</v>
      </c>
      <c r="B445" s="500" t="s">
        <v>1181</v>
      </c>
      <c r="C445" s="501" t="s">
        <v>211</v>
      </c>
      <c r="D445" s="501" t="s">
        <v>1182</v>
      </c>
      <c r="E445" s="500" t="s">
        <v>3167</v>
      </c>
      <c r="F445" s="502"/>
      <c r="G445" s="502" t="s">
        <v>3168</v>
      </c>
      <c r="H445" s="465"/>
      <c r="I445" s="269" t="s">
        <v>214</v>
      </c>
      <c r="J445" s="493" t="s">
        <v>446</v>
      </c>
      <c r="K445" s="464">
        <v>45428</v>
      </c>
      <c r="L445" s="440" t="s">
        <v>447</v>
      </c>
      <c r="M445" s="276" t="s">
        <v>6642</v>
      </c>
      <c r="N445" s="486"/>
      <c r="O445" s="485"/>
      <c r="P445" s="485"/>
    </row>
    <row r="446" spans="1:16" ht="25.5" x14ac:dyDescent="0.25">
      <c r="A446" s="269">
        <v>5</v>
      </c>
      <c r="B446" s="275" t="s">
        <v>1181</v>
      </c>
      <c r="C446" s="273" t="s">
        <v>211</v>
      </c>
      <c r="D446" s="273" t="s">
        <v>1182</v>
      </c>
      <c r="E446" s="275" t="s">
        <v>4144</v>
      </c>
      <c r="F446" s="272" t="s">
        <v>4145</v>
      </c>
      <c r="G446" s="272"/>
      <c r="H446" s="465" t="s">
        <v>4146</v>
      </c>
      <c r="I446" s="269" t="s">
        <v>214</v>
      </c>
      <c r="J446" s="493" t="s">
        <v>446</v>
      </c>
      <c r="K446" s="464">
        <v>45428</v>
      </c>
      <c r="L446" s="440" t="s">
        <v>447</v>
      </c>
      <c r="M446" s="276" t="s">
        <v>6642</v>
      </c>
      <c r="N446" s="484"/>
      <c r="O446" s="485"/>
      <c r="P446" s="485"/>
    </row>
    <row r="447" spans="1:16" ht="38.25" x14ac:dyDescent="0.25">
      <c r="A447" s="208">
        <v>6</v>
      </c>
      <c r="B447" s="500" t="s">
        <v>1181</v>
      </c>
      <c r="C447" s="501" t="s">
        <v>211</v>
      </c>
      <c r="D447" s="501" t="s">
        <v>1182</v>
      </c>
      <c r="E447" s="500" t="s">
        <v>4148</v>
      </c>
      <c r="F447" s="502" t="s">
        <v>4149</v>
      </c>
      <c r="G447" s="502" t="s">
        <v>4150</v>
      </c>
      <c r="H447" s="465"/>
      <c r="I447" s="269" t="s">
        <v>214</v>
      </c>
      <c r="J447" s="493" t="s">
        <v>446</v>
      </c>
      <c r="K447" s="464">
        <v>45428</v>
      </c>
      <c r="L447" s="440" t="s">
        <v>447</v>
      </c>
      <c r="M447" s="108" t="s">
        <v>6645</v>
      </c>
      <c r="N447" s="484"/>
      <c r="O447" s="485"/>
      <c r="P447" s="485"/>
    </row>
    <row r="448" spans="1:16" ht="25.5" x14ac:dyDescent="0.25">
      <c r="A448" s="208">
        <v>8</v>
      </c>
      <c r="B448" s="500" t="s">
        <v>1181</v>
      </c>
      <c r="C448" s="501" t="s">
        <v>211</v>
      </c>
      <c r="D448" s="501" t="s">
        <v>1182</v>
      </c>
      <c r="E448" s="500" t="s">
        <v>4152</v>
      </c>
      <c r="F448" s="502" t="s">
        <v>4153</v>
      </c>
      <c r="G448" s="272"/>
      <c r="H448" s="465"/>
      <c r="I448" s="269" t="s">
        <v>214</v>
      </c>
      <c r="J448" s="493" t="s">
        <v>446</v>
      </c>
      <c r="K448" s="464">
        <v>45428</v>
      </c>
      <c r="L448" s="276" t="s">
        <v>6646</v>
      </c>
      <c r="M448" s="276" t="s">
        <v>6647</v>
      </c>
      <c r="N448" s="484"/>
      <c r="O448" s="485"/>
      <c r="P448" s="485"/>
    </row>
    <row r="449" spans="1:16" ht="30" x14ac:dyDescent="0.25">
      <c r="A449" s="269">
        <v>12</v>
      </c>
      <c r="B449" s="275" t="s">
        <v>1181</v>
      </c>
      <c r="C449" s="273" t="s">
        <v>211</v>
      </c>
      <c r="D449" s="273" t="s">
        <v>1182</v>
      </c>
      <c r="E449" s="275" t="s">
        <v>4155</v>
      </c>
      <c r="F449" s="272" t="s">
        <v>4156</v>
      </c>
      <c r="G449" s="272"/>
      <c r="H449" s="465" t="s">
        <v>4157</v>
      </c>
      <c r="I449" s="269" t="s">
        <v>214</v>
      </c>
      <c r="J449" s="493" t="s">
        <v>446</v>
      </c>
      <c r="K449" s="464">
        <v>45428</v>
      </c>
      <c r="L449" s="440" t="s">
        <v>447</v>
      </c>
      <c r="M449" s="276" t="s">
        <v>6642</v>
      </c>
      <c r="N449" s="484"/>
      <c r="O449" s="485"/>
      <c r="P449" s="485"/>
    </row>
    <row r="450" spans="1:16" ht="25.5" x14ac:dyDescent="0.25">
      <c r="A450" s="269">
        <v>19</v>
      </c>
      <c r="B450" s="275" t="s">
        <v>1181</v>
      </c>
      <c r="C450" s="273" t="s">
        <v>211</v>
      </c>
      <c r="D450" s="273" t="s">
        <v>1182</v>
      </c>
      <c r="E450" s="275" t="s">
        <v>4163</v>
      </c>
      <c r="F450" s="272"/>
      <c r="G450" s="272"/>
      <c r="H450" s="465"/>
      <c r="I450" s="269" t="s">
        <v>214</v>
      </c>
      <c r="J450" s="493" t="s">
        <v>446</v>
      </c>
      <c r="K450" s="464">
        <v>45428</v>
      </c>
      <c r="L450" s="440" t="s">
        <v>447</v>
      </c>
      <c r="M450" s="108" t="s">
        <v>6648</v>
      </c>
      <c r="N450" s="484"/>
      <c r="O450" s="485"/>
      <c r="P450" s="485"/>
    </row>
    <row r="451" spans="1:16" s="185" customFormat="1" ht="25.5" x14ac:dyDescent="0.25">
      <c r="A451" s="208" t="s">
        <v>3642</v>
      </c>
      <c r="B451" s="500" t="s">
        <v>3614</v>
      </c>
      <c r="C451" s="501" t="s">
        <v>211</v>
      </c>
      <c r="D451" s="501" t="s">
        <v>3615</v>
      </c>
      <c r="E451" s="500" t="s">
        <v>3643</v>
      </c>
      <c r="F451" s="502"/>
      <c r="G451" s="502" t="s">
        <v>3644</v>
      </c>
      <c r="H451" s="503" t="s">
        <v>3645</v>
      </c>
      <c r="I451" s="208" t="s">
        <v>214</v>
      </c>
      <c r="J451" s="214" t="s">
        <v>446</v>
      </c>
      <c r="K451" s="681">
        <v>45428</v>
      </c>
      <c r="L451" s="690" t="s">
        <v>447</v>
      </c>
      <c r="M451" s="680" t="s">
        <v>6642</v>
      </c>
      <c r="N451" s="682"/>
      <c r="O451" s="683"/>
      <c r="P451" s="683"/>
    </row>
    <row r="452" spans="1:16" ht="15.75" thickBot="1" x14ac:dyDescent="0.3">
      <c r="A452" s="598"/>
      <c r="B452" s="599"/>
      <c r="C452" s="600"/>
      <c r="D452" s="600"/>
      <c r="E452" s="599"/>
      <c r="F452" s="601"/>
      <c r="G452" s="601"/>
      <c r="H452" s="667"/>
      <c r="I452" s="598"/>
      <c r="J452" s="544"/>
      <c r="K452" s="78"/>
      <c r="L452" s="544"/>
      <c r="M452" s="81"/>
      <c r="N452" s="604"/>
      <c r="P452" s="605"/>
    </row>
    <row r="453" spans="1:16" ht="18" thickBot="1" x14ac:dyDescent="0.35">
      <c r="A453" s="467"/>
      <c r="B453" s="469"/>
      <c r="C453" s="498"/>
      <c r="D453" s="468"/>
      <c r="E453" s="468"/>
      <c r="F453" s="468"/>
      <c r="G453" s="468"/>
      <c r="H453" s="469" t="s">
        <v>6649</v>
      </c>
      <c r="I453" s="468"/>
      <c r="J453" s="468"/>
      <c r="K453" s="470"/>
      <c r="L453" s="468"/>
      <c r="M453" s="471"/>
      <c r="N453" s="468"/>
      <c r="O453" s="472"/>
      <c r="P453" s="473"/>
    </row>
    <row r="454" spans="1:16" ht="57" customHeight="1" thickBot="1" x14ac:dyDescent="0.3">
      <c r="A454" s="474" t="s">
        <v>137</v>
      </c>
      <c r="B454" s="496" t="s">
        <v>138</v>
      </c>
      <c r="C454" s="475" t="s">
        <v>139</v>
      </c>
      <c r="D454" s="475" t="s">
        <v>141</v>
      </c>
      <c r="E454" s="476" t="s">
        <v>143</v>
      </c>
      <c r="F454" s="477" t="s">
        <v>144</v>
      </c>
      <c r="G454" s="477" t="s">
        <v>145</v>
      </c>
      <c r="H454" s="477" t="s">
        <v>146</v>
      </c>
      <c r="I454" s="475" t="s">
        <v>148</v>
      </c>
      <c r="J454" s="478" t="s">
        <v>149</v>
      </c>
      <c r="K454" s="479" t="s">
        <v>6379</v>
      </c>
      <c r="L454" s="475" t="s">
        <v>151</v>
      </c>
      <c r="M454" s="476" t="s">
        <v>154</v>
      </c>
      <c r="N454" s="480" t="s">
        <v>6380</v>
      </c>
      <c r="O454" s="481" t="s">
        <v>6381</v>
      </c>
      <c r="P454" s="482" t="s">
        <v>6382</v>
      </c>
    </row>
    <row r="455" spans="1:16" ht="26.25" customHeight="1" x14ac:dyDescent="0.25">
      <c r="A455" s="208">
        <v>80</v>
      </c>
      <c r="B455" s="500" t="s">
        <v>336</v>
      </c>
      <c r="C455" s="501" t="s">
        <v>211</v>
      </c>
      <c r="D455" s="501" t="s">
        <v>362</v>
      </c>
      <c r="E455" s="500" t="s">
        <v>2474</v>
      </c>
      <c r="F455" s="502" t="s">
        <v>2475</v>
      </c>
      <c r="G455" s="502" t="s">
        <v>2476</v>
      </c>
      <c r="H455" s="529"/>
      <c r="I455" s="269" t="s">
        <v>214</v>
      </c>
      <c r="J455" s="493" t="s">
        <v>340</v>
      </c>
      <c r="K455" s="464">
        <v>45435</v>
      </c>
      <c r="L455" s="440" t="s">
        <v>6383</v>
      </c>
      <c r="M455" s="80" t="s">
        <v>6650</v>
      </c>
      <c r="N455" s="484"/>
      <c r="O455" s="485"/>
      <c r="P455" s="485"/>
    </row>
    <row r="456" spans="1:16" ht="26.25" customHeight="1" x14ac:dyDescent="0.25">
      <c r="A456" s="208">
        <v>10</v>
      </c>
      <c r="B456" s="500" t="s">
        <v>1086</v>
      </c>
      <c r="C456" s="501" t="s">
        <v>211</v>
      </c>
      <c r="D456" s="501" t="s">
        <v>1087</v>
      </c>
      <c r="E456" s="500" t="s">
        <v>1492</v>
      </c>
      <c r="F456" s="502"/>
      <c r="G456" s="502" t="s">
        <v>1493</v>
      </c>
      <c r="H456" s="529" t="s">
        <v>1494</v>
      </c>
      <c r="I456" s="269" t="s">
        <v>214</v>
      </c>
      <c r="J456" s="493" t="s">
        <v>340</v>
      </c>
      <c r="K456" s="464">
        <v>45435</v>
      </c>
      <c r="L456" s="440" t="s">
        <v>6383</v>
      </c>
      <c r="M456" s="80" t="s">
        <v>6651</v>
      </c>
      <c r="N456" s="486"/>
      <c r="O456" s="485"/>
      <c r="P456" s="485"/>
    </row>
    <row r="457" spans="1:16" s="185" customFormat="1" ht="26.25" customHeight="1" x14ac:dyDescent="0.25">
      <c r="A457" s="208">
        <v>12</v>
      </c>
      <c r="B457" s="500" t="s">
        <v>1086</v>
      </c>
      <c r="C457" s="501" t="s">
        <v>211</v>
      </c>
      <c r="D457" s="501" t="s">
        <v>1087</v>
      </c>
      <c r="E457" s="500" t="s">
        <v>1555</v>
      </c>
      <c r="F457" s="502"/>
      <c r="G457" s="502" t="s">
        <v>1556</v>
      </c>
      <c r="H457" s="503" t="s">
        <v>1557</v>
      </c>
      <c r="I457" s="208" t="s">
        <v>214</v>
      </c>
      <c r="J457" s="504" t="s">
        <v>340</v>
      </c>
      <c r="K457" s="681">
        <v>45435</v>
      </c>
      <c r="L457" s="214" t="s">
        <v>264</v>
      </c>
      <c r="M457" s="680" t="s">
        <v>6652</v>
      </c>
      <c r="N457" s="686"/>
      <c r="O457" s="683"/>
      <c r="P457" s="683"/>
    </row>
    <row r="458" spans="1:16" ht="26.25" customHeight="1" x14ac:dyDescent="0.25">
      <c r="A458" s="208">
        <v>14</v>
      </c>
      <c r="B458" s="500" t="s">
        <v>1086</v>
      </c>
      <c r="C458" s="501" t="s">
        <v>211</v>
      </c>
      <c r="D458" s="501" t="s">
        <v>1087</v>
      </c>
      <c r="E458" s="500" t="s">
        <v>1590</v>
      </c>
      <c r="F458" s="502" t="s">
        <v>1591</v>
      </c>
      <c r="G458" s="502"/>
      <c r="H458" s="529"/>
      <c r="I458" s="269" t="s">
        <v>214</v>
      </c>
      <c r="J458" s="493" t="s">
        <v>340</v>
      </c>
      <c r="K458" s="464">
        <v>45435</v>
      </c>
      <c r="L458" s="440" t="s">
        <v>264</v>
      </c>
      <c r="M458" s="440" t="s">
        <v>6653</v>
      </c>
      <c r="N458" s="486"/>
      <c r="O458" s="485"/>
      <c r="P458" s="485"/>
    </row>
    <row r="459" spans="1:16" ht="26.25" customHeight="1" x14ac:dyDescent="0.25">
      <c r="A459" s="269" t="s">
        <v>1462</v>
      </c>
      <c r="B459" s="275" t="s">
        <v>1086</v>
      </c>
      <c r="C459" s="273" t="s">
        <v>211</v>
      </c>
      <c r="D459" s="273" t="s">
        <v>1087</v>
      </c>
      <c r="E459" s="275" t="s">
        <v>1463</v>
      </c>
      <c r="F459" s="272" t="s">
        <v>1464</v>
      </c>
      <c r="G459" s="272"/>
      <c r="H459" s="529" t="s">
        <v>1465</v>
      </c>
      <c r="I459" s="269" t="s">
        <v>214</v>
      </c>
      <c r="J459" s="493" t="s">
        <v>340</v>
      </c>
      <c r="K459" s="464">
        <v>45435</v>
      </c>
      <c r="L459" s="440" t="s">
        <v>6654</v>
      </c>
      <c r="M459" s="276" t="s">
        <v>6655</v>
      </c>
      <c r="N459" s="484"/>
      <c r="O459" s="485"/>
      <c r="P459" s="485"/>
    </row>
    <row r="460" spans="1:16" s="185" customFormat="1" ht="26.25" customHeight="1" x14ac:dyDescent="0.25">
      <c r="A460" s="208" t="s">
        <v>1528</v>
      </c>
      <c r="B460" s="500" t="s">
        <v>1086</v>
      </c>
      <c r="C460" s="501" t="s">
        <v>211</v>
      </c>
      <c r="D460" s="501" t="s">
        <v>1087</v>
      </c>
      <c r="E460" s="500" t="s">
        <v>1529</v>
      </c>
      <c r="F460" s="502" t="s">
        <v>1530</v>
      </c>
      <c r="G460" s="502"/>
      <c r="H460" s="503"/>
      <c r="I460" s="208" t="s">
        <v>214</v>
      </c>
      <c r="J460" s="504" t="s">
        <v>340</v>
      </c>
      <c r="K460" s="681">
        <v>45435</v>
      </c>
      <c r="L460" s="214" t="s">
        <v>6654</v>
      </c>
      <c r="M460" s="680" t="s">
        <v>6652</v>
      </c>
      <c r="N460" s="682"/>
      <c r="O460" s="683"/>
      <c r="P460" s="683"/>
    </row>
    <row r="461" spans="1:16" ht="15.75" thickBot="1" x14ac:dyDescent="0.3"/>
    <row r="462" spans="1:16" ht="18" thickBot="1" x14ac:dyDescent="0.35">
      <c r="A462" s="467"/>
      <c r="B462" s="469"/>
      <c r="C462" s="498"/>
      <c r="D462" s="468"/>
      <c r="E462" s="468"/>
      <c r="F462" s="468"/>
      <c r="G462" s="468"/>
      <c r="H462" s="469" t="s">
        <v>6656</v>
      </c>
      <c r="I462" s="468"/>
      <c r="J462" s="468"/>
      <c r="K462" s="470"/>
      <c r="L462" s="468"/>
      <c r="M462" s="471"/>
      <c r="N462" s="468"/>
      <c r="O462" s="472"/>
      <c r="P462" s="473"/>
    </row>
    <row r="463" spans="1:16" ht="51.75" customHeight="1" thickBot="1" x14ac:dyDescent="0.3">
      <c r="A463" s="474" t="s">
        <v>137</v>
      </c>
      <c r="B463" s="496" t="s">
        <v>138</v>
      </c>
      <c r="C463" s="475" t="s">
        <v>139</v>
      </c>
      <c r="D463" s="475" t="s">
        <v>141</v>
      </c>
      <c r="E463" s="476" t="s">
        <v>143</v>
      </c>
      <c r="F463" s="477" t="s">
        <v>144</v>
      </c>
      <c r="G463" s="477" t="s">
        <v>145</v>
      </c>
      <c r="H463" s="477" t="s">
        <v>146</v>
      </c>
      <c r="I463" s="475" t="s">
        <v>148</v>
      </c>
      <c r="J463" s="478" t="s">
        <v>149</v>
      </c>
      <c r="K463" s="479" t="s">
        <v>6379</v>
      </c>
      <c r="L463" s="475" t="s">
        <v>151</v>
      </c>
      <c r="M463" s="476" t="s">
        <v>154</v>
      </c>
      <c r="N463" s="480" t="s">
        <v>6380</v>
      </c>
      <c r="O463" s="481" t="s">
        <v>6381</v>
      </c>
      <c r="P463" s="482" t="s">
        <v>6382</v>
      </c>
    </row>
    <row r="464" spans="1:16" s="185" customFormat="1" ht="26.25" customHeight="1" x14ac:dyDescent="0.25">
      <c r="A464" s="619">
        <v>33</v>
      </c>
      <c r="B464" s="620" t="s">
        <v>821</v>
      </c>
      <c r="C464" s="621" t="s">
        <v>211</v>
      </c>
      <c r="D464" s="621" t="s">
        <v>822</v>
      </c>
      <c r="E464" s="620" t="s">
        <v>1057</v>
      </c>
      <c r="F464" s="622"/>
      <c r="G464" s="622" t="s">
        <v>1058</v>
      </c>
      <c r="H464" s="652" t="s">
        <v>1059</v>
      </c>
      <c r="I464" s="619" t="s">
        <v>214</v>
      </c>
      <c r="J464" s="624" t="s">
        <v>446</v>
      </c>
      <c r="K464" s="661">
        <v>45435</v>
      </c>
      <c r="L464" s="654" t="s">
        <v>447</v>
      </c>
      <c r="M464" s="626" t="s">
        <v>6657</v>
      </c>
      <c r="N464" s="627"/>
      <c r="O464" s="628"/>
      <c r="P464" s="628"/>
    </row>
    <row r="465" spans="1:16" s="185" customFormat="1" ht="26.25" customHeight="1" x14ac:dyDescent="0.25">
      <c r="A465" s="619">
        <v>54</v>
      </c>
      <c r="B465" s="620" t="s">
        <v>821</v>
      </c>
      <c r="C465" s="621" t="s">
        <v>211</v>
      </c>
      <c r="D465" s="621" t="s">
        <v>1064</v>
      </c>
      <c r="E465" s="620" t="s">
        <v>1072</v>
      </c>
      <c r="F465" s="622"/>
      <c r="G465" s="622" t="s">
        <v>6658</v>
      </c>
      <c r="H465" s="652"/>
      <c r="I465" s="619" t="s">
        <v>214</v>
      </c>
      <c r="J465" s="624" t="s">
        <v>446</v>
      </c>
      <c r="K465" s="661">
        <v>45435</v>
      </c>
      <c r="L465" s="654" t="s">
        <v>447</v>
      </c>
      <c r="M465" s="698" t="s">
        <v>6659</v>
      </c>
      <c r="N465" s="691"/>
      <c r="O465" s="628"/>
      <c r="P465" s="628"/>
    </row>
    <row r="466" spans="1:16" s="185" customFormat="1" ht="26.25" customHeight="1" x14ac:dyDescent="0.25">
      <c r="A466" s="208">
        <v>76</v>
      </c>
      <c r="B466" s="500" t="s">
        <v>821</v>
      </c>
      <c r="C466" s="501" t="s">
        <v>211</v>
      </c>
      <c r="D466" s="501" t="s">
        <v>1082</v>
      </c>
      <c r="E466" s="500" t="s">
        <v>1120</v>
      </c>
      <c r="F466" s="502">
        <v>7850489726</v>
      </c>
      <c r="G466" s="502"/>
      <c r="H466" s="503"/>
      <c r="I466" s="208" t="s">
        <v>214</v>
      </c>
      <c r="J466" s="504" t="s">
        <v>446</v>
      </c>
      <c r="K466" s="688">
        <v>45435</v>
      </c>
      <c r="L466" s="214" t="s">
        <v>447</v>
      </c>
      <c r="M466" s="689" t="s">
        <v>6652</v>
      </c>
      <c r="N466" s="682"/>
      <c r="O466" s="683"/>
      <c r="P466" s="683"/>
    </row>
    <row r="467" spans="1:16" s="185" customFormat="1" ht="26.25" customHeight="1" x14ac:dyDescent="0.25">
      <c r="A467" s="208">
        <v>16</v>
      </c>
      <c r="B467" s="500" t="s">
        <v>821</v>
      </c>
      <c r="C467" s="501" t="s">
        <v>211</v>
      </c>
      <c r="D467" s="501" t="s">
        <v>822</v>
      </c>
      <c r="E467" s="500" t="s">
        <v>1142</v>
      </c>
      <c r="F467" s="502"/>
      <c r="G467" s="502" t="s">
        <v>1143</v>
      </c>
      <c r="H467" s="503" t="s">
        <v>1144</v>
      </c>
      <c r="I467" s="208" t="s">
        <v>214</v>
      </c>
      <c r="J467" s="504" t="s">
        <v>446</v>
      </c>
      <c r="K467" s="681">
        <v>45435</v>
      </c>
      <c r="L467" s="214" t="s">
        <v>447</v>
      </c>
      <c r="M467" s="685" t="s">
        <v>6660</v>
      </c>
      <c r="N467" s="682"/>
      <c r="O467" s="683"/>
      <c r="P467" s="683"/>
    </row>
    <row r="468" spans="1:16" s="185" customFormat="1" ht="26.25" customHeight="1" x14ac:dyDescent="0.25">
      <c r="A468" s="208">
        <v>26</v>
      </c>
      <c r="B468" s="500" t="s">
        <v>821</v>
      </c>
      <c r="C468" s="501" t="s">
        <v>211</v>
      </c>
      <c r="D468" s="501" t="s">
        <v>822</v>
      </c>
      <c r="E468" s="500" t="s">
        <v>1145</v>
      </c>
      <c r="F468" s="502">
        <v>7557154887</v>
      </c>
      <c r="G468" s="502"/>
      <c r="H468" s="503" t="s">
        <v>1146</v>
      </c>
      <c r="I468" s="208" t="s">
        <v>214</v>
      </c>
      <c r="J468" s="504" t="s">
        <v>446</v>
      </c>
      <c r="K468" s="681">
        <v>45435</v>
      </c>
      <c r="L468" s="214" t="s">
        <v>447</v>
      </c>
      <c r="M468" s="685" t="s">
        <v>6661</v>
      </c>
      <c r="N468" s="686"/>
      <c r="O468" s="683"/>
      <c r="P468" s="683"/>
    </row>
    <row r="469" spans="1:16" ht="26.25" customHeight="1" x14ac:dyDescent="0.25">
      <c r="A469" s="208">
        <v>86</v>
      </c>
      <c r="B469" s="500" t="s">
        <v>821</v>
      </c>
      <c r="C469" s="501" t="s">
        <v>211</v>
      </c>
      <c r="D469" s="501" t="s">
        <v>1082</v>
      </c>
      <c r="E469" s="500" t="s">
        <v>6077</v>
      </c>
      <c r="F469" s="502"/>
      <c r="G469" s="502"/>
      <c r="H469" s="465" t="s">
        <v>6078</v>
      </c>
      <c r="I469" s="269" t="s">
        <v>214</v>
      </c>
      <c r="J469" s="493" t="s">
        <v>446</v>
      </c>
      <c r="K469" s="464">
        <v>45435</v>
      </c>
      <c r="L469" s="440" t="s">
        <v>447</v>
      </c>
      <c r="M469" s="80" t="s">
        <v>6662</v>
      </c>
      <c r="N469" s="484"/>
      <c r="O469" s="485"/>
      <c r="P469" s="485"/>
    </row>
    <row r="470" spans="1:16" s="185" customFormat="1" ht="26.25" customHeight="1" x14ac:dyDescent="0.25">
      <c r="A470" s="208">
        <v>88</v>
      </c>
      <c r="B470" s="500" t="s">
        <v>821</v>
      </c>
      <c r="C470" s="501" t="s">
        <v>211</v>
      </c>
      <c r="D470" s="501" t="s">
        <v>1082</v>
      </c>
      <c r="E470" s="500" t="s">
        <v>6079</v>
      </c>
      <c r="F470" s="502" t="s">
        <v>6080</v>
      </c>
      <c r="G470" s="502" t="s">
        <v>6081</v>
      </c>
      <c r="H470" s="503"/>
      <c r="I470" s="208" t="s">
        <v>214</v>
      </c>
      <c r="J470" s="504" t="s">
        <v>446</v>
      </c>
      <c r="K470" s="681">
        <v>45435</v>
      </c>
      <c r="L470" s="214" t="s">
        <v>447</v>
      </c>
      <c r="M470" s="680" t="s">
        <v>6652</v>
      </c>
      <c r="N470" s="682"/>
      <c r="O470" s="683"/>
      <c r="P470" s="683"/>
    </row>
    <row r="471" spans="1:16" ht="26.25" customHeight="1" x14ac:dyDescent="0.25">
      <c r="A471" s="208">
        <v>90</v>
      </c>
      <c r="B471" s="500" t="s">
        <v>821</v>
      </c>
      <c r="C471" s="501" t="s">
        <v>211</v>
      </c>
      <c r="D471" s="501" t="s">
        <v>1082</v>
      </c>
      <c r="E471" s="500" t="s">
        <v>6082</v>
      </c>
      <c r="F471" s="502"/>
      <c r="G471" s="272"/>
      <c r="H471" s="529"/>
      <c r="I471" s="269" t="s">
        <v>214</v>
      </c>
      <c r="J471" s="493" t="s">
        <v>446</v>
      </c>
      <c r="K471" s="464">
        <v>45435</v>
      </c>
      <c r="L471" s="440" t="s">
        <v>447</v>
      </c>
      <c r="M471" s="80" t="s">
        <v>6663</v>
      </c>
      <c r="N471" s="486"/>
      <c r="O471" s="485"/>
      <c r="P471" s="485"/>
    </row>
    <row r="472" spans="1:16" ht="26.25" customHeight="1" x14ac:dyDescent="0.25">
      <c r="A472" s="208">
        <v>92</v>
      </c>
      <c r="B472" s="500" t="s">
        <v>821</v>
      </c>
      <c r="C472" s="501" t="s">
        <v>211</v>
      </c>
      <c r="D472" s="501" t="s">
        <v>1082</v>
      </c>
      <c r="E472" s="500" t="s">
        <v>6083</v>
      </c>
      <c r="F472" s="502">
        <v>7474341776</v>
      </c>
      <c r="G472" s="502" t="s">
        <v>6084</v>
      </c>
      <c r="H472" s="529"/>
      <c r="I472" s="269" t="s">
        <v>214</v>
      </c>
      <c r="J472" s="493" t="s">
        <v>446</v>
      </c>
      <c r="K472" s="464">
        <v>45435</v>
      </c>
      <c r="L472" s="440" t="s">
        <v>447</v>
      </c>
      <c r="M472" s="276" t="s">
        <v>6652</v>
      </c>
      <c r="N472" s="486"/>
      <c r="O472" s="485"/>
      <c r="P472" s="485"/>
    </row>
    <row r="473" spans="1:16" s="185" customFormat="1" ht="26.25" customHeight="1" x14ac:dyDescent="0.25">
      <c r="A473" s="208">
        <v>97</v>
      </c>
      <c r="B473" s="500" t="s">
        <v>821</v>
      </c>
      <c r="C473" s="501" t="s">
        <v>211</v>
      </c>
      <c r="D473" s="501" t="s">
        <v>6085</v>
      </c>
      <c r="E473" s="500" t="s">
        <v>6086</v>
      </c>
      <c r="F473" s="502" t="s">
        <v>6087</v>
      </c>
      <c r="G473" s="502"/>
      <c r="H473" s="503"/>
      <c r="I473" s="208" t="s">
        <v>214</v>
      </c>
      <c r="J473" s="504" t="s">
        <v>446</v>
      </c>
      <c r="K473" s="681">
        <v>45435</v>
      </c>
      <c r="L473" s="214" t="s">
        <v>447</v>
      </c>
      <c r="M473" s="680" t="s">
        <v>6652</v>
      </c>
      <c r="N473" s="682"/>
      <c r="O473" s="683"/>
      <c r="P473" s="683"/>
    </row>
    <row r="474" spans="1:16" ht="18.75" customHeight="1" thickBot="1" x14ac:dyDescent="0.3">
      <c r="A474" s="598"/>
      <c r="B474" s="599"/>
      <c r="C474" s="600"/>
      <c r="D474" s="600"/>
      <c r="E474" s="599"/>
      <c r="F474" s="601"/>
      <c r="G474" s="601"/>
      <c r="H474" s="602"/>
      <c r="I474" s="598"/>
      <c r="J474" s="544"/>
      <c r="K474" s="78"/>
      <c r="L474" s="544"/>
      <c r="M474" s="81"/>
      <c r="N474" s="604"/>
      <c r="P474" s="605"/>
    </row>
    <row r="475" spans="1:16" ht="18" thickBot="1" x14ac:dyDescent="0.35">
      <c r="A475" s="467"/>
      <c r="B475" s="469"/>
      <c r="C475" s="498"/>
      <c r="D475" s="468"/>
      <c r="E475" s="468"/>
      <c r="F475" s="468"/>
      <c r="G475" s="468"/>
      <c r="H475" s="469" t="s">
        <v>6664</v>
      </c>
      <c r="I475" s="468"/>
      <c r="J475" s="468"/>
      <c r="K475" s="470"/>
      <c r="L475" s="468"/>
      <c r="M475" s="471"/>
      <c r="N475" s="468"/>
      <c r="O475" s="472"/>
      <c r="P475" s="473"/>
    </row>
    <row r="476" spans="1:16" ht="51.75" customHeight="1" thickBot="1" x14ac:dyDescent="0.3">
      <c r="A476" s="474" t="s">
        <v>137</v>
      </c>
      <c r="B476" s="496" t="s">
        <v>138</v>
      </c>
      <c r="C476" s="475" t="s">
        <v>139</v>
      </c>
      <c r="D476" s="475" t="s">
        <v>141</v>
      </c>
      <c r="E476" s="476" t="s">
        <v>143</v>
      </c>
      <c r="F476" s="477" t="s">
        <v>144</v>
      </c>
      <c r="G476" s="477" t="s">
        <v>145</v>
      </c>
      <c r="H476" s="477" t="s">
        <v>146</v>
      </c>
      <c r="I476" s="475" t="s">
        <v>148</v>
      </c>
      <c r="J476" s="478" t="s">
        <v>149</v>
      </c>
      <c r="K476" s="479" t="s">
        <v>6379</v>
      </c>
      <c r="L476" s="475" t="s">
        <v>151</v>
      </c>
      <c r="M476" s="476" t="s">
        <v>154</v>
      </c>
      <c r="N476" s="480" t="s">
        <v>6380</v>
      </c>
      <c r="O476" s="481" t="s">
        <v>6381</v>
      </c>
      <c r="P476" s="482" t="s">
        <v>6382</v>
      </c>
    </row>
    <row r="477" spans="1:16" ht="42" customHeight="1" x14ac:dyDescent="0.25">
      <c r="A477" s="208" t="s">
        <v>1617</v>
      </c>
      <c r="B477" s="500" t="s">
        <v>1086</v>
      </c>
      <c r="C477" s="501" t="s">
        <v>211</v>
      </c>
      <c r="D477" s="501" t="s">
        <v>1087</v>
      </c>
      <c r="E477" s="500" t="s">
        <v>1618</v>
      </c>
      <c r="F477" s="502" t="s">
        <v>1619</v>
      </c>
      <c r="G477" s="272"/>
      <c r="H477" s="529"/>
      <c r="I477" s="269" t="s">
        <v>214</v>
      </c>
      <c r="J477" s="493" t="s">
        <v>340</v>
      </c>
      <c r="K477" s="464">
        <v>45436</v>
      </c>
      <c r="L477" s="440" t="s">
        <v>6383</v>
      </c>
      <c r="M477" s="80" t="s">
        <v>6665</v>
      </c>
      <c r="N477" s="484"/>
      <c r="O477" s="485"/>
      <c r="P477" s="485"/>
    </row>
    <row r="478" spans="1:16" ht="26.25" customHeight="1" x14ac:dyDescent="0.25">
      <c r="A478" s="208">
        <v>16</v>
      </c>
      <c r="B478" s="500" t="s">
        <v>1086</v>
      </c>
      <c r="C478" s="501" t="s">
        <v>211</v>
      </c>
      <c r="D478" s="501" t="s">
        <v>1087</v>
      </c>
      <c r="E478" s="500" t="s">
        <v>1658</v>
      </c>
      <c r="F478" s="502" t="s">
        <v>1659</v>
      </c>
      <c r="G478" s="272"/>
      <c r="H478" s="529"/>
      <c r="I478" s="269" t="s">
        <v>214</v>
      </c>
      <c r="J478" s="493" t="s">
        <v>340</v>
      </c>
      <c r="K478" s="464">
        <v>45436</v>
      </c>
      <c r="L478" s="440" t="s">
        <v>6383</v>
      </c>
      <c r="M478" s="80" t="s">
        <v>6666</v>
      </c>
      <c r="N478" s="486"/>
      <c r="O478" s="485"/>
      <c r="P478" s="485"/>
    </row>
    <row r="479" spans="1:16" ht="26.25" customHeight="1" x14ac:dyDescent="0.25">
      <c r="A479" s="208">
        <v>17</v>
      </c>
      <c r="B479" s="500" t="s">
        <v>1086</v>
      </c>
      <c r="C479" s="501" t="s">
        <v>211</v>
      </c>
      <c r="D479" s="501" t="s">
        <v>1087</v>
      </c>
      <c r="E479" s="500" t="s">
        <v>1689</v>
      </c>
      <c r="F479" s="502" t="s">
        <v>1690</v>
      </c>
      <c r="G479" s="502"/>
      <c r="H479" s="529"/>
      <c r="I479" s="269" t="s">
        <v>214</v>
      </c>
      <c r="J479" s="493" t="s">
        <v>340</v>
      </c>
      <c r="K479" s="464">
        <v>45436</v>
      </c>
      <c r="L479" s="440" t="s">
        <v>6383</v>
      </c>
      <c r="M479" s="276" t="s">
        <v>6667</v>
      </c>
      <c r="N479" s="486"/>
      <c r="O479" s="485"/>
      <c r="P479" s="485"/>
    </row>
    <row r="480" spans="1:16" ht="26.25" customHeight="1" x14ac:dyDescent="0.25">
      <c r="A480" s="208">
        <v>18</v>
      </c>
      <c r="B480" s="500" t="s">
        <v>1086</v>
      </c>
      <c r="C480" s="501" t="s">
        <v>211</v>
      </c>
      <c r="D480" s="501" t="s">
        <v>1087</v>
      </c>
      <c r="E480" s="500" t="s">
        <v>1730</v>
      </c>
      <c r="F480" s="502">
        <v>7375076318</v>
      </c>
      <c r="G480" s="502"/>
      <c r="H480" s="503" t="s">
        <v>1732</v>
      </c>
      <c r="I480" s="208" t="s">
        <v>214</v>
      </c>
      <c r="J480" s="504" t="s">
        <v>340</v>
      </c>
      <c r="K480" s="681">
        <v>45436</v>
      </c>
      <c r="L480" s="214" t="s">
        <v>264</v>
      </c>
      <c r="M480" s="80" t="s">
        <v>6668</v>
      </c>
      <c r="N480" s="486"/>
      <c r="O480" s="485"/>
      <c r="P480" s="485"/>
    </row>
    <row r="481" spans="1:16" ht="26.25" customHeight="1" x14ac:dyDescent="0.25">
      <c r="A481" s="208">
        <v>19</v>
      </c>
      <c r="B481" s="500" t="s">
        <v>1086</v>
      </c>
      <c r="C481" s="501" t="s">
        <v>211</v>
      </c>
      <c r="D481" s="501" t="s">
        <v>1087</v>
      </c>
      <c r="E481" s="500" t="s">
        <v>1756</v>
      </c>
      <c r="F481" s="502">
        <v>7713605361</v>
      </c>
      <c r="G481" s="502"/>
      <c r="H481" s="529" t="s">
        <v>1758</v>
      </c>
      <c r="I481" s="269" t="s">
        <v>214</v>
      </c>
      <c r="J481" s="493" t="s">
        <v>340</v>
      </c>
      <c r="K481" s="464">
        <v>45436</v>
      </c>
      <c r="L481" s="440" t="s">
        <v>264</v>
      </c>
      <c r="M481" s="276" t="s">
        <v>6667</v>
      </c>
      <c r="N481" s="484"/>
      <c r="O481" s="485"/>
      <c r="P481" s="485"/>
    </row>
    <row r="482" spans="1:16" ht="26.25" customHeight="1" x14ac:dyDescent="0.25">
      <c r="A482" s="208">
        <v>20</v>
      </c>
      <c r="B482" s="500" t="s">
        <v>1086</v>
      </c>
      <c r="C482" s="501" t="s">
        <v>211</v>
      </c>
      <c r="D482" s="501" t="s">
        <v>1087</v>
      </c>
      <c r="E482" s="500" t="s">
        <v>1795</v>
      </c>
      <c r="F482" s="502">
        <v>7904591717</v>
      </c>
      <c r="G482" s="502"/>
      <c r="H482" s="529" t="s">
        <v>1797</v>
      </c>
      <c r="I482" s="269" t="s">
        <v>214</v>
      </c>
      <c r="J482" s="493" t="s">
        <v>340</v>
      </c>
      <c r="K482" s="464">
        <v>45436</v>
      </c>
      <c r="L482" s="440" t="s">
        <v>264</v>
      </c>
      <c r="M482" s="276" t="s">
        <v>6667</v>
      </c>
      <c r="N482" s="484"/>
      <c r="O482" s="485"/>
      <c r="P482" s="485"/>
    </row>
    <row r="483" spans="1:16" ht="15.75" thickBot="1" x14ac:dyDescent="0.3"/>
    <row r="484" spans="1:16" ht="18" thickBot="1" x14ac:dyDescent="0.35">
      <c r="A484" s="467"/>
      <c r="B484" s="469"/>
      <c r="C484" s="498"/>
      <c r="D484" s="468"/>
      <c r="E484" s="468"/>
      <c r="F484" s="468"/>
      <c r="G484" s="468"/>
      <c r="H484" s="469" t="s">
        <v>6669</v>
      </c>
      <c r="I484" s="468"/>
      <c r="J484" s="468"/>
      <c r="K484" s="470"/>
      <c r="L484" s="468"/>
      <c r="M484" s="471"/>
      <c r="N484" s="468"/>
      <c r="O484" s="472"/>
      <c r="P484" s="473"/>
    </row>
    <row r="485" spans="1:16" ht="51.75" customHeight="1" thickBot="1" x14ac:dyDescent="0.3">
      <c r="A485" s="474" t="s">
        <v>137</v>
      </c>
      <c r="B485" s="496" t="s">
        <v>138</v>
      </c>
      <c r="C485" s="475" t="s">
        <v>139</v>
      </c>
      <c r="D485" s="475" t="s">
        <v>141</v>
      </c>
      <c r="E485" s="476" t="s">
        <v>143</v>
      </c>
      <c r="F485" s="477" t="s">
        <v>144</v>
      </c>
      <c r="G485" s="477" t="s">
        <v>145</v>
      </c>
      <c r="H485" s="477" t="s">
        <v>146</v>
      </c>
      <c r="I485" s="475" t="s">
        <v>148</v>
      </c>
      <c r="J485" s="478" t="s">
        <v>149</v>
      </c>
      <c r="K485" s="479" t="s">
        <v>6379</v>
      </c>
      <c r="L485" s="475" t="s">
        <v>151</v>
      </c>
      <c r="M485" s="476" t="s">
        <v>154</v>
      </c>
      <c r="N485" s="480" t="s">
        <v>6380</v>
      </c>
      <c r="O485" s="481" t="s">
        <v>6381</v>
      </c>
      <c r="P485" s="482" t="s">
        <v>6382</v>
      </c>
    </row>
    <row r="486" spans="1:16" ht="30" x14ac:dyDescent="0.25">
      <c r="A486" s="269">
        <v>70</v>
      </c>
      <c r="B486" s="275" t="s">
        <v>3614</v>
      </c>
      <c r="C486" s="273" t="s">
        <v>211</v>
      </c>
      <c r="D486" s="273" t="s">
        <v>3615</v>
      </c>
      <c r="E486" s="275" t="s">
        <v>3671</v>
      </c>
      <c r="F486" s="272" t="s">
        <v>3672</v>
      </c>
      <c r="G486" s="272" t="s">
        <v>3673</v>
      </c>
      <c r="H486" s="529" t="s">
        <v>3674</v>
      </c>
      <c r="I486" s="269" t="s">
        <v>214</v>
      </c>
      <c r="J486" s="493" t="s">
        <v>446</v>
      </c>
      <c r="K486" s="464">
        <v>45436</v>
      </c>
      <c r="L486" s="440" t="s">
        <v>447</v>
      </c>
      <c r="M486" s="80" t="s">
        <v>6670</v>
      </c>
      <c r="N486" s="706"/>
      <c r="O486" s="485"/>
      <c r="P486" s="485"/>
    </row>
    <row r="487" spans="1:16" ht="51" x14ac:dyDescent="0.25">
      <c r="A487" s="619">
        <v>22</v>
      </c>
      <c r="B487" s="620" t="s">
        <v>821</v>
      </c>
      <c r="C487" s="621" t="s">
        <v>211</v>
      </c>
      <c r="D487" s="621" t="s">
        <v>822</v>
      </c>
      <c r="E487" s="620" t="s">
        <v>1121</v>
      </c>
      <c r="F487" s="622" t="s">
        <v>1122</v>
      </c>
      <c r="G487" s="622"/>
      <c r="H487" s="652"/>
      <c r="I487" s="619" t="s">
        <v>214</v>
      </c>
      <c r="J487" s="624" t="s">
        <v>446</v>
      </c>
      <c r="K487" s="702">
        <v>45436</v>
      </c>
      <c r="L487" s="654" t="s">
        <v>447</v>
      </c>
      <c r="M487" s="703" t="s">
        <v>6671</v>
      </c>
      <c r="N487" s="701"/>
      <c r="O487" s="628"/>
      <c r="P487" s="628"/>
    </row>
    <row r="488" spans="1:16" ht="51" x14ac:dyDescent="0.25">
      <c r="A488" s="269">
        <v>130</v>
      </c>
      <c r="B488" s="275" t="s">
        <v>821</v>
      </c>
      <c r="C488" s="273" t="s">
        <v>211</v>
      </c>
      <c r="D488" s="273" t="s">
        <v>822</v>
      </c>
      <c r="E488" s="275" t="s">
        <v>2777</v>
      </c>
      <c r="F488" s="272" t="s">
        <v>6672</v>
      </c>
      <c r="G488" s="272" t="s">
        <v>2779</v>
      </c>
      <c r="H488" s="529"/>
      <c r="I488" s="269" t="s">
        <v>214</v>
      </c>
      <c r="J488" s="493" t="s">
        <v>446</v>
      </c>
      <c r="K488" s="464">
        <v>45436</v>
      </c>
      <c r="L488" s="440" t="s">
        <v>447</v>
      </c>
      <c r="M488" s="80" t="s">
        <v>6673</v>
      </c>
      <c r="N488" s="705"/>
      <c r="O488" s="485"/>
      <c r="P488" s="485"/>
    </row>
    <row r="489" spans="1:16" ht="26.25" customHeight="1" x14ac:dyDescent="0.25">
      <c r="A489" s="269">
        <v>132</v>
      </c>
      <c r="B489" s="275" t="s">
        <v>821</v>
      </c>
      <c r="C489" s="273" t="s">
        <v>211</v>
      </c>
      <c r="D489" s="273" t="s">
        <v>2776</v>
      </c>
      <c r="E489" s="275" t="s">
        <v>2806</v>
      </c>
      <c r="F489" s="272" t="s">
        <v>2807</v>
      </c>
      <c r="G489" s="272" t="s">
        <v>2808</v>
      </c>
      <c r="H489" s="529" t="s">
        <v>2809</v>
      </c>
      <c r="I489" s="269" t="s">
        <v>214</v>
      </c>
      <c r="J489" s="493" t="s">
        <v>446</v>
      </c>
      <c r="K489" s="464">
        <v>45436</v>
      </c>
      <c r="L489" s="440" t="s">
        <v>447</v>
      </c>
      <c r="M489" s="276" t="s">
        <v>6674</v>
      </c>
      <c r="N489" s="705"/>
      <c r="O489" s="485"/>
      <c r="P489" s="485"/>
    </row>
    <row r="490" spans="1:16" ht="26.25" customHeight="1" x14ac:dyDescent="0.25">
      <c r="A490" s="269">
        <v>134</v>
      </c>
      <c r="B490" s="275" t="s">
        <v>821</v>
      </c>
      <c r="C490" s="273" t="s">
        <v>211</v>
      </c>
      <c r="D490" s="273" t="s">
        <v>2776</v>
      </c>
      <c r="E490" s="275" t="s">
        <v>2838</v>
      </c>
      <c r="F490" s="272">
        <v>7379130013</v>
      </c>
      <c r="G490" s="272"/>
      <c r="H490" s="529"/>
      <c r="I490" s="269" t="s">
        <v>214</v>
      </c>
      <c r="J490" s="493" t="s">
        <v>446</v>
      </c>
      <c r="K490" s="464">
        <v>45436</v>
      </c>
      <c r="L490" s="276" t="s">
        <v>6675</v>
      </c>
      <c r="M490" s="276" t="s">
        <v>6676</v>
      </c>
      <c r="N490" s="676"/>
      <c r="O490" s="485"/>
      <c r="P490" s="485"/>
    </row>
    <row r="491" spans="1:16" ht="38.25" x14ac:dyDescent="0.25">
      <c r="A491" s="619">
        <v>138</v>
      </c>
      <c r="B491" s="620" t="s">
        <v>821</v>
      </c>
      <c r="C491" s="621" t="s">
        <v>211</v>
      </c>
      <c r="D491" s="621" t="s">
        <v>2776</v>
      </c>
      <c r="E491" s="620" t="s">
        <v>2876</v>
      </c>
      <c r="F491" s="622" t="s">
        <v>6677</v>
      </c>
      <c r="G491" s="622"/>
      <c r="H491" s="652"/>
      <c r="I491" s="619" t="s">
        <v>214</v>
      </c>
      <c r="J491" s="624" t="s">
        <v>446</v>
      </c>
      <c r="K491" s="661">
        <v>45436</v>
      </c>
      <c r="L491" s="654" t="s">
        <v>447</v>
      </c>
      <c r="M491" s="698" t="s">
        <v>6678</v>
      </c>
      <c r="N491" s="704"/>
      <c r="O491" s="628"/>
      <c r="P491" s="628"/>
    </row>
    <row r="492" spans="1:16" ht="26.25" customHeight="1" x14ac:dyDescent="0.25">
      <c r="A492" s="269" t="s">
        <v>2897</v>
      </c>
      <c r="B492" s="275" t="s">
        <v>821</v>
      </c>
      <c r="C492" s="273" t="s">
        <v>211</v>
      </c>
      <c r="D492" s="273" t="s">
        <v>2776</v>
      </c>
      <c r="E492" s="275" t="s">
        <v>2898</v>
      </c>
      <c r="F492" s="272" t="s">
        <v>2899</v>
      </c>
      <c r="G492" s="272" t="s">
        <v>6679</v>
      </c>
      <c r="H492" s="529"/>
      <c r="I492" s="269" t="s">
        <v>214</v>
      </c>
      <c r="J492" s="493" t="s">
        <v>446</v>
      </c>
      <c r="K492" s="464">
        <v>45436</v>
      </c>
      <c r="L492" s="440" t="s">
        <v>447</v>
      </c>
      <c r="M492" s="276" t="s">
        <v>6680</v>
      </c>
      <c r="N492" s="705"/>
      <c r="O492" s="485"/>
      <c r="P492" s="485"/>
    </row>
    <row r="493" spans="1:16" ht="38.25" x14ac:dyDescent="0.25">
      <c r="A493" s="269" t="s">
        <v>2922</v>
      </c>
      <c r="B493" s="275" t="s">
        <v>821</v>
      </c>
      <c r="C493" s="273" t="s">
        <v>211</v>
      </c>
      <c r="D493" s="273" t="s">
        <v>2776</v>
      </c>
      <c r="E493" s="275" t="s">
        <v>2923</v>
      </c>
      <c r="F493" s="272" t="s">
        <v>2924</v>
      </c>
      <c r="G493" s="272"/>
      <c r="H493" s="529" t="s">
        <v>2925</v>
      </c>
      <c r="I493" s="269" t="s">
        <v>214</v>
      </c>
      <c r="J493" s="493" t="s">
        <v>446</v>
      </c>
      <c r="K493" s="464">
        <v>45436</v>
      </c>
      <c r="L493" s="440" t="s">
        <v>447</v>
      </c>
      <c r="M493" s="80" t="s">
        <v>6681</v>
      </c>
      <c r="N493" s="705"/>
      <c r="O493" s="485"/>
      <c r="P493" s="485"/>
    </row>
    <row r="494" spans="1:16" ht="26.25" customHeight="1" x14ac:dyDescent="0.25">
      <c r="A494" s="619">
        <v>1</v>
      </c>
      <c r="B494" s="620" t="s">
        <v>1200</v>
      </c>
      <c r="C494" s="621" t="s">
        <v>211</v>
      </c>
      <c r="D494" s="621" t="s">
        <v>1201</v>
      </c>
      <c r="E494" s="620" t="s">
        <v>1202</v>
      </c>
      <c r="F494" s="622" t="s">
        <v>1203</v>
      </c>
      <c r="G494" s="622"/>
      <c r="H494" s="652" t="s">
        <v>1204</v>
      </c>
      <c r="I494" s="619" t="s">
        <v>214</v>
      </c>
      <c r="J494" s="624" t="s">
        <v>446</v>
      </c>
      <c r="K494" s="661">
        <v>45436</v>
      </c>
      <c r="L494" s="654" t="s">
        <v>447</v>
      </c>
      <c r="M494" s="698" t="s">
        <v>6682</v>
      </c>
      <c r="N494" s="701"/>
      <c r="O494" s="628"/>
      <c r="P494" s="628"/>
    </row>
    <row r="495" spans="1:16" ht="25.5" x14ac:dyDescent="0.25">
      <c r="A495" s="269">
        <v>68</v>
      </c>
      <c r="B495" s="275" t="s">
        <v>3614</v>
      </c>
      <c r="C495" s="273" t="s">
        <v>211</v>
      </c>
      <c r="D495" s="273" t="s">
        <v>3615</v>
      </c>
      <c r="E495" s="275" t="s">
        <v>3669</v>
      </c>
      <c r="F495" s="272" t="s">
        <v>372</v>
      </c>
      <c r="G495" s="272"/>
      <c r="H495" s="529" t="s">
        <v>3670</v>
      </c>
      <c r="I495" s="269" t="s">
        <v>214</v>
      </c>
      <c r="J495" s="493" t="s">
        <v>446</v>
      </c>
      <c r="K495" s="464">
        <v>45436</v>
      </c>
      <c r="L495" s="440" t="s">
        <v>447</v>
      </c>
      <c r="M495" s="276" t="s">
        <v>6683</v>
      </c>
      <c r="N495" s="676"/>
      <c r="O495" s="485"/>
      <c r="P495" s="485"/>
    </row>
    <row r="496" spans="1:16" ht="18.75" customHeight="1" thickBot="1" x14ac:dyDescent="0.3">
      <c r="A496" s="598"/>
      <c r="B496" s="599"/>
      <c r="C496" s="600"/>
      <c r="D496" s="600"/>
      <c r="E496" s="599"/>
      <c r="F496" s="601"/>
      <c r="G496" s="601"/>
      <c r="H496" s="602"/>
      <c r="I496" s="598"/>
      <c r="J496" s="544"/>
      <c r="K496" s="78"/>
      <c r="L496" s="544"/>
      <c r="M496" s="81"/>
      <c r="N496" s="604"/>
      <c r="P496" s="605"/>
    </row>
    <row r="497" spans="1:16" ht="18" thickBot="1" x14ac:dyDescent="0.35">
      <c r="A497" s="467"/>
      <c r="B497" s="469"/>
      <c r="C497" s="498"/>
      <c r="D497" s="468"/>
      <c r="E497" s="468"/>
      <c r="F497" s="468"/>
      <c r="G497" s="468"/>
      <c r="H497" s="469" t="s">
        <v>6684</v>
      </c>
      <c r="I497" s="468"/>
      <c r="J497" s="468"/>
      <c r="K497" s="470"/>
      <c r="L497" s="468"/>
      <c r="M497" s="471"/>
      <c r="N497" s="468"/>
      <c r="O497" s="472"/>
      <c r="P497" s="473"/>
    </row>
    <row r="498" spans="1:16" ht="51.75" customHeight="1" thickBot="1" x14ac:dyDescent="0.3">
      <c r="A498" s="474" t="s">
        <v>137</v>
      </c>
      <c r="B498" s="496" t="s">
        <v>138</v>
      </c>
      <c r="C498" s="475" t="s">
        <v>139</v>
      </c>
      <c r="D498" s="475" t="s">
        <v>141</v>
      </c>
      <c r="E498" s="476" t="s">
        <v>143</v>
      </c>
      <c r="F498" s="477" t="s">
        <v>144</v>
      </c>
      <c r="G498" s="477" t="s">
        <v>145</v>
      </c>
      <c r="H498" s="477" t="s">
        <v>146</v>
      </c>
      <c r="I498" s="475" t="s">
        <v>148</v>
      </c>
      <c r="J498" s="478" t="s">
        <v>149</v>
      </c>
      <c r="K498" s="479" t="s">
        <v>6379</v>
      </c>
      <c r="L498" s="475" t="s">
        <v>151</v>
      </c>
      <c r="M498" s="476" t="s">
        <v>154</v>
      </c>
      <c r="N498" s="480" t="s">
        <v>6380</v>
      </c>
      <c r="O498" s="481" t="s">
        <v>6381</v>
      </c>
      <c r="P498" s="482" t="s">
        <v>6382</v>
      </c>
    </row>
    <row r="499" spans="1:16" ht="26.25" customHeight="1" x14ac:dyDescent="0.25">
      <c r="A499" s="208">
        <v>21</v>
      </c>
      <c r="B499" s="500" t="s">
        <v>1086</v>
      </c>
      <c r="C499" s="501" t="s">
        <v>211</v>
      </c>
      <c r="D499" s="501" t="s">
        <v>1087</v>
      </c>
      <c r="E499" s="500" t="s">
        <v>1826</v>
      </c>
      <c r="F499" s="502"/>
      <c r="G499" s="502">
        <v>7951756553</v>
      </c>
      <c r="H499" s="465" t="s">
        <v>1828</v>
      </c>
      <c r="I499" s="269" t="s">
        <v>214</v>
      </c>
      <c r="J499" s="493" t="s">
        <v>340</v>
      </c>
      <c r="K499" s="464">
        <v>45442</v>
      </c>
      <c r="L499" s="440" t="s">
        <v>6383</v>
      </c>
      <c r="M499" s="276" t="s">
        <v>6685</v>
      </c>
      <c r="N499" s="484"/>
      <c r="O499" s="485"/>
      <c r="P499" s="485"/>
    </row>
    <row r="500" spans="1:16" ht="26.25" customHeight="1" x14ac:dyDescent="0.25">
      <c r="A500" s="208">
        <v>22</v>
      </c>
      <c r="B500" s="500" t="s">
        <v>1086</v>
      </c>
      <c r="C500" s="501" t="s">
        <v>211</v>
      </c>
      <c r="D500" s="501" t="s">
        <v>1087</v>
      </c>
      <c r="E500" s="500" t="s">
        <v>1855</v>
      </c>
      <c r="F500" s="502"/>
      <c r="G500" s="502" t="s">
        <v>6686</v>
      </c>
      <c r="H500" s="465"/>
      <c r="I500" s="269" t="s">
        <v>214</v>
      </c>
      <c r="J500" s="493" t="s">
        <v>340</v>
      </c>
      <c r="K500" s="464">
        <v>45442</v>
      </c>
      <c r="L500" s="440" t="s">
        <v>6383</v>
      </c>
      <c r="M500" s="80" t="s">
        <v>6687</v>
      </c>
      <c r="N500" s="486"/>
      <c r="O500" s="485"/>
      <c r="P500" s="485"/>
    </row>
    <row r="501" spans="1:16" ht="26.25" customHeight="1" x14ac:dyDescent="0.25">
      <c r="A501" s="208">
        <v>23</v>
      </c>
      <c r="B501" s="500" t="s">
        <v>1086</v>
      </c>
      <c r="C501" s="501" t="s">
        <v>211</v>
      </c>
      <c r="D501" s="501" t="s">
        <v>1087</v>
      </c>
      <c r="E501" s="500" t="s">
        <v>1879</v>
      </c>
      <c r="F501" s="502">
        <v>7392426449</v>
      </c>
      <c r="G501" s="502" t="s">
        <v>1881</v>
      </c>
      <c r="H501" s="465"/>
      <c r="I501" s="269" t="s">
        <v>214</v>
      </c>
      <c r="J501" s="493" t="s">
        <v>340</v>
      </c>
      <c r="K501" s="464">
        <v>45442</v>
      </c>
      <c r="L501" s="440" t="s">
        <v>6383</v>
      </c>
      <c r="M501" s="80" t="s">
        <v>6688</v>
      </c>
      <c r="N501" s="486" t="s">
        <v>372</v>
      </c>
      <c r="O501" s="485"/>
      <c r="P501" s="485"/>
    </row>
    <row r="502" spans="1:16" ht="26.25" customHeight="1" x14ac:dyDescent="0.25">
      <c r="A502" s="208">
        <v>24</v>
      </c>
      <c r="B502" s="500" t="s">
        <v>1086</v>
      </c>
      <c r="C502" s="501" t="s">
        <v>211</v>
      </c>
      <c r="D502" s="501" t="s">
        <v>1087</v>
      </c>
      <c r="E502" s="500" t="s">
        <v>1907</v>
      </c>
      <c r="F502" s="502"/>
      <c r="G502" s="502" t="s">
        <v>1908</v>
      </c>
      <c r="H502" s="465"/>
      <c r="I502" s="269" t="s">
        <v>214</v>
      </c>
      <c r="J502" s="493" t="s">
        <v>340</v>
      </c>
      <c r="K502" s="464">
        <v>45442</v>
      </c>
      <c r="L502" s="440" t="s">
        <v>264</v>
      </c>
      <c r="M502" s="80" t="s">
        <v>6689</v>
      </c>
      <c r="N502" s="486"/>
      <c r="O502" s="485"/>
      <c r="P502" s="485"/>
    </row>
    <row r="503" spans="1:16" ht="26.25" customHeight="1" x14ac:dyDescent="0.25">
      <c r="A503" s="208">
        <v>25</v>
      </c>
      <c r="B503" s="500" t="s">
        <v>1086</v>
      </c>
      <c r="C503" s="501" t="s">
        <v>211</v>
      </c>
      <c r="D503" s="501" t="s">
        <v>1087</v>
      </c>
      <c r="E503" s="500" t="s">
        <v>1541</v>
      </c>
      <c r="F503" s="502" t="s">
        <v>1929</v>
      </c>
      <c r="G503" s="502"/>
      <c r="H503" s="465"/>
      <c r="I503" s="269" t="s">
        <v>214</v>
      </c>
      <c r="J503" s="493" t="s">
        <v>340</v>
      </c>
      <c r="K503" s="464">
        <v>45442</v>
      </c>
      <c r="L503" s="440" t="s">
        <v>264</v>
      </c>
      <c r="M503" s="80" t="s">
        <v>6690</v>
      </c>
      <c r="N503" s="484"/>
      <c r="O503" s="485"/>
      <c r="P503" s="485"/>
    </row>
    <row r="504" spans="1:16" s="185" customFormat="1" ht="26.25" customHeight="1" x14ac:dyDescent="0.25">
      <c r="A504" s="208" t="s">
        <v>1961</v>
      </c>
      <c r="B504" s="500" t="s">
        <v>1224</v>
      </c>
      <c r="C504" s="501" t="s">
        <v>211</v>
      </c>
      <c r="D504" s="501" t="s">
        <v>1225</v>
      </c>
      <c r="E504" s="500" t="s">
        <v>1962</v>
      </c>
      <c r="F504" s="502" t="s">
        <v>1963</v>
      </c>
      <c r="G504" s="502"/>
      <c r="H504" s="503"/>
      <c r="I504" s="208" t="s">
        <v>214</v>
      </c>
      <c r="J504" s="504" t="s">
        <v>340</v>
      </c>
      <c r="K504" s="681">
        <v>45442</v>
      </c>
      <c r="L504" s="214" t="s">
        <v>264</v>
      </c>
      <c r="M504" s="680" t="s">
        <v>6685</v>
      </c>
      <c r="N504" s="682"/>
      <c r="O504" s="683"/>
      <c r="P504" s="683"/>
    </row>
    <row r="505" spans="1:16" ht="15.75" thickBot="1" x14ac:dyDescent="0.3"/>
    <row r="506" spans="1:16" ht="18" thickBot="1" x14ac:dyDescent="0.35">
      <c r="A506" s="467"/>
      <c r="B506" s="469"/>
      <c r="C506" s="498"/>
      <c r="D506" s="468"/>
      <c r="E506" s="468"/>
      <c r="F506" s="468"/>
      <c r="G506" s="468"/>
      <c r="H506" s="469" t="s">
        <v>6691</v>
      </c>
      <c r="I506" s="468"/>
      <c r="J506" s="468"/>
      <c r="K506" s="470"/>
      <c r="L506" s="468"/>
      <c r="M506" s="471"/>
      <c r="N506" s="468"/>
      <c r="O506" s="472"/>
      <c r="P506" s="473"/>
    </row>
    <row r="507" spans="1:16" ht="51.75" customHeight="1" thickBot="1" x14ac:dyDescent="0.3">
      <c r="A507" s="474" t="s">
        <v>137</v>
      </c>
      <c r="B507" s="496" t="s">
        <v>138</v>
      </c>
      <c r="C507" s="475" t="s">
        <v>139</v>
      </c>
      <c r="D507" s="475" t="s">
        <v>141</v>
      </c>
      <c r="E507" s="476" t="s">
        <v>143</v>
      </c>
      <c r="F507" s="477" t="s">
        <v>144</v>
      </c>
      <c r="G507" s="477" t="s">
        <v>145</v>
      </c>
      <c r="H507" s="477" t="s">
        <v>146</v>
      </c>
      <c r="I507" s="475" t="s">
        <v>148</v>
      </c>
      <c r="J507" s="478" t="s">
        <v>149</v>
      </c>
      <c r="K507" s="479" t="s">
        <v>6379</v>
      </c>
      <c r="L507" s="475" t="s">
        <v>151</v>
      </c>
      <c r="M507" s="476" t="s">
        <v>154</v>
      </c>
      <c r="N507" s="480" t="s">
        <v>6380</v>
      </c>
      <c r="O507" s="481" t="s">
        <v>6381</v>
      </c>
      <c r="P507" s="482" t="s">
        <v>6382</v>
      </c>
    </row>
    <row r="508" spans="1:16" ht="26.25" customHeight="1" x14ac:dyDescent="0.25">
      <c r="A508" s="208">
        <v>27</v>
      </c>
      <c r="B508" s="500" t="s">
        <v>1086</v>
      </c>
      <c r="C508" s="501" t="s">
        <v>211</v>
      </c>
      <c r="D508" s="501" t="s">
        <v>1087</v>
      </c>
      <c r="E508" s="500" t="s">
        <v>1982</v>
      </c>
      <c r="F508" s="502"/>
      <c r="G508" s="502">
        <v>7535633828</v>
      </c>
      <c r="H508" s="465" t="s">
        <v>1984</v>
      </c>
      <c r="I508" s="269" t="s">
        <v>214</v>
      </c>
      <c r="J508" s="493" t="s">
        <v>340</v>
      </c>
      <c r="K508" s="464">
        <v>45443</v>
      </c>
      <c r="L508" s="440" t="s">
        <v>6383</v>
      </c>
      <c r="M508" s="680" t="s">
        <v>6692</v>
      </c>
      <c r="N508" s="484"/>
      <c r="O508" s="485"/>
      <c r="P508" s="485"/>
    </row>
    <row r="509" spans="1:16" ht="26.25" customHeight="1" x14ac:dyDescent="0.25">
      <c r="A509" s="208">
        <v>29</v>
      </c>
      <c r="B509" s="500" t="s">
        <v>1086</v>
      </c>
      <c r="C509" s="501" t="s">
        <v>211</v>
      </c>
      <c r="D509" s="501" t="s">
        <v>1087</v>
      </c>
      <c r="E509" s="500" t="s">
        <v>2029</v>
      </c>
      <c r="F509" s="502">
        <v>7731361252</v>
      </c>
      <c r="G509" s="272"/>
      <c r="H509" s="465" t="s">
        <v>2031</v>
      </c>
      <c r="I509" s="269" t="s">
        <v>214</v>
      </c>
      <c r="J509" s="493" t="s">
        <v>340</v>
      </c>
      <c r="K509" s="464">
        <v>45443</v>
      </c>
      <c r="L509" s="440" t="s">
        <v>6383</v>
      </c>
      <c r="M509" s="680" t="s">
        <v>6692</v>
      </c>
      <c r="N509" s="486"/>
      <c r="O509" s="485"/>
      <c r="P509" s="485"/>
    </row>
    <row r="510" spans="1:16" ht="26.25" customHeight="1" x14ac:dyDescent="0.25">
      <c r="A510" s="208">
        <v>30</v>
      </c>
      <c r="B510" s="500" t="s">
        <v>1086</v>
      </c>
      <c r="C510" s="501" t="s">
        <v>211</v>
      </c>
      <c r="D510" s="501" t="s">
        <v>1087</v>
      </c>
      <c r="E510" s="500" t="s">
        <v>2049</v>
      </c>
      <c r="F510" s="502" t="s">
        <v>2050</v>
      </c>
      <c r="G510" s="502" t="s">
        <v>2051</v>
      </c>
      <c r="H510" s="465"/>
      <c r="I510" s="269" t="s">
        <v>214</v>
      </c>
      <c r="J510" s="493" t="s">
        <v>340</v>
      </c>
      <c r="K510" s="464">
        <v>45443</v>
      </c>
      <c r="L510" s="440" t="s">
        <v>6383</v>
      </c>
      <c r="M510" s="80" t="s">
        <v>6693</v>
      </c>
      <c r="N510" s="486"/>
      <c r="O510" s="485"/>
      <c r="P510" s="485"/>
    </row>
    <row r="511" spans="1:16" ht="26.25" customHeight="1" x14ac:dyDescent="0.25">
      <c r="A511" s="208">
        <v>31</v>
      </c>
      <c r="B511" s="500" t="s">
        <v>1086</v>
      </c>
      <c r="C511" s="501" t="s">
        <v>211</v>
      </c>
      <c r="D511" s="501" t="s">
        <v>1087</v>
      </c>
      <c r="E511" s="500" t="s">
        <v>2072</v>
      </c>
      <c r="F511" s="502" t="s">
        <v>2073</v>
      </c>
      <c r="G511" s="502">
        <v>7847214967</v>
      </c>
      <c r="H511" s="465"/>
      <c r="I511" s="269" t="s">
        <v>214</v>
      </c>
      <c r="J511" s="493" t="s">
        <v>340</v>
      </c>
      <c r="K511" s="464">
        <v>45443</v>
      </c>
      <c r="L511" s="440" t="s">
        <v>264</v>
      </c>
      <c r="M511" s="276" t="s">
        <v>6692</v>
      </c>
      <c r="N511" s="486"/>
      <c r="O511" s="485"/>
      <c r="P511" s="485"/>
    </row>
    <row r="512" spans="1:16" ht="26.25" customHeight="1" x14ac:dyDescent="0.25">
      <c r="A512" s="208">
        <v>32</v>
      </c>
      <c r="B512" s="500" t="s">
        <v>1086</v>
      </c>
      <c r="C512" s="501" t="s">
        <v>211</v>
      </c>
      <c r="D512" s="501" t="s">
        <v>1087</v>
      </c>
      <c r="E512" s="500" t="s">
        <v>2090</v>
      </c>
      <c r="F512" s="502" t="s">
        <v>2091</v>
      </c>
      <c r="G512" s="502">
        <v>7983580836</v>
      </c>
      <c r="H512" s="465" t="s">
        <v>2093</v>
      </c>
      <c r="I512" s="269" t="s">
        <v>214</v>
      </c>
      <c r="J512" s="493" t="s">
        <v>340</v>
      </c>
      <c r="K512" s="464">
        <v>45443</v>
      </c>
      <c r="L512" s="440" t="s">
        <v>264</v>
      </c>
      <c r="M512" s="680" t="s">
        <v>6692</v>
      </c>
      <c r="N512" s="484"/>
      <c r="O512" s="485"/>
      <c r="P512" s="485"/>
    </row>
    <row r="513" spans="1:16" ht="26.25" customHeight="1" x14ac:dyDescent="0.25">
      <c r="A513" s="208">
        <v>33</v>
      </c>
      <c r="B513" s="500" t="s">
        <v>1086</v>
      </c>
      <c r="C513" s="501" t="s">
        <v>211</v>
      </c>
      <c r="D513" s="501" t="s">
        <v>1087</v>
      </c>
      <c r="E513" s="500" t="s">
        <v>2109</v>
      </c>
      <c r="F513" s="502" t="s">
        <v>2110</v>
      </c>
      <c r="G513" s="502" t="s">
        <v>372</v>
      </c>
      <c r="H513" s="465"/>
      <c r="I513" s="269" t="s">
        <v>214</v>
      </c>
      <c r="J513" s="493" t="s">
        <v>340</v>
      </c>
      <c r="K513" s="464">
        <v>45443</v>
      </c>
      <c r="L513" s="440" t="s">
        <v>264</v>
      </c>
      <c r="M513" s="276" t="s">
        <v>6694</v>
      </c>
      <c r="N513" s="484"/>
      <c r="O513" s="485"/>
      <c r="P513" s="485"/>
    </row>
    <row r="514" spans="1:16" ht="15.75" thickBot="1" x14ac:dyDescent="0.3"/>
    <row r="515" spans="1:16" ht="18" thickBot="1" x14ac:dyDescent="0.35">
      <c r="A515" s="467"/>
      <c r="B515" s="469"/>
      <c r="C515" s="498"/>
      <c r="D515" s="468"/>
      <c r="E515" s="468"/>
      <c r="F515" s="468"/>
      <c r="G515" s="468"/>
      <c r="H515" s="469" t="s">
        <v>6695</v>
      </c>
      <c r="I515" s="468"/>
      <c r="J515" s="468"/>
      <c r="K515" s="470"/>
      <c r="L515" s="468"/>
      <c r="M515" s="471"/>
      <c r="N515" s="468"/>
      <c r="O515" s="472"/>
      <c r="P515" s="473"/>
    </row>
    <row r="516" spans="1:16" ht="51.75" customHeight="1" thickBot="1" x14ac:dyDescent="0.3">
      <c r="A516" s="474" t="s">
        <v>137</v>
      </c>
      <c r="B516" s="496" t="s">
        <v>138</v>
      </c>
      <c r="C516" s="475" t="s">
        <v>139</v>
      </c>
      <c r="D516" s="475" t="s">
        <v>141</v>
      </c>
      <c r="E516" s="476" t="s">
        <v>143</v>
      </c>
      <c r="F516" s="477" t="s">
        <v>144</v>
      </c>
      <c r="G516" s="477" t="s">
        <v>145</v>
      </c>
      <c r="H516" s="477" t="s">
        <v>146</v>
      </c>
      <c r="I516" s="475" t="s">
        <v>148</v>
      </c>
      <c r="J516" s="478" t="s">
        <v>149</v>
      </c>
      <c r="K516" s="479" t="s">
        <v>6379</v>
      </c>
      <c r="L516" s="475" t="s">
        <v>151</v>
      </c>
      <c r="M516" s="476" t="s">
        <v>154</v>
      </c>
      <c r="N516" s="480" t="s">
        <v>6380</v>
      </c>
      <c r="O516" s="481" t="s">
        <v>6381</v>
      </c>
      <c r="P516" s="482" t="s">
        <v>6382</v>
      </c>
    </row>
    <row r="517" spans="1:16" ht="26.25" customHeight="1" x14ac:dyDescent="0.25">
      <c r="A517" s="208">
        <v>34</v>
      </c>
      <c r="B517" s="500" t="s">
        <v>1086</v>
      </c>
      <c r="C517" s="501" t="s">
        <v>211</v>
      </c>
      <c r="D517" s="501" t="s">
        <v>1087</v>
      </c>
      <c r="E517" s="500" t="s">
        <v>2129</v>
      </c>
      <c r="F517" s="502" t="s">
        <v>2130</v>
      </c>
      <c r="G517" s="502" t="s">
        <v>2131</v>
      </c>
      <c r="H517" s="465"/>
      <c r="I517" s="269" t="s">
        <v>214</v>
      </c>
      <c r="J517" s="493" t="s">
        <v>340</v>
      </c>
      <c r="K517" s="464">
        <v>45448</v>
      </c>
      <c r="L517" s="440" t="s">
        <v>6383</v>
      </c>
      <c r="M517" s="276" t="s">
        <v>6696</v>
      </c>
      <c r="N517" s="484"/>
      <c r="O517" s="485"/>
      <c r="P517" s="485"/>
    </row>
    <row r="518" spans="1:16" ht="26.25" customHeight="1" x14ac:dyDescent="0.25">
      <c r="A518" s="208">
        <v>37</v>
      </c>
      <c r="B518" s="500" t="s">
        <v>1086</v>
      </c>
      <c r="C518" s="501" t="s">
        <v>211</v>
      </c>
      <c r="D518" s="501" t="s">
        <v>1087</v>
      </c>
      <c r="E518" s="500" t="s">
        <v>2170</v>
      </c>
      <c r="F518" s="502">
        <v>7301564265</v>
      </c>
      <c r="G518" s="502"/>
      <c r="H518" s="465" t="s">
        <v>2172</v>
      </c>
      <c r="I518" s="269" t="s">
        <v>214</v>
      </c>
      <c r="J518" s="493" t="s">
        <v>340</v>
      </c>
      <c r="K518" s="464">
        <v>45448</v>
      </c>
      <c r="L518" s="440" t="s">
        <v>6383</v>
      </c>
      <c r="M518" s="276" t="s">
        <v>6696</v>
      </c>
      <c r="N518" s="486"/>
      <c r="O518" s="485"/>
      <c r="P518" s="485"/>
    </row>
    <row r="519" spans="1:16" ht="26.25" customHeight="1" x14ac:dyDescent="0.25">
      <c r="A519" s="208">
        <v>41</v>
      </c>
      <c r="B519" s="500" t="s">
        <v>1086</v>
      </c>
      <c r="C519" s="501" t="s">
        <v>211</v>
      </c>
      <c r="D519" s="501" t="s">
        <v>1087</v>
      </c>
      <c r="E519" s="500" t="s">
        <v>2222</v>
      </c>
      <c r="F519" s="502" t="s">
        <v>2223</v>
      </c>
      <c r="G519" s="502"/>
      <c r="H519" s="465"/>
      <c r="I519" s="269" t="s">
        <v>214</v>
      </c>
      <c r="J519" s="493" t="s">
        <v>340</v>
      </c>
      <c r="K519" s="464">
        <v>45448</v>
      </c>
      <c r="L519" s="440" t="s">
        <v>6383</v>
      </c>
      <c r="M519" s="276" t="s">
        <v>6696</v>
      </c>
      <c r="N519" s="486"/>
      <c r="O519" s="485"/>
      <c r="P519" s="485"/>
    </row>
    <row r="520" spans="1:16" ht="26.25" customHeight="1" x14ac:dyDescent="0.25">
      <c r="A520" s="208">
        <v>45</v>
      </c>
      <c r="B520" s="500" t="s">
        <v>1086</v>
      </c>
      <c r="C520" s="501" t="s">
        <v>211</v>
      </c>
      <c r="D520" s="501" t="s">
        <v>1087</v>
      </c>
      <c r="E520" s="500" t="s">
        <v>2241</v>
      </c>
      <c r="F520" s="502">
        <v>7703345794</v>
      </c>
      <c r="G520" s="272"/>
      <c r="H520" s="465"/>
      <c r="I520" s="269" t="s">
        <v>214</v>
      </c>
      <c r="J520" s="493" t="s">
        <v>340</v>
      </c>
      <c r="K520" s="464">
        <v>45448</v>
      </c>
      <c r="L520" s="440" t="s">
        <v>264</v>
      </c>
      <c r="M520" s="276" t="s">
        <v>6696</v>
      </c>
      <c r="N520" s="484"/>
      <c r="O520" s="485"/>
      <c r="P520" s="485"/>
    </row>
    <row r="521" spans="1:16" s="185" customFormat="1" ht="39" customHeight="1" x14ac:dyDescent="0.25">
      <c r="A521" s="619" t="s">
        <v>2012</v>
      </c>
      <c r="B521" s="620" t="s">
        <v>1224</v>
      </c>
      <c r="C521" s="621" t="s">
        <v>211</v>
      </c>
      <c r="D521" s="621" t="s">
        <v>1225</v>
      </c>
      <c r="E521" s="620" t="s">
        <v>2013</v>
      </c>
      <c r="F521" s="622">
        <v>7815443584</v>
      </c>
      <c r="G521" s="622"/>
      <c r="H521" s="652"/>
      <c r="I521" s="619" t="s">
        <v>214</v>
      </c>
      <c r="J521" s="624" t="s">
        <v>340</v>
      </c>
      <c r="K521" s="661">
        <v>45448</v>
      </c>
      <c r="L521" s="654" t="s">
        <v>264</v>
      </c>
      <c r="M521" s="698" t="s">
        <v>6697</v>
      </c>
      <c r="N521" s="627"/>
      <c r="O521" s="628"/>
      <c r="P521" s="628"/>
    </row>
    <row r="522" spans="1:16" s="185" customFormat="1" ht="26.25" customHeight="1" x14ac:dyDescent="0.25">
      <c r="A522" s="208" t="s">
        <v>1167</v>
      </c>
      <c r="B522" s="500" t="s">
        <v>1224</v>
      </c>
      <c r="C522" s="501" t="s">
        <v>211</v>
      </c>
      <c r="D522" s="501" t="s">
        <v>1225</v>
      </c>
      <c r="E522" s="500" t="s">
        <v>2053</v>
      </c>
      <c r="F522" s="502" t="s">
        <v>6698</v>
      </c>
      <c r="G522" s="502"/>
      <c r="H522" s="503" t="s">
        <v>2054</v>
      </c>
      <c r="I522" s="208" t="s">
        <v>214</v>
      </c>
      <c r="J522" s="504" t="s">
        <v>340</v>
      </c>
      <c r="K522" s="681">
        <v>45448</v>
      </c>
      <c r="L522" s="214" t="s">
        <v>264</v>
      </c>
      <c r="M522" s="685" t="s">
        <v>6699</v>
      </c>
      <c r="N522" s="686"/>
      <c r="O522" s="683"/>
      <c r="P522" s="683"/>
    </row>
    <row r="523" spans="1:16" ht="15.75" thickBot="1" x14ac:dyDescent="0.3"/>
    <row r="524" spans="1:16" ht="18" thickBot="1" x14ac:dyDescent="0.35">
      <c r="A524" s="467"/>
      <c r="B524" s="469"/>
      <c r="C524" s="498"/>
      <c r="D524" s="468"/>
      <c r="E524" s="468"/>
      <c r="F524" s="468"/>
      <c r="G524" s="468"/>
      <c r="H524" s="469" t="s">
        <v>6700</v>
      </c>
      <c r="I524" s="468"/>
      <c r="J524" s="468"/>
      <c r="K524" s="470"/>
      <c r="L524" s="468"/>
      <c r="M524" s="471"/>
      <c r="N524" s="468"/>
      <c r="O524" s="472"/>
      <c r="P524" s="473"/>
    </row>
    <row r="525" spans="1:16" ht="51.75" customHeight="1" thickBot="1" x14ac:dyDescent="0.3">
      <c r="A525" s="474" t="s">
        <v>137</v>
      </c>
      <c r="B525" s="496" t="s">
        <v>138</v>
      </c>
      <c r="C525" s="475" t="s">
        <v>139</v>
      </c>
      <c r="D525" s="475" t="s">
        <v>141</v>
      </c>
      <c r="E525" s="476" t="s">
        <v>143</v>
      </c>
      <c r="F525" s="477" t="s">
        <v>144</v>
      </c>
      <c r="G525" s="477" t="s">
        <v>145</v>
      </c>
      <c r="H525" s="477" t="s">
        <v>146</v>
      </c>
      <c r="I525" s="475" t="s">
        <v>148</v>
      </c>
      <c r="J525" s="478" t="s">
        <v>149</v>
      </c>
      <c r="K525" s="479" t="s">
        <v>6379</v>
      </c>
      <c r="L525" s="475" t="s">
        <v>151</v>
      </c>
      <c r="M525" s="476" t="s">
        <v>154</v>
      </c>
      <c r="N525" s="480" t="s">
        <v>6380</v>
      </c>
      <c r="O525" s="481" t="s">
        <v>6381</v>
      </c>
      <c r="P525" s="482" t="s">
        <v>6382</v>
      </c>
    </row>
    <row r="526" spans="1:16" s="185" customFormat="1" ht="26.25" customHeight="1" x14ac:dyDescent="0.25">
      <c r="A526" s="208">
        <v>3</v>
      </c>
      <c r="B526" s="500" t="s">
        <v>1200</v>
      </c>
      <c r="C526" s="501" t="s">
        <v>211</v>
      </c>
      <c r="D526" s="501" t="s">
        <v>1201</v>
      </c>
      <c r="E526" s="500" t="s">
        <v>1262</v>
      </c>
      <c r="F526" s="502" t="s">
        <v>1263</v>
      </c>
      <c r="G526" s="502"/>
      <c r="H526" s="503"/>
      <c r="I526" s="208" t="s">
        <v>214</v>
      </c>
      <c r="J526" s="504" t="s">
        <v>446</v>
      </c>
      <c r="K526" s="681">
        <v>45448</v>
      </c>
      <c r="L526" s="214" t="s">
        <v>447</v>
      </c>
      <c r="M526" s="680" t="s">
        <v>6701</v>
      </c>
      <c r="N526" s="682"/>
      <c r="O526" s="683"/>
      <c r="P526" s="683"/>
    </row>
    <row r="527" spans="1:16" s="185" customFormat="1" ht="26.25" customHeight="1" x14ac:dyDescent="0.25">
      <c r="A527" s="208">
        <v>5</v>
      </c>
      <c r="B527" s="500" t="s">
        <v>1200</v>
      </c>
      <c r="C527" s="501" t="s">
        <v>211</v>
      </c>
      <c r="D527" s="501" t="s">
        <v>1201</v>
      </c>
      <c r="E527" s="500" t="s">
        <v>1331</v>
      </c>
      <c r="F527" s="502">
        <v>7506220380</v>
      </c>
      <c r="G527" s="502"/>
      <c r="H527" s="503" t="s">
        <v>1332</v>
      </c>
      <c r="I527" s="208" t="s">
        <v>214</v>
      </c>
      <c r="J527" s="504" t="s">
        <v>446</v>
      </c>
      <c r="K527" s="681">
        <v>45448</v>
      </c>
      <c r="L527" s="214" t="s">
        <v>447</v>
      </c>
      <c r="M527" s="680" t="s">
        <v>6702</v>
      </c>
      <c r="N527" s="686"/>
      <c r="O527" s="683"/>
      <c r="P527" s="683"/>
    </row>
    <row r="528" spans="1:16" ht="38.25" x14ac:dyDescent="0.25">
      <c r="A528" s="269">
        <v>7</v>
      </c>
      <c r="B528" s="275" t="s">
        <v>1200</v>
      </c>
      <c r="C528" s="273" t="s">
        <v>211</v>
      </c>
      <c r="D528" s="273" t="s">
        <v>1201</v>
      </c>
      <c r="E528" s="275" t="s">
        <v>1405</v>
      </c>
      <c r="F528" s="272" t="s">
        <v>1406</v>
      </c>
      <c r="G528" s="272"/>
      <c r="H528" s="465" t="s">
        <v>1407</v>
      </c>
      <c r="I528" s="269" t="s">
        <v>214</v>
      </c>
      <c r="J528" s="493" t="s">
        <v>446</v>
      </c>
      <c r="K528" s="464">
        <v>45448</v>
      </c>
      <c r="L528" s="440" t="s">
        <v>447</v>
      </c>
      <c r="M528" s="80" t="s">
        <v>6703</v>
      </c>
      <c r="N528" s="486"/>
      <c r="O528" s="485"/>
      <c r="P528" s="485"/>
    </row>
    <row r="529" spans="1:16" s="185" customFormat="1" ht="26.25" customHeight="1" x14ac:dyDescent="0.25">
      <c r="A529" s="208">
        <v>8</v>
      </c>
      <c r="B529" s="500" t="s">
        <v>1200</v>
      </c>
      <c r="C529" s="501" t="s">
        <v>211</v>
      </c>
      <c r="D529" s="501" t="s">
        <v>1201</v>
      </c>
      <c r="E529" s="500" t="s">
        <v>1440</v>
      </c>
      <c r="F529" s="502" t="s">
        <v>1441</v>
      </c>
      <c r="G529" s="502"/>
      <c r="H529" s="503">
        <v>1</v>
      </c>
      <c r="I529" s="208" t="s">
        <v>214</v>
      </c>
      <c r="J529" s="504" t="s">
        <v>446</v>
      </c>
      <c r="K529" s="681">
        <v>45448</v>
      </c>
      <c r="L529" s="214" t="s">
        <v>447</v>
      </c>
      <c r="M529" s="680" t="s">
        <v>6701</v>
      </c>
      <c r="N529" s="686"/>
      <c r="O529" s="683"/>
      <c r="P529" s="683"/>
    </row>
    <row r="530" spans="1:16" s="185" customFormat="1" ht="26.25" customHeight="1" x14ac:dyDescent="0.25">
      <c r="A530" s="208">
        <v>9</v>
      </c>
      <c r="B530" s="500" t="s">
        <v>1200</v>
      </c>
      <c r="C530" s="501" t="s">
        <v>211</v>
      </c>
      <c r="D530" s="501" t="s">
        <v>1201</v>
      </c>
      <c r="E530" s="500" t="s">
        <v>1483</v>
      </c>
      <c r="F530" s="502">
        <v>7717106818</v>
      </c>
      <c r="G530" s="502"/>
      <c r="H530" s="503"/>
      <c r="I530" s="208" t="s">
        <v>214</v>
      </c>
      <c r="J530" s="504" t="s">
        <v>446</v>
      </c>
      <c r="K530" s="681">
        <v>45448</v>
      </c>
      <c r="L530" s="214" t="s">
        <v>447</v>
      </c>
      <c r="M530" s="680" t="s">
        <v>6701</v>
      </c>
      <c r="N530" s="682"/>
      <c r="O530" s="683"/>
      <c r="P530" s="683"/>
    </row>
    <row r="531" spans="1:16" s="185" customFormat="1" ht="26.25" customHeight="1" x14ac:dyDescent="0.25">
      <c r="A531" s="208">
        <v>10</v>
      </c>
      <c r="B531" s="500" t="s">
        <v>1200</v>
      </c>
      <c r="C531" s="501" t="s">
        <v>211</v>
      </c>
      <c r="D531" s="501" t="s">
        <v>1201</v>
      </c>
      <c r="E531" s="500" t="s">
        <v>1508</v>
      </c>
      <c r="F531" s="502" t="s">
        <v>1509</v>
      </c>
      <c r="G531" s="502"/>
      <c r="H531" s="503"/>
      <c r="I531" s="208" t="s">
        <v>214</v>
      </c>
      <c r="J531" s="504" t="s">
        <v>446</v>
      </c>
      <c r="K531" s="681">
        <v>45448</v>
      </c>
      <c r="L531" s="214" t="s">
        <v>447</v>
      </c>
      <c r="M531" s="680" t="s">
        <v>6701</v>
      </c>
      <c r="N531" s="682"/>
      <c r="O531" s="683"/>
      <c r="P531" s="683"/>
    </row>
    <row r="532" spans="1:16" s="185" customFormat="1" ht="26.25" customHeight="1" x14ac:dyDescent="0.25">
      <c r="A532" s="208">
        <v>11</v>
      </c>
      <c r="B532" s="500" t="s">
        <v>1200</v>
      </c>
      <c r="C532" s="501" t="s">
        <v>211</v>
      </c>
      <c r="D532" s="501" t="s">
        <v>1201</v>
      </c>
      <c r="E532" s="500" t="s">
        <v>1541</v>
      </c>
      <c r="F532" s="502">
        <v>7930525324</v>
      </c>
      <c r="G532" s="502" t="s">
        <v>372</v>
      </c>
      <c r="H532" s="503" t="s">
        <v>1542</v>
      </c>
      <c r="I532" s="208" t="s">
        <v>214</v>
      </c>
      <c r="J532" s="504" t="s">
        <v>446</v>
      </c>
      <c r="K532" s="681">
        <v>45448</v>
      </c>
      <c r="L532" s="214" t="s">
        <v>447</v>
      </c>
      <c r="M532" s="680" t="s">
        <v>6701</v>
      </c>
      <c r="N532" s="682"/>
      <c r="O532" s="683"/>
      <c r="P532" s="683"/>
    </row>
    <row r="533" spans="1:16" s="185" customFormat="1" ht="26.25" customHeight="1" x14ac:dyDescent="0.25">
      <c r="A533" s="208">
        <v>12</v>
      </c>
      <c r="B533" s="500" t="s">
        <v>1200</v>
      </c>
      <c r="C533" s="501" t="s">
        <v>211</v>
      </c>
      <c r="D533" s="501" t="s">
        <v>1201</v>
      </c>
      <c r="E533" s="500" t="s">
        <v>1570</v>
      </c>
      <c r="F533" s="502" t="s">
        <v>1571</v>
      </c>
      <c r="G533" s="502"/>
      <c r="H533" s="503"/>
      <c r="I533" s="208" t="s">
        <v>214</v>
      </c>
      <c r="J533" s="504" t="s">
        <v>446</v>
      </c>
      <c r="K533" s="681">
        <v>45448</v>
      </c>
      <c r="L533" s="214" t="s">
        <v>447</v>
      </c>
      <c r="M533" s="276" t="s">
        <v>6701</v>
      </c>
      <c r="N533" s="682"/>
      <c r="O533" s="683"/>
      <c r="P533" s="683"/>
    </row>
    <row r="534" spans="1:16" s="185" customFormat="1" ht="26.25" customHeight="1" x14ac:dyDescent="0.25">
      <c r="A534" s="208" t="s">
        <v>2863</v>
      </c>
      <c r="B534" s="500" t="s">
        <v>821</v>
      </c>
      <c r="C534" s="501" t="s">
        <v>211</v>
      </c>
      <c r="D534" s="501" t="s">
        <v>2776</v>
      </c>
      <c r="E534" s="500" t="s">
        <v>2864</v>
      </c>
      <c r="F534" s="502" t="s">
        <v>2865</v>
      </c>
      <c r="G534" s="502">
        <v>7884087109</v>
      </c>
      <c r="H534" s="503" t="s">
        <v>2866</v>
      </c>
      <c r="I534" s="208" t="s">
        <v>214</v>
      </c>
      <c r="J534" s="504" t="s">
        <v>446</v>
      </c>
      <c r="K534" s="681">
        <v>45448</v>
      </c>
      <c r="L534" s="680" t="s">
        <v>6646</v>
      </c>
      <c r="M534" s="680" t="s">
        <v>6704</v>
      </c>
      <c r="N534" s="682"/>
      <c r="O534" s="683"/>
      <c r="P534" s="683"/>
    </row>
    <row r="535" spans="1:16" s="185" customFormat="1" ht="26.25" customHeight="1" x14ac:dyDescent="0.25">
      <c r="A535" s="619">
        <v>33</v>
      </c>
      <c r="B535" s="620" t="s">
        <v>821</v>
      </c>
      <c r="C535" s="621" t="s">
        <v>211</v>
      </c>
      <c r="D535" s="621" t="s">
        <v>822</v>
      </c>
      <c r="E535" s="620" t="s">
        <v>1057</v>
      </c>
      <c r="F535" s="622"/>
      <c r="G535" s="622">
        <v>7548278817</v>
      </c>
      <c r="H535" s="652"/>
      <c r="I535" s="619" t="s">
        <v>214</v>
      </c>
      <c r="J535" s="624" t="s">
        <v>446</v>
      </c>
      <c r="K535" s="661">
        <v>45448</v>
      </c>
      <c r="L535" s="626" t="s">
        <v>6646</v>
      </c>
      <c r="M535" s="626" t="s">
        <v>6705</v>
      </c>
      <c r="N535" s="627"/>
      <c r="O535" s="628"/>
      <c r="P535" s="628"/>
    </row>
    <row r="536" spans="1:16" ht="15.75" thickBot="1" x14ac:dyDescent="0.3"/>
    <row r="537" spans="1:16" ht="18" thickBot="1" x14ac:dyDescent="0.35">
      <c r="A537" s="467"/>
      <c r="B537" s="469"/>
      <c r="C537" s="498"/>
      <c r="D537" s="468"/>
      <c r="E537" s="468"/>
      <c r="F537" s="468"/>
      <c r="G537" s="468"/>
      <c r="H537" s="469" t="s">
        <v>6706</v>
      </c>
      <c r="I537" s="468"/>
      <c r="J537" s="468"/>
      <c r="K537" s="470"/>
      <c r="L537" s="468"/>
      <c r="M537" s="471"/>
      <c r="N537" s="468"/>
      <c r="O537" s="472"/>
      <c r="P537" s="473"/>
    </row>
    <row r="538" spans="1:16" ht="51.75" customHeight="1" thickBot="1" x14ac:dyDescent="0.3">
      <c r="A538" s="474" t="s">
        <v>137</v>
      </c>
      <c r="B538" s="496" t="s">
        <v>138</v>
      </c>
      <c r="C538" s="475" t="s">
        <v>139</v>
      </c>
      <c r="D538" s="475" t="s">
        <v>141</v>
      </c>
      <c r="E538" s="476" t="s">
        <v>143</v>
      </c>
      <c r="F538" s="477" t="s">
        <v>144</v>
      </c>
      <c r="G538" s="477" t="s">
        <v>145</v>
      </c>
      <c r="H538" s="477" t="s">
        <v>146</v>
      </c>
      <c r="I538" s="475" t="s">
        <v>148</v>
      </c>
      <c r="J538" s="478" t="s">
        <v>149</v>
      </c>
      <c r="K538" s="479" t="s">
        <v>6379</v>
      </c>
      <c r="L538" s="475" t="s">
        <v>151</v>
      </c>
      <c r="M538" s="476" t="s">
        <v>154</v>
      </c>
      <c r="N538" s="480" t="s">
        <v>6380</v>
      </c>
      <c r="O538" s="481" t="s">
        <v>6381</v>
      </c>
      <c r="P538" s="482" t="s">
        <v>6382</v>
      </c>
    </row>
    <row r="539" spans="1:16" ht="26.25" customHeight="1" x14ac:dyDescent="0.25">
      <c r="A539" s="208">
        <v>47</v>
      </c>
      <c r="B539" s="500" t="s">
        <v>1086</v>
      </c>
      <c r="C539" s="501" t="s">
        <v>211</v>
      </c>
      <c r="D539" s="501" t="s">
        <v>1087</v>
      </c>
      <c r="E539" s="500" t="s">
        <v>2253</v>
      </c>
      <c r="F539" s="502">
        <v>7746236858</v>
      </c>
      <c r="G539" s="272"/>
      <c r="H539" s="465"/>
      <c r="I539" s="269" t="s">
        <v>214</v>
      </c>
      <c r="J539" s="493" t="s">
        <v>340</v>
      </c>
      <c r="K539" s="464">
        <v>45449</v>
      </c>
      <c r="L539" s="440" t="s">
        <v>6383</v>
      </c>
      <c r="M539" s="276" t="s">
        <v>6707</v>
      </c>
      <c r="N539" s="484"/>
      <c r="O539" s="485"/>
      <c r="P539" s="485"/>
    </row>
    <row r="540" spans="1:16" ht="26.25" customHeight="1" x14ac:dyDescent="0.25">
      <c r="A540" s="269">
        <v>49</v>
      </c>
      <c r="B540" s="275" t="s">
        <v>1086</v>
      </c>
      <c r="C540" s="273" t="s">
        <v>211</v>
      </c>
      <c r="D540" s="273" t="s">
        <v>2267</v>
      </c>
      <c r="E540" s="275" t="s">
        <v>2202</v>
      </c>
      <c r="F540" s="272">
        <v>7397891865</v>
      </c>
      <c r="G540" s="272"/>
      <c r="H540" s="465" t="s">
        <v>2269</v>
      </c>
      <c r="I540" s="269" t="s">
        <v>214</v>
      </c>
      <c r="J540" s="493" t="s">
        <v>340</v>
      </c>
      <c r="K540" s="464">
        <v>45449</v>
      </c>
      <c r="L540" s="440" t="s">
        <v>6383</v>
      </c>
      <c r="M540" s="80" t="s">
        <v>6708</v>
      </c>
      <c r="N540" s="486"/>
      <c r="O540" s="485"/>
      <c r="P540" s="485"/>
    </row>
    <row r="541" spans="1:16" ht="26.25" customHeight="1" x14ac:dyDescent="0.25">
      <c r="A541" s="208">
        <v>2</v>
      </c>
      <c r="B541" s="500" t="s">
        <v>1224</v>
      </c>
      <c r="C541" s="501" t="s">
        <v>211</v>
      </c>
      <c r="D541" s="501" t="s">
        <v>1225</v>
      </c>
      <c r="E541" s="500" t="s">
        <v>1226</v>
      </c>
      <c r="F541" s="502" t="s">
        <v>1227</v>
      </c>
      <c r="G541" s="502" t="s">
        <v>1228</v>
      </c>
      <c r="H541" s="503" t="s">
        <v>1229</v>
      </c>
      <c r="I541" s="208" t="s">
        <v>214</v>
      </c>
      <c r="J541" s="504" t="s">
        <v>340</v>
      </c>
      <c r="K541" s="681">
        <v>45449</v>
      </c>
      <c r="L541" s="214" t="s">
        <v>6383</v>
      </c>
      <c r="M541" s="680" t="s">
        <v>6709</v>
      </c>
      <c r="N541" s="686"/>
      <c r="O541" s="683"/>
      <c r="P541" s="683"/>
    </row>
    <row r="542" spans="1:16" s="185" customFormat="1" ht="26.25" customHeight="1" x14ac:dyDescent="0.25">
      <c r="A542" s="208">
        <v>4</v>
      </c>
      <c r="B542" s="500" t="s">
        <v>1224</v>
      </c>
      <c r="C542" s="501" t="s">
        <v>211</v>
      </c>
      <c r="D542" s="501" t="s">
        <v>1225</v>
      </c>
      <c r="E542" s="500" t="s">
        <v>1295</v>
      </c>
      <c r="F542" s="502">
        <v>7748442175</v>
      </c>
      <c r="G542" s="502"/>
      <c r="H542" s="503" t="s">
        <v>1297</v>
      </c>
      <c r="I542" s="208" t="s">
        <v>214</v>
      </c>
      <c r="J542" s="504" t="s">
        <v>340</v>
      </c>
      <c r="K542" s="681">
        <v>45449</v>
      </c>
      <c r="L542" s="214" t="s">
        <v>264</v>
      </c>
      <c r="M542" s="680" t="s">
        <v>6709</v>
      </c>
      <c r="N542" s="686" t="s">
        <v>372</v>
      </c>
      <c r="O542" s="683"/>
      <c r="P542" s="683"/>
    </row>
    <row r="543" spans="1:16" ht="26.25" customHeight="1" x14ac:dyDescent="0.25">
      <c r="A543" s="208">
        <v>6</v>
      </c>
      <c r="B543" s="500" t="s">
        <v>1224</v>
      </c>
      <c r="C543" s="501" t="s">
        <v>211</v>
      </c>
      <c r="D543" s="501" t="s">
        <v>1225</v>
      </c>
      <c r="E543" s="500" t="s">
        <v>1359</v>
      </c>
      <c r="F543" s="502">
        <v>7794786720</v>
      </c>
      <c r="G543" s="502"/>
      <c r="H543" s="503" t="s">
        <v>1362</v>
      </c>
      <c r="I543" s="208" t="s">
        <v>214</v>
      </c>
      <c r="J543" s="504" t="s">
        <v>340</v>
      </c>
      <c r="K543" s="681">
        <v>45449</v>
      </c>
      <c r="L543" s="214" t="s">
        <v>264</v>
      </c>
      <c r="M543" s="680" t="s">
        <v>6709</v>
      </c>
      <c r="N543" s="682"/>
      <c r="O543" s="683"/>
      <c r="P543" s="683"/>
    </row>
    <row r="544" spans="1:16" ht="26.25" customHeight="1" x14ac:dyDescent="0.25">
      <c r="A544" s="208">
        <v>8</v>
      </c>
      <c r="B544" s="500" t="s">
        <v>1224</v>
      </c>
      <c r="C544" s="501" t="s">
        <v>211</v>
      </c>
      <c r="D544" s="501" t="s">
        <v>1225</v>
      </c>
      <c r="E544" s="500" t="s">
        <v>1429</v>
      </c>
      <c r="F544" s="502">
        <v>7766743505</v>
      </c>
      <c r="G544" s="502"/>
      <c r="H544" s="503" t="s">
        <v>1431</v>
      </c>
      <c r="I544" s="208" t="s">
        <v>214</v>
      </c>
      <c r="J544" s="504" t="s">
        <v>340</v>
      </c>
      <c r="K544" s="681">
        <v>45449</v>
      </c>
      <c r="L544" s="214" t="s">
        <v>264</v>
      </c>
      <c r="M544" s="680" t="s">
        <v>6709</v>
      </c>
      <c r="N544" s="682"/>
      <c r="O544" s="683"/>
      <c r="P544" s="683"/>
    </row>
    <row r="545" spans="1:16" ht="15.75" thickBot="1" x14ac:dyDescent="0.3"/>
    <row r="546" spans="1:16" ht="18" thickBot="1" x14ac:dyDescent="0.35">
      <c r="A546" s="467"/>
      <c r="B546" s="469"/>
      <c r="C546" s="498"/>
      <c r="D546" s="468"/>
      <c r="E546" s="468"/>
      <c r="F546" s="468"/>
      <c r="G546" s="468"/>
      <c r="H546" s="469" t="s">
        <v>6710</v>
      </c>
      <c r="I546" s="468"/>
      <c r="J546" s="468"/>
      <c r="K546" s="470"/>
      <c r="L546" s="468"/>
      <c r="M546" s="471"/>
      <c r="N546" s="468"/>
      <c r="O546" s="472"/>
      <c r="P546" s="473"/>
    </row>
    <row r="547" spans="1:16" ht="51.75" customHeight="1" thickBot="1" x14ac:dyDescent="0.3">
      <c r="A547" s="474" t="s">
        <v>137</v>
      </c>
      <c r="B547" s="496" t="s">
        <v>138</v>
      </c>
      <c r="C547" s="475" t="s">
        <v>139</v>
      </c>
      <c r="D547" s="475" t="s">
        <v>141</v>
      </c>
      <c r="E547" s="476" t="s">
        <v>143</v>
      </c>
      <c r="F547" s="477" t="s">
        <v>144</v>
      </c>
      <c r="G547" s="477" t="s">
        <v>145</v>
      </c>
      <c r="H547" s="477" t="s">
        <v>146</v>
      </c>
      <c r="I547" s="475" t="s">
        <v>148</v>
      </c>
      <c r="J547" s="478" t="s">
        <v>149</v>
      </c>
      <c r="K547" s="479" t="s">
        <v>6379</v>
      </c>
      <c r="L547" s="475" t="s">
        <v>151</v>
      </c>
      <c r="M547" s="476" t="s">
        <v>154</v>
      </c>
      <c r="N547" s="480" t="s">
        <v>6380</v>
      </c>
      <c r="O547" s="481" t="s">
        <v>6381</v>
      </c>
      <c r="P547" s="482" t="s">
        <v>6382</v>
      </c>
    </row>
    <row r="548" spans="1:16" s="185" customFormat="1" ht="26.25" customHeight="1" x14ac:dyDescent="0.25">
      <c r="A548" s="208">
        <v>10</v>
      </c>
      <c r="B548" s="500" t="s">
        <v>2278</v>
      </c>
      <c r="C548" s="501" t="s">
        <v>211</v>
      </c>
      <c r="D548" s="501" t="s">
        <v>2279</v>
      </c>
      <c r="E548" s="500" t="s">
        <v>2619</v>
      </c>
      <c r="F548" s="502">
        <v>7368456033</v>
      </c>
      <c r="G548" s="502"/>
      <c r="H548" s="503"/>
      <c r="I548" s="208" t="s">
        <v>214</v>
      </c>
      <c r="J548" s="504" t="s">
        <v>446</v>
      </c>
      <c r="K548" s="681">
        <v>45449</v>
      </c>
      <c r="L548" s="214" t="s">
        <v>447</v>
      </c>
      <c r="M548" s="680" t="s">
        <v>6709</v>
      </c>
      <c r="N548" s="686"/>
      <c r="O548" s="683"/>
      <c r="P548" s="683"/>
    </row>
    <row r="549" spans="1:16" ht="26.25" customHeight="1" x14ac:dyDescent="0.25">
      <c r="A549" s="269">
        <v>12</v>
      </c>
      <c r="B549" s="275" t="s">
        <v>2278</v>
      </c>
      <c r="C549" s="273" t="s">
        <v>211</v>
      </c>
      <c r="D549" s="273" t="s">
        <v>2279</v>
      </c>
      <c r="E549" s="275" t="s">
        <v>6711</v>
      </c>
      <c r="F549" s="272" t="s">
        <v>6712</v>
      </c>
      <c r="G549" s="272"/>
      <c r="H549" s="465" t="s">
        <v>2762</v>
      </c>
      <c r="I549" s="269" t="s">
        <v>214</v>
      </c>
      <c r="J549" s="493" t="s">
        <v>446</v>
      </c>
      <c r="K549" s="464">
        <v>45449</v>
      </c>
      <c r="L549" s="440" t="s">
        <v>447</v>
      </c>
      <c r="M549" s="276" t="s">
        <v>6713</v>
      </c>
      <c r="N549" s="486"/>
      <c r="O549" s="485"/>
      <c r="P549" s="485"/>
    </row>
    <row r="550" spans="1:16" ht="26.25" customHeight="1" x14ac:dyDescent="0.25">
      <c r="A550" s="208">
        <v>14</v>
      </c>
      <c r="B550" s="500" t="s">
        <v>2278</v>
      </c>
      <c r="C550" s="501" t="s">
        <v>211</v>
      </c>
      <c r="D550" s="501" t="s">
        <v>2279</v>
      </c>
      <c r="E550" s="500" t="s">
        <v>3020</v>
      </c>
      <c r="F550" s="502" t="s">
        <v>3021</v>
      </c>
      <c r="G550" s="502" t="s">
        <v>3022</v>
      </c>
      <c r="H550" s="465"/>
      <c r="I550" s="269" t="s">
        <v>214</v>
      </c>
      <c r="J550" s="493" t="s">
        <v>446</v>
      </c>
      <c r="K550" s="464">
        <v>45449</v>
      </c>
      <c r="L550" s="440" t="s">
        <v>447</v>
      </c>
      <c r="M550" s="276" t="s">
        <v>6709</v>
      </c>
      <c r="N550" s="486"/>
      <c r="O550" s="485"/>
      <c r="P550" s="485"/>
    </row>
    <row r="551" spans="1:16" ht="26.25" customHeight="1" x14ac:dyDescent="0.25">
      <c r="A551" s="208">
        <v>6</v>
      </c>
      <c r="B551" s="500" t="s">
        <v>2278</v>
      </c>
      <c r="C551" s="501" t="s">
        <v>211</v>
      </c>
      <c r="D551" s="501" t="s">
        <v>2279</v>
      </c>
      <c r="E551" s="500" t="s">
        <v>3491</v>
      </c>
      <c r="F551" s="502">
        <v>7463427409</v>
      </c>
      <c r="G551" s="502"/>
      <c r="H551" s="465"/>
      <c r="I551" s="269" t="s">
        <v>214</v>
      </c>
      <c r="J551" s="493" t="s">
        <v>446</v>
      </c>
      <c r="K551" s="464">
        <v>45449</v>
      </c>
      <c r="L551" s="440" t="s">
        <v>447</v>
      </c>
      <c r="M551" s="276" t="s">
        <v>6709</v>
      </c>
      <c r="N551" s="484"/>
      <c r="O551" s="485"/>
      <c r="P551" s="485"/>
    </row>
    <row r="552" spans="1:16" ht="26.25" customHeight="1" x14ac:dyDescent="0.25">
      <c r="A552" s="208">
        <v>8</v>
      </c>
      <c r="B552" s="500" t="s">
        <v>2278</v>
      </c>
      <c r="C552" s="501" t="s">
        <v>211</v>
      </c>
      <c r="D552" s="501" t="s">
        <v>2279</v>
      </c>
      <c r="E552" s="500" t="s">
        <v>3513</v>
      </c>
      <c r="F552" s="502">
        <v>7949843403</v>
      </c>
      <c r="G552" s="502"/>
      <c r="H552" s="465"/>
      <c r="I552" s="269" t="s">
        <v>214</v>
      </c>
      <c r="J552" s="493" t="s">
        <v>446</v>
      </c>
      <c r="K552" s="464">
        <v>45449</v>
      </c>
      <c r="L552" s="440" t="s">
        <v>447</v>
      </c>
      <c r="M552" s="80" t="s">
        <v>6714</v>
      </c>
      <c r="N552" s="484"/>
      <c r="O552" s="485"/>
      <c r="P552" s="485"/>
    </row>
    <row r="553" spans="1:16" s="185" customFormat="1" ht="25.5" x14ac:dyDescent="0.25">
      <c r="A553" s="693">
        <v>88</v>
      </c>
      <c r="B553" s="694" t="s">
        <v>441</v>
      </c>
      <c r="C553" s="693" t="s">
        <v>211</v>
      </c>
      <c r="D553" s="693" t="s">
        <v>442</v>
      </c>
      <c r="E553" s="208" t="s">
        <v>973</v>
      </c>
      <c r="F553" s="502">
        <v>7731948831</v>
      </c>
      <c r="G553" s="502"/>
      <c r="H553" s="502" t="s">
        <v>975</v>
      </c>
      <c r="I553" s="208" t="s">
        <v>214</v>
      </c>
      <c r="J553" s="695" t="s">
        <v>446</v>
      </c>
      <c r="K553" s="696">
        <v>45449</v>
      </c>
      <c r="L553" s="690" t="s">
        <v>447</v>
      </c>
      <c r="M553" s="680" t="s">
        <v>6715</v>
      </c>
      <c r="N553" s="697"/>
      <c r="O553" s="693"/>
      <c r="P553" s="693"/>
    </row>
    <row r="554" spans="1:16" s="185" customFormat="1" ht="26.25" customHeight="1" x14ac:dyDescent="0.25">
      <c r="A554" s="619">
        <v>35</v>
      </c>
      <c r="B554" s="620" t="s">
        <v>1171</v>
      </c>
      <c r="C554" s="621" t="s">
        <v>211</v>
      </c>
      <c r="D554" s="621" t="s">
        <v>1172</v>
      </c>
      <c r="E554" s="620" t="s">
        <v>2155</v>
      </c>
      <c r="F554" s="622">
        <v>7572011095</v>
      </c>
      <c r="G554" s="622" t="s">
        <v>372</v>
      </c>
      <c r="H554" s="652"/>
      <c r="I554" s="619" t="s">
        <v>214</v>
      </c>
      <c r="J554" s="624" t="s">
        <v>446</v>
      </c>
      <c r="K554" s="661">
        <v>45449</v>
      </c>
      <c r="L554" s="654" t="s">
        <v>447</v>
      </c>
      <c r="M554" s="698" t="s">
        <v>6716</v>
      </c>
      <c r="N554" s="627"/>
      <c r="O554" s="628"/>
      <c r="P554" s="628"/>
    </row>
    <row r="555" spans="1:16" s="185" customFormat="1" ht="26.25" customHeight="1" x14ac:dyDescent="0.25">
      <c r="A555" s="208" t="s">
        <v>488</v>
      </c>
      <c r="B555" s="500" t="s">
        <v>1171</v>
      </c>
      <c r="C555" s="501" t="s">
        <v>211</v>
      </c>
      <c r="D555" s="501" t="s">
        <v>2166</v>
      </c>
      <c r="E555" s="500" t="s">
        <v>5733</v>
      </c>
      <c r="F555" s="502"/>
      <c r="G555" s="502"/>
      <c r="H555" s="699" t="s">
        <v>5734</v>
      </c>
      <c r="I555" s="208" t="s">
        <v>214</v>
      </c>
      <c r="J555" s="214" t="s">
        <v>446</v>
      </c>
      <c r="K555" s="451">
        <v>45449</v>
      </c>
      <c r="L555" s="690" t="s">
        <v>447</v>
      </c>
      <c r="M555" s="680" t="s">
        <v>5735</v>
      </c>
      <c r="N555" s="682"/>
      <c r="O555" s="683"/>
      <c r="P555" s="683"/>
    </row>
    <row r="556" spans="1:16" s="185" customFormat="1" ht="38.25" x14ac:dyDescent="0.25">
      <c r="A556" s="693">
        <v>8</v>
      </c>
      <c r="B556" s="694" t="s">
        <v>1176</v>
      </c>
      <c r="C556" s="693" t="s">
        <v>211</v>
      </c>
      <c r="D556" s="693" t="s">
        <v>1177</v>
      </c>
      <c r="E556" s="208" t="s">
        <v>1432</v>
      </c>
      <c r="F556" s="502">
        <v>7368490634</v>
      </c>
      <c r="G556" s="502"/>
      <c r="H556" s="503" t="s">
        <v>1434</v>
      </c>
      <c r="I556" s="208" t="s">
        <v>214</v>
      </c>
      <c r="J556" s="695" t="s">
        <v>446</v>
      </c>
      <c r="K556" s="696">
        <v>45449</v>
      </c>
      <c r="L556" s="690" t="s">
        <v>447</v>
      </c>
      <c r="M556" s="80" t="s">
        <v>6717</v>
      </c>
      <c r="N556" s="697"/>
      <c r="O556" s="693"/>
      <c r="P556" s="693"/>
    </row>
    <row r="557" spans="1:16" s="185" customFormat="1" ht="26.25" customHeight="1" x14ac:dyDescent="0.25">
      <c r="A557" s="208" t="s">
        <v>1562</v>
      </c>
      <c r="B557" s="500" t="s">
        <v>1176</v>
      </c>
      <c r="C557" s="501" t="s">
        <v>211</v>
      </c>
      <c r="D557" s="501" t="s">
        <v>1177</v>
      </c>
      <c r="E557" s="500" t="s">
        <v>1563</v>
      </c>
      <c r="F557" s="502">
        <v>7938590661</v>
      </c>
      <c r="G557" s="502"/>
      <c r="H557" s="503" t="s">
        <v>1564</v>
      </c>
      <c r="I557" s="208" t="s">
        <v>214</v>
      </c>
      <c r="J557" s="504" t="s">
        <v>446</v>
      </c>
      <c r="K557" s="681">
        <v>45449</v>
      </c>
      <c r="L557" s="214" t="s">
        <v>447</v>
      </c>
      <c r="M557" s="685" t="s">
        <v>6718</v>
      </c>
      <c r="N557" s="682"/>
      <c r="O557" s="683"/>
      <c r="P557" s="683"/>
    </row>
    <row r="558" spans="1:16" ht="26.25" customHeight="1" x14ac:dyDescent="0.25">
      <c r="A558" s="708"/>
      <c r="B558" s="709"/>
      <c r="C558" s="710"/>
      <c r="D558" s="710"/>
      <c r="E558" s="709"/>
      <c r="F558" s="711"/>
      <c r="G558" s="719"/>
      <c r="H558" s="720"/>
      <c r="I558" s="708" t="s">
        <v>214</v>
      </c>
      <c r="J558" s="713" t="s">
        <v>446</v>
      </c>
      <c r="K558" s="721">
        <v>45449</v>
      </c>
      <c r="L558" s="715" t="s">
        <v>447</v>
      </c>
      <c r="M558" s="715"/>
      <c r="N558" s="722"/>
      <c r="O558" s="723"/>
      <c r="P558" s="723"/>
    </row>
    <row r="559" spans="1:16" ht="15.75" thickBot="1" x14ac:dyDescent="0.3"/>
    <row r="560" spans="1:16" ht="18" thickBot="1" x14ac:dyDescent="0.35">
      <c r="A560" s="467"/>
      <c r="B560" s="469"/>
      <c r="C560" s="498"/>
      <c r="D560" s="468"/>
      <c r="E560" s="468"/>
      <c r="F560" s="468"/>
      <c r="G560" s="468"/>
      <c r="H560" s="469" t="s">
        <v>6719</v>
      </c>
      <c r="I560" s="468"/>
      <c r="J560" s="468"/>
      <c r="K560" s="470"/>
      <c r="L560" s="468"/>
      <c r="M560" s="471"/>
      <c r="N560" s="468"/>
      <c r="O560" s="472"/>
      <c r="P560" s="473"/>
    </row>
    <row r="561" spans="1:16" ht="51.75" customHeight="1" thickBot="1" x14ac:dyDescent="0.3">
      <c r="A561" s="474" t="s">
        <v>137</v>
      </c>
      <c r="B561" s="496" t="s">
        <v>138</v>
      </c>
      <c r="C561" s="475" t="s">
        <v>139</v>
      </c>
      <c r="D561" s="475" t="s">
        <v>141</v>
      </c>
      <c r="E561" s="476" t="s">
        <v>143</v>
      </c>
      <c r="F561" s="477" t="s">
        <v>144</v>
      </c>
      <c r="G561" s="477" t="s">
        <v>145</v>
      </c>
      <c r="H561" s="477" t="s">
        <v>146</v>
      </c>
      <c r="I561" s="475" t="s">
        <v>148</v>
      </c>
      <c r="J561" s="478" t="s">
        <v>149</v>
      </c>
      <c r="K561" s="479" t="s">
        <v>6379</v>
      </c>
      <c r="L561" s="475" t="s">
        <v>151</v>
      </c>
      <c r="M561" s="476" t="s">
        <v>154</v>
      </c>
      <c r="N561" s="480" t="s">
        <v>6380</v>
      </c>
      <c r="O561" s="481" t="s">
        <v>6381</v>
      </c>
      <c r="P561" s="482" t="s">
        <v>6382</v>
      </c>
    </row>
    <row r="562" spans="1:16" ht="26.25" customHeight="1" x14ac:dyDescent="0.25">
      <c r="A562" s="208" t="s">
        <v>1240</v>
      </c>
      <c r="B562" s="500" t="s">
        <v>237</v>
      </c>
      <c r="C562" s="501" t="s">
        <v>211</v>
      </c>
      <c r="D562" s="501" t="s">
        <v>238</v>
      </c>
      <c r="E562" s="500" t="s">
        <v>1241</v>
      </c>
      <c r="F562" s="502" t="s">
        <v>1242</v>
      </c>
      <c r="G562" s="272"/>
      <c r="H562" s="465"/>
      <c r="I562" s="269" t="s">
        <v>214</v>
      </c>
      <c r="J562" s="493" t="s">
        <v>225</v>
      </c>
      <c r="K562" s="464">
        <v>45450</v>
      </c>
      <c r="L562" s="440" t="s">
        <v>6383</v>
      </c>
      <c r="M562" s="80" t="s">
        <v>6720</v>
      </c>
      <c r="N562" s="484"/>
      <c r="O562" s="485"/>
      <c r="P562" s="485"/>
    </row>
    <row r="563" spans="1:16" ht="26.25" customHeight="1" x14ac:dyDescent="0.25">
      <c r="A563" s="208" t="s">
        <v>1150</v>
      </c>
      <c r="B563" s="500" t="s">
        <v>237</v>
      </c>
      <c r="C563" s="501" t="s">
        <v>211</v>
      </c>
      <c r="D563" s="501" t="s">
        <v>238</v>
      </c>
      <c r="E563" s="500" t="s">
        <v>1442</v>
      </c>
      <c r="F563" s="502" t="s">
        <v>1443</v>
      </c>
      <c r="G563" s="272"/>
      <c r="H563" s="465"/>
      <c r="I563" s="269" t="s">
        <v>214</v>
      </c>
      <c r="J563" s="493" t="s">
        <v>225</v>
      </c>
      <c r="K563" s="464">
        <v>45450</v>
      </c>
      <c r="L563" s="440" t="s">
        <v>6383</v>
      </c>
      <c r="M563" s="80" t="s">
        <v>6721</v>
      </c>
      <c r="N563" s="486"/>
      <c r="O563" s="485"/>
      <c r="P563" s="485"/>
    </row>
    <row r="564" spans="1:16" ht="26.25" customHeight="1" x14ac:dyDescent="0.25">
      <c r="A564" s="208" t="s">
        <v>609</v>
      </c>
      <c r="B564" s="500" t="s">
        <v>237</v>
      </c>
      <c r="C564" s="501" t="s">
        <v>211</v>
      </c>
      <c r="D564" s="501" t="s">
        <v>238</v>
      </c>
      <c r="E564" s="500" t="s">
        <v>1841</v>
      </c>
      <c r="F564" s="502" t="s">
        <v>6722</v>
      </c>
      <c r="G564" s="272"/>
      <c r="H564" s="465"/>
      <c r="I564" s="269" t="s">
        <v>214</v>
      </c>
      <c r="J564" s="493" t="s">
        <v>225</v>
      </c>
      <c r="K564" s="464">
        <v>45450</v>
      </c>
      <c r="L564" s="440" t="s">
        <v>6383</v>
      </c>
      <c r="M564" s="80" t="s">
        <v>6723</v>
      </c>
      <c r="N564" s="486"/>
      <c r="O564" s="485"/>
      <c r="P564" s="485"/>
    </row>
    <row r="565" spans="1:16" ht="26.25" customHeight="1" x14ac:dyDescent="0.25">
      <c r="A565" s="208">
        <v>21</v>
      </c>
      <c r="B565" s="500" t="s">
        <v>237</v>
      </c>
      <c r="C565" s="501" t="s">
        <v>211</v>
      </c>
      <c r="D565" s="501" t="s">
        <v>238</v>
      </c>
      <c r="E565" s="500" t="s">
        <v>2061</v>
      </c>
      <c r="F565" s="502">
        <v>7764707718</v>
      </c>
      <c r="G565" s="272"/>
      <c r="H565" s="465" t="s">
        <v>2062</v>
      </c>
      <c r="I565" s="269" t="s">
        <v>214</v>
      </c>
      <c r="J565" s="493" t="s">
        <v>225</v>
      </c>
      <c r="K565" s="464">
        <v>45450</v>
      </c>
      <c r="L565" s="440" t="s">
        <v>264</v>
      </c>
      <c r="M565" s="80" t="s">
        <v>6724</v>
      </c>
      <c r="N565" s="486"/>
      <c r="O565" s="485"/>
      <c r="P565" s="485"/>
    </row>
    <row r="566" spans="1:16" ht="26.25" customHeight="1" x14ac:dyDescent="0.25">
      <c r="A566" s="269" t="s">
        <v>1990</v>
      </c>
      <c r="B566" s="275" t="s">
        <v>237</v>
      </c>
      <c r="C566" s="273" t="s">
        <v>211</v>
      </c>
      <c r="D566" s="273" t="s">
        <v>238</v>
      </c>
      <c r="E566" s="275" t="s">
        <v>6347</v>
      </c>
      <c r="F566" s="272" t="s">
        <v>6725</v>
      </c>
      <c r="G566" s="272"/>
      <c r="H566" s="465" t="s">
        <v>6348</v>
      </c>
      <c r="I566" s="269" t="s">
        <v>214</v>
      </c>
      <c r="J566" s="493" t="s">
        <v>225</v>
      </c>
      <c r="K566" s="464">
        <v>45450</v>
      </c>
      <c r="L566" s="440" t="s">
        <v>264</v>
      </c>
      <c r="M566" s="276" t="s">
        <v>6726</v>
      </c>
      <c r="N566" s="484"/>
      <c r="O566" s="485"/>
      <c r="P566" s="485"/>
    </row>
    <row r="567" spans="1:16" ht="26.25" customHeight="1" x14ac:dyDescent="0.25">
      <c r="A567" s="708"/>
      <c r="B567" s="709"/>
      <c r="C567" s="710"/>
      <c r="D567" s="710"/>
      <c r="E567" s="709"/>
      <c r="F567" s="711"/>
      <c r="G567" s="711"/>
      <c r="H567" s="712"/>
      <c r="I567" s="708" t="s">
        <v>214</v>
      </c>
      <c r="J567" s="713" t="s">
        <v>225</v>
      </c>
      <c r="K567" s="714">
        <v>45450</v>
      </c>
      <c r="L567" s="715" t="s">
        <v>264</v>
      </c>
      <c r="M567" s="716"/>
      <c r="N567" s="717"/>
      <c r="O567" s="718"/>
      <c r="P567" s="718"/>
    </row>
    <row r="568" spans="1:16" ht="15.75" thickBot="1" x14ac:dyDescent="0.3"/>
    <row r="569" spans="1:16" ht="18" thickBot="1" x14ac:dyDescent="0.35">
      <c r="A569" s="467"/>
      <c r="B569" s="469"/>
      <c r="C569" s="498"/>
      <c r="D569" s="468"/>
      <c r="E569" s="468"/>
      <c r="F569" s="468"/>
      <c r="G569" s="468"/>
      <c r="H569" s="469" t="s">
        <v>6727</v>
      </c>
      <c r="I569" s="468"/>
      <c r="J569" s="468"/>
      <c r="K569" s="470"/>
      <c r="L569" s="468"/>
      <c r="M569" s="471"/>
      <c r="N569" s="468"/>
      <c r="O569" s="472"/>
      <c r="P569" s="473"/>
    </row>
    <row r="570" spans="1:16" ht="51.75" customHeight="1" thickBot="1" x14ac:dyDescent="0.3">
      <c r="A570" s="474" t="s">
        <v>137</v>
      </c>
      <c r="B570" s="496" t="s">
        <v>138</v>
      </c>
      <c r="C570" s="475" t="s">
        <v>139</v>
      </c>
      <c r="D570" s="475" t="s">
        <v>141</v>
      </c>
      <c r="E570" s="476" t="s">
        <v>143</v>
      </c>
      <c r="F570" s="477" t="s">
        <v>144</v>
      </c>
      <c r="G570" s="477" t="s">
        <v>145</v>
      </c>
      <c r="H570" s="477" t="s">
        <v>146</v>
      </c>
      <c r="I570" s="475" t="s">
        <v>148</v>
      </c>
      <c r="J570" s="478" t="s">
        <v>149</v>
      </c>
      <c r="K570" s="479" t="s">
        <v>6379</v>
      </c>
      <c r="L570" s="475" t="s">
        <v>151</v>
      </c>
      <c r="M570" s="476" t="s">
        <v>154</v>
      </c>
      <c r="N570" s="480" t="s">
        <v>6380</v>
      </c>
      <c r="O570" s="481" t="s">
        <v>6381</v>
      </c>
      <c r="P570" s="482" t="s">
        <v>6382</v>
      </c>
    </row>
    <row r="571" spans="1:16" ht="26.25" customHeight="1" x14ac:dyDescent="0.25">
      <c r="A571" s="619">
        <v>50</v>
      </c>
      <c r="B571" s="620" t="s">
        <v>821</v>
      </c>
      <c r="C571" s="621" t="s">
        <v>211</v>
      </c>
      <c r="D571" s="621" t="s">
        <v>1064</v>
      </c>
      <c r="E571" s="620" t="s">
        <v>1070</v>
      </c>
      <c r="F571" s="622" t="s">
        <v>1071</v>
      </c>
      <c r="G571" s="622"/>
      <c r="H571" s="652"/>
      <c r="I571" s="619" t="s">
        <v>214</v>
      </c>
      <c r="J571" s="624" t="s">
        <v>446</v>
      </c>
      <c r="K571" s="661">
        <v>45453</v>
      </c>
      <c r="L571" s="654" t="s">
        <v>447</v>
      </c>
      <c r="M571" s="698" t="s">
        <v>6728</v>
      </c>
      <c r="N571" s="627"/>
      <c r="O571" s="628"/>
      <c r="P571" s="628"/>
    </row>
    <row r="572" spans="1:16" ht="26.25" customHeight="1" x14ac:dyDescent="0.25">
      <c r="A572" s="208">
        <v>58</v>
      </c>
      <c r="B572" s="500" t="s">
        <v>821</v>
      </c>
      <c r="C572" s="501" t="s">
        <v>211</v>
      </c>
      <c r="D572" s="501" t="s">
        <v>1064</v>
      </c>
      <c r="E572" s="500" t="s">
        <v>1075</v>
      </c>
      <c r="F572" s="502">
        <v>7942713340</v>
      </c>
      <c r="G572" s="272"/>
      <c r="H572" s="465"/>
      <c r="I572" s="269" t="s">
        <v>214</v>
      </c>
      <c r="J572" s="493" t="s">
        <v>446</v>
      </c>
      <c r="K572" s="464">
        <v>45453</v>
      </c>
      <c r="L572" s="440" t="s">
        <v>447</v>
      </c>
      <c r="M572" s="80" t="s">
        <v>6729</v>
      </c>
      <c r="N572" s="486"/>
      <c r="O572" s="485"/>
      <c r="P572" s="485"/>
    </row>
    <row r="573" spans="1:16" ht="26.25" customHeight="1" x14ac:dyDescent="0.25">
      <c r="A573" s="208">
        <v>74</v>
      </c>
      <c r="B573" s="500" t="s">
        <v>821</v>
      </c>
      <c r="C573" s="501" t="s">
        <v>211</v>
      </c>
      <c r="D573" s="501" t="s">
        <v>1064</v>
      </c>
      <c r="E573" s="500" t="s">
        <v>1080</v>
      </c>
      <c r="F573" s="502">
        <v>7931981160</v>
      </c>
      <c r="G573" s="502"/>
      <c r="H573" s="465"/>
      <c r="I573" s="269" t="s">
        <v>214</v>
      </c>
      <c r="J573" s="493" t="s">
        <v>446</v>
      </c>
      <c r="K573" s="464">
        <v>45453</v>
      </c>
      <c r="L573" s="440" t="s">
        <v>447</v>
      </c>
      <c r="M573" s="276" t="s">
        <v>6730</v>
      </c>
      <c r="N573" s="486"/>
      <c r="O573" s="485"/>
      <c r="P573" s="485"/>
    </row>
    <row r="574" spans="1:16" s="185" customFormat="1" ht="26.25" customHeight="1" x14ac:dyDescent="0.25">
      <c r="A574" s="208">
        <v>327</v>
      </c>
      <c r="B574" s="500" t="s">
        <v>3203</v>
      </c>
      <c r="C574" s="501" t="s">
        <v>211</v>
      </c>
      <c r="D574" s="501" t="s">
        <v>3204</v>
      </c>
      <c r="E574" s="500" t="s">
        <v>3209</v>
      </c>
      <c r="F574" s="502">
        <v>7838705905</v>
      </c>
      <c r="G574" s="502"/>
      <c r="H574" s="503" t="s">
        <v>3210</v>
      </c>
      <c r="I574" s="208" t="s">
        <v>214</v>
      </c>
      <c r="J574" s="504" t="s">
        <v>446</v>
      </c>
      <c r="K574" s="681">
        <v>45453</v>
      </c>
      <c r="L574" s="214" t="s">
        <v>447</v>
      </c>
      <c r="M574" s="680" t="s">
        <v>6730</v>
      </c>
      <c r="N574" s="682"/>
      <c r="O574" s="683"/>
      <c r="P574" s="683"/>
    </row>
    <row r="575" spans="1:16" s="185" customFormat="1" ht="26.25" customHeight="1" x14ac:dyDescent="0.25">
      <c r="A575" s="208" t="s">
        <v>3214</v>
      </c>
      <c r="B575" s="500" t="s">
        <v>3203</v>
      </c>
      <c r="C575" s="501" t="s">
        <v>211</v>
      </c>
      <c r="D575" s="501" t="s">
        <v>3204</v>
      </c>
      <c r="E575" s="500" t="s">
        <v>3215</v>
      </c>
      <c r="F575" s="502" t="s">
        <v>3216</v>
      </c>
      <c r="G575" s="502">
        <v>7977348224</v>
      </c>
      <c r="H575" s="503"/>
      <c r="I575" s="208" t="s">
        <v>214</v>
      </c>
      <c r="J575" s="504" t="s">
        <v>446</v>
      </c>
      <c r="K575" s="681">
        <v>45453</v>
      </c>
      <c r="L575" s="214" t="s">
        <v>447</v>
      </c>
      <c r="M575" s="685" t="s">
        <v>6731</v>
      </c>
      <c r="N575" s="686"/>
      <c r="O575" s="683"/>
      <c r="P575" s="683"/>
    </row>
    <row r="576" spans="1:16" s="185" customFormat="1" ht="41.25" customHeight="1" x14ac:dyDescent="0.25">
      <c r="A576" s="208" t="s">
        <v>3222</v>
      </c>
      <c r="B576" s="500" t="s">
        <v>3203</v>
      </c>
      <c r="C576" s="501" t="s">
        <v>211</v>
      </c>
      <c r="D576" s="501" t="s">
        <v>3204</v>
      </c>
      <c r="E576" s="500" t="s">
        <v>3223</v>
      </c>
      <c r="F576" s="502">
        <v>7399591051</v>
      </c>
      <c r="G576" s="502"/>
      <c r="H576" s="503"/>
      <c r="I576" s="208" t="s">
        <v>214</v>
      </c>
      <c r="J576" s="504" t="s">
        <v>446</v>
      </c>
      <c r="K576" s="681">
        <v>45453</v>
      </c>
      <c r="L576" s="214" t="s">
        <v>447</v>
      </c>
      <c r="M576" s="685" t="s">
        <v>6732</v>
      </c>
      <c r="N576" s="682"/>
      <c r="O576" s="683"/>
      <c r="P576" s="683"/>
    </row>
    <row r="577" spans="1:16" s="185" customFormat="1" ht="26.25" customHeight="1" x14ac:dyDescent="0.25">
      <c r="A577" s="208" t="s">
        <v>3225</v>
      </c>
      <c r="B577" s="500" t="s">
        <v>3203</v>
      </c>
      <c r="C577" s="501" t="s">
        <v>211</v>
      </c>
      <c r="D577" s="501" t="s">
        <v>3204</v>
      </c>
      <c r="E577" s="500" t="s">
        <v>3226</v>
      </c>
      <c r="F577" s="502">
        <v>7460716756</v>
      </c>
      <c r="G577" s="502"/>
      <c r="H577" s="503" t="s">
        <v>3227</v>
      </c>
      <c r="I577" s="208" t="s">
        <v>214</v>
      </c>
      <c r="J577" s="504" t="s">
        <v>446</v>
      </c>
      <c r="K577" s="681">
        <v>45453</v>
      </c>
      <c r="L577" s="214" t="s">
        <v>447</v>
      </c>
      <c r="M577" s="685" t="s">
        <v>6731</v>
      </c>
      <c r="N577" s="682"/>
      <c r="O577" s="683"/>
      <c r="P577" s="683"/>
    </row>
    <row r="578" spans="1:16" s="185" customFormat="1" ht="38.25" customHeight="1" x14ac:dyDescent="0.25">
      <c r="A578" s="208" t="s">
        <v>3228</v>
      </c>
      <c r="B578" s="500" t="s">
        <v>3203</v>
      </c>
      <c r="C578" s="501" t="s">
        <v>211</v>
      </c>
      <c r="D578" s="501" t="s">
        <v>3204</v>
      </c>
      <c r="E578" s="500" t="s">
        <v>3229</v>
      </c>
      <c r="F578" s="502">
        <v>7572975677</v>
      </c>
      <c r="G578" s="502"/>
      <c r="H578" s="503"/>
      <c r="I578" s="208" t="s">
        <v>214</v>
      </c>
      <c r="J578" s="504" t="s">
        <v>446</v>
      </c>
      <c r="K578" s="681">
        <v>45453</v>
      </c>
      <c r="L578" s="214" t="s">
        <v>447</v>
      </c>
      <c r="M578" s="685" t="s">
        <v>6733</v>
      </c>
      <c r="N578" s="682"/>
      <c r="O578" s="683"/>
      <c r="P578" s="683"/>
    </row>
    <row r="579" spans="1:16" ht="26.25" customHeight="1" x14ac:dyDescent="0.25">
      <c r="A579" s="208">
        <v>2</v>
      </c>
      <c r="B579" s="500" t="s">
        <v>1176</v>
      </c>
      <c r="C579" s="501" t="s">
        <v>211</v>
      </c>
      <c r="D579" s="501" t="s">
        <v>1177</v>
      </c>
      <c r="E579" s="500" t="s">
        <v>1231</v>
      </c>
      <c r="F579" s="502" t="s">
        <v>1232</v>
      </c>
      <c r="G579" s="272"/>
      <c r="H579" s="465"/>
      <c r="I579" s="269" t="s">
        <v>214</v>
      </c>
      <c r="J579" s="493" t="s">
        <v>446</v>
      </c>
      <c r="K579" s="464">
        <v>45453</v>
      </c>
      <c r="L579" s="440" t="s">
        <v>447</v>
      </c>
      <c r="M579" s="80" t="s">
        <v>6734</v>
      </c>
      <c r="N579" s="486"/>
      <c r="O579" s="485"/>
      <c r="P579" s="485"/>
    </row>
    <row r="580" spans="1:16" s="185" customFormat="1" ht="26.25" customHeight="1" x14ac:dyDescent="0.25">
      <c r="A580" s="208">
        <v>24</v>
      </c>
      <c r="B580" s="500" t="s">
        <v>1181</v>
      </c>
      <c r="C580" s="501" t="s">
        <v>211</v>
      </c>
      <c r="D580" s="501" t="s">
        <v>1182</v>
      </c>
      <c r="E580" s="500" t="s">
        <v>3156</v>
      </c>
      <c r="F580" s="502" t="s">
        <v>3157</v>
      </c>
      <c r="G580" s="502" t="s">
        <v>3158</v>
      </c>
      <c r="H580" s="503"/>
      <c r="I580" s="208" t="s">
        <v>214</v>
      </c>
      <c r="J580" s="504" t="s">
        <v>446</v>
      </c>
      <c r="K580" s="681">
        <v>45453</v>
      </c>
      <c r="L580" s="680" t="s">
        <v>6735</v>
      </c>
      <c r="M580" s="680" t="s">
        <v>6736</v>
      </c>
      <c r="N580" s="682"/>
      <c r="O580" s="683"/>
      <c r="P580" s="683"/>
    </row>
    <row r="581" spans="1:16" ht="15.75" thickBot="1" x14ac:dyDescent="0.3"/>
    <row r="582" spans="1:16" ht="18" thickBot="1" x14ac:dyDescent="0.35">
      <c r="A582" s="467"/>
      <c r="B582" s="469"/>
      <c r="C582" s="498"/>
      <c r="D582" s="468"/>
      <c r="E582" s="468"/>
      <c r="F582" s="468"/>
      <c r="G582" s="468"/>
      <c r="H582" s="469" t="s">
        <v>6737</v>
      </c>
      <c r="I582" s="468"/>
      <c r="J582" s="468"/>
      <c r="K582" s="470"/>
      <c r="L582" s="468"/>
      <c r="M582" s="471"/>
      <c r="N582" s="468"/>
      <c r="O582" s="472"/>
      <c r="P582" s="473"/>
    </row>
    <row r="583" spans="1:16" ht="51.75" customHeight="1" thickBot="1" x14ac:dyDescent="0.3">
      <c r="A583" s="474" t="s">
        <v>137</v>
      </c>
      <c r="B583" s="496" t="s">
        <v>138</v>
      </c>
      <c r="C583" s="475" t="s">
        <v>139</v>
      </c>
      <c r="D583" s="475" t="s">
        <v>141</v>
      </c>
      <c r="E583" s="476" t="s">
        <v>143</v>
      </c>
      <c r="F583" s="477" t="s">
        <v>144</v>
      </c>
      <c r="G583" s="477" t="s">
        <v>145</v>
      </c>
      <c r="H583" s="477" t="s">
        <v>146</v>
      </c>
      <c r="I583" s="475" t="s">
        <v>148</v>
      </c>
      <c r="J583" s="478" t="s">
        <v>149</v>
      </c>
      <c r="K583" s="479" t="s">
        <v>6379</v>
      </c>
      <c r="L583" s="475" t="s">
        <v>151</v>
      </c>
      <c r="M583" s="476" t="s">
        <v>154</v>
      </c>
      <c r="N583" s="480" t="s">
        <v>6380</v>
      </c>
      <c r="O583" s="481" t="s">
        <v>6381</v>
      </c>
      <c r="P583" s="482" t="s">
        <v>6382</v>
      </c>
    </row>
    <row r="584" spans="1:16" ht="26.25" customHeight="1" x14ac:dyDescent="0.25">
      <c r="A584" s="208">
        <v>349</v>
      </c>
      <c r="B584" s="500" t="s">
        <v>3203</v>
      </c>
      <c r="C584" s="501" t="s">
        <v>211</v>
      </c>
      <c r="D584" s="501" t="s">
        <v>3204</v>
      </c>
      <c r="E584" s="500" t="s">
        <v>3255</v>
      </c>
      <c r="F584" s="502"/>
      <c r="G584" s="272"/>
      <c r="H584" s="465"/>
      <c r="I584" s="269" t="s">
        <v>214</v>
      </c>
      <c r="J584" s="493" t="s">
        <v>446</v>
      </c>
      <c r="K584" s="464">
        <v>45454</v>
      </c>
      <c r="L584" s="440" t="s">
        <v>447</v>
      </c>
      <c r="M584" s="80" t="s">
        <v>6738</v>
      </c>
      <c r="N584" s="484"/>
      <c r="O584" s="485"/>
      <c r="P584" s="485"/>
    </row>
    <row r="585" spans="1:16" ht="36.75" customHeight="1" x14ac:dyDescent="0.25">
      <c r="A585" s="208" t="s">
        <v>3231</v>
      </c>
      <c r="B585" s="500" t="s">
        <v>3203</v>
      </c>
      <c r="C585" s="501" t="s">
        <v>211</v>
      </c>
      <c r="D585" s="501" t="s">
        <v>3204</v>
      </c>
      <c r="E585" s="500" t="s">
        <v>3232</v>
      </c>
      <c r="F585" s="502" t="s">
        <v>3233</v>
      </c>
      <c r="G585" s="502" t="s">
        <v>3234</v>
      </c>
      <c r="H585" s="465"/>
      <c r="I585" s="269" t="s">
        <v>214</v>
      </c>
      <c r="J585" s="493" t="s">
        <v>446</v>
      </c>
      <c r="K585" s="464">
        <v>45454</v>
      </c>
      <c r="L585" s="440" t="s">
        <v>447</v>
      </c>
      <c r="M585" s="80" t="s">
        <v>6739</v>
      </c>
      <c r="N585" s="486"/>
      <c r="O585" s="485"/>
      <c r="P585" s="485"/>
    </row>
    <row r="586" spans="1:16" ht="26.25" customHeight="1" x14ac:dyDescent="0.25">
      <c r="A586" s="208" t="s">
        <v>3237</v>
      </c>
      <c r="B586" s="500" t="s">
        <v>3203</v>
      </c>
      <c r="C586" s="501" t="s">
        <v>211</v>
      </c>
      <c r="D586" s="501" t="s">
        <v>3204</v>
      </c>
      <c r="E586" s="500" t="s">
        <v>3238</v>
      </c>
      <c r="F586" s="502" t="s">
        <v>3239</v>
      </c>
      <c r="G586" s="502"/>
      <c r="H586" s="465"/>
      <c r="I586" s="269" t="s">
        <v>214</v>
      </c>
      <c r="J586" s="493" t="s">
        <v>446</v>
      </c>
      <c r="K586" s="464">
        <v>45454</v>
      </c>
      <c r="L586" s="440" t="s">
        <v>447</v>
      </c>
      <c r="M586" s="80" t="s">
        <v>6740</v>
      </c>
      <c r="N586" s="486"/>
      <c r="O586" s="485"/>
      <c r="P586" s="485"/>
    </row>
    <row r="587" spans="1:16" ht="26.25" customHeight="1" x14ac:dyDescent="0.25">
      <c r="A587" s="208" t="s">
        <v>3240</v>
      </c>
      <c r="B587" s="500" t="s">
        <v>3203</v>
      </c>
      <c r="C587" s="501" t="s">
        <v>211</v>
      </c>
      <c r="D587" s="501" t="s">
        <v>3204</v>
      </c>
      <c r="E587" s="500" t="s">
        <v>3241</v>
      </c>
      <c r="F587" s="502">
        <v>7443730616</v>
      </c>
      <c r="G587" s="502"/>
      <c r="H587" s="465" t="s">
        <v>3243</v>
      </c>
      <c r="I587" s="269" t="s">
        <v>214</v>
      </c>
      <c r="J587" s="493" t="s">
        <v>446</v>
      </c>
      <c r="K587" s="464">
        <v>45454</v>
      </c>
      <c r="L587" s="440" t="s">
        <v>447</v>
      </c>
      <c r="M587" s="80" t="s">
        <v>6740</v>
      </c>
      <c r="N587" s="484"/>
      <c r="O587" s="485"/>
      <c r="P587" s="485"/>
    </row>
    <row r="588" spans="1:16" ht="35.25" customHeight="1" x14ac:dyDescent="0.25">
      <c r="A588" s="208" t="s">
        <v>3244</v>
      </c>
      <c r="B588" s="500" t="s">
        <v>3203</v>
      </c>
      <c r="C588" s="501" t="s">
        <v>211</v>
      </c>
      <c r="D588" s="501" t="s">
        <v>3204</v>
      </c>
      <c r="E588" s="500" t="s">
        <v>3245</v>
      </c>
      <c r="F588" s="502">
        <v>7711581016</v>
      </c>
      <c r="G588" s="502"/>
      <c r="H588" s="465" t="s">
        <v>3247</v>
      </c>
      <c r="I588" s="269" t="s">
        <v>214</v>
      </c>
      <c r="J588" s="493" t="s">
        <v>446</v>
      </c>
      <c r="K588" s="464">
        <v>45454</v>
      </c>
      <c r="L588" s="440" t="s">
        <v>447</v>
      </c>
      <c r="M588" s="80" t="s">
        <v>6740</v>
      </c>
      <c r="N588" s="484"/>
      <c r="O588" s="485"/>
      <c r="P588" s="485"/>
    </row>
    <row r="589" spans="1:16" ht="26.25" customHeight="1" x14ac:dyDescent="0.25">
      <c r="A589" s="208" t="s">
        <v>3248</v>
      </c>
      <c r="B589" s="500" t="s">
        <v>3203</v>
      </c>
      <c r="C589" s="501" t="s">
        <v>211</v>
      </c>
      <c r="D589" s="501" t="s">
        <v>3204</v>
      </c>
      <c r="E589" s="500" t="s">
        <v>3249</v>
      </c>
      <c r="F589" s="502">
        <v>7474530394</v>
      </c>
      <c r="G589" s="502"/>
      <c r="H589" s="465" t="s">
        <v>3251</v>
      </c>
      <c r="I589" s="269" t="s">
        <v>214</v>
      </c>
      <c r="J589" s="493" t="s">
        <v>446</v>
      </c>
      <c r="K589" s="464">
        <v>45454</v>
      </c>
      <c r="L589" s="440" t="s">
        <v>447</v>
      </c>
      <c r="M589" s="80" t="s">
        <v>6740</v>
      </c>
      <c r="N589" s="484"/>
      <c r="O589" s="485"/>
      <c r="P589" s="485"/>
    </row>
    <row r="590" spans="1:16" s="185" customFormat="1" ht="26.25" customHeight="1" x14ac:dyDescent="0.25">
      <c r="A590" s="208" t="s">
        <v>1595</v>
      </c>
      <c r="B590" s="500" t="s">
        <v>1176</v>
      </c>
      <c r="C590" s="501" t="s">
        <v>211</v>
      </c>
      <c r="D590" s="501" t="s">
        <v>1177</v>
      </c>
      <c r="E590" s="500" t="s">
        <v>1596</v>
      </c>
      <c r="F590" s="502">
        <v>7903577086</v>
      </c>
      <c r="G590" s="502"/>
      <c r="H590" s="503" t="s">
        <v>1598</v>
      </c>
      <c r="I590" s="208" t="s">
        <v>214</v>
      </c>
      <c r="J590" s="504" t="s">
        <v>446</v>
      </c>
      <c r="K590" s="681">
        <v>45454</v>
      </c>
      <c r="L590" s="214" t="s">
        <v>447</v>
      </c>
      <c r="M590" s="685" t="s">
        <v>6741</v>
      </c>
      <c r="N590" s="682"/>
      <c r="O590" s="683"/>
      <c r="P590" s="683"/>
    </row>
    <row r="591" spans="1:16" s="185" customFormat="1" ht="26.25" customHeight="1" x14ac:dyDescent="0.25">
      <c r="A591" s="208" t="s">
        <v>1666</v>
      </c>
      <c r="B591" s="500" t="s">
        <v>1176</v>
      </c>
      <c r="C591" s="501" t="s">
        <v>211</v>
      </c>
      <c r="D591" s="501" t="s">
        <v>1177</v>
      </c>
      <c r="E591" s="500" t="s">
        <v>1667</v>
      </c>
      <c r="F591" s="502">
        <v>7526535273</v>
      </c>
      <c r="G591" s="502"/>
      <c r="H591" s="503"/>
      <c r="I591" s="208" t="s">
        <v>214</v>
      </c>
      <c r="J591" s="504" t="s">
        <v>446</v>
      </c>
      <c r="K591" s="681">
        <v>45454</v>
      </c>
      <c r="L591" s="214" t="s">
        <v>447</v>
      </c>
      <c r="M591" s="685" t="s">
        <v>6741</v>
      </c>
      <c r="N591" s="682"/>
      <c r="O591" s="683"/>
      <c r="P591" s="683"/>
    </row>
    <row r="592" spans="1:16" s="185" customFormat="1" ht="26.25" customHeight="1" x14ac:dyDescent="0.25">
      <c r="A592" s="208" t="s">
        <v>1740</v>
      </c>
      <c r="B592" s="500" t="s">
        <v>1176</v>
      </c>
      <c r="C592" s="501" t="s">
        <v>211</v>
      </c>
      <c r="D592" s="501" t="s">
        <v>1177</v>
      </c>
      <c r="E592" s="500" t="s">
        <v>1741</v>
      </c>
      <c r="F592" s="502" t="s">
        <v>1742</v>
      </c>
      <c r="G592" s="502"/>
      <c r="H592" s="503"/>
      <c r="I592" s="208" t="s">
        <v>214</v>
      </c>
      <c r="J592" s="504" t="s">
        <v>446</v>
      </c>
      <c r="K592" s="681">
        <v>45454</v>
      </c>
      <c r="L592" s="214" t="s">
        <v>447</v>
      </c>
      <c r="M592" s="685" t="s">
        <v>6742</v>
      </c>
      <c r="N592" s="682"/>
      <c r="O592" s="683"/>
      <c r="P592" s="683"/>
    </row>
    <row r="593" spans="1:16" ht="15.75" thickBot="1" x14ac:dyDescent="0.3"/>
    <row r="594" spans="1:16" ht="18" thickBot="1" x14ac:dyDescent="0.35">
      <c r="A594" s="467"/>
      <c r="B594" s="469"/>
      <c r="C594" s="498"/>
      <c r="D594" s="468"/>
      <c r="E594" s="468"/>
      <c r="F594" s="468"/>
      <c r="G594" s="468"/>
      <c r="H594" s="469" t="s">
        <v>6743</v>
      </c>
      <c r="I594" s="468"/>
      <c r="J594" s="468"/>
      <c r="K594" s="470"/>
      <c r="L594" s="468"/>
      <c r="M594" s="471"/>
      <c r="N594" s="468"/>
      <c r="O594" s="472"/>
      <c r="P594" s="473"/>
    </row>
    <row r="595" spans="1:16" ht="51.75" customHeight="1" thickBot="1" x14ac:dyDescent="0.3">
      <c r="A595" s="474" t="s">
        <v>137</v>
      </c>
      <c r="B595" s="496" t="s">
        <v>138</v>
      </c>
      <c r="C595" s="475" t="s">
        <v>139</v>
      </c>
      <c r="D595" s="475" t="s">
        <v>141</v>
      </c>
      <c r="E595" s="476" t="s">
        <v>143</v>
      </c>
      <c r="F595" s="477" t="s">
        <v>144</v>
      </c>
      <c r="G595" s="477" t="s">
        <v>145</v>
      </c>
      <c r="H595" s="477" t="s">
        <v>146</v>
      </c>
      <c r="I595" s="475" t="s">
        <v>148</v>
      </c>
      <c r="J595" s="478" t="s">
        <v>149</v>
      </c>
      <c r="K595" s="479" t="s">
        <v>6379</v>
      </c>
      <c r="L595" s="475" t="s">
        <v>151</v>
      </c>
      <c r="M595" s="476" t="s">
        <v>154</v>
      </c>
      <c r="N595" s="480" t="s">
        <v>6380</v>
      </c>
      <c r="O595" s="481" t="s">
        <v>6381</v>
      </c>
      <c r="P595" s="482" t="s">
        <v>6382</v>
      </c>
    </row>
    <row r="596" spans="1:16" ht="26.25" customHeight="1" x14ac:dyDescent="0.25">
      <c r="A596" s="208">
        <v>10</v>
      </c>
      <c r="B596" s="500" t="s">
        <v>1224</v>
      </c>
      <c r="C596" s="501" t="s">
        <v>211</v>
      </c>
      <c r="D596" s="501" t="s">
        <v>1225</v>
      </c>
      <c r="E596" s="500" t="s">
        <v>1495</v>
      </c>
      <c r="F596" s="502">
        <v>7985476899</v>
      </c>
      <c r="G596" s="272"/>
      <c r="H596" s="465"/>
      <c r="I596" s="269" t="s">
        <v>214</v>
      </c>
      <c r="J596" s="493" t="s">
        <v>340</v>
      </c>
      <c r="K596" s="464">
        <v>45455</v>
      </c>
      <c r="L596" s="440" t="s">
        <v>6383</v>
      </c>
      <c r="M596" s="276" t="s">
        <v>6744</v>
      </c>
      <c r="N596" s="484"/>
      <c r="O596" s="485"/>
      <c r="P596" s="485"/>
    </row>
    <row r="597" spans="1:16" ht="26.25" customHeight="1" x14ac:dyDescent="0.25">
      <c r="A597" s="208">
        <v>12</v>
      </c>
      <c r="B597" s="500" t="s">
        <v>1224</v>
      </c>
      <c r="C597" s="501" t="s">
        <v>211</v>
      </c>
      <c r="D597" s="501" t="s">
        <v>1225</v>
      </c>
      <c r="E597" s="500" t="s">
        <v>1558</v>
      </c>
      <c r="F597" s="502" t="s">
        <v>1559</v>
      </c>
      <c r="G597" s="502" t="s">
        <v>1560</v>
      </c>
      <c r="H597" s="465" t="s">
        <v>1561</v>
      </c>
      <c r="I597" s="269" t="s">
        <v>214</v>
      </c>
      <c r="J597" s="493" t="s">
        <v>340</v>
      </c>
      <c r="K597" s="464">
        <v>45455</v>
      </c>
      <c r="L597" s="440" t="s">
        <v>6383</v>
      </c>
      <c r="M597" s="276" t="s">
        <v>6744</v>
      </c>
      <c r="N597" s="486"/>
      <c r="O597" s="485"/>
      <c r="P597" s="485"/>
    </row>
    <row r="598" spans="1:16" ht="26.25" customHeight="1" x14ac:dyDescent="0.25">
      <c r="A598" s="208">
        <v>14</v>
      </c>
      <c r="B598" s="500" t="s">
        <v>1224</v>
      </c>
      <c r="C598" s="501" t="s">
        <v>211</v>
      </c>
      <c r="D598" s="501" t="s">
        <v>1225</v>
      </c>
      <c r="E598" s="500" t="s">
        <v>1593</v>
      </c>
      <c r="F598" s="502">
        <v>7368828517</v>
      </c>
      <c r="G598" s="272"/>
      <c r="H598" s="465"/>
      <c r="I598" s="269" t="s">
        <v>214</v>
      </c>
      <c r="J598" s="493" t="s">
        <v>340</v>
      </c>
      <c r="K598" s="464">
        <v>45455</v>
      </c>
      <c r="L598" s="440" t="s">
        <v>6383</v>
      </c>
      <c r="M598" s="276" t="s">
        <v>6744</v>
      </c>
      <c r="N598" s="486"/>
      <c r="O598" s="485"/>
      <c r="P598" s="485"/>
    </row>
    <row r="599" spans="1:16" ht="26.25" customHeight="1" x14ac:dyDescent="0.25">
      <c r="A599" s="208">
        <v>16</v>
      </c>
      <c r="B599" s="500" t="s">
        <v>1224</v>
      </c>
      <c r="C599" s="501" t="s">
        <v>211</v>
      </c>
      <c r="D599" s="501" t="s">
        <v>1225</v>
      </c>
      <c r="E599" s="500" t="s">
        <v>1663</v>
      </c>
      <c r="F599" s="502" t="s">
        <v>6745</v>
      </c>
      <c r="G599" s="272"/>
      <c r="H599" s="465" t="s">
        <v>1665</v>
      </c>
      <c r="I599" s="269" t="s">
        <v>214</v>
      </c>
      <c r="J599" s="493" t="s">
        <v>340</v>
      </c>
      <c r="K599" s="464">
        <v>45455</v>
      </c>
      <c r="L599" s="440" t="s">
        <v>264</v>
      </c>
      <c r="M599" s="80" t="s">
        <v>6746</v>
      </c>
      <c r="N599" s="486"/>
      <c r="O599" s="485"/>
      <c r="P599" s="485"/>
    </row>
    <row r="600" spans="1:16" ht="26.25" customHeight="1" x14ac:dyDescent="0.25">
      <c r="A600" s="208">
        <v>18</v>
      </c>
      <c r="B600" s="500" t="s">
        <v>1224</v>
      </c>
      <c r="C600" s="501" t="s">
        <v>211</v>
      </c>
      <c r="D600" s="501" t="s">
        <v>1225</v>
      </c>
      <c r="E600" s="500" t="s">
        <v>1737</v>
      </c>
      <c r="F600" s="502" t="s">
        <v>1738</v>
      </c>
      <c r="G600" s="272"/>
      <c r="H600" s="465" t="s">
        <v>1739</v>
      </c>
      <c r="I600" s="269" t="s">
        <v>214</v>
      </c>
      <c r="J600" s="493" t="s">
        <v>340</v>
      </c>
      <c r="K600" s="464">
        <v>45455</v>
      </c>
      <c r="L600" s="440" t="s">
        <v>264</v>
      </c>
      <c r="M600" s="276" t="s">
        <v>6744</v>
      </c>
      <c r="N600" s="484"/>
      <c r="O600" s="485"/>
      <c r="P600" s="485"/>
    </row>
    <row r="601" spans="1:16" ht="26.25" customHeight="1" x14ac:dyDescent="0.25">
      <c r="A601" s="208">
        <v>34</v>
      </c>
      <c r="B601" s="500" t="s">
        <v>1224</v>
      </c>
      <c r="C601" s="501" t="s">
        <v>211</v>
      </c>
      <c r="D601" s="501" t="s">
        <v>1225</v>
      </c>
      <c r="E601" s="500" t="s">
        <v>2132</v>
      </c>
      <c r="F601" s="502">
        <v>7472329129</v>
      </c>
      <c r="G601" s="502"/>
      <c r="H601" s="465"/>
      <c r="I601" s="269" t="s">
        <v>214</v>
      </c>
      <c r="J601" s="493" t="s">
        <v>340</v>
      </c>
      <c r="K601" s="464">
        <v>45455</v>
      </c>
      <c r="L601" s="440" t="s">
        <v>264</v>
      </c>
      <c r="M601" s="276" t="s">
        <v>6744</v>
      </c>
      <c r="N601" s="484"/>
      <c r="O601" s="485"/>
      <c r="P601" s="485"/>
    </row>
    <row r="602" spans="1:16" ht="15.75" thickBot="1" x14ac:dyDescent="0.3"/>
    <row r="603" spans="1:16" ht="18" thickBot="1" x14ac:dyDescent="0.35">
      <c r="A603" s="467"/>
      <c r="B603" s="469"/>
      <c r="C603" s="498"/>
      <c r="D603" s="468"/>
      <c r="E603" s="468"/>
      <c r="F603" s="468"/>
      <c r="G603" s="468"/>
      <c r="H603" s="469" t="s">
        <v>7298</v>
      </c>
      <c r="I603" s="468"/>
      <c r="J603" s="468"/>
      <c r="K603" s="470"/>
      <c r="L603" s="468"/>
      <c r="M603" s="471"/>
      <c r="N603" s="468"/>
      <c r="O603" s="472"/>
      <c r="P603" s="473"/>
    </row>
    <row r="604" spans="1:16" ht="51.75" customHeight="1" thickBot="1" x14ac:dyDescent="0.3">
      <c r="A604" s="474" t="s">
        <v>137</v>
      </c>
      <c r="B604" s="496" t="s">
        <v>138</v>
      </c>
      <c r="C604" s="475" t="s">
        <v>139</v>
      </c>
      <c r="D604" s="475" t="s">
        <v>141</v>
      </c>
      <c r="E604" s="476" t="s">
        <v>143</v>
      </c>
      <c r="F604" s="477" t="s">
        <v>144</v>
      </c>
      <c r="G604" s="477" t="s">
        <v>145</v>
      </c>
      <c r="H604" s="477" t="s">
        <v>146</v>
      </c>
      <c r="I604" s="475" t="s">
        <v>148</v>
      </c>
      <c r="J604" s="478" t="s">
        <v>149</v>
      </c>
      <c r="K604" s="479" t="s">
        <v>6379</v>
      </c>
      <c r="L604" s="475" t="s">
        <v>151</v>
      </c>
      <c r="M604" s="476" t="s">
        <v>154</v>
      </c>
      <c r="N604" s="480" t="s">
        <v>6380</v>
      </c>
      <c r="O604" s="481" t="s">
        <v>6381</v>
      </c>
      <c r="P604" s="482" t="s">
        <v>6382</v>
      </c>
    </row>
    <row r="605" spans="1:16" ht="25.5" x14ac:dyDescent="0.25">
      <c r="A605" s="208">
        <v>22</v>
      </c>
      <c r="B605" s="500" t="s">
        <v>821</v>
      </c>
      <c r="C605" s="501" t="s">
        <v>211</v>
      </c>
      <c r="D605" s="501" t="s">
        <v>822</v>
      </c>
      <c r="E605" s="500" t="s">
        <v>1121</v>
      </c>
      <c r="F605" s="502" t="s">
        <v>1122</v>
      </c>
      <c r="G605" s="502"/>
      <c r="H605" s="465"/>
      <c r="I605" s="269"/>
      <c r="J605" s="493" t="s">
        <v>446</v>
      </c>
      <c r="K605" s="464">
        <v>45455</v>
      </c>
      <c r="L605" s="440" t="s">
        <v>447</v>
      </c>
      <c r="M605" s="80" t="s">
        <v>7322</v>
      </c>
      <c r="N605" s="484"/>
      <c r="O605" s="485"/>
      <c r="P605" s="485"/>
    </row>
    <row r="606" spans="1:16" x14ac:dyDescent="0.25">
      <c r="A606" s="208">
        <v>138</v>
      </c>
      <c r="B606" s="500" t="s">
        <v>821</v>
      </c>
      <c r="C606" s="501" t="s">
        <v>211</v>
      </c>
      <c r="D606" s="501" t="s">
        <v>2776</v>
      </c>
      <c r="E606" s="500" t="s">
        <v>2876</v>
      </c>
      <c r="F606" s="502" t="s">
        <v>7305</v>
      </c>
      <c r="G606" s="502"/>
      <c r="H606" s="465"/>
      <c r="I606" s="269"/>
      <c r="J606" s="493" t="s">
        <v>446</v>
      </c>
      <c r="K606" s="464">
        <v>45455</v>
      </c>
      <c r="L606" s="440" t="s">
        <v>447</v>
      </c>
      <c r="M606" s="276" t="s">
        <v>6744</v>
      </c>
      <c r="N606" s="486"/>
      <c r="O606" s="485"/>
      <c r="P606" s="485"/>
    </row>
    <row r="607" spans="1:16" ht="30" x14ac:dyDescent="0.25">
      <c r="A607" s="208">
        <v>3</v>
      </c>
      <c r="B607" s="500" t="s">
        <v>1264</v>
      </c>
      <c r="C607" s="501" t="s">
        <v>211</v>
      </c>
      <c r="D607" s="501" t="s">
        <v>1265</v>
      </c>
      <c r="E607" s="500" t="s">
        <v>1266</v>
      </c>
      <c r="F607" s="502"/>
      <c r="G607" s="502" t="s">
        <v>1267</v>
      </c>
      <c r="H607" s="465" t="s">
        <v>1268</v>
      </c>
      <c r="I607" s="269"/>
      <c r="J607" s="493" t="s">
        <v>446</v>
      </c>
      <c r="K607" s="464">
        <v>45455</v>
      </c>
      <c r="L607" s="440" t="s">
        <v>447</v>
      </c>
      <c r="M607" s="276" t="s">
        <v>6744</v>
      </c>
      <c r="N607" s="486"/>
      <c r="O607" s="485"/>
      <c r="P607" s="485"/>
    </row>
    <row r="608" spans="1:16" x14ac:dyDescent="0.25">
      <c r="A608" s="208">
        <v>5</v>
      </c>
      <c r="B608" s="500" t="s">
        <v>1264</v>
      </c>
      <c r="C608" s="501" t="s">
        <v>211</v>
      </c>
      <c r="D608" s="501" t="s">
        <v>1265</v>
      </c>
      <c r="E608" s="500" t="s">
        <v>1333</v>
      </c>
      <c r="F608" s="502"/>
      <c r="G608" s="502" t="s">
        <v>1334</v>
      </c>
      <c r="H608" s="465" t="s">
        <v>1335</v>
      </c>
      <c r="I608" s="269"/>
      <c r="J608" s="493" t="s">
        <v>446</v>
      </c>
      <c r="K608" s="464">
        <v>45455</v>
      </c>
      <c r="L608" s="440" t="s">
        <v>447</v>
      </c>
      <c r="M608" s="276" t="s">
        <v>6744</v>
      </c>
      <c r="N608" s="484"/>
      <c r="O608" s="485"/>
      <c r="P608" s="485"/>
    </row>
    <row r="609" spans="1:16" ht="30" x14ac:dyDescent="0.25">
      <c r="A609" s="619">
        <v>7</v>
      </c>
      <c r="B609" s="620" t="s">
        <v>1264</v>
      </c>
      <c r="C609" s="621" t="s">
        <v>211</v>
      </c>
      <c r="D609" s="621" t="s">
        <v>1265</v>
      </c>
      <c r="E609" s="620" t="s">
        <v>1408</v>
      </c>
      <c r="F609" s="622" t="s">
        <v>1409</v>
      </c>
      <c r="G609" s="622" t="s">
        <v>1410</v>
      </c>
      <c r="H609" s="652" t="s">
        <v>1411</v>
      </c>
      <c r="I609" s="619"/>
      <c r="J609" s="624" t="s">
        <v>446</v>
      </c>
      <c r="K609" s="661">
        <v>45455</v>
      </c>
      <c r="L609" s="654" t="s">
        <v>447</v>
      </c>
      <c r="M609" s="698" t="s">
        <v>7299</v>
      </c>
      <c r="N609" s="627"/>
      <c r="O609" s="628"/>
      <c r="P609" s="628"/>
    </row>
    <row r="610" spans="1:16" x14ac:dyDescent="0.25">
      <c r="A610" s="208" t="s">
        <v>1444</v>
      </c>
      <c r="B610" s="500" t="s">
        <v>1264</v>
      </c>
      <c r="C610" s="501" t="s">
        <v>211</v>
      </c>
      <c r="D610" s="501" t="s">
        <v>1265</v>
      </c>
      <c r="E610" s="500" t="s">
        <v>4943</v>
      </c>
      <c r="F610" s="502" t="s">
        <v>4944</v>
      </c>
      <c r="G610" s="502" t="s">
        <v>4944</v>
      </c>
      <c r="H610" s="465"/>
      <c r="I610" s="269"/>
      <c r="J610" s="493" t="s">
        <v>446</v>
      </c>
      <c r="K610" s="464">
        <v>45455</v>
      </c>
      <c r="L610" s="440" t="s">
        <v>447</v>
      </c>
      <c r="M610" s="80" t="s">
        <v>7304</v>
      </c>
      <c r="N610" s="486"/>
      <c r="O610" s="485"/>
      <c r="P610" s="485"/>
    </row>
    <row r="611" spans="1:16" ht="25.5" x14ac:dyDescent="0.25">
      <c r="A611" s="208">
        <v>9</v>
      </c>
      <c r="B611" s="500" t="s">
        <v>1264</v>
      </c>
      <c r="C611" s="501" t="s">
        <v>211</v>
      </c>
      <c r="D611" s="501" t="s">
        <v>1265</v>
      </c>
      <c r="E611" s="500" t="s">
        <v>1484</v>
      </c>
      <c r="F611" s="502"/>
      <c r="G611" s="502" t="s">
        <v>1485</v>
      </c>
      <c r="H611" s="465"/>
      <c r="I611" s="269"/>
      <c r="J611" s="493" t="s">
        <v>446</v>
      </c>
      <c r="K611" s="464">
        <v>45455</v>
      </c>
      <c r="L611" s="440" t="s">
        <v>447</v>
      </c>
      <c r="M611" s="80" t="s">
        <v>7304</v>
      </c>
      <c r="N611" s="484"/>
      <c r="O611" s="485"/>
      <c r="P611" s="485"/>
    </row>
    <row r="612" spans="1:16" x14ac:dyDescent="0.25">
      <c r="A612" s="619">
        <v>11</v>
      </c>
      <c r="B612" s="620" t="s">
        <v>1264</v>
      </c>
      <c r="C612" s="621" t="s">
        <v>211</v>
      </c>
      <c r="D612" s="621" t="s">
        <v>1265</v>
      </c>
      <c r="E612" s="620" t="s">
        <v>1543</v>
      </c>
      <c r="F612" s="622" t="s">
        <v>1544</v>
      </c>
      <c r="G612" s="622" t="s">
        <v>1544</v>
      </c>
      <c r="H612" s="652"/>
      <c r="I612" s="619"/>
      <c r="J612" s="624" t="s">
        <v>446</v>
      </c>
      <c r="K612" s="661">
        <v>45455</v>
      </c>
      <c r="L612" s="654" t="s">
        <v>447</v>
      </c>
      <c r="M612" s="698" t="s">
        <v>7299</v>
      </c>
      <c r="N612" s="627"/>
      <c r="O612" s="628"/>
      <c r="P612" s="628"/>
    </row>
    <row r="613" spans="1:16" x14ac:dyDescent="0.25">
      <c r="A613" s="208">
        <v>12</v>
      </c>
      <c r="B613" s="500" t="s">
        <v>1264</v>
      </c>
      <c r="C613" s="501" t="s">
        <v>211</v>
      </c>
      <c r="D613" s="501" t="s">
        <v>1265</v>
      </c>
      <c r="E613" s="500" t="s">
        <v>1515</v>
      </c>
      <c r="F613" s="502"/>
      <c r="G613" s="502" t="s">
        <v>4945</v>
      </c>
      <c r="H613" s="465" t="s">
        <v>4946</v>
      </c>
      <c r="I613" s="269"/>
      <c r="J613" s="493" t="s">
        <v>446</v>
      </c>
      <c r="K613" s="464">
        <v>45455</v>
      </c>
      <c r="L613" s="440" t="s">
        <v>447</v>
      </c>
      <c r="M613" s="276" t="s">
        <v>6744</v>
      </c>
      <c r="N613" s="486"/>
      <c r="O613" s="485"/>
      <c r="P613" s="485"/>
    </row>
    <row r="614" spans="1:16" x14ac:dyDescent="0.25">
      <c r="A614" s="208">
        <v>15</v>
      </c>
      <c r="B614" s="500" t="s">
        <v>1264</v>
      </c>
      <c r="C614" s="501" t="s">
        <v>211</v>
      </c>
      <c r="D614" s="501" t="s">
        <v>1265</v>
      </c>
      <c r="E614" s="500" t="s">
        <v>1636</v>
      </c>
      <c r="F614" s="502"/>
      <c r="G614" s="502"/>
      <c r="H614" s="503"/>
      <c r="I614" s="208"/>
      <c r="J614" s="504" t="s">
        <v>446</v>
      </c>
      <c r="K614" s="681">
        <v>45455</v>
      </c>
      <c r="L614" s="214" t="s">
        <v>447</v>
      </c>
      <c r="M614" s="680" t="s">
        <v>6744</v>
      </c>
      <c r="N614" s="682"/>
      <c r="O614" s="683"/>
      <c r="P614" s="683"/>
    </row>
    <row r="615" spans="1:16" ht="15.75" thickBot="1" x14ac:dyDescent="0.3"/>
    <row r="616" spans="1:16" ht="18" thickBot="1" x14ac:dyDescent="0.35">
      <c r="A616" s="467"/>
      <c r="B616" s="469"/>
      <c r="C616" s="498"/>
      <c r="D616" s="468"/>
      <c r="E616" s="468"/>
      <c r="F616" s="468"/>
      <c r="G616" s="468"/>
      <c r="H616" s="469" t="s">
        <v>6747</v>
      </c>
      <c r="I616" s="468"/>
      <c r="J616" s="468"/>
      <c r="K616" s="470"/>
      <c r="L616" s="468"/>
      <c r="M616" s="471"/>
      <c r="N616" s="468"/>
      <c r="O616" s="472"/>
      <c r="P616" s="473"/>
    </row>
    <row r="617" spans="1:16" ht="51.75" customHeight="1" thickBot="1" x14ac:dyDescent="0.3">
      <c r="A617" s="474" t="s">
        <v>137</v>
      </c>
      <c r="B617" s="496" t="s">
        <v>138</v>
      </c>
      <c r="C617" s="475" t="s">
        <v>139</v>
      </c>
      <c r="D617" s="475" t="s">
        <v>141</v>
      </c>
      <c r="E617" s="476" t="s">
        <v>143</v>
      </c>
      <c r="F617" s="477" t="s">
        <v>144</v>
      </c>
      <c r="G617" s="477" t="s">
        <v>145</v>
      </c>
      <c r="H617" s="477" t="s">
        <v>146</v>
      </c>
      <c r="I617" s="475" t="s">
        <v>148</v>
      </c>
      <c r="J617" s="478" t="s">
        <v>149</v>
      </c>
      <c r="K617" s="479" t="s">
        <v>6379</v>
      </c>
      <c r="L617" s="475" t="s">
        <v>151</v>
      </c>
      <c r="M617" s="476" t="s">
        <v>154</v>
      </c>
      <c r="N617" s="480" t="s">
        <v>6380</v>
      </c>
      <c r="O617" s="481" t="s">
        <v>6381</v>
      </c>
      <c r="P617" s="482" t="s">
        <v>6382</v>
      </c>
    </row>
    <row r="618" spans="1:16" ht="26.25" customHeight="1" x14ac:dyDescent="0.25">
      <c r="A618" s="208" t="s">
        <v>1801</v>
      </c>
      <c r="B618" s="500" t="s">
        <v>1224</v>
      </c>
      <c r="C618" s="501" t="s">
        <v>211</v>
      </c>
      <c r="D618" s="501" t="s">
        <v>1225</v>
      </c>
      <c r="E618" s="500" t="s">
        <v>1802</v>
      </c>
      <c r="F618" s="502">
        <v>7305904298</v>
      </c>
      <c r="G618" s="502"/>
      <c r="H618" s="465" t="s">
        <v>1804</v>
      </c>
      <c r="I618" s="269" t="s">
        <v>214</v>
      </c>
      <c r="J618" s="493" t="s">
        <v>340</v>
      </c>
      <c r="K618" s="464">
        <v>45456</v>
      </c>
      <c r="L618" s="440" t="s">
        <v>6383</v>
      </c>
      <c r="M618" s="276" t="s">
        <v>6748</v>
      </c>
      <c r="N618" s="484"/>
      <c r="O618" s="485"/>
      <c r="P618" s="485"/>
    </row>
    <row r="619" spans="1:16" ht="26.25" customHeight="1" x14ac:dyDescent="0.25">
      <c r="A619" s="208" t="s">
        <v>1856</v>
      </c>
      <c r="B619" s="500" t="s">
        <v>1224</v>
      </c>
      <c r="C619" s="501" t="s">
        <v>211</v>
      </c>
      <c r="D619" s="501" t="s">
        <v>1225</v>
      </c>
      <c r="E619" s="500" t="s">
        <v>1857</v>
      </c>
      <c r="F619" s="502" t="s">
        <v>1858</v>
      </c>
      <c r="G619" s="502">
        <v>7454351543</v>
      </c>
      <c r="H619" s="465" t="s">
        <v>1860</v>
      </c>
      <c r="I619" s="269" t="s">
        <v>214</v>
      </c>
      <c r="J619" s="493" t="s">
        <v>340</v>
      </c>
      <c r="K619" s="464">
        <v>45456</v>
      </c>
      <c r="L619" s="440" t="s">
        <v>6383</v>
      </c>
      <c r="M619" s="276" t="s">
        <v>6748</v>
      </c>
      <c r="N619" s="486"/>
      <c r="O619" s="485"/>
      <c r="P619" s="485"/>
    </row>
    <row r="620" spans="1:16" ht="26.25" customHeight="1" x14ac:dyDescent="0.25">
      <c r="A620" s="208" t="s">
        <v>1909</v>
      </c>
      <c r="B620" s="500" t="s">
        <v>1224</v>
      </c>
      <c r="C620" s="501" t="s">
        <v>211</v>
      </c>
      <c r="D620" s="501" t="s">
        <v>1225</v>
      </c>
      <c r="E620" s="500" t="s">
        <v>1910</v>
      </c>
      <c r="F620" s="502">
        <v>7462086448</v>
      </c>
      <c r="G620" s="502"/>
      <c r="H620" s="503" t="s">
        <v>1912</v>
      </c>
      <c r="I620" s="269" t="s">
        <v>214</v>
      </c>
      <c r="J620" s="493" t="s">
        <v>340</v>
      </c>
      <c r="K620" s="464">
        <v>45456</v>
      </c>
      <c r="L620" s="440" t="s">
        <v>6383</v>
      </c>
      <c r="M620" s="80" t="s">
        <v>6749</v>
      </c>
      <c r="N620" s="486"/>
      <c r="O620" s="485"/>
      <c r="P620" s="485"/>
    </row>
    <row r="621" spans="1:16" ht="26.25" customHeight="1" x14ac:dyDescent="0.25">
      <c r="A621" s="208">
        <v>36</v>
      </c>
      <c r="B621" s="500" t="s">
        <v>1224</v>
      </c>
      <c r="C621" s="501" t="s">
        <v>211</v>
      </c>
      <c r="D621" s="501" t="s">
        <v>1225</v>
      </c>
      <c r="E621" s="500" t="s">
        <v>2158</v>
      </c>
      <c r="F621" s="502" t="s">
        <v>2159</v>
      </c>
      <c r="G621" s="502">
        <v>7531370562</v>
      </c>
      <c r="H621" s="465" t="s">
        <v>2161</v>
      </c>
      <c r="I621" s="269" t="s">
        <v>214</v>
      </c>
      <c r="J621" s="493" t="s">
        <v>340</v>
      </c>
      <c r="K621" s="464">
        <v>45456</v>
      </c>
      <c r="L621" s="440" t="s">
        <v>264</v>
      </c>
      <c r="M621" s="276" t="s">
        <v>6748</v>
      </c>
      <c r="N621" s="486"/>
      <c r="O621" s="485"/>
      <c r="P621" s="485"/>
    </row>
    <row r="622" spans="1:16" ht="26.25" customHeight="1" x14ac:dyDescent="0.25">
      <c r="A622" s="619">
        <v>38</v>
      </c>
      <c r="B622" s="620" t="s">
        <v>1224</v>
      </c>
      <c r="C622" s="621" t="s">
        <v>211</v>
      </c>
      <c r="D622" s="621" t="s">
        <v>1225</v>
      </c>
      <c r="E622" s="620" t="s">
        <v>2186</v>
      </c>
      <c r="F622" s="622">
        <v>7983689667</v>
      </c>
      <c r="G622" s="622"/>
      <c r="H622" s="652" t="s">
        <v>2188</v>
      </c>
      <c r="I622" s="619" t="s">
        <v>214</v>
      </c>
      <c r="J622" s="624" t="s">
        <v>340</v>
      </c>
      <c r="K622" s="661">
        <v>45456</v>
      </c>
      <c r="L622" s="654" t="s">
        <v>264</v>
      </c>
      <c r="M622" s="626" t="s">
        <v>7336</v>
      </c>
      <c r="N622" s="627" t="s">
        <v>372</v>
      </c>
      <c r="O622" s="628"/>
      <c r="P622" s="628"/>
    </row>
    <row r="623" spans="1:16" ht="26.25" customHeight="1" x14ac:dyDescent="0.25">
      <c r="A623" s="208">
        <v>40</v>
      </c>
      <c r="B623" s="500" t="s">
        <v>1224</v>
      </c>
      <c r="C623" s="501" t="s">
        <v>211</v>
      </c>
      <c r="D623" s="501" t="s">
        <v>1225</v>
      </c>
      <c r="E623" s="500" t="s">
        <v>2208</v>
      </c>
      <c r="F623" s="502" t="s">
        <v>2209</v>
      </c>
      <c r="G623" s="502" t="s">
        <v>2210</v>
      </c>
      <c r="H623" s="465"/>
      <c r="I623" s="269" t="s">
        <v>214</v>
      </c>
      <c r="J623" s="493" t="s">
        <v>340</v>
      </c>
      <c r="K623" s="464">
        <v>45456</v>
      </c>
      <c r="L623" s="440" t="s">
        <v>264</v>
      </c>
      <c r="M623" s="276" t="s">
        <v>6748</v>
      </c>
      <c r="N623" s="484"/>
      <c r="O623" s="485"/>
      <c r="P623" s="485"/>
    </row>
    <row r="624" spans="1:16" ht="15.75" thickBot="1" x14ac:dyDescent="0.3"/>
    <row r="625" spans="1:16" ht="18" thickBot="1" x14ac:dyDescent="0.35">
      <c r="A625" s="467"/>
      <c r="B625" s="469"/>
      <c r="C625" s="498"/>
      <c r="D625" s="468"/>
      <c r="E625" s="468"/>
      <c r="F625" s="468"/>
      <c r="G625" s="468"/>
      <c r="H625" s="469" t="s">
        <v>6750</v>
      </c>
      <c r="I625" s="468"/>
      <c r="J625" s="468"/>
      <c r="K625" s="470"/>
      <c r="L625" s="468"/>
      <c r="M625" s="471"/>
      <c r="N625" s="468"/>
      <c r="O625" s="472"/>
      <c r="P625" s="473"/>
    </row>
    <row r="626" spans="1:16" ht="51.75" customHeight="1" thickBot="1" x14ac:dyDescent="0.3">
      <c r="A626" s="474" t="s">
        <v>137</v>
      </c>
      <c r="B626" s="496" t="s">
        <v>138</v>
      </c>
      <c r="C626" s="475" t="s">
        <v>139</v>
      </c>
      <c r="D626" s="475" t="s">
        <v>141</v>
      </c>
      <c r="E626" s="476" t="s">
        <v>143</v>
      </c>
      <c r="F626" s="477" t="s">
        <v>144</v>
      </c>
      <c r="G626" s="477" t="s">
        <v>145</v>
      </c>
      <c r="H626" s="477" t="s">
        <v>146</v>
      </c>
      <c r="I626" s="475" t="s">
        <v>148</v>
      </c>
      <c r="J626" s="478" t="s">
        <v>149</v>
      </c>
      <c r="K626" s="479" t="s">
        <v>6379</v>
      </c>
      <c r="L626" s="475" t="s">
        <v>151</v>
      </c>
      <c r="M626" s="476" t="s">
        <v>154</v>
      </c>
      <c r="N626" s="480" t="s">
        <v>6380</v>
      </c>
      <c r="O626" s="481" t="s">
        <v>6381</v>
      </c>
      <c r="P626" s="482" t="s">
        <v>6382</v>
      </c>
    </row>
    <row r="627" spans="1:16" s="185" customFormat="1" ht="26.25" customHeight="1" x14ac:dyDescent="0.25">
      <c r="A627" s="208">
        <v>14</v>
      </c>
      <c r="B627" s="500" t="s">
        <v>1624</v>
      </c>
      <c r="C627" s="501" t="s">
        <v>211</v>
      </c>
      <c r="D627" s="501" t="s">
        <v>1934</v>
      </c>
      <c r="E627" s="500" t="s">
        <v>3905</v>
      </c>
      <c r="F627" s="502" t="s">
        <v>3906</v>
      </c>
      <c r="G627" s="502" t="s">
        <v>3906</v>
      </c>
      <c r="H627" s="503"/>
      <c r="I627" s="208" t="s">
        <v>214</v>
      </c>
      <c r="J627" s="504" t="s">
        <v>340</v>
      </c>
      <c r="K627" s="681">
        <v>45457</v>
      </c>
      <c r="L627" s="214" t="s">
        <v>6383</v>
      </c>
      <c r="M627" s="680" t="s">
        <v>6751</v>
      </c>
      <c r="N627" s="682"/>
      <c r="O627" s="683"/>
      <c r="P627" s="683"/>
    </row>
    <row r="628" spans="1:16" ht="26.25" customHeight="1" x14ac:dyDescent="0.25">
      <c r="A628" s="208" t="s">
        <v>1024</v>
      </c>
      <c r="B628" s="500" t="s">
        <v>598</v>
      </c>
      <c r="C628" s="501" t="s">
        <v>211</v>
      </c>
      <c r="D628" s="501" t="s">
        <v>599</v>
      </c>
      <c r="E628" s="500" t="s">
        <v>1025</v>
      </c>
      <c r="F628" s="502" t="s">
        <v>1026</v>
      </c>
      <c r="G628" s="502"/>
      <c r="H628" s="465" t="s">
        <v>1027</v>
      </c>
      <c r="I628" s="269" t="s">
        <v>214</v>
      </c>
      <c r="J628" s="493" t="s">
        <v>340</v>
      </c>
      <c r="K628" s="464">
        <v>45457</v>
      </c>
      <c r="L628" s="440" t="s">
        <v>6383</v>
      </c>
      <c r="M628" s="276" t="s">
        <v>6752</v>
      </c>
      <c r="N628" s="486"/>
      <c r="O628" s="485"/>
      <c r="P628" s="485"/>
    </row>
    <row r="629" spans="1:16" ht="26.25" customHeight="1" x14ac:dyDescent="0.25">
      <c r="A629" s="208" t="s">
        <v>1029</v>
      </c>
      <c r="B629" s="500" t="s">
        <v>598</v>
      </c>
      <c r="C629" s="501" t="s">
        <v>211</v>
      </c>
      <c r="D629" s="501" t="s">
        <v>599</v>
      </c>
      <c r="E629" s="500" t="s">
        <v>1030</v>
      </c>
      <c r="F629" s="502" t="s">
        <v>1031</v>
      </c>
      <c r="G629" s="502" t="s">
        <v>6753</v>
      </c>
      <c r="H629" s="465" t="s">
        <v>1033</v>
      </c>
      <c r="I629" s="269" t="s">
        <v>214</v>
      </c>
      <c r="J629" s="493" t="s">
        <v>340</v>
      </c>
      <c r="K629" s="464">
        <v>45457</v>
      </c>
      <c r="L629" s="440" t="s">
        <v>6383</v>
      </c>
      <c r="M629" s="276" t="s">
        <v>6752</v>
      </c>
      <c r="N629" s="486"/>
      <c r="O629" s="485"/>
      <c r="P629" s="485"/>
    </row>
    <row r="630" spans="1:16" ht="26.25" customHeight="1" x14ac:dyDescent="0.25">
      <c r="A630" s="208" t="s">
        <v>1011</v>
      </c>
      <c r="B630" s="500" t="s">
        <v>598</v>
      </c>
      <c r="C630" s="501" t="s">
        <v>211</v>
      </c>
      <c r="D630" s="501" t="s">
        <v>599</v>
      </c>
      <c r="E630" s="500" t="s">
        <v>1012</v>
      </c>
      <c r="F630" s="502" t="s">
        <v>6568</v>
      </c>
      <c r="G630" s="502"/>
      <c r="H630" s="503" t="s">
        <v>1013</v>
      </c>
      <c r="I630" s="208" t="s">
        <v>214</v>
      </c>
      <c r="J630" s="214" t="s">
        <v>340</v>
      </c>
      <c r="K630" s="464">
        <v>45457</v>
      </c>
      <c r="L630" s="440" t="s">
        <v>264</v>
      </c>
      <c r="M630" s="80" t="s">
        <v>6754</v>
      </c>
      <c r="N630" s="484"/>
      <c r="O630" s="485"/>
      <c r="P630" s="485"/>
    </row>
    <row r="631" spans="1:16" s="185" customFormat="1" ht="26.25" customHeight="1" x14ac:dyDescent="0.25">
      <c r="A631" s="208">
        <v>18</v>
      </c>
      <c r="B631" s="500" t="s">
        <v>598</v>
      </c>
      <c r="C631" s="501" t="s">
        <v>211</v>
      </c>
      <c r="D631" s="501" t="s">
        <v>599</v>
      </c>
      <c r="E631" s="500" t="s">
        <v>885</v>
      </c>
      <c r="F631" s="502"/>
      <c r="G631" s="678" t="s">
        <v>6592</v>
      </c>
      <c r="H631" s="503" t="s">
        <v>887</v>
      </c>
      <c r="I631" s="208" t="s">
        <v>214</v>
      </c>
      <c r="J631" s="504" t="s">
        <v>340</v>
      </c>
      <c r="K631" s="681">
        <v>45457</v>
      </c>
      <c r="L631" s="214" t="s">
        <v>264</v>
      </c>
      <c r="M631" s="680" t="s">
        <v>6752</v>
      </c>
      <c r="N631" s="682"/>
      <c r="O631" s="683"/>
      <c r="P631" s="683"/>
    </row>
    <row r="632" spans="1:16" ht="26.25" customHeight="1" x14ac:dyDescent="0.25">
      <c r="A632" s="208">
        <v>38</v>
      </c>
      <c r="B632" s="500" t="s">
        <v>1224</v>
      </c>
      <c r="C632" s="501" t="s">
        <v>211</v>
      </c>
      <c r="D632" s="501" t="s">
        <v>1225</v>
      </c>
      <c r="E632" s="500" t="s">
        <v>2186</v>
      </c>
      <c r="F632" s="502">
        <v>7983689667</v>
      </c>
      <c r="G632" s="502"/>
      <c r="H632" s="503" t="s">
        <v>2188</v>
      </c>
      <c r="I632" s="208" t="s">
        <v>214</v>
      </c>
      <c r="J632" s="504" t="s">
        <v>340</v>
      </c>
      <c r="K632" s="681">
        <v>45457</v>
      </c>
      <c r="L632" s="214" t="s">
        <v>264</v>
      </c>
      <c r="M632" s="680" t="s">
        <v>6752</v>
      </c>
      <c r="N632" s="682" t="s">
        <v>372</v>
      </c>
      <c r="O632" s="683"/>
      <c r="P632" s="683"/>
    </row>
    <row r="633" spans="1:16" ht="15.75" thickBot="1" x14ac:dyDescent="0.3"/>
    <row r="634" spans="1:16" ht="18" thickBot="1" x14ac:dyDescent="0.35">
      <c r="A634" s="467"/>
      <c r="B634" s="469"/>
      <c r="C634" s="498"/>
      <c r="D634" s="468"/>
      <c r="E634" s="468"/>
      <c r="F634" s="468"/>
      <c r="G634" s="468"/>
      <c r="H634" s="469" t="s">
        <v>6755</v>
      </c>
      <c r="I634" s="468"/>
      <c r="J634" s="468"/>
      <c r="K634" s="470"/>
      <c r="L634" s="468"/>
      <c r="M634" s="471"/>
      <c r="N634" s="468"/>
      <c r="O634" s="472"/>
      <c r="P634" s="473"/>
    </row>
    <row r="635" spans="1:16" ht="51.75" customHeight="1" thickBot="1" x14ac:dyDescent="0.3">
      <c r="A635" s="474" t="s">
        <v>137</v>
      </c>
      <c r="B635" s="496" t="s">
        <v>138</v>
      </c>
      <c r="C635" s="475" t="s">
        <v>139</v>
      </c>
      <c r="D635" s="475" t="s">
        <v>141</v>
      </c>
      <c r="E635" s="476" t="s">
        <v>143</v>
      </c>
      <c r="F635" s="477" t="s">
        <v>144</v>
      </c>
      <c r="G635" s="477" t="s">
        <v>145</v>
      </c>
      <c r="H635" s="477" t="s">
        <v>146</v>
      </c>
      <c r="I635" s="475" t="s">
        <v>148</v>
      </c>
      <c r="J635" s="478" t="s">
        <v>149</v>
      </c>
      <c r="K635" s="479" t="s">
        <v>6379</v>
      </c>
      <c r="L635" s="475" t="s">
        <v>151</v>
      </c>
      <c r="M635" s="476" t="s">
        <v>154</v>
      </c>
      <c r="N635" s="480" t="s">
        <v>6380</v>
      </c>
      <c r="O635" s="481" t="s">
        <v>6381</v>
      </c>
      <c r="P635" s="482" t="s">
        <v>6382</v>
      </c>
    </row>
    <row r="636" spans="1:16" s="185" customFormat="1" ht="25.5" x14ac:dyDescent="0.25">
      <c r="A636" s="208">
        <v>22</v>
      </c>
      <c r="B636" s="500" t="s">
        <v>821</v>
      </c>
      <c r="C636" s="501" t="s">
        <v>211</v>
      </c>
      <c r="D636" s="501" t="s">
        <v>822</v>
      </c>
      <c r="E636" s="500" t="s">
        <v>1121</v>
      </c>
      <c r="F636" s="502" t="s">
        <v>1122</v>
      </c>
      <c r="G636" s="502"/>
      <c r="H636" s="503"/>
      <c r="I636" s="208" t="s">
        <v>214</v>
      </c>
      <c r="J636" s="504" t="s">
        <v>446</v>
      </c>
      <c r="K636" s="681">
        <v>45460</v>
      </c>
      <c r="L636" s="680" t="s">
        <v>7340</v>
      </c>
      <c r="M636" s="685" t="s">
        <v>7341</v>
      </c>
      <c r="N636" s="682"/>
      <c r="O636" s="683"/>
      <c r="P636" s="683"/>
    </row>
    <row r="637" spans="1:16" ht="23.25" customHeight="1" x14ac:dyDescent="0.25">
      <c r="A637" s="208">
        <v>21</v>
      </c>
      <c r="B637" s="500" t="s">
        <v>1181</v>
      </c>
      <c r="C637" s="501" t="s">
        <v>211</v>
      </c>
      <c r="D637" s="501" t="s">
        <v>1182</v>
      </c>
      <c r="E637" s="500" t="s">
        <v>1838</v>
      </c>
      <c r="F637" s="502" t="s">
        <v>6756</v>
      </c>
      <c r="G637" s="272"/>
      <c r="H637" s="465" t="s">
        <v>1840</v>
      </c>
      <c r="I637" s="269" t="s">
        <v>214</v>
      </c>
      <c r="J637" s="493" t="s">
        <v>446</v>
      </c>
      <c r="K637" s="464">
        <v>45460</v>
      </c>
      <c r="L637" s="440" t="s">
        <v>447</v>
      </c>
      <c r="M637" s="80" t="s">
        <v>6757</v>
      </c>
      <c r="N637" s="484"/>
      <c r="O637" s="485"/>
      <c r="P637" s="485"/>
    </row>
    <row r="638" spans="1:16" ht="24.75" customHeight="1" x14ac:dyDescent="0.25">
      <c r="A638" s="208">
        <v>1</v>
      </c>
      <c r="B638" s="500" t="s">
        <v>2611</v>
      </c>
      <c r="C638" s="501" t="s">
        <v>211</v>
      </c>
      <c r="D638" s="501" t="s">
        <v>2612</v>
      </c>
      <c r="E638" s="500" t="s">
        <v>4029</v>
      </c>
      <c r="F638" s="502"/>
      <c r="G638" s="502" t="s">
        <v>4030</v>
      </c>
      <c r="H638" s="503" t="s">
        <v>4031</v>
      </c>
      <c r="I638" s="269" t="s">
        <v>214</v>
      </c>
      <c r="J638" s="493" t="s">
        <v>446</v>
      </c>
      <c r="K638" s="464">
        <v>45460</v>
      </c>
      <c r="L638" s="440" t="s">
        <v>447</v>
      </c>
      <c r="M638" s="276" t="s">
        <v>6758</v>
      </c>
      <c r="N638" s="486"/>
      <c r="O638" s="485"/>
      <c r="P638" s="485"/>
    </row>
    <row r="639" spans="1:16" ht="24.75" customHeight="1" x14ac:dyDescent="0.25">
      <c r="A639" s="208">
        <v>3</v>
      </c>
      <c r="B639" s="500" t="s">
        <v>2611</v>
      </c>
      <c r="C639" s="501" t="s">
        <v>211</v>
      </c>
      <c r="D639" s="501" t="s">
        <v>2612</v>
      </c>
      <c r="E639" s="500" t="s">
        <v>4032</v>
      </c>
      <c r="F639" s="502" t="s">
        <v>4033</v>
      </c>
      <c r="G639" s="502"/>
      <c r="H639" s="503" t="s">
        <v>4034</v>
      </c>
      <c r="I639" s="269" t="s">
        <v>214</v>
      </c>
      <c r="J639" s="493" t="s">
        <v>446</v>
      </c>
      <c r="K639" s="464">
        <v>45460</v>
      </c>
      <c r="L639" s="440" t="s">
        <v>447</v>
      </c>
      <c r="M639" s="276" t="s">
        <v>6758</v>
      </c>
      <c r="N639" s="484"/>
      <c r="O639" s="485"/>
      <c r="P639" s="485"/>
    </row>
    <row r="640" spans="1:16" ht="24.75" customHeight="1" x14ac:dyDescent="0.25">
      <c r="A640" s="208">
        <v>5</v>
      </c>
      <c r="B640" s="500" t="s">
        <v>2611</v>
      </c>
      <c r="C640" s="501" t="s">
        <v>211</v>
      </c>
      <c r="D640" s="501" t="s">
        <v>2612</v>
      </c>
      <c r="E640" s="500" t="s">
        <v>4035</v>
      </c>
      <c r="F640" s="502"/>
      <c r="G640" s="502" t="s">
        <v>4036</v>
      </c>
      <c r="H640" s="503" t="s">
        <v>4037</v>
      </c>
      <c r="I640" s="269" t="s">
        <v>214</v>
      </c>
      <c r="J640" s="493" t="s">
        <v>446</v>
      </c>
      <c r="K640" s="464">
        <v>45460</v>
      </c>
      <c r="L640" s="440" t="s">
        <v>447</v>
      </c>
      <c r="M640" s="276" t="s">
        <v>6758</v>
      </c>
      <c r="N640" s="484"/>
      <c r="O640" s="485"/>
      <c r="P640" s="485"/>
    </row>
    <row r="641" spans="1:16" ht="24.75" customHeight="1" x14ac:dyDescent="0.25">
      <c r="A641" s="208">
        <v>9</v>
      </c>
      <c r="B641" s="500" t="s">
        <v>2611</v>
      </c>
      <c r="C641" s="501" t="s">
        <v>211</v>
      </c>
      <c r="D641" s="501" t="s">
        <v>2612</v>
      </c>
      <c r="E641" s="500" t="s">
        <v>4041</v>
      </c>
      <c r="F641" s="502"/>
      <c r="G641" s="502" t="s">
        <v>4042</v>
      </c>
      <c r="H641" s="503" t="s">
        <v>4043</v>
      </c>
      <c r="I641" s="208" t="s">
        <v>214</v>
      </c>
      <c r="J641" s="504" t="s">
        <v>446</v>
      </c>
      <c r="K641" s="681">
        <v>45460</v>
      </c>
      <c r="L641" s="214" t="s">
        <v>447</v>
      </c>
      <c r="M641" s="276" t="s">
        <v>7297</v>
      </c>
      <c r="N641" s="484"/>
      <c r="O641" s="485"/>
      <c r="P641" s="485"/>
    </row>
    <row r="642" spans="1:16" ht="23.25" customHeight="1" x14ac:dyDescent="0.25">
      <c r="A642" s="619">
        <v>10</v>
      </c>
      <c r="B642" s="620" t="s">
        <v>2611</v>
      </c>
      <c r="C642" s="621" t="s">
        <v>211</v>
      </c>
      <c r="D642" s="621" t="s">
        <v>2612</v>
      </c>
      <c r="E642" s="620" t="s">
        <v>2613</v>
      </c>
      <c r="F642" s="622" t="s">
        <v>2614</v>
      </c>
      <c r="G642" s="622">
        <v>7870635271</v>
      </c>
      <c r="H642" s="652"/>
      <c r="I642" s="619" t="s">
        <v>214</v>
      </c>
      <c r="J642" s="624" t="s">
        <v>446</v>
      </c>
      <c r="K642" s="661">
        <v>45460</v>
      </c>
      <c r="L642" s="654" t="s">
        <v>447</v>
      </c>
      <c r="M642" s="655" t="s">
        <v>7377</v>
      </c>
      <c r="N642" s="627"/>
      <c r="O642" s="628"/>
      <c r="P642" s="628"/>
    </row>
    <row r="643" spans="1:16" ht="23.25" customHeight="1" x14ac:dyDescent="0.25">
      <c r="A643" s="208">
        <v>11</v>
      </c>
      <c r="B643" s="500" t="s">
        <v>2611</v>
      </c>
      <c r="C643" s="501" t="s">
        <v>211</v>
      </c>
      <c r="D643" s="501" t="s">
        <v>2612</v>
      </c>
      <c r="E643" s="500" t="s">
        <v>4044</v>
      </c>
      <c r="F643" s="502" t="s">
        <v>372</v>
      </c>
      <c r="G643" s="502"/>
      <c r="H643" s="503" t="s">
        <v>4045</v>
      </c>
      <c r="I643" s="208" t="s">
        <v>214</v>
      </c>
      <c r="J643" s="504" t="s">
        <v>446</v>
      </c>
      <c r="K643" s="681">
        <v>45460</v>
      </c>
      <c r="L643" s="214" t="s">
        <v>447</v>
      </c>
      <c r="M643" s="107" t="s">
        <v>7323</v>
      </c>
      <c r="N643" s="682"/>
      <c r="O643" s="683"/>
      <c r="P643" s="683"/>
    </row>
    <row r="644" spans="1:16" ht="27" customHeight="1" x14ac:dyDescent="0.25">
      <c r="A644" s="208">
        <v>12</v>
      </c>
      <c r="B644" s="500" t="s">
        <v>2611</v>
      </c>
      <c r="C644" s="501" t="s">
        <v>211</v>
      </c>
      <c r="D644" s="501" t="s">
        <v>2612</v>
      </c>
      <c r="E644" s="500" t="s">
        <v>2757</v>
      </c>
      <c r="F644" s="502"/>
      <c r="G644" s="502">
        <v>7933940511</v>
      </c>
      <c r="H644" s="503" t="s">
        <v>2758</v>
      </c>
      <c r="I644" s="269" t="s">
        <v>214</v>
      </c>
      <c r="J644" s="493" t="s">
        <v>446</v>
      </c>
      <c r="K644" s="707">
        <v>45460</v>
      </c>
      <c r="L644" s="440" t="s">
        <v>447</v>
      </c>
      <c r="M644" s="276" t="s">
        <v>6758</v>
      </c>
      <c r="N644" s="484"/>
      <c r="O644" s="485"/>
      <c r="P644" s="485"/>
    </row>
    <row r="645" spans="1:16" ht="24" customHeight="1" x14ac:dyDescent="0.25">
      <c r="A645" s="208">
        <v>14</v>
      </c>
      <c r="B645" s="500" t="s">
        <v>2611</v>
      </c>
      <c r="C645" s="501" t="s">
        <v>211</v>
      </c>
      <c r="D645" s="501" t="s">
        <v>2612</v>
      </c>
      <c r="E645" s="500" t="s">
        <v>3016</v>
      </c>
      <c r="F645" s="502"/>
      <c r="G645" s="502">
        <v>7588323233</v>
      </c>
      <c r="H645" s="503" t="s">
        <v>3017</v>
      </c>
      <c r="I645" s="269" t="s">
        <v>214</v>
      </c>
      <c r="J645" s="493" t="s">
        <v>446</v>
      </c>
      <c r="K645" s="464">
        <v>45460</v>
      </c>
      <c r="L645" s="440" t="s">
        <v>447</v>
      </c>
      <c r="M645" s="276" t="s">
        <v>6758</v>
      </c>
      <c r="N645" s="486"/>
      <c r="O645" s="485"/>
      <c r="P645" s="485"/>
    </row>
    <row r="646" spans="1:16" ht="23.25" customHeight="1" x14ac:dyDescent="0.25">
      <c r="A646" s="208">
        <v>15</v>
      </c>
      <c r="B646" s="500" t="s">
        <v>2611</v>
      </c>
      <c r="C646" s="501" t="s">
        <v>211</v>
      </c>
      <c r="D646" s="501" t="s">
        <v>2612</v>
      </c>
      <c r="E646" s="500" t="s">
        <v>4046</v>
      </c>
      <c r="F646" s="502" t="s">
        <v>4047</v>
      </c>
      <c r="G646" s="502"/>
      <c r="H646" s="503"/>
      <c r="I646" s="269" t="s">
        <v>214</v>
      </c>
      <c r="J646" s="493" t="s">
        <v>446</v>
      </c>
      <c r="K646" s="464">
        <v>45460</v>
      </c>
      <c r="L646" s="440" t="s">
        <v>447</v>
      </c>
      <c r="M646" s="276" t="s">
        <v>6758</v>
      </c>
      <c r="N646" s="486"/>
      <c r="O646" s="485"/>
      <c r="P646" s="485"/>
    </row>
    <row r="647" spans="1:16" s="737" customFormat="1" ht="38.25" x14ac:dyDescent="0.25">
      <c r="A647" s="684">
        <v>8</v>
      </c>
      <c r="B647" s="684" t="s">
        <v>2278</v>
      </c>
      <c r="C647" s="726" t="s">
        <v>211</v>
      </c>
      <c r="D647" s="684" t="s">
        <v>2279</v>
      </c>
      <c r="E647" s="684" t="s">
        <v>3513</v>
      </c>
      <c r="F647" s="684"/>
      <c r="G647" s="684">
        <v>7949843403</v>
      </c>
      <c r="H647" s="724"/>
      <c r="I647" s="107" t="s">
        <v>214</v>
      </c>
      <c r="J647" s="725" t="s">
        <v>446</v>
      </c>
      <c r="K647" s="681">
        <v>45460</v>
      </c>
      <c r="L647" s="685" t="s">
        <v>447</v>
      </c>
      <c r="M647" s="680" t="s">
        <v>7356</v>
      </c>
      <c r="N647" s="686"/>
      <c r="O647" s="684"/>
      <c r="P647" s="684"/>
    </row>
    <row r="648" spans="1:16" ht="15.75" thickBot="1" x14ac:dyDescent="0.3">
      <c r="C648" s="441" t="s">
        <v>372</v>
      </c>
    </row>
    <row r="649" spans="1:16" ht="18" thickBot="1" x14ac:dyDescent="0.35">
      <c r="A649" s="467"/>
      <c r="B649" s="469"/>
      <c r="C649" s="498"/>
      <c r="D649" s="468"/>
      <c r="E649" s="468"/>
      <c r="F649" s="468"/>
      <c r="G649" s="468"/>
      <c r="H649" s="469" t="s">
        <v>6759</v>
      </c>
      <c r="I649" s="468"/>
      <c r="J649" s="468"/>
      <c r="K649" s="470"/>
      <c r="L649" s="468"/>
      <c r="M649" s="471"/>
      <c r="N649" s="468"/>
      <c r="O649" s="472"/>
      <c r="P649" s="473"/>
    </row>
    <row r="650" spans="1:16" ht="51.75" thickBot="1" x14ac:dyDescent="0.3">
      <c r="A650" s="629" t="s">
        <v>137</v>
      </c>
      <c r="B650" s="630" t="s">
        <v>138</v>
      </c>
      <c r="C650" s="631" t="s">
        <v>139</v>
      </c>
      <c r="D650" s="631" t="s">
        <v>141</v>
      </c>
      <c r="E650" s="632" t="s">
        <v>143</v>
      </c>
      <c r="F650" s="633" t="s">
        <v>144</v>
      </c>
      <c r="G650" s="633" t="s">
        <v>145</v>
      </c>
      <c r="H650" s="477" t="s">
        <v>146</v>
      </c>
      <c r="I650" s="475" t="s">
        <v>148</v>
      </c>
      <c r="J650" s="478" t="s">
        <v>149</v>
      </c>
      <c r="K650" s="479" t="s">
        <v>6379</v>
      </c>
      <c r="L650" s="475" t="s">
        <v>151</v>
      </c>
      <c r="M650" s="476" t="s">
        <v>154</v>
      </c>
      <c r="N650" s="480" t="s">
        <v>6380</v>
      </c>
      <c r="O650" s="481" t="s">
        <v>6381</v>
      </c>
      <c r="P650" s="482" t="s">
        <v>6382</v>
      </c>
    </row>
    <row r="651" spans="1:16" ht="38.25" x14ac:dyDescent="0.25">
      <c r="A651" s="684" t="s">
        <v>609</v>
      </c>
      <c r="B651" s="684" t="s">
        <v>237</v>
      </c>
      <c r="C651" s="726" t="s">
        <v>211</v>
      </c>
      <c r="D651" s="684" t="s">
        <v>238</v>
      </c>
      <c r="E651" s="684" t="s">
        <v>1841</v>
      </c>
      <c r="F651" s="684"/>
      <c r="G651" s="726" t="s">
        <v>7342</v>
      </c>
      <c r="H651" s="724"/>
      <c r="I651" s="107" t="s">
        <v>214</v>
      </c>
      <c r="J651" s="725" t="s">
        <v>225</v>
      </c>
      <c r="K651" s="681">
        <v>45461</v>
      </c>
      <c r="L651" s="685" t="s">
        <v>6383</v>
      </c>
      <c r="M651" s="685" t="s">
        <v>7343</v>
      </c>
      <c r="N651" s="686"/>
      <c r="O651" s="684"/>
      <c r="P651" s="684"/>
    </row>
    <row r="652" spans="1:16" ht="21.75" customHeight="1" x14ac:dyDescent="0.25">
      <c r="A652" s="208" t="s">
        <v>1240</v>
      </c>
      <c r="B652" s="500" t="s">
        <v>237</v>
      </c>
      <c r="C652" s="501" t="s">
        <v>211</v>
      </c>
      <c r="D652" s="501" t="s">
        <v>238</v>
      </c>
      <c r="E652" s="500" t="s">
        <v>1241</v>
      </c>
      <c r="F652" s="502"/>
      <c r="G652" s="502" t="s">
        <v>1242</v>
      </c>
      <c r="H652" s="503"/>
      <c r="I652" s="208" t="s">
        <v>214</v>
      </c>
      <c r="J652" s="504" t="s">
        <v>225</v>
      </c>
      <c r="K652" s="681">
        <v>45461</v>
      </c>
      <c r="L652" s="214" t="s">
        <v>6383</v>
      </c>
      <c r="M652" s="107" t="s">
        <v>7344</v>
      </c>
      <c r="N652" s="686"/>
      <c r="O652" s="683"/>
      <c r="P652" s="683"/>
    </row>
    <row r="653" spans="1:16" ht="25.5" x14ac:dyDescent="0.25">
      <c r="A653" s="208" t="s">
        <v>3596</v>
      </c>
      <c r="B653" s="500" t="s">
        <v>220</v>
      </c>
      <c r="C653" s="501" t="s">
        <v>416</v>
      </c>
      <c r="D653" s="501" t="s">
        <v>221</v>
      </c>
      <c r="E653" s="500" t="s">
        <v>3597</v>
      </c>
      <c r="F653" s="502"/>
      <c r="G653" s="502" t="s">
        <v>3598</v>
      </c>
      <c r="H653" s="465"/>
      <c r="I653" s="269" t="s">
        <v>214</v>
      </c>
      <c r="J653" s="493" t="s">
        <v>225</v>
      </c>
      <c r="K653" s="464">
        <v>45461</v>
      </c>
      <c r="L653" s="440" t="s">
        <v>6383</v>
      </c>
      <c r="M653" s="276" t="s">
        <v>6760</v>
      </c>
      <c r="N653" s="486"/>
      <c r="O653" s="485"/>
      <c r="P653" s="485"/>
    </row>
    <row r="654" spans="1:16" ht="25.5" x14ac:dyDescent="0.25">
      <c r="A654" s="208" t="s">
        <v>3599</v>
      </c>
      <c r="B654" s="500" t="s">
        <v>220</v>
      </c>
      <c r="C654" s="501" t="s">
        <v>416</v>
      </c>
      <c r="D654" s="501" t="s">
        <v>221</v>
      </c>
      <c r="E654" s="500" t="s">
        <v>3600</v>
      </c>
      <c r="F654" s="502">
        <v>7387314944</v>
      </c>
      <c r="G654" s="502" t="s">
        <v>3601</v>
      </c>
      <c r="H654" s="465"/>
      <c r="I654" s="269" t="s">
        <v>214</v>
      </c>
      <c r="J654" s="493" t="s">
        <v>225</v>
      </c>
      <c r="K654" s="464">
        <v>45461</v>
      </c>
      <c r="L654" s="440" t="s">
        <v>264</v>
      </c>
      <c r="M654" s="80" t="s">
        <v>7345</v>
      </c>
      <c r="N654" s="486"/>
      <c r="O654" s="485"/>
      <c r="P654" s="485"/>
    </row>
    <row r="655" spans="1:16" ht="25.5" x14ac:dyDescent="0.25">
      <c r="A655" s="208" t="s">
        <v>848</v>
      </c>
      <c r="B655" s="500" t="s">
        <v>237</v>
      </c>
      <c r="C655" s="501" t="s">
        <v>211</v>
      </c>
      <c r="D655" s="501" t="s">
        <v>238</v>
      </c>
      <c r="E655" s="500" t="s">
        <v>849</v>
      </c>
      <c r="F655" s="502"/>
      <c r="G655" s="502" t="s">
        <v>850</v>
      </c>
      <c r="H655" s="465"/>
      <c r="I655" s="269" t="s">
        <v>214</v>
      </c>
      <c r="J655" s="493" t="s">
        <v>225</v>
      </c>
      <c r="K655" s="464">
        <v>45461</v>
      </c>
      <c r="L655" s="440" t="s">
        <v>264</v>
      </c>
      <c r="M655" s="80" t="s">
        <v>7346</v>
      </c>
      <c r="N655" s="484"/>
      <c r="O655" s="485"/>
      <c r="P655" s="485"/>
    </row>
    <row r="656" spans="1:16" ht="25.5" x14ac:dyDescent="0.25">
      <c r="A656" s="208">
        <v>20</v>
      </c>
      <c r="B656" s="500" t="s">
        <v>237</v>
      </c>
      <c r="C656" s="501" t="s">
        <v>211</v>
      </c>
      <c r="D656" s="501" t="s">
        <v>238</v>
      </c>
      <c r="E656" s="500" t="s">
        <v>2000</v>
      </c>
      <c r="F656" s="502"/>
      <c r="G656" s="502" t="s">
        <v>2001</v>
      </c>
      <c r="H656" s="465" t="s">
        <v>2002</v>
      </c>
      <c r="I656" s="269" t="s">
        <v>214</v>
      </c>
      <c r="J656" s="493" t="s">
        <v>225</v>
      </c>
      <c r="K656" s="464">
        <v>45461</v>
      </c>
      <c r="L656" s="276" t="s">
        <v>6761</v>
      </c>
      <c r="M656" s="80" t="s">
        <v>6762</v>
      </c>
      <c r="N656" s="484"/>
      <c r="O656" s="485"/>
      <c r="P656" s="485"/>
    </row>
    <row r="657" spans="1:16" ht="15.75" thickBot="1" x14ac:dyDescent="0.3"/>
    <row r="658" spans="1:16" ht="18" thickBot="1" x14ac:dyDescent="0.35">
      <c r="A658" s="467"/>
      <c r="B658" s="469"/>
      <c r="C658" s="498"/>
      <c r="D658" s="468"/>
      <c r="E658" s="468"/>
      <c r="F658" s="468"/>
      <c r="G658" s="468"/>
      <c r="H658" s="469" t="s">
        <v>6763</v>
      </c>
      <c r="I658" s="468"/>
      <c r="J658" s="468"/>
      <c r="K658" s="470"/>
      <c r="L658" s="468"/>
      <c r="M658" s="471"/>
      <c r="N658" s="468"/>
      <c r="O658" s="472"/>
      <c r="P658" s="473"/>
    </row>
    <row r="659" spans="1:16" ht="51.75" thickBot="1" x14ac:dyDescent="0.3">
      <c r="A659" s="474" t="s">
        <v>137</v>
      </c>
      <c r="B659" s="496" t="s">
        <v>138</v>
      </c>
      <c r="C659" s="475" t="s">
        <v>139</v>
      </c>
      <c r="D659" s="475" t="s">
        <v>141</v>
      </c>
      <c r="E659" s="476" t="s">
        <v>143</v>
      </c>
      <c r="F659" s="477" t="s">
        <v>144</v>
      </c>
      <c r="G659" s="477" t="s">
        <v>145</v>
      </c>
      <c r="H659" s="477" t="s">
        <v>146</v>
      </c>
      <c r="I659" s="475" t="s">
        <v>148</v>
      </c>
      <c r="J659" s="478" t="s">
        <v>149</v>
      </c>
      <c r="K659" s="479" t="s">
        <v>6379</v>
      </c>
      <c r="L659" s="475" t="s">
        <v>151</v>
      </c>
      <c r="M659" s="476" t="s">
        <v>154</v>
      </c>
      <c r="N659" s="480" t="s">
        <v>6380</v>
      </c>
      <c r="O659" s="481" t="s">
        <v>6381</v>
      </c>
      <c r="P659" s="482" t="s">
        <v>6382</v>
      </c>
    </row>
    <row r="660" spans="1:16" ht="25.5" x14ac:dyDescent="0.25">
      <c r="A660" s="208" t="s">
        <v>3368</v>
      </c>
      <c r="B660" s="500" t="s">
        <v>2674</v>
      </c>
      <c r="C660" s="501" t="s">
        <v>211</v>
      </c>
      <c r="D660" s="501" t="s">
        <v>2675</v>
      </c>
      <c r="E660" s="500" t="s">
        <v>3369</v>
      </c>
      <c r="F660" s="502"/>
      <c r="G660" s="502" t="s">
        <v>3370</v>
      </c>
      <c r="H660" s="465"/>
      <c r="I660" s="269" t="s">
        <v>214</v>
      </c>
      <c r="J660" s="493" t="s">
        <v>446</v>
      </c>
      <c r="K660" s="464">
        <v>45461</v>
      </c>
      <c r="L660" s="440" t="s">
        <v>447</v>
      </c>
      <c r="M660" s="80" t="s">
        <v>7345</v>
      </c>
      <c r="N660" s="484"/>
      <c r="O660" s="485"/>
      <c r="P660" s="485"/>
    </row>
    <row r="661" spans="1:16" ht="25.5" x14ac:dyDescent="0.25">
      <c r="A661" s="208" t="s">
        <v>2465</v>
      </c>
      <c r="B661" s="500" t="s">
        <v>2674</v>
      </c>
      <c r="C661" s="501" t="s">
        <v>211</v>
      </c>
      <c r="D661" s="501" t="s">
        <v>2675</v>
      </c>
      <c r="E661" s="500" t="s">
        <v>3505</v>
      </c>
      <c r="F661" s="502"/>
      <c r="G661" s="502" t="s">
        <v>3506</v>
      </c>
      <c r="H661" s="465" t="s">
        <v>3507</v>
      </c>
      <c r="I661" s="269" t="s">
        <v>214</v>
      </c>
      <c r="J661" s="493" t="s">
        <v>446</v>
      </c>
      <c r="K661" s="464">
        <v>45461</v>
      </c>
      <c r="L661" s="440" t="s">
        <v>447</v>
      </c>
      <c r="M661" s="276" t="s">
        <v>7426</v>
      </c>
      <c r="N661" s="486"/>
      <c r="O661" s="485"/>
      <c r="P661" s="485"/>
    </row>
    <row r="662" spans="1:16" ht="25.5" x14ac:dyDescent="0.25">
      <c r="A662" s="208">
        <v>9</v>
      </c>
      <c r="B662" s="500" t="s">
        <v>2674</v>
      </c>
      <c r="C662" s="501" t="s">
        <v>211</v>
      </c>
      <c r="D662" s="501" t="s">
        <v>2675</v>
      </c>
      <c r="E662" s="500" t="s">
        <v>3517</v>
      </c>
      <c r="F662" s="502"/>
      <c r="G662" s="502" t="s">
        <v>3518</v>
      </c>
      <c r="H662" s="465" t="s">
        <v>3519</v>
      </c>
      <c r="I662" s="269" t="s">
        <v>214</v>
      </c>
      <c r="J662" s="493" t="s">
        <v>446</v>
      </c>
      <c r="K662" s="464">
        <v>45461</v>
      </c>
      <c r="L662" s="440" t="s">
        <v>447</v>
      </c>
      <c r="M662" s="276" t="s">
        <v>7426</v>
      </c>
      <c r="N662" s="484"/>
      <c r="O662" s="485"/>
      <c r="P662" s="485"/>
    </row>
    <row r="663" spans="1:16" ht="30" x14ac:dyDescent="0.25">
      <c r="A663" s="208" t="s">
        <v>2673</v>
      </c>
      <c r="B663" s="500" t="s">
        <v>2674</v>
      </c>
      <c r="C663" s="501" t="s">
        <v>211</v>
      </c>
      <c r="D663" s="501" t="s">
        <v>2675</v>
      </c>
      <c r="E663" s="500" t="s">
        <v>2676</v>
      </c>
      <c r="F663" s="502"/>
      <c r="G663" s="502" t="s">
        <v>2677</v>
      </c>
      <c r="H663" s="465" t="s">
        <v>2678</v>
      </c>
      <c r="I663" s="269" t="s">
        <v>214</v>
      </c>
      <c r="J663" s="493" t="s">
        <v>446</v>
      </c>
      <c r="K663" s="464">
        <v>45461</v>
      </c>
      <c r="L663" s="440" t="s">
        <v>447</v>
      </c>
      <c r="M663" s="276" t="s">
        <v>6760</v>
      </c>
      <c r="N663" s="484"/>
      <c r="O663" s="485"/>
      <c r="P663" s="485"/>
    </row>
    <row r="664" spans="1:16" ht="25.5" x14ac:dyDescent="0.25">
      <c r="A664" s="208">
        <v>17</v>
      </c>
      <c r="B664" s="500" t="s">
        <v>2674</v>
      </c>
      <c r="C664" s="501" t="s">
        <v>211</v>
      </c>
      <c r="D664" s="501" t="s">
        <v>2675</v>
      </c>
      <c r="E664" s="500" t="s">
        <v>3047</v>
      </c>
      <c r="F664" s="502" t="s">
        <v>3048</v>
      </c>
      <c r="G664" s="502"/>
      <c r="H664" s="503"/>
      <c r="I664" s="208" t="s">
        <v>214</v>
      </c>
      <c r="J664" s="504" t="s">
        <v>446</v>
      </c>
      <c r="K664" s="681">
        <v>45461</v>
      </c>
      <c r="L664" s="214" t="s">
        <v>447</v>
      </c>
      <c r="M664" s="680" t="s">
        <v>6760</v>
      </c>
      <c r="N664" s="682"/>
      <c r="O664" s="683"/>
      <c r="P664" s="683"/>
    </row>
    <row r="665" spans="1:16" ht="25.5" x14ac:dyDescent="0.25">
      <c r="A665" s="208">
        <v>19</v>
      </c>
      <c r="B665" s="500" t="s">
        <v>2674</v>
      </c>
      <c r="C665" s="501" t="s">
        <v>211</v>
      </c>
      <c r="D665" s="501" t="s">
        <v>2675</v>
      </c>
      <c r="E665" s="500" t="s">
        <v>3063</v>
      </c>
      <c r="F665" s="502"/>
      <c r="G665" s="502" t="s">
        <v>3064</v>
      </c>
      <c r="H665" s="503"/>
      <c r="I665" s="208" t="s">
        <v>214</v>
      </c>
      <c r="J665" s="504" t="s">
        <v>446</v>
      </c>
      <c r="K665" s="681">
        <v>45461</v>
      </c>
      <c r="L665" s="214" t="s">
        <v>447</v>
      </c>
      <c r="M665" s="680" t="s">
        <v>6760</v>
      </c>
      <c r="N665" s="682"/>
      <c r="O665" s="683"/>
      <c r="P665" s="683"/>
    </row>
    <row r="666" spans="1:16" ht="25.5" x14ac:dyDescent="0.25">
      <c r="A666" s="208">
        <v>21</v>
      </c>
      <c r="B666" s="500" t="s">
        <v>2674</v>
      </c>
      <c r="C666" s="501" t="s">
        <v>211</v>
      </c>
      <c r="D666" s="501" t="s">
        <v>2675</v>
      </c>
      <c r="E666" s="500" t="s">
        <v>3110</v>
      </c>
      <c r="F666" s="502"/>
      <c r="G666" s="502" t="s">
        <v>3111</v>
      </c>
      <c r="H666" s="503"/>
      <c r="I666" s="208" t="s">
        <v>214</v>
      </c>
      <c r="J666" s="504" t="s">
        <v>446</v>
      </c>
      <c r="K666" s="681">
        <v>45461</v>
      </c>
      <c r="L666" s="214" t="s">
        <v>447</v>
      </c>
      <c r="M666" s="685" t="s">
        <v>7347</v>
      </c>
      <c r="N666" s="682"/>
      <c r="O666" s="683"/>
      <c r="P666" s="683"/>
    </row>
    <row r="667" spans="1:16" ht="25.5" x14ac:dyDescent="0.25">
      <c r="A667" s="208">
        <v>23</v>
      </c>
      <c r="B667" s="500" t="s">
        <v>2674</v>
      </c>
      <c r="C667" s="501" t="s">
        <v>211</v>
      </c>
      <c r="D667" s="501" t="s">
        <v>2675</v>
      </c>
      <c r="E667" s="500" t="s">
        <v>3153</v>
      </c>
      <c r="F667" s="502" t="s">
        <v>3154</v>
      </c>
      <c r="G667" s="502" t="s">
        <v>3155</v>
      </c>
      <c r="H667" s="465"/>
      <c r="I667" s="269" t="s">
        <v>214</v>
      </c>
      <c r="J667" s="493" t="s">
        <v>446</v>
      </c>
      <c r="K667" s="464">
        <v>45461</v>
      </c>
      <c r="L667" s="440" t="s">
        <v>447</v>
      </c>
      <c r="M667" s="276" t="s">
        <v>6760</v>
      </c>
      <c r="N667" s="484"/>
      <c r="O667" s="485"/>
      <c r="P667" s="485"/>
    </row>
    <row r="668" spans="1:16" ht="25.5" x14ac:dyDescent="0.25">
      <c r="A668" s="208">
        <v>27</v>
      </c>
      <c r="B668" s="500" t="s">
        <v>2674</v>
      </c>
      <c r="C668" s="501" t="s">
        <v>211</v>
      </c>
      <c r="D668" s="501" t="s">
        <v>2675</v>
      </c>
      <c r="E668" s="500" t="s">
        <v>3165</v>
      </c>
      <c r="F668" s="502" t="s">
        <v>3166</v>
      </c>
      <c r="G668" s="502"/>
      <c r="H668" s="465"/>
      <c r="I668" s="269" t="s">
        <v>214</v>
      </c>
      <c r="J668" s="493" t="s">
        <v>446</v>
      </c>
      <c r="K668" s="464">
        <v>45461</v>
      </c>
      <c r="L668" s="440" t="s">
        <v>447</v>
      </c>
      <c r="M668" s="276" t="s">
        <v>6760</v>
      </c>
      <c r="N668" s="486"/>
      <c r="O668" s="485"/>
      <c r="P668" s="485"/>
    </row>
    <row r="669" spans="1:16" ht="38.25" x14ac:dyDescent="0.25">
      <c r="A669" s="619">
        <v>11</v>
      </c>
      <c r="B669" s="620" t="s">
        <v>1264</v>
      </c>
      <c r="C669" s="621" t="s">
        <v>211</v>
      </c>
      <c r="D669" s="621" t="s">
        <v>1265</v>
      </c>
      <c r="E669" s="620" t="s">
        <v>1543</v>
      </c>
      <c r="F669" s="622" t="s">
        <v>1544</v>
      </c>
      <c r="G669" s="622"/>
      <c r="H669" s="652"/>
      <c r="I669" s="619" t="s">
        <v>214</v>
      </c>
      <c r="J669" s="624" t="s">
        <v>446</v>
      </c>
      <c r="K669" s="661">
        <v>45461</v>
      </c>
      <c r="L669" s="654" t="s">
        <v>447</v>
      </c>
      <c r="M669" s="698" t="s">
        <v>7428</v>
      </c>
      <c r="N669" s="627"/>
      <c r="O669" s="628"/>
      <c r="P669" s="628"/>
    </row>
    <row r="670" spans="1:16" s="185" customFormat="1" ht="25.5" x14ac:dyDescent="0.25">
      <c r="A670" s="208" t="s">
        <v>1155</v>
      </c>
      <c r="B670" s="500" t="s">
        <v>336</v>
      </c>
      <c r="C670" s="501" t="s">
        <v>211</v>
      </c>
      <c r="D670" s="501" t="s">
        <v>354</v>
      </c>
      <c r="E670" s="500" t="s">
        <v>1156</v>
      </c>
      <c r="F670" s="502" t="s">
        <v>7374</v>
      </c>
      <c r="G670" s="502" t="s">
        <v>1157</v>
      </c>
      <c r="H670" s="699"/>
      <c r="I670" s="208" t="s">
        <v>214</v>
      </c>
      <c r="J670" s="504" t="s">
        <v>446</v>
      </c>
      <c r="K670" s="451">
        <v>45461</v>
      </c>
      <c r="L670" s="214" t="s">
        <v>447</v>
      </c>
      <c r="M670" s="680" t="s">
        <v>7375</v>
      </c>
      <c r="N670" s="738"/>
      <c r="O670" s="739"/>
      <c r="P670" s="739"/>
    </row>
    <row r="671" spans="1:16" x14ac:dyDescent="0.25">
      <c r="A671" s="727"/>
      <c r="B671" s="728"/>
      <c r="C671" s="729"/>
      <c r="D671" s="729"/>
      <c r="E671" s="728"/>
      <c r="F671" s="730"/>
      <c r="G671" s="730"/>
      <c r="H671" s="731"/>
      <c r="I671" s="727"/>
      <c r="J671" s="732"/>
      <c r="K671" s="733"/>
      <c r="L671" s="734"/>
      <c r="M671" s="734"/>
      <c r="N671" s="735"/>
      <c r="O671" s="736"/>
      <c r="P671" s="736"/>
    </row>
    <row r="672" spans="1:16" ht="15.75" thickBot="1" x14ac:dyDescent="0.3">
      <c r="J672" t="s">
        <v>372</v>
      </c>
    </row>
    <row r="673" spans="1:16" ht="18" thickBot="1" x14ac:dyDescent="0.35">
      <c r="A673" s="467"/>
      <c r="B673" s="469"/>
      <c r="C673" s="498"/>
      <c r="D673" s="468"/>
      <c r="E673" s="468"/>
      <c r="F673" s="468"/>
      <c r="G673" s="468"/>
      <c r="H673" s="469" t="s">
        <v>6764</v>
      </c>
      <c r="I673" s="468"/>
      <c r="J673" s="468"/>
      <c r="K673" s="470"/>
      <c r="L673" s="468"/>
      <c r="M673" s="471"/>
      <c r="N673" s="468"/>
      <c r="O673" s="472"/>
      <c r="P673" s="473"/>
    </row>
    <row r="674" spans="1:16" ht="51.75" thickBot="1" x14ac:dyDescent="0.3">
      <c r="A674" s="474" t="s">
        <v>137</v>
      </c>
      <c r="B674" s="496" t="s">
        <v>138</v>
      </c>
      <c r="C674" s="475" t="s">
        <v>139</v>
      </c>
      <c r="D674" s="475" t="s">
        <v>141</v>
      </c>
      <c r="E674" s="476" t="s">
        <v>143</v>
      </c>
      <c r="F674" s="477" t="s">
        <v>144</v>
      </c>
      <c r="G674" s="477" t="s">
        <v>145</v>
      </c>
      <c r="H674" s="477" t="s">
        <v>146</v>
      </c>
      <c r="I674" s="475" t="s">
        <v>148</v>
      </c>
      <c r="J674" s="478" t="s">
        <v>149</v>
      </c>
      <c r="K674" s="479" t="s">
        <v>6379</v>
      </c>
      <c r="L674" s="475" t="s">
        <v>151</v>
      </c>
      <c r="M674" s="476" t="s">
        <v>154</v>
      </c>
      <c r="N674" s="480" t="s">
        <v>6380</v>
      </c>
      <c r="O674" s="481" t="s">
        <v>6381</v>
      </c>
      <c r="P674" s="482" t="s">
        <v>6382</v>
      </c>
    </row>
    <row r="675" spans="1:16" ht="25.5" x14ac:dyDescent="0.25">
      <c r="A675" s="208">
        <v>1</v>
      </c>
      <c r="B675" s="500" t="s">
        <v>2606</v>
      </c>
      <c r="C675" s="501" t="s">
        <v>211</v>
      </c>
      <c r="D675" s="501" t="s">
        <v>2607</v>
      </c>
      <c r="E675" s="500" t="s">
        <v>3603</v>
      </c>
      <c r="F675" s="502"/>
      <c r="G675" s="502" t="s">
        <v>3604</v>
      </c>
      <c r="H675" s="465"/>
      <c r="I675" s="269" t="s">
        <v>214</v>
      </c>
      <c r="J675" s="493" t="s">
        <v>225</v>
      </c>
      <c r="K675" s="464">
        <v>45462</v>
      </c>
      <c r="L675" s="440" t="s">
        <v>6383</v>
      </c>
      <c r="M675" s="276" t="s">
        <v>6765</v>
      </c>
      <c r="N675" s="484"/>
      <c r="O675" s="485"/>
      <c r="P675" s="485"/>
    </row>
    <row r="676" spans="1:16" ht="30" x14ac:dyDescent="0.25">
      <c r="A676" s="208">
        <v>2</v>
      </c>
      <c r="B676" s="500" t="s">
        <v>2606</v>
      </c>
      <c r="C676" s="501" t="s">
        <v>211</v>
      </c>
      <c r="D676" s="501" t="s">
        <v>2607</v>
      </c>
      <c r="E676" s="500" t="s">
        <v>3173</v>
      </c>
      <c r="F676" s="502"/>
      <c r="G676" s="502" t="s">
        <v>7324</v>
      </c>
      <c r="H676" s="465" t="s">
        <v>3175</v>
      </c>
      <c r="I676" s="269" t="s">
        <v>214</v>
      </c>
      <c r="J676" s="493" t="s">
        <v>225</v>
      </c>
      <c r="K676" s="464">
        <v>45462</v>
      </c>
      <c r="L676" s="440" t="s">
        <v>6383</v>
      </c>
      <c r="M676" s="80" t="s">
        <v>7325</v>
      </c>
      <c r="N676" s="486"/>
      <c r="O676" s="485"/>
      <c r="P676" s="485"/>
    </row>
    <row r="677" spans="1:16" ht="25.5" x14ac:dyDescent="0.25">
      <c r="A677" s="208">
        <v>3</v>
      </c>
      <c r="B677" s="500" t="s">
        <v>2606</v>
      </c>
      <c r="C677" s="501" t="s">
        <v>211</v>
      </c>
      <c r="D677" s="501" t="s">
        <v>2607</v>
      </c>
      <c r="E677" s="500" t="s">
        <v>3605</v>
      </c>
      <c r="F677" s="502" t="s">
        <v>3606</v>
      </c>
      <c r="G677" s="502" t="s">
        <v>7326</v>
      </c>
      <c r="H677" s="465"/>
      <c r="I677" s="269" t="s">
        <v>214</v>
      </c>
      <c r="J677" s="493" t="s">
        <v>225</v>
      </c>
      <c r="K677" s="464">
        <v>45462</v>
      </c>
      <c r="L677" s="440" t="s">
        <v>6383</v>
      </c>
      <c r="M677" s="80" t="s">
        <v>7327</v>
      </c>
      <c r="N677" s="486"/>
      <c r="O677" s="485"/>
      <c r="P677" s="485"/>
    </row>
    <row r="678" spans="1:16" ht="38.25" x14ac:dyDescent="0.25">
      <c r="A678" s="619">
        <v>5</v>
      </c>
      <c r="B678" s="620" t="s">
        <v>2606</v>
      </c>
      <c r="C678" s="621" t="s">
        <v>211</v>
      </c>
      <c r="D678" s="621" t="s">
        <v>2607</v>
      </c>
      <c r="E678" s="620" t="s">
        <v>3608</v>
      </c>
      <c r="F678" s="622"/>
      <c r="G678" s="622" t="s">
        <v>3609</v>
      </c>
      <c r="H678" s="652" t="s">
        <v>3610</v>
      </c>
      <c r="I678" s="619" t="s">
        <v>214</v>
      </c>
      <c r="J678" s="624" t="s">
        <v>225</v>
      </c>
      <c r="K678" s="661">
        <v>45462</v>
      </c>
      <c r="L678" s="654" t="s">
        <v>264</v>
      </c>
      <c r="M678" s="698" t="s">
        <v>7437</v>
      </c>
      <c r="N678" s="691"/>
      <c r="O678" s="628"/>
      <c r="P678" s="628"/>
    </row>
    <row r="679" spans="1:16" ht="30" x14ac:dyDescent="0.25">
      <c r="A679" s="208">
        <v>6</v>
      </c>
      <c r="B679" s="500" t="s">
        <v>2606</v>
      </c>
      <c r="C679" s="501" t="s">
        <v>211</v>
      </c>
      <c r="D679" s="501" t="s">
        <v>2607</v>
      </c>
      <c r="E679" s="500" t="s">
        <v>3488</v>
      </c>
      <c r="F679" s="502"/>
      <c r="G679" s="502">
        <v>7541830345</v>
      </c>
      <c r="H679" s="465" t="s">
        <v>3490</v>
      </c>
      <c r="I679" s="269" t="s">
        <v>214</v>
      </c>
      <c r="J679" s="493" t="s">
        <v>225</v>
      </c>
      <c r="K679" s="464">
        <v>45462</v>
      </c>
      <c r="L679" s="440" t="s">
        <v>264</v>
      </c>
      <c r="M679" s="276" t="s">
        <v>6765</v>
      </c>
      <c r="N679" s="484"/>
      <c r="O679" s="485"/>
      <c r="P679" s="485"/>
    </row>
    <row r="680" spans="1:16" ht="25.5" x14ac:dyDescent="0.25">
      <c r="A680" s="208">
        <v>7</v>
      </c>
      <c r="B680" s="500" t="s">
        <v>2606</v>
      </c>
      <c r="C680" s="501" t="s">
        <v>211</v>
      </c>
      <c r="D680" s="501" t="s">
        <v>2607</v>
      </c>
      <c r="E680" s="500" t="s">
        <v>3611</v>
      </c>
      <c r="F680" s="502"/>
      <c r="G680" s="502">
        <v>7383558099</v>
      </c>
      <c r="H680" s="465" t="s">
        <v>3613</v>
      </c>
      <c r="I680" s="269" t="s">
        <v>214</v>
      </c>
      <c r="J680" s="493" t="s">
        <v>225</v>
      </c>
      <c r="K680" s="464">
        <v>45462</v>
      </c>
      <c r="L680" s="440" t="s">
        <v>264</v>
      </c>
      <c r="M680" s="276" t="s">
        <v>6765</v>
      </c>
      <c r="N680" s="484"/>
      <c r="O680" s="485"/>
      <c r="P680" s="485"/>
    </row>
    <row r="681" spans="1:16" ht="15.75" thickBot="1" x14ac:dyDescent="0.3"/>
    <row r="682" spans="1:16" ht="18" thickBot="1" x14ac:dyDescent="0.35">
      <c r="A682" s="467"/>
      <c r="B682" s="469"/>
      <c r="C682" s="498"/>
      <c r="D682" s="468"/>
      <c r="E682" s="468"/>
      <c r="F682" s="468"/>
      <c r="G682" s="468"/>
      <c r="H682" s="469" t="s">
        <v>6766</v>
      </c>
      <c r="I682" s="468"/>
      <c r="J682" s="468"/>
      <c r="K682" s="470"/>
      <c r="L682" s="468"/>
      <c r="M682" s="471"/>
      <c r="N682" s="468"/>
      <c r="O682" s="472"/>
      <c r="P682" s="473"/>
    </row>
    <row r="683" spans="1:16" ht="51.75" thickBot="1" x14ac:dyDescent="0.3">
      <c r="A683" s="474" t="s">
        <v>137</v>
      </c>
      <c r="B683" s="496" t="s">
        <v>138</v>
      </c>
      <c r="C683" s="475" t="s">
        <v>139</v>
      </c>
      <c r="D683" s="475" t="s">
        <v>141</v>
      </c>
      <c r="E683" s="476" t="s">
        <v>143</v>
      </c>
      <c r="F683" s="477" t="s">
        <v>144</v>
      </c>
      <c r="G683" s="477" t="s">
        <v>145</v>
      </c>
      <c r="H683" s="477" t="s">
        <v>146</v>
      </c>
      <c r="I683" s="475" t="s">
        <v>148</v>
      </c>
      <c r="J683" s="478" t="s">
        <v>149</v>
      </c>
      <c r="K683" s="479" t="s">
        <v>6379</v>
      </c>
      <c r="L683" s="475" t="s">
        <v>151</v>
      </c>
      <c r="M683" s="476" t="s">
        <v>154</v>
      </c>
      <c r="N683" s="480" t="s">
        <v>6380</v>
      </c>
      <c r="O683" s="481" t="s">
        <v>6381</v>
      </c>
      <c r="P683" s="482" t="s">
        <v>6382</v>
      </c>
    </row>
    <row r="684" spans="1:16" s="185" customFormat="1" ht="30" x14ac:dyDescent="0.25">
      <c r="A684" s="619" t="s">
        <v>3467</v>
      </c>
      <c r="B684" s="620" t="s">
        <v>2674</v>
      </c>
      <c r="C684" s="621" t="s">
        <v>211</v>
      </c>
      <c r="D684" s="621" t="s">
        <v>2675</v>
      </c>
      <c r="E684" s="620" t="s">
        <v>3468</v>
      </c>
      <c r="F684" s="622" t="s">
        <v>3469</v>
      </c>
      <c r="G684" s="622" t="s">
        <v>3470</v>
      </c>
      <c r="H684" s="652" t="s">
        <v>3471</v>
      </c>
      <c r="I684" s="619" t="s">
        <v>214</v>
      </c>
      <c r="J684" s="624" t="s">
        <v>446</v>
      </c>
      <c r="K684" s="661">
        <v>45462</v>
      </c>
      <c r="L684" s="654" t="s">
        <v>447</v>
      </c>
      <c r="M684" s="626" t="s">
        <v>7434</v>
      </c>
      <c r="N684" s="691"/>
      <c r="O684" s="628"/>
      <c r="P684" s="628"/>
    </row>
    <row r="685" spans="1:16" s="185" customFormat="1" ht="25.5" x14ac:dyDescent="0.25">
      <c r="A685" s="208">
        <v>7</v>
      </c>
      <c r="B685" s="500" t="s">
        <v>2611</v>
      </c>
      <c r="C685" s="501" t="s">
        <v>211</v>
      </c>
      <c r="D685" s="501" t="s">
        <v>2612</v>
      </c>
      <c r="E685" s="500" t="s">
        <v>4038</v>
      </c>
      <c r="F685" s="502"/>
      <c r="G685" s="502" t="s">
        <v>4039</v>
      </c>
      <c r="H685" s="503" t="s">
        <v>4040</v>
      </c>
      <c r="I685" s="208" t="s">
        <v>214</v>
      </c>
      <c r="J685" s="504" t="s">
        <v>446</v>
      </c>
      <c r="K685" s="681">
        <v>45462</v>
      </c>
      <c r="L685" s="214" t="s">
        <v>447</v>
      </c>
      <c r="M685" s="680" t="s">
        <v>7438</v>
      </c>
      <c r="N685" s="686"/>
      <c r="O685" s="683"/>
      <c r="P685" s="683"/>
    </row>
    <row r="686" spans="1:16" ht="25.5" x14ac:dyDescent="0.25">
      <c r="A686" s="208" t="s">
        <v>3200</v>
      </c>
      <c r="B686" s="500" t="s">
        <v>2674</v>
      </c>
      <c r="C686" s="501" t="s">
        <v>211</v>
      </c>
      <c r="D686" s="501" t="s">
        <v>2675</v>
      </c>
      <c r="E686" s="500" t="s">
        <v>3201</v>
      </c>
      <c r="F686" s="502" t="s">
        <v>372</v>
      </c>
      <c r="G686" s="502" t="s">
        <v>3202</v>
      </c>
      <c r="H686" s="465"/>
      <c r="I686" s="269" t="s">
        <v>214</v>
      </c>
      <c r="J686" s="493" t="s">
        <v>446</v>
      </c>
      <c r="K686" s="464">
        <v>45462</v>
      </c>
      <c r="L686" s="440" t="s">
        <v>447</v>
      </c>
      <c r="M686" s="276" t="s">
        <v>6765</v>
      </c>
      <c r="N686" s="486"/>
      <c r="O686" s="485"/>
      <c r="P686" s="485"/>
    </row>
    <row r="687" spans="1:16" ht="30" x14ac:dyDescent="0.25">
      <c r="A687" s="208" t="s">
        <v>4187</v>
      </c>
      <c r="B687" s="500" t="s">
        <v>2674</v>
      </c>
      <c r="C687" s="501" t="s">
        <v>211</v>
      </c>
      <c r="D687" s="501" t="s">
        <v>2675</v>
      </c>
      <c r="E687" s="500" t="s">
        <v>4188</v>
      </c>
      <c r="F687" s="502"/>
      <c r="G687" s="502" t="s">
        <v>4189</v>
      </c>
      <c r="H687" s="465" t="s">
        <v>4190</v>
      </c>
      <c r="I687" s="269" t="s">
        <v>214</v>
      </c>
      <c r="J687" s="493" t="s">
        <v>446</v>
      </c>
      <c r="K687" s="464">
        <v>45462</v>
      </c>
      <c r="L687" s="440" t="s">
        <v>447</v>
      </c>
      <c r="M687" s="80" t="s">
        <v>7349</v>
      </c>
      <c r="N687" s="486"/>
      <c r="O687" s="485"/>
      <c r="P687" s="485"/>
    </row>
    <row r="688" spans="1:16" ht="25.5" x14ac:dyDescent="0.25">
      <c r="A688" s="208" t="s">
        <v>4191</v>
      </c>
      <c r="B688" s="500" t="s">
        <v>2674</v>
      </c>
      <c r="C688" s="501" t="s">
        <v>211</v>
      </c>
      <c r="D688" s="501" t="s">
        <v>2675</v>
      </c>
      <c r="E688" s="500" t="s">
        <v>7354</v>
      </c>
      <c r="F688" s="502" t="s">
        <v>7355</v>
      </c>
      <c r="G688" s="502"/>
      <c r="H688" s="699"/>
      <c r="I688" s="208" t="s">
        <v>214</v>
      </c>
      <c r="J688" s="504" t="s">
        <v>446</v>
      </c>
      <c r="K688" s="451">
        <v>45462</v>
      </c>
      <c r="L688" s="214" t="s">
        <v>447</v>
      </c>
      <c r="M688" s="680" t="s">
        <v>6765</v>
      </c>
      <c r="N688" s="738"/>
      <c r="O688" s="739"/>
      <c r="P688" s="739"/>
    </row>
    <row r="689" spans="1:16" ht="25.5" x14ac:dyDescent="0.25">
      <c r="A689" s="208" t="s">
        <v>4192</v>
      </c>
      <c r="B689" s="500" t="s">
        <v>2674</v>
      </c>
      <c r="C689" s="501" t="s">
        <v>211</v>
      </c>
      <c r="D689" s="501" t="s">
        <v>2675</v>
      </c>
      <c r="E689" s="500" t="s">
        <v>4193</v>
      </c>
      <c r="F689" s="502"/>
      <c r="G689" s="502" t="s">
        <v>4194</v>
      </c>
      <c r="H689" s="465" t="s">
        <v>4195</v>
      </c>
      <c r="I689" s="269" t="s">
        <v>214</v>
      </c>
      <c r="J689" s="493" t="s">
        <v>446</v>
      </c>
      <c r="K689" s="464">
        <v>45462</v>
      </c>
      <c r="L689" s="440" t="s">
        <v>447</v>
      </c>
      <c r="M689" s="80" t="s">
        <v>7348</v>
      </c>
      <c r="N689" s="484"/>
      <c r="O689" s="485"/>
      <c r="P689" s="485"/>
    </row>
    <row r="690" spans="1:16" ht="25.5" x14ac:dyDescent="0.25">
      <c r="A690" s="208" t="s">
        <v>4196</v>
      </c>
      <c r="B690" s="500" t="s">
        <v>2674</v>
      </c>
      <c r="C690" s="501" t="s">
        <v>211</v>
      </c>
      <c r="D690" s="501" t="s">
        <v>2675</v>
      </c>
      <c r="E690" s="500" t="s">
        <v>4197</v>
      </c>
      <c r="F690" s="502" t="s">
        <v>4198</v>
      </c>
      <c r="G690" s="502"/>
      <c r="H690" s="465" t="s">
        <v>4199</v>
      </c>
      <c r="I690" s="269" t="s">
        <v>214</v>
      </c>
      <c r="J690" s="493" t="s">
        <v>446</v>
      </c>
      <c r="K690" s="464">
        <v>45462</v>
      </c>
      <c r="L690" s="440" t="s">
        <v>447</v>
      </c>
      <c r="M690" s="276" t="s">
        <v>6765</v>
      </c>
      <c r="N690" s="484"/>
      <c r="O690" s="485"/>
      <c r="P690" s="485"/>
    </row>
    <row r="691" spans="1:16" ht="25.5" x14ac:dyDescent="0.25">
      <c r="A691" s="208" t="s">
        <v>4200</v>
      </c>
      <c r="B691" s="500" t="s">
        <v>2674</v>
      </c>
      <c r="C691" s="501" t="s">
        <v>211</v>
      </c>
      <c r="D691" s="501" t="s">
        <v>2675</v>
      </c>
      <c r="E691" s="500" t="s">
        <v>4201</v>
      </c>
      <c r="F691" s="502"/>
      <c r="G691" s="502" t="s">
        <v>7328</v>
      </c>
      <c r="H691" s="503" t="s">
        <v>4203</v>
      </c>
      <c r="I691" s="208" t="s">
        <v>214</v>
      </c>
      <c r="J691" s="504" t="s">
        <v>446</v>
      </c>
      <c r="K691" s="681">
        <v>45462</v>
      </c>
      <c r="L691" s="214" t="s">
        <v>447</v>
      </c>
      <c r="M691" s="685" t="s">
        <v>7325</v>
      </c>
      <c r="N691" s="682"/>
      <c r="O691" s="683"/>
      <c r="P691" s="683"/>
    </row>
    <row r="692" spans="1:16" ht="25.5" x14ac:dyDescent="0.25">
      <c r="A692" s="208" t="s">
        <v>4204</v>
      </c>
      <c r="B692" s="500" t="s">
        <v>2674</v>
      </c>
      <c r="C692" s="501" t="s">
        <v>211</v>
      </c>
      <c r="D692" s="501" t="s">
        <v>2675</v>
      </c>
      <c r="E692" s="500" t="s">
        <v>4205</v>
      </c>
      <c r="F692" s="502"/>
      <c r="G692" s="502" t="s">
        <v>4206</v>
      </c>
      <c r="H692" s="503"/>
      <c r="I692" s="208" t="s">
        <v>214</v>
      </c>
      <c r="J692" s="504" t="s">
        <v>446</v>
      </c>
      <c r="K692" s="681">
        <v>45462</v>
      </c>
      <c r="L692" s="680" t="s">
        <v>6608</v>
      </c>
      <c r="M692" s="680" t="s">
        <v>7332</v>
      </c>
      <c r="N692" s="682"/>
      <c r="O692" s="683"/>
      <c r="P692" s="683"/>
    </row>
    <row r="693" spans="1:16" ht="25.5" x14ac:dyDescent="0.25">
      <c r="A693" s="208">
        <v>4</v>
      </c>
      <c r="B693" s="500" t="s">
        <v>4091</v>
      </c>
      <c r="C693" s="501" t="s">
        <v>211</v>
      </c>
      <c r="D693" s="501" t="s">
        <v>4092</v>
      </c>
      <c r="E693" s="500" t="s">
        <v>4093</v>
      </c>
      <c r="F693" s="502" t="s">
        <v>4094</v>
      </c>
      <c r="G693" s="502" t="s">
        <v>4095</v>
      </c>
      <c r="H693" s="503"/>
      <c r="I693" s="208" t="s">
        <v>214</v>
      </c>
      <c r="J693" s="504" t="s">
        <v>446</v>
      </c>
      <c r="K693" s="681">
        <v>45462</v>
      </c>
      <c r="L693" s="214" t="s">
        <v>447</v>
      </c>
      <c r="M693" s="685" t="s">
        <v>7329</v>
      </c>
      <c r="N693" s="682"/>
      <c r="O693" s="683"/>
      <c r="P693" s="683"/>
    </row>
    <row r="694" spans="1:16" ht="38.25" x14ac:dyDescent="0.25">
      <c r="A694" s="208">
        <v>10</v>
      </c>
      <c r="B694" s="500" t="s">
        <v>4091</v>
      </c>
      <c r="C694" s="501" t="s">
        <v>211</v>
      </c>
      <c r="D694" s="501" t="s">
        <v>4092</v>
      </c>
      <c r="E694" s="500" t="s">
        <v>4099</v>
      </c>
      <c r="F694" s="502"/>
      <c r="G694" s="502" t="s">
        <v>4100</v>
      </c>
      <c r="H694" s="465"/>
      <c r="I694" s="269" t="s">
        <v>214</v>
      </c>
      <c r="J694" s="493" t="s">
        <v>446</v>
      </c>
      <c r="K694" s="464">
        <v>45462</v>
      </c>
      <c r="L694" s="276" t="s">
        <v>6608</v>
      </c>
      <c r="M694" s="276" t="s">
        <v>6767</v>
      </c>
      <c r="N694" s="486"/>
      <c r="O694" s="485"/>
      <c r="P694" s="485"/>
    </row>
    <row r="695" spans="1:16" ht="30" x14ac:dyDescent="0.25">
      <c r="A695" s="208">
        <v>33</v>
      </c>
      <c r="B695" s="500" t="s">
        <v>821</v>
      </c>
      <c r="C695" s="501" t="s">
        <v>211</v>
      </c>
      <c r="D695" s="501" t="s">
        <v>822</v>
      </c>
      <c r="E695" s="500" t="s">
        <v>1057</v>
      </c>
      <c r="F695" s="502"/>
      <c r="G695" s="502" t="s">
        <v>1058</v>
      </c>
      <c r="H695" s="503" t="s">
        <v>1059</v>
      </c>
      <c r="I695" s="208" t="s">
        <v>214</v>
      </c>
      <c r="J695" s="504" t="s">
        <v>446</v>
      </c>
      <c r="K695" s="681">
        <v>45462</v>
      </c>
      <c r="L695" s="214" t="s">
        <v>447</v>
      </c>
      <c r="M695" s="680" t="s">
        <v>6765</v>
      </c>
      <c r="N695" s="682"/>
      <c r="O695" s="683"/>
      <c r="P695" s="683"/>
    </row>
    <row r="696" spans="1:16" ht="30" x14ac:dyDescent="0.25">
      <c r="A696" s="208">
        <v>29</v>
      </c>
      <c r="B696" s="500" t="s">
        <v>893</v>
      </c>
      <c r="C696" s="501" t="s">
        <v>211</v>
      </c>
      <c r="D696" s="501" t="s">
        <v>894</v>
      </c>
      <c r="E696" s="500" t="s">
        <v>960</v>
      </c>
      <c r="F696" s="502" t="s">
        <v>961</v>
      </c>
      <c r="G696" s="502" t="s">
        <v>961</v>
      </c>
      <c r="H696" s="503" t="s">
        <v>962</v>
      </c>
      <c r="I696" s="208" t="s">
        <v>214</v>
      </c>
      <c r="J696" s="504" t="s">
        <v>446</v>
      </c>
      <c r="K696" s="681">
        <v>45462</v>
      </c>
      <c r="L696" s="214" t="s">
        <v>447</v>
      </c>
      <c r="M696" s="680" t="s">
        <v>6765</v>
      </c>
      <c r="N696" s="682"/>
      <c r="O696" s="683"/>
      <c r="P696" s="683"/>
    </row>
    <row r="697" spans="1:16" ht="15.75" thickBot="1" x14ac:dyDescent="0.3"/>
    <row r="698" spans="1:16" ht="18" thickBot="1" x14ac:dyDescent="0.35">
      <c r="A698" s="467"/>
      <c r="B698" s="469"/>
      <c r="C698" s="498"/>
      <c r="D698" s="468"/>
      <c r="E698" s="468"/>
      <c r="F698" s="468"/>
      <c r="G698" s="468"/>
      <c r="H698" s="469" t="s">
        <v>6768</v>
      </c>
      <c r="I698" s="468"/>
      <c r="J698" s="468"/>
      <c r="K698" s="470"/>
      <c r="L698" s="468"/>
      <c r="M698" s="471"/>
      <c r="N698" s="468"/>
      <c r="O698" s="472"/>
      <c r="P698" s="473"/>
    </row>
    <row r="699" spans="1:16" ht="51.75" thickBot="1" x14ac:dyDescent="0.3">
      <c r="A699" s="474" t="s">
        <v>137</v>
      </c>
      <c r="B699" s="496" t="s">
        <v>138</v>
      </c>
      <c r="C699" s="475" t="s">
        <v>139</v>
      </c>
      <c r="D699" s="475" t="s">
        <v>141</v>
      </c>
      <c r="E699" s="476" t="s">
        <v>143</v>
      </c>
      <c r="F699" s="477" t="s">
        <v>144</v>
      </c>
      <c r="G699" s="477" t="s">
        <v>145</v>
      </c>
      <c r="H699" s="477" t="s">
        <v>146</v>
      </c>
      <c r="I699" s="475" t="s">
        <v>148</v>
      </c>
      <c r="J699" s="478" t="s">
        <v>149</v>
      </c>
      <c r="K699" s="479" t="s">
        <v>6379</v>
      </c>
      <c r="L699" s="475" t="s">
        <v>151</v>
      </c>
      <c r="M699" s="476" t="s">
        <v>154</v>
      </c>
      <c r="N699" s="480" t="s">
        <v>6380</v>
      </c>
      <c r="O699" s="481" t="s">
        <v>6381</v>
      </c>
      <c r="P699" s="482" t="s">
        <v>6382</v>
      </c>
    </row>
    <row r="700" spans="1:16" ht="30" x14ac:dyDescent="0.25">
      <c r="A700" s="208">
        <v>32</v>
      </c>
      <c r="B700" s="500" t="s">
        <v>1264</v>
      </c>
      <c r="C700" s="501" t="s">
        <v>211</v>
      </c>
      <c r="D700" s="501" t="s">
        <v>1265</v>
      </c>
      <c r="E700" s="500" t="s">
        <v>4956</v>
      </c>
      <c r="F700" s="502" t="s">
        <v>4957</v>
      </c>
      <c r="G700" s="502" t="s">
        <v>4958</v>
      </c>
      <c r="H700" s="503" t="s">
        <v>4959</v>
      </c>
      <c r="I700" s="208" t="s">
        <v>214</v>
      </c>
      <c r="J700" s="504" t="s">
        <v>446</v>
      </c>
      <c r="K700" s="681">
        <v>45463</v>
      </c>
      <c r="L700" s="680" t="s">
        <v>7333</v>
      </c>
      <c r="M700" s="680" t="s">
        <v>7334</v>
      </c>
      <c r="N700" s="686"/>
      <c r="O700" s="683"/>
      <c r="P700" s="683"/>
    </row>
    <row r="701" spans="1:16" ht="25.5" x14ac:dyDescent="0.25">
      <c r="A701" s="208">
        <v>17</v>
      </c>
      <c r="B701" s="500" t="s">
        <v>1264</v>
      </c>
      <c r="C701" s="501" t="s">
        <v>211</v>
      </c>
      <c r="D701" s="501" t="s">
        <v>1265</v>
      </c>
      <c r="E701" s="500" t="s">
        <v>1706</v>
      </c>
      <c r="F701" s="502"/>
      <c r="G701" s="502" t="s">
        <v>7350</v>
      </c>
      <c r="H701" s="503"/>
      <c r="I701" s="208" t="s">
        <v>214</v>
      </c>
      <c r="J701" s="504" t="s">
        <v>446</v>
      </c>
      <c r="K701" s="681">
        <v>45463</v>
      </c>
      <c r="L701" s="214" t="s">
        <v>447</v>
      </c>
      <c r="M701" s="685" t="s">
        <v>7351</v>
      </c>
      <c r="N701" s="682"/>
      <c r="O701" s="683"/>
      <c r="P701" s="683"/>
    </row>
    <row r="702" spans="1:16" ht="25.5" x14ac:dyDescent="0.25">
      <c r="A702" s="208">
        <v>19</v>
      </c>
      <c r="B702" s="500" t="s">
        <v>1264</v>
      </c>
      <c r="C702" s="501" t="s">
        <v>211</v>
      </c>
      <c r="D702" s="501" t="s">
        <v>1265</v>
      </c>
      <c r="E702" s="500" t="s">
        <v>1772</v>
      </c>
      <c r="F702" s="502" t="s">
        <v>1773</v>
      </c>
      <c r="G702" s="502" t="s">
        <v>1774</v>
      </c>
      <c r="H702" s="503"/>
      <c r="I702" s="208" t="s">
        <v>214</v>
      </c>
      <c r="J702" s="504" t="s">
        <v>446</v>
      </c>
      <c r="K702" s="681">
        <v>45463</v>
      </c>
      <c r="L702" s="214" t="s">
        <v>447</v>
      </c>
      <c r="M702" s="685" t="s">
        <v>7364</v>
      </c>
      <c r="N702" s="686"/>
      <c r="O702" s="683"/>
      <c r="P702" s="683"/>
    </row>
    <row r="703" spans="1:16" ht="25.5" x14ac:dyDescent="0.25">
      <c r="A703" s="208">
        <v>24</v>
      </c>
      <c r="B703" s="500" t="s">
        <v>1264</v>
      </c>
      <c r="C703" s="501" t="s">
        <v>211</v>
      </c>
      <c r="D703" s="501" t="s">
        <v>1265</v>
      </c>
      <c r="E703" s="500" t="s">
        <v>4947</v>
      </c>
      <c r="F703" s="502" t="s">
        <v>4948</v>
      </c>
      <c r="G703" s="502" t="s">
        <v>4949</v>
      </c>
      <c r="H703" s="503"/>
      <c r="I703" s="208" t="s">
        <v>214</v>
      </c>
      <c r="J703" s="504" t="s">
        <v>446</v>
      </c>
      <c r="K703" s="681">
        <v>45463</v>
      </c>
      <c r="L703" s="214" t="s">
        <v>447</v>
      </c>
      <c r="M703" s="680" t="s">
        <v>7330</v>
      </c>
      <c r="N703" s="686"/>
      <c r="O703" s="683"/>
      <c r="P703" s="683"/>
    </row>
    <row r="704" spans="1:16" ht="25.5" x14ac:dyDescent="0.25">
      <c r="A704" s="208">
        <v>28</v>
      </c>
      <c r="B704" s="500" t="s">
        <v>1264</v>
      </c>
      <c r="C704" s="501" t="s">
        <v>211</v>
      </c>
      <c r="D704" s="501" t="s">
        <v>1265</v>
      </c>
      <c r="E704" s="500" t="s">
        <v>4950</v>
      </c>
      <c r="F704" s="502"/>
      <c r="G704" s="502" t="s">
        <v>4951</v>
      </c>
      <c r="H704" s="503" t="s">
        <v>4952</v>
      </c>
      <c r="I704" s="208" t="s">
        <v>214</v>
      </c>
      <c r="J704" s="504" t="s">
        <v>446</v>
      </c>
      <c r="K704" s="681">
        <v>45463</v>
      </c>
      <c r="L704" s="214" t="s">
        <v>447</v>
      </c>
      <c r="M704" s="685" t="s">
        <v>7365</v>
      </c>
      <c r="N704" s="682"/>
      <c r="O704" s="683"/>
      <c r="P704" s="683"/>
    </row>
    <row r="705" spans="1:16" ht="25.5" x14ac:dyDescent="0.25">
      <c r="A705" s="208">
        <v>30</v>
      </c>
      <c r="B705" s="500" t="s">
        <v>1264</v>
      </c>
      <c r="C705" s="501" t="s">
        <v>211</v>
      </c>
      <c r="D705" s="501" t="s">
        <v>1265</v>
      </c>
      <c r="E705" s="500" t="s">
        <v>4953</v>
      </c>
      <c r="F705" s="502" t="s">
        <v>4954</v>
      </c>
      <c r="G705" s="502" t="s">
        <v>4955</v>
      </c>
      <c r="H705" s="503"/>
      <c r="I705" s="208" t="s">
        <v>214</v>
      </c>
      <c r="J705" s="504" t="s">
        <v>446</v>
      </c>
      <c r="K705" s="681">
        <v>45463</v>
      </c>
      <c r="L705" s="214" t="s">
        <v>447</v>
      </c>
      <c r="M705" s="680" t="s">
        <v>7330</v>
      </c>
      <c r="N705" s="682"/>
      <c r="O705" s="683"/>
      <c r="P705" s="683"/>
    </row>
    <row r="706" spans="1:16" ht="25.5" x14ac:dyDescent="0.25">
      <c r="A706" s="208" t="s">
        <v>4960</v>
      </c>
      <c r="B706" s="500" t="s">
        <v>1264</v>
      </c>
      <c r="C706" s="501" t="s">
        <v>211</v>
      </c>
      <c r="D706" s="501" t="s">
        <v>1265</v>
      </c>
      <c r="E706" s="500" t="s">
        <v>4961</v>
      </c>
      <c r="F706" s="502" t="s">
        <v>4962</v>
      </c>
      <c r="G706" s="502"/>
      <c r="H706" s="503"/>
      <c r="I706" s="208" t="s">
        <v>214</v>
      </c>
      <c r="J706" s="504" t="s">
        <v>446</v>
      </c>
      <c r="K706" s="681">
        <v>45463</v>
      </c>
      <c r="L706" s="214" t="s">
        <v>447</v>
      </c>
      <c r="M706" s="685" t="s">
        <v>7365</v>
      </c>
      <c r="N706" s="682"/>
      <c r="O706" s="683"/>
      <c r="P706" s="683"/>
    </row>
    <row r="707" spans="1:16" ht="25.5" x14ac:dyDescent="0.25">
      <c r="A707" s="208" t="s">
        <v>4963</v>
      </c>
      <c r="B707" s="500" t="s">
        <v>1264</v>
      </c>
      <c r="C707" s="501" t="s">
        <v>211</v>
      </c>
      <c r="D707" s="501" t="s">
        <v>1265</v>
      </c>
      <c r="E707" s="500" t="s">
        <v>4964</v>
      </c>
      <c r="F707" s="502"/>
      <c r="G707" s="502"/>
      <c r="H707" s="503"/>
      <c r="I707" s="208" t="s">
        <v>214</v>
      </c>
      <c r="J707" s="504" t="s">
        <v>446</v>
      </c>
      <c r="K707" s="681">
        <v>45463</v>
      </c>
      <c r="L707" s="214" t="s">
        <v>447</v>
      </c>
      <c r="M707" s="685" t="s">
        <v>7352</v>
      </c>
      <c r="N707" s="682"/>
      <c r="O707" s="683"/>
      <c r="P707" s="683"/>
    </row>
    <row r="708" spans="1:16" ht="38.25" x14ac:dyDescent="0.25">
      <c r="A708" s="619" t="s">
        <v>4965</v>
      </c>
      <c r="B708" s="620" t="s">
        <v>1264</v>
      </c>
      <c r="C708" s="621" t="s">
        <v>211</v>
      </c>
      <c r="D708" s="621" t="s">
        <v>1265</v>
      </c>
      <c r="E708" s="620" t="s">
        <v>4966</v>
      </c>
      <c r="F708" s="622" t="s">
        <v>372</v>
      </c>
      <c r="G708" s="622" t="s">
        <v>4967</v>
      </c>
      <c r="H708" s="652"/>
      <c r="I708" s="619" t="s">
        <v>214</v>
      </c>
      <c r="J708" s="624" t="s">
        <v>446</v>
      </c>
      <c r="K708" s="661">
        <v>45463</v>
      </c>
      <c r="L708" s="654" t="s">
        <v>447</v>
      </c>
      <c r="M708" s="698" t="s">
        <v>7516</v>
      </c>
      <c r="N708" s="691"/>
      <c r="O708" s="628"/>
      <c r="P708" s="628"/>
    </row>
    <row r="709" spans="1:16" ht="25.5" x14ac:dyDescent="0.25">
      <c r="A709" s="208" t="s">
        <v>4968</v>
      </c>
      <c r="B709" s="500" t="s">
        <v>1264</v>
      </c>
      <c r="C709" s="501" t="s">
        <v>211</v>
      </c>
      <c r="D709" s="501" t="s">
        <v>1265</v>
      </c>
      <c r="E709" s="500" t="s">
        <v>4969</v>
      </c>
      <c r="F709" s="502"/>
      <c r="G709" s="502" t="s">
        <v>4970</v>
      </c>
      <c r="H709" s="503" t="s">
        <v>4971</v>
      </c>
      <c r="I709" s="208" t="s">
        <v>214</v>
      </c>
      <c r="J709" s="504" t="s">
        <v>446</v>
      </c>
      <c r="K709" s="681">
        <v>45463</v>
      </c>
      <c r="L709" s="214" t="s">
        <v>447</v>
      </c>
      <c r="M709" s="680" t="s">
        <v>7330</v>
      </c>
      <c r="N709" s="682"/>
      <c r="O709" s="683"/>
      <c r="P709" s="683"/>
    </row>
    <row r="710" spans="1:16" ht="25.5" x14ac:dyDescent="0.25">
      <c r="A710" s="208" t="s">
        <v>4972</v>
      </c>
      <c r="B710" s="500" t="s">
        <v>1264</v>
      </c>
      <c r="C710" s="501" t="s">
        <v>211</v>
      </c>
      <c r="D710" s="501" t="s">
        <v>1265</v>
      </c>
      <c r="E710" s="500" t="s">
        <v>4973</v>
      </c>
      <c r="F710" s="502" t="s">
        <v>4974</v>
      </c>
      <c r="G710" s="502" t="s">
        <v>4975</v>
      </c>
      <c r="H710" s="503" t="s">
        <v>4976</v>
      </c>
      <c r="I710" s="208" t="s">
        <v>214</v>
      </c>
      <c r="J710" s="504" t="s">
        <v>446</v>
      </c>
      <c r="K710" s="681">
        <v>45463</v>
      </c>
      <c r="L710" s="214" t="s">
        <v>447</v>
      </c>
      <c r="M710" s="685" t="s">
        <v>7353</v>
      </c>
      <c r="N710" s="682"/>
      <c r="O710" s="683"/>
      <c r="P710" s="683"/>
    </row>
    <row r="711" spans="1:16" s="185" customFormat="1" ht="51" x14ac:dyDescent="0.25">
      <c r="A711" s="619">
        <v>58</v>
      </c>
      <c r="B711" s="620" t="s">
        <v>821</v>
      </c>
      <c r="C711" s="621" t="s">
        <v>211</v>
      </c>
      <c r="D711" s="621" t="s">
        <v>1064</v>
      </c>
      <c r="E711" s="620" t="s">
        <v>1075</v>
      </c>
      <c r="F711" s="622"/>
      <c r="G711" s="622" t="s">
        <v>1076</v>
      </c>
      <c r="H711" s="652"/>
      <c r="I711" s="619" t="s">
        <v>214</v>
      </c>
      <c r="J711" s="624" t="s">
        <v>446</v>
      </c>
      <c r="K711" s="661">
        <v>45463</v>
      </c>
      <c r="L711" s="654" t="s">
        <v>447</v>
      </c>
      <c r="M711" s="626" t="s">
        <v>7508</v>
      </c>
      <c r="N711" s="627"/>
      <c r="O711" s="628"/>
      <c r="P711" s="628"/>
    </row>
    <row r="712" spans="1:16" ht="15.75" thickBot="1" x14ac:dyDescent="0.3"/>
    <row r="713" spans="1:16" ht="18" thickBot="1" x14ac:dyDescent="0.35">
      <c r="A713" s="467"/>
      <c r="B713" s="469"/>
      <c r="C713" s="498"/>
      <c r="D713" s="468"/>
      <c r="E713" s="468"/>
      <c r="F713" s="468"/>
      <c r="G713" s="468"/>
      <c r="H713" s="469" t="s">
        <v>6769</v>
      </c>
      <c r="I713" s="468"/>
      <c r="J713" s="468"/>
      <c r="K713" s="470"/>
      <c r="L713" s="468"/>
      <c r="M713" s="471"/>
      <c r="N713" s="468"/>
      <c r="O713" s="472"/>
      <c r="P713" s="473"/>
    </row>
    <row r="714" spans="1:16" ht="51.75" thickBot="1" x14ac:dyDescent="0.3">
      <c r="A714" s="474" t="s">
        <v>137</v>
      </c>
      <c r="B714" s="496" t="s">
        <v>138</v>
      </c>
      <c r="C714" s="475" t="s">
        <v>139</v>
      </c>
      <c r="D714" s="475" t="s">
        <v>141</v>
      </c>
      <c r="E714" s="476" t="s">
        <v>143</v>
      </c>
      <c r="F714" s="477" t="s">
        <v>144</v>
      </c>
      <c r="G714" s="477" t="s">
        <v>145</v>
      </c>
      <c r="H714" s="477" t="s">
        <v>146</v>
      </c>
      <c r="I714" s="475" t="s">
        <v>148</v>
      </c>
      <c r="J714" s="478" t="s">
        <v>149</v>
      </c>
      <c r="K714" s="479" t="s">
        <v>6379</v>
      </c>
      <c r="L714" s="475" t="s">
        <v>151</v>
      </c>
      <c r="M714" s="476" t="s">
        <v>154</v>
      </c>
      <c r="N714" s="480" t="s">
        <v>6380</v>
      </c>
      <c r="O714" s="481" t="s">
        <v>6381</v>
      </c>
      <c r="P714" s="482" t="s">
        <v>6382</v>
      </c>
    </row>
    <row r="715" spans="1:16" ht="25.5" x14ac:dyDescent="0.25">
      <c r="A715" s="208" t="s">
        <v>1004</v>
      </c>
      <c r="B715" s="500" t="s">
        <v>1176</v>
      </c>
      <c r="C715" s="501" t="s">
        <v>211</v>
      </c>
      <c r="D715" s="501" t="s">
        <v>1177</v>
      </c>
      <c r="E715" s="500" t="s">
        <v>2162</v>
      </c>
      <c r="F715" s="502">
        <v>7826497918</v>
      </c>
      <c r="G715" s="502"/>
      <c r="H715" s="503"/>
      <c r="I715" s="208" t="s">
        <v>214</v>
      </c>
      <c r="J715" s="504" t="s">
        <v>446</v>
      </c>
      <c r="K715" s="681">
        <v>45467</v>
      </c>
      <c r="L715" s="680" t="s">
        <v>7439</v>
      </c>
      <c r="M715" s="685" t="s">
        <v>7511</v>
      </c>
      <c r="N715" s="682"/>
      <c r="O715" s="683"/>
      <c r="P715" s="683"/>
    </row>
    <row r="716" spans="1:16" ht="25.5" x14ac:dyDescent="0.25">
      <c r="A716" s="208" t="s">
        <v>533</v>
      </c>
      <c r="B716" s="500" t="s">
        <v>1176</v>
      </c>
      <c r="C716" s="501" t="s">
        <v>211</v>
      </c>
      <c r="D716" s="501" t="s">
        <v>1177</v>
      </c>
      <c r="E716" s="500" t="s">
        <v>2134</v>
      </c>
      <c r="F716" s="502">
        <v>7468602288</v>
      </c>
      <c r="G716" s="502"/>
      <c r="H716" s="503"/>
      <c r="I716" s="208" t="s">
        <v>214</v>
      </c>
      <c r="J716" s="504" t="s">
        <v>446</v>
      </c>
      <c r="K716" s="681">
        <v>45467</v>
      </c>
      <c r="L716" s="214" t="s">
        <v>447</v>
      </c>
      <c r="M716" s="685" t="s">
        <v>7512</v>
      </c>
      <c r="N716" s="686"/>
      <c r="O716" s="683"/>
      <c r="P716" s="683"/>
    </row>
    <row r="717" spans="1:16" ht="25.5" x14ac:dyDescent="0.25">
      <c r="A717" s="208">
        <v>46</v>
      </c>
      <c r="B717" s="500" t="s">
        <v>1176</v>
      </c>
      <c r="C717" s="501" t="s">
        <v>211</v>
      </c>
      <c r="D717" s="501" t="s">
        <v>1177</v>
      </c>
      <c r="E717" s="500" t="s">
        <v>2249</v>
      </c>
      <c r="F717" s="502">
        <v>7546085463</v>
      </c>
      <c r="G717" s="502"/>
      <c r="H717" s="503" t="s">
        <v>2250</v>
      </c>
      <c r="I717" s="208" t="s">
        <v>214</v>
      </c>
      <c r="J717" s="504" t="s">
        <v>446</v>
      </c>
      <c r="K717" s="681">
        <v>45467</v>
      </c>
      <c r="L717" s="214" t="s">
        <v>447</v>
      </c>
      <c r="M717" s="685" t="s">
        <v>7513</v>
      </c>
      <c r="N717" s="682"/>
      <c r="O717" s="683"/>
      <c r="P717" s="683"/>
    </row>
    <row r="718" spans="1:16" ht="38.25" x14ac:dyDescent="0.25">
      <c r="A718" s="208" t="s">
        <v>851</v>
      </c>
      <c r="B718" s="500" t="s">
        <v>1176</v>
      </c>
      <c r="C718" s="501" t="s">
        <v>211</v>
      </c>
      <c r="D718" s="501" t="s">
        <v>1177</v>
      </c>
      <c r="E718" s="500" t="s">
        <v>2236</v>
      </c>
      <c r="F718" s="502">
        <v>7821914116</v>
      </c>
      <c r="G718" s="502"/>
      <c r="H718" s="503" t="s">
        <v>2237</v>
      </c>
      <c r="I718" s="208" t="s">
        <v>214</v>
      </c>
      <c r="J718" s="504" t="s">
        <v>446</v>
      </c>
      <c r="K718" s="681">
        <v>45467</v>
      </c>
      <c r="L718" s="680" t="s">
        <v>7440</v>
      </c>
      <c r="M718" s="685" t="s">
        <v>7514</v>
      </c>
      <c r="N718" s="682"/>
      <c r="O718" s="683"/>
      <c r="P718" s="683"/>
    </row>
    <row r="719" spans="1:16" ht="25.5" x14ac:dyDescent="0.25">
      <c r="A719" s="208">
        <v>30</v>
      </c>
      <c r="B719" s="500" t="s">
        <v>1176</v>
      </c>
      <c r="C719" s="501" t="s">
        <v>211</v>
      </c>
      <c r="D719" s="501" t="s">
        <v>1177</v>
      </c>
      <c r="E719" s="500" t="s">
        <v>2059</v>
      </c>
      <c r="F719" s="502">
        <v>7429320418</v>
      </c>
      <c r="G719" s="502"/>
      <c r="H719" s="503" t="s">
        <v>2060</v>
      </c>
      <c r="I719" s="208" t="s">
        <v>214</v>
      </c>
      <c r="J719" s="504" t="s">
        <v>446</v>
      </c>
      <c r="K719" s="681">
        <v>45467</v>
      </c>
      <c r="L719" s="214" t="s">
        <v>447</v>
      </c>
      <c r="M719" s="685" t="s">
        <v>7475</v>
      </c>
      <c r="N719" s="682"/>
      <c r="O719" s="683"/>
      <c r="P719" s="683"/>
    </row>
    <row r="720" spans="1:16" ht="30" x14ac:dyDescent="0.25">
      <c r="A720" s="208" t="s">
        <v>2094</v>
      </c>
      <c r="B720" s="500" t="s">
        <v>1176</v>
      </c>
      <c r="C720" s="501" t="s">
        <v>211</v>
      </c>
      <c r="D720" s="501" t="s">
        <v>1177</v>
      </c>
      <c r="E720" s="500" t="s">
        <v>2098</v>
      </c>
      <c r="F720" s="502">
        <v>7831304890</v>
      </c>
      <c r="G720" s="502"/>
      <c r="H720" s="503" t="s">
        <v>2099</v>
      </c>
      <c r="I720" s="208" t="s">
        <v>214</v>
      </c>
      <c r="J720" s="504" t="s">
        <v>446</v>
      </c>
      <c r="K720" s="681">
        <v>45467</v>
      </c>
      <c r="L720" s="214" t="s">
        <v>447</v>
      </c>
      <c r="M720" s="685" t="s">
        <v>7476</v>
      </c>
      <c r="N720" s="686"/>
      <c r="O720" s="683"/>
      <c r="P720" s="683"/>
    </row>
    <row r="721" spans="1:16" ht="25.5" x14ac:dyDescent="0.25">
      <c r="A721" s="208" t="s">
        <v>538</v>
      </c>
      <c r="B721" s="500" t="s">
        <v>1176</v>
      </c>
      <c r="C721" s="501" t="s">
        <v>211</v>
      </c>
      <c r="D721" s="501" t="s">
        <v>1177</v>
      </c>
      <c r="E721" s="500" t="s">
        <v>2189</v>
      </c>
      <c r="F721" s="502">
        <v>7784729094</v>
      </c>
      <c r="G721" s="502"/>
      <c r="H721" s="503"/>
      <c r="I721" s="208" t="s">
        <v>214</v>
      </c>
      <c r="J721" s="504" t="s">
        <v>446</v>
      </c>
      <c r="K721" s="681">
        <v>45467</v>
      </c>
      <c r="L721" s="214" t="s">
        <v>447</v>
      </c>
      <c r="M721" s="685" t="s">
        <v>7475</v>
      </c>
      <c r="N721" s="682"/>
      <c r="O721" s="683"/>
      <c r="P721" s="683"/>
    </row>
    <row r="722" spans="1:16" ht="25.5" x14ac:dyDescent="0.25">
      <c r="A722" s="208" t="s">
        <v>2211</v>
      </c>
      <c r="B722" s="500" t="s">
        <v>1176</v>
      </c>
      <c r="C722" s="501" t="s">
        <v>211</v>
      </c>
      <c r="D722" s="501" t="s">
        <v>1177</v>
      </c>
      <c r="E722" s="500" t="s">
        <v>2212</v>
      </c>
      <c r="F722" s="502" t="s">
        <v>2213</v>
      </c>
      <c r="G722" s="502">
        <v>7894708299</v>
      </c>
      <c r="H722" s="503" t="s">
        <v>2215</v>
      </c>
      <c r="I722" s="208" t="s">
        <v>214</v>
      </c>
      <c r="J722" s="504" t="s">
        <v>446</v>
      </c>
      <c r="K722" s="681">
        <v>45467</v>
      </c>
      <c r="L722" s="214" t="s">
        <v>447</v>
      </c>
      <c r="M722" s="685" t="s">
        <v>7477</v>
      </c>
      <c r="N722" s="682"/>
      <c r="O722" s="683"/>
      <c r="P722" s="683"/>
    </row>
    <row r="723" spans="1:16" ht="25.5" x14ac:dyDescent="0.25">
      <c r="A723" s="208">
        <v>64</v>
      </c>
      <c r="B723" s="500" t="s">
        <v>1176</v>
      </c>
      <c r="C723" s="501" t="s">
        <v>211</v>
      </c>
      <c r="D723" s="501" t="s">
        <v>1177</v>
      </c>
      <c r="E723" s="500" t="s">
        <v>2363</v>
      </c>
      <c r="F723" s="502" t="s">
        <v>2364</v>
      </c>
      <c r="G723" s="502"/>
      <c r="H723" s="503" t="s">
        <v>2365</v>
      </c>
      <c r="I723" s="208" t="s">
        <v>214</v>
      </c>
      <c r="J723" s="504" t="s">
        <v>446</v>
      </c>
      <c r="K723" s="681">
        <v>45467</v>
      </c>
      <c r="L723" s="214" t="s">
        <v>447</v>
      </c>
      <c r="M723" s="685" t="s">
        <v>7478</v>
      </c>
      <c r="N723" s="682"/>
      <c r="O723" s="683"/>
      <c r="P723" s="683"/>
    </row>
    <row r="724" spans="1:16" ht="25.5" x14ac:dyDescent="0.25">
      <c r="A724" s="208" t="s">
        <v>1024</v>
      </c>
      <c r="B724" s="500" t="s">
        <v>1176</v>
      </c>
      <c r="C724" s="501" t="s">
        <v>211</v>
      </c>
      <c r="D724" s="501" t="s">
        <v>1177</v>
      </c>
      <c r="E724" s="500" t="s">
        <v>2379</v>
      </c>
      <c r="F724" s="502"/>
      <c r="G724" s="502"/>
      <c r="H724" s="503" t="s">
        <v>2380</v>
      </c>
      <c r="I724" s="208" t="s">
        <v>214</v>
      </c>
      <c r="J724" s="504" t="s">
        <v>446</v>
      </c>
      <c r="K724" s="681">
        <v>45467</v>
      </c>
      <c r="L724" s="214" t="s">
        <v>447</v>
      </c>
      <c r="M724" s="685" t="s">
        <v>7479</v>
      </c>
      <c r="N724" s="686"/>
      <c r="O724" s="683"/>
      <c r="P724" s="683"/>
    </row>
    <row r="725" spans="1:16" s="185" customFormat="1" ht="25.5" customHeight="1" x14ac:dyDescent="0.25">
      <c r="A725" s="619">
        <v>1</v>
      </c>
      <c r="B725" s="620" t="s">
        <v>1176</v>
      </c>
      <c r="C725" s="621" t="s">
        <v>211</v>
      </c>
      <c r="D725" s="621" t="s">
        <v>1177</v>
      </c>
      <c r="E725" s="620" t="s">
        <v>1178</v>
      </c>
      <c r="F725" s="622">
        <v>7926757397</v>
      </c>
      <c r="G725" s="622"/>
      <c r="H725" s="652" t="s">
        <v>1180</v>
      </c>
      <c r="I725" s="619" t="s">
        <v>214</v>
      </c>
      <c r="J725" s="624" t="s">
        <v>446</v>
      </c>
      <c r="K725" s="661">
        <v>45467</v>
      </c>
      <c r="L725" s="654" t="s">
        <v>447</v>
      </c>
      <c r="M725" s="698" t="s">
        <v>7640</v>
      </c>
      <c r="N725" s="627"/>
      <c r="O725" s="628"/>
      <c r="P725" s="628"/>
    </row>
    <row r="726" spans="1:16" ht="15.75" thickBot="1" x14ac:dyDescent="0.3">
      <c r="G726" s="313" t="s">
        <v>372</v>
      </c>
    </row>
    <row r="727" spans="1:16" ht="18" thickBot="1" x14ac:dyDescent="0.35">
      <c r="A727" s="467"/>
      <c r="B727" s="469"/>
      <c r="C727" s="498"/>
      <c r="D727" s="468"/>
      <c r="E727" s="468"/>
      <c r="F727" s="468"/>
      <c r="G727" s="468"/>
      <c r="H727" s="469" t="s">
        <v>6770</v>
      </c>
      <c r="I727" s="468"/>
      <c r="J727" s="468"/>
      <c r="K727" s="470"/>
      <c r="L727" s="468"/>
      <c r="M727" s="471"/>
      <c r="N727" s="468"/>
      <c r="O727" s="472"/>
      <c r="P727" s="473"/>
    </row>
    <row r="728" spans="1:16" ht="51.75" thickBot="1" x14ac:dyDescent="0.3">
      <c r="A728" s="474" t="s">
        <v>137</v>
      </c>
      <c r="B728" s="496" t="s">
        <v>138</v>
      </c>
      <c r="C728" s="475" t="s">
        <v>139</v>
      </c>
      <c r="D728" s="475" t="s">
        <v>141</v>
      </c>
      <c r="E728" s="476" t="s">
        <v>143</v>
      </c>
      <c r="F728" s="477" t="s">
        <v>144</v>
      </c>
      <c r="G728" s="477" t="s">
        <v>145</v>
      </c>
      <c r="H728" s="477" t="s">
        <v>146</v>
      </c>
      <c r="I728" s="475" t="s">
        <v>148</v>
      </c>
      <c r="J728" s="478" t="s">
        <v>149</v>
      </c>
      <c r="K728" s="479" t="s">
        <v>6379</v>
      </c>
      <c r="L728" s="475" t="s">
        <v>151</v>
      </c>
      <c r="M728" s="476" t="s">
        <v>154</v>
      </c>
      <c r="N728" s="480" t="s">
        <v>6380</v>
      </c>
      <c r="O728" s="481" t="s">
        <v>6381</v>
      </c>
      <c r="P728" s="482" t="s">
        <v>6382</v>
      </c>
    </row>
    <row r="729" spans="1:16" s="185" customFormat="1" ht="25.5" x14ac:dyDescent="0.25">
      <c r="A729" s="208">
        <v>2</v>
      </c>
      <c r="B729" s="500" t="s">
        <v>1791</v>
      </c>
      <c r="C729" s="501" t="s">
        <v>211</v>
      </c>
      <c r="D729" s="501" t="s">
        <v>1792</v>
      </c>
      <c r="E729" s="500" t="s">
        <v>2047</v>
      </c>
      <c r="F729" s="502" t="s">
        <v>2048</v>
      </c>
      <c r="G729" s="502"/>
      <c r="H729" s="503"/>
      <c r="I729" s="208" t="s">
        <v>214</v>
      </c>
      <c r="J729" s="504" t="s">
        <v>446</v>
      </c>
      <c r="K729" s="681">
        <v>45468</v>
      </c>
      <c r="L729" s="214" t="s">
        <v>627</v>
      </c>
      <c r="M729" s="685" t="s">
        <v>7363</v>
      </c>
      <c r="N729" s="682"/>
      <c r="O729" s="683"/>
      <c r="P729" s="683"/>
    </row>
    <row r="730" spans="1:16" ht="30" x14ac:dyDescent="0.25">
      <c r="A730" s="208">
        <v>21</v>
      </c>
      <c r="B730" s="500" t="s">
        <v>1791</v>
      </c>
      <c r="C730" s="501" t="s">
        <v>211</v>
      </c>
      <c r="D730" s="501" t="s">
        <v>1792</v>
      </c>
      <c r="E730" s="500" t="s">
        <v>3112</v>
      </c>
      <c r="F730" s="502" t="s">
        <v>3113</v>
      </c>
      <c r="G730" s="502"/>
      <c r="H730" s="503" t="s">
        <v>3114</v>
      </c>
      <c r="I730" s="208" t="s">
        <v>214</v>
      </c>
      <c r="J730" s="504" t="s">
        <v>446</v>
      </c>
      <c r="K730" s="681">
        <v>45468</v>
      </c>
      <c r="L730" s="214" t="s">
        <v>447</v>
      </c>
      <c r="M730" s="680" t="s">
        <v>7362</v>
      </c>
      <c r="N730" s="682"/>
      <c r="O730" s="683"/>
      <c r="P730" s="683"/>
    </row>
    <row r="731" spans="1:16" ht="25.5" x14ac:dyDescent="0.25">
      <c r="A731" s="208">
        <v>1</v>
      </c>
      <c r="B731" s="500" t="s">
        <v>1791</v>
      </c>
      <c r="C731" s="501" t="s">
        <v>211</v>
      </c>
      <c r="D731" s="501" t="s">
        <v>1792</v>
      </c>
      <c r="E731" s="500" t="s">
        <v>1793</v>
      </c>
      <c r="F731" s="502" t="s">
        <v>1794</v>
      </c>
      <c r="G731" s="502"/>
      <c r="H731" s="503"/>
      <c r="I731" s="208" t="s">
        <v>214</v>
      </c>
      <c r="J731" s="504" t="s">
        <v>446</v>
      </c>
      <c r="K731" s="681">
        <v>45468</v>
      </c>
      <c r="L731" s="214" t="s">
        <v>447</v>
      </c>
      <c r="M731" s="680" t="s">
        <v>7442</v>
      </c>
      <c r="N731" s="682"/>
      <c r="O731" s="683"/>
      <c r="P731" s="683"/>
    </row>
    <row r="732" spans="1:16" ht="25.5" x14ac:dyDescent="0.25">
      <c r="A732" s="208">
        <v>3</v>
      </c>
      <c r="B732" s="500" t="s">
        <v>1791</v>
      </c>
      <c r="C732" s="501" t="s">
        <v>211</v>
      </c>
      <c r="D732" s="501" t="s">
        <v>1792</v>
      </c>
      <c r="E732" s="500" t="s">
        <v>2206</v>
      </c>
      <c r="F732" s="502">
        <v>7856402181</v>
      </c>
      <c r="G732" s="502"/>
      <c r="H732" s="503"/>
      <c r="I732" s="208" t="s">
        <v>214</v>
      </c>
      <c r="J732" s="504" t="s">
        <v>446</v>
      </c>
      <c r="K732" s="681">
        <v>45468</v>
      </c>
      <c r="L732" s="214" t="s">
        <v>447</v>
      </c>
      <c r="M732" s="685" t="s">
        <v>7443</v>
      </c>
      <c r="N732" s="682"/>
      <c r="O732" s="683"/>
      <c r="P732" s="683"/>
    </row>
    <row r="733" spans="1:16" ht="41.25" customHeight="1" x14ac:dyDescent="0.25">
      <c r="A733" s="208">
        <v>4</v>
      </c>
      <c r="B733" s="500" t="s">
        <v>1791</v>
      </c>
      <c r="C733" s="501" t="s">
        <v>211</v>
      </c>
      <c r="D733" s="501" t="s">
        <v>1792</v>
      </c>
      <c r="E733" s="500" t="s">
        <v>2276</v>
      </c>
      <c r="F733" s="449" t="s">
        <v>7444</v>
      </c>
      <c r="G733" s="502"/>
      <c r="H733" s="503" t="s">
        <v>2277</v>
      </c>
      <c r="I733" s="208" t="s">
        <v>214</v>
      </c>
      <c r="J733" s="504" t="s">
        <v>446</v>
      </c>
      <c r="K733" s="681">
        <v>45468</v>
      </c>
      <c r="L733" s="214" t="s">
        <v>447</v>
      </c>
      <c r="M733" s="685" t="s">
        <v>7441</v>
      </c>
      <c r="N733" s="686"/>
      <c r="O733" s="683"/>
      <c r="P733" s="683"/>
    </row>
    <row r="734" spans="1:16" ht="25.5" x14ac:dyDescent="0.25">
      <c r="A734" s="208">
        <v>5</v>
      </c>
      <c r="B734" s="500" t="s">
        <v>1791</v>
      </c>
      <c r="C734" s="501" t="s">
        <v>211</v>
      </c>
      <c r="D734" s="501" t="s">
        <v>1792</v>
      </c>
      <c r="E734" s="500" t="s">
        <v>2336</v>
      </c>
      <c r="F734" s="502" t="s">
        <v>2337</v>
      </c>
      <c r="G734" s="502"/>
      <c r="H734" s="503" t="s">
        <v>2338</v>
      </c>
      <c r="I734" s="208" t="s">
        <v>214</v>
      </c>
      <c r="J734" s="504" t="s">
        <v>446</v>
      </c>
      <c r="K734" s="681">
        <v>45468</v>
      </c>
      <c r="L734" s="214" t="s">
        <v>447</v>
      </c>
      <c r="M734" s="680" t="s">
        <v>7362</v>
      </c>
      <c r="N734" s="686"/>
      <c r="O734" s="683"/>
      <c r="P734" s="683"/>
    </row>
    <row r="735" spans="1:16" ht="25.5" x14ac:dyDescent="0.25">
      <c r="A735" s="208" t="s">
        <v>1029</v>
      </c>
      <c r="B735" s="500" t="s">
        <v>1176</v>
      </c>
      <c r="C735" s="501" t="s">
        <v>211</v>
      </c>
      <c r="D735" s="501" t="s">
        <v>1177</v>
      </c>
      <c r="E735" s="500" t="s">
        <v>2388</v>
      </c>
      <c r="F735" s="502" t="s">
        <v>2389</v>
      </c>
      <c r="G735" s="502" t="s">
        <v>2390</v>
      </c>
      <c r="H735" s="503" t="s">
        <v>2391</v>
      </c>
      <c r="I735" s="208" t="s">
        <v>214</v>
      </c>
      <c r="J735" s="504" t="s">
        <v>446</v>
      </c>
      <c r="K735" s="681">
        <v>45468</v>
      </c>
      <c r="L735" s="214" t="s">
        <v>447</v>
      </c>
      <c r="M735" s="680" t="s">
        <v>7362</v>
      </c>
      <c r="N735" s="682"/>
      <c r="O735" s="683"/>
      <c r="P735" s="683"/>
    </row>
    <row r="736" spans="1:16" ht="30" x14ac:dyDescent="0.25">
      <c r="A736" s="208" t="s">
        <v>2414</v>
      </c>
      <c r="B736" s="500" t="s">
        <v>1176</v>
      </c>
      <c r="C736" s="501" t="s">
        <v>211</v>
      </c>
      <c r="D736" s="501" t="s">
        <v>1177</v>
      </c>
      <c r="E736" s="500" t="s">
        <v>2415</v>
      </c>
      <c r="F736" s="502" t="s">
        <v>2416</v>
      </c>
      <c r="G736" s="502" t="s">
        <v>2417</v>
      </c>
      <c r="H736" s="503" t="s">
        <v>2418</v>
      </c>
      <c r="I736" s="208" t="s">
        <v>214</v>
      </c>
      <c r="J736" s="504" t="s">
        <v>446</v>
      </c>
      <c r="K736" s="681">
        <v>45468</v>
      </c>
      <c r="L736" s="214" t="s">
        <v>447</v>
      </c>
      <c r="M736" s="680" t="s">
        <v>7362</v>
      </c>
      <c r="N736" s="686"/>
      <c r="O736" s="683"/>
      <c r="P736" s="683"/>
    </row>
    <row r="737" spans="1:16" ht="30" x14ac:dyDescent="0.25">
      <c r="A737" s="208" t="s">
        <v>1040</v>
      </c>
      <c r="B737" s="500" t="s">
        <v>1176</v>
      </c>
      <c r="C737" s="501" t="s">
        <v>211</v>
      </c>
      <c r="D737" s="501" t="s">
        <v>1177</v>
      </c>
      <c r="E737" s="500" t="s">
        <v>2438</v>
      </c>
      <c r="F737" s="502" t="s">
        <v>2439</v>
      </c>
      <c r="G737" s="502"/>
      <c r="H737" s="503" t="s">
        <v>2440</v>
      </c>
      <c r="I737" s="208" t="s">
        <v>214</v>
      </c>
      <c r="J737" s="504" t="s">
        <v>446</v>
      </c>
      <c r="K737" s="681">
        <v>45468</v>
      </c>
      <c r="L737" s="214" t="s">
        <v>447</v>
      </c>
      <c r="M737" s="680" t="s">
        <v>7362</v>
      </c>
      <c r="N737" s="682"/>
      <c r="O737" s="683"/>
      <c r="P737" s="683"/>
    </row>
    <row r="738" spans="1:16" ht="25.5" x14ac:dyDescent="0.25">
      <c r="A738" s="619" t="s">
        <v>2447</v>
      </c>
      <c r="B738" s="620" t="s">
        <v>1176</v>
      </c>
      <c r="C738" s="621" t="s">
        <v>211</v>
      </c>
      <c r="D738" s="621" t="s">
        <v>1177</v>
      </c>
      <c r="E738" s="620" t="s">
        <v>2448</v>
      </c>
      <c r="F738" s="622" t="s">
        <v>1926</v>
      </c>
      <c r="G738" s="622" t="s">
        <v>2449</v>
      </c>
      <c r="H738" s="652" t="s">
        <v>2450</v>
      </c>
      <c r="I738" s="619" t="s">
        <v>214</v>
      </c>
      <c r="J738" s="624" t="s">
        <v>446</v>
      </c>
      <c r="K738" s="661">
        <v>45468</v>
      </c>
      <c r="L738" s="654" t="s">
        <v>447</v>
      </c>
      <c r="M738" s="626" t="s">
        <v>7362</v>
      </c>
      <c r="N738" s="627"/>
      <c r="O738" s="628"/>
      <c r="P738" s="628"/>
    </row>
    <row r="739" spans="1:16" ht="38.25" x14ac:dyDescent="0.25">
      <c r="A739" s="619" t="s">
        <v>2454</v>
      </c>
      <c r="B739" s="620" t="s">
        <v>1176</v>
      </c>
      <c r="C739" s="621" t="s">
        <v>211</v>
      </c>
      <c r="D739" s="621" t="s">
        <v>1177</v>
      </c>
      <c r="E739" s="620" t="s">
        <v>2455</v>
      </c>
      <c r="F739" s="622" t="s">
        <v>2456</v>
      </c>
      <c r="G739" s="622" t="s">
        <v>2457</v>
      </c>
      <c r="H739" s="652" t="s">
        <v>7445</v>
      </c>
      <c r="I739" s="619" t="s">
        <v>214</v>
      </c>
      <c r="J739" s="624" t="s">
        <v>446</v>
      </c>
      <c r="K739" s="661">
        <v>45468</v>
      </c>
      <c r="L739" s="654" t="s">
        <v>447</v>
      </c>
      <c r="M739" s="698" t="s">
        <v>7639</v>
      </c>
      <c r="N739" s="627"/>
      <c r="O739" s="628"/>
      <c r="P739" s="628"/>
    </row>
    <row r="740" spans="1:16" ht="25.5" x14ac:dyDescent="0.25">
      <c r="A740" s="619" t="s">
        <v>609</v>
      </c>
      <c r="B740" s="620" t="s">
        <v>237</v>
      </c>
      <c r="C740" s="621" t="s">
        <v>211</v>
      </c>
      <c r="D740" s="621" t="s">
        <v>238</v>
      </c>
      <c r="E740" s="620" t="s">
        <v>1841</v>
      </c>
      <c r="F740" s="622" t="s">
        <v>7752</v>
      </c>
      <c r="G740" s="622"/>
      <c r="H740" s="652"/>
      <c r="I740" s="619" t="s">
        <v>214</v>
      </c>
      <c r="J740" s="624" t="s">
        <v>446</v>
      </c>
      <c r="K740" s="661">
        <v>45468</v>
      </c>
      <c r="L740" s="654" t="s">
        <v>447</v>
      </c>
      <c r="M740" s="626" t="s">
        <v>7510</v>
      </c>
      <c r="N740" s="627"/>
      <c r="O740" s="628"/>
      <c r="P740" s="628"/>
    </row>
    <row r="741" spans="1:16" ht="15.75" thickBot="1" x14ac:dyDescent="0.3"/>
    <row r="742" spans="1:16" ht="18" thickBot="1" x14ac:dyDescent="0.35">
      <c r="A742" s="467"/>
      <c r="B742" s="469"/>
      <c r="C742" s="498"/>
      <c r="D742" s="468"/>
      <c r="E742" s="468"/>
      <c r="F742" s="468"/>
      <c r="G742" s="468"/>
      <c r="H742" s="469" t="s">
        <v>6771</v>
      </c>
      <c r="I742" s="468"/>
      <c r="J742" s="468"/>
      <c r="K742" s="470"/>
      <c r="L742" s="468"/>
      <c r="M742" s="471"/>
      <c r="N742" s="468"/>
      <c r="O742" s="472"/>
      <c r="P742" s="473"/>
    </row>
    <row r="743" spans="1:16" ht="51.75" thickBot="1" x14ac:dyDescent="0.3">
      <c r="A743" s="474" t="s">
        <v>137</v>
      </c>
      <c r="B743" s="496" t="s">
        <v>138</v>
      </c>
      <c r="C743" s="475" t="s">
        <v>139</v>
      </c>
      <c r="D743" s="475" t="s">
        <v>141</v>
      </c>
      <c r="E743" s="476" t="s">
        <v>143</v>
      </c>
      <c r="F743" s="477" t="s">
        <v>144</v>
      </c>
      <c r="G743" s="477" t="s">
        <v>145</v>
      </c>
      <c r="H743" s="477" t="s">
        <v>146</v>
      </c>
      <c r="I743" s="475" t="s">
        <v>148</v>
      </c>
      <c r="J743" s="478" t="s">
        <v>149</v>
      </c>
      <c r="K743" s="479" t="s">
        <v>6379</v>
      </c>
      <c r="L743" s="475" t="s">
        <v>151</v>
      </c>
      <c r="M743" s="476" t="s">
        <v>154</v>
      </c>
      <c r="N743" s="480" t="s">
        <v>6380</v>
      </c>
      <c r="O743" s="481" t="s">
        <v>6381</v>
      </c>
      <c r="P743" s="482" t="s">
        <v>6382</v>
      </c>
    </row>
    <row r="744" spans="1:16" ht="38.25" x14ac:dyDescent="0.25">
      <c r="A744" s="208" t="s">
        <v>3317</v>
      </c>
      <c r="B744" s="500" t="s">
        <v>3203</v>
      </c>
      <c r="C744" s="501" t="s">
        <v>211</v>
      </c>
      <c r="D744" s="501" t="s">
        <v>3204</v>
      </c>
      <c r="E744" s="500" t="s">
        <v>3318</v>
      </c>
      <c r="F744" s="502" t="s">
        <v>7462</v>
      </c>
      <c r="G744" s="502"/>
      <c r="H744" s="503" t="s">
        <v>3319</v>
      </c>
      <c r="I744" s="208" t="s">
        <v>214</v>
      </c>
      <c r="J744" s="504" t="s">
        <v>446</v>
      </c>
      <c r="K744" s="681">
        <v>45469</v>
      </c>
      <c r="L744" s="214" t="s">
        <v>447</v>
      </c>
      <c r="M744" s="685" t="s">
        <v>7463</v>
      </c>
      <c r="N744" s="686"/>
      <c r="O744" s="683"/>
      <c r="P744" s="683"/>
    </row>
    <row r="745" spans="1:16" ht="25.5" x14ac:dyDescent="0.25">
      <c r="A745" s="208" t="s">
        <v>3331</v>
      </c>
      <c r="B745" s="500" t="s">
        <v>3203</v>
      </c>
      <c r="C745" s="501" t="s">
        <v>211</v>
      </c>
      <c r="D745" s="501" t="s">
        <v>3204</v>
      </c>
      <c r="E745" s="500" t="s">
        <v>3332</v>
      </c>
      <c r="F745" s="502" t="s">
        <v>7467</v>
      </c>
      <c r="G745" s="502"/>
      <c r="H745" s="503"/>
      <c r="I745" s="208" t="s">
        <v>214</v>
      </c>
      <c r="J745" s="504" t="s">
        <v>446</v>
      </c>
      <c r="K745" s="681">
        <v>45469</v>
      </c>
      <c r="L745" s="214" t="s">
        <v>447</v>
      </c>
      <c r="M745" s="685" t="s">
        <v>7468</v>
      </c>
      <c r="N745" s="682"/>
      <c r="O745" s="683"/>
      <c r="P745" s="683"/>
    </row>
    <row r="746" spans="1:16" ht="30" x14ac:dyDescent="0.25">
      <c r="A746" s="208" t="s">
        <v>3338</v>
      </c>
      <c r="B746" s="500" t="s">
        <v>3203</v>
      </c>
      <c r="C746" s="501" t="s">
        <v>211</v>
      </c>
      <c r="D746" s="501" t="s">
        <v>3204</v>
      </c>
      <c r="E746" s="500" t="s">
        <v>3339</v>
      </c>
      <c r="F746" s="502" t="s">
        <v>3340</v>
      </c>
      <c r="G746" s="502" t="s">
        <v>3341</v>
      </c>
      <c r="H746" s="503" t="s">
        <v>3342</v>
      </c>
      <c r="I746" s="208" t="s">
        <v>214</v>
      </c>
      <c r="J746" s="504" t="s">
        <v>446</v>
      </c>
      <c r="K746" s="681">
        <v>45469</v>
      </c>
      <c r="L746" s="214" t="s">
        <v>447</v>
      </c>
      <c r="M746" s="685" t="s">
        <v>7360</v>
      </c>
      <c r="N746" s="682"/>
      <c r="O746" s="683"/>
      <c r="P746" s="683"/>
    </row>
    <row r="747" spans="1:16" ht="25.5" x14ac:dyDescent="0.25">
      <c r="A747" s="208">
        <v>381</v>
      </c>
      <c r="B747" s="500" t="s">
        <v>3203</v>
      </c>
      <c r="C747" s="501" t="s">
        <v>211</v>
      </c>
      <c r="D747" s="501" t="s">
        <v>3204</v>
      </c>
      <c r="E747" s="500" t="s">
        <v>3343</v>
      </c>
      <c r="F747" s="502" t="s">
        <v>3344</v>
      </c>
      <c r="G747" s="502"/>
      <c r="H747" s="503"/>
      <c r="I747" s="208" t="s">
        <v>214</v>
      </c>
      <c r="J747" s="504" t="s">
        <v>446</v>
      </c>
      <c r="K747" s="681">
        <v>45469</v>
      </c>
      <c r="L747" s="214" t="s">
        <v>447</v>
      </c>
      <c r="M747" s="685" t="s">
        <v>7360</v>
      </c>
      <c r="N747" s="682"/>
      <c r="O747" s="683"/>
      <c r="P747" s="683"/>
    </row>
    <row r="748" spans="1:16" ht="30" x14ac:dyDescent="0.25">
      <c r="A748" s="208">
        <v>363</v>
      </c>
      <c r="B748" s="500" t="s">
        <v>3203</v>
      </c>
      <c r="C748" s="501" t="s">
        <v>211</v>
      </c>
      <c r="D748" s="501" t="s">
        <v>3204</v>
      </c>
      <c r="E748" s="500" t="s">
        <v>3285</v>
      </c>
      <c r="F748" s="502" t="s">
        <v>3286</v>
      </c>
      <c r="G748" s="502" t="s">
        <v>3287</v>
      </c>
      <c r="H748" s="503" t="s">
        <v>3288</v>
      </c>
      <c r="I748" s="208" t="s">
        <v>214</v>
      </c>
      <c r="J748" s="504" t="s">
        <v>446</v>
      </c>
      <c r="K748" s="681">
        <v>45469</v>
      </c>
      <c r="L748" s="214" t="s">
        <v>447</v>
      </c>
      <c r="M748" s="685" t="s">
        <v>7357</v>
      </c>
      <c r="N748" s="682"/>
      <c r="O748" s="683"/>
      <c r="P748" s="683"/>
    </row>
    <row r="749" spans="1:16" ht="30" x14ac:dyDescent="0.25">
      <c r="A749" s="208" t="s">
        <v>3292</v>
      </c>
      <c r="B749" s="500" t="s">
        <v>3203</v>
      </c>
      <c r="C749" s="501" t="s">
        <v>211</v>
      </c>
      <c r="D749" s="501" t="s">
        <v>3204</v>
      </c>
      <c r="E749" s="500" t="s">
        <v>3293</v>
      </c>
      <c r="F749" s="502" t="s">
        <v>3294</v>
      </c>
      <c r="G749" s="502"/>
      <c r="H749" s="503" t="s">
        <v>3295</v>
      </c>
      <c r="I749" s="208" t="s">
        <v>214</v>
      </c>
      <c r="J749" s="504" t="s">
        <v>446</v>
      </c>
      <c r="K749" s="681">
        <v>45469</v>
      </c>
      <c r="L749" s="214" t="s">
        <v>447</v>
      </c>
      <c r="M749" s="685" t="s">
        <v>7359</v>
      </c>
      <c r="N749" s="682"/>
      <c r="O749" s="683"/>
      <c r="P749" s="683"/>
    </row>
    <row r="750" spans="1:16" s="185" customFormat="1" ht="25.5" x14ac:dyDescent="0.25">
      <c r="A750" s="208" t="s">
        <v>3301</v>
      </c>
      <c r="B750" s="500" t="s">
        <v>3203</v>
      </c>
      <c r="C750" s="501" t="s">
        <v>211</v>
      </c>
      <c r="D750" s="501" t="s">
        <v>3204</v>
      </c>
      <c r="E750" s="500" t="s">
        <v>3302</v>
      </c>
      <c r="F750" s="502" t="s">
        <v>3303</v>
      </c>
      <c r="G750" s="502"/>
      <c r="H750" s="503"/>
      <c r="I750" s="208" t="s">
        <v>214</v>
      </c>
      <c r="J750" s="504" t="s">
        <v>446</v>
      </c>
      <c r="K750" s="681">
        <v>45469</v>
      </c>
      <c r="L750" s="214" t="s">
        <v>447</v>
      </c>
      <c r="M750" s="685" t="s">
        <v>7469</v>
      </c>
      <c r="N750" s="682"/>
      <c r="O750" s="683"/>
      <c r="P750" s="683"/>
    </row>
    <row r="751" spans="1:16" ht="38.25" x14ac:dyDescent="0.25">
      <c r="A751" s="208" t="s">
        <v>3308</v>
      </c>
      <c r="B751" s="500" t="s">
        <v>3203</v>
      </c>
      <c r="C751" s="501" t="s">
        <v>211</v>
      </c>
      <c r="D751" s="501" t="s">
        <v>3204</v>
      </c>
      <c r="E751" s="500" t="s">
        <v>3309</v>
      </c>
      <c r="F751" s="502">
        <v>7946173023</v>
      </c>
      <c r="G751" s="502"/>
      <c r="H751" s="503"/>
      <c r="I751" s="208" t="s">
        <v>214</v>
      </c>
      <c r="J751" s="504" t="s">
        <v>446</v>
      </c>
      <c r="K751" s="681">
        <v>45469</v>
      </c>
      <c r="L751" s="214" t="s">
        <v>447</v>
      </c>
      <c r="M751" s="685" t="s">
        <v>7470</v>
      </c>
      <c r="N751" s="686"/>
      <c r="O751" s="683"/>
      <c r="P751" s="683"/>
    </row>
    <row r="752" spans="1:16" ht="38.25" x14ac:dyDescent="0.25">
      <c r="A752" s="208" t="s">
        <v>3314</v>
      </c>
      <c r="B752" s="500" t="s">
        <v>3203</v>
      </c>
      <c r="C752" s="501" t="s">
        <v>211</v>
      </c>
      <c r="D752" s="501" t="s">
        <v>3204</v>
      </c>
      <c r="E752" s="500" t="s">
        <v>3315</v>
      </c>
      <c r="F752" s="502" t="s">
        <v>3316</v>
      </c>
      <c r="G752" s="502"/>
      <c r="H752" s="503"/>
      <c r="I752" s="208" t="s">
        <v>214</v>
      </c>
      <c r="J752" s="504" t="s">
        <v>446</v>
      </c>
      <c r="K752" s="681">
        <v>45469</v>
      </c>
      <c r="L752" s="214" t="s">
        <v>447</v>
      </c>
      <c r="M752" s="685" t="s">
        <v>7471</v>
      </c>
      <c r="N752" s="686"/>
      <c r="O752" s="683"/>
      <c r="P752" s="683"/>
    </row>
    <row r="753" spans="1:16" ht="38.25" x14ac:dyDescent="0.25">
      <c r="A753" s="208" t="s">
        <v>3325</v>
      </c>
      <c r="B753" s="500" t="s">
        <v>3203</v>
      </c>
      <c r="C753" s="501" t="s">
        <v>211</v>
      </c>
      <c r="D753" s="501" t="s">
        <v>3204</v>
      </c>
      <c r="E753" s="500" t="s">
        <v>3326</v>
      </c>
      <c r="F753" s="502" t="s">
        <v>3327</v>
      </c>
      <c r="G753" s="502"/>
      <c r="H753" s="503"/>
      <c r="I753" s="208" t="s">
        <v>214</v>
      </c>
      <c r="J753" s="504" t="s">
        <v>446</v>
      </c>
      <c r="K753" s="681">
        <v>45469</v>
      </c>
      <c r="L753" s="214" t="s">
        <v>447</v>
      </c>
      <c r="M753" s="685" t="s">
        <v>7466</v>
      </c>
      <c r="N753" s="682"/>
      <c r="O753" s="683"/>
      <c r="P753" s="683"/>
    </row>
    <row r="754" spans="1:16" ht="25.5" x14ac:dyDescent="0.25">
      <c r="A754" s="208">
        <v>3</v>
      </c>
      <c r="B754" s="500" t="s">
        <v>893</v>
      </c>
      <c r="C754" s="501" t="s">
        <v>211</v>
      </c>
      <c r="D754" s="501" t="s">
        <v>894</v>
      </c>
      <c r="E754" s="500" t="s">
        <v>1139</v>
      </c>
      <c r="F754" s="502" t="s">
        <v>1140</v>
      </c>
      <c r="G754" s="502"/>
      <c r="H754" s="503" t="s">
        <v>1141</v>
      </c>
      <c r="I754" s="208" t="s">
        <v>214</v>
      </c>
      <c r="J754" s="504" t="s">
        <v>446</v>
      </c>
      <c r="K754" s="681">
        <v>45469</v>
      </c>
      <c r="L754" s="214" t="s">
        <v>447</v>
      </c>
      <c r="M754" s="685" t="s">
        <v>7472</v>
      </c>
      <c r="N754" s="686"/>
      <c r="O754" s="683"/>
      <c r="P754" s="683"/>
    </row>
    <row r="755" spans="1:16" s="185" customFormat="1" ht="25.5" x14ac:dyDescent="0.25">
      <c r="A755" s="208">
        <v>5</v>
      </c>
      <c r="B755" s="500" t="s">
        <v>893</v>
      </c>
      <c r="C755" s="501" t="s">
        <v>211</v>
      </c>
      <c r="D755" s="501" t="s">
        <v>894</v>
      </c>
      <c r="E755" s="500" t="s">
        <v>1328</v>
      </c>
      <c r="F755" s="502" t="s">
        <v>1329</v>
      </c>
      <c r="G755" s="502" t="s">
        <v>1330</v>
      </c>
      <c r="H755" s="503"/>
      <c r="I755" s="208" t="s">
        <v>214</v>
      </c>
      <c r="J755" s="504" t="s">
        <v>446</v>
      </c>
      <c r="K755" s="681">
        <v>45469</v>
      </c>
      <c r="L755" s="214" t="s">
        <v>447</v>
      </c>
      <c r="M755" s="685" t="s">
        <v>7472</v>
      </c>
      <c r="N755" s="682"/>
      <c r="O755" s="683"/>
      <c r="P755" s="683"/>
    </row>
    <row r="756" spans="1:16" ht="15.75" thickBot="1" x14ac:dyDescent="0.3">
      <c r="D756" t="s">
        <v>372</v>
      </c>
    </row>
    <row r="757" spans="1:16" ht="18" thickBot="1" x14ac:dyDescent="0.35">
      <c r="A757" s="467"/>
      <c r="B757" s="469"/>
      <c r="C757" s="498"/>
      <c r="D757" s="468"/>
      <c r="E757" s="468"/>
      <c r="F757" s="468"/>
      <c r="G757" s="468"/>
      <c r="H757" s="469" t="s">
        <v>6772</v>
      </c>
      <c r="I757" s="468"/>
      <c r="J757" s="468"/>
      <c r="K757" s="470"/>
      <c r="L757" s="468"/>
      <c r="M757" s="471"/>
      <c r="N757" s="468"/>
      <c r="O757" s="472"/>
      <c r="P757" s="473"/>
    </row>
    <row r="758" spans="1:16" ht="51.75" thickBot="1" x14ac:dyDescent="0.3">
      <c r="A758" s="474" t="s">
        <v>137</v>
      </c>
      <c r="B758" s="496" t="s">
        <v>138</v>
      </c>
      <c r="C758" s="475" t="s">
        <v>139</v>
      </c>
      <c r="D758" s="475" t="s">
        <v>141</v>
      </c>
      <c r="E758" s="476" t="s">
        <v>143</v>
      </c>
      <c r="F758" s="477" t="s">
        <v>144</v>
      </c>
      <c r="G758" s="477" t="s">
        <v>145</v>
      </c>
      <c r="H758" s="477" t="s">
        <v>146</v>
      </c>
      <c r="I758" s="475" t="s">
        <v>148</v>
      </c>
      <c r="J758" s="478" t="s">
        <v>149</v>
      </c>
      <c r="K758" s="479" t="s">
        <v>6379</v>
      </c>
      <c r="L758" s="475" t="s">
        <v>151</v>
      </c>
      <c r="M758" s="476" t="s">
        <v>154</v>
      </c>
      <c r="N758" s="480" t="s">
        <v>6380</v>
      </c>
      <c r="O758" s="481" t="s">
        <v>6381</v>
      </c>
      <c r="P758" s="482" t="s">
        <v>6382</v>
      </c>
    </row>
    <row r="759" spans="1:16" ht="26.25" customHeight="1" x14ac:dyDescent="0.25">
      <c r="A759" s="619">
        <v>30</v>
      </c>
      <c r="B759" s="620" t="s">
        <v>237</v>
      </c>
      <c r="C759" s="621" t="s">
        <v>211</v>
      </c>
      <c r="D759" s="621" t="s">
        <v>238</v>
      </c>
      <c r="E759" s="620" t="s">
        <v>6350</v>
      </c>
      <c r="F759" s="622">
        <v>7707478425</v>
      </c>
      <c r="G759" s="622"/>
      <c r="H759" s="652" t="s">
        <v>6352</v>
      </c>
      <c r="I759" s="619" t="s">
        <v>214</v>
      </c>
      <c r="J759" s="624" t="s">
        <v>225</v>
      </c>
      <c r="K759" s="661">
        <v>45470</v>
      </c>
      <c r="L759" s="654" t="s">
        <v>6383</v>
      </c>
      <c r="M759" s="626" t="s">
        <v>6774</v>
      </c>
      <c r="N759" s="627"/>
      <c r="O759" s="628"/>
      <c r="P759" s="628"/>
    </row>
    <row r="760" spans="1:16" ht="30" x14ac:dyDescent="0.25">
      <c r="A760" s="208">
        <v>8</v>
      </c>
      <c r="B760" s="500" t="s">
        <v>2606</v>
      </c>
      <c r="C760" s="501" t="s">
        <v>211</v>
      </c>
      <c r="D760" s="501" t="s">
        <v>2607</v>
      </c>
      <c r="E760" s="500" t="s">
        <v>2811</v>
      </c>
      <c r="F760" s="502" t="s">
        <v>3511</v>
      </c>
      <c r="G760" s="502"/>
      <c r="H760" s="465" t="s">
        <v>3512</v>
      </c>
      <c r="I760" s="269" t="s">
        <v>214</v>
      </c>
      <c r="J760" s="493" t="s">
        <v>225</v>
      </c>
      <c r="K760" s="464">
        <v>45470</v>
      </c>
      <c r="L760" s="440" t="s">
        <v>6383</v>
      </c>
      <c r="M760" s="276" t="s">
        <v>6774</v>
      </c>
      <c r="N760" s="484"/>
      <c r="O760" s="485"/>
      <c r="P760" s="485"/>
    </row>
    <row r="761" spans="1:16" ht="30" x14ac:dyDescent="0.25">
      <c r="A761" s="208">
        <v>10</v>
      </c>
      <c r="B761" s="500" t="s">
        <v>2606</v>
      </c>
      <c r="C761" s="501" t="s">
        <v>211</v>
      </c>
      <c r="D761" s="501" t="s">
        <v>2607</v>
      </c>
      <c r="E761" s="500" t="s">
        <v>2608</v>
      </c>
      <c r="F761" s="502" t="s">
        <v>2609</v>
      </c>
      <c r="G761" s="502"/>
      <c r="H761" s="465" t="s">
        <v>2610</v>
      </c>
      <c r="I761" s="269" t="s">
        <v>214</v>
      </c>
      <c r="J761" s="493" t="s">
        <v>225</v>
      </c>
      <c r="K761" s="464">
        <v>45470</v>
      </c>
      <c r="L761" s="440" t="s">
        <v>6383</v>
      </c>
      <c r="M761" s="276" t="s">
        <v>6774</v>
      </c>
      <c r="N761" s="486"/>
      <c r="O761" s="485"/>
      <c r="P761" s="485"/>
    </row>
    <row r="762" spans="1:16" ht="25.5" x14ac:dyDescent="0.25">
      <c r="A762" s="208">
        <v>12</v>
      </c>
      <c r="B762" s="500" t="s">
        <v>2606</v>
      </c>
      <c r="C762" s="501" t="s">
        <v>211</v>
      </c>
      <c r="D762" s="501" t="s">
        <v>2607</v>
      </c>
      <c r="E762" s="500" t="s">
        <v>2755</v>
      </c>
      <c r="F762" s="502" t="s">
        <v>2756</v>
      </c>
      <c r="G762" s="502"/>
      <c r="H762" s="465"/>
      <c r="I762" s="269" t="s">
        <v>214</v>
      </c>
      <c r="J762" s="493" t="s">
        <v>225</v>
      </c>
      <c r="K762" s="464">
        <v>45470</v>
      </c>
      <c r="L762" s="440" t="s">
        <v>264</v>
      </c>
      <c r="M762" s="276" t="s">
        <v>6774</v>
      </c>
      <c r="N762" s="486"/>
      <c r="O762" s="485"/>
      <c r="P762" s="485"/>
    </row>
    <row r="763" spans="1:16" ht="25.5" x14ac:dyDescent="0.25">
      <c r="A763" s="208" t="s">
        <v>3007</v>
      </c>
      <c r="B763" s="500" t="s">
        <v>2606</v>
      </c>
      <c r="C763" s="501" t="s">
        <v>211</v>
      </c>
      <c r="D763" s="501" t="s">
        <v>2607</v>
      </c>
      <c r="E763" s="500" t="s">
        <v>3008</v>
      </c>
      <c r="F763" s="502" t="s">
        <v>3009</v>
      </c>
      <c r="G763" s="502" t="s">
        <v>3010</v>
      </c>
      <c r="H763" s="465" t="s">
        <v>3011</v>
      </c>
      <c r="I763" s="269" t="s">
        <v>214</v>
      </c>
      <c r="J763" s="493" t="s">
        <v>225</v>
      </c>
      <c r="K763" s="464">
        <v>45470</v>
      </c>
      <c r="L763" s="440" t="s">
        <v>264</v>
      </c>
      <c r="M763" s="276" t="s">
        <v>6774</v>
      </c>
      <c r="N763" s="486"/>
      <c r="O763" s="485"/>
      <c r="P763" s="485"/>
    </row>
    <row r="764" spans="1:16" ht="25.5" x14ac:dyDescent="0.25">
      <c r="A764" s="269">
        <v>16</v>
      </c>
      <c r="B764" s="275" t="s">
        <v>2606</v>
      </c>
      <c r="C764" s="273" t="s">
        <v>211</v>
      </c>
      <c r="D764" s="273" t="s">
        <v>2607</v>
      </c>
      <c r="E764" s="275" t="s">
        <v>3035</v>
      </c>
      <c r="F764" s="272" t="s">
        <v>3036</v>
      </c>
      <c r="G764" s="272"/>
      <c r="H764" s="465" t="s">
        <v>3037</v>
      </c>
      <c r="I764" s="269" t="s">
        <v>214</v>
      </c>
      <c r="J764" s="493" t="s">
        <v>225</v>
      </c>
      <c r="K764" s="464">
        <v>45470</v>
      </c>
      <c r="L764" s="440" t="s">
        <v>264</v>
      </c>
      <c r="M764" s="276" t="s">
        <v>6774</v>
      </c>
      <c r="N764" s="484"/>
      <c r="O764" s="485"/>
      <c r="P764" s="485"/>
    </row>
    <row r="765" spans="1:16" ht="15.75" thickBot="1" x14ac:dyDescent="0.3"/>
    <row r="766" spans="1:16" ht="18" thickBot="1" x14ac:dyDescent="0.35">
      <c r="A766" s="467"/>
      <c r="B766" s="469"/>
      <c r="C766" s="498"/>
      <c r="D766" s="468"/>
      <c r="E766" s="468"/>
      <c r="F766" s="468"/>
      <c r="G766" s="468"/>
      <c r="H766" s="469" t="s">
        <v>6773</v>
      </c>
      <c r="I766" s="468"/>
      <c r="J766" s="468"/>
      <c r="K766" s="470"/>
      <c r="L766" s="468"/>
      <c r="M766" s="471"/>
      <c r="N766" s="468"/>
      <c r="O766" s="472"/>
      <c r="P766" s="473"/>
    </row>
    <row r="767" spans="1:16" ht="51.75" thickBot="1" x14ac:dyDescent="0.3">
      <c r="A767" s="474" t="s">
        <v>137</v>
      </c>
      <c r="B767" s="496" t="s">
        <v>138</v>
      </c>
      <c r="C767" s="475" t="s">
        <v>139</v>
      </c>
      <c r="D767" s="475" t="s">
        <v>141</v>
      </c>
      <c r="E767" s="476" t="s">
        <v>143</v>
      </c>
      <c r="F767" s="477" t="s">
        <v>144</v>
      </c>
      <c r="G767" s="477" t="s">
        <v>145</v>
      </c>
      <c r="H767" s="477" t="s">
        <v>146</v>
      </c>
      <c r="I767" s="475" t="s">
        <v>148</v>
      </c>
      <c r="J767" s="478" t="s">
        <v>149</v>
      </c>
      <c r="K767" s="479" t="s">
        <v>6379</v>
      </c>
      <c r="L767" s="475" t="s">
        <v>151</v>
      </c>
      <c r="M767" s="476" t="s">
        <v>154</v>
      </c>
      <c r="N767" s="480" t="s">
        <v>6380</v>
      </c>
      <c r="O767" s="481" t="s">
        <v>6381</v>
      </c>
      <c r="P767" s="482" t="s">
        <v>6382</v>
      </c>
    </row>
    <row r="768" spans="1:16" s="185" customFormat="1" ht="25.5" x14ac:dyDescent="0.25">
      <c r="A768" s="208" t="s">
        <v>2325</v>
      </c>
      <c r="B768" s="500" t="s">
        <v>336</v>
      </c>
      <c r="C768" s="501" t="s">
        <v>211</v>
      </c>
      <c r="D768" s="501" t="s">
        <v>354</v>
      </c>
      <c r="E768" s="500"/>
      <c r="F768" s="752" t="s">
        <v>6622</v>
      </c>
      <c r="G768" s="502"/>
      <c r="H768" s="503"/>
      <c r="I768" s="208" t="s">
        <v>214</v>
      </c>
      <c r="J768" s="504" t="s">
        <v>340</v>
      </c>
      <c r="K768" s="681">
        <v>45470</v>
      </c>
      <c r="L768" s="214" t="s">
        <v>6383</v>
      </c>
      <c r="M768" s="685" t="s">
        <v>6622</v>
      </c>
      <c r="N768" s="682"/>
      <c r="O768" s="683"/>
      <c r="P768" s="683"/>
    </row>
    <row r="769" spans="1:16" s="185" customFormat="1" ht="26.25" customHeight="1" x14ac:dyDescent="0.25">
      <c r="A769" s="208" t="s">
        <v>2012</v>
      </c>
      <c r="B769" s="500" t="s">
        <v>1224</v>
      </c>
      <c r="C769" s="501" t="s">
        <v>211</v>
      </c>
      <c r="D769" s="501" t="s">
        <v>1225</v>
      </c>
      <c r="E769" s="500" t="s">
        <v>2013</v>
      </c>
      <c r="F769" s="502">
        <v>7815443584</v>
      </c>
      <c r="G769" s="502"/>
      <c r="H769" s="503"/>
      <c r="I769" s="208" t="s">
        <v>214</v>
      </c>
      <c r="J769" s="504" t="s">
        <v>340</v>
      </c>
      <c r="K769" s="681">
        <v>45470</v>
      </c>
      <c r="L769" s="214" t="s">
        <v>6383</v>
      </c>
      <c r="M769" s="680" t="s">
        <v>6774</v>
      </c>
      <c r="N769" s="682"/>
      <c r="O769" s="683"/>
      <c r="P769" s="683"/>
    </row>
    <row r="770" spans="1:16" s="185" customFormat="1" ht="25.5" x14ac:dyDescent="0.25">
      <c r="A770" s="208">
        <v>2</v>
      </c>
      <c r="B770" s="500" t="s">
        <v>1624</v>
      </c>
      <c r="C770" s="501" t="s">
        <v>211</v>
      </c>
      <c r="D770" s="501" t="s">
        <v>1934</v>
      </c>
      <c r="E770" s="500" t="s">
        <v>3892</v>
      </c>
      <c r="F770" s="502" t="s">
        <v>3893</v>
      </c>
      <c r="G770" s="502"/>
      <c r="H770" s="503"/>
      <c r="I770" s="208" t="s">
        <v>214</v>
      </c>
      <c r="J770" s="504" t="s">
        <v>340</v>
      </c>
      <c r="K770" s="681">
        <v>45470</v>
      </c>
      <c r="L770" s="214" t="s">
        <v>6383</v>
      </c>
      <c r="M770" s="685" t="s">
        <v>7454</v>
      </c>
      <c r="N770" s="682"/>
      <c r="O770" s="683"/>
      <c r="P770" s="683"/>
    </row>
    <row r="771" spans="1:16" s="185" customFormat="1" ht="38.25" x14ac:dyDescent="0.25">
      <c r="A771" s="619">
        <v>4</v>
      </c>
      <c r="B771" s="620" t="s">
        <v>1624</v>
      </c>
      <c r="C771" s="621" t="s">
        <v>211</v>
      </c>
      <c r="D771" s="621" t="s">
        <v>1934</v>
      </c>
      <c r="E771" s="620" t="s">
        <v>3894</v>
      </c>
      <c r="F771" s="622" t="s">
        <v>3895</v>
      </c>
      <c r="G771" s="622"/>
      <c r="H771" s="652" t="s">
        <v>3896</v>
      </c>
      <c r="I771" s="619" t="s">
        <v>214</v>
      </c>
      <c r="J771" s="624" t="s">
        <v>340</v>
      </c>
      <c r="K771" s="661">
        <v>45470</v>
      </c>
      <c r="L771" s="654" t="s">
        <v>264</v>
      </c>
      <c r="M771" s="698" t="s">
        <v>7455</v>
      </c>
      <c r="N771" s="627"/>
      <c r="O771" s="628"/>
      <c r="P771" s="628"/>
    </row>
    <row r="772" spans="1:16" s="185" customFormat="1" ht="25.5" x14ac:dyDescent="0.25">
      <c r="A772" s="208">
        <v>6</v>
      </c>
      <c r="B772" s="500" t="s">
        <v>1624</v>
      </c>
      <c r="C772" s="501" t="s">
        <v>211</v>
      </c>
      <c r="D772" s="501" t="s">
        <v>1934</v>
      </c>
      <c r="E772" s="500" t="s">
        <v>3897</v>
      </c>
      <c r="F772" s="502" t="s">
        <v>3898</v>
      </c>
      <c r="G772" s="502" t="s">
        <v>3899</v>
      </c>
      <c r="H772" s="503" t="s">
        <v>3900</v>
      </c>
      <c r="I772" s="208" t="s">
        <v>214</v>
      </c>
      <c r="J772" s="504" t="s">
        <v>340</v>
      </c>
      <c r="K772" s="681">
        <v>45470</v>
      </c>
      <c r="L772" s="214" t="s">
        <v>264</v>
      </c>
      <c r="M772" s="680" t="s">
        <v>6774</v>
      </c>
      <c r="N772" s="682"/>
      <c r="O772" s="683"/>
      <c r="P772" s="683"/>
    </row>
    <row r="773" spans="1:16" ht="25.5" x14ac:dyDescent="0.25">
      <c r="A773" s="208">
        <v>6</v>
      </c>
      <c r="B773" s="500" t="s">
        <v>336</v>
      </c>
      <c r="C773" s="501" t="s">
        <v>211</v>
      </c>
      <c r="D773" s="501" t="s">
        <v>572</v>
      </c>
      <c r="E773" s="500" t="s">
        <v>986</v>
      </c>
      <c r="F773" s="502" t="s">
        <v>987</v>
      </c>
      <c r="G773" s="502"/>
      <c r="H773" s="503"/>
      <c r="I773" s="208" t="s">
        <v>214</v>
      </c>
      <c r="J773" s="504" t="s">
        <v>340</v>
      </c>
      <c r="K773" s="681">
        <v>45470</v>
      </c>
      <c r="L773" s="214" t="s">
        <v>264</v>
      </c>
      <c r="M773" s="680" t="s">
        <v>6774</v>
      </c>
      <c r="N773" s="682"/>
      <c r="O773" s="683"/>
      <c r="P773" s="683"/>
    </row>
    <row r="774" spans="1:16" ht="15.75" thickBot="1" x14ac:dyDescent="0.3"/>
    <row r="775" spans="1:16" ht="18" thickBot="1" x14ac:dyDescent="0.35">
      <c r="A775" s="467"/>
      <c r="B775" s="469"/>
      <c r="C775" s="498"/>
      <c r="D775" s="468"/>
      <c r="E775" s="468"/>
      <c r="F775" s="468"/>
      <c r="G775" s="468"/>
      <c r="H775" s="469" t="s">
        <v>6775</v>
      </c>
      <c r="I775" s="468"/>
      <c r="J775" s="468"/>
      <c r="K775" s="470"/>
      <c r="L775" s="468"/>
      <c r="M775" s="471"/>
      <c r="N775" s="468"/>
      <c r="O775" s="472"/>
      <c r="P775" s="473"/>
    </row>
    <row r="776" spans="1:16" ht="51.75" thickBot="1" x14ac:dyDescent="0.3">
      <c r="A776" s="474" t="s">
        <v>137</v>
      </c>
      <c r="B776" s="496" t="s">
        <v>138</v>
      </c>
      <c r="C776" s="475" t="s">
        <v>139</v>
      </c>
      <c r="D776" s="475" t="s">
        <v>141</v>
      </c>
      <c r="E776" s="476" t="s">
        <v>143</v>
      </c>
      <c r="F776" s="477" t="s">
        <v>144</v>
      </c>
      <c r="G776" s="477" t="s">
        <v>145</v>
      </c>
      <c r="H776" s="477" t="s">
        <v>146</v>
      </c>
      <c r="I776" s="475" t="s">
        <v>148</v>
      </c>
      <c r="J776" s="478" t="s">
        <v>149</v>
      </c>
      <c r="K776" s="479" t="s">
        <v>6379</v>
      </c>
      <c r="L776" s="475" t="s">
        <v>151</v>
      </c>
      <c r="M776" s="476" t="s">
        <v>154</v>
      </c>
      <c r="N776" s="480" t="s">
        <v>6380</v>
      </c>
      <c r="O776" s="481" t="s">
        <v>6381</v>
      </c>
      <c r="P776" s="482" t="s">
        <v>6382</v>
      </c>
    </row>
    <row r="777" spans="1:16" ht="25.5" x14ac:dyDescent="0.25">
      <c r="A777" s="208">
        <v>11</v>
      </c>
      <c r="B777" s="500" t="s">
        <v>441</v>
      </c>
      <c r="C777" s="501" t="s">
        <v>211</v>
      </c>
      <c r="D777" s="501" t="s">
        <v>711</v>
      </c>
      <c r="E777" s="500" t="s">
        <v>1123</v>
      </c>
      <c r="F777" s="502" t="s">
        <v>1124</v>
      </c>
      <c r="G777" s="502"/>
      <c r="H777" s="465" t="s">
        <v>1125</v>
      </c>
      <c r="I777" s="269" t="s">
        <v>214</v>
      </c>
      <c r="J777" s="493" t="s">
        <v>446</v>
      </c>
      <c r="K777" s="464">
        <v>45470</v>
      </c>
      <c r="L777" s="440" t="s">
        <v>447</v>
      </c>
      <c r="M777" s="80" t="s">
        <v>7453</v>
      </c>
      <c r="N777" s="486"/>
      <c r="O777" s="485"/>
      <c r="P777" s="485"/>
    </row>
    <row r="778" spans="1:16" ht="30" x14ac:dyDescent="0.25">
      <c r="A778" s="208">
        <v>20</v>
      </c>
      <c r="B778" s="500" t="s">
        <v>441</v>
      </c>
      <c r="C778" s="501" t="s">
        <v>211</v>
      </c>
      <c r="D778" s="501" t="s">
        <v>442</v>
      </c>
      <c r="E778" s="500" t="s">
        <v>1147</v>
      </c>
      <c r="F778" s="502" t="s">
        <v>1148</v>
      </c>
      <c r="G778" s="502"/>
      <c r="H778" s="465" t="s">
        <v>1149</v>
      </c>
      <c r="I778" s="269" t="s">
        <v>214</v>
      </c>
      <c r="J778" s="493" t="s">
        <v>446</v>
      </c>
      <c r="K778" s="464">
        <v>45470</v>
      </c>
      <c r="L778" s="440" t="s">
        <v>447</v>
      </c>
      <c r="M778" s="276" t="s">
        <v>7525</v>
      </c>
      <c r="N778" s="484" t="s">
        <v>372</v>
      </c>
      <c r="O778" s="485"/>
      <c r="P778" s="485"/>
    </row>
    <row r="779" spans="1:16" ht="30" x14ac:dyDescent="0.25">
      <c r="A779" s="208" t="s">
        <v>684</v>
      </c>
      <c r="B779" s="500" t="s">
        <v>441</v>
      </c>
      <c r="C779" s="501" t="s">
        <v>211</v>
      </c>
      <c r="D779" s="501" t="s">
        <v>442</v>
      </c>
      <c r="E779" s="500" t="s">
        <v>890</v>
      </c>
      <c r="F779" s="502"/>
      <c r="G779" s="502" t="s">
        <v>891</v>
      </c>
      <c r="H779" s="465" t="s">
        <v>892</v>
      </c>
      <c r="I779" s="269" t="s">
        <v>214</v>
      </c>
      <c r="J779" s="493" t="s">
        <v>446</v>
      </c>
      <c r="K779" s="464">
        <v>45470</v>
      </c>
      <c r="L779" s="440" t="s">
        <v>447</v>
      </c>
      <c r="M779" s="276" t="s">
        <v>6774</v>
      </c>
      <c r="N779" s="484"/>
      <c r="O779" s="485"/>
      <c r="P779" s="485"/>
    </row>
    <row r="780" spans="1:16" ht="30" x14ac:dyDescent="0.25">
      <c r="A780" s="208">
        <v>48</v>
      </c>
      <c r="B780" s="500" t="s">
        <v>441</v>
      </c>
      <c r="C780" s="501" t="s">
        <v>211</v>
      </c>
      <c r="D780" s="501" t="s">
        <v>442</v>
      </c>
      <c r="E780" s="500" t="s">
        <v>1132</v>
      </c>
      <c r="F780" s="502"/>
      <c r="G780" s="502" t="s">
        <v>1133</v>
      </c>
      <c r="H780" s="465" t="s">
        <v>1134</v>
      </c>
      <c r="I780" s="269" t="s">
        <v>214</v>
      </c>
      <c r="J780" s="493" t="s">
        <v>446</v>
      </c>
      <c r="K780" s="464">
        <v>45470</v>
      </c>
      <c r="L780" s="440" t="s">
        <v>447</v>
      </c>
      <c r="M780" s="80" t="s">
        <v>7458</v>
      </c>
      <c r="N780" s="486"/>
      <c r="O780" s="485"/>
      <c r="P780" s="485"/>
    </row>
    <row r="781" spans="1:16" ht="38.25" x14ac:dyDescent="0.25">
      <c r="A781" s="208">
        <v>122</v>
      </c>
      <c r="B781" s="500" t="s">
        <v>441</v>
      </c>
      <c r="C781" s="501" t="s">
        <v>211</v>
      </c>
      <c r="D781" s="501" t="s">
        <v>442</v>
      </c>
      <c r="E781" s="500" t="s">
        <v>2694</v>
      </c>
      <c r="F781" s="502"/>
      <c r="G781" s="502" t="s">
        <v>2695</v>
      </c>
      <c r="H781" s="503" t="s">
        <v>7480</v>
      </c>
      <c r="I781" s="208" t="s">
        <v>214</v>
      </c>
      <c r="J781" s="504" t="s">
        <v>446</v>
      </c>
      <c r="K781" s="681">
        <v>45470</v>
      </c>
      <c r="L781" s="214" t="s">
        <v>447</v>
      </c>
      <c r="M781" s="80" t="s">
        <v>7481</v>
      </c>
      <c r="N781" s="682"/>
      <c r="O781" s="683"/>
      <c r="P781" s="683"/>
    </row>
    <row r="782" spans="1:16" ht="30" x14ac:dyDescent="0.25">
      <c r="A782" s="208">
        <v>2</v>
      </c>
      <c r="B782" s="500" t="s">
        <v>4171</v>
      </c>
      <c r="C782" s="501" t="s">
        <v>211</v>
      </c>
      <c r="D782" s="501" t="s">
        <v>4172</v>
      </c>
      <c r="E782" s="500" t="s">
        <v>4173</v>
      </c>
      <c r="F782" s="502" t="s">
        <v>4174</v>
      </c>
      <c r="G782" s="502"/>
      <c r="H782" s="503" t="s">
        <v>4175</v>
      </c>
      <c r="I782" s="208" t="s">
        <v>214</v>
      </c>
      <c r="J782" s="504" t="s">
        <v>446</v>
      </c>
      <c r="K782" s="681">
        <v>45470</v>
      </c>
      <c r="L782" s="214" t="s">
        <v>447</v>
      </c>
      <c r="M782" s="680" t="s">
        <v>6774</v>
      </c>
      <c r="N782" s="682"/>
      <c r="O782" s="683"/>
      <c r="P782" s="683"/>
    </row>
    <row r="783" spans="1:16" ht="25.5" x14ac:dyDescent="0.25">
      <c r="A783" s="208">
        <v>4</v>
      </c>
      <c r="B783" s="500" t="s">
        <v>4171</v>
      </c>
      <c r="C783" s="501" t="s">
        <v>211</v>
      </c>
      <c r="D783" s="501" t="s">
        <v>4172</v>
      </c>
      <c r="E783" s="500" t="s">
        <v>4176</v>
      </c>
      <c r="F783" s="502" t="s">
        <v>4177</v>
      </c>
      <c r="G783" s="502"/>
      <c r="H783" s="503"/>
      <c r="I783" s="208" t="s">
        <v>214</v>
      </c>
      <c r="J783" s="504" t="s">
        <v>446</v>
      </c>
      <c r="K783" s="681">
        <v>45474</v>
      </c>
      <c r="L783" s="214" t="s">
        <v>447</v>
      </c>
      <c r="M783" s="680" t="s">
        <v>6774</v>
      </c>
      <c r="N783" s="686"/>
      <c r="O783" s="683"/>
      <c r="P783" s="683"/>
    </row>
    <row r="784" spans="1:16" ht="25.5" x14ac:dyDescent="0.25">
      <c r="A784" s="208">
        <v>6</v>
      </c>
      <c r="B784" s="500" t="s">
        <v>4171</v>
      </c>
      <c r="C784" s="501" t="s">
        <v>211</v>
      </c>
      <c r="D784" s="501" t="s">
        <v>4172</v>
      </c>
      <c r="E784" s="500" t="s">
        <v>4178</v>
      </c>
      <c r="F784" s="502"/>
      <c r="G784" s="502" t="s">
        <v>4179</v>
      </c>
      <c r="H784" s="503"/>
      <c r="I784" s="208" t="s">
        <v>214</v>
      </c>
      <c r="J784" s="504" t="s">
        <v>446</v>
      </c>
      <c r="K784" s="681">
        <v>45470</v>
      </c>
      <c r="L784" s="214" t="s">
        <v>447</v>
      </c>
      <c r="M784" s="680" t="s">
        <v>6774</v>
      </c>
      <c r="N784" s="682"/>
      <c r="O784" s="683"/>
      <c r="P784" s="683"/>
    </row>
    <row r="785" spans="1:16" ht="38.25" x14ac:dyDescent="0.25">
      <c r="A785" s="208">
        <v>8</v>
      </c>
      <c r="B785" s="500" t="s">
        <v>4171</v>
      </c>
      <c r="C785" s="501" t="s">
        <v>211</v>
      </c>
      <c r="D785" s="501" t="s">
        <v>4172</v>
      </c>
      <c r="E785" s="500" t="s">
        <v>4180</v>
      </c>
      <c r="F785" s="502" t="s">
        <v>4181</v>
      </c>
      <c r="G785" s="502" t="s">
        <v>7460</v>
      </c>
      <c r="H785" s="503" t="s">
        <v>4182</v>
      </c>
      <c r="I785" s="208" t="s">
        <v>214</v>
      </c>
      <c r="J785" s="504" t="s">
        <v>446</v>
      </c>
      <c r="K785" s="681">
        <v>45470</v>
      </c>
      <c r="L785" s="214" t="s">
        <v>447</v>
      </c>
      <c r="M785" s="685" t="s">
        <v>7768</v>
      </c>
      <c r="N785" s="682"/>
      <c r="O785" s="683"/>
      <c r="P785" s="683"/>
    </row>
    <row r="786" spans="1:16" s="185" customFormat="1" ht="25.5" x14ac:dyDescent="0.25">
      <c r="A786" s="208">
        <v>9</v>
      </c>
      <c r="B786" s="500" t="s">
        <v>1264</v>
      </c>
      <c r="C786" s="501" t="s">
        <v>211</v>
      </c>
      <c r="D786" s="501" t="s">
        <v>1265</v>
      </c>
      <c r="E786" s="500" t="s">
        <v>1484</v>
      </c>
      <c r="F786" s="502"/>
      <c r="G786" s="502" t="s">
        <v>1485</v>
      </c>
      <c r="H786" s="503"/>
      <c r="I786" s="208" t="s">
        <v>214</v>
      </c>
      <c r="J786" s="504" t="s">
        <v>446</v>
      </c>
      <c r="K786" s="681">
        <v>45470</v>
      </c>
      <c r="L786" s="214" t="s">
        <v>447</v>
      </c>
      <c r="M786" s="685" t="s">
        <v>7461</v>
      </c>
      <c r="N786" s="682"/>
      <c r="O786" s="683"/>
      <c r="P786" s="683"/>
    </row>
    <row r="787" spans="1:16" s="185" customFormat="1" ht="30" x14ac:dyDescent="0.25">
      <c r="A787" s="619" t="s">
        <v>244</v>
      </c>
      <c r="B787" s="620" t="s">
        <v>1176</v>
      </c>
      <c r="C787" s="621" t="s">
        <v>211</v>
      </c>
      <c r="D787" s="621" t="s">
        <v>1177</v>
      </c>
      <c r="E787" s="620" t="s">
        <v>1498</v>
      </c>
      <c r="F787" s="622" t="s">
        <v>1499</v>
      </c>
      <c r="G787" s="622" t="s">
        <v>1500</v>
      </c>
      <c r="H787" s="652" t="s">
        <v>1501</v>
      </c>
      <c r="I787" s="619" t="s">
        <v>214</v>
      </c>
      <c r="J787" s="624" t="s">
        <v>446</v>
      </c>
      <c r="K787" s="661">
        <v>45470</v>
      </c>
      <c r="L787" s="654" t="s">
        <v>447</v>
      </c>
      <c r="M787" s="698" t="s">
        <v>7699</v>
      </c>
      <c r="N787" s="627"/>
      <c r="O787" s="628"/>
      <c r="P787" s="628"/>
    </row>
    <row r="788" spans="1:16" ht="15.75" thickBot="1" x14ac:dyDescent="0.3"/>
    <row r="789" spans="1:16" ht="18" thickBot="1" x14ac:dyDescent="0.35">
      <c r="A789" s="467"/>
      <c r="B789" s="469"/>
      <c r="C789" s="498"/>
      <c r="D789" s="468"/>
      <c r="E789" s="468"/>
      <c r="F789" s="468"/>
      <c r="G789" s="468"/>
      <c r="H789" s="469" t="s">
        <v>6776</v>
      </c>
      <c r="I789" s="468"/>
      <c r="J789" s="468"/>
      <c r="K789" s="470"/>
      <c r="L789" s="468"/>
      <c r="M789" s="471"/>
      <c r="N789" s="468"/>
      <c r="O789" s="472"/>
      <c r="P789" s="473"/>
    </row>
    <row r="790" spans="1:16" ht="51.75" thickBot="1" x14ac:dyDescent="0.3">
      <c r="A790" s="474" t="s">
        <v>137</v>
      </c>
      <c r="B790" s="496" t="s">
        <v>138</v>
      </c>
      <c r="C790" s="475" t="s">
        <v>139</v>
      </c>
      <c r="D790" s="475" t="s">
        <v>141</v>
      </c>
      <c r="E790" s="476" t="s">
        <v>143</v>
      </c>
      <c r="F790" s="477" t="s">
        <v>144</v>
      </c>
      <c r="G790" s="477" t="s">
        <v>145</v>
      </c>
      <c r="H790" s="477" t="s">
        <v>146</v>
      </c>
      <c r="I790" s="475" t="s">
        <v>148</v>
      </c>
      <c r="J790" s="478" t="s">
        <v>149</v>
      </c>
      <c r="K790" s="479" t="s">
        <v>6379</v>
      </c>
      <c r="L790" s="475" t="s">
        <v>151</v>
      </c>
      <c r="M790" s="476" t="s">
        <v>154</v>
      </c>
      <c r="N790" s="480" t="s">
        <v>6380</v>
      </c>
      <c r="O790" s="481" t="s">
        <v>6381</v>
      </c>
      <c r="P790" s="482" t="s">
        <v>6382</v>
      </c>
    </row>
    <row r="791" spans="1:16" ht="30" x14ac:dyDescent="0.25">
      <c r="A791" s="619">
        <v>15</v>
      </c>
      <c r="B791" s="620" t="s">
        <v>1624</v>
      </c>
      <c r="C791" s="621" t="s">
        <v>211</v>
      </c>
      <c r="D791" s="621" t="s">
        <v>1625</v>
      </c>
      <c r="E791" s="620" t="s">
        <v>1626</v>
      </c>
      <c r="F791" s="622"/>
      <c r="G791" s="622" t="s">
        <v>1627</v>
      </c>
      <c r="H791" s="652" t="s">
        <v>1628</v>
      </c>
      <c r="I791" s="619" t="s">
        <v>214</v>
      </c>
      <c r="J791" s="624" t="s">
        <v>340</v>
      </c>
      <c r="K791" s="661">
        <v>45471</v>
      </c>
      <c r="L791" s="654" t="s">
        <v>6383</v>
      </c>
      <c r="M791" s="698" t="s">
        <v>7782</v>
      </c>
      <c r="N791" s="691" t="s">
        <v>7783</v>
      </c>
      <c r="O791" s="628"/>
      <c r="P791" s="628"/>
    </row>
    <row r="792" spans="1:16" ht="25.5" x14ac:dyDescent="0.25">
      <c r="A792" s="208">
        <v>8</v>
      </c>
      <c r="B792" s="500" t="s">
        <v>1624</v>
      </c>
      <c r="C792" s="501" t="s">
        <v>211</v>
      </c>
      <c r="D792" s="501" t="s">
        <v>1934</v>
      </c>
      <c r="E792" s="500" t="s">
        <v>3901</v>
      </c>
      <c r="F792" s="502"/>
      <c r="G792" s="502" t="s">
        <v>3902</v>
      </c>
      <c r="H792" s="503"/>
      <c r="I792" s="269" t="s">
        <v>214</v>
      </c>
      <c r="J792" s="493" t="s">
        <v>340</v>
      </c>
      <c r="K792" s="464">
        <v>45471</v>
      </c>
      <c r="L792" s="440" t="s">
        <v>6383</v>
      </c>
      <c r="M792" s="80" t="s">
        <v>7447</v>
      </c>
      <c r="N792" s="486"/>
      <c r="O792" s="485"/>
      <c r="P792" s="485"/>
    </row>
    <row r="793" spans="1:16" ht="30" x14ac:dyDescent="0.25">
      <c r="A793" s="208">
        <v>10</v>
      </c>
      <c r="B793" s="500" t="s">
        <v>1624</v>
      </c>
      <c r="C793" s="501" t="s">
        <v>211</v>
      </c>
      <c r="D793" s="501" t="s">
        <v>1934</v>
      </c>
      <c r="E793" s="500" t="s">
        <v>3903</v>
      </c>
      <c r="F793" s="502"/>
      <c r="G793" s="502"/>
      <c r="H793" s="503" t="s">
        <v>3904</v>
      </c>
      <c r="I793" s="269" t="s">
        <v>214</v>
      </c>
      <c r="J793" s="493" t="s">
        <v>340</v>
      </c>
      <c r="K793" s="464">
        <v>45471</v>
      </c>
      <c r="L793" s="440" t="s">
        <v>6383</v>
      </c>
      <c r="M793" s="80" t="s">
        <v>7464</v>
      </c>
      <c r="N793" s="486"/>
      <c r="O793" s="485"/>
      <c r="P793" s="485"/>
    </row>
    <row r="794" spans="1:16" ht="25.5" x14ac:dyDescent="0.25">
      <c r="A794" s="208">
        <v>16</v>
      </c>
      <c r="B794" s="500" t="s">
        <v>1624</v>
      </c>
      <c r="C794" s="501" t="s">
        <v>211</v>
      </c>
      <c r="D794" s="501" t="s">
        <v>1934</v>
      </c>
      <c r="E794" s="500" t="s">
        <v>3908</v>
      </c>
      <c r="F794" s="502"/>
      <c r="G794" s="502" t="s">
        <v>3909</v>
      </c>
      <c r="H794" s="503" t="s">
        <v>3910</v>
      </c>
      <c r="I794" s="269" t="s">
        <v>214</v>
      </c>
      <c r="J794" s="493" t="s">
        <v>340</v>
      </c>
      <c r="K794" s="464">
        <v>45471</v>
      </c>
      <c r="L794" s="440" t="s">
        <v>264</v>
      </c>
      <c r="M794" s="276" t="s">
        <v>7295</v>
      </c>
      <c r="N794" s="484"/>
      <c r="O794" s="485"/>
      <c r="P794" s="485"/>
    </row>
    <row r="795" spans="1:16" ht="25.5" x14ac:dyDescent="0.25">
      <c r="A795" s="208" t="s">
        <v>856</v>
      </c>
      <c r="B795" s="500" t="s">
        <v>598</v>
      </c>
      <c r="C795" s="501" t="s">
        <v>211</v>
      </c>
      <c r="D795" s="501" t="s">
        <v>599</v>
      </c>
      <c r="E795" s="500" t="s">
        <v>857</v>
      </c>
      <c r="F795" s="502"/>
      <c r="G795" s="272" t="s">
        <v>858</v>
      </c>
      <c r="H795" s="465"/>
      <c r="I795" s="269" t="s">
        <v>214</v>
      </c>
      <c r="J795" s="493" t="s">
        <v>340</v>
      </c>
      <c r="K795" s="464">
        <v>45471</v>
      </c>
      <c r="L795" s="440" t="s">
        <v>264</v>
      </c>
      <c r="M795" s="276" t="s">
        <v>6777</v>
      </c>
      <c r="N795" s="486"/>
      <c r="O795" s="485"/>
      <c r="P795" s="485"/>
    </row>
    <row r="796" spans="1:16" ht="26.25" customHeight="1" x14ac:dyDescent="0.25">
      <c r="A796" s="208" t="s">
        <v>1019</v>
      </c>
      <c r="B796" s="500" t="s">
        <v>598</v>
      </c>
      <c r="C796" s="501" t="s">
        <v>211</v>
      </c>
      <c r="D796" s="501" t="s">
        <v>599</v>
      </c>
      <c r="E796" s="500" t="s">
        <v>1020</v>
      </c>
      <c r="F796" s="502" t="s">
        <v>1021</v>
      </c>
      <c r="G796" s="502">
        <v>7867361210</v>
      </c>
      <c r="H796" s="465" t="s">
        <v>1023</v>
      </c>
      <c r="I796" s="269" t="s">
        <v>214</v>
      </c>
      <c r="J796" s="493" t="s">
        <v>340</v>
      </c>
      <c r="K796" s="464">
        <v>45471</v>
      </c>
      <c r="L796" s="440" t="s">
        <v>264</v>
      </c>
      <c r="M796" s="276" t="s">
        <v>7295</v>
      </c>
      <c r="N796" s="486"/>
      <c r="O796" s="485"/>
      <c r="P796" s="485"/>
    </row>
    <row r="797" spans="1:16" ht="15.75" thickBot="1" x14ac:dyDescent="0.3"/>
    <row r="798" spans="1:16" ht="18" thickBot="1" x14ac:dyDescent="0.35">
      <c r="A798" s="467"/>
      <c r="B798" s="469"/>
      <c r="C798" s="498"/>
      <c r="D798" s="468"/>
      <c r="E798" s="468"/>
      <c r="F798" s="468"/>
      <c r="G798" s="468"/>
      <c r="H798" s="469" t="s">
        <v>7307</v>
      </c>
      <c r="I798" s="468"/>
      <c r="J798" s="468"/>
      <c r="K798" s="470"/>
      <c r="L798" s="468"/>
      <c r="M798" s="471"/>
      <c r="N798" s="468"/>
      <c r="O798" s="472"/>
      <c r="P798" s="473"/>
    </row>
    <row r="799" spans="1:16" ht="51.75" thickBot="1" x14ac:dyDescent="0.3">
      <c r="A799" s="474" t="s">
        <v>137</v>
      </c>
      <c r="B799" s="496" t="s">
        <v>138</v>
      </c>
      <c r="C799" s="475" t="s">
        <v>139</v>
      </c>
      <c r="D799" s="475" t="s">
        <v>141</v>
      </c>
      <c r="E799" s="476" t="s">
        <v>143</v>
      </c>
      <c r="F799" s="477" t="s">
        <v>144</v>
      </c>
      <c r="G799" s="477" t="s">
        <v>145</v>
      </c>
      <c r="H799" s="477" t="s">
        <v>146</v>
      </c>
      <c r="I799" s="475" t="s">
        <v>148</v>
      </c>
      <c r="J799" s="478" t="s">
        <v>149</v>
      </c>
      <c r="K799" s="479" t="s">
        <v>6379</v>
      </c>
      <c r="L799" s="475" t="s">
        <v>151</v>
      </c>
      <c r="M799" s="476" t="s">
        <v>154</v>
      </c>
      <c r="N799" s="480" t="s">
        <v>6380</v>
      </c>
      <c r="O799" s="481" t="s">
        <v>6381</v>
      </c>
      <c r="P799" s="482" t="s">
        <v>6382</v>
      </c>
    </row>
    <row r="800" spans="1:16" ht="30" x14ac:dyDescent="0.25">
      <c r="A800" s="208">
        <v>12</v>
      </c>
      <c r="B800" s="500" t="s">
        <v>4171</v>
      </c>
      <c r="C800" s="501" t="s">
        <v>211</v>
      </c>
      <c r="D800" s="501" t="s">
        <v>4172</v>
      </c>
      <c r="E800" s="500" t="s">
        <v>4184</v>
      </c>
      <c r="F800" s="502"/>
      <c r="G800" s="502"/>
      <c r="H800" s="465" t="s">
        <v>7482</v>
      </c>
      <c r="I800" s="269" t="s">
        <v>214</v>
      </c>
      <c r="J800" s="493" t="s">
        <v>446</v>
      </c>
      <c r="K800" s="464">
        <v>45474</v>
      </c>
      <c r="L800" s="440" t="s">
        <v>447</v>
      </c>
      <c r="M800" s="80" t="s">
        <v>7483</v>
      </c>
      <c r="N800" s="486"/>
      <c r="O800" s="485"/>
      <c r="P800" s="485"/>
    </row>
    <row r="801" spans="1:16" ht="25.5" x14ac:dyDescent="0.25">
      <c r="A801" s="208">
        <v>14</v>
      </c>
      <c r="B801" s="500" t="s">
        <v>4171</v>
      </c>
      <c r="C801" s="501" t="s">
        <v>211</v>
      </c>
      <c r="D801" s="501" t="s">
        <v>4172</v>
      </c>
      <c r="E801" s="500" t="s">
        <v>4185</v>
      </c>
      <c r="F801" s="502">
        <v>7730792476</v>
      </c>
      <c r="G801" s="502"/>
      <c r="H801" s="465"/>
      <c r="I801" s="269" t="s">
        <v>214</v>
      </c>
      <c r="J801" s="493" t="s">
        <v>446</v>
      </c>
      <c r="K801" s="464">
        <v>45474</v>
      </c>
      <c r="L801" s="440" t="s">
        <v>447</v>
      </c>
      <c r="M801" s="276" t="s">
        <v>7517</v>
      </c>
      <c r="N801" s="486"/>
      <c r="O801" s="485"/>
      <c r="P801" s="485"/>
    </row>
    <row r="802" spans="1:16" ht="25.5" x14ac:dyDescent="0.25">
      <c r="A802" s="208">
        <v>16</v>
      </c>
      <c r="B802" s="500" t="s">
        <v>4171</v>
      </c>
      <c r="C802" s="501" t="s">
        <v>211</v>
      </c>
      <c r="D802" s="501" t="s">
        <v>4172</v>
      </c>
      <c r="E802" s="500" t="s">
        <v>4186</v>
      </c>
      <c r="F802" s="502"/>
      <c r="G802" s="502"/>
      <c r="H802" s="465"/>
      <c r="I802" s="269" t="s">
        <v>214</v>
      </c>
      <c r="J802" s="493" t="s">
        <v>446</v>
      </c>
      <c r="K802" s="464">
        <v>45474</v>
      </c>
      <c r="L802" s="440" t="s">
        <v>447</v>
      </c>
      <c r="M802" s="80" t="s">
        <v>7450</v>
      </c>
      <c r="N802" s="484" t="s">
        <v>372</v>
      </c>
      <c r="O802" s="485"/>
      <c r="P802" s="485"/>
    </row>
    <row r="803" spans="1:16" ht="25.5" x14ac:dyDescent="0.25">
      <c r="A803" s="208">
        <v>3</v>
      </c>
      <c r="B803" s="500" t="s">
        <v>1279</v>
      </c>
      <c r="C803" s="501" t="s">
        <v>211</v>
      </c>
      <c r="D803" s="501" t="s">
        <v>1280</v>
      </c>
      <c r="E803" s="500" t="s">
        <v>1281</v>
      </c>
      <c r="F803" s="502" t="s">
        <v>1282</v>
      </c>
      <c r="G803" s="502"/>
      <c r="H803" s="465"/>
      <c r="I803" s="269" t="s">
        <v>214</v>
      </c>
      <c r="J803" s="493" t="s">
        <v>446</v>
      </c>
      <c r="K803" s="464">
        <v>45474</v>
      </c>
      <c r="L803" s="440" t="s">
        <v>447</v>
      </c>
      <c r="M803" s="80" t="s">
        <v>7492</v>
      </c>
      <c r="N803" s="484"/>
      <c r="O803" s="485"/>
      <c r="P803" s="485"/>
    </row>
    <row r="804" spans="1:16" ht="30" x14ac:dyDescent="0.25">
      <c r="A804" s="208">
        <v>5</v>
      </c>
      <c r="B804" s="500" t="s">
        <v>1279</v>
      </c>
      <c r="C804" s="501" t="s">
        <v>211</v>
      </c>
      <c r="D804" s="501" t="s">
        <v>1280</v>
      </c>
      <c r="E804" s="500" t="s">
        <v>1345</v>
      </c>
      <c r="F804" s="502" t="s">
        <v>1346</v>
      </c>
      <c r="G804" s="502"/>
      <c r="H804" s="503" t="s">
        <v>1347</v>
      </c>
      <c r="I804" s="208" t="s">
        <v>214</v>
      </c>
      <c r="J804" s="504" t="s">
        <v>446</v>
      </c>
      <c r="K804" s="681">
        <v>45474</v>
      </c>
      <c r="L804" s="214" t="s">
        <v>447</v>
      </c>
      <c r="M804" s="680" t="s">
        <v>7488</v>
      </c>
      <c r="N804" s="682"/>
      <c r="O804" s="683"/>
      <c r="P804" s="683"/>
    </row>
    <row r="805" spans="1:16" ht="25.5" x14ac:dyDescent="0.25">
      <c r="A805" s="208">
        <v>6</v>
      </c>
      <c r="B805" s="500" t="s">
        <v>1279</v>
      </c>
      <c r="C805" s="501" t="s">
        <v>211</v>
      </c>
      <c r="D805" s="501" t="s">
        <v>1280</v>
      </c>
      <c r="E805" s="500" t="s">
        <v>1380</v>
      </c>
      <c r="F805" s="502" t="s">
        <v>1381</v>
      </c>
      <c r="G805" s="502"/>
      <c r="H805" s="503" t="s">
        <v>372</v>
      </c>
      <c r="I805" s="208" t="s">
        <v>214</v>
      </c>
      <c r="J805" s="504" t="s">
        <v>446</v>
      </c>
      <c r="K805" s="681">
        <v>45474</v>
      </c>
      <c r="L805" s="214" t="s">
        <v>447</v>
      </c>
      <c r="M805" s="680" t="s">
        <v>7426</v>
      </c>
      <c r="N805" s="682"/>
      <c r="O805" s="683"/>
      <c r="P805" s="683"/>
    </row>
    <row r="806" spans="1:16" ht="25.5" x14ac:dyDescent="0.25">
      <c r="A806" s="208">
        <v>8</v>
      </c>
      <c r="B806" s="500" t="s">
        <v>1279</v>
      </c>
      <c r="C806" s="501" t="s">
        <v>211</v>
      </c>
      <c r="D806" s="501" t="s">
        <v>1280</v>
      </c>
      <c r="E806" s="500" t="s">
        <v>1455</v>
      </c>
      <c r="F806" s="502" t="s">
        <v>1456</v>
      </c>
      <c r="G806" s="502"/>
      <c r="H806" s="465" t="s">
        <v>1457</v>
      </c>
      <c r="I806" s="269" t="s">
        <v>214</v>
      </c>
      <c r="J806" s="493" t="s">
        <v>446</v>
      </c>
      <c r="K806" s="464">
        <v>45474</v>
      </c>
      <c r="L806" s="440" t="s">
        <v>447</v>
      </c>
      <c r="M806" s="680" t="s">
        <v>7488</v>
      </c>
      <c r="N806" s="484"/>
      <c r="O806" s="485"/>
      <c r="P806" s="485"/>
    </row>
    <row r="807" spans="1:16" ht="25.5" x14ac:dyDescent="0.25">
      <c r="A807" s="269">
        <v>10</v>
      </c>
      <c r="B807" s="275" t="s">
        <v>1279</v>
      </c>
      <c r="C807" s="273" t="s">
        <v>211</v>
      </c>
      <c r="D807" s="273" t="s">
        <v>1280</v>
      </c>
      <c r="E807" s="275" t="s">
        <v>1523</v>
      </c>
      <c r="F807" s="272" t="s">
        <v>7833</v>
      </c>
      <c r="G807" s="272"/>
      <c r="H807" s="529"/>
      <c r="I807" s="269" t="s">
        <v>214</v>
      </c>
      <c r="J807" s="493" t="s">
        <v>446</v>
      </c>
      <c r="K807" s="464">
        <v>45474</v>
      </c>
      <c r="L807" s="440" t="s">
        <v>447</v>
      </c>
      <c r="M807" s="80" t="s">
        <v>7653</v>
      </c>
      <c r="N807" s="486"/>
      <c r="O807" s="485"/>
      <c r="P807" s="485"/>
    </row>
    <row r="808" spans="1:16" ht="25.5" x14ac:dyDescent="0.25">
      <c r="A808" s="208">
        <v>12</v>
      </c>
      <c r="B808" s="500" t="s">
        <v>1279</v>
      </c>
      <c r="C808" s="501" t="s">
        <v>211</v>
      </c>
      <c r="D808" s="501" t="s">
        <v>1280</v>
      </c>
      <c r="E808" s="500" t="s">
        <v>1584</v>
      </c>
      <c r="F808" s="502" t="s">
        <v>1585</v>
      </c>
      <c r="G808" s="502"/>
      <c r="H808" s="503" t="s">
        <v>1586</v>
      </c>
      <c r="I808" s="208" t="s">
        <v>214</v>
      </c>
      <c r="J808" s="504" t="s">
        <v>446</v>
      </c>
      <c r="K808" s="681">
        <v>45474</v>
      </c>
      <c r="L808" s="680" t="s">
        <v>6735</v>
      </c>
      <c r="M808" s="680" t="s">
        <v>7493</v>
      </c>
      <c r="N808" s="682"/>
      <c r="O808" s="683"/>
      <c r="P808" s="683"/>
    </row>
    <row r="809" spans="1:16" s="185" customFormat="1" ht="25.5" x14ac:dyDescent="0.25">
      <c r="A809" s="208">
        <v>74</v>
      </c>
      <c r="B809" s="500" t="s">
        <v>821</v>
      </c>
      <c r="C809" s="501" t="s">
        <v>211</v>
      </c>
      <c r="D809" s="501" t="s">
        <v>1064</v>
      </c>
      <c r="E809" s="500" t="s">
        <v>1080</v>
      </c>
      <c r="F809" s="502" t="s">
        <v>7376</v>
      </c>
      <c r="G809" s="502" t="s">
        <v>1081</v>
      </c>
      <c r="H809" s="699"/>
      <c r="I809" s="208" t="s">
        <v>214</v>
      </c>
      <c r="J809" s="504" t="s">
        <v>446</v>
      </c>
      <c r="K809" s="451">
        <v>45474</v>
      </c>
      <c r="L809" s="214" t="s">
        <v>447</v>
      </c>
      <c r="M809" s="80" t="s">
        <v>7465</v>
      </c>
      <c r="N809" s="738"/>
      <c r="O809" s="739"/>
      <c r="P809" s="739"/>
    </row>
    <row r="810" spans="1:16" ht="51" x14ac:dyDescent="0.25">
      <c r="A810" s="208" t="s">
        <v>2426</v>
      </c>
      <c r="B810" s="500" t="s">
        <v>1176</v>
      </c>
      <c r="C810" s="501" t="s">
        <v>211</v>
      </c>
      <c r="D810" s="501" t="s">
        <v>1177</v>
      </c>
      <c r="E810" s="500" t="s">
        <v>2427</v>
      </c>
      <c r="F810" s="502" t="s">
        <v>2428</v>
      </c>
      <c r="G810" s="502"/>
      <c r="H810" s="503"/>
      <c r="I810" s="208" t="s">
        <v>214</v>
      </c>
      <c r="J810" s="504" t="s">
        <v>446</v>
      </c>
      <c r="K810" s="681">
        <v>45474</v>
      </c>
      <c r="L810" s="214" t="s">
        <v>447</v>
      </c>
      <c r="M810" s="742" t="s">
        <v>7638</v>
      </c>
      <c r="N810" s="686"/>
      <c r="O810" s="683"/>
      <c r="P810" s="683"/>
    </row>
    <row r="811" spans="1:16" ht="15.75" thickBot="1" x14ac:dyDescent="0.3"/>
    <row r="812" spans="1:16" ht="18" thickBot="1" x14ac:dyDescent="0.35">
      <c r="A812" s="467"/>
      <c r="B812" s="469"/>
      <c r="C812" s="498"/>
      <c r="D812" s="468"/>
      <c r="E812" s="468"/>
      <c r="F812" s="468"/>
      <c r="G812" s="468"/>
      <c r="H812" s="469" t="s">
        <v>7308</v>
      </c>
      <c r="I812" s="468"/>
      <c r="J812" s="468"/>
      <c r="K812" s="470"/>
      <c r="L812" s="468"/>
      <c r="M812" s="471"/>
      <c r="N812" s="468"/>
      <c r="O812" s="472"/>
      <c r="P812" s="473"/>
    </row>
    <row r="813" spans="1:16" ht="51.75" thickBot="1" x14ac:dyDescent="0.3">
      <c r="A813" s="474" t="s">
        <v>137</v>
      </c>
      <c r="B813" s="496" t="s">
        <v>138</v>
      </c>
      <c r="C813" s="475" t="s">
        <v>139</v>
      </c>
      <c r="D813" s="475" t="s">
        <v>141</v>
      </c>
      <c r="E813" s="476" t="s">
        <v>143</v>
      </c>
      <c r="F813" s="477" t="s">
        <v>144</v>
      </c>
      <c r="G813" s="477" t="s">
        <v>145</v>
      </c>
      <c r="H813" s="477" t="s">
        <v>146</v>
      </c>
      <c r="I813" s="475" t="s">
        <v>148</v>
      </c>
      <c r="J813" s="478" t="s">
        <v>149</v>
      </c>
      <c r="K813" s="479" t="s">
        <v>6379</v>
      </c>
      <c r="L813" s="475" t="s">
        <v>151</v>
      </c>
      <c r="M813" s="476" t="s">
        <v>154</v>
      </c>
      <c r="N813" s="480" t="s">
        <v>6380</v>
      </c>
      <c r="O813" s="481" t="s">
        <v>6381</v>
      </c>
      <c r="P813" s="482" t="s">
        <v>6382</v>
      </c>
    </row>
    <row r="814" spans="1:16" ht="25.5" x14ac:dyDescent="0.25">
      <c r="A814" s="269">
        <v>18</v>
      </c>
      <c r="B814" s="275" t="s">
        <v>2606</v>
      </c>
      <c r="C814" s="271" t="s">
        <v>211</v>
      </c>
      <c r="D814" s="271" t="s">
        <v>2607</v>
      </c>
      <c r="E814" s="208" t="s">
        <v>3055</v>
      </c>
      <c r="F814" s="502" t="s">
        <v>3056</v>
      </c>
      <c r="G814" s="502" t="s">
        <v>3057</v>
      </c>
      <c r="I814" s="269" t="s">
        <v>214</v>
      </c>
      <c r="J814" s="493" t="s">
        <v>225</v>
      </c>
      <c r="K814" s="464">
        <v>45475</v>
      </c>
      <c r="L814" s="440" t="s">
        <v>6383</v>
      </c>
      <c r="M814" s="276" t="s">
        <v>7487</v>
      </c>
    </row>
    <row r="815" spans="1:16" ht="25.5" x14ac:dyDescent="0.25">
      <c r="A815" s="208">
        <v>5</v>
      </c>
      <c r="B815" s="500" t="s">
        <v>1250</v>
      </c>
      <c r="C815" s="501" t="s">
        <v>211</v>
      </c>
      <c r="D815" s="501" t="s">
        <v>1251</v>
      </c>
      <c r="E815" s="500" t="s">
        <v>1320</v>
      </c>
      <c r="F815" s="502" t="s">
        <v>1321</v>
      </c>
      <c r="G815" s="272"/>
      <c r="H815" s="465"/>
      <c r="I815" s="269" t="s">
        <v>214</v>
      </c>
      <c r="J815" s="493" t="s">
        <v>225</v>
      </c>
      <c r="K815" s="464">
        <v>45475</v>
      </c>
      <c r="L815" s="440" t="s">
        <v>6383</v>
      </c>
      <c r="M815" s="276" t="s">
        <v>7487</v>
      </c>
      <c r="N815" s="486"/>
      <c r="O815" s="485"/>
      <c r="P815" s="485"/>
    </row>
    <row r="816" spans="1:16" ht="25.5" x14ac:dyDescent="0.25">
      <c r="A816" s="208">
        <v>6</v>
      </c>
      <c r="B816" s="500" t="s">
        <v>1250</v>
      </c>
      <c r="C816" s="501" t="s">
        <v>211</v>
      </c>
      <c r="D816" s="501" t="s">
        <v>1251</v>
      </c>
      <c r="E816" s="500" t="s">
        <v>1356</v>
      </c>
      <c r="F816" s="502" t="s">
        <v>1357</v>
      </c>
      <c r="G816" s="272">
        <v>7771952042</v>
      </c>
      <c r="H816" s="465"/>
      <c r="I816" s="269" t="s">
        <v>214</v>
      </c>
      <c r="J816" s="493" t="s">
        <v>225</v>
      </c>
      <c r="K816" s="464">
        <v>45475</v>
      </c>
      <c r="L816" s="440" t="s">
        <v>264</v>
      </c>
      <c r="M816" s="276" t="s">
        <v>7487</v>
      </c>
      <c r="N816" s="486"/>
      <c r="O816" s="485"/>
      <c r="P816" s="485"/>
    </row>
    <row r="817" spans="1:16" ht="25.5" x14ac:dyDescent="0.25">
      <c r="A817" s="208">
        <v>7</v>
      </c>
      <c r="B817" s="500" t="s">
        <v>1250</v>
      </c>
      <c r="C817" s="501" t="s">
        <v>211</v>
      </c>
      <c r="D817" s="501" t="s">
        <v>1251</v>
      </c>
      <c r="E817" s="500" t="s">
        <v>1393</v>
      </c>
      <c r="F817" s="502" t="s">
        <v>1394</v>
      </c>
      <c r="G817" s="272"/>
      <c r="H817" s="465" t="s">
        <v>1395</v>
      </c>
      <c r="I817" s="269" t="s">
        <v>214</v>
      </c>
      <c r="J817" s="493" t="s">
        <v>225</v>
      </c>
      <c r="K817" s="464">
        <v>45475</v>
      </c>
      <c r="L817" s="440" t="s">
        <v>264</v>
      </c>
      <c r="M817" s="276" t="s">
        <v>7487</v>
      </c>
      <c r="N817" s="486"/>
      <c r="O817" s="485"/>
      <c r="P817" s="485"/>
    </row>
    <row r="818" spans="1:16" ht="25.5" x14ac:dyDescent="0.25">
      <c r="A818" s="269">
        <v>8</v>
      </c>
      <c r="B818" s="275" t="s">
        <v>1250</v>
      </c>
      <c r="C818" s="273" t="s">
        <v>211</v>
      </c>
      <c r="D818" s="273" t="s">
        <v>1251</v>
      </c>
      <c r="E818" s="275" t="s">
        <v>1427</v>
      </c>
      <c r="F818" s="272" t="s">
        <v>1428</v>
      </c>
      <c r="G818" s="272"/>
      <c r="H818" s="465"/>
      <c r="I818" s="269" t="s">
        <v>214</v>
      </c>
      <c r="J818" s="493" t="s">
        <v>225</v>
      </c>
      <c r="K818" s="464">
        <v>45475</v>
      </c>
      <c r="L818" s="440" t="s">
        <v>264</v>
      </c>
      <c r="M818" s="276" t="s">
        <v>7487</v>
      </c>
      <c r="N818" s="484"/>
      <c r="O818" s="485"/>
      <c r="P818" s="485"/>
    </row>
    <row r="819" spans="1:16" s="185" customFormat="1" ht="38.25" x14ac:dyDescent="0.25">
      <c r="A819" s="619">
        <v>16</v>
      </c>
      <c r="B819" s="620" t="s">
        <v>2480</v>
      </c>
      <c r="C819" s="621" t="s">
        <v>211</v>
      </c>
      <c r="D819" s="621" t="s">
        <v>5644</v>
      </c>
      <c r="E819" s="620" t="s">
        <v>5659</v>
      </c>
      <c r="F819" s="622" t="s">
        <v>5660</v>
      </c>
      <c r="G819" s="622" t="s">
        <v>372</v>
      </c>
      <c r="H819" s="652"/>
      <c r="I819" s="619" t="s">
        <v>214</v>
      </c>
      <c r="J819" s="654" t="s">
        <v>225</v>
      </c>
      <c r="K819" s="661">
        <v>45475</v>
      </c>
      <c r="L819" s="654" t="s">
        <v>264</v>
      </c>
      <c r="M819" s="626" t="s">
        <v>7921</v>
      </c>
      <c r="N819" s="627"/>
      <c r="O819" s="628"/>
      <c r="P819" s="628"/>
    </row>
    <row r="820" spans="1:16" ht="15.75" thickBot="1" x14ac:dyDescent="0.3"/>
    <row r="821" spans="1:16" ht="18" thickBot="1" x14ac:dyDescent="0.35">
      <c r="A821" s="467"/>
      <c r="B821" s="469"/>
      <c r="C821" s="498"/>
      <c r="D821" s="468"/>
      <c r="E821" s="468"/>
      <c r="F821" s="468"/>
      <c r="G821" s="468"/>
      <c r="H821" s="469" t="s">
        <v>7309</v>
      </c>
      <c r="I821" s="468"/>
      <c r="J821" s="468"/>
      <c r="K821" s="470"/>
      <c r="L821" s="468"/>
      <c r="M821" s="471"/>
      <c r="N821" s="468"/>
      <c r="O821" s="472"/>
      <c r="P821" s="473"/>
    </row>
    <row r="822" spans="1:16" ht="51.75" thickBot="1" x14ac:dyDescent="0.3">
      <c r="A822" s="474" t="s">
        <v>137</v>
      </c>
      <c r="B822" s="496" t="s">
        <v>138</v>
      </c>
      <c r="C822" s="475" t="s">
        <v>139</v>
      </c>
      <c r="D822" s="475" t="s">
        <v>141</v>
      </c>
      <c r="E822" s="476" t="s">
        <v>143</v>
      </c>
      <c r="F822" s="477" t="s">
        <v>144</v>
      </c>
      <c r="G822" s="477" t="s">
        <v>145</v>
      </c>
      <c r="H822" s="477" t="s">
        <v>146</v>
      </c>
      <c r="I822" s="475" t="s">
        <v>148</v>
      </c>
      <c r="J822" s="478" t="s">
        <v>149</v>
      </c>
      <c r="K822" s="479" t="s">
        <v>6379</v>
      </c>
      <c r="L822" s="475" t="s">
        <v>151</v>
      </c>
      <c r="M822" s="476" t="s">
        <v>154</v>
      </c>
      <c r="N822" s="480" t="s">
        <v>6380</v>
      </c>
      <c r="O822" s="481" t="s">
        <v>6381</v>
      </c>
      <c r="P822" s="482" t="s">
        <v>6382</v>
      </c>
    </row>
    <row r="823" spans="1:16" ht="25.5" x14ac:dyDescent="0.25">
      <c r="A823" s="269">
        <v>22</v>
      </c>
      <c r="B823" s="275" t="s">
        <v>1279</v>
      </c>
      <c r="C823" s="273" t="s">
        <v>211</v>
      </c>
      <c r="D823" s="273" t="s">
        <v>1280</v>
      </c>
      <c r="E823" s="275" t="s">
        <v>1874</v>
      </c>
      <c r="F823" s="272"/>
      <c r="G823" s="272" t="s">
        <v>1875</v>
      </c>
      <c r="H823" s="529" t="s">
        <v>1876</v>
      </c>
      <c r="I823" s="269" t="s">
        <v>214</v>
      </c>
      <c r="J823" s="493" t="s">
        <v>446</v>
      </c>
      <c r="K823" s="464">
        <v>45475</v>
      </c>
      <c r="L823" s="751" t="s">
        <v>7656</v>
      </c>
      <c r="M823" s="680" t="s">
        <v>7657</v>
      </c>
      <c r="N823" s="484"/>
      <c r="O823" s="485"/>
      <c r="P823" s="485"/>
    </row>
    <row r="824" spans="1:16" ht="25.5" x14ac:dyDescent="0.25">
      <c r="A824" s="208">
        <v>14</v>
      </c>
      <c r="B824" s="500" t="s">
        <v>1279</v>
      </c>
      <c r="C824" s="501" t="s">
        <v>211</v>
      </c>
      <c r="D824" s="501" t="s">
        <v>1280</v>
      </c>
      <c r="E824" s="500" t="s">
        <v>1613</v>
      </c>
      <c r="F824" s="502"/>
      <c r="G824" s="272"/>
      <c r="H824" s="465"/>
      <c r="I824" s="269" t="s">
        <v>214</v>
      </c>
      <c r="J824" s="493" t="s">
        <v>446</v>
      </c>
      <c r="K824" s="464">
        <v>45475</v>
      </c>
      <c r="L824" s="440" t="s">
        <v>447</v>
      </c>
      <c r="M824" s="276" t="s">
        <v>7496</v>
      </c>
      <c r="N824" s="484"/>
      <c r="O824" s="485"/>
      <c r="P824" s="485"/>
    </row>
    <row r="825" spans="1:16" ht="30" x14ac:dyDescent="0.25">
      <c r="A825" s="208">
        <v>15</v>
      </c>
      <c r="B825" s="500" t="s">
        <v>1279</v>
      </c>
      <c r="C825" s="501" t="s">
        <v>211</v>
      </c>
      <c r="D825" s="501" t="s">
        <v>1280</v>
      </c>
      <c r="E825" s="500" t="s">
        <v>1649</v>
      </c>
      <c r="F825" s="502">
        <v>7800777467</v>
      </c>
      <c r="G825" s="502"/>
      <c r="H825" s="465" t="s">
        <v>1651</v>
      </c>
      <c r="I825" s="269" t="s">
        <v>214</v>
      </c>
      <c r="J825" s="493" t="s">
        <v>446</v>
      </c>
      <c r="K825" s="464">
        <v>45475</v>
      </c>
      <c r="L825" s="440" t="s">
        <v>447</v>
      </c>
      <c r="M825" s="276" t="s">
        <v>7634</v>
      </c>
      <c r="N825" s="486"/>
      <c r="O825" s="485"/>
      <c r="P825" s="485"/>
    </row>
    <row r="826" spans="1:16" ht="25.5" x14ac:dyDescent="0.25">
      <c r="A826" s="208">
        <v>16</v>
      </c>
      <c r="B826" s="500" t="s">
        <v>1279</v>
      </c>
      <c r="C826" s="501" t="s">
        <v>211</v>
      </c>
      <c r="D826" s="501" t="s">
        <v>1280</v>
      </c>
      <c r="E826" s="500" t="s">
        <v>1684</v>
      </c>
      <c r="F826" s="502" t="s">
        <v>1685</v>
      </c>
      <c r="G826" s="502"/>
      <c r="H826" s="465"/>
      <c r="I826" s="269" t="s">
        <v>214</v>
      </c>
      <c r="J826" s="493" t="s">
        <v>446</v>
      </c>
      <c r="K826" s="464">
        <v>45475</v>
      </c>
      <c r="L826" s="440" t="s">
        <v>447</v>
      </c>
      <c r="M826" s="276" t="s">
        <v>7496</v>
      </c>
      <c r="N826" s="486"/>
      <c r="O826" s="485"/>
      <c r="P826" s="485"/>
    </row>
    <row r="827" spans="1:16" ht="25.5" x14ac:dyDescent="0.25">
      <c r="A827" s="208">
        <v>18</v>
      </c>
      <c r="B827" s="500" t="s">
        <v>1279</v>
      </c>
      <c r="C827" s="501" t="s">
        <v>211</v>
      </c>
      <c r="D827" s="501" t="s">
        <v>1280</v>
      </c>
      <c r="E827" s="500" t="s">
        <v>1751</v>
      </c>
      <c r="F827" s="502"/>
      <c r="G827" s="502"/>
      <c r="H827" s="465"/>
      <c r="I827" s="269" t="s">
        <v>214</v>
      </c>
      <c r="J827" s="493" t="s">
        <v>446</v>
      </c>
      <c r="K827" s="464">
        <v>45475</v>
      </c>
      <c r="L827" s="440" t="s">
        <v>447</v>
      </c>
      <c r="M827" s="276" t="s">
        <v>7496</v>
      </c>
      <c r="N827" s="484"/>
      <c r="O827" s="485"/>
      <c r="P827" s="485"/>
    </row>
    <row r="828" spans="1:16" ht="25.5" x14ac:dyDescent="0.25">
      <c r="A828" s="208">
        <v>19</v>
      </c>
      <c r="B828" s="500" t="s">
        <v>1279</v>
      </c>
      <c r="C828" s="501" t="s">
        <v>211</v>
      </c>
      <c r="D828" s="501" t="s">
        <v>1280</v>
      </c>
      <c r="E828" s="500" t="s">
        <v>1779</v>
      </c>
      <c r="F828" s="502" t="s">
        <v>1780</v>
      </c>
      <c r="G828" s="502"/>
      <c r="H828" s="503"/>
      <c r="I828" s="208" t="s">
        <v>214</v>
      </c>
      <c r="J828" s="504" t="s">
        <v>446</v>
      </c>
      <c r="K828" s="681">
        <v>45475</v>
      </c>
      <c r="L828" s="214" t="s">
        <v>447</v>
      </c>
      <c r="M828" s="80" t="s">
        <v>7663</v>
      </c>
      <c r="N828" s="682"/>
      <c r="O828" s="683"/>
      <c r="P828" s="683"/>
    </row>
    <row r="829" spans="1:16" ht="30" x14ac:dyDescent="0.25">
      <c r="A829" s="208">
        <v>20</v>
      </c>
      <c r="B829" s="500" t="s">
        <v>1279</v>
      </c>
      <c r="C829" s="501" t="s">
        <v>211</v>
      </c>
      <c r="D829" s="501" t="s">
        <v>1280</v>
      </c>
      <c r="E829" s="500" t="s">
        <v>1820</v>
      </c>
      <c r="F829" s="502" t="s">
        <v>1821</v>
      </c>
      <c r="G829" s="502" t="s">
        <v>1822</v>
      </c>
      <c r="H829" s="503" t="s">
        <v>1823</v>
      </c>
      <c r="I829" s="208" t="s">
        <v>214</v>
      </c>
      <c r="J829" s="504" t="s">
        <v>446</v>
      </c>
      <c r="K829" s="681">
        <v>45475</v>
      </c>
      <c r="L829" s="214" t="s">
        <v>447</v>
      </c>
      <c r="M829" s="80" t="s">
        <v>7664</v>
      </c>
      <c r="N829" s="682"/>
      <c r="O829" s="683"/>
      <c r="P829" s="683"/>
    </row>
    <row r="830" spans="1:16" ht="25.5" x14ac:dyDescent="0.25">
      <c r="A830" s="208">
        <v>21</v>
      </c>
      <c r="B830" s="500" t="s">
        <v>1279</v>
      </c>
      <c r="C830" s="501" t="s">
        <v>211</v>
      </c>
      <c r="D830" s="501" t="s">
        <v>1280</v>
      </c>
      <c r="E830" s="500" t="s">
        <v>1849</v>
      </c>
      <c r="F830" s="502"/>
      <c r="G830" s="502" t="s">
        <v>1850</v>
      </c>
      <c r="H830" s="503" t="s">
        <v>1851</v>
      </c>
      <c r="I830" s="208" t="s">
        <v>214</v>
      </c>
      <c r="J830" s="504" t="s">
        <v>446</v>
      </c>
      <c r="K830" s="681">
        <v>45475</v>
      </c>
      <c r="L830" s="214" t="s">
        <v>447</v>
      </c>
      <c r="M830" s="80" t="s">
        <v>7665</v>
      </c>
      <c r="N830" s="682"/>
      <c r="O830" s="683"/>
      <c r="P830" s="683"/>
    </row>
    <row r="831" spans="1:16" ht="25.5" x14ac:dyDescent="0.25">
      <c r="A831" s="208">
        <v>23</v>
      </c>
      <c r="B831" s="500" t="s">
        <v>1279</v>
      </c>
      <c r="C831" s="501" t="s">
        <v>211</v>
      </c>
      <c r="D831" s="501" t="s">
        <v>1280</v>
      </c>
      <c r="E831" s="743" t="s">
        <v>7506</v>
      </c>
      <c r="F831" s="449" t="s">
        <v>7642</v>
      </c>
      <c r="G831" s="502"/>
      <c r="H831" s="465"/>
      <c r="I831" s="269" t="s">
        <v>214</v>
      </c>
      <c r="J831" s="493" t="s">
        <v>446</v>
      </c>
      <c r="K831" s="464">
        <v>45475</v>
      </c>
      <c r="L831" s="440" t="s">
        <v>447</v>
      </c>
      <c r="M831" s="276" t="s">
        <v>7658</v>
      </c>
      <c r="N831" s="486"/>
      <c r="O831" s="485"/>
      <c r="P831" s="485"/>
    </row>
    <row r="832" spans="1:16" ht="25.5" x14ac:dyDescent="0.25">
      <c r="A832" s="208">
        <v>24</v>
      </c>
      <c r="B832" s="500" t="s">
        <v>1279</v>
      </c>
      <c r="C832" s="501" t="s">
        <v>211</v>
      </c>
      <c r="D832" s="501" t="s">
        <v>1280</v>
      </c>
      <c r="E832" s="500" t="s">
        <v>1922</v>
      </c>
      <c r="F832" s="502"/>
      <c r="G832" s="502" t="s">
        <v>1923</v>
      </c>
      <c r="H832" s="503" t="s">
        <v>1924</v>
      </c>
      <c r="I832" s="208" t="s">
        <v>214</v>
      </c>
      <c r="J832" s="504" t="s">
        <v>446</v>
      </c>
      <c r="K832" s="681">
        <v>45475</v>
      </c>
      <c r="L832" s="751" t="s">
        <v>7659</v>
      </c>
      <c r="M832" s="276" t="s">
        <v>7634</v>
      </c>
      <c r="N832" s="682"/>
      <c r="O832" s="683"/>
      <c r="P832" s="683"/>
    </row>
    <row r="833" spans="1:16" ht="25.5" x14ac:dyDescent="0.25">
      <c r="A833" s="208">
        <v>50</v>
      </c>
      <c r="B833" s="500" t="s">
        <v>821</v>
      </c>
      <c r="C833" s="501" t="s">
        <v>211</v>
      </c>
      <c r="D833" s="501" t="s">
        <v>1064</v>
      </c>
      <c r="E833" s="500" t="s">
        <v>1070</v>
      </c>
      <c r="F833" s="502" t="s">
        <v>1071</v>
      </c>
      <c r="G833" s="502"/>
      <c r="H833" s="503"/>
      <c r="I833" s="208" t="s">
        <v>214</v>
      </c>
      <c r="J833" s="504" t="s">
        <v>446</v>
      </c>
      <c r="K833" s="681">
        <v>45475</v>
      </c>
      <c r="L833" s="214" t="s">
        <v>447</v>
      </c>
      <c r="M833" s="680" t="s">
        <v>7634</v>
      </c>
      <c r="N833" s="686"/>
      <c r="O833" s="683"/>
      <c r="P833" s="683"/>
    </row>
    <row r="834" spans="1:16" ht="15.75" customHeight="1" thickBot="1" x14ac:dyDescent="0.3"/>
    <row r="835" spans="1:16" ht="18" thickBot="1" x14ac:dyDescent="0.35">
      <c r="A835" s="467"/>
      <c r="B835" s="469"/>
      <c r="C835" s="498"/>
      <c r="D835" s="468"/>
      <c r="E835" s="468"/>
      <c r="F835" s="468"/>
      <c r="G835" s="468"/>
      <c r="H835" s="469" t="s">
        <v>7310</v>
      </c>
      <c r="I835" s="468"/>
      <c r="J835" s="468"/>
      <c r="K835" s="470"/>
      <c r="L835" s="468"/>
      <c r="M835" s="471"/>
      <c r="N835" s="468"/>
      <c r="O835" s="472"/>
      <c r="P835" s="473"/>
    </row>
    <row r="836" spans="1:16" ht="51.75" thickBot="1" x14ac:dyDescent="0.3">
      <c r="A836" s="474" t="s">
        <v>137</v>
      </c>
      <c r="B836" s="496" t="s">
        <v>138</v>
      </c>
      <c r="C836" s="475" t="s">
        <v>139</v>
      </c>
      <c r="D836" s="475" t="s">
        <v>141</v>
      </c>
      <c r="E836" s="476" t="s">
        <v>143</v>
      </c>
      <c r="F836" s="477" t="s">
        <v>144</v>
      </c>
      <c r="G836" s="477" t="s">
        <v>145</v>
      </c>
      <c r="H836" s="477" t="s">
        <v>146</v>
      </c>
      <c r="I836" s="475" t="s">
        <v>148</v>
      </c>
      <c r="J836" s="478" t="s">
        <v>149</v>
      </c>
      <c r="K836" s="479" t="s">
        <v>6379</v>
      </c>
      <c r="L836" s="475" t="s">
        <v>151</v>
      </c>
      <c r="M836" s="476" t="s">
        <v>154</v>
      </c>
      <c r="N836" s="480" t="s">
        <v>6380</v>
      </c>
      <c r="O836" s="481" t="s">
        <v>6381</v>
      </c>
      <c r="P836" s="482" t="s">
        <v>6382</v>
      </c>
    </row>
    <row r="837" spans="1:16" s="185" customFormat="1" ht="25.5" x14ac:dyDescent="0.25">
      <c r="A837" s="208" t="s">
        <v>3599</v>
      </c>
      <c r="B837" s="500" t="s">
        <v>220</v>
      </c>
      <c r="C837" s="501" t="s">
        <v>211</v>
      </c>
      <c r="D837" s="501" t="s">
        <v>221</v>
      </c>
      <c r="E837" s="500" t="s">
        <v>3600</v>
      </c>
      <c r="F837" s="502">
        <v>7387314944</v>
      </c>
      <c r="G837" s="502" t="s">
        <v>3601</v>
      </c>
      <c r="H837" s="503"/>
      <c r="I837" s="208" t="s">
        <v>214</v>
      </c>
      <c r="J837" s="504" t="s">
        <v>225</v>
      </c>
      <c r="K837" s="681">
        <v>45476</v>
      </c>
      <c r="L837" s="751" t="s">
        <v>7670</v>
      </c>
      <c r="M837" s="276" t="s">
        <v>7497</v>
      </c>
      <c r="N837" s="682"/>
      <c r="O837" s="683"/>
      <c r="P837" s="683"/>
    </row>
    <row r="838" spans="1:16" ht="26.25" customHeight="1" x14ac:dyDescent="0.25">
      <c r="A838" s="208">
        <v>14</v>
      </c>
      <c r="B838" s="500" t="s">
        <v>1250</v>
      </c>
      <c r="C838" s="501" t="s">
        <v>211</v>
      </c>
      <c r="D838" s="501" t="s">
        <v>1251</v>
      </c>
      <c r="E838" s="500" t="s">
        <v>1592</v>
      </c>
      <c r="F838" s="502"/>
      <c r="G838" s="272"/>
      <c r="H838" s="465"/>
      <c r="I838" s="269" t="s">
        <v>214</v>
      </c>
      <c r="J838" s="493" t="s">
        <v>225</v>
      </c>
      <c r="K838" s="464">
        <v>45476</v>
      </c>
      <c r="L838" s="440" t="s">
        <v>6383</v>
      </c>
      <c r="M838" s="276" t="s">
        <v>7496</v>
      </c>
      <c r="N838" s="484"/>
      <c r="O838" s="485"/>
      <c r="P838" s="485"/>
    </row>
    <row r="839" spans="1:16" ht="25.5" x14ac:dyDescent="0.25">
      <c r="A839" s="208">
        <v>16</v>
      </c>
      <c r="B839" s="500" t="s">
        <v>1250</v>
      </c>
      <c r="C839" s="501" t="s">
        <v>211</v>
      </c>
      <c r="D839" s="501" t="s">
        <v>1251</v>
      </c>
      <c r="E839" s="500" t="s">
        <v>1660</v>
      </c>
      <c r="F839" s="502" t="s">
        <v>1662</v>
      </c>
      <c r="G839" s="272"/>
      <c r="H839" s="465"/>
      <c r="I839" s="269" t="s">
        <v>214</v>
      </c>
      <c r="J839" s="493" t="s">
        <v>225</v>
      </c>
      <c r="K839" s="464">
        <v>45476</v>
      </c>
      <c r="L839" s="440" t="s">
        <v>6383</v>
      </c>
      <c r="M839" s="276" t="s">
        <v>7660</v>
      </c>
      <c r="N839" s="484"/>
      <c r="O839" s="485"/>
      <c r="P839" s="485"/>
    </row>
    <row r="840" spans="1:16" ht="25.5" x14ac:dyDescent="0.25">
      <c r="A840" s="208">
        <v>18</v>
      </c>
      <c r="B840" s="500" t="s">
        <v>1250</v>
      </c>
      <c r="C840" s="501" t="s">
        <v>211</v>
      </c>
      <c r="D840" s="501" t="s">
        <v>1251</v>
      </c>
      <c r="E840" s="500" t="s">
        <v>1734</v>
      </c>
      <c r="F840" s="502" t="s">
        <v>1735</v>
      </c>
      <c r="G840" s="272" t="s">
        <v>1736</v>
      </c>
      <c r="H840" s="465"/>
      <c r="I840" s="269" t="s">
        <v>214</v>
      </c>
      <c r="J840" s="493" t="s">
        <v>225</v>
      </c>
      <c r="K840" s="464">
        <v>45476</v>
      </c>
      <c r="L840" s="440" t="s">
        <v>6383</v>
      </c>
      <c r="M840" s="276" t="s">
        <v>7497</v>
      </c>
      <c r="N840" s="486"/>
      <c r="O840" s="485"/>
      <c r="P840" s="485"/>
    </row>
    <row r="841" spans="1:16" ht="38.25" x14ac:dyDescent="0.25">
      <c r="A841" s="208">
        <v>20</v>
      </c>
      <c r="B841" s="500" t="s">
        <v>1250</v>
      </c>
      <c r="C841" s="501" t="s">
        <v>211</v>
      </c>
      <c r="D841" s="501" t="s">
        <v>1251</v>
      </c>
      <c r="E841" s="500" t="s">
        <v>1799</v>
      </c>
      <c r="F841" s="502"/>
      <c r="G841" s="272" t="s">
        <v>7662</v>
      </c>
      <c r="H841" s="465"/>
      <c r="I841" s="269" t="s">
        <v>214</v>
      </c>
      <c r="J841" s="493" t="s">
        <v>225</v>
      </c>
      <c r="K841" s="464">
        <v>45476</v>
      </c>
      <c r="L841" s="440" t="s">
        <v>264</v>
      </c>
      <c r="M841" s="80" t="s">
        <v>7671</v>
      </c>
      <c r="N841" s="486"/>
      <c r="O841" s="485"/>
      <c r="P841" s="485"/>
    </row>
    <row r="842" spans="1:16" ht="25.5" x14ac:dyDescent="0.25">
      <c r="A842" s="208">
        <v>17</v>
      </c>
      <c r="B842" s="500" t="s">
        <v>1250</v>
      </c>
      <c r="C842" s="501" t="s">
        <v>211</v>
      </c>
      <c r="D842" s="501" t="s">
        <v>1251</v>
      </c>
      <c r="E842" s="500" t="s">
        <v>3042</v>
      </c>
      <c r="F842" s="502" t="s">
        <v>3043</v>
      </c>
      <c r="G842" s="272"/>
      <c r="H842" s="465"/>
      <c r="I842" s="269" t="s">
        <v>214</v>
      </c>
      <c r="J842" s="493" t="s">
        <v>225</v>
      </c>
      <c r="K842" s="464">
        <v>45476</v>
      </c>
      <c r="L842" s="440" t="s">
        <v>264</v>
      </c>
      <c r="M842" s="276" t="s">
        <v>7505</v>
      </c>
      <c r="N842" s="486"/>
      <c r="O842" s="485"/>
      <c r="P842" s="485"/>
    </row>
    <row r="843" spans="1:16" ht="15.75" thickBot="1" x14ac:dyDescent="0.3"/>
    <row r="844" spans="1:16" ht="18" thickBot="1" x14ac:dyDescent="0.35">
      <c r="A844" s="467"/>
      <c r="B844" s="469"/>
      <c r="C844" s="498"/>
      <c r="D844" s="468"/>
      <c r="E844" s="468"/>
      <c r="F844" s="468"/>
      <c r="G844" s="468"/>
      <c r="H844" s="469" t="s">
        <v>7311</v>
      </c>
      <c r="I844" s="468"/>
      <c r="J844" s="468"/>
      <c r="K844" s="470"/>
      <c r="L844" s="468"/>
      <c r="M844" s="471"/>
      <c r="N844" s="468"/>
      <c r="O844" s="472"/>
      <c r="P844" s="473"/>
    </row>
    <row r="845" spans="1:16" ht="51.75" thickBot="1" x14ac:dyDescent="0.3">
      <c r="A845" s="474" t="s">
        <v>137</v>
      </c>
      <c r="B845" s="496" t="s">
        <v>138</v>
      </c>
      <c r="C845" s="475" t="s">
        <v>139</v>
      </c>
      <c r="D845" s="475" t="s">
        <v>141</v>
      </c>
      <c r="E845" s="476" t="s">
        <v>143</v>
      </c>
      <c r="F845" s="477" t="s">
        <v>144</v>
      </c>
      <c r="G845" s="477" t="s">
        <v>145</v>
      </c>
      <c r="H845" s="477" t="s">
        <v>146</v>
      </c>
      <c r="I845" s="475" t="s">
        <v>148</v>
      </c>
      <c r="J845" s="478" t="s">
        <v>149</v>
      </c>
      <c r="K845" s="479" t="s">
        <v>6379</v>
      </c>
      <c r="L845" s="475" t="s">
        <v>151</v>
      </c>
      <c r="M845" s="476" t="s">
        <v>154</v>
      </c>
      <c r="N845" s="480" t="s">
        <v>6380</v>
      </c>
      <c r="O845" s="481" t="s">
        <v>6381</v>
      </c>
      <c r="P845" s="482" t="s">
        <v>6382</v>
      </c>
    </row>
    <row r="846" spans="1:16" ht="26.25" customHeight="1" x14ac:dyDescent="0.25">
      <c r="A846" s="1022" t="s">
        <v>7435</v>
      </c>
      <c r="B846" s="1023"/>
      <c r="C846" s="1023"/>
      <c r="D846" s="1023"/>
      <c r="E846" s="1023"/>
      <c r="F846" s="1023"/>
      <c r="G846" s="1023"/>
      <c r="H846" s="1023"/>
      <c r="I846" s="1023"/>
      <c r="J846" s="1023"/>
      <c r="K846" s="1023"/>
      <c r="L846" s="1023"/>
      <c r="M846" s="1023"/>
      <c r="N846" s="1023"/>
      <c r="O846" s="1023"/>
      <c r="P846" s="1024"/>
    </row>
    <row r="847" spans="1:16" x14ac:dyDescent="0.25">
      <c r="A847" s="1025"/>
      <c r="B847" s="1026"/>
      <c r="C847" s="1026"/>
      <c r="D847" s="1026"/>
      <c r="E847" s="1026"/>
      <c r="F847" s="1026"/>
      <c r="G847" s="1026"/>
      <c r="H847" s="1026"/>
      <c r="I847" s="1026"/>
      <c r="J847" s="1026"/>
      <c r="K847" s="1026"/>
      <c r="L847" s="1026"/>
      <c r="M847" s="1026"/>
      <c r="N847" s="1026"/>
      <c r="O847" s="1026"/>
      <c r="P847" s="1027"/>
    </row>
    <row r="848" spans="1:16" x14ac:dyDescent="0.25">
      <c r="A848" s="1025"/>
      <c r="B848" s="1026"/>
      <c r="C848" s="1026"/>
      <c r="D848" s="1026"/>
      <c r="E848" s="1026"/>
      <c r="F848" s="1026"/>
      <c r="G848" s="1026"/>
      <c r="H848" s="1026"/>
      <c r="I848" s="1026"/>
      <c r="J848" s="1026"/>
      <c r="K848" s="1026"/>
      <c r="L848" s="1026"/>
      <c r="M848" s="1026"/>
      <c r="N848" s="1026"/>
      <c r="O848" s="1026"/>
      <c r="P848" s="1027"/>
    </row>
    <row r="849" spans="1:16" x14ac:dyDescent="0.25">
      <c r="A849" s="1025"/>
      <c r="B849" s="1026"/>
      <c r="C849" s="1026"/>
      <c r="D849" s="1026"/>
      <c r="E849" s="1026"/>
      <c r="F849" s="1026"/>
      <c r="G849" s="1026"/>
      <c r="H849" s="1026"/>
      <c r="I849" s="1026"/>
      <c r="J849" s="1026"/>
      <c r="K849" s="1026"/>
      <c r="L849" s="1026"/>
      <c r="M849" s="1026"/>
      <c r="N849" s="1026"/>
      <c r="O849" s="1026"/>
      <c r="P849" s="1027"/>
    </row>
    <row r="850" spans="1:16" x14ac:dyDescent="0.25">
      <c r="A850" s="1025"/>
      <c r="B850" s="1026"/>
      <c r="C850" s="1026"/>
      <c r="D850" s="1026"/>
      <c r="E850" s="1026"/>
      <c r="F850" s="1026"/>
      <c r="G850" s="1026"/>
      <c r="H850" s="1026"/>
      <c r="I850" s="1026"/>
      <c r="J850" s="1026"/>
      <c r="K850" s="1026"/>
      <c r="L850" s="1026"/>
      <c r="M850" s="1026"/>
      <c r="N850" s="1026"/>
      <c r="O850" s="1026"/>
      <c r="P850" s="1027"/>
    </row>
    <row r="851" spans="1:16" x14ac:dyDescent="0.25">
      <c r="A851" s="1028"/>
      <c r="B851" s="1029"/>
      <c r="C851" s="1029"/>
      <c r="D851" s="1029"/>
      <c r="E851" s="1029"/>
      <c r="F851" s="1029"/>
      <c r="G851" s="1029"/>
      <c r="H851" s="1029"/>
      <c r="I851" s="1029"/>
      <c r="J851" s="1029"/>
      <c r="K851" s="1029"/>
      <c r="L851" s="1029"/>
      <c r="M851" s="1029"/>
      <c r="N851" s="1029"/>
      <c r="O851" s="1029"/>
      <c r="P851" s="1030"/>
    </row>
    <row r="852" spans="1:16" ht="15.75" thickBot="1" x14ac:dyDescent="0.3"/>
    <row r="853" spans="1:16" ht="18" thickBot="1" x14ac:dyDescent="0.35">
      <c r="A853" s="467"/>
      <c r="B853" s="469"/>
      <c r="C853" s="498"/>
      <c r="D853" s="468"/>
      <c r="E853" s="468"/>
      <c r="F853" s="468"/>
      <c r="G853" s="468"/>
      <c r="H853" s="469" t="s">
        <v>7312</v>
      </c>
      <c r="I853" s="468"/>
      <c r="J853" s="468"/>
      <c r="K853" s="470"/>
      <c r="L853" s="468"/>
      <c r="M853" s="471"/>
      <c r="N853" s="468"/>
      <c r="O853" s="472"/>
      <c r="P853" s="473"/>
    </row>
    <row r="854" spans="1:16" ht="51.75" thickBot="1" x14ac:dyDescent="0.3">
      <c r="A854" s="474" t="s">
        <v>137</v>
      </c>
      <c r="B854" s="496" t="s">
        <v>138</v>
      </c>
      <c r="C854" s="475" t="s">
        <v>139</v>
      </c>
      <c r="D854" s="475" t="s">
        <v>141</v>
      </c>
      <c r="E854" s="476" t="s">
        <v>143</v>
      </c>
      <c r="F854" s="477" t="s">
        <v>144</v>
      </c>
      <c r="G854" s="477" t="s">
        <v>145</v>
      </c>
      <c r="H854" s="477" t="s">
        <v>146</v>
      </c>
      <c r="I854" s="475" t="s">
        <v>148</v>
      </c>
      <c r="J854" s="478" t="s">
        <v>149</v>
      </c>
      <c r="K854" s="479" t="s">
        <v>6379</v>
      </c>
      <c r="L854" s="475" t="s">
        <v>151</v>
      </c>
      <c r="M854" s="476" t="s">
        <v>154</v>
      </c>
      <c r="N854" s="480" t="s">
        <v>6380</v>
      </c>
      <c r="O854" s="481" t="s">
        <v>6381</v>
      </c>
      <c r="P854" s="482" t="s">
        <v>6382</v>
      </c>
    </row>
    <row r="855" spans="1:16" ht="30" x14ac:dyDescent="0.25">
      <c r="A855" s="619">
        <v>10</v>
      </c>
      <c r="B855" s="620" t="s">
        <v>1624</v>
      </c>
      <c r="C855" s="621" t="s">
        <v>211</v>
      </c>
      <c r="D855" s="621" t="s">
        <v>1934</v>
      </c>
      <c r="E855" s="620" t="s">
        <v>3903</v>
      </c>
      <c r="F855" s="622"/>
      <c r="G855" s="622"/>
      <c r="H855" s="652" t="s">
        <v>3904</v>
      </c>
      <c r="I855" s="619" t="s">
        <v>214</v>
      </c>
      <c r="J855" s="624" t="s">
        <v>340</v>
      </c>
      <c r="K855" s="661">
        <v>45478</v>
      </c>
      <c r="L855" s="654" t="s">
        <v>6383</v>
      </c>
      <c r="M855" s="626" t="s">
        <v>7501</v>
      </c>
      <c r="N855" s="691"/>
      <c r="O855" s="628"/>
      <c r="P855" s="628"/>
    </row>
    <row r="856" spans="1:16" ht="26.25" customHeight="1" x14ac:dyDescent="0.25">
      <c r="A856" s="208">
        <v>20</v>
      </c>
      <c r="B856" s="500" t="s">
        <v>1624</v>
      </c>
      <c r="C856" s="501" t="s">
        <v>211</v>
      </c>
      <c r="D856" s="501" t="s">
        <v>1934</v>
      </c>
      <c r="E856" s="500" t="s">
        <v>3911</v>
      </c>
      <c r="F856" s="272" t="s">
        <v>3912</v>
      </c>
      <c r="G856" s="272"/>
      <c r="H856" s="465"/>
      <c r="I856" s="269" t="s">
        <v>214</v>
      </c>
      <c r="J856" s="493" t="s">
        <v>340</v>
      </c>
      <c r="K856" s="464">
        <v>45478</v>
      </c>
      <c r="L856" s="440" t="s">
        <v>6383</v>
      </c>
      <c r="M856" s="276" t="s">
        <v>7661</v>
      </c>
      <c r="N856" s="484"/>
      <c r="O856" s="485"/>
      <c r="P856" s="485"/>
    </row>
    <row r="857" spans="1:16" ht="25.5" x14ac:dyDescent="0.25">
      <c r="A857" s="619">
        <v>27</v>
      </c>
      <c r="B857" s="620" t="s">
        <v>1624</v>
      </c>
      <c r="C857" s="621" t="s">
        <v>211</v>
      </c>
      <c r="D857" s="621" t="s">
        <v>1625</v>
      </c>
      <c r="E857" s="619" t="s">
        <v>1988</v>
      </c>
      <c r="F857" s="622" t="s">
        <v>1989</v>
      </c>
      <c r="G857" s="622"/>
      <c r="H857" s="652"/>
      <c r="I857" s="619" t="s">
        <v>214</v>
      </c>
      <c r="J857" s="624" t="s">
        <v>340</v>
      </c>
      <c r="K857" s="661">
        <v>45478</v>
      </c>
      <c r="L857" s="654" t="s">
        <v>6383</v>
      </c>
      <c r="M857" s="626" t="s">
        <v>7501</v>
      </c>
      <c r="N857" s="691"/>
      <c r="O857" s="628"/>
      <c r="P857" s="628"/>
    </row>
    <row r="858" spans="1:16" ht="25.5" x14ac:dyDescent="0.25">
      <c r="A858" s="208">
        <v>55</v>
      </c>
      <c r="B858" s="500" t="s">
        <v>1624</v>
      </c>
      <c r="C858" s="501" t="s">
        <v>211</v>
      </c>
      <c r="D858" s="501" t="s">
        <v>1625</v>
      </c>
      <c r="E858" s="500" t="s">
        <v>3913</v>
      </c>
      <c r="F858" s="272" t="s">
        <v>3914</v>
      </c>
      <c r="G858" s="272"/>
      <c r="H858" s="465"/>
      <c r="I858" s="269" t="s">
        <v>214</v>
      </c>
      <c r="J858" s="493" t="s">
        <v>340</v>
      </c>
      <c r="K858" s="464">
        <v>45478</v>
      </c>
      <c r="L858" s="440" t="s">
        <v>6383</v>
      </c>
      <c r="M858" s="276" t="s">
        <v>7501</v>
      </c>
      <c r="N858" s="484"/>
      <c r="O858" s="485"/>
      <c r="P858" s="485"/>
    </row>
    <row r="859" spans="1:16" ht="25.5" x14ac:dyDescent="0.25">
      <c r="A859" s="208">
        <v>61</v>
      </c>
      <c r="B859" s="500" t="s">
        <v>1624</v>
      </c>
      <c r="C859" s="501" t="s">
        <v>211</v>
      </c>
      <c r="D859" s="501" t="s">
        <v>1625</v>
      </c>
      <c r="E859" s="500" t="s">
        <v>3919</v>
      </c>
      <c r="F859" s="502" t="s">
        <v>3920</v>
      </c>
      <c r="G859" s="272"/>
      <c r="H859" s="465"/>
      <c r="I859" s="269" t="s">
        <v>214</v>
      </c>
      <c r="J859" s="493" t="s">
        <v>340</v>
      </c>
      <c r="K859" s="464">
        <v>45478</v>
      </c>
      <c r="L859" s="440" t="s">
        <v>264</v>
      </c>
      <c r="M859" s="276" t="s">
        <v>7501</v>
      </c>
      <c r="N859" s="486"/>
      <c r="O859" s="485"/>
      <c r="P859" s="485"/>
    </row>
    <row r="860" spans="1:16" ht="25.5" x14ac:dyDescent="0.25">
      <c r="A860" s="269">
        <v>63</v>
      </c>
      <c r="B860" s="275" t="s">
        <v>1624</v>
      </c>
      <c r="C860" s="273" t="s">
        <v>211</v>
      </c>
      <c r="D860" s="273" t="s">
        <v>1625</v>
      </c>
      <c r="E860" s="275" t="s">
        <v>3921</v>
      </c>
      <c r="F860" s="272"/>
      <c r="G860" s="272"/>
      <c r="H860" s="465"/>
      <c r="I860" s="269" t="s">
        <v>214</v>
      </c>
      <c r="J860" s="493" t="s">
        <v>340</v>
      </c>
      <c r="K860" s="464">
        <v>45478</v>
      </c>
      <c r="L860" s="440" t="s">
        <v>264</v>
      </c>
      <c r="M860" s="276" t="s">
        <v>7496</v>
      </c>
      <c r="N860" s="484"/>
      <c r="O860" s="485"/>
      <c r="P860" s="485"/>
    </row>
    <row r="861" spans="1:16" s="185" customFormat="1" ht="25.5" x14ac:dyDescent="0.25">
      <c r="A861" s="208" t="s">
        <v>4355</v>
      </c>
      <c r="B861" s="500" t="s">
        <v>4325</v>
      </c>
      <c r="C861" s="501" t="s">
        <v>211</v>
      </c>
      <c r="D861" s="501" t="s">
        <v>4331</v>
      </c>
      <c r="E861" s="500" t="s">
        <v>4356</v>
      </c>
      <c r="F861" s="502" t="s">
        <v>4357</v>
      </c>
      <c r="G861" s="502"/>
      <c r="H861" s="503"/>
      <c r="I861" s="208" t="s">
        <v>214</v>
      </c>
      <c r="J861" s="504" t="s">
        <v>340</v>
      </c>
      <c r="K861" s="681">
        <v>45478</v>
      </c>
      <c r="L861" s="214" t="s">
        <v>264</v>
      </c>
      <c r="M861" s="680" t="s">
        <v>7501</v>
      </c>
      <c r="N861" s="686"/>
      <c r="O861" s="683"/>
      <c r="P861" s="683"/>
    </row>
    <row r="862" spans="1:16" ht="15.75" thickBot="1" x14ac:dyDescent="0.3"/>
    <row r="863" spans="1:16" ht="18" thickBot="1" x14ac:dyDescent="0.35">
      <c r="A863" s="467"/>
      <c r="B863" s="469"/>
      <c r="C863" s="498"/>
      <c r="D863" s="468"/>
      <c r="E863" s="468"/>
      <c r="F863" s="468"/>
      <c r="G863" s="468"/>
      <c r="H863" s="469" t="s">
        <v>7313</v>
      </c>
      <c r="I863" s="468"/>
      <c r="J863" s="468"/>
      <c r="K863" s="470"/>
      <c r="L863" s="468"/>
      <c r="M863" s="471"/>
      <c r="N863" s="468"/>
      <c r="O863" s="472"/>
      <c r="P863" s="473"/>
    </row>
    <row r="864" spans="1:16" ht="51.75" thickBot="1" x14ac:dyDescent="0.3">
      <c r="A864" s="474" t="s">
        <v>137</v>
      </c>
      <c r="B864" s="496" t="s">
        <v>138</v>
      </c>
      <c r="C864" s="475" t="s">
        <v>139</v>
      </c>
      <c r="D864" s="475" t="s">
        <v>141</v>
      </c>
      <c r="E864" s="476" t="s">
        <v>143</v>
      </c>
      <c r="F864" s="477" t="s">
        <v>144</v>
      </c>
      <c r="G864" s="477" t="s">
        <v>145</v>
      </c>
      <c r="H864" s="477" t="s">
        <v>146</v>
      </c>
      <c r="I864" s="475" t="s">
        <v>148</v>
      </c>
      <c r="J864" s="478" t="s">
        <v>149</v>
      </c>
      <c r="K864" s="479" t="s">
        <v>6379</v>
      </c>
      <c r="L864" s="475" t="s">
        <v>151</v>
      </c>
      <c r="M864" s="476" t="s">
        <v>154</v>
      </c>
      <c r="N864" s="480" t="s">
        <v>6380</v>
      </c>
      <c r="O864" s="481" t="s">
        <v>6381</v>
      </c>
      <c r="P864" s="482" t="s">
        <v>6382</v>
      </c>
    </row>
    <row r="865" spans="1:16" ht="26.25" customHeight="1" x14ac:dyDescent="0.25">
      <c r="A865" s="208">
        <v>3</v>
      </c>
      <c r="B865" s="500" t="s">
        <v>1269</v>
      </c>
      <c r="C865" s="501" t="s">
        <v>211</v>
      </c>
      <c r="D865" s="501" t="s">
        <v>1270</v>
      </c>
      <c r="E865" s="500" t="s">
        <v>1271</v>
      </c>
      <c r="F865" s="502" t="s">
        <v>1272</v>
      </c>
      <c r="G865" s="502" t="s">
        <v>1272</v>
      </c>
      <c r="H865" s="465"/>
      <c r="I865" s="269" t="s">
        <v>214</v>
      </c>
      <c r="J865" s="493" t="s">
        <v>225</v>
      </c>
      <c r="K865" s="464">
        <v>45482</v>
      </c>
      <c r="L865" s="440" t="s">
        <v>6383</v>
      </c>
      <c r="M865" s="276" t="s">
        <v>7366</v>
      </c>
      <c r="N865" s="484"/>
      <c r="O865" s="485"/>
      <c r="P865" s="485"/>
    </row>
    <row r="866" spans="1:16" ht="25.5" x14ac:dyDescent="0.25">
      <c r="A866" s="208" t="s">
        <v>386</v>
      </c>
      <c r="B866" s="500" t="s">
        <v>1269</v>
      </c>
      <c r="C866" s="501" t="s">
        <v>211</v>
      </c>
      <c r="D866" s="501" t="s">
        <v>1270</v>
      </c>
      <c r="E866" s="500" t="s">
        <v>1310</v>
      </c>
      <c r="F866" s="502" t="s">
        <v>1311</v>
      </c>
      <c r="G866" s="502"/>
      <c r="H866" s="465"/>
      <c r="I866" s="269" t="s">
        <v>214</v>
      </c>
      <c r="J866" s="493" t="s">
        <v>225</v>
      </c>
      <c r="K866" s="464">
        <v>45482</v>
      </c>
      <c r="L866" s="440" t="s">
        <v>6383</v>
      </c>
      <c r="M866" s="80" t="s">
        <v>8174</v>
      </c>
      <c r="N866" s="484"/>
      <c r="O866" s="485"/>
      <c r="P866" s="485"/>
    </row>
    <row r="867" spans="1:16" ht="25.5" x14ac:dyDescent="0.25">
      <c r="A867" s="208">
        <v>5</v>
      </c>
      <c r="B867" s="500" t="s">
        <v>1269</v>
      </c>
      <c r="C867" s="501" t="s">
        <v>211</v>
      </c>
      <c r="D867" s="501" t="s">
        <v>1270</v>
      </c>
      <c r="E867" s="500" t="s">
        <v>1336</v>
      </c>
      <c r="F867" s="502" t="s">
        <v>1337</v>
      </c>
      <c r="G867" s="502"/>
      <c r="H867" s="465" t="s">
        <v>1338</v>
      </c>
      <c r="I867" s="269" t="s">
        <v>214</v>
      </c>
      <c r="J867" s="493" t="s">
        <v>225</v>
      </c>
      <c r="K867" s="464">
        <v>45482</v>
      </c>
      <c r="L867" s="440" t="s">
        <v>6383</v>
      </c>
      <c r="M867" s="276" t="s">
        <v>7366</v>
      </c>
      <c r="N867" s="486"/>
      <c r="O867" s="485"/>
      <c r="P867" s="485"/>
    </row>
    <row r="868" spans="1:16" ht="25.5" x14ac:dyDescent="0.25">
      <c r="A868" s="208" t="s">
        <v>399</v>
      </c>
      <c r="B868" s="500" t="s">
        <v>1269</v>
      </c>
      <c r="C868" s="501" t="s">
        <v>211</v>
      </c>
      <c r="D868" s="501" t="s">
        <v>1270</v>
      </c>
      <c r="E868" s="500" t="s">
        <v>1373</v>
      </c>
      <c r="F868" s="502" t="s">
        <v>1374</v>
      </c>
      <c r="G868" s="272"/>
      <c r="H868" s="465"/>
      <c r="I868" s="269" t="s">
        <v>214</v>
      </c>
      <c r="J868" s="493" t="s">
        <v>225</v>
      </c>
      <c r="K868" s="464">
        <v>45482</v>
      </c>
      <c r="L868" s="440" t="s">
        <v>264</v>
      </c>
      <c r="M868" s="276" t="s">
        <v>7366</v>
      </c>
      <c r="N868" s="486"/>
      <c r="O868" s="485"/>
      <c r="P868" s="485"/>
    </row>
    <row r="869" spans="1:16" ht="30" x14ac:dyDescent="0.25">
      <c r="A869" s="208">
        <v>7</v>
      </c>
      <c r="B869" s="500" t="s">
        <v>1269</v>
      </c>
      <c r="C869" s="501" t="s">
        <v>211</v>
      </c>
      <c r="D869" s="501" t="s">
        <v>1270</v>
      </c>
      <c r="E869" s="500" t="s">
        <v>1412</v>
      </c>
      <c r="F869" s="502" t="s">
        <v>1413</v>
      </c>
      <c r="G869" s="502"/>
      <c r="H869" s="465" t="s">
        <v>1414</v>
      </c>
      <c r="I869" s="269" t="s">
        <v>214</v>
      </c>
      <c r="J869" s="493" t="s">
        <v>225</v>
      </c>
      <c r="K869" s="464">
        <v>45482</v>
      </c>
      <c r="L869" s="440" t="s">
        <v>264</v>
      </c>
      <c r="M869" s="80" t="s">
        <v>8175</v>
      </c>
      <c r="N869" s="486"/>
      <c r="O869" s="485"/>
      <c r="P869" s="485"/>
    </row>
    <row r="870" spans="1:16" s="185" customFormat="1" ht="30" x14ac:dyDescent="0.25">
      <c r="A870" s="619">
        <v>5</v>
      </c>
      <c r="B870" s="620" t="s">
        <v>2606</v>
      </c>
      <c r="C870" s="621" t="s">
        <v>211</v>
      </c>
      <c r="D870" s="621" t="s">
        <v>2607</v>
      </c>
      <c r="E870" s="620" t="s">
        <v>3608</v>
      </c>
      <c r="F870" s="622" t="s">
        <v>3609</v>
      </c>
      <c r="G870" s="622"/>
      <c r="H870" s="652" t="s">
        <v>3610</v>
      </c>
      <c r="I870" s="619" t="s">
        <v>214</v>
      </c>
      <c r="J870" s="624" t="s">
        <v>225</v>
      </c>
      <c r="K870" s="661">
        <v>45482</v>
      </c>
      <c r="L870" s="654" t="s">
        <v>264</v>
      </c>
      <c r="M870" s="626" t="s">
        <v>8001</v>
      </c>
      <c r="N870" s="691"/>
      <c r="O870" s="628"/>
      <c r="P870" s="628"/>
    </row>
    <row r="871" spans="1:16" ht="15.75" thickBot="1" x14ac:dyDescent="0.3"/>
    <row r="872" spans="1:16" ht="18" thickBot="1" x14ac:dyDescent="0.35">
      <c r="A872" s="467"/>
      <c r="B872" s="469"/>
      <c r="C872" s="498"/>
      <c r="D872" s="468"/>
      <c r="E872" s="468"/>
      <c r="F872" s="468"/>
      <c r="G872" s="468"/>
      <c r="H872" s="469" t="s">
        <v>7314</v>
      </c>
      <c r="I872" s="468"/>
      <c r="J872" s="468"/>
      <c r="K872" s="470"/>
      <c r="L872" s="468"/>
      <c r="M872" s="471"/>
      <c r="N872" s="468"/>
      <c r="O872" s="472"/>
      <c r="P872" s="473"/>
    </row>
    <row r="873" spans="1:16" ht="51.75" thickBot="1" x14ac:dyDescent="0.3">
      <c r="A873" s="474" t="s">
        <v>137</v>
      </c>
      <c r="B873" s="496" t="s">
        <v>138</v>
      </c>
      <c r="C873" s="475" t="s">
        <v>139</v>
      </c>
      <c r="D873" s="475" t="s">
        <v>141</v>
      </c>
      <c r="E873" s="476" t="s">
        <v>143</v>
      </c>
      <c r="F873" s="477" t="s">
        <v>144</v>
      </c>
      <c r="G873" s="477" t="s">
        <v>145</v>
      </c>
      <c r="H873" s="477" t="s">
        <v>146</v>
      </c>
      <c r="I873" s="475" t="s">
        <v>148</v>
      </c>
      <c r="J873" s="478" t="s">
        <v>149</v>
      </c>
      <c r="K873" s="479" t="s">
        <v>6379</v>
      </c>
      <c r="L873" s="475" t="s">
        <v>151</v>
      </c>
      <c r="M873" s="476" t="s">
        <v>154</v>
      </c>
      <c r="N873" s="480" t="s">
        <v>6380</v>
      </c>
      <c r="O873" s="481" t="s">
        <v>6381</v>
      </c>
      <c r="P873" s="482" t="s">
        <v>6382</v>
      </c>
    </row>
    <row r="874" spans="1:16" s="185" customFormat="1" ht="25.5" x14ac:dyDescent="0.25">
      <c r="A874" s="208">
        <v>25</v>
      </c>
      <c r="B874" s="500" t="s">
        <v>1279</v>
      </c>
      <c r="C874" s="501" t="s">
        <v>211</v>
      </c>
      <c r="D874" s="501" t="s">
        <v>1280</v>
      </c>
      <c r="E874" s="500" t="s">
        <v>1947</v>
      </c>
      <c r="F874" s="502" t="s">
        <v>1948</v>
      </c>
      <c r="G874" s="502"/>
      <c r="H874" s="503"/>
      <c r="I874" s="208" t="s">
        <v>214</v>
      </c>
      <c r="J874" s="504" t="s">
        <v>446</v>
      </c>
      <c r="K874" s="681">
        <v>45482</v>
      </c>
      <c r="L874" s="214" t="s">
        <v>447</v>
      </c>
      <c r="M874" s="680" t="s">
        <v>7366</v>
      </c>
      <c r="N874" s="682"/>
      <c r="O874" s="683"/>
      <c r="P874" s="683"/>
    </row>
    <row r="875" spans="1:16" ht="25.5" x14ac:dyDescent="0.25">
      <c r="A875" s="208">
        <v>27</v>
      </c>
      <c r="B875" s="500" t="s">
        <v>1279</v>
      </c>
      <c r="C875" s="501" t="s">
        <v>211</v>
      </c>
      <c r="D875" s="501" t="s">
        <v>1280</v>
      </c>
      <c r="E875" s="500" t="s">
        <v>2005</v>
      </c>
      <c r="F875" s="502" t="s">
        <v>2006</v>
      </c>
      <c r="G875" s="502"/>
      <c r="H875" s="465" t="s">
        <v>2007</v>
      </c>
      <c r="I875" s="269" t="s">
        <v>214</v>
      </c>
      <c r="J875" s="493" t="s">
        <v>446</v>
      </c>
      <c r="K875" s="464">
        <v>45482</v>
      </c>
      <c r="L875" s="440" t="s">
        <v>447</v>
      </c>
      <c r="M875" s="276" t="s">
        <v>7366</v>
      </c>
      <c r="N875" s="486"/>
      <c r="O875" s="485"/>
      <c r="P875" s="485"/>
    </row>
    <row r="876" spans="1:16" ht="25.5" x14ac:dyDescent="0.25">
      <c r="A876" s="208">
        <v>28</v>
      </c>
      <c r="B876" s="500" t="s">
        <v>1279</v>
      </c>
      <c r="C876" s="501" t="s">
        <v>211</v>
      </c>
      <c r="D876" s="501" t="s">
        <v>1280</v>
      </c>
      <c r="E876" s="500" t="s">
        <v>2024</v>
      </c>
      <c r="F876" s="502" t="s">
        <v>7741</v>
      </c>
      <c r="G876" s="502" t="s">
        <v>2026</v>
      </c>
      <c r="H876" s="465"/>
      <c r="I876" s="269" t="s">
        <v>214</v>
      </c>
      <c r="J876" s="493" t="s">
        <v>446</v>
      </c>
      <c r="K876" s="464">
        <v>45482</v>
      </c>
      <c r="L876" s="440" t="s">
        <v>447</v>
      </c>
      <c r="M876" s="80" t="s">
        <v>8176</v>
      </c>
      <c r="N876" s="484" t="s">
        <v>372</v>
      </c>
      <c r="O876" s="485"/>
      <c r="P876" s="485"/>
    </row>
    <row r="877" spans="1:16" ht="25.5" x14ac:dyDescent="0.25">
      <c r="A877" s="208">
        <v>29</v>
      </c>
      <c r="B877" s="500" t="s">
        <v>1279</v>
      </c>
      <c r="C877" s="501" t="s">
        <v>211</v>
      </c>
      <c r="D877" s="501" t="s">
        <v>1280</v>
      </c>
      <c r="E877" s="500" t="s">
        <v>2046</v>
      </c>
      <c r="F877" s="502"/>
      <c r="G877" s="502"/>
      <c r="H877" s="465"/>
      <c r="I877" s="269" t="s">
        <v>214</v>
      </c>
      <c r="J877" s="493" t="s">
        <v>446</v>
      </c>
      <c r="K877" s="464">
        <v>45482</v>
      </c>
      <c r="L877" s="440" t="s">
        <v>447</v>
      </c>
      <c r="M877" s="276" t="s">
        <v>7728</v>
      </c>
      <c r="N877" s="484"/>
      <c r="O877" s="485"/>
      <c r="P877" s="485"/>
    </row>
    <row r="878" spans="1:16" ht="25.5" x14ac:dyDescent="0.25">
      <c r="A878" s="208" t="s">
        <v>2712</v>
      </c>
      <c r="B878" s="500" t="s">
        <v>2555</v>
      </c>
      <c r="C878" s="501" t="s">
        <v>211</v>
      </c>
      <c r="D878" s="501" t="s">
        <v>2708</v>
      </c>
      <c r="E878" s="500" t="s">
        <v>2713</v>
      </c>
      <c r="F878" s="502" t="s">
        <v>2714</v>
      </c>
      <c r="G878" s="502"/>
      <c r="H878" s="503" t="s">
        <v>1314</v>
      </c>
      <c r="I878" s="208" t="s">
        <v>214</v>
      </c>
      <c r="J878" s="504" t="s">
        <v>446</v>
      </c>
      <c r="K878" s="681">
        <v>45482</v>
      </c>
      <c r="L878" s="214" t="s">
        <v>447</v>
      </c>
      <c r="M878" s="680" t="s">
        <v>7366</v>
      </c>
      <c r="N878" s="682"/>
      <c r="O878" s="683"/>
      <c r="P878" s="683"/>
    </row>
    <row r="879" spans="1:16" ht="25.5" x14ac:dyDescent="0.25">
      <c r="A879" s="208" t="s">
        <v>2715</v>
      </c>
      <c r="B879" s="500" t="s">
        <v>2555</v>
      </c>
      <c r="C879" s="501" t="s">
        <v>211</v>
      </c>
      <c r="D879" s="501" t="s">
        <v>2708</v>
      </c>
      <c r="E879" s="500" t="s">
        <v>2716</v>
      </c>
      <c r="F879" s="502" t="s">
        <v>2717</v>
      </c>
      <c r="G879" s="502" t="s">
        <v>2718</v>
      </c>
      <c r="H879" s="503"/>
      <c r="I879" s="208" t="s">
        <v>214</v>
      </c>
      <c r="J879" s="504" t="s">
        <v>446</v>
      </c>
      <c r="K879" s="681">
        <v>45482</v>
      </c>
      <c r="L879" s="214" t="s">
        <v>447</v>
      </c>
      <c r="M879" s="685" t="s">
        <v>8177</v>
      </c>
      <c r="N879" s="682"/>
      <c r="O879" s="683"/>
      <c r="P879" s="683"/>
    </row>
    <row r="880" spans="1:16" ht="25.5" x14ac:dyDescent="0.25">
      <c r="A880" s="208" t="s">
        <v>2719</v>
      </c>
      <c r="B880" s="500" t="s">
        <v>2555</v>
      </c>
      <c r="C880" s="501" t="s">
        <v>211</v>
      </c>
      <c r="D880" s="501" t="s">
        <v>2708</v>
      </c>
      <c r="E880" s="500" t="s">
        <v>2720</v>
      </c>
      <c r="F880" s="502" t="s">
        <v>2721</v>
      </c>
      <c r="G880" s="502"/>
      <c r="H880" s="503"/>
      <c r="I880" s="208" t="s">
        <v>214</v>
      </c>
      <c r="J880" s="504" t="s">
        <v>446</v>
      </c>
      <c r="K880" s="681">
        <v>45482</v>
      </c>
      <c r="L880" s="214" t="s">
        <v>447</v>
      </c>
      <c r="M880" s="680" t="s">
        <v>7366</v>
      </c>
      <c r="N880" s="686"/>
      <c r="O880" s="683"/>
      <c r="P880" s="683"/>
    </row>
    <row r="881" spans="1:16" ht="25.5" x14ac:dyDescent="0.25">
      <c r="A881" s="208">
        <v>12</v>
      </c>
      <c r="B881" s="500" t="s">
        <v>1200</v>
      </c>
      <c r="C881" s="501" t="s">
        <v>211</v>
      </c>
      <c r="D881" s="501" t="s">
        <v>1201</v>
      </c>
      <c r="E881" s="500" t="s">
        <v>1570</v>
      </c>
      <c r="F881" s="502" t="s">
        <v>1571</v>
      </c>
      <c r="G881" s="502"/>
      <c r="H881" s="503"/>
      <c r="I881" s="208" t="s">
        <v>214</v>
      </c>
      <c r="J881" s="504" t="s">
        <v>446</v>
      </c>
      <c r="K881" s="681">
        <v>45482</v>
      </c>
      <c r="L881" s="214" t="s">
        <v>447</v>
      </c>
      <c r="M881" s="685" t="s">
        <v>7739</v>
      </c>
      <c r="N881" s="682"/>
      <c r="O881" s="683"/>
      <c r="P881" s="683"/>
    </row>
    <row r="882" spans="1:16" s="185" customFormat="1" ht="25.5" x14ac:dyDescent="0.25">
      <c r="A882" s="208">
        <v>8</v>
      </c>
      <c r="B882" s="500" t="s">
        <v>4091</v>
      </c>
      <c r="C882" s="501" t="s">
        <v>211</v>
      </c>
      <c r="D882" s="501" t="s">
        <v>4092</v>
      </c>
      <c r="E882" s="500" t="s">
        <v>4096</v>
      </c>
      <c r="F882" s="502" t="s">
        <v>4097</v>
      </c>
      <c r="G882" s="502" t="s">
        <v>4098</v>
      </c>
      <c r="H882" s="503"/>
      <c r="I882" s="208" t="s">
        <v>214</v>
      </c>
      <c r="J882" s="504" t="s">
        <v>446</v>
      </c>
      <c r="K882" s="681">
        <v>45482</v>
      </c>
      <c r="L882" s="214" t="s">
        <v>447</v>
      </c>
      <c r="M882" s="680" t="s">
        <v>7366</v>
      </c>
      <c r="N882" s="682"/>
      <c r="O882" s="683"/>
      <c r="P882" s="683"/>
    </row>
    <row r="883" spans="1:16" ht="25.5" x14ac:dyDescent="0.25">
      <c r="A883" s="208">
        <v>10</v>
      </c>
      <c r="B883" s="500" t="s">
        <v>4171</v>
      </c>
      <c r="C883" s="501" t="s">
        <v>211</v>
      </c>
      <c r="D883" s="501" t="s">
        <v>4172</v>
      </c>
      <c r="E883" s="500" t="s">
        <v>4183</v>
      </c>
      <c r="F883" s="502">
        <v>7552168904</v>
      </c>
      <c r="G883" s="502"/>
      <c r="H883" s="465"/>
      <c r="I883" s="269" t="s">
        <v>214</v>
      </c>
      <c r="J883" s="493" t="s">
        <v>446</v>
      </c>
      <c r="K883" s="464">
        <v>45482</v>
      </c>
      <c r="L883" s="440" t="s">
        <v>447</v>
      </c>
      <c r="M883" s="276" t="s">
        <v>7366</v>
      </c>
      <c r="N883" s="484"/>
      <c r="O883" s="485"/>
      <c r="P883" s="485"/>
    </row>
    <row r="884" spans="1:16" s="185" customFormat="1" ht="25.5" x14ac:dyDescent="0.25">
      <c r="A884" s="208" t="s">
        <v>3467</v>
      </c>
      <c r="B884" s="500" t="s">
        <v>2674</v>
      </c>
      <c r="C884" s="501" t="s">
        <v>211</v>
      </c>
      <c r="D884" s="501" t="s">
        <v>2675</v>
      </c>
      <c r="E884" s="500" t="s">
        <v>3468</v>
      </c>
      <c r="F884" s="502" t="s">
        <v>3469</v>
      </c>
      <c r="G884" s="502" t="s">
        <v>3470</v>
      </c>
      <c r="H884" s="503"/>
      <c r="I884" s="208" t="s">
        <v>214</v>
      </c>
      <c r="J884" s="504" t="s">
        <v>446</v>
      </c>
      <c r="K884" s="681">
        <v>45482</v>
      </c>
      <c r="L884" s="214" t="s">
        <v>447</v>
      </c>
      <c r="M884" s="685" t="s">
        <v>7911</v>
      </c>
      <c r="N884" s="682"/>
      <c r="O884" s="683"/>
      <c r="P884" s="683"/>
    </row>
    <row r="885" spans="1:16" ht="15.75" thickBot="1" x14ac:dyDescent="0.3"/>
    <row r="886" spans="1:16" ht="18" thickBot="1" x14ac:dyDescent="0.35">
      <c r="A886" s="467"/>
      <c r="B886" s="469"/>
      <c r="C886" s="498"/>
      <c r="D886" s="468"/>
      <c r="E886" s="468"/>
      <c r="F886" s="468"/>
      <c r="G886" s="468"/>
      <c r="H886" s="469" t="s">
        <v>7315</v>
      </c>
      <c r="I886" s="468"/>
      <c r="J886" s="468"/>
      <c r="K886" s="470"/>
      <c r="L886" s="468"/>
      <c r="M886" s="471"/>
      <c r="N886" s="468"/>
      <c r="O886" s="472"/>
      <c r="P886" s="473"/>
    </row>
    <row r="887" spans="1:16" ht="51.75" thickBot="1" x14ac:dyDescent="0.3">
      <c r="A887" s="474" t="s">
        <v>137</v>
      </c>
      <c r="B887" s="496" t="s">
        <v>138</v>
      </c>
      <c r="C887" s="475" t="s">
        <v>139</v>
      </c>
      <c r="D887" s="475" t="s">
        <v>141</v>
      </c>
      <c r="E887" s="476" t="s">
        <v>143</v>
      </c>
      <c r="F887" s="477" t="s">
        <v>144</v>
      </c>
      <c r="G887" s="477" t="s">
        <v>145</v>
      </c>
      <c r="H887" s="477" t="s">
        <v>146</v>
      </c>
      <c r="I887" s="475" t="s">
        <v>148</v>
      </c>
      <c r="J887" s="478" t="s">
        <v>149</v>
      </c>
      <c r="K887" s="479" t="s">
        <v>6379</v>
      </c>
      <c r="L887" s="475" t="s">
        <v>151</v>
      </c>
      <c r="M887" s="476" t="s">
        <v>154</v>
      </c>
      <c r="N887" s="480" t="s">
        <v>6380</v>
      </c>
      <c r="O887" s="481" t="s">
        <v>6381</v>
      </c>
      <c r="P887" s="482" t="s">
        <v>6382</v>
      </c>
    </row>
    <row r="888" spans="1:16" ht="26.25" customHeight="1" x14ac:dyDescent="0.25">
      <c r="A888" s="208" t="s">
        <v>4324</v>
      </c>
      <c r="B888" s="500" t="s">
        <v>4325</v>
      </c>
      <c r="C888" s="501" t="s">
        <v>211</v>
      </c>
      <c r="D888" s="501" t="s">
        <v>4326</v>
      </c>
      <c r="E888" s="500" t="s">
        <v>4327</v>
      </c>
      <c r="F888" s="502" t="s">
        <v>4328</v>
      </c>
      <c r="G888" s="502" t="s">
        <v>4329</v>
      </c>
      <c r="H888" s="465"/>
      <c r="I888" s="269" t="s">
        <v>214</v>
      </c>
      <c r="J888" s="493" t="s">
        <v>340</v>
      </c>
      <c r="K888" s="464">
        <v>45483</v>
      </c>
      <c r="L888" s="440" t="s">
        <v>6383</v>
      </c>
      <c r="M888" s="80" t="s">
        <v>8178</v>
      </c>
      <c r="N888" s="484"/>
      <c r="O888" s="485"/>
      <c r="P888" s="485"/>
    </row>
    <row r="889" spans="1:16" ht="30" x14ac:dyDescent="0.25">
      <c r="A889" s="208" t="s">
        <v>4330</v>
      </c>
      <c r="B889" s="500" t="s">
        <v>4325</v>
      </c>
      <c r="C889" s="501" t="s">
        <v>211</v>
      </c>
      <c r="D889" s="501" t="s">
        <v>4331</v>
      </c>
      <c r="E889" s="500" t="s">
        <v>4332</v>
      </c>
      <c r="F889" s="502" t="s">
        <v>4333</v>
      </c>
      <c r="G889" s="502"/>
      <c r="H889" s="465" t="s">
        <v>4334</v>
      </c>
      <c r="I889" s="269" t="s">
        <v>214</v>
      </c>
      <c r="J889" s="493" t="s">
        <v>340</v>
      </c>
      <c r="K889" s="464">
        <v>45483</v>
      </c>
      <c r="L889" s="680" t="s">
        <v>7703</v>
      </c>
      <c r="M889" s="276" t="s">
        <v>7704</v>
      </c>
      <c r="N889" s="484"/>
      <c r="O889" s="485"/>
      <c r="P889" s="485"/>
    </row>
    <row r="890" spans="1:16" ht="25.5" x14ac:dyDescent="0.25">
      <c r="A890" s="208" t="s">
        <v>4335</v>
      </c>
      <c r="B890" s="500" t="s">
        <v>4325</v>
      </c>
      <c r="C890" s="501" t="s">
        <v>211</v>
      </c>
      <c r="D890" s="501" t="s">
        <v>4331</v>
      </c>
      <c r="E890" s="500" t="s">
        <v>4336</v>
      </c>
      <c r="F890" s="502" t="s">
        <v>4337</v>
      </c>
      <c r="G890" s="502" t="s">
        <v>4338</v>
      </c>
      <c r="H890" s="465" t="s">
        <v>4339</v>
      </c>
      <c r="I890" s="269" t="s">
        <v>214</v>
      </c>
      <c r="J890" s="493" t="s">
        <v>340</v>
      </c>
      <c r="K890" s="464">
        <v>45483</v>
      </c>
      <c r="L890" s="440" t="s">
        <v>6383</v>
      </c>
      <c r="M890" s="80" t="s">
        <v>8179</v>
      </c>
      <c r="N890" s="486"/>
      <c r="O890" s="485"/>
      <c r="P890" s="485"/>
    </row>
    <row r="891" spans="1:16" ht="30" x14ac:dyDescent="0.25">
      <c r="A891" s="208" t="s">
        <v>4342</v>
      </c>
      <c r="B891" s="500" t="s">
        <v>4325</v>
      </c>
      <c r="C891" s="501" t="s">
        <v>211</v>
      </c>
      <c r="D891" s="501" t="s">
        <v>4331</v>
      </c>
      <c r="E891" s="500" t="s">
        <v>4343</v>
      </c>
      <c r="F891" s="502" t="s">
        <v>4344</v>
      </c>
      <c r="G891" s="502"/>
      <c r="H891" s="465" t="s">
        <v>4345</v>
      </c>
      <c r="I891" s="269" t="s">
        <v>214</v>
      </c>
      <c r="J891" s="493" t="s">
        <v>340</v>
      </c>
      <c r="K891" s="464">
        <v>45483</v>
      </c>
      <c r="L891" s="440" t="s">
        <v>264</v>
      </c>
      <c r="M891" s="276" t="s">
        <v>7371</v>
      </c>
      <c r="N891" s="486"/>
      <c r="O891" s="485"/>
      <c r="P891" s="485"/>
    </row>
    <row r="892" spans="1:16" s="185" customFormat="1" ht="30" x14ac:dyDescent="0.25">
      <c r="A892" s="208">
        <v>18</v>
      </c>
      <c r="B892" s="500" t="s">
        <v>1224</v>
      </c>
      <c r="C892" s="501" t="s">
        <v>211</v>
      </c>
      <c r="D892" s="501" t="s">
        <v>1225</v>
      </c>
      <c r="E892" s="500" t="s">
        <v>1737</v>
      </c>
      <c r="F892" s="502" t="s">
        <v>1738</v>
      </c>
      <c r="G892" s="502"/>
      <c r="H892" s="503" t="s">
        <v>1739</v>
      </c>
      <c r="I892" s="208" t="s">
        <v>214</v>
      </c>
      <c r="J892" s="504" t="s">
        <v>340</v>
      </c>
      <c r="K892" s="681">
        <v>45483</v>
      </c>
      <c r="L892" s="214" t="s">
        <v>264</v>
      </c>
      <c r="M892" s="680" t="s">
        <v>7371</v>
      </c>
      <c r="N892" s="682"/>
      <c r="O892" s="683"/>
      <c r="P892" s="683"/>
    </row>
    <row r="893" spans="1:16" s="185" customFormat="1" ht="25.5" x14ac:dyDescent="0.25">
      <c r="A893" s="208">
        <v>57</v>
      </c>
      <c r="B893" s="500" t="s">
        <v>1624</v>
      </c>
      <c r="C893" s="501" t="s">
        <v>211</v>
      </c>
      <c r="D893" s="501" t="s">
        <v>1625</v>
      </c>
      <c r="E893" s="500" t="s">
        <v>3915</v>
      </c>
      <c r="F893" s="502"/>
      <c r="G893" s="502" t="s">
        <v>3916</v>
      </c>
      <c r="H893" s="503"/>
      <c r="I893" s="208" t="s">
        <v>214</v>
      </c>
      <c r="J893" s="504" t="s">
        <v>340</v>
      </c>
      <c r="K893" s="681">
        <v>45483</v>
      </c>
      <c r="L893" s="214" t="s">
        <v>264</v>
      </c>
      <c r="M893" s="680" t="s">
        <v>7371</v>
      </c>
      <c r="N893" s="686"/>
      <c r="O893" s="683"/>
      <c r="P893" s="683"/>
    </row>
    <row r="894" spans="1:16" ht="15.75" thickBot="1" x14ac:dyDescent="0.3"/>
    <row r="895" spans="1:16" ht="18" thickBot="1" x14ac:dyDescent="0.35">
      <c r="A895" s="467"/>
      <c r="B895" s="469"/>
      <c r="C895" s="498"/>
      <c r="D895" s="468"/>
      <c r="E895" s="468"/>
      <c r="F895" s="468"/>
      <c r="G895" s="468"/>
      <c r="H895" s="469" t="s">
        <v>7316</v>
      </c>
      <c r="I895" s="468"/>
      <c r="J895" s="468"/>
      <c r="K895" s="470"/>
      <c r="L895" s="468"/>
      <c r="M895" s="471"/>
      <c r="N895" s="468"/>
      <c r="O895" s="472"/>
      <c r="P895" s="473"/>
    </row>
    <row r="896" spans="1:16" ht="51.75" thickBot="1" x14ac:dyDescent="0.3">
      <c r="A896" s="474" t="s">
        <v>137</v>
      </c>
      <c r="B896" s="496" t="s">
        <v>138</v>
      </c>
      <c r="C896" s="475" t="s">
        <v>139</v>
      </c>
      <c r="D896" s="475" t="s">
        <v>141</v>
      </c>
      <c r="E896" s="476" t="s">
        <v>143</v>
      </c>
      <c r="F896" s="477" t="s">
        <v>144</v>
      </c>
      <c r="G896" s="477" t="s">
        <v>145</v>
      </c>
      <c r="H896" s="477" t="s">
        <v>146</v>
      </c>
      <c r="I896" s="475" t="s">
        <v>148</v>
      </c>
      <c r="J896" s="478" t="s">
        <v>149</v>
      </c>
      <c r="K896" s="479" t="s">
        <v>6379</v>
      </c>
      <c r="L896" s="475" t="s">
        <v>151</v>
      </c>
      <c r="M896" s="476" t="s">
        <v>154</v>
      </c>
      <c r="N896" s="480" t="s">
        <v>6380</v>
      </c>
      <c r="O896" s="481" t="s">
        <v>6381</v>
      </c>
      <c r="P896" s="482" t="s">
        <v>6382</v>
      </c>
    </row>
    <row r="897" spans="1:16" ht="26.25" customHeight="1" x14ac:dyDescent="0.25">
      <c r="A897" s="208" t="s">
        <v>609</v>
      </c>
      <c r="B897" s="500" t="s">
        <v>1269</v>
      </c>
      <c r="C897" s="501" t="s">
        <v>211</v>
      </c>
      <c r="D897" s="501" t="s">
        <v>1270</v>
      </c>
      <c r="E897" s="500" t="s">
        <v>1447</v>
      </c>
      <c r="F897" s="502" t="s">
        <v>1448</v>
      </c>
      <c r="G897" s="272"/>
      <c r="H897" s="465" t="s">
        <v>1449</v>
      </c>
      <c r="I897" s="269" t="s">
        <v>214</v>
      </c>
      <c r="J897" s="493" t="s">
        <v>225</v>
      </c>
      <c r="K897" s="464">
        <v>45483</v>
      </c>
      <c r="L897" s="440" t="s">
        <v>6383</v>
      </c>
      <c r="M897" s="80" t="s">
        <v>8180</v>
      </c>
      <c r="N897" s="484"/>
      <c r="O897" s="485"/>
      <c r="P897" s="485"/>
    </row>
    <row r="898" spans="1:16" ht="25.5" x14ac:dyDescent="0.25">
      <c r="A898" s="208" t="s">
        <v>244</v>
      </c>
      <c r="B898" s="500" t="s">
        <v>1269</v>
      </c>
      <c r="C898" s="501" t="s">
        <v>211</v>
      </c>
      <c r="D898" s="501" t="s">
        <v>1270</v>
      </c>
      <c r="E898" s="500" t="s">
        <v>1515</v>
      </c>
      <c r="F898" s="502" t="s">
        <v>1516</v>
      </c>
      <c r="G898" s="272"/>
      <c r="H898" s="465"/>
      <c r="I898" s="269" t="s">
        <v>214</v>
      </c>
      <c r="J898" s="493" t="s">
        <v>225</v>
      </c>
      <c r="K898" s="464">
        <v>45483</v>
      </c>
      <c r="L898" s="440" t="s">
        <v>6383</v>
      </c>
      <c r="M898" s="80" t="s">
        <v>8181</v>
      </c>
      <c r="N898" s="484"/>
      <c r="O898" s="485"/>
      <c r="P898" s="485"/>
    </row>
    <row r="899" spans="1:16" ht="25.5" x14ac:dyDescent="0.25">
      <c r="A899" s="208">
        <v>12</v>
      </c>
      <c r="B899" s="500" t="s">
        <v>1269</v>
      </c>
      <c r="C899" s="501" t="s">
        <v>211</v>
      </c>
      <c r="D899" s="501" t="s">
        <v>1270</v>
      </c>
      <c r="E899" s="500" t="s">
        <v>1572</v>
      </c>
      <c r="F899" s="502" t="s">
        <v>7729</v>
      </c>
      <c r="G899" s="272"/>
      <c r="H899" s="465"/>
      <c r="I899" s="269" t="s">
        <v>214</v>
      </c>
      <c r="J899" s="493" t="s">
        <v>225</v>
      </c>
      <c r="K899" s="464">
        <v>45483</v>
      </c>
      <c r="L899" s="440" t="s">
        <v>6383</v>
      </c>
      <c r="M899" s="80" t="s">
        <v>7730</v>
      </c>
      <c r="N899" s="486"/>
      <c r="O899" s="485"/>
      <c r="P899" s="485"/>
    </row>
    <row r="900" spans="1:16" ht="25.5" x14ac:dyDescent="0.25">
      <c r="A900" s="208">
        <v>14</v>
      </c>
      <c r="B900" s="500" t="s">
        <v>1269</v>
      </c>
      <c r="C900" s="501" t="s">
        <v>211</v>
      </c>
      <c r="D900" s="501" t="s">
        <v>1270</v>
      </c>
      <c r="E900" s="500" t="s">
        <v>1606</v>
      </c>
      <c r="F900" s="502" t="s">
        <v>1607</v>
      </c>
      <c r="G900" s="272"/>
      <c r="H900" s="465"/>
      <c r="I900" s="269" t="s">
        <v>214</v>
      </c>
      <c r="J900" s="493" t="s">
        <v>225</v>
      </c>
      <c r="K900" s="464">
        <v>45483</v>
      </c>
      <c r="L900" s="440" t="s">
        <v>264</v>
      </c>
      <c r="M900" s="276" t="s">
        <v>7371</v>
      </c>
      <c r="N900" s="486"/>
      <c r="O900" s="485"/>
      <c r="P900" s="485"/>
    </row>
    <row r="901" spans="1:16" ht="38.25" x14ac:dyDescent="0.25">
      <c r="A901" s="619">
        <v>16</v>
      </c>
      <c r="B901" s="620" t="s">
        <v>1269</v>
      </c>
      <c r="C901" s="621" t="s">
        <v>211</v>
      </c>
      <c r="D901" s="621" t="s">
        <v>1270</v>
      </c>
      <c r="E901" s="620" t="s">
        <v>1675</v>
      </c>
      <c r="F901" s="622" t="s">
        <v>1676</v>
      </c>
      <c r="G901" s="622"/>
      <c r="H901" s="652"/>
      <c r="I901" s="619" t="s">
        <v>214</v>
      </c>
      <c r="J901" s="624" t="s">
        <v>225</v>
      </c>
      <c r="K901" s="661">
        <v>45483</v>
      </c>
      <c r="L901" s="654" t="s">
        <v>264</v>
      </c>
      <c r="M901" s="698" t="s">
        <v>8162</v>
      </c>
      <c r="N901" s="691"/>
      <c r="O901" s="628"/>
      <c r="P901" s="628"/>
    </row>
    <row r="902" spans="1:16" ht="25.5" x14ac:dyDescent="0.25">
      <c r="A902" s="208">
        <v>18</v>
      </c>
      <c r="B902" s="500" t="s">
        <v>1269</v>
      </c>
      <c r="C902" s="501" t="s">
        <v>211</v>
      </c>
      <c r="D902" s="501" t="s">
        <v>1270</v>
      </c>
      <c r="E902" s="500" t="s">
        <v>1745</v>
      </c>
      <c r="F902" s="502" t="s">
        <v>1746</v>
      </c>
      <c r="G902" s="577"/>
      <c r="H902" s="465" t="s">
        <v>1747</v>
      </c>
      <c r="I902" s="269" t="s">
        <v>214</v>
      </c>
      <c r="J902" s="493" t="s">
        <v>225</v>
      </c>
      <c r="K902" s="464">
        <v>45483</v>
      </c>
      <c r="L902" s="440" t="s">
        <v>264</v>
      </c>
      <c r="M902" s="276" t="s">
        <v>7371</v>
      </c>
      <c r="N902" s="484"/>
      <c r="O902" s="485"/>
      <c r="P902" s="485"/>
    </row>
    <row r="903" spans="1:16" ht="15.75" thickBot="1" x14ac:dyDescent="0.3"/>
    <row r="904" spans="1:16" ht="18" thickBot="1" x14ac:dyDescent="0.35">
      <c r="A904" s="467"/>
      <c r="B904" s="469"/>
      <c r="C904" s="498"/>
      <c r="D904" s="468"/>
      <c r="E904" s="468"/>
      <c r="F904" s="468"/>
      <c r="G904" s="468"/>
      <c r="H904" s="469" t="s">
        <v>7317</v>
      </c>
      <c r="I904" s="468"/>
      <c r="J904" s="468"/>
      <c r="K904" s="470"/>
      <c r="L904" s="468"/>
      <c r="M904" s="471"/>
      <c r="N904" s="468"/>
      <c r="O904" s="472"/>
      <c r="P904" s="473"/>
    </row>
    <row r="905" spans="1:16" ht="51.75" thickBot="1" x14ac:dyDescent="0.3">
      <c r="A905" s="474" t="s">
        <v>137</v>
      </c>
      <c r="B905" s="496" t="s">
        <v>138</v>
      </c>
      <c r="C905" s="475" t="s">
        <v>139</v>
      </c>
      <c r="D905" s="475" t="s">
        <v>141</v>
      </c>
      <c r="E905" s="476" t="s">
        <v>143</v>
      </c>
      <c r="F905" s="477" t="s">
        <v>144</v>
      </c>
      <c r="G905" s="477" t="s">
        <v>145</v>
      </c>
      <c r="H905" s="477" t="s">
        <v>146</v>
      </c>
      <c r="I905" s="475" t="s">
        <v>148</v>
      </c>
      <c r="J905" s="478" t="s">
        <v>149</v>
      </c>
      <c r="K905" s="479" t="s">
        <v>6379</v>
      </c>
      <c r="L905" s="475" t="s">
        <v>151</v>
      </c>
      <c r="M905" s="476" t="s">
        <v>154</v>
      </c>
      <c r="N905" s="480" t="s">
        <v>6380</v>
      </c>
      <c r="O905" s="481" t="s">
        <v>6381</v>
      </c>
      <c r="P905" s="482" t="s">
        <v>6382</v>
      </c>
    </row>
    <row r="906" spans="1:16" s="185" customFormat="1" ht="25.5" x14ac:dyDescent="0.25">
      <c r="A906" s="208" t="s">
        <v>2752</v>
      </c>
      <c r="B906" s="500" t="s">
        <v>2555</v>
      </c>
      <c r="C906" s="501" t="s">
        <v>211</v>
      </c>
      <c r="D906" s="501" t="s">
        <v>2708</v>
      </c>
      <c r="E906" s="500" t="s">
        <v>2753</v>
      </c>
      <c r="F906" s="502"/>
      <c r="G906" s="502" t="s">
        <v>2754</v>
      </c>
      <c r="H906" s="503"/>
      <c r="I906" s="208" t="s">
        <v>214</v>
      </c>
      <c r="J906" s="504" t="s">
        <v>446</v>
      </c>
      <c r="K906" s="681">
        <v>45483</v>
      </c>
      <c r="L906" s="214" t="s">
        <v>627</v>
      </c>
      <c r="M906" s="680" t="s">
        <v>7745</v>
      </c>
      <c r="N906" s="682"/>
      <c r="O906" s="683"/>
      <c r="P906" s="683"/>
    </row>
    <row r="907" spans="1:16" ht="25.5" x14ac:dyDescent="0.25">
      <c r="A907" s="269" t="s">
        <v>2707</v>
      </c>
      <c r="B907" s="275" t="s">
        <v>2555</v>
      </c>
      <c r="C907" s="271" t="s">
        <v>211</v>
      </c>
      <c r="D907" s="271" t="s">
        <v>2708</v>
      </c>
      <c r="E907" s="208" t="s">
        <v>2709</v>
      </c>
      <c r="F907" s="502" t="s">
        <v>2710</v>
      </c>
      <c r="G907" s="502"/>
      <c r="H907" s="502" t="s">
        <v>2711</v>
      </c>
      <c r="I907" s="208" t="s">
        <v>214</v>
      </c>
      <c r="J907" s="493" t="s">
        <v>446</v>
      </c>
      <c r="K907" s="530">
        <v>45483</v>
      </c>
      <c r="L907" s="493" t="s">
        <v>447</v>
      </c>
      <c r="M907" s="80" t="s">
        <v>7785</v>
      </c>
      <c r="N907" s="750"/>
      <c r="O907" s="485"/>
      <c r="P907" s="485"/>
    </row>
    <row r="908" spans="1:16" ht="30" x14ac:dyDescent="0.25">
      <c r="A908" s="208" t="s">
        <v>2734</v>
      </c>
      <c r="B908" s="500" t="s">
        <v>2555</v>
      </c>
      <c r="C908" s="501" t="s">
        <v>211</v>
      </c>
      <c r="D908" s="501" t="s">
        <v>2708</v>
      </c>
      <c r="E908" s="500" t="s">
        <v>2735</v>
      </c>
      <c r="F908" s="502" t="s">
        <v>2736</v>
      </c>
      <c r="G908" s="502" t="s">
        <v>372</v>
      </c>
      <c r="H908" s="465" t="s">
        <v>2737</v>
      </c>
      <c r="I908" s="269" t="s">
        <v>214</v>
      </c>
      <c r="J908" s="493" t="s">
        <v>446</v>
      </c>
      <c r="K908" s="464">
        <v>45483</v>
      </c>
      <c r="L908" s="440" t="s">
        <v>447</v>
      </c>
      <c r="M908" s="80" t="s">
        <v>8179</v>
      </c>
      <c r="N908" s="486"/>
      <c r="O908" s="485"/>
      <c r="P908" s="485"/>
    </row>
    <row r="909" spans="1:16" ht="25.5" x14ac:dyDescent="0.25">
      <c r="A909" s="208" t="s">
        <v>2738</v>
      </c>
      <c r="B909" s="500" t="s">
        <v>2555</v>
      </c>
      <c r="C909" s="501" t="s">
        <v>211</v>
      </c>
      <c r="D909" s="501" t="s">
        <v>2708</v>
      </c>
      <c r="E909" s="500" t="s">
        <v>2739</v>
      </c>
      <c r="F909" s="502" t="s">
        <v>7732</v>
      </c>
      <c r="G909" s="502"/>
      <c r="H909" s="465"/>
      <c r="I909" s="269" t="s">
        <v>214</v>
      </c>
      <c r="J909" s="493" t="s">
        <v>446</v>
      </c>
      <c r="K909" s="464">
        <v>45483</v>
      </c>
      <c r="L909" s="440" t="s">
        <v>447</v>
      </c>
      <c r="M909" s="80" t="s">
        <v>7733</v>
      </c>
      <c r="N909" s="484" t="s">
        <v>372</v>
      </c>
      <c r="O909" s="485"/>
      <c r="P909" s="485"/>
    </row>
    <row r="910" spans="1:16" ht="25.5" x14ac:dyDescent="0.25">
      <c r="A910" s="208" t="s">
        <v>2740</v>
      </c>
      <c r="B910" s="500" t="s">
        <v>2555</v>
      </c>
      <c r="C910" s="501" t="s">
        <v>211</v>
      </c>
      <c r="D910" s="501" t="s">
        <v>2708</v>
      </c>
      <c r="E910" s="500" t="s">
        <v>2741</v>
      </c>
      <c r="F910" s="502" t="s">
        <v>2742</v>
      </c>
      <c r="G910" s="502"/>
      <c r="H910" s="465" t="s">
        <v>2743</v>
      </c>
      <c r="I910" s="269" t="s">
        <v>214</v>
      </c>
      <c r="J910" s="493" t="s">
        <v>446</v>
      </c>
      <c r="K910" s="464">
        <v>45483</v>
      </c>
      <c r="L910" s="440" t="s">
        <v>447</v>
      </c>
      <c r="M910" s="80" t="s">
        <v>8179</v>
      </c>
      <c r="N910" s="484"/>
      <c r="O910" s="485"/>
      <c r="P910" s="485"/>
    </row>
    <row r="911" spans="1:16" ht="30" x14ac:dyDescent="0.25">
      <c r="A911" s="619" t="s">
        <v>2744</v>
      </c>
      <c r="B911" s="620" t="s">
        <v>2555</v>
      </c>
      <c r="C911" s="621" t="s">
        <v>211</v>
      </c>
      <c r="D911" s="621" t="s">
        <v>2708</v>
      </c>
      <c r="E911" s="620" t="s">
        <v>2745</v>
      </c>
      <c r="F911" s="622" t="s">
        <v>7735</v>
      </c>
      <c r="G911" s="622"/>
      <c r="H911" s="652" t="s">
        <v>2747</v>
      </c>
      <c r="I911" s="619" t="s">
        <v>214</v>
      </c>
      <c r="J911" s="624" t="s">
        <v>446</v>
      </c>
      <c r="K911" s="661">
        <v>45483</v>
      </c>
      <c r="L911" s="654" t="s">
        <v>447</v>
      </c>
      <c r="M911" s="698" t="s">
        <v>8015</v>
      </c>
      <c r="N911" s="627"/>
      <c r="O911" s="628"/>
      <c r="P911" s="628"/>
    </row>
    <row r="912" spans="1:16" ht="25.5" x14ac:dyDescent="0.25">
      <c r="A912" s="208" t="s">
        <v>2748</v>
      </c>
      <c r="B912" s="500" t="s">
        <v>2555</v>
      </c>
      <c r="C912" s="501" t="s">
        <v>211</v>
      </c>
      <c r="D912" s="501" t="s">
        <v>2708</v>
      </c>
      <c r="E912" s="500" t="s">
        <v>2749</v>
      </c>
      <c r="F912" s="502" t="s">
        <v>2750</v>
      </c>
      <c r="G912" s="502" t="s">
        <v>2751</v>
      </c>
      <c r="H912" s="503"/>
      <c r="I912" s="208" t="s">
        <v>214</v>
      </c>
      <c r="J912" s="504" t="s">
        <v>446</v>
      </c>
      <c r="K912" s="681">
        <v>45483</v>
      </c>
      <c r="L912" s="214" t="s">
        <v>447</v>
      </c>
      <c r="M912" s="685" t="s">
        <v>8182</v>
      </c>
      <c r="N912" s="682"/>
      <c r="O912" s="683"/>
      <c r="P912" s="683"/>
    </row>
    <row r="913" spans="1:16" ht="25.5" x14ac:dyDescent="0.25">
      <c r="A913" s="208" t="s">
        <v>2780</v>
      </c>
      <c r="B913" s="500" t="s">
        <v>2555</v>
      </c>
      <c r="C913" s="501" t="s">
        <v>211</v>
      </c>
      <c r="D913" s="501" t="s">
        <v>2708</v>
      </c>
      <c r="E913" s="500" t="s">
        <v>2781</v>
      </c>
      <c r="F913" s="502" t="s">
        <v>2782</v>
      </c>
      <c r="G913" s="502"/>
      <c r="H913" s="465" t="s">
        <v>2783</v>
      </c>
      <c r="I913" s="269" t="s">
        <v>214</v>
      </c>
      <c r="J913" s="493" t="s">
        <v>446</v>
      </c>
      <c r="K913" s="464">
        <v>45483</v>
      </c>
      <c r="L913" s="440" t="s">
        <v>447</v>
      </c>
      <c r="M913" s="276" t="s">
        <v>7371</v>
      </c>
      <c r="N913" s="484"/>
      <c r="O913" s="485"/>
      <c r="P913" s="485"/>
    </row>
    <row r="914" spans="1:16" ht="30" x14ac:dyDescent="0.25">
      <c r="A914" s="208" t="s">
        <v>2784</v>
      </c>
      <c r="B914" s="500" t="s">
        <v>2555</v>
      </c>
      <c r="C914" s="501" t="s">
        <v>211</v>
      </c>
      <c r="D914" s="501" t="s">
        <v>2708</v>
      </c>
      <c r="E914" s="500" t="s">
        <v>2785</v>
      </c>
      <c r="F914" s="502" t="s">
        <v>2786</v>
      </c>
      <c r="G914" s="502"/>
      <c r="H914" s="465" t="s">
        <v>2787</v>
      </c>
      <c r="I914" s="269" t="s">
        <v>214</v>
      </c>
      <c r="J914" s="493" t="s">
        <v>446</v>
      </c>
      <c r="K914" s="464">
        <v>45483</v>
      </c>
      <c r="L914" s="440" t="s">
        <v>447</v>
      </c>
      <c r="M914" s="276" t="s">
        <v>7371</v>
      </c>
      <c r="N914" s="486"/>
      <c r="O914" s="485"/>
      <c r="P914" s="485"/>
    </row>
    <row r="915" spans="1:16" ht="25.5" x14ac:dyDescent="0.25">
      <c r="A915" s="208" t="s">
        <v>2788</v>
      </c>
      <c r="B915" s="500" t="s">
        <v>2555</v>
      </c>
      <c r="C915" s="501" t="s">
        <v>211</v>
      </c>
      <c r="D915" s="501" t="s">
        <v>2708</v>
      </c>
      <c r="E915" s="500" t="s">
        <v>2789</v>
      </c>
      <c r="F915" s="502" t="s">
        <v>2790</v>
      </c>
      <c r="G915" s="502"/>
      <c r="H915" s="503"/>
      <c r="I915" s="208" t="s">
        <v>214</v>
      </c>
      <c r="J915" s="504" t="s">
        <v>446</v>
      </c>
      <c r="K915" s="681">
        <v>45483</v>
      </c>
      <c r="L915" s="214" t="s">
        <v>447</v>
      </c>
      <c r="M915" s="685" t="s">
        <v>8183</v>
      </c>
      <c r="N915" s="682"/>
      <c r="O915" s="683"/>
      <c r="P915" s="683"/>
    </row>
    <row r="916" spans="1:16" s="185" customFormat="1" ht="38.25" x14ac:dyDescent="0.25">
      <c r="A916" s="208" t="s">
        <v>3231</v>
      </c>
      <c r="B916" s="500" t="s">
        <v>3203</v>
      </c>
      <c r="C916" s="501" t="s">
        <v>211</v>
      </c>
      <c r="D916" s="501" t="s">
        <v>3204</v>
      </c>
      <c r="E916" s="500" t="s">
        <v>3232</v>
      </c>
      <c r="F916" s="502" t="s">
        <v>3234</v>
      </c>
      <c r="G916" s="502"/>
      <c r="H916" s="503"/>
      <c r="I916" s="208" t="s">
        <v>214</v>
      </c>
      <c r="J916" s="504" t="s">
        <v>446</v>
      </c>
      <c r="K916" s="681">
        <v>45483</v>
      </c>
      <c r="L916" s="214" t="s">
        <v>447</v>
      </c>
      <c r="M916" s="685" t="s">
        <v>7737</v>
      </c>
      <c r="N916" s="682"/>
      <c r="O916" s="683"/>
      <c r="P916" s="683"/>
    </row>
    <row r="917" spans="1:16" ht="22.5" customHeight="1" x14ac:dyDescent="0.25">
      <c r="A917" s="708"/>
      <c r="B917" s="709"/>
      <c r="C917" s="710"/>
      <c r="D917" s="710"/>
      <c r="E917" s="709"/>
      <c r="F917" s="711"/>
      <c r="G917" s="711"/>
      <c r="H917" s="712"/>
      <c r="I917" s="708"/>
      <c r="J917" s="713"/>
      <c r="K917" s="773"/>
      <c r="L917" s="713"/>
      <c r="M917" s="774"/>
      <c r="N917" s="775"/>
      <c r="O917" s="776"/>
      <c r="P917" s="776"/>
    </row>
    <row r="918" spans="1:16" s="185" customFormat="1" x14ac:dyDescent="0.25">
      <c r="A918" s="208"/>
      <c r="B918" s="500"/>
      <c r="C918" s="501"/>
      <c r="D918" s="501"/>
      <c r="E918" s="500"/>
      <c r="F918" s="502"/>
      <c r="G918" s="502"/>
      <c r="H918" s="503"/>
      <c r="I918" s="208"/>
      <c r="J918" s="214"/>
      <c r="K918" s="681"/>
      <c r="L918" s="214"/>
      <c r="M918" s="685"/>
      <c r="N918" s="682"/>
      <c r="O918" s="683"/>
      <c r="P918" s="683"/>
    </row>
    <row r="919" spans="1:16" ht="18" thickBot="1" x14ac:dyDescent="0.35">
      <c r="A919" s="757"/>
      <c r="B919" s="758"/>
      <c r="C919" s="759"/>
      <c r="D919" s="760"/>
      <c r="E919" s="760"/>
      <c r="F919" s="760"/>
      <c r="G919" s="760"/>
      <c r="H919" s="758" t="s">
        <v>7318</v>
      </c>
      <c r="I919" s="760"/>
      <c r="J919" s="760"/>
      <c r="K919" s="761"/>
      <c r="L919" s="760"/>
      <c r="M919" s="762"/>
      <c r="N919" s="760"/>
      <c r="O919" s="763"/>
      <c r="P919" s="764"/>
    </row>
    <row r="920" spans="1:16" ht="51.75" thickBot="1" x14ac:dyDescent="0.3">
      <c r="A920" s="474" t="s">
        <v>137</v>
      </c>
      <c r="B920" s="496" t="s">
        <v>138</v>
      </c>
      <c r="C920" s="475" t="s">
        <v>139</v>
      </c>
      <c r="D920" s="475" t="s">
        <v>141</v>
      </c>
      <c r="E920" s="476" t="s">
        <v>143</v>
      </c>
      <c r="F920" s="477" t="s">
        <v>144</v>
      </c>
      <c r="G920" s="477" t="s">
        <v>145</v>
      </c>
      <c r="H920" s="477" t="s">
        <v>146</v>
      </c>
      <c r="I920" s="475" t="s">
        <v>148</v>
      </c>
      <c r="J920" s="478" t="s">
        <v>149</v>
      </c>
      <c r="K920" s="479" t="s">
        <v>6379</v>
      </c>
      <c r="L920" s="475" t="s">
        <v>151</v>
      </c>
      <c r="M920" s="476" t="s">
        <v>154</v>
      </c>
      <c r="N920" s="480" t="s">
        <v>6380</v>
      </c>
      <c r="O920" s="481" t="s">
        <v>6381</v>
      </c>
      <c r="P920" s="482" t="s">
        <v>6382</v>
      </c>
    </row>
    <row r="921" spans="1:16" ht="30" x14ac:dyDescent="0.25">
      <c r="A921" s="269">
        <v>22</v>
      </c>
      <c r="B921" s="275" t="s">
        <v>598</v>
      </c>
      <c r="C921" s="273" t="s">
        <v>211</v>
      </c>
      <c r="D921" s="273" t="s">
        <v>599</v>
      </c>
      <c r="E921" s="275" t="s">
        <v>837</v>
      </c>
      <c r="F921" s="272" t="s">
        <v>838</v>
      </c>
      <c r="G921" s="272"/>
      <c r="H921" s="529" t="s">
        <v>839</v>
      </c>
      <c r="I921" s="269" t="s">
        <v>214</v>
      </c>
      <c r="J921" s="493" t="s">
        <v>340</v>
      </c>
      <c r="K921" s="464">
        <v>45484</v>
      </c>
      <c r="L921" s="440" t="s">
        <v>6383</v>
      </c>
      <c r="M921" s="680" t="s">
        <v>7372</v>
      </c>
      <c r="N921" s="484"/>
      <c r="O921" s="485"/>
      <c r="P921" s="485"/>
    </row>
    <row r="922" spans="1:16" s="185" customFormat="1" ht="30" x14ac:dyDescent="0.25">
      <c r="A922" s="619" t="s">
        <v>1011</v>
      </c>
      <c r="B922" s="620" t="s">
        <v>598</v>
      </c>
      <c r="C922" s="621" t="s">
        <v>211</v>
      </c>
      <c r="D922" s="621" t="s">
        <v>599</v>
      </c>
      <c r="E922" s="620" t="s">
        <v>1012</v>
      </c>
      <c r="F922" s="622">
        <v>7751066503</v>
      </c>
      <c r="G922" s="622"/>
      <c r="H922" s="652" t="s">
        <v>1013</v>
      </c>
      <c r="I922" s="619" t="s">
        <v>214</v>
      </c>
      <c r="J922" s="624" t="s">
        <v>340</v>
      </c>
      <c r="K922" s="661">
        <v>45484</v>
      </c>
      <c r="L922" s="654" t="s">
        <v>6383</v>
      </c>
      <c r="M922" s="626" t="s">
        <v>8255</v>
      </c>
      <c r="N922" s="627" t="s">
        <v>372</v>
      </c>
      <c r="O922" s="628"/>
      <c r="P922" s="628"/>
    </row>
    <row r="923" spans="1:16" s="185" customFormat="1" ht="25.5" x14ac:dyDescent="0.25">
      <c r="A923" s="208" t="s">
        <v>1029</v>
      </c>
      <c r="B923" s="500" t="s">
        <v>598</v>
      </c>
      <c r="C923" s="501" t="s">
        <v>211</v>
      </c>
      <c r="D923" s="501" t="s">
        <v>599</v>
      </c>
      <c r="E923" s="500" t="s">
        <v>1030</v>
      </c>
      <c r="F923" s="502" t="s">
        <v>1031</v>
      </c>
      <c r="G923" s="502" t="s">
        <v>1032</v>
      </c>
      <c r="H923" s="503" t="s">
        <v>1033</v>
      </c>
      <c r="I923" s="208" t="s">
        <v>214</v>
      </c>
      <c r="J923" s="504" t="s">
        <v>340</v>
      </c>
      <c r="K923" s="681">
        <v>45484</v>
      </c>
      <c r="L923" s="214" t="s">
        <v>6383</v>
      </c>
      <c r="M923" s="680" t="s">
        <v>7372</v>
      </c>
      <c r="N923" s="682"/>
      <c r="O923" s="683"/>
      <c r="P923" s="683"/>
    </row>
    <row r="924" spans="1:16" s="185" customFormat="1" ht="25.5" x14ac:dyDescent="0.25">
      <c r="A924" s="208">
        <v>14</v>
      </c>
      <c r="B924" s="500" t="s">
        <v>1224</v>
      </c>
      <c r="C924" s="501" t="s">
        <v>211</v>
      </c>
      <c r="D924" s="501" t="s">
        <v>1225</v>
      </c>
      <c r="E924" s="500" t="s">
        <v>1593</v>
      </c>
      <c r="F924" s="502" t="s">
        <v>1594</v>
      </c>
      <c r="G924" s="502"/>
      <c r="H924" s="503" t="s">
        <v>372</v>
      </c>
      <c r="I924" s="208" t="s">
        <v>214</v>
      </c>
      <c r="J924" s="504" t="s">
        <v>340</v>
      </c>
      <c r="K924" s="681">
        <v>45484</v>
      </c>
      <c r="L924" s="214" t="s">
        <v>264</v>
      </c>
      <c r="M924" s="680" t="s">
        <v>7372</v>
      </c>
      <c r="N924" s="682"/>
      <c r="O924" s="683"/>
      <c r="P924" s="683"/>
    </row>
    <row r="925" spans="1:16" s="185" customFormat="1" ht="25.5" x14ac:dyDescent="0.25">
      <c r="A925" s="208">
        <v>16</v>
      </c>
      <c r="B925" s="500" t="s">
        <v>1224</v>
      </c>
      <c r="C925" s="501" t="s">
        <v>211</v>
      </c>
      <c r="D925" s="501" t="s">
        <v>1225</v>
      </c>
      <c r="E925" s="500" t="s">
        <v>1663</v>
      </c>
      <c r="F925" s="502">
        <v>7512032487</v>
      </c>
      <c r="G925" s="502"/>
      <c r="H925" s="503" t="s">
        <v>1665</v>
      </c>
      <c r="I925" s="208" t="s">
        <v>214</v>
      </c>
      <c r="J925" s="504" t="s">
        <v>340</v>
      </c>
      <c r="K925" s="681">
        <v>45484</v>
      </c>
      <c r="L925" s="214" t="s">
        <v>264</v>
      </c>
      <c r="M925" s="680" t="s">
        <v>7372</v>
      </c>
      <c r="N925" s="682"/>
      <c r="O925" s="683"/>
      <c r="P925" s="683"/>
    </row>
    <row r="926" spans="1:16" s="185" customFormat="1" ht="25.5" x14ac:dyDescent="0.25">
      <c r="A926" s="208" t="s">
        <v>1909</v>
      </c>
      <c r="B926" s="500" t="s">
        <v>1224</v>
      </c>
      <c r="C926" s="501" t="s">
        <v>211</v>
      </c>
      <c r="D926" s="501" t="s">
        <v>1225</v>
      </c>
      <c r="E926" s="500" t="s">
        <v>1910</v>
      </c>
      <c r="F926" s="502" t="s">
        <v>1911</v>
      </c>
      <c r="G926" s="502"/>
      <c r="H926" s="503" t="s">
        <v>1912</v>
      </c>
      <c r="I926" s="208" t="s">
        <v>214</v>
      </c>
      <c r="J926" s="504" t="s">
        <v>340</v>
      </c>
      <c r="K926" s="681">
        <v>45484</v>
      </c>
      <c r="L926" s="214" t="s">
        <v>264</v>
      </c>
      <c r="M926" s="685" t="s">
        <v>8011</v>
      </c>
      <c r="N926" s="682"/>
      <c r="O926" s="683"/>
      <c r="P926" s="683"/>
    </row>
    <row r="927" spans="1:16" ht="15.75" thickBot="1" x14ac:dyDescent="0.3"/>
    <row r="928" spans="1:16" ht="18" thickBot="1" x14ac:dyDescent="0.35">
      <c r="A928" s="467"/>
      <c r="B928" s="469"/>
      <c r="C928" s="498"/>
      <c r="D928" s="468"/>
      <c r="E928" s="468"/>
      <c r="F928" s="468"/>
      <c r="G928" s="468"/>
      <c r="H928" s="469" t="s">
        <v>7319</v>
      </c>
      <c r="I928" s="468"/>
      <c r="J928" s="468"/>
      <c r="K928" s="470"/>
      <c r="L928" s="468"/>
      <c r="M928" s="471"/>
      <c r="N928" s="468"/>
      <c r="O928" s="472"/>
      <c r="P928" s="473"/>
    </row>
    <row r="929" spans="1:16" ht="51.75" thickBot="1" x14ac:dyDescent="0.3">
      <c r="A929" s="474" t="s">
        <v>137</v>
      </c>
      <c r="B929" s="496" t="s">
        <v>138</v>
      </c>
      <c r="C929" s="475" t="s">
        <v>139</v>
      </c>
      <c r="D929" s="475" t="s">
        <v>141</v>
      </c>
      <c r="E929" s="476" t="s">
        <v>143</v>
      </c>
      <c r="F929" s="477" t="s">
        <v>144</v>
      </c>
      <c r="G929" s="477" t="s">
        <v>145</v>
      </c>
      <c r="H929" s="477" t="s">
        <v>146</v>
      </c>
      <c r="I929" s="475" t="s">
        <v>148</v>
      </c>
      <c r="J929" s="478" t="s">
        <v>149</v>
      </c>
      <c r="K929" s="479" t="s">
        <v>6379</v>
      </c>
      <c r="L929" s="475" t="s">
        <v>151</v>
      </c>
      <c r="M929" s="476" t="s">
        <v>154</v>
      </c>
      <c r="N929" s="480" t="s">
        <v>6380</v>
      </c>
      <c r="O929" s="481" t="s">
        <v>6381</v>
      </c>
      <c r="P929" s="482" t="s">
        <v>6382</v>
      </c>
    </row>
    <row r="930" spans="1:16" ht="26.25" customHeight="1" x14ac:dyDescent="0.25">
      <c r="A930" s="208">
        <v>4</v>
      </c>
      <c r="B930" s="500" t="s">
        <v>2480</v>
      </c>
      <c r="C930" s="501" t="s">
        <v>211</v>
      </c>
      <c r="D930" s="501" t="s">
        <v>5644</v>
      </c>
      <c r="E930" s="500" t="s">
        <v>5645</v>
      </c>
      <c r="F930" s="502" t="s">
        <v>5646</v>
      </c>
      <c r="G930" s="502"/>
      <c r="H930" s="465"/>
      <c r="I930" s="269" t="s">
        <v>214</v>
      </c>
      <c r="J930" s="493" t="s">
        <v>225</v>
      </c>
      <c r="K930" s="464">
        <v>45484</v>
      </c>
      <c r="L930" s="440" t="s">
        <v>6383</v>
      </c>
      <c r="M930" s="276" t="s">
        <v>7372</v>
      </c>
      <c r="N930" s="484"/>
      <c r="O930" s="485"/>
      <c r="P930" s="485"/>
    </row>
    <row r="931" spans="1:16" ht="25.5" x14ac:dyDescent="0.25">
      <c r="A931" s="208">
        <v>6</v>
      </c>
      <c r="B931" s="500" t="s">
        <v>2480</v>
      </c>
      <c r="C931" s="501" t="s">
        <v>211</v>
      </c>
      <c r="D931" s="501" t="s">
        <v>5644</v>
      </c>
      <c r="E931" s="500" t="s">
        <v>5647</v>
      </c>
      <c r="F931" s="502" t="s">
        <v>5648</v>
      </c>
      <c r="G931" s="502"/>
      <c r="H931" s="465" t="s">
        <v>5649</v>
      </c>
      <c r="I931" s="269" t="s">
        <v>214</v>
      </c>
      <c r="J931" s="493" t="s">
        <v>225</v>
      </c>
      <c r="K931" s="464">
        <v>45484</v>
      </c>
      <c r="L931" s="440" t="s">
        <v>6383</v>
      </c>
      <c r="M931" s="80" t="s">
        <v>8010</v>
      </c>
      <c r="N931" s="484"/>
      <c r="O931" s="485"/>
      <c r="P931" s="485"/>
    </row>
    <row r="932" spans="1:16" ht="25.5" x14ac:dyDescent="0.25">
      <c r="A932" s="208">
        <v>8</v>
      </c>
      <c r="B932" s="500" t="s">
        <v>2480</v>
      </c>
      <c r="C932" s="501" t="s">
        <v>211</v>
      </c>
      <c r="D932" s="501" t="s">
        <v>5644</v>
      </c>
      <c r="E932" s="500" t="s">
        <v>5650</v>
      </c>
      <c r="F932" s="502" t="s">
        <v>5651</v>
      </c>
      <c r="G932" s="502" t="s">
        <v>5652</v>
      </c>
      <c r="H932" s="465"/>
      <c r="I932" s="269" t="s">
        <v>214</v>
      </c>
      <c r="J932" s="493" t="s">
        <v>225</v>
      </c>
      <c r="K932" s="464">
        <v>45484</v>
      </c>
      <c r="L932" s="440" t="s">
        <v>6383</v>
      </c>
      <c r="M932" s="80" t="s">
        <v>8009</v>
      </c>
      <c r="N932" s="486"/>
      <c r="O932" s="485"/>
      <c r="P932" s="485"/>
    </row>
    <row r="933" spans="1:16" ht="25.5" x14ac:dyDescent="0.25">
      <c r="A933" s="208">
        <v>10</v>
      </c>
      <c r="B933" s="500" t="s">
        <v>2480</v>
      </c>
      <c r="C933" s="501" t="s">
        <v>211</v>
      </c>
      <c r="D933" s="501" t="s">
        <v>5644</v>
      </c>
      <c r="E933" s="500" t="s">
        <v>5653</v>
      </c>
      <c r="F933" s="502" t="s">
        <v>5654</v>
      </c>
      <c r="G933" s="502" t="s">
        <v>5655</v>
      </c>
      <c r="H933" s="465" t="s">
        <v>5656</v>
      </c>
      <c r="I933" s="269" t="s">
        <v>214</v>
      </c>
      <c r="J933" s="493" t="s">
        <v>225</v>
      </c>
      <c r="K933" s="464">
        <v>45484</v>
      </c>
      <c r="L933" s="440" t="s">
        <v>264</v>
      </c>
      <c r="M933" s="276" t="s">
        <v>7372</v>
      </c>
      <c r="N933" s="486"/>
      <c r="O933" s="485"/>
      <c r="P933" s="485"/>
    </row>
    <row r="934" spans="1:16" ht="25.5" x14ac:dyDescent="0.25">
      <c r="A934" s="208">
        <v>14</v>
      </c>
      <c r="B934" s="500" t="s">
        <v>2480</v>
      </c>
      <c r="C934" s="501" t="s">
        <v>211</v>
      </c>
      <c r="D934" s="501" t="s">
        <v>5644</v>
      </c>
      <c r="E934" s="500" t="s">
        <v>5657</v>
      </c>
      <c r="F934" s="502" t="s">
        <v>5658</v>
      </c>
      <c r="G934" s="502"/>
      <c r="H934" s="465"/>
      <c r="I934" s="269" t="s">
        <v>214</v>
      </c>
      <c r="J934" s="493" t="s">
        <v>225</v>
      </c>
      <c r="K934" s="464">
        <v>45484</v>
      </c>
      <c r="L934" s="440" t="s">
        <v>264</v>
      </c>
      <c r="M934" s="276" t="s">
        <v>7372</v>
      </c>
      <c r="N934" s="486"/>
      <c r="O934" s="485"/>
      <c r="P934" s="485"/>
    </row>
    <row r="935" spans="1:16" s="185" customFormat="1" ht="25.5" x14ac:dyDescent="0.25">
      <c r="A935" s="208">
        <v>7</v>
      </c>
      <c r="B935" s="500" t="s">
        <v>2606</v>
      </c>
      <c r="C935" s="501" t="s">
        <v>211</v>
      </c>
      <c r="D935" s="501" t="s">
        <v>2607</v>
      </c>
      <c r="E935" s="500" t="s">
        <v>3611</v>
      </c>
      <c r="F935" s="502" t="s">
        <v>3612</v>
      </c>
      <c r="G935" s="502"/>
      <c r="H935" s="503" t="s">
        <v>3613</v>
      </c>
      <c r="I935" s="208" t="s">
        <v>214</v>
      </c>
      <c r="J935" s="504" t="s">
        <v>225</v>
      </c>
      <c r="K935" s="681">
        <v>45484</v>
      </c>
      <c r="L935" s="214" t="s">
        <v>264</v>
      </c>
      <c r="M935" s="680" t="s">
        <v>7372</v>
      </c>
      <c r="N935" s="682"/>
      <c r="O935" s="683"/>
      <c r="P935" s="683"/>
    </row>
    <row r="936" spans="1:16" ht="15.75" thickBot="1" x14ac:dyDescent="0.3"/>
    <row r="937" spans="1:16" ht="18" thickBot="1" x14ac:dyDescent="0.35">
      <c r="A937" s="467"/>
      <c r="B937" s="469"/>
      <c r="C937" s="498"/>
      <c r="D937" s="468"/>
      <c r="E937" s="468"/>
      <c r="F937" s="468"/>
      <c r="G937" s="468"/>
      <c r="H937" s="469" t="s">
        <v>7320</v>
      </c>
      <c r="I937" s="468"/>
      <c r="J937" s="468"/>
      <c r="K937" s="470"/>
      <c r="L937" s="468"/>
      <c r="M937" s="471"/>
      <c r="N937" s="468"/>
      <c r="O937" s="472"/>
      <c r="P937" s="473"/>
    </row>
    <row r="938" spans="1:16" ht="51.75" thickBot="1" x14ac:dyDescent="0.3">
      <c r="A938" s="474" t="s">
        <v>137</v>
      </c>
      <c r="B938" s="496" t="s">
        <v>138</v>
      </c>
      <c r="C938" s="475" t="s">
        <v>139</v>
      </c>
      <c r="D938" s="475" t="s">
        <v>141</v>
      </c>
      <c r="E938" s="476" t="s">
        <v>143</v>
      </c>
      <c r="F938" s="477" t="s">
        <v>144</v>
      </c>
      <c r="G938" s="477" t="s">
        <v>145</v>
      </c>
      <c r="H938" s="477" t="s">
        <v>146</v>
      </c>
      <c r="I938" s="475" t="s">
        <v>148</v>
      </c>
      <c r="J938" s="478" t="s">
        <v>149</v>
      </c>
      <c r="K938" s="479" t="s">
        <v>6379</v>
      </c>
      <c r="L938" s="475" t="s">
        <v>151</v>
      </c>
      <c r="M938" s="476" t="s">
        <v>154</v>
      </c>
      <c r="N938" s="480" t="s">
        <v>6380</v>
      </c>
      <c r="O938" s="481" t="s">
        <v>6381</v>
      </c>
      <c r="P938" s="482" t="s">
        <v>6382</v>
      </c>
    </row>
    <row r="939" spans="1:16" ht="25.5" x14ac:dyDescent="0.25">
      <c r="A939" s="208" t="s">
        <v>2791</v>
      </c>
      <c r="B939" s="500" t="s">
        <v>2555</v>
      </c>
      <c r="C939" s="501" t="s">
        <v>211</v>
      </c>
      <c r="D939" s="501" t="s">
        <v>2708</v>
      </c>
      <c r="E939" s="500" t="s">
        <v>2792</v>
      </c>
      <c r="F939" s="502" t="s">
        <v>2793</v>
      </c>
      <c r="G939" s="272"/>
      <c r="H939" s="465"/>
      <c r="I939" s="269" t="s">
        <v>214</v>
      </c>
      <c r="J939" s="493" t="s">
        <v>446</v>
      </c>
      <c r="K939" s="464">
        <v>45484</v>
      </c>
      <c r="L939" s="440" t="s">
        <v>447</v>
      </c>
      <c r="M939" s="276" t="s">
        <v>7748</v>
      </c>
      <c r="N939" s="484"/>
      <c r="O939" s="485"/>
      <c r="P939" s="485"/>
    </row>
    <row r="940" spans="1:16" ht="25.5" x14ac:dyDescent="0.25">
      <c r="A940" s="208" t="s">
        <v>2794</v>
      </c>
      <c r="B940" s="500" t="s">
        <v>2555</v>
      </c>
      <c r="C940" s="501" t="s">
        <v>211</v>
      </c>
      <c r="D940" s="501" t="s">
        <v>2708</v>
      </c>
      <c r="E940" s="500" t="s">
        <v>2795</v>
      </c>
      <c r="F940" s="502" t="s">
        <v>7750</v>
      </c>
      <c r="G940" s="502" t="s">
        <v>2796</v>
      </c>
      <c r="H940" s="465" t="s">
        <v>2797</v>
      </c>
      <c r="I940" s="269" t="s">
        <v>214</v>
      </c>
      <c r="J940" s="493" t="s">
        <v>446</v>
      </c>
      <c r="K940" s="464">
        <v>45484</v>
      </c>
      <c r="L940" s="440" t="s">
        <v>447</v>
      </c>
      <c r="M940" s="80" t="s">
        <v>8006</v>
      </c>
      <c r="N940" s="486"/>
      <c r="O940" s="485"/>
      <c r="P940" s="485"/>
    </row>
    <row r="941" spans="1:16" ht="25.5" x14ac:dyDescent="0.25">
      <c r="A941" s="208" t="s">
        <v>2798</v>
      </c>
      <c r="B941" s="500" t="s">
        <v>2555</v>
      </c>
      <c r="C941" s="501" t="s">
        <v>211</v>
      </c>
      <c r="D941" s="501" t="s">
        <v>2708</v>
      </c>
      <c r="E941" s="500" t="s">
        <v>2799</v>
      </c>
      <c r="F941" s="502"/>
      <c r="G941" s="502"/>
      <c r="H941" s="465"/>
      <c r="I941" s="269" t="s">
        <v>214</v>
      </c>
      <c r="J941" s="493" t="s">
        <v>446</v>
      </c>
      <c r="K941" s="464">
        <v>45484</v>
      </c>
      <c r="L941" s="440" t="s">
        <v>447</v>
      </c>
      <c r="M941" s="80" t="s">
        <v>7736</v>
      </c>
      <c r="N941" s="486"/>
      <c r="O941" s="485"/>
      <c r="P941" s="485"/>
    </row>
    <row r="942" spans="1:16" ht="25.5" x14ac:dyDescent="0.25">
      <c r="A942" s="208" t="s">
        <v>2800</v>
      </c>
      <c r="B942" s="500" t="s">
        <v>2555</v>
      </c>
      <c r="C942" s="501" t="s">
        <v>211</v>
      </c>
      <c r="D942" s="501" t="s">
        <v>2708</v>
      </c>
      <c r="E942" s="500" t="s">
        <v>2801</v>
      </c>
      <c r="F942" s="502" t="s">
        <v>2802</v>
      </c>
      <c r="G942" s="502"/>
      <c r="H942" s="465" t="s">
        <v>2803</v>
      </c>
      <c r="I942" s="269" t="s">
        <v>214</v>
      </c>
      <c r="J942" s="493" t="s">
        <v>446</v>
      </c>
      <c r="K942" s="464">
        <v>45484</v>
      </c>
      <c r="L942" s="440" t="s">
        <v>447</v>
      </c>
      <c r="M942" s="276" t="s">
        <v>7372</v>
      </c>
      <c r="N942" s="484" t="s">
        <v>372</v>
      </c>
      <c r="O942" s="485"/>
      <c r="P942" s="485"/>
    </row>
    <row r="943" spans="1:16" ht="25.5" x14ac:dyDescent="0.25">
      <c r="A943" s="208" t="s">
        <v>2810</v>
      </c>
      <c r="B943" s="500" t="s">
        <v>2555</v>
      </c>
      <c r="C943" s="501" t="s">
        <v>211</v>
      </c>
      <c r="D943" s="501" t="s">
        <v>2708</v>
      </c>
      <c r="E943" s="500" t="s">
        <v>2811</v>
      </c>
      <c r="F943" s="502" t="s">
        <v>2812</v>
      </c>
      <c r="G943" s="502"/>
      <c r="H943" s="465" t="s">
        <v>2813</v>
      </c>
      <c r="I943" s="269" t="s">
        <v>214</v>
      </c>
      <c r="J943" s="493" t="s">
        <v>446</v>
      </c>
      <c r="K943" s="464">
        <v>45484</v>
      </c>
      <c r="L943" s="440" t="s">
        <v>447</v>
      </c>
      <c r="M943" s="80" t="s">
        <v>8007</v>
      </c>
      <c r="N943" s="484"/>
      <c r="O943" s="485"/>
      <c r="P943" s="485"/>
    </row>
    <row r="944" spans="1:16" ht="25.5" x14ac:dyDescent="0.25">
      <c r="A944" s="208" t="s">
        <v>2814</v>
      </c>
      <c r="B944" s="500" t="s">
        <v>2555</v>
      </c>
      <c r="C944" s="501" t="s">
        <v>211</v>
      </c>
      <c r="D944" s="501" t="s">
        <v>2708</v>
      </c>
      <c r="E944" s="500" t="s">
        <v>2815</v>
      </c>
      <c r="F944" s="502" t="s">
        <v>2816</v>
      </c>
      <c r="G944" s="502" t="s">
        <v>2817</v>
      </c>
      <c r="H944" s="503"/>
      <c r="I944" s="208" t="s">
        <v>214</v>
      </c>
      <c r="J944" s="504" t="s">
        <v>446</v>
      </c>
      <c r="K944" s="681">
        <v>45484</v>
      </c>
      <c r="L944" s="214" t="s">
        <v>447</v>
      </c>
      <c r="M944" s="680" t="s">
        <v>7372</v>
      </c>
      <c r="N944" s="682"/>
      <c r="O944" s="683"/>
      <c r="P944" s="683"/>
    </row>
    <row r="945" spans="1:16" ht="25.5" x14ac:dyDescent="0.25">
      <c r="A945" s="208" t="s">
        <v>2823</v>
      </c>
      <c r="B945" s="500" t="s">
        <v>2555</v>
      </c>
      <c r="C945" s="501" t="s">
        <v>211</v>
      </c>
      <c r="D945" s="501" t="s">
        <v>2708</v>
      </c>
      <c r="E945" s="500" t="s">
        <v>2824</v>
      </c>
      <c r="F945" s="502" t="s">
        <v>2825</v>
      </c>
      <c r="G945" s="502"/>
      <c r="H945" s="503"/>
      <c r="I945" s="208" t="s">
        <v>214</v>
      </c>
      <c r="J945" s="504" t="s">
        <v>446</v>
      </c>
      <c r="K945" s="681">
        <v>45484</v>
      </c>
      <c r="L945" s="214" t="s">
        <v>447</v>
      </c>
      <c r="M945" s="685" t="s">
        <v>8005</v>
      </c>
      <c r="N945" s="682"/>
      <c r="O945" s="683"/>
      <c r="P945" s="683"/>
    </row>
    <row r="946" spans="1:16" ht="25.5" x14ac:dyDescent="0.25">
      <c r="A946" s="208" t="s">
        <v>2722</v>
      </c>
      <c r="B946" s="500" t="s">
        <v>2555</v>
      </c>
      <c r="C946" s="501" t="s">
        <v>211</v>
      </c>
      <c r="D946" s="501" t="s">
        <v>2708</v>
      </c>
      <c r="E946" s="500" t="s">
        <v>2723</v>
      </c>
      <c r="F946" s="502" t="s">
        <v>2724</v>
      </c>
      <c r="G946" s="502" t="s">
        <v>8235</v>
      </c>
      <c r="H946" s="503" t="s">
        <v>372</v>
      </c>
      <c r="I946" s="208" t="s">
        <v>214</v>
      </c>
      <c r="J946" s="504" t="s">
        <v>446</v>
      </c>
      <c r="K946" s="681">
        <v>45484</v>
      </c>
      <c r="L946" s="680" t="s">
        <v>8236</v>
      </c>
      <c r="M946" s="685" t="s">
        <v>8005</v>
      </c>
      <c r="N946" s="682"/>
      <c r="O946" s="683"/>
      <c r="P946" s="683"/>
    </row>
    <row r="947" spans="1:16" s="185" customFormat="1" ht="25.5" x14ac:dyDescent="0.25">
      <c r="A947" s="208" t="s">
        <v>3222</v>
      </c>
      <c r="B947" s="500" t="s">
        <v>3203</v>
      </c>
      <c r="C947" s="501" t="s">
        <v>211</v>
      </c>
      <c r="D947" s="501" t="s">
        <v>3204</v>
      </c>
      <c r="E947" s="500" t="s">
        <v>3223</v>
      </c>
      <c r="F947" s="502" t="s">
        <v>3224</v>
      </c>
      <c r="G947" s="502"/>
      <c r="H947" s="503"/>
      <c r="I947" s="208" t="s">
        <v>214</v>
      </c>
      <c r="J947" s="504" t="s">
        <v>446</v>
      </c>
      <c r="K947" s="681">
        <v>45484</v>
      </c>
      <c r="L947" s="214" t="s">
        <v>447</v>
      </c>
      <c r="M947" s="685" t="s">
        <v>8005</v>
      </c>
      <c r="N947" s="682"/>
      <c r="O947" s="683"/>
      <c r="P947" s="683"/>
    </row>
    <row r="948" spans="1:16" s="185" customFormat="1" ht="25.5" x14ac:dyDescent="0.25">
      <c r="A948" s="208" t="s">
        <v>3228</v>
      </c>
      <c r="B948" s="500" t="s">
        <v>3203</v>
      </c>
      <c r="C948" s="501" t="s">
        <v>211</v>
      </c>
      <c r="D948" s="501" t="s">
        <v>3204</v>
      </c>
      <c r="E948" s="500" t="s">
        <v>3229</v>
      </c>
      <c r="F948" s="502" t="s">
        <v>3230</v>
      </c>
      <c r="G948" s="502"/>
      <c r="H948" s="503"/>
      <c r="I948" s="208" t="s">
        <v>214</v>
      </c>
      <c r="J948" s="504" t="s">
        <v>446</v>
      </c>
      <c r="K948" s="681">
        <v>45484</v>
      </c>
      <c r="L948" s="214" t="s">
        <v>447</v>
      </c>
      <c r="M948" s="685" t="s">
        <v>7519</v>
      </c>
      <c r="N948" s="682"/>
      <c r="O948" s="683"/>
      <c r="P948" s="683"/>
    </row>
    <row r="949" spans="1:16" s="185" customFormat="1" ht="38.25" x14ac:dyDescent="0.25">
      <c r="A949" s="208">
        <v>7</v>
      </c>
      <c r="B949" s="500" t="s">
        <v>2611</v>
      </c>
      <c r="C949" s="501" t="s">
        <v>211</v>
      </c>
      <c r="D949" s="501" t="s">
        <v>2612</v>
      </c>
      <c r="E949" s="500" t="s">
        <v>4038</v>
      </c>
      <c r="F949" s="502" t="s">
        <v>4039</v>
      </c>
      <c r="G949" s="502"/>
      <c r="H949" s="503" t="s">
        <v>4040</v>
      </c>
      <c r="I949" s="208" t="s">
        <v>214</v>
      </c>
      <c r="J949" s="504" t="s">
        <v>446</v>
      </c>
      <c r="K949" s="681">
        <v>45484</v>
      </c>
      <c r="L949" s="214" t="s">
        <v>447</v>
      </c>
      <c r="M949" s="680" t="s">
        <v>7427</v>
      </c>
      <c r="N949" s="686"/>
      <c r="O949" s="683"/>
      <c r="P949" s="683"/>
    </row>
    <row r="950" spans="1:16" ht="38.25" x14ac:dyDescent="0.25">
      <c r="A950" s="619" t="s">
        <v>2226</v>
      </c>
      <c r="B950" s="620" t="s">
        <v>1176</v>
      </c>
      <c r="C950" s="621" t="s">
        <v>211</v>
      </c>
      <c r="D950" s="621" t="s">
        <v>1177</v>
      </c>
      <c r="E950" s="620" t="s">
        <v>2227</v>
      </c>
      <c r="F950" s="622">
        <v>7858206323</v>
      </c>
      <c r="G950" s="622"/>
      <c r="H950" s="652"/>
      <c r="I950" s="619" t="s">
        <v>214</v>
      </c>
      <c r="J950" s="624" t="s">
        <v>446</v>
      </c>
      <c r="K950" s="661">
        <v>45484</v>
      </c>
      <c r="L950" s="654" t="s">
        <v>447</v>
      </c>
      <c r="M950" s="698" t="s">
        <v>8004</v>
      </c>
      <c r="N950" s="627"/>
      <c r="O950" s="628"/>
      <c r="P950" s="628"/>
    </row>
    <row r="951" spans="1:16" s="185" customFormat="1" ht="30" x14ac:dyDescent="0.25">
      <c r="A951" s="208">
        <v>7</v>
      </c>
      <c r="B951" s="500" t="s">
        <v>1279</v>
      </c>
      <c r="C951" s="501" t="s">
        <v>211</v>
      </c>
      <c r="D951" s="501" t="s">
        <v>1280</v>
      </c>
      <c r="E951" s="500" t="s">
        <v>1421</v>
      </c>
      <c r="F951" s="502" t="s">
        <v>1422</v>
      </c>
      <c r="G951" s="502"/>
      <c r="H951" s="503" t="s">
        <v>7485</v>
      </c>
      <c r="I951" s="208" t="s">
        <v>214</v>
      </c>
      <c r="J951" s="504" t="s">
        <v>446</v>
      </c>
      <c r="K951" s="681">
        <v>45484</v>
      </c>
      <c r="L951" s="214" t="s">
        <v>447</v>
      </c>
      <c r="M951" s="680" t="s">
        <v>7372</v>
      </c>
      <c r="N951" s="682"/>
      <c r="O951" s="683"/>
      <c r="P951" s="683"/>
    </row>
    <row r="952" spans="1:16" ht="15.75" thickBot="1" x14ac:dyDescent="0.3"/>
    <row r="953" spans="1:16" ht="18" thickBot="1" x14ac:dyDescent="0.35">
      <c r="A953" s="467"/>
      <c r="B953" s="469"/>
      <c r="C953" s="498"/>
      <c r="D953" s="468"/>
      <c r="E953" s="468"/>
      <c r="F953" s="468"/>
      <c r="G953" s="468"/>
      <c r="H953" s="469" t="s">
        <v>7774</v>
      </c>
      <c r="I953" s="468"/>
      <c r="J953" s="468"/>
      <c r="K953" s="470"/>
      <c r="L953" s="468"/>
      <c r="M953" s="471"/>
      <c r="N953" s="468"/>
      <c r="O953" s="472"/>
      <c r="P953" s="473"/>
    </row>
    <row r="954" spans="1:16" ht="51.75" thickBot="1" x14ac:dyDescent="0.3">
      <c r="A954" s="474" t="s">
        <v>137</v>
      </c>
      <c r="B954" s="496" t="s">
        <v>138</v>
      </c>
      <c r="C954" s="475" t="s">
        <v>139</v>
      </c>
      <c r="D954" s="475" t="s">
        <v>141</v>
      </c>
      <c r="E954" s="476" t="s">
        <v>143</v>
      </c>
      <c r="F954" s="477" t="s">
        <v>144</v>
      </c>
      <c r="G954" s="477" t="s">
        <v>145</v>
      </c>
      <c r="H954" s="477" t="s">
        <v>146</v>
      </c>
      <c r="I954" s="475" t="s">
        <v>148</v>
      </c>
      <c r="J954" s="478" t="s">
        <v>149</v>
      </c>
      <c r="K954" s="479" t="s">
        <v>6379</v>
      </c>
      <c r="L954" s="475" t="s">
        <v>151</v>
      </c>
      <c r="M954" s="476" t="s">
        <v>154</v>
      </c>
      <c r="N954" s="755" t="s">
        <v>6380</v>
      </c>
      <c r="O954" s="481" t="s">
        <v>6381</v>
      </c>
      <c r="P954" s="482" t="s">
        <v>6382</v>
      </c>
    </row>
    <row r="955" spans="1:16" ht="25.5" x14ac:dyDescent="0.25">
      <c r="A955" s="208" t="s">
        <v>2926</v>
      </c>
      <c r="B955" s="500" t="s">
        <v>2555</v>
      </c>
      <c r="C955" s="271" t="s">
        <v>211</v>
      </c>
      <c r="D955" s="271" t="s">
        <v>2708</v>
      </c>
      <c r="E955" s="208" t="s">
        <v>2927</v>
      </c>
      <c r="F955" s="502">
        <v>7594515544</v>
      </c>
      <c r="G955" s="502"/>
      <c r="H955" s="502" t="s">
        <v>2929</v>
      </c>
      <c r="I955" s="208" t="s">
        <v>214</v>
      </c>
      <c r="J955" s="504" t="s">
        <v>446</v>
      </c>
      <c r="K955" s="681">
        <v>45489</v>
      </c>
      <c r="L955" s="214" t="s">
        <v>447</v>
      </c>
      <c r="M955" s="680" t="s">
        <v>8038</v>
      </c>
      <c r="N955" s="682"/>
      <c r="O955" s="683"/>
      <c r="P955" s="683"/>
    </row>
    <row r="956" spans="1:16" ht="25.5" x14ac:dyDescent="0.25">
      <c r="A956" s="208" t="s">
        <v>2930</v>
      </c>
      <c r="B956" s="500" t="s">
        <v>2555</v>
      </c>
      <c r="C956" s="271" t="s">
        <v>211</v>
      </c>
      <c r="D956" s="271" t="s">
        <v>2708</v>
      </c>
      <c r="E956" s="208" t="s">
        <v>2931</v>
      </c>
      <c r="F956" s="502">
        <v>7958626988</v>
      </c>
      <c r="G956" s="502">
        <v>7487792466</v>
      </c>
      <c r="H956" s="502" t="s">
        <v>2934</v>
      </c>
      <c r="I956" s="208" t="s">
        <v>214</v>
      </c>
      <c r="J956" s="504" t="s">
        <v>446</v>
      </c>
      <c r="K956" s="681">
        <v>45489</v>
      </c>
      <c r="L956" s="214" t="s">
        <v>447</v>
      </c>
      <c r="M956" s="214" t="s">
        <v>8101</v>
      </c>
      <c r="N956" s="686"/>
      <c r="O956" s="683"/>
      <c r="P956" s="683"/>
    </row>
    <row r="957" spans="1:16" ht="25.5" x14ac:dyDescent="0.25">
      <c r="A957" s="208" t="s">
        <v>2935</v>
      </c>
      <c r="B957" s="500" t="s">
        <v>2555</v>
      </c>
      <c r="C957" s="271" t="s">
        <v>211</v>
      </c>
      <c r="D957" s="271" t="s">
        <v>2708</v>
      </c>
      <c r="E957" s="208" t="s">
        <v>2936</v>
      </c>
      <c r="F957" s="502">
        <v>7811487664</v>
      </c>
      <c r="H957" s="502" t="s">
        <v>2937</v>
      </c>
      <c r="I957" s="208" t="s">
        <v>214</v>
      </c>
      <c r="J957" s="504" t="s">
        <v>446</v>
      </c>
      <c r="K957" s="681">
        <v>45489</v>
      </c>
      <c r="L957" s="214" t="s">
        <v>447</v>
      </c>
      <c r="M957" s="680" t="s">
        <v>8038</v>
      </c>
      <c r="N957" s="686"/>
      <c r="O957" s="683"/>
      <c r="P957" s="683"/>
    </row>
    <row r="958" spans="1:16" ht="25.5" x14ac:dyDescent="0.25">
      <c r="A958" s="269" t="s">
        <v>2938</v>
      </c>
      <c r="B958" s="275" t="s">
        <v>2555</v>
      </c>
      <c r="C958" s="271" t="s">
        <v>211</v>
      </c>
      <c r="D958" s="271" t="s">
        <v>2708</v>
      </c>
      <c r="E958" s="208" t="s">
        <v>2939</v>
      </c>
      <c r="F958" s="502"/>
      <c r="G958" s="502"/>
      <c r="H958" s="502"/>
      <c r="I958" s="208" t="s">
        <v>214</v>
      </c>
      <c r="J958" s="504" t="s">
        <v>446</v>
      </c>
      <c r="K958" s="681">
        <v>45489</v>
      </c>
      <c r="L958" s="214" t="s">
        <v>447</v>
      </c>
      <c r="M958" s="685" t="s">
        <v>8003</v>
      </c>
      <c r="N958" s="682"/>
      <c r="O958" s="683"/>
      <c r="P958" s="683"/>
    </row>
    <row r="959" spans="1:16" ht="25.5" x14ac:dyDescent="0.25">
      <c r="A959" s="208" t="s">
        <v>2940</v>
      </c>
      <c r="B959" s="500" t="s">
        <v>2555</v>
      </c>
      <c r="C959" s="271" t="s">
        <v>211</v>
      </c>
      <c r="D959" s="271" t="s">
        <v>2708</v>
      </c>
      <c r="E959" s="208" t="s">
        <v>2941</v>
      </c>
      <c r="F959" s="502">
        <v>7896744634</v>
      </c>
      <c r="G959" s="502">
        <v>7802263271</v>
      </c>
      <c r="H959" s="502"/>
      <c r="I959" s="208" t="s">
        <v>214</v>
      </c>
      <c r="J959" s="504" t="s">
        <v>446</v>
      </c>
      <c r="K959" s="681">
        <v>45489</v>
      </c>
      <c r="L959" s="214" t="s">
        <v>447</v>
      </c>
      <c r="M959" s="214" t="s">
        <v>8104</v>
      </c>
      <c r="N959" s="682"/>
      <c r="O959" s="683"/>
      <c r="P959" s="683"/>
    </row>
    <row r="960" spans="1:16" ht="30" x14ac:dyDescent="0.25">
      <c r="A960" s="269" t="s">
        <v>2944</v>
      </c>
      <c r="B960" s="275" t="s">
        <v>2555</v>
      </c>
      <c r="C960" s="271" t="s">
        <v>211</v>
      </c>
      <c r="D960" s="271" t="s">
        <v>2708</v>
      </c>
      <c r="E960" s="208" t="s">
        <v>2945</v>
      </c>
      <c r="F960" s="502"/>
      <c r="G960" s="502"/>
      <c r="H960" s="503" t="s">
        <v>2946</v>
      </c>
      <c r="I960" s="208" t="s">
        <v>214</v>
      </c>
      <c r="J960" s="504" t="s">
        <v>446</v>
      </c>
      <c r="K960" s="681">
        <v>45489</v>
      </c>
      <c r="L960" s="214" t="s">
        <v>447</v>
      </c>
      <c r="M960" s="214" t="s">
        <v>8002</v>
      </c>
      <c r="N960" s="682"/>
      <c r="O960" s="683"/>
      <c r="P960" s="683"/>
    </row>
    <row r="961" spans="1:16" ht="25.5" x14ac:dyDescent="0.25">
      <c r="A961" s="208" t="s">
        <v>2901</v>
      </c>
      <c r="B961" s="500" t="s">
        <v>2555</v>
      </c>
      <c r="C961" s="271" t="s">
        <v>211</v>
      </c>
      <c r="D961" s="271" t="s">
        <v>2708</v>
      </c>
      <c r="E961" s="208" t="s">
        <v>2902</v>
      </c>
      <c r="F961" s="502">
        <v>7488361831</v>
      </c>
      <c r="H961" s="502"/>
      <c r="I961" s="208" t="s">
        <v>214</v>
      </c>
      <c r="J961" s="504" t="s">
        <v>446</v>
      </c>
      <c r="K961" s="681">
        <v>45489</v>
      </c>
      <c r="L961" s="214" t="s">
        <v>447</v>
      </c>
      <c r="M961" s="680" t="s">
        <v>8038</v>
      </c>
      <c r="N961" s="682"/>
      <c r="O961" s="683"/>
      <c r="P961" s="683"/>
    </row>
    <row r="962" spans="1:16" s="185" customFormat="1" ht="25.5" x14ac:dyDescent="0.25">
      <c r="A962" s="208" t="s">
        <v>2904</v>
      </c>
      <c r="B962" s="500" t="s">
        <v>2555</v>
      </c>
      <c r="C962" s="271" t="s">
        <v>211</v>
      </c>
      <c r="D962" s="271" t="s">
        <v>2708</v>
      </c>
      <c r="E962" s="208" t="s">
        <v>2905</v>
      </c>
      <c r="F962" s="502">
        <v>7542648635</v>
      </c>
      <c r="G962" s="502"/>
      <c r="H962" s="502" t="s">
        <v>2907</v>
      </c>
      <c r="I962" s="208" t="s">
        <v>214</v>
      </c>
      <c r="J962" s="504" t="s">
        <v>446</v>
      </c>
      <c r="K962" s="681">
        <v>45489</v>
      </c>
      <c r="L962" s="214" t="s">
        <v>447</v>
      </c>
      <c r="M962" s="680" t="s">
        <v>8038</v>
      </c>
      <c r="N962" s="682"/>
      <c r="O962" s="683"/>
      <c r="P962" s="683"/>
    </row>
    <row r="963" spans="1:16" s="185" customFormat="1" ht="25.5" x14ac:dyDescent="0.25">
      <c r="A963" s="208" t="s">
        <v>2912</v>
      </c>
      <c r="B963" s="500" t="s">
        <v>2555</v>
      </c>
      <c r="C963" s="271" t="s">
        <v>211</v>
      </c>
      <c r="D963" s="271" t="s">
        <v>2708</v>
      </c>
      <c r="E963" s="208" t="s">
        <v>2913</v>
      </c>
      <c r="F963" s="502">
        <v>7795551880</v>
      </c>
      <c r="G963" s="502"/>
      <c r="H963" s="502"/>
      <c r="I963" s="208" t="s">
        <v>214</v>
      </c>
      <c r="J963" s="504" t="s">
        <v>446</v>
      </c>
      <c r="K963" s="681">
        <v>45489</v>
      </c>
      <c r="L963" s="214" t="s">
        <v>447</v>
      </c>
      <c r="M963" s="214" t="s">
        <v>8184</v>
      </c>
      <c r="N963" s="686"/>
      <c r="O963" s="683"/>
      <c r="P963" s="683"/>
    </row>
    <row r="964" spans="1:16" ht="25.5" x14ac:dyDescent="0.25">
      <c r="A964" s="208" t="s">
        <v>2915</v>
      </c>
      <c r="B964" s="500" t="s">
        <v>2555</v>
      </c>
      <c r="C964" s="271" t="s">
        <v>211</v>
      </c>
      <c r="D964" s="271" t="s">
        <v>2708</v>
      </c>
      <c r="E964" s="208" t="s">
        <v>2916</v>
      </c>
      <c r="F964" s="502" t="s">
        <v>8186</v>
      </c>
      <c r="H964" s="502"/>
      <c r="I964" s="208" t="s">
        <v>214</v>
      </c>
      <c r="J964" s="504" t="s">
        <v>446</v>
      </c>
      <c r="K964" s="681">
        <v>45489</v>
      </c>
      <c r="L964" s="214" t="s">
        <v>447</v>
      </c>
      <c r="M964" s="214" t="s">
        <v>8187</v>
      </c>
      <c r="N964" s="682"/>
      <c r="O964" s="683"/>
      <c r="P964" s="683"/>
    </row>
    <row r="965" spans="1:16" s="185" customFormat="1" ht="25.5" x14ac:dyDescent="0.25">
      <c r="A965" s="208" t="s">
        <v>4187</v>
      </c>
      <c r="B965" s="500" t="s">
        <v>2674</v>
      </c>
      <c r="C965" s="501" t="s">
        <v>211</v>
      </c>
      <c r="D965" s="501" t="s">
        <v>2675</v>
      </c>
      <c r="E965" s="500" t="s">
        <v>4188</v>
      </c>
      <c r="F965" s="502">
        <v>7759039463</v>
      </c>
      <c r="G965" s="502"/>
      <c r="H965" s="503"/>
      <c r="I965" s="208" t="s">
        <v>214</v>
      </c>
      <c r="J965" s="504" t="s">
        <v>446</v>
      </c>
      <c r="K965" s="681">
        <v>45489</v>
      </c>
      <c r="L965" s="214" t="s">
        <v>447</v>
      </c>
      <c r="M965" s="214" t="s">
        <v>8279</v>
      </c>
      <c r="N965" s="682"/>
      <c r="O965" s="683"/>
      <c r="P965" s="683"/>
    </row>
    <row r="966" spans="1:16" s="185" customFormat="1" ht="25.5" x14ac:dyDescent="0.25">
      <c r="A966" s="208" t="s">
        <v>4192</v>
      </c>
      <c r="B966" s="500" t="s">
        <v>2674</v>
      </c>
      <c r="C966" s="501" t="s">
        <v>211</v>
      </c>
      <c r="D966" s="501" t="s">
        <v>2675</v>
      </c>
      <c r="E966" s="500" t="s">
        <v>4193</v>
      </c>
      <c r="F966" s="502">
        <v>7856434055</v>
      </c>
      <c r="G966" s="502"/>
      <c r="H966" s="503"/>
      <c r="I966" s="208" t="s">
        <v>214</v>
      </c>
      <c r="J966" s="504" t="s">
        <v>446</v>
      </c>
      <c r="K966" s="681">
        <v>45489</v>
      </c>
      <c r="L966" s="214" t="s">
        <v>447</v>
      </c>
      <c r="M966" s="214" t="s">
        <v>8189</v>
      </c>
      <c r="N966" s="682"/>
      <c r="O966" s="683"/>
      <c r="P966" s="683"/>
    </row>
    <row r="967" spans="1:16" s="185" customFormat="1" ht="25.5" x14ac:dyDescent="0.25">
      <c r="A967" s="208" t="s">
        <v>1444</v>
      </c>
      <c r="B967" s="500" t="s">
        <v>1264</v>
      </c>
      <c r="C967" s="271" t="s">
        <v>211</v>
      </c>
      <c r="D967" s="271" t="s">
        <v>1265</v>
      </c>
      <c r="E967" s="208" t="s">
        <v>4943</v>
      </c>
      <c r="F967" s="502" t="s">
        <v>4944</v>
      </c>
      <c r="G967" s="502" t="s">
        <v>4944</v>
      </c>
      <c r="H967" s="502"/>
      <c r="I967" s="208" t="s">
        <v>214</v>
      </c>
      <c r="J967" s="504" t="s">
        <v>446</v>
      </c>
      <c r="K967" s="681">
        <v>45489</v>
      </c>
      <c r="L967" s="214" t="s">
        <v>447</v>
      </c>
      <c r="M967" s="680" t="s">
        <v>8113</v>
      </c>
      <c r="N967" s="682"/>
      <c r="O967" s="683"/>
      <c r="P967" s="683"/>
    </row>
    <row r="968" spans="1:16" ht="15.75" thickBot="1" x14ac:dyDescent="0.3"/>
    <row r="969" spans="1:16" ht="18" thickBot="1" x14ac:dyDescent="0.35">
      <c r="A969" s="467"/>
      <c r="B969" s="469"/>
      <c r="C969" s="498"/>
      <c r="D969" s="468"/>
      <c r="E969" s="468"/>
      <c r="F969" s="468"/>
      <c r="G969" s="468"/>
      <c r="H969" s="469" t="s">
        <v>7775</v>
      </c>
      <c r="I969" s="468"/>
      <c r="J969" s="468"/>
      <c r="K969" s="470"/>
      <c r="L969" s="468"/>
      <c r="M969" s="471"/>
      <c r="N969" s="468"/>
      <c r="O969" s="472"/>
      <c r="P969" s="473"/>
    </row>
    <row r="970" spans="1:16" ht="51.75" thickBot="1" x14ac:dyDescent="0.3">
      <c r="A970" s="474" t="s">
        <v>137</v>
      </c>
      <c r="B970" s="496" t="s">
        <v>138</v>
      </c>
      <c r="C970" s="475" t="s">
        <v>139</v>
      </c>
      <c r="D970" s="475" t="s">
        <v>141</v>
      </c>
      <c r="E970" s="476" t="s">
        <v>143</v>
      </c>
      <c r="F970" s="477" t="s">
        <v>144</v>
      </c>
      <c r="G970" s="477" t="s">
        <v>145</v>
      </c>
      <c r="H970" s="477" t="s">
        <v>146</v>
      </c>
      <c r="I970" s="475" t="s">
        <v>148</v>
      </c>
      <c r="J970" s="478" t="s">
        <v>149</v>
      </c>
      <c r="K970" s="479" t="s">
        <v>6379</v>
      </c>
      <c r="L970" s="475" t="s">
        <v>151</v>
      </c>
      <c r="M970" s="476" t="s">
        <v>154</v>
      </c>
      <c r="N970" s="755" t="s">
        <v>6380</v>
      </c>
      <c r="O970" s="481" t="s">
        <v>6381</v>
      </c>
      <c r="P970" s="482" t="s">
        <v>6382</v>
      </c>
    </row>
    <row r="971" spans="1:16" ht="25.5" x14ac:dyDescent="0.25">
      <c r="A971" s="208" t="s">
        <v>2847</v>
      </c>
      <c r="B971" s="500" t="s">
        <v>2555</v>
      </c>
      <c r="C971" s="271" t="s">
        <v>211</v>
      </c>
      <c r="D971" s="271" t="s">
        <v>2708</v>
      </c>
      <c r="E971" s="208" t="s">
        <v>2848</v>
      </c>
      <c r="F971" s="502">
        <v>7904642860</v>
      </c>
      <c r="G971" s="502"/>
      <c r="H971" s="502" t="s">
        <v>2850</v>
      </c>
      <c r="I971" s="208" t="s">
        <v>214</v>
      </c>
      <c r="J971" s="504" t="s">
        <v>446</v>
      </c>
      <c r="K971" s="681">
        <v>45490</v>
      </c>
      <c r="L971" s="680" t="s">
        <v>7333</v>
      </c>
      <c r="M971" s="680" t="s">
        <v>8012</v>
      </c>
      <c r="N971" s="682"/>
      <c r="O971" s="683"/>
      <c r="P971" s="683"/>
    </row>
    <row r="972" spans="1:16" s="185" customFormat="1" ht="25.5" x14ac:dyDescent="0.25">
      <c r="A972" s="269" t="s">
        <v>2918</v>
      </c>
      <c r="B972" s="275" t="s">
        <v>2555</v>
      </c>
      <c r="C972" s="271" t="s">
        <v>211</v>
      </c>
      <c r="D972" s="271" t="s">
        <v>2708</v>
      </c>
      <c r="E972" s="208" t="s">
        <v>2919</v>
      </c>
      <c r="F972" s="502" t="s">
        <v>2920</v>
      </c>
      <c r="G972" s="502"/>
      <c r="H972" s="502" t="s">
        <v>2921</v>
      </c>
      <c r="I972" s="208" t="s">
        <v>214</v>
      </c>
      <c r="J972" s="504" t="s">
        <v>446</v>
      </c>
      <c r="K972" s="681">
        <v>45490</v>
      </c>
      <c r="L972" s="214" t="s">
        <v>447</v>
      </c>
      <c r="M972" s="680" t="s">
        <v>7973</v>
      </c>
      <c r="N972" s="682"/>
      <c r="O972" s="683"/>
      <c r="P972" s="683"/>
    </row>
    <row r="973" spans="1:16" ht="25.5" x14ac:dyDescent="0.25">
      <c r="A973" s="269" t="s">
        <v>2826</v>
      </c>
      <c r="B973" s="275" t="s">
        <v>2555</v>
      </c>
      <c r="C973" s="271" t="s">
        <v>211</v>
      </c>
      <c r="D973" s="271" t="s">
        <v>2708</v>
      </c>
      <c r="E973" s="208" t="s">
        <v>2827</v>
      </c>
      <c r="F973" s="770">
        <v>7902773605</v>
      </c>
      <c r="G973" s="577"/>
      <c r="H973" s="771"/>
      <c r="I973" s="208" t="s">
        <v>214</v>
      </c>
      <c r="J973" s="504" t="s">
        <v>446</v>
      </c>
      <c r="K973" s="681">
        <v>45490</v>
      </c>
      <c r="L973" s="214" t="s">
        <v>447</v>
      </c>
      <c r="M973" s="680" t="s">
        <v>7973</v>
      </c>
      <c r="N973" s="686"/>
      <c r="O973" s="683"/>
      <c r="P973" s="683"/>
    </row>
    <row r="974" spans="1:16" ht="25.5" x14ac:dyDescent="0.25">
      <c r="A974" s="269" t="s">
        <v>2829</v>
      </c>
      <c r="B974" s="275" t="s">
        <v>2555</v>
      </c>
      <c r="C974" s="271" t="s">
        <v>211</v>
      </c>
      <c r="D974" s="271" t="s">
        <v>2708</v>
      </c>
      <c r="E974" s="208" t="s">
        <v>2830</v>
      </c>
      <c r="F974" s="770">
        <v>7834836241</v>
      </c>
      <c r="G974" s="577"/>
      <c r="H974" s="771"/>
      <c r="I974" s="208" t="s">
        <v>214</v>
      </c>
      <c r="J974" s="504" t="s">
        <v>446</v>
      </c>
      <c r="K974" s="681">
        <v>45490</v>
      </c>
      <c r="L974" s="214" t="s">
        <v>447</v>
      </c>
      <c r="M974" s="680" t="s">
        <v>7973</v>
      </c>
      <c r="N974" s="686"/>
      <c r="O974" s="683"/>
      <c r="P974" s="683"/>
    </row>
    <row r="975" spans="1:16" ht="25.5" x14ac:dyDescent="0.25">
      <c r="A975" s="269" t="s">
        <v>2832</v>
      </c>
      <c r="B975" s="275" t="s">
        <v>2555</v>
      </c>
      <c r="C975" s="271" t="s">
        <v>211</v>
      </c>
      <c r="D975" s="271" t="s">
        <v>2708</v>
      </c>
      <c r="E975" s="208" t="s">
        <v>2833</v>
      </c>
      <c r="F975" s="502">
        <v>7704560976</v>
      </c>
      <c r="G975" s="772"/>
      <c r="H975" s="502"/>
      <c r="I975" s="208" t="s">
        <v>214</v>
      </c>
      <c r="J975" s="504" t="s">
        <v>446</v>
      </c>
      <c r="K975" s="681">
        <v>45490</v>
      </c>
      <c r="L975" s="214" t="s">
        <v>447</v>
      </c>
      <c r="M975" s="680" t="s">
        <v>7973</v>
      </c>
      <c r="N975" s="682"/>
      <c r="O975" s="683"/>
      <c r="P975" s="683"/>
    </row>
    <row r="976" spans="1:16" ht="25.5" x14ac:dyDescent="0.25">
      <c r="A976" s="269" t="s">
        <v>2839</v>
      </c>
      <c r="B976" s="275" t="s">
        <v>2555</v>
      </c>
      <c r="C976" s="271" t="s">
        <v>211</v>
      </c>
      <c r="D976" s="271" t="s">
        <v>2708</v>
      </c>
      <c r="E976" s="208" t="s">
        <v>2840</v>
      </c>
      <c r="F976" s="502">
        <v>7402352462</v>
      </c>
      <c r="H976" s="502" t="s">
        <v>2842</v>
      </c>
      <c r="I976" s="208" t="s">
        <v>214</v>
      </c>
      <c r="J976" s="504" t="s">
        <v>446</v>
      </c>
      <c r="K976" s="681">
        <v>45490</v>
      </c>
      <c r="L976" s="214" t="s">
        <v>447</v>
      </c>
      <c r="M976" s="680" t="s">
        <v>7973</v>
      </c>
      <c r="N976" s="682"/>
      <c r="O976" s="683"/>
      <c r="P976" s="683"/>
    </row>
    <row r="977" spans="1:16" ht="25.5" x14ac:dyDescent="0.25">
      <c r="A977" s="269" t="s">
        <v>2843</v>
      </c>
      <c r="B977" s="275" t="s">
        <v>2555</v>
      </c>
      <c r="C977" s="271" t="s">
        <v>211</v>
      </c>
      <c r="D977" s="271" t="s">
        <v>2708</v>
      </c>
      <c r="E977" s="208" t="s">
        <v>2844</v>
      </c>
      <c r="F977" s="502">
        <v>7954896701</v>
      </c>
      <c r="G977" s="502">
        <v>7389700395</v>
      </c>
      <c r="H977" s="502"/>
      <c r="I977" s="208" t="s">
        <v>214</v>
      </c>
      <c r="J977" s="504" t="s">
        <v>446</v>
      </c>
      <c r="K977" s="681">
        <v>45490</v>
      </c>
      <c r="L977" s="214" t="s">
        <v>447</v>
      </c>
      <c r="M977" s="680" t="s">
        <v>7973</v>
      </c>
      <c r="N977" s="682"/>
      <c r="O977" s="683"/>
      <c r="P977" s="683"/>
    </row>
    <row r="978" spans="1:16" s="185" customFormat="1" ht="38.25" x14ac:dyDescent="0.25">
      <c r="A978" s="208" t="s">
        <v>2851</v>
      </c>
      <c r="B978" s="500" t="s">
        <v>2555</v>
      </c>
      <c r="C978" s="271" t="s">
        <v>211</v>
      </c>
      <c r="D978" s="271" t="s">
        <v>2708</v>
      </c>
      <c r="E978" s="208" t="s">
        <v>2852</v>
      </c>
      <c r="F978" s="502" t="s">
        <v>8016</v>
      </c>
      <c r="G978" s="502" t="s">
        <v>2853</v>
      </c>
      <c r="H978" s="502" t="s">
        <v>2854</v>
      </c>
      <c r="I978" s="208" t="s">
        <v>214</v>
      </c>
      <c r="J978" s="504" t="s">
        <v>446</v>
      </c>
      <c r="K978" s="681">
        <v>45490</v>
      </c>
      <c r="L978" s="214" t="s">
        <v>447</v>
      </c>
      <c r="M978" s="214" t="s">
        <v>8191</v>
      </c>
      <c r="N978" s="682"/>
      <c r="O978" s="683"/>
      <c r="P978" s="683"/>
    </row>
    <row r="979" spans="1:16" s="185" customFormat="1" ht="25.5" x14ac:dyDescent="0.25">
      <c r="A979" s="208" t="s">
        <v>2855</v>
      </c>
      <c r="B979" s="500" t="s">
        <v>2555</v>
      </c>
      <c r="C979" s="271" t="s">
        <v>211</v>
      </c>
      <c r="D979" s="271" t="s">
        <v>2708</v>
      </c>
      <c r="E979" s="208" t="s">
        <v>2856</v>
      </c>
      <c r="F979" s="502">
        <v>7519452670</v>
      </c>
      <c r="G979" s="502"/>
      <c r="H979" s="502" t="s">
        <v>2858</v>
      </c>
      <c r="I979" s="208" t="s">
        <v>214</v>
      </c>
      <c r="J979" s="504" t="s">
        <v>446</v>
      </c>
      <c r="K979" s="681">
        <v>45490</v>
      </c>
      <c r="L979" s="214" t="s">
        <v>447</v>
      </c>
      <c r="M979" s="680" t="s">
        <v>7973</v>
      </c>
      <c r="N979" s="682"/>
      <c r="O979" s="683"/>
      <c r="P979" s="683"/>
    </row>
    <row r="980" spans="1:16" s="185" customFormat="1" ht="25.5" x14ac:dyDescent="0.25">
      <c r="A980" s="208" t="s">
        <v>2859</v>
      </c>
      <c r="B980" s="500" t="s">
        <v>2555</v>
      </c>
      <c r="C980" s="271" t="s">
        <v>211</v>
      </c>
      <c r="D980" s="271" t="s">
        <v>2708</v>
      </c>
      <c r="E980" s="208" t="s">
        <v>2860</v>
      </c>
      <c r="F980" s="502">
        <v>7950704659</v>
      </c>
      <c r="G980" s="502"/>
      <c r="H980" s="502" t="s">
        <v>2862</v>
      </c>
      <c r="I980" s="208" t="s">
        <v>214</v>
      </c>
      <c r="J980" s="504" t="s">
        <v>446</v>
      </c>
      <c r="K980" s="681">
        <v>45490</v>
      </c>
      <c r="L980" s="680" t="s">
        <v>6646</v>
      </c>
      <c r="M980" s="680" t="s">
        <v>8014</v>
      </c>
      <c r="N980" s="686"/>
      <c r="O980" s="683"/>
      <c r="P980" s="683"/>
    </row>
    <row r="981" spans="1:16" ht="25.5" x14ac:dyDescent="0.25">
      <c r="A981" s="208" t="s">
        <v>2868</v>
      </c>
      <c r="B981" s="500" t="s">
        <v>2555</v>
      </c>
      <c r="C981" s="271" t="s">
        <v>211</v>
      </c>
      <c r="D981" s="271" t="s">
        <v>2708</v>
      </c>
      <c r="E981" s="208" t="s">
        <v>8240</v>
      </c>
      <c r="F981" s="502" t="s">
        <v>8239</v>
      </c>
      <c r="G981" s="502"/>
      <c r="H981" s="502"/>
      <c r="I981" s="208" t="s">
        <v>214</v>
      </c>
      <c r="J981" s="504" t="s">
        <v>446</v>
      </c>
      <c r="K981" s="681">
        <v>45490</v>
      </c>
      <c r="L981" s="214" t="s">
        <v>447</v>
      </c>
      <c r="M981" s="214" t="s">
        <v>8281</v>
      </c>
      <c r="N981" s="682"/>
      <c r="O981" s="683"/>
      <c r="P981" s="683"/>
    </row>
    <row r="982" spans="1:16" s="185" customFormat="1" ht="25.5" x14ac:dyDescent="0.25">
      <c r="A982" s="208" t="s">
        <v>2869</v>
      </c>
      <c r="B982" s="500" t="s">
        <v>2555</v>
      </c>
      <c r="C982" s="271" t="s">
        <v>211</v>
      </c>
      <c r="D982" s="271" t="s">
        <v>2708</v>
      </c>
      <c r="E982" s="208" t="s">
        <v>2870</v>
      </c>
      <c r="F982" s="502">
        <v>7494283968</v>
      </c>
      <c r="G982" s="502"/>
      <c r="H982" s="502" t="s">
        <v>2872</v>
      </c>
      <c r="I982" s="208" t="s">
        <v>214</v>
      </c>
      <c r="J982" s="504" t="s">
        <v>446</v>
      </c>
      <c r="K982" s="681">
        <v>45490</v>
      </c>
      <c r="L982" s="214" t="s">
        <v>447</v>
      </c>
      <c r="M982" s="214" t="s">
        <v>8283</v>
      </c>
      <c r="N982" s="682"/>
      <c r="O982" s="683"/>
      <c r="P982" s="683"/>
    </row>
    <row r="983" spans="1:16" ht="25.5" customHeight="1" x14ac:dyDescent="0.25">
      <c r="A983" s="619" t="s">
        <v>2818</v>
      </c>
      <c r="B983" s="620" t="s">
        <v>2555</v>
      </c>
      <c r="C983" s="677" t="s">
        <v>211</v>
      </c>
      <c r="D983" s="677" t="s">
        <v>2708</v>
      </c>
      <c r="E983" s="619" t="s">
        <v>2819</v>
      </c>
      <c r="F983" s="622" t="s">
        <v>2820</v>
      </c>
      <c r="G983" s="622" t="s">
        <v>2821</v>
      </c>
      <c r="H983" s="622" t="s">
        <v>2822</v>
      </c>
      <c r="I983" s="619" t="s">
        <v>214</v>
      </c>
      <c r="J983" s="624" t="s">
        <v>446</v>
      </c>
      <c r="K983" s="661">
        <v>45490</v>
      </c>
      <c r="L983" s="654" t="s">
        <v>447</v>
      </c>
      <c r="M983" s="654" t="s">
        <v>8299</v>
      </c>
      <c r="N983" s="627"/>
      <c r="O983" s="628"/>
      <c r="P983" s="628"/>
    </row>
    <row r="984" spans="1:16" ht="15.75" thickBot="1" x14ac:dyDescent="0.3"/>
    <row r="985" spans="1:16" ht="18" thickBot="1" x14ac:dyDescent="0.35">
      <c r="A985" s="467"/>
      <c r="B985" s="469"/>
      <c r="C985" s="498"/>
      <c r="D985" s="468"/>
      <c r="E985" s="468"/>
      <c r="F985" s="468"/>
      <c r="G985" s="468"/>
      <c r="H985" s="469" t="s">
        <v>7772</v>
      </c>
      <c r="I985" s="468"/>
      <c r="J985" s="468"/>
      <c r="K985" s="470"/>
      <c r="L985" s="468"/>
      <c r="M985" s="471"/>
      <c r="N985" s="468"/>
      <c r="O985" s="472"/>
      <c r="P985" s="473"/>
    </row>
    <row r="986" spans="1:16" ht="51.75" thickBot="1" x14ac:dyDescent="0.3">
      <c r="A986" s="474" t="s">
        <v>137</v>
      </c>
      <c r="B986" s="496" t="s">
        <v>138</v>
      </c>
      <c r="C986" s="475" t="s">
        <v>139</v>
      </c>
      <c r="D986" s="475" t="s">
        <v>141</v>
      </c>
      <c r="E986" s="476" t="s">
        <v>143</v>
      </c>
      <c r="F986" s="477" t="s">
        <v>144</v>
      </c>
      <c r="G986" s="477" t="s">
        <v>145</v>
      </c>
      <c r="H986" s="477" t="s">
        <v>146</v>
      </c>
      <c r="I986" s="475" t="s">
        <v>148</v>
      </c>
      <c r="J986" s="478" t="s">
        <v>149</v>
      </c>
      <c r="K986" s="479" t="s">
        <v>6379</v>
      </c>
      <c r="L986" s="475" t="s">
        <v>151</v>
      </c>
      <c r="M986" s="476" t="s">
        <v>154</v>
      </c>
      <c r="N986" s="755" t="s">
        <v>6380</v>
      </c>
      <c r="O986" s="481" t="s">
        <v>6381</v>
      </c>
      <c r="P986" s="482" t="s">
        <v>6382</v>
      </c>
    </row>
    <row r="987" spans="1:16" s="185" customFormat="1" ht="30" x14ac:dyDescent="0.25">
      <c r="A987" s="269">
        <v>4</v>
      </c>
      <c r="B987" s="275" t="s">
        <v>1624</v>
      </c>
      <c r="C987" s="273" t="s">
        <v>211</v>
      </c>
      <c r="D987" s="273" t="s">
        <v>1934</v>
      </c>
      <c r="E987" s="275" t="s">
        <v>3894</v>
      </c>
      <c r="F987" s="272" t="s">
        <v>3895</v>
      </c>
      <c r="G987" s="272"/>
      <c r="H987" s="529" t="s">
        <v>3896</v>
      </c>
      <c r="I987" s="269" t="s">
        <v>214</v>
      </c>
      <c r="J987" s="493" t="s">
        <v>340</v>
      </c>
      <c r="K987" s="464">
        <v>45490</v>
      </c>
      <c r="L987" s="440" t="s">
        <v>6383</v>
      </c>
      <c r="M987" s="80" t="s">
        <v>7982</v>
      </c>
      <c r="N987" s="484"/>
      <c r="O987" s="485"/>
      <c r="P987" s="485"/>
    </row>
    <row r="988" spans="1:16" ht="30" x14ac:dyDescent="0.25">
      <c r="A988" s="208">
        <v>10</v>
      </c>
      <c r="B988" s="500" t="s">
        <v>1624</v>
      </c>
      <c r="C988" s="501" t="s">
        <v>211</v>
      </c>
      <c r="D988" s="501" t="s">
        <v>1934</v>
      </c>
      <c r="E988" s="500" t="s">
        <v>3903</v>
      </c>
      <c r="F988" s="502"/>
      <c r="G988" s="502"/>
      <c r="H988" s="503" t="s">
        <v>3904</v>
      </c>
      <c r="I988" s="269" t="s">
        <v>214</v>
      </c>
      <c r="J988" s="493" t="s">
        <v>340</v>
      </c>
      <c r="K988" s="464">
        <v>45490</v>
      </c>
      <c r="L988" s="440" t="s">
        <v>6383</v>
      </c>
      <c r="M988" s="276" t="s">
        <v>7973</v>
      </c>
      <c r="N988" s="486"/>
      <c r="O988" s="485"/>
      <c r="P988" s="485"/>
    </row>
    <row r="989" spans="1:16" ht="30" x14ac:dyDescent="0.25">
      <c r="A989" s="208">
        <v>15</v>
      </c>
      <c r="B989" s="500" t="s">
        <v>1624</v>
      </c>
      <c r="C989" s="501" t="s">
        <v>211</v>
      </c>
      <c r="D989" s="501" t="s">
        <v>1625</v>
      </c>
      <c r="E989" s="500" t="s">
        <v>1626</v>
      </c>
      <c r="F989" s="502" t="s">
        <v>7784</v>
      </c>
      <c r="G989" s="502"/>
      <c r="H989" s="503" t="s">
        <v>1628</v>
      </c>
      <c r="I989" s="269" t="s">
        <v>214</v>
      </c>
      <c r="J989" s="493" t="s">
        <v>340</v>
      </c>
      <c r="K989" s="464">
        <v>45490</v>
      </c>
      <c r="L989" s="440" t="s">
        <v>6383</v>
      </c>
      <c r="M989" s="80" t="s">
        <v>7922</v>
      </c>
      <c r="N989" s="484"/>
      <c r="O989" s="485"/>
      <c r="P989" s="485"/>
    </row>
    <row r="990" spans="1:16" ht="25.5" x14ac:dyDescent="0.25">
      <c r="A990" s="208" t="s">
        <v>1444</v>
      </c>
      <c r="B990" s="500" t="s">
        <v>4325</v>
      </c>
      <c r="C990" s="501" t="s">
        <v>211</v>
      </c>
      <c r="D990" s="501" t="s">
        <v>4331</v>
      </c>
      <c r="E990" s="500" t="s">
        <v>4363</v>
      </c>
      <c r="F990" s="502">
        <v>7552733533</v>
      </c>
      <c r="G990" s="502"/>
      <c r="H990" s="465"/>
      <c r="I990" s="269" t="s">
        <v>214</v>
      </c>
      <c r="J990" s="493" t="s">
        <v>340</v>
      </c>
      <c r="K990" s="464">
        <v>45490</v>
      </c>
      <c r="L990" s="440" t="s">
        <v>264</v>
      </c>
      <c r="M990" s="680" t="s">
        <v>7973</v>
      </c>
      <c r="N990" s="484"/>
      <c r="O990" s="485"/>
      <c r="P990" s="485"/>
    </row>
    <row r="991" spans="1:16" ht="25.5" x14ac:dyDescent="0.25">
      <c r="A991" s="208" t="s">
        <v>4358</v>
      </c>
      <c r="B991" s="500" t="s">
        <v>4325</v>
      </c>
      <c r="C991" s="501" t="s">
        <v>211</v>
      </c>
      <c r="D991" s="501" t="s">
        <v>4331</v>
      </c>
      <c r="E991" s="500" t="s">
        <v>4359</v>
      </c>
      <c r="F991" s="502"/>
      <c r="G991" s="502"/>
      <c r="H991" s="465" t="s">
        <v>4360</v>
      </c>
      <c r="I991" s="269" t="s">
        <v>214</v>
      </c>
      <c r="J991" s="493" t="s">
        <v>340</v>
      </c>
      <c r="K991" s="464">
        <v>45490</v>
      </c>
      <c r="L991" s="440" t="s">
        <v>264</v>
      </c>
      <c r="M991" s="696" t="s">
        <v>8105</v>
      </c>
      <c r="N991" s="486"/>
      <c r="O991" s="485"/>
      <c r="P991" s="485"/>
    </row>
    <row r="992" spans="1:16" ht="25.5" x14ac:dyDescent="0.25">
      <c r="A992" s="208" t="s">
        <v>4361</v>
      </c>
      <c r="B992" s="500" t="s">
        <v>4325</v>
      </c>
      <c r="C992" s="501" t="s">
        <v>211</v>
      </c>
      <c r="D992" s="501" t="s">
        <v>4331</v>
      </c>
      <c r="E992" s="500" t="s">
        <v>4362</v>
      </c>
      <c r="F992" s="502"/>
      <c r="G992" s="502"/>
      <c r="H992" s="465"/>
      <c r="I992" s="269" t="s">
        <v>214</v>
      </c>
      <c r="J992" s="493" t="s">
        <v>340</v>
      </c>
      <c r="K992" s="464">
        <v>45490</v>
      </c>
      <c r="L992" s="440" t="s">
        <v>264</v>
      </c>
      <c r="M992" s="214" t="s">
        <v>8008</v>
      </c>
      <c r="N992" s="486"/>
      <c r="O992" s="485"/>
      <c r="P992" s="485"/>
    </row>
    <row r="993" spans="1:16" ht="15.75" thickBot="1" x14ac:dyDescent="0.3"/>
    <row r="994" spans="1:16" ht="18" thickBot="1" x14ac:dyDescent="0.35">
      <c r="A994" s="467"/>
      <c r="B994" s="469"/>
      <c r="C994" s="498"/>
      <c r="D994" s="468"/>
      <c r="E994" s="468"/>
      <c r="F994" s="468"/>
      <c r="G994" s="468"/>
      <c r="H994" s="469" t="s">
        <v>7773</v>
      </c>
      <c r="I994" s="468"/>
      <c r="J994" s="468"/>
      <c r="K994" s="470"/>
      <c r="L994" s="468"/>
      <c r="M994" s="471"/>
      <c r="N994" s="468"/>
      <c r="O994" s="472"/>
      <c r="P994" s="473"/>
    </row>
    <row r="995" spans="1:16" ht="51.75" thickBot="1" x14ac:dyDescent="0.3">
      <c r="A995" s="474" t="s">
        <v>137</v>
      </c>
      <c r="B995" s="496" t="s">
        <v>138</v>
      </c>
      <c r="C995" s="475" t="s">
        <v>139</v>
      </c>
      <c r="D995" s="475" t="s">
        <v>141</v>
      </c>
      <c r="E995" s="476" t="s">
        <v>143</v>
      </c>
      <c r="F995" s="477" t="s">
        <v>144</v>
      </c>
      <c r="G995" s="477" t="s">
        <v>145</v>
      </c>
      <c r="H995" s="477" t="s">
        <v>146</v>
      </c>
      <c r="I995" s="475" t="s">
        <v>148</v>
      </c>
      <c r="J995" s="478" t="s">
        <v>149</v>
      </c>
      <c r="K995" s="479" t="s">
        <v>6379</v>
      </c>
      <c r="L995" s="475" t="s">
        <v>151</v>
      </c>
      <c r="M995" s="476" t="s">
        <v>154</v>
      </c>
      <c r="N995" s="755" t="s">
        <v>6380</v>
      </c>
      <c r="O995" s="481" t="s">
        <v>6381</v>
      </c>
      <c r="P995" s="482" t="s">
        <v>6382</v>
      </c>
    </row>
    <row r="996" spans="1:16" ht="25.5" x14ac:dyDescent="0.25">
      <c r="A996" s="208" t="s">
        <v>4346</v>
      </c>
      <c r="B996" s="500" t="s">
        <v>4325</v>
      </c>
      <c r="C996" s="501" t="s">
        <v>211</v>
      </c>
      <c r="D996" s="501" t="s">
        <v>4331</v>
      </c>
      <c r="E996" s="500" t="s">
        <v>4347</v>
      </c>
      <c r="F996" s="502"/>
      <c r="G996" s="502"/>
      <c r="H996" s="465"/>
      <c r="I996" s="269" t="s">
        <v>214</v>
      </c>
      <c r="J996" s="493" t="s">
        <v>340</v>
      </c>
      <c r="K996" s="464">
        <v>45491</v>
      </c>
      <c r="L996" s="440" t="s">
        <v>6383</v>
      </c>
      <c r="M996" s="276" t="s">
        <v>8040</v>
      </c>
      <c r="N996" s="486"/>
      <c r="O996" s="485"/>
      <c r="P996" s="485"/>
    </row>
    <row r="997" spans="1:16" ht="25.5" x14ac:dyDescent="0.25">
      <c r="A997" s="208" t="s">
        <v>2399</v>
      </c>
      <c r="B997" s="500" t="s">
        <v>4325</v>
      </c>
      <c r="C997" s="501" t="s">
        <v>211</v>
      </c>
      <c r="D997" s="501" t="s">
        <v>4331</v>
      </c>
      <c r="E997" s="500" t="s">
        <v>4352</v>
      </c>
      <c r="F997" s="502" t="s">
        <v>4353</v>
      </c>
      <c r="G997" s="502" t="s">
        <v>4354</v>
      </c>
      <c r="H997" s="465"/>
      <c r="I997" s="269" t="s">
        <v>214</v>
      </c>
      <c r="J997" s="493" t="s">
        <v>340</v>
      </c>
      <c r="K997" s="464">
        <v>45491</v>
      </c>
      <c r="L997" s="440" t="s">
        <v>6383</v>
      </c>
      <c r="M997" s="440" t="s">
        <v>8247</v>
      </c>
      <c r="N997" s="486"/>
      <c r="O997" s="485"/>
      <c r="P997" s="485"/>
    </row>
    <row r="998" spans="1:16" ht="25.5" x14ac:dyDescent="0.25">
      <c r="A998" s="619">
        <v>10</v>
      </c>
      <c r="B998" s="620" t="s">
        <v>4325</v>
      </c>
      <c r="C998" s="621" t="s">
        <v>211</v>
      </c>
      <c r="D998" s="621" t="s">
        <v>4331</v>
      </c>
      <c r="E998" s="620" t="s">
        <v>4368</v>
      </c>
      <c r="F998" s="622" t="s">
        <v>4369</v>
      </c>
      <c r="G998" s="622" t="s">
        <v>4370</v>
      </c>
      <c r="H998" s="652"/>
      <c r="I998" s="619" t="s">
        <v>214</v>
      </c>
      <c r="J998" s="624" t="s">
        <v>340</v>
      </c>
      <c r="K998" s="661">
        <v>45491</v>
      </c>
      <c r="L998" s="654" t="s">
        <v>6383</v>
      </c>
      <c r="M998" s="654" t="s">
        <v>8249</v>
      </c>
      <c r="N998" s="627"/>
      <c r="O998" s="628"/>
      <c r="P998" s="628"/>
    </row>
    <row r="999" spans="1:16" ht="25.5" x14ac:dyDescent="0.25">
      <c r="A999" s="208" t="s">
        <v>4365</v>
      </c>
      <c r="B999" s="500" t="s">
        <v>4325</v>
      </c>
      <c r="C999" s="501" t="s">
        <v>211</v>
      </c>
      <c r="D999" s="501" t="s">
        <v>4331</v>
      </c>
      <c r="E999" s="500" t="s">
        <v>4366</v>
      </c>
      <c r="F999" s="502" t="s">
        <v>4367</v>
      </c>
      <c r="G999" s="502"/>
      <c r="H999" s="465"/>
      <c r="I999" s="269" t="s">
        <v>214</v>
      </c>
      <c r="J999" s="493" t="s">
        <v>340</v>
      </c>
      <c r="K999" s="464">
        <v>45491</v>
      </c>
      <c r="L999" s="440" t="s">
        <v>264</v>
      </c>
      <c r="M999" s="276" t="s">
        <v>8107</v>
      </c>
      <c r="N999" s="486"/>
      <c r="O999" s="485"/>
      <c r="P999" s="485"/>
    </row>
    <row r="1000" spans="1:16" ht="25.5" x14ac:dyDescent="0.25">
      <c r="A1000" s="619">
        <v>26</v>
      </c>
      <c r="B1000" s="620" t="s">
        <v>4325</v>
      </c>
      <c r="C1000" s="621" t="s">
        <v>211</v>
      </c>
      <c r="D1000" s="621" t="s">
        <v>4331</v>
      </c>
      <c r="E1000" s="620" t="s">
        <v>4371</v>
      </c>
      <c r="F1000" s="622">
        <v>7476400896</v>
      </c>
      <c r="G1000" s="622"/>
      <c r="H1000" s="652"/>
      <c r="I1000" s="619" t="s">
        <v>214</v>
      </c>
      <c r="J1000" s="624" t="s">
        <v>340</v>
      </c>
      <c r="K1000" s="661">
        <v>45491</v>
      </c>
      <c r="L1000" s="654" t="s">
        <v>264</v>
      </c>
      <c r="M1000" s="698" t="s">
        <v>8460</v>
      </c>
      <c r="N1000" s="627"/>
      <c r="O1000" s="628"/>
      <c r="P1000" s="628"/>
    </row>
    <row r="1001" spans="1:16" ht="25.5" x14ac:dyDescent="0.25">
      <c r="A1001" s="208">
        <v>35</v>
      </c>
      <c r="B1001" s="500" t="s">
        <v>4325</v>
      </c>
      <c r="C1001" s="501" t="s">
        <v>211</v>
      </c>
      <c r="D1001" s="501" t="s">
        <v>4372</v>
      </c>
      <c r="E1001" s="500" t="s">
        <v>4373</v>
      </c>
      <c r="F1001" s="502" t="s">
        <v>8042</v>
      </c>
      <c r="G1001" s="502"/>
      <c r="H1001" s="465"/>
      <c r="I1001" s="269" t="s">
        <v>214</v>
      </c>
      <c r="J1001" s="504" t="s">
        <v>340</v>
      </c>
      <c r="K1001" s="464">
        <v>45491</v>
      </c>
      <c r="L1001" s="440" t="s">
        <v>264</v>
      </c>
      <c r="M1001" s="276" t="s">
        <v>8044</v>
      </c>
      <c r="N1001" s="484"/>
      <c r="O1001" s="485"/>
      <c r="P1001" s="485"/>
    </row>
    <row r="1002" spans="1:16" ht="15.75" thickBot="1" x14ac:dyDescent="0.3"/>
    <row r="1003" spans="1:16" ht="18" thickBot="1" x14ac:dyDescent="0.35">
      <c r="A1003" s="467"/>
      <c r="B1003" s="469"/>
      <c r="C1003" s="498"/>
      <c r="D1003" s="468"/>
      <c r="E1003" s="468"/>
      <c r="F1003" s="468"/>
      <c r="G1003" s="468"/>
      <c r="H1003" s="469" t="s">
        <v>7776</v>
      </c>
      <c r="I1003" s="468"/>
      <c r="J1003" s="468"/>
      <c r="K1003" s="470"/>
      <c r="L1003" s="468"/>
      <c r="M1003" s="471"/>
      <c r="N1003" s="468"/>
      <c r="O1003" s="472"/>
      <c r="P1003" s="473"/>
    </row>
    <row r="1004" spans="1:16" ht="51.75" thickBot="1" x14ac:dyDescent="0.3">
      <c r="A1004" s="474" t="s">
        <v>137</v>
      </c>
      <c r="B1004" s="496" t="s">
        <v>138</v>
      </c>
      <c r="C1004" s="475" t="s">
        <v>139</v>
      </c>
      <c r="D1004" s="475" t="s">
        <v>141</v>
      </c>
      <c r="E1004" s="476" t="s">
        <v>143</v>
      </c>
      <c r="F1004" s="477" t="s">
        <v>144</v>
      </c>
      <c r="G1004" s="477" t="s">
        <v>145</v>
      </c>
      <c r="H1004" s="477" t="s">
        <v>146</v>
      </c>
      <c r="I1004" s="475" t="s">
        <v>148</v>
      </c>
      <c r="J1004" s="478" t="s">
        <v>149</v>
      </c>
      <c r="K1004" s="479" t="s">
        <v>6379</v>
      </c>
      <c r="L1004" s="475" t="s">
        <v>151</v>
      </c>
      <c r="M1004" s="476" t="s">
        <v>154</v>
      </c>
      <c r="N1004" s="755" t="s">
        <v>6380</v>
      </c>
      <c r="O1004" s="481" t="s">
        <v>6381</v>
      </c>
      <c r="P1004" s="482" t="s">
        <v>6382</v>
      </c>
    </row>
    <row r="1005" spans="1:16" ht="25.5" x14ac:dyDescent="0.25">
      <c r="A1005" s="208">
        <v>3</v>
      </c>
      <c r="B1005" s="500" t="s">
        <v>1250</v>
      </c>
      <c r="C1005" s="501" t="s">
        <v>211</v>
      </c>
      <c r="D1005" s="501" t="s">
        <v>1251</v>
      </c>
      <c r="E1005" s="500" t="s">
        <v>1252</v>
      </c>
      <c r="F1005" s="502" t="s">
        <v>1253</v>
      </c>
      <c r="G1005" s="272"/>
      <c r="H1005" s="529"/>
      <c r="I1005" s="269" t="s">
        <v>214</v>
      </c>
      <c r="J1005" s="493" t="s">
        <v>225</v>
      </c>
      <c r="K1005" s="464">
        <v>45497</v>
      </c>
      <c r="L1005" s="440" t="s">
        <v>6383</v>
      </c>
      <c r="M1005" s="833" t="s">
        <v>8054</v>
      </c>
      <c r="N1005" s="484"/>
      <c r="O1005" s="485"/>
      <c r="P1005" s="485"/>
    </row>
    <row r="1006" spans="1:16" ht="25.5" x14ac:dyDescent="0.25">
      <c r="A1006" s="208">
        <v>4</v>
      </c>
      <c r="B1006" s="500" t="s">
        <v>1250</v>
      </c>
      <c r="C1006" s="501" t="s">
        <v>211</v>
      </c>
      <c r="D1006" s="501" t="s">
        <v>1251</v>
      </c>
      <c r="E1006" s="500" t="s">
        <v>1292</v>
      </c>
      <c r="F1006" s="502" t="s">
        <v>1293</v>
      </c>
      <c r="G1006" s="272"/>
      <c r="H1006" s="529" t="s">
        <v>1294</v>
      </c>
      <c r="I1006" s="269" t="s">
        <v>214</v>
      </c>
      <c r="J1006" s="493" t="s">
        <v>225</v>
      </c>
      <c r="K1006" s="464">
        <v>45497</v>
      </c>
      <c r="L1006" s="440" t="s">
        <v>6383</v>
      </c>
      <c r="M1006" s="680" t="s">
        <v>8054</v>
      </c>
      <c r="N1006" s="484"/>
      <c r="O1006" s="485"/>
      <c r="P1006" s="485"/>
    </row>
    <row r="1007" spans="1:16" s="185" customFormat="1" ht="38.25" x14ac:dyDescent="0.25">
      <c r="A1007" s="208" t="s">
        <v>3599</v>
      </c>
      <c r="B1007" s="500" t="s">
        <v>220</v>
      </c>
      <c r="C1007" s="501" t="s">
        <v>211</v>
      </c>
      <c r="D1007" s="501" t="s">
        <v>221</v>
      </c>
      <c r="E1007" s="500" t="s">
        <v>3600</v>
      </c>
      <c r="F1007" s="502">
        <v>7387314944</v>
      </c>
      <c r="G1007" s="502" t="s">
        <v>3601</v>
      </c>
      <c r="H1007" s="503"/>
      <c r="I1007" s="208" t="s">
        <v>214</v>
      </c>
      <c r="J1007" s="504" t="s">
        <v>225</v>
      </c>
      <c r="K1007" s="681">
        <v>45497</v>
      </c>
      <c r="L1007" s="214" t="s">
        <v>6383</v>
      </c>
      <c r="M1007" s="680" t="s">
        <v>7977</v>
      </c>
      <c r="N1007" s="682"/>
      <c r="O1007" s="683"/>
      <c r="P1007" s="683"/>
    </row>
    <row r="1008" spans="1:16" s="185" customFormat="1" ht="25.5" x14ac:dyDescent="0.25">
      <c r="A1008" s="208">
        <v>30</v>
      </c>
      <c r="B1008" s="500" t="s">
        <v>237</v>
      </c>
      <c r="C1008" s="501" t="s">
        <v>211</v>
      </c>
      <c r="D1008" s="501" t="s">
        <v>238</v>
      </c>
      <c r="E1008" s="500" t="s">
        <v>6350</v>
      </c>
      <c r="F1008" s="502" t="s">
        <v>6351</v>
      </c>
      <c r="G1008" s="502"/>
      <c r="H1008" s="503"/>
      <c r="I1008" s="208" t="s">
        <v>214</v>
      </c>
      <c r="J1008" s="504" t="s">
        <v>225</v>
      </c>
      <c r="K1008" s="681">
        <v>45497</v>
      </c>
      <c r="L1008" s="214" t="s">
        <v>6383</v>
      </c>
      <c r="M1008" s="680" t="s">
        <v>8054</v>
      </c>
      <c r="N1008" s="682"/>
      <c r="O1008" s="683"/>
      <c r="P1008" s="683"/>
    </row>
    <row r="1009" spans="1:19" s="185" customFormat="1" ht="38.25" x14ac:dyDescent="0.25">
      <c r="A1009" s="208">
        <v>5</v>
      </c>
      <c r="B1009" s="500" t="s">
        <v>2606</v>
      </c>
      <c r="C1009" s="501" t="s">
        <v>211</v>
      </c>
      <c r="D1009" s="501" t="s">
        <v>2607</v>
      </c>
      <c r="E1009" s="500" t="s">
        <v>3608</v>
      </c>
      <c r="F1009" s="502" t="s">
        <v>3609</v>
      </c>
      <c r="G1009" s="502"/>
      <c r="H1009" s="503" t="s">
        <v>3610</v>
      </c>
      <c r="I1009" s="208" t="s">
        <v>214</v>
      </c>
      <c r="J1009" s="504" t="s">
        <v>225</v>
      </c>
      <c r="K1009" s="681">
        <v>45497</v>
      </c>
      <c r="L1009" s="214" t="s">
        <v>264</v>
      </c>
      <c r="M1009" s="685" t="s">
        <v>8290</v>
      </c>
      <c r="N1009" s="686"/>
      <c r="O1009" s="683"/>
      <c r="P1009" s="683"/>
    </row>
    <row r="1010" spans="1:19" s="185" customFormat="1" ht="25.5" x14ac:dyDescent="0.25">
      <c r="A1010" s="208">
        <v>1</v>
      </c>
      <c r="B1010" s="500" t="s">
        <v>1205</v>
      </c>
      <c r="C1010" s="271" t="s">
        <v>211</v>
      </c>
      <c r="D1010" s="501" t="s">
        <v>1206</v>
      </c>
      <c r="E1010" s="500" t="s">
        <v>1207</v>
      </c>
      <c r="F1010" s="502" t="s">
        <v>1208</v>
      </c>
      <c r="G1010" s="502"/>
      <c r="H1010" s="503" t="s">
        <v>1209</v>
      </c>
      <c r="I1010" s="208" t="s">
        <v>214</v>
      </c>
      <c r="J1010" s="504" t="s">
        <v>225</v>
      </c>
      <c r="K1010" s="681">
        <v>45497</v>
      </c>
      <c r="L1010" s="214" t="s">
        <v>264</v>
      </c>
      <c r="M1010" s="680" t="s">
        <v>8054</v>
      </c>
      <c r="N1010" s="817"/>
      <c r="O1010" s="683"/>
      <c r="P1010" s="683"/>
    </row>
    <row r="1011" spans="1:19" s="185" customFormat="1" ht="25.5" x14ac:dyDescent="0.25">
      <c r="A1011" s="208">
        <v>2</v>
      </c>
      <c r="B1011" s="500" t="s">
        <v>1205</v>
      </c>
      <c r="C1011" s="501" t="s">
        <v>211</v>
      </c>
      <c r="D1011" s="501" t="s">
        <v>1206</v>
      </c>
      <c r="E1011" s="500" t="s">
        <v>1243</v>
      </c>
      <c r="F1011" s="502" t="s">
        <v>1244</v>
      </c>
      <c r="G1011" s="502"/>
      <c r="H1011" s="503"/>
      <c r="I1011" s="208" t="s">
        <v>214</v>
      </c>
      <c r="J1011" s="214" t="s">
        <v>225</v>
      </c>
      <c r="K1011" s="681">
        <v>45497</v>
      </c>
      <c r="L1011" s="214" t="s">
        <v>264</v>
      </c>
      <c r="M1011" s="680" t="s">
        <v>8054</v>
      </c>
      <c r="N1011" s="682"/>
      <c r="O1011" s="683"/>
      <c r="P1011" s="683"/>
    </row>
    <row r="1012" spans="1:19" ht="15.75" thickBot="1" x14ac:dyDescent="0.3"/>
    <row r="1013" spans="1:19" ht="18" thickBot="1" x14ac:dyDescent="0.35">
      <c r="A1013" s="467"/>
      <c r="B1013" s="469"/>
      <c r="C1013" s="498"/>
      <c r="D1013" s="468"/>
      <c r="E1013" s="468"/>
      <c r="F1013" s="468"/>
      <c r="G1013" s="468"/>
      <c r="H1013" s="469" t="s">
        <v>7778</v>
      </c>
      <c r="I1013" s="468"/>
      <c r="J1013" s="468"/>
      <c r="K1013" s="470"/>
      <c r="L1013" s="468"/>
      <c r="M1013" s="471"/>
      <c r="N1013" s="468"/>
      <c r="O1013" s="472"/>
      <c r="P1013" s="473"/>
    </row>
    <row r="1014" spans="1:19" ht="51.75" thickBot="1" x14ac:dyDescent="0.3">
      <c r="A1014" s="474" t="s">
        <v>137</v>
      </c>
      <c r="B1014" s="496" t="s">
        <v>138</v>
      </c>
      <c r="C1014" s="475" t="s">
        <v>139</v>
      </c>
      <c r="D1014" s="475" t="s">
        <v>141</v>
      </c>
      <c r="E1014" s="476" t="s">
        <v>143</v>
      </c>
      <c r="F1014" s="477" t="s">
        <v>144</v>
      </c>
      <c r="G1014" s="477" t="s">
        <v>145</v>
      </c>
      <c r="H1014" s="477" t="s">
        <v>146</v>
      </c>
      <c r="I1014" s="475" t="s">
        <v>148</v>
      </c>
      <c r="J1014" s="478" t="s">
        <v>149</v>
      </c>
      <c r="K1014" s="479" t="s">
        <v>6379</v>
      </c>
      <c r="L1014" s="475" t="s">
        <v>151</v>
      </c>
      <c r="M1014" s="476" t="s">
        <v>154</v>
      </c>
      <c r="N1014" s="755" t="s">
        <v>6380</v>
      </c>
      <c r="O1014" s="481" t="s">
        <v>6381</v>
      </c>
      <c r="P1014" s="482" t="s">
        <v>6382</v>
      </c>
    </row>
    <row r="1015" spans="1:19" s="185" customFormat="1" ht="25.5" x14ac:dyDescent="0.25">
      <c r="A1015" s="208">
        <v>38</v>
      </c>
      <c r="B1015" s="500" t="s">
        <v>4325</v>
      </c>
      <c r="C1015" s="501" t="s">
        <v>211</v>
      </c>
      <c r="D1015" s="501" t="s">
        <v>4331</v>
      </c>
      <c r="E1015" s="500" t="s">
        <v>4379</v>
      </c>
      <c r="F1015" s="502"/>
      <c r="G1015" s="502" t="s">
        <v>4380</v>
      </c>
      <c r="H1015" s="503"/>
      <c r="I1015" s="208" t="s">
        <v>214</v>
      </c>
      <c r="J1015" s="504" t="s">
        <v>340</v>
      </c>
      <c r="K1015" s="681">
        <v>45497</v>
      </c>
      <c r="L1015" s="214" t="s">
        <v>6383</v>
      </c>
      <c r="M1015" s="680" t="s">
        <v>8054</v>
      </c>
      <c r="N1015" s="682"/>
      <c r="O1015" s="683"/>
      <c r="P1015" s="683"/>
    </row>
    <row r="1016" spans="1:19" ht="25.5" x14ac:dyDescent="0.25">
      <c r="A1016" s="208">
        <v>39</v>
      </c>
      <c r="B1016" s="500" t="s">
        <v>4325</v>
      </c>
      <c r="C1016" s="501" t="s">
        <v>211</v>
      </c>
      <c r="D1016" s="501" t="s">
        <v>4372</v>
      </c>
      <c r="E1016" s="500" t="s">
        <v>4381</v>
      </c>
      <c r="F1016" s="502" t="s">
        <v>4382</v>
      </c>
      <c r="G1016" s="502" t="s">
        <v>8254</v>
      </c>
      <c r="H1016" s="465"/>
      <c r="I1016" s="269" t="s">
        <v>214</v>
      </c>
      <c r="J1016" s="504" t="s">
        <v>340</v>
      </c>
      <c r="K1016" s="464">
        <v>45497</v>
      </c>
      <c r="L1016" s="440" t="s">
        <v>6383</v>
      </c>
      <c r="M1016" s="269" t="s">
        <v>8292</v>
      </c>
      <c r="N1016" s="486"/>
      <c r="O1016" s="485"/>
      <c r="P1016" s="485"/>
    </row>
    <row r="1017" spans="1:19" ht="25.5" x14ac:dyDescent="0.25">
      <c r="A1017" s="208">
        <v>43</v>
      </c>
      <c r="B1017" s="500" t="s">
        <v>4325</v>
      </c>
      <c r="C1017" s="501" t="s">
        <v>211</v>
      </c>
      <c r="D1017" s="501" t="s">
        <v>4372</v>
      </c>
      <c r="E1017" s="500" t="s">
        <v>4385</v>
      </c>
      <c r="F1017" s="502" t="s">
        <v>4386</v>
      </c>
      <c r="G1017" s="502"/>
      <c r="H1017" s="465"/>
      <c r="I1017" s="269" t="s">
        <v>214</v>
      </c>
      <c r="J1017" s="504" t="s">
        <v>340</v>
      </c>
      <c r="K1017" s="464">
        <v>45497</v>
      </c>
      <c r="L1017" s="440" t="s">
        <v>264</v>
      </c>
      <c r="M1017" s="276" t="s">
        <v>8120</v>
      </c>
      <c r="N1017" s="486"/>
      <c r="O1017" s="485"/>
      <c r="P1017" s="485"/>
    </row>
    <row r="1018" spans="1:19" ht="25.5" x14ac:dyDescent="0.25">
      <c r="A1018" s="208">
        <v>45</v>
      </c>
      <c r="B1018" s="500" t="s">
        <v>4325</v>
      </c>
      <c r="C1018" s="501" t="s">
        <v>211</v>
      </c>
      <c r="D1018" s="501" t="s">
        <v>4372</v>
      </c>
      <c r="E1018" s="500" t="s">
        <v>1109</v>
      </c>
      <c r="F1018" s="502"/>
      <c r="G1018" s="502" t="s">
        <v>8294</v>
      </c>
      <c r="H1018" s="465"/>
      <c r="I1018" s="269" t="s">
        <v>214</v>
      </c>
      <c r="J1018" s="504" t="s">
        <v>340</v>
      </c>
      <c r="K1018" s="464">
        <v>45497</v>
      </c>
      <c r="L1018" s="440" t="s">
        <v>264</v>
      </c>
      <c r="M1018" s="269" t="s">
        <v>8295</v>
      </c>
      <c r="N1018" s="486"/>
      <c r="O1018" s="485"/>
      <c r="P1018" s="485"/>
    </row>
    <row r="1019" spans="1:19" s="185" customFormat="1" ht="25.5" x14ac:dyDescent="0.25">
      <c r="A1019" s="208">
        <v>60</v>
      </c>
      <c r="B1019" s="500" t="s">
        <v>4325</v>
      </c>
      <c r="C1019" s="501" t="s">
        <v>211</v>
      </c>
      <c r="D1019" s="501" t="s">
        <v>4331</v>
      </c>
      <c r="E1019" s="500" t="s">
        <v>4406</v>
      </c>
      <c r="F1019" s="502" t="s">
        <v>4407</v>
      </c>
      <c r="G1019" s="502" t="s">
        <v>4408</v>
      </c>
      <c r="H1019" s="503" t="s">
        <v>4409</v>
      </c>
      <c r="I1019" s="208" t="s">
        <v>214</v>
      </c>
      <c r="J1019" s="504" t="s">
        <v>340</v>
      </c>
      <c r="K1019" s="681">
        <v>45497</v>
      </c>
      <c r="L1019" s="214" t="s">
        <v>264</v>
      </c>
      <c r="M1019" s="680" t="s">
        <v>8054</v>
      </c>
      <c r="N1019" s="682"/>
      <c r="O1019" s="683"/>
      <c r="P1019" s="683"/>
    </row>
    <row r="1020" spans="1:19" x14ac:dyDescent="0.25">
      <c r="A1020" s="924"/>
      <c r="B1020" s="925"/>
      <c r="C1020" s="926"/>
      <c r="D1020" s="926"/>
      <c r="E1020" s="925"/>
      <c r="F1020" s="927"/>
      <c r="G1020" s="927"/>
      <c r="H1020" s="928"/>
      <c r="I1020" s="924"/>
      <c r="J1020" s="929"/>
      <c r="K1020" s="930"/>
      <c r="L1020" s="931"/>
      <c r="M1020" s="931"/>
      <c r="N1020" s="932"/>
      <c r="O1020" s="933"/>
      <c r="P1020" s="933"/>
    </row>
    <row r="1021" spans="1:19" ht="15.75" thickBot="1" x14ac:dyDescent="0.3"/>
    <row r="1022" spans="1:19" ht="18" thickBot="1" x14ac:dyDescent="0.35">
      <c r="A1022" s="841"/>
      <c r="B1022" s="842"/>
      <c r="C1022" s="843"/>
      <c r="D1022" s="844"/>
      <c r="E1022" s="844"/>
      <c r="F1022" s="844"/>
      <c r="G1022" s="844"/>
      <c r="H1022" s="842" t="s">
        <v>8527</v>
      </c>
      <c r="I1022" s="844"/>
      <c r="J1022" s="844"/>
      <c r="K1022" s="845"/>
      <c r="L1022" s="844"/>
      <c r="M1022" s="846"/>
      <c r="N1022" s="844"/>
      <c r="O1022" s="847"/>
      <c r="P1022" s="848"/>
    </row>
    <row r="1023" spans="1:19" ht="51.75" thickBot="1" x14ac:dyDescent="0.3">
      <c r="A1023" s="849" t="s">
        <v>137</v>
      </c>
      <c r="B1023" s="850" t="s">
        <v>138</v>
      </c>
      <c r="C1023" s="851" t="s">
        <v>139</v>
      </c>
      <c r="D1023" s="851" t="s">
        <v>141</v>
      </c>
      <c r="E1023" s="852" t="s">
        <v>143</v>
      </c>
      <c r="F1023" s="853" t="s">
        <v>144</v>
      </c>
      <c r="G1023" s="853" t="s">
        <v>145</v>
      </c>
      <c r="H1023" s="853" t="s">
        <v>146</v>
      </c>
      <c r="I1023" s="851" t="s">
        <v>148</v>
      </c>
      <c r="J1023" s="854" t="s">
        <v>149</v>
      </c>
      <c r="K1023" s="855" t="s">
        <v>6379</v>
      </c>
      <c r="L1023" s="851" t="s">
        <v>151</v>
      </c>
      <c r="M1023" s="852" t="s">
        <v>154</v>
      </c>
      <c r="N1023" s="755" t="s">
        <v>6380</v>
      </c>
      <c r="O1023" s="481" t="s">
        <v>6381</v>
      </c>
      <c r="P1023" s="482" t="s">
        <v>6382</v>
      </c>
      <c r="S1023" s="646" t="s">
        <v>372</v>
      </c>
    </row>
    <row r="1024" spans="1:19" ht="30" x14ac:dyDescent="0.25">
      <c r="A1024" s="619" t="s">
        <v>2744</v>
      </c>
      <c r="B1024" s="620" t="s">
        <v>2555</v>
      </c>
      <c r="C1024" s="621" t="s">
        <v>211</v>
      </c>
      <c r="D1024" s="621" t="s">
        <v>2708</v>
      </c>
      <c r="E1024" s="620" t="s">
        <v>2745</v>
      </c>
      <c r="F1024" s="622" t="s">
        <v>8151</v>
      </c>
      <c r="G1024" s="622"/>
      <c r="H1024" s="652" t="s">
        <v>2747</v>
      </c>
      <c r="I1024" s="619" t="s">
        <v>214</v>
      </c>
      <c r="J1024" s="624" t="s">
        <v>446</v>
      </c>
      <c r="K1024" s="661">
        <v>45497</v>
      </c>
      <c r="L1024" s="654" t="s">
        <v>447</v>
      </c>
      <c r="M1024" s="626" t="s">
        <v>8054</v>
      </c>
      <c r="N1024" s="627"/>
      <c r="O1024" s="628"/>
      <c r="P1024" s="628"/>
    </row>
    <row r="1025" spans="1:16" ht="25.5" x14ac:dyDescent="0.25">
      <c r="A1025" s="619" t="s">
        <v>2877</v>
      </c>
      <c r="B1025" s="620" t="s">
        <v>2555</v>
      </c>
      <c r="C1025" s="677" t="s">
        <v>211</v>
      </c>
      <c r="D1025" s="677" t="s">
        <v>2708</v>
      </c>
      <c r="E1025" s="619" t="s">
        <v>2878</v>
      </c>
      <c r="F1025" s="622" t="s">
        <v>2879</v>
      </c>
      <c r="G1025" s="622"/>
      <c r="H1025" s="622"/>
      <c r="I1025" s="619" t="s">
        <v>214</v>
      </c>
      <c r="J1025" s="624" t="s">
        <v>446</v>
      </c>
      <c r="K1025" s="661">
        <v>45497</v>
      </c>
      <c r="L1025" s="654" t="s">
        <v>447</v>
      </c>
      <c r="M1025" s="619" t="s">
        <v>8050</v>
      </c>
      <c r="N1025" s="627"/>
      <c r="O1025" s="628"/>
      <c r="P1025" s="628"/>
    </row>
    <row r="1026" spans="1:16" ht="25.5" x14ac:dyDescent="0.25">
      <c r="A1026" s="619" t="s">
        <v>2880</v>
      </c>
      <c r="B1026" s="620" t="s">
        <v>2555</v>
      </c>
      <c r="C1026" s="677" t="s">
        <v>211</v>
      </c>
      <c r="D1026" s="677" t="s">
        <v>2708</v>
      </c>
      <c r="E1026" s="619" t="s">
        <v>2881</v>
      </c>
      <c r="F1026" s="622" t="s">
        <v>2882</v>
      </c>
      <c r="G1026" s="622" t="s">
        <v>2883</v>
      </c>
      <c r="H1026" s="622" t="s">
        <v>2884</v>
      </c>
      <c r="I1026" s="619" t="s">
        <v>214</v>
      </c>
      <c r="J1026" s="624" t="s">
        <v>446</v>
      </c>
      <c r="K1026" s="661">
        <v>45497</v>
      </c>
      <c r="L1026" s="654" t="s">
        <v>447</v>
      </c>
      <c r="M1026" s="619" t="s">
        <v>8050</v>
      </c>
      <c r="N1026" s="691"/>
      <c r="O1026" s="628"/>
      <c r="P1026" s="628"/>
    </row>
    <row r="1027" spans="1:16" ht="25.5" x14ac:dyDescent="0.25">
      <c r="A1027" s="619" t="s">
        <v>2885</v>
      </c>
      <c r="B1027" s="620" t="s">
        <v>2555</v>
      </c>
      <c r="C1027" s="677" t="s">
        <v>211</v>
      </c>
      <c r="D1027" s="677" t="s">
        <v>2708</v>
      </c>
      <c r="E1027" s="619" t="s">
        <v>2886</v>
      </c>
      <c r="F1027" s="622" t="s">
        <v>2887</v>
      </c>
      <c r="G1027" s="622"/>
      <c r="H1027" s="622"/>
      <c r="I1027" s="619" t="s">
        <v>214</v>
      </c>
      <c r="J1027" s="624" t="s">
        <v>446</v>
      </c>
      <c r="K1027" s="661">
        <v>45497</v>
      </c>
      <c r="L1027" s="654" t="s">
        <v>447</v>
      </c>
      <c r="M1027" s="619" t="s">
        <v>8050</v>
      </c>
      <c r="N1027" s="691"/>
      <c r="O1027" s="628"/>
      <c r="P1027" s="628"/>
    </row>
    <row r="1028" spans="1:16" ht="25.5" x14ac:dyDescent="0.25">
      <c r="A1028" s="619" t="s">
        <v>2888</v>
      </c>
      <c r="B1028" s="620" t="s">
        <v>2555</v>
      </c>
      <c r="C1028" s="677" t="s">
        <v>211</v>
      </c>
      <c r="D1028" s="677" t="s">
        <v>2708</v>
      </c>
      <c r="E1028" s="619" t="s">
        <v>2889</v>
      </c>
      <c r="F1028" s="622" t="s">
        <v>2890</v>
      </c>
      <c r="G1028" s="622"/>
      <c r="H1028" s="622"/>
      <c r="I1028" s="619" t="s">
        <v>214</v>
      </c>
      <c r="J1028" s="624" t="s">
        <v>446</v>
      </c>
      <c r="K1028" s="661">
        <v>45497</v>
      </c>
      <c r="L1028" s="654" t="s">
        <v>447</v>
      </c>
      <c r="M1028" s="626" t="s">
        <v>8054</v>
      </c>
      <c r="N1028" s="627"/>
      <c r="O1028" s="628"/>
      <c r="P1028" s="628"/>
    </row>
    <row r="1029" spans="1:16" ht="25.5" x14ac:dyDescent="0.25">
      <c r="A1029" s="619" t="s">
        <v>2891</v>
      </c>
      <c r="B1029" s="620" t="s">
        <v>2555</v>
      </c>
      <c r="C1029" s="677" t="s">
        <v>211</v>
      </c>
      <c r="D1029" s="677" t="s">
        <v>2708</v>
      </c>
      <c r="E1029" s="619" t="s">
        <v>2892</v>
      </c>
      <c r="F1029" s="622" t="s">
        <v>2893</v>
      </c>
      <c r="G1029" s="622"/>
      <c r="H1029" s="622"/>
      <c r="I1029" s="619" t="s">
        <v>214</v>
      </c>
      <c r="J1029" s="624" t="s">
        <v>446</v>
      </c>
      <c r="K1029" s="661">
        <v>45497</v>
      </c>
      <c r="L1029" s="654" t="s">
        <v>447</v>
      </c>
      <c r="M1029" s="619" t="s">
        <v>8050</v>
      </c>
      <c r="N1029" s="627"/>
      <c r="O1029" s="628"/>
      <c r="P1029" s="628"/>
    </row>
    <row r="1030" spans="1:16" ht="25.5" x14ac:dyDescent="0.25">
      <c r="A1030" s="619" t="s">
        <v>2894</v>
      </c>
      <c r="B1030" s="620" t="s">
        <v>2555</v>
      </c>
      <c r="C1030" s="677" t="s">
        <v>211</v>
      </c>
      <c r="D1030" s="677" t="s">
        <v>2708</v>
      </c>
      <c r="E1030" s="619" t="s">
        <v>2895</v>
      </c>
      <c r="F1030" s="622" t="s">
        <v>2896</v>
      </c>
      <c r="G1030" s="622"/>
      <c r="H1030" s="622"/>
      <c r="I1030" s="619" t="s">
        <v>214</v>
      </c>
      <c r="J1030" s="624" t="s">
        <v>446</v>
      </c>
      <c r="K1030" s="661">
        <v>45497</v>
      </c>
      <c r="L1030" s="654" t="s">
        <v>447</v>
      </c>
      <c r="M1030" s="619" t="s">
        <v>8050</v>
      </c>
      <c r="N1030" s="627"/>
      <c r="O1030" s="628"/>
      <c r="P1030" s="628"/>
    </row>
    <row r="1031" spans="1:16" ht="25.5" x14ac:dyDescent="0.25">
      <c r="A1031" s="619" t="s">
        <v>2947</v>
      </c>
      <c r="B1031" s="620" t="s">
        <v>2555</v>
      </c>
      <c r="C1031" s="677" t="s">
        <v>211</v>
      </c>
      <c r="D1031" s="677" t="s">
        <v>2708</v>
      </c>
      <c r="E1031" s="619" t="s">
        <v>2948</v>
      </c>
      <c r="F1031" s="622" t="s">
        <v>2949</v>
      </c>
      <c r="G1031" s="622"/>
      <c r="H1031" s="622"/>
      <c r="I1031" s="619" t="s">
        <v>214</v>
      </c>
      <c r="J1031" s="624" t="s">
        <v>446</v>
      </c>
      <c r="K1031" s="661">
        <v>45497</v>
      </c>
      <c r="L1031" s="654" t="s">
        <v>447</v>
      </c>
      <c r="M1031" s="619" t="s">
        <v>8050</v>
      </c>
      <c r="N1031" s="627"/>
      <c r="O1031" s="628"/>
      <c r="P1031" s="628"/>
    </row>
    <row r="1032" spans="1:16" s="185" customFormat="1" ht="25.5" x14ac:dyDescent="0.25">
      <c r="A1032" s="619" t="s">
        <v>2950</v>
      </c>
      <c r="B1032" s="620" t="s">
        <v>2555</v>
      </c>
      <c r="C1032" s="677" t="s">
        <v>211</v>
      </c>
      <c r="D1032" s="677" t="s">
        <v>2708</v>
      </c>
      <c r="E1032" s="619" t="s">
        <v>2951</v>
      </c>
      <c r="F1032" s="622" t="s">
        <v>2952</v>
      </c>
      <c r="G1032" s="622"/>
      <c r="H1032" s="622"/>
      <c r="I1032" s="619" t="s">
        <v>214</v>
      </c>
      <c r="J1032" s="624" t="s">
        <v>446</v>
      </c>
      <c r="K1032" s="661">
        <v>45497</v>
      </c>
      <c r="L1032" s="654" t="s">
        <v>447</v>
      </c>
      <c r="M1032" s="619" t="s">
        <v>8050</v>
      </c>
      <c r="N1032" s="627"/>
      <c r="O1032" s="628"/>
      <c r="P1032" s="628"/>
    </row>
    <row r="1033" spans="1:16" s="185" customFormat="1" ht="25.5" x14ac:dyDescent="0.25">
      <c r="A1033" s="619" t="s">
        <v>2957</v>
      </c>
      <c r="B1033" s="620" t="s">
        <v>2555</v>
      </c>
      <c r="C1033" s="677" t="s">
        <v>211</v>
      </c>
      <c r="D1033" s="677" t="s">
        <v>2708</v>
      </c>
      <c r="E1033" s="619" t="s">
        <v>2958</v>
      </c>
      <c r="F1033" s="622" t="s">
        <v>2959</v>
      </c>
      <c r="G1033" s="622"/>
      <c r="H1033" s="622"/>
      <c r="I1033" s="619" t="s">
        <v>214</v>
      </c>
      <c r="J1033" s="624" t="s">
        <v>446</v>
      </c>
      <c r="K1033" s="661">
        <v>45497</v>
      </c>
      <c r="L1033" s="654" t="s">
        <v>447</v>
      </c>
      <c r="M1033" s="655" t="s">
        <v>8117</v>
      </c>
      <c r="N1033" s="627"/>
      <c r="O1033" s="628"/>
      <c r="P1033" s="628"/>
    </row>
    <row r="1034" spans="1:16" ht="25.5" x14ac:dyDescent="0.25">
      <c r="A1034" s="619" t="s">
        <v>2965</v>
      </c>
      <c r="B1034" s="620" t="s">
        <v>2555</v>
      </c>
      <c r="C1034" s="677" t="s">
        <v>211</v>
      </c>
      <c r="D1034" s="677" t="s">
        <v>2708</v>
      </c>
      <c r="E1034" s="619" t="s">
        <v>2966</v>
      </c>
      <c r="F1034" s="622" t="s">
        <v>2967</v>
      </c>
      <c r="G1034" s="622"/>
      <c r="H1034" s="622" t="s">
        <v>2968</v>
      </c>
      <c r="I1034" s="619" t="s">
        <v>214</v>
      </c>
      <c r="J1034" s="624" t="s">
        <v>446</v>
      </c>
      <c r="K1034" s="661">
        <v>45497</v>
      </c>
      <c r="L1034" s="654" t="s">
        <v>447</v>
      </c>
      <c r="M1034" s="626" t="s">
        <v>8054</v>
      </c>
      <c r="N1034" s="627"/>
      <c r="O1034" s="628"/>
      <c r="P1034" s="628"/>
    </row>
    <row r="1035" spans="1:16" s="185" customFormat="1" ht="25.5" x14ac:dyDescent="0.25">
      <c r="A1035" s="619" t="s">
        <v>2969</v>
      </c>
      <c r="B1035" s="620" t="s">
        <v>2555</v>
      </c>
      <c r="C1035" s="677" t="s">
        <v>211</v>
      </c>
      <c r="D1035" s="677" t="s">
        <v>2708</v>
      </c>
      <c r="E1035" s="619" t="s">
        <v>2970</v>
      </c>
      <c r="F1035" s="622" t="s">
        <v>2971</v>
      </c>
      <c r="G1035" s="622"/>
      <c r="H1035" s="622" t="s">
        <v>2972</v>
      </c>
      <c r="I1035" s="619" t="s">
        <v>214</v>
      </c>
      <c r="J1035" s="624" t="s">
        <v>446</v>
      </c>
      <c r="K1035" s="661">
        <v>45497</v>
      </c>
      <c r="L1035" s="654" t="s">
        <v>447</v>
      </c>
      <c r="M1035" s="626" t="s">
        <v>8054</v>
      </c>
      <c r="N1035" s="627"/>
      <c r="O1035" s="628"/>
      <c r="P1035" s="628"/>
    </row>
    <row r="1036" spans="1:16" ht="25.5" x14ac:dyDescent="0.25">
      <c r="A1036" s="619" t="s">
        <v>2973</v>
      </c>
      <c r="B1036" s="620" t="s">
        <v>2555</v>
      </c>
      <c r="C1036" s="677" t="s">
        <v>211</v>
      </c>
      <c r="D1036" s="677" t="s">
        <v>2708</v>
      </c>
      <c r="E1036" s="619" t="s">
        <v>2974</v>
      </c>
      <c r="F1036" s="622" t="s">
        <v>2975</v>
      </c>
      <c r="G1036" s="622"/>
      <c r="H1036" s="622"/>
      <c r="I1036" s="619" t="s">
        <v>214</v>
      </c>
      <c r="J1036" s="624" t="s">
        <v>446</v>
      </c>
      <c r="K1036" s="661">
        <v>45497</v>
      </c>
      <c r="L1036" s="654" t="s">
        <v>447</v>
      </c>
      <c r="M1036" s="619" t="s">
        <v>8050</v>
      </c>
      <c r="N1036" s="627"/>
      <c r="O1036" s="628"/>
      <c r="P1036" s="628"/>
    </row>
    <row r="1037" spans="1:16" ht="15.75" thickBot="1" x14ac:dyDescent="0.3"/>
    <row r="1038" spans="1:16" ht="18" thickBot="1" x14ac:dyDescent="0.35">
      <c r="A1038" s="467"/>
      <c r="B1038" s="469"/>
      <c r="C1038" s="498"/>
      <c r="D1038" s="468"/>
      <c r="E1038" s="468"/>
      <c r="F1038" s="468"/>
      <c r="G1038" s="468"/>
      <c r="H1038" s="469" t="s">
        <v>7777</v>
      </c>
      <c r="I1038" s="468"/>
      <c r="J1038" s="468"/>
      <c r="K1038" s="470"/>
      <c r="L1038" s="468"/>
      <c r="M1038" s="471"/>
      <c r="N1038" s="468"/>
      <c r="O1038" s="472"/>
      <c r="P1038" s="473"/>
    </row>
    <row r="1039" spans="1:16" ht="51.75" thickBot="1" x14ac:dyDescent="0.3">
      <c r="A1039" s="474" t="s">
        <v>137</v>
      </c>
      <c r="B1039" s="496" t="s">
        <v>138</v>
      </c>
      <c r="C1039" s="475" t="s">
        <v>139</v>
      </c>
      <c r="D1039" s="475" t="s">
        <v>141</v>
      </c>
      <c r="E1039" s="476" t="s">
        <v>143</v>
      </c>
      <c r="F1039" s="477" t="s">
        <v>144</v>
      </c>
      <c r="G1039" s="477" t="s">
        <v>145</v>
      </c>
      <c r="H1039" s="477" t="s">
        <v>146</v>
      </c>
      <c r="I1039" s="475" t="s">
        <v>148</v>
      </c>
      <c r="J1039" s="478" t="s">
        <v>149</v>
      </c>
      <c r="K1039" s="479" t="s">
        <v>6379</v>
      </c>
      <c r="L1039" s="475" t="s">
        <v>151</v>
      </c>
      <c r="M1039" s="476" t="s">
        <v>154</v>
      </c>
      <c r="N1039" s="755" t="s">
        <v>6380</v>
      </c>
      <c r="O1039" s="481" t="s">
        <v>6381</v>
      </c>
      <c r="P1039" s="482" t="s">
        <v>6382</v>
      </c>
    </row>
    <row r="1040" spans="1:16" ht="25.5" x14ac:dyDescent="0.25">
      <c r="A1040" s="208">
        <v>14</v>
      </c>
      <c r="B1040" s="500" t="s">
        <v>1250</v>
      </c>
      <c r="C1040" s="501" t="s">
        <v>211</v>
      </c>
      <c r="D1040" s="501" t="s">
        <v>1251</v>
      </c>
      <c r="E1040" s="500" t="s">
        <v>1592</v>
      </c>
      <c r="F1040" s="502"/>
      <c r="G1040" s="502"/>
      <c r="H1040" s="465"/>
      <c r="I1040" s="269" t="s">
        <v>214</v>
      </c>
      <c r="J1040" s="493" t="s">
        <v>225</v>
      </c>
      <c r="K1040" s="464">
        <v>45498</v>
      </c>
      <c r="L1040" s="440" t="s">
        <v>6383</v>
      </c>
      <c r="M1040" s="276" t="s">
        <v>8118</v>
      </c>
      <c r="N1040" s="484"/>
      <c r="O1040" s="485"/>
      <c r="P1040" s="485"/>
    </row>
    <row r="1041" spans="1:16" ht="25.5" x14ac:dyDescent="0.25">
      <c r="A1041" s="208">
        <v>18</v>
      </c>
      <c r="B1041" s="500" t="s">
        <v>2480</v>
      </c>
      <c r="C1041" s="501" t="s">
        <v>211</v>
      </c>
      <c r="D1041" s="501" t="s">
        <v>5644</v>
      </c>
      <c r="E1041" s="500" t="s">
        <v>5661</v>
      </c>
      <c r="F1041" s="502" t="s">
        <v>5662</v>
      </c>
      <c r="G1041" s="502" t="s">
        <v>5662</v>
      </c>
      <c r="H1041" s="465"/>
      <c r="I1041" s="269" t="s">
        <v>214</v>
      </c>
      <c r="J1041" s="493" t="s">
        <v>225</v>
      </c>
      <c r="K1041" s="464">
        <v>45498</v>
      </c>
      <c r="L1041" s="440" t="s">
        <v>6383</v>
      </c>
      <c r="M1041" s="276" t="s">
        <v>8056</v>
      </c>
      <c r="N1041" s="484"/>
      <c r="O1041" s="485"/>
      <c r="P1041" s="485"/>
    </row>
    <row r="1042" spans="1:16" s="185" customFormat="1" ht="25.5" x14ac:dyDescent="0.25">
      <c r="A1042" s="208">
        <v>20</v>
      </c>
      <c r="B1042" s="500" t="s">
        <v>2480</v>
      </c>
      <c r="C1042" s="501" t="s">
        <v>211</v>
      </c>
      <c r="D1042" s="501" t="s">
        <v>5644</v>
      </c>
      <c r="E1042" s="500" t="s">
        <v>5664</v>
      </c>
      <c r="F1042" s="502"/>
      <c r="G1042" s="502" t="s">
        <v>5665</v>
      </c>
      <c r="H1042" s="503"/>
      <c r="I1042" s="208" t="s">
        <v>214</v>
      </c>
      <c r="J1042" s="504" t="s">
        <v>225</v>
      </c>
      <c r="K1042" s="681">
        <v>45498</v>
      </c>
      <c r="L1042" s="214" t="s">
        <v>6383</v>
      </c>
      <c r="M1042" s="680" t="s">
        <v>8056</v>
      </c>
      <c r="N1042" s="686"/>
      <c r="O1042" s="683"/>
      <c r="P1042" s="683"/>
    </row>
    <row r="1043" spans="1:16" ht="25.5" x14ac:dyDescent="0.25">
      <c r="A1043" s="208">
        <v>26</v>
      </c>
      <c r="B1043" s="500" t="s">
        <v>2480</v>
      </c>
      <c r="C1043" s="501" t="s">
        <v>211</v>
      </c>
      <c r="D1043" s="501" t="s">
        <v>5644</v>
      </c>
      <c r="E1043" s="500" t="s">
        <v>5670</v>
      </c>
      <c r="F1043" s="502" t="s">
        <v>5671</v>
      </c>
      <c r="G1043" s="502"/>
      <c r="H1043" s="465"/>
      <c r="I1043" s="269" t="s">
        <v>214</v>
      </c>
      <c r="J1043" s="493" t="s">
        <v>225</v>
      </c>
      <c r="K1043" s="464">
        <v>45498</v>
      </c>
      <c r="L1043" s="440" t="s">
        <v>264</v>
      </c>
      <c r="M1043" s="269" t="s">
        <v>8503</v>
      </c>
      <c r="N1043" s="486"/>
      <c r="O1043" s="485"/>
      <c r="P1043" s="485"/>
    </row>
    <row r="1044" spans="1:16" s="185" customFormat="1" ht="25.5" x14ac:dyDescent="0.25">
      <c r="A1044" s="208">
        <v>3</v>
      </c>
      <c r="B1044" s="500" t="s">
        <v>1205</v>
      </c>
      <c r="C1044" s="501" t="s">
        <v>211</v>
      </c>
      <c r="D1044" s="501" t="s">
        <v>1206</v>
      </c>
      <c r="E1044" s="500" t="s">
        <v>1273</v>
      </c>
      <c r="F1044" s="502"/>
      <c r="G1044" s="502" t="s">
        <v>1274</v>
      </c>
      <c r="H1044" s="503" t="s">
        <v>1275</v>
      </c>
      <c r="I1044" s="208" t="s">
        <v>214</v>
      </c>
      <c r="J1044" s="504" t="s">
        <v>225</v>
      </c>
      <c r="K1044" s="681">
        <v>45498</v>
      </c>
      <c r="L1044" s="214" t="s">
        <v>264</v>
      </c>
      <c r="M1044" s="680" t="s">
        <v>8056</v>
      </c>
      <c r="N1044" s="686"/>
      <c r="O1044" s="683"/>
      <c r="P1044" s="683"/>
    </row>
    <row r="1045" spans="1:16" s="185" customFormat="1" ht="25.5" x14ac:dyDescent="0.25">
      <c r="A1045" s="208">
        <v>4</v>
      </c>
      <c r="B1045" s="500" t="s">
        <v>1205</v>
      </c>
      <c r="C1045" s="501" t="s">
        <v>211</v>
      </c>
      <c r="D1045" s="501" t="s">
        <v>1206</v>
      </c>
      <c r="E1045" s="500" t="s">
        <v>1312</v>
      </c>
      <c r="F1045" s="502" t="s">
        <v>1313</v>
      </c>
      <c r="G1045" s="502"/>
      <c r="H1045" s="503" t="s">
        <v>1314</v>
      </c>
      <c r="I1045" s="208" t="s">
        <v>214</v>
      </c>
      <c r="J1045" s="504" t="s">
        <v>225</v>
      </c>
      <c r="K1045" s="681">
        <v>45498</v>
      </c>
      <c r="L1045" s="214" t="s">
        <v>264</v>
      </c>
      <c r="M1045" s="269" t="s">
        <v>8503</v>
      </c>
      <c r="N1045" s="682"/>
      <c r="O1045" s="683"/>
      <c r="P1045" s="683"/>
    </row>
    <row r="1046" spans="1:16" ht="15.75" thickBot="1" x14ac:dyDescent="0.3"/>
    <row r="1047" spans="1:16" ht="18" thickBot="1" x14ac:dyDescent="0.35">
      <c r="A1047" s="467"/>
      <c r="B1047" s="469"/>
      <c r="C1047" s="498"/>
      <c r="D1047" s="468"/>
      <c r="E1047" s="468"/>
      <c r="F1047" s="468"/>
      <c r="G1047" s="468"/>
      <c r="H1047" s="469" t="s">
        <v>7779</v>
      </c>
      <c r="I1047" s="468"/>
      <c r="J1047" s="468"/>
      <c r="K1047" s="470"/>
      <c r="L1047" s="468"/>
      <c r="M1047" s="471"/>
      <c r="N1047" s="468"/>
      <c r="O1047" s="472"/>
      <c r="P1047" s="473"/>
    </row>
    <row r="1048" spans="1:16" ht="51.75" thickBot="1" x14ac:dyDescent="0.3">
      <c r="A1048" s="474" t="s">
        <v>137</v>
      </c>
      <c r="B1048" s="496" t="s">
        <v>138</v>
      </c>
      <c r="C1048" s="475" t="s">
        <v>139</v>
      </c>
      <c r="D1048" s="475" t="s">
        <v>141</v>
      </c>
      <c r="E1048" s="476" t="s">
        <v>143</v>
      </c>
      <c r="F1048" s="477" t="s">
        <v>144</v>
      </c>
      <c r="G1048" s="477" t="s">
        <v>145</v>
      </c>
      <c r="H1048" s="477" t="s">
        <v>146</v>
      </c>
      <c r="I1048" s="475" t="s">
        <v>148</v>
      </c>
      <c r="J1048" s="478" t="s">
        <v>149</v>
      </c>
      <c r="K1048" s="479" t="s">
        <v>6379</v>
      </c>
      <c r="L1048" s="475" t="s">
        <v>151</v>
      </c>
      <c r="M1048" s="476" t="s">
        <v>154</v>
      </c>
      <c r="N1048" s="755" t="s">
        <v>6380</v>
      </c>
      <c r="O1048" s="481" t="s">
        <v>6381</v>
      </c>
      <c r="P1048" s="482" t="s">
        <v>6382</v>
      </c>
    </row>
    <row r="1049" spans="1:16" ht="25.5" x14ac:dyDescent="0.25">
      <c r="A1049" s="208">
        <v>76</v>
      </c>
      <c r="B1049" s="500" t="s">
        <v>336</v>
      </c>
      <c r="C1049" s="501" t="s">
        <v>211</v>
      </c>
      <c r="D1049" s="501" t="s">
        <v>362</v>
      </c>
      <c r="E1049" s="500" t="s">
        <v>872</v>
      </c>
      <c r="F1049" s="502" t="s">
        <v>873</v>
      </c>
      <c r="G1049" s="502"/>
      <c r="H1049" s="465"/>
      <c r="I1049" s="269" t="s">
        <v>214</v>
      </c>
      <c r="J1049" s="504" t="s">
        <v>340</v>
      </c>
      <c r="K1049" s="464">
        <v>45498</v>
      </c>
      <c r="L1049" s="440" t="s">
        <v>6383</v>
      </c>
      <c r="M1049" s="276" t="s">
        <v>7975</v>
      </c>
      <c r="N1049" s="484"/>
      <c r="O1049" s="485"/>
      <c r="P1049" s="485"/>
    </row>
    <row r="1050" spans="1:16" ht="25.5" x14ac:dyDescent="0.25">
      <c r="A1050" s="208">
        <v>2</v>
      </c>
      <c r="B1050" s="500" t="s">
        <v>1086</v>
      </c>
      <c r="C1050" s="501" t="s">
        <v>211</v>
      </c>
      <c r="D1050" s="501" t="s">
        <v>1087</v>
      </c>
      <c r="E1050" s="500" t="s">
        <v>1161</v>
      </c>
      <c r="F1050" s="502" t="s">
        <v>1162</v>
      </c>
      <c r="G1050" s="502" t="s">
        <v>1162</v>
      </c>
      <c r="H1050" s="503"/>
      <c r="I1050" s="208" t="s">
        <v>214</v>
      </c>
      <c r="J1050" s="504" t="s">
        <v>340</v>
      </c>
      <c r="K1050" s="681">
        <v>45498</v>
      </c>
      <c r="L1050" s="440" t="s">
        <v>6383</v>
      </c>
      <c r="M1050" s="269" t="s">
        <v>8504</v>
      </c>
      <c r="N1050" s="486"/>
      <c r="O1050" s="485"/>
      <c r="P1050" s="485"/>
    </row>
    <row r="1051" spans="1:16" ht="25.5" x14ac:dyDescent="0.25">
      <c r="A1051" s="208">
        <v>35</v>
      </c>
      <c r="B1051" s="500" t="s">
        <v>1086</v>
      </c>
      <c r="C1051" s="501" t="s">
        <v>211</v>
      </c>
      <c r="D1051" s="501" t="s">
        <v>1087</v>
      </c>
      <c r="E1051" s="500" t="s">
        <v>2140</v>
      </c>
      <c r="F1051" s="502" t="s">
        <v>2141</v>
      </c>
      <c r="G1051" s="502" t="s">
        <v>2142</v>
      </c>
      <c r="H1051" s="503"/>
      <c r="I1051" s="208" t="s">
        <v>214</v>
      </c>
      <c r="J1051" s="504" t="s">
        <v>340</v>
      </c>
      <c r="K1051" s="681">
        <v>45498</v>
      </c>
      <c r="L1051" s="440" t="s">
        <v>6383</v>
      </c>
      <c r="M1051" s="276" t="s">
        <v>8056</v>
      </c>
      <c r="N1051" s="484"/>
      <c r="O1051" s="485"/>
      <c r="P1051" s="485"/>
    </row>
    <row r="1052" spans="1:16" s="185" customFormat="1" ht="30" x14ac:dyDescent="0.25">
      <c r="A1052" s="269" t="s">
        <v>1011</v>
      </c>
      <c r="B1052" s="275" t="s">
        <v>598</v>
      </c>
      <c r="C1052" s="273" t="s">
        <v>211</v>
      </c>
      <c r="D1052" s="273" t="s">
        <v>599</v>
      </c>
      <c r="E1052" s="275" t="s">
        <v>1012</v>
      </c>
      <c r="F1052" s="272">
        <v>7751066503</v>
      </c>
      <c r="G1052" s="272"/>
      <c r="H1052" s="529" t="s">
        <v>1013</v>
      </c>
      <c r="I1052" s="269" t="s">
        <v>214</v>
      </c>
      <c r="J1052" s="493" t="s">
        <v>340</v>
      </c>
      <c r="K1052" s="681">
        <v>45498</v>
      </c>
      <c r="L1052" s="440" t="s">
        <v>6383</v>
      </c>
      <c r="M1052" s="276" t="s">
        <v>8257</v>
      </c>
      <c r="N1052" s="484" t="s">
        <v>372</v>
      </c>
      <c r="O1052" s="485"/>
      <c r="P1052" s="485"/>
    </row>
    <row r="1053" spans="1:16" s="185" customFormat="1" ht="25.5" x14ac:dyDescent="0.25">
      <c r="A1053" s="208" t="s">
        <v>1029</v>
      </c>
      <c r="B1053" s="500" t="s">
        <v>598</v>
      </c>
      <c r="C1053" s="501" t="s">
        <v>211</v>
      </c>
      <c r="D1053" s="501" t="s">
        <v>599</v>
      </c>
      <c r="E1053" s="500" t="s">
        <v>1030</v>
      </c>
      <c r="F1053" s="502" t="s">
        <v>1031</v>
      </c>
      <c r="G1053" s="502" t="s">
        <v>1032</v>
      </c>
      <c r="H1053" s="503" t="s">
        <v>1033</v>
      </c>
      <c r="I1053" s="208" t="s">
        <v>214</v>
      </c>
      <c r="J1053" s="504" t="s">
        <v>340</v>
      </c>
      <c r="K1053" s="681">
        <v>45498</v>
      </c>
      <c r="L1053" s="214" t="s">
        <v>264</v>
      </c>
      <c r="M1053" s="680" t="s">
        <v>8499</v>
      </c>
      <c r="N1053" s="682"/>
      <c r="O1053" s="683"/>
      <c r="P1053" s="683"/>
    </row>
    <row r="1054" spans="1:16" ht="15.75" thickBot="1" x14ac:dyDescent="0.3"/>
    <row r="1055" spans="1:16" ht="18" thickBot="1" x14ac:dyDescent="0.35">
      <c r="A1055" s="841"/>
      <c r="B1055" s="842"/>
      <c r="C1055" s="843"/>
      <c r="D1055" s="844"/>
      <c r="E1055" s="844"/>
      <c r="F1055" s="844"/>
      <c r="G1055" s="844"/>
      <c r="H1055" s="842" t="s">
        <v>8528</v>
      </c>
      <c r="I1055" s="844"/>
      <c r="J1055" s="844"/>
      <c r="K1055" s="845"/>
      <c r="L1055" s="844"/>
      <c r="M1055" s="846"/>
      <c r="N1055" s="844"/>
      <c r="O1055" s="847"/>
      <c r="P1055" s="848"/>
    </row>
    <row r="1056" spans="1:16" ht="51.75" thickBot="1" x14ac:dyDescent="0.3">
      <c r="A1056" s="849" t="s">
        <v>137</v>
      </c>
      <c r="B1056" s="850" t="s">
        <v>138</v>
      </c>
      <c r="C1056" s="851" t="s">
        <v>139</v>
      </c>
      <c r="D1056" s="851" t="s">
        <v>141</v>
      </c>
      <c r="E1056" s="852" t="s">
        <v>143</v>
      </c>
      <c r="F1056" s="853" t="s">
        <v>144</v>
      </c>
      <c r="G1056" s="853" t="s">
        <v>145</v>
      </c>
      <c r="H1056" s="853" t="s">
        <v>146</v>
      </c>
      <c r="I1056" s="851" t="s">
        <v>148</v>
      </c>
      <c r="J1056" s="854" t="s">
        <v>149</v>
      </c>
      <c r="K1056" s="855" t="s">
        <v>6379</v>
      </c>
      <c r="L1056" s="851" t="s">
        <v>151</v>
      </c>
      <c r="M1056" s="852" t="s">
        <v>154</v>
      </c>
      <c r="N1056" s="755" t="s">
        <v>6380</v>
      </c>
      <c r="O1056" s="481" t="s">
        <v>6381</v>
      </c>
      <c r="P1056" s="482" t="s">
        <v>6382</v>
      </c>
    </row>
    <row r="1057" spans="1:16" s="185" customFormat="1" ht="25.5" x14ac:dyDescent="0.25">
      <c r="A1057" s="619">
        <v>10</v>
      </c>
      <c r="B1057" s="620" t="s">
        <v>2611</v>
      </c>
      <c r="C1057" s="677" t="s">
        <v>211</v>
      </c>
      <c r="D1057" s="677" t="s">
        <v>2612</v>
      </c>
      <c r="E1057" s="619" t="s">
        <v>2613</v>
      </c>
      <c r="F1057" s="622" t="s">
        <v>2614</v>
      </c>
      <c r="G1057" s="622" t="s">
        <v>2615</v>
      </c>
      <c r="H1057" s="622"/>
      <c r="I1057" s="619" t="s">
        <v>214</v>
      </c>
      <c r="J1057" s="624" t="s">
        <v>446</v>
      </c>
      <c r="K1057" s="661">
        <v>45498</v>
      </c>
      <c r="L1057" s="626" t="s">
        <v>7333</v>
      </c>
      <c r="M1057" s="626" t="s">
        <v>8199</v>
      </c>
      <c r="N1057" s="627"/>
      <c r="O1057" s="628"/>
      <c r="P1057" s="628"/>
    </row>
    <row r="1058" spans="1:16" ht="25.5" x14ac:dyDescent="0.25">
      <c r="A1058" s="619" t="s">
        <v>2976</v>
      </c>
      <c r="B1058" s="620" t="s">
        <v>2555</v>
      </c>
      <c r="C1058" s="677" t="s">
        <v>211</v>
      </c>
      <c r="D1058" s="677" t="s">
        <v>2708</v>
      </c>
      <c r="E1058" s="619" t="s">
        <v>2977</v>
      </c>
      <c r="F1058" s="622" t="s">
        <v>2978</v>
      </c>
      <c r="G1058" s="622"/>
      <c r="H1058" s="622" t="s">
        <v>2979</v>
      </c>
      <c r="I1058" s="619" t="s">
        <v>214</v>
      </c>
      <c r="J1058" s="624" t="s">
        <v>446</v>
      </c>
      <c r="K1058" s="661">
        <v>45498</v>
      </c>
      <c r="L1058" s="654" t="s">
        <v>447</v>
      </c>
      <c r="M1058" s="626" t="s">
        <v>8056</v>
      </c>
      <c r="N1058" s="627"/>
      <c r="O1058" s="628"/>
      <c r="P1058" s="628"/>
    </row>
    <row r="1059" spans="1:16" ht="25.5" x14ac:dyDescent="0.25">
      <c r="A1059" s="619" t="s">
        <v>2980</v>
      </c>
      <c r="B1059" s="620" t="s">
        <v>2555</v>
      </c>
      <c r="C1059" s="677" t="s">
        <v>211</v>
      </c>
      <c r="D1059" s="677" t="s">
        <v>2708</v>
      </c>
      <c r="E1059" s="619" t="s">
        <v>2981</v>
      </c>
      <c r="F1059" s="622" t="s">
        <v>2982</v>
      </c>
      <c r="G1059" s="622"/>
      <c r="H1059" s="622"/>
      <c r="I1059" s="619" t="s">
        <v>214</v>
      </c>
      <c r="J1059" s="624" t="s">
        <v>446</v>
      </c>
      <c r="K1059" s="661">
        <v>45498</v>
      </c>
      <c r="L1059" s="654" t="s">
        <v>447</v>
      </c>
      <c r="M1059" s="698" t="s">
        <v>8122</v>
      </c>
      <c r="N1059" s="691"/>
      <c r="O1059" s="628"/>
      <c r="P1059" s="628"/>
    </row>
    <row r="1060" spans="1:16" ht="25.5" x14ac:dyDescent="0.25">
      <c r="A1060" s="619" t="s">
        <v>2983</v>
      </c>
      <c r="B1060" s="620" t="s">
        <v>2555</v>
      </c>
      <c r="C1060" s="677" t="s">
        <v>211</v>
      </c>
      <c r="D1060" s="677" t="s">
        <v>2708</v>
      </c>
      <c r="E1060" s="619" t="s">
        <v>2984</v>
      </c>
      <c r="F1060" s="622" t="s">
        <v>2985</v>
      </c>
      <c r="G1060" s="622"/>
      <c r="H1060" s="622"/>
      <c r="I1060" s="619" t="s">
        <v>214</v>
      </c>
      <c r="J1060" s="624" t="s">
        <v>446</v>
      </c>
      <c r="K1060" s="661">
        <v>45498</v>
      </c>
      <c r="L1060" s="654" t="s">
        <v>447</v>
      </c>
      <c r="M1060" s="655" t="s">
        <v>8052</v>
      </c>
      <c r="N1060" s="691"/>
      <c r="O1060" s="628"/>
      <c r="P1060" s="628"/>
    </row>
    <row r="1061" spans="1:16" ht="25.5" x14ac:dyDescent="0.25">
      <c r="A1061" s="619" t="s">
        <v>2986</v>
      </c>
      <c r="B1061" s="620" t="s">
        <v>2555</v>
      </c>
      <c r="C1061" s="677" t="s">
        <v>211</v>
      </c>
      <c r="D1061" s="677" t="s">
        <v>2708</v>
      </c>
      <c r="E1061" s="619" t="s">
        <v>2987</v>
      </c>
      <c r="F1061" s="622" t="s">
        <v>2988</v>
      </c>
      <c r="G1061" s="622"/>
      <c r="H1061" s="622" t="s">
        <v>2989</v>
      </c>
      <c r="I1061" s="619" t="s">
        <v>214</v>
      </c>
      <c r="J1061" s="624" t="s">
        <v>446</v>
      </c>
      <c r="K1061" s="661">
        <v>45498</v>
      </c>
      <c r="L1061" s="654" t="s">
        <v>447</v>
      </c>
      <c r="M1061" s="626" t="s">
        <v>8056</v>
      </c>
      <c r="N1061" s="627"/>
      <c r="O1061" s="628"/>
      <c r="P1061" s="628"/>
    </row>
    <row r="1062" spans="1:16" ht="25.5" x14ac:dyDescent="0.25">
      <c r="A1062" s="619" t="s">
        <v>2990</v>
      </c>
      <c r="B1062" s="620" t="s">
        <v>2555</v>
      </c>
      <c r="C1062" s="677" t="s">
        <v>211</v>
      </c>
      <c r="D1062" s="677" t="s">
        <v>2708</v>
      </c>
      <c r="E1062" s="619" t="s">
        <v>2991</v>
      </c>
      <c r="F1062" s="622" t="s">
        <v>2992</v>
      </c>
      <c r="G1062" s="622"/>
      <c r="H1062" s="622" t="s">
        <v>2993</v>
      </c>
      <c r="I1062" s="619" t="s">
        <v>214</v>
      </c>
      <c r="J1062" s="624" t="s">
        <v>446</v>
      </c>
      <c r="K1062" s="661">
        <v>45498</v>
      </c>
      <c r="L1062" s="654" t="s">
        <v>447</v>
      </c>
      <c r="M1062" s="698" t="s">
        <v>8122</v>
      </c>
      <c r="N1062" s="627"/>
      <c r="O1062" s="628"/>
      <c r="P1062" s="628"/>
    </row>
    <row r="1063" spans="1:16" ht="25.5" x14ac:dyDescent="0.25">
      <c r="A1063" s="619" t="s">
        <v>2994</v>
      </c>
      <c r="B1063" s="620" t="s">
        <v>2555</v>
      </c>
      <c r="C1063" s="677" t="s">
        <v>211</v>
      </c>
      <c r="D1063" s="677" t="s">
        <v>2708</v>
      </c>
      <c r="E1063" s="619" t="s">
        <v>2995</v>
      </c>
      <c r="F1063" s="622" t="s">
        <v>2996</v>
      </c>
      <c r="G1063" s="622"/>
      <c r="H1063" s="622"/>
      <c r="I1063" s="619" t="s">
        <v>214</v>
      </c>
      <c r="J1063" s="624" t="s">
        <v>446</v>
      </c>
      <c r="K1063" s="661">
        <v>45498</v>
      </c>
      <c r="L1063" s="654" t="s">
        <v>447</v>
      </c>
      <c r="M1063" s="619" t="s">
        <v>8052</v>
      </c>
      <c r="N1063" s="627"/>
      <c r="O1063" s="628"/>
      <c r="P1063" s="628"/>
    </row>
    <row r="1064" spans="1:16" s="185" customFormat="1" ht="25.5" x14ac:dyDescent="0.25">
      <c r="A1064" s="619" t="s">
        <v>3085</v>
      </c>
      <c r="B1064" s="620" t="s">
        <v>7793</v>
      </c>
      <c r="C1064" s="677" t="s">
        <v>416</v>
      </c>
      <c r="D1064" s="677" t="s">
        <v>3086</v>
      </c>
      <c r="E1064" s="619" t="s">
        <v>3087</v>
      </c>
      <c r="F1064" s="622" t="s">
        <v>3088</v>
      </c>
      <c r="G1064" s="622" t="s">
        <v>3089</v>
      </c>
      <c r="H1064" s="622" t="s">
        <v>3090</v>
      </c>
      <c r="I1064" s="619" t="s">
        <v>214</v>
      </c>
      <c r="J1064" s="624" t="s">
        <v>446</v>
      </c>
      <c r="K1064" s="661">
        <v>45498</v>
      </c>
      <c r="L1064" s="654" t="s">
        <v>447</v>
      </c>
      <c r="M1064" s="619" t="s">
        <v>8052</v>
      </c>
      <c r="N1064" s="627"/>
      <c r="O1064" s="628"/>
      <c r="P1064" s="628"/>
    </row>
    <row r="1065" spans="1:16" s="185" customFormat="1" ht="25.5" x14ac:dyDescent="0.25">
      <c r="A1065" s="619" t="s">
        <v>7789</v>
      </c>
      <c r="B1065" s="620" t="s">
        <v>7793</v>
      </c>
      <c r="C1065" s="677" t="s">
        <v>416</v>
      </c>
      <c r="D1065" s="677" t="s">
        <v>3086</v>
      </c>
      <c r="E1065" s="619" t="s">
        <v>4267</v>
      </c>
      <c r="F1065" s="622" t="s">
        <v>4268</v>
      </c>
      <c r="G1065" s="622"/>
      <c r="H1065" s="622" t="s">
        <v>4269</v>
      </c>
      <c r="I1065" s="619" t="s">
        <v>214</v>
      </c>
      <c r="J1065" s="624" t="s">
        <v>446</v>
      </c>
      <c r="K1065" s="661">
        <v>45498</v>
      </c>
      <c r="L1065" s="654" t="s">
        <v>447</v>
      </c>
      <c r="M1065" s="626" t="s">
        <v>8056</v>
      </c>
      <c r="N1065" s="627"/>
      <c r="O1065" s="628"/>
      <c r="P1065" s="628"/>
    </row>
    <row r="1066" spans="1:16" s="185" customFormat="1" ht="25.5" x14ac:dyDescent="0.25">
      <c r="A1066" s="619" t="s">
        <v>7790</v>
      </c>
      <c r="B1066" s="620" t="s">
        <v>7793</v>
      </c>
      <c r="C1066" s="677" t="s">
        <v>416</v>
      </c>
      <c r="D1066" s="677" t="s">
        <v>3086</v>
      </c>
      <c r="E1066" s="619" t="s">
        <v>4271</v>
      </c>
      <c r="F1066" s="622" t="s">
        <v>4272</v>
      </c>
      <c r="G1066" s="622"/>
      <c r="H1066" s="622" t="s">
        <v>4273</v>
      </c>
      <c r="I1066" s="619" t="s">
        <v>214</v>
      </c>
      <c r="J1066" s="624" t="s">
        <v>446</v>
      </c>
      <c r="K1066" s="661">
        <v>45498</v>
      </c>
      <c r="L1066" s="654" t="s">
        <v>447</v>
      </c>
      <c r="M1066" s="619" t="s">
        <v>8052</v>
      </c>
      <c r="N1066" s="691"/>
      <c r="O1066" s="628"/>
      <c r="P1066" s="628"/>
    </row>
    <row r="1067" spans="1:16" ht="25.5" x14ac:dyDescent="0.25">
      <c r="A1067" s="619" t="s">
        <v>7791</v>
      </c>
      <c r="B1067" s="620" t="s">
        <v>7793</v>
      </c>
      <c r="C1067" s="677" t="s">
        <v>416</v>
      </c>
      <c r="D1067" s="677" t="s">
        <v>3086</v>
      </c>
      <c r="E1067" s="619" t="s">
        <v>4275</v>
      </c>
      <c r="F1067" s="622"/>
      <c r="G1067" s="622"/>
      <c r="H1067" s="622"/>
      <c r="I1067" s="619" t="s">
        <v>214</v>
      </c>
      <c r="J1067" s="624" t="s">
        <v>446</v>
      </c>
      <c r="K1067" s="661">
        <v>45498</v>
      </c>
      <c r="L1067" s="654" t="s">
        <v>447</v>
      </c>
      <c r="M1067" s="626" t="s">
        <v>8123</v>
      </c>
      <c r="N1067" s="627"/>
      <c r="O1067" s="628"/>
      <c r="P1067" s="628"/>
    </row>
    <row r="1068" spans="1:16" s="185" customFormat="1" ht="25.5" x14ac:dyDescent="0.25">
      <c r="A1068" s="619" t="s">
        <v>7792</v>
      </c>
      <c r="B1068" s="620" t="s">
        <v>7793</v>
      </c>
      <c r="C1068" s="677" t="s">
        <v>416</v>
      </c>
      <c r="D1068" s="677" t="s">
        <v>3086</v>
      </c>
      <c r="E1068" s="619" t="s">
        <v>4277</v>
      </c>
      <c r="F1068" s="622" t="s">
        <v>4278</v>
      </c>
      <c r="G1068" s="622"/>
      <c r="H1068" s="622"/>
      <c r="I1068" s="619" t="s">
        <v>214</v>
      </c>
      <c r="J1068" s="624" t="s">
        <v>446</v>
      </c>
      <c r="K1068" s="661">
        <v>45498</v>
      </c>
      <c r="L1068" s="654" t="s">
        <v>447</v>
      </c>
      <c r="M1068" s="626" t="s">
        <v>8123</v>
      </c>
      <c r="N1068" s="627"/>
      <c r="O1068" s="628"/>
      <c r="P1068" s="628"/>
    </row>
    <row r="1069" spans="1:16" s="185" customFormat="1" ht="25.5" x14ac:dyDescent="0.25">
      <c r="A1069" s="619">
        <v>21</v>
      </c>
      <c r="B1069" s="620" t="s">
        <v>2674</v>
      </c>
      <c r="C1069" s="621" t="s">
        <v>211</v>
      </c>
      <c r="D1069" s="621" t="s">
        <v>2675</v>
      </c>
      <c r="E1069" s="620" t="s">
        <v>3110</v>
      </c>
      <c r="F1069" s="622" t="s">
        <v>3111</v>
      </c>
      <c r="G1069" s="622"/>
      <c r="H1069" s="652"/>
      <c r="I1069" s="619" t="s">
        <v>214</v>
      </c>
      <c r="J1069" s="624" t="s">
        <v>446</v>
      </c>
      <c r="K1069" s="661">
        <v>45498</v>
      </c>
      <c r="L1069" s="654" t="s">
        <v>447</v>
      </c>
      <c r="M1069" s="655" t="s">
        <v>8052</v>
      </c>
      <c r="N1069" s="627"/>
      <c r="O1069" s="628"/>
      <c r="P1069" s="628"/>
    </row>
    <row r="1070" spans="1:16" ht="15.75" thickBot="1" x14ac:dyDescent="0.3"/>
    <row r="1071" spans="1:16" ht="18" thickBot="1" x14ac:dyDescent="0.35">
      <c r="A1071" s="841"/>
      <c r="B1071" s="842"/>
      <c r="C1071" s="843"/>
      <c r="D1071" s="844"/>
      <c r="E1071" s="844"/>
      <c r="F1071" s="844"/>
      <c r="G1071" s="844"/>
      <c r="H1071" s="842" t="s">
        <v>8529</v>
      </c>
      <c r="I1071" s="844"/>
      <c r="J1071" s="844"/>
      <c r="K1071" s="845"/>
      <c r="L1071" s="844"/>
      <c r="M1071" s="846"/>
      <c r="N1071" s="844"/>
      <c r="O1071" s="847"/>
      <c r="P1071" s="848"/>
    </row>
    <row r="1072" spans="1:16" ht="51.75" thickBot="1" x14ac:dyDescent="0.3">
      <c r="A1072" s="849" t="s">
        <v>137</v>
      </c>
      <c r="B1072" s="850" t="s">
        <v>138</v>
      </c>
      <c r="C1072" s="851" t="s">
        <v>139</v>
      </c>
      <c r="D1072" s="851" t="s">
        <v>141</v>
      </c>
      <c r="E1072" s="852" t="s">
        <v>143</v>
      </c>
      <c r="F1072" s="853" t="s">
        <v>144</v>
      </c>
      <c r="G1072" s="856" t="s">
        <v>145</v>
      </c>
      <c r="H1072" s="853" t="s">
        <v>146</v>
      </c>
      <c r="I1072" s="851" t="s">
        <v>148</v>
      </c>
      <c r="J1072" s="854" t="s">
        <v>149</v>
      </c>
      <c r="K1072" s="855" t="s">
        <v>6379</v>
      </c>
      <c r="L1072" s="851" t="s">
        <v>151</v>
      </c>
      <c r="M1072" s="852" t="s">
        <v>154</v>
      </c>
      <c r="N1072" s="755" t="s">
        <v>6380</v>
      </c>
      <c r="O1072" s="481" t="s">
        <v>6381</v>
      </c>
      <c r="P1072" s="482" t="s">
        <v>6382</v>
      </c>
    </row>
    <row r="1073" spans="1:16" ht="38.25" x14ac:dyDescent="0.25">
      <c r="A1073" s="619">
        <v>11</v>
      </c>
      <c r="B1073" s="620" t="s">
        <v>441</v>
      </c>
      <c r="C1073" s="621" t="s">
        <v>211</v>
      </c>
      <c r="D1073" s="621" t="s">
        <v>711</v>
      </c>
      <c r="E1073" s="620" t="s">
        <v>1123</v>
      </c>
      <c r="F1073" s="857" t="s">
        <v>1124</v>
      </c>
      <c r="G1073" s="858"/>
      <c r="H1073" s="652"/>
      <c r="I1073" s="619" t="s">
        <v>214</v>
      </c>
      <c r="J1073" s="624" t="s">
        <v>446</v>
      </c>
      <c r="K1073" s="661">
        <v>45502</v>
      </c>
      <c r="L1073" s="654" t="s">
        <v>447</v>
      </c>
      <c r="M1073" s="626" t="s">
        <v>8531</v>
      </c>
      <c r="N1073" s="627"/>
      <c r="O1073" s="628"/>
      <c r="P1073" s="628"/>
    </row>
    <row r="1074" spans="1:16" ht="38.25" x14ac:dyDescent="0.25">
      <c r="A1074" s="619" t="s">
        <v>684</v>
      </c>
      <c r="B1074" s="620" t="s">
        <v>441</v>
      </c>
      <c r="C1074" s="621" t="s">
        <v>211</v>
      </c>
      <c r="D1074" s="621" t="s">
        <v>442</v>
      </c>
      <c r="E1074" s="620" t="s">
        <v>890</v>
      </c>
      <c r="F1074" s="857" t="s">
        <v>891</v>
      </c>
      <c r="G1074" s="858"/>
      <c r="H1074" s="652"/>
      <c r="I1074" s="619" t="s">
        <v>214</v>
      </c>
      <c r="J1074" s="624" t="s">
        <v>446</v>
      </c>
      <c r="K1074" s="661">
        <v>45502</v>
      </c>
      <c r="L1074" s="654" t="s">
        <v>447</v>
      </c>
      <c r="M1074" s="626" t="s">
        <v>8531</v>
      </c>
      <c r="N1074" s="627"/>
      <c r="O1074" s="628"/>
      <c r="P1074" s="628"/>
    </row>
    <row r="1075" spans="1:16" ht="38.25" x14ac:dyDescent="0.25">
      <c r="A1075" s="619">
        <v>48</v>
      </c>
      <c r="B1075" s="620" t="s">
        <v>441</v>
      </c>
      <c r="C1075" s="621" t="s">
        <v>211</v>
      </c>
      <c r="D1075" s="621" t="s">
        <v>442</v>
      </c>
      <c r="E1075" s="620" t="s">
        <v>1132</v>
      </c>
      <c r="F1075" s="857" t="s">
        <v>1133</v>
      </c>
      <c r="G1075" s="858"/>
      <c r="H1075" s="652"/>
      <c r="I1075" s="619" t="s">
        <v>214</v>
      </c>
      <c r="J1075" s="624" t="s">
        <v>446</v>
      </c>
      <c r="K1075" s="661">
        <v>45502</v>
      </c>
      <c r="L1075" s="654" t="s">
        <v>447</v>
      </c>
      <c r="M1075" s="626" t="s">
        <v>8531</v>
      </c>
      <c r="N1075" s="627"/>
      <c r="O1075" s="628"/>
      <c r="P1075" s="628"/>
    </row>
    <row r="1076" spans="1:16" ht="38.25" x14ac:dyDescent="0.25">
      <c r="A1076" s="619">
        <v>9</v>
      </c>
      <c r="B1076" s="620" t="s">
        <v>1264</v>
      </c>
      <c r="C1076" s="621" t="s">
        <v>211</v>
      </c>
      <c r="D1076" s="621" t="s">
        <v>1265</v>
      </c>
      <c r="E1076" s="620" t="s">
        <v>1484</v>
      </c>
      <c r="F1076" s="857" t="s">
        <v>1485</v>
      </c>
      <c r="G1076" s="858"/>
      <c r="H1076" s="652"/>
      <c r="I1076" s="619" t="s">
        <v>214</v>
      </c>
      <c r="J1076" s="624" t="s">
        <v>446</v>
      </c>
      <c r="K1076" s="661">
        <v>45502</v>
      </c>
      <c r="L1076" s="654" t="s">
        <v>447</v>
      </c>
      <c r="M1076" s="626" t="s">
        <v>8531</v>
      </c>
      <c r="N1076" s="627"/>
      <c r="O1076" s="628"/>
      <c r="P1076" s="628"/>
    </row>
    <row r="1077" spans="1:16" ht="25.5" x14ac:dyDescent="0.25">
      <c r="A1077" s="619">
        <v>17</v>
      </c>
      <c r="B1077" s="620" t="s">
        <v>1264</v>
      </c>
      <c r="C1077" s="621" t="s">
        <v>211</v>
      </c>
      <c r="D1077" s="621" t="s">
        <v>1265</v>
      </c>
      <c r="E1077" s="620" t="s">
        <v>1706</v>
      </c>
      <c r="F1077" s="622" t="s">
        <v>1707</v>
      </c>
      <c r="G1077" s="622"/>
      <c r="H1077" s="652"/>
      <c r="I1077" s="619" t="s">
        <v>214</v>
      </c>
      <c r="J1077" s="624" t="s">
        <v>446</v>
      </c>
      <c r="K1077" s="661">
        <v>45502</v>
      </c>
      <c r="L1077" s="654" t="s">
        <v>447</v>
      </c>
      <c r="M1077" s="626"/>
      <c r="N1077" s="627"/>
      <c r="O1077" s="628"/>
      <c r="P1077" s="628"/>
    </row>
    <row r="1078" spans="1:16" ht="25.5" x14ac:dyDescent="0.25">
      <c r="A1078" s="619">
        <v>19</v>
      </c>
      <c r="B1078" s="620" t="s">
        <v>1264</v>
      </c>
      <c r="C1078" s="621" t="s">
        <v>211</v>
      </c>
      <c r="D1078" s="621" t="s">
        <v>1265</v>
      </c>
      <c r="E1078" s="620" t="s">
        <v>1772</v>
      </c>
      <c r="F1078" s="622" t="s">
        <v>1773</v>
      </c>
      <c r="G1078" s="622"/>
      <c r="H1078" s="652"/>
      <c r="I1078" s="619" t="s">
        <v>214</v>
      </c>
      <c r="J1078" s="624" t="s">
        <v>446</v>
      </c>
      <c r="K1078" s="661">
        <v>45502</v>
      </c>
      <c r="L1078" s="654" t="s">
        <v>447</v>
      </c>
      <c r="M1078" s="698"/>
      <c r="N1078" s="691"/>
      <c r="O1078" s="628"/>
      <c r="P1078" s="628"/>
    </row>
    <row r="1079" spans="1:16" ht="25.5" x14ac:dyDescent="0.25">
      <c r="A1079" s="619" t="s">
        <v>4968</v>
      </c>
      <c r="B1079" s="620" t="s">
        <v>1264</v>
      </c>
      <c r="C1079" s="621" t="s">
        <v>211</v>
      </c>
      <c r="D1079" s="621" t="s">
        <v>1265</v>
      </c>
      <c r="E1079" s="620" t="s">
        <v>4969</v>
      </c>
      <c r="F1079" s="622" t="s">
        <v>4970</v>
      </c>
      <c r="G1079" s="622"/>
      <c r="H1079" s="652"/>
      <c r="I1079" s="619" t="s">
        <v>214</v>
      </c>
      <c r="J1079" s="624" t="s">
        <v>446</v>
      </c>
      <c r="K1079" s="661">
        <v>45502</v>
      </c>
      <c r="L1079" s="654" t="s">
        <v>447</v>
      </c>
      <c r="M1079" s="698"/>
      <c r="N1079" s="691"/>
      <c r="O1079" s="628"/>
      <c r="P1079" s="628"/>
    </row>
    <row r="1080" spans="1:16" s="185" customFormat="1" ht="25.5" x14ac:dyDescent="0.25">
      <c r="A1080" s="619" t="s">
        <v>3252</v>
      </c>
      <c r="B1080" s="620" t="s">
        <v>3203</v>
      </c>
      <c r="C1080" s="621" t="s">
        <v>211</v>
      </c>
      <c r="D1080" s="621" t="s">
        <v>3204</v>
      </c>
      <c r="E1080" s="619" t="s">
        <v>3253</v>
      </c>
      <c r="F1080" s="622" t="s">
        <v>3254</v>
      </c>
      <c r="G1080" s="622"/>
      <c r="H1080" s="652"/>
      <c r="I1080" s="619" t="s">
        <v>214</v>
      </c>
      <c r="J1080" s="624" t="s">
        <v>446</v>
      </c>
      <c r="K1080" s="661">
        <v>45502</v>
      </c>
      <c r="L1080" s="654" t="s">
        <v>447</v>
      </c>
      <c r="M1080" s="698"/>
      <c r="N1080" s="627"/>
      <c r="O1080" s="628"/>
      <c r="P1080" s="628"/>
    </row>
    <row r="1081" spans="1:16" ht="25.5" x14ac:dyDescent="0.25">
      <c r="A1081" s="619" t="s">
        <v>3314</v>
      </c>
      <c r="B1081" s="620" t="s">
        <v>3203</v>
      </c>
      <c r="C1081" s="621" t="s">
        <v>211</v>
      </c>
      <c r="D1081" s="621" t="s">
        <v>3204</v>
      </c>
      <c r="E1081" s="620" t="s">
        <v>3315</v>
      </c>
      <c r="F1081" s="622" t="s">
        <v>3316</v>
      </c>
      <c r="G1081" s="622"/>
      <c r="H1081" s="652"/>
      <c r="I1081" s="619" t="s">
        <v>214</v>
      </c>
      <c r="J1081" s="624" t="s">
        <v>446</v>
      </c>
      <c r="K1081" s="661">
        <v>45502</v>
      </c>
      <c r="L1081" s="654" t="s">
        <v>447</v>
      </c>
      <c r="M1081" s="698" t="s">
        <v>7953</v>
      </c>
      <c r="N1081" s="691"/>
      <c r="O1081" s="628"/>
      <c r="P1081" s="628"/>
    </row>
    <row r="1082" spans="1:16" ht="25.5" x14ac:dyDescent="0.25">
      <c r="A1082" s="619" t="s">
        <v>3325</v>
      </c>
      <c r="B1082" s="620" t="s">
        <v>3203</v>
      </c>
      <c r="C1082" s="621" t="s">
        <v>211</v>
      </c>
      <c r="D1082" s="621" t="s">
        <v>3204</v>
      </c>
      <c r="E1082" s="620" t="s">
        <v>3326</v>
      </c>
      <c r="F1082" s="622" t="s">
        <v>3327</v>
      </c>
      <c r="G1082" s="622"/>
      <c r="H1082" s="652"/>
      <c r="I1082" s="619" t="s">
        <v>214</v>
      </c>
      <c r="J1082" s="624" t="s">
        <v>446</v>
      </c>
      <c r="K1082" s="661">
        <v>45502</v>
      </c>
      <c r="L1082" s="654" t="s">
        <v>447</v>
      </c>
      <c r="M1082" s="698" t="s">
        <v>7953</v>
      </c>
      <c r="N1082" s="627"/>
      <c r="O1082" s="628"/>
      <c r="P1082" s="628"/>
    </row>
    <row r="1083" spans="1:16" s="185" customFormat="1" ht="25.5" x14ac:dyDescent="0.25">
      <c r="A1083" s="619" t="s">
        <v>3362</v>
      </c>
      <c r="B1083" s="620" t="s">
        <v>3203</v>
      </c>
      <c r="C1083" s="621" t="s">
        <v>211</v>
      </c>
      <c r="D1083" s="621" t="s">
        <v>3204</v>
      </c>
      <c r="E1083" s="619" t="s">
        <v>3363</v>
      </c>
      <c r="F1083" s="622"/>
      <c r="G1083" s="622"/>
      <c r="H1083" s="652"/>
      <c r="I1083" s="619" t="s">
        <v>214</v>
      </c>
      <c r="J1083" s="624" t="s">
        <v>446</v>
      </c>
      <c r="K1083" s="661">
        <v>45502</v>
      </c>
      <c r="L1083" s="654" t="s">
        <v>447</v>
      </c>
      <c r="M1083" s="626"/>
      <c r="N1083" s="691"/>
      <c r="O1083" s="628"/>
      <c r="P1083" s="628"/>
    </row>
    <row r="1084" spans="1:16" ht="25.5" x14ac:dyDescent="0.25">
      <c r="A1084" s="619" t="s">
        <v>3365</v>
      </c>
      <c r="B1084" s="620" t="s">
        <v>3203</v>
      </c>
      <c r="C1084" s="621" t="s">
        <v>211</v>
      </c>
      <c r="D1084" s="621" t="s">
        <v>3204</v>
      </c>
      <c r="E1084" s="619" t="s">
        <v>3366</v>
      </c>
      <c r="F1084" s="622" t="s">
        <v>3367</v>
      </c>
      <c r="G1084" s="622"/>
      <c r="H1084" s="652"/>
      <c r="I1084" s="619" t="s">
        <v>214</v>
      </c>
      <c r="J1084" s="624" t="s">
        <v>446</v>
      </c>
      <c r="K1084" s="661">
        <v>45502</v>
      </c>
      <c r="L1084" s="654" t="s">
        <v>447</v>
      </c>
      <c r="M1084" s="698"/>
      <c r="N1084" s="627"/>
      <c r="O1084" s="628"/>
      <c r="P1084" s="628"/>
    </row>
    <row r="1085" spans="1:16" s="185" customFormat="1" ht="25.5" x14ac:dyDescent="0.25">
      <c r="A1085" s="619" t="s">
        <v>3371</v>
      </c>
      <c r="B1085" s="620" t="s">
        <v>3203</v>
      </c>
      <c r="C1085" s="621" t="s">
        <v>211</v>
      </c>
      <c r="D1085" s="621" t="s">
        <v>3204</v>
      </c>
      <c r="E1085" s="619" t="s">
        <v>3372</v>
      </c>
      <c r="F1085" s="622"/>
      <c r="G1085" s="622"/>
      <c r="H1085" s="652"/>
      <c r="I1085" s="619" t="s">
        <v>214</v>
      </c>
      <c r="J1085" s="624" t="s">
        <v>446</v>
      </c>
      <c r="K1085" s="661">
        <v>45502</v>
      </c>
      <c r="L1085" s="654" t="s">
        <v>447</v>
      </c>
      <c r="M1085" s="626"/>
      <c r="N1085" s="627"/>
      <c r="O1085" s="628"/>
      <c r="P1085" s="628"/>
    </row>
    <row r="1086" spans="1:16" ht="25.5" x14ac:dyDescent="0.25">
      <c r="A1086" s="619" t="s">
        <v>3373</v>
      </c>
      <c r="B1086" s="620" t="s">
        <v>3203</v>
      </c>
      <c r="C1086" s="621" t="s">
        <v>211</v>
      </c>
      <c r="D1086" s="621" t="s">
        <v>3204</v>
      </c>
      <c r="E1086" s="619" t="s">
        <v>3374</v>
      </c>
      <c r="F1086" s="622" t="s">
        <v>3375</v>
      </c>
      <c r="G1086" s="622"/>
      <c r="H1086" s="652"/>
      <c r="I1086" s="619" t="s">
        <v>214</v>
      </c>
      <c r="J1086" s="624" t="s">
        <v>446</v>
      </c>
      <c r="K1086" s="661">
        <v>45502</v>
      </c>
      <c r="L1086" s="654" t="s">
        <v>447</v>
      </c>
      <c r="M1086" s="698"/>
      <c r="N1086" s="627"/>
      <c r="O1086" s="628"/>
      <c r="P1086" s="628"/>
    </row>
    <row r="1087" spans="1:16" s="185" customFormat="1" ht="25.5" x14ac:dyDescent="0.25">
      <c r="A1087" s="619">
        <v>21</v>
      </c>
      <c r="B1087" s="620" t="s">
        <v>1181</v>
      </c>
      <c r="C1087" s="621" t="s">
        <v>211</v>
      </c>
      <c r="D1087" s="621" t="s">
        <v>1182</v>
      </c>
      <c r="E1087" s="620" t="s">
        <v>1838</v>
      </c>
      <c r="F1087" s="622" t="s">
        <v>1839</v>
      </c>
      <c r="G1087" s="622"/>
      <c r="H1087" s="674"/>
      <c r="I1087" s="619" t="s">
        <v>214</v>
      </c>
      <c r="J1087" s="624" t="s">
        <v>446</v>
      </c>
      <c r="K1087" s="675">
        <v>45502</v>
      </c>
      <c r="L1087" s="654" t="s">
        <v>447</v>
      </c>
      <c r="M1087" s="654"/>
      <c r="N1087" s="859"/>
      <c r="O1087" s="860"/>
      <c r="P1087" s="860"/>
    </row>
    <row r="1088" spans="1:16" ht="15.75" thickBot="1" x14ac:dyDescent="0.3"/>
    <row r="1089" spans="1:16" ht="18" thickBot="1" x14ac:dyDescent="0.35">
      <c r="A1089" s="841"/>
      <c r="B1089" s="842"/>
      <c r="C1089" s="843"/>
      <c r="D1089" s="844"/>
      <c r="E1089" s="844"/>
      <c r="F1089" s="844"/>
      <c r="G1089" s="844"/>
      <c r="H1089" s="842" t="s">
        <v>8530</v>
      </c>
      <c r="I1089" s="844"/>
      <c r="J1089" s="844"/>
      <c r="K1089" s="845"/>
      <c r="L1089" s="844"/>
      <c r="M1089" s="846"/>
      <c r="N1089" s="844"/>
      <c r="O1089" s="847"/>
      <c r="P1089" s="848"/>
    </row>
    <row r="1090" spans="1:16" ht="51.75" thickBot="1" x14ac:dyDescent="0.3">
      <c r="A1090" s="849" t="s">
        <v>137</v>
      </c>
      <c r="B1090" s="850" t="s">
        <v>138</v>
      </c>
      <c r="C1090" s="851" t="s">
        <v>139</v>
      </c>
      <c r="D1090" s="851" t="s">
        <v>141</v>
      </c>
      <c r="E1090" s="852" t="s">
        <v>143</v>
      </c>
      <c r="F1090" s="853" t="s">
        <v>144</v>
      </c>
      <c r="G1090" s="853" t="s">
        <v>145</v>
      </c>
      <c r="H1090" s="853" t="s">
        <v>146</v>
      </c>
      <c r="I1090" s="851" t="s">
        <v>148</v>
      </c>
      <c r="J1090" s="854" t="s">
        <v>149</v>
      </c>
      <c r="K1090" s="855" t="s">
        <v>6379</v>
      </c>
      <c r="L1090" s="851" t="s">
        <v>151</v>
      </c>
      <c r="M1090" s="852" t="s">
        <v>154</v>
      </c>
      <c r="N1090" s="755" t="s">
        <v>6380</v>
      </c>
      <c r="O1090" s="481" t="s">
        <v>6381</v>
      </c>
      <c r="P1090" s="482" t="s">
        <v>6382</v>
      </c>
    </row>
    <row r="1091" spans="1:16" ht="25.5" x14ac:dyDescent="0.25">
      <c r="A1091" s="619">
        <v>3</v>
      </c>
      <c r="B1091" s="620" t="s">
        <v>893</v>
      </c>
      <c r="C1091" s="621" t="s">
        <v>211</v>
      </c>
      <c r="D1091" s="621" t="s">
        <v>894</v>
      </c>
      <c r="E1091" s="620" t="s">
        <v>1139</v>
      </c>
      <c r="F1091" s="622" t="s">
        <v>1140</v>
      </c>
      <c r="G1091" s="622"/>
      <c r="H1091" s="652" t="s">
        <v>1141</v>
      </c>
      <c r="I1091" s="619" t="s">
        <v>214</v>
      </c>
      <c r="J1091" s="624" t="s">
        <v>446</v>
      </c>
      <c r="K1091" s="861">
        <v>45503</v>
      </c>
      <c r="L1091" s="654" t="s">
        <v>447</v>
      </c>
      <c r="M1091" s="698"/>
      <c r="N1091" s="691"/>
      <c r="O1091" s="628"/>
      <c r="P1091" s="628"/>
    </row>
    <row r="1092" spans="1:16" ht="30" x14ac:dyDescent="0.25">
      <c r="A1092" s="619">
        <v>29</v>
      </c>
      <c r="B1092" s="620" t="s">
        <v>893</v>
      </c>
      <c r="C1092" s="621" t="s">
        <v>211</v>
      </c>
      <c r="D1092" s="621" t="s">
        <v>894</v>
      </c>
      <c r="E1092" s="620" t="s">
        <v>960</v>
      </c>
      <c r="F1092" s="622" t="s">
        <v>961</v>
      </c>
      <c r="G1092" s="622" t="s">
        <v>961</v>
      </c>
      <c r="H1092" s="652" t="s">
        <v>962</v>
      </c>
      <c r="I1092" s="619" t="s">
        <v>214</v>
      </c>
      <c r="J1092" s="624" t="s">
        <v>446</v>
      </c>
      <c r="K1092" s="861">
        <v>45503</v>
      </c>
      <c r="L1092" s="654" t="s">
        <v>447</v>
      </c>
      <c r="M1092" s="626"/>
      <c r="N1092" s="627"/>
      <c r="O1092" s="628"/>
      <c r="P1092" s="628"/>
    </row>
    <row r="1093" spans="1:16" ht="25.5" x14ac:dyDescent="0.25">
      <c r="A1093" s="619" t="s">
        <v>2726</v>
      </c>
      <c r="B1093" s="620" t="s">
        <v>2555</v>
      </c>
      <c r="C1093" s="621" t="s">
        <v>211</v>
      </c>
      <c r="D1093" s="621" t="s">
        <v>2708</v>
      </c>
      <c r="E1093" s="620" t="s">
        <v>2727</v>
      </c>
      <c r="F1093" s="622" t="s">
        <v>2728</v>
      </c>
      <c r="G1093" s="622" t="s">
        <v>2729</v>
      </c>
      <c r="H1093" s="652"/>
      <c r="I1093" s="619" t="s">
        <v>214</v>
      </c>
      <c r="J1093" s="624" t="s">
        <v>446</v>
      </c>
      <c r="K1093" s="861">
        <v>45503</v>
      </c>
      <c r="L1093" s="624" t="s">
        <v>447</v>
      </c>
      <c r="M1093" s="862" t="s">
        <v>8157</v>
      </c>
      <c r="N1093" s="863"/>
      <c r="O1093" s="864"/>
      <c r="P1093" s="864"/>
    </row>
    <row r="1094" spans="1:16" ht="25.5" x14ac:dyDescent="0.25">
      <c r="A1094" s="619">
        <v>3</v>
      </c>
      <c r="B1094" s="620" t="s">
        <v>1791</v>
      </c>
      <c r="C1094" s="621" t="s">
        <v>211</v>
      </c>
      <c r="D1094" s="621" t="s">
        <v>1792</v>
      </c>
      <c r="E1094" s="620" t="s">
        <v>2206</v>
      </c>
      <c r="F1094" s="622"/>
      <c r="G1094" s="622" t="s">
        <v>2207</v>
      </c>
      <c r="H1094" s="652"/>
      <c r="I1094" s="619" t="s">
        <v>214</v>
      </c>
      <c r="J1094" s="624" t="s">
        <v>446</v>
      </c>
      <c r="K1094" s="661">
        <v>45503</v>
      </c>
      <c r="L1094" s="654" t="s">
        <v>447</v>
      </c>
      <c r="M1094" s="626"/>
      <c r="N1094" s="627"/>
      <c r="O1094" s="628"/>
      <c r="P1094" s="628"/>
    </row>
    <row r="1095" spans="1:16" s="185" customFormat="1" ht="25.5" x14ac:dyDescent="0.25">
      <c r="A1095" s="655" t="s">
        <v>244</v>
      </c>
      <c r="B1095" s="620" t="s">
        <v>1176</v>
      </c>
      <c r="C1095" s="621" t="s">
        <v>211</v>
      </c>
      <c r="D1095" s="621" t="s">
        <v>1177</v>
      </c>
      <c r="E1095" s="620" t="s">
        <v>1498</v>
      </c>
      <c r="F1095" s="622" t="s">
        <v>1499</v>
      </c>
      <c r="G1095" s="622" t="s">
        <v>1500</v>
      </c>
      <c r="H1095" s="652"/>
      <c r="I1095" s="619" t="s">
        <v>214</v>
      </c>
      <c r="J1095" s="624" t="s">
        <v>446</v>
      </c>
      <c r="K1095" s="661">
        <v>45503</v>
      </c>
      <c r="L1095" s="654" t="s">
        <v>447</v>
      </c>
      <c r="M1095" s="698" t="s">
        <v>8278</v>
      </c>
      <c r="N1095" s="627"/>
      <c r="O1095" s="628"/>
      <c r="P1095" s="628"/>
    </row>
    <row r="1096" spans="1:16" ht="25.5" x14ac:dyDescent="0.25">
      <c r="A1096" s="619" t="s">
        <v>538</v>
      </c>
      <c r="B1096" s="620" t="s">
        <v>1176</v>
      </c>
      <c r="C1096" s="677" t="s">
        <v>211</v>
      </c>
      <c r="D1096" s="677" t="s">
        <v>1177</v>
      </c>
      <c r="E1096" s="619" t="s">
        <v>2189</v>
      </c>
      <c r="F1096" s="622" t="s">
        <v>2190</v>
      </c>
      <c r="G1096" s="622"/>
      <c r="H1096" s="622"/>
      <c r="I1096" s="619" t="s">
        <v>214</v>
      </c>
      <c r="J1096" s="624" t="s">
        <v>446</v>
      </c>
      <c r="K1096" s="661">
        <v>45503</v>
      </c>
      <c r="L1096" s="654" t="s">
        <v>447</v>
      </c>
      <c r="M1096" s="698" t="s">
        <v>8154</v>
      </c>
      <c r="N1096" s="691"/>
      <c r="O1096" s="628"/>
      <c r="P1096" s="628"/>
    </row>
    <row r="1097" spans="1:16" ht="25.5" x14ac:dyDescent="0.25">
      <c r="A1097" s="619" t="s">
        <v>2211</v>
      </c>
      <c r="B1097" s="620" t="s">
        <v>1176</v>
      </c>
      <c r="C1097" s="677" t="s">
        <v>211</v>
      </c>
      <c r="D1097" s="677" t="s">
        <v>1177</v>
      </c>
      <c r="E1097" s="619" t="s">
        <v>2212</v>
      </c>
      <c r="F1097" s="622" t="s">
        <v>2213</v>
      </c>
      <c r="G1097" s="622" t="s">
        <v>2214</v>
      </c>
      <c r="H1097" s="622" t="s">
        <v>2215</v>
      </c>
      <c r="I1097" s="619" t="s">
        <v>214</v>
      </c>
      <c r="J1097" s="624" t="s">
        <v>446</v>
      </c>
      <c r="K1097" s="661">
        <v>45503</v>
      </c>
      <c r="L1097" s="654" t="s">
        <v>447</v>
      </c>
      <c r="M1097" s="698" t="s">
        <v>8155</v>
      </c>
      <c r="N1097" s="691"/>
      <c r="O1097" s="628"/>
      <c r="P1097" s="628"/>
    </row>
    <row r="1098" spans="1:16" ht="25.5" x14ac:dyDescent="0.25">
      <c r="A1098" s="619" t="s">
        <v>2426</v>
      </c>
      <c r="B1098" s="620" t="s">
        <v>1176</v>
      </c>
      <c r="C1098" s="677" t="s">
        <v>211</v>
      </c>
      <c r="D1098" s="677" t="s">
        <v>1177</v>
      </c>
      <c r="E1098" s="619" t="s">
        <v>2427</v>
      </c>
      <c r="F1098" s="622"/>
      <c r="G1098" s="622" t="s">
        <v>2428</v>
      </c>
      <c r="H1098" s="622"/>
      <c r="I1098" s="619" t="s">
        <v>214</v>
      </c>
      <c r="J1098" s="624" t="s">
        <v>446</v>
      </c>
      <c r="K1098" s="661">
        <v>45503</v>
      </c>
      <c r="L1098" s="654" t="s">
        <v>447</v>
      </c>
      <c r="M1098" s="698" t="s">
        <v>8155</v>
      </c>
      <c r="N1098" s="627"/>
      <c r="O1098" s="628"/>
      <c r="P1098" s="628"/>
    </row>
    <row r="1099" spans="1:16" ht="25.5" x14ac:dyDescent="0.25">
      <c r="A1099" s="619" t="s">
        <v>2454</v>
      </c>
      <c r="B1099" s="620" t="s">
        <v>1176</v>
      </c>
      <c r="C1099" s="621" t="s">
        <v>211</v>
      </c>
      <c r="D1099" s="621" t="s">
        <v>1177</v>
      </c>
      <c r="E1099" s="620" t="s">
        <v>2455</v>
      </c>
      <c r="F1099" s="622" t="s">
        <v>2456</v>
      </c>
      <c r="G1099" s="622" t="s">
        <v>2457</v>
      </c>
      <c r="H1099" s="652"/>
      <c r="I1099" s="619" t="s">
        <v>214</v>
      </c>
      <c r="J1099" s="624" t="s">
        <v>446</v>
      </c>
      <c r="K1099" s="661">
        <v>45503</v>
      </c>
      <c r="L1099" s="654" t="s">
        <v>447</v>
      </c>
      <c r="M1099" s="698" t="s">
        <v>8156</v>
      </c>
      <c r="N1099" s="627"/>
      <c r="O1099" s="628"/>
      <c r="P1099" s="628"/>
    </row>
    <row r="1100" spans="1:16" s="185" customFormat="1" ht="25.5" x14ac:dyDescent="0.25">
      <c r="A1100" s="619">
        <v>1</v>
      </c>
      <c r="B1100" s="620" t="s">
        <v>1176</v>
      </c>
      <c r="C1100" s="621" t="s">
        <v>211</v>
      </c>
      <c r="D1100" s="621" t="s">
        <v>1177</v>
      </c>
      <c r="E1100" s="620" t="s">
        <v>1178</v>
      </c>
      <c r="F1100" s="622" t="s">
        <v>1179</v>
      </c>
      <c r="G1100" s="622"/>
      <c r="H1100" s="652" t="s">
        <v>1180</v>
      </c>
      <c r="I1100" s="619" t="s">
        <v>214</v>
      </c>
      <c r="J1100" s="624" t="s">
        <v>446</v>
      </c>
      <c r="K1100" s="661">
        <v>45503</v>
      </c>
      <c r="L1100" s="654" t="s">
        <v>447</v>
      </c>
      <c r="M1100" s="698"/>
      <c r="N1100" s="627"/>
      <c r="O1100" s="628"/>
      <c r="P1100" s="628"/>
    </row>
    <row r="1101" spans="1:16" s="185" customFormat="1" ht="25.5" x14ac:dyDescent="0.25">
      <c r="A1101" s="655">
        <v>24</v>
      </c>
      <c r="B1101" s="620" t="s">
        <v>1176</v>
      </c>
      <c r="C1101" s="621" t="s">
        <v>211</v>
      </c>
      <c r="D1101" s="621" t="s">
        <v>1177</v>
      </c>
      <c r="E1101" s="620" t="s">
        <v>1915</v>
      </c>
      <c r="F1101" s="622"/>
      <c r="G1101" s="622" t="s">
        <v>1916</v>
      </c>
      <c r="H1101" s="652"/>
      <c r="I1101" s="619" t="s">
        <v>214</v>
      </c>
      <c r="J1101" s="624" t="s">
        <v>446</v>
      </c>
      <c r="K1101" s="661">
        <v>45503</v>
      </c>
      <c r="L1101" s="654" t="s">
        <v>447</v>
      </c>
      <c r="M1101" s="698"/>
      <c r="N1101" s="627"/>
      <c r="O1101" s="628"/>
      <c r="P1101" s="628"/>
    </row>
    <row r="1102" spans="1:16" s="185" customFormat="1" ht="30" x14ac:dyDescent="0.25">
      <c r="A1102" s="619">
        <v>28</v>
      </c>
      <c r="B1102" s="620" t="s">
        <v>1176</v>
      </c>
      <c r="C1102" s="621" t="s">
        <v>211</v>
      </c>
      <c r="D1102" s="621" t="s">
        <v>1177</v>
      </c>
      <c r="E1102" s="620" t="s">
        <v>2018</v>
      </c>
      <c r="F1102" s="622"/>
      <c r="G1102" s="622" t="s">
        <v>2019</v>
      </c>
      <c r="H1102" s="652" t="s">
        <v>2020</v>
      </c>
      <c r="I1102" s="619" t="s">
        <v>214</v>
      </c>
      <c r="J1102" s="624" t="s">
        <v>446</v>
      </c>
      <c r="K1102" s="661">
        <v>45503</v>
      </c>
      <c r="L1102" s="654" t="s">
        <v>447</v>
      </c>
      <c r="M1102" s="698"/>
      <c r="N1102" s="627"/>
      <c r="O1102" s="628"/>
      <c r="P1102" s="628"/>
    </row>
    <row r="1103" spans="1:16" s="185" customFormat="1" ht="25.5" x14ac:dyDescent="0.25">
      <c r="A1103" s="619">
        <v>58</v>
      </c>
      <c r="B1103" s="620" t="s">
        <v>1176</v>
      </c>
      <c r="C1103" s="621" t="s">
        <v>211</v>
      </c>
      <c r="D1103" s="621" t="s">
        <v>1177</v>
      </c>
      <c r="E1103" s="620" t="s">
        <v>2330</v>
      </c>
      <c r="F1103" s="622"/>
      <c r="G1103" s="622" t="s">
        <v>2331</v>
      </c>
      <c r="H1103" s="652" t="s">
        <v>2332</v>
      </c>
      <c r="I1103" s="619" t="s">
        <v>214</v>
      </c>
      <c r="J1103" s="624" t="s">
        <v>446</v>
      </c>
      <c r="K1103" s="661">
        <v>45503</v>
      </c>
      <c r="L1103" s="654" t="s">
        <v>447</v>
      </c>
      <c r="M1103" s="626"/>
      <c r="N1103" s="627"/>
      <c r="O1103" s="628"/>
      <c r="P1103" s="628"/>
    </row>
    <row r="1104" spans="1:16" s="185" customFormat="1" ht="25.5" x14ac:dyDescent="0.25">
      <c r="A1104" s="619">
        <v>30</v>
      </c>
      <c r="B1104" s="620" t="s">
        <v>1279</v>
      </c>
      <c r="C1104" s="621" t="s">
        <v>211</v>
      </c>
      <c r="D1104" s="621" t="s">
        <v>1280</v>
      </c>
      <c r="E1104" s="620" t="s">
        <v>2065</v>
      </c>
      <c r="F1104" s="622" t="s">
        <v>2066</v>
      </c>
      <c r="G1104" s="622"/>
      <c r="H1104" s="652"/>
      <c r="I1104" s="619" t="s">
        <v>214</v>
      </c>
      <c r="J1104" s="624" t="s">
        <v>446</v>
      </c>
      <c r="K1104" s="661">
        <v>45503</v>
      </c>
      <c r="L1104" s="654" t="s">
        <v>447</v>
      </c>
      <c r="M1104" s="698" t="s">
        <v>8287</v>
      </c>
      <c r="N1104" s="627"/>
      <c r="O1104" s="628"/>
      <c r="P1104" s="628"/>
    </row>
    <row r="1105" spans="1:16" ht="25.5" x14ac:dyDescent="0.25">
      <c r="A1105" s="619"/>
      <c r="B1105" s="620"/>
      <c r="C1105" s="621"/>
      <c r="D1105" s="621"/>
      <c r="E1105" s="620"/>
      <c r="F1105" s="622"/>
      <c r="G1105" s="622"/>
      <c r="H1105" s="652"/>
      <c r="I1105" s="619" t="s">
        <v>214</v>
      </c>
      <c r="J1105" s="624" t="s">
        <v>446</v>
      </c>
      <c r="K1105" s="661">
        <v>45503</v>
      </c>
      <c r="L1105" s="654" t="s">
        <v>447</v>
      </c>
      <c r="M1105" s="698"/>
      <c r="N1105" s="627"/>
      <c r="O1105" s="628"/>
      <c r="P1105" s="628"/>
    </row>
    <row r="1106" spans="1:16" ht="15.75" thickBot="1" x14ac:dyDescent="0.3"/>
    <row r="1107" spans="1:16" ht="18" thickBot="1" x14ac:dyDescent="0.35">
      <c r="A1107" s="467"/>
      <c r="B1107" s="469"/>
      <c r="C1107" s="498"/>
      <c r="D1107" s="468"/>
      <c r="E1107" s="468"/>
      <c r="F1107" s="468"/>
      <c r="G1107" s="468"/>
      <c r="H1107" s="469" t="s">
        <v>7780</v>
      </c>
      <c r="I1107" s="468"/>
      <c r="J1107" s="468"/>
      <c r="K1107" s="470"/>
      <c r="L1107" s="468"/>
      <c r="M1107" s="471"/>
      <c r="N1107" s="468"/>
      <c r="O1107" s="472"/>
      <c r="P1107" s="473"/>
    </row>
    <row r="1108" spans="1:16" ht="51.75" thickBot="1" x14ac:dyDescent="0.3">
      <c r="A1108" s="474" t="s">
        <v>137</v>
      </c>
      <c r="B1108" s="496" t="s">
        <v>138</v>
      </c>
      <c r="C1108" s="475" t="s">
        <v>139</v>
      </c>
      <c r="D1108" s="475" t="s">
        <v>141</v>
      </c>
      <c r="E1108" s="476" t="s">
        <v>143</v>
      </c>
      <c r="F1108" s="477" t="s">
        <v>144</v>
      </c>
      <c r="G1108" s="477" t="s">
        <v>145</v>
      </c>
      <c r="H1108" s="477" t="s">
        <v>146</v>
      </c>
      <c r="I1108" s="475" t="s">
        <v>148</v>
      </c>
      <c r="J1108" s="478" t="s">
        <v>149</v>
      </c>
      <c r="K1108" s="479" t="s">
        <v>6379</v>
      </c>
      <c r="L1108" s="475" t="s">
        <v>151</v>
      </c>
      <c r="M1108" s="476" t="s">
        <v>154</v>
      </c>
      <c r="N1108" s="755" t="s">
        <v>6380</v>
      </c>
      <c r="O1108" s="481" t="s">
        <v>6381</v>
      </c>
      <c r="P1108" s="482" t="s">
        <v>6382</v>
      </c>
    </row>
    <row r="1109" spans="1:16" ht="25.5" x14ac:dyDescent="0.25">
      <c r="A1109" s="208">
        <v>49</v>
      </c>
      <c r="B1109" s="500" t="s">
        <v>4325</v>
      </c>
      <c r="C1109" s="501" t="s">
        <v>211</v>
      </c>
      <c r="D1109" s="501" t="s">
        <v>4372</v>
      </c>
      <c r="E1109" s="500" t="s">
        <v>4392</v>
      </c>
      <c r="F1109" s="502" t="s">
        <v>4393</v>
      </c>
      <c r="G1109" s="502"/>
      <c r="H1109" s="465"/>
      <c r="I1109" s="269" t="s">
        <v>214</v>
      </c>
      <c r="J1109" s="504" t="s">
        <v>340</v>
      </c>
      <c r="K1109" s="464">
        <v>45504</v>
      </c>
      <c r="L1109" s="440" t="s">
        <v>6383</v>
      </c>
      <c r="M1109" s="276" t="s">
        <v>8491</v>
      </c>
      <c r="N1109" s="484"/>
      <c r="O1109" s="485"/>
      <c r="P1109" s="485"/>
    </row>
    <row r="1110" spans="1:16" ht="25.5" x14ac:dyDescent="0.25">
      <c r="A1110" s="208">
        <v>53</v>
      </c>
      <c r="B1110" s="500" t="s">
        <v>4325</v>
      </c>
      <c r="C1110" s="501" t="s">
        <v>211</v>
      </c>
      <c r="D1110" s="501" t="s">
        <v>4372</v>
      </c>
      <c r="E1110" s="500" t="s">
        <v>4396</v>
      </c>
      <c r="F1110" s="502" t="s">
        <v>4397</v>
      </c>
      <c r="G1110" s="502" t="s">
        <v>4398</v>
      </c>
      <c r="H1110" s="465"/>
      <c r="I1110" s="269" t="s">
        <v>214</v>
      </c>
      <c r="J1110" s="504" t="s">
        <v>340</v>
      </c>
      <c r="K1110" s="464">
        <v>45504</v>
      </c>
      <c r="L1110" s="440" t="s">
        <v>6383</v>
      </c>
      <c r="M1110" s="276" t="s">
        <v>8484</v>
      </c>
      <c r="N1110" s="484"/>
      <c r="O1110" s="485"/>
      <c r="P1110" s="485"/>
    </row>
    <row r="1111" spans="1:16" ht="25.5" x14ac:dyDescent="0.25">
      <c r="A1111" s="208">
        <v>55</v>
      </c>
      <c r="B1111" s="500" t="s">
        <v>4325</v>
      </c>
      <c r="C1111" s="501" t="s">
        <v>211</v>
      </c>
      <c r="D1111" s="501" t="s">
        <v>4372</v>
      </c>
      <c r="E1111" s="500" t="s">
        <v>4402</v>
      </c>
      <c r="F1111" s="502" t="s">
        <v>4403</v>
      </c>
      <c r="G1111" s="502" t="s">
        <v>4404</v>
      </c>
      <c r="H1111" s="465"/>
      <c r="I1111" s="269" t="s">
        <v>214</v>
      </c>
      <c r="J1111" s="504" t="s">
        <v>340</v>
      </c>
      <c r="K1111" s="464">
        <v>45504</v>
      </c>
      <c r="L1111" s="440" t="s">
        <v>6383</v>
      </c>
      <c r="M1111" s="276" t="s">
        <v>8491</v>
      </c>
      <c r="N1111" s="486"/>
      <c r="O1111" s="485"/>
      <c r="P1111" s="485"/>
    </row>
    <row r="1112" spans="1:16" ht="25.5" x14ac:dyDescent="0.25">
      <c r="A1112" s="208">
        <v>63</v>
      </c>
      <c r="B1112" s="500" t="s">
        <v>4325</v>
      </c>
      <c r="C1112" s="501" t="s">
        <v>211</v>
      </c>
      <c r="D1112" s="501" t="s">
        <v>4372</v>
      </c>
      <c r="E1112" s="500" t="s">
        <v>4410</v>
      </c>
      <c r="F1112" s="502" t="s">
        <v>4411</v>
      </c>
      <c r="G1112" s="502" t="s">
        <v>4412</v>
      </c>
      <c r="H1112" s="465"/>
      <c r="I1112" s="269" t="s">
        <v>214</v>
      </c>
      <c r="J1112" s="504" t="s">
        <v>340</v>
      </c>
      <c r="K1112" s="464">
        <v>45504</v>
      </c>
      <c r="L1112" s="440" t="s">
        <v>264</v>
      </c>
      <c r="M1112" s="276" t="s">
        <v>8607</v>
      </c>
      <c r="N1112" s="486"/>
      <c r="O1112" s="485"/>
      <c r="P1112" s="485"/>
    </row>
    <row r="1113" spans="1:16" ht="25.5" x14ac:dyDescent="0.25">
      <c r="A1113" s="208">
        <v>65</v>
      </c>
      <c r="B1113" s="500" t="s">
        <v>4325</v>
      </c>
      <c r="C1113" s="501" t="s">
        <v>211</v>
      </c>
      <c r="D1113" s="501" t="s">
        <v>4372</v>
      </c>
      <c r="E1113" s="500" t="s">
        <v>4413</v>
      </c>
      <c r="F1113" s="502"/>
      <c r="G1113" s="502"/>
      <c r="H1113" s="465"/>
      <c r="I1113" s="269" t="s">
        <v>214</v>
      </c>
      <c r="J1113" s="504" t="s">
        <v>340</v>
      </c>
      <c r="K1113" s="464">
        <v>45504</v>
      </c>
      <c r="L1113" s="440" t="s">
        <v>264</v>
      </c>
      <c r="M1113" s="276" t="s">
        <v>8480</v>
      </c>
      <c r="N1113" s="486"/>
      <c r="O1113" s="485"/>
      <c r="P1113" s="485"/>
    </row>
    <row r="1114" spans="1:16" s="185" customFormat="1" ht="25.5" x14ac:dyDescent="0.25">
      <c r="A1114" s="208" t="s">
        <v>4324</v>
      </c>
      <c r="B1114" s="500" t="s">
        <v>4325</v>
      </c>
      <c r="C1114" s="501" t="s">
        <v>211</v>
      </c>
      <c r="D1114" s="501" t="s">
        <v>4326</v>
      </c>
      <c r="E1114" s="500" t="s">
        <v>4327</v>
      </c>
      <c r="F1114" s="502" t="s">
        <v>4328</v>
      </c>
      <c r="G1114" s="502" t="s">
        <v>4329</v>
      </c>
      <c r="H1114" s="503"/>
      <c r="I1114" s="208" t="s">
        <v>214</v>
      </c>
      <c r="J1114" s="504" t="s">
        <v>340</v>
      </c>
      <c r="K1114" s="681">
        <v>45504</v>
      </c>
      <c r="L1114" s="214" t="s">
        <v>264</v>
      </c>
      <c r="M1114" s="276" t="s">
        <v>8484</v>
      </c>
      <c r="N1114" s="682"/>
      <c r="O1114" s="683"/>
      <c r="P1114" s="683"/>
    </row>
    <row r="1116" spans="1:16" ht="15.75" thickBot="1" x14ac:dyDescent="0.3"/>
    <row r="1117" spans="1:16" ht="18" thickBot="1" x14ac:dyDescent="0.35">
      <c r="A1117" s="467"/>
      <c r="B1117" s="469"/>
      <c r="C1117" s="498"/>
      <c r="D1117" s="468"/>
      <c r="E1117" s="468"/>
      <c r="F1117" s="468"/>
      <c r="G1117" s="468"/>
      <c r="H1117" s="469" t="s">
        <v>7781</v>
      </c>
      <c r="I1117" s="468"/>
      <c r="J1117" s="468"/>
      <c r="K1117" s="470"/>
      <c r="L1117" s="468"/>
      <c r="M1117" s="471"/>
      <c r="N1117" s="468"/>
      <c r="O1117" s="472"/>
      <c r="P1117" s="473"/>
    </row>
    <row r="1118" spans="1:16" ht="51.75" thickBot="1" x14ac:dyDescent="0.3">
      <c r="A1118" s="474" t="s">
        <v>137</v>
      </c>
      <c r="B1118" s="496" t="s">
        <v>138</v>
      </c>
      <c r="C1118" s="475" t="s">
        <v>139</v>
      </c>
      <c r="D1118" s="475" t="s">
        <v>141</v>
      </c>
      <c r="E1118" s="476" t="s">
        <v>143</v>
      </c>
      <c r="F1118" s="477" t="s">
        <v>144</v>
      </c>
      <c r="G1118" s="477" t="s">
        <v>145</v>
      </c>
      <c r="H1118" s="477" t="s">
        <v>146</v>
      </c>
      <c r="I1118" s="475" t="s">
        <v>148</v>
      </c>
      <c r="J1118" s="478" t="s">
        <v>149</v>
      </c>
      <c r="K1118" s="479" t="s">
        <v>6379</v>
      </c>
      <c r="L1118" s="475" t="s">
        <v>151</v>
      </c>
      <c r="M1118" s="476" t="s">
        <v>154</v>
      </c>
      <c r="N1118" s="755" t="s">
        <v>6380</v>
      </c>
      <c r="O1118" s="481" t="s">
        <v>6381</v>
      </c>
      <c r="P1118" s="482" t="s">
        <v>6382</v>
      </c>
    </row>
    <row r="1119" spans="1:16" ht="25.5" x14ac:dyDescent="0.25">
      <c r="A1119" s="208">
        <v>17</v>
      </c>
      <c r="B1119" s="500" t="s">
        <v>1624</v>
      </c>
      <c r="C1119" s="501" t="s">
        <v>211</v>
      </c>
      <c r="D1119" s="501" t="s">
        <v>1625</v>
      </c>
      <c r="E1119" s="500" t="s">
        <v>1691</v>
      </c>
      <c r="F1119" s="502" t="s">
        <v>1692</v>
      </c>
      <c r="G1119" s="502" t="s">
        <v>1693</v>
      </c>
      <c r="H1119" s="465" t="s">
        <v>1694</v>
      </c>
      <c r="I1119" s="269" t="s">
        <v>214</v>
      </c>
      <c r="J1119" s="504" t="s">
        <v>340</v>
      </c>
      <c r="K1119" s="464">
        <v>45505</v>
      </c>
      <c r="L1119" s="440" t="s">
        <v>6383</v>
      </c>
      <c r="M1119" s="276" t="s">
        <v>8491</v>
      </c>
      <c r="N1119" s="484"/>
      <c r="O1119" s="485"/>
      <c r="P1119" s="485"/>
    </row>
    <row r="1120" spans="1:16" ht="30" x14ac:dyDescent="0.25">
      <c r="A1120" s="208">
        <v>19</v>
      </c>
      <c r="B1120" s="500" t="s">
        <v>1624</v>
      </c>
      <c r="C1120" s="501" t="s">
        <v>211</v>
      </c>
      <c r="D1120" s="501" t="s">
        <v>1625</v>
      </c>
      <c r="E1120" s="500" t="s">
        <v>1762</v>
      </c>
      <c r="F1120" s="502" t="s">
        <v>1763</v>
      </c>
      <c r="G1120" s="502"/>
      <c r="H1120" s="465" t="s">
        <v>1764</v>
      </c>
      <c r="I1120" s="269" t="s">
        <v>214</v>
      </c>
      <c r="J1120" s="504" t="s">
        <v>340</v>
      </c>
      <c r="K1120" s="464">
        <v>45505</v>
      </c>
      <c r="L1120" s="440" t="s">
        <v>6383</v>
      </c>
      <c r="M1120" s="276" t="s">
        <v>8484</v>
      </c>
      <c r="N1120" s="484"/>
      <c r="O1120" s="485"/>
      <c r="P1120" s="485"/>
    </row>
    <row r="1121" spans="1:16" ht="25.5" x14ac:dyDescent="0.25">
      <c r="A1121" s="208">
        <v>21</v>
      </c>
      <c r="B1121" s="500" t="s">
        <v>1624</v>
      </c>
      <c r="C1121" s="501" t="s">
        <v>211</v>
      </c>
      <c r="D1121" s="501" t="s">
        <v>1625</v>
      </c>
      <c r="E1121" s="500" t="s">
        <v>1831</v>
      </c>
      <c r="F1121" s="502"/>
      <c r="G1121" s="502" t="s">
        <v>1832</v>
      </c>
      <c r="H1121" s="465" t="s">
        <v>1833</v>
      </c>
      <c r="I1121" s="269" t="s">
        <v>214</v>
      </c>
      <c r="J1121" s="504" t="s">
        <v>340</v>
      </c>
      <c r="K1121" s="464">
        <v>45505</v>
      </c>
      <c r="L1121" s="440" t="s">
        <v>6383</v>
      </c>
      <c r="M1121" s="276" t="s">
        <v>8484</v>
      </c>
      <c r="N1121" s="486"/>
      <c r="O1121" s="485"/>
      <c r="P1121" s="485"/>
    </row>
    <row r="1122" spans="1:16" ht="25.5" x14ac:dyDescent="0.25">
      <c r="A1122" s="208">
        <v>25</v>
      </c>
      <c r="B1122" s="500" t="s">
        <v>1624</v>
      </c>
      <c r="C1122" s="501" t="s">
        <v>211</v>
      </c>
      <c r="D1122" s="501" t="s">
        <v>1934</v>
      </c>
      <c r="E1122" s="500" t="s">
        <v>1935</v>
      </c>
      <c r="F1122" s="502"/>
      <c r="G1122" s="502" t="s">
        <v>1936</v>
      </c>
      <c r="H1122" s="465"/>
      <c r="I1122" s="269" t="s">
        <v>214</v>
      </c>
      <c r="J1122" s="504" t="s">
        <v>340</v>
      </c>
      <c r="K1122" s="464">
        <v>45505</v>
      </c>
      <c r="L1122" s="440" t="s">
        <v>264</v>
      </c>
      <c r="M1122" s="276" t="s">
        <v>8484</v>
      </c>
      <c r="N1122" s="486"/>
      <c r="O1122" s="485"/>
      <c r="P1122" s="485"/>
    </row>
    <row r="1123" spans="1:16" ht="25.5" x14ac:dyDescent="0.25">
      <c r="A1123" s="208">
        <v>97</v>
      </c>
      <c r="B1123" s="500" t="s">
        <v>4325</v>
      </c>
      <c r="C1123" s="501" t="s">
        <v>211</v>
      </c>
      <c r="D1123" s="501" t="s">
        <v>4419</v>
      </c>
      <c r="E1123" s="500" t="s">
        <v>4420</v>
      </c>
      <c r="F1123" s="502"/>
      <c r="G1123" s="502">
        <v>7543350787</v>
      </c>
      <c r="H1123" s="465"/>
      <c r="I1123" s="269" t="s">
        <v>214</v>
      </c>
      <c r="J1123" s="504" t="s">
        <v>340</v>
      </c>
      <c r="K1123" s="464">
        <v>45505</v>
      </c>
      <c r="L1123" s="440" t="s">
        <v>264</v>
      </c>
      <c r="M1123" s="276" t="s">
        <v>8484</v>
      </c>
      <c r="N1123" s="486"/>
      <c r="O1123" s="485"/>
      <c r="P1123" s="485"/>
    </row>
    <row r="1124" spans="1:16" s="185" customFormat="1" ht="25.5" customHeight="1" x14ac:dyDescent="0.25">
      <c r="A1124" s="208">
        <v>101</v>
      </c>
      <c r="B1124" s="500" t="s">
        <v>4325</v>
      </c>
      <c r="C1124" s="501" t="s">
        <v>211</v>
      </c>
      <c r="D1124" s="501" t="s">
        <v>4419</v>
      </c>
      <c r="E1124" s="500" t="s">
        <v>4422</v>
      </c>
      <c r="F1124" s="502"/>
      <c r="G1124" s="502" t="s">
        <v>4423</v>
      </c>
      <c r="H1124" s="503"/>
      <c r="I1124" s="208" t="s">
        <v>214</v>
      </c>
      <c r="J1124" s="504" t="s">
        <v>340</v>
      </c>
      <c r="K1124" s="681">
        <v>45505</v>
      </c>
      <c r="L1124" s="214" t="s">
        <v>264</v>
      </c>
      <c r="M1124" s="276" t="s">
        <v>8491</v>
      </c>
      <c r="N1124" s="682"/>
      <c r="O1124" s="683"/>
      <c r="P1124" s="683"/>
    </row>
    <row r="1125" spans="1:16" ht="25.5" customHeight="1" thickBot="1" x14ac:dyDescent="0.3"/>
    <row r="1126" spans="1:16" s="185" customFormat="1" ht="18" thickBot="1" x14ac:dyDescent="0.35">
      <c r="A1126" s="885"/>
      <c r="B1126" s="886"/>
      <c r="C1126" s="887"/>
      <c r="D1126" s="888"/>
      <c r="E1126" s="888"/>
      <c r="F1126" s="888"/>
      <c r="G1126" s="888"/>
      <c r="H1126" s="886" t="s">
        <v>8510</v>
      </c>
      <c r="I1126" s="888"/>
      <c r="J1126" s="888"/>
      <c r="K1126" s="889"/>
      <c r="L1126" s="888"/>
      <c r="M1126" s="890"/>
      <c r="N1126" s="888"/>
      <c r="O1126" s="891"/>
      <c r="P1126" s="892"/>
    </row>
    <row r="1127" spans="1:16" s="185" customFormat="1" ht="51.75" thickBot="1" x14ac:dyDescent="0.3">
      <c r="A1127" s="893" t="s">
        <v>137</v>
      </c>
      <c r="B1127" s="894" t="s">
        <v>138</v>
      </c>
      <c r="C1127" s="895" t="s">
        <v>139</v>
      </c>
      <c r="D1127" s="895" t="s">
        <v>141</v>
      </c>
      <c r="E1127" s="896" t="s">
        <v>143</v>
      </c>
      <c r="F1127" s="897" t="s">
        <v>144</v>
      </c>
      <c r="G1127" s="897" t="s">
        <v>145</v>
      </c>
      <c r="H1127" s="897" t="s">
        <v>146</v>
      </c>
      <c r="I1127" s="895" t="s">
        <v>148</v>
      </c>
      <c r="J1127" s="898" t="s">
        <v>149</v>
      </c>
      <c r="K1127" s="899" t="s">
        <v>6379</v>
      </c>
      <c r="L1127" s="895" t="s">
        <v>151</v>
      </c>
      <c r="M1127" s="896" t="s">
        <v>154</v>
      </c>
      <c r="N1127" s="900" t="s">
        <v>6380</v>
      </c>
      <c r="O1127" s="901" t="s">
        <v>6381</v>
      </c>
      <c r="P1127" s="902" t="s">
        <v>6382</v>
      </c>
    </row>
    <row r="1128" spans="1:16" s="185" customFormat="1" ht="25.5" x14ac:dyDescent="0.25">
      <c r="A1128" s="208" t="s">
        <v>4965</v>
      </c>
      <c r="B1128" s="500" t="s">
        <v>1264</v>
      </c>
      <c r="C1128" s="501" t="s">
        <v>211</v>
      </c>
      <c r="D1128" s="501" t="s">
        <v>1265</v>
      </c>
      <c r="E1128" s="500" t="s">
        <v>4966</v>
      </c>
      <c r="F1128" s="502" t="s">
        <v>4967</v>
      </c>
      <c r="G1128" s="502"/>
      <c r="H1128" s="503"/>
      <c r="I1128" s="208" t="s">
        <v>214</v>
      </c>
      <c r="J1128" s="504" t="s">
        <v>446</v>
      </c>
      <c r="K1128" s="681"/>
      <c r="L1128" s="214" t="s">
        <v>447</v>
      </c>
      <c r="M1128" s="680"/>
      <c r="N1128" s="682"/>
      <c r="O1128" s="683"/>
      <c r="P1128" s="683"/>
    </row>
    <row r="1129" spans="1:16" s="185" customFormat="1" ht="25.5" x14ac:dyDescent="0.25">
      <c r="A1129" s="208" t="s">
        <v>3028</v>
      </c>
      <c r="B1129" s="500" t="s">
        <v>2674</v>
      </c>
      <c r="C1129" s="501" t="s">
        <v>211</v>
      </c>
      <c r="D1129" s="501" t="s">
        <v>2675</v>
      </c>
      <c r="E1129" s="500" t="s">
        <v>3029</v>
      </c>
      <c r="F1129" s="502"/>
      <c r="G1129" s="502" t="s">
        <v>3030</v>
      </c>
      <c r="H1129" s="503"/>
      <c r="I1129" s="208" t="s">
        <v>214</v>
      </c>
      <c r="J1129" s="504" t="s">
        <v>446</v>
      </c>
      <c r="K1129" s="681"/>
      <c r="L1129" s="214" t="s">
        <v>447</v>
      </c>
      <c r="M1129" s="685"/>
      <c r="N1129" s="682"/>
      <c r="O1129" s="683"/>
      <c r="P1129" s="683"/>
    </row>
    <row r="1130" spans="1:16" s="185" customFormat="1" ht="25.5" x14ac:dyDescent="0.25">
      <c r="A1130" s="208">
        <v>25</v>
      </c>
      <c r="B1130" s="500" t="s">
        <v>2674</v>
      </c>
      <c r="C1130" s="501" t="s">
        <v>211</v>
      </c>
      <c r="D1130" s="501" t="s">
        <v>2675</v>
      </c>
      <c r="E1130" s="500" t="s">
        <v>3160</v>
      </c>
      <c r="F1130" s="502" t="s">
        <v>3161</v>
      </c>
      <c r="G1130" s="502" t="s">
        <v>3162</v>
      </c>
      <c r="H1130" s="503"/>
      <c r="I1130" s="208" t="s">
        <v>214</v>
      </c>
      <c r="J1130" s="504" t="s">
        <v>446</v>
      </c>
      <c r="K1130" s="681"/>
      <c r="L1130" s="214" t="s">
        <v>447</v>
      </c>
      <c r="M1130" s="685"/>
      <c r="N1130" s="686"/>
      <c r="O1130" s="683"/>
      <c r="P1130" s="683"/>
    </row>
    <row r="1131" spans="1:16" s="185" customFormat="1" ht="25.5" x14ac:dyDescent="0.25">
      <c r="A1131" s="208">
        <v>29</v>
      </c>
      <c r="B1131" s="500" t="s">
        <v>2674</v>
      </c>
      <c r="C1131" s="501" t="s">
        <v>211</v>
      </c>
      <c r="D1131" s="501" t="s">
        <v>2675</v>
      </c>
      <c r="E1131" s="500" t="s">
        <v>3170</v>
      </c>
      <c r="F1131" s="502"/>
      <c r="G1131" s="502" t="s">
        <v>3171</v>
      </c>
      <c r="H1131" s="503"/>
      <c r="I1131" s="208" t="s">
        <v>214</v>
      </c>
      <c r="J1131" s="504" t="s">
        <v>446</v>
      </c>
      <c r="K1131" s="681"/>
      <c r="L1131" s="214" t="s">
        <v>447</v>
      </c>
      <c r="M1131" s="685"/>
      <c r="N1131" s="686"/>
      <c r="O1131" s="683"/>
      <c r="P1131" s="683"/>
    </row>
    <row r="1132" spans="1:16" s="185" customFormat="1" ht="25.5" x14ac:dyDescent="0.25">
      <c r="A1132" s="107" t="s">
        <v>3023</v>
      </c>
      <c r="B1132" s="500" t="s">
        <v>2611</v>
      </c>
      <c r="C1132" s="501" t="s">
        <v>211</v>
      </c>
      <c r="D1132" s="501" t="s">
        <v>2612</v>
      </c>
      <c r="E1132" s="500" t="s">
        <v>3024</v>
      </c>
      <c r="F1132" s="502" t="s">
        <v>3025</v>
      </c>
      <c r="G1132" s="502" t="s">
        <v>3026</v>
      </c>
      <c r="H1132" s="503" t="s">
        <v>3027</v>
      </c>
      <c r="I1132" s="208" t="s">
        <v>214</v>
      </c>
      <c r="J1132" s="504" t="s">
        <v>446</v>
      </c>
      <c r="K1132" s="681"/>
      <c r="L1132" s="214" t="s">
        <v>447</v>
      </c>
      <c r="M1132" s="685"/>
      <c r="N1132" s="682"/>
      <c r="O1132" s="683"/>
      <c r="P1132" s="683"/>
    </row>
    <row r="1133" spans="1:16" s="185" customFormat="1" ht="25.5" x14ac:dyDescent="0.25">
      <c r="A1133" s="208">
        <v>16</v>
      </c>
      <c r="B1133" s="500" t="s">
        <v>2611</v>
      </c>
      <c r="C1133" s="501" t="s">
        <v>211</v>
      </c>
      <c r="D1133" s="501" t="s">
        <v>2612</v>
      </c>
      <c r="E1133" s="500" t="s">
        <v>3038</v>
      </c>
      <c r="F1133" s="502"/>
      <c r="G1133" s="502" t="s">
        <v>3039</v>
      </c>
      <c r="H1133" s="503"/>
      <c r="I1133" s="208" t="s">
        <v>214</v>
      </c>
      <c r="J1133" s="504" t="s">
        <v>446</v>
      </c>
      <c r="K1133" s="681"/>
      <c r="L1133" s="214" t="s">
        <v>447</v>
      </c>
      <c r="M1133" s="685"/>
      <c r="N1133" s="682"/>
      <c r="O1133" s="683"/>
      <c r="P1133" s="683"/>
    </row>
    <row r="1134" spans="1:16" s="185" customFormat="1" ht="25.5" x14ac:dyDescent="0.25">
      <c r="A1134" s="208">
        <v>17</v>
      </c>
      <c r="B1134" s="500" t="s">
        <v>2611</v>
      </c>
      <c r="C1134" s="501" t="s">
        <v>211</v>
      </c>
      <c r="D1134" s="501" t="s">
        <v>2612</v>
      </c>
      <c r="E1134" s="500" t="s">
        <v>3044</v>
      </c>
      <c r="F1134" s="502" t="s">
        <v>3045</v>
      </c>
      <c r="G1134" s="502" t="s">
        <v>3046</v>
      </c>
      <c r="H1134" s="503"/>
      <c r="I1134" s="208" t="s">
        <v>214</v>
      </c>
      <c r="J1134" s="504" t="s">
        <v>446</v>
      </c>
      <c r="K1134" s="681"/>
      <c r="L1134" s="214" t="s">
        <v>447</v>
      </c>
      <c r="M1134" s="680"/>
      <c r="N1134" s="682"/>
      <c r="O1134" s="683"/>
      <c r="P1134" s="683"/>
    </row>
    <row r="1135" spans="1:16" s="185" customFormat="1" ht="30" x14ac:dyDescent="0.25">
      <c r="A1135" s="208">
        <v>19</v>
      </c>
      <c r="B1135" s="500" t="s">
        <v>2611</v>
      </c>
      <c r="C1135" s="501" t="s">
        <v>211</v>
      </c>
      <c r="D1135" s="501" t="s">
        <v>2612</v>
      </c>
      <c r="E1135" s="500" t="s">
        <v>3061</v>
      </c>
      <c r="F1135" s="502"/>
      <c r="G1135" s="502"/>
      <c r="H1135" s="503" t="s">
        <v>3062</v>
      </c>
      <c r="I1135" s="208" t="s">
        <v>214</v>
      </c>
      <c r="J1135" s="504" t="s">
        <v>446</v>
      </c>
      <c r="K1135" s="681"/>
      <c r="L1135" s="214" t="s">
        <v>447</v>
      </c>
      <c r="M1135" s="685"/>
      <c r="N1135" s="682"/>
      <c r="O1135" s="683"/>
      <c r="P1135" s="683"/>
    </row>
    <row r="1136" spans="1:16" s="185" customFormat="1" ht="30" x14ac:dyDescent="0.25">
      <c r="A1136" s="208" t="s">
        <v>2908</v>
      </c>
      <c r="B1136" s="500" t="s">
        <v>2555</v>
      </c>
      <c r="C1136" s="501" t="s">
        <v>211</v>
      </c>
      <c r="D1136" s="501" t="s">
        <v>2708</v>
      </c>
      <c r="E1136" s="500" t="s">
        <v>2909</v>
      </c>
      <c r="F1136" s="502" t="s">
        <v>2910</v>
      </c>
      <c r="G1136" s="502"/>
      <c r="H1136" s="503" t="s">
        <v>2911</v>
      </c>
      <c r="I1136" s="208" t="s">
        <v>214</v>
      </c>
      <c r="J1136" s="504" t="s">
        <v>446</v>
      </c>
      <c r="K1136" s="681"/>
      <c r="L1136" s="214" t="s">
        <v>447</v>
      </c>
      <c r="M1136" s="685"/>
      <c r="N1136" s="682"/>
      <c r="O1136" s="683"/>
      <c r="P1136" s="683"/>
    </row>
    <row r="1137" spans="1:16" s="185" customFormat="1" ht="25.5" x14ac:dyDescent="0.25">
      <c r="A1137" s="208">
        <v>56</v>
      </c>
      <c r="B1137" s="500" t="s">
        <v>1176</v>
      </c>
      <c r="C1137" s="501" t="s">
        <v>211</v>
      </c>
      <c r="D1137" s="501" t="s">
        <v>1177</v>
      </c>
      <c r="E1137" s="500" t="s">
        <v>2320</v>
      </c>
      <c r="F1137" s="502"/>
      <c r="G1137" s="502" t="s">
        <v>2321</v>
      </c>
      <c r="H1137" s="503"/>
      <c r="I1137" s="208" t="s">
        <v>214</v>
      </c>
      <c r="J1137" s="504" t="s">
        <v>446</v>
      </c>
      <c r="K1137" s="681"/>
      <c r="L1137" s="214" t="s">
        <v>447</v>
      </c>
      <c r="M1137" s="680"/>
      <c r="N1137" s="686"/>
      <c r="O1137" s="683"/>
      <c r="P1137" s="683"/>
    </row>
    <row r="1138" spans="1:16" s="185" customFormat="1" ht="25.5" x14ac:dyDescent="0.25">
      <c r="A1138" s="208">
        <v>60</v>
      </c>
      <c r="B1138" s="500" t="s">
        <v>1176</v>
      </c>
      <c r="C1138" s="501" t="s">
        <v>211</v>
      </c>
      <c r="D1138" s="501" t="s">
        <v>1177</v>
      </c>
      <c r="E1138" s="500" t="s">
        <v>2341</v>
      </c>
      <c r="F1138" s="502"/>
      <c r="G1138" s="502" t="s">
        <v>2342</v>
      </c>
      <c r="H1138" s="503" t="s">
        <v>2343</v>
      </c>
      <c r="I1138" s="208" t="s">
        <v>214</v>
      </c>
      <c r="J1138" s="504" t="s">
        <v>446</v>
      </c>
      <c r="K1138" s="681"/>
      <c r="L1138" s="214" t="s">
        <v>447</v>
      </c>
      <c r="M1138" s="685"/>
      <c r="N1138" s="682"/>
      <c r="O1138" s="683"/>
      <c r="P1138" s="683"/>
    </row>
    <row r="1139" spans="1:16" s="185" customFormat="1" ht="25.5" x14ac:dyDescent="0.25">
      <c r="A1139" s="208">
        <v>62</v>
      </c>
      <c r="B1139" s="500" t="s">
        <v>1176</v>
      </c>
      <c r="C1139" s="501" t="s">
        <v>211</v>
      </c>
      <c r="D1139" s="501" t="s">
        <v>1177</v>
      </c>
      <c r="E1139" s="500" t="s">
        <v>2353</v>
      </c>
      <c r="F1139" s="502"/>
      <c r="G1139" s="502" t="s">
        <v>2354</v>
      </c>
      <c r="H1139" s="503" t="s">
        <v>2355</v>
      </c>
      <c r="I1139" s="208" t="s">
        <v>214</v>
      </c>
      <c r="J1139" s="504" t="s">
        <v>446</v>
      </c>
      <c r="K1139" s="681"/>
      <c r="L1139" s="214" t="s">
        <v>447</v>
      </c>
      <c r="M1139" s="680"/>
      <c r="N1139" s="682"/>
      <c r="O1139" s="683"/>
      <c r="P1139" s="683"/>
    </row>
    <row r="1140" spans="1:16" s="185" customFormat="1" ht="25.5" x14ac:dyDescent="0.25">
      <c r="A1140" s="208" t="s">
        <v>3028</v>
      </c>
      <c r="B1140" s="500" t="s">
        <v>2674</v>
      </c>
      <c r="C1140" s="501" t="s">
        <v>211</v>
      </c>
      <c r="D1140" s="501" t="s">
        <v>2675</v>
      </c>
      <c r="E1140" s="500" t="s">
        <v>3029</v>
      </c>
      <c r="F1140" s="502"/>
      <c r="G1140" s="502" t="s">
        <v>3030</v>
      </c>
      <c r="H1140" s="503"/>
      <c r="I1140" s="208" t="s">
        <v>214</v>
      </c>
      <c r="J1140" s="504" t="s">
        <v>446</v>
      </c>
      <c r="K1140" s="681"/>
      <c r="L1140" s="214" t="s">
        <v>447</v>
      </c>
      <c r="M1140" s="685"/>
      <c r="N1140" s="682"/>
      <c r="O1140" s="683"/>
      <c r="P1140" s="683"/>
    </row>
    <row r="1141" spans="1:16" ht="15.75" thickBot="1" x14ac:dyDescent="0.3"/>
    <row r="1142" spans="1:16" s="185" customFormat="1" ht="18" thickBot="1" x14ac:dyDescent="0.35">
      <c r="A1142" s="885"/>
      <c r="B1142" s="886"/>
      <c r="C1142" s="887"/>
      <c r="D1142" s="888"/>
      <c r="E1142" s="888"/>
      <c r="F1142" s="888"/>
      <c r="G1142" s="888"/>
      <c r="H1142" s="886" t="s">
        <v>8509</v>
      </c>
      <c r="I1142" s="888"/>
      <c r="J1142" s="888"/>
      <c r="K1142" s="889"/>
      <c r="L1142" s="888"/>
      <c r="M1142" s="890"/>
      <c r="N1142" s="888"/>
      <c r="O1142" s="891"/>
      <c r="P1142" s="892"/>
    </row>
    <row r="1143" spans="1:16" s="185" customFormat="1" ht="51.75" thickBot="1" x14ac:dyDescent="0.3">
      <c r="A1143" s="893" t="s">
        <v>137</v>
      </c>
      <c r="B1143" s="894" t="s">
        <v>138</v>
      </c>
      <c r="C1143" s="895" t="s">
        <v>139</v>
      </c>
      <c r="D1143" s="895" t="s">
        <v>141</v>
      </c>
      <c r="E1143" s="896" t="s">
        <v>143</v>
      </c>
      <c r="F1143" s="897" t="s">
        <v>144</v>
      </c>
      <c r="G1143" s="897" t="s">
        <v>145</v>
      </c>
      <c r="H1143" s="897" t="s">
        <v>146</v>
      </c>
      <c r="I1143" s="895" t="s">
        <v>148</v>
      </c>
      <c r="J1143" s="898" t="s">
        <v>149</v>
      </c>
      <c r="K1143" s="899" t="s">
        <v>6379</v>
      </c>
      <c r="L1143" s="895" t="s">
        <v>151</v>
      </c>
      <c r="M1143" s="896" t="s">
        <v>154</v>
      </c>
      <c r="N1143" s="900" t="s">
        <v>6380</v>
      </c>
      <c r="O1143" s="901" t="s">
        <v>6381</v>
      </c>
      <c r="P1143" s="902" t="s">
        <v>6382</v>
      </c>
    </row>
    <row r="1144" spans="1:16" s="185" customFormat="1" ht="25.5" x14ac:dyDescent="0.25">
      <c r="A1144" s="208">
        <v>3</v>
      </c>
      <c r="B1144" s="500" t="s">
        <v>1176</v>
      </c>
      <c r="C1144" s="501" t="s">
        <v>211</v>
      </c>
      <c r="D1144" s="501" t="s">
        <v>1177</v>
      </c>
      <c r="E1144" s="500" t="s">
        <v>1254</v>
      </c>
      <c r="F1144" s="502"/>
      <c r="G1144" s="502" t="s">
        <v>1255</v>
      </c>
      <c r="H1144" s="503" t="s">
        <v>1256</v>
      </c>
      <c r="I1144" s="208" t="s">
        <v>214</v>
      </c>
      <c r="J1144" s="504" t="s">
        <v>446</v>
      </c>
      <c r="K1144" s="681"/>
      <c r="L1144" s="214" t="s">
        <v>447</v>
      </c>
      <c r="M1144" s="680"/>
      <c r="N1144" s="682"/>
      <c r="O1144" s="683"/>
      <c r="P1144" s="683"/>
    </row>
    <row r="1145" spans="1:16" s="185" customFormat="1" ht="25.5" x14ac:dyDescent="0.25">
      <c r="A1145" s="208">
        <v>4</v>
      </c>
      <c r="B1145" s="500" t="s">
        <v>1176</v>
      </c>
      <c r="C1145" s="501" t="s">
        <v>211</v>
      </c>
      <c r="D1145" s="501" t="s">
        <v>1177</v>
      </c>
      <c r="E1145" s="500" t="s">
        <v>1298</v>
      </c>
      <c r="F1145" s="502" t="s">
        <v>1299</v>
      </c>
      <c r="G1145" s="502" t="s">
        <v>1300</v>
      </c>
      <c r="H1145" s="503"/>
      <c r="I1145" s="208" t="s">
        <v>214</v>
      </c>
      <c r="J1145" s="504" t="s">
        <v>446</v>
      </c>
      <c r="K1145" s="681"/>
      <c r="L1145" s="214" t="s">
        <v>447</v>
      </c>
      <c r="M1145" s="685"/>
      <c r="N1145" s="686"/>
      <c r="O1145" s="683"/>
      <c r="P1145" s="683"/>
    </row>
    <row r="1146" spans="1:16" s="185" customFormat="1" ht="25.5" x14ac:dyDescent="0.25">
      <c r="A1146" s="208">
        <v>5</v>
      </c>
      <c r="B1146" s="500" t="s">
        <v>1176</v>
      </c>
      <c r="C1146" s="501" t="s">
        <v>211</v>
      </c>
      <c r="D1146" s="501" t="s">
        <v>1177</v>
      </c>
      <c r="E1146" s="500" t="s">
        <v>1322</v>
      </c>
      <c r="F1146" s="502" t="s">
        <v>1323</v>
      </c>
      <c r="G1146" s="502"/>
      <c r="H1146" s="503" t="s">
        <v>1324</v>
      </c>
      <c r="I1146" s="208" t="s">
        <v>214</v>
      </c>
      <c r="J1146" s="504" t="s">
        <v>446</v>
      </c>
      <c r="K1146" s="681"/>
      <c r="L1146" s="214" t="s">
        <v>447</v>
      </c>
      <c r="M1146" s="685"/>
      <c r="N1146" s="686"/>
      <c r="O1146" s="683"/>
      <c r="P1146" s="683"/>
    </row>
    <row r="1147" spans="1:16" s="185" customFormat="1" ht="25.5" x14ac:dyDescent="0.25">
      <c r="A1147" s="208">
        <v>6</v>
      </c>
      <c r="B1147" s="500" t="s">
        <v>1176</v>
      </c>
      <c r="C1147" s="501" t="s">
        <v>211</v>
      </c>
      <c r="D1147" s="501" t="s">
        <v>1177</v>
      </c>
      <c r="E1147" s="500" t="s">
        <v>1363</v>
      </c>
      <c r="F1147" s="502"/>
      <c r="G1147" s="502" t="s">
        <v>1364</v>
      </c>
      <c r="H1147" s="503" t="s">
        <v>1365</v>
      </c>
      <c r="I1147" s="208" t="s">
        <v>214</v>
      </c>
      <c r="J1147" s="504" t="s">
        <v>446</v>
      </c>
      <c r="K1147" s="681"/>
      <c r="L1147" s="214" t="s">
        <v>447</v>
      </c>
      <c r="M1147" s="685"/>
      <c r="N1147" s="682"/>
      <c r="O1147" s="683"/>
      <c r="P1147" s="683"/>
    </row>
    <row r="1148" spans="1:16" s="185" customFormat="1" ht="25.5" x14ac:dyDescent="0.25">
      <c r="A1148" s="208">
        <v>7</v>
      </c>
      <c r="B1148" s="500" t="s">
        <v>1176</v>
      </c>
      <c r="C1148" s="501" t="s">
        <v>211</v>
      </c>
      <c r="D1148" s="501" t="s">
        <v>1177</v>
      </c>
      <c r="E1148" s="500" t="s">
        <v>1400</v>
      </c>
      <c r="F1148" s="502" t="s">
        <v>1401</v>
      </c>
      <c r="G1148" s="502"/>
      <c r="H1148" s="503"/>
      <c r="I1148" s="208" t="s">
        <v>214</v>
      </c>
      <c r="J1148" s="504" t="s">
        <v>446</v>
      </c>
      <c r="K1148" s="681"/>
      <c r="L1148" s="214" t="s">
        <v>447</v>
      </c>
      <c r="M1148" s="685"/>
      <c r="N1148" s="682"/>
      <c r="O1148" s="683"/>
      <c r="P1148" s="683"/>
    </row>
    <row r="1149" spans="1:16" s="185" customFormat="1" ht="25.5" x14ac:dyDescent="0.25">
      <c r="A1149" s="208">
        <v>9</v>
      </c>
      <c r="B1149" s="500" t="s">
        <v>1176</v>
      </c>
      <c r="C1149" s="501" t="s">
        <v>211</v>
      </c>
      <c r="D1149" s="501" t="s">
        <v>1177</v>
      </c>
      <c r="E1149" s="500" t="s">
        <v>1477</v>
      </c>
      <c r="F1149" s="502" t="s">
        <v>1478</v>
      </c>
      <c r="G1149" s="502"/>
      <c r="H1149" s="503" t="s">
        <v>1479</v>
      </c>
      <c r="I1149" s="208" t="s">
        <v>214</v>
      </c>
      <c r="J1149" s="504" t="s">
        <v>446</v>
      </c>
      <c r="K1149" s="681"/>
      <c r="L1149" s="214" t="s">
        <v>447</v>
      </c>
      <c r="M1149" s="680"/>
      <c r="N1149" s="682"/>
      <c r="O1149" s="683"/>
      <c r="P1149" s="683"/>
    </row>
    <row r="1150" spans="1:16" s="185" customFormat="1" ht="25.5" x14ac:dyDescent="0.25">
      <c r="A1150" s="208">
        <v>11</v>
      </c>
      <c r="B1150" s="500" t="s">
        <v>1176</v>
      </c>
      <c r="C1150" s="501" t="s">
        <v>211</v>
      </c>
      <c r="D1150" s="501" t="s">
        <v>1177</v>
      </c>
      <c r="E1150" s="500" t="s">
        <v>1535</v>
      </c>
      <c r="F1150" s="502" t="s">
        <v>1536</v>
      </c>
      <c r="G1150" s="502"/>
      <c r="H1150" s="503" t="s">
        <v>1537</v>
      </c>
      <c r="I1150" s="208" t="s">
        <v>214</v>
      </c>
      <c r="J1150" s="504" t="s">
        <v>446</v>
      </c>
      <c r="K1150" s="681"/>
      <c r="L1150" s="214" t="s">
        <v>447</v>
      </c>
      <c r="M1150" s="685"/>
      <c r="N1150" s="682"/>
      <c r="O1150" s="683"/>
      <c r="P1150" s="683"/>
    </row>
    <row r="1151" spans="1:16" s="185" customFormat="1" ht="30" x14ac:dyDescent="0.25">
      <c r="A1151" s="107">
        <v>26</v>
      </c>
      <c r="B1151" s="500" t="s">
        <v>1176</v>
      </c>
      <c r="C1151" s="501" t="s">
        <v>211</v>
      </c>
      <c r="D1151" s="501" t="s">
        <v>1177</v>
      </c>
      <c r="E1151" s="500" t="s">
        <v>1966</v>
      </c>
      <c r="F1151" s="502"/>
      <c r="G1151" s="502" t="s">
        <v>1967</v>
      </c>
      <c r="H1151" s="503" t="s">
        <v>1968</v>
      </c>
      <c r="I1151" s="208" t="s">
        <v>214</v>
      </c>
      <c r="J1151" s="504" t="s">
        <v>446</v>
      </c>
      <c r="K1151" s="681"/>
      <c r="L1151" s="214" t="s">
        <v>447</v>
      </c>
      <c r="M1151" s="685"/>
      <c r="N1151" s="682"/>
      <c r="O1151" s="683"/>
      <c r="P1151" s="683"/>
    </row>
    <row r="1152" spans="1:16" s="185" customFormat="1" ht="25.5" x14ac:dyDescent="0.25">
      <c r="A1152" s="208">
        <v>48</v>
      </c>
      <c r="B1152" s="500" t="s">
        <v>1176</v>
      </c>
      <c r="C1152" s="501" t="s">
        <v>211</v>
      </c>
      <c r="D1152" s="501" t="s">
        <v>1177</v>
      </c>
      <c r="E1152" s="500" t="s">
        <v>2262</v>
      </c>
      <c r="F1152" s="502" t="s">
        <v>2263</v>
      </c>
      <c r="G1152" s="502" t="s">
        <v>2264</v>
      </c>
      <c r="H1152" s="503"/>
      <c r="I1152" s="208" t="s">
        <v>214</v>
      </c>
      <c r="J1152" s="504" t="s">
        <v>446</v>
      </c>
      <c r="K1152" s="681"/>
      <c r="L1152" s="214" t="s">
        <v>447</v>
      </c>
      <c r="M1152" s="685"/>
      <c r="N1152" s="682"/>
      <c r="O1152" s="683"/>
      <c r="P1152" s="683"/>
    </row>
    <row r="1153" spans="1:16" s="185" customFormat="1" ht="25.5" x14ac:dyDescent="0.25">
      <c r="A1153" s="208">
        <v>52</v>
      </c>
      <c r="B1153" s="500" t="s">
        <v>1176</v>
      </c>
      <c r="C1153" s="501" t="s">
        <v>211</v>
      </c>
      <c r="D1153" s="501" t="s">
        <v>1177</v>
      </c>
      <c r="E1153" s="500" t="s">
        <v>2300</v>
      </c>
      <c r="F1153" s="502"/>
      <c r="G1153" s="502" t="s">
        <v>2301</v>
      </c>
      <c r="H1153" s="503"/>
      <c r="I1153" s="208" t="s">
        <v>214</v>
      </c>
      <c r="J1153" s="504" t="s">
        <v>446</v>
      </c>
      <c r="K1153" s="681"/>
      <c r="L1153" s="214" t="s">
        <v>447</v>
      </c>
      <c r="M1153" s="680"/>
      <c r="N1153" s="686"/>
      <c r="O1153" s="683"/>
      <c r="P1153" s="683"/>
    </row>
    <row r="1154" spans="1:16" s="185" customFormat="1" ht="25.5" x14ac:dyDescent="0.25">
      <c r="A1154" s="208">
        <v>54</v>
      </c>
      <c r="B1154" s="500" t="s">
        <v>1176</v>
      </c>
      <c r="C1154" s="501" t="s">
        <v>211</v>
      </c>
      <c r="D1154" s="501" t="s">
        <v>1177</v>
      </c>
      <c r="E1154" s="500" t="s">
        <v>2312</v>
      </c>
      <c r="F1154" s="502"/>
      <c r="G1154" s="502" t="s">
        <v>2313</v>
      </c>
      <c r="H1154" s="503"/>
      <c r="I1154" s="208" t="s">
        <v>214</v>
      </c>
      <c r="J1154" s="504" t="s">
        <v>446</v>
      </c>
      <c r="K1154" s="681"/>
      <c r="L1154" s="214" t="s">
        <v>447</v>
      </c>
      <c r="M1154" s="685"/>
      <c r="N1154" s="682"/>
      <c r="O1154" s="683"/>
      <c r="P1154" s="683"/>
    </row>
    <row r="1155" spans="1:16" s="185" customFormat="1" ht="25.5" x14ac:dyDescent="0.25">
      <c r="A1155" s="208"/>
      <c r="B1155" s="500"/>
      <c r="C1155" s="501"/>
      <c r="D1155" s="501"/>
      <c r="E1155" s="500"/>
      <c r="F1155" s="502"/>
      <c r="G1155" s="502"/>
      <c r="H1155" s="503"/>
      <c r="I1155" s="208" t="s">
        <v>214</v>
      </c>
      <c r="J1155" s="504" t="s">
        <v>446</v>
      </c>
      <c r="K1155" s="681"/>
      <c r="L1155" s="214" t="s">
        <v>447</v>
      </c>
      <c r="M1155" s="680"/>
      <c r="N1155" s="682"/>
      <c r="O1155" s="683"/>
      <c r="P1155" s="683"/>
    </row>
    <row r="1156" spans="1:16" s="185" customFormat="1" ht="25.5" x14ac:dyDescent="0.25">
      <c r="A1156" s="208"/>
      <c r="B1156" s="500"/>
      <c r="C1156" s="501"/>
      <c r="D1156" s="501"/>
      <c r="E1156" s="500"/>
      <c r="F1156" s="502"/>
      <c r="G1156" s="502"/>
      <c r="H1156" s="503"/>
      <c r="I1156" s="208" t="s">
        <v>214</v>
      </c>
      <c r="J1156" s="504" t="s">
        <v>446</v>
      </c>
      <c r="K1156" s="681"/>
      <c r="L1156" s="214" t="s">
        <v>447</v>
      </c>
      <c r="M1156" s="685"/>
      <c r="N1156" s="682"/>
      <c r="O1156" s="683"/>
      <c r="P1156" s="683"/>
    </row>
    <row r="1157" spans="1:16" ht="15.75" thickBot="1" x14ac:dyDescent="0.3"/>
    <row r="1158" spans="1:16" ht="18" thickBot="1" x14ac:dyDescent="0.35">
      <c r="A1158" s="467"/>
      <c r="B1158" s="469"/>
      <c r="C1158" s="498"/>
      <c r="D1158" s="468"/>
      <c r="E1158" s="468"/>
      <c r="F1158" s="468"/>
      <c r="G1158" s="468"/>
      <c r="H1158" s="469" t="s">
        <v>7759</v>
      </c>
      <c r="I1158" s="468"/>
      <c r="J1158" s="468"/>
      <c r="K1158" s="470"/>
      <c r="L1158" s="468"/>
      <c r="M1158" s="471"/>
      <c r="N1158" s="468"/>
      <c r="O1158" s="472"/>
      <c r="P1158" s="473"/>
    </row>
    <row r="1159" spans="1:16" ht="51.75" thickBot="1" x14ac:dyDescent="0.3">
      <c r="A1159" s="474" t="s">
        <v>137</v>
      </c>
      <c r="B1159" s="496" t="s">
        <v>138</v>
      </c>
      <c r="C1159" s="475" t="s">
        <v>139</v>
      </c>
      <c r="D1159" s="475" t="s">
        <v>141</v>
      </c>
      <c r="E1159" s="476" t="s">
        <v>143</v>
      </c>
      <c r="F1159" s="477" t="s">
        <v>144</v>
      </c>
      <c r="G1159" s="477" t="s">
        <v>145</v>
      </c>
      <c r="H1159" s="477" t="s">
        <v>146</v>
      </c>
      <c r="I1159" s="475" t="s">
        <v>148</v>
      </c>
      <c r="J1159" s="478" t="s">
        <v>149</v>
      </c>
      <c r="K1159" s="479" t="s">
        <v>6379</v>
      </c>
      <c r="L1159" s="475" t="s">
        <v>151</v>
      </c>
      <c r="M1159" s="476" t="s">
        <v>154</v>
      </c>
      <c r="N1159" s="755" t="s">
        <v>6380</v>
      </c>
      <c r="O1159" s="481" t="s">
        <v>6381</v>
      </c>
      <c r="P1159" s="482" t="s">
        <v>6382</v>
      </c>
    </row>
    <row r="1160" spans="1:16" x14ac:dyDescent="0.25">
      <c r="A1160" s="208"/>
      <c r="B1160" s="500"/>
      <c r="C1160" s="501"/>
      <c r="D1160" s="501"/>
      <c r="E1160" s="500"/>
      <c r="F1160" s="502"/>
      <c r="G1160" s="502"/>
      <c r="H1160" s="503"/>
      <c r="I1160" s="208"/>
      <c r="J1160" s="504" t="s">
        <v>446</v>
      </c>
      <c r="K1160" s="681"/>
      <c r="L1160" s="214" t="s">
        <v>447</v>
      </c>
      <c r="M1160" s="680"/>
      <c r="N1160" s="682"/>
      <c r="O1160" s="683"/>
      <c r="P1160" s="683"/>
    </row>
    <row r="1161" spans="1:16" x14ac:dyDescent="0.25">
      <c r="A1161" s="208"/>
      <c r="B1161" s="500"/>
      <c r="C1161" s="501"/>
      <c r="D1161" s="501"/>
      <c r="E1161" s="500"/>
      <c r="F1161" s="502"/>
      <c r="G1161" s="502"/>
      <c r="H1161" s="503"/>
      <c r="I1161" s="208"/>
      <c r="J1161" s="504" t="s">
        <v>446</v>
      </c>
      <c r="K1161" s="681"/>
      <c r="L1161" s="214" t="s">
        <v>447</v>
      </c>
      <c r="M1161" s="685"/>
      <c r="N1161" s="686"/>
      <c r="O1161" s="683"/>
      <c r="P1161" s="683"/>
    </row>
    <row r="1162" spans="1:16" x14ac:dyDescent="0.25">
      <c r="A1162" s="208"/>
      <c r="B1162" s="500"/>
      <c r="C1162" s="501"/>
      <c r="D1162" s="501"/>
      <c r="E1162" s="500"/>
      <c r="F1162" s="502"/>
      <c r="G1162" s="502"/>
      <c r="H1162" s="503"/>
      <c r="I1162" s="208"/>
      <c r="J1162" s="504" t="s">
        <v>446</v>
      </c>
      <c r="K1162" s="681"/>
      <c r="L1162" s="214" t="s">
        <v>447</v>
      </c>
      <c r="M1162" s="685"/>
      <c r="N1162" s="686"/>
      <c r="O1162" s="683"/>
      <c r="P1162" s="683"/>
    </row>
    <row r="1163" spans="1:16" x14ac:dyDescent="0.25">
      <c r="A1163" s="208"/>
      <c r="B1163" s="500"/>
      <c r="C1163" s="501"/>
      <c r="D1163" s="501"/>
      <c r="E1163" s="500"/>
      <c r="F1163" s="502"/>
      <c r="G1163" s="502"/>
      <c r="H1163" s="503"/>
      <c r="I1163" s="208"/>
      <c r="J1163" s="504" t="s">
        <v>446</v>
      </c>
      <c r="K1163" s="681"/>
      <c r="L1163" s="214" t="s">
        <v>447</v>
      </c>
      <c r="M1163" s="685"/>
      <c r="N1163" s="682"/>
      <c r="O1163" s="683"/>
      <c r="P1163" s="683"/>
    </row>
    <row r="1164" spans="1:16" x14ac:dyDescent="0.25">
      <c r="A1164" s="208"/>
      <c r="B1164" s="500"/>
      <c r="C1164" s="501"/>
      <c r="D1164" s="501"/>
      <c r="E1164" s="500"/>
      <c r="F1164" s="502"/>
      <c r="G1164" s="502"/>
      <c r="H1164" s="503"/>
      <c r="I1164" s="208"/>
      <c r="J1164" s="504" t="s">
        <v>446</v>
      </c>
      <c r="K1164" s="681"/>
      <c r="L1164" s="214" t="s">
        <v>447</v>
      </c>
      <c r="M1164" s="685"/>
      <c r="N1164" s="682"/>
      <c r="O1164" s="683"/>
      <c r="P1164" s="683"/>
    </row>
    <row r="1165" spans="1:16" x14ac:dyDescent="0.25">
      <c r="A1165" s="208"/>
      <c r="B1165" s="500"/>
      <c r="C1165" s="501"/>
      <c r="D1165" s="501"/>
      <c r="E1165" s="500"/>
      <c r="F1165" s="502"/>
      <c r="G1165" s="502"/>
      <c r="H1165" s="503"/>
      <c r="I1165" s="208"/>
      <c r="J1165" s="504" t="s">
        <v>446</v>
      </c>
      <c r="K1165" s="681"/>
      <c r="L1165" s="214" t="s">
        <v>447</v>
      </c>
      <c r="M1165" s="680"/>
      <c r="N1165" s="682"/>
      <c r="O1165" s="683"/>
      <c r="P1165" s="683"/>
    </row>
    <row r="1166" spans="1:16" x14ac:dyDescent="0.25">
      <c r="A1166" s="208"/>
      <c r="B1166" s="500"/>
      <c r="C1166" s="501"/>
      <c r="D1166" s="501"/>
      <c r="E1166" s="500"/>
      <c r="F1166" s="502"/>
      <c r="G1166" s="502"/>
      <c r="H1166" s="503"/>
      <c r="I1166" s="208"/>
      <c r="J1166" s="504" t="s">
        <v>446</v>
      </c>
      <c r="K1166" s="681"/>
      <c r="L1166" s="214" t="s">
        <v>447</v>
      </c>
      <c r="M1166" s="685"/>
      <c r="N1166" s="682"/>
      <c r="O1166" s="683"/>
      <c r="P1166" s="683"/>
    </row>
    <row r="1167" spans="1:16" s="185" customFormat="1" ht="17.25" x14ac:dyDescent="0.25">
      <c r="A1167" s="756"/>
      <c r="B1167" s="500"/>
      <c r="C1167" s="501"/>
      <c r="D1167" s="501"/>
      <c r="E1167" s="500"/>
      <c r="F1167" s="502"/>
      <c r="G1167" s="502"/>
      <c r="H1167" s="503"/>
      <c r="I1167" s="208"/>
      <c r="J1167" s="504" t="s">
        <v>446</v>
      </c>
      <c r="K1167" s="681"/>
      <c r="L1167" s="214" t="s">
        <v>447</v>
      </c>
      <c r="M1167" s="685"/>
      <c r="N1167" s="682"/>
      <c r="O1167" s="683"/>
      <c r="P1167" s="683"/>
    </row>
    <row r="1168" spans="1:16" s="185" customFormat="1" x14ac:dyDescent="0.25">
      <c r="A1168" s="208"/>
      <c r="B1168" s="500"/>
      <c r="C1168" s="501"/>
      <c r="D1168" s="501"/>
      <c r="E1168" s="500"/>
      <c r="F1168" s="502"/>
      <c r="G1168" s="502"/>
      <c r="H1168" s="503"/>
      <c r="I1168" s="208"/>
      <c r="J1168" s="504" t="s">
        <v>446</v>
      </c>
      <c r="K1168" s="681"/>
      <c r="L1168" s="214" t="s">
        <v>447</v>
      </c>
      <c r="M1168" s="685"/>
      <c r="N1168" s="682"/>
      <c r="O1168" s="683"/>
      <c r="P1168" s="683"/>
    </row>
    <row r="1169" spans="1:16" s="185" customFormat="1" x14ac:dyDescent="0.25">
      <c r="A1169" s="208"/>
      <c r="B1169" s="500"/>
      <c r="C1169" s="501"/>
      <c r="D1169" s="501"/>
      <c r="E1169" s="500"/>
      <c r="F1169" s="502"/>
      <c r="G1169" s="502"/>
      <c r="H1169" s="503"/>
      <c r="I1169" s="208"/>
      <c r="J1169" s="504" t="s">
        <v>446</v>
      </c>
      <c r="K1169" s="681"/>
      <c r="L1169" s="214" t="s">
        <v>447</v>
      </c>
      <c r="M1169" s="680"/>
      <c r="N1169" s="686"/>
      <c r="O1169" s="683"/>
      <c r="P1169" s="683"/>
    </row>
    <row r="1170" spans="1:16" x14ac:dyDescent="0.25">
      <c r="A1170" s="208"/>
      <c r="B1170" s="500"/>
      <c r="C1170" s="501"/>
      <c r="D1170" s="501"/>
      <c r="E1170" s="500"/>
      <c r="F1170" s="502"/>
      <c r="G1170" s="502"/>
      <c r="H1170" s="503"/>
      <c r="I1170" s="208"/>
      <c r="J1170" s="504" t="s">
        <v>446</v>
      </c>
      <c r="K1170" s="681"/>
      <c r="L1170" s="214" t="s">
        <v>447</v>
      </c>
      <c r="M1170" s="685"/>
      <c r="N1170" s="682"/>
      <c r="O1170" s="683"/>
      <c r="P1170" s="683"/>
    </row>
    <row r="1171" spans="1:16" s="185" customFormat="1" x14ac:dyDescent="0.25">
      <c r="A1171" s="208"/>
      <c r="B1171" s="500"/>
      <c r="C1171" s="501"/>
      <c r="D1171" s="501"/>
      <c r="E1171" s="500"/>
      <c r="F1171" s="502"/>
      <c r="G1171" s="502"/>
      <c r="H1171" s="503"/>
      <c r="I1171" s="208"/>
      <c r="J1171" s="504" t="s">
        <v>446</v>
      </c>
      <c r="K1171" s="681"/>
      <c r="L1171" s="214" t="s">
        <v>447</v>
      </c>
      <c r="M1171" s="680"/>
      <c r="N1171" s="682"/>
      <c r="O1171" s="683"/>
      <c r="P1171" s="683"/>
    </row>
    <row r="1172" spans="1:16" x14ac:dyDescent="0.25">
      <c r="A1172" s="208"/>
      <c r="B1172" s="500"/>
      <c r="C1172" s="501"/>
      <c r="D1172" s="501"/>
      <c r="E1172" s="500"/>
      <c r="F1172" s="502"/>
      <c r="G1172" s="502"/>
      <c r="H1172" s="503"/>
      <c r="I1172" s="208"/>
      <c r="J1172" s="504" t="s">
        <v>446</v>
      </c>
      <c r="K1172" s="681"/>
      <c r="L1172" s="214" t="s">
        <v>447</v>
      </c>
      <c r="M1172" s="685"/>
      <c r="N1172" s="682"/>
      <c r="O1172" s="683"/>
      <c r="P1172" s="683"/>
    </row>
    <row r="1173" spans="1:16" ht="15.75" thickBot="1" x14ac:dyDescent="0.3"/>
    <row r="1174" spans="1:16" ht="18" thickBot="1" x14ac:dyDescent="0.35">
      <c r="A1174" s="467"/>
      <c r="B1174" s="469"/>
      <c r="C1174" s="498"/>
      <c r="D1174" s="468"/>
      <c r="E1174" s="468"/>
      <c r="F1174" s="468"/>
      <c r="G1174" s="468"/>
      <c r="H1174" s="469" t="s">
        <v>7760</v>
      </c>
      <c r="I1174" s="468"/>
      <c r="J1174" s="468"/>
      <c r="K1174" s="470"/>
      <c r="L1174" s="468"/>
      <c r="M1174" s="471"/>
      <c r="N1174" s="468"/>
      <c r="O1174" s="472"/>
      <c r="P1174" s="473"/>
    </row>
    <row r="1175" spans="1:16" ht="51.75" thickBot="1" x14ac:dyDescent="0.3">
      <c r="A1175" s="474" t="s">
        <v>137</v>
      </c>
      <c r="B1175" s="496" t="s">
        <v>138</v>
      </c>
      <c r="C1175" s="475" t="s">
        <v>139</v>
      </c>
      <c r="D1175" s="475" t="s">
        <v>141</v>
      </c>
      <c r="E1175" s="476" t="s">
        <v>143</v>
      </c>
      <c r="F1175" s="477" t="s">
        <v>144</v>
      </c>
      <c r="G1175" s="477" t="s">
        <v>145</v>
      </c>
      <c r="H1175" s="477" t="s">
        <v>146</v>
      </c>
      <c r="I1175" s="475" t="s">
        <v>148</v>
      </c>
      <c r="J1175" s="478" t="s">
        <v>149</v>
      </c>
      <c r="K1175" s="479" t="s">
        <v>6379</v>
      </c>
      <c r="L1175" s="475" t="s">
        <v>151</v>
      </c>
      <c r="M1175" s="476" t="s">
        <v>154</v>
      </c>
      <c r="N1175" s="755" t="s">
        <v>6380</v>
      </c>
      <c r="O1175" s="481" t="s">
        <v>6381</v>
      </c>
      <c r="P1175" s="482" t="s">
        <v>6382</v>
      </c>
    </row>
    <row r="1176" spans="1:16" x14ac:dyDescent="0.25">
      <c r="A1176" s="208"/>
      <c r="B1176" s="500"/>
      <c r="C1176" s="501"/>
      <c r="D1176" s="501"/>
      <c r="E1176" s="500"/>
      <c r="F1176" s="502"/>
      <c r="G1176" s="502"/>
      <c r="H1176" s="465"/>
      <c r="I1176" s="269"/>
      <c r="J1176" s="493" t="s">
        <v>340</v>
      </c>
      <c r="K1176" s="464"/>
      <c r="L1176" s="440" t="s">
        <v>6383</v>
      </c>
      <c r="M1176" s="276"/>
      <c r="N1176" s="484"/>
      <c r="O1176" s="485"/>
      <c r="P1176" s="485"/>
    </row>
    <row r="1177" spans="1:16" x14ac:dyDescent="0.25">
      <c r="A1177" s="208"/>
      <c r="B1177" s="500"/>
      <c r="C1177" s="501"/>
      <c r="D1177" s="501"/>
      <c r="E1177" s="500"/>
      <c r="F1177" s="502"/>
      <c r="G1177" s="502"/>
      <c r="H1177" s="465"/>
      <c r="I1177" s="269"/>
      <c r="J1177" s="493" t="s">
        <v>340</v>
      </c>
      <c r="K1177" s="464"/>
      <c r="L1177" s="440" t="s">
        <v>6383</v>
      </c>
      <c r="M1177" s="80"/>
      <c r="N1177" s="484"/>
      <c r="O1177" s="485"/>
      <c r="P1177" s="485"/>
    </row>
    <row r="1178" spans="1:16" x14ac:dyDescent="0.25">
      <c r="A1178" s="208"/>
      <c r="B1178" s="500"/>
      <c r="C1178" s="501"/>
      <c r="D1178" s="501"/>
      <c r="E1178" s="500"/>
      <c r="F1178" s="502"/>
      <c r="G1178" s="502"/>
      <c r="H1178" s="465"/>
      <c r="I1178" s="269"/>
      <c r="J1178" s="493" t="s">
        <v>340</v>
      </c>
      <c r="K1178" s="464"/>
      <c r="L1178" s="440" t="s">
        <v>6383</v>
      </c>
      <c r="M1178" s="80"/>
      <c r="N1178" s="486"/>
      <c r="O1178" s="485"/>
      <c r="P1178" s="485"/>
    </row>
    <row r="1179" spans="1:16" x14ac:dyDescent="0.25">
      <c r="A1179" s="208"/>
      <c r="B1179" s="500"/>
      <c r="C1179" s="501"/>
      <c r="D1179" s="501"/>
      <c r="E1179" s="500"/>
      <c r="F1179" s="502"/>
      <c r="G1179" s="502"/>
      <c r="H1179" s="465"/>
      <c r="I1179" s="269"/>
      <c r="J1179" s="493" t="s">
        <v>340</v>
      </c>
      <c r="K1179" s="464"/>
      <c r="L1179" s="440" t="s">
        <v>264</v>
      </c>
      <c r="M1179" s="276"/>
      <c r="N1179" s="486"/>
      <c r="O1179" s="485"/>
      <c r="P1179" s="485"/>
    </row>
    <row r="1180" spans="1:16" x14ac:dyDescent="0.25">
      <c r="A1180" s="208"/>
      <c r="B1180" s="500"/>
      <c r="C1180" s="501"/>
      <c r="D1180" s="501"/>
      <c r="E1180" s="500"/>
      <c r="F1180" s="502"/>
      <c r="G1180" s="502"/>
      <c r="H1180" s="465"/>
      <c r="I1180" s="269"/>
      <c r="J1180" s="493" t="s">
        <v>340</v>
      </c>
      <c r="K1180" s="464"/>
      <c r="L1180" s="440" t="s">
        <v>264</v>
      </c>
      <c r="M1180" s="276"/>
      <c r="N1180" s="486"/>
      <c r="O1180" s="485"/>
      <c r="P1180" s="485"/>
    </row>
    <row r="1181" spans="1:16" s="185" customFormat="1" x14ac:dyDescent="0.25">
      <c r="A1181" s="208"/>
      <c r="B1181" s="500"/>
      <c r="C1181" s="501"/>
      <c r="D1181" s="501"/>
      <c r="E1181" s="500"/>
      <c r="F1181" s="502"/>
      <c r="G1181" s="502"/>
      <c r="H1181" s="503"/>
      <c r="I1181" s="208"/>
      <c r="J1181" s="504" t="s">
        <v>340</v>
      </c>
      <c r="K1181" s="681"/>
      <c r="L1181" s="214" t="s">
        <v>264</v>
      </c>
      <c r="M1181" s="680"/>
      <c r="N1181" s="682"/>
      <c r="O1181" s="683"/>
      <c r="P1181" s="683"/>
    </row>
    <row r="1182" spans="1:16" ht="15.75" thickBot="1" x14ac:dyDescent="0.3"/>
    <row r="1183" spans="1:16" ht="18" thickBot="1" x14ac:dyDescent="0.35">
      <c r="A1183" s="467"/>
      <c r="B1183" s="469"/>
      <c r="C1183" s="498"/>
      <c r="D1183" s="468"/>
      <c r="E1183" s="468"/>
      <c r="F1183" s="468"/>
      <c r="G1183" s="468"/>
      <c r="H1183" s="469" t="s">
        <v>7761</v>
      </c>
      <c r="I1183" s="468"/>
      <c r="J1183" s="468"/>
      <c r="K1183" s="470"/>
      <c r="L1183" s="468"/>
      <c r="M1183" s="471"/>
      <c r="N1183" s="468"/>
      <c r="O1183" s="472"/>
      <c r="P1183" s="473"/>
    </row>
    <row r="1184" spans="1:16" ht="51.75" thickBot="1" x14ac:dyDescent="0.3">
      <c r="A1184" s="474" t="s">
        <v>137</v>
      </c>
      <c r="B1184" s="496" t="s">
        <v>138</v>
      </c>
      <c r="C1184" s="475" t="s">
        <v>139</v>
      </c>
      <c r="D1184" s="475" t="s">
        <v>141</v>
      </c>
      <c r="E1184" s="476" t="s">
        <v>143</v>
      </c>
      <c r="F1184" s="477" t="s">
        <v>144</v>
      </c>
      <c r="G1184" s="477" t="s">
        <v>145</v>
      </c>
      <c r="H1184" s="477" t="s">
        <v>146</v>
      </c>
      <c r="I1184" s="475" t="s">
        <v>148</v>
      </c>
      <c r="J1184" s="478" t="s">
        <v>149</v>
      </c>
      <c r="K1184" s="479" t="s">
        <v>6379</v>
      </c>
      <c r="L1184" s="475" t="s">
        <v>151</v>
      </c>
      <c r="M1184" s="476" t="s">
        <v>154</v>
      </c>
      <c r="N1184" s="755" t="s">
        <v>6380</v>
      </c>
      <c r="O1184" s="481" t="s">
        <v>6381</v>
      </c>
      <c r="P1184" s="482" t="s">
        <v>6382</v>
      </c>
    </row>
    <row r="1185" spans="1:16" x14ac:dyDescent="0.25">
      <c r="A1185" s="208"/>
      <c r="B1185" s="500"/>
      <c r="C1185" s="501"/>
      <c r="D1185" s="501"/>
      <c r="E1185" s="500"/>
      <c r="F1185" s="502"/>
      <c r="G1185" s="502"/>
      <c r="H1185" s="465"/>
      <c r="I1185" s="269"/>
      <c r="J1185" s="493" t="s">
        <v>225</v>
      </c>
      <c r="K1185" s="464"/>
      <c r="L1185" s="440" t="s">
        <v>6383</v>
      </c>
      <c r="M1185" s="276"/>
      <c r="N1185" s="484"/>
      <c r="O1185" s="485"/>
      <c r="P1185" s="485"/>
    </row>
    <row r="1186" spans="1:16" x14ac:dyDescent="0.25">
      <c r="A1186" s="208"/>
      <c r="B1186" s="500"/>
      <c r="C1186" s="501"/>
      <c r="D1186" s="501"/>
      <c r="E1186" s="500"/>
      <c r="F1186" s="502"/>
      <c r="G1186" s="502"/>
      <c r="H1186" s="465"/>
      <c r="I1186" s="269"/>
      <c r="J1186" s="493" t="s">
        <v>225</v>
      </c>
      <c r="K1186" s="464"/>
      <c r="L1186" s="440" t="s">
        <v>6383</v>
      </c>
      <c r="M1186" s="80"/>
      <c r="N1186" s="484"/>
      <c r="O1186" s="485"/>
      <c r="P1186" s="485"/>
    </row>
    <row r="1187" spans="1:16" x14ac:dyDescent="0.25">
      <c r="A1187" s="208"/>
      <c r="B1187" s="500"/>
      <c r="C1187" s="501"/>
      <c r="D1187" s="501"/>
      <c r="E1187" s="500"/>
      <c r="F1187" s="502"/>
      <c r="G1187" s="502"/>
      <c r="H1187" s="465"/>
      <c r="I1187" s="269"/>
      <c r="J1187" s="493" t="s">
        <v>225</v>
      </c>
      <c r="K1187" s="464"/>
      <c r="L1187" s="440" t="s">
        <v>6383</v>
      </c>
      <c r="M1187" s="80"/>
      <c r="N1187" s="486"/>
      <c r="O1187" s="485"/>
      <c r="P1187" s="485"/>
    </row>
    <row r="1188" spans="1:16" x14ac:dyDescent="0.25">
      <c r="A1188" s="208"/>
      <c r="B1188" s="500"/>
      <c r="C1188" s="501"/>
      <c r="D1188" s="501"/>
      <c r="E1188" s="500"/>
      <c r="F1188" s="502"/>
      <c r="G1188" s="502"/>
      <c r="H1188" s="465"/>
      <c r="I1188" s="269"/>
      <c r="J1188" s="493" t="s">
        <v>225</v>
      </c>
      <c r="K1188" s="464"/>
      <c r="L1188" s="440" t="s">
        <v>264</v>
      </c>
      <c r="M1188" s="276"/>
      <c r="N1188" s="486"/>
      <c r="O1188" s="485"/>
      <c r="P1188" s="485"/>
    </row>
    <row r="1189" spans="1:16" x14ac:dyDescent="0.25">
      <c r="A1189" s="208"/>
      <c r="B1189" s="500"/>
      <c r="C1189" s="501"/>
      <c r="D1189" s="501"/>
      <c r="E1189" s="500"/>
      <c r="F1189" s="502"/>
      <c r="G1189" s="502"/>
      <c r="H1189" s="465"/>
      <c r="I1189" s="269"/>
      <c r="J1189" s="493" t="s">
        <v>225</v>
      </c>
      <c r="K1189" s="464"/>
      <c r="L1189" s="440" t="s">
        <v>264</v>
      </c>
      <c r="M1189" s="276"/>
      <c r="N1189" s="486"/>
      <c r="O1189" s="485"/>
      <c r="P1189" s="485"/>
    </row>
    <row r="1190" spans="1:16" s="185" customFormat="1" x14ac:dyDescent="0.25">
      <c r="A1190" s="208"/>
      <c r="B1190" s="500"/>
      <c r="C1190" s="501"/>
      <c r="D1190" s="501"/>
      <c r="E1190" s="500"/>
      <c r="F1190" s="502"/>
      <c r="G1190" s="502"/>
      <c r="H1190" s="503"/>
      <c r="I1190" s="208"/>
      <c r="J1190" s="504" t="s">
        <v>225</v>
      </c>
      <c r="K1190" s="681"/>
      <c r="L1190" s="214" t="s">
        <v>264</v>
      </c>
      <c r="M1190" s="680"/>
      <c r="N1190" s="682"/>
      <c r="O1190" s="683"/>
      <c r="P1190" s="683"/>
    </row>
    <row r="1192" spans="1:16" x14ac:dyDescent="0.25">
      <c r="K1192" s="1" t="s">
        <v>372</v>
      </c>
    </row>
    <row r="1193" spans="1:16" ht="21" x14ac:dyDescent="0.35">
      <c r="A1193" s="865" t="s">
        <v>8327</v>
      </c>
      <c r="B1193" s="865"/>
      <c r="C1193" s="866"/>
      <c r="D1193" s="865"/>
      <c r="E1193" s="865"/>
      <c r="F1193" s="865"/>
      <c r="G1193" s="867"/>
      <c r="H1193" s="813"/>
    </row>
    <row r="1195" spans="1:16" ht="36" customHeight="1" x14ac:dyDescent="0.25">
      <c r="A1195" s="815" t="s">
        <v>8037</v>
      </c>
      <c r="B1195" s="815"/>
      <c r="C1195" s="816"/>
      <c r="D1195" s="815"/>
      <c r="E1195" s="815"/>
      <c r="F1195" s="815"/>
      <c r="G1195" s="814"/>
      <c r="H1195" s="813"/>
      <c r="I1195" s="812"/>
      <c r="J1195" s="812"/>
    </row>
    <row r="1197" spans="1:16" ht="15.75" thickBot="1" x14ac:dyDescent="0.3"/>
    <row r="1198" spans="1:16" ht="18" thickBot="1" x14ac:dyDescent="0.35">
      <c r="A1198" s="467"/>
      <c r="B1198" s="469"/>
      <c r="C1198" s="498"/>
      <c r="D1198" s="468"/>
      <c r="E1198" s="468"/>
      <c r="F1198" s="468"/>
      <c r="G1198" s="468"/>
      <c r="H1198" s="469" t="s">
        <v>7499</v>
      </c>
      <c r="I1198" s="468"/>
      <c r="J1198" s="468"/>
      <c r="K1198" s="470"/>
      <c r="L1198" s="468"/>
      <c r="M1198" s="471"/>
      <c r="N1198" s="468"/>
      <c r="O1198" s="472"/>
      <c r="P1198" s="473"/>
    </row>
    <row r="1199" spans="1:16" ht="25.5" x14ac:dyDescent="0.25">
      <c r="A1199" s="269">
        <v>78</v>
      </c>
      <c r="B1199" s="275" t="s">
        <v>441</v>
      </c>
      <c r="C1199" s="273" t="s">
        <v>211</v>
      </c>
      <c r="D1199" s="273" t="s">
        <v>442</v>
      </c>
      <c r="E1199" s="275" t="s">
        <v>1164</v>
      </c>
      <c r="F1199" s="272"/>
      <c r="G1199" s="272" t="s">
        <v>1165</v>
      </c>
      <c r="H1199" s="529" t="s">
        <v>1166</v>
      </c>
      <c r="I1199" s="269" t="s">
        <v>214</v>
      </c>
      <c r="J1199" s="493" t="s">
        <v>446</v>
      </c>
      <c r="K1199" s="464"/>
      <c r="L1199" s="440"/>
      <c r="M1199" s="742" t="s">
        <v>7498</v>
      </c>
      <c r="N1199" s="484"/>
      <c r="O1199" s="485"/>
      <c r="P1199" s="485"/>
    </row>
    <row r="1200" spans="1:16" ht="15.75" thickBot="1" x14ac:dyDescent="0.3">
      <c r="B1200" t="s">
        <v>372</v>
      </c>
    </row>
    <row r="1201" spans="1:16" ht="18" thickBot="1" x14ac:dyDescent="0.35">
      <c r="A1201" s="467"/>
      <c r="B1201" s="469"/>
      <c r="C1201" s="498"/>
      <c r="D1201" s="468"/>
      <c r="E1201" s="468"/>
      <c r="F1201" s="468"/>
      <c r="G1201" s="468"/>
      <c r="H1201" s="469" t="s">
        <v>7527</v>
      </c>
      <c r="I1201" s="468"/>
      <c r="J1201" s="468"/>
      <c r="K1201" s="745"/>
      <c r="L1201" s="746"/>
      <c r="M1201" s="747"/>
      <c r="N1201" s="746"/>
      <c r="O1201" s="748"/>
      <c r="P1201" s="749"/>
    </row>
    <row r="1203" spans="1:16" ht="15.75" thickBot="1" x14ac:dyDescent="0.3"/>
    <row r="1204" spans="1:16" ht="18" thickBot="1" x14ac:dyDescent="0.35">
      <c r="A1204" s="467"/>
      <c r="B1204" s="469"/>
      <c r="C1204" s="498"/>
      <c r="D1204" s="468"/>
      <c r="E1204" s="468"/>
      <c r="F1204" s="468"/>
      <c r="G1204" s="468"/>
      <c r="H1204" s="469" t="s">
        <v>7760</v>
      </c>
      <c r="I1204" s="468"/>
      <c r="J1204" s="468"/>
      <c r="K1204" s="470"/>
      <c r="L1204" s="468"/>
      <c r="M1204" s="471"/>
      <c r="N1204" s="468"/>
      <c r="O1204" s="472"/>
      <c r="P1204" s="473"/>
    </row>
    <row r="1205" spans="1:16" ht="25.5" x14ac:dyDescent="0.25">
      <c r="A1205" s="269">
        <v>27</v>
      </c>
      <c r="B1205" s="275" t="s">
        <v>1624</v>
      </c>
      <c r="C1205" s="273" t="s">
        <v>211</v>
      </c>
      <c r="D1205" s="273" t="s">
        <v>1625</v>
      </c>
      <c r="E1205" s="269" t="s">
        <v>1988</v>
      </c>
      <c r="F1205" s="272" t="s">
        <v>1989</v>
      </c>
      <c r="G1205" s="272"/>
      <c r="H1205" s="529"/>
      <c r="I1205" s="269" t="s">
        <v>214</v>
      </c>
      <c r="J1205" s="493" t="s">
        <v>340</v>
      </c>
      <c r="K1205" s="464"/>
      <c r="L1205" s="440"/>
      <c r="M1205" s="765" t="s">
        <v>7799</v>
      </c>
      <c r="N1205" s="486"/>
      <c r="O1205" s="485"/>
      <c r="P1205" s="485"/>
    </row>
  </sheetData>
  <customSheetViews>
    <customSheetView guid="{8D44BE30-DC19-4B79-BB1D-21CA6698F766}" fitToPage="1" topLeftCell="A16">
      <selection activeCell="C33" sqref="C33"/>
      <pageMargins left="0" right="0" top="0" bottom="0" header="0" footer="0"/>
      <pageSetup paperSize="9" scale="64" orientation="landscape" r:id="rId1"/>
    </customSheetView>
    <customSheetView guid="{CBA018AE-2C22-41C1-8163-7BE71552DB08}" fitToPage="1" topLeftCell="A22">
      <selection activeCell="N40" sqref="N40"/>
      <pageMargins left="0" right="0" top="0" bottom="0" header="0" footer="0"/>
      <pageSetup paperSize="9" scale="64" orientation="landscape" r:id="rId2"/>
    </customSheetView>
  </customSheetViews>
  <mergeCells count="1">
    <mergeCell ref="A846:P851"/>
  </mergeCells>
  <phoneticPr fontId="33" type="noConversion"/>
  <conditionalFormatting sqref="A96:A101 A130:A132 A142 E142:H142 H651:H656 A660:H668 A671:H671 A684:H684 A686:H696 A700:H711 A729:H740 A810:H810 A777:H787 A744:H755">
    <cfRule type="expression" dxfId="22021" priority="20840" stopIfTrue="1">
      <formula>INDIRECT("E"&amp;ROW())="Part Fitted"</formula>
    </cfRule>
  </conditionalFormatting>
  <conditionalFormatting sqref="A96:A101 A130:A132 A142 E142:H142 H651:H656 A660:H668 A671:H671 A700:H711 A684:H684 A686:H696 A729:H740 A810:H810 A777:H787 A744:H755">
    <cfRule type="expression" dxfId="22020" priority="20839" stopIfTrue="1">
      <formula>INDIRECT("E"&amp;ROW())="Supply Only"</formula>
    </cfRule>
    <cfRule type="expression" dxfId="22019" priority="20841" stopIfTrue="1">
      <formula>INDIRECT("E"&amp;ROW())="confirmed"</formula>
    </cfRule>
    <cfRule type="expression" dxfId="22018" priority="20842" stopIfTrue="1">
      <formula>INDIRECT("E"&amp;ROW())="Duplicate"</formula>
    </cfRule>
    <cfRule type="expression" dxfId="22017" priority="20843" stopIfTrue="1">
      <formula>INDIRECT("E"&amp;ROW())="Handed Back"</formula>
    </cfRule>
    <cfRule type="expression" dxfId="22016" priority="20844" stopIfTrue="1">
      <formula>INDIRECT("E"&amp;ROW())="Refusal"</formula>
    </cfRule>
    <cfRule type="expression" dxfId="22015" priority="20845" stopIfTrue="1">
      <formula>INDIRECT("E"&amp;ROW())="No Access install"</formula>
    </cfRule>
    <cfRule type="expression" dxfId="22014" priority="20846" stopIfTrue="1">
      <formula>INDIRECT("E"&amp;ROW())="No Access survey"</formula>
    </cfRule>
    <cfRule type="expression" dxfId="22013" priority="20847" stopIfTrue="1">
      <formula>INDIRECT("E"&amp;ROW())="NWR"</formula>
    </cfRule>
    <cfRule type="expression" dxfId="22012" priority="20848" stopIfTrue="1">
      <formula>INDIRECT("E"&amp;ROW())="Cancelled"</formula>
    </cfRule>
    <cfRule type="expression" dxfId="22011" priority="20849" stopIfTrue="1">
      <formula>INDIRECT("E"&amp;ROW())="On hold"</formula>
    </cfRule>
    <cfRule type="expression" dxfId="22010" priority="20850" stopIfTrue="1">
      <formula>INDIRECT("E"&amp;ROW())="Handed Over"</formula>
    </cfRule>
    <cfRule type="expression" dxfId="22009" priority="20851" stopIfTrue="1">
      <formula>INDIRECT("E"&amp;ROW())="Fitted"</formula>
    </cfRule>
    <cfRule type="expression" dxfId="22008" priority="20852" stopIfTrue="1">
      <formula>INDIRECT("E"&amp;ROW())="Booked to fit"</formula>
    </cfRule>
    <cfRule type="expression" dxfId="22007" priority="20853" stopIfTrue="1">
      <formula>INDIRECT("E"&amp;ROW())="Delivered To Depot/Container"</formula>
    </cfRule>
    <cfRule type="expression" dxfId="22006" priority="20854" stopIfTrue="1">
      <formula>INDIRECT("E"&amp;ROW())="Called Off"</formula>
    </cfRule>
    <cfRule type="expression" dxfId="22005" priority="20855" stopIfTrue="1">
      <formula>INDIRECT("E"&amp;ROW())="Await Client Approval"</formula>
    </cfRule>
    <cfRule type="expression" dxfId="22004" priority="20856" stopIfTrue="1">
      <formula>INDIRECT("E"&amp;ROW())="SCOPE SURVEY"</formula>
    </cfRule>
    <cfRule type="expression" dxfId="22003" priority="20857" stopIfTrue="1">
      <formula>INDIRECT("E"&amp;ROW())="Priced"</formula>
    </cfRule>
    <cfRule type="expression" dxfId="22002" priority="20858" stopIfTrue="1">
      <formula>INDIRECT("E"&amp;ROW())="Sent for pricing"</formula>
    </cfRule>
    <cfRule type="expression" dxfId="22001" priority="20859" stopIfTrue="1">
      <formula>INDIRECT("E"&amp;ROW())="Await"</formula>
    </cfRule>
    <cfRule type="expression" dxfId="22000" priority="20860" stopIfTrue="1">
      <formula>INDIRECT("E"&amp;ROW())="CLEANSED"</formula>
    </cfRule>
    <cfRule type="expression" dxfId="21999" priority="20861" stopIfTrue="1">
      <formula>INDIRECT("E"&amp;ROW())="PM TO CLEANSE"</formula>
    </cfRule>
    <cfRule type="expression" dxfId="21998" priority="20862" stopIfTrue="1">
      <formula>INDIRECT("E"&amp;ROW())="Survey Received"</formula>
    </cfRule>
    <cfRule type="expression" dxfId="21997" priority="20863" stopIfTrue="1">
      <formula>INDIRECT("E"&amp;ROW())="Survey Booked"</formula>
    </cfRule>
  </conditionalFormatting>
  <conditionalFormatting sqref="A96:A101 A130:D132 I132:I135 A140:D142 E141:H142 I183:I192 I270:I273 A274:I280 I284:I289 A290:I294 I313:I315 A314:I314 A316:I321 A325:H333 I325:I345 A334:I344 A338:H345 A348:H354 A379:H380 I384 A385:I393 A396:I400 H401:I401 A402:I402 I428 A451:I451 I464:I473 A486:H486 I487 A488:H494 A206:H210 I223:I231 I637:I646 I652 H651:H656 A660:I668 A671:I671 A700:H711 A684:I696 I768:I769 I921 A729:I740 A823:I833 A882:I884 A800:I810 A777:I787 A955:I956 A958:I960 H957:I957 A957:F957 H961 A961:F961 H964 A964:F964 H973:I974 A973:F974 A975:I975 H976:I976 A976:F976 A906:I918 A744:I755 A1095:I1095 A971:I972 A1128:I1137 A1077:I1086 H1073:I1076 A1073:F1076 A1058:I1063 A962:H963 I961:I964 A967:I967 A874:I880 A1099:I1104 A1031:I1036 A1024:I1024 A1069:I1069 A977:I982 A939:I949 C983:D983 I983">
    <cfRule type="expression" dxfId="21996" priority="20838" stopIfTrue="1">
      <formula>INDIRECT("E"&amp;ROW())="Recall Required"</formula>
    </cfRule>
  </conditionalFormatting>
  <conditionalFormatting sqref="A140:A141 E140:I141 I142">
    <cfRule type="expression" dxfId="21995" priority="20273" stopIfTrue="1">
      <formula>INDIRECT("E"&amp;ROW())="Part Fitted"</formula>
    </cfRule>
    <cfRule type="expression" dxfId="21994" priority="20274" stopIfTrue="1">
      <formula>INDIRECT("E"&amp;ROW())="confirmed"</formula>
    </cfRule>
    <cfRule type="expression" dxfId="21993" priority="20275" stopIfTrue="1">
      <formula>INDIRECT("E"&amp;ROW())="Duplicate"</formula>
    </cfRule>
    <cfRule type="expression" dxfId="21992" priority="20276" stopIfTrue="1">
      <formula>INDIRECT("E"&amp;ROW())="Handed Back"</formula>
    </cfRule>
    <cfRule type="expression" dxfId="21991" priority="20277" stopIfTrue="1">
      <formula>INDIRECT("E"&amp;ROW())="Refusal"</formula>
    </cfRule>
    <cfRule type="expression" dxfId="21990" priority="20278" stopIfTrue="1">
      <formula>INDIRECT("E"&amp;ROW())="No Access install"</formula>
    </cfRule>
    <cfRule type="expression" dxfId="21989" priority="20279" stopIfTrue="1">
      <formula>INDIRECT("E"&amp;ROW())="No Access survey"</formula>
    </cfRule>
    <cfRule type="expression" dxfId="21988" priority="20280" stopIfTrue="1">
      <formula>INDIRECT("E"&amp;ROW())="NWR"</formula>
    </cfRule>
    <cfRule type="expression" dxfId="21987" priority="20281" stopIfTrue="1">
      <formula>INDIRECT("E"&amp;ROW())="Cancelled"</formula>
    </cfRule>
    <cfRule type="expression" dxfId="21986" priority="20282" stopIfTrue="1">
      <formula>INDIRECT("E"&amp;ROW())="On hold"</formula>
    </cfRule>
    <cfRule type="expression" dxfId="21985" priority="20283" stopIfTrue="1">
      <formula>INDIRECT("E"&amp;ROW())="Handed Over"</formula>
    </cfRule>
    <cfRule type="expression" dxfId="21984" priority="20284" stopIfTrue="1">
      <formula>INDIRECT("E"&amp;ROW())="Fitted"</formula>
    </cfRule>
    <cfRule type="expression" dxfId="21983" priority="20285" stopIfTrue="1">
      <formula>INDIRECT("E"&amp;ROW())="Booked to fit"</formula>
    </cfRule>
    <cfRule type="expression" dxfId="21982" priority="20286" stopIfTrue="1">
      <formula>INDIRECT("E"&amp;ROW())="Delivered To Depot/Container"</formula>
    </cfRule>
    <cfRule type="expression" dxfId="21981" priority="20287" stopIfTrue="1">
      <formula>INDIRECT("E"&amp;ROW())="Called Off"</formula>
    </cfRule>
    <cfRule type="expression" dxfId="21980" priority="20288" stopIfTrue="1">
      <formula>INDIRECT("E"&amp;ROW())="Await Client Approval"</formula>
    </cfRule>
    <cfRule type="expression" dxfId="21979" priority="20289" stopIfTrue="1">
      <formula>INDIRECT("E"&amp;ROW())="SCOPE SURVEY"</formula>
    </cfRule>
    <cfRule type="expression" dxfId="21978" priority="20290" stopIfTrue="1">
      <formula>INDIRECT("E"&amp;ROW())="Priced"</formula>
    </cfRule>
    <cfRule type="expression" dxfId="21977" priority="20291" stopIfTrue="1">
      <formula>INDIRECT("E"&amp;ROW())="Sent for pricing"</formula>
    </cfRule>
    <cfRule type="expression" dxfId="21976" priority="20292" stopIfTrue="1">
      <formula>INDIRECT("E"&amp;ROW())="Await"</formula>
    </cfRule>
    <cfRule type="expression" dxfId="21975" priority="20293" stopIfTrue="1">
      <formula>INDIRECT("E"&amp;ROW())="CLEANSED"</formula>
    </cfRule>
    <cfRule type="expression" dxfId="21974" priority="20294" stopIfTrue="1">
      <formula>INDIRECT("E"&amp;ROW())="PM TO CLEANSE"</formula>
    </cfRule>
    <cfRule type="expression" dxfId="21973" priority="20295" stopIfTrue="1">
      <formula>INDIRECT("E"&amp;ROW())="Survey Received"</formula>
    </cfRule>
    <cfRule type="expression" dxfId="21972" priority="20296" stopIfTrue="1">
      <formula>INDIRECT("E"&amp;ROW())="Survey Booked"</formula>
    </cfRule>
  </conditionalFormatting>
  <conditionalFormatting sqref="A846 A858:H861 I888:I893 I884 A777:I787 A955:I956 A958:I960 H957:I957 A957:F957 H961 A961:F961 H964 A964:F964 H973:I974 A973:F974 A975:I975 H976:I976 A976:F976 I990:I992 A744:I755 A1081:I1086 I1073:I1080 I996:I1001 A971:I972 I1128:I1140 A1058:I1063 I1040:I1045 A962:H963 I961:I964 A967:I967 A1031:I1036 I1007:I1008 I1010 I874:I882 I1094:I1105 I1049:I1051 I1069 A977:I982 I939:I951 I1015:I1020 C983:D983 I983">
    <cfRule type="expression" dxfId="21971" priority="9859">
      <formula>INDIRECT("D"&amp;ROW())="Yes"</formula>
    </cfRule>
  </conditionalFormatting>
  <conditionalFormatting sqref="A846 A857:D857 G857:H857 A715:H725 A833:H833 A856:H856 A858:H861 A921:H921">
    <cfRule type="expression" dxfId="21970" priority="9860" stopIfTrue="1">
      <formula>INDIRECT("E"&amp;ROW())="Recall Required"</formula>
    </cfRule>
    <cfRule type="expression" dxfId="21969" priority="9861" stopIfTrue="1">
      <formula>INDIRECT("E"&amp;ROW())="Supply Only"</formula>
    </cfRule>
    <cfRule type="expression" dxfId="21968" priority="9862" stopIfTrue="1">
      <formula>INDIRECT("E"&amp;ROW())="Part Fitted"</formula>
    </cfRule>
    <cfRule type="expression" dxfId="21967" priority="9863" stopIfTrue="1">
      <formula>INDIRECT("E"&amp;ROW())="confirmed"</formula>
    </cfRule>
    <cfRule type="expression" dxfId="21966" priority="9864" stopIfTrue="1">
      <formula>INDIRECT("E"&amp;ROW())="Duplicate"</formula>
    </cfRule>
    <cfRule type="expression" dxfId="21965" priority="9865" stopIfTrue="1">
      <formula>INDIRECT("E"&amp;ROW())="Handed Back"</formula>
    </cfRule>
    <cfRule type="expression" dxfId="21964" priority="9866" stopIfTrue="1">
      <formula>INDIRECT("E"&amp;ROW())="Refusal"</formula>
    </cfRule>
    <cfRule type="expression" dxfId="21963" priority="9867" stopIfTrue="1">
      <formula>INDIRECT("E"&amp;ROW())="No Access install"</formula>
    </cfRule>
    <cfRule type="expression" dxfId="21962" priority="9868" stopIfTrue="1">
      <formula>INDIRECT("E"&amp;ROW())="No Access survey"</formula>
    </cfRule>
    <cfRule type="expression" dxfId="21961" priority="9869" stopIfTrue="1">
      <formula>INDIRECT("E"&amp;ROW())="NWR"</formula>
    </cfRule>
    <cfRule type="expression" dxfId="21960" priority="9870" stopIfTrue="1">
      <formula>INDIRECT("E"&amp;ROW())="Cancelled"</formula>
    </cfRule>
    <cfRule type="expression" dxfId="21959" priority="9871" stopIfTrue="1">
      <formula>INDIRECT("E"&amp;ROW())="On hold"</formula>
    </cfRule>
    <cfRule type="expression" dxfId="21958" priority="9872" stopIfTrue="1">
      <formula>INDIRECT("E"&amp;ROW())="Handed Over"</formula>
    </cfRule>
    <cfRule type="expression" dxfId="21957" priority="9873" stopIfTrue="1">
      <formula>INDIRECT("E"&amp;ROW())="Fitted"</formula>
    </cfRule>
    <cfRule type="expression" dxfId="21956" priority="9874" stopIfTrue="1">
      <formula>INDIRECT("E"&amp;ROW())="Booked to fit"</formula>
    </cfRule>
    <cfRule type="expression" dxfId="21955" priority="9875" stopIfTrue="1">
      <formula>INDIRECT("E"&amp;ROW())="Delivered To Depot/Container"</formula>
    </cfRule>
    <cfRule type="expression" dxfId="21954" priority="9876" stopIfTrue="1">
      <formula>INDIRECT("E"&amp;ROW())="Called Off"</formula>
    </cfRule>
    <cfRule type="expression" dxfId="21953" priority="9877" stopIfTrue="1">
      <formula>INDIRECT("E"&amp;ROW())="Await Client Approval"</formula>
    </cfRule>
    <cfRule type="expression" dxfId="21952" priority="9878" stopIfTrue="1">
      <formula>INDIRECT("E"&amp;ROW())="SCOPE SURVEY"</formula>
    </cfRule>
    <cfRule type="expression" dxfId="21951" priority="9879" stopIfTrue="1">
      <formula>INDIRECT("E"&amp;ROW())="Priced"</formula>
    </cfRule>
    <cfRule type="expression" dxfId="21950" priority="9880" stopIfTrue="1">
      <formula>INDIRECT("E"&amp;ROW())="Sent for pricing"</formula>
    </cfRule>
    <cfRule type="expression" dxfId="21949" priority="9881" stopIfTrue="1">
      <formula>INDIRECT("E"&amp;ROW())="Await"</formula>
    </cfRule>
    <cfRule type="expression" dxfId="21948" priority="9882" stopIfTrue="1">
      <formula>INDIRECT("E"&amp;ROW())="CLEANSED"</formula>
    </cfRule>
    <cfRule type="expression" dxfId="21947" priority="9883" stopIfTrue="1">
      <formula>INDIRECT("E"&amp;ROW())="PM TO CLEANSE"</formula>
    </cfRule>
    <cfRule type="expression" dxfId="21946" priority="9884" stopIfTrue="1">
      <formula>INDIRECT("E"&amp;ROW())="Survey Received"</formula>
    </cfRule>
    <cfRule type="expression" dxfId="21945" priority="9885" stopIfTrue="1">
      <formula>INDIRECT("E"&amp;ROW())="Survey Booked"</formula>
    </cfRule>
  </conditionalFormatting>
  <conditionalFormatting sqref="A289:B290">
    <cfRule type="expression" dxfId="21944" priority="16474" stopIfTrue="1">
      <formula>INDIRECT("E"&amp;ROW())="Cancelled"</formula>
    </cfRule>
    <cfRule type="expression" dxfId="21943" priority="16475" stopIfTrue="1">
      <formula>INDIRECT("E"&amp;ROW())="On hold"</formula>
    </cfRule>
    <cfRule type="expression" dxfId="21942" priority="16476" stopIfTrue="1">
      <formula>INDIRECT("E"&amp;ROW())="Handed Over"</formula>
    </cfRule>
    <cfRule type="expression" dxfId="21941" priority="16477" stopIfTrue="1">
      <formula>INDIRECT("E"&amp;ROW())="Fitted"</formula>
    </cfRule>
    <cfRule type="expression" dxfId="21940" priority="16478" stopIfTrue="1">
      <formula>INDIRECT("E"&amp;ROW())="Booked to fit"</formula>
    </cfRule>
    <cfRule type="expression" dxfId="21939" priority="16479" stopIfTrue="1">
      <formula>INDIRECT("E"&amp;ROW())="Delivered To Depot/Container"</formula>
    </cfRule>
    <cfRule type="expression" dxfId="21938" priority="16480" stopIfTrue="1">
      <formula>INDIRECT("E"&amp;ROW())="Called Off"</formula>
    </cfRule>
    <cfRule type="expression" dxfId="21937" priority="16481" stopIfTrue="1">
      <formula>INDIRECT("E"&amp;ROW())="Await Client Approval"</formula>
    </cfRule>
    <cfRule type="expression" dxfId="21936" priority="16482" stopIfTrue="1">
      <formula>INDIRECT("E"&amp;ROW())="SCOPE SURVEY"</formula>
    </cfRule>
    <cfRule type="expression" dxfId="21935" priority="16483" stopIfTrue="1">
      <formula>INDIRECT("E"&amp;ROW())="Priced"</formula>
    </cfRule>
    <cfRule type="expression" dxfId="21934" priority="16484" stopIfTrue="1">
      <formula>INDIRECT("E"&amp;ROW())="Sent for pricing"</formula>
    </cfRule>
    <cfRule type="expression" dxfId="21933" priority="16485" stopIfTrue="1">
      <formula>INDIRECT("E"&amp;ROW())="Await"</formula>
    </cfRule>
    <cfRule type="expression" dxfId="21932" priority="16486" stopIfTrue="1">
      <formula>INDIRECT("E"&amp;ROW())="CLEANSED"</formula>
    </cfRule>
    <cfRule type="expression" dxfId="21931" priority="16487" stopIfTrue="1">
      <formula>INDIRECT("E"&amp;ROW())="PM TO CLEANSE"</formula>
    </cfRule>
    <cfRule type="expression" dxfId="21930" priority="16488" stopIfTrue="1">
      <formula>INDIRECT("E"&amp;ROW())="Survey Received"</formula>
    </cfRule>
    <cfRule type="expression" dxfId="21929" priority="16489" stopIfTrue="1">
      <formula>INDIRECT("E"&amp;ROW())="Survey Booked"</formula>
    </cfRule>
  </conditionalFormatting>
  <conditionalFormatting sqref="A3:D11 A49:D54 A60:I79">
    <cfRule type="expression" dxfId="21928" priority="25914" stopIfTrue="1">
      <formula>INDIRECT("E"&amp;ROW())="Recall Required"</formula>
    </cfRule>
    <cfRule type="expression" dxfId="21927" priority="25915" stopIfTrue="1">
      <formula>INDIRECT("E"&amp;ROW())="Supply Only"</formula>
    </cfRule>
  </conditionalFormatting>
  <conditionalFormatting sqref="A3:D11">
    <cfRule type="expression" dxfId="21926" priority="25916" stopIfTrue="1">
      <formula>INDIRECT("E"&amp;ROW())="Part Fitted"</formula>
    </cfRule>
    <cfRule type="expression" dxfId="21925" priority="25917" stopIfTrue="1">
      <formula>INDIRECT("E"&amp;ROW())="confirmed"</formula>
    </cfRule>
    <cfRule type="expression" dxfId="21924" priority="25918" stopIfTrue="1">
      <formula>INDIRECT("E"&amp;ROW())="Duplicate"</formula>
    </cfRule>
    <cfRule type="expression" dxfId="21923" priority="25919" stopIfTrue="1">
      <formula>INDIRECT("E"&amp;ROW())="Handed Back"</formula>
    </cfRule>
    <cfRule type="expression" dxfId="21922" priority="25920" stopIfTrue="1">
      <formula>INDIRECT("E"&amp;ROW())="Refusal"</formula>
    </cfRule>
    <cfRule type="expression" dxfId="21921" priority="25921" stopIfTrue="1">
      <formula>INDIRECT("E"&amp;ROW())="No Access install"</formula>
    </cfRule>
    <cfRule type="expression" dxfId="21920" priority="25922" stopIfTrue="1">
      <formula>INDIRECT("E"&amp;ROW())="No Access survey"</formula>
    </cfRule>
    <cfRule type="expression" dxfId="21919" priority="25923" stopIfTrue="1">
      <formula>INDIRECT("E"&amp;ROW())="NWR"</formula>
    </cfRule>
    <cfRule type="expression" dxfId="21918" priority="25924" stopIfTrue="1">
      <formula>INDIRECT("E"&amp;ROW())="Cancelled"</formula>
    </cfRule>
    <cfRule type="expression" dxfId="21917" priority="25925" stopIfTrue="1">
      <formula>INDIRECT("E"&amp;ROW())="On hold"</formula>
    </cfRule>
    <cfRule type="expression" dxfId="21916" priority="25926" stopIfTrue="1">
      <formula>INDIRECT("E"&amp;ROW())="Handed Over"</formula>
    </cfRule>
    <cfRule type="expression" dxfId="21915" priority="25927" stopIfTrue="1">
      <formula>INDIRECT("E"&amp;ROW())="Fitted"</formula>
    </cfRule>
    <cfRule type="expression" dxfId="21914" priority="25928" stopIfTrue="1">
      <formula>INDIRECT("E"&amp;ROW())="Booked to fit"</formula>
    </cfRule>
    <cfRule type="expression" dxfId="21913" priority="25929" stopIfTrue="1">
      <formula>INDIRECT("E"&amp;ROW())="Delivered To Depot/Container"</formula>
    </cfRule>
    <cfRule type="expression" dxfId="21912" priority="25930" stopIfTrue="1">
      <formula>INDIRECT("E"&amp;ROW())="Called Off"</formula>
    </cfRule>
    <cfRule type="expression" dxfId="21911" priority="25931" stopIfTrue="1">
      <formula>INDIRECT("E"&amp;ROW())="Await Client Approval"</formula>
    </cfRule>
    <cfRule type="expression" dxfId="21910" priority="25932" stopIfTrue="1">
      <formula>INDIRECT("E"&amp;ROW())="SCOPE SURVEY"</formula>
    </cfRule>
    <cfRule type="expression" dxfId="21909" priority="25933" stopIfTrue="1">
      <formula>INDIRECT("E"&amp;ROW())="Priced"</formula>
    </cfRule>
    <cfRule type="expression" dxfId="21908" priority="25934" stopIfTrue="1">
      <formula>INDIRECT("E"&amp;ROW())="Sent for pricing"</formula>
    </cfRule>
    <cfRule type="expression" dxfId="21907" priority="25935" stopIfTrue="1">
      <formula>INDIRECT("E"&amp;ROW())="Await"</formula>
    </cfRule>
    <cfRule type="expression" dxfId="21906" priority="25936" stopIfTrue="1">
      <formula>INDIRECT("E"&amp;ROW())="CLEANSED"</formula>
    </cfRule>
    <cfRule type="expression" dxfId="21905" priority="25937" stopIfTrue="1">
      <formula>INDIRECT("E"&amp;ROW())="PM TO CLEANSE"</formula>
    </cfRule>
    <cfRule type="expression" dxfId="21904" priority="25938" stopIfTrue="1">
      <formula>INDIRECT("E"&amp;ROW())="Survey Received"</formula>
    </cfRule>
    <cfRule type="expression" dxfId="21903" priority="25939" stopIfTrue="1">
      <formula>INDIRECT("E"&amp;ROW())="Survey Booked"</formula>
    </cfRule>
  </conditionalFormatting>
  <conditionalFormatting sqref="A49:D54 A65:I79 B130:D132 I132:I135 B140:D142 I143:I146">
    <cfRule type="expression" dxfId="21902" priority="19869" stopIfTrue="1">
      <formula>INDIRECT("E"&amp;ROW())="confirmed"</formula>
    </cfRule>
    <cfRule type="expression" dxfId="21901" priority="19870" stopIfTrue="1">
      <formula>INDIRECT("E"&amp;ROW())="Duplicate"</formula>
    </cfRule>
    <cfRule type="expression" dxfId="21900" priority="19871" stopIfTrue="1">
      <formula>INDIRECT("E"&amp;ROW())="Handed Back"</formula>
    </cfRule>
    <cfRule type="expression" dxfId="21899" priority="19872" stopIfTrue="1">
      <formula>INDIRECT("E"&amp;ROW())="Refusal"</formula>
    </cfRule>
    <cfRule type="expression" dxfId="21898" priority="19873" stopIfTrue="1">
      <formula>INDIRECT("E"&amp;ROW())="No Access install"</formula>
    </cfRule>
    <cfRule type="expression" dxfId="21897" priority="19874" stopIfTrue="1">
      <formula>INDIRECT("E"&amp;ROW())="No Access survey"</formula>
    </cfRule>
    <cfRule type="expression" dxfId="21896" priority="19875" stopIfTrue="1">
      <formula>INDIRECT("E"&amp;ROW())="NWR"</formula>
    </cfRule>
    <cfRule type="expression" dxfId="21895" priority="19876" stopIfTrue="1">
      <formula>INDIRECT("E"&amp;ROW())="Cancelled"</formula>
    </cfRule>
    <cfRule type="expression" dxfId="21894" priority="19877" stopIfTrue="1">
      <formula>INDIRECT("E"&amp;ROW())="On hold"</formula>
    </cfRule>
    <cfRule type="expression" dxfId="21893" priority="19878" stopIfTrue="1">
      <formula>INDIRECT("E"&amp;ROW())="Handed Over"</formula>
    </cfRule>
    <cfRule type="expression" dxfId="21892" priority="19879" stopIfTrue="1">
      <formula>INDIRECT("E"&amp;ROW())="Fitted"</formula>
    </cfRule>
    <cfRule type="expression" dxfId="21891" priority="19880" stopIfTrue="1">
      <formula>INDIRECT("E"&amp;ROW())="Booked to fit"</formula>
    </cfRule>
    <cfRule type="expression" dxfId="21890" priority="19881" stopIfTrue="1">
      <formula>INDIRECT("E"&amp;ROW())="Delivered To Depot/Container"</formula>
    </cfRule>
    <cfRule type="expression" dxfId="21889" priority="19882" stopIfTrue="1">
      <formula>INDIRECT("E"&amp;ROW())="Called Off"</formula>
    </cfRule>
    <cfRule type="expression" dxfId="21888" priority="19883" stopIfTrue="1">
      <formula>INDIRECT("E"&amp;ROW())="Await Client Approval"</formula>
    </cfRule>
    <cfRule type="expression" dxfId="21887" priority="19884" stopIfTrue="1">
      <formula>INDIRECT("E"&amp;ROW())="SCOPE SURVEY"</formula>
    </cfRule>
    <cfRule type="expression" dxfId="21886" priority="19885" stopIfTrue="1">
      <formula>INDIRECT("E"&amp;ROW())="Priced"</formula>
    </cfRule>
    <cfRule type="expression" dxfId="21885" priority="19886" stopIfTrue="1">
      <formula>INDIRECT("E"&amp;ROW())="Sent for pricing"</formula>
    </cfRule>
    <cfRule type="expression" dxfId="21884" priority="19887" stopIfTrue="1">
      <formula>INDIRECT("E"&amp;ROW())="Await"</formula>
    </cfRule>
    <cfRule type="expression" dxfId="21883" priority="19888" stopIfTrue="1">
      <formula>INDIRECT("E"&amp;ROW())="CLEANSED"</formula>
    </cfRule>
    <cfRule type="expression" dxfId="21882" priority="19889" stopIfTrue="1">
      <formula>INDIRECT("E"&amp;ROW())="PM TO CLEANSE"</formula>
    </cfRule>
    <cfRule type="expression" dxfId="21881" priority="19890" stopIfTrue="1">
      <formula>INDIRECT("E"&amp;ROW())="Survey Received"</formula>
    </cfRule>
    <cfRule type="expression" dxfId="21880" priority="19891" stopIfTrue="1">
      <formula>INDIRECT("E"&amp;ROW())="Survey Booked"</formula>
    </cfRule>
  </conditionalFormatting>
  <conditionalFormatting sqref="A140:D142 E141:H142 A174:I179 I183:I192 A236:I240 A262:I266 I271 A274:I280 I284:I289 A290:I294 I313:I315 A379:I380 A396:I400 H401:I401 A402:I402 A411:I412 I464:I473 I487:I495 A314:H314 A316:I321 A325:I345 I384 A385:I393 I428 I442:I451 A451:I451 A486:H486 A488:H494 A130:D132 I132:I135 I245:I256 A349:I349 A348:H354 A791:H796 A768:I768 H651:I656 A686:I696 A715:I725 A548:I554 A556:I558 I548:I558 A572:H578 A579:I580 A773:H773 I637:I647 A729:I740 A810:I810 I415:I424 A823:H833 A833:I833 A700:I711 I571:I578 A660:I668 A671:I671 A684:I684 A96:A101 I814:I819 I837:I842 I1005:I1007 A921:I921">
    <cfRule type="expression" dxfId="21879" priority="20837">
      <formula>INDIRECT("D"&amp;ROW())="Yes"</formula>
    </cfRule>
  </conditionalFormatting>
  <conditionalFormatting sqref="A289:D290">
    <cfRule type="expression" dxfId="21878" priority="16463">
      <formula>INDIRECT("D"&amp;ROW())="Yes"</formula>
    </cfRule>
    <cfRule type="expression" dxfId="21877" priority="16464" stopIfTrue="1">
      <formula>INDIRECT("E"&amp;ROW())="Recall Required"</formula>
    </cfRule>
    <cfRule type="expression" dxfId="21876" priority="16465" stopIfTrue="1">
      <formula>INDIRECT("E"&amp;ROW())="Supply Only"</formula>
    </cfRule>
    <cfRule type="expression" dxfId="21875" priority="16466" stopIfTrue="1">
      <formula>INDIRECT("E"&amp;ROW())="Part Fitted"</formula>
    </cfRule>
    <cfRule type="expression" dxfId="21874" priority="16467" stopIfTrue="1">
      <formula>INDIRECT("E"&amp;ROW())="confirmed"</formula>
    </cfRule>
    <cfRule type="expression" dxfId="21873" priority="16468" stopIfTrue="1">
      <formula>INDIRECT("E"&amp;ROW())="Duplicate"</formula>
    </cfRule>
    <cfRule type="expression" dxfId="21872" priority="16469" stopIfTrue="1">
      <formula>INDIRECT("E"&amp;ROW())="Handed Back"</formula>
    </cfRule>
    <cfRule type="expression" dxfId="21871" priority="16470" stopIfTrue="1">
      <formula>INDIRECT("E"&amp;ROW())="Refusal"</formula>
    </cfRule>
    <cfRule type="expression" dxfId="21870" priority="16471" stopIfTrue="1">
      <formula>INDIRECT("E"&amp;ROW())="No Access install"</formula>
    </cfRule>
    <cfRule type="expression" dxfId="21869" priority="16472" stopIfTrue="1">
      <formula>INDIRECT("E"&amp;ROW())="No Access survey"</formula>
    </cfRule>
    <cfRule type="expression" dxfId="21868" priority="16473" stopIfTrue="1">
      <formula>INDIRECT("E"&amp;ROW())="NWR"</formula>
    </cfRule>
  </conditionalFormatting>
  <conditionalFormatting sqref="A401:D401">
    <cfRule type="expression" dxfId="21867" priority="14826" stopIfTrue="1">
      <formula>INDIRECT("E"&amp;ROW())="NWR"</formula>
    </cfRule>
    <cfRule type="expression" dxfId="21866" priority="14827" stopIfTrue="1">
      <formula>INDIRECT("E"&amp;ROW())="Cancelled"</formula>
    </cfRule>
    <cfRule type="expression" dxfId="21865" priority="14828" stopIfTrue="1">
      <formula>INDIRECT("E"&amp;ROW())="On hold"</formula>
    </cfRule>
    <cfRule type="expression" dxfId="21864" priority="14829" stopIfTrue="1">
      <formula>INDIRECT("E"&amp;ROW())="Handed Over"</formula>
    </cfRule>
    <cfRule type="expression" dxfId="21863" priority="14830" stopIfTrue="1">
      <formula>INDIRECT("E"&amp;ROW())="Fitted"</formula>
    </cfRule>
    <cfRule type="expression" dxfId="21862" priority="14831" stopIfTrue="1">
      <formula>INDIRECT("E"&amp;ROW())="Booked to fit"</formula>
    </cfRule>
    <cfRule type="expression" dxfId="21861" priority="14832" stopIfTrue="1">
      <formula>INDIRECT("E"&amp;ROW())="Delivered To Depot/Container"</formula>
    </cfRule>
    <cfRule type="expression" dxfId="21860" priority="14833" stopIfTrue="1">
      <formula>INDIRECT("E"&amp;ROW())="Called Off"</formula>
    </cfRule>
    <cfRule type="expression" dxfId="21859" priority="14834" stopIfTrue="1">
      <formula>INDIRECT("E"&amp;ROW())="Await Client Approval"</formula>
    </cfRule>
    <cfRule type="expression" dxfId="21858" priority="14835" stopIfTrue="1">
      <formula>INDIRECT("E"&amp;ROW())="SCOPE SURVEY"</formula>
    </cfRule>
    <cfRule type="expression" dxfId="21857" priority="14836" stopIfTrue="1">
      <formula>INDIRECT("E"&amp;ROW())="Priced"</formula>
    </cfRule>
    <cfRule type="expression" dxfId="21856" priority="14837" stopIfTrue="1">
      <formula>INDIRECT("E"&amp;ROW())="Sent for pricing"</formula>
    </cfRule>
    <cfRule type="expression" dxfId="21855" priority="14838" stopIfTrue="1">
      <formula>INDIRECT("E"&amp;ROW())="Await"</formula>
    </cfRule>
    <cfRule type="expression" dxfId="21854" priority="14839" stopIfTrue="1">
      <formula>INDIRECT("E"&amp;ROW())="CLEANSED"</formula>
    </cfRule>
    <cfRule type="expression" dxfId="21853" priority="14840" stopIfTrue="1">
      <formula>INDIRECT("E"&amp;ROW())="PM TO CLEANSE"</formula>
    </cfRule>
    <cfRule type="expression" dxfId="21852" priority="14841" stopIfTrue="1">
      <formula>INDIRECT("E"&amp;ROW())="Survey Received"</formula>
    </cfRule>
    <cfRule type="expression" dxfId="21851" priority="14842" stopIfTrue="1">
      <formula>INDIRECT("E"&amp;ROW())="Survey Booked"</formula>
    </cfRule>
  </conditionalFormatting>
  <conditionalFormatting sqref="A401:G401">
    <cfRule type="expression" dxfId="21850" priority="14789">
      <formula>INDIRECT("D"&amp;ROW())="Yes"</formula>
    </cfRule>
    <cfRule type="expression" dxfId="21849" priority="14790" stopIfTrue="1">
      <formula>INDIRECT("E"&amp;ROW())="Recall Required"</formula>
    </cfRule>
    <cfRule type="expression" dxfId="21848" priority="14791" stopIfTrue="1">
      <formula>INDIRECT("E"&amp;ROW())="Supply Only"</formula>
    </cfRule>
    <cfRule type="expression" dxfId="21847" priority="14792" stopIfTrue="1">
      <formula>INDIRECT("E"&amp;ROW())="Part Fitted"</formula>
    </cfRule>
    <cfRule type="expression" dxfId="21846" priority="14793" stopIfTrue="1">
      <formula>INDIRECT("E"&amp;ROW())="confirmed"</formula>
    </cfRule>
    <cfRule type="expression" dxfId="21845" priority="14794" stopIfTrue="1">
      <formula>INDIRECT("E"&amp;ROW())="Duplicate"</formula>
    </cfRule>
    <cfRule type="expression" dxfId="21844" priority="14796" stopIfTrue="1">
      <formula>INDIRECT("E"&amp;ROW())="Refusal"</formula>
    </cfRule>
    <cfRule type="expression" dxfId="21843" priority="14797" stopIfTrue="1">
      <formula>INDIRECT("E"&amp;ROW())="No Access install"</formula>
    </cfRule>
    <cfRule type="expression" dxfId="21842" priority="14798" stopIfTrue="1">
      <formula>INDIRECT("E"&amp;ROW())="No Access survey"</formula>
    </cfRule>
  </conditionalFormatting>
  <conditionalFormatting sqref="A206:H210 A379:H380 I270:I273 I223:I231 I244 A261:I261 A266:I266">
    <cfRule type="expression" dxfId="21841" priority="19676">
      <formula>INDIRECT("D"&amp;ROW())="Yes"</formula>
    </cfRule>
  </conditionalFormatting>
  <conditionalFormatting sqref="A206:H210 I223:I231 I244:I256 A261:I261 A266:I266 I270:I273 A379:H380 I325:I345 A334:I344 I348:I353 I384 A385:I393 A396:I400 A398:F402 H398:I402 A402:I402 I428 A451:I451 I464:I473 A486:H486 A488:H494 I487">
    <cfRule type="expression" dxfId="21840" priority="19690" stopIfTrue="1">
      <formula>INDIRECT("E"&amp;ROW())="Fitted"</formula>
    </cfRule>
  </conditionalFormatting>
  <conditionalFormatting sqref="A206:H210 I223:I231 I244:I256 A261:I261 A266:I266 I270:I273 I325:I345 I348:I353 A379:H380">
    <cfRule type="expression" dxfId="21839" priority="19691" stopIfTrue="1">
      <formula>INDIRECT("E"&amp;ROW())="Booked to fit"</formula>
    </cfRule>
    <cfRule type="expression" dxfId="21838" priority="19692" stopIfTrue="1">
      <formula>INDIRECT("E"&amp;ROW())="Delivered To Depot/Container"</formula>
    </cfRule>
    <cfRule type="expression" dxfId="21837" priority="19693" stopIfTrue="1">
      <formula>INDIRECT("E"&amp;ROW())="Called Off"</formula>
    </cfRule>
    <cfRule type="expression" dxfId="21836" priority="19694" stopIfTrue="1">
      <formula>INDIRECT("E"&amp;ROW())="Await Client Approval"</formula>
    </cfRule>
    <cfRule type="expression" dxfId="21835" priority="19695" stopIfTrue="1">
      <formula>INDIRECT("E"&amp;ROW())="SCOPE SURVEY"</formula>
    </cfRule>
    <cfRule type="expression" dxfId="21834" priority="19696" stopIfTrue="1">
      <formula>INDIRECT("E"&amp;ROW())="Priced"</formula>
    </cfRule>
    <cfRule type="expression" dxfId="21833" priority="19697" stopIfTrue="1">
      <formula>INDIRECT("E"&amp;ROW())="Sent for pricing"</formula>
    </cfRule>
    <cfRule type="expression" dxfId="21832" priority="19698" stopIfTrue="1">
      <formula>INDIRECT("E"&amp;ROW())="Await"</formula>
    </cfRule>
    <cfRule type="expression" dxfId="21831" priority="19699" stopIfTrue="1">
      <formula>INDIRECT("E"&amp;ROW())="CLEANSED"</formula>
    </cfRule>
    <cfRule type="expression" dxfId="21830" priority="19700" stopIfTrue="1">
      <formula>INDIRECT("E"&amp;ROW())="PM TO CLEANSE"</formula>
    </cfRule>
    <cfRule type="expression" dxfId="21829" priority="19701" stopIfTrue="1">
      <formula>INDIRECT("E"&amp;ROW())="Survey Received"</formula>
    </cfRule>
    <cfRule type="expression" dxfId="21828" priority="19702" stopIfTrue="1">
      <formula>INDIRECT("E"&amp;ROW())="Survey Booked"</formula>
    </cfRule>
  </conditionalFormatting>
  <conditionalFormatting sqref="A270:H272">
    <cfRule type="expression" dxfId="21827" priority="16355">
      <formula>INDIRECT("D"&amp;ROW())="Yes"</formula>
    </cfRule>
    <cfRule type="expression" dxfId="21826" priority="16356" stopIfTrue="1">
      <formula>INDIRECT("E"&amp;ROW())="Recall Required"</formula>
    </cfRule>
    <cfRule type="expression" dxfId="21825" priority="16357" stopIfTrue="1">
      <formula>INDIRECT("E"&amp;ROW())="Supply Only"</formula>
    </cfRule>
    <cfRule type="expression" dxfId="21824" priority="16358" stopIfTrue="1">
      <formula>INDIRECT("E"&amp;ROW())="Part Fitted"</formula>
    </cfRule>
    <cfRule type="expression" dxfId="21823" priority="16359" stopIfTrue="1">
      <formula>INDIRECT("E"&amp;ROW())="confirmed"</formula>
    </cfRule>
    <cfRule type="expression" dxfId="21822" priority="16360" stopIfTrue="1">
      <formula>INDIRECT("E"&amp;ROW())="Duplicate"</formula>
    </cfRule>
    <cfRule type="expression" dxfId="21821" priority="16361" stopIfTrue="1">
      <formula>INDIRECT("E"&amp;ROW())="Handed Back"</formula>
    </cfRule>
    <cfRule type="expression" dxfId="21820" priority="16362" stopIfTrue="1">
      <formula>INDIRECT("E"&amp;ROW())="Refusal"</formula>
    </cfRule>
    <cfRule type="expression" dxfId="21819" priority="16363" stopIfTrue="1">
      <formula>INDIRECT("E"&amp;ROW())="No Access install"</formula>
    </cfRule>
    <cfRule type="expression" dxfId="21818" priority="16364" stopIfTrue="1">
      <formula>INDIRECT("E"&amp;ROW())="No Access survey"</formula>
    </cfRule>
    <cfRule type="expression" dxfId="21817" priority="16365" stopIfTrue="1">
      <formula>INDIRECT("E"&amp;ROW())="NWR"</formula>
    </cfRule>
    <cfRule type="expression" dxfId="21816" priority="16366" stopIfTrue="1">
      <formula>INDIRECT("E"&amp;ROW())="Cancelled"</formula>
    </cfRule>
    <cfRule type="expression" dxfId="21815" priority="16367" stopIfTrue="1">
      <formula>INDIRECT("E"&amp;ROW())="On hold"</formula>
    </cfRule>
    <cfRule type="expression" dxfId="21814" priority="16368" stopIfTrue="1">
      <formula>INDIRECT("E"&amp;ROW())="Handed Over"</formula>
    </cfRule>
    <cfRule type="expression" dxfId="21813" priority="16369" stopIfTrue="1">
      <formula>INDIRECT("E"&amp;ROW())="Fitted"</formula>
    </cfRule>
    <cfRule type="expression" dxfId="21812" priority="16370" stopIfTrue="1">
      <formula>INDIRECT("E"&amp;ROW())="Booked to fit"</formula>
    </cfRule>
    <cfRule type="expression" dxfId="21811" priority="16371" stopIfTrue="1">
      <formula>INDIRECT("E"&amp;ROW())="Delivered To Depot/Container"</formula>
    </cfRule>
    <cfRule type="expression" dxfId="21810" priority="16372" stopIfTrue="1">
      <formula>INDIRECT("E"&amp;ROW())="Called Off"</formula>
    </cfRule>
    <cfRule type="expression" dxfId="21809" priority="16373" stopIfTrue="1">
      <formula>INDIRECT("E"&amp;ROW())="Await Client Approval"</formula>
    </cfRule>
    <cfRule type="expression" dxfId="21808" priority="16374" stopIfTrue="1">
      <formula>INDIRECT("E"&amp;ROW())="SCOPE SURVEY"</formula>
    </cfRule>
    <cfRule type="expression" dxfId="21807" priority="16375" stopIfTrue="1">
      <formula>INDIRECT("E"&amp;ROW())="Priced"</formula>
    </cfRule>
    <cfRule type="expression" dxfId="21806" priority="16376" stopIfTrue="1">
      <formula>INDIRECT("E"&amp;ROW())="Sent for pricing"</formula>
    </cfRule>
    <cfRule type="expression" dxfId="21805" priority="16377" stopIfTrue="1">
      <formula>INDIRECT("E"&amp;ROW())="Await"</formula>
    </cfRule>
    <cfRule type="expression" dxfId="21804" priority="16378" stopIfTrue="1">
      <formula>INDIRECT("E"&amp;ROW())="CLEANSED"</formula>
    </cfRule>
    <cfRule type="expression" dxfId="21803" priority="16379" stopIfTrue="1">
      <formula>INDIRECT("E"&amp;ROW())="PM TO CLEANSE"</formula>
    </cfRule>
    <cfRule type="expression" dxfId="21802" priority="16380" stopIfTrue="1">
      <formula>INDIRECT("E"&amp;ROW())="Survey Received"</formula>
    </cfRule>
    <cfRule type="expression" dxfId="21801" priority="16381" stopIfTrue="1">
      <formula>INDIRECT("E"&amp;ROW())="Survey Booked"</formula>
    </cfRule>
    <cfRule type="expression" dxfId="21800" priority="16382">
      <formula>INDIRECT("D"&amp;ROW())="Yes"</formula>
    </cfRule>
    <cfRule type="expression" dxfId="21799" priority="16383" stopIfTrue="1">
      <formula>INDIRECT("E"&amp;ROW())="Recall Required"</formula>
    </cfRule>
    <cfRule type="expression" dxfId="21798" priority="16384" stopIfTrue="1">
      <formula>INDIRECT("E"&amp;ROW())="Supply Only"</formula>
    </cfRule>
    <cfRule type="expression" dxfId="21797" priority="16385" stopIfTrue="1">
      <formula>INDIRECT("E"&amp;ROW())="Part Fitted"</formula>
    </cfRule>
    <cfRule type="expression" dxfId="21796" priority="16386" stopIfTrue="1">
      <formula>INDIRECT("E"&amp;ROW())="confirmed"</formula>
    </cfRule>
    <cfRule type="expression" dxfId="21795" priority="16387" stopIfTrue="1">
      <formula>INDIRECT("E"&amp;ROW())="Duplicate"</formula>
    </cfRule>
    <cfRule type="expression" dxfId="21794" priority="16388" stopIfTrue="1">
      <formula>INDIRECT("E"&amp;ROW())="Handed Back"</formula>
    </cfRule>
    <cfRule type="expression" dxfId="21793" priority="16389" stopIfTrue="1">
      <formula>INDIRECT("E"&amp;ROW())="Refusal"</formula>
    </cfRule>
    <cfRule type="expression" dxfId="21792" priority="16390" stopIfTrue="1">
      <formula>INDIRECT("E"&amp;ROW())="No Access install"</formula>
    </cfRule>
    <cfRule type="expression" dxfId="21791" priority="16391" stopIfTrue="1">
      <formula>INDIRECT("E"&amp;ROW())="No Access survey"</formula>
    </cfRule>
    <cfRule type="expression" dxfId="21790" priority="16392" stopIfTrue="1">
      <formula>INDIRECT("E"&amp;ROW())="NWR"</formula>
    </cfRule>
    <cfRule type="expression" dxfId="21789" priority="16393" stopIfTrue="1">
      <formula>INDIRECT("E"&amp;ROW())="Cancelled"</formula>
    </cfRule>
    <cfRule type="expression" dxfId="21788" priority="16394" stopIfTrue="1">
      <formula>INDIRECT("E"&amp;ROW())="On hold"</formula>
    </cfRule>
    <cfRule type="expression" dxfId="21787" priority="16395" stopIfTrue="1">
      <formula>INDIRECT("E"&amp;ROW())="Handed Over"</formula>
    </cfRule>
    <cfRule type="expression" dxfId="21786" priority="16396" stopIfTrue="1">
      <formula>INDIRECT("E"&amp;ROW())="Fitted"</formula>
    </cfRule>
    <cfRule type="expression" dxfId="21785" priority="16397" stopIfTrue="1">
      <formula>INDIRECT("E"&amp;ROW())="Booked to fit"</formula>
    </cfRule>
    <cfRule type="expression" dxfId="21784" priority="16398" stopIfTrue="1">
      <formula>INDIRECT("E"&amp;ROW())="Delivered To Depot/Container"</formula>
    </cfRule>
    <cfRule type="expression" dxfId="21783" priority="16399" stopIfTrue="1">
      <formula>INDIRECT("E"&amp;ROW())="Called Off"</formula>
    </cfRule>
    <cfRule type="expression" dxfId="21782" priority="16400" stopIfTrue="1">
      <formula>INDIRECT("E"&amp;ROW())="Await Client Approval"</formula>
    </cfRule>
    <cfRule type="expression" dxfId="21781" priority="16401" stopIfTrue="1">
      <formula>INDIRECT("E"&amp;ROW())="SCOPE SURVEY"</formula>
    </cfRule>
    <cfRule type="expression" dxfId="21780" priority="16402" stopIfTrue="1">
      <formula>INDIRECT("E"&amp;ROW())="Priced"</formula>
    </cfRule>
    <cfRule type="expression" dxfId="21779" priority="16403" stopIfTrue="1">
      <formula>INDIRECT("E"&amp;ROW())="Sent for pricing"</formula>
    </cfRule>
    <cfRule type="expression" dxfId="21778" priority="16404" stopIfTrue="1">
      <formula>INDIRECT("E"&amp;ROW())="Await"</formula>
    </cfRule>
    <cfRule type="expression" dxfId="21777" priority="16405" stopIfTrue="1">
      <formula>INDIRECT("E"&amp;ROW())="CLEANSED"</formula>
    </cfRule>
    <cfRule type="expression" dxfId="21776" priority="16406" stopIfTrue="1">
      <formula>INDIRECT("E"&amp;ROW())="PM TO CLEANSE"</formula>
    </cfRule>
    <cfRule type="expression" dxfId="21775" priority="16407" stopIfTrue="1">
      <formula>INDIRECT("E"&amp;ROW())="Survey Received"</formula>
    </cfRule>
    <cfRule type="expression" dxfId="21774" priority="16408" stopIfTrue="1">
      <formula>INDIRECT("E"&amp;ROW())="Survey Booked"</formula>
    </cfRule>
  </conditionalFormatting>
  <conditionalFormatting sqref="A284:H285 A325:H345 A349:H354">
    <cfRule type="expression" dxfId="21773" priority="18314" stopIfTrue="1">
      <formula>INDIRECT("E"&amp;ROW())="Booked to fit"</formula>
    </cfRule>
    <cfRule type="expression" dxfId="21772" priority="18315" stopIfTrue="1">
      <formula>INDIRECT("E"&amp;ROW())="Delivered To Depot/Container"</formula>
    </cfRule>
    <cfRule type="expression" dxfId="21771" priority="18316" stopIfTrue="1">
      <formula>INDIRECT("E"&amp;ROW())="Called Off"</formula>
    </cfRule>
    <cfRule type="expression" dxfId="21770" priority="18317" stopIfTrue="1">
      <formula>INDIRECT("E"&amp;ROW())="Await Client Approval"</formula>
    </cfRule>
    <cfRule type="expression" dxfId="21769" priority="18318" stopIfTrue="1">
      <formula>INDIRECT("E"&amp;ROW())="SCOPE SURVEY"</formula>
    </cfRule>
    <cfRule type="expression" dxfId="21768" priority="18319" stopIfTrue="1">
      <formula>INDIRECT("E"&amp;ROW())="Priced"</formula>
    </cfRule>
    <cfRule type="expression" dxfId="21767" priority="18320" stopIfTrue="1">
      <formula>INDIRECT("E"&amp;ROW())="Sent for pricing"</formula>
    </cfRule>
    <cfRule type="expression" dxfId="21766" priority="18321" stopIfTrue="1">
      <formula>INDIRECT("E"&amp;ROW())="Await"</formula>
    </cfRule>
    <cfRule type="expression" dxfId="21765" priority="18322" stopIfTrue="1">
      <formula>INDIRECT("E"&amp;ROW())="CLEANSED"</formula>
    </cfRule>
    <cfRule type="expression" dxfId="21764" priority="18323" stopIfTrue="1">
      <formula>INDIRECT("E"&amp;ROW())="PM TO CLEANSE"</formula>
    </cfRule>
    <cfRule type="expression" dxfId="21763" priority="18324" stopIfTrue="1">
      <formula>INDIRECT("E"&amp;ROW())="Survey Received"</formula>
    </cfRule>
    <cfRule type="expression" dxfId="21762" priority="18325" stopIfTrue="1">
      <formula>INDIRECT("E"&amp;ROW())="Survey Booked"</formula>
    </cfRule>
  </conditionalFormatting>
  <conditionalFormatting sqref="A284:H285 A349:H354 A325:H345">
    <cfRule type="expression" dxfId="21761" priority="18313" stopIfTrue="1">
      <formula>INDIRECT("E"&amp;ROW())="Fitted"</formula>
    </cfRule>
  </conditionalFormatting>
  <conditionalFormatting sqref="A284:H288 E630 E796">
    <cfRule type="expression" dxfId="21760" priority="18273" stopIfTrue="1">
      <formula>INDIRECT("E"&amp;ROW())="Recall Required"</formula>
    </cfRule>
  </conditionalFormatting>
  <conditionalFormatting sqref="A286:H286">
    <cfRule type="expression" dxfId="21759" priority="18277" stopIfTrue="1">
      <formula>INDIRECT("E"&amp;ROW())="Duplicate"</formula>
    </cfRule>
    <cfRule type="expression" dxfId="21758" priority="18278" stopIfTrue="1">
      <formula>INDIRECT("E"&amp;ROW())="Handed Back"</formula>
    </cfRule>
    <cfRule type="expression" dxfId="21757" priority="18279" stopIfTrue="1">
      <formula>INDIRECT("E"&amp;ROW())="Refusal"</formula>
    </cfRule>
    <cfRule type="expression" dxfId="21756" priority="18280" stopIfTrue="1">
      <formula>INDIRECT("E"&amp;ROW())="No Access install"</formula>
    </cfRule>
    <cfRule type="expression" dxfId="21755" priority="18281" stopIfTrue="1">
      <formula>INDIRECT("E"&amp;ROW())="No Access survey"</formula>
    </cfRule>
    <cfRule type="expression" dxfId="21754" priority="18282" stopIfTrue="1">
      <formula>INDIRECT("E"&amp;ROW())="NWR"</formula>
    </cfRule>
    <cfRule type="expression" dxfId="21753" priority="18283" stopIfTrue="1">
      <formula>INDIRECT("E"&amp;ROW())="Cancelled"</formula>
    </cfRule>
    <cfRule type="expression" dxfId="21752" priority="18284" stopIfTrue="1">
      <formula>INDIRECT("E"&amp;ROW())="On hold"</formula>
    </cfRule>
    <cfRule type="expression" dxfId="21751" priority="18285" stopIfTrue="1">
      <formula>INDIRECT("E"&amp;ROW())="Handed Over"</formula>
    </cfRule>
    <cfRule type="expression" dxfId="21750" priority="18286" stopIfTrue="1">
      <formula>INDIRECT("E"&amp;ROW())="Fitted"</formula>
    </cfRule>
    <cfRule type="expression" dxfId="21749" priority="18287" stopIfTrue="1">
      <formula>INDIRECT("E"&amp;ROW())="Booked to fit"</formula>
    </cfRule>
    <cfRule type="expression" dxfId="21748" priority="18288" stopIfTrue="1">
      <formula>INDIRECT("E"&amp;ROW())="Delivered To Depot/Container"</formula>
    </cfRule>
    <cfRule type="expression" dxfId="21747" priority="18289" stopIfTrue="1">
      <formula>INDIRECT("E"&amp;ROW())="Called Off"</formula>
    </cfRule>
    <cfRule type="expression" dxfId="21746" priority="18290" stopIfTrue="1">
      <formula>INDIRECT("E"&amp;ROW())="Await Client Approval"</formula>
    </cfRule>
    <cfRule type="expression" dxfId="21745" priority="18291" stopIfTrue="1">
      <formula>INDIRECT("E"&amp;ROW())="SCOPE SURVEY"</formula>
    </cfRule>
    <cfRule type="expression" dxfId="21744" priority="18292" stopIfTrue="1">
      <formula>INDIRECT("E"&amp;ROW())="Priced"</formula>
    </cfRule>
    <cfRule type="expression" dxfId="21743" priority="18293" stopIfTrue="1">
      <formula>INDIRECT("E"&amp;ROW())="Sent for pricing"</formula>
    </cfRule>
    <cfRule type="expression" dxfId="21742" priority="18294" stopIfTrue="1">
      <formula>INDIRECT("E"&amp;ROW())="Await"</formula>
    </cfRule>
    <cfRule type="expression" dxfId="21741" priority="18295" stopIfTrue="1">
      <formula>INDIRECT("E"&amp;ROW())="CLEANSED"</formula>
    </cfRule>
    <cfRule type="expression" dxfId="21740" priority="18296" stopIfTrue="1">
      <formula>INDIRECT("E"&amp;ROW())="PM TO CLEANSE"</formula>
    </cfRule>
    <cfRule type="expression" dxfId="21739" priority="18297" stopIfTrue="1">
      <formula>INDIRECT("E"&amp;ROW())="Survey Received"</formula>
    </cfRule>
    <cfRule type="expression" dxfId="21738" priority="18298" stopIfTrue="1">
      <formula>INDIRECT("E"&amp;ROW())="Survey Booked"</formula>
    </cfRule>
  </conditionalFormatting>
  <conditionalFormatting sqref="A286:H288">
    <cfRule type="expression" dxfId="21737" priority="18274" stopIfTrue="1">
      <formula>INDIRECT("E"&amp;ROW())="Supply Only"</formula>
    </cfRule>
    <cfRule type="expression" dxfId="21736" priority="18275" stopIfTrue="1">
      <formula>INDIRECT("E"&amp;ROW())="Part Fitted"</formula>
    </cfRule>
    <cfRule type="expression" dxfId="21735" priority="18276" stopIfTrue="1">
      <formula>INDIRECT("E"&amp;ROW())="confirmed"</formula>
    </cfRule>
  </conditionalFormatting>
  <conditionalFormatting sqref="A287:H288 C289:D290">
    <cfRule type="expression" dxfId="21734" priority="18607" stopIfTrue="1">
      <formula>INDIRECT("E"&amp;ROW())="Cancelled"</formula>
    </cfRule>
    <cfRule type="expression" dxfId="21733" priority="18608" stopIfTrue="1">
      <formula>INDIRECT("E"&amp;ROW())="On hold"</formula>
    </cfRule>
    <cfRule type="expression" dxfId="21732" priority="18609" stopIfTrue="1">
      <formula>INDIRECT("E"&amp;ROW())="Handed Over"</formula>
    </cfRule>
    <cfRule type="expression" dxfId="21731" priority="18610" stopIfTrue="1">
      <formula>INDIRECT("E"&amp;ROW())="Fitted"</formula>
    </cfRule>
    <cfRule type="expression" dxfId="21730" priority="18611" stopIfTrue="1">
      <formula>INDIRECT("E"&amp;ROW())="Booked to fit"</formula>
    </cfRule>
    <cfRule type="expression" dxfId="21729" priority="18612" stopIfTrue="1">
      <formula>INDIRECT("E"&amp;ROW())="Delivered To Depot/Container"</formula>
    </cfRule>
    <cfRule type="expression" dxfId="21728" priority="18613" stopIfTrue="1">
      <formula>INDIRECT("E"&amp;ROW())="Called Off"</formula>
    </cfRule>
    <cfRule type="expression" dxfId="21727" priority="18614" stopIfTrue="1">
      <formula>INDIRECT("E"&amp;ROW())="Await Client Approval"</formula>
    </cfRule>
    <cfRule type="expression" dxfId="21726" priority="18615" stopIfTrue="1">
      <formula>INDIRECT("E"&amp;ROW())="SCOPE SURVEY"</formula>
    </cfRule>
    <cfRule type="expression" dxfId="21725" priority="18616" stopIfTrue="1">
      <formula>INDIRECT("E"&amp;ROW())="Priced"</formula>
    </cfRule>
    <cfRule type="expression" dxfId="21724" priority="18617" stopIfTrue="1">
      <formula>INDIRECT("E"&amp;ROW())="Sent for pricing"</formula>
    </cfRule>
    <cfRule type="expression" dxfId="21723" priority="18618" stopIfTrue="1">
      <formula>INDIRECT("E"&amp;ROW())="Await"</formula>
    </cfRule>
    <cfRule type="expression" dxfId="21722" priority="18619" stopIfTrue="1">
      <formula>INDIRECT("E"&amp;ROW())="CLEANSED"</formula>
    </cfRule>
    <cfRule type="expression" dxfId="21721" priority="18620" stopIfTrue="1">
      <formula>INDIRECT("E"&amp;ROW())="PM TO CLEANSE"</formula>
    </cfRule>
    <cfRule type="expression" dxfId="21720" priority="18621" stopIfTrue="1">
      <formula>INDIRECT("E"&amp;ROW())="Survey Received"</formula>
    </cfRule>
    <cfRule type="expression" dxfId="21719" priority="18622" stopIfTrue="1">
      <formula>INDIRECT("E"&amp;ROW())="Survey Booked"</formula>
    </cfRule>
  </conditionalFormatting>
  <conditionalFormatting sqref="A287:H288">
    <cfRule type="expression" dxfId="21718" priority="18601" stopIfTrue="1">
      <formula>INDIRECT("E"&amp;ROW())="Duplicate"</formula>
    </cfRule>
    <cfRule type="expression" dxfId="21717" priority="18602" stopIfTrue="1">
      <formula>INDIRECT("E"&amp;ROW())="Handed Back"</formula>
    </cfRule>
    <cfRule type="expression" dxfId="21716" priority="18603" stopIfTrue="1">
      <formula>INDIRECT("E"&amp;ROW())="Refusal"</formula>
    </cfRule>
    <cfRule type="expression" dxfId="21715" priority="18604" stopIfTrue="1">
      <formula>INDIRECT("E"&amp;ROW())="No Access install"</formula>
    </cfRule>
    <cfRule type="expression" dxfId="21714" priority="18605" stopIfTrue="1">
      <formula>INDIRECT("E"&amp;ROW())="No Access survey"</formula>
    </cfRule>
    <cfRule type="expression" dxfId="21713" priority="18606" stopIfTrue="1">
      <formula>INDIRECT("E"&amp;ROW())="NWR"</formula>
    </cfRule>
  </conditionalFormatting>
  <conditionalFormatting sqref="A298:H298 E397:E399 E402 I553:I554 A554:H554 I556:I558 A557:H558 A572:H580 A791:H796 A773:H773">
    <cfRule type="expression" dxfId="21712" priority="16493" stopIfTrue="1">
      <formula>INDIRECT("E"&amp;ROW())="Part Fitted"</formula>
    </cfRule>
  </conditionalFormatting>
  <conditionalFormatting sqref="A298:H298 E397:E399 E402 I553:I554 A554:H554 I556:I558 A557:H558 A572:H580 A791:H796 A773:H773">
    <cfRule type="expression" dxfId="21711" priority="16492" stopIfTrue="1">
      <formula>INDIRECT("E"&amp;ROW())="Supply Only"</formula>
    </cfRule>
    <cfRule type="expression" dxfId="21710" priority="16494" stopIfTrue="1">
      <formula>INDIRECT("E"&amp;ROW())="confirmed"</formula>
    </cfRule>
    <cfRule type="expression" dxfId="21709" priority="16495" stopIfTrue="1">
      <formula>INDIRECT("E"&amp;ROW())="Duplicate"</formula>
    </cfRule>
    <cfRule type="expression" dxfId="21708" priority="16496" stopIfTrue="1">
      <formula>INDIRECT("E"&amp;ROW())="Handed Back"</formula>
    </cfRule>
    <cfRule type="expression" dxfId="21707" priority="16497" stopIfTrue="1">
      <formula>INDIRECT("E"&amp;ROW())="Refusal"</formula>
    </cfRule>
    <cfRule type="expression" dxfId="21706" priority="16498" stopIfTrue="1">
      <formula>INDIRECT("E"&amp;ROW())="No Access install"</formula>
    </cfRule>
    <cfRule type="expression" dxfId="21705" priority="16499" stopIfTrue="1">
      <formula>INDIRECT("E"&amp;ROW())="No Access survey"</formula>
    </cfRule>
    <cfRule type="expression" dxfId="21704" priority="16500" stopIfTrue="1">
      <formula>INDIRECT("E"&amp;ROW())="NWR"</formula>
    </cfRule>
    <cfRule type="expression" dxfId="21703" priority="16501" stopIfTrue="1">
      <formula>INDIRECT("E"&amp;ROW())="Cancelled"</formula>
    </cfRule>
    <cfRule type="expression" dxfId="21702" priority="16502" stopIfTrue="1">
      <formula>INDIRECT("E"&amp;ROW())="On hold"</formula>
    </cfRule>
    <cfRule type="expression" dxfId="21701" priority="16503" stopIfTrue="1">
      <formula>INDIRECT("E"&amp;ROW())="Handed Over"</formula>
    </cfRule>
    <cfRule type="expression" dxfId="21700" priority="16504" stopIfTrue="1">
      <formula>INDIRECT("E"&amp;ROW())="Fitted"</formula>
    </cfRule>
    <cfRule type="expression" dxfId="21699" priority="16505" stopIfTrue="1">
      <formula>INDIRECT("E"&amp;ROW())="Booked to fit"</formula>
    </cfRule>
    <cfRule type="expression" dxfId="21698" priority="16506" stopIfTrue="1">
      <formula>INDIRECT("E"&amp;ROW())="Delivered To Depot/Container"</formula>
    </cfRule>
    <cfRule type="expression" dxfId="21697" priority="16507" stopIfTrue="1">
      <formula>INDIRECT("E"&amp;ROW())="Called Off"</formula>
    </cfRule>
    <cfRule type="expression" dxfId="21696" priority="16508" stopIfTrue="1">
      <formula>INDIRECT("E"&amp;ROW())="Await Client Approval"</formula>
    </cfRule>
    <cfRule type="expression" dxfId="21695" priority="16509" stopIfTrue="1">
      <formula>INDIRECT("E"&amp;ROW())="SCOPE SURVEY"</formula>
    </cfRule>
    <cfRule type="expression" dxfId="21694" priority="16510" stopIfTrue="1">
      <formula>INDIRECT("E"&amp;ROW())="Priced"</formula>
    </cfRule>
    <cfRule type="expression" dxfId="21693" priority="16511" stopIfTrue="1">
      <formula>INDIRECT("E"&amp;ROW())="Sent for pricing"</formula>
    </cfRule>
    <cfRule type="expression" dxfId="21692" priority="16512" stopIfTrue="1">
      <formula>INDIRECT("E"&amp;ROW())="Await"</formula>
    </cfRule>
    <cfRule type="expression" dxfId="21691" priority="16513" stopIfTrue="1">
      <formula>INDIRECT("E"&amp;ROW())="CLEANSED"</formula>
    </cfRule>
    <cfRule type="expression" dxfId="21690" priority="16514" stopIfTrue="1">
      <formula>INDIRECT("E"&amp;ROW())="PM TO CLEANSE"</formula>
    </cfRule>
    <cfRule type="expression" dxfId="21689" priority="16515" stopIfTrue="1">
      <formula>INDIRECT("E"&amp;ROW())="Survey Received"</formula>
    </cfRule>
    <cfRule type="expression" dxfId="21688" priority="16516" stopIfTrue="1">
      <formula>INDIRECT("E"&amp;ROW())="Survey Booked"</formula>
    </cfRule>
  </conditionalFormatting>
  <conditionalFormatting sqref="A298:H298 E397:E399 E402 I553:I554 I556:I558 A554:H554 A572:H580">
    <cfRule type="expression" dxfId="21687" priority="16491" stopIfTrue="1">
      <formula>INDIRECT("E"&amp;ROW())="Recall Required"</formula>
    </cfRule>
  </conditionalFormatting>
  <conditionalFormatting sqref="A299:H309 A315:H315">
    <cfRule type="expression" dxfId="21686" priority="17942" stopIfTrue="1">
      <formula>INDIRECT("E"&amp;ROW())="Sent for pricing"</formula>
    </cfRule>
    <cfRule type="expression" dxfId="21685" priority="17943" stopIfTrue="1">
      <formula>INDIRECT("E"&amp;ROW())="Await"</formula>
    </cfRule>
    <cfRule type="expression" dxfId="21684" priority="17944" stopIfTrue="1">
      <formula>INDIRECT("E"&amp;ROW())="CLEANSED"</formula>
    </cfRule>
    <cfRule type="expression" dxfId="21683" priority="17945" stopIfTrue="1">
      <formula>INDIRECT("E"&amp;ROW())="PM TO CLEANSE"</formula>
    </cfRule>
    <cfRule type="expression" dxfId="21682" priority="17946" stopIfTrue="1">
      <formula>INDIRECT("E"&amp;ROW())="Survey Received"</formula>
    </cfRule>
    <cfRule type="expression" dxfId="21681" priority="17947" stopIfTrue="1">
      <formula>INDIRECT("E"&amp;ROW())="Survey Booked"</formula>
    </cfRule>
  </conditionalFormatting>
  <conditionalFormatting sqref="A299:H309 A488:H494 A314:I321 A334:I344 A486:H486">
    <cfRule type="expression" dxfId="21680" priority="17939" stopIfTrue="1">
      <formula>INDIRECT("E"&amp;ROW())="Await Client Approval"</formula>
    </cfRule>
  </conditionalFormatting>
  <conditionalFormatting sqref="A299:H309 A314:I321 A486:H486 A488:H494 A396:I400 A398:F402 A402:I402 A384:I393 H398:I402 A451:I451 A428:I428">
    <cfRule type="expression" dxfId="21679" priority="17941" stopIfTrue="1">
      <formula>INDIRECT("E"&amp;ROW())="Priced"</formula>
    </cfRule>
  </conditionalFormatting>
  <conditionalFormatting sqref="A299:H309 A314:I321 A334:I344 A486:H486 A488:H494">
    <cfRule type="expression" dxfId="21678" priority="17940" stopIfTrue="1">
      <formula>INDIRECT("E"&amp;ROW())="SCOPE SURVEY"</formula>
    </cfRule>
  </conditionalFormatting>
  <conditionalFormatting sqref="A299:H309">
    <cfRule type="expression" dxfId="21677" priority="17921">
      <formula>INDIRECT("D"&amp;ROW())="Yes"</formula>
    </cfRule>
    <cfRule type="expression" dxfId="21676" priority="17922" stopIfTrue="1">
      <formula>INDIRECT("E"&amp;ROW())="Recall Required"</formula>
    </cfRule>
    <cfRule type="expression" dxfId="21675" priority="17923" stopIfTrue="1">
      <formula>INDIRECT("E"&amp;ROW())="Supply Only"</formula>
    </cfRule>
    <cfRule type="expression" dxfId="21674" priority="17924" stopIfTrue="1">
      <formula>INDIRECT("E"&amp;ROW())="Part Fitted"</formula>
    </cfRule>
    <cfRule type="expression" dxfId="21673" priority="17925" stopIfTrue="1">
      <formula>INDIRECT("E"&amp;ROW())="confirmed"</formula>
    </cfRule>
    <cfRule type="expression" dxfId="21672" priority="17926" stopIfTrue="1">
      <formula>INDIRECT("E"&amp;ROW())="Duplicate"</formula>
    </cfRule>
    <cfRule type="expression" dxfId="21671" priority="17927" stopIfTrue="1">
      <formula>INDIRECT("E"&amp;ROW())="Handed Back"</formula>
    </cfRule>
    <cfRule type="expression" dxfId="21670" priority="17928" stopIfTrue="1">
      <formula>INDIRECT("E"&amp;ROW())="Refusal"</formula>
    </cfRule>
    <cfRule type="expression" dxfId="21669" priority="17929" stopIfTrue="1">
      <formula>INDIRECT("E"&amp;ROW())="No Access install"</formula>
    </cfRule>
    <cfRule type="expression" dxfId="21668" priority="17930" stopIfTrue="1">
      <formula>INDIRECT("E"&amp;ROW())="No Access survey"</formula>
    </cfRule>
    <cfRule type="expression" dxfId="21667" priority="17931" stopIfTrue="1">
      <formula>INDIRECT("E"&amp;ROW())="NWR"</formula>
    </cfRule>
    <cfRule type="expression" dxfId="21666" priority="17932" stopIfTrue="1">
      <formula>INDIRECT("E"&amp;ROW())="Cancelled"</formula>
    </cfRule>
    <cfRule type="expression" dxfId="21665" priority="17933" stopIfTrue="1">
      <formula>INDIRECT("E"&amp;ROW())="On hold"</formula>
    </cfRule>
    <cfRule type="expression" dxfId="21664" priority="17934" stopIfTrue="1">
      <formula>INDIRECT("E"&amp;ROW())="Handed Over"</formula>
    </cfRule>
    <cfRule type="expression" dxfId="21663" priority="17935" stopIfTrue="1">
      <formula>INDIRECT("E"&amp;ROW())="Fitted"</formula>
    </cfRule>
    <cfRule type="expression" dxfId="21662" priority="17936" stopIfTrue="1">
      <formula>INDIRECT("E"&amp;ROW())="Booked to fit"</formula>
    </cfRule>
    <cfRule type="expression" dxfId="21661" priority="17937" stopIfTrue="1">
      <formula>INDIRECT("E"&amp;ROW())="Delivered To Depot/Container"</formula>
    </cfRule>
    <cfRule type="expression" dxfId="21660" priority="17938" stopIfTrue="1">
      <formula>INDIRECT("E"&amp;ROW())="Called Off"</formula>
    </cfRule>
  </conditionalFormatting>
  <conditionalFormatting sqref="A301:H309 A430:H438 A768:H768 A921:H921">
    <cfRule type="expression" dxfId="21659" priority="17895" stopIfTrue="1">
      <formula>INDIRECT("E"&amp;ROW())="Recall Required"</formula>
    </cfRule>
    <cfRule type="expression" dxfId="21658" priority="17896" stopIfTrue="1">
      <formula>INDIRECT("E"&amp;ROW())="Supply Only"</formula>
    </cfRule>
    <cfRule type="expression" dxfId="21657" priority="17897" stopIfTrue="1">
      <formula>INDIRECT("E"&amp;ROW())="Part Fitted"</formula>
    </cfRule>
    <cfRule type="expression" dxfId="21656" priority="17898" stopIfTrue="1">
      <formula>INDIRECT("E"&amp;ROW())="confirmed"</formula>
    </cfRule>
    <cfRule type="expression" dxfId="21655" priority="17899" stopIfTrue="1">
      <formula>INDIRECT("E"&amp;ROW())="Duplicate"</formula>
    </cfRule>
    <cfRule type="expression" dxfId="21654" priority="17900" stopIfTrue="1">
      <formula>INDIRECT("E"&amp;ROW())="Handed Back"</formula>
    </cfRule>
    <cfRule type="expression" dxfId="21653" priority="17901" stopIfTrue="1">
      <formula>INDIRECT("E"&amp;ROW())="Refusal"</formula>
    </cfRule>
    <cfRule type="expression" dxfId="21652" priority="17902" stopIfTrue="1">
      <formula>INDIRECT("E"&amp;ROW())="No Access install"</formula>
    </cfRule>
    <cfRule type="expression" dxfId="21651" priority="17903" stopIfTrue="1">
      <formula>INDIRECT("E"&amp;ROW())="No Access survey"</formula>
    </cfRule>
    <cfRule type="expression" dxfId="21650" priority="17904" stopIfTrue="1">
      <formula>INDIRECT("E"&amp;ROW())="NWR"</formula>
    </cfRule>
    <cfRule type="expression" dxfId="21649" priority="17905" stopIfTrue="1">
      <formula>INDIRECT("E"&amp;ROW())="Cancelled"</formula>
    </cfRule>
    <cfRule type="expression" dxfId="21648" priority="17906" stopIfTrue="1">
      <formula>INDIRECT("E"&amp;ROW())="On hold"</formula>
    </cfRule>
    <cfRule type="expression" dxfId="21647" priority="17907" stopIfTrue="1">
      <formula>INDIRECT("E"&amp;ROW())="Handed Over"</formula>
    </cfRule>
    <cfRule type="expression" dxfId="21646" priority="17908" stopIfTrue="1">
      <formula>INDIRECT("E"&amp;ROW())="Fitted"</formula>
    </cfRule>
    <cfRule type="expression" dxfId="21645" priority="17909" stopIfTrue="1">
      <formula>INDIRECT("E"&amp;ROW())="Booked to fit"</formula>
    </cfRule>
    <cfRule type="expression" dxfId="21644" priority="17910" stopIfTrue="1">
      <formula>INDIRECT("E"&amp;ROW())="Delivered To Depot/Container"</formula>
    </cfRule>
    <cfRule type="expression" dxfId="21643" priority="17911" stopIfTrue="1">
      <formula>INDIRECT("E"&amp;ROW())="Called Off"</formula>
    </cfRule>
    <cfRule type="expression" dxfId="21642" priority="17912" stopIfTrue="1">
      <formula>INDIRECT("E"&amp;ROW())="Await Client Approval"</formula>
    </cfRule>
    <cfRule type="expression" dxfId="21641" priority="17913" stopIfTrue="1">
      <formula>INDIRECT("E"&amp;ROW())="SCOPE SURVEY"</formula>
    </cfRule>
    <cfRule type="expression" dxfId="21640" priority="17914" stopIfTrue="1">
      <formula>INDIRECT("E"&amp;ROW())="Priced"</formula>
    </cfRule>
    <cfRule type="expression" dxfId="21639" priority="17915" stopIfTrue="1">
      <formula>INDIRECT("E"&amp;ROW())="Sent for pricing"</formula>
    </cfRule>
    <cfRule type="expression" dxfId="21638" priority="17916" stopIfTrue="1">
      <formula>INDIRECT("E"&amp;ROW())="Await"</formula>
    </cfRule>
    <cfRule type="expression" dxfId="21637" priority="17917" stopIfTrue="1">
      <formula>INDIRECT("E"&amp;ROW())="CLEANSED"</formula>
    </cfRule>
    <cfRule type="expression" dxfId="21636" priority="17918" stopIfTrue="1">
      <formula>INDIRECT("E"&amp;ROW())="PM TO CLEANSE"</formula>
    </cfRule>
    <cfRule type="expression" dxfId="21635" priority="17919" stopIfTrue="1">
      <formula>INDIRECT("E"&amp;ROW())="Survey Received"</formula>
    </cfRule>
    <cfRule type="expression" dxfId="21634" priority="17920" stopIfTrue="1">
      <formula>INDIRECT("E"&amp;ROW())="Survey Booked"</formula>
    </cfRule>
  </conditionalFormatting>
  <conditionalFormatting sqref="A313:H315">
    <cfRule type="expression" dxfId="21633" priority="16517">
      <formula>INDIRECT("D"&amp;ROW())="Yes"</formula>
    </cfRule>
    <cfRule type="expression" dxfId="21632" priority="16518" stopIfTrue="1">
      <formula>INDIRECT("E"&amp;ROW())="Recall Required"</formula>
    </cfRule>
    <cfRule type="expression" dxfId="21631" priority="16519" stopIfTrue="1">
      <formula>INDIRECT("E"&amp;ROW())="Supply Only"</formula>
    </cfRule>
    <cfRule type="expression" dxfId="21630" priority="16520" stopIfTrue="1">
      <formula>INDIRECT("E"&amp;ROW())="Part Fitted"</formula>
    </cfRule>
    <cfRule type="expression" dxfId="21629" priority="16521" stopIfTrue="1">
      <formula>INDIRECT("E"&amp;ROW())="confirmed"</formula>
    </cfRule>
    <cfRule type="expression" dxfId="21628" priority="16522" stopIfTrue="1">
      <formula>INDIRECT("E"&amp;ROW())="Duplicate"</formula>
    </cfRule>
    <cfRule type="expression" dxfId="21627" priority="16523" stopIfTrue="1">
      <formula>INDIRECT("E"&amp;ROW())="Handed Back"</formula>
    </cfRule>
    <cfRule type="expression" dxfId="21626" priority="16524" stopIfTrue="1">
      <formula>INDIRECT("E"&amp;ROW())="Refusal"</formula>
    </cfRule>
    <cfRule type="expression" dxfId="21625" priority="16525" stopIfTrue="1">
      <formula>INDIRECT("E"&amp;ROW())="No Access install"</formula>
    </cfRule>
    <cfRule type="expression" dxfId="21624" priority="16526" stopIfTrue="1">
      <formula>INDIRECT("E"&amp;ROW())="No Access survey"</formula>
    </cfRule>
    <cfRule type="expression" dxfId="21623" priority="16527" stopIfTrue="1">
      <formula>INDIRECT("E"&amp;ROW())="NWR"</formula>
    </cfRule>
    <cfRule type="expression" dxfId="21622" priority="16528" stopIfTrue="1">
      <formula>INDIRECT("E"&amp;ROW())="Cancelled"</formula>
    </cfRule>
    <cfRule type="expression" dxfId="21621" priority="16529" stopIfTrue="1">
      <formula>INDIRECT("E"&amp;ROW())="On hold"</formula>
    </cfRule>
    <cfRule type="expression" dxfId="21620" priority="16530" stopIfTrue="1">
      <formula>INDIRECT("E"&amp;ROW())="Handed Over"</formula>
    </cfRule>
    <cfRule type="expression" dxfId="21619" priority="16531" stopIfTrue="1">
      <formula>INDIRECT("E"&amp;ROW())="Fitted"</formula>
    </cfRule>
  </conditionalFormatting>
  <conditionalFormatting sqref="A325:H345 A348:H354 A357:H363 A367:H372">
    <cfRule type="expression" dxfId="21618" priority="16223" stopIfTrue="1">
      <formula>INDIRECT("E"&amp;ROW())="Part Fitted"</formula>
    </cfRule>
    <cfRule type="expression" dxfId="21617" priority="16224" stopIfTrue="1">
      <formula>INDIRECT("E"&amp;ROW())="confirmed"</formula>
    </cfRule>
    <cfRule type="expression" dxfId="21616" priority="16225" stopIfTrue="1">
      <formula>INDIRECT("E"&amp;ROW())="Duplicate"</formula>
    </cfRule>
  </conditionalFormatting>
  <conditionalFormatting sqref="A325:H345 A349:H349 A367:H372">
    <cfRule type="expression" dxfId="21615" priority="16280" stopIfTrue="1">
      <formula>INDIRECT("E"&amp;ROW())="Handed Back"</formula>
    </cfRule>
    <cfRule type="expression" dxfId="21614" priority="16281" stopIfTrue="1">
      <formula>INDIRECT("E"&amp;ROW())="Refusal"</formula>
    </cfRule>
    <cfRule type="expression" dxfId="21613" priority="16282" stopIfTrue="1">
      <formula>INDIRECT("E"&amp;ROW())="No Access install"</formula>
    </cfRule>
    <cfRule type="expression" dxfId="21612" priority="16283" stopIfTrue="1">
      <formula>INDIRECT("E"&amp;ROW())="No Access survey"</formula>
    </cfRule>
    <cfRule type="expression" dxfId="21611" priority="16284" stopIfTrue="1">
      <formula>INDIRECT("E"&amp;ROW())="NWR"</formula>
    </cfRule>
    <cfRule type="expression" dxfId="21610" priority="16285" stopIfTrue="1">
      <formula>INDIRECT("E"&amp;ROW())="Cancelled"</formula>
    </cfRule>
    <cfRule type="expression" dxfId="21609" priority="16286" stopIfTrue="1">
      <formula>INDIRECT("E"&amp;ROW())="On hold"</formula>
    </cfRule>
  </conditionalFormatting>
  <conditionalFormatting sqref="A326:H327 A348:H349 A357:H363 I366:I372 I354">
    <cfRule type="expression" dxfId="21608" priority="16234" stopIfTrue="1">
      <formula>INDIRECT("E"&amp;ROW())="Fitted"</formula>
    </cfRule>
  </conditionalFormatting>
  <conditionalFormatting sqref="A326:H327 A348:H349 I354 A357:H357 I363 I366:I372">
    <cfRule type="expression" dxfId="21607" priority="16246" stopIfTrue="1">
      <formula>INDIRECT("E"&amp;ROW())="Survey Booked"</formula>
    </cfRule>
  </conditionalFormatting>
  <conditionalFormatting sqref="A326:H327 A348:H349 I354 A357:H357 I366:I372">
    <cfRule type="expression" dxfId="21606" priority="16245" stopIfTrue="1">
      <formula>INDIRECT("E"&amp;ROW())="Survey Received"</formula>
    </cfRule>
  </conditionalFormatting>
  <conditionalFormatting sqref="A326:H327 A348:H349 I354 A357:H363 I366:I372 A486:H486 A488:H494">
    <cfRule type="expression" dxfId="21605" priority="16244" stopIfTrue="1">
      <formula>INDIRECT("E"&amp;ROW())="PM TO CLEANSE"</formula>
    </cfRule>
  </conditionalFormatting>
  <conditionalFormatting sqref="A326:H327 A348:H349 I354 A357:H363 I366:I372 A334:I344 I384 A385:I393 A396:I400 A398:F402 H398:I402 A402:I402 A486:H486 A488:H494 A451:I451 I464:I473">
    <cfRule type="expression" dxfId="21604" priority="16235" stopIfTrue="1">
      <formula>INDIRECT("E"&amp;ROW())="Booked to fit"</formula>
    </cfRule>
  </conditionalFormatting>
  <conditionalFormatting sqref="A326:H327 A348:H349 I354 A357:H363 I366:I372">
    <cfRule type="expression" dxfId="21603" priority="16236" stopIfTrue="1">
      <formula>INDIRECT("E"&amp;ROW())="Delivered To Depot/Container"</formula>
    </cfRule>
    <cfRule type="expression" dxfId="21602" priority="16237" stopIfTrue="1">
      <formula>INDIRECT("E"&amp;ROW())="Called Off"</formula>
    </cfRule>
    <cfRule type="expression" dxfId="21601" priority="16238" stopIfTrue="1">
      <formula>INDIRECT("E"&amp;ROW())="Await Client Approval"</formula>
    </cfRule>
    <cfRule type="expression" dxfId="21600" priority="16239" stopIfTrue="1">
      <formula>INDIRECT("E"&amp;ROW())="SCOPE SURVEY"</formula>
    </cfRule>
    <cfRule type="expression" dxfId="21599" priority="16240" stopIfTrue="1">
      <formula>INDIRECT("E"&amp;ROW())="Priced"</formula>
    </cfRule>
    <cfRule type="expression" dxfId="21598" priority="16241" stopIfTrue="1">
      <formula>INDIRECT("E"&amp;ROW())="Sent for pricing"</formula>
    </cfRule>
    <cfRule type="expression" dxfId="21597" priority="16242" stopIfTrue="1">
      <formula>INDIRECT("E"&amp;ROW())="Await"</formula>
    </cfRule>
    <cfRule type="expression" dxfId="21596" priority="16243" stopIfTrue="1">
      <formula>INDIRECT("E"&amp;ROW())="CLEANSED"</formula>
    </cfRule>
  </conditionalFormatting>
  <conditionalFormatting sqref="A326:H327 A348:H354 A357:H363 I384 A385:I393 A396:I400 A398:F402 H398:I402 A402:I402 A451:I451 I349 I366:I372">
    <cfRule type="expression" dxfId="21595" priority="16227" stopIfTrue="1">
      <formula>INDIRECT("E"&amp;ROW())="Refusal"</formula>
    </cfRule>
  </conditionalFormatting>
  <conditionalFormatting sqref="A326:H327 A348:H354 I349 A357:H363 I366:I372 I384 A385:I393 A396:I400 A398:F402 H398:I402 A402:I402 A486:H486 A488:H494 I325:I345">
    <cfRule type="expression" dxfId="21594" priority="16228" stopIfTrue="1">
      <formula>INDIRECT("E"&amp;ROW())="No Access install"</formula>
    </cfRule>
  </conditionalFormatting>
  <conditionalFormatting sqref="A326:H327 A334:I344 A348:H354 A357:H363 I384 A385:I393 A396:I400 A402:I402 A451:I451 A316:I321 A290:H294 I313 A314:I314 I315">
    <cfRule type="expression" dxfId="21593" priority="16226" stopIfTrue="1">
      <formula>INDIRECT("E"&amp;ROW())="Handed Back"</formula>
    </cfRule>
  </conditionalFormatting>
  <conditionalFormatting sqref="A357:H363 A367:H372 A348:H354 A325:H345 I464:I473 A451:I451 A398:F402 H398:I402 A334:I344 I384 A385:I393 A396:I400 A402:I402">
    <cfRule type="expression" dxfId="21592" priority="16222" stopIfTrue="1">
      <formula>INDIRECT("E"&amp;ROW())="Supply Only"</formula>
    </cfRule>
  </conditionalFormatting>
  <conditionalFormatting sqref="A357:H363 A367:H372">
    <cfRule type="expression" dxfId="21591" priority="16220">
      <formula>INDIRECT("D"&amp;ROW())="Yes"</formula>
    </cfRule>
    <cfRule type="expression" dxfId="21590" priority="16221" stopIfTrue="1">
      <formula>INDIRECT("E"&amp;ROW())="Recall Required"</formula>
    </cfRule>
  </conditionalFormatting>
  <conditionalFormatting sqref="A358:H363 A367:H372 A464:I466 A487:I487">
    <cfRule type="expression" dxfId="21589" priority="16299" stopIfTrue="1">
      <formula>INDIRECT("E"&amp;ROW())="Survey Received"</formula>
    </cfRule>
    <cfRule type="expression" dxfId="21588" priority="16300" stopIfTrue="1">
      <formula>INDIRECT("E"&amp;ROW())="Survey Booked"</formula>
    </cfRule>
  </conditionalFormatting>
  <conditionalFormatting sqref="A367:H372 A464:I466 A487:I487">
    <cfRule type="expression" dxfId="21587" priority="16298" stopIfTrue="1">
      <formula>INDIRECT("E"&amp;ROW())="PM TO CLEANSE"</formula>
    </cfRule>
  </conditionalFormatting>
  <conditionalFormatting sqref="A367:H372">
    <cfRule type="expression" dxfId="21586" priority="16287" stopIfTrue="1">
      <formula>INDIRECT("E"&amp;ROW())="Handed Over"</formula>
    </cfRule>
    <cfRule type="expression" dxfId="21585" priority="16288" stopIfTrue="1">
      <formula>INDIRECT("E"&amp;ROW())="Fitted"</formula>
    </cfRule>
    <cfRule type="expression" dxfId="21584" priority="16289" stopIfTrue="1">
      <formula>INDIRECT("E"&amp;ROW())="Booked to fit"</formula>
    </cfRule>
    <cfRule type="expression" dxfId="21583" priority="16290" stopIfTrue="1">
      <formula>INDIRECT("E"&amp;ROW())="Delivered To Depot/Container"</formula>
    </cfRule>
    <cfRule type="expression" dxfId="21582" priority="16291" stopIfTrue="1">
      <formula>INDIRECT("E"&amp;ROW())="Called Off"</formula>
    </cfRule>
    <cfRule type="expression" dxfId="21581" priority="16292" stopIfTrue="1">
      <formula>INDIRECT("E"&amp;ROW())="Await Client Approval"</formula>
    </cfRule>
    <cfRule type="expression" dxfId="21580" priority="16293" stopIfTrue="1">
      <formula>INDIRECT("E"&amp;ROW())="SCOPE SURVEY"</formula>
    </cfRule>
    <cfRule type="expression" dxfId="21579" priority="16294" stopIfTrue="1">
      <formula>INDIRECT("E"&amp;ROW())="Priced"</formula>
    </cfRule>
    <cfRule type="expression" dxfId="21578" priority="16295" stopIfTrue="1">
      <formula>INDIRECT("E"&amp;ROW())="Sent for pricing"</formula>
    </cfRule>
    <cfRule type="expression" dxfId="21577" priority="16296" stopIfTrue="1">
      <formula>INDIRECT("E"&amp;ROW())="Await"</formula>
    </cfRule>
    <cfRule type="expression" dxfId="21576" priority="16297" stopIfTrue="1">
      <formula>INDIRECT("E"&amp;ROW())="CLEANSED"</formula>
    </cfRule>
  </conditionalFormatting>
  <conditionalFormatting sqref="A384:H384 A428:H428">
    <cfRule type="expression" dxfId="21575" priority="18110">
      <formula>INDIRECT("D"&amp;ROW())="Yes"</formula>
    </cfRule>
    <cfRule type="expression" dxfId="21574" priority="18111" stopIfTrue="1">
      <formula>INDIRECT("E"&amp;ROW())="Recall Required"</formula>
    </cfRule>
    <cfRule type="expression" dxfId="21573" priority="18112" stopIfTrue="1">
      <formula>INDIRECT("E"&amp;ROW())="Supply Only"</formula>
    </cfRule>
    <cfRule type="expression" dxfId="21572" priority="18113" stopIfTrue="1">
      <formula>INDIRECT("E"&amp;ROW())="Part Fitted"</formula>
    </cfRule>
    <cfRule type="expression" dxfId="21571" priority="18114" stopIfTrue="1">
      <formula>INDIRECT("E"&amp;ROW())="confirmed"</formula>
    </cfRule>
    <cfRule type="expression" dxfId="21570" priority="18115" stopIfTrue="1">
      <formula>INDIRECT("E"&amp;ROW())="Duplicate"</formula>
    </cfRule>
    <cfRule type="expression" dxfId="21569" priority="18116" stopIfTrue="1">
      <formula>INDIRECT("E"&amp;ROW())="Handed Back"</formula>
    </cfRule>
    <cfRule type="expression" dxfId="21568" priority="18117" stopIfTrue="1">
      <formula>INDIRECT("E"&amp;ROW())="Refusal"</formula>
    </cfRule>
    <cfRule type="expression" dxfId="21567" priority="18118" stopIfTrue="1">
      <formula>INDIRECT("E"&amp;ROW())="No Access install"</formula>
    </cfRule>
    <cfRule type="expression" dxfId="21566" priority="18119" stopIfTrue="1">
      <formula>INDIRECT("E"&amp;ROW())="No Access survey"</formula>
    </cfRule>
    <cfRule type="expression" dxfId="21565" priority="18120" stopIfTrue="1">
      <formula>INDIRECT("E"&amp;ROW())="NWR"</formula>
    </cfRule>
    <cfRule type="expression" dxfId="21564" priority="18121" stopIfTrue="1">
      <formula>INDIRECT("E"&amp;ROW())="Cancelled"</formula>
    </cfRule>
    <cfRule type="expression" dxfId="21563" priority="18122" stopIfTrue="1">
      <formula>INDIRECT("E"&amp;ROW())="On hold"</formula>
    </cfRule>
    <cfRule type="expression" dxfId="21562" priority="18124" stopIfTrue="1">
      <formula>INDIRECT("E"&amp;ROW())="Fitted"</formula>
    </cfRule>
    <cfRule type="expression" dxfId="21561" priority="18125" stopIfTrue="1">
      <formula>INDIRECT("E"&amp;ROW())="Booked to fit"</formula>
    </cfRule>
    <cfRule type="expression" dxfId="21560" priority="18127" stopIfTrue="1">
      <formula>INDIRECT("E"&amp;ROW())="Called Off"</formula>
    </cfRule>
    <cfRule type="expression" dxfId="21559" priority="18128" stopIfTrue="1">
      <formula>INDIRECT("E"&amp;ROW())="Await Client Approval"</formula>
    </cfRule>
    <cfRule type="expression" dxfId="21558" priority="18129" stopIfTrue="1">
      <formula>INDIRECT("E"&amp;ROW())="SCOPE SURVEY"</formula>
    </cfRule>
    <cfRule type="expression" dxfId="21557" priority="18131" stopIfTrue="1">
      <formula>INDIRECT("E"&amp;ROW())="Sent for pricing"</formula>
    </cfRule>
    <cfRule type="expression" dxfId="21556" priority="18132" stopIfTrue="1">
      <formula>INDIRECT("E"&amp;ROW())="Await"</formula>
    </cfRule>
    <cfRule type="expression" dxfId="21555" priority="18133" stopIfTrue="1">
      <formula>INDIRECT("E"&amp;ROW())="CLEANSED"</formula>
    </cfRule>
    <cfRule type="expression" dxfId="21554" priority="18134" stopIfTrue="1">
      <formula>INDIRECT("E"&amp;ROW())="PM TO CLEANSE"</formula>
    </cfRule>
    <cfRule type="expression" dxfId="21553" priority="18135" stopIfTrue="1">
      <formula>INDIRECT("E"&amp;ROW())="Survey Received"</formula>
    </cfRule>
    <cfRule type="expression" dxfId="21552" priority="18136" stopIfTrue="1">
      <formula>INDIRECT("E"&amp;ROW())="Survey Booked"</formula>
    </cfRule>
  </conditionalFormatting>
  <conditionalFormatting sqref="A416:H416 A443:H451">
    <cfRule type="expression" dxfId="21551" priority="15627" stopIfTrue="1">
      <formula>INDIRECT("E"&amp;ROW())="Recall Required"</formula>
    </cfRule>
    <cfRule type="expression" dxfId="21550" priority="15628" stopIfTrue="1">
      <formula>INDIRECT("E"&amp;ROW())="Supply Only"</formula>
    </cfRule>
    <cfRule type="expression" dxfId="21549" priority="15629" stopIfTrue="1">
      <formula>INDIRECT("E"&amp;ROW())="Part Fitted"</formula>
    </cfRule>
    <cfRule type="expression" dxfId="21548" priority="15630" stopIfTrue="1">
      <formula>INDIRECT("E"&amp;ROW())="confirmed"</formula>
    </cfRule>
    <cfRule type="expression" dxfId="21547" priority="15631" stopIfTrue="1">
      <formula>INDIRECT("E"&amp;ROW())="Duplicate"</formula>
    </cfRule>
    <cfRule type="expression" dxfId="21546" priority="15632" stopIfTrue="1">
      <formula>INDIRECT("E"&amp;ROW())="Handed Back"</formula>
    </cfRule>
    <cfRule type="expression" dxfId="21545" priority="15633" stopIfTrue="1">
      <formula>INDIRECT("E"&amp;ROW())="Refusal"</formula>
    </cfRule>
    <cfRule type="expression" dxfId="21544" priority="15634" stopIfTrue="1">
      <formula>INDIRECT("E"&amp;ROW())="No Access install"</formula>
    </cfRule>
    <cfRule type="expression" dxfId="21543" priority="15635" stopIfTrue="1">
      <formula>INDIRECT("E"&amp;ROW())="No Access survey"</formula>
    </cfRule>
    <cfRule type="expression" dxfId="21542" priority="15636" stopIfTrue="1">
      <formula>INDIRECT("E"&amp;ROW())="NWR"</formula>
    </cfRule>
    <cfRule type="expression" dxfId="21541" priority="15637" stopIfTrue="1">
      <formula>INDIRECT("E"&amp;ROW())="Cancelled"</formula>
    </cfRule>
    <cfRule type="expression" dxfId="21540" priority="15638" stopIfTrue="1">
      <formula>INDIRECT("E"&amp;ROW())="On hold"</formula>
    </cfRule>
    <cfRule type="expression" dxfId="21539" priority="15639" stopIfTrue="1">
      <formula>INDIRECT("E"&amp;ROW())="Handed Over"</formula>
    </cfRule>
    <cfRule type="expression" dxfId="21538" priority="15640" stopIfTrue="1">
      <formula>INDIRECT("E"&amp;ROW())="Fitted"</formula>
    </cfRule>
    <cfRule type="expression" dxfId="21537" priority="15641" stopIfTrue="1">
      <formula>INDIRECT("E"&amp;ROW())="Booked to fit"</formula>
    </cfRule>
    <cfRule type="expression" dxfId="21536" priority="15642" stopIfTrue="1">
      <formula>INDIRECT("E"&amp;ROW())="Delivered To Depot/Container"</formula>
    </cfRule>
    <cfRule type="expression" dxfId="21535" priority="15643" stopIfTrue="1">
      <formula>INDIRECT("E"&amp;ROW())="Called Off"</formula>
    </cfRule>
    <cfRule type="expression" dxfId="21534" priority="15644" stopIfTrue="1">
      <formula>INDIRECT("E"&amp;ROW())="Await Client Approval"</formula>
    </cfRule>
    <cfRule type="expression" dxfId="21533" priority="15645" stopIfTrue="1">
      <formula>INDIRECT("E"&amp;ROW())="SCOPE SURVEY"</formula>
    </cfRule>
    <cfRule type="expression" dxfId="21532" priority="15646" stopIfTrue="1">
      <formula>INDIRECT("E"&amp;ROW())="Priced"</formula>
    </cfRule>
    <cfRule type="expression" dxfId="21531" priority="15647" stopIfTrue="1">
      <formula>INDIRECT("E"&amp;ROW())="Sent for pricing"</formula>
    </cfRule>
    <cfRule type="expression" dxfId="21530" priority="15648" stopIfTrue="1">
      <formula>INDIRECT("E"&amp;ROW())="Await"</formula>
    </cfRule>
    <cfRule type="expression" dxfId="21529" priority="15649" stopIfTrue="1">
      <formula>INDIRECT("E"&amp;ROW())="CLEANSED"</formula>
    </cfRule>
    <cfRule type="expression" dxfId="21528" priority="15650" stopIfTrue="1">
      <formula>INDIRECT("E"&amp;ROW())="PM TO CLEANSE"</formula>
    </cfRule>
    <cfRule type="expression" dxfId="21527" priority="15651" stopIfTrue="1">
      <formula>INDIRECT("E"&amp;ROW())="Survey Received"</formula>
    </cfRule>
    <cfRule type="expression" dxfId="21526" priority="15652" stopIfTrue="1">
      <formula>INDIRECT("E"&amp;ROW())="Survey Booked"</formula>
    </cfRule>
  </conditionalFormatting>
  <conditionalFormatting sqref="A417:H424 A653:G656 A675:H680 A759:H764 A888:H893">
    <cfRule type="expression" dxfId="21525" priority="15681" stopIfTrue="1">
      <formula>INDIRECT("E"&amp;ROW())="Recall Required"</formula>
    </cfRule>
    <cfRule type="expression" dxfId="21524" priority="15682" stopIfTrue="1">
      <formula>INDIRECT("E"&amp;ROW())="Supply Only"</formula>
    </cfRule>
    <cfRule type="expression" dxfId="21523" priority="15683" stopIfTrue="1">
      <formula>INDIRECT("E"&amp;ROW())="Part Fitted"</formula>
    </cfRule>
    <cfRule type="expression" dxfId="21522" priority="15684" stopIfTrue="1">
      <formula>INDIRECT("E"&amp;ROW())="confirmed"</formula>
    </cfRule>
    <cfRule type="expression" dxfId="21521" priority="15685" stopIfTrue="1">
      <formula>INDIRECT("E"&amp;ROW())="Duplicate"</formula>
    </cfRule>
    <cfRule type="expression" dxfId="21520" priority="15686" stopIfTrue="1">
      <formula>INDIRECT("E"&amp;ROW())="Handed Back"</formula>
    </cfRule>
    <cfRule type="expression" dxfId="21519" priority="15687" stopIfTrue="1">
      <formula>INDIRECT("E"&amp;ROW())="Refusal"</formula>
    </cfRule>
    <cfRule type="expression" dxfId="21518" priority="15688" stopIfTrue="1">
      <formula>INDIRECT("E"&amp;ROW())="No Access install"</formula>
    </cfRule>
    <cfRule type="expression" dxfId="21517" priority="15689" stopIfTrue="1">
      <formula>INDIRECT("E"&amp;ROW())="No Access survey"</formula>
    </cfRule>
    <cfRule type="expression" dxfId="21516" priority="15690" stopIfTrue="1">
      <formula>INDIRECT("E"&amp;ROW())="NWR"</formula>
    </cfRule>
    <cfRule type="expression" dxfId="21515" priority="15691" stopIfTrue="1">
      <formula>INDIRECT("E"&amp;ROW())="Cancelled"</formula>
    </cfRule>
    <cfRule type="expression" dxfId="21514" priority="15692" stopIfTrue="1">
      <formula>INDIRECT("E"&amp;ROW())="On hold"</formula>
    </cfRule>
    <cfRule type="expression" dxfId="21513" priority="15693" stopIfTrue="1">
      <formula>INDIRECT("E"&amp;ROW())="Handed Over"</formula>
    </cfRule>
    <cfRule type="expression" dxfId="21512" priority="15694" stopIfTrue="1">
      <formula>INDIRECT("E"&amp;ROW())="Fitted"</formula>
    </cfRule>
    <cfRule type="expression" dxfId="21511" priority="15695" stopIfTrue="1">
      <formula>INDIRECT("E"&amp;ROW())="Booked to fit"</formula>
    </cfRule>
    <cfRule type="expression" dxfId="21510" priority="15696" stopIfTrue="1">
      <formula>INDIRECT("E"&amp;ROW())="Delivered To Depot/Container"</formula>
    </cfRule>
    <cfRule type="expression" dxfId="21509" priority="15697" stopIfTrue="1">
      <formula>INDIRECT("E"&amp;ROW())="Called Off"</formula>
    </cfRule>
    <cfRule type="expression" dxfId="21508" priority="15698" stopIfTrue="1">
      <formula>INDIRECT("E"&amp;ROW())="Await Client Approval"</formula>
    </cfRule>
    <cfRule type="expression" dxfId="21507" priority="15699" stopIfTrue="1">
      <formula>INDIRECT("E"&amp;ROW())="SCOPE SURVEY"</formula>
    </cfRule>
    <cfRule type="expression" dxfId="21506" priority="15700" stopIfTrue="1">
      <formula>INDIRECT("E"&amp;ROW())="Priced"</formula>
    </cfRule>
    <cfRule type="expression" dxfId="21505" priority="15701" stopIfTrue="1">
      <formula>INDIRECT("E"&amp;ROW())="Sent for pricing"</formula>
    </cfRule>
    <cfRule type="expression" dxfId="21504" priority="15702" stopIfTrue="1">
      <formula>INDIRECT("E"&amp;ROW())="Await"</formula>
    </cfRule>
    <cfRule type="expression" dxfId="21503" priority="15703" stopIfTrue="1">
      <formula>INDIRECT("E"&amp;ROW())="CLEANSED"</formula>
    </cfRule>
    <cfRule type="expression" dxfId="21502" priority="15704" stopIfTrue="1">
      <formula>INDIRECT("E"&amp;ROW())="PM TO CLEANSE"</formula>
    </cfRule>
    <cfRule type="expression" dxfId="21501" priority="15705" stopIfTrue="1">
      <formula>INDIRECT("E"&amp;ROW())="Survey Received"</formula>
    </cfRule>
    <cfRule type="expression" dxfId="21500" priority="15706" stopIfTrue="1">
      <formula>INDIRECT("E"&amp;ROW())="Survey Booked"</formula>
    </cfRule>
  </conditionalFormatting>
  <conditionalFormatting sqref="A417:H424 A675:H680 A759:H764 A653:G656 A888:H893">
    <cfRule type="expression" dxfId="21499" priority="15680">
      <formula>INDIRECT("D"&amp;ROW())="Yes"</formula>
    </cfRule>
  </conditionalFormatting>
  <conditionalFormatting sqref="A429:H429 A638:H643 A652:H652 E794:E796">
    <cfRule type="expression" dxfId="21498" priority="14873" stopIfTrue="1">
      <formula>INDIRECT("E"&amp;ROW())="Part Fitted"</formula>
    </cfRule>
  </conditionalFormatting>
  <conditionalFormatting sqref="A429:H429 E794:E796 A638:H643 A652:H652">
    <cfRule type="expression" dxfId="21497" priority="14871" stopIfTrue="1">
      <formula>INDIRECT("E"&amp;ROW())="Recall Required"</formula>
    </cfRule>
    <cfRule type="expression" dxfId="21496" priority="14872" stopIfTrue="1">
      <formula>INDIRECT("E"&amp;ROW())="Supply Only"</formula>
    </cfRule>
    <cfRule type="expression" dxfId="21495" priority="14874" stopIfTrue="1">
      <formula>INDIRECT("E"&amp;ROW())="confirmed"</formula>
    </cfRule>
    <cfRule type="expression" dxfId="21494" priority="14875" stopIfTrue="1">
      <formula>INDIRECT("E"&amp;ROW())="Duplicate"</formula>
    </cfRule>
    <cfRule type="expression" dxfId="21493" priority="14876" stopIfTrue="1">
      <formula>INDIRECT("E"&amp;ROW())="Handed Back"</formula>
    </cfRule>
    <cfRule type="expression" dxfId="21492" priority="14877" stopIfTrue="1">
      <formula>INDIRECT("E"&amp;ROW())="Refusal"</formula>
    </cfRule>
    <cfRule type="expression" dxfId="21491" priority="14878" stopIfTrue="1">
      <formula>INDIRECT("E"&amp;ROW())="No Access install"</formula>
    </cfRule>
    <cfRule type="expression" dxfId="21490" priority="14879" stopIfTrue="1">
      <formula>INDIRECT("E"&amp;ROW())="No Access survey"</formula>
    </cfRule>
    <cfRule type="expression" dxfId="21489" priority="14880" stopIfTrue="1">
      <formula>INDIRECT("E"&amp;ROW())="NWR"</formula>
    </cfRule>
    <cfRule type="expression" dxfId="21488" priority="14881" stopIfTrue="1">
      <formula>INDIRECT("E"&amp;ROW())="Cancelled"</formula>
    </cfRule>
    <cfRule type="expression" dxfId="21487" priority="14882" stopIfTrue="1">
      <formula>INDIRECT("E"&amp;ROW())="On hold"</formula>
    </cfRule>
    <cfRule type="expression" dxfId="21486" priority="14883" stopIfTrue="1">
      <formula>INDIRECT("E"&amp;ROW())="Handed Over"</formula>
    </cfRule>
    <cfRule type="expression" dxfId="21485" priority="14884" stopIfTrue="1">
      <formula>INDIRECT("E"&amp;ROW())="Fitted"</formula>
    </cfRule>
    <cfRule type="expression" dxfId="21484" priority="14885" stopIfTrue="1">
      <formula>INDIRECT("E"&amp;ROW())="Booked to fit"</formula>
    </cfRule>
    <cfRule type="expression" dxfId="21483" priority="14886" stopIfTrue="1">
      <formula>INDIRECT("E"&amp;ROW())="Delivered To Depot/Container"</formula>
    </cfRule>
    <cfRule type="expression" dxfId="21482" priority="14887" stopIfTrue="1">
      <formula>INDIRECT("E"&amp;ROW())="Called Off"</formula>
    </cfRule>
    <cfRule type="expression" dxfId="21481" priority="14888" stopIfTrue="1">
      <formula>INDIRECT("E"&amp;ROW())="Await Client Approval"</formula>
    </cfRule>
    <cfRule type="expression" dxfId="21480" priority="14889" stopIfTrue="1">
      <formula>INDIRECT("E"&amp;ROW())="SCOPE SURVEY"</formula>
    </cfRule>
    <cfRule type="expression" dxfId="21479" priority="14890" stopIfTrue="1">
      <formula>INDIRECT("E"&amp;ROW())="Priced"</formula>
    </cfRule>
    <cfRule type="expression" dxfId="21478" priority="14891" stopIfTrue="1">
      <formula>INDIRECT("E"&amp;ROW())="Sent for pricing"</formula>
    </cfRule>
    <cfRule type="expression" dxfId="21477" priority="14892" stopIfTrue="1">
      <formula>INDIRECT("E"&amp;ROW())="Await"</formula>
    </cfRule>
    <cfRule type="expression" dxfId="21476" priority="14893" stopIfTrue="1">
      <formula>INDIRECT("E"&amp;ROW())="CLEANSED"</formula>
    </cfRule>
    <cfRule type="expression" dxfId="21475" priority="14894" stopIfTrue="1">
      <formula>INDIRECT("E"&amp;ROW())="PM TO CLEANSE"</formula>
    </cfRule>
    <cfRule type="expression" dxfId="21474" priority="14895" stopIfTrue="1">
      <formula>INDIRECT("E"&amp;ROW())="Survey Received"</formula>
    </cfRule>
    <cfRule type="expression" dxfId="21473" priority="14896" stopIfTrue="1">
      <formula>INDIRECT("E"&amp;ROW())="Survey Booked"</formula>
    </cfRule>
  </conditionalFormatting>
  <conditionalFormatting sqref="A430:H438 A301:H309">
    <cfRule type="expression" dxfId="21472" priority="17894">
      <formula>INDIRECT("D"&amp;ROW())="Yes"</formula>
    </cfRule>
  </conditionalFormatting>
  <conditionalFormatting sqref="A442:H442 A518:H522 A548:H554 A556:H558 A579:H580 A585:H592 A823:H833 A955:I956 A958:I960 H957:I957 A957:F957 H961 A961:F961 H964 A964:F964 H973:I974 A973:F974 A975:I975 H976:I976 A976:F976 A971:I972 A1058:I1063 A977:I982 A962:H963 I961:I964 A967:I967 A1031:I1036 C983:D983 I983">
    <cfRule type="expression" dxfId="21471" priority="15358" stopIfTrue="1">
      <formula>INDIRECT("E"&amp;ROW())="Supply Only"</formula>
    </cfRule>
    <cfRule type="expression" dxfId="21470" priority="15359" stopIfTrue="1">
      <formula>INDIRECT("E"&amp;ROW())="Part Fitted"</formula>
    </cfRule>
    <cfRule type="expression" dxfId="21469" priority="15360" stopIfTrue="1">
      <formula>INDIRECT("E"&amp;ROW())="confirmed"</formula>
    </cfRule>
    <cfRule type="expression" dxfId="21468" priority="15361" stopIfTrue="1">
      <formula>INDIRECT("E"&amp;ROW())="Duplicate"</formula>
    </cfRule>
    <cfRule type="expression" dxfId="21467" priority="15362" stopIfTrue="1">
      <formula>INDIRECT("E"&amp;ROW())="Handed Back"</formula>
    </cfRule>
    <cfRule type="expression" dxfId="21466" priority="15363" stopIfTrue="1">
      <formula>INDIRECT("E"&amp;ROW())="Refusal"</formula>
    </cfRule>
    <cfRule type="expression" dxfId="21465" priority="15364" stopIfTrue="1">
      <formula>INDIRECT("E"&amp;ROW())="No Access install"</formula>
    </cfRule>
    <cfRule type="expression" dxfId="21464" priority="15365" stopIfTrue="1">
      <formula>INDIRECT("E"&amp;ROW())="No Access survey"</formula>
    </cfRule>
    <cfRule type="expression" dxfId="21463" priority="15366" stopIfTrue="1">
      <formula>INDIRECT("E"&amp;ROW())="NWR"</formula>
    </cfRule>
    <cfRule type="expression" dxfId="21462" priority="15367" stopIfTrue="1">
      <formula>INDIRECT("E"&amp;ROW())="Cancelled"</formula>
    </cfRule>
    <cfRule type="expression" dxfId="21461" priority="15368" stopIfTrue="1">
      <formula>INDIRECT("E"&amp;ROW())="On hold"</formula>
    </cfRule>
    <cfRule type="expression" dxfId="21460" priority="15369" stopIfTrue="1">
      <formula>INDIRECT("E"&amp;ROW())="Handed Over"</formula>
    </cfRule>
    <cfRule type="expression" dxfId="21459" priority="15370" stopIfTrue="1">
      <formula>INDIRECT("E"&amp;ROW())="Fitted"</formula>
    </cfRule>
    <cfRule type="expression" dxfId="21458" priority="15371" stopIfTrue="1">
      <formula>INDIRECT("E"&amp;ROW())="Booked to fit"</formula>
    </cfRule>
    <cfRule type="expression" dxfId="21457" priority="15372" stopIfTrue="1">
      <formula>INDIRECT("E"&amp;ROW())="Delivered To Depot/Container"</formula>
    </cfRule>
    <cfRule type="expression" dxfId="21456" priority="15373" stopIfTrue="1">
      <formula>INDIRECT("E"&amp;ROW())="Called Off"</formula>
    </cfRule>
    <cfRule type="expression" dxfId="21455" priority="15374" stopIfTrue="1">
      <formula>INDIRECT("E"&amp;ROW())="Await Client Approval"</formula>
    </cfRule>
    <cfRule type="expression" dxfId="21454" priority="15375" stopIfTrue="1">
      <formula>INDIRECT("E"&amp;ROW())="SCOPE SURVEY"</formula>
    </cfRule>
    <cfRule type="expression" dxfId="21453" priority="15376" stopIfTrue="1">
      <formula>INDIRECT("E"&amp;ROW())="Priced"</formula>
    </cfRule>
    <cfRule type="expression" dxfId="21452" priority="15377" stopIfTrue="1">
      <formula>INDIRECT("E"&amp;ROW())="Sent for pricing"</formula>
    </cfRule>
    <cfRule type="expression" dxfId="21451" priority="15378" stopIfTrue="1">
      <formula>INDIRECT("E"&amp;ROW())="Await"</formula>
    </cfRule>
    <cfRule type="expression" dxfId="21450" priority="15379" stopIfTrue="1">
      <formula>INDIRECT("E"&amp;ROW())="CLEANSED"</formula>
    </cfRule>
    <cfRule type="expression" dxfId="21449" priority="15380" stopIfTrue="1">
      <formula>INDIRECT("E"&amp;ROW())="PM TO CLEANSE"</formula>
    </cfRule>
    <cfRule type="expression" dxfId="21448" priority="15381" stopIfTrue="1">
      <formula>INDIRECT("E"&amp;ROW())="Survey Received"</formula>
    </cfRule>
    <cfRule type="expression" dxfId="21447" priority="15382" stopIfTrue="1">
      <formula>INDIRECT("E"&amp;ROW())="Survey Booked"</formula>
    </cfRule>
  </conditionalFormatting>
  <conditionalFormatting sqref="A442:H442 A579:H580 A585:H592 A517:H522 A548:I554">
    <cfRule type="expression" dxfId="21446" priority="15357" stopIfTrue="1">
      <formula>INDIRECT("E"&amp;ROW())="Recall Required"</formula>
    </cfRule>
  </conditionalFormatting>
  <conditionalFormatting sqref="A443:H451 A416:H416">
    <cfRule type="expression" dxfId="21445" priority="15626">
      <formula>INDIRECT("D"&amp;ROW())="Yes"</formula>
    </cfRule>
  </conditionalFormatting>
  <conditionalFormatting sqref="A455:H455 A628:H629 A796:H796">
    <cfRule type="expression" dxfId="21444" priority="17625" stopIfTrue="1">
      <formula>INDIRECT("E"&amp;ROW())="Recall Required"</formula>
    </cfRule>
    <cfRule type="expression" dxfId="21443" priority="17626" stopIfTrue="1">
      <formula>INDIRECT("E"&amp;ROW())="Supply Only"</formula>
    </cfRule>
    <cfRule type="expression" dxfId="21442" priority="17627" stopIfTrue="1">
      <formula>INDIRECT("E"&amp;ROW())="Part Fitted"</formula>
    </cfRule>
    <cfRule type="expression" dxfId="21441" priority="17628" stopIfTrue="1">
      <formula>INDIRECT("E"&amp;ROW())="confirmed"</formula>
    </cfRule>
    <cfRule type="expression" dxfId="21440" priority="17629" stopIfTrue="1">
      <formula>INDIRECT("E"&amp;ROW())="Duplicate"</formula>
    </cfRule>
    <cfRule type="expression" dxfId="21439" priority="17630" stopIfTrue="1">
      <formula>INDIRECT("E"&amp;ROW())="Handed Back"</formula>
    </cfRule>
    <cfRule type="expression" dxfId="21438" priority="17631" stopIfTrue="1">
      <formula>INDIRECT("E"&amp;ROW())="Refusal"</formula>
    </cfRule>
    <cfRule type="expression" dxfId="21437" priority="17632" stopIfTrue="1">
      <formula>INDIRECT("E"&amp;ROW())="No Access install"</formula>
    </cfRule>
    <cfRule type="expression" dxfId="21436" priority="17633" stopIfTrue="1">
      <formula>INDIRECT("E"&amp;ROW())="No Access survey"</formula>
    </cfRule>
    <cfRule type="expression" dxfId="21435" priority="17634" stopIfTrue="1">
      <formula>INDIRECT("E"&amp;ROW())="NWR"</formula>
    </cfRule>
    <cfRule type="expression" dxfId="21434" priority="17635" stopIfTrue="1">
      <formula>INDIRECT("E"&amp;ROW())="Cancelled"</formula>
    </cfRule>
    <cfRule type="expression" dxfId="21433" priority="17636" stopIfTrue="1">
      <formula>INDIRECT("E"&amp;ROW())="On hold"</formula>
    </cfRule>
    <cfRule type="expression" dxfId="21432" priority="17637" stopIfTrue="1">
      <formula>INDIRECT("E"&amp;ROW())="Handed Over"</formula>
    </cfRule>
    <cfRule type="expression" dxfId="21431" priority="17638" stopIfTrue="1">
      <formula>INDIRECT("E"&amp;ROW())="Fitted"</formula>
    </cfRule>
    <cfRule type="expression" dxfId="21430" priority="17639" stopIfTrue="1">
      <formula>INDIRECT("E"&amp;ROW())="Booked to fit"</formula>
    </cfRule>
    <cfRule type="expression" dxfId="21429" priority="17640" stopIfTrue="1">
      <formula>INDIRECT("E"&amp;ROW())="Delivered To Depot/Container"</formula>
    </cfRule>
    <cfRule type="expression" dxfId="21428" priority="17641" stopIfTrue="1">
      <formula>INDIRECT("E"&amp;ROW())="Called Off"</formula>
    </cfRule>
    <cfRule type="expression" dxfId="21427" priority="17642" stopIfTrue="1">
      <formula>INDIRECT("E"&amp;ROW())="Await Client Approval"</formula>
    </cfRule>
    <cfRule type="expression" dxfId="21426" priority="17643" stopIfTrue="1">
      <formula>INDIRECT("E"&amp;ROW())="SCOPE SURVEY"</formula>
    </cfRule>
    <cfRule type="expression" dxfId="21425" priority="17644" stopIfTrue="1">
      <formula>INDIRECT("E"&amp;ROW())="Priced"</formula>
    </cfRule>
    <cfRule type="expression" dxfId="21424" priority="17645" stopIfTrue="1">
      <formula>INDIRECT("E"&amp;ROW())="Sent for pricing"</formula>
    </cfRule>
    <cfRule type="expression" dxfId="21423" priority="17646" stopIfTrue="1">
      <formula>INDIRECT("E"&amp;ROW())="Await"</formula>
    </cfRule>
    <cfRule type="expression" dxfId="21422" priority="17647" stopIfTrue="1">
      <formula>INDIRECT("E"&amp;ROW())="CLEANSED"</formula>
    </cfRule>
    <cfRule type="expression" dxfId="21421" priority="17648" stopIfTrue="1">
      <formula>INDIRECT("E"&amp;ROW())="PM TO CLEANSE"</formula>
    </cfRule>
    <cfRule type="expression" dxfId="21420" priority="17649" stopIfTrue="1">
      <formula>INDIRECT("E"&amp;ROW())="Survey Received"</formula>
    </cfRule>
    <cfRule type="expression" dxfId="21419" priority="17650" stopIfTrue="1">
      <formula>INDIRECT("E"&amp;ROW())="Survey Booked"</formula>
    </cfRule>
  </conditionalFormatting>
  <conditionalFormatting sqref="A456:H460 A645:H646 A652:H652">
    <cfRule type="expression" dxfId="21418" priority="17679" stopIfTrue="1">
      <formula>INDIRECT("E"&amp;ROW())="Recall Required"</formula>
    </cfRule>
    <cfRule type="expression" dxfId="21417" priority="17680" stopIfTrue="1">
      <formula>INDIRECT("E"&amp;ROW())="Supply Only"</formula>
    </cfRule>
    <cfRule type="expression" dxfId="21416" priority="17681" stopIfTrue="1">
      <formula>INDIRECT("E"&amp;ROW())="Part Fitted"</formula>
    </cfRule>
    <cfRule type="expression" dxfId="21415" priority="17682" stopIfTrue="1">
      <formula>INDIRECT("E"&amp;ROW())="confirmed"</formula>
    </cfRule>
    <cfRule type="expression" dxfId="21414" priority="17683" stopIfTrue="1">
      <formula>INDIRECT("E"&amp;ROW())="Duplicate"</formula>
    </cfRule>
    <cfRule type="expression" dxfId="21413" priority="17684" stopIfTrue="1">
      <formula>INDIRECT("E"&amp;ROW())="Handed Back"</formula>
    </cfRule>
    <cfRule type="expression" dxfId="21412" priority="17685" stopIfTrue="1">
      <formula>INDIRECT("E"&amp;ROW())="Refusal"</formula>
    </cfRule>
    <cfRule type="expression" dxfId="21411" priority="17686" stopIfTrue="1">
      <formula>INDIRECT("E"&amp;ROW())="No Access install"</formula>
    </cfRule>
    <cfRule type="expression" dxfId="21410" priority="17687" stopIfTrue="1">
      <formula>INDIRECT("E"&amp;ROW())="No Access survey"</formula>
    </cfRule>
    <cfRule type="expression" dxfId="21409" priority="17688" stopIfTrue="1">
      <formula>INDIRECT("E"&amp;ROW())="NWR"</formula>
    </cfRule>
    <cfRule type="expression" dxfId="21408" priority="17689" stopIfTrue="1">
      <formula>INDIRECT("E"&amp;ROW())="Cancelled"</formula>
    </cfRule>
    <cfRule type="expression" dxfId="21407" priority="17690" stopIfTrue="1">
      <formula>INDIRECT("E"&amp;ROW())="On hold"</formula>
    </cfRule>
    <cfRule type="expression" dxfId="21406" priority="17691" stopIfTrue="1">
      <formula>INDIRECT("E"&amp;ROW())="Handed Over"</formula>
    </cfRule>
    <cfRule type="expression" dxfId="21405" priority="17692" stopIfTrue="1">
      <formula>INDIRECT("E"&amp;ROW())="Fitted"</formula>
    </cfRule>
    <cfRule type="expression" dxfId="21404" priority="17693" stopIfTrue="1">
      <formula>INDIRECT("E"&amp;ROW())="Booked to fit"</formula>
    </cfRule>
    <cfRule type="expression" dxfId="21403" priority="17694" stopIfTrue="1">
      <formula>INDIRECT("E"&amp;ROW())="Delivered To Depot/Container"</formula>
    </cfRule>
    <cfRule type="expression" dxfId="21402" priority="17695" stopIfTrue="1">
      <formula>INDIRECT("E"&amp;ROW())="Called Off"</formula>
    </cfRule>
    <cfRule type="expression" dxfId="21401" priority="17696" stopIfTrue="1">
      <formula>INDIRECT("E"&amp;ROW())="Await Client Approval"</formula>
    </cfRule>
    <cfRule type="expression" dxfId="21400" priority="17697" stopIfTrue="1">
      <formula>INDIRECT("E"&amp;ROW())="SCOPE SURVEY"</formula>
    </cfRule>
    <cfRule type="expression" dxfId="21399" priority="17698" stopIfTrue="1">
      <formula>INDIRECT("E"&amp;ROW())="Priced"</formula>
    </cfRule>
    <cfRule type="expression" dxfId="21398" priority="17699" stopIfTrue="1">
      <formula>INDIRECT("E"&amp;ROW())="Sent for pricing"</formula>
    </cfRule>
    <cfRule type="expression" dxfId="21397" priority="17700" stopIfTrue="1">
      <formula>INDIRECT("E"&amp;ROW())="Await"</formula>
    </cfRule>
    <cfRule type="expression" dxfId="21396" priority="17701" stopIfTrue="1">
      <formula>INDIRECT("E"&amp;ROW())="CLEANSED"</formula>
    </cfRule>
    <cfRule type="expression" dxfId="21395" priority="17702" stopIfTrue="1">
      <formula>INDIRECT("E"&amp;ROW())="PM TO CLEANSE"</formula>
    </cfRule>
    <cfRule type="expression" dxfId="21394" priority="17703" stopIfTrue="1">
      <formula>INDIRECT("E"&amp;ROW())="Survey Received"</formula>
    </cfRule>
    <cfRule type="expression" dxfId="21393" priority="17704" stopIfTrue="1">
      <formula>INDIRECT("E"&amp;ROW())="Survey Booked"</formula>
    </cfRule>
  </conditionalFormatting>
  <conditionalFormatting sqref="A456:H460 A652:H652">
    <cfRule type="expression" dxfId="21392" priority="17678">
      <formula>INDIRECT("D"&amp;ROW())="Yes"</formula>
    </cfRule>
  </conditionalFormatting>
  <conditionalFormatting sqref="A467:H467">
    <cfRule type="expression" dxfId="21391" priority="14786" stopIfTrue="1">
      <formula>INDIRECT("E"&amp;ROW())="PM TO CLEANSE"</formula>
    </cfRule>
    <cfRule type="expression" dxfId="21390" priority="14787" stopIfTrue="1">
      <formula>INDIRECT("E"&amp;ROW())="Survey Received"</formula>
    </cfRule>
    <cfRule type="expression" dxfId="21389" priority="14788" stopIfTrue="1">
      <formula>INDIRECT("E"&amp;ROW())="Survey Booked"</formula>
    </cfRule>
  </conditionalFormatting>
  <conditionalFormatting sqref="A473:H473">
    <cfRule type="expression" dxfId="21388" priority="16815" stopIfTrue="1">
      <formula>INDIRECT("E"&amp;ROW())="Recall Required"</formula>
    </cfRule>
    <cfRule type="expression" dxfId="21387" priority="16816" stopIfTrue="1">
      <formula>INDIRECT("E"&amp;ROW())="Supply Only"</formula>
    </cfRule>
    <cfRule type="expression" dxfId="21386" priority="16817" stopIfTrue="1">
      <formula>INDIRECT("E"&amp;ROW())="Part Fitted"</formula>
    </cfRule>
    <cfRule type="expression" dxfId="21385" priority="16818" stopIfTrue="1">
      <formula>INDIRECT("E"&amp;ROW())="confirmed"</formula>
    </cfRule>
    <cfRule type="expression" dxfId="21384" priority="16819" stopIfTrue="1">
      <formula>INDIRECT("E"&amp;ROW())="Duplicate"</formula>
    </cfRule>
    <cfRule type="expression" dxfId="21383" priority="16820" stopIfTrue="1">
      <formula>INDIRECT("E"&amp;ROW())="Handed Back"</formula>
    </cfRule>
    <cfRule type="expression" dxfId="21382" priority="16821" stopIfTrue="1">
      <formula>INDIRECT("E"&amp;ROW())="Refusal"</formula>
    </cfRule>
    <cfRule type="expression" dxfId="21381" priority="16822" stopIfTrue="1">
      <formula>INDIRECT("E"&amp;ROW())="No Access install"</formula>
    </cfRule>
    <cfRule type="expression" dxfId="21380" priority="16823" stopIfTrue="1">
      <formula>INDIRECT("E"&amp;ROW())="No Access survey"</formula>
    </cfRule>
    <cfRule type="expression" dxfId="21379" priority="16824" stopIfTrue="1">
      <formula>INDIRECT("E"&amp;ROW())="NWR"</formula>
    </cfRule>
    <cfRule type="expression" dxfId="21378" priority="16825" stopIfTrue="1">
      <formula>INDIRECT("E"&amp;ROW())="Cancelled"</formula>
    </cfRule>
    <cfRule type="expression" dxfId="21377" priority="16826" stopIfTrue="1">
      <formula>INDIRECT("E"&amp;ROW())="On hold"</formula>
    </cfRule>
    <cfRule type="expression" dxfId="21376" priority="16827" stopIfTrue="1">
      <formula>INDIRECT("E"&amp;ROW())="Handed Over"</formula>
    </cfRule>
    <cfRule type="expression" dxfId="21375" priority="16828" stopIfTrue="1">
      <formula>INDIRECT("E"&amp;ROW())="Fitted"</formula>
    </cfRule>
    <cfRule type="expression" dxfId="21374" priority="16829" stopIfTrue="1">
      <formula>INDIRECT("E"&amp;ROW())="Booked to fit"</formula>
    </cfRule>
    <cfRule type="expression" dxfId="21373" priority="16830" stopIfTrue="1">
      <formula>INDIRECT("E"&amp;ROW())="Delivered To Depot/Container"</formula>
    </cfRule>
    <cfRule type="expression" dxfId="21372" priority="16831" stopIfTrue="1">
      <formula>INDIRECT("E"&amp;ROW())="Called Off"</formula>
    </cfRule>
    <cfRule type="expression" dxfId="21371" priority="16832" stopIfTrue="1">
      <formula>INDIRECT("E"&amp;ROW())="Await Client Approval"</formula>
    </cfRule>
    <cfRule type="expression" dxfId="21370" priority="16833" stopIfTrue="1">
      <formula>INDIRECT("E"&amp;ROW())="SCOPE SURVEY"</formula>
    </cfRule>
    <cfRule type="expression" dxfId="21369" priority="16834" stopIfTrue="1">
      <formula>INDIRECT("E"&amp;ROW())="Priced"</formula>
    </cfRule>
    <cfRule type="expression" dxfId="21368" priority="16835" stopIfTrue="1">
      <formula>INDIRECT("E"&amp;ROW())="Sent for pricing"</formula>
    </cfRule>
    <cfRule type="expression" dxfId="21367" priority="16836" stopIfTrue="1">
      <formula>INDIRECT("E"&amp;ROW())="Await"</formula>
    </cfRule>
    <cfRule type="expression" dxfId="21366" priority="16837" stopIfTrue="1">
      <formula>INDIRECT("E"&amp;ROW())="CLEANSED"</formula>
    </cfRule>
    <cfRule type="expression" dxfId="21365" priority="16838" stopIfTrue="1">
      <formula>INDIRECT("E"&amp;ROW())="PM TO CLEANSE"</formula>
    </cfRule>
    <cfRule type="expression" dxfId="21364" priority="16839" stopIfTrue="1">
      <formula>INDIRECT("E"&amp;ROW())="Survey Received"</formula>
    </cfRule>
    <cfRule type="expression" dxfId="21363" priority="16840" stopIfTrue="1">
      <formula>INDIRECT("E"&amp;ROW())="Survey Booked"</formula>
    </cfRule>
  </conditionalFormatting>
  <conditionalFormatting sqref="A477:H477 E778 E780">
    <cfRule type="expression" dxfId="21362" priority="17543">
      <formula>INDIRECT("D"&amp;ROW())="Yes"</formula>
    </cfRule>
    <cfRule type="expression" dxfId="21361" priority="17546" stopIfTrue="1">
      <formula>INDIRECT("E"&amp;ROW())="Part Fitted"</formula>
    </cfRule>
  </conditionalFormatting>
  <conditionalFormatting sqref="A477:H477 E780 E778">
    <cfRule type="expression" dxfId="21360" priority="17544" stopIfTrue="1">
      <formula>INDIRECT("E"&amp;ROW())="Recall Required"</formula>
    </cfRule>
    <cfRule type="expression" dxfId="21359" priority="17545" stopIfTrue="1">
      <formula>INDIRECT("E"&amp;ROW())="Supply Only"</formula>
    </cfRule>
    <cfRule type="expression" dxfId="21358" priority="17547" stopIfTrue="1">
      <formula>INDIRECT("E"&amp;ROW())="confirmed"</formula>
    </cfRule>
    <cfRule type="expression" dxfId="21357" priority="17548" stopIfTrue="1">
      <formula>INDIRECT("E"&amp;ROW())="Duplicate"</formula>
    </cfRule>
    <cfRule type="expression" dxfId="21356" priority="17549" stopIfTrue="1">
      <formula>INDIRECT("E"&amp;ROW())="Handed Back"</formula>
    </cfRule>
    <cfRule type="expression" dxfId="21355" priority="17550" stopIfTrue="1">
      <formula>INDIRECT("E"&amp;ROW())="Refusal"</formula>
    </cfRule>
    <cfRule type="expression" dxfId="21354" priority="17551" stopIfTrue="1">
      <formula>INDIRECT("E"&amp;ROW())="No Access install"</formula>
    </cfRule>
    <cfRule type="expression" dxfId="21353" priority="17552" stopIfTrue="1">
      <formula>INDIRECT("E"&amp;ROW())="No Access survey"</formula>
    </cfRule>
    <cfRule type="expression" dxfId="21352" priority="17553" stopIfTrue="1">
      <formula>INDIRECT("E"&amp;ROW())="NWR"</formula>
    </cfRule>
    <cfRule type="expression" dxfId="21351" priority="17554" stopIfTrue="1">
      <formula>INDIRECT("E"&amp;ROW())="Cancelled"</formula>
    </cfRule>
    <cfRule type="expression" dxfId="21350" priority="17555" stopIfTrue="1">
      <formula>INDIRECT("E"&amp;ROW())="On hold"</formula>
    </cfRule>
    <cfRule type="expression" dxfId="21349" priority="17556" stopIfTrue="1">
      <formula>INDIRECT("E"&amp;ROW())="Handed Over"</formula>
    </cfRule>
    <cfRule type="expression" dxfId="21348" priority="17557" stopIfTrue="1">
      <formula>INDIRECT("E"&amp;ROW())="Fitted"</formula>
    </cfRule>
    <cfRule type="expression" dxfId="21347" priority="17558" stopIfTrue="1">
      <formula>INDIRECT("E"&amp;ROW())="Booked to fit"</formula>
    </cfRule>
    <cfRule type="expression" dxfId="21346" priority="17559" stopIfTrue="1">
      <formula>INDIRECT("E"&amp;ROW())="Delivered To Depot/Container"</formula>
    </cfRule>
    <cfRule type="expression" dxfId="21345" priority="17560" stopIfTrue="1">
      <formula>INDIRECT("E"&amp;ROW())="Called Off"</formula>
    </cfRule>
    <cfRule type="expression" dxfId="21344" priority="17561" stopIfTrue="1">
      <formula>INDIRECT("E"&amp;ROW())="Await Client Approval"</formula>
    </cfRule>
    <cfRule type="expression" dxfId="21343" priority="17562" stopIfTrue="1">
      <formula>INDIRECT("E"&amp;ROW())="SCOPE SURVEY"</formula>
    </cfRule>
    <cfRule type="expression" dxfId="21342" priority="17563" stopIfTrue="1">
      <formula>INDIRECT("E"&amp;ROW())="Priced"</formula>
    </cfRule>
    <cfRule type="expression" dxfId="21341" priority="17564" stopIfTrue="1">
      <formula>INDIRECT("E"&amp;ROW())="Sent for pricing"</formula>
    </cfRule>
    <cfRule type="expression" dxfId="21340" priority="17565" stopIfTrue="1">
      <formula>INDIRECT("E"&amp;ROW())="Await"</formula>
    </cfRule>
    <cfRule type="expression" dxfId="21339" priority="17566" stopIfTrue="1">
      <formula>INDIRECT("E"&amp;ROW())="CLEANSED"</formula>
    </cfRule>
    <cfRule type="expression" dxfId="21338" priority="17567" stopIfTrue="1">
      <formula>INDIRECT("E"&amp;ROW())="PM TO CLEANSE"</formula>
    </cfRule>
    <cfRule type="expression" dxfId="21337" priority="17568" stopIfTrue="1">
      <formula>INDIRECT("E"&amp;ROW())="Survey Received"</formula>
    </cfRule>
    <cfRule type="expression" dxfId="21336" priority="17569" stopIfTrue="1">
      <formula>INDIRECT("E"&amp;ROW())="Survey Booked"</formula>
    </cfRule>
  </conditionalFormatting>
  <conditionalFormatting sqref="A478:H482 E687:E688 E715:E718 A925:H926">
    <cfRule type="expression" dxfId="21335" priority="17598" stopIfTrue="1">
      <formula>INDIRECT("E"&amp;ROW())="Recall Required"</formula>
    </cfRule>
    <cfRule type="expression" dxfId="21334" priority="17599" stopIfTrue="1">
      <formula>INDIRECT("E"&amp;ROW())="Supply Only"</formula>
    </cfRule>
    <cfRule type="expression" dxfId="21333" priority="17601" stopIfTrue="1">
      <formula>INDIRECT("E"&amp;ROW())="confirmed"</formula>
    </cfRule>
    <cfRule type="expression" dxfId="21332" priority="17602" stopIfTrue="1">
      <formula>INDIRECT("E"&amp;ROW())="Duplicate"</formula>
    </cfRule>
    <cfRule type="expression" dxfId="21331" priority="17603" stopIfTrue="1">
      <formula>INDIRECT("E"&amp;ROW())="Handed Back"</formula>
    </cfRule>
    <cfRule type="expression" dxfId="21330" priority="17604" stopIfTrue="1">
      <formula>INDIRECT("E"&amp;ROW())="Refusal"</formula>
    </cfRule>
    <cfRule type="expression" dxfId="21329" priority="17605" stopIfTrue="1">
      <formula>INDIRECT("E"&amp;ROW())="No Access install"</formula>
    </cfRule>
    <cfRule type="expression" dxfId="21328" priority="17606" stopIfTrue="1">
      <formula>INDIRECT("E"&amp;ROW())="No Access survey"</formula>
    </cfRule>
    <cfRule type="expression" dxfId="21327" priority="17607" stopIfTrue="1">
      <formula>INDIRECT("E"&amp;ROW())="NWR"</formula>
    </cfRule>
    <cfRule type="expression" dxfId="21326" priority="17608" stopIfTrue="1">
      <formula>INDIRECT("E"&amp;ROW())="Cancelled"</formula>
    </cfRule>
    <cfRule type="expression" dxfId="21325" priority="17609" stopIfTrue="1">
      <formula>INDIRECT("E"&amp;ROW())="On hold"</formula>
    </cfRule>
    <cfRule type="expression" dxfId="21324" priority="17610" stopIfTrue="1">
      <formula>INDIRECT("E"&amp;ROW())="Handed Over"</formula>
    </cfRule>
    <cfRule type="expression" dxfId="21323" priority="17611" stopIfTrue="1">
      <formula>INDIRECT("E"&amp;ROW())="Fitted"</formula>
    </cfRule>
    <cfRule type="expression" dxfId="21322" priority="17612" stopIfTrue="1">
      <formula>INDIRECT("E"&amp;ROW())="Booked to fit"</formula>
    </cfRule>
    <cfRule type="expression" dxfId="21321" priority="17613" stopIfTrue="1">
      <formula>INDIRECT("E"&amp;ROW())="Delivered To Depot/Container"</formula>
    </cfRule>
    <cfRule type="expression" dxfId="21320" priority="17614" stopIfTrue="1">
      <formula>INDIRECT("E"&amp;ROW())="Called Off"</formula>
    </cfRule>
    <cfRule type="expression" dxfId="21319" priority="17615" stopIfTrue="1">
      <formula>INDIRECT("E"&amp;ROW())="Await Client Approval"</formula>
    </cfRule>
    <cfRule type="expression" dxfId="21318" priority="17616" stopIfTrue="1">
      <formula>INDIRECT("E"&amp;ROW())="SCOPE SURVEY"</formula>
    </cfRule>
    <cfRule type="expression" dxfId="21317" priority="17617" stopIfTrue="1">
      <formula>INDIRECT("E"&amp;ROW())="Priced"</formula>
    </cfRule>
    <cfRule type="expression" dxfId="21316" priority="17618" stopIfTrue="1">
      <formula>INDIRECT("E"&amp;ROW())="Sent for pricing"</formula>
    </cfRule>
    <cfRule type="expression" dxfId="21315" priority="17619" stopIfTrue="1">
      <formula>INDIRECT("E"&amp;ROW())="Await"</formula>
    </cfRule>
    <cfRule type="expression" dxfId="21314" priority="17620" stopIfTrue="1">
      <formula>INDIRECT("E"&amp;ROW())="CLEANSED"</formula>
    </cfRule>
    <cfRule type="expression" dxfId="21313" priority="17621" stopIfTrue="1">
      <formula>INDIRECT("E"&amp;ROW())="PM TO CLEANSE"</formula>
    </cfRule>
    <cfRule type="expression" dxfId="21312" priority="17622" stopIfTrue="1">
      <formula>INDIRECT("E"&amp;ROW())="Survey Received"</formula>
    </cfRule>
    <cfRule type="expression" dxfId="21311" priority="17623" stopIfTrue="1">
      <formula>INDIRECT("E"&amp;ROW())="Survey Booked"</formula>
    </cfRule>
  </conditionalFormatting>
  <conditionalFormatting sqref="A478:H482 E687:E688 E715:E718 A925:H926">
    <cfRule type="expression" dxfId="21310" priority="17600" stopIfTrue="1">
      <formula>INDIRECT("E"&amp;ROW())="Part Fitted"</formula>
    </cfRule>
  </conditionalFormatting>
  <conditionalFormatting sqref="A478:H482 E687:E688 E715:E718 A925:I926">
    <cfRule type="expression" dxfId="21309" priority="17597">
      <formula>INDIRECT("D"&amp;ROW())="Yes"</formula>
    </cfRule>
  </conditionalFormatting>
  <conditionalFormatting sqref="A495:H495 E744 E753 E1076 E1079:E1080 E1095 A990:H992 A996:H1001 E1131:E1132 E1129 A1040:H1045 A1007:H1008 A1010:H1010 A1049:H1051 A1015:H1020">
    <cfRule type="expression" dxfId="21308" priority="13841">
      <formula>INDIRECT("D"&amp;ROW())="Yes"</formula>
    </cfRule>
    <cfRule type="expression" dxfId="21307" priority="13842" stopIfTrue="1">
      <formula>INDIRECT("E"&amp;ROW())="Recall Required"</formula>
    </cfRule>
    <cfRule type="expression" dxfId="21306" priority="13843" stopIfTrue="1">
      <formula>INDIRECT("E"&amp;ROW())="Supply Only"</formula>
    </cfRule>
    <cfRule type="expression" dxfId="21305" priority="13844" stopIfTrue="1">
      <formula>INDIRECT("E"&amp;ROW())="Part Fitted"</formula>
    </cfRule>
    <cfRule type="expression" dxfId="21304" priority="13845" stopIfTrue="1">
      <formula>INDIRECT("E"&amp;ROW())="confirmed"</formula>
    </cfRule>
    <cfRule type="expression" dxfId="21303" priority="13846" stopIfTrue="1">
      <formula>INDIRECT("E"&amp;ROW())="Duplicate"</formula>
    </cfRule>
    <cfRule type="expression" dxfId="21302" priority="13847" stopIfTrue="1">
      <formula>INDIRECT("E"&amp;ROW())="Handed Back"</formula>
    </cfRule>
    <cfRule type="expression" dxfId="21301" priority="13848" stopIfTrue="1">
      <formula>INDIRECT("E"&amp;ROW())="Refusal"</formula>
    </cfRule>
    <cfRule type="expression" dxfId="21300" priority="13849" stopIfTrue="1">
      <formula>INDIRECT("E"&amp;ROW())="No Access install"</formula>
    </cfRule>
    <cfRule type="expression" dxfId="21299" priority="13850" stopIfTrue="1">
      <formula>INDIRECT("E"&amp;ROW())="No Access survey"</formula>
    </cfRule>
    <cfRule type="expression" dxfId="21298" priority="13851" stopIfTrue="1">
      <formula>INDIRECT("E"&amp;ROW())="NWR"</formula>
    </cfRule>
    <cfRule type="expression" dxfId="21297" priority="13852" stopIfTrue="1">
      <formula>INDIRECT("E"&amp;ROW())="Cancelled"</formula>
    </cfRule>
    <cfRule type="expression" dxfId="21296" priority="13853" stopIfTrue="1">
      <formula>INDIRECT("E"&amp;ROW())="On hold"</formula>
    </cfRule>
    <cfRule type="expression" dxfId="21295" priority="13854" stopIfTrue="1">
      <formula>INDIRECT("E"&amp;ROW())="Handed Over"</formula>
    </cfRule>
    <cfRule type="expression" dxfId="21294" priority="13855" stopIfTrue="1">
      <formula>INDIRECT("E"&amp;ROW())="Fitted"</formula>
    </cfRule>
    <cfRule type="expression" dxfId="21293" priority="13856" stopIfTrue="1">
      <formula>INDIRECT("E"&amp;ROW())="Booked to fit"</formula>
    </cfRule>
    <cfRule type="expression" dxfId="21292" priority="13857" stopIfTrue="1">
      <formula>INDIRECT("E"&amp;ROW())="Delivered To Depot/Container"</formula>
    </cfRule>
    <cfRule type="expression" dxfId="21291" priority="13858" stopIfTrue="1">
      <formula>INDIRECT("E"&amp;ROW())="Called Off"</formula>
    </cfRule>
    <cfRule type="expression" dxfId="21290" priority="13859" stopIfTrue="1">
      <formula>INDIRECT("E"&amp;ROW())="Await Client Approval"</formula>
    </cfRule>
    <cfRule type="expression" dxfId="21289" priority="13860" stopIfTrue="1">
      <formula>INDIRECT("E"&amp;ROW())="SCOPE SURVEY"</formula>
    </cfRule>
    <cfRule type="expression" dxfId="21288" priority="13861" stopIfTrue="1">
      <formula>INDIRECT("E"&amp;ROW())="Priced"</formula>
    </cfRule>
    <cfRule type="expression" dxfId="21287" priority="13862" stopIfTrue="1">
      <formula>INDIRECT("E"&amp;ROW())="Sent for pricing"</formula>
    </cfRule>
    <cfRule type="expression" dxfId="21286" priority="13863" stopIfTrue="1">
      <formula>INDIRECT("E"&amp;ROW())="Await"</formula>
    </cfRule>
    <cfRule type="expression" dxfId="21285" priority="13864" stopIfTrue="1">
      <formula>INDIRECT("E"&amp;ROW())="CLEANSED"</formula>
    </cfRule>
    <cfRule type="expression" dxfId="21284" priority="13865" stopIfTrue="1">
      <formula>INDIRECT("E"&amp;ROW())="PM TO CLEANSE"</formula>
    </cfRule>
    <cfRule type="expression" dxfId="21283" priority="13866" stopIfTrue="1">
      <formula>INDIRECT("E"&amp;ROW())="Survey Received"</formula>
    </cfRule>
    <cfRule type="expression" dxfId="21282" priority="13867" stopIfTrue="1">
      <formula>INDIRECT("E"&amp;ROW())="Survey Booked"</formula>
    </cfRule>
  </conditionalFormatting>
  <conditionalFormatting sqref="A499:H499">
    <cfRule type="expression" dxfId="21281" priority="17462">
      <formula>INDIRECT("D"&amp;ROW())="Yes"</formula>
    </cfRule>
    <cfRule type="expression" dxfId="21280" priority="17463" stopIfTrue="1">
      <formula>INDIRECT("E"&amp;ROW())="Recall Required"</formula>
    </cfRule>
    <cfRule type="expression" dxfId="21279" priority="17464" stopIfTrue="1">
      <formula>INDIRECT("E"&amp;ROW())="Supply Only"</formula>
    </cfRule>
    <cfRule type="expression" dxfId="21278" priority="17465" stopIfTrue="1">
      <formula>INDIRECT("E"&amp;ROW())="Part Fitted"</formula>
    </cfRule>
    <cfRule type="expression" dxfId="21277" priority="17466" stopIfTrue="1">
      <formula>INDIRECT("E"&amp;ROW())="confirmed"</formula>
    </cfRule>
    <cfRule type="expression" dxfId="21276" priority="17467" stopIfTrue="1">
      <formula>INDIRECT("E"&amp;ROW())="Duplicate"</formula>
    </cfRule>
    <cfRule type="expression" dxfId="21275" priority="17468" stopIfTrue="1">
      <formula>INDIRECT("E"&amp;ROW())="Handed Back"</formula>
    </cfRule>
    <cfRule type="expression" dxfId="21274" priority="17469" stopIfTrue="1">
      <formula>INDIRECT("E"&amp;ROW())="Refusal"</formula>
    </cfRule>
    <cfRule type="expression" dxfId="21273" priority="17470" stopIfTrue="1">
      <formula>INDIRECT("E"&amp;ROW())="No Access install"</formula>
    </cfRule>
    <cfRule type="expression" dxfId="21272" priority="17471" stopIfTrue="1">
      <formula>INDIRECT("E"&amp;ROW())="No Access survey"</formula>
    </cfRule>
    <cfRule type="expression" dxfId="21271" priority="17472" stopIfTrue="1">
      <formula>INDIRECT("E"&amp;ROW())="NWR"</formula>
    </cfRule>
    <cfRule type="expression" dxfId="21270" priority="17473" stopIfTrue="1">
      <formula>INDIRECT("E"&amp;ROW())="Cancelled"</formula>
    </cfRule>
    <cfRule type="expression" dxfId="21269" priority="17474" stopIfTrue="1">
      <formula>INDIRECT("E"&amp;ROW())="On hold"</formula>
    </cfRule>
    <cfRule type="expression" dxfId="21268" priority="17475" stopIfTrue="1">
      <formula>INDIRECT("E"&amp;ROW())="Handed Over"</formula>
    </cfRule>
    <cfRule type="expression" dxfId="21267" priority="17476" stopIfTrue="1">
      <formula>INDIRECT("E"&amp;ROW())="Fitted"</formula>
    </cfRule>
    <cfRule type="expression" dxfId="21266" priority="17477" stopIfTrue="1">
      <formula>INDIRECT("E"&amp;ROW())="Booked to fit"</formula>
    </cfRule>
    <cfRule type="expression" dxfId="21265" priority="17478" stopIfTrue="1">
      <formula>INDIRECT("E"&amp;ROW())="Delivered To Depot/Container"</formula>
    </cfRule>
    <cfRule type="expression" dxfId="21264" priority="17479" stopIfTrue="1">
      <formula>INDIRECT("E"&amp;ROW())="Called Off"</formula>
    </cfRule>
    <cfRule type="expression" dxfId="21263" priority="17480" stopIfTrue="1">
      <formula>INDIRECT("E"&amp;ROW())="Await Client Approval"</formula>
    </cfRule>
    <cfRule type="expression" dxfId="21262" priority="17481" stopIfTrue="1">
      <formula>INDIRECT("E"&amp;ROW())="SCOPE SURVEY"</formula>
    </cfRule>
    <cfRule type="expression" dxfId="21261" priority="17482" stopIfTrue="1">
      <formula>INDIRECT("E"&amp;ROW())="Priced"</formula>
    </cfRule>
    <cfRule type="expression" dxfId="21260" priority="17483" stopIfTrue="1">
      <formula>INDIRECT("E"&amp;ROW())="Sent for pricing"</formula>
    </cfRule>
    <cfRule type="expression" dxfId="21259" priority="17484" stopIfTrue="1">
      <formula>INDIRECT("E"&amp;ROW())="Await"</formula>
    </cfRule>
    <cfRule type="expression" dxfId="21258" priority="17485" stopIfTrue="1">
      <formula>INDIRECT("E"&amp;ROW())="CLEANSED"</formula>
    </cfRule>
    <cfRule type="expression" dxfId="21257" priority="17486" stopIfTrue="1">
      <formula>INDIRECT("E"&amp;ROW())="PM TO CLEANSE"</formula>
    </cfRule>
    <cfRule type="expression" dxfId="21256" priority="17487" stopIfTrue="1">
      <formula>INDIRECT("E"&amp;ROW())="Survey Received"</formula>
    </cfRule>
    <cfRule type="expression" dxfId="21255" priority="17488" stopIfTrue="1">
      <formula>INDIRECT("E"&amp;ROW())="Survey Booked"</formula>
    </cfRule>
  </conditionalFormatting>
  <conditionalFormatting sqref="A500:H504">
    <cfRule type="expression" dxfId="21254" priority="17516">
      <formula>INDIRECT("D"&amp;ROW())="Yes"</formula>
    </cfRule>
    <cfRule type="expression" dxfId="21253" priority="17517" stopIfTrue="1">
      <formula>INDIRECT("E"&amp;ROW())="Recall Required"</formula>
    </cfRule>
    <cfRule type="expression" dxfId="21252" priority="17518" stopIfTrue="1">
      <formula>INDIRECT("E"&amp;ROW())="Supply Only"</formula>
    </cfRule>
    <cfRule type="expression" dxfId="21251" priority="17519" stopIfTrue="1">
      <formula>INDIRECT("E"&amp;ROW())="Part Fitted"</formula>
    </cfRule>
    <cfRule type="expression" dxfId="21250" priority="17520" stopIfTrue="1">
      <formula>INDIRECT("E"&amp;ROW())="confirmed"</formula>
    </cfRule>
    <cfRule type="expression" dxfId="21249" priority="17521" stopIfTrue="1">
      <formula>INDIRECT("E"&amp;ROW())="Duplicate"</formula>
    </cfRule>
    <cfRule type="expression" dxfId="21248" priority="17522" stopIfTrue="1">
      <formula>INDIRECT("E"&amp;ROW())="Handed Back"</formula>
    </cfRule>
    <cfRule type="expression" dxfId="21247" priority="17523" stopIfTrue="1">
      <formula>INDIRECT("E"&amp;ROW())="Refusal"</formula>
    </cfRule>
    <cfRule type="expression" dxfId="21246" priority="17524" stopIfTrue="1">
      <formula>INDIRECT("E"&amp;ROW())="No Access install"</formula>
    </cfRule>
    <cfRule type="expression" dxfId="21245" priority="17525" stopIfTrue="1">
      <formula>INDIRECT("E"&amp;ROW())="No Access survey"</formula>
    </cfRule>
    <cfRule type="expression" dxfId="21244" priority="17526" stopIfTrue="1">
      <formula>INDIRECT("E"&amp;ROW())="NWR"</formula>
    </cfRule>
    <cfRule type="expression" dxfId="21243" priority="17527" stopIfTrue="1">
      <formula>INDIRECT("E"&amp;ROW())="Cancelled"</formula>
    </cfRule>
    <cfRule type="expression" dxfId="21242" priority="17528" stopIfTrue="1">
      <formula>INDIRECT("E"&amp;ROW())="On hold"</formula>
    </cfRule>
    <cfRule type="expression" dxfId="21241" priority="17529" stopIfTrue="1">
      <formula>INDIRECT("E"&amp;ROW())="Handed Over"</formula>
    </cfRule>
    <cfRule type="expression" dxfId="21240" priority="17530" stopIfTrue="1">
      <formula>INDIRECT("E"&amp;ROW())="Fitted"</formula>
    </cfRule>
    <cfRule type="expression" dxfId="21239" priority="17531" stopIfTrue="1">
      <formula>INDIRECT("E"&amp;ROW())="Booked to fit"</formula>
    </cfRule>
    <cfRule type="expression" dxfId="21238" priority="17532" stopIfTrue="1">
      <formula>INDIRECT("E"&amp;ROW())="Delivered To Depot/Container"</formula>
    </cfRule>
    <cfRule type="expression" dxfId="21237" priority="17533" stopIfTrue="1">
      <formula>INDIRECT("E"&amp;ROW())="Called Off"</formula>
    </cfRule>
    <cfRule type="expression" dxfId="21236" priority="17534" stopIfTrue="1">
      <formula>INDIRECT("E"&amp;ROW())="Await Client Approval"</formula>
    </cfRule>
    <cfRule type="expression" dxfId="21235" priority="17535" stopIfTrue="1">
      <formula>INDIRECT("E"&amp;ROW())="SCOPE SURVEY"</formula>
    </cfRule>
    <cfRule type="expression" dxfId="21234" priority="17536" stopIfTrue="1">
      <formula>INDIRECT("E"&amp;ROW())="Priced"</formula>
    </cfRule>
    <cfRule type="expression" dxfId="21233" priority="17537" stopIfTrue="1">
      <formula>INDIRECT("E"&amp;ROW())="Sent for pricing"</formula>
    </cfRule>
    <cfRule type="expression" dxfId="21232" priority="17538" stopIfTrue="1">
      <formula>INDIRECT("E"&amp;ROW())="Await"</formula>
    </cfRule>
    <cfRule type="expression" dxfId="21231" priority="17539" stopIfTrue="1">
      <formula>INDIRECT("E"&amp;ROW())="CLEANSED"</formula>
    </cfRule>
    <cfRule type="expression" dxfId="21230" priority="17540" stopIfTrue="1">
      <formula>INDIRECT("E"&amp;ROW())="PM TO CLEANSE"</formula>
    </cfRule>
    <cfRule type="expression" dxfId="21229" priority="17541" stopIfTrue="1">
      <formula>INDIRECT("E"&amp;ROW())="Survey Received"</formula>
    </cfRule>
    <cfRule type="expression" dxfId="21228" priority="17542" stopIfTrue="1">
      <formula>INDIRECT("E"&amp;ROW())="Survey Booked"</formula>
    </cfRule>
  </conditionalFormatting>
  <conditionalFormatting sqref="A508:H508">
    <cfRule type="expression" dxfId="21227" priority="17381">
      <formula>INDIRECT("D"&amp;ROW())="Yes"</formula>
    </cfRule>
    <cfRule type="expression" dxfId="21226" priority="17382" stopIfTrue="1">
      <formula>INDIRECT("E"&amp;ROW())="Recall Required"</formula>
    </cfRule>
    <cfRule type="expression" dxfId="21225" priority="17383" stopIfTrue="1">
      <formula>INDIRECT("E"&amp;ROW())="Supply Only"</formula>
    </cfRule>
    <cfRule type="expression" dxfId="21224" priority="17384" stopIfTrue="1">
      <formula>INDIRECT("E"&amp;ROW())="Part Fitted"</formula>
    </cfRule>
    <cfRule type="expression" dxfId="21223" priority="17385" stopIfTrue="1">
      <formula>INDIRECT("E"&amp;ROW())="confirmed"</formula>
    </cfRule>
    <cfRule type="expression" dxfId="21222" priority="17386" stopIfTrue="1">
      <formula>INDIRECT("E"&amp;ROW())="Duplicate"</formula>
    </cfRule>
    <cfRule type="expression" dxfId="21221" priority="17387" stopIfTrue="1">
      <formula>INDIRECT("E"&amp;ROW())="Handed Back"</formula>
    </cfRule>
    <cfRule type="expression" dxfId="21220" priority="17388" stopIfTrue="1">
      <formula>INDIRECT("E"&amp;ROW())="Refusal"</formula>
    </cfRule>
    <cfRule type="expression" dxfId="21219" priority="17389" stopIfTrue="1">
      <formula>INDIRECT("E"&amp;ROW())="No Access install"</formula>
    </cfRule>
    <cfRule type="expression" dxfId="21218" priority="17390" stopIfTrue="1">
      <formula>INDIRECT("E"&amp;ROW())="No Access survey"</formula>
    </cfRule>
    <cfRule type="expression" dxfId="21217" priority="17391" stopIfTrue="1">
      <formula>INDIRECT("E"&amp;ROW())="NWR"</formula>
    </cfRule>
    <cfRule type="expression" dxfId="21216" priority="17392" stopIfTrue="1">
      <formula>INDIRECT("E"&amp;ROW())="Cancelled"</formula>
    </cfRule>
    <cfRule type="expression" dxfId="21215" priority="17393" stopIfTrue="1">
      <formula>INDIRECT("E"&amp;ROW())="On hold"</formula>
    </cfRule>
    <cfRule type="expression" dxfId="21214" priority="17394" stopIfTrue="1">
      <formula>INDIRECT("E"&amp;ROW())="Handed Over"</formula>
    </cfRule>
    <cfRule type="expression" dxfId="21213" priority="17395" stopIfTrue="1">
      <formula>INDIRECT("E"&amp;ROW())="Fitted"</formula>
    </cfRule>
    <cfRule type="expression" dxfId="21212" priority="17396" stopIfTrue="1">
      <formula>INDIRECT("E"&amp;ROW())="Booked to fit"</formula>
    </cfRule>
    <cfRule type="expression" dxfId="21211" priority="17397" stopIfTrue="1">
      <formula>INDIRECT("E"&amp;ROW())="Delivered To Depot/Container"</formula>
    </cfRule>
    <cfRule type="expression" dxfId="21210" priority="17398" stopIfTrue="1">
      <formula>INDIRECT("E"&amp;ROW())="Called Off"</formula>
    </cfRule>
    <cfRule type="expression" dxfId="21209" priority="17399" stopIfTrue="1">
      <formula>INDIRECT("E"&amp;ROW())="Await Client Approval"</formula>
    </cfRule>
    <cfRule type="expression" dxfId="21208" priority="17400" stopIfTrue="1">
      <formula>INDIRECT("E"&amp;ROW())="SCOPE SURVEY"</formula>
    </cfRule>
    <cfRule type="expression" dxfId="21207" priority="17401" stopIfTrue="1">
      <formula>INDIRECT("E"&amp;ROW())="Priced"</formula>
    </cfRule>
    <cfRule type="expression" dxfId="21206" priority="17402" stopIfTrue="1">
      <formula>INDIRECT("E"&amp;ROW())="Sent for pricing"</formula>
    </cfRule>
    <cfRule type="expression" dxfId="21205" priority="17403" stopIfTrue="1">
      <formula>INDIRECT("E"&amp;ROW())="Await"</formula>
    </cfRule>
    <cfRule type="expression" dxfId="21204" priority="17404" stopIfTrue="1">
      <formula>INDIRECT("E"&amp;ROW())="CLEANSED"</formula>
    </cfRule>
    <cfRule type="expression" dxfId="21203" priority="17405" stopIfTrue="1">
      <formula>INDIRECT("E"&amp;ROW())="PM TO CLEANSE"</formula>
    </cfRule>
    <cfRule type="expression" dxfId="21202" priority="17406" stopIfTrue="1">
      <formula>INDIRECT("E"&amp;ROW())="Survey Received"</formula>
    </cfRule>
    <cfRule type="expression" dxfId="21201" priority="17407" stopIfTrue="1">
      <formula>INDIRECT("E"&amp;ROW())="Survey Booked"</formula>
    </cfRule>
  </conditionalFormatting>
  <conditionalFormatting sqref="A509:H513">
    <cfRule type="expression" dxfId="21200" priority="17435">
      <formula>INDIRECT("D"&amp;ROW())="Yes"</formula>
    </cfRule>
    <cfRule type="expression" dxfId="21199" priority="17436" stopIfTrue="1">
      <formula>INDIRECT("E"&amp;ROW())="Recall Required"</formula>
    </cfRule>
    <cfRule type="expression" dxfId="21198" priority="17437" stopIfTrue="1">
      <formula>INDIRECT("E"&amp;ROW())="Supply Only"</formula>
    </cfRule>
    <cfRule type="expression" dxfId="21197" priority="17438" stopIfTrue="1">
      <formula>INDIRECT("E"&amp;ROW())="Part Fitted"</formula>
    </cfRule>
    <cfRule type="expression" dxfId="21196" priority="17439" stopIfTrue="1">
      <formula>INDIRECT("E"&amp;ROW())="confirmed"</formula>
    </cfRule>
    <cfRule type="expression" dxfId="21195" priority="17440" stopIfTrue="1">
      <formula>INDIRECT("E"&amp;ROW())="Duplicate"</formula>
    </cfRule>
    <cfRule type="expression" dxfId="21194" priority="17441" stopIfTrue="1">
      <formula>INDIRECT("E"&amp;ROW())="Handed Back"</formula>
    </cfRule>
    <cfRule type="expression" dxfId="21193" priority="17442" stopIfTrue="1">
      <formula>INDIRECT("E"&amp;ROW())="Refusal"</formula>
    </cfRule>
    <cfRule type="expression" dxfId="21192" priority="17443" stopIfTrue="1">
      <formula>INDIRECT("E"&amp;ROW())="No Access install"</formula>
    </cfRule>
    <cfRule type="expression" dxfId="21191" priority="17444" stopIfTrue="1">
      <formula>INDIRECT("E"&amp;ROW())="No Access survey"</formula>
    </cfRule>
    <cfRule type="expression" dxfId="21190" priority="17445" stopIfTrue="1">
      <formula>INDIRECT("E"&amp;ROW())="NWR"</formula>
    </cfRule>
    <cfRule type="expression" dxfId="21189" priority="17446" stopIfTrue="1">
      <formula>INDIRECT("E"&amp;ROW())="Cancelled"</formula>
    </cfRule>
    <cfRule type="expression" dxfId="21188" priority="17447" stopIfTrue="1">
      <formula>INDIRECT("E"&amp;ROW())="On hold"</formula>
    </cfRule>
    <cfRule type="expression" dxfId="21187" priority="17448" stopIfTrue="1">
      <formula>INDIRECT("E"&amp;ROW())="Handed Over"</formula>
    </cfRule>
    <cfRule type="expression" dxfId="21186" priority="17449" stopIfTrue="1">
      <formula>INDIRECT("E"&amp;ROW())="Fitted"</formula>
    </cfRule>
    <cfRule type="expression" dxfId="21185" priority="17450" stopIfTrue="1">
      <formula>INDIRECT("E"&amp;ROW())="Booked to fit"</formula>
    </cfRule>
    <cfRule type="expression" dxfId="21184" priority="17451" stopIfTrue="1">
      <formula>INDIRECT("E"&amp;ROW())="Delivered To Depot/Container"</formula>
    </cfRule>
    <cfRule type="expression" dxfId="21183" priority="17452" stopIfTrue="1">
      <formula>INDIRECT("E"&amp;ROW())="Called Off"</formula>
    </cfRule>
    <cfRule type="expression" dxfId="21182" priority="17453" stopIfTrue="1">
      <formula>INDIRECT("E"&amp;ROW())="Await Client Approval"</formula>
    </cfRule>
    <cfRule type="expression" dxfId="21181" priority="17454" stopIfTrue="1">
      <formula>INDIRECT("E"&amp;ROW())="SCOPE SURVEY"</formula>
    </cfRule>
    <cfRule type="expression" dxfId="21180" priority="17455" stopIfTrue="1">
      <formula>INDIRECT("E"&amp;ROW())="Priced"</formula>
    </cfRule>
    <cfRule type="expression" dxfId="21179" priority="17456" stopIfTrue="1">
      <formula>INDIRECT("E"&amp;ROW())="Sent for pricing"</formula>
    </cfRule>
    <cfRule type="expression" dxfId="21178" priority="17457" stopIfTrue="1">
      <formula>INDIRECT("E"&amp;ROW())="Await"</formula>
    </cfRule>
    <cfRule type="expression" dxfId="21177" priority="17458" stopIfTrue="1">
      <formula>INDIRECT("E"&amp;ROW())="CLEANSED"</formula>
    </cfRule>
    <cfRule type="expression" dxfId="21176" priority="17459" stopIfTrue="1">
      <formula>INDIRECT("E"&amp;ROW())="PM TO CLEANSE"</formula>
    </cfRule>
    <cfRule type="expression" dxfId="21175" priority="17460" stopIfTrue="1">
      <formula>INDIRECT("E"&amp;ROW())="Survey Received"</formula>
    </cfRule>
    <cfRule type="expression" dxfId="21174" priority="17461" stopIfTrue="1">
      <formula>INDIRECT("E"&amp;ROW())="Survey Booked"</formula>
    </cfRule>
  </conditionalFormatting>
  <conditionalFormatting sqref="A517:H517">
    <cfRule type="expression" dxfId="21173" priority="17302" stopIfTrue="1">
      <formula>INDIRECT("E"&amp;ROW())="Supply Only"</formula>
    </cfRule>
    <cfRule type="expression" dxfId="21172" priority="17303" stopIfTrue="1">
      <formula>INDIRECT("E"&amp;ROW())="Part Fitted"</formula>
    </cfRule>
    <cfRule type="expression" dxfId="21171" priority="17304" stopIfTrue="1">
      <formula>INDIRECT("E"&amp;ROW())="confirmed"</formula>
    </cfRule>
    <cfRule type="expression" dxfId="21170" priority="17305" stopIfTrue="1">
      <formula>INDIRECT("E"&amp;ROW())="Duplicate"</formula>
    </cfRule>
    <cfRule type="expression" dxfId="21169" priority="17306" stopIfTrue="1">
      <formula>INDIRECT("E"&amp;ROW())="Handed Back"</formula>
    </cfRule>
    <cfRule type="expression" dxfId="21168" priority="17307" stopIfTrue="1">
      <formula>INDIRECT("E"&amp;ROW())="Refusal"</formula>
    </cfRule>
    <cfRule type="expression" dxfId="21167" priority="17308" stopIfTrue="1">
      <formula>INDIRECT("E"&amp;ROW())="No Access install"</formula>
    </cfRule>
    <cfRule type="expression" dxfId="21166" priority="17309" stopIfTrue="1">
      <formula>INDIRECT("E"&amp;ROW())="No Access survey"</formula>
    </cfRule>
    <cfRule type="expression" dxfId="21165" priority="17310" stopIfTrue="1">
      <formula>INDIRECT("E"&amp;ROW())="NWR"</formula>
    </cfRule>
    <cfRule type="expression" dxfId="21164" priority="17311" stopIfTrue="1">
      <formula>INDIRECT("E"&amp;ROW())="Cancelled"</formula>
    </cfRule>
    <cfRule type="expression" dxfId="21163" priority="17312" stopIfTrue="1">
      <formula>INDIRECT("E"&amp;ROW())="On hold"</formula>
    </cfRule>
    <cfRule type="expression" dxfId="21162" priority="17313" stopIfTrue="1">
      <formula>INDIRECT("E"&amp;ROW())="Handed Over"</formula>
    </cfRule>
    <cfRule type="expression" dxfId="21161" priority="17314" stopIfTrue="1">
      <formula>INDIRECT("E"&amp;ROW())="Fitted"</formula>
    </cfRule>
    <cfRule type="expression" dxfId="21160" priority="17315" stopIfTrue="1">
      <formula>INDIRECT("E"&amp;ROW())="Booked to fit"</formula>
    </cfRule>
    <cfRule type="expression" dxfId="21159" priority="17316" stopIfTrue="1">
      <formula>INDIRECT("E"&amp;ROW())="Delivered To Depot/Container"</formula>
    </cfRule>
    <cfRule type="expression" dxfId="21158" priority="17317" stopIfTrue="1">
      <formula>INDIRECT("E"&amp;ROW())="Called Off"</formula>
    </cfRule>
    <cfRule type="expression" dxfId="21157" priority="17318" stopIfTrue="1">
      <formula>INDIRECT("E"&amp;ROW())="Await Client Approval"</formula>
    </cfRule>
    <cfRule type="expression" dxfId="21156" priority="17319" stopIfTrue="1">
      <formula>INDIRECT("E"&amp;ROW())="SCOPE SURVEY"</formula>
    </cfRule>
    <cfRule type="expression" dxfId="21155" priority="17320" stopIfTrue="1">
      <formula>INDIRECT("E"&amp;ROW())="Priced"</formula>
    </cfRule>
    <cfRule type="expression" dxfId="21154" priority="17321" stopIfTrue="1">
      <formula>INDIRECT("E"&amp;ROW())="Sent for pricing"</formula>
    </cfRule>
    <cfRule type="expression" dxfId="21153" priority="17322" stopIfTrue="1">
      <formula>INDIRECT("E"&amp;ROW())="Await"</formula>
    </cfRule>
    <cfRule type="expression" dxfId="21152" priority="17323" stopIfTrue="1">
      <formula>INDIRECT("E"&amp;ROW())="CLEANSED"</formula>
    </cfRule>
    <cfRule type="expression" dxfId="21151" priority="17324" stopIfTrue="1">
      <formula>INDIRECT("E"&amp;ROW())="PM TO CLEANSE"</formula>
    </cfRule>
    <cfRule type="expression" dxfId="21150" priority="17325" stopIfTrue="1">
      <formula>INDIRECT("E"&amp;ROW())="Survey Received"</formula>
    </cfRule>
    <cfRule type="expression" dxfId="21149" priority="17326" stopIfTrue="1">
      <formula>INDIRECT("E"&amp;ROW())="Survey Booked"</formula>
    </cfRule>
  </conditionalFormatting>
  <conditionalFormatting sqref="A526:H526">
    <cfRule type="expression" dxfId="21148" priority="17219">
      <formula>INDIRECT("D"&amp;ROW())="Yes"</formula>
    </cfRule>
    <cfRule type="expression" dxfId="21147" priority="17220" stopIfTrue="1">
      <formula>INDIRECT("E"&amp;ROW())="Recall Required"</formula>
    </cfRule>
    <cfRule type="expression" dxfId="21146" priority="17221" stopIfTrue="1">
      <formula>INDIRECT("E"&amp;ROW())="Supply Only"</formula>
    </cfRule>
    <cfRule type="expression" dxfId="21145" priority="17222" stopIfTrue="1">
      <formula>INDIRECT("E"&amp;ROW())="Part Fitted"</formula>
    </cfRule>
    <cfRule type="expression" dxfId="21144" priority="17223" stopIfTrue="1">
      <formula>INDIRECT("E"&amp;ROW())="confirmed"</formula>
    </cfRule>
    <cfRule type="expression" dxfId="21143" priority="17224" stopIfTrue="1">
      <formula>INDIRECT("E"&amp;ROW())="Duplicate"</formula>
    </cfRule>
    <cfRule type="expression" dxfId="21142" priority="17225" stopIfTrue="1">
      <formula>INDIRECT("E"&amp;ROW())="Handed Back"</formula>
    </cfRule>
    <cfRule type="expression" dxfId="21141" priority="17226" stopIfTrue="1">
      <formula>INDIRECT("E"&amp;ROW())="Refusal"</formula>
    </cfRule>
    <cfRule type="expression" dxfId="21140" priority="17227" stopIfTrue="1">
      <formula>INDIRECT("E"&amp;ROW())="No Access install"</formula>
    </cfRule>
    <cfRule type="expression" dxfId="21139" priority="17228" stopIfTrue="1">
      <formula>INDIRECT("E"&amp;ROW())="No Access survey"</formula>
    </cfRule>
    <cfRule type="expression" dxfId="21138" priority="17229" stopIfTrue="1">
      <formula>INDIRECT("E"&amp;ROW())="NWR"</formula>
    </cfRule>
    <cfRule type="expression" dxfId="21137" priority="17230" stopIfTrue="1">
      <formula>INDIRECT("E"&amp;ROW())="Cancelled"</formula>
    </cfRule>
    <cfRule type="expression" dxfId="21136" priority="17231" stopIfTrue="1">
      <formula>INDIRECT("E"&amp;ROW())="On hold"</formula>
    </cfRule>
    <cfRule type="expression" dxfId="21135" priority="17232" stopIfTrue="1">
      <formula>INDIRECT("E"&amp;ROW())="Handed Over"</formula>
    </cfRule>
    <cfRule type="expression" dxfId="21134" priority="17233" stopIfTrue="1">
      <formula>INDIRECT("E"&amp;ROW())="Fitted"</formula>
    </cfRule>
    <cfRule type="expression" dxfId="21133" priority="17234" stopIfTrue="1">
      <formula>INDIRECT("E"&amp;ROW())="Booked to fit"</formula>
    </cfRule>
    <cfRule type="expression" dxfId="21132" priority="17235" stopIfTrue="1">
      <formula>INDIRECT("E"&amp;ROW())="Delivered To Depot/Container"</formula>
    </cfRule>
    <cfRule type="expression" dxfId="21131" priority="17236" stopIfTrue="1">
      <formula>INDIRECT("E"&amp;ROW())="Called Off"</formula>
    </cfRule>
    <cfRule type="expression" dxfId="21130" priority="17237" stopIfTrue="1">
      <formula>INDIRECT("E"&amp;ROW())="Await Client Approval"</formula>
    </cfRule>
    <cfRule type="expression" dxfId="21129" priority="17238" stopIfTrue="1">
      <formula>INDIRECT("E"&amp;ROW())="SCOPE SURVEY"</formula>
    </cfRule>
    <cfRule type="expression" dxfId="21128" priority="17239" stopIfTrue="1">
      <formula>INDIRECT("E"&amp;ROW())="Priced"</formula>
    </cfRule>
    <cfRule type="expression" dxfId="21127" priority="17240" stopIfTrue="1">
      <formula>INDIRECT("E"&amp;ROW())="Sent for pricing"</formula>
    </cfRule>
    <cfRule type="expression" dxfId="21126" priority="17241" stopIfTrue="1">
      <formula>INDIRECT("E"&amp;ROW())="Await"</formula>
    </cfRule>
    <cfRule type="expression" dxfId="21125" priority="17242" stopIfTrue="1">
      <formula>INDIRECT("E"&amp;ROW())="CLEANSED"</formula>
    </cfRule>
    <cfRule type="expression" dxfId="21124" priority="17243" stopIfTrue="1">
      <formula>INDIRECT("E"&amp;ROW())="PM TO CLEANSE"</formula>
    </cfRule>
    <cfRule type="expression" dxfId="21123" priority="17244" stopIfTrue="1">
      <formula>INDIRECT("E"&amp;ROW())="Survey Received"</formula>
    </cfRule>
    <cfRule type="expression" dxfId="21122" priority="17245" stopIfTrue="1">
      <formula>INDIRECT("E"&amp;ROW())="Survey Booked"</formula>
    </cfRule>
  </conditionalFormatting>
  <conditionalFormatting sqref="A527:H535">
    <cfRule type="expression" dxfId="21121" priority="17273">
      <formula>INDIRECT("D"&amp;ROW())="Yes"</formula>
    </cfRule>
    <cfRule type="expression" dxfId="21120" priority="17274" stopIfTrue="1">
      <formula>INDIRECT("E"&amp;ROW())="Recall Required"</formula>
    </cfRule>
    <cfRule type="expression" dxfId="21119" priority="17275" stopIfTrue="1">
      <formula>INDIRECT("E"&amp;ROW())="Supply Only"</formula>
    </cfRule>
    <cfRule type="expression" dxfId="21118" priority="17276" stopIfTrue="1">
      <formula>INDIRECT("E"&amp;ROW())="Part Fitted"</formula>
    </cfRule>
    <cfRule type="expression" dxfId="21117" priority="17277" stopIfTrue="1">
      <formula>INDIRECT("E"&amp;ROW())="confirmed"</formula>
    </cfRule>
    <cfRule type="expression" dxfId="21116" priority="17278" stopIfTrue="1">
      <formula>INDIRECT("E"&amp;ROW())="Duplicate"</formula>
    </cfRule>
    <cfRule type="expression" dxfId="21115" priority="17279" stopIfTrue="1">
      <formula>INDIRECT("E"&amp;ROW())="Handed Back"</formula>
    </cfRule>
    <cfRule type="expression" dxfId="21114" priority="17280" stopIfTrue="1">
      <formula>INDIRECT("E"&amp;ROW())="Refusal"</formula>
    </cfRule>
    <cfRule type="expression" dxfId="21113" priority="17281" stopIfTrue="1">
      <formula>INDIRECT("E"&amp;ROW())="No Access install"</formula>
    </cfRule>
    <cfRule type="expression" dxfId="21112" priority="17282" stopIfTrue="1">
      <formula>INDIRECT("E"&amp;ROW())="No Access survey"</formula>
    </cfRule>
    <cfRule type="expression" dxfId="21111" priority="17283" stopIfTrue="1">
      <formula>INDIRECT("E"&amp;ROW())="NWR"</formula>
    </cfRule>
    <cfRule type="expression" dxfId="21110" priority="17284" stopIfTrue="1">
      <formula>INDIRECT("E"&amp;ROW())="Cancelled"</formula>
    </cfRule>
    <cfRule type="expression" dxfId="21109" priority="17285" stopIfTrue="1">
      <formula>INDIRECT("E"&amp;ROW())="On hold"</formula>
    </cfRule>
    <cfRule type="expression" dxfId="21108" priority="17286" stopIfTrue="1">
      <formula>INDIRECT("E"&amp;ROW())="Handed Over"</formula>
    </cfRule>
    <cfRule type="expression" dxfId="21107" priority="17287" stopIfTrue="1">
      <formula>INDIRECT("E"&amp;ROW())="Fitted"</formula>
    </cfRule>
    <cfRule type="expression" dxfId="21106" priority="17288" stopIfTrue="1">
      <formula>INDIRECT("E"&amp;ROW())="Booked to fit"</formula>
    </cfRule>
    <cfRule type="expression" dxfId="21105" priority="17289" stopIfTrue="1">
      <formula>INDIRECT("E"&amp;ROW())="Delivered To Depot/Container"</formula>
    </cfRule>
    <cfRule type="expression" dxfId="21104" priority="17290" stopIfTrue="1">
      <formula>INDIRECT("E"&amp;ROW())="Called Off"</formula>
    </cfRule>
    <cfRule type="expression" dxfId="21103" priority="17291" stopIfTrue="1">
      <formula>INDIRECT("E"&amp;ROW())="Await Client Approval"</formula>
    </cfRule>
    <cfRule type="expression" dxfId="21102" priority="17292" stopIfTrue="1">
      <formula>INDIRECT("E"&amp;ROW())="SCOPE SURVEY"</formula>
    </cfRule>
    <cfRule type="expression" dxfId="21101" priority="17293" stopIfTrue="1">
      <formula>INDIRECT("E"&amp;ROW())="Priced"</formula>
    </cfRule>
    <cfRule type="expression" dxfId="21100" priority="17294" stopIfTrue="1">
      <formula>INDIRECT("E"&amp;ROW())="Sent for pricing"</formula>
    </cfRule>
    <cfRule type="expression" dxfId="21099" priority="17295" stopIfTrue="1">
      <formula>INDIRECT("E"&amp;ROW())="Await"</formula>
    </cfRule>
    <cfRule type="expression" dxfId="21098" priority="17296" stopIfTrue="1">
      <formula>INDIRECT("E"&amp;ROW())="CLEANSED"</formula>
    </cfRule>
    <cfRule type="expression" dxfId="21097" priority="17297" stopIfTrue="1">
      <formula>INDIRECT("E"&amp;ROW())="PM TO CLEANSE"</formula>
    </cfRule>
    <cfRule type="expression" dxfId="21096" priority="17298" stopIfTrue="1">
      <formula>INDIRECT("E"&amp;ROW())="Survey Received"</formula>
    </cfRule>
    <cfRule type="expression" dxfId="21095" priority="17299" stopIfTrue="1">
      <formula>INDIRECT("E"&amp;ROW())="Survey Booked"</formula>
    </cfRule>
  </conditionalFormatting>
  <conditionalFormatting sqref="A539:H539">
    <cfRule type="expression" dxfId="21094" priority="17138">
      <formula>INDIRECT("D"&amp;ROW())="Yes"</formula>
    </cfRule>
    <cfRule type="expression" dxfId="21093" priority="17139" stopIfTrue="1">
      <formula>INDIRECT("E"&amp;ROW())="Recall Required"</formula>
    </cfRule>
    <cfRule type="expression" dxfId="21092" priority="17140" stopIfTrue="1">
      <formula>INDIRECT("E"&amp;ROW())="Supply Only"</formula>
    </cfRule>
    <cfRule type="expression" dxfId="21091" priority="17141" stopIfTrue="1">
      <formula>INDIRECT("E"&amp;ROW())="Part Fitted"</formula>
    </cfRule>
    <cfRule type="expression" dxfId="21090" priority="17142" stopIfTrue="1">
      <formula>INDIRECT("E"&amp;ROW())="confirmed"</formula>
    </cfRule>
    <cfRule type="expression" dxfId="21089" priority="17143" stopIfTrue="1">
      <formula>INDIRECT("E"&amp;ROW())="Duplicate"</formula>
    </cfRule>
    <cfRule type="expression" dxfId="21088" priority="17144" stopIfTrue="1">
      <formula>INDIRECT("E"&amp;ROW())="Handed Back"</formula>
    </cfRule>
    <cfRule type="expression" dxfId="21087" priority="17145" stopIfTrue="1">
      <formula>INDIRECT("E"&amp;ROW())="Refusal"</formula>
    </cfRule>
    <cfRule type="expression" dxfId="21086" priority="17146" stopIfTrue="1">
      <formula>INDIRECT("E"&amp;ROW())="No Access install"</formula>
    </cfRule>
    <cfRule type="expression" dxfId="21085" priority="17147" stopIfTrue="1">
      <formula>INDIRECT("E"&amp;ROW())="No Access survey"</formula>
    </cfRule>
    <cfRule type="expression" dxfId="21084" priority="17148" stopIfTrue="1">
      <formula>INDIRECT("E"&amp;ROW())="NWR"</formula>
    </cfRule>
    <cfRule type="expression" dxfId="21083" priority="17149" stopIfTrue="1">
      <formula>INDIRECT("E"&amp;ROW())="Cancelled"</formula>
    </cfRule>
    <cfRule type="expression" dxfId="21082" priority="17150" stopIfTrue="1">
      <formula>INDIRECT("E"&amp;ROW())="On hold"</formula>
    </cfRule>
    <cfRule type="expression" dxfId="21081" priority="17151" stopIfTrue="1">
      <formula>INDIRECT("E"&amp;ROW())="Handed Over"</formula>
    </cfRule>
    <cfRule type="expression" dxfId="21080" priority="17152" stopIfTrue="1">
      <formula>INDIRECT("E"&amp;ROW())="Fitted"</formula>
    </cfRule>
    <cfRule type="expression" dxfId="21079" priority="17153" stopIfTrue="1">
      <formula>INDIRECT("E"&amp;ROW())="Booked to fit"</formula>
    </cfRule>
    <cfRule type="expression" dxfId="21078" priority="17154" stopIfTrue="1">
      <formula>INDIRECT("E"&amp;ROW())="Delivered To Depot/Container"</formula>
    </cfRule>
    <cfRule type="expression" dxfId="21077" priority="17155" stopIfTrue="1">
      <formula>INDIRECT("E"&amp;ROW())="Called Off"</formula>
    </cfRule>
    <cfRule type="expression" dxfId="21076" priority="17156" stopIfTrue="1">
      <formula>INDIRECT("E"&amp;ROW())="Await Client Approval"</formula>
    </cfRule>
    <cfRule type="expression" dxfId="21075" priority="17157" stopIfTrue="1">
      <formula>INDIRECT("E"&amp;ROW())="SCOPE SURVEY"</formula>
    </cfRule>
    <cfRule type="expression" dxfId="21074" priority="17158" stopIfTrue="1">
      <formula>INDIRECT("E"&amp;ROW())="Priced"</formula>
    </cfRule>
    <cfRule type="expression" dxfId="21073" priority="17159" stopIfTrue="1">
      <formula>INDIRECT("E"&amp;ROW())="Sent for pricing"</formula>
    </cfRule>
    <cfRule type="expression" dxfId="21072" priority="17160" stopIfTrue="1">
      <formula>INDIRECT("E"&amp;ROW())="Await"</formula>
    </cfRule>
    <cfRule type="expression" dxfId="21071" priority="17161" stopIfTrue="1">
      <formula>INDIRECT("E"&amp;ROW())="CLEANSED"</formula>
    </cfRule>
    <cfRule type="expression" dxfId="21070" priority="17162" stopIfTrue="1">
      <formula>INDIRECT("E"&amp;ROW())="PM TO CLEANSE"</formula>
    </cfRule>
    <cfRule type="expression" dxfId="21069" priority="17163" stopIfTrue="1">
      <formula>INDIRECT("E"&amp;ROW())="Survey Received"</formula>
    </cfRule>
    <cfRule type="expression" dxfId="21068" priority="17164" stopIfTrue="1">
      <formula>INDIRECT("E"&amp;ROW())="Survey Booked"</formula>
    </cfRule>
  </conditionalFormatting>
  <conditionalFormatting sqref="A540:H544">
    <cfRule type="expression" dxfId="21067" priority="17192">
      <formula>INDIRECT("D"&amp;ROW())="Yes"</formula>
    </cfRule>
    <cfRule type="expression" dxfId="21066" priority="17193" stopIfTrue="1">
      <formula>INDIRECT("E"&amp;ROW())="Recall Required"</formula>
    </cfRule>
    <cfRule type="expression" dxfId="21065" priority="17194" stopIfTrue="1">
      <formula>INDIRECT("E"&amp;ROW())="Supply Only"</formula>
    </cfRule>
    <cfRule type="expression" dxfId="21064" priority="17195" stopIfTrue="1">
      <formula>INDIRECT("E"&amp;ROW())="Part Fitted"</formula>
    </cfRule>
    <cfRule type="expression" dxfId="21063" priority="17196" stopIfTrue="1">
      <formula>INDIRECT("E"&amp;ROW())="confirmed"</formula>
    </cfRule>
    <cfRule type="expression" dxfId="21062" priority="17197" stopIfTrue="1">
      <formula>INDIRECT("E"&amp;ROW())="Duplicate"</formula>
    </cfRule>
    <cfRule type="expression" dxfId="21061" priority="17198" stopIfTrue="1">
      <formula>INDIRECT("E"&amp;ROW())="Handed Back"</formula>
    </cfRule>
    <cfRule type="expression" dxfId="21060" priority="17199" stopIfTrue="1">
      <formula>INDIRECT("E"&amp;ROW())="Refusal"</formula>
    </cfRule>
    <cfRule type="expression" dxfId="21059" priority="17200" stopIfTrue="1">
      <formula>INDIRECT("E"&amp;ROW())="No Access install"</formula>
    </cfRule>
    <cfRule type="expression" dxfId="21058" priority="17201" stopIfTrue="1">
      <formula>INDIRECT("E"&amp;ROW())="No Access survey"</formula>
    </cfRule>
    <cfRule type="expression" dxfId="21057" priority="17202" stopIfTrue="1">
      <formula>INDIRECT("E"&amp;ROW())="NWR"</formula>
    </cfRule>
    <cfRule type="expression" dxfId="21056" priority="17203" stopIfTrue="1">
      <formula>INDIRECT("E"&amp;ROW())="Cancelled"</formula>
    </cfRule>
    <cfRule type="expression" dxfId="21055" priority="17204" stopIfTrue="1">
      <formula>INDIRECT("E"&amp;ROW())="On hold"</formula>
    </cfRule>
    <cfRule type="expression" dxfId="21054" priority="17205" stopIfTrue="1">
      <formula>INDIRECT("E"&amp;ROW())="Handed Over"</formula>
    </cfRule>
    <cfRule type="expression" dxfId="21053" priority="17206" stopIfTrue="1">
      <formula>INDIRECT("E"&amp;ROW())="Fitted"</formula>
    </cfRule>
    <cfRule type="expression" dxfId="21052" priority="17207" stopIfTrue="1">
      <formula>INDIRECT("E"&amp;ROW())="Booked to fit"</formula>
    </cfRule>
    <cfRule type="expression" dxfId="21051" priority="17208" stopIfTrue="1">
      <formula>INDIRECT("E"&amp;ROW())="Delivered To Depot/Container"</formula>
    </cfRule>
    <cfRule type="expression" dxfId="21050" priority="17209" stopIfTrue="1">
      <formula>INDIRECT("E"&amp;ROW())="Called Off"</formula>
    </cfRule>
    <cfRule type="expression" dxfId="21049" priority="17210" stopIfTrue="1">
      <formula>INDIRECT("E"&amp;ROW())="Await Client Approval"</formula>
    </cfRule>
    <cfRule type="expression" dxfId="21048" priority="17211" stopIfTrue="1">
      <formula>INDIRECT("E"&amp;ROW())="SCOPE SURVEY"</formula>
    </cfRule>
    <cfRule type="expression" dxfId="21047" priority="17212" stopIfTrue="1">
      <formula>INDIRECT("E"&amp;ROW())="Priced"</formula>
    </cfRule>
    <cfRule type="expression" dxfId="21046" priority="17213" stopIfTrue="1">
      <formula>INDIRECT("E"&amp;ROW())="Sent for pricing"</formula>
    </cfRule>
    <cfRule type="expression" dxfId="21045" priority="17214" stopIfTrue="1">
      <formula>INDIRECT("E"&amp;ROW())="Await"</formula>
    </cfRule>
    <cfRule type="expression" dxfId="21044" priority="17215" stopIfTrue="1">
      <formula>INDIRECT("E"&amp;ROW())="CLEANSED"</formula>
    </cfRule>
    <cfRule type="expression" dxfId="21043" priority="17216" stopIfTrue="1">
      <formula>INDIRECT("E"&amp;ROW())="PM TO CLEANSE"</formula>
    </cfRule>
    <cfRule type="expression" dxfId="21042" priority="17217" stopIfTrue="1">
      <formula>INDIRECT("E"&amp;ROW())="Survey Received"</formula>
    </cfRule>
    <cfRule type="expression" dxfId="21041" priority="17218" stopIfTrue="1">
      <formula>INDIRECT("E"&amp;ROW())="Survey Booked"</formula>
    </cfRule>
  </conditionalFormatting>
  <conditionalFormatting sqref="A555:H555">
    <cfRule type="expression" dxfId="21040" priority="13549">
      <formula>INDIRECT("D"&amp;ROW())="Yes"</formula>
    </cfRule>
    <cfRule type="expression" dxfId="21039" priority="13550" stopIfTrue="1">
      <formula>INDIRECT("E"&amp;ROW())="Recall Required"</formula>
    </cfRule>
    <cfRule type="expression" dxfId="21038" priority="13551" stopIfTrue="1">
      <formula>INDIRECT("E"&amp;ROW())="Supply Only"</formula>
    </cfRule>
    <cfRule type="expression" dxfId="21037" priority="13552" stopIfTrue="1">
      <formula>INDIRECT("E"&amp;ROW())="Part Fitted"</formula>
    </cfRule>
    <cfRule type="expression" dxfId="21036" priority="13553" stopIfTrue="1">
      <formula>INDIRECT("E"&amp;ROW())="confirmed"</formula>
    </cfRule>
    <cfRule type="expression" dxfId="21035" priority="13554" stopIfTrue="1">
      <formula>INDIRECT("E"&amp;ROW())="Duplicate"</formula>
    </cfRule>
    <cfRule type="expression" dxfId="21034" priority="13555" stopIfTrue="1">
      <formula>INDIRECT("E"&amp;ROW())="Handed Back"</formula>
    </cfRule>
    <cfRule type="expression" dxfId="21033" priority="13556" stopIfTrue="1">
      <formula>INDIRECT("E"&amp;ROW())="Refusal"</formula>
    </cfRule>
    <cfRule type="expression" dxfId="21032" priority="13557" stopIfTrue="1">
      <formula>INDIRECT("E"&amp;ROW())="No Access install"</formula>
    </cfRule>
    <cfRule type="expression" dxfId="21031" priority="13558" stopIfTrue="1">
      <formula>INDIRECT("E"&amp;ROW())="No Access survey"</formula>
    </cfRule>
    <cfRule type="expression" dxfId="21030" priority="13559" stopIfTrue="1">
      <formula>INDIRECT("E"&amp;ROW())="NWR"</formula>
    </cfRule>
    <cfRule type="expression" dxfId="21029" priority="13560" stopIfTrue="1">
      <formula>INDIRECT("E"&amp;ROW())="Cancelled"</formula>
    </cfRule>
    <cfRule type="expression" dxfId="21028" priority="13561" stopIfTrue="1">
      <formula>INDIRECT("E"&amp;ROW())="On hold"</formula>
    </cfRule>
    <cfRule type="expression" dxfId="21027" priority="13562" stopIfTrue="1">
      <formula>INDIRECT("E"&amp;ROW())="Handed Over"</formula>
    </cfRule>
    <cfRule type="expression" dxfId="21026" priority="13563" stopIfTrue="1">
      <formula>INDIRECT("E"&amp;ROW())="Fitted"</formula>
    </cfRule>
    <cfRule type="expression" dxfId="21025" priority="13564" stopIfTrue="1">
      <formula>INDIRECT("E"&amp;ROW())="Booked to fit"</formula>
    </cfRule>
    <cfRule type="expression" dxfId="21024" priority="13565" stopIfTrue="1">
      <formula>INDIRECT("E"&amp;ROW())="Delivered To Depot/Container"</formula>
    </cfRule>
    <cfRule type="expression" dxfId="21023" priority="13566" stopIfTrue="1">
      <formula>INDIRECT("E"&amp;ROW())="Called Off"</formula>
    </cfRule>
    <cfRule type="expression" dxfId="21022" priority="13567" stopIfTrue="1">
      <formula>INDIRECT("E"&amp;ROW())="Await Client Approval"</formula>
    </cfRule>
    <cfRule type="expression" dxfId="21021" priority="13568" stopIfTrue="1">
      <formula>INDIRECT("E"&amp;ROW())="SCOPE SURVEY"</formula>
    </cfRule>
    <cfRule type="expression" dxfId="21020" priority="13569" stopIfTrue="1">
      <formula>INDIRECT("E"&amp;ROW())="Priced"</formula>
    </cfRule>
    <cfRule type="expression" dxfId="21019" priority="13570" stopIfTrue="1">
      <formula>INDIRECT("E"&amp;ROW())="Sent for pricing"</formula>
    </cfRule>
    <cfRule type="expression" dxfId="21018" priority="13571" stopIfTrue="1">
      <formula>INDIRECT("E"&amp;ROW())="Await"</formula>
    </cfRule>
    <cfRule type="expression" dxfId="21017" priority="13572" stopIfTrue="1">
      <formula>INDIRECT("E"&amp;ROW())="CLEANSED"</formula>
    </cfRule>
    <cfRule type="expression" dxfId="21016" priority="13573" stopIfTrue="1">
      <formula>INDIRECT("E"&amp;ROW())="PM TO CLEANSE"</formula>
    </cfRule>
    <cfRule type="expression" dxfId="21015" priority="13574" stopIfTrue="1">
      <formula>INDIRECT("E"&amp;ROW())="Survey Received"</formula>
    </cfRule>
    <cfRule type="expression" dxfId="21014" priority="13575" stopIfTrue="1">
      <formula>INDIRECT("E"&amp;ROW())="Survey Booked"</formula>
    </cfRule>
    <cfRule type="expression" dxfId="21013" priority="13576">
      <formula>INDIRECT("D"&amp;ROW())="Yes"</formula>
    </cfRule>
    <cfRule type="expression" dxfId="21012" priority="13577" stopIfTrue="1">
      <formula>INDIRECT("E"&amp;ROW())="Recall Required"</formula>
    </cfRule>
    <cfRule type="expression" dxfId="21011" priority="13579" stopIfTrue="1">
      <formula>INDIRECT("E"&amp;ROW())="Part Fitted"</formula>
    </cfRule>
    <cfRule type="expression" dxfId="21010" priority="13580" stopIfTrue="1">
      <formula>INDIRECT("E"&amp;ROW())="confirmed"</formula>
    </cfRule>
    <cfRule type="expression" dxfId="21009" priority="13581" stopIfTrue="1">
      <formula>INDIRECT("E"&amp;ROW())="Duplicate"</formula>
    </cfRule>
    <cfRule type="expression" dxfId="21008" priority="13582" stopIfTrue="1">
      <formula>INDIRECT("E"&amp;ROW())="Handed Back"</formula>
    </cfRule>
    <cfRule type="expression" dxfId="21007" priority="13583" stopIfTrue="1">
      <formula>INDIRECT("E"&amp;ROW())="Refusal"</formula>
    </cfRule>
    <cfRule type="expression" dxfId="21006" priority="13584" stopIfTrue="1">
      <formula>INDIRECT("E"&amp;ROW())="No Access install"</formula>
    </cfRule>
    <cfRule type="expression" dxfId="21005" priority="13585" stopIfTrue="1">
      <formula>INDIRECT("E"&amp;ROW())="No Access survey"</formula>
    </cfRule>
    <cfRule type="expression" dxfId="21004" priority="13586" stopIfTrue="1">
      <formula>INDIRECT("E"&amp;ROW())="NWR"</formula>
    </cfRule>
    <cfRule type="expression" dxfId="21003" priority="13587" stopIfTrue="1">
      <formula>INDIRECT("E"&amp;ROW())="Cancelled"</formula>
    </cfRule>
    <cfRule type="expression" dxfId="21002" priority="13588" stopIfTrue="1">
      <formula>INDIRECT("E"&amp;ROW())="On hold"</formula>
    </cfRule>
    <cfRule type="expression" dxfId="21001" priority="13589" stopIfTrue="1">
      <formula>INDIRECT("E"&amp;ROW())="Handed Over"</formula>
    </cfRule>
    <cfRule type="expression" dxfId="21000" priority="13590" stopIfTrue="1">
      <formula>INDIRECT("E"&amp;ROW())="Fitted"</formula>
    </cfRule>
    <cfRule type="expression" dxfId="20999" priority="13591" stopIfTrue="1">
      <formula>INDIRECT("E"&amp;ROW())="Booked to fit"</formula>
    </cfRule>
    <cfRule type="expression" dxfId="20998" priority="13592" stopIfTrue="1">
      <formula>INDIRECT("E"&amp;ROW())="Delivered To Depot/Container"</formula>
    </cfRule>
    <cfRule type="expression" dxfId="20997" priority="13593" stopIfTrue="1">
      <formula>INDIRECT("E"&amp;ROW())="Called Off"</formula>
    </cfRule>
    <cfRule type="expression" dxfId="20996" priority="13594" stopIfTrue="1">
      <formula>INDIRECT("E"&amp;ROW())="Await Client Approval"</formula>
    </cfRule>
    <cfRule type="expression" dxfId="20995" priority="13595" stopIfTrue="1">
      <formula>INDIRECT("E"&amp;ROW())="SCOPE SURVEY"</formula>
    </cfRule>
    <cfRule type="expression" dxfId="20994" priority="13596" stopIfTrue="1">
      <formula>INDIRECT("E"&amp;ROW())="Priced"</formula>
    </cfRule>
    <cfRule type="expression" dxfId="20993" priority="13597" stopIfTrue="1">
      <formula>INDIRECT("E"&amp;ROW())="Sent for pricing"</formula>
    </cfRule>
    <cfRule type="expression" dxfId="20992" priority="13598" stopIfTrue="1">
      <formula>INDIRECT("E"&amp;ROW())="Await"</formula>
    </cfRule>
    <cfRule type="expression" dxfId="20991" priority="13599" stopIfTrue="1">
      <formula>INDIRECT("E"&amp;ROW())="CLEANSED"</formula>
    </cfRule>
    <cfRule type="expression" dxfId="20990" priority="13600" stopIfTrue="1">
      <formula>INDIRECT("E"&amp;ROW())="PM TO CLEANSE"</formula>
    </cfRule>
    <cfRule type="expression" dxfId="20989" priority="13601" stopIfTrue="1">
      <formula>INDIRECT("E"&amp;ROW())="Survey Received"</formula>
    </cfRule>
    <cfRule type="expression" dxfId="20988" priority="13602" stopIfTrue="1">
      <formula>INDIRECT("E"&amp;ROW())="Survey Booked"</formula>
    </cfRule>
    <cfRule type="expression" dxfId="20987" priority="13605" stopIfTrue="1">
      <formula>INDIRECT("E"&amp;ROW())="Recall Required"</formula>
    </cfRule>
    <cfRule type="expression" dxfId="20986" priority="13606" stopIfTrue="1">
      <formula>INDIRECT("E"&amp;ROW())="Supply Only"</formula>
    </cfRule>
    <cfRule type="expression" dxfId="20985" priority="13609" stopIfTrue="1">
      <formula>INDIRECT("E"&amp;ROW())="Duplicate"</formula>
    </cfRule>
    <cfRule type="expression" dxfId="20984" priority="13610" stopIfTrue="1">
      <formula>INDIRECT("E"&amp;ROW())="Handed Back"</formula>
    </cfRule>
    <cfRule type="expression" dxfId="20983" priority="13611" stopIfTrue="1">
      <formula>INDIRECT("E"&amp;ROW())="Refusal"</formula>
    </cfRule>
    <cfRule type="expression" dxfId="20982" priority="13612" stopIfTrue="1">
      <formula>INDIRECT("E"&amp;ROW())="No Access install"</formula>
    </cfRule>
    <cfRule type="expression" dxfId="20981" priority="13613" stopIfTrue="1">
      <formula>INDIRECT("E"&amp;ROW())="No Access survey"</formula>
    </cfRule>
    <cfRule type="expression" dxfId="20980" priority="13614" stopIfTrue="1">
      <formula>INDIRECT("E"&amp;ROW())="NWR"</formula>
    </cfRule>
    <cfRule type="expression" dxfId="20979" priority="13615" stopIfTrue="1">
      <formula>INDIRECT("E"&amp;ROW())="Cancelled"</formula>
    </cfRule>
    <cfRule type="expression" dxfId="20978" priority="13616" stopIfTrue="1">
      <formula>INDIRECT("E"&amp;ROW())="On hold"</formula>
    </cfRule>
    <cfRule type="expression" dxfId="20977" priority="13617" stopIfTrue="1">
      <formula>INDIRECT("E"&amp;ROW())="Handed Over"</formula>
    </cfRule>
    <cfRule type="expression" dxfId="20976" priority="13618" stopIfTrue="1">
      <formula>INDIRECT("E"&amp;ROW())="Fitted"</formula>
    </cfRule>
    <cfRule type="expression" dxfId="20975" priority="13619" stopIfTrue="1">
      <formula>INDIRECT("E"&amp;ROW())="Booked to fit"</formula>
    </cfRule>
    <cfRule type="expression" dxfId="20974" priority="13620" stopIfTrue="1">
      <formula>INDIRECT("E"&amp;ROW())="Delivered To Depot/Container"</formula>
    </cfRule>
    <cfRule type="expression" dxfId="20973" priority="13621" stopIfTrue="1">
      <formula>INDIRECT("E"&amp;ROW())="Called Off"</formula>
    </cfRule>
    <cfRule type="expression" dxfId="20972" priority="13622" stopIfTrue="1">
      <formula>INDIRECT("E"&amp;ROW())="Await Client Approval"</formula>
    </cfRule>
    <cfRule type="expression" dxfId="20971" priority="13623" stopIfTrue="1">
      <formula>INDIRECT("E"&amp;ROW())="SCOPE SURVEY"</formula>
    </cfRule>
    <cfRule type="expression" dxfId="20970" priority="13624" stopIfTrue="1">
      <formula>INDIRECT("E"&amp;ROW())="Priced"</formula>
    </cfRule>
    <cfRule type="expression" dxfId="20969" priority="13625" stopIfTrue="1">
      <formula>INDIRECT("E"&amp;ROW())="Sent for pricing"</formula>
    </cfRule>
    <cfRule type="expression" dxfId="20968" priority="13626" stopIfTrue="1">
      <formula>INDIRECT("E"&amp;ROW())="Await"</formula>
    </cfRule>
    <cfRule type="expression" dxfId="20967" priority="13627" stopIfTrue="1">
      <formula>INDIRECT("E"&amp;ROW())="CLEANSED"</formula>
    </cfRule>
    <cfRule type="expression" dxfId="20966" priority="13628" stopIfTrue="1">
      <formula>INDIRECT("E"&amp;ROW())="PM TO CLEANSE"</formula>
    </cfRule>
    <cfRule type="expression" dxfId="20965" priority="13629" stopIfTrue="1">
      <formula>INDIRECT("E"&amp;ROW())="Survey Received"</formula>
    </cfRule>
    <cfRule type="expression" dxfId="20964" priority="13630" stopIfTrue="1">
      <formula>INDIRECT("E"&amp;ROW())="Survey Booked"</formula>
    </cfRule>
  </conditionalFormatting>
  <conditionalFormatting sqref="A558:H558">
    <cfRule type="expression" dxfId="20963" priority="17058" stopIfTrue="1">
      <formula>INDIRECT("E"&amp;ROW())="Recall Required"</formula>
    </cfRule>
    <cfRule type="expression" dxfId="20962" priority="17059" stopIfTrue="1">
      <formula>INDIRECT("E"&amp;ROW())="Supply Only"</formula>
    </cfRule>
    <cfRule type="expression" dxfId="20961" priority="17060" stopIfTrue="1">
      <formula>INDIRECT("E"&amp;ROW())="Part Fitted"</formula>
    </cfRule>
    <cfRule type="expression" dxfId="20960" priority="17061" stopIfTrue="1">
      <formula>INDIRECT("E"&amp;ROW())="confirmed"</formula>
    </cfRule>
    <cfRule type="expression" dxfId="20959" priority="17062" stopIfTrue="1">
      <formula>INDIRECT("E"&amp;ROW())="Duplicate"</formula>
    </cfRule>
    <cfRule type="expression" dxfId="20958" priority="17063" stopIfTrue="1">
      <formula>INDIRECT("E"&amp;ROW())="Handed Back"</formula>
    </cfRule>
    <cfRule type="expression" dxfId="20957" priority="17064" stopIfTrue="1">
      <formula>INDIRECT("E"&amp;ROW())="Refusal"</formula>
    </cfRule>
    <cfRule type="expression" dxfId="20956" priority="17065" stopIfTrue="1">
      <formula>INDIRECT("E"&amp;ROW())="No Access install"</formula>
    </cfRule>
    <cfRule type="expression" dxfId="20955" priority="17066" stopIfTrue="1">
      <formula>INDIRECT("E"&amp;ROW())="No Access survey"</formula>
    </cfRule>
    <cfRule type="expression" dxfId="20954" priority="17067" stopIfTrue="1">
      <formula>INDIRECT("E"&amp;ROW())="NWR"</formula>
    </cfRule>
    <cfRule type="expression" dxfId="20953" priority="17068" stopIfTrue="1">
      <formula>INDIRECT("E"&amp;ROW())="Cancelled"</formula>
    </cfRule>
    <cfRule type="expression" dxfId="20952" priority="17069" stopIfTrue="1">
      <formula>INDIRECT("E"&amp;ROW())="On hold"</formula>
    </cfRule>
    <cfRule type="expression" dxfId="20951" priority="17070" stopIfTrue="1">
      <formula>INDIRECT("E"&amp;ROW())="Handed Over"</formula>
    </cfRule>
    <cfRule type="expression" dxfId="20950" priority="17071" stopIfTrue="1">
      <formula>INDIRECT("E"&amp;ROW())="Fitted"</formula>
    </cfRule>
    <cfRule type="expression" dxfId="20949" priority="17072" stopIfTrue="1">
      <formula>INDIRECT("E"&amp;ROW())="Booked to fit"</formula>
    </cfRule>
    <cfRule type="expression" dxfId="20948" priority="17073" stopIfTrue="1">
      <formula>INDIRECT("E"&amp;ROW())="Delivered To Depot/Container"</formula>
    </cfRule>
    <cfRule type="expression" dxfId="20947" priority="17074" stopIfTrue="1">
      <formula>INDIRECT("E"&amp;ROW())="Called Off"</formula>
    </cfRule>
    <cfRule type="expression" dxfId="20946" priority="17075" stopIfTrue="1">
      <formula>INDIRECT("E"&amp;ROW())="Await Client Approval"</formula>
    </cfRule>
    <cfRule type="expression" dxfId="20945" priority="17076" stopIfTrue="1">
      <formula>INDIRECT("E"&amp;ROW())="SCOPE SURVEY"</formula>
    </cfRule>
    <cfRule type="expression" dxfId="20944" priority="17077" stopIfTrue="1">
      <formula>INDIRECT("E"&amp;ROW())="Priced"</formula>
    </cfRule>
    <cfRule type="expression" dxfId="20943" priority="17078" stopIfTrue="1">
      <formula>INDIRECT("E"&amp;ROW())="Sent for pricing"</formula>
    </cfRule>
    <cfRule type="expression" dxfId="20942" priority="17079" stopIfTrue="1">
      <formula>INDIRECT("E"&amp;ROW())="Await"</formula>
    </cfRule>
    <cfRule type="expression" dxfId="20941" priority="17080" stopIfTrue="1">
      <formula>INDIRECT("E"&amp;ROW())="CLEANSED"</formula>
    </cfRule>
    <cfRule type="expression" dxfId="20940" priority="17081" stopIfTrue="1">
      <formula>INDIRECT("E"&amp;ROW())="PM TO CLEANSE"</formula>
    </cfRule>
    <cfRule type="expression" dxfId="20939" priority="17082" stopIfTrue="1">
      <formula>INDIRECT("E"&amp;ROW())="Survey Received"</formula>
    </cfRule>
    <cfRule type="expression" dxfId="20938" priority="17083" stopIfTrue="1">
      <formula>INDIRECT("E"&amp;ROW())="Survey Booked"</formula>
    </cfRule>
  </conditionalFormatting>
  <conditionalFormatting sqref="A562:H562">
    <cfRule type="expression" dxfId="20937" priority="14678">
      <formula>INDIRECT("D"&amp;ROW())="Yes"</formula>
    </cfRule>
    <cfRule type="expression" dxfId="20936" priority="14679" stopIfTrue="1">
      <formula>INDIRECT("E"&amp;ROW())="Recall Required"</formula>
    </cfRule>
    <cfRule type="expression" dxfId="20935" priority="14680" stopIfTrue="1">
      <formula>INDIRECT("E"&amp;ROW())="Supply Only"</formula>
    </cfRule>
    <cfRule type="expression" dxfId="20934" priority="14681" stopIfTrue="1">
      <formula>INDIRECT("E"&amp;ROW())="Part Fitted"</formula>
    </cfRule>
    <cfRule type="expression" dxfId="20933" priority="14682" stopIfTrue="1">
      <formula>INDIRECT("E"&amp;ROW())="confirmed"</formula>
    </cfRule>
    <cfRule type="expression" dxfId="20932" priority="14683" stopIfTrue="1">
      <formula>INDIRECT("E"&amp;ROW())="Duplicate"</formula>
    </cfRule>
    <cfRule type="expression" dxfId="20931" priority="14684" stopIfTrue="1">
      <formula>INDIRECT("E"&amp;ROW())="Handed Back"</formula>
    </cfRule>
    <cfRule type="expression" dxfId="20930" priority="14685" stopIfTrue="1">
      <formula>INDIRECT("E"&amp;ROW())="Refusal"</formula>
    </cfRule>
    <cfRule type="expression" dxfId="20929" priority="14686" stopIfTrue="1">
      <formula>INDIRECT("E"&amp;ROW())="No Access install"</formula>
    </cfRule>
    <cfRule type="expression" dxfId="20928" priority="14687" stopIfTrue="1">
      <formula>INDIRECT("E"&amp;ROW())="No Access survey"</formula>
    </cfRule>
    <cfRule type="expression" dxfId="20927" priority="14688" stopIfTrue="1">
      <formula>INDIRECT("E"&amp;ROW())="NWR"</formula>
    </cfRule>
    <cfRule type="expression" dxfId="20926" priority="14689" stopIfTrue="1">
      <formula>INDIRECT("E"&amp;ROW())="Cancelled"</formula>
    </cfRule>
    <cfRule type="expression" dxfId="20925" priority="14690" stopIfTrue="1">
      <formula>INDIRECT("E"&amp;ROW())="On hold"</formula>
    </cfRule>
    <cfRule type="expression" dxfId="20924" priority="14691" stopIfTrue="1">
      <formula>INDIRECT("E"&amp;ROW())="Handed Over"</formula>
    </cfRule>
    <cfRule type="expression" dxfId="20923" priority="14692" stopIfTrue="1">
      <formula>INDIRECT("E"&amp;ROW())="Fitted"</formula>
    </cfRule>
    <cfRule type="expression" dxfId="20922" priority="14693" stopIfTrue="1">
      <formula>INDIRECT("E"&amp;ROW())="Booked to fit"</formula>
    </cfRule>
    <cfRule type="expression" dxfId="20921" priority="14694" stopIfTrue="1">
      <formula>INDIRECT("E"&amp;ROW())="Delivered To Depot/Container"</formula>
    </cfRule>
    <cfRule type="expression" dxfId="20920" priority="14695" stopIfTrue="1">
      <formula>INDIRECT("E"&amp;ROW())="Called Off"</formula>
    </cfRule>
    <cfRule type="expression" dxfId="20919" priority="14696" stopIfTrue="1">
      <formula>INDIRECT("E"&amp;ROW())="Await Client Approval"</formula>
    </cfRule>
    <cfRule type="expression" dxfId="20918" priority="14697" stopIfTrue="1">
      <formula>INDIRECT("E"&amp;ROW())="SCOPE SURVEY"</formula>
    </cfRule>
    <cfRule type="expression" dxfId="20917" priority="14698" stopIfTrue="1">
      <formula>INDIRECT("E"&amp;ROW())="Priced"</formula>
    </cfRule>
    <cfRule type="expression" dxfId="20916" priority="14699" stopIfTrue="1">
      <formula>INDIRECT("E"&amp;ROW())="Sent for pricing"</formula>
    </cfRule>
    <cfRule type="expression" dxfId="20915" priority="14700" stopIfTrue="1">
      <formula>INDIRECT("E"&amp;ROW())="Await"</formula>
    </cfRule>
    <cfRule type="expression" dxfId="20914" priority="14701" stopIfTrue="1">
      <formula>INDIRECT("E"&amp;ROW())="CLEANSED"</formula>
    </cfRule>
    <cfRule type="expression" dxfId="20913" priority="14702" stopIfTrue="1">
      <formula>INDIRECT("E"&amp;ROW())="PM TO CLEANSE"</formula>
    </cfRule>
    <cfRule type="expression" dxfId="20912" priority="14703" stopIfTrue="1">
      <formula>INDIRECT("E"&amp;ROW())="Survey Received"</formula>
    </cfRule>
    <cfRule type="expression" dxfId="20911" priority="14704" stopIfTrue="1">
      <formula>INDIRECT("E"&amp;ROW())="Survey Booked"</formula>
    </cfRule>
  </conditionalFormatting>
  <conditionalFormatting sqref="A563:H567">
    <cfRule type="expression" dxfId="20910" priority="14732">
      <formula>INDIRECT("D"&amp;ROW())="Yes"</formula>
    </cfRule>
    <cfRule type="expression" dxfId="20909" priority="14733" stopIfTrue="1">
      <formula>INDIRECT("E"&amp;ROW())="Recall Required"</formula>
    </cfRule>
    <cfRule type="expression" dxfId="20908" priority="14734" stopIfTrue="1">
      <formula>INDIRECT("E"&amp;ROW())="Supply Only"</formula>
    </cfRule>
    <cfRule type="expression" dxfId="20907" priority="14735" stopIfTrue="1">
      <formula>INDIRECT("E"&amp;ROW())="Part Fitted"</formula>
    </cfRule>
    <cfRule type="expression" dxfId="20906" priority="14736" stopIfTrue="1">
      <formula>INDIRECT("E"&amp;ROW())="confirmed"</formula>
    </cfRule>
    <cfRule type="expression" dxfId="20905" priority="14737" stopIfTrue="1">
      <formula>INDIRECT("E"&amp;ROW())="Duplicate"</formula>
    </cfRule>
    <cfRule type="expression" dxfId="20904" priority="14738" stopIfTrue="1">
      <formula>INDIRECT("E"&amp;ROW())="Handed Back"</formula>
    </cfRule>
    <cfRule type="expression" dxfId="20903" priority="14739" stopIfTrue="1">
      <formula>INDIRECT("E"&amp;ROW())="Refusal"</formula>
    </cfRule>
    <cfRule type="expression" dxfId="20902" priority="14740" stopIfTrue="1">
      <formula>INDIRECT("E"&amp;ROW())="No Access install"</formula>
    </cfRule>
    <cfRule type="expression" dxfId="20901" priority="14741" stopIfTrue="1">
      <formula>INDIRECT("E"&amp;ROW())="No Access survey"</formula>
    </cfRule>
    <cfRule type="expression" dxfId="20900" priority="14742" stopIfTrue="1">
      <formula>INDIRECT("E"&amp;ROW())="NWR"</formula>
    </cfRule>
    <cfRule type="expression" dxfId="20899" priority="14743" stopIfTrue="1">
      <formula>INDIRECT("E"&amp;ROW())="Cancelled"</formula>
    </cfRule>
    <cfRule type="expression" dxfId="20898" priority="14744" stopIfTrue="1">
      <formula>INDIRECT("E"&amp;ROW())="On hold"</formula>
    </cfRule>
    <cfRule type="expression" dxfId="20897" priority="14745" stopIfTrue="1">
      <formula>INDIRECT("E"&amp;ROW())="Handed Over"</formula>
    </cfRule>
    <cfRule type="expression" dxfId="20896" priority="14746" stopIfTrue="1">
      <formula>INDIRECT("E"&amp;ROW())="Fitted"</formula>
    </cfRule>
    <cfRule type="expression" dxfId="20895" priority="14747" stopIfTrue="1">
      <formula>INDIRECT("E"&amp;ROW())="Booked to fit"</formula>
    </cfRule>
    <cfRule type="expression" dxfId="20894" priority="14748" stopIfTrue="1">
      <formula>INDIRECT("E"&amp;ROW())="Delivered To Depot/Container"</formula>
    </cfRule>
    <cfRule type="expression" dxfId="20893" priority="14749" stopIfTrue="1">
      <formula>INDIRECT("E"&amp;ROW())="Called Off"</formula>
    </cfRule>
    <cfRule type="expression" dxfId="20892" priority="14750" stopIfTrue="1">
      <formula>INDIRECT("E"&amp;ROW())="Await Client Approval"</formula>
    </cfRule>
    <cfRule type="expression" dxfId="20891" priority="14751" stopIfTrue="1">
      <formula>INDIRECT("E"&amp;ROW())="SCOPE SURVEY"</formula>
    </cfRule>
    <cfRule type="expression" dxfId="20890" priority="14752" stopIfTrue="1">
      <formula>INDIRECT("E"&amp;ROW())="Priced"</formula>
    </cfRule>
    <cfRule type="expression" dxfId="20889" priority="14753" stopIfTrue="1">
      <formula>INDIRECT("E"&amp;ROW())="Sent for pricing"</formula>
    </cfRule>
    <cfRule type="expression" dxfId="20888" priority="14754" stopIfTrue="1">
      <formula>INDIRECT("E"&amp;ROW())="Await"</formula>
    </cfRule>
    <cfRule type="expression" dxfId="20887" priority="14755" stopIfTrue="1">
      <formula>INDIRECT("E"&amp;ROW())="CLEANSED"</formula>
    </cfRule>
    <cfRule type="expression" dxfId="20886" priority="14756" stopIfTrue="1">
      <formula>INDIRECT("E"&amp;ROW())="PM TO CLEANSE"</formula>
    </cfRule>
    <cfRule type="expression" dxfId="20885" priority="14757" stopIfTrue="1">
      <formula>INDIRECT("E"&amp;ROW())="Survey Received"</formula>
    </cfRule>
    <cfRule type="expression" dxfId="20884" priority="14758" stopIfTrue="1">
      <formula>INDIRECT("E"&amp;ROW())="Survey Booked"</formula>
    </cfRule>
  </conditionalFormatting>
  <conditionalFormatting sqref="A571:H571">
    <cfRule type="expression" dxfId="20883" priority="14543">
      <formula>INDIRECT("D"&amp;ROW())="Yes"</formula>
    </cfRule>
    <cfRule type="expression" dxfId="20882" priority="14544" stopIfTrue="1">
      <formula>INDIRECT("E"&amp;ROW())="Recall Required"</formula>
    </cfRule>
    <cfRule type="expression" dxfId="20881" priority="14545" stopIfTrue="1">
      <formula>INDIRECT("E"&amp;ROW())="Supply Only"</formula>
    </cfRule>
    <cfRule type="expression" dxfId="20880" priority="14546" stopIfTrue="1">
      <formula>INDIRECT("E"&amp;ROW())="Part Fitted"</formula>
    </cfRule>
    <cfRule type="expression" dxfId="20879" priority="14547" stopIfTrue="1">
      <formula>INDIRECT("E"&amp;ROW())="confirmed"</formula>
    </cfRule>
    <cfRule type="expression" dxfId="20878" priority="14548" stopIfTrue="1">
      <formula>INDIRECT("E"&amp;ROW())="Duplicate"</formula>
    </cfRule>
    <cfRule type="expression" dxfId="20877" priority="14549" stopIfTrue="1">
      <formula>INDIRECT("E"&amp;ROW())="Handed Back"</formula>
    </cfRule>
    <cfRule type="expression" dxfId="20876" priority="14550" stopIfTrue="1">
      <formula>INDIRECT("E"&amp;ROW())="Refusal"</formula>
    </cfRule>
    <cfRule type="expression" dxfId="20875" priority="14551" stopIfTrue="1">
      <formula>INDIRECT("E"&amp;ROW())="No Access install"</formula>
    </cfRule>
    <cfRule type="expression" dxfId="20874" priority="14552" stopIfTrue="1">
      <formula>INDIRECT("E"&amp;ROW())="No Access survey"</formula>
    </cfRule>
    <cfRule type="expression" dxfId="20873" priority="14553" stopIfTrue="1">
      <formula>INDIRECT("E"&amp;ROW())="NWR"</formula>
    </cfRule>
    <cfRule type="expression" dxfId="20872" priority="14554" stopIfTrue="1">
      <formula>INDIRECT("E"&amp;ROW())="Cancelled"</formula>
    </cfRule>
    <cfRule type="expression" dxfId="20871" priority="14555" stopIfTrue="1">
      <formula>INDIRECT("E"&amp;ROW())="On hold"</formula>
    </cfRule>
    <cfRule type="expression" dxfId="20870" priority="14556" stopIfTrue="1">
      <formula>INDIRECT("E"&amp;ROW())="Handed Over"</formula>
    </cfRule>
    <cfRule type="expression" dxfId="20869" priority="14557" stopIfTrue="1">
      <formula>INDIRECT("E"&amp;ROW())="Fitted"</formula>
    </cfRule>
    <cfRule type="expression" dxfId="20868" priority="14558" stopIfTrue="1">
      <formula>INDIRECT("E"&amp;ROW())="Booked to fit"</formula>
    </cfRule>
    <cfRule type="expression" dxfId="20867" priority="14559" stopIfTrue="1">
      <formula>INDIRECT("E"&amp;ROW())="Delivered To Depot/Container"</formula>
    </cfRule>
    <cfRule type="expression" dxfId="20866" priority="14560" stopIfTrue="1">
      <formula>INDIRECT("E"&amp;ROW())="Called Off"</formula>
    </cfRule>
    <cfRule type="expression" dxfId="20865" priority="14561" stopIfTrue="1">
      <formula>INDIRECT("E"&amp;ROW())="Await Client Approval"</formula>
    </cfRule>
    <cfRule type="expression" dxfId="20864" priority="14562" stopIfTrue="1">
      <formula>INDIRECT("E"&amp;ROW())="SCOPE SURVEY"</formula>
    </cfRule>
    <cfRule type="expression" dxfId="20863" priority="14563" stopIfTrue="1">
      <formula>INDIRECT("E"&amp;ROW())="Priced"</formula>
    </cfRule>
    <cfRule type="expression" dxfId="20862" priority="14564" stopIfTrue="1">
      <formula>INDIRECT("E"&amp;ROW())="Sent for pricing"</formula>
    </cfRule>
    <cfRule type="expression" dxfId="20861" priority="14565" stopIfTrue="1">
      <formula>INDIRECT("E"&amp;ROW())="Await"</formula>
    </cfRule>
    <cfRule type="expression" dxfId="20860" priority="14566" stopIfTrue="1">
      <formula>INDIRECT("E"&amp;ROW())="CLEANSED"</formula>
    </cfRule>
    <cfRule type="expression" dxfId="20859" priority="14567" stopIfTrue="1">
      <formula>INDIRECT("E"&amp;ROW())="PM TO CLEANSE"</formula>
    </cfRule>
    <cfRule type="expression" dxfId="20858" priority="14568" stopIfTrue="1">
      <formula>INDIRECT("E"&amp;ROW())="Survey Received"</formula>
    </cfRule>
    <cfRule type="expression" dxfId="20857" priority="14569" stopIfTrue="1">
      <formula>INDIRECT("E"&amp;ROW())="Survey Booked"</formula>
    </cfRule>
  </conditionalFormatting>
  <conditionalFormatting sqref="A584:H584">
    <cfRule type="expression" dxfId="20856" priority="14408">
      <formula>INDIRECT("D"&amp;ROW())="Yes"</formula>
    </cfRule>
    <cfRule type="expression" dxfId="20855" priority="14409" stopIfTrue="1">
      <formula>INDIRECT("E"&amp;ROW())="Recall Required"</formula>
    </cfRule>
    <cfRule type="expression" dxfId="20854" priority="14410" stopIfTrue="1">
      <formula>INDIRECT("E"&amp;ROW())="Supply Only"</formula>
    </cfRule>
    <cfRule type="expression" dxfId="20853" priority="14411" stopIfTrue="1">
      <formula>INDIRECT("E"&amp;ROW())="Part Fitted"</formula>
    </cfRule>
    <cfRule type="expression" dxfId="20852" priority="14412" stopIfTrue="1">
      <formula>INDIRECT("E"&amp;ROW())="confirmed"</formula>
    </cfRule>
    <cfRule type="expression" dxfId="20851" priority="14413" stopIfTrue="1">
      <formula>INDIRECT("E"&amp;ROW())="Duplicate"</formula>
    </cfRule>
    <cfRule type="expression" dxfId="20850" priority="14414" stopIfTrue="1">
      <formula>INDIRECT("E"&amp;ROW())="Handed Back"</formula>
    </cfRule>
    <cfRule type="expression" dxfId="20849" priority="14415" stopIfTrue="1">
      <formula>INDIRECT("E"&amp;ROW())="Refusal"</formula>
    </cfRule>
    <cfRule type="expression" dxfId="20848" priority="14416" stopIfTrue="1">
      <formula>INDIRECT("E"&amp;ROW())="No Access install"</formula>
    </cfRule>
    <cfRule type="expression" dxfId="20847" priority="14417" stopIfTrue="1">
      <formula>INDIRECT("E"&amp;ROW())="No Access survey"</formula>
    </cfRule>
    <cfRule type="expression" dxfId="20846" priority="14418" stopIfTrue="1">
      <formula>INDIRECT("E"&amp;ROW())="NWR"</formula>
    </cfRule>
    <cfRule type="expression" dxfId="20845" priority="14419" stopIfTrue="1">
      <formula>INDIRECT("E"&amp;ROW())="Cancelled"</formula>
    </cfRule>
    <cfRule type="expression" dxfId="20844" priority="14420" stopIfTrue="1">
      <formula>INDIRECT("E"&amp;ROW())="On hold"</formula>
    </cfRule>
    <cfRule type="expression" dxfId="20843" priority="14421" stopIfTrue="1">
      <formula>INDIRECT("E"&amp;ROW())="Handed Over"</formula>
    </cfRule>
    <cfRule type="expression" dxfId="20842" priority="14422" stopIfTrue="1">
      <formula>INDIRECT("E"&amp;ROW())="Fitted"</formula>
    </cfRule>
    <cfRule type="expression" dxfId="20841" priority="14423" stopIfTrue="1">
      <formula>INDIRECT("E"&amp;ROW())="Booked to fit"</formula>
    </cfRule>
    <cfRule type="expression" dxfId="20840" priority="14424" stopIfTrue="1">
      <formula>INDIRECT("E"&amp;ROW())="Delivered To Depot/Container"</formula>
    </cfRule>
    <cfRule type="expression" dxfId="20839" priority="14425" stopIfTrue="1">
      <formula>INDIRECT("E"&amp;ROW())="Called Off"</formula>
    </cfRule>
    <cfRule type="expression" dxfId="20838" priority="14426" stopIfTrue="1">
      <formula>INDIRECT("E"&amp;ROW())="Await Client Approval"</formula>
    </cfRule>
    <cfRule type="expression" dxfId="20837" priority="14427" stopIfTrue="1">
      <formula>INDIRECT("E"&amp;ROW())="SCOPE SURVEY"</formula>
    </cfRule>
    <cfRule type="expression" dxfId="20836" priority="14428" stopIfTrue="1">
      <formula>INDIRECT("E"&amp;ROW())="Priced"</formula>
    </cfRule>
    <cfRule type="expression" dxfId="20835" priority="14429" stopIfTrue="1">
      <formula>INDIRECT("E"&amp;ROW())="Sent for pricing"</formula>
    </cfRule>
    <cfRule type="expression" dxfId="20834" priority="14430" stopIfTrue="1">
      <formula>INDIRECT("E"&amp;ROW())="Await"</formula>
    </cfRule>
    <cfRule type="expression" dxfId="20833" priority="14431" stopIfTrue="1">
      <formula>INDIRECT("E"&amp;ROW())="CLEANSED"</formula>
    </cfRule>
    <cfRule type="expression" dxfId="20832" priority="14432" stopIfTrue="1">
      <formula>INDIRECT("E"&amp;ROW())="PM TO CLEANSE"</formula>
    </cfRule>
    <cfRule type="expression" dxfId="20831" priority="14433" stopIfTrue="1">
      <formula>INDIRECT("E"&amp;ROW())="Survey Received"</formula>
    </cfRule>
    <cfRule type="expression" dxfId="20830" priority="14434" stopIfTrue="1">
      <formula>INDIRECT("E"&amp;ROW())="Survey Booked"</formula>
    </cfRule>
  </conditionalFormatting>
  <conditionalFormatting sqref="A585:H592 A442:H442 A579:H580">
    <cfRule type="expression" dxfId="20829" priority="15356">
      <formula>INDIRECT("D"&amp;ROW())="Yes"</formula>
    </cfRule>
  </conditionalFormatting>
  <conditionalFormatting sqref="A596:H596">
    <cfRule type="expression" dxfId="20828" priority="14273">
      <formula>INDIRECT("D"&amp;ROW())="Yes"</formula>
    </cfRule>
    <cfRule type="expression" dxfId="20827" priority="14274" stopIfTrue="1">
      <formula>INDIRECT("E"&amp;ROW())="Recall Required"</formula>
    </cfRule>
    <cfRule type="expression" dxfId="20826" priority="14275" stopIfTrue="1">
      <formula>INDIRECT("E"&amp;ROW())="Supply Only"</formula>
    </cfRule>
    <cfRule type="expression" dxfId="20825" priority="14276" stopIfTrue="1">
      <formula>INDIRECT("E"&amp;ROW())="Part Fitted"</formula>
    </cfRule>
    <cfRule type="expression" dxfId="20824" priority="14277" stopIfTrue="1">
      <formula>INDIRECT("E"&amp;ROW())="confirmed"</formula>
    </cfRule>
    <cfRule type="expression" dxfId="20823" priority="14278" stopIfTrue="1">
      <formula>INDIRECT("E"&amp;ROW())="Duplicate"</formula>
    </cfRule>
    <cfRule type="expression" dxfId="20822" priority="14279" stopIfTrue="1">
      <formula>INDIRECT("E"&amp;ROW())="Handed Back"</formula>
    </cfRule>
    <cfRule type="expression" dxfId="20821" priority="14280" stopIfTrue="1">
      <formula>INDIRECT("E"&amp;ROW())="Refusal"</formula>
    </cfRule>
    <cfRule type="expression" dxfId="20820" priority="14281" stopIfTrue="1">
      <formula>INDIRECT("E"&amp;ROW())="No Access install"</formula>
    </cfRule>
    <cfRule type="expression" dxfId="20819" priority="14282" stopIfTrue="1">
      <formula>INDIRECT("E"&amp;ROW())="No Access survey"</formula>
    </cfRule>
    <cfRule type="expression" dxfId="20818" priority="14283" stopIfTrue="1">
      <formula>INDIRECT("E"&amp;ROW())="NWR"</formula>
    </cfRule>
    <cfRule type="expression" dxfId="20817" priority="14284" stopIfTrue="1">
      <formula>INDIRECT("E"&amp;ROW())="Cancelled"</formula>
    </cfRule>
    <cfRule type="expression" dxfId="20816" priority="14285" stopIfTrue="1">
      <formula>INDIRECT("E"&amp;ROW())="On hold"</formula>
    </cfRule>
    <cfRule type="expression" dxfId="20815" priority="14286" stopIfTrue="1">
      <formula>INDIRECT("E"&amp;ROW())="Handed Over"</formula>
    </cfRule>
    <cfRule type="expression" dxfId="20814" priority="14287" stopIfTrue="1">
      <formula>INDIRECT("E"&amp;ROW())="Fitted"</formula>
    </cfRule>
    <cfRule type="expression" dxfId="20813" priority="14288" stopIfTrue="1">
      <formula>INDIRECT("E"&amp;ROW())="Booked to fit"</formula>
    </cfRule>
    <cfRule type="expression" dxfId="20812" priority="14289" stopIfTrue="1">
      <formula>INDIRECT("E"&amp;ROW())="Delivered To Depot/Container"</formula>
    </cfRule>
    <cfRule type="expression" dxfId="20811" priority="14290" stopIfTrue="1">
      <formula>INDIRECT("E"&amp;ROW())="Called Off"</formula>
    </cfRule>
    <cfRule type="expression" dxfId="20810" priority="14291" stopIfTrue="1">
      <formula>INDIRECT("E"&amp;ROW())="Await Client Approval"</formula>
    </cfRule>
    <cfRule type="expression" dxfId="20809" priority="14292" stopIfTrue="1">
      <formula>INDIRECT("E"&amp;ROW())="SCOPE SURVEY"</formula>
    </cfRule>
    <cfRule type="expression" dxfId="20808" priority="14293" stopIfTrue="1">
      <formula>INDIRECT("E"&amp;ROW())="Priced"</formula>
    </cfRule>
    <cfRule type="expression" dxfId="20807" priority="14294" stopIfTrue="1">
      <formula>INDIRECT("E"&amp;ROW())="Sent for pricing"</formula>
    </cfRule>
    <cfRule type="expression" dxfId="20806" priority="14295" stopIfTrue="1">
      <formula>INDIRECT("E"&amp;ROW())="Await"</formula>
    </cfRule>
    <cfRule type="expression" dxfId="20805" priority="14296" stopIfTrue="1">
      <formula>INDIRECT("E"&amp;ROW())="CLEANSED"</formula>
    </cfRule>
    <cfRule type="expression" dxfId="20804" priority="14297" stopIfTrue="1">
      <formula>INDIRECT("E"&amp;ROW())="PM TO CLEANSE"</formula>
    </cfRule>
    <cfRule type="expression" dxfId="20803" priority="14298" stopIfTrue="1">
      <formula>INDIRECT("E"&amp;ROW())="Survey Received"</formula>
    </cfRule>
    <cfRule type="expression" dxfId="20802" priority="14299" stopIfTrue="1">
      <formula>INDIRECT("E"&amp;ROW())="Survey Booked"</formula>
    </cfRule>
  </conditionalFormatting>
  <conditionalFormatting sqref="A597:H601">
    <cfRule type="expression" dxfId="20801" priority="14327">
      <formula>INDIRECT("D"&amp;ROW())="Yes"</formula>
    </cfRule>
    <cfRule type="expression" dxfId="20800" priority="14328" stopIfTrue="1">
      <formula>INDIRECT("E"&amp;ROW())="Recall Required"</formula>
    </cfRule>
    <cfRule type="expression" dxfId="20799" priority="14329" stopIfTrue="1">
      <formula>INDIRECT("E"&amp;ROW())="Supply Only"</formula>
    </cfRule>
    <cfRule type="expression" dxfId="20798" priority="14330" stopIfTrue="1">
      <formula>INDIRECT("E"&amp;ROW())="Part Fitted"</formula>
    </cfRule>
    <cfRule type="expression" dxfId="20797" priority="14331" stopIfTrue="1">
      <formula>INDIRECT("E"&amp;ROW())="confirmed"</formula>
    </cfRule>
    <cfRule type="expression" dxfId="20796" priority="14332" stopIfTrue="1">
      <formula>INDIRECT("E"&amp;ROW())="Duplicate"</formula>
    </cfRule>
    <cfRule type="expression" dxfId="20795" priority="14333" stopIfTrue="1">
      <formula>INDIRECT("E"&amp;ROW())="Handed Back"</formula>
    </cfRule>
    <cfRule type="expression" dxfId="20794" priority="14334" stopIfTrue="1">
      <formula>INDIRECT("E"&amp;ROW())="Refusal"</formula>
    </cfRule>
    <cfRule type="expression" dxfId="20793" priority="14335" stopIfTrue="1">
      <formula>INDIRECT("E"&amp;ROW())="No Access install"</formula>
    </cfRule>
    <cfRule type="expression" dxfId="20792" priority="14336" stopIfTrue="1">
      <formula>INDIRECT("E"&amp;ROW())="No Access survey"</formula>
    </cfRule>
    <cfRule type="expression" dxfId="20791" priority="14337" stopIfTrue="1">
      <formula>INDIRECT("E"&amp;ROW())="NWR"</formula>
    </cfRule>
    <cfRule type="expression" dxfId="20790" priority="14338" stopIfTrue="1">
      <formula>INDIRECT("E"&amp;ROW())="Cancelled"</formula>
    </cfRule>
    <cfRule type="expression" dxfId="20789" priority="14339" stopIfTrue="1">
      <formula>INDIRECT("E"&amp;ROW())="On hold"</formula>
    </cfRule>
    <cfRule type="expression" dxfId="20788" priority="14340" stopIfTrue="1">
      <formula>INDIRECT("E"&amp;ROW())="Handed Over"</formula>
    </cfRule>
    <cfRule type="expression" dxfId="20787" priority="14341" stopIfTrue="1">
      <formula>INDIRECT("E"&amp;ROW())="Fitted"</formula>
    </cfRule>
    <cfRule type="expression" dxfId="20786" priority="14342" stopIfTrue="1">
      <formula>INDIRECT("E"&amp;ROW())="Booked to fit"</formula>
    </cfRule>
    <cfRule type="expression" dxfId="20785" priority="14343" stopIfTrue="1">
      <formula>INDIRECT("E"&amp;ROW())="Delivered To Depot/Container"</formula>
    </cfRule>
    <cfRule type="expression" dxfId="20784" priority="14344" stopIfTrue="1">
      <formula>INDIRECT("E"&amp;ROW())="Called Off"</formula>
    </cfRule>
    <cfRule type="expression" dxfId="20783" priority="14345" stopIfTrue="1">
      <formula>INDIRECT("E"&amp;ROW())="Await Client Approval"</formula>
    </cfRule>
    <cfRule type="expression" dxfId="20782" priority="14346" stopIfTrue="1">
      <formula>INDIRECT("E"&amp;ROW())="SCOPE SURVEY"</formula>
    </cfRule>
    <cfRule type="expression" dxfId="20781" priority="14347" stopIfTrue="1">
      <formula>INDIRECT("E"&amp;ROW())="Priced"</formula>
    </cfRule>
    <cfRule type="expression" dxfId="20780" priority="14348" stopIfTrue="1">
      <formula>INDIRECT("E"&amp;ROW())="Sent for pricing"</formula>
    </cfRule>
    <cfRule type="expression" dxfId="20779" priority="14349" stopIfTrue="1">
      <formula>INDIRECT("E"&amp;ROW())="Await"</formula>
    </cfRule>
    <cfRule type="expression" dxfId="20778" priority="14350" stopIfTrue="1">
      <formula>INDIRECT("E"&amp;ROW())="CLEANSED"</formula>
    </cfRule>
    <cfRule type="expression" dxfId="20777" priority="14351" stopIfTrue="1">
      <formula>INDIRECT("E"&amp;ROW())="PM TO CLEANSE"</formula>
    </cfRule>
    <cfRule type="expression" dxfId="20776" priority="14352" stopIfTrue="1">
      <formula>INDIRECT("E"&amp;ROW())="Survey Received"</formula>
    </cfRule>
    <cfRule type="expression" dxfId="20775" priority="14353" stopIfTrue="1">
      <formula>INDIRECT("E"&amp;ROW())="Survey Booked"</formula>
    </cfRule>
  </conditionalFormatting>
  <conditionalFormatting sqref="A605:H614">
    <cfRule type="expression" dxfId="20774" priority="10824" stopIfTrue="1">
      <formula>INDIRECT("E"&amp;ROW())="Recall Required"</formula>
    </cfRule>
    <cfRule type="expression" dxfId="20773" priority="10825" stopIfTrue="1">
      <formula>INDIRECT("E"&amp;ROW())="Supply Only"</formula>
    </cfRule>
    <cfRule type="expression" dxfId="20772" priority="10826" stopIfTrue="1">
      <formula>INDIRECT("E"&amp;ROW())="Part Fitted"</formula>
    </cfRule>
    <cfRule type="expression" dxfId="20771" priority="10827" stopIfTrue="1">
      <formula>INDIRECT("E"&amp;ROW())="confirmed"</formula>
    </cfRule>
    <cfRule type="expression" dxfId="20770" priority="10828" stopIfTrue="1">
      <formula>INDIRECT("E"&amp;ROW())="Duplicate"</formula>
    </cfRule>
    <cfRule type="expression" dxfId="20769" priority="10829" stopIfTrue="1">
      <formula>INDIRECT("E"&amp;ROW())="Handed Back"</formula>
    </cfRule>
    <cfRule type="expression" dxfId="20768" priority="10830" stopIfTrue="1">
      <formula>INDIRECT("E"&amp;ROW())="Refusal"</formula>
    </cfRule>
    <cfRule type="expression" dxfId="20767" priority="10831" stopIfTrue="1">
      <formula>INDIRECT("E"&amp;ROW())="No Access install"</formula>
    </cfRule>
    <cfRule type="expression" dxfId="20766" priority="10832" stopIfTrue="1">
      <formula>INDIRECT("E"&amp;ROW())="No Access survey"</formula>
    </cfRule>
    <cfRule type="expression" dxfId="20765" priority="10833" stopIfTrue="1">
      <formula>INDIRECT("E"&amp;ROW())="NWR"</formula>
    </cfRule>
    <cfRule type="expression" dxfId="20764" priority="10834" stopIfTrue="1">
      <formula>INDIRECT("E"&amp;ROW())="Cancelled"</formula>
    </cfRule>
    <cfRule type="expression" dxfId="20763" priority="10835" stopIfTrue="1">
      <formula>INDIRECT("E"&amp;ROW())="On hold"</formula>
    </cfRule>
    <cfRule type="expression" dxfId="20762" priority="10836" stopIfTrue="1">
      <formula>INDIRECT("E"&amp;ROW())="Handed Over"</formula>
    </cfRule>
    <cfRule type="expression" dxfId="20761" priority="10837" stopIfTrue="1">
      <formula>INDIRECT("E"&amp;ROW())="Fitted"</formula>
    </cfRule>
    <cfRule type="expression" dxfId="20760" priority="10838" stopIfTrue="1">
      <formula>INDIRECT("E"&amp;ROW())="Booked to fit"</formula>
    </cfRule>
    <cfRule type="expression" dxfId="20759" priority="10839" stopIfTrue="1">
      <formula>INDIRECT("E"&amp;ROW())="Delivered To Depot/Container"</formula>
    </cfRule>
    <cfRule type="expression" dxfId="20758" priority="10840" stopIfTrue="1">
      <formula>INDIRECT("E"&amp;ROW())="Called Off"</formula>
    </cfRule>
    <cfRule type="expression" dxfId="20757" priority="10841" stopIfTrue="1">
      <formula>INDIRECT("E"&amp;ROW())="Await Client Approval"</formula>
    </cfRule>
    <cfRule type="expression" dxfId="20756" priority="10842" stopIfTrue="1">
      <formula>INDIRECT("E"&amp;ROW())="SCOPE SURVEY"</formula>
    </cfRule>
    <cfRule type="expression" dxfId="20755" priority="10843" stopIfTrue="1">
      <formula>INDIRECT("E"&amp;ROW())="Priced"</formula>
    </cfRule>
    <cfRule type="expression" dxfId="20754" priority="10844" stopIfTrue="1">
      <formula>INDIRECT("E"&amp;ROW())="Sent for pricing"</formula>
    </cfRule>
    <cfRule type="expression" dxfId="20753" priority="10845" stopIfTrue="1">
      <formula>INDIRECT("E"&amp;ROW())="Await"</formula>
    </cfRule>
    <cfRule type="expression" dxfId="20752" priority="10846" stopIfTrue="1">
      <formula>INDIRECT("E"&amp;ROW())="CLEANSED"</formula>
    </cfRule>
    <cfRule type="expression" dxfId="20751" priority="10847" stopIfTrue="1">
      <formula>INDIRECT("E"&amp;ROW())="PM TO CLEANSE"</formula>
    </cfRule>
    <cfRule type="expression" dxfId="20750" priority="10848" stopIfTrue="1">
      <formula>INDIRECT("E"&amp;ROW())="Survey Received"</formula>
    </cfRule>
    <cfRule type="expression" dxfId="20749" priority="10849" stopIfTrue="1">
      <formula>INDIRECT("E"&amp;ROW())="Survey Booked"</formula>
    </cfRule>
  </conditionalFormatting>
  <conditionalFormatting sqref="A618:H618">
    <cfRule type="expression" dxfId="20748" priority="14138">
      <formula>INDIRECT("D"&amp;ROW())="Yes"</formula>
    </cfRule>
    <cfRule type="expression" dxfId="20747" priority="14139" stopIfTrue="1">
      <formula>INDIRECT("E"&amp;ROW())="Recall Required"</formula>
    </cfRule>
    <cfRule type="expression" dxfId="20746" priority="14140" stopIfTrue="1">
      <formula>INDIRECT("E"&amp;ROW())="Supply Only"</formula>
    </cfRule>
    <cfRule type="expression" dxfId="20745" priority="14141" stopIfTrue="1">
      <formula>INDIRECT("E"&amp;ROW())="Part Fitted"</formula>
    </cfRule>
    <cfRule type="expression" dxfId="20744" priority="14142" stopIfTrue="1">
      <formula>INDIRECT("E"&amp;ROW())="confirmed"</formula>
    </cfRule>
    <cfRule type="expression" dxfId="20743" priority="14143" stopIfTrue="1">
      <formula>INDIRECT("E"&amp;ROW())="Duplicate"</formula>
    </cfRule>
    <cfRule type="expression" dxfId="20742" priority="14144" stopIfTrue="1">
      <formula>INDIRECT("E"&amp;ROW())="Handed Back"</formula>
    </cfRule>
    <cfRule type="expression" dxfId="20741" priority="14145" stopIfTrue="1">
      <formula>INDIRECT("E"&amp;ROW())="Refusal"</formula>
    </cfRule>
    <cfRule type="expression" dxfId="20740" priority="14146" stopIfTrue="1">
      <formula>INDIRECT("E"&amp;ROW())="No Access install"</formula>
    </cfRule>
    <cfRule type="expression" dxfId="20739" priority="14147" stopIfTrue="1">
      <formula>INDIRECT("E"&amp;ROW())="No Access survey"</formula>
    </cfRule>
    <cfRule type="expression" dxfId="20738" priority="14148" stopIfTrue="1">
      <formula>INDIRECT("E"&amp;ROW())="NWR"</formula>
    </cfRule>
    <cfRule type="expression" dxfId="20737" priority="14149" stopIfTrue="1">
      <formula>INDIRECT("E"&amp;ROW())="Cancelled"</formula>
    </cfRule>
    <cfRule type="expression" dxfId="20736" priority="14150" stopIfTrue="1">
      <formula>INDIRECT("E"&amp;ROW())="On hold"</formula>
    </cfRule>
    <cfRule type="expression" dxfId="20735" priority="14151" stopIfTrue="1">
      <formula>INDIRECT("E"&amp;ROW())="Handed Over"</formula>
    </cfRule>
    <cfRule type="expression" dxfId="20734" priority="14152" stopIfTrue="1">
      <formula>INDIRECT("E"&amp;ROW())="Fitted"</formula>
    </cfRule>
    <cfRule type="expression" dxfId="20733" priority="14153" stopIfTrue="1">
      <formula>INDIRECT("E"&amp;ROW())="Booked to fit"</formula>
    </cfRule>
    <cfRule type="expression" dxfId="20732" priority="14154" stopIfTrue="1">
      <formula>INDIRECT("E"&amp;ROW())="Delivered To Depot/Container"</formula>
    </cfRule>
    <cfRule type="expression" dxfId="20731" priority="14155" stopIfTrue="1">
      <formula>INDIRECT("E"&amp;ROW())="Called Off"</formula>
    </cfRule>
    <cfRule type="expression" dxfId="20730" priority="14156" stopIfTrue="1">
      <formula>INDIRECT("E"&amp;ROW())="Await Client Approval"</formula>
    </cfRule>
    <cfRule type="expression" dxfId="20729" priority="14157" stopIfTrue="1">
      <formula>INDIRECT("E"&amp;ROW())="SCOPE SURVEY"</formula>
    </cfRule>
    <cfRule type="expression" dxfId="20728" priority="14158" stopIfTrue="1">
      <formula>INDIRECT("E"&amp;ROW())="Priced"</formula>
    </cfRule>
    <cfRule type="expression" dxfId="20727" priority="14159" stopIfTrue="1">
      <formula>INDIRECT("E"&amp;ROW())="Sent for pricing"</formula>
    </cfRule>
    <cfRule type="expression" dxfId="20726" priority="14160" stopIfTrue="1">
      <formula>INDIRECT("E"&amp;ROW())="Await"</formula>
    </cfRule>
    <cfRule type="expression" dxfId="20725" priority="14161" stopIfTrue="1">
      <formula>INDIRECT("E"&amp;ROW())="CLEANSED"</formula>
    </cfRule>
    <cfRule type="expression" dxfId="20724" priority="14162" stopIfTrue="1">
      <formula>INDIRECT("E"&amp;ROW())="PM TO CLEANSE"</formula>
    </cfRule>
    <cfRule type="expression" dxfId="20723" priority="14163" stopIfTrue="1">
      <formula>INDIRECT("E"&amp;ROW())="Survey Received"</formula>
    </cfRule>
    <cfRule type="expression" dxfId="20722" priority="14164" stopIfTrue="1">
      <formula>INDIRECT("E"&amp;ROW())="Survey Booked"</formula>
    </cfRule>
  </conditionalFormatting>
  <conditionalFormatting sqref="A619:H623">
    <cfRule type="expression" dxfId="20721" priority="14192">
      <formula>INDIRECT("D"&amp;ROW())="Yes"</formula>
    </cfRule>
    <cfRule type="expression" dxfId="20720" priority="14193" stopIfTrue="1">
      <formula>INDIRECT("E"&amp;ROW())="Recall Required"</formula>
    </cfRule>
    <cfRule type="expression" dxfId="20719" priority="14194" stopIfTrue="1">
      <formula>INDIRECT("E"&amp;ROW())="Supply Only"</formula>
    </cfRule>
    <cfRule type="expression" dxfId="20718" priority="14195" stopIfTrue="1">
      <formula>INDIRECT("E"&amp;ROW())="Part Fitted"</formula>
    </cfRule>
    <cfRule type="expression" dxfId="20717" priority="14196" stopIfTrue="1">
      <formula>INDIRECT("E"&amp;ROW())="confirmed"</formula>
    </cfRule>
    <cfRule type="expression" dxfId="20716" priority="14197" stopIfTrue="1">
      <formula>INDIRECT("E"&amp;ROW())="Duplicate"</formula>
    </cfRule>
    <cfRule type="expression" dxfId="20715" priority="14198" stopIfTrue="1">
      <formula>INDIRECT("E"&amp;ROW())="Handed Back"</formula>
    </cfRule>
    <cfRule type="expression" dxfId="20714" priority="14199" stopIfTrue="1">
      <formula>INDIRECT("E"&amp;ROW())="Refusal"</formula>
    </cfRule>
    <cfRule type="expression" dxfId="20713" priority="14200" stopIfTrue="1">
      <formula>INDIRECT("E"&amp;ROW())="No Access install"</formula>
    </cfRule>
    <cfRule type="expression" dxfId="20712" priority="14201" stopIfTrue="1">
      <formula>INDIRECT("E"&amp;ROW())="No Access survey"</formula>
    </cfRule>
    <cfRule type="expression" dxfId="20711" priority="14202" stopIfTrue="1">
      <formula>INDIRECT("E"&amp;ROW())="NWR"</formula>
    </cfRule>
    <cfRule type="expression" dxfId="20710" priority="14203" stopIfTrue="1">
      <formula>INDIRECT("E"&amp;ROW())="Cancelled"</formula>
    </cfRule>
    <cfRule type="expression" dxfId="20709" priority="14204" stopIfTrue="1">
      <formula>INDIRECT("E"&amp;ROW())="On hold"</formula>
    </cfRule>
    <cfRule type="expression" dxfId="20708" priority="14205" stopIfTrue="1">
      <formula>INDIRECT("E"&amp;ROW())="Handed Over"</formula>
    </cfRule>
    <cfRule type="expression" dxfId="20707" priority="14206" stopIfTrue="1">
      <formula>INDIRECT("E"&amp;ROW())="Fitted"</formula>
    </cfRule>
    <cfRule type="expression" dxfId="20706" priority="14207" stopIfTrue="1">
      <formula>INDIRECT("E"&amp;ROW())="Booked to fit"</formula>
    </cfRule>
    <cfRule type="expression" dxfId="20705" priority="14208" stopIfTrue="1">
      <formula>INDIRECT("E"&amp;ROW())="Delivered To Depot/Container"</formula>
    </cfRule>
    <cfRule type="expression" dxfId="20704" priority="14209" stopIfTrue="1">
      <formula>INDIRECT("E"&amp;ROW())="Called Off"</formula>
    </cfRule>
    <cfRule type="expression" dxfId="20703" priority="14210" stopIfTrue="1">
      <formula>INDIRECT("E"&amp;ROW())="Await Client Approval"</formula>
    </cfRule>
    <cfRule type="expression" dxfId="20702" priority="14211" stopIfTrue="1">
      <formula>INDIRECT("E"&amp;ROW())="SCOPE SURVEY"</formula>
    </cfRule>
    <cfRule type="expression" dxfId="20701" priority="14212" stopIfTrue="1">
      <formula>INDIRECT("E"&amp;ROW())="Priced"</formula>
    </cfRule>
    <cfRule type="expression" dxfId="20700" priority="14213" stopIfTrue="1">
      <formula>INDIRECT("E"&amp;ROW())="Sent for pricing"</formula>
    </cfRule>
    <cfRule type="expression" dxfId="20699" priority="14214" stopIfTrue="1">
      <formula>INDIRECT("E"&amp;ROW())="Await"</formula>
    </cfRule>
    <cfRule type="expression" dxfId="20698" priority="14215" stopIfTrue="1">
      <formula>INDIRECT("E"&amp;ROW())="CLEANSED"</formula>
    </cfRule>
    <cfRule type="expression" dxfId="20697" priority="14216" stopIfTrue="1">
      <formula>INDIRECT("E"&amp;ROW())="PM TO CLEANSE"</formula>
    </cfRule>
    <cfRule type="expression" dxfId="20696" priority="14217" stopIfTrue="1">
      <formula>INDIRECT("E"&amp;ROW())="Survey Received"</formula>
    </cfRule>
    <cfRule type="expression" dxfId="20695" priority="14218" stopIfTrue="1">
      <formula>INDIRECT("E"&amp;ROW())="Survey Booked"</formula>
    </cfRule>
  </conditionalFormatting>
  <conditionalFormatting sqref="A627:H627">
    <cfRule type="expression" dxfId="20694" priority="14004" stopIfTrue="1">
      <formula>INDIRECT("E"&amp;ROW())="Recall Required"</formula>
    </cfRule>
    <cfRule type="expression" dxfId="20693" priority="14005" stopIfTrue="1">
      <formula>INDIRECT("E"&amp;ROW())="Supply Only"</formula>
    </cfRule>
    <cfRule type="expression" dxfId="20692" priority="14006" stopIfTrue="1">
      <formula>INDIRECT("E"&amp;ROW())="Part Fitted"</formula>
    </cfRule>
    <cfRule type="expression" dxfId="20691" priority="14007" stopIfTrue="1">
      <formula>INDIRECT("E"&amp;ROW())="confirmed"</formula>
    </cfRule>
    <cfRule type="expression" dxfId="20690" priority="14008" stopIfTrue="1">
      <formula>INDIRECT("E"&amp;ROW())="Duplicate"</formula>
    </cfRule>
    <cfRule type="expression" dxfId="20689" priority="14009" stopIfTrue="1">
      <formula>INDIRECT("E"&amp;ROW())="Handed Back"</formula>
    </cfRule>
    <cfRule type="expression" dxfId="20688" priority="14010" stopIfTrue="1">
      <formula>INDIRECT("E"&amp;ROW())="Refusal"</formula>
    </cfRule>
    <cfRule type="expression" dxfId="20687" priority="14011" stopIfTrue="1">
      <formula>INDIRECT("E"&amp;ROW())="No Access install"</formula>
    </cfRule>
    <cfRule type="expression" dxfId="20686" priority="14012" stopIfTrue="1">
      <formula>INDIRECT("E"&amp;ROW())="No Access survey"</formula>
    </cfRule>
    <cfRule type="expression" dxfId="20685" priority="14013" stopIfTrue="1">
      <formula>INDIRECT("E"&amp;ROW())="NWR"</formula>
    </cfRule>
    <cfRule type="expression" dxfId="20684" priority="14014" stopIfTrue="1">
      <formula>INDIRECT("E"&amp;ROW())="Cancelled"</formula>
    </cfRule>
    <cfRule type="expression" dxfId="20683" priority="14015" stopIfTrue="1">
      <formula>INDIRECT("E"&amp;ROW())="On hold"</formula>
    </cfRule>
    <cfRule type="expression" dxfId="20682" priority="14016" stopIfTrue="1">
      <formula>INDIRECT("E"&amp;ROW())="Handed Over"</formula>
    </cfRule>
    <cfRule type="expression" dxfId="20681" priority="14017" stopIfTrue="1">
      <formula>INDIRECT("E"&amp;ROW())="Fitted"</formula>
    </cfRule>
    <cfRule type="expression" dxfId="20680" priority="14018" stopIfTrue="1">
      <formula>INDIRECT("E"&amp;ROW())="Booked to fit"</formula>
    </cfRule>
    <cfRule type="expression" dxfId="20679" priority="14019" stopIfTrue="1">
      <formula>INDIRECT("E"&amp;ROW())="Delivered To Depot/Container"</formula>
    </cfRule>
    <cfRule type="expression" dxfId="20678" priority="14020" stopIfTrue="1">
      <formula>INDIRECT("E"&amp;ROW())="Called Off"</formula>
    </cfRule>
    <cfRule type="expression" dxfId="20677" priority="14021" stopIfTrue="1">
      <formula>INDIRECT("E"&amp;ROW())="Await Client Approval"</formula>
    </cfRule>
    <cfRule type="expression" dxfId="20676" priority="14022" stopIfTrue="1">
      <formula>INDIRECT("E"&amp;ROW())="SCOPE SURVEY"</formula>
    </cfRule>
    <cfRule type="expression" dxfId="20675" priority="14023" stopIfTrue="1">
      <formula>INDIRECT("E"&amp;ROW())="Priced"</formula>
    </cfRule>
    <cfRule type="expression" dxfId="20674" priority="14024" stopIfTrue="1">
      <formula>INDIRECT("E"&amp;ROW())="Sent for pricing"</formula>
    </cfRule>
    <cfRule type="expression" dxfId="20673" priority="14025" stopIfTrue="1">
      <formula>INDIRECT("E"&amp;ROW())="Await"</formula>
    </cfRule>
    <cfRule type="expression" dxfId="20672" priority="14026" stopIfTrue="1">
      <formula>INDIRECT("E"&amp;ROW())="CLEANSED"</formula>
    </cfRule>
    <cfRule type="expression" dxfId="20671" priority="14027" stopIfTrue="1">
      <formula>INDIRECT("E"&amp;ROW())="PM TO CLEANSE"</formula>
    </cfRule>
    <cfRule type="expression" dxfId="20670" priority="14028" stopIfTrue="1">
      <formula>INDIRECT("E"&amp;ROW())="Survey Received"</formula>
    </cfRule>
    <cfRule type="expression" dxfId="20669" priority="14029" stopIfTrue="1">
      <formula>INDIRECT("E"&amp;ROW())="Survey Booked"</formula>
    </cfRule>
  </conditionalFormatting>
  <conditionalFormatting sqref="A630:H630">
    <cfRule type="expression" dxfId="20668" priority="13738" stopIfTrue="1">
      <formula>INDIRECT("E"&amp;ROW())="Supply Only"</formula>
    </cfRule>
    <cfRule type="expression" dxfId="20667" priority="13739" stopIfTrue="1">
      <formula>INDIRECT("E"&amp;ROW())="Part Fitted"</formula>
    </cfRule>
    <cfRule type="expression" dxfId="20666" priority="13740" stopIfTrue="1">
      <formula>INDIRECT("E"&amp;ROW())="confirmed"</formula>
    </cfRule>
    <cfRule type="expression" dxfId="20665" priority="13741" stopIfTrue="1">
      <formula>INDIRECT("E"&amp;ROW())="Duplicate"</formula>
    </cfRule>
    <cfRule type="expression" dxfId="20664" priority="13748" stopIfTrue="1">
      <formula>INDIRECT("E"&amp;ROW())="Handed Back"</formula>
    </cfRule>
    <cfRule type="expression" dxfId="20663" priority="13750" stopIfTrue="1">
      <formula>INDIRECT("E"&amp;ROW())="No Access install"</formula>
    </cfRule>
    <cfRule type="expression" dxfId="20662" priority="13751" stopIfTrue="1">
      <formula>INDIRECT("E"&amp;ROW())="No Access survey"</formula>
    </cfRule>
    <cfRule type="expression" dxfId="20661" priority="13752" stopIfTrue="1">
      <formula>INDIRECT("E"&amp;ROW())="NWR"</formula>
    </cfRule>
    <cfRule type="expression" dxfId="20660" priority="13753" stopIfTrue="1">
      <formula>INDIRECT("E"&amp;ROW())="Cancelled"</formula>
    </cfRule>
    <cfRule type="expression" dxfId="20659" priority="13754" stopIfTrue="1">
      <formula>INDIRECT("E"&amp;ROW())="On hold"</formula>
    </cfRule>
    <cfRule type="expression" dxfId="20658" priority="13755" stopIfTrue="1">
      <formula>INDIRECT("E"&amp;ROW())="Fitted"</formula>
    </cfRule>
    <cfRule type="expression" dxfId="20657" priority="13756" stopIfTrue="1">
      <formula>INDIRECT("E"&amp;ROW())="Booked to fit"</formula>
    </cfRule>
    <cfRule type="expression" dxfId="20656" priority="13757" stopIfTrue="1">
      <formula>INDIRECT("E"&amp;ROW())="Delivered To Depot/Container"</formula>
    </cfRule>
    <cfRule type="expression" dxfId="20655" priority="13758" stopIfTrue="1">
      <formula>INDIRECT("E"&amp;ROW())="Called Off"</formula>
    </cfRule>
    <cfRule type="expression" dxfId="20654" priority="13759" stopIfTrue="1">
      <formula>INDIRECT("E"&amp;ROW())="Await Client Approval"</formula>
    </cfRule>
    <cfRule type="expression" dxfId="20653" priority="13760" stopIfTrue="1">
      <formula>INDIRECT("E"&amp;ROW())="SCOPE SURVEY"</formula>
    </cfRule>
    <cfRule type="expression" dxfId="20652" priority="13761" stopIfTrue="1">
      <formula>INDIRECT("E"&amp;ROW())="Priced"</formula>
    </cfRule>
    <cfRule type="expression" dxfId="20651" priority="13762" stopIfTrue="1">
      <formula>INDIRECT("E"&amp;ROW())="Sent for pricing"</formula>
    </cfRule>
    <cfRule type="expression" dxfId="20650" priority="13763" stopIfTrue="1">
      <formula>INDIRECT("E"&amp;ROW())="Await"</formula>
    </cfRule>
    <cfRule type="expression" dxfId="20649" priority="13764" stopIfTrue="1">
      <formula>INDIRECT("E"&amp;ROW())="CLEANSED"</formula>
    </cfRule>
    <cfRule type="expression" dxfId="20648" priority="13765" stopIfTrue="1">
      <formula>INDIRECT("E"&amp;ROW())="PM TO CLEANSE"</formula>
    </cfRule>
    <cfRule type="expression" dxfId="20647" priority="13766" stopIfTrue="1">
      <formula>INDIRECT("E"&amp;ROW())="Survey Received"</formula>
    </cfRule>
    <cfRule type="expression" dxfId="20646" priority="13767" stopIfTrue="1">
      <formula>INDIRECT("E"&amp;ROW())="Survey Booked"</formula>
    </cfRule>
  </conditionalFormatting>
  <conditionalFormatting sqref="A632:H632">
    <cfRule type="expression" dxfId="20645" priority="8330">
      <formula>INDIRECT("D"&amp;ROW())="Yes"</formula>
    </cfRule>
    <cfRule type="expression" dxfId="20644" priority="8331" stopIfTrue="1">
      <formula>INDIRECT("E"&amp;ROW())="Recall Required"</formula>
    </cfRule>
    <cfRule type="expression" dxfId="20643" priority="8332" stopIfTrue="1">
      <formula>INDIRECT("E"&amp;ROW())="Supply Only"</formula>
    </cfRule>
    <cfRule type="expression" dxfId="20642" priority="8333" stopIfTrue="1">
      <formula>INDIRECT("E"&amp;ROW())="Part Fitted"</formula>
    </cfRule>
    <cfRule type="expression" dxfId="20641" priority="8334" stopIfTrue="1">
      <formula>INDIRECT("E"&amp;ROW())="confirmed"</formula>
    </cfRule>
    <cfRule type="expression" dxfId="20640" priority="8335" stopIfTrue="1">
      <formula>INDIRECT("E"&amp;ROW())="Duplicate"</formula>
    </cfRule>
    <cfRule type="expression" dxfId="20639" priority="8336" stopIfTrue="1">
      <formula>INDIRECT("E"&amp;ROW())="Handed Back"</formula>
    </cfRule>
    <cfRule type="expression" dxfId="20638" priority="8337" stopIfTrue="1">
      <formula>INDIRECT("E"&amp;ROW())="Refusal"</formula>
    </cfRule>
    <cfRule type="expression" dxfId="20637" priority="8338" stopIfTrue="1">
      <formula>INDIRECT("E"&amp;ROW())="No Access install"</formula>
    </cfRule>
    <cfRule type="expression" dxfId="20636" priority="8339" stopIfTrue="1">
      <formula>INDIRECT("E"&amp;ROW())="No Access survey"</formula>
    </cfRule>
    <cfRule type="expression" dxfId="20635" priority="8340" stopIfTrue="1">
      <formula>INDIRECT("E"&amp;ROW())="NWR"</formula>
    </cfRule>
    <cfRule type="expression" dxfId="20634" priority="8341" stopIfTrue="1">
      <formula>INDIRECT("E"&amp;ROW())="Cancelled"</formula>
    </cfRule>
    <cfRule type="expression" dxfId="20633" priority="8342" stopIfTrue="1">
      <formula>INDIRECT("E"&amp;ROW())="On hold"</formula>
    </cfRule>
    <cfRule type="expression" dxfId="20632" priority="8343" stopIfTrue="1">
      <formula>INDIRECT("E"&amp;ROW())="Handed Over"</formula>
    </cfRule>
    <cfRule type="expression" dxfId="20631" priority="8344" stopIfTrue="1">
      <formula>INDIRECT("E"&amp;ROW())="Fitted"</formula>
    </cfRule>
    <cfRule type="expression" dxfId="20630" priority="8345" stopIfTrue="1">
      <formula>INDIRECT("E"&amp;ROW())="Booked to fit"</formula>
    </cfRule>
    <cfRule type="expression" dxfId="20629" priority="8346" stopIfTrue="1">
      <formula>INDIRECT("E"&amp;ROW())="Delivered To Depot/Container"</formula>
    </cfRule>
    <cfRule type="expression" dxfId="20628" priority="8347" stopIfTrue="1">
      <formula>INDIRECT("E"&amp;ROW())="Called Off"</formula>
    </cfRule>
    <cfRule type="expression" dxfId="20627" priority="8348" stopIfTrue="1">
      <formula>INDIRECT("E"&amp;ROW())="Await Client Approval"</formula>
    </cfRule>
    <cfRule type="expression" dxfId="20626" priority="8349" stopIfTrue="1">
      <formula>INDIRECT("E"&amp;ROW())="SCOPE SURVEY"</formula>
    </cfRule>
    <cfRule type="expression" dxfId="20625" priority="8350" stopIfTrue="1">
      <formula>INDIRECT("E"&amp;ROW())="Priced"</formula>
    </cfRule>
    <cfRule type="expression" dxfId="20624" priority="8351" stopIfTrue="1">
      <formula>INDIRECT("E"&amp;ROW())="Sent for pricing"</formula>
    </cfRule>
    <cfRule type="expression" dxfId="20623" priority="8352" stopIfTrue="1">
      <formula>INDIRECT("E"&amp;ROW())="Await"</formula>
    </cfRule>
    <cfRule type="expression" dxfId="20622" priority="8353" stopIfTrue="1">
      <formula>INDIRECT("E"&amp;ROW())="CLEANSED"</formula>
    </cfRule>
    <cfRule type="expression" dxfId="20621" priority="8354" stopIfTrue="1">
      <formula>INDIRECT("E"&amp;ROW())="PM TO CLEANSE"</formula>
    </cfRule>
    <cfRule type="expression" dxfId="20620" priority="8355" stopIfTrue="1">
      <formula>INDIRECT("E"&amp;ROW())="Survey Received"</formula>
    </cfRule>
    <cfRule type="expression" dxfId="20619" priority="8356" stopIfTrue="1">
      <formula>INDIRECT("E"&amp;ROW())="Survey Booked"</formula>
    </cfRule>
  </conditionalFormatting>
  <conditionalFormatting sqref="A636:H636">
    <cfRule type="expression" dxfId="20618" priority="8223" stopIfTrue="1">
      <formula>INDIRECT("E"&amp;ROW())="Recall Required"</formula>
    </cfRule>
    <cfRule type="expression" dxfId="20617" priority="8224" stopIfTrue="1">
      <formula>INDIRECT("E"&amp;ROW())="Supply Only"</formula>
    </cfRule>
    <cfRule type="expression" dxfId="20616" priority="8225" stopIfTrue="1">
      <formula>INDIRECT("E"&amp;ROW())="Part Fitted"</formula>
    </cfRule>
    <cfRule type="expression" dxfId="20615" priority="8226" stopIfTrue="1">
      <formula>INDIRECT("E"&amp;ROW())="confirmed"</formula>
    </cfRule>
    <cfRule type="expression" dxfId="20614" priority="8227" stopIfTrue="1">
      <formula>INDIRECT("E"&amp;ROW())="Duplicate"</formula>
    </cfRule>
    <cfRule type="expression" dxfId="20613" priority="8228" stopIfTrue="1">
      <formula>INDIRECT("E"&amp;ROW())="Handed Back"</formula>
    </cfRule>
    <cfRule type="expression" dxfId="20612" priority="8229" stopIfTrue="1">
      <formula>INDIRECT("E"&amp;ROW())="Refusal"</formula>
    </cfRule>
    <cfRule type="expression" dxfId="20611" priority="8230" stopIfTrue="1">
      <formula>INDIRECT("E"&amp;ROW())="No Access install"</formula>
    </cfRule>
    <cfRule type="expression" dxfId="20610" priority="8231" stopIfTrue="1">
      <formula>INDIRECT("E"&amp;ROW())="No Access survey"</formula>
    </cfRule>
    <cfRule type="expression" dxfId="20609" priority="8232" stopIfTrue="1">
      <formula>INDIRECT("E"&amp;ROW())="NWR"</formula>
    </cfRule>
    <cfRule type="expression" dxfId="20608" priority="8233" stopIfTrue="1">
      <formula>INDIRECT("E"&amp;ROW())="Cancelled"</formula>
    </cfRule>
    <cfRule type="expression" dxfId="20607" priority="8234" stopIfTrue="1">
      <formula>INDIRECT("E"&amp;ROW())="On hold"</formula>
    </cfRule>
    <cfRule type="expression" dxfId="20606" priority="8235" stopIfTrue="1">
      <formula>INDIRECT("E"&amp;ROW())="Handed Over"</formula>
    </cfRule>
    <cfRule type="expression" dxfId="20605" priority="8236" stopIfTrue="1">
      <formula>INDIRECT("E"&amp;ROW())="Fitted"</formula>
    </cfRule>
    <cfRule type="expression" dxfId="20604" priority="8237" stopIfTrue="1">
      <formula>INDIRECT("E"&amp;ROW())="Booked to fit"</formula>
    </cfRule>
    <cfRule type="expression" dxfId="20603" priority="8238" stopIfTrue="1">
      <formula>INDIRECT("E"&amp;ROW())="Delivered To Depot/Container"</formula>
    </cfRule>
    <cfRule type="expression" dxfId="20602" priority="8239" stopIfTrue="1">
      <formula>INDIRECT("E"&amp;ROW())="Called Off"</formula>
    </cfRule>
    <cfRule type="expression" dxfId="20601" priority="8240" stopIfTrue="1">
      <formula>INDIRECT("E"&amp;ROW())="Await Client Approval"</formula>
    </cfRule>
    <cfRule type="expression" dxfId="20600" priority="8241" stopIfTrue="1">
      <formula>INDIRECT("E"&amp;ROW())="SCOPE SURVEY"</formula>
    </cfRule>
    <cfRule type="expression" dxfId="20599" priority="8242" stopIfTrue="1">
      <formula>INDIRECT("E"&amp;ROW())="Priced"</formula>
    </cfRule>
    <cfRule type="expression" dxfId="20598" priority="8243" stopIfTrue="1">
      <formula>INDIRECT("E"&amp;ROW())="Sent for pricing"</formula>
    </cfRule>
    <cfRule type="expression" dxfId="20597" priority="8244" stopIfTrue="1">
      <formula>INDIRECT("E"&amp;ROW())="Await"</formula>
    </cfRule>
    <cfRule type="expression" dxfId="20596" priority="8245" stopIfTrue="1">
      <formula>INDIRECT("E"&amp;ROW())="CLEANSED"</formula>
    </cfRule>
    <cfRule type="expression" dxfId="20595" priority="8246" stopIfTrue="1">
      <formula>INDIRECT("E"&amp;ROW())="PM TO CLEANSE"</formula>
    </cfRule>
    <cfRule type="expression" dxfId="20594" priority="8247" stopIfTrue="1">
      <formula>INDIRECT("E"&amp;ROW())="Survey Received"</formula>
    </cfRule>
    <cfRule type="expression" dxfId="20593" priority="8248" stopIfTrue="1">
      <formula>INDIRECT("E"&amp;ROW())="Survey Booked"</formula>
    </cfRule>
  </conditionalFormatting>
  <conditionalFormatting sqref="A637:H637">
    <cfRule type="expression" dxfId="20592" priority="13387">
      <formula>INDIRECT("D"&amp;ROW())="Yes"</formula>
    </cfRule>
    <cfRule type="expression" dxfId="20591" priority="13388" stopIfTrue="1">
      <formula>INDIRECT("E"&amp;ROW())="Recall Required"</formula>
    </cfRule>
    <cfRule type="expression" dxfId="20590" priority="13389" stopIfTrue="1">
      <formula>INDIRECT("E"&amp;ROW())="Supply Only"</formula>
    </cfRule>
    <cfRule type="expression" dxfId="20589" priority="13390" stopIfTrue="1">
      <formula>INDIRECT("E"&amp;ROW())="Part Fitted"</formula>
    </cfRule>
    <cfRule type="expression" dxfId="20588" priority="13391" stopIfTrue="1">
      <formula>INDIRECT("E"&amp;ROW())="confirmed"</formula>
    </cfRule>
    <cfRule type="expression" dxfId="20587" priority="13392" stopIfTrue="1">
      <formula>INDIRECT("E"&amp;ROW())="Duplicate"</formula>
    </cfRule>
    <cfRule type="expression" dxfId="20586" priority="13393" stopIfTrue="1">
      <formula>INDIRECT("E"&amp;ROW())="Handed Back"</formula>
    </cfRule>
    <cfRule type="expression" dxfId="20585" priority="13394" stopIfTrue="1">
      <formula>INDIRECT("E"&amp;ROW())="Refusal"</formula>
    </cfRule>
    <cfRule type="expression" dxfId="20584" priority="13395" stopIfTrue="1">
      <formula>INDIRECT("E"&amp;ROW())="No Access install"</formula>
    </cfRule>
    <cfRule type="expression" dxfId="20583" priority="13396" stopIfTrue="1">
      <formula>INDIRECT("E"&amp;ROW())="No Access survey"</formula>
    </cfRule>
    <cfRule type="expression" dxfId="20582" priority="13397" stopIfTrue="1">
      <formula>INDIRECT("E"&amp;ROW())="NWR"</formula>
    </cfRule>
    <cfRule type="expression" dxfId="20581" priority="13398" stopIfTrue="1">
      <formula>INDIRECT("E"&amp;ROW())="Cancelled"</formula>
    </cfRule>
    <cfRule type="expression" dxfId="20580" priority="13399" stopIfTrue="1">
      <formula>INDIRECT("E"&amp;ROW())="On hold"</formula>
    </cfRule>
    <cfRule type="expression" dxfId="20579" priority="13400" stopIfTrue="1">
      <formula>INDIRECT("E"&amp;ROW())="Handed Over"</formula>
    </cfRule>
    <cfRule type="expression" dxfId="20578" priority="13401" stopIfTrue="1">
      <formula>INDIRECT("E"&amp;ROW())="Fitted"</formula>
    </cfRule>
    <cfRule type="expression" dxfId="20577" priority="13402" stopIfTrue="1">
      <formula>INDIRECT("E"&amp;ROW())="Booked to fit"</formula>
    </cfRule>
    <cfRule type="expression" dxfId="20576" priority="13403" stopIfTrue="1">
      <formula>INDIRECT("E"&amp;ROW())="Delivered To Depot/Container"</formula>
    </cfRule>
    <cfRule type="expression" dxfId="20575" priority="13404" stopIfTrue="1">
      <formula>INDIRECT("E"&amp;ROW())="Called Off"</formula>
    </cfRule>
    <cfRule type="expression" dxfId="20574" priority="13405" stopIfTrue="1">
      <formula>INDIRECT("E"&amp;ROW())="Await Client Approval"</formula>
    </cfRule>
    <cfRule type="expression" dxfId="20573" priority="13406" stopIfTrue="1">
      <formula>INDIRECT("E"&amp;ROW())="SCOPE SURVEY"</formula>
    </cfRule>
    <cfRule type="expression" dxfId="20572" priority="13407" stopIfTrue="1">
      <formula>INDIRECT("E"&amp;ROW())="Priced"</formula>
    </cfRule>
    <cfRule type="expression" dxfId="20571" priority="13408" stopIfTrue="1">
      <formula>INDIRECT("E"&amp;ROW())="Sent for pricing"</formula>
    </cfRule>
    <cfRule type="expression" dxfId="20570" priority="13409" stopIfTrue="1">
      <formula>INDIRECT("E"&amp;ROW())="Await"</formula>
    </cfRule>
    <cfRule type="expression" dxfId="20569" priority="13410" stopIfTrue="1">
      <formula>INDIRECT("E"&amp;ROW())="CLEANSED"</formula>
    </cfRule>
    <cfRule type="expression" dxfId="20568" priority="13411" stopIfTrue="1">
      <formula>INDIRECT("E"&amp;ROW())="PM TO CLEANSE"</formula>
    </cfRule>
    <cfRule type="expression" dxfId="20567" priority="13412" stopIfTrue="1">
      <formula>INDIRECT("E"&amp;ROW())="Survey Received"</formula>
    </cfRule>
    <cfRule type="expression" dxfId="20566" priority="13413" stopIfTrue="1">
      <formula>INDIRECT("E"&amp;ROW())="Survey Booked"</formula>
    </cfRule>
  </conditionalFormatting>
  <conditionalFormatting sqref="A644:H644">
    <cfRule type="expression" dxfId="20565" priority="13334" stopIfTrue="1">
      <formula>INDIRECT("E"&amp;ROW())="Recall Required"</formula>
    </cfRule>
    <cfRule type="expression" dxfId="20564" priority="13335" stopIfTrue="1">
      <formula>INDIRECT("E"&amp;ROW())="Supply Only"</formula>
    </cfRule>
    <cfRule type="expression" dxfId="20563" priority="13336" stopIfTrue="1">
      <formula>INDIRECT("E"&amp;ROW())="Part Fitted"</formula>
    </cfRule>
    <cfRule type="expression" dxfId="20562" priority="13337" stopIfTrue="1">
      <formula>INDIRECT("E"&amp;ROW())="confirmed"</formula>
    </cfRule>
    <cfRule type="expression" dxfId="20561" priority="13338" stopIfTrue="1">
      <formula>INDIRECT("E"&amp;ROW())="Duplicate"</formula>
    </cfRule>
    <cfRule type="expression" dxfId="20560" priority="13339" stopIfTrue="1">
      <formula>INDIRECT("E"&amp;ROW())="Handed Back"</formula>
    </cfRule>
    <cfRule type="expression" dxfId="20559" priority="13340" stopIfTrue="1">
      <formula>INDIRECT("E"&amp;ROW())="Refusal"</formula>
    </cfRule>
    <cfRule type="expression" dxfId="20558" priority="13341" stopIfTrue="1">
      <formula>INDIRECT("E"&amp;ROW())="No Access install"</formula>
    </cfRule>
    <cfRule type="expression" dxfId="20557" priority="13342" stopIfTrue="1">
      <formula>INDIRECT("E"&amp;ROW())="No Access survey"</formula>
    </cfRule>
    <cfRule type="expression" dxfId="20556" priority="13343" stopIfTrue="1">
      <formula>INDIRECT("E"&amp;ROW())="NWR"</formula>
    </cfRule>
    <cfRule type="expression" dxfId="20555" priority="13344" stopIfTrue="1">
      <formula>INDIRECT("E"&amp;ROW())="Cancelled"</formula>
    </cfRule>
    <cfRule type="expression" dxfId="20554" priority="13345" stopIfTrue="1">
      <formula>INDIRECT("E"&amp;ROW())="On hold"</formula>
    </cfRule>
    <cfRule type="expression" dxfId="20553" priority="13346" stopIfTrue="1">
      <formula>INDIRECT("E"&amp;ROW())="Handed Over"</formula>
    </cfRule>
    <cfRule type="expression" dxfId="20552" priority="13347" stopIfTrue="1">
      <formula>INDIRECT("E"&amp;ROW())="Fitted"</formula>
    </cfRule>
    <cfRule type="expression" dxfId="20551" priority="13348" stopIfTrue="1">
      <formula>INDIRECT("E"&amp;ROW())="Booked to fit"</formula>
    </cfRule>
    <cfRule type="expression" dxfId="20550" priority="13349" stopIfTrue="1">
      <formula>INDIRECT("E"&amp;ROW())="Delivered To Depot/Container"</formula>
    </cfRule>
    <cfRule type="expression" dxfId="20549" priority="13350" stopIfTrue="1">
      <formula>INDIRECT("E"&amp;ROW())="Called Off"</formula>
    </cfRule>
    <cfRule type="expression" dxfId="20548" priority="13351" stopIfTrue="1">
      <formula>INDIRECT("E"&amp;ROW())="Await Client Approval"</formula>
    </cfRule>
    <cfRule type="expression" dxfId="20547" priority="13352" stopIfTrue="1">
      <formula>INDIRECT("E"&amp;ROW())="SCOPE SURVEY"</formula>
    </cfRule>
    <cfRule type="expression" dxfId="20546" priority="13353" stopIfTrue="1">
      <formula>INDIRECT("E"&amp;ROW())="Priced"</formula>
    </cfRule>
    <cfRule type="expression" dxfId="20545" priority="13354" stopIfTrue="1">
      <formula>INDIRECT("E"&amp;ROW())="Sent for pricing"</formula>
    </cfRule>
    <cfRule type="expression" dxfId="20544" priority="13355" stopIfTrue="1">
      <formula>INDIRECT("E"&amp;ROW())="Await"</formula>
    </cfRule>
    <cfRule type="expression" dxfId="20543" priority="13356" stopIfTrue="1">
      <formula>INDIRECT("E"&amp;ROW())="CLEANSED"</formula>
    </cfRule>
    <cfRule type="expression" dxfId="20542" priority="13357" stopIfTrue="1">
      <formula>INDIRECT("E"&amp;ROW())="PM TO CLEANSE"</formula>
    </cfRule>
    <cfRule type="expression" dxfId="20541" priority="13358" stopIfTrue="1">
      <formula>INDIRECT("E"&amp;ROW())="Survey Received"</formula>
    </cfRule>
    <cfRule type="expression" dxfId="20540" priority="13359" stopIfTrue="1">
      <formula>INDIRECT("E"&amp;ROW())="Survey Booked"</formula>
    </cfRule>
  </conditionalFormatting>
  <conditionalFormatting sqref="A644:H646">
    <cfRule type="expression" dxfId="20539" priority="13333">
      <formula>INDIRECT("D"&amp;ROW())="Yes"</formula>
    </cfRule>
  </conditionalFormatting>
  <conditionalFormatting sqref="A669:H669">
    <cfRule type="expression" dxfId="20538" priority="10610" stopIfTrue="1">
      <formula>INDIRECT("E"&amp;ROW())="Recall Required"</formula>
    </cfRule>
    <cfRule type="expression" dxfId="20537" priority="10611" stopIfTrue="1">
      <formula>INDIRECT("E"&amp;ROW())="Supply Only"</formula>
    </cfRule>
    <cfRule type="expression" dxfId="20536" priority="10612" stopIfTrue="1">
      <formula>INDIRECT("E"&amp;ROW())="Part Fitted"</formula>
    </cfRule>
    <cfRule type="expression" dxfId="20535" priority="10613" stopIfTrue="1">
      <formula>INDIRECT("E"&amp;ROW())="confirmed"</formula>
    </cfRule>
    <cfRule type="expression" dxfId="20534" priority="10614" stopIfTrue="1">
      <formula>INDIRECT("E"&amp;ROW())="Duplicate"</formula>
    </cfRule>
    <cfRule type="expression" dxfId="20533" priority="10615" stopIfTrue="1">
      <formula>INDIRECT("E"&amp;ROW())="Handed Back"</formula>
    </cfRule>
    <cfRule type="expression" dxfId="20532" priority="10616" stopIfTrue="1">
      <formula>INDIRECT("E"&amp;ROW())="Refusal"</formula>
    </cfRule>
    <cfRule type="expression" dxfId="20531" priority="10617" stopIfTrue="1">
      <formula>INDIRECT("E"&amp;ROW())="No Access install"</formula>
    </cfRule>
    <cfRule type="expression" dxfId="20530" priority="10618" stopIfTrue="1">
      <formula>INDIRECT("E"&amp;ROW())="No Access survey"</formula>
    </cfRule>
    <cfRule type="expression" dxfId="20529" priority="10619" stopIfTrue="1">
      <formula>INDIRECT("E"&amp;ROW())="NWR"</formula>
    </cfRule>
    <cfRule type="expression" dxfId="20528" priority="10620" stopIfTrue="1">
      <formula>INDIRECT("E"&amp;ROW())="Cancelled"</formula>
    </cfRule>
    <cfRule type="expression" dxfId="20527" priority="10621" stopIfTrue="1">
      <formula>INDIRECT("E"&amp;ROW())="On hold"</formula>
    </cfRule>
    <cfRule type="expression" dxfId="20526" priority="10622" stopIfTrue="1">
      <formula>INDIRECT("E"&amp;ROW())="Handed Over"</formula>
    </cfRule>
    <cfRule type="expression" dxfId="20525" priority="10623" stopIfTrue="1">
      <formula>INDIRECT("E"&amp;ROW())="Fitted"</formula>
    </cfRule>
    <cfRule type="expression" dxfId="20524" priority="10624" stopIfTrue="1">
      <formula>INDIRECT("E"&amp;ROW())="Booked to fit"</formula>
    </cfRule>
    <cfRule type="expression" dxfId="20523" priority="10625" stopIfTrue="1">
      <formula>INDIRECT("E"&amp;ROW())="Delivered To Depot/Container"</formula>
    </cfRule>
    <cfRule type="expression" dxfId="20522" priority="10626" stopIfTrue="1">
      <formula>INDIRECT("E"&amp;ROW())="Called Off"</formula>
    </cfRule>
    <cfRule type="expression" dxfId="20521" priority="10627" stopIfTrue="1">
      <formula>INDIRECT("E"&amp;ROW())="Await Client Approval"</formula>
    </cfRule>
    <cfRule type="expression" dxfId="20520" priority="10628" stopIfTrue="1">
      <formula>INDIRECT("E"&amp;ROW())="SCOPE SURVEY"</formula>
    </cfRule>
    <cfRule type="expression" dxfId="20519" priority="10629" stopIfTrue="1">
      <formula>INDIRECT("E"&amp;ROW())="Priced"</formula>
    </cfRule>
    <cfRule type="expression" dxfId="20518" priority="10630" stopIfTrue="1">
      <formula>INDIRECT("E"&amp;ROW())="Sent for pricing"</formula>
    </cfRule>
    <cfRule type="expression" dxfId="20517" priority="10631" stopIfTrue="1">
      <formula>INDIRECT("E"&amp;ROW())="Await"</formula>
    </cfRule>
    <cfRule type="expression" dxfId="20516" priority="10632" stopIfTrue="1">
      <formula>INDIRECT("E"&amp;ROW())="CLEANSED"</formula>
    </cfRule>
    <cfRule type="expression" dxfId="20515" priority="10633" stopIfTrue="1">
      <formula>INDIRECT("E"&amp;ROW())="PM TO CLEANSE"</formula>
    </cfRule>
    <cfRule type="expression" dxfId="20514" priority="10634" stopIfTrue="1">
      <formula>INDIRECT("E"&amp;ROW())="Survey Received"</formula>
    </cfRule>
    <cfRule type="expression" dxfId="20513" priority="10635" stopIfTrue="1">
      <formula>INDIRECT("E"&amp;ROW())="Survey Booked"</formula>
    </cfRule>
  </conditionalFormatting>
  <conditionalFormatting sqref="A670:H671">
    <cfRule type="expression" dxfId="20512" priority="10530" stopIfTrue="1">
      <formula>INDIRECT("E"&amp;ROW())="Recall Required"</formula>
    </cfRule>
    <cfRule type="expression" dxfId="20511" priority="10531" stopIfTrue="1">
      <formula>INDIRECT("E"&amp;ROW())="Supply Only"</formula>
    </cfRule>
    <cfRule type="expression" dxfId="20510" priority="10532" stopIfTrue="1">
      <formula>INDIRECT("E"&amp;ROW())="Part Fitted"</formula>
    </cfRule>
    <cfRule type="expression" dxfId="20509" priority="10533" stopIfTrue="1">
      <formula>INDIRECT("E"&amp;ROW())="confirmed"</formula>
    </cfRule>
    <cfRule type="expression" dxfId="20508" priority="10534" stopIfTrue="1">
      <formula>INDIRECT("E"&amp;ROW())="Duplicate"</formula>
    </cfRule>
    <cfRule type="expression" dxfId="20507" priority="10535" stopIfTrue="1">
      <formula>INDIRECT("E"&amp;ROW())="Handed Back"</formula>
    </cfRule>
    <cfRule type="expression" dxfId="20506" priority="10536" stopIfTrue="1">
      <formula>INDIRECT("E"&amp;ROW())="Refusal"</formula>
    </cfRule>
    <cfRule type="expression" dxfId="20505" priority="10537" stopIfTrue="1">
      <formula>INDIRECT("E"&amp;ROW())="No Access install"</formula>
    </cfRule>
    <cfRule type="expression" dxfId="20504" priority="10538" stopIfTrue="1">
      <formula>INDIRECT("E"&amp;ROW())="No Access survey"</formula>
    </cfRule>
    <cfRule type="expression" dxfId="20503" priority="10539" stopIfTrue="1">
      <formula>INDIRECT("E"&amp;ROW())="NWR"</formula>
    </cfRule>
    <cfRule type="expression" dxfId="20502" priority="10540" stopIfTrue="1">
      <formula>INDIRECT("E"&amp;ROW())="Cancelled"</formula>
    </cfRule>
    <cfRule type="expression" dxfId="20501" priority="10541" stopIfTrue="1">
      <formula>INDIRECT("E"&amp;ROW())="On hold"</formula>
    </cfRule>
    <cfRule type="expression" dxfId="20500" priority="10542" stopIfTrue="1">
      <formula>INDIRECT("E"&amp;ROW())="Handed Over"</formula>
    </cfRule>
    <cfRule type="expression" dxfId="20499" priority="10543" stopIfTrue="1">
      <formula>INDIRECT("E"&amp;ROW())="Fitted"</formula>
    </cfRule>
    <cfRule type="expression" dxfId="20498" priority="10544" stopIfTrue="1">
      <formula>INDIRECT("E"&amp;ROW())="Booked to fit"</formula>
    </cfRule>
    <cfRule type="expression" dxfId="20497" priority="10545" stopIfTrue="1">
      <formula>INDIRECT("E"&amp;ROW())="Delivered To Depot/Container"</formula>
    </cfRule>
    <cfRule type="expression" dxfId="20496" priority="10546" stopIfTrue="1">
      <formula>INDIRECT("E"&amp;ROW())="Called Off"</formula>
    </cfRule>
    <cfRule type="expression" dxfId="20495" priority="10547" stopIfTrue="1">
      <formula>INDIRECT("E"&amp;ROW())="Await Client Approval"</formula>
    </cfRule>
    <cfRule type="expression" dxfId="20494" priority="10548" stopIfTrue="1">
      <formula>INDIRECT("E"&amp;ROW())="SCOPE SURVEY"</formula>
    </cfRule>
    <cfRule type="expression" dxfId="20493" priority="10549" stopIfTrue="1">
      <formula>INDIRECT("E"&amp;ROW())="Priced"</formula>
    </cfRule>
    <cfRule type="expression" dxfId="20492" priority="10550" stopIfTrue="1">
      <formula>INDIRECT("E"&amp;ROW())="Sent for pricing"</formula>
    </cfRule>
    <cfRule type="expression" dxfId="20491" priority="10551" stopIfTrue="1">
      <formula>INDIRECT("E"&amp;ROW())="Await"</formula>
    </cfRule>
    <cfRule type="expression" dxfId="20490" priority="10552" stopIfTrue="1">
      <formula>INDIRECT("E"&amp;ROW())="CLEANSED"</formula>
    </cfRule>
    <cfRule type="expression" dxfId="20489" priority="10553" stopIfTrue="1">
      <formula>INDIRECT("E"&amp;ROW())="PM TO CLEANSE"</formula>
    </cfRule>
    <cfRule type="expression" dxfId="20488" priority="10554" stopIfTrue="1">
      <formula>INDIRECT("E"&amp;ROW())="Survey Received"</formula>
    </cfRule>
    <cfRule type="expression" dxfId="20487" priority="10555" stopIfTrue="1">
      <formula>INDIRECT("E"&amp;ROW())="Survey Booked"</formula>
    </cfRule>
  </conditionalFormatting>
  <conditionalFormatting sqref="A685:H685 A884:H884 A800:H810 A906:H918 G1083:H1083 A1095:H1095 A1128:H1137 A1077:H1080 H1073:H1076 A1073:F1076 A874:H880 A1099:H1104 A1069:H1069 C983:D983 A939:H949">
    <cfRule type="expression" dxfId="20486" priority="7415" stopIfTrue="1">
      <formula>INDIRECT("E"&amp;ROW())="Supply Only"</formula>
    </cfRule>
    <cfRule type="expression" dxfId="20485" priority="7416" stopIfTrue="1">
      <formula>INDIRECT("E"&amp;ROW())="Part Fitted"</formula>
    </cfRule>
    <cfRule type="expression" dxfId="20484" priority="7417" stopIfTrue="1">
      <formula>INDIRECT("E"&amp;ROW())="confirmed"</formula>
    </cfRule>
    <cfRule type="expression" dxfId="20483" priority="7418" stopIfTrue="1">
      <formula>INDIRECT("E"&amp;ROW())="Duplicate"</formula>
    </cfRule>
    <cfRule type="expression" dxfId="20482" priority="7419" stopIfTrue="1">
      <formula>INDIRECT("E"&amp;ROW())="Handed Back"</formula>
    </cfRule>
    <cfRule type="expression" dxfId="20481" priority="7420" stopIfTrue="1">
      <formula>INDIRECT("E"&amp;ROW())="Refusal"</formula>
    </cfRule>
    <cfRule type="expression" dxfId="20480" priority="7421" stopIfTrue="1">
      <formula>INDIRECT("E"&amp;ROW())="No Access install"</formula>
    </cfRule>
    <cfRule type="expression" dxfId="20479" priority="7422" stopIfTrue="1">
      <formula>INDIRECT("E"&amp;ROW())="No Access survey"</formula>
    </cfRule>
    <cfRule type="expression" dxfId="20478" priority="7423" stopIfTrue="1">
      <formula>INDIRECT("E"&amp;ROW())="NWR"</formula>
    </cfRule>
    <cfRule type="expression" dxfId="20477" priority="7424" stopIfTrue="1">
      <formula>INDIRECT("E"&amp;ROW())="Cancelled"</formula>
    </cfRule>
    <cfRule type="expression" dxfId="20476" priority="7425" stopIfTrue="1">
      <formula>INDIRECT("E"&amp;ROW())="On hold"</formula>
    </cfRule>
    <cfRule type="expression" dxfId="20475" priority="7426" stopIfTrue="1">
      <formula>INDIRECT("E"&amp;ROW())="Handed Over"</formula>
    </cfRule>
    <cfRule type="expression" dxfId="20474" priority="7427" stopIfTrue="1">
      <formula>INDIRECT("E"&amp;ROW())="Fitted"</formula>
    </cfRule>
    <cfRule type="expression" dxfId="20473" priority="7428" stopIfTrue="1">
      <formula>INDIRECT("E"&amp;ROW())="Booked to fit"</formula>
    </cfRule>
    <cfRule type="expression" dxfId="20472" priority="7429" stopIfTrue="1">
      <formula>INDIRECT("E"&amp;ROW())="Delivered To Depot/Container"</formula>
    </cfRule>
    <cfRule type="expression" dxfId="20471" priority="7430" stopIfTrue="1">
      <formula>INDIRECT("E"&amp;ROW())="Called Off"</formula>
    </cfRule>
    <cfRule type="expression" dxfId="20470" priority="7431" stopIfTrue="1">
      <formula>INDIRECT("E"&amp;ROW())="Await Client Approval"</formula>
    </cfRule>
    <cfRule type="expression" dxfId="20469" priority="7432" stopIfTrue="1">
      <formula>INDIRECT("E"&amp;ROW())="SCOPE SURVEY"</formula>
    </cfRule>
    <cfRule type="expression" dxfId="20468" priority="7433" stopIfTrue="1">
      <formula>INDIRECT("E"&amp;ROW())="Priced"</formula>
    </cfRule>
    <cfRule type="expression" dxfId="20467" priority="7434" stopIfTrue="1">
      <formula>INDIRECT("E"&amp;ROW())="Sent for pricing"</formula>
    </cfRule>
    <cfRule type="expression" dxfId="20466" priority="7435" stopIfTrue="1">
      <formula>INDIRECT("E"&amp;ROW())="Await"</formula>
    </cfRule>
    <cfRule type="expression" dxfId="20465" priority="7436" stopIfTrue="1">
      <formula>INDIRECT("E"&amp;ROW())="CLEANSED"</formula>
    </cfRule>
    <cfRule type="expression" dxfId="20464" priority="7437" stopIfTrue="1">
      <formula>INDIRECT("E"&amp;ROW())="PM TO CLEANSE"</formula>
    </cfRule>
    <cfRule type="expression" dxfId="20463" priority="7438" stopIfTrue="1">
      <formula>INDIRECT("E"&amp;ROW())="Survey Received"</formula>
    </cfRule>
    <cfRule type="expression" dxfId="20462" priority="7439" stopIfTrue="1">
      <formula>INDIRECT("E"&amp;ROW())="Survey Booked"</formula>
    </cfRule>
    <cfRule type="expression" dxfId="20461" priority="7440">
      <formula>INDIRECT("D"&amp;ROW())="Yes"</formula>
    </cfRule>
  </conditionalFormatting>
  <conditionalFormatting sqref="A769:H769">
    <cfRule type="expression" dxfId="20460" priority="11147" stopIfTrue="1">
      <formula>INDIRECT("E"&amp;ROW())="Recall Required"</formula>
    </cfRule>
    <cfRule type="expression" dxfId="20459" priority="11148" stopIfTrue="1">
      <formula>INDIRECT("E"&amp;ROW())="Supply Only"</formula>
    </cfRule>
    <cfRule type="expression" dxfId="20458" priority="11149" stopIfTrue="1">
      <formula>INDIRECT("E"&amp;ROW())="Part Fitted"</formula>
    </cfRule>
    <cfRule type="expression" dxfId="20457" priority="11150" stopIfTrue="1">
      <formula>INDIRECT("E"&amp;ROW())="confirmed"</formula>
    </cfRule>
    <cfRule type="expression" dxfId="20456" priority="11151" stopIfTrue="1">
      <formula>INDIRECT("E"&amp;ROW())="Duplicate"</formula>
    </cfRule>
    <cfRule type="expression" dxfId="20455" priority="11152" stopIfTrue="1">
      <formula>INDIRECT("E"&amp;ROW())="Handed Back"</formula>
    </cfRule>
    <cfRule type="expression" dxfId="20454" priority="11153" stopIfTrue="1">
      <formula>INDIRECT("E"&amp;ROW())="Refusal"</formula>
    </cfRule>
    <cfRule type="expression" dxfId="20453" priority="11154" stopIfTrue="1">
      <formula>INDIRECT("E"&amp;ROW())="No Access install"</formula>
    </cfRule>
    <cfRule type="expression" dxfId="20452" priority="11155" stopIfTrue="1">
      <formula>INDIRECT("E"&amp;ROW())="No Access survey"</formula>
    </cfRule>
    <cfRule type="expression" dxfId="20451" priority="11156" stopIfTrue="1">
      <formula>INDIRECT("E"&amp;ROW())="NWR"</formula>
    </cfRule>
    <cfRule type="expression" dxfId="20450" priority="11157" stopIfTrue="1">
      <formula>INDIRECT("E"&amp;ROW())="Cancelled"</formula>
    </cfRule>
    <cfRule type="expression" dxfId="20449" priority="11158" stopIfTrue="1">
      <formula>INDIRECT("E"&amp;ROW())="On hold"</formula>
    </cfRule>
    <cfRule type="expression" dxfId="20448" priority="11159" stopIfTrue="1">
      <formula>INDIRECT("E"&amp;ROW())="Handed Over"</formula>
    </cfRule>
    <cfRule type="expression" dxfId="20447" priority="11160" stopIfTrue="1">
      <formula>INDIRECT("E"&amp;ROW())="Fitted"</formula>
    </cfRule>
    <cfRule type="expression" dxfId="20446" priority="11161" stopIfTrue="1">
      <formula>INDIRECT("E"&amp;ROW())="Booked to fit"</formula>
    </cfRule>
    <cfRule type="expression" dxfId="20445" priority="11162" stopIfTrue="1">
      <formula>INDIRECT("E"&amp;ROW())="Delivered To Depot/Container"</formula>
    </cfRule>
    <cfRule type="expression" dxfId="20444" priority="11163" stopIfTrue="1">
      <formula>INDIRECT("E"&amp;ROW())="Called Off"</formula>
    </cfRule>
    <cfRule type="expression" dxfId="20443" priority="11164" stopIfTrue="1">
      <formula>INDIRECT("E"&amp;ROW())="Await Client Approval"</formula>
    </cfRule>
    <cfRule type="expression" dxfId="20442" priority="11165" stopIfTrue="1">
      <formula>INDIRECT("E"&amp;ROW())="SCOPE SURVEY"</formula>
    </cfRule>
    <cfRule type="expression" dxfId="20441" priority="11166" stopIfTrue="1">
      <formula>INDIRECT("E"&amp;ROW())="Priced"</formula>
    </cfRule>
    <cfRule type="expression" dxfId="20440" priority="11167" stopIfTrue="1">
      <formula>INDIRECT("E"&amp;ROW())="Sent for pricing"</formula>
    </cfRule>
    <cfRule type="expression" dxfId="20439" priority="11168" stopIfTrue="1">
      <formula>INDIRECT("E"&amp;ROW())="Await"</formula>
    </cfRule>
    <cfRule type="expression" dxfId="20438" priority="11169" stopIfTrue="1">
      <formula>INDIRECT("E"&amp;ROW())="CLEANSED"</formula>
    </cfRule>
    <cfRule type="expression" dxfId="20437" priority="11170" stopIfTrue="1">
      <formula>INDIRECT("E"&amp;ROW())="PM TO CLEANSE"</formula>
    </cfRule>
    <cfRule type="expression" dxfId="20436" priority="11171" stopIfTrue="1">
      <formula>INDIRECT("E"&amp;ROW())="Survey Received"</formula>
    </cfRule>
    <cfRule type="expression" dxfId="20435" priority="11172" stopIfTrue="1">
      <formula>INDIRECT("E"&amp;ROW())="Survey Booked"</formula>
    </cfRule>
  </conditionalFormatting>
  <conditionalFormatting sqref="A770:H772 A882:H882">
    <cfRule type="expression" dxfId="20434" priority="11065">
      <formula>INDIRECT("D"&amp;ROW())="Yes"</formula>
    </cfRule>
  </conditionalFormatting>
  <conditionalFormatting sqref="A796:H796 A455:H455">
    <cfRule type="expression" dxfId="20433" priority="17624">
      <formula>INDIRECT("D"&amp;ROW())="Yes"</formula>
    </cfRule>
  </conditionalFormatting>
  <conditionalFormatting sqref="A865:H869">
    <cfRule type="expression" dxfId="20432" priority="9537">
      <formula>INDIRECT("D"&amp;ROW())="Yes"</formula>
    </cfRule>
    <cfRule type="expression" dxfId="20431" priority="9538" stopIfTrue="1">
      <formula>INDIRECT("E"&amp;ROW())="Recall Required"</formula>
    </cfRule>
    <cfRule type="expression" dxfId="20430" priority="9539" stopIfTrue="1">
      <formula>INDIRECT("E"&amp;ROW())="Supply Only"</formula>
    </cfRule>
    <cfRule type="expression" dxfId="20429" priority="9540" stopIfTrue="1">
      <formula>INDIRECT("E"&amp;ROW())="Part Fitted"</formula>
    </cfRule>
    <cfRule type="expression" dxfId="20428" priority="9541" stopIfTrue="1">
      <formula>INDIRECT("E"&amp;ROW())="confirmed"</formula>
    </cfRule>
    <cfRule type="expression" dxfId="20427" priority="9542" stopIfTrue="1">
      <formula>INDIRECT("E"&amp;ROW())="Duplicate"</formula>
    </cfRule>
    <cfRule type="expression" dxfId="20426" priority="9543" stopIfTrue="1">
      <formula>INDIRECT("E"&amp;ROW())="Handed Back"</formula>
    </cfRule>
    <cfRule type="expression" dxfId="20425" priority="9544" stopIfTrue="1">
      <formula>INDIRECT("E"&amp;ROW())="Refusal"</formula>
    </cfRule>
    <cfRule type="expression" dxfId="20424" priority="9545" stopIfTrue="1">
      <formula>INDIRECT("E"&amp;ROW())="No Access install"</formula>
    </cfRule>
    <cfRule type="expression" dxfId="20423" priority="9546" stopIfTrue="1">
      <formula>INDIRECT("E"&amp;ROW())="No Access survey"</formula>
    </cfRule>
    <cfRule type="expression" dxfId="20422" priority="9547" stopIfTrue="1">
      <formula>INDIRECT("E"&amp;ROW())="NWR"</formula>
    </cfRule>
    <cfRule type="expression" dxfId="20421" priority="9548" stopIfTrue="1">
      <formula>INDIRECT("E"&amp;ROW())="Cancelled"</formula>
    </cfRule>
    <cfRule type="expression" dxfId="20420" priority="9549" stopIfTrue="1">
      <formula>INDIRECT("E"&amp;ROW())="On hold"</formula>
    </cfRule>
    <cfRule type="expression" dxfId="20419" priority="9550" stopIfTrue="1">
      <formula>INDIRECT("E"&amp;ROW())="Handed Over"</formula>
    </cfRule>
    <cfRule type="expression" dxfId="20418" priority="9551" stopIfTrue="1">
      <formula>INDIRECT("E"&amp;ROW())="Fitted"</formula>
    </cfRule>
    <cfRule type="expression" dxfId="20417" priority="9552" stopIfTrue="1">
      <formula>INDIRECT("E"&amp;ROW())="Booked to fit"</formula>
    </cfRule>
    <cfRule type="expression" dxfId="20416" priority="9553" stopIfTrue="1">
      <formula>INDIRECT("E"&amp;ROW())="Delivered To Depot/Container"</formula>
    </cfRule>
    <cfRule type="expression" dxfId="20415" priority="9554" stopIfTrue="1">
      <formula>INDIRECT("E"&amp;ROW())="Called Off"</formula>
    </cfRule>
    <cfRule type="expression" dxfId="20414" priority="9555" stopIfTrue="1">
      <formula>INDIRECT("E"&amp;ROW())="Await Client Approval"</formula>
    </cfRule>
    <cfRule type="expression" dxfId="20413" priority="9556" stopIfTrue="1">
      <formula>INDIRECT("E"&amp;ROW())="SCOPE SURVEY"</formula>
    </cfRule>
    <cfRule type="expression" dxfId="20412" priority="9557" stopIfTrue="1">
      <formula>INDIRECT("E"&amp;ROW())="Priced"</formula>
    </cfRule>
    <cfRule type="expression" dxfId="20411" priority="9558" stopIfTrue="1">
      <formula>INDIRECT("E"&amp;ROW())="Sent for pricing"</formula>
    </cfRule>
    <cfRule type="expression" dxfId="20410" priority="9559" stopIfTrue="1">
      <formula>INDIRECT("E"&amp;ROW())="Await"</formula>
    </cfRule>
    <cfRule type="expression" dxfId="20409" priority="9560" stopIfTrue="1">
      <formula>INDIRECT("E"&amp;ROW())="CLEANSED"</formula>
    </cfRule>
    <cfRule type="expression" dxfId="20408" priority="9561" stopIfTrue="1">
      <formula>INDIRECT("E"&amp;ROW())="PM TO CLEANSE"</formula>
    </cfRule>
    <cfRule type="expression" dxfId="20407" priority="9562" stopIfTrue="1">
      <formula>INDIRECT("E"&amp;ROW())="Survey Received"</formula>
    </cfRule>
    <cfRule type="expression" dxfId="20406" priority="9563" stopIfTrue="1">
      <formula>INDIRECT("E"&amp;ROW())="Survey Booked"</formula>
    </cfRule>
  </conditionalFormatting>
  <conditionalFormatting sqref="A870:H870">
    <cfRule type="expression" dxfId="20405" priority="7522">
      <formula>INDIRECT("D"&amp;ROW())="Yes"</formula>
    </cfRule>
    <cfRule type="expression" dxfId="20404" priority="7523" stopIfTrue="1">
      <formula>INDIRECT("E"&amp;ROW())="Recall Required"</formula>
    </cfRule>
    <cfRule type="expression" dxfId="20403" priority="7524" stopIfTrue="1">
      <formula>INDIRECT("E"&amp;ROW())="Supply Only"</formula>
    </cfRule>
    <cfRule type="expression" dxfId="20402" priority="7525" stopIfTrue="1">
      <formula>INDIRECT("E"&amp;ROW())="Part Fitted"</formula>
    </cfRule>
    <cfRule type="expression" dxfId="20401" priority="7526" stopIfTrue="1">
      <formula>INDIRECT("E"&amp;ROW())="confirmed"</formula>
    </cfRule>
    <cfRule type="expression" dxfId="20400" priority="7527" stopIfTrue="1">
      <formula>INDIRECT("E"&amp;ROW())="Duplicate"</formula>
    </cfRule>
    <cfRule type="expression" dxfId="20399" priority="7528" stopIfTrue="1">
      <formula>INDIRECT("E"&amp;ROW())="Handed Back"</formula>
    </cfRule>
    <cfRule type="expression" dxfId="20398" priority="7529" stopIfTrue="1">
      <formula>INDIRECT("E"&amp;ROW())="Refusal"</formula>
    </cfRule>
    <cfRule type="expression" dxfId="20397" priority="7530" stopIfTrue="1">
      <formula>INDIRECT("E"&amp;ROW())="No Access install"</formula>
    </cfRule>
    <cfRule type="expression" dxfId="20396" priority="7531" stopIfTrue="1">
      <formula>INDIRECT("E"&amp;ROW())="No Access survey"</formula>
    </cfRule>
    <cfRule type="expression" dxfId="20395" priority="7532" stopIfTrue="1">
      <formula>INDIRECT("E"&amp;ROW())="NWR"</formula>
    </cfRule>
    <cfRule type="expression" dxfId="20394" priority="7533" stopIfTrue="1">
      <formula>INDIRECT("E"&amp;ROW())="Cancelled"</formula>
    </cfRule>
    <cfRule type="expression" dxfId="20393" priority="7534" stopIfTrue="1">
      <formula>INDIRECT("E"&amp;ROW())="On hold"</formula>
    </cfRule>
    <cfRule type="expression" dxfId="20392" priority="7535" stopIfTrue="1">
      <formula>INDIRECT("E"&amp;ROW())="Handed Over"</formula>
    </cfRule>
    <cfRule type="expression" dxfId="20391" priority="7536" stopIfTrue="1">
      <formula>INDIRECT("E"&amp;ROW())="Fitted"</formula>
    </cfRule>
    <cfRule type="expression" dxfId="20390" priority="7537" stopIfTrue="1">
      <formula>INDIRECT("E"&amp;ROW())="Booked to fit"</formula>
    </cfRule>
    <cfRule type="expression" dxfId="20389" priority="7538" stopIfTrue="1">
      <formula>INDIRECT("E"&amp;ROW())="Delivered To Depot/Container"</formula>
    </cfRule>
    <cfRule type="expression" dxfId="20388" priority="7539" stopIfTrue="1">
      <formula>INDIRECT("E"&amp;ROW())="Called Off"</formula>
    </cfRule>
    <cfRule type="expression" dxfId="20387" priority="7540" stopIfTrue="1">
      <formula>INDIRECT("E"&amp;ROW())="Await Client Approval"</formula>
    </cfRule>
    <cfRule type="expression" dxfId="20386" priority="7541" stopIfTrue="1">
      <formula>INDIRECT("E"&amp;ROW())="SCOPE SURVEY"</formula>
    </cfRule>
    <cfRule type="expression" dxfId="20385" priority="7542" stopIfTrue="1">
      <formula>INDIRECT("E"&amp;ROW())="Priced"</formula>
    </cfRule>
    <cfRule type="expression" dxfId="20384" priority="7543" stopIfTrue="1">
      <formula>INDIRECT("E"&amp;ROW())="Sent for pricing"</formula>
    </cfRule>
    <cfRule type="expression" dxfId="20383" priority="7544" stopIfTrue="1">
      <formula>INDIRECT("E"&amp;ROW())="Await"</formula>
    </cfRule>
    <cfRule type="expression" dxfId="20382" priority="7545" stopIfTrue="1">
      <formula>INDIRECT("E"&amp;ROW())="CLEANSED"</formula>
    </cfRule>
    <cfRule type="expression" dxfId="20381" priority="7546" stopIfTrue="1">
      <formula>INDIRECT("E"&amp;ROW())="PM TO CLEANSE"</formula>
    </cfRule>
    <cfRule type="expression" dxfId="20380" priority="7547" stopIfTrue="1">
      <formula>INDIRECT("E"&amp;ROW())="Survey Received"</formula>
    </cfRule>
    <cfRule type="expression" dxfId="20379" priority="7548" stopIfTrue="1">
      <formula>INDIRECT("E"&amp;ROW())="Survey Booked"</formula>
    </cfRule>
  </conditionalFormatting>
  <conditionalFormatting sqref="A881:H881">
    <cfRule type="expression" dxfId="20378" priority="8143" stopIfTrue="1">
      <formula>INDIRECT("E"&amp;ROW())="Recall Required"</formula>
    </cfRule>
    <cfRule type="expression" dxfId="20377" priority="8144" stopIfTrue="1">
      <formula>INDIRECT("E"&amp;ROW())="Supply Only"</formula>
    </cfRule>
    <cfRule type="expression" dxfId="20376" priority="8145" stopIfTrue="1">
      <formula>INDIRECT("E"&amp;ROW())="Part Fitted"</formula>
    </cfRule>
    <cfRule type="expression" dxfId="20375" priority="8146" stopIfTrue="1">
      <formula>INDIRECT("E"&amp;ROW())="confirmed"</formula>
    </cfRule>
    <cfRule type="expression" dxfId="20374" priority="8147" stopIfTrue="1">
      <formula>INDIRECT("E"&amp;ROW())="Duplicate"</formula>
    </cfRule>
    <cfRule type="expression" dxfId="20373" priority="8148" stopIfTrue="1">
      <formula>INDIRECT("E"&amp;ROW())="Handed Back"</formula>
    </cfRule>
    <cfRule type="expression" dxfId="20372" priority="8149" stopIfTrue="1">
      <formula>INDIRECT("E"&amp;ROW())="Refusal"</formula>
    </cfRule>
    <cfRule type="expression" dxfId="20371" priority="8150" stopIfTrue="1">
      <formula>INDIRECT("E"&amp;ROW())="No Access install"</formula>
    </cfRule>
    <cfRule type="expression" dxfId="20370" priority="8151" stopIfTrue="1">
      <formula>INDIRECT("E"&amp;ROW())="No Access survey"</formula>
    </cfRule>
    <cfRule type="expression" dxfId="20369" priority="8152" stopIfTrue="1">
      <formula>INDIRECT("E"&amp;ROW())="NWR"</formula>
    </cfRule>
    <cfRule type="expression" dxfId="20368" priority="8153" stopIfTrue="1">
      <formula>INDIRECT("E"&amp;ROW())="Cancelled"</formula>
    </cfRule>
    <cfRule type="expression" dxfId="20367" priority="8154" stopIfTrue="1">
      <formula>INDIRECT("E"&amp;ROW())="On hold"</formula>
    </cfRule>
    <cfRule type="expression" dxfId="20366" priority="8155" stopIfTrue="1">
      <formula>INDIRECT("E"&amp;ROW())="Handed Over"</formula>
    </cfRule>
    <cfRule type="expression" dxfId="20365" priority="8156" stopIfTrue="1">
      <formula>INDIRECT("E"&amp;ROW())="Fitted"</formula>
    </cfRule>
    <cfRule type="expression" dxfId="20364" priority="8157" stopIfTrue="1">
      <formula>INDIRECT("E"&amp;ROW())="Booked to fit"</formula>
    </cfRule>
    <cfRule type="expression" dxfId="20363" priority="8158" stopIfTrue="1">
      <formula>INDIRECT("E"&amp;ROW())="Delivered To Depot/Container"</formula>
    </cfRule>
    <cfRule type="expression" dxfId="20362" priority="8159" stopIfTrue="1">
      <formula>INDIRECT("E"&amp;ROW())="Called Off"</formula>
    </cfRule>
    <cfRule type="expression" dxfId="20361" priority="8160" stopIfTrue="1">
      <formula>INDIRECT("E"&amp;ROW())="Await Client Approval"</formula>
    </cfRule>
    <cfRule type="expression" dxfId="20360" priority="8161" stopIfTrue="1">
      <formula>INDIRECT("E"&amp;ROW())="SCOPE SURVEY"</formula>
    </cfRule>
    <cfRule type="expression" dxfId="20359" priority="8162" stopIfTrue="1">
      <formula>INDIRECT("E"&amp;ROW())="Priced"</formula>
    </cfRule>
    <cfRule type="expression" dxfId="20358" priority="8163" stopIfTrue="1">
      <formula>INDIRECT("E"&amp;ROW())="Sent for pricing"</formula>
    </cfRule>
    <cfRule type="expression" dxfId="20357" priority="8164" stopIfTrue="1">
      <formula>INDIRECT("E"&amp;ROW())="Await"</formula>
    </cfRule>
    <cfRule type="expression" dxfId="20356" priority="8165" stopIfTrue="1">
      <formula>INDIRECT("E"&amp;ROW())="CLEANSED"</formula>
    </cfRule>
    <cfRule type="expression" dxfId="20355" priority="8166" stopIfTrue="1">
      <formula>INDIRECT("E"&amp;ROW())="PM TO CLEANSE"</formula>
    </cfRule>
    <cfRule type="expression" dxfId="20354" priority="8167" stopIfTrue="1">
      <formula>INDIRECT("E"&amp;ROW())="Survey Received"</formula>
    </cfRule>
    <cfRule type="expression" dxfId="20353" priority="8168" stopIfTrue="1">
      <formula>INDIRECT("E"&amp;ROW())="Survey Booked"</formula>
    </cfRule>
  </conditionalFormatting>
  <conditionalFormatting sqref="A882:H882 A770:H772">
    <cfRule type="expression" dxfId="20352" priority="11040" stopIfTrue="1">
      <formula>INDIRECT("E"&amp;ROW())="Supply Only"</formula>
    </cfRule>
    <cfRule type="expression" dxfId="20351" priority="11041" stopIfTrue="1">
      <formula>INDIRECT("E"&amp;ROW())="Part Fitted"</formula>
    </cfRule>
    <cfRule type="expression" dxfId="20350" priority="11042" stopIfTrue="1">
      <formula>INDIRECT("E"&amp;ROW())="confirmed"</formula>
    </cfRule>
    <cfRule type="expression" dxfId="20349" priority="11043" stopIfTrue="1">
      <formula>INDIRECT("E"&amp;ROW())="Duplicate"</formula>
    </cfRule>
    <cfRule type="expression" dxfId="20348" priority="11044" stopIfTrue="1">
      <formula>INDIRECT("E"&amp;ROW())="Handed Back"</formula>
    </cfRule>
    <cfRule type="expression" dxfId="20347" priority="11045" stopIfTrue="1">
      <formula>INDIRECT("E"&amp;ROW())="Refusal"</formula>
    </cfRule>
    <cfRule type="expression" dxfId="20346" priority="11046" stopIfTrue="1">
      <formula>INDIRECT("E"&amp;ROW())="No Access install"</formula>
    </cfRule>
    <cfRule type="expression" dxfId="20345" priority="11047" stopIfTrue="1">
      <formula>INDIRECT("E"&amp;ROW())="No Access survey"</formula>
    </cfRule>
    <cfRule type="expression" dxfId="20344" priority="11048" stopIfTrue="1">
      <formula>INDIRECT("E"&amp;ROW())="NWR"</formula>
    </cfRule>
    <cfRule type="expression" dxfId="20343" priority="11049" stopIfTrue="1">
      <formula>INDIRECT("E"&amp;ROW())="Cancelled"</formula>
    </cfRule>
    <cfRule type="expression" dxfId="20342" priority="11050" stopIfTrue="1">
      <formula>INDIRECT("E"&amp;ROW())="On hold"</formula>
    </cfRule>
    <cfRule type="expression" dxfId="20341" priority="11051" stopIfTrue="1">
      <formula>INDIRECT("E"&amp;ROW())="Handed Over"</formula>
    </cfRule>
    <cfRule type="expression" dxfId="20340" priority="11052" stopIfTrue="1">
      <formula>INDIRECT("E"&amp;ROW())="Fitted"</formula>
    </cfRule>
    <cfRule type="expression" dxfId="20339" priority="11053" stopIfTrue="1">
      <formula>INDIRECT("E"&amp;ROW())="Booked to fit"</formula>
    </cfRule>
    <cfRule type="expression" dxfId="20338" priority="11054" stopIfTrue="1">
      <formula>INDIRECT("E"&amp;ROW())="Delivered To Depot/Container"</formula>
    </cfRule>
    <cfRule type="expression" dxfId="20337" priority="11055" stopIfTrue="1">
      <formula>INDIRECT("E"&amp;ROW())="Called Off"</formula>
    </cfRule>
    <cfRule type="expression" dxfId="20336" priority="11056" stopIfTrue="1">
      <formula>INDIRECT("E"&amp;ROW())="Await Client Approval"</formula>
    </cfRule>
    <cfRule type="expression" dxfId="20335" priority="11057" stopIfTrue="1">
      <formula>INDIRECT("E"&amp;ROW())="SCOPE SURVEY"</formula>
    </cfRule>
    <cfRule type="expression" dxfId="20334" priority="11058" stopIfTrue="1">
      <formula>INDIRECT("E"&amp;ROW())="Priced"</formula>
    </cfRule>
    <cfRule type="expression" dxfId="20333" priority="11059" stopIfTrue="1">
      <formula>INDIRECT("E"&amp;ROW())="Sent for pricing"</formula>
    </cfRule>
    <cfRule type="expression" dxfId="20332" priority="11060" stopIfTrue="1">
      <formula>INDIRECT("E"&amp;ROW())="Await"</formula>
    </cfRule>
    <cfRule type="expression" dxfId="20331" priority="11061" stopIfTrue="1">
      <formula>INDIRECT("E"&amp;ROW())="CLEANSED"</formula>
    </cfRule>
    <cfRule type="expression" dxfId="20330" priority="11062" stopIfTrue="1">
      <formula>INDIRECT("E"&amp;ROW())="PM TO CLEANSE"</formula>
    </cfRule>
    <cfRule type="expression" dxfId="20329" priority="11063" stopIfTrue="1">
      <formula>INDIRECT("E"&amp;ROW())="Survey Received"</formula>
    </cfRule>
    <cfRule type="expression" dxfId="20328" priority="11064" stopIfTrue="1">
      <formula>INDIRECT("E"&amp;ROW())="Survey Booked"</formula>
    </cfRule>
  </conditionalFormatting>
  <conditionalFormatting sqref="A883:H883">
    <cfRule type="expression" dxfId="20327" priority="6777" stopIfTrue="1">
      <formula>INDIRECT("E"&amp;ROW())="Supply Only"</formula>
    </cfRule>
    <cfRule type="expression" dxfId="20326" priority="6778" stopIfTrue="1">
      <formula>INDIRECT("E"&amp;ROW())="Part Fitted"</formula>
    </cfRule>
    <cfRule type="expression" dxfId="20325" priority="6779" stopIfTrue="1">
      <formula>INDIRECT("E"&amp;ROW())="confirmed"</formula>
    </cfRule>
    <cfRule type="expression" dxfId="20324" priority="6780" stopIfTrue="1">
      <formula>INDIRECT("E"&amp;ROW())="Duplicate"</formula>
    </cfRule>
    <cfRule type="expression" dxfId="20323" priority="6781" stopIfTrue="1">
      <formula>INDIRECT("E"&amp;ROW())="Handed Back"</formula>
    </cfRule>
    <cfRule type="expression" dxfId="20322" priority="6782" stopIfTrue="1">
      <formula>INDIRECT("E"&amp;ROW())="Refusal"</formula>
    </cfRule>
    <cfRule type="expression" dxfId="20321" priority="6783" stopIfTrue="1">
      <formula>INDIRECT("E"&amp;ROW())="No Access install"</formula>
    </cfRule>
    <cfRule type="expression" dxfId="20320" priority="6784" stopIfTrue="1">
      <formula>INDIRECT("E"&amp;ROW())="No Access survey"</formula>
    </cfRule>
    <cfRule type="expression" dxfId="20319" priority="6785" stopIfTrue="1">
      <formula>INDIRECT("E"&amp;ROW())="NWR"</formula>
    </cfRule>
    <cfRule type="expression" dxfId="20318" priority="6786" stopIfTrue="1">
      <formula>INDIRECT("E"&amp;ROW())="Cancelled"</formula>
    </cfRule>
    <cfRule type="expression" dxfId="20317" priority="6787" stopIfTrue="1">
      <formula>INDIRECT("E"&amp;ROW())="On hold"</formula>
    </cfRule>
    <cfRule type="expression" dxfId="20316" priority="6788" stopIfTrue="1">
      <formula>INDIRECT("E"&amp;ROW())="Handed Over"</formula>
    </cfRule>
    <cfRule type="expression" dxfId="20315" priority="6789" stopIfTrue="1">
      <formula>INDIRECT("E"&amp;ROW())="Fitted"</formula>
    </cfRule>
    <cfRule type="expression" dxfId="20314" priority="6790" stopIfTrue="1">
      <formula>INDIRECT("E"&amp;ROW())="Booked to fit"</formula>
    </cfRule>
    <cfRule type="expression" dxfId="20313" priority="6791" stopIfTrue="1">
      <formula>INDIRECT("E"&amp;ROW())="Delivered To Depot/Container"</formula>
    </cfRule>
    <cfRule type="expression" dxfId="20312" priority="6792" stopIfTrue="1">
      <formula>INDIRECT("E"&amp;ROW())="Called Off"</formula>
    </cfRule>
    <cfRule type="expression" dxfId="20311" priority="6793" stopIfTrue="1">
      <formula>INDIRECT("E"&amp;ROW())="Await Client Approval"</formula>
    </cfRule>
    <cfRule type="expression" dxfId="20310" priority="6794" stopIfTrue="1">
      <formula>INDIRECT("E"&amp;ROW())="SCOPE SURVEY"</formula>
    </cfRule>
    <cfRule type="expression" dxfId="20309" priority="6795" stopIfTrue="1">
      <formula>INDIRECT("E"&amp;ROW())="Priced"</formula>
    </cfRule>
    <cfRule type="expression" dxfId="20308" priority="6796" stopIfTrue="1">
      <formula>INDIRECT("E"&amp;ROW())="Sent for pricing"</formula>
    </cfRule>
    <cfRule type="expression" dxfId="20307" priority="6797" stopIfTrue="1">
      <formula>INDIRECT("E"&amp;ROW())="Await"</formula>
    </cfRule>
    <cfRule type="expression" dxfId="20306" priority="6798" stopIfTrue="1">
      <formula>INDIRECT("E"&amp;ROW())="CLEANSED"</formula>
    </cfRule>
    <cfRule type="expression" dxfId="20305" priority="6799" stopIfTrue="1">
      <formula>INDIRECT("E"&amp;ROW())="PM TO CLEANSE"</formula>
    </cfRule>
    <cfRule type="expression" dxfId="20304" priority="6800" stopIfTrue="1">
      <formula>INDIRECT("E"&amp;ROW())="Survey Received"</formula>
    </cfRule>
    <cfRule type="expression" dxfId="20303" priority="6801" stopIfTrue="1">
      <formula>INDIRECT("E"&amp;ROW())="Survey Booked"</formula>
    </cfRule>
    <cfRule type="expression" dxfId="20302" priority="6802">
      <formula>INDIRECT("D"&amp;ROW())="Yes"</formula>
    </cfRule>
  </conditionalFormatting>
  <conditionalFormatting sqref="A893:H893">
    <cfRule type="expression" dxfId="20301" priority="7149" stopIfTrue="1">
      <formula>INDIRECT("E"&amp;ROW())="Recall Required"</formula>
    </cfRule>
    <cfRule type="expression" dxfId="20300" priority="7150" stopIfTrue="1">
      <formula>INDIRECT("E"&amp;ROW())="Supply Only"</formula>
    </cfRule>
    <cfRule type="expression" dxfId="20299" priority="7151" stopIfTrue="1">
      <formula>INDIRECT("E"&amp;ROW())="Part Fitted"</formula>
    </cfRule>
    <cfRule type="expression" dxfId="20298" priority="7152" stopIfTrue="1">
      <formula>INDIRECT("E"&amp;ROW())="confirmed"</formula>
    </cfRule>
    <cfRule type="expression" dxfId="20297" priority="7153" stopIfTrue="1">
      <formula>INDIRECT("E"&amp;ROW())="Duplicate"</formula>
    </cfRule>
    <cfRule type="expression" dxfId="20296" priority="7154" stopIfTrue="1">
      <formula>INDIRECT("E"&amp;ROW())="Handed Back"</formula>
    </cfRule>
    <cfRule type="expression" dxfId="20295" priority="7155" stopIfTrue="1">
      <formula>INDIRECT("E"&amp;ROW())="Refusal"</formula>
    </cfRule>
    <cfRule type="expression" dxfId="20294" priority="7156" stopIfTrue="1">
      <formula>INDIRECT("E"&amp;ROW())="No Access install"</formula>
    </cfRule>
    <cfRule type="expression" dxfId="20293" priority="7157" stopIfTrue="1">
      <formula>INDIRECT("E"&amp;ROW())="No Access survey"</formula>
    </cfRule>
    <cfRule type="expression" dxfId="20292" priority="7158" stopIfTrue="1">
      <formula>INDIRECT("E"&amp;ROW())="NWR"</formula>
    </cfRule>
    <cfRule type="expression" dxfId="20291" priority="7159" stopIfTrue="1">
      <formula>INDIRECT("E"&amp;ROW())="Cancelled"</formula>
    </cfRule>
    <cfRule type="expression" dxfId="20290" priority="7160" stopIfTrue="1">
      <formula>INDIRECT("E"&amp;ROW())="On hold"</formula>
    </cfRule>
    <cfRule type="expression" dxfId="20289" priority="7161" stopIfTrue="1">
      <formula>INDIRECT("E"&amp;ROW())="Handed Over"</formula>
    </cfRule>
    <cfRule type="expression" dxfId="20288" priority="7162" stopIfTrue="1">
      <formula>INDIRECT("E"&amp;ROW())="Fitted"</formula>
    </cfRule>
    <cfRule type="expression" dxfId="20287" priority="7163" stopIfTrue="1">
      <formula>INDIRECT("E"&amp;ROW())="Booked to fit"</formula>
    </cfRule>
    <cfRule type="expression" dxfId="20286" priority="7164" stopIfTrue="1">
      <formula>INDIRECT("E"&amp;ROW())="Delivered To Depot/Container"</formula>
    </cfRule>
    <cfRule type="expression" dxfId="20285" priority="7165" stopIfTrue="1">
      <formula>INDIRECT("E"&amp;ROW())="Called Off"</formula>
    </cfRule>
    <cfRule type="expression" dxfId="20284" priority="7166" stopIfTrue="1">
      <formula>INDIRECT("E"&amp;ROW())="Await Client Approval"</formula>
    </cfRule>
    <cfRule type="expression" dxfId="20283" priority="7167" stopIfTrue="1">
      <formula>INDIRECT("E"&amp;ROW())="SCOPE SURVEY"</formula>
    </cfRule>
    <cfRule type="expression" dxfId="20282" priority="7168" stopIfTrue="1">
      <formula>INDIRECT("E"&amp;ROW())="Priced"</formula>
    </cfRule>
    <cfRule type="expression" dxfId="20281" priority="7169" stopIfTrue="1">
      <formula>INDIRECT("E"&amp;ROW())="Sent for pricing"</formula>
    </cfRule>
    <cfRule type="expression" dxfId="20280" priority="7170" stopIfTrue="1">
      <formula>INDIRECT("E"&amp;ROW())="Await"</formula>
    </cfRule>
    <cfRule type="expression" dxfId="20279" priority="7171" stopIfTrue="1">
      <formula>INDIRECT("E"&amp;ROW())="CLEANSED"</formula>
    </cfRule>
    <cfRule type="expression" dxfId="20278" priority="7172" stopIfTrue="1">
      <formula>INDIRECT("E"&amp;ROW())="PM TO CLEANSE"</formula>
    </cfRule>
    <cfRule type="expression" dxfId="20277" priority="7173" stopIfTrue="1">
      <formula>INDIRECT("E"&amp;ROW())="Survey Received"</formula>
    </cfRule>
    <cfRule type="expression" dxfId="20276" priority="7174" stopIfTrue="1">
      <formula>INDIRECT("E"&amp;ROW())="Survey Booked"</formula>
    </cfRule>
  </conditionalFormatting>
  <conditionalFormatting sqref="A921:H923">
    <cfRule type="expression" dxfId="20275" priority="7738">
      <formula>INDIRECT("D"&amp;ROW())="Yes"</formula>
    </cfRule>
  </conditionalFormatting>
  <conditionalFormatting sqref="A922:H923">
    <cfRule type="expression" dxfId="20274" priority="7739" stopIfTrue="1">
      <formula>INDIRECT("E"&amp;ROW())="Recall Required"</formula>
    </cfRule>
    <cfRule type="expression" dxfId="20273" priority="7740" stopIfTrue="1">
      <formula>INDIRECT("E"&amp;ROW())="Supply Only"</formula>
    </cfRule>
    <cfRule type="expression" dxfId="20272" priority="7741" stopIfTrue="1">
      <formula>INDIRECT("E"&amp;ROW())="Part Fitted"</formula>
    </cfRule>
    <cfRule type="expression" dxfId="20271" priority="7742" stopIfTrue="1">
      <formula>INDIRECT("E"&amp;ROW())="confirmed"</formula>
    </cfRule>
    <cfRule type="expression" dxfId="20270" priority="7743" stopIfTrue="1">
      <formula>INDIRECT("E"&amp;ROW())="Duplicate"</formula>
    </cfRule>
    <cfRule type="expression" dxfId="20269" priority="7744" stopIfTrue="1">
      <formula>INDIRECT("E"&amp;ROW())="Handed Back"</formula>
    </cfRule>
    <cfRule type="expression" dxfId="20268" priority="7745" stopIfTrue="1">
      <formula>INDIRECT("E"&amp;ROW())="Refusal"</formula>
    </cfRule>
    <cfRule type="expression" dxfId="20267" priority="7746" stopIfTrue="1">
      <formula>INDIRECT("E"&amp;ROW())="No Access install"</formula>
    </cfRule>
    <cfRule type="expression" dxfId="20266" priority="7747" stopIfTrue="1">
      <formula>INDIRECT("E"&amp;ROW())="No Access survey"</formula>
    </cfRule>
    <cfRule type="expression" dxfId="20265" priority="7748" stopIfTrue="1">
      <formula>INDIRECT("E"&amp;ROW())="NWR"</formula>
    </cfRule>
    <cfRule type="expression" dxfId="20264" priority="7749" stopIfTrue="1">
      <formula>INDIRECT("E"&amp;ROW())="Cancelled"</formula>
    </cfRule>
    <cfRule type="expression" dxfId="20263" priority="7750" stopIfTrue="1">
      <formula>INDIRECT("E"&amp;ROW())="On hold"</formula>
    </cfRule>
    <cfRule type="expression" dxfId="20262" priority="7751" stopIfTrue="1">
      <formula>INDIRECT("E"&amp;ROW())="Handed Over"</formula>
    </cfRule>
    <cfRule type="expression" dxfId="20261" priority="7752" stopIfTrue="1">
      <formula>INDIRECT("E"&amp;ROW())="Fitted"</formula>
    </cfRule>
    <cfRule type="expression" dxfId="20260" priority="7753" stopIfTrue="1">
      <formula>INDIRECT("E"&amp;ROW())="Booked to fit"</formula>
    </cfRule>
    <cfRule type="expression" dxfId="20259" priority="7754" stopIfTrue="1">
      <formula>INDIRECT("E"&amp;ROW())="Delivered To Depot/Container"</formula>
    </cfRule>
    <cfRule type="expression" dxfId="20258" priority="7755" stopIfTrue="1">
      <formula>INDIRECT("E"&amp;ROW())="Called Off"</formula>
    </cfRule>
    <cfRule type="expression" dxfId="20257" priority="7756" stopIfTrue="1">
      <formula>INDIRECT("E"&amp;ROW())="Await Client Approval"</formula>
    </cfRule>
    <cfRule type="expression" dxfId="20256" priority="7757" stopIfTrue="1">
      <formula>INDIRECT("E"&amp;ROW())="SCOPE SURVEY"</formula>
    </cfRule>
    <cfRule type="expression" dxfId="20255" priority="7758" stopIfTrue="1">
      <formula>INDIRECT("E"&amp;ROW())="Priced"</formula>
    </cfRule>
    <cfRule type="expression" dxfId="20254" priority="7759" stopIfTrue="1">
      <formula>INDIRECT("E"&amp;ROW())="Sent for pricing"</formula>
    </cfRule>
    <cfRule type="expression" dxfId="20253" priority="7760" stopIfTrue="1">
      <formula>INDIRECT("E"&amp;ROW())="Await"</formula>
    </cfRule>
    <cfRule type="expression" dxfId="20252" priority="7761" stopIfTrue="1">
      <formula>INDIRECT("E"&amp;ROW())="CLEANSED"</formula>
    </cfRule>
    <cfRule type="expression" dxfId="20251" priority="7762" stopIfTrue="1">
      <formula>INDIRECT("E"&amp;ROW())="PM TO CLEANSE"</formula>
    </cfRule>
    <cfRule type="expression" dxfId="20250" priority="7763" stopIfTrue="1">
      <formula>INDIRECT("E"&amp;ROW())="Survey Received"</formula>
    </cfRule>
    <cfRule type="expression" dxfId="20249" priority="7764" stopIfTrue="1">
      <formula>INDIRECT("E"&amp;ROW())="Survey Booked"</formula>
    </cfRule>
  </conditionalFormatting>
  <conditionalFormatting sqref="A924:H924">
    <cfRule type="expression" dxfId="20248" priority="7954">
      <formula>INDIRECT("D"&amp;ROW())="Yes"</formula>
    </cfRule>
    <cfRule type="expression" dxfId="20247" priority="7955" stopIfTrue="1">
      <formula>INDIRECT("E"&amp;ROW())="Recall Required"</formula>
    </cfRule>
    <cfRule type="expression" dxfId="20246" priority="7956" stopIfTrue="1">
      <formula>INDIRECT("E"&amp;ROW())="Supply Only"</formula>
    </cfRule>
    <cfRule type="expression" dxfId="20245" priority="7957" stopIfTrue="1">
      <formula>INDIRECT("E"&amp;ROW())="Part Fitted"</formula>
    </cfRule>
    <cfRule type="expression" dxfId="20244" priority="7958" stopIfTrue="1">
      <formula>INDIRECT("E"&amp;ROW())="confirmed"</formula>
    </cfRule>
    <cfRule type="expression" dxfId="20243" priority="7959" stopIfTrue="1">
      <formula>INDIRECT("E"&amp;ROW())="Duplicate"</formula>
    </cfRule>
    <cfRule type="expression" dxfId="20242" priority="7960" stopIfTrue="1">
      <formula>INDIRECT("E"&amp;ROW())="Handed Back"</formula>
    </cfRule>
    <cfRule type="expression" dxfId="20241" priority="7961" stopIfTrue="1">
      <formula>INDIRECT("E"&amp;ROW())="Refusal"</formula>
    </cfRule>
    <cfRule type="expression" dxfId="20240" priority="7962" stopIfTrue="1">
      <formula>INDIRECT("E"&amp;ROW())="No Access install"</formula>
    </cfRule>
    <cfRule type="expression" dxfId="20239" priority="7963" stopIfTrue="1">
      <formula>INDIRECT("E"&amp;ROW())="No Access survey"</formula>
    </cfRule>
    <cfRule type="expression" dxfId="20238" priority="7964" stopIfTrue="1">
      <formula>INDIRECT("E"&amp;ROW())="NWR"</formula>
    </cfRule>
    <cfRule type="expression" dxfId="20237" priority="7965" stopIfTrue="1">
      <formula>INDIRECT("E"&amp;ROW())="Cancelled"</formula>
    </cfRule>
    <cfRule type="expression" dxfId="20236" priority="7966" stopIfTrue="1">
      <formula>INDIRECT("E"&amp;ROW())="On hold"</formula>
    </cfRule>
    <cfRule type="expression" dxfId="20235" priority="7967" stopIfTrue="1">
      <formula>INDIRECT("E"&amp;ROW())="Handed Over"</formula>
    </cfRule>
    <cfRule type="expression" dxfId="20234" priority="7968" stopIfTrue="1">
      <formula>INDIRECT("E"&amp;ROW())="Fitted"</formula>
    </cfRule>
    <cfRule type="expression" dxfId="20233" priority="7969" stopIfTrue="1">
      <formula>INDIRECT("E"&amp;ROW())="Booked to fit"</formula>
    </cfRule>
    <cfRule type="expression" dxfId="20232" priority="7970" stopIfTrue="1">
      <formula>INDIRECT("E"&amp;ROW())="Delivered To Depot/Container"</formula>
    </cfRule>
    <cfRule type="expression" dxfId="20231" priority="7971" stopIfTrue="1">
      <formula>INDIRECT("E"&amp;ROW())="Called Off"</formula>
    </cfRule>
    <cfRule type="expression" dxfId="20230" priority="7972" stopIfTrue="1">
      <formula>INDIRECT("E"&amp;ROW())="Await Client Approval"</formula>
    </cfRule>
    <cfRule type="expression" dxfId="20229" priority="7973" stopIfTrue="1">
      <formula>INDIRECT("E"&amp;ROW())="SCOPE SURVEY"</formula>
    </cfRule>
    <cfRule type="expression" dxfId="20228" priority="7974" stopIfTrue="1">
      <formula>INDIRECT("E"&amp;ROW())="Priced"</formula>
    </cfRule>
    <cfRule type="expression" dxfId="20227" priority="7975" stopIfTrue="1">
      <formula>INDIRECT("E"&amp;ROW())="Sent for pricing"</formula>
    </cfRule>
    <cfRule type="expression" dxfId="20226" priority="7976" stopIfTrue="1">
      <formula>INDIRECT("E"&amp;ROW())="Await"</formula>
    </cfRule>
    <cfRule type="expression" dxfId="20225" priority="7977" stopIfTrue="1">
      <formula>INDIRECT("E"&amp;ROW())="CLEANSED"</formula>
    </cfRule>
    <cfRule type="expression" dxfId="20224" priority="7978" stopIfTrue="1">
      <formula>INDIRECT("E"&amp;ROW())="PM TO CLEANSE"</formula>
    </cfRule>
    <cfRule type="expression" dxfId="20223" priority="7979" stopIfTrue="1">
      <formula>INDIRECT("E"&amp;ROW())="Survey Received"</formula>
    </cfRule>
    <cfRule type="expression" dxfId="20222" priority="7980" stopIfTrue="1">
      <formula>INDIRECT("E"&amp;ROW())="Survey Booked"</formula>
    </cfRule>
  </conditionalFormatting>
  <conditionalFormatting sqref="A926:H926">
    <cfRule type="expression" dxfId="20221" priority="7846">
      <formula>INDIRECT("D"&amp;ROW())="Yes"</formula>
    </cfRule>
    <cfRule type="expression" dxfId="20220" priority="7847" stopIfTrue="1">
      <formula>INDIRECT("E"&amp;ROW())="Recall Required"</formula>
    </cfRule>
    <cfRule type="expression" dxfId="20219" priority="7848" stopIfTrue="1">
      <formula>INDIRECT("E"&amp;ROW())="Supply Only"</formula>
    </cfRule>
    <cfRule type="expression" dxfId="20218" priority="7849" stopIfTrue="1">
      <formula>INDIRECT("E"&amp;ROW())="Part Fitted"</formula>
    </cfRule>
    <cfRule type="expression" dxfId="20217" priority="7850" stopIfTrue="1">
      <formula>INDIRECT("E"&amp;ROW())="confirmed"</formula>
    </cfRule>
    <cfRule type="expression" dxfId="20216" priority="7851" stopIfTrue="1">
      <formula>INDIRECT("E"&amp;ROW())="Duplicate"</formula>
    </cfRule>
    <cfRule type="expression" dxfId="20215" priority="7852" stopIfTrue="1">
      <formula>INDIRECT("E"&amp;ROW())="Handed Back"</formula>
    </cfRule>
    <cfRule type="expression" dxfId="20214" priority="7853" stopIfTrue="1">
      <formula>INDIRECT("E"&amp;ROW())="Refusal"</formula>
    </cfRule>
    <cfRule type="expression" dxfId="20213" priority="7854" stopIfTrue="1">
      <formula>INDIRECT("E"&amp;ROW())="No Access install"</formula>
    </cfRule>
    <cfRule type="expression" dxfId="20212" priority="7855" stopIfTrue="1">
      <formula>INDIRECT("E"&amp;ROW())="No Access survey"</formula>
    </cfRule>
    <cfRule type="expression" dxfId="20211" priority="7856" stopIfTrue="1">
      <formula>INDIRECT("E"&amp;ROW())="NWR"</formula>
    </cfRule>
    <cfRule type="expression" dxfId="20210" priority="7857" stopIfTrue="1">
      <formula>INDIRECT("E"&amp;ROW())="Cancelled"</formula>
    </cfRule>
    <cfRule type="expression" dxfId="20209" priority="7858" stopIfTrue="1">
      <formula>INDIRECT("E"&amp;ROW())="On hold"</formula>
    </cfRule>
    <cfRule type="expression" dxfId="20208" priority="7859" stopIfTrue="1">
      <formula>INDIRECT("E"&amp;ROW())="Handed Over"</formula>
    </cfRule>
    <cfRule type="expression" dxfId="20207" priority="7860" stopIfTrue="1">
      <formula>INDIRECT("E"&amp;ROW())="Fitted"</formula>
    </cfRule>
    <cfRule type="expression" dxfId="20206" priority="7861" stopIfTrue="1">
      <formula>INDIRECT("E"&amp;ROW())="Booked to fit"</formula>
    </cfRule>
    <cfRule type="expression" dxfId="20205" priority="7862" stopIfTrue="1">
      <formula>INDIRECT("E"&amp;ROW())="Delivered To Depot/Container"</formula>
    </cfRule>
    <cfRule type="expression" dxfId="20204" priority="7863" stopIfTrue="1">
      <formula>INDIRECT("E"&amp;ROW())="Called Off"</formula>
    </cfRule>
    <cfRule type="expression" dxfId="20203" priority="7864" stopIfTrue="1">
      <formula>INDIRECT("E"&amp;ROW())="Await Client Approval"</formula>
    </cfRule>
    <cfRule type="expression" dxfId="20202" priority="7865" stopIfTrue="1">
      <formula>INDIRECT("E"&amp;ROW())="SCOPE SURVEY"</formula>
    </cfRule>
    <cfRule type="expression" dxfId="20201" priority="7866" stopIfTrue="1">
      <formula>INDIRECT("E"&amp;ROW())="Priced"</formula>
    </cfRule>
    <cfRule type="expression" dxfId="20200" priority="7867" stopIfTrue="1">
      <formula>INDIRECT("E"&amp;ROW())="Sent for pricing"</formula>
    </cfRule>
    <cfRule type="expression" dxfId="20199" priority="7868" stopIfTrue="1">
      <formula>INDIRECT("E"&amp;ROW())="Await"</formula>
    </cfRule>
    <cfRule type="expression" dxfId="20198" priority="7869" stopIfTrue="1">
      <formula>INDIRECT("E"&amp;ROW())="CLEANSED"</formula>
    </cfRule>
    <cfRule type="expression" dxfId="20197" priority="7870" stopIfTrue="1">
      <formula>INDIRECT("E"&amp;ROW())="PM TO CLEANSE"</formula>
    </cfRule>
    <cfRule type="expression" dxfId="20196" priority="7871" stopIfTrue="1">
      <formula>INDIRECT("E"&amp;ROW())="Survey Received"</formula>
    </cfRule>
    <cfRule type="expression" dxfId="20195" priority="7872" stopIfTrue="1">
      <formula>INDIRECT("E"&amp;ROW())="Survey Booked"</formula>
    </cfRule>
  </conditionalFormatting>
  <conditionalFormatting sqref="A930:H935">
    <cfRule type="expression" dxfId="20194" priority="8625">
      <formula>INDIRECT("D"&amp;ROW())="Yes"</formula>
    </cfRule>
    <cfRule type="expression" dxfId="20193" priority="8626" stopIfTrue="1">
      <formula>INDIRECT("E"&amp;ROW())="Recall Required"</formula>
    </cfRule>
    <cfRule type="expression" dxfId="20192" priority="8627" stopIfTrue="1">
      <formula>INDIRECT("E"&amp;ROW())="Supply Only"</formula>
    </cfRule>
    <cfRule type="expression" dxfId="20191" priority="8628" stopIfTrue="1">
      <formula>INDIRECT("E"&amp;ROW())="Part Fitted"</formula>
    </cfRule>
    <cfRule type="expression" dxfId="20190" priority="8629" stopIfTrue="1">
      <formula>INDIRECT("E"&amp;ROW())="confirmed"</formula>
    </cfRule>
    <cfRule type="expression" dxfId="20189" priority="8630" stopIfTrue="1">
      <formula>INDIRECT("E"&amp;ROW())="Duplicate"</formula>
    </cfRule>
    <cfRule type="expression" dxfId="20188" priority="8631" stopIfTrue="1">
      <formula>INDIRECT("E"&amp;ROW())="Handed Back"</formula>
    </cfRule>
    <cfRule type="expression" dxfId="20187" priority="8632" stopIfTrue="1">
      <formula>INDIRECT("E"&amp;ROW())="Refusal"</formula>
    </cfRule>
    <cfRule type="expression" dxfId="20186" priority="8633" stopIfTrue="1">
      <formula>INDIRECT("E"&amp;ROW())="No Access install"</formula>
    </cfRule>
    <cfRule type="expression" dxfId="20185" priority="8634" stopIfTrue="1">
      <formula>INDIRECT("E"&amp;ROW())="No Access survey"</formula>
    </cfRule>
    <cfRule type="expression" dxfId="20184" priority="8635" stopIfTrue="1">
      <formula>INDIRECT("E"&amp;ROW())="NWR"</formula>
    </cfRule>
    <cfRule type="expression" dxfId="20183" priority="8636" stopIfTrue="1">
      <formula>INDIRECT("E"&amp;ROW())="Cancelled"</formula>
    </cfRule>
    <cfRule type="expression" dxfId="20182" priority="8637" stopIfTrue="1">
      <formula>INDIRECT("E"&amp;ROW())="On hold"</formula>
    </cfRule>
    <cfRule type="expression" dxfId="20181" priority="8638" stopIfTrue="1">
      <formula>INDIRECT("E"&amp;ROW())="Handed Over"</formula>
    </cfRule>
    <cfRule type="expression" dxfId="20180" priority="8639" stopIfTrue="1">
      <formula>INDIRECT("E"&amp;ROW())="Fitted"</formula>
    </cfRule>
    <cfRule type="expression" dxfId="20179" priority="8640" stopIfTrue="1">
      <formula>INDIRECT("E"&amp;ROW())="Booked to fit"</formula>
    </cfRule>
    <cfRule type="expression" dxfId="20178" priority="8641" stopIfTrue="1">
      <formula>INDIRECT("E"&amp;ROW())="Delivered To Depot/Container"</formula>
    </cfRule>
    <cfRule type="expression" dxfId="20177" priority="8642" stopIfTrue="1">
      <formula>INDIRECT("E"&amp;ROW())="Called Off"</formula>
    </cfRule>
    <cfRule type="expression" dxfId="20176" priority="8643" stopIfTrue="1">
      <formula>INDIRECT("E"&amp;ROW())="Await Client Approval"</formula>
    </cfRule>
    <cfRule type="expression" dxfId="20175" priority="8644" stopIfTrue="1">
      <formula>INDIRECT("E"&amp;ROW())="SCOPE SURVEY"</formula>
    </cfRule>
    <cfRule type="expression" dxfId="20174" priority="8645" stopIfTrue="1">
      <formula>INDIRECT("E"&amp;ROW())="Priced"</formula>
    </cfRule>
    <cfRule type="expression" dxfId="20173" priority="8646" stopIfTrue="1">
      <formula>INDIRECT("E"&amp;ROW())="Sent for pricing"</formula>
    </cfRule>
    <cfRule type="expression" dxfId="20172" priority="8647" stopIfTrue="1">
      <formula>INDIRECT("E"&amp;ROW())="Await"</formula>
    </cfRule>
    <cfRule type="expression" dxfId="20171" priority="8648" stopIfTrue="1">
      <formula>INDIRECT("E"&amp;ROW())="CLEANSED"</formula>
    </cfRule>
    <cfRule type="expression" dxfId="20170" priority="8649" stopIfTrue="1">
      <formula>INDIRECT("E"&amp;ROW())="PM TO CLEANSE"</formula>
    </cfRule>
    <cfRule type="expression" dxfId="20169" priority="8650" stopIfTrue="1">
      <formula>INDIRECT("E"&amp;ROW())="Survey Received"</formula>
    </cfRule>
    <cfRule type="expression" dxfId="20168" priority="8651" stopIfTrue="1">
      <formula>INDIRECT("E"&amp;ROW())="Survey Booked"</formula>
    </cfRule>
  </conditionalFormatting>
  <conditionalFormatting sqref="A950:H950">
    <cfRule type="expression" dxfId="20167" priority="7335" stopIfTrue="1">
      <formula>INDIRECT("E"&amp;ROW())="Recall Required"</formula>
    </cfRule>
    <cfRule type="expression" dxfId="20166" priority="7336" stopIfTrue="1">
      <formula>INDIRECT("E"&amp;ROW())="Supply Only"</formula>
    </cfRule>
    <cfRule type="expression" dxfId="20165" priority="7337" stopIfTrue="1">
      <formula>INDIRECT("E"&amp;ROW())="Part Fitted"</formula>
    </cfRule>
    <cfRule type="expression" dxfId="20164" priority="7338" stopIfTrue="1">
      <formula>INDIRECT("E"&amp;ROW())="confirmed"</formula>
    </cfRule>
    <cfRule type="expression" dxfId="20163" priority="7339" stopIfTrue="1">
      <formula>INDIRECT("E"&amp;ROW())="Duplicate"</formula>
    </cfRule>
    <cfRule type="expression" dxfId="20162" priority="7340" stopIfTrue="1">
      <formula>INDIRECT("E"&amp;ROW())="Handed Back"</formula>
    </cfRule>
    <cfRule type="expression" dxfId="20161" priority="7341" stopIfTrue="1">
      <formula>INDIRECT("E"&amp;ROW())="Refusal"</formula>
    </cfRule>
    <cfRule type="expression" dxfId="20160" priority="7342" stopIfTrue="1">
      <formula>INDIRECT("E"&amp;ROW())="No Access install"</formula>
    </cfRule>
    <cfRule type="expression" dxfId="20159" priority="7343" stopIfTrue="1">
      <formula>INDIRECT("E"&amp;ROW())="No Access survey"</formula>
    </cfRule>
    <cfRule type="expression" dxfId="20158" priority="7344" stopIfTrue="1">
      <formula>INDIRECT("E"&amp;ROW())="NWR"</formula>
    </cfRule>
    <cfRule type="expression" dxfId="20157" priority="7345" stopIfTrue="1">
      <formula>INDIRECT("E"&amp;ROW())="Cancelled"</formula>
    </cfRule>
    <cfRule type="expression" dxfId="20156" priority="7346" stopIfTrue="1">
      <formula>INDIRECT("E"&amp;ROW())="On hold"</formula>
    </cfRule>
    <cfRule type="expression" dxfId="20155" priority="7347" stopIfTrue="1">
      <formula>INDIRECT("E"&amp;ROW())="Handed Over"</formula>
    </cfRule>
    <cfRule type="expression" dxfId="20154" priority="7348" stopIfTrue="1">
      <formula>INDIRECT("E"&amp;ROW())="Fitted"</formula>
    </cfRule>
    <cfRule type="expression" dxfId="20153" priority="7349" stopIfTrue="1">
      <formula>INDIRECT("E"&amp;ROW())="Booked to fit"</formula>
    </cfRule>
    <cfRule type="expression" dxfId="20152" priority="7350" stopIfTrue="1">
      <formula>INDIRECT("E"&amp;ROW())="Delivered To Depot/Container"</formula>
    </cfRule>
    <cfRule type="expression" dxfId="20151" priority="7351" stopIfTrue="1">
      <formula>INDIRECT("E"&amp;ROW())="Called Off"</formula>
    </cfRule>
    <cfRule type="expression" dxfId="20150" priority="7352" stopIfTrue="1">
      <formula>INDIRECT("E"&amp;ROW())="Await Client Approval"</formula>
    </cfRule>
    <cfRule type="expression" dxfId="20149" priority="7353" stopIfTrue="1">
      <formula>INDIRECT("E"&amp;ROW())="SCOPE SURVEY"</formula>
    </cfRule>
    <cfRule type="expression" dxfId="20148" priority="7354" stopIfTrue="1">
      <formula>INDIRECT("E"&amp;ROW())="Priced"</formula>
    </cfRule>
    <cfRule type="expression" dxfId="20147" priority="7355" stopIfTrue="1">
      <formula>INDIRECT("E"&amp;ROW())="Sent for pricing"</formula>
    </cfRule>
    <cfRule type="expression" dxfId="20146" priority="7356" stopIfTrue="1">
      <formula>INDIRECT("E"&amp;ROW())="Await"</formula>
    </cfRule>
    <cfRule type="expression" dxfId="20145" priority="7357" stopIfTrue="1">
      <formula>INDIRECT("E"&amp;ROW())="CLEANSED"</formula>
    </cfRule>
    <cfRule type="expression" dxfId="20144" priority="7358" stopIfTrue="1">
      <formula>INDIRECT("E"&amp;ROW())="PM TO CLEANSE"</formula>
    </cfRule>
    <cfRule type="expression" dxfId="20143" priority="7359" stopIfTrue="1">
      <formula>INDIRECT("E"&amp;ROW())="Survey Received"</formula>
    </cfRule>
    <cfRule type="expression" dxfId="20142" priority="7360" stopIfTrue="1">
      <formula>INDIRECT("E"&amp;ROW())="Survey Booked"</formula>
    </cfRule>
  </conditionalFormatting>
  <conditionalFormatting sqref="A951:H951">
    <cfRule type="expression" dxfId="20141" priority="7228" stopIfTrue="1">
      <formula>INDIRECT("E"&amp;ROW())="Supply Only"</formula>
    </cfRule>
    <cfRule type="expression" dxfId="20140" priority="7229" stopIfTrue="1">
      <formula>INDIRECT("E"&amp;ROW())="Part Fitted"</formula>
    </cfRule>
    <cfRule type="expression" dxfId="20139" priority="7230" stopIfTrue="1">
      <formula>INDIRECT("E"&amp;ROW())="confirmed"</formula>
    </cfRule>
    <cfRule type="expression" dxfId="20138" priority="7231" stopIfTrue="1">
      <formula>INDIRECT("E"&amp;ROW())="Duplicate"</formula>
    </cfRule>
    <cfRule type="expression" dxfId="20137" priority="7232" stopIfTrue="1">
      <formula>INDIRECT("E"&amp;ROW())="Handed Back"</formula>
    </cfRule>
    <cfRule type="expression" dxfId="20136" priority="7233" stopIfTrue="1">
      <formula>INDIRECT("E"&amp;ROW())="Refusal"</formula>
    </cfRule>
    <cfRule type="expression" dxfId="20135" priority="7234" stopIfTrue="1">
      <formula>INDIRECT("E"&amp;ROW())="No Access install"</formula>
    </cfRule>
    <cfRule type="expression" dxfId="20134" priority="7235" stopIfTrue="1">
      <formula>INDIRECT("E"&amp;ROW())="No Access survey"</formula>
    </cfRule>
    <cfRule type="expression" dxfId="20133" priority="7236" stopIfTrue="1">
      <formula>INDIRECT("E"&amp;ROW())="NWR"</formula>
    </cfRule>
    <cfRule type="expression" dxfId="20132" priority="7237" stopIfTrue="1">
      <formula>INDIRECT("E"&amp;ROW())="Cancelled"</formula>
    </cfRule>
    <cfRule type="expression" dxfId="20131" priority="7238" stopIfTrue="1">
      <formula>INDIRECT("E"&amp;ROW())="On hold"</formula>
    </cfRule>
    <cfRule type="expression" dxfId="20130" priority="7239" stopIfTrue="1">
      <formula>INDIRECT("E"&amp;ROW())="Handed Over"</formula>
    </cfRule>
    <cfRule type="expression" dxfId="20129" priority="7240" stopIfTrue="1">
      <formula>INDIRECT("E"&amp;ROW())="Fitted"</formula>
    </cfRule>
    <cfRule type="expression" dxfId="20128" priority="7241" stopIfTrue="1">
      <formula>INDIRECT("E"&amp;ROW())="Booked to fit"</formula>
    </cfRule>
    <cfRule type="expression" dxfId="20127" priority="7242" stopIfTrue="1">
      <formula>INDIRECT("E"&amp;ROW())="Delivered To Depot/Container"</formula>
    </cfRule>
    <cfRule type="expression" dxfId="20126" priority="7243" stopIfTrue="1">
      <formula>INDIRECT("E"&amp;ROW())="Called Off"</formula>
    </cfRule>
    <cfRule type="expression" dxfId="20125" priority="7244" stopIfTrue="1">
      <formula>INDIRECT("E"&amp;ROW())="Await Client Approval"</formula>
    </cfRule>
    <cfRule type="expression" dxfId="20124" priority="7245" stopIfTrue="1">
      <formula>INDIRECT("E"&amp;ROW())="SCOPE SURVEY"</formula>
    </cfRule>
    <cfRule type="expression" dxfId="20123" priority="7246" stopIfTrue="1">
      <formula>INDIRECT("E"&amp;ROW())="Priced"</formula>
    </cfRule>
    <cfRule type="expression" dxfId="20122" priority="7247" stopIfTrue="1">
      <formula>INDIRECT("E"&amp;ROW())="Sent for pricing"</formula>
    </cfRule>
    <cfRule type="expression" dxfId="20121" priority="7248" stopIfTrue="1">
      <formula>INDIRECT("E"&amp;ROW())="Await"</formula>
    </cfRule>
    <cfRule type="expression" dxfId="20120" priority="7249" stopIfTrue="1">
      <formula>INDIRECT("E"&amp;ROW())="CLEANSED"</formula>
    </cfRule>
    <cfRule type="expression" dxfId="20119" priority="7250" stopIfTrue="1">
      <formula>INDIRECT("E"&amp;ROW())="PM TO CLEANSE"</formula>
    </cfRule>
    <cfRule type="expression" dxfId="20118" priority="7251" stopIfTrue="1">
      <formula>INDIRECT("E"&amp;ROW())="Survey Received"</formula>
    </cfRule>
    <cfRule type="expression" dxfId="20117" priority="7252" stopIfTrue="1">
      <formula>INDIRECT("E"&amp;ROW())="Survey Booked"</formula>
    </cfRule>
    <cfRule type="expression" dxfId="20116" priority="7253">
      <formula>INDIRECT("D"&amp;ROW())="Yes"</formula>
    </cfRule>
  </conditionalFormatting>
  <conditionalFormatting sqref="A1199:H1199">
    <cfRule type="expression" dxfId="20115" priority="7069" stopIfTrue="1">
      <formula>INDIRECT("E"&amp;ROW())="Supply Only"</formula>
    </cfRule>
    <cfRule type="expression" dxfId="20114" priority="7070" stopIfTrue="1">
      <formula>INDIRECT("E"&amp;ROW())="Part Fitted"</formula>
    </cfRule>
    <cfRule type="expression" dxfId="20113" priority="7071" stopIfTrue="1">
      <formula>INDIRECT("E"&amp;ROW())="confirmed"</formula>
    </cfRule>
    <cfRule type="expression" dxfId="20112" priority="7072" stopIfTrue="1">
      <formula>INDIRECT("E"&amp;ROW())="Duplicate"</formula>
    </cfRule>
    <cfRule type="expression" dxfId="20111" priority="7073" stopIfTrue="1">
      <formula>INDIRECT("E"&amp;ROW())="Handed Back"</formula>
    </cfRule>
    <cfRule type="expression" dxfId="20110" priority="7074" stopIfTrue="1">
      <formula>INDIRECT("E"&amp;ROW())="Refusal"</formula>
    </cfRule>
    <cfRule type="expression" dxfId="20109" priority="7075" stopIfTrue="1">
      <formula>INDIRECT("E"&amp;ROW())="No Access install"</formula>
    </cfRule>
    <cfRule type="expression" dxfId="20108" priority="7076" stopIfTrue="1">
      <formula>INDIRECT("E"&amp;ROW())="No Access survey"</formula>
    </cfRule>
    <cfRule type="expression" dxfId="20107" priority="7077" stopIfTrue="1">
      <formula>INDIRECT("E"&amp;ROW())="NWR"</formula>
    </cfRule>
    <cfRule type="expression" dxfId="20106" priority="7078" stopIfTrue="1">
      <formula>INDIRECT("E"&amp;ROW())="Cancelled"</formula>
    </cfRule>
    <cfRule type="expression" dxfId="20105" priority="7079" stopIfTrue="1">
      <formula>INDIRECT("E"&amp;ROW())="On hold"</formula>
    </cfRule>
    <cfRule type="expression" dxfId="20104" priority="7080" stopIfTrue="1">
      <formula>INDIRECT("E"&amp;ROW())="Handed Over"</formula>
    </cfRule>
    <cfRule type="expression" dxfId="20103" priority="7081" stopIfTrue="1">
      <formula>INDIRECT("E"&amp;ROW())="Fitted"</formula>
    </cfRule>
    <cfRule type="expression" dxfId="20102" priority="7082" stopIfTrue="1">
      <formula>INDIRECT("E"&amp;ROW())="Booked to fit"</formula>
    </cfRule>
    <cfRule type="expression" dxfId="20101" priority="7083" stopIfTrue="1">
      <formula>INDIRECT("E"&amp;ROW())="Delivered To Depot/Container"</formula>
    </cfRule>
    <cfRule type="expression" dxfId="20100" priority="7084" stopIfTrue="1">
      <formula>INDIRECT("E"&amp;ROW())="Called Off"</formula>
    </cfRule>
    <cfRule type="expression" dxfId="20099" priority="7085" stopIfTrue="1">
      <formula>INDIRECT("E"&amp;ROW())="Await Client Approval"</formula>
    </cfRule>
    <cfRule type="expression" dxfId="20098" priority="7086" stopIfTrue="1">
      <formula>INDIRECT("E"&amp;ROW())="SCOPE SURVEY"</formula>
    </cfRule>
    <cfRule type="expression" dxfId="20097" priority="7087" stopIfTrue="1">
      <formula>INDIRECT("E"&amp;ROW())="Priced"</formula>
    </cfRule>
    <cfRule type="expression" dxfId="20096" priority="7088" stopIfTrue="1">
      <formula>INDIRECT("E"&amp;ROW())="Sent for pricing"</formula>
    </cfRule>
    <cfRule type="expression" dxfId="20095" priority="7089" stopIfTrue="1">
      <formula>INDIRECT("E"&amp;ROW())="Await"</formula>
    </cfRule>
    <cfRule type="expression" dxfId="20094" priority="7090" stopIfTrue="1">
      <formula>INDIRECT("E"&amp;ROW())="CLEANSED"</formula>
    </cfRule>
    <cfRule type="expression" dxfId="20093" priority="7091" stopIfTrue="1">
      <formula>INDIRECT("E"&amp;ROW())="PM TO CLEANSE"</formula>
    </cfRule>
    <cfRule type="expression" dxfId="20092" priority="7092" stopIfTrue="1">
      <formula>INDIRECT("E"&amp;ROW())="Survey Received"</formula>
    </cfRule>
    <cfRule type="expression" dxfId="20091" priority="7093" stopIfTrue="1">
      <formula>INDIRECT("E"&amp;ROW())="Survey Booked"</formula>
    </cfRule>
  </conditionalFormatting>
  <conditionalFormatting sqref="A1005:H1005">
    <cfRule type="expression" dxfId="20090" priority="6803">
      <formula>INDIRECT("D"&amp;ROW())="Yes"</formula>
    </cfRule>
    <cfRule type="expression" dxfId="20089" priority="6804" stopIfTrue="1">
      <formula>INDIRECT("E"&amp;ROW())="Recall Required"</formula>
    </cfRule>
    <cfRule type="expression" dxfId="20088" priority="6805" stopIfTrue="1">
      <formula>INDIRECT("E"&amp;ROW())="Supply Only"</formula>
    </cfRule>
    <cfRule type="expression" dxfId="20087" priority="6806" stopIfTrue="1">
      <formula>INDIRECT("E"&amp;ROW())="Part Fitted"</formula>
    </cfRule>
    <cfRule type="expression" dxfId="20086" priority="6807" stopIfTrue="1">
      <formula>INDIRECT("E"&amp;ROW())="confirmed"</formula>
    </cfRule>
    <cfRule type="expression" dxfId="20085" priority="6808" stopIfTrue="1">
      <formula>INDIRECT("E"&amp;ROW())="Duplicate"</formula>
    </cfRule>
    <cfRule type="expression" dxfId="20084" priority="6809" stopIfTrue="1">
      <formula>INDIRECT("E"&amp;ROW())="Handed Back"</formula>
    </cfRule>
    <cfRule type="expression" dxfId="20083" priority="6810" stopIfTrue="1">
      <formula>INDIRECT("E"&amp;ROW())="Refusal"</formula>
    </cfRule>
    <cfRule type="expression" dxfId="20082" priority="6811" stopIfTrue="1">
      <formula>INDIRECT("E"&amp;ROW())="No Access install"</formula>
    </cfRule>
    <cfRule type="expression" dxfId="20081" priority="6812" stopIfTrue="1">
      <formula>INDIRECT("E"&amp;ROW())="No Access survey"</formula>
    </cfRule>
    <cfRule type="expression" dxfId="20080" priority="6813" stopIfTrue="1">
      <formula>INDIRECT("E"&amp;ROW())="NWR"</formula>
    </cfRule>
    <cfRule type="expression" dxfId="20079" priority="6814" stopIfTrue="1">
      <formula>INDIRECT("E"&amp;ROW())="Cancelled"</formula>
    </cfRule>
    <cfRule type="expression" dxfId="20078" priority="6815" stopIfTrue="1">
      <formula>INDIRECT("E"&amp;ROW())="On hold"</formula>
    </cfRule>
    <cfRule type="expression" dxfId="20077" priority="6816" stopIfTrue="1">
      <formula>INDIRECT("E"&amp;ROW())="Handed Over"</formula>
    </cfRule>
    <cfRule type="expression" dxfId="20076" priority="6817" stopIfTrue="1">
      <formula>INDIRECT("E"&amp;ROW())="Fitted"</formula>
    </cfRule>
    <cfRule type="expression" dxfId="20075" priority="6818" stopIfTrue="1">
      <formula>INDIRECT("E"&amp;ROW())="Booked to fit"</formula>
    </cfRule>
    <cfRule type="expression" dxfId="20074" priority="6819" stopIfTrue="1">
      <formula>INDIRECT("E"&amp;ROW())="Delivered To Depot/Container"</formula>
    </cfRule>
    <cfRule type="expression" dxfId="20073" priority="6820" stopIfTrue="1">
      <formula>INDIRECT("E"&amp;ROW())="Called Off"</formula>
    </cfRule>
    <cfRule type="expression" dxfId="20072" priority="6821" stopIfTrue="1">
      <formula>INDIRECT("E"&amp;ROW())="Await Client Approval"</formula>
    </cfRule>
    <cfRule type="expression" dxfId="20071" priority="6822" stopIfTrue="1">
      <formula>INDIRECT("E"&amp;ROW())="SCOPE SURVEY"</formula>
    </cfRule>
    <cfRule type="expression" dxfId="20070" priority="6823" stopIfTrue="1">
      <formula>INDIRECT("E"&amp;ROW())="Priced"</formula>
    </cfRule>
    <cfRule type="expression" dxfId="20069" priority="6824" stopIfTrue="1">
      <formula>INDIRECT("E"&amp;ROW())="Sent for pricing"</formula>
    </cfRule>
    <cfRule type="expression" dxfId="20068" priority="6825" stopIfTrue="1">
      <formula>INDIRECT("E"&amp;ROW())="Await"</formula>
    </cfRule>
    <cfRule type="expression" dxfId="20067" priority="6826" stopIfTrue="1">
      <formula>INDIRECT("E"&amp;ROW())="CLEANSED"</formula>
    </cfRule>
    <cfRule type="expression" dxfId="20066" priority="6827" stopIfTrue="1">
      <formula>INDIRECT("E"&amp;ROW())="PM TO CLEANSE"</formula>
    </cfRule>
    <cfRule type="expression" dxfId="20065" priority="6828" stopIfTrue="1">
      <formula>INDIRECT("E"&amp;ROW())="Survey Received"</formula>
    </cfRule>
    <cfRule type="expression" dxfId="20064" priority="6829" stopIfTrue="1">
      <formula>INDIRECT("E"&amp;ROW())="Survey Booked"</formula>
    </cfRule>
  </conditionalFormatting>
  <conditionalFormatting sqref="A1010:H1010">
    <cfRule type="expression" dxfId="20063" priority="6910" stopIfTrue="1">
      <formula>INDIRECT("E"&amp;ROW())="Recall Required"</formula>
    </cfRule>
    <cfRule type="expression" dxfId="20062" priority="6911" stopIfTrue="1">
      <formula>INDIRECT("E"&amp;ROW())="Supply Only"</formula>
    </cfRule>
    <cfRule type="expression" dxfId="20061" priority="6912" stopIfTrue="1">
      <formula>INDIRECT("E"&amp;ROW())="Part Fitted"</formula>
    </cfRule>
    <cfRule type="expression" dxfId="20060" priority="6913" stopIfTrue="1">
      <formula>INDIRECT("E"&amp;ROW())="confirmed"</formula>
    </cfRule>
    <cfRule type="expression" dxfId="20059" priority="6914" stopIfTrue="1">
      <formula>INDIRECT("E"&amp;ROW())="Duplicate"</formula>
    </cfRule>
    <cfRule type="expression" dxfId="20058" priority="6915" stopIfTrue="1">
      <formula>INDIRECT("E"&amp;ROW())="Handed Back"</formula>
    </cfRule>
    <cfRule type="expression" dxfId="20057" priority="6916" stopIfTrue="1">
      <formula>INDIRECT("E"&amp;ROW())="Refusal"</formula>
    </cfRule>
    <cfRule type="expression" dxfId="20056" priority="6917" stopIfTrue="1">
      <formula>INDIRECT("E"&amp;ROW())="No Access install"</formula>
    </cfRule>
    <cfRule type="expression" dxfId="20055" priority="6918" stopIfTrue="1">
      <formula>INDIRECT("E"&amp;ROW())="No Access survey"</formula>
    </cfRule>
    <cfRule type="expression" dxfId="20054" priority="6919" stopIfTrue="1">
      <formula>INDIRECT("E"&amp;ROW())="NWR"</formula>
    </cfRule>
    <cfRule type="expression" dxfId="20053" priority="6920" stopIfTrue="1">
      <formula>INDIRECT("E"&amp;ROW())="Cancelled"</formula>
    </cfRule>
    <cfRule type="expression" dxfId="20052" priority="6921" stopIfTrue="1">
      <formula>INDIRECT("E"&amp;ROW())="On hold"</formula>
    </cfRule>
    <cfRule type="expression" dxfId="20051" priority="6922" stopIfTrue="1">
      <formula>INDIRECT("E"&amp;ROW())="Handed Over"</formula>
    </cfRule>
    <cfRule type="expression" dxfId="20050" priority="6923" stopIfTrue="1">
      <formula>INDIRECT("E"&amp;ROW())="Fitted"</formula>
    </cfRule>
    <cfRule type="expression" dxfId="20049" priority="6924" stopIfTrue="1">
      <formula>INDIRECT("E"&amp;ROW())="Booked to fit"</formula>
    </cfRule>
    <cfRule type="expression" dxfId="20048" priority="6925" stopIfTrue="1">
      <formula>INDIRECT("E"&amp;ROW())="Delivered To Depot/Container"</formula>
    </cfRule>
    <cfRule type="expression" dxfId="20047" priority="6926" stopIfTrue="1">
      <formula>INDIRECT("E"&amp;ROW())="Called Off"</formula>
    </cfRule>
    <cfRule type="expression" dxfId="20046" priority="6927" stopIfTrue="1">
      <formula>INDIRECT("E"&amp;ROW())="Await Client Approval"</formula>
    </cfRule>
    <cfRule type="expression" dxfId="20045" priority="6928" stopIfTrue="1">
      <formula>INDIRECT("E"&amp;ROW())="SCOPE SURVEY"</formula>
    </cfRule>
    <cfRule type="expression" dxfId="20044" priority="6929" stopIfTrue="1">
      <formula>INDIRECT("E"&amp;ROW())="Priced"</formula>
    </cfRule>
    <cfRule type="expression" dxfId="20043" priority="6930" stopIfTrue="1">
      <formula>INDIRECT("E"&amp;ROW())="Sent for pricing"</formula>
    </cfRule>
    <cfRule type="expression" dxfId="20042" priority="6931" stopIfTrue="1">
      <formula>INDIRECT("E"&amp;ROW())="Await"</formula>
    </cfRule>
    <cfRule type="expression" dxfId="20041" priority="6932" stopIfTrue="1">
      <formula>INDIRECT("E"&amp;ROW())="CLEANSED"</formula>
    </cfRule>
    <cfRule type="expression" dxfId="20040" priority="6933" stopIfTrue="1">
      <formula>INDIRECT("E"&amp;ROW())="PM TO CLEANSE"</formula>
    </cfRule>
    <cfRule type="expression" dxfId="20039" priority="6934" stopIfTrue="1">
      <formula>INDIRECT("E"&amp;ROW())="Survey Received"</formula>
    </cfRule>
    <cfRule type="expression" dxfId="20038" priority="6935" stopIfTrue="1">
      <formula>INDIRECT("E"&amp;ROW())="Survey Booked"</formula>
    </cfRule>
    <cfRule type="expression" dxfId="20037" priority="6936">
      <formula>INDIRECT("D"&amp;ROW())="Yes"</formula>
    </cfRule>
    <cfRule type="expression" dxfId="20036" priority="6937" stopIfTrue="1">
      <formula>INDIRECT("E"&amp;ROW())="Recall Required"</formula>
    </cfRule>
    <cfRule type="expression" dxfId="20035" priority="6938" stopIfTrue="1">
      <formula>INDIRECT("E"&amp;ROW())="Supply Only"</formula>
    </cfRule>
    <cfRule type="expression" dxfId="20034" priority="6939" stopIfTrue="1">
      <formula>INDIRECT("E"&amp;ROW())="Part Fitted"</formula>
    </cfRule>
    <cfRule type="expression" dxfId="20033" priority="6940" stopIfTrue="1">
      <formula>INDIRECT("E"&amp;ROW())="confirmed"</formula>
    </cfRule>
    <cfRule type="expression" dxfId="20032" priority="6941" stopIfTrue="1">
      <formula>INDIRECT("E"&amp;ROW())="Duplicate"</formula>
    </cfRule>
    <cfRule type="expression" dxfId="20031" priority="6942" stopIfTrue="1">
      <formula>INDIRECT("E"&amp;ROW())="Handed Back"</formula>
    </cfRule>
    <cfRule type="expression" dxfId="20030" priority="6943" stopIfTrue="1">
      <formula>INDIRECT("E"&amp;ROW())="Refusal"</formula>
    </cfRule>
    <cfRule type="expression" dxfId="20029" priority="6944" stopIfTrue="1">
      <formula>INDIRECT("E"&amp;ROW())="No Access install"</formula>
    </cfRule>
    <cfRule type="expression" dxfId="20028" priority="6945" stopIfTrue="1">
      <formula>INDIRECT("E"&amp;ROW())="No Access survey"</formula>
    </cfRule>
    <cfRule type="expression" dxfId="20027" priority="6946" stopIfTrue="1">
      <formula>INDIRECT("E"&amp;ROW())="NWR"</formula>
    </cfRule>
    <cfRule type="expression" dxfId="20026" priority="6947" stopIfTrue="1">
      <formula>INDIRECT("E"&amp;ROW())="Cancelled"</formula>
    </cfRule>
    <cfRule type="expression" dxfId="20025" priority="6948" stopIfTrue="1">
      <formula>INDIRECT("E"&amp;ROW())="On hold"</formula>
    </cfRule>
    <cfRule type="expression" dxfId="20024" priority="6949" stopIfTrue="1">
      <formula>INDIRECT("E"&amp;ROW())="Handed Over"</formula>
    </cfRule>
    <cfRule type="expression" dxfId="20023" priority="6950" stopIfTrue="1">
      <formula>INDIRECT("E"&amp;ROW())="Fitted"</formula>
    </cfRule>
    <cfRule type="expression" dxfId="20022" priority="6951" stopIfTrue="1">
      <formula>INDIRECT("E"&amp;ROW())="Booked to fit"</formula>
    </cfRule>
    <cfRule type="expression" dxfId="20021" priority="6952" stopIfTrue="1">
      <formula>INDIRECT("E"&amp;ROW())="Delivered To Depot/Container"</formula>
    </cfRule>
    <cfRule type="expression" dxfId="20020" priority="6953" stopIfTrue="1">
      <formula>INDIRECT("E"&amp;ROW())="Called Off"</formula>
    </cfRule>
    <cfRule type="expression" dxfId="20019" priority="6954" stopIfTrue="1">
      <formula>INDIRECT("E"&amp;ROW())="Await Client Approval"</formula>
    </cfRule>
    <cfRule type="expression" dxfId="20018" priority="6955" stopIfTrue="1">
      <formula>INDIRECT("E"&amp;ROW())="SCOPE SURVEY"</formula>
    </cfRule>
    <cfRule type="expression" dxfId="20017" priority="6956" stopIfTrue="1">
      <formula>INDIRECT("E"&amp;ROW())="Priced"</formula>
    </cfRule>
    <cfRule type="expression" dxfId="20016" priority="6957" stopIfTrue="1">
      <formula>INDIRECT("E"&amp;ROW())="Sent for pricing"</formula>
    </cfRule>
    <cfRule type="expression" dxfId="20015" priority="6958" stopIfTrue="1">
      <formula>INDIRECT("E"&amp;ROW())="Await"</formula>
    </cfRule>
    <cfRule type="expression" dxfId="20014" priority="6959" stopIfTrue="1">
      <formula>INDIRECT("E"&amp;ROW())="CLEANSED"</formula>
    </cfRule>
    <cfRule type="expression" dxfId="20013" priority="6960" stopIfTrue="1">
      <formula>INDIRECT("E"&amp;ROW())="PM TO CLEANSE"</formula>
    </cfRule>
    <cfRule type="expression" dxfId="20012" priority="6961" stopIfTrue="1">
      <formula>INDIRECT("E"&amp;ROW())="Survey Received"</formula>
    </cfRule>
    <cfRule type="expression" dxfId="20011" priority="6962" stopIfTrue="1">
      <formula>INDIRECT("E"&amp;ROW())="Survey Booked"</formula>
    </cfRule>
  </conditionalFormatting>
  <conditionalFormatting sqref="A40:I45 E15:F18 A18:I18 A143:I146 E3:H9 E10:F10 H10 E11:H11 H15:H18 A15:D20 I15:I20 E19:H20 A21:I24 A28:I34 A38:I38 A39:F39 H39:I39 E49:F49 E51:F53 H51:I53 E54:I54 A55:I56 E130:I131 A133:H135 A136:I136">
    <cfRule type="expression" dxfId="20010" priority="25967">
      <formula>INDIRECT("D"&amp;ROW())="Yes"</formula>
    </cfRule>
  </conditionalFormatting>
  <conditionalFormatting sqref="A41:I41">
    <cfRule type="expression" dxfId="20009" priority="23591">
      <formula>INDIRECT("D"&amp;ROW())="Yes"</formula>
    </cfRule>
    <cfRule type="expression" dxfId="20008" priority="23592" stopIfTrue="1">
      <formula>INDIRECT("E"&amp;ROW())="Recall Required"</formula>
    </cfRule>
    <cfRule type="expression" dxfId="20007" priority="23593" stopIfTrue="1">
      <formula>INDIRECT("E"&amp;ROW())="Supply Only"</formula>
    </cfRule>
    <cfRule type="expression" dxfId="20006" priority="23594" stopIfTrue="1">
      <formula>INDIRECT("E"&amp;ROW())="Part Fitted"</formula>
    </cfRule>
    <cfRule type="expression" dxfId="20005" priority="23595" stopIfTrue="1">
      <formula>INDIRECT("E"&amp;ROW())="confirmed"</formula>
    </cfRule>
    <cfRule type="expression" dxfId="20004" priority="23596" stopIfTrue="1">
      <formula>INDIRECT("E"&amp;ROW())="Duplicate"</formula>
    </cfRule>
    <cfRule type="expression" dxfId="20003" priority="23597" stopIfTrue="1">
      <formula>INDIRECT("E"&amp;ROW())="Handed Back"</formula>
    </cfRule>
    <cfRule type="expression" dxfId="20002" priority="23598" stopIfTrue="1">
      <formula>INDIRECT("E"&amp;ROW())="Refusal"</formula>
    </cfRule>
    <cfRule type="expression" dxfId="20001" priority="23599" stopIfTrue="1">
      <formula>INDIRECT("E"&amp;ROW())="No Access install"</formula>
    </cfRule>
    <cfRule type="expression" dxfId="20000" priority="23600" stopIfTrue="1">
      <formula>INDIRECT("E"&amp;ROW())="No Access survey"</formula>
    </cfRule>
    <cfRule type="expression" dxfId="19999" priority="23601" stopIfTrue="1">
      <formula>INDIRECT("E"&amp;ROW())="NWR"</formula>
    </cfRule>
    <cfRule type="expression" dxfId="19998" priority="23602" stopIfTrue="1">
      <formula>INDIRECT("E"&amp;ROW())="Cancelled"</formula>
    </cfRule>
    <cfRule type="expression" dxfId="19997" priority="23603" stopIfTrue="1">
      <formula>INDIRECT("E"&amp;ROW())="On hold"</formula>
    </cfRule>
    <cfRule type="expression" dxfId="19996" priority="23604" stopIfTrue="1">
      <formula>INDIRECT("E"&amp;ROW())="Handed Over"</formula>
    </cfRule>
    <cfRule type="expression" dxfId="19995" priority="23605" stopIfTrue="1">
      <formula>INDIRECT("E"&amp;ROW())="Fitted"</formula>
    </cfRule>
    <cfRule type="expression" dxfId="19994" priority="23606" stopIfTrue="1">
      <formula>INDIRECT("E"&amp;ROW())="Booked to fit"</formula>
    </cfRule>
    <cfRule type="expression" dxfId="19993" priority="23607" stopIfTrue="1">
      <formula>INDIRECT("E"&amp;ROW())="Delivered To Depot/Container"</formula>
    </cfRule>
    <cfRule type="expression" dxfId="19992" priority="23608" stopIfTrue="1">
      <formula>INDIRECT("E"&amp;ROW())="Called Off"</formula>
    </cfRule>
    <cfRule type="expression" dxfId="19991" priority="23609" stopIfTrue="1">
      <formula>INDIRECT("E"&amp;ROW())="Await Client Approval"</formula>
    </cfRule>
    <cfRule type="expression" dxfId="19990" priority="23610" stopIfTrue="1">
      <formula>INDIRECT("E"&amp;ROW())="SCOPE SURVEY"</formula>
    </cfRule>
    <cfRule type="expression" dxfId="19989" priority="23611" stopIfTrue="1">
      <formula>INDIRECT("E"&amp;ROW())="Priced"</formula>
    </cfRule>
    <cfRule type="expression" dxfId="19988" priority="23612" stopIfTrue="1">
      <formula>INDIRECT("E"&amp;ROW())="Sent for pricing"</formula>
    </cfRule>
    <cfRule type="expression" dxfId="19987" priority="23613" stopIfTrue="1">
      <formula>INDIRECT("E"&amp;ROW())="Await"</formula>
    </cfRule>
    <cfRule type="expression" dxfId="19986" priority="23614" stopIfTrue="1">
      <formula>INDIRECT("E"&amp;ROW())="CLEANSED"</formula>
    </cfRule>
    <cfRule type="expression" dxfId="19985" priority="23615" stopIfTrue="1">
      <formula>INDIRECT("E"&amp;ROW())="PM TO CLEANSE"</formula>
    </cfRule>
    <cfRule type="expression" dxfId="19984" priority="23616" stopIfTrue="1">
      <formula>INDIRECT("E"&amp;ROW())="Survey Received"</formula>
    </cfRule>
    <cfRule type="expression" dxfId="19983" priority="23617" stopIfTrue="1">
      <formula>INDIRECT("E"&amp;ROW())="Survey Booked"</formula>
    </cfRule>
  </conditionalFormatting>
  <conditionalFormatting sqref="A44:I44">
    <cfRule type="expression" dxfId="19982" priority="22943">
      <formula>INDIRECT("D"&amp;ROW())="Yes"</formula>
    </cfRule>
    <cfRule type="expression" dxfId="19981" priority="22944" stopIfTrue="1">
      <formula>INDIRECT("E"&amp;ROW())="Recall Required"</formula>
    </cfRule>
    <cfRule type="expression" dxfId="19980" priority="22945" stopIfTrue="1">
      <formula>INDIRECT("E"&amp;ROW())="Supply Only"</formula>
    </cfRule>
    <cfRule type="expression" dxfId="19979" priority="22946" stopIfTrue="1">
      <formula>INDIRECT("E"&amp;ROW())="Part Fitted"</formula>
    </cfRule>
    <cfRule type="expression" dxfId="19978" priority="22947" stopIfTrue="1">
      <formula>INDIRECT("E"&amp;ROW())="confirmed"</formula>
    </cfRule>
    <cfRule type="expression" dxfId="19977" priority="22948" stopIfTrue="1">
      <formula>INDIRECT("E"&amp;ROW())="Duplicate"</formula>
    </cfRule>
    <cfRule type="expression" dxfId="19976" priority="22949" stopIfTrue="1">
      <formula>INDIRECT("E"&amp;ROW())="Handed Back"</formula>
    </cfRule>
    <cfRule type="expression" dxfId="19975" priority="22950" stopIfTrue="1">
      <formula>INDIRECT("E"&amp;ROW())="Refusal"</formula>
    </cfRule>
    <cfRule type="expression" dxfId="19974" priority="22951" stopIfTrue="1">
      <formula>INDIRECT("E"&amp;ROW())="No Access install"</formula>
    </cfRule>
    <cfRule type="expression" dxfId="19973" priority="22952" stopIfTrue="1">
      <formula>INDIRECT("E"&amp;ROW())="No Access survey"</formula>
    </cfRule>
    <cfRule type="expression" dxfId="19972" priority="22953" stopIfTrue="1">
      <formula>INDIRECT("E"&amp;ROW())="NWR"</formula>
    </cfRule>
    <cfRule type="expression" dxfId="19971" priority="22954" stopIfTrue="1">
      <formula>INDIRECT("E"&amp;ROW())="Cancelled"</formula>
    </cfRule>
    <cfRule type="expression" dxfId="19970" priority="22955" stopIfTrue="1">
      <formula>INDIRECT("E"&amp;ROW())="On hold"</formula>
    </cfRule>
    <cfRule type="expression" dxfId="19969" priority="22956" stopIfTrue="1">
      <formula>INDIRECT("E"&amp;ROW())="Handed Over"</formula>
    </cfRule>
    <cfRule type="expression" dxfId="19968" priority="22957" stopIfTrue="1">
      <formula>INDIRECT("E"&amp;ROW())="Fitted"</formula>
    </cfRule>
    <cfRule type="expression" dxfId="19967" priority="22958" stopIfTrue="1">
      <formula>INDIRECT("E"&amp;ROW())="Booked to fit"</formula>
    </cfRule>
    <cfRule type="expression" dxfId="19966" priority="22959" stopIfTrue="1">
      <formula>INDIRECT("E"&amp;ROW())="Delivered To Depot/Container"</formula>
    </cfRule>
    <cfRule type="expression" dxfId="19965" priority="22960" stopIfTrue="1">
      <formula>INDIRECT("E"&amp;ROW())="Called Off"</formula>
    </cfRule>
    <cfRule type="expression" dxfId="19964" priority="22961" stopIfTrue="1">
      <formula>INDIRECT("E"&amp;ROW())="Await Client Approval"</formula>
    </cfRule>
    <cfRule type="expression" dxfId="19963" priority="22962" stopIfTrue="1">
      <formula>INDIRECT("E"&amp;ROW())="SCOPE SURVEY"</formula>
    </cfRule>
    <cfRule type="expression" dxfId="19962" priority="22963" stopIfTrue="1">
      <formula>INDIRECT("E"&amp;ROW())="Priced"</formula>
    </cfRule>
    <cfRule type="expression" dxfId="19961" priority="22964" stopIfTrue="1">
      <formula>INDIRECT("E"&amp;ROW())="Sent for pricing"</formula>
    </cfRule>
    <cfRule type="expression" dxfId="19960" priority="22965" stopIfTrue="1">
      <formula>INDIRECT("E"&amp;ROW())="Await"</formula>
    </cfRule>
    <cfRule type="expression" dxfId="19959" priority="22966" stopIfTrue="1">
      <formula>INDIRECT("E"&amp;ROW())="CLEANSED"</formula>
    </cfRule>
    <cfRule type="expression" dxfId="19958" priority="22967" stopIfTrue="1">
      <formula>INDIRECT("E"&amp;ROW())="PM TO CLEANSE"</formula>
    </cfRule>
    <cfRule type="expression" dxfId="19957" priority="22968" stopIfTrue="1">
      <formula>INDIRECT("E"&amp;ROW())="Survey Received"</formula>
    </cfRule>
    <cfRule type="expression" dxfId="19956" priority="22969" stopIfTrue="1">
      <formula>INDIRECT("E"&amp;ROW())="Survey Booked"</formula>
    </cfRule>
  </conditionalFormatting>
  <conditionalFormatting sqref="A60:I79 A49:D54 A3:D11">
    <cfRule type="expression" dxfId="19955" priority="25913">
      <formula>INDIRECT("D"&amp;ROW())="Yes"</formula>
    </cfRule>
  </conditionalFormatting>
  <conditionalFormatting sqref="A72:I72">
    <cfRule type="expression" dxfId="19954" priority="20891">
      <formula>INDIRECT("D"&amp;ROW())="Yes"</formula>
    </cfRule>
    <cfRule type="expression" dxfId="19953" priority="20892" stopIfTrue="1">
      <formula>INDIRECT("E"&amp;ROW())="Recall Required"</formula>
    </cfRule>
    <cfRule type="expression" dxfId="19952" priority="20893" stopIfTrue="1">
      <formula>INDIRECT("E"&amp;ROW())="Supply Only"</formula>
    </cfRule>
    <cfRule type="expression" dxfId="19951" priority="20894" stopIfTrue="1">
      <formula>INDIRECT("E"&amp;ROW())="Part Fitted"</formula>
    </cfRule>
    <cfRule type="expression" dxfId="19950" priority="20895" stopIfTrue="1">
      <formula>INDIRECT("E"&amp;ROW())="confirmed"</formula>
    </cfRule>
    <cfRule type="expression" dxfId="19949" priority="20896" stopIfTrue="1">
      <formula>INDIRECT("E"&amp;ROW())="Duplicate"</formula>
    </cfRule>
    <cfRule type="expression" dxfId="19948" priority="20897" stopIfTrue="1">
      <formula>INDIRECT("E"&amp;ROW())="Handed Back"</formula>
    </cfRule>
    <cfRule type="expression" dxfId="19947" priority="20898" stopIfTrue="1">
      <formula>INDIRECT("E"&amp;ROW())="Refusal"</formula>
    </cfRule>
    <cfRule type="expression" dxfId="19946" priority="20899" stopIfTrue="1">
      <formula>INDIRECT("E"&amp;ROW())="No Access install"</formula>
    </cfRule>
    <cfRule type="expression" dxfId="19945" priority="20900" stopIfTrue="1">
      <formula>INDIRECT("E"&amp;ROW())="No Access survey"</formula>
    </cfRule>
    <cfRule type="expression" dxfId="19944" priority="20901" stopIfTrue="1">
      <formula>INDIRECT("E"&amp;ROW())="NWR"</formula>
    </cfRule>
    <cfRule type="expression" dxfId="19943" priority="20902" stopIfTrue="1">
      <formula>INDIRECT("E"&amp;ROW())="Cancelled"</formula>
    </cfRule>
    <cfRule type="expression" dxfId="19942" priority="20903" stopIfTrue="1">
      <formula>INDIRECT("E"&amp;ROW())="On hold"</formula>
    </cfRule>
    <cfRule type="expression" dxfId="19941" priority="20904" stopIfTrue="1">
      <formula>INDIRECT("E"&amp;ROW())="Handed Over"</formula>
    </cfRule>
    <cfRule type="expression" dxfId="19940" priority="20905" stopIfTrue="1">
      <formula>INDIRECT("E"&amp;ROW())="Fitted"</formula>
    </cfRule>
    <cfRule type="expression" dxfId="19939" priority="20906" stopIfTrue="1">
      <formula>INDIRECT("E"&amp;ROW())="Booked to fit"</formula>
    </cfRule>
    <cfRule type="expression" dxfId="19938" priority="20907" stopIfTrue="1">
      <formula>INDIRECT("E"&amp;ROW())="Delivered To Depot/Container"</formula>
    </cfRule>
    <cfRule type="expression" dxfId="19937" priority="20908" stopIfTrue="1">
      <formula>INDIRECT("E"&amp;ROW())="Called Off"</formula>
    </cfRule>
    <cfRule type="expression" dxfId="19936" priority="20909" stopIfTrue="1">
      <formula>INDIRECT("E"&amp;ROW())="Await Client Approval"</formula>
    </cfRule>
    <cfRule type="expression" dxfId="19935" priority="20910" stopIfTrue="1">
      <formula>INDIRECT("E"&amp;ROW())="SCOPE SURVEY"</formula>
    </cfRule>
    <cfRule type="expression" dxfId="19934" priority="20911" stopIfTrue="1">
      <formula>INDIRECT("E"&amp;ROW())="Priced"</formula>
    </cfRule>
    <cfRule type="expression" dxfId="19933" priority="20912" stopIfTrue="1">
      <formula>INDIRECT("E"&amp;ROW())="Sent for pricing"</formula>
    </cfRule>
    <cfRule type="expression" dxfId="19932" priority="20913" stopIfTrue="1">
      <formula>INDIRECT("E"&amp;ROW())="Await"</formula>
    </cfRule>
    <cfRule type="expression" dxfId="19931" priority="20914" stopIfTrue="1">
      <formula>INDIRECT("E"&amp;ROW())="CLEANSED"</formula>
    </cfRule>
    <cfRule type="expression" dxfId="19930" priority="20915" stopIfTrue="1">
      <formula>INDIRECT("E"&amp;ROW())="PM TO CLEANSE"</formula>
    </cfRule>
    <cfRule type="expression" dxfId="19929" priority="20916" stopIfTrue="1">
      <formula>INDIRECT("E"&amp;ROW())="Survey Received"</formula>
    </cfRule>
    <cfRule type="expression" dxfId="19928" priority="20917" stopIfTrue="1">
      <formula>INDIRECT("E"&amp;ROW())="Survey Booked"</formula>
    </cfRule>
  </conditionalFormatting>
  <conditionalFormatting sqref="A83:I101">
    <cfRule type="expression" dxfId="19927" priority="22592">
      <formula>INDIRECT("D"&amp;ROW())="Yes"</formula>
    </cfRule>
    <cfRule type="expression" dxfId="19926" priority="22593" stopIfTrue="1">
      <formula>INDIRECT("E"&amp;ROW())="Recall Required"</formula>
    </cfRule>
    <cfRule type="expression" dxfId="19925" priority="22594" stopIfTrue="1">
      <formula>INDIRECT("E"&amp;ROW())="Supply Only"</formula>
    </cfRule>
    <cfRule type="expression" dxfId="19924" priority="22595" stopIfTrue="1">
      <formula>INDIRECT("E"&amp;ROW())="Part Fitted"</formula>
    </cfRule>
    <cfRule type="expression" dxfId="19923" priority="22596" stopIfTrue="1">
      <formula>INDIRECT("E"&amp;ROW())="confirmed"</formula>
    </cfRule>
    <cfRule type="expression" dxfId="19922" priority="22597" stopIfTrue="1">
      <formula>INDIRECT("E"&amp;ROW())="Duplicate"</formula>
    </cfRule>
    <cfRule type="expression" dxfId="19921" priority="22598" stopIfTrue="1">
      <formula>INDIRECT("E"&amp;ROW())="Handed Back"</formula>
    </cfRule>
    <cfRule type="expression" dxfId="19920" priority="22599" stopIfTrue="1">
      <formula>INDIRECT("E"&amp;ROW())="Refusal"</formula>
    </cfRule>
    <cfRule type="expression" dxfId="19919" priority="22600" stopIfTrue="1">
      <formula>INDIRECT("E"&amp;ROW())="No Access install"</formula>
    </cfRule>
    <cfRule type="expression" dxfId="19918" priority="22601" stopIfTrue="1">
      <formula>INDIRECT("E"&amp;ROW())="No Access survey"</formula>
    </cfRule>
    <cfRule type="expression" dxfId="19917" priority="22602" stopIfTrue="1">
      <formula>INDIRECT("E"&amp;ROW())="NWR"</formula>
    </cfRule>
    <cfRule type="expression" dxfId="19916" priority="22603" stopIfTrue="1">
      <formula>INDIRECT("E"&amp;ROW())="Cancelled"</formula>
    </cfRule>
    <cfRule type="expression" dxfId="19915" priority="22604" stopIfTrue="1">
      <formula>INDIRECT("E"&amp;ROW())="On hold"</formula>
    </cfRule>
    <cfRule type="expression" dxfId="19914" priority="22605" stopIfTrue="1">
      <formula>INDIRECT("E"&amp;ROW())="Handed Over"</formula>
    </cfRule>
    <cfRule type="expression" dxfId="19913" priority="22606" stopIfTrue="1">
      <formula>INDIRECT("E"&amp;ROW())="Fitted"</formula>
    </cfRule>
    <cfRule type="expression" dxfId="19912" priority="22607" stopIfTrue="1">
      <formula>INDIRECT("E"&amp;ROW())="Booked to fit"</formula>
    </cfRule>
    <cfRule type="expression" dxfId="19911" priority="22608" stopIfTrue="1">
      <formula>INDIRECT("E"&amp;ROW())="Delivered To Depot/Container"</formula>
    </cfRule>
    <cfRule type="expression" dxfId="19910" priority="22609" stopIfTrue="1">
      <formula>INDIRECT("E"&amp;ROW())="Called Off"</formula>
    </cfRule>
    <cfRule type="expression" dxfId="19909" priority="22610" stopIfTrue="1">
      <formula>INDIRECT("E"&amp;ROW())="Await Client Approval"</formula>
    </cfRule>
    <cfRule type="expression" dxfId="19908" priority="22611" stopIfTrue="1">
      <formula>INDIRECT("E"&amp;ROW())="SCOPE SURVEY"</formula>
    </cfRule>
    <cfRule type="expression" dxfId="19907" priority="22612" stopIfTrue="1">
      <formula>INDIRECT("E"&amp;ROW())="Priced"</formula>
    </cfRule>
    <cfRule type="expression" dxfId="19906" priority="22613" stopIfTrue="1">
      <formula>INDIRECT("E"&amp;ROW())="Sent for pricing"</formula>
    </cfRule>
    <cfRule type="expression" dxfId="19905" priority="22614" stopIfTrue="1">
      <formula>INDIRECT("E"&amp;ROW())="Await"</formula>
    </cfRule>
    <cfRule type="expression" dxfId="19904" priority="22615" stopIfTrue="1">
      <formula>INDIRECT("E"&amp;ROW())="CLEANSED"</formula>
    </cfRule>
    <cfRule type="expression" dxfId="19903" priority="22616" stopIfTrue="1">
      <formula>INDIRECT("E"&amp;ROW())="PM TO CLEANSE"</formula>
    </cfRule>
    <cfRule type="expression" dxfId="19902" priority="22617" stopIfTrue="1">
      <formula>INDIRECT("E"&amp;ROW())="Survey Received"</formula>
    </cfRule>
    <cfRule type="expression" dxfId="19901" priority="22618" stopIfTrue="1">
      <formula>INDIRECT("E"&amp;ROW())="Survey Booked"</formula>
    </cfRule>
  </conditionalFormatting>
  <conditionalFormatting sqref="A105:I113">
    <cfRule type="expression" dxfId="19900" priority="19082">
      <formula>INDIRECT("D"&amp;ROW())="Yes"</formula>
    </cfRule>
    <cfRule type="expression" dxfId="19899" priority="19083" stopIfTrue="1">
      <formula>INDIRECT("E"&amp;ROW())="Recall Required"</formula>
    </cfRule>
    <cfRule type="expression" dxfId="19898" priority="19084" stopIfTrue="1">
      <formula>INDIRECT("E"&amp;ROW())="Supply Only"</formula>
    </cfRule>
    <cfRule type="expression" dxfId="19897" priority="19085" stopIfTrue="1">
      <formula>INDIRECT("E"&amp;ROW())="Part Fitted"</formula>
    </cfRule>
    <cfRule type="expression" dxfId="19896" priority="19086" stopIfTrue="1">
      <formula>INDIRECT("E"&amp;ROW())="confirmed"</formula>
    </cfRule>
    <cfRule type="expression" dxfId="19895" priority="19087" stopIfTrue="1">
      <formula>INDIRECT("E"&amp;ROW())="Duplicate"</formula>
    </cfRule>
    <cfRule type="expression" dxfId="19894" priority="19088" stopIfTrue="1">
      <formula>INDIRECT("E"&amp;ROW())="Handed Back"</formula>
    </cfRule>
    <cfRule type="expression" dxfId="19893" priority="19089" stopIfTrue="1">
      <formula>INDIRECT("E"&amp;ROW())="Refusal"</formula>
    </cfRule>
    <cfRule type="expression" dxfId="19892" priority="19090" stopIfTrue="1">
      <formula>INDIRECT("E"&amp;ROW())="No Access install"</formula>
    </cfRule>
    <cfRule type="expression" dxfId="19891" priority="19091" stopIfTrue="1">
      <formula>INDIRECT("E"&amp;ROW())="No Access survey"</formula>
    </cfRule>
    <cfRule type="expression" dxfId="19890" priority="19092" stopIfTrue="1">
      <formula>INDIRECT("E"&amp;ROW())="NWR"</formula>
    </cfRule>
    <cfRule type="expression" dxfId="19889" priority="19093" stopIfTrue="1">
      <formula>INDIRECT("E"&amp;ROW())="Cancelled"</formula>
    </cfRule>
    <cfRule type="expression" dxfId="19888" priority="19094" stopIfTrue="1">
      <formula>INDIRECT("E"&amp;ROW())="On hold"</formula>
    </cfRule>
    <cfRule type="expression" dxfId="19887" priority="19095" stopIfTrue="1">
      <formula>INDIRECT("E"&amp;ROW())="Handed Over"</formula>
    </cfRule>
    <cfRule type="expression" dxfId="19886" priority="19096" stopIfTrue="1">
      <formula>INDIRECT("E"&amp;ROW())="Fitted"</formula>
    </cfRule>
    <cfRule type="expression" dxfId="19885" priority="19097" stopIfTrue="1">
      <formula>INDIRECT("E"&amp;ROW())="Booked to fit"</formula>
    </cfRule>
    <cfRule type="expression" dxfId="19884" priority="19098" stopIfTrue="1">
      <formula>INDIRECT("E"&amp;ROW())="Delivered To Depot/Container"</formula>
    </cfRule>
    <cfRule type="expression" dxfId="19883" priority="19099" stopIfTrue="1">
      <formula>INDIRECT("E"&amp;ROW())="Called Off"</formula>
    </cfRule>
    <cfRule type="expression" dxfId="19882" priority="19100" stopIfTrue="1">
      <formula>INDIRECT("E"&amp;ROW())="Await Client Approval"</formula>
    </cfRule>
    <cfRule type="expression" dxfId="19881" priority="19101" stopIfTrue="1">
      <formula>INDIRECT("E"&amp;ROW())="SCOPE SURVEY"</formula>
    </cfRule>
    <cfRule type="expression" dxfId="19880" priority="19102" stopIfTrue="1">
      <formula>INDIRECT("E"&amp;ROW())="Priced"</formula>
    </cfRule>
    <cfRule type="expression" dxfId="19879" priority="19103" stopIfTrue="1">
      <formula>INDIRECT("E"&amp;ROW())="Sent for pricing"</formula>
    </cfRule>
    <cfRule type="expression" dxfId="19878" priority="19104" stopIfTrue="1">
      <formula>INDIRECT("E"&amp;ROW())="Await"</formula>
    </cfRule>
    <cfRule type="expression" dxfId="19877" priority="19105" stopIfTrue="1">
      <formula>INDIRECT("E"&amp;ROW())="CLEANSED"</formula>
    </cfRule>
    <cfRule type="expression" dxfId="19876" priority="19106" stopIfTrue="1">
      <formula>INDIRECT("E"&amp;ROW())="PM TO CLEANSE"</formula>
    </cfRule>
    <cfRule type="expression" dxfId="19875" priority="19107" stopIfTrue="1">
      <formula>INDIRECT("E"&amp;ROW())="Survey Received"</formula>
    </cfRule>
    <cfRule type="expression" dxfId="19874" priority="19108" stopIfTrue="1">
      <formula>INDIRECT("E"&amp;ROW())="Survey Booked"</formula>
    </cfRule>
  </conditionalFormatting>
  <conditionalFormatting sqref="A117:I126">
    <cfRule type="expression" dxfId="19873" priority="20540">
      <formula>INDIRECT("D"&amp;ROW())="Yes"</formula>
    </cfRule>
    <cfRule type="expression" dxfId="19872" priority="20541" stopIfTrue="1">
      <formula>INDIRECT("E"&amp;ROW())="Recall Required"</formula>
    </cfRule>
    <cfRule type="expression" dxfId="19871" priority="20542" stopIfTrue="1">
      <formula>INDIRECT("E"&amp;ROW())="Supply Only"</formula>
    </cfRule>
    <cfRule type="expression" dxfId="19870" priority="20543" stopIfTrue="1">
      <formula>INDIRECT("E"&amp;ROW())="Part Fitted"</formula>
    </cfRule>
    <cfRule type="expression" dxfId="19869" priority="20544" stopIfTrue="1">
      <formula>INDIRECT("E"&amp;ROW())="confirmed"</formula>
    </cfRule>
    <cfRule type="expression" dxfId="19868" priority="20545" stopIfTrue="1">
      <formula>INDIRECT("E"&amp;ROW())="Duplicate"</formula>
    </cfRule>
    <cfRule type="expression" dxfId="19867" priority="20546" stopIfTrue="1">
      <formula>INDIRECT("E"&amp;ROW())="Handed Back"</formula>
    </cfRule>
    <cfRule type="expression" dxfId="19866" priority="20547" stopIfTrue="1">
      <formula>INDIRECT("E"&amp;ROW())="Refusal"</formula>
    </cfRule>
    <cfRule type="expression" dxfId="19865" priority="20548" stopIfTrue="1">
      <formula>INDIRECT("E"&amp;ROW())="No Access install"</formula>
    </cfRule>
    <cfRule type="expression" dxfId="19864" priority="20549" stopIfTrue="1">
      <formula>INDIRECT("E"&amp;ROW())="No Access survey"</formula>
    </cfRule>
    <cfRule type="expression" dxfId="19863" priority="20550" stopIfTrue="1">
      <formula>INDIRECT("E"&amp;ROW())="NWR"</formula>
    </cfRule>
    <cfRule type="expression" dxfId="19862" priority="20551" stopIfTrue="1">
      <formula>INDIRECT("E"&amp;ROW())="Cancelled"</formula>
    </cfRule>
    <cfRule type="expression" dxfId="19861" priority="20552" stopIfTrue="1">
      <formula>INDIRECT("E"&amp;ROW())="On hold"</formula>
    </cfRule>
    <cfRule type="expression" dxfId="19860" priority="20553" stopIfTrue="1">
      <formula>INDIRECT("E"&amp;ROW())="Handed Over"</formula>
    </cfRule>
    <cfRule type="expression" dxfId="19859" priority="20554" stopIfTrue="1">
      <formula>INDIRECT("E"&amp;ROW())="Fitted"</formula>
    </cfRule>
    <cfRule type="expression" dxfId="19858" priority="20555" stopIfTrue="1">
      <formula>INDIRECT("E"&amp;ROW())="Booked to fit"</formula>
    </cfRule>
    <cfRule type="expression" dxfId="19857" priority="20556" stopIfTrue="1">
      <formula>INDIRECT("E"&amp;ROW())="Delivered To Depot/Container"</formula>
    </cfRule>
    <cfRule type="expression" dxfId="19856" priority="20557" stopIfTrue="1">
      <formula>INDIRECT("E"&amp;ROW())="Called Off"</formula>
    </cfRule>
    <cfRule type="expression" dxfId="19855" priority="20558" stopIfTrue="1">
      <formula>INDIRECT("E"&amp;ROW())="Await Client Approval"</formula>
    </cfRule>
    <cfRule type="expression" dxfId="19854" priority="20559" stopIfTrue="1">
      <formula>INDIRECT("E"&amp;ROW())="SCOPE SURVEY"</formula>
    </cfRule>
    <cfRule type="expression" dxfId="19853" priority="20560" stopIfTrue="1">
      <formula>INDIRECT("E"&amp;ROW())="Priced"</formula>
    </cfRule>
    <cfRule type="expression" dxfId="19852" priority="20561" stopIfTrue="1">
      <formula>INDIRECT("E"&amp;ROW())="Sent for pricing"</formula>
    </cfRule>
    <cfRule type="expression" dxfId="19851" priority="20562" stopIfTrue="1">
      <formula>INDIRECT("E"&amp;ROW())="Await"</formula>
    </cfRule>
    <cfRule type="expression" dxfId="19850" priority="20563" stopIfTrue="1">
      <formula>INDIRECT("E"&amp;ROW())="CLEANSED"</formula>
    </cfRule>
    <cfRule type="expression" dxfId="19849" priority="20564" stopIfTrue="1">
      <formula>INDIRECT("E"&amp;ROW())="PM TO CLEANSE"</formula>
    </cfRule>
    <cfRule type="expression" dxfId="19848" priority="20565" stopIfTrue="1">
      <formula>INDIRECT("E"&amp;ROW())="Survey Received"</formula>
    </cfRule>
    <cfRule type="expression" dxfId="19847" priority="20566" stopIfTrue="1">
      <formula>INDIRECT("E"&amp;ROW())="Survey Booked"</formula>
    </cfRule>
  </conditionalFormatting>
  <conditionalFormatting sqref="A174:I179 A236:I240 A262:I266 I271 I274:I280 I284:I294 A379:I380 H401:I401 A411:I412 I313:I315 A314:I314 A316:I321 I183:I192">
    <cfRule type="expression" dxfId="19846" priority="20014" stopIfTrue="1">
      <formula>INDIRECT("E"&amp;ROW())="Fitted"</formula>
    </cfRule>
  </conditionalFormatting>
  <conditionalFormatting sqref="A174:I179 A236:I240 A262:I266 I271 I279:I280 A379:I380 H401:I401 A411:I412 A290:I294 I313 A314:I314 I315 A316:I321 I286:I289">
    <cfRule type="expression" dxfId="19845" priority="20002" stopIfTrue="1">
      <formula>INDIRECT("E"&amp;ROW())="Supply Only"</formula>
    </cfRule>
  </conditionalFormatting>
  <conditionalFormatting sqref="A174:I179 A236:I240 A262:I266 I271 I279:I280 I286:I294 A379:I380 A396:I400 H401:I401 A402:I402 A411:I412 I464:I473 I487">
    <cfRule type="expression" dxfId="19844" priority="20005" stopIfTrue="1">
      <formula>INDIRECT("E"&amp;ROW())="Duplicate"</formula>
    </cfRule>
    <cfRule type="expression" dxfId="19843" priority="20006" stopIfTrue="1">
      <formula>INDIRECT("E"&amp;ROW())="Handed Back"</formula>
    </cfRule>
    <cfRule type="expression" dxfId="19842" priority="20007" stopIfTrue="1">
      <formula>INDIRECT("E"&amp;ROW())="Refusal"</formula>
    </cfRule>
    <cfRule type="expression" dxfId="19841" priority="20008" stopIfTrue="1">
      <formula>INDIRECT("E"&amp;ROW())="No Access install"</formula>
    </cfRule>
    <cfRule type="expression" dxfId="19840" priority="20009" stopIfTrue="1">
      <formula>INDIRECT("E"&amp;ROW())="No Access survey"</formula>
    </cfRule>
    <cfRule type="expression" dxfId="19839" priority="20010" stopIfTrue="1">
      <formula>INDIRECT("E"&amp;ROW())="NWR"</formula>
    </cfRule>
    <cfRule type="expression" dxfId="19838" priority="20011" stopIfTrue="1">
      <formula>INDIRECT("E"&amp;ROW())="Cancelled"</formula>
    </cfRule>
    <cfRule type="expression" dxfId="19837" priority="20012" stopIfTrue="1">
      <formula>INDIRECT("E"&amp;ROW())="On hold"</formula>
    </cfRule>
    <cfRule type="expression" dxfId="19836" priority="20013" stopIfTrue="1">
      <formula>INDIRECT("E"&amp;ROW())="Handed Over"</formula>
    </cfRule>
  </conditionalFormatting>
  <conditionalFormatting sqref="A174:I179 A236:I240 A262:I266 I271 I279:I280 I286:I294 A379:I380 H401:I401 A411:I412 I464:I473 A486:H486 I487 A488:H494 A396:I400 A402:I402">
    <cfRule type="expression" dxfId="19835" priority="20004" stopIfTrue="1">
      <formula>INDIRECT("E"&amp;ROW())="confirmed"</formula>
    </cfRule>
  </conditionalFormatting>
  <conditionalFormatting sqref="A174:I179 A236:I240 A262:I266 I271 I279:I280 I286:I294 A379:I380 H401:I401 A411:I412 I464:I473 A486:H486 I487 A488:H494">
    <cfRule type="expression" dxfId="19834" priority="20003" stopIfTrue="1">
      <formula>INDIRECT("E"&amp;ROW())="Part Fitted"</formula>
    </cfRule>
  </conditionalFormatting>
  <conditionalFormatting sqref="A174:I179 I183:I192 A236:I240 A262:I266 I271 I274:I280 I284:I289 A290:I294 I313:I315 A314:I314 A316:I321 A334:I344 A379:I380 A385:I393 A396:I400 H401:I401 A402:I402 A411:I412 A451:I451 I464:I473 I487">
    <cfRule type="expression" dxfId="19833" priority="20023" stopIfTrue="1">
      <formula>INDIRECT("E"&amp;ROW())="CLEANSED"</formula>
    </cfRule>
    <cfRule type="expression" dxfId="19832" priority="20024" stopIfTrue="1">
      <formula>INDIRECT("E"&amp;ROW())="PM TO CLEANSE"</formula>
    </cfRule>
  </conditionalFormatting>
  <conditionalFormatting sqref="A174:I179 I183:I192 A236:I240 A262:I266 I271 I274:I280 I284:I289 A290:I294 I313:I315 A314:I314 A379:I380 A396:I400 H401:I401 A402:I402 A411:I412 I464:I473 I487 A316:I321 A486:H486 A488:H494 A334:I344 I384 A385:I393 I428 A451:I451">
    <cfRule type="expression" dxfId="19831" priority="20022" stopIfTrue="1">
      <formula>INDIRECT("E"&amp;ROW())="Await"</formula>
    </cfRule>
  </conditionalFormatting>
  <conditionalFormatting sqref="A174:I179 I183:I192 A236:I240 A262:I266 I271 I274:I280 I284:I294 I313:I314 A379:I380 A396:I400 H401:I401 A402:I402 A411:I412 I464:I473 I487">
    <cfRule type="expression" dxfId="19830" priority="20016" stopIfTrue="1">
      <formula>INDIRECT("E"&amp;ROW())="Delivered To Depot/Container"</formula>
    </cfRule>
    <cfRule type="expression" dxfId="19829" priority="20017" stopIfTrue="1">
      <formula>INDIRECT("E"&amp;ROW())="Called Off"</formula>
    </cfRule>
    <cfRule type="expression" dxfId="19828" priority="20018" stopIfTrue="1">
      <formula>INDIRECT("E"&amp;ROW())="Await Client Approval"</formula>
    </cfRule>
    <cfRule type="expression" dxfId="19827" priority="20019" stopIfTrue="1">
      <formula>INDIRECT("E"&amp;ROW())="SCOPE SURVEY"</formula>
    </cfRule>
    <cfRule type="expression" dxfId="19826" priority="20020" stopIfTrue="1">
      <formula>INDIRECT("E"&amp;ROW())="Priced"</formula>
    </cfRule>
    <cfRule type="expression" dxfId="19825" priority="20021" stopIfTrue="1">
      <formula>INDIRECT("E"&amp;ROW())="Sent for pricing"</formula>
    </cfRule>
    <cfRule type="expression" dxfId="19824" priority="20026" stopIfTrue="1">
      <formula>INDIRECT("E"&amp;ROW())="Survey Booked"</formula>
    </cfRule>
  </conditionalFormatting>
  <conditionalFormatting sqref="A174:I179 I183:I192 A236:I240 A262:I266 I271 I274:I280 I284:I294 I313:I314 A379:I380 H401:I401 A411:I412 A396:I400 A402:I402">
    <cfRule type="expression" dxfId="19823" priority="20015" stopIfTrue="1">
      <formula>INDIRECT("E"&amp;ROW())="Booked to fit"</formula>
    </cfRule>
  </conditionalFormatting>
  <conditionalFormatting sqref="A174:I179 I183:I192 A236:I240 A262:I266 I271 I274:I280 I284:I294 I313:I315 A314:I314 A316:I321 A334:I344 A379:I380 A385:I393 A396:I400 H401:I401 A402:I402 A411:I412 A451:I451 I464:I473 I487 I384 I428 A486:H486 A488:H494">
    <cfRule type="expression" dxfId="19822" priority="20025" stopIfTrue="1">
      <formula>INDIRECT("E"&amp;ROW())="Survey Received"</formula>
    </cfRule>
  </conditionalFormatting>
  <conditionalFormatting sqref="A196:I201 A334:I344 A274:H280 A290:H294">
    <cfRule type="expression" dxfId="19821" priority="18346" stopIfTrue="1">
      <formula>INDIRECT("E"&amp;ROW())="Priced"</formula>
    </cfRule>
  </conditionalFormatting>
  <conditionalFormatting sqref="A196:I201 A334:I344 A406:I412 A486:H486 A488:H494">
    <cfRule type="expression" dxfId="19820" priority="18343" stopIfTrue="1">
      <formula>INDIRECT("E"&amp;ROW())="Called Off"</formula>
    </cfRule>
  </conditionalFormatting>
  <conditionalFormatting sqref="A196:I201 A406:I412 A334:I344 A385:I393 A396:I400 A398:F402 H398:I402 A402:I402 A486:H486 A488:H494">
    <cfRule type="expression" dxfId="19819" priority="18342" stopIfTrue="1">
      <formula>INDIRECT("E"&amp;ROW())="Delivered To Depot/Container"</formula>
    </cfRule>
  </conditionalFormatting>
  <conditionalFormatting sqref="A196:I201 A406:I412">
    <cfRule type="expression" dxfId="19818" priority="18326">
      <formula>INDIRECT("D"&amp;ROW())="Yes"</formula>
    </cfRule>
    <cfRule type="expression" dxfId="19817" priority="18327" stopIfTrue="1">
      <formula>INDIRECT("E"&amp;ROW())="Recall Required"</formula>
    </cfRule>
    <cfRule type="expression" dxfId="19816" priority="18328" stopIfTrue="1">
      <formula>INDIRECT("E"&amp;ROW())="Supply Only"</formula>
    </cfRule>
    <cfRule type="expression" dxfId="19815" priority="18329" stopIfTrue="1">
      <formula>INDIRECT("E"&amp;ROW())="Part Fitted"</formula>
    </cfRule>
    <cfRule type="expression" dxfId="19814" priority="18330" stopIfTrue="1">
      <formula>INDIRECT("E"&amp;ROW())="confirmed"</formula>
    </cfRule>
    <cfRule type="expression" dxfId="19813" priority="18331" stopIfTrue="1">
      <formula>INDIRECT("E"&amp;ROW())="Duplicate"</formula>
    </cfRule>
    <cfRule type="expression" dxfId="19812" priority="18332" stopIfTrue="1">
      <formula>INDIRECT("E"&amp;ROW())="Handed Back"</formula>
    </cfRule>
    <cfRule type="expression" dxfId="19811" priority="18333" stopIfTrue="1">
      <formula>INDIRECT("E"&amp;ROW())="Refusal"</formula>
    </cfRule>
    <cfRule type="expression" dxfId="19810" priority="18334" stopIfTrue="1">
      <formula>INDIRECT("E"&amp;ROW())="No Access install"</formula>
    </cfRule>
    <cfRule type="expression" dxfId="19809" priority="18335" stopIfTrue="1">
      <formula>INDIRECT("E"&amp;ROW())="No Access survey"</formula>
    </cfRule>
    <cfRule type="expression" dxfId="19808" priority="18336" stopIfTrue="1">
      <formula>INDIRECT("E"&amp;ROW())="NWR"</formula>
    </cfRule>
    <cfRule type="expression" dxfId="19807" priority="18337" stopIfTrue="1">
      <formula>INDIRECT("E"&amp;ROW())="Cancelled"</formula>
    </cfRule>
    <cfRule type="expression" dxfId="19806" priority="18338" stopIfTrue="1">
      <formula>INDIRECT("E"&amp;ROW())="On hold"</formula>
    </cfRule>
    <cfRule type="expression" dxfId="19805" priority="18339" stopIfTrue="1">
      <formula>INDIRECT("E"&amp;ROW())="Handed Over"</formula>
    </cfRule>
    <cfRule type="expression" dxfId="19804" priority="18340" stopIfTrue="1">
      <formula>INDIRECT("E"&amp;ROW())="Fitted"</formula>
    </cfRule>
    <cfRule type="expression" dxfId="19803" priority="18341" stopIfTrue="1">
      <formula>INDIRECT("E"&amp;ROW())="Booked to fit"</formula>
    </cfRule>
    <cfRule type="expression" dxfId="19802" priority="18344" stopIfTrue="1">
      <formula>INDIRECT("E"&amp;ROW())="Await Client Approval"</formula>
    </cfRule>
    <cfRule type="expression" dxfId="19801" priority="18345" stopIfTrue="1">
      <formula>INDIRECT("E"&amp;ROW())="SCOPE SURVEY"</formula>
    </cfRule>
  </conditionalFormatting>
  <conditionalFormatting sqref="A196:I201">
    <cfRule type="expression" dxfId="19800" priority="18347" stopIfTrue="1">
      <formula>INDIRECT("E"&amp;ROW())="Sent for pricing"</formula>
    </cfRule>
    <cfRule type="expression" dxfId="19799" priority="18348" stopIfTrue="1">
      <formula>INDIRECT("E"&amp;ROW())="Await"</formula>
    </cfRule>
    <cfRule type="expression" dxfId="19798" priority="18349" stopIfTrue="1">
      <formula>INDIRECT("E"&amp;ROW())="CLEANSED"</formula>
    </cfRule>
    <cfRule type="expression" dxfId="19797" priority="18350" stopIfTrue="1">
      <formula>INDIRECT("E"&amp;ROW())="PM TO CLEANSE"</formula>
    </cfRule>
    <cfRule type="expression" dxfId="19796" priority="18351" stopIfTrue="1">
      <formula>INDIRECT("E"&amp;ROW())="Survey Received"</formula>
    </cfRule>
    <cfRule type="expression" dxfId="19795" priority="18352" stopIfTrue="1">
      <formula>INDIRECT("E"&amp;ROW())="Survey Booked"</formula>
    </cfRule>
  </conditionalFormatting>
  <conditionalFormatting sqref="A205:I205">
    <cfRule type="expression" dxfId="19794" priority="19622">
      <formula>INDIRECT("D"&amp;ROW())="Yes"</formula>
    </cfRule>
    <cfRule type="expression" dxfId="19793" priority="19623" stopIfTrue="1">
      <formula>INDIRECT("E"&amp;ROW())="Recall Required"</formula>
    </cfRule>
    <cfRule type="expression" dxfId="19792" priority="19624" stopIfTrue="1">
      <formula>INDIRECT("E"&amp;ROW())="Supply Only"</formula>
    </cfRule>
    <cfRule type="expression" dxfId="19791" priority="19625" stopIfTrue="1">
      <formula>INDIRECT("E"&amp;ROW())="Part Fitted"</formula>
    </cfRule>
    <cfRule type="expression" dxfId="19790" priority="19626" stopIfTrue="1">
      <formula>INDIRECT("E"&amp;ROW())="confirmed"</formula>
    </cfRule>
    <cfRule type="expression" dxfId="19789" priority="19627" stopIfTrue="1">
      <formula>INDIRECT("E"&amp;ROW())="Duplicate"</formula>
    </cfRule>
    <cfRule type="expression" dxfId="19788" priority="19628" stopIfTrue="1">
      <formula>INDIRECT("E"&amp;ROW())="Handed Back"</formula>
    </cfRule>
    <cfRule type="expression" dxfId="19787" priority="19629" stopIfTrue="1">
      <formula>INDIRECT("E"&amp;ROW())="Refusal"</formula>
    </cfRule>
    <cfRule type="expression" dxfId="19786" priority="19630" stopIfTrue="1">
      <formula>INDIRECT("E"&amp;ROW())="No Access install"</formula>
    </cfRule>
    <cfRule type="expression" dxfId="19785" priority="19631" stopIfTrue="1">
      <formula>INDIRECT("E"&amp;ROW())="No Access survey"</formula>
    </cfRule>
    <cfRule type="expression" dxfId="19784" priority="19632" stopIfTrue="1">
      <formula>INDIRECT("E"&amp;ROW())="NWR"</formula>
    </cfRule>
    <cfRule type="expression" dxfId="19783" priority="19633" stopIfTrue="1">
      <formula>INDIRECT("E"&amp;ROW())="Cancelled"</formula>
    </cfRule>
    <cfRule type="expression" dxfId="19782" priority="19634" stopIfTrue="1">
      <formula>INDIRECT("E"&amp;ROW())="On hold"</formula>
    </cfRule>
    <cfRule type="expression" dxfId="19781" priority="19635" stopIfTrue="1">
      <formula>INDIRECT("E"&amp;ROW())="Handed Over"</formula>
    </cfRule>
    <cfRule type="expression" dxfId="19780" priority="19636" stopIfTrue="1">
      <formula>INDIRECT("E"&amp;ROW())="Fitted"</formula>
    </cfRule>
    <cfRule type="expression" dxfId="19779" priority="19637" stopIfTrue="1">
      <formula>INDIRECT("E"&amp;ROW())="Booked to fit"</formula>
    </cfRule>
    <cfRule type="expression" dxfId="19778" priority="19638" stopIfTrue="1">
      <formula>INDIRECT("E"&amp;ROW())="Delivered To Depot/Container"</formula>
    </cfRule>
    <cfRule type="expression" dxfId="19777" priority="19639" stopIfTrue="1">
      <formula>INDIRECT("E"&amp;ROW())="Called Off"</formula>
    </cfRule>
    <cfRule type="expression" dxfId="19776" priority="19640" stopIfTrue="1">
      <formula>INDIRECT("E"&amp;ROW())="Await Client Approval"</formula>
    </cfRule>
    <cfRule type="expression" dxfId="19775" priority="19641" stopIfTrue="1">
      <formula>INDIRECT("E"&amp;ROW())="SCOPE SURVEY"</formula>
    </cfRule>
    <cfRule type="expression" dxfId="19774" priority="19642" stopIfTrue="1">
      <formula>INDIRECT("E"&amp;ROW())="Priced"</formula>
    </cfRule>
    <cfRule type="expression" dxfId="19773" priority="19643" stopIfTrue="1">
      <formula>INDIRECT("E"&amp;ROW())="Sent for pricing"</formula>
    </cfRule>
    <cfRule type="expression" dxfId="19772" priority="19644" stopIfTrue="1">
      <formula>INDIRECT("E"&amp;ROW())="Await"</formula>
    </cfRule>
    <cfRule type="expression" dxfId="19771" priority="19645" stopIfTrue="1">
      <formula>INDIRECT("E"&amp;ROW())="CLEANSED"</formula>
    </cfRule>
    <cfRule type="expression" dxfId="19770" priority="19646" stopIfTrue="1">
      <formula>INDIRECT("E"&amp;ROW())="PM TO CLEANSE"</formula>
    </cfRule>
    <cfRule type="expression" dxfId="19769" priority="19647" stopIfTrue="1">
      <formula>INDIRECT("E"&amp;ROW())="Survey Received"</formula>
    </cfRule>
    <cfRule type="expression" dxfId="19768" priority="19648" stopIfTrue="1">
      <formula>INDIRECT("E"&amp;ROW())="Survey Booked"</formula>
    </cfRule>
  </conditionalFormatting>
  <conditionalFormatting sqref="A235:I237">
    <cfRule type="expression" dxfId="19767" priority="19298">
      <formula>INDIRECT("D"&amp;ROW())="Yes"</formula>
    </cfRule>
    <cfRule type="expression" dxfId="19766" priority="19299" stopIfTrue="1">
      <formula>INDIRECT("E"&amp;ROW())="Recall Required"</formula>
    </cfRule>
    <cfRule type="expression" dxfId="19765" priority="19300" stopIfTrue="1">
      <formula>INDIRECT("E"&amp;ROW())="Supply Only"</formula>
    </cfRule>
    <cfRule type="expression" dxfId="19764" priority="19301" stopIfTrue="1">
      <formula>INDIRECT("E"&amp;ROW())="Part Fitted"</formula>
    </cfRule>
    <cfRule type="expression" dxfId="19763" priority="19302" stopIfTrue="1">
      <formula>INDIRECT("E"&amp;ROW())="confirmed"</formula>
    </cfRule>
    <cfRule type="expression" dxfId="19762" priority="19303" stopIfTrue="1">
      <formula>INDIRECT("E"&amp;ROW())="Duplicate"</formula>
    </cfRule>
    <cfRule type="expression" dxfId="19761" priority="19304" stopIfTrue="1">
      <formula>INDIRECT("E"&amp;ROW())="Handed Back"</formula>
    </cfRule>
    <cfRule type="expression" dxfId="19760" priority="19305" stopIfTrue="1">
      <formula>INDIRECT("E"&amp;ROW())="Refusal"</formula>
    </cfRule>
    <cfRule type="expression" dxfId="19759" priority="19306" stopIfTrue="1">
      <formula>INDIRECT("E"&amp;ROW())="No Access install"</formula>
    </cfRule>
    <cfRule type="expression" dxfId="19758" priority="19307" stopIfTrue="1">
      <formula>INDIRECT("E"&amp;ROW())="No Access survey"</formula>
    </cfRule>
    <cfRule type="expression" dxfId="19757" priority="19308" stopIfTrue="1">
      <formula>INDIRECT("E"&amp;ROW())="NWR"</formula>
    </cfRule>
    <cfRule type="expression" dxfId="19756" priority="19309" stopIfTrue="1">
      <formula>INDIRECT("E"&amp;ROW())="Cancelled"</formula>
    </cfRule>
    <cfRule type="expression" dxfId="19755" priority="19310" stopIfTrue="1">
      <formula>INDIRECT("E"&amp;ROW())="On hold"</formula>
    </cfRule>
    <cfRule type="expression" dxfId="19754" priority="19311" stopIfTrue="1">
      <formula>INDIRECT("E"&amp;ROW())="Handed Over"</formula>
    </cfRule>
    <cfRule type="expression" dxfId="19753" priority="19312" stopIfTrue="1">
      <formula>INDIRECT("E"&amp;ROW())="Fitted"</formula>
    </cfRule>
    <cfRule type="expression" dxfId="19752" priority="19313" stopIfTrue="1">
      <formula>INDIRECT("E"&amp;ROW())="Booked to fit"</formula>
    </cfRule>
    <cfRule type="expression" dxfId="19751" priority="19314" stopIfTrue="1">
      <formula>INDIRECT("E"&amp;ROW())="Delivered To Depot/Container"</formula>
    </cfRule>
    <cfRule type="expression" dxfId="19750" priority="19315" stopIfTrue="1">
      <formula>INDIRECT("E"&amp;ROW())="Called Off"</formula>
    </cfRule>
    <cfRule type="expression" dxfId="19749" priority="19316" stopIfTrue="1">
      <formula>INDIRECT("E"&amp;ROW())="Await Client Approval"</formula>
    </cfRule>
    <cfRule type="expression" dxfId="19748" priority="19317" stopIfTrue="1">
      <formula>INDIRECT("E"&amp;ROW())="SCOPE SURVEY"</formula>
    </cfRule>
    <cfRule type="expression" dxfId="19747" priority="19318" stopIfTrue="1">
      <formula>INDIRECT("E"&amp;ROW())="Priced"</formula>
    </cfRule>
    <cfRule type="expression" dxfId="19746" priority="19319" stopIfTrue="1">
      <formula>INDIRECT("E"&amp;ROW())="Sent for pricing"</formula>
    </cfRule>
    <cfRule type="expression" dxfId="19745" priority="19320" stopIfTrue="1">
      <formula>INDIRECT("E"&amp;ROW())="Await"</formula>
    </cfRule>
    <cfRule type="expression" dxfId="19744" priority="19321" stopIfTrue="1">
      <formula>INDIRECT("E"&amp;ROW())="CLEANSED"</formula>
    </cfRule>
    <cfRule type="expression" dxfId="19743" priority="19322" stopIfTrue="1">
      <formula>INDIRECT("E"&amp;ROW())="PM TO CLEANSE"</formula>
    </cfRule>
    <cfRule type="expression" dxfId="19742" priority="19323" stopIfTrue="1">
      <formula>INDIRECT("E"&amp;ROW())="Survey Received"</formula>
    </cfRule>
    <cfRule type="expression" dxfId="19741" priority="19324" stopIfTrue="1">
      <formula>INDIRECT("E"&amp;ROW())="Survey Booked"</formula>
    </cfRule>
  </conditionalFormatting>
  <conditionalFormatting sqref="A284:I285 A385:I393 A396:I400 A398:F402 H398:I402 A402:I402 A451:I451 A486:H486 A488:H494 A349:H354">
    <cfRule type="expression" dxfId="19740" priority="18312" stopIfTrue="1">
      <formula>INDIRECT("E"&amp;ROW())="Handed Over"</formula>
    </cfRule>
  </conditionalFormatting>
  <conditionalFormatting sqref="A284:I285 I270:I280 A274:H280">
    <cfRule type="expression" dxfId="19739" priority="18301" stopIfTrue="1">
      <formula>INDIRECT("E"&amp;ROW())="Supply Only"</formula>
    </cfRule>
  </conditionalFormatting>
  <conditionalFormatting sqref="A284:I285">
    <cfRule type="expression" dxfId="19738" priority="18302" stopIfTrue="1">
      <formula>INDIRECT("E"&amp;ROW())="Part Fitted"</formula>
    </cfRule>
    <cfRule type="expression" dxfId="19737" priority="18303" stopIfTrue="1">
      <formula>INDIRECT("E"&amp;ROW())="confirmed"</formula>
    </cfRule>
    <cfRule type="expression" dxfId="19736" priority="18304" stopIfTrue="1">
      <formula>INDIRECT("E"&amp;ROW())="Duplicate"</formula>
    </cfRule>
    <cfRule type="expression" dxfId="19735" priority="18305" stopIfTrue="1">
      <formula>INDIRECT("E"&amp;ROW())="Handed Back"</formula>
    </cfRule>
    <cfRule type="expression" dxfId="19734" priority="18306" stopIfTrue="1">
      <formula>INDIRECT("E"&amp;ROW())="Refusal"</formula>
    </cfRule>
    <cfRule type="expression" dxfId="19733" priority="18307" stopIfTrue="1">
      <formula>INDIRECT("E"&amp;ROW())="No Access install"</formula>
    </cfRule>
    <cfRule type="expression" dxfId="19732" priority="18308" stopIfTrue="1">
      <formula>INDIRECT("E"&amp;ROW())="No Access survey"</formula>
    </cfRule>
    <cfRule type="expression" dxfId="19731" priority="18309" stopIfTrue="1">
      <formula>INDIRECT("E"&amp;ROW())="NWR"</formula>
    </cfRule>
    <cfRule type="expression" dxfId="19730" priority="18310" stopIfTrue="1">
      <formula>INDIRECT("E"&amp;ROW())="Cancelled"</formula>
    </cfRule>
    <cfRule type="expression" dxfId="19729" priority="18311" stopIfTrue="1">
      <formula>INDIRECT("E"&amp;ROW())="On hold"</formula>
    </cfRule>
  </conditionalFormatting>
  <conditionalFormatting sqref="A314:I321">
    <cfRule type="expression" dxfId="19728" priority="16532" stopIfTrue="1">
      <formula>INDIRECT("E"&amp;ROW())="Booked to fit"</formula>
    </cfRule>
    <cfRule type="expression" dxfId="19727" priority="16533" stopIfTrue="1">
      <formula>INDIRECT("E"&amp;ROW())="Delivered To Depot/Container"</formula>
    </cfRule>
    <cfRule type="expression" dxfId="19726" priority="16534" stopIfTrue="1">
      <formula>INDIRECT("E"&amp;ROW())="Called Off"</formula>
    </cfRule>
  </conditionalFormatting>
  <conditionalFormatting sqref="A325:I345 A348:H349 A357:H363 I366:I372">
    <cfRule type="expression" dxfId="19725" priority="16233" stopIfTrue="1">
      <formula>INDIRECT("E"&amp;ROW())="Handed Over"</formula>
    </cfRule>
  </conditionalFormatting>
  <conditionalFormatting sqref="A378:I380">
    <cfRule type="expression" dxfId="19724" priority="19946">
      <formula>INDIRECT("D"&amp;ROW())="Yes"</formula>
    </cfRule>
    <cfRule type="expression" dxfId="19723" priority="19947" stopIfTrue="1">
      <formula>INDIRECT("E"&amp;ROW())="Recall Required"</formula>
    </cfRule>
    <cfRule type="expression" dxfId="19722" priority="19948" stopIfTrue="1">
      <formula>INDIRECT("E"&amp;ROW())="Supply Only"</formula>
    </cfRule>
    <cfRule type="expression" dxfId="19721" priority="19949" stopIfTrue="1">
      <formula>INDIRECT("E"&amp;ROW())="Part Fitted"</formula>
    </cfRule>
    <cfRule type="expression" dxfId="19720" priority="19950" stopIfTrue="1">
      <formula>INDIRECT("E"&amp;ROW())="confirmed"</formula>
    </cfRule>
    <cfRule type="expression" dxfId="19719" priority="19951" stopIfTrue="1">
      <formula>INDIRECT("E"&amp;ROW())="Duplicate"</formula>
    </cfRule>
    <cfRule type="expression" dxfId="19718" priority="19952" stopIfTrue="1">
      <formula>INDIRECT("E"&amp;ROW())="Handed Back"</formula>
    </cfRule>
    <cfRule type="expression" dxfId="19717" priority="19953" stopIfTrue="1">
      <formula>INDIRECT("E"&amp;ROW())="Refusal"</formula>
    </cfRule>
    <cfRule type="expression" dxfId="19716" priority="19954" stopIfTrue="1">
      <formula>INDIRECT("E"&amp;ROW())="No Access install"</formula>
    </cfRule>
    <cfRule type="expression" dxfId="19715" priority="19955" stopIfTrue="1">
      <formula>INDIRECT("E"&amp;ROW())="No Access survey"</formula>
    </cfRule>
    <cfRule type="expression" dxfId="19714" priority="19956" stopIfTrue="1">
      <formula>INDIRECT("E"&amp;ROW())="NWR"</formula>
    </cfRule>
    <cfRule type="expression" dxfId="19713" priority="19957" stopIfTrue="1">
      <formula>INDIRECT("E"&amp;ROW())="Cancelled"</formula>
    </cfRule>
    <cfRule type="expression" dxfId="19712" priority="19958" stopIfTrue="1">
      <formula>INDIRECT("E"&amp;ROW())="On hold"</formula>
    </cfRule>
    <cfRule type="expression" dxfId="19711" priority="19959" stopIfTrue="1">
      <formula>INDIRECT("E"&amp;ROW())="Handed Over"</formula>
    </cfRule>
    <cfRule type="expression" dxfId="19710" priority="19960" stopIfTrue="1">
      <formula>INDIRECT("E"&amp;ROW())="Fitted"</formula>
    </cfRule>
    <cfRule type="expression" dxfId="19709" priority="19961" stopIfTrue="1">
      <formula>INDIRECT("E"&amp;ROW())="Booked to fit"</formula>
    </cfRule>
    <cfRule type="expression" dxfId="19708" priority="19962" stopIfTrue="1">
      <formula>INDIRECT("E"&amp;ROW())="Delivered To Depot/Container"</formula>
    </cfRule>
    <cfRule type="expression" dxfId="19707" priority="19963" stopIfTrue="1">
      <formula>INDIRECT("E"&amp;ROW())="Called Off"</formula>
    </cfRule>
    <cfRule type="expression" dxfId="19706" priority="19964" stopIfTrue="1">
      <formula>INDIRECT("E"&amp;ROW())="Await Client Approval"</formula>
    </cfRule>
    <cfRule type="expression" dxfId="19705" priority="19965" stopIfTrue="1">
      <formula>INDIRECT("E"&amp;ROW())="SCOPE SURVEY"</formula>
    </cfRule>
    <cfRule type="expression" dxfId="19704" priority="19966" stopIfTrue="1">
      <formula>INDIRECT("E"&amp;ROW())="Priced"</formula>
    </cfRule>
    <cfRule type="expression" dxfId="19703" priority="19967" stopIfTrue="1">
      <formula>INDIRECT("E"&amp;ROW())="Sent for pricing"</formula>
    </cfRule>
    <cfRule type="expression" dxfId="19702" priority="19968" stopIfTrue="1">
      <formula>INDIRECT("E"&amp;ROW())="Await"</formula>
    </cfRule>
    <cfRule type="expression" dxfId="19701" priority="19969" stopIfTrue="1">
      <formula>INDIRECT("E"&amp;ROW())="CLEANSED"</formula>
    </cfRule>
    <cfRule type="expression" dxfId="19700" priority="19970" stopIfTrue="1">
      <formula>INDIRECT("E"&amp;ROW())="PM TO CLEANSE"</formula>
    </cfRule>
    <cfRule type="expression" dxfId="19699" priority="19971" stopIfTrue="1">
      <formula>INDIRECT("E"&amp;ROW())="Survey Received"</formula>
    </cfRule>
    <cfRule type="expression" dxfId="19698" priority="19972" stopIfTrue="1">
      <formula>INDIRECT("E"&amp;ROW())="Survey Booked"</formula>
    </cfRule>
  </conditionalFormatting>
  <conditionalFormatting sqref="A379:I380 H401 A262:I266 I271 I279:I280 A236:I240 A174:I179 A411:I412">
    <cfRule type="expression" dxfId="19697" priority="20001" stopIfTrue="1">
      <formula>INDIRECT("E"&amp;ROW())="Recall Required"</formula>
    </cfRule>
  </conditionalFormatting>
  <conditionalFormatting sqref="A384:I384 A428:I428">
    <cfRule type="expression" dxfId="19696" priority="18123" stopIfTrue="1">
      <formula>INDIRECT("E"&amp;ROW())="Handed Over"</formula>
    </cfRule>
    <cfRule type="expression" dxfId="19695" priority="18126" stopIfTrue="1">
      <formula>INDIRECT("E"&amp;ROW())="Delivered To Depot/Container"</formula>
    </cfRule>
  </conditionalFormatting>
  <conditionalFormatting sqref="A390:I392 A320:I321 A271:H271 E132:H132 A150:I157 E174 I206:I210 E208 A214:I219 E240 E264 I298:I309 A375:I380 A425:I425 A452:I452 A496:I496">
    <cfRule type="expression" dxfId="19694" priority="18812">
      <formula>INDIRECT("D"&amp;ROW())="Yes"</formula>
    </cfRule>
  </conditionalFormatting>
  <conditionalFormatting sqref="A401:I401">
    <cfRule type="expression" dxfId="19693" priority="14795" stopIfTrue="1">
      <formula>INDIRECT("E"&amp;ROW())="Handed Back"</formula>
    </cfRule>
  </conditionalFormatting>
  <conditionalFormatting sqref="A464:I474 A487:I487">
    <cfRule type="expression" dxfId="19692" priority="16895">
      <formula>INDIRECT("D"&amp;ROW())="Yes"</formula>
    </cfRule>
    <cfRule type="expression" dxfId="19691" priority="16896" stopIfTrue="1">
      <formula>INDIRECT("E"&amp;ROW())="Recall Required"</formula>
    </cfRule>
    <cfRule type="expression" dxfId="19690" priority="16897" stopIfTrue="1">
      <formula>INDIRECT("E"&amp;ROW())="Supply Only"</formula>
    </cfRule>
    <cfRule type="expression" dxfId="19689" priority="16898" stopIfTrue="1">
      <formula>INDIRECT("E"&amp;ROW())="Part Fitted"</formula>
    </cfRule>
    <cfRule type="expression" dxfId="19688" priority="16899" stopIfTrue="1">
      <formula>INDIRECT("E"&amp;ROW())="confirmed"</formula>
    </cfRule>
    <cfRule type="expression" dxfId="19687" priority="16900" stopIfTrue="1">
      <formula>INDIRECT("E"&amp;ROW())="Duplicate"</formula>
    </cfRule>
    <cfRule type="expression" dxfId="19686" priority="16901" stopIfTrue="1">
      <formula>INDIRECT("E"&amp;ROW())="Handed Back"</formula>
    </cfRule>
    <cfRule type="expression" dxfId="19685" priority="16902" stopIfTrue="1">
      <formula>INDIRECT("E"&amp;ROW())="Refusal"</formula>
    </cfRule>
    <cfRule type="expression" dxfId="19684" priority="16903" stopIfTrue="1">
      <formula>INDIRECT("E"&amp;ROW())="No Access install"</formula>
    </cfRule>
    <cfRule type="expression" dxfId="19683" priority="16904" stopIfTrue="1">
      <formula>INDIRECT("E"&amp;ROW())="No Access survey"</formula>
    </cfRule>
    <cfRule type="expression" dxfId="19682" priority="16905" stopIfTrue="1">
      <formula>INDIRECT("E"&amp;ROW())="NWR"</formula>
    </cfRule>
    <cfRule type="expression" dxfId="19681" priority="16906" stopIfTrue="1">
      <formula>INDIRECT("E"&amp;ROW())="Cancelled"</formula>
    </cfRule>
    <cfRule type="expression" dxfId="19680" priority="16907" stopIfTrue="1">
      <formula>INDIRECT("E"&amp;ROW())="On hold"</formula>
    </cfRule>
    <cfRule type="expression" dxfId="19679" priority="16908" stopIfTrue="1">
      <formula>INDIRECT("E"&amp;ROW())="Handed Over"</formula>
    </cfRule>
    <cfRule type="expression" dxfId="19678" priority="16909" stopIfTrue="1">
      <formula>INDIRECT("E"&amp;ROW())="Fitted"</formula>
    </cfRule>
    <cfRule type="expression" dxfId="19677" priority="16910" stopIfTrue="1">
      <formula>INDIRECT("E"&amp;ROW())="Booked to fit"</formula>
    </cfRule>
    <cfRule type="expression" dxfId="19676" priority="16911" stopIfTrue="1">
      <formula>INDIRECT("E"&amp;ROW())="Delivered To Depot/Container"</formula>
    </cfRule>
    <cfRule type="expression" dxfId="19675" priority="16912" stopIfTrue="1">
      <formula>INDIRECT("E"&amp;ROW())="Called Off"</formula>
    </cfRule>
    <cfRule type="expression" dxfId="19674" priority="16913" stopIfTrue="1">
      <formula>INDIRECT("E"&amp;ROW())="Await Client Approval"</formula>
    </cfRule>
    <cfRule type="expression" dxfId="19673" priority="16914" stopIfTrue="1">
      <formula>INDIRECT("E"&amp;ROW())="SCOPE SURVEY"</formula>
    </cfRule>
    <cfRule type="expression" dxfId="19672" priority="16915" stopIfTrue="1">
      <formula>INDIRECT("E"&amp;ROW())="Priced"</formula>
    </cfRule>
    <cfRule type="expression" dxfId="19671" priority="16916" stopIfTrue="1">
      <formula>INDIRECT("E"&amp;ROW())="Sent for pricing"</formula>
    </cfRule>
    <cfRule type="expression" dxfId="19670" priority="16917" stopIfTrue="1">
      <formula>INDIRECT("E"&amp;ROW())="Await"</formula>
    </cfRule>
    <cfRule type="expression" dxfId="19669" priority="16918" stopIfTrue="1">
      <formula>INDIRECT("E"&amp;ROW())="CLEANSED"</formula>
    </cfRule>
  </conditionalFormatting>
  <conditionalFormatting sqref="A555:I555">
    <cfRule type="expression" dxfId="19668" priority="13578" stopIfTrue="1">
      <formula>INDIRECT("E"&amp;ROW())="Supply Only"</formula>
    </cfRule>
    <cfRule type="expression" dxfId="19667" priority="13604">
      <formula>INDIRECT("D"&amp;ROW())="Yes"</formula>
    </cfRule>
    <cfRule type="expression" dxfId="19666" priority="13607" stopIfTrue="1">
      <formula>INDIRECT("E"&amp;ROW())="Part Fitted"</formula>
    </cfRule>
    <cfRule type="expression" dxfId="19665" priority="13608" stopIfTrue="1">
      <formula>INDIRECT("E"&amp;ROW())="confirmed"</formula>
    </cfRule>
  </conditionalFormatting>
  <conditionalFormatting sqref="A605:I614">
    <cfRule type="expression" dxfId="19664" priority="10823">
      <formula>INDIRECT("D"&amp;ROW())="Yes"</formula>
    </cfRule>
  </conditionalFormatting>
  <conditionalFormatting sqref="A627:I631">
    <cfRule type="expression" dxfId="19663" priority="13787">
      <formula>INDIRECT("D"&amp;ROW())="Yes"</formula>
    </cfRule>
  </conditionalFormatting>
  <conditionalFormatting sqref="A630:I630">
    <cfRule type="expression" dxfId="19662" priority="13747" stopIfTrue="1">
      <formula>INDIRECT("E"&amp;ROW())="Handed Over"</formula>
    </cfRule>
    <cfRule type="expression" dxfId="19661" priority="13749" stopIfTrue="1">
      <formula>INDIRECT("E"&amp;ROW())="Refusal"</formula>
    </cfRule>
  </conditionalFormatting>
  <conditionalFormatting sqref="A630:I631">
    <cfRule type="expression" dxfId="19660" priority="13788" stopIfTrue="1">
      <formula>INDIRECT("E"&amp;ROW())="Recall Required"</formula>
    </cfRule>
  </conditionalFormatting>
  <conditionalFormatting sqref="A631:I631">
    <cfRule type="expression" dxfId="19659" priority="13924" stopIfTrue="1">
      <formula>INDIRECT("E"&amp;ROW())="Supply Only"</formula>
    </cfRule>
    <cfRule type="expression" dxfId="19658" priority="13925" stopIfTrue="1">
      <formula>INDIRECT("E"&amp;ROW())="Part Fitted"</formula>
    </cfRule>
    <cfRule type="expression" dxfId="19657" priority="13926" stopIfTrue="1">
      <formula>INDIRECT("E"&amp;ROW())="confirmed"</formula>
    </cfRule>
    <cfRule type="expression" dxfId="19656" priority="13927" stopIfTrue="1">
      <formula>INDIRECT("E"&amp;ROW())="Duplicate"</formula>
    </cfRule>
    <cfRule type="expression" dxfId="19655" priority="13928" stopIfTrue="1">
      <formula>INDIRECT("E"&amp;ROW())="Handed Back"</formula>
    </cfRule>
    <cfRule type="expression" dxfId="19654" priority="13929" stopIfTrue="1">
      <formula>INDIRECT("E"&amp;ROW())="Refusal"</formula>
    </cfRule>
    <cfRule type="expression" dxfId="19653" priority="13930" stopIfTrue="1">
      <formula>INDIRECT("E"&amp;ROW())="No Access install"</formula>
    </cfRule>
    <cfRule type="expression" dxfId="19652" priority="13931" stopIfTrue="1">
      <formula>INDIRECT("E"&amp;ROW())="No Access survey"</formula>
    </cfRule>
    <cfRule type="expression" dxfId="19651" priority="13932" stopIfTrue="1">
      <formula>INDIRECT("E"&amp;ROW())="NWR"</formula>
    </cfRule>
    <cfRule type="expression" dxfId="19650" priority="13933" stopIfTrue="1">
      <formula>INDIRECT("E"&amp;ROW())="Cancelled"</formula>
    </cfRule>
    <cfRule type="expression" dxfId="19649" priority="13934" stopIfTrue="1">
      <formula>INDIRECT("E"&amp;ROW())="On hold"</formula>
    </cfRule>
    <cfRule type="expression" dxfId="19648" priority="13935" stopIfTrue="1">
      <formula>INDIRECT("E"&amp;ROW())="Handed Over"</formula>
    </cfRule>
    <cfRule type="expression" dxfId="19647" priority="13936" stopIfTrue="1">
      <formula>INDIRECT("E"&amp;ROW())="Fitted"</formula>
    </cfRule>
    <cfRule type="expression" dxfId="19646" priority="13937" stopIfTrue="1">
      <formula>INDIRECT("E"&amp;ROW())="Booked to fit"</formula>
    </cfRule>
    <cfRule type="expression" dxfId="19645" priority="13938" stopIfTrue="1">
      <formula>INDIRECT("E"&amp;ROW())="Delivered To Depot/Container"</formula>
    </cfRule>
    <cfRule type="expression" dxfId="19644" priority="13939" stopIfTrue="1">
      <formula>INDIRECT("E"&amp;ROW())="Called Off"</formula>
    </cfRule>
    <cfRule type="expression" dxfId="19643" priority="13940" stopIfTrue="1">
      <formula>INDIRECT("E"&amp;ROW())="Await Client Approval"</formula>
    </cfRule>
    <cfRule type="expression" dxfId="19642" priority="13941" stopIfTrue="1">
      <formula>INDIRECT("E"&amp;ROW())="SCOPE SURVEY"</formula>
    </cfRule>
    <cfRule type="expression" dxfId="19641" priority="13942" stopIfTrue="1">
      <formula>INDIRECT("E"&amp;ROW())="Priced"</formula>
    </cfRule>
    <cfRule type="expression" dxfId="19640" priority="13943" stopIfTrue="1">
      <formula>INDIRECT("E"&amp;ROW())="Sent for pricing"</formula>
    </cfRule>
    <cfRule type="expression" dxfId="19639" priority="13944" stopIfTrue="1">
      <formula>INDIRECT("E"&amp;ROW())="Await"</formula>
    </cfRule>
    <cfRule type="expression" dxfId="19638" priority="13945" stopIfTrue="1">
      <formula>INDIRECT("E"&amp;ROW())="CLEANSED"</formula>
    </cfRule>
    <cfRule type="expression" dxfId="19637" priority="13946" stopIfTrue="1">
      <formula>INDIRECT("E"&amp;ROW())="PM TO CLEANSE"</formula>
    </cfRule>
    <cfRule type="expression" dxfId="19636" priority="13947" stopIfTrue="1">
      <formula>INDIRECT("E"&amp;ROW())="Survey Received"</formula>
    </cfRule>
    <cfRule type="expression" dxfId="19635" priority="13948" stopIfTrue="1">
      <formula>INDIRECT("E"&amp;ROW())="Survey Booked"</formula>
    </cfRule>
  </conditionalFormatting>
  <conditionalFormatting sqref="A636:I636">
    <cfRule type="expression" dxfId="19634" priority="8222">
      <formula>INDIRECT("D"&amp;ROW())="Yes"</formula>
    </cfRule>
  </conditionalFormatting>
  <conditionalFormatting sqref="A669:I669">
    <cfRule type="expression" dxfId="19633" priority="10609">
      <formula>INDIRECT("D"&amp;ROW())="Yes"</formula>
    </cfRule>
  </conditionalFormatting>
  <conditionalFormatting sqref="A670:I671">
    <cfRule type="expression" dxfId="19632" priority="10529">
      <formula>INDIRECT("D"&amp;ROW())="Yes"</formula>
    </cfRule>
  </conditionalFormatting>
  <conditionalFormatting sqref="A769:I769">
    <cfRule type="expression" dxfId="19631" priority="11146">
      <formula>INDIRECT("D"&amp;ROW())="Yes"</formula>
    </cfRule>
  </conditionalFormatting>
  <conditionalFormatting sqref="A770:I772">
    <cfRule type="expression" dxfId="19630" priority="11012" stopIfTrue="1">
      <formula>INDIRECT("E"&amp;ROW())="Recall Required"</formula>
    </cfRule>
  </conditionalFormatting>
  <conditionalFormatting sqref="A856:I857">
    <cfRule type="expression" dxfId="19629" priority="6963">
      <formula>INDIRECT("D"&amp;ROW())="Yes"</formula>
    </cfRule>
  </conditionalFormatting>
  <conditionalFormatting sqref="A881:I881">
    <cfRule type="expression" dxfId="19628" priority="8142">
      <formula>INDIRECT("D"&amp;ROW())="Yes"</formula>
    </cfRule>
  </conditionalFormatting>
  <conditionalFormatting sqref="A893:I893">
    <cfRule type="expression" dxfId="19627" priority="7147">
      <formula>INDIRECT("D"&amp;ROW())="Yes"</formula>
    </cfRule>
  </conditionalFormatting>
  <conditionalFormatting sqref="A950:I950">
    <cfRule type="expression" dxfId="19626" priority="7361">
      <formula>INDIRECT("D"&amp;ROW())="Yes"</formula>
    </cfRule>
  </conditionalFormatting>
  <conditionalFormatting sqref="A951:I951">
    <cfRule type="expression" dxfId="19625" priority="7254" stopIfTrue="1">
      <formula>INDIRECT("E"&amp;ROW())="Recall Required"</formula>
    </cfRule>
  </conditionalFormatting>
  <conditionalFormatting sqref="A1199:I1199">
    <cfRule type="expression" dxfId="19624" priority="7067">
      <formula>INDIRECT("D"&amp;ROW())="Yes"</formula>
    </cfRule>
    <cfRule type="expression" dxfId="19623" priority="7068" stopIfTrue="1">
      <formula>INDIRECT("E"&amp;ROW())="Recall Required"</formula>
    </cfRule>
  </conditionalFormatting>
  <conditionalFormatting sqref="A1010:I1010">
    <cfRule type="expression" dxfId="19622" priority="6907">
      <formula>INDIRECT("D"&amp;ROW())="Yes"</formula>
    </cfRule>
  </conditionalFormatting>
  <conditionalFormatting sqref="B130:D132 I132:I135 B140:D142 I143:I146 A334:I344 I384 A385:I393 A396:I400 H401:I401 A402:I402 I428 A451:I451 I313 A314:I314 A290:H294 I315 A316:I321 A49:D54 A65:I79">
    <cfRule type="expression" dxfId="19621" priority="19868" stopIfTrue="1">
      <formula>INDIRECT("E"&amp;ROW())="Part Fitted"</formula>
    </cfRule>
  </conditionalFormatting>
  <conditionalFormatting sqref="B130:D132 I132:I135 B140:D142 I143:I146">
    <cfRule type="expression" dxfId="19620" priority="19867" stopIfTrue="1">
      <formula>INDIRECT("E"&amp;ROW())="Supply Only"</formula>
    </cfRule>
  </conditionalFormatting>
  <conditionalFormatting sqref="B88:H88">
    <cfRule type="expression" dxfId="19619" priority="22322">
      <formula>INDIRECT("D"&amp;ROW())="Yes"</formula>
    </cfRule>
    <cfRule type="expression" dxfId="19618" priority="22323" stopIfTrue="1">
      <formula>INDIRECT("E"&amp;ROW())="Recall Required"</formula>
    </cfRule>
    <cfRule type="expression" dxfId="19617" priority="22324" stopIfTrue="1">
      <formula>INDIRECT("E"&amp;ROW())="Supply Only"</formula>
    </cfRule>
    <cfRule type="expression" dxfId="19616" priority="22325" stopIfTrue="1">
      <formula>INDIRECT("E"&amp;ROW())="Part Fitted"</formula>
    </cfRule>
    <cfRule type="expression" dxfId="19615" priority="22326" stopIfTrue="1">
      <formula>INDIRECT("E"&amp;ROW())="confirmed"</formula>
    </cfRule>
    <cfRule type="expression" dxfId="19614" priority="22327" stopIfTrue="1">
      <formula>INDIRECT("E"&amp;ROW())="Duplicate"</formula>
    </cfRule>
    <cfRule type="expression" dxfId="19613" priority="22328" stopIfTrue="1">
      <formula>INDIRECT("E"&amp;ROW())="Handed Back"</formula>
    </cfRule>
    <cfRule type="expression" dxfId="19612" priority="22329" stopIfTrue="1">
      <formula>INDIRECT("E"&amp;ROW())="Refusal"</formula>
    </cfRule>
    <cfRule type="expression" dxfId="19611" priority="22330" stopIfTrue="1">
      <formula>INDIRECT("E"&amp;ROW())="No Access install"</formula>
    </cfRule>
    <cfRule type="expression" dxfId="19610" priority="22331" stopIfTrue="1">
      <formula>INDIRECT("E"&amp;ROW())="No Access survey"</formula>
    </cfRule>
    <cfRule type="expression" dxfId="19609" priority="22332" stopIfTrue="1">
      <formula>INDIRECT("E"&amp;ROW())="NWR"</formula>
    </cfRule>
    <cfRule type="expression" dxfId="19608" priority="22333" stopIfTrue="1">
      <formula>INDIRECT("E"&amp;ROW())="Cancelled"</formula>
    </cfRule>
    <cfRule type="expression" dxfId="19607" priority="22334" stopIfTrue="1">
      <formula>INDIRECT("E"&amp;ROW())="On hold"</formula>
    </cfRule>
    <cfRule type="expression" dxfId="19606" priority="22335" stopIfTrue="1">
      <formula>INDIRECT("E"&amp;ROW())="Handed Over"</formula>
    </cfRule>
    <cfRule type="expression" dxfId="19605" priority="22336" stopIfTrue="1">
      <formula>INDIRECT("E"&amp;ROW())="Fitted"</formula>
    </cfRule>
    <cfRule type="expression" dxfId="19604" priority="22337" stopIfTrue="1">
      <formula>INDIRECT("E"&amp;ROW())="Booked to fit"</formula>
    </cfRule>
    <cfRule type="expression" dxfId="19603" priority="22338" stopIfTrue="1">
      <formula>INDIRECT("E"&amp;ROW())="Delivered To Depot/Container"</formula>
    </cfRule>
    <cfRule type="expression" dxfId="19602" priority="22339" stopIfTrue="1">
      <formula>INDIRECT("E"&amp;ROW())="Called Off"</formula>
    </cfRule>
    <cfRule type="expression" dxfId="19601" priority="22340" stopIfTrue="1">
      <formula>INDIRECT("E"&amp;ROW())="Await Client Approval"</formula>
    </cfRule>
    <cfRule type="expression" dxfId="19600" priority="22341" stopIfTrue="1">
      <formula>INDIRECT("E"&amp;ROW())="SCOPE SURVEY"</formula>
    </cfRule>
    <cfRule type="expression" dxfId="19599" priority="22342" stopIfTrue="1">
      <formula>INDIRECT("E"&amp;ROW())="Priced"</formula>
    </cfRule>
    <cfRule type="expression" dxfId="19598" priority="22343" stopIfTrue="1">
      <formula>INDIRECT("E"&amp;ROW())="Sent for pricing"</formula>
    </cfRule>
    <cfRule type="expression" dxfId="19597" priority="22344" stopIfTrue="1">
      <formula>INDIRECT("E"&amp;ROW())="Await"</formula>
    </cfRule>
    <cfRule type="expression" dxfId="19596" priority="22345" stopIfTrue="1">
      <formula>INDIRECT("E"&amp;ROW())="CLEANSED"</formula>
    </cfRule>
    <cfRule type="expression" dxfId="19595" priority="22346" stopIfTrue="1">
      <formula>INDIRECT("E"&amp;ROW())="PM TO CLEANSE"</formula>
    </cfRule>
    <cfRule type="expression" dxfId="19594" priority="22347" stopIfTrue="1">
      <formula>INDIRECT("E"&amp;ROW())="Survey Received"</formula>
    </cfRule>
    <cfRule type="expression" dxfId="19593" priority="22348" stopIfTrue="1">
      <formula>INDIRECT("E"&amp;ROW())="Survey Booked"</formula>
    </cfRule>
  </conditionalFormatting>
  <conditionalFormatting sqref="B366:H366">
    <cfRule type="expression" dxfId="19592" priority="15275">
      <formula>INDIRECT("D"&amp;ROW())="Yes"</formula>
    </cfRule>
    <cfRule type="expression" dxfId="19591" priority="15276" stopIfTrue="1">
      <formula>INDIRECT("E"&amp;ROW())="Recall Required"</formula>
    </cfRule>
    <cfRule type="expression" dxfId="19590" priority="15277" stopIfTrue="1">
      <formula>INDIRECT("E"&amp;ROW())="Supply Only"</formula>
    </cfRule>
    <cfRule type="expression" dxfId="19589" priority="15278" stopIfTrue="1">
      <formula>INDIRECT("E"&amp;ROW())="Part Fitted"</formula>
    </cfRule>
    <cfRule type="expression" dxfId="19588" priority="15279" stopIfTrue="1">
      <formula>INDIRECT("E"&amp;ROW())="confirmed"</formula>
    </cfRule>
    <cfRule type="expression" dxfId="19587" priority="15280" stopIfTrue="1">
      <formula>INDIRECT("E"&amp;ROW())="Duplicate"</formula>
    </cfRule>
    <cfRule type="expression" dxfId="19586" priority="15281" stopIfTrue="1">
      <formula>INDIRECT("E"&amp;ROW())="Handed Back"</formula>
    </cfRule>
    <cfRule type="expression" dxfId="19585" priority="15282" stopIfTrue="1">
      <formula>INDIRECT("E"&amp;ROW())="Refusal"</formula>
    </cfRule>
    <cfRule type="expression" dxfId="19584" priority="15283" stopIfTrue="1">
      <formula>INDIRECT("E"&amp;ROW())="No Access install"</formula>
    </cfRule>
    <cfRule type="expression" dxfId="19583" priority="15284" stopIfTrue="1">
      <formula>INDIRECT("E"&amp;ROW())="No Access survey"</formula>
    </cfRule>
    <cfRule type="expression" dxfId="19582" priority="15285" stopIfTrue="1">
      <formula>INDIRECT("E"&amp;ROW())="NWR"</formula>
    </cfRule>
    <cfRule type="expression" dxfId="19581" priority="15286" stopIfTrue="1">
      <formula>INDIRECT("E"&amp;ROW())="Cancelled"</formula>
    </cfRule>
    <cfRule type="expression" dxfId="19580" priority="15287" stopIfTrue="1">
      <formula>INDIRECT("E"&amp;ROW())="On hold"</formula>
    </cfRule>
    <cfRule type="expression" dxfId="19579" priority="15288" stopIfTrue="1">
      <formula>INDIRECT("E"&amp;ROW())="Handed Over"</formula>
    </cfRule>
    <cfRule type="expression" dxfId="19578" priority="15289" stopIfTrue="1">
      <formula>INDIRECT("E"&amp;ROW())="Fitted"</formula>
    </cfRule>
    <cfRule type="expression" dxfId="19577" priority="15290" stopIfTrue="1">
      <formula>INDIRECT("E"&amp;ROW())="Booked to fit"</formula>
    </cfRule>
    <cfRule type="expression" dxfId="19576" priority="15291" stopIfTrue="1">
      <formula>INDIRECT("E"&amp;ROW())="Delivered To Depot/Container"</formula>
    </cfRule>
    <cfRule type="expression" dxfId="19575" priority="15292" stopIfTrue="1">
      <formula>INDIRECT("E"&amp;ROW())="Called Off"</formula>
    </cfRule>
    <cfRule type="expression" dxfId="19574" priority="15293" stopIfTrue="1">
      <formula>INDIRECT("E"&amp;ROW())="Await Client Approval"</formula>
    </cfRule>
    <cfRule type="expression" dxfId="19573" priority="15294" stopIfTrue="1">
      <formula>INDIRECT("E"&amp;ROW())="SCOPE SURVEY"</formula>
    </cfRule>
    <cfRule type="expression" dxfId="19572" priority="15295" stopIfTrue="1">
      <formula>INDIRECT("E"&amp;ROW())="Priced"</formula>
    </cfRule>
    <cfRule type="expression" dxfId="19571" priority="15296" stopIfTrue="1">
      <formula>INDIRECT("E"&amp;ROW())="Sent for pricing"</formula>
    </cfRule>
    <cfRule type="expression" dxfId="19570" priority="15297" stopIfTrue="1">
      <formula>INDIRECT("E"&amp;ROW())="Await"</formula>
    </cfRule>
    <cfRule type="expression" dxfId="19569" priority="15298" stopIfTrue="1">
      <formula>INDIRECT("E"&amp;ROW())="CLEANSED"</formula>
    </cfRule>
    <cfRule type="expression" dxfId="19568" priority="15299" stopIfTrue="1">
      <formula>INDIRECT("E"&amp;ROW())="PM TO CLEANSE"</formula>
    </cfRule>
    <cfRule type="expression" dxfId="19567" priority="15300" stopIfTrue="1">
      <formula>INDIRECT("E"&amp;ROW())="Survey Received"</formula>
    </cfRule>
    <cfRule type="expression" dxfId="19566" priority="15301" stopIfTrue="1">
      <formula>INDIRECT("E"&amp;ROW())="Survey Booked"</formula>
    </cfRule>
  </conditionalFormatting>
  <conditionalFormatting sqref="E96:E97">
    <cfRule type="expression" dxfId="19565" priority="20783">
      <formula>INDIRECT("D"&amp;ROW())="Yes"</formula>
    </cfRule>
    <cfRule type="expression" dxfId="19564" priority="20784" stopIfTrue="1">
      <formula>INDIRECT("E"&amp;ROW())="Recall Required"</formula>
    </cfRule>
    <cfRule type="expression" dxfId="19563" priority="20785" stopIfTrue="1">
      <formula>INDIRECT("E"&amp;ROW())="Supply Only"</formula>
    </cfRule>
    <cfRule type="expression" dxfId="19562" priority="20786" stopIfTrue="1">
      <formula>INDIRECT("E"&amp;ROW())="Part Fitted"</formula>
    </cfRule>
    <cfRule type="expression" dxfId="19561" priority="20787" stopIfTrue="1">
      <formula>INDIRECT("E"&amp;ROW())="confirmed"</formula>
    </cfRule>
    <cfRule type="expression" dxfId="19560" priority="20788" stopIfTrue="1">
      <formula>INDIRECT("E"&amp;ROW())="Duplicate"</formula>
    </cfRule>
    <cfRule type="expression" dxfId="19559" priority="20789" stopIfTrue="1">
      <formula>INDIRECT("E"&amp;ROW())="Handed Back"</formula>
    </cfRule>
    <cfRule type="expression" dxfId="19558" priority="20790" stopIfTrue="1">
      <formula>INDIRECT("E"&amp;ROW())="Refusal"</formula>
    </cfRule>
    <cfRule type="expression" dxfId="19557" priority="20791" stopIfTrue="1">
      <formula>INDIRECT("E"&amp;ROW())="No Access install"</formula>
    </cfRule>
    <cfRule type="expression" dxfId="19556" priority="20792" stopIfTrue="1">
      <formula>INDIRECT("E"&amp;ROW())="No Access survey"</formula>
    </cfRule>
    <cfRule type="expression" dxfId="19555" priority="20793" stopIfTrue="1">
      <formula>INDIRECT("E"&amp;ROW())="NWR"</formula>
    </cfRule>
    <cfRule type="expression" dxfId="19554" priority="20794" stopIfTrue="1">
      <formula>INDIRECT("E"&amp;ROW())="Cancelled"</formula>
    </cfRule>
    <cfRule type="expression" dxfId="19553" priority="20795" stopIfTrue="1">
      <formula>INDIRECT("E"&amp;ROW())="On hold"</formula>
    </cfRule>
    <cfRule type="expression" dxfId="19552" priority="20796" stopIfTrue="1">
      <formula>INDIRECT("E"&amp;ROW())="Handed Over"</formula>
    </cfRule>
    <cfRule type="expression" dxfId="19551" priority="20797" stopIfTrue="1">
      <formula>INDIRECT("E"&amp;ROW())="Fitted"</formula>
    </cfRule>
    <cfRule type="expression" dxfId="19550" priority="20798" stopIfTrue="1">
      <formula>INDIRECT("E"&amp;ROW())="Booked to fit"</formula>
    </cfRule>
    <cfRule type="expression" dxfId="19549" priority="20799" stopIfTrue="1">
      <formula>INDIRECT("E"&amp;ROW())="Delivered To Depot/Container"</formula>
    </cfRule>
    <cfRule type="expression" dxfId="19548" priority="20800" stopIfTrue="1">
      <formula>INDIRECT("E"&amp;ROW())="Called Off"</formula>
    </cfRule>
    <cfRule type="expression" dxfId="19547" priority="20801" stopIfTrue="1">
      <formula>INDIRECT("E"&amp;ROW())="Await Client Approval"</formula>
    </cfRule>
    <cfRule type="expression" dxfId="19546" priority="20802" stopIfTrue="1">
      <formula>INDIRECT("E"&amp;ROW())="SCOPE SURVEY"</formula>
    </cfRule>
    <cfRule type="expression" dxfId="19545" priority="20803" stopIfTrue="1">
      <formula>INDIRECT("E"&amp;ROW())="Priced"</formula>
    </cfRule>
    <cfRule type="expression" dxfId="19544" priority="20804" stopIfTrue="1">
      <formula>INDIRECT("E"&amp;ROW())="Sent for pricing"</formula>
    </cfRule>
    <cfRule type="expression" dxfId="19543" priority="20805" stopIfTrue="1">
      <formula>INDIRECT("E"&amp;ROW())="Await"</formula>
    </cfRule>
    <cfRule type="expression" dxfId="19542" priority="20806" stopIfTrue="1">
      <formula>INDIRECT("E"&amp;ROW())="CLEANSED"</formula>
    </cfRule>
    <cfRule type="expression" dxfId="19541" priority="20807" stopIfTrue="1">
      <formula>INDIRECT("E"&amp;ROW())="PM TO CLEANSE"</formula>
    </cfRule>
    <cfRule type="expression" dxfId="19540" priority="20808" stopIfTrue="1">
      <formula>INDIRECT("E"&amp;ROW())="Survey Received"</formula>
    </cfRule>
    <cfRule type="expression" dxfId="19539" priority="20809" stopIfTrue="1">
      <formula>INDIRECT("E"&amp;ROW())="Survey Booked"</formula>
    </cfRule>
  </conditionalFormatting>
  <conditionalFormatting sqref="E108:E109">
    <cfRule type="expression" dxfId="19538" priority="19055">
      <formula>INDIRECT("D"&amp;ROW())="Yes"</formula>
    </cfRule>
    <cfRule type="expression" dxfId="19537" priority="19056" stopIfTrue="1">
      <formula>INDIRECT("E"&amp;ROW())="Recall Required"</formula>
    </cfRule>
    <cfRule type="expression" dxfId="19536" priority="19057" stopIfTrue="1">
      <formula>INDIRECT("E"&amp;ROW())="Supply Only"</formula>
    </cfRule>
    <cfRule type="expression" dxfId="19535" priority="19058" stopIfTrue="1">
      <formula>INDIRECT("E"&amp;ROW())="Part Fitted"</formula>
    </cfRule>
    <cfRule type="expression" dxfId="19534" priority="19059" stopIfTrue="1">
      <formula>INDIRECT("E"&amp;ROW())="confirmed"</formula>
    </cfRule>
    <cfRule type="expression" dxfId="19533" priority="19060" stopIfTrue="1">
      <formula>INDIRECT("E"&amp;ROW())="Duplicate"</formula>
    </cfRule>
    <cfRule type="expression" dxfId="19532" priority="19061" stopIfTrue="1">
      <formula>INDIRECT("E"&amp;ROW())="Handed Back"</formula>
    </cfRule>
    <cfRule type="expression" dxfId="19531" priority="19062" stopIfTrue="1">
      <formula>INDIRECT("E"&amp;ROW())="Refusal"</formula>
    </cfRule>
    <cfRule type="expression" dxfId="19530" priority="19063" stopIfTrue="1">
      <formula>INDIRECT("E"&amp;ROW())="No Access install"</formula>
    </cfRule>
    <cfRule type="expression" dxfId="19529" priority="19064" stopIfTrue="1">
      <formula>INDIRECT("E"&amp;ROW())="No Access survey"</formula>
    </cfRule>
    <cfRule type="expression" dxfId="19528" priority="19065" stopIfTrue="1">
      <formula>INDIRECT("E"&amp;ROW())="NWR"</formula>
    </cfRule>
    <cfRule type="expression" dxfId="19527" priority="19066" stopIfTrue="1">
      <formula>INDIRECT("E"&amp;ROW())="Cancelled"</formula>
    </cfRule>
    <cfRule type="expression" dxfId="19526" priority="19067" stopIfTrue="1">
      <formula>INDIRECT("E"&amp;ROW())="On hold"</formula>
    </cfRule>
    <cfRule type="expression" dxfId="19525" priority="19068" stopIfTrue="1">
      <formula>INDIRECT("E"&amp;ROW())="Handed Over"</formula>
    </cfRule>
    <cfRule type="expression" dxfId="19524" priority="19069" stopIfTrue="1">
      <formula>INDIRECT("E"&amp;ROW())="Fitted"</formula>
    </cfRule>
    <cfRule type="expression" dxfId="19523" priority="19070" stopIfTrue="1">
      <formula>INDIRECT("E"&amp;ROW())="Booked to fit"</formula>
    </cfRule>
    <cfRule type="expression" dxfId="19522" priority="19071" stopIfTrue="1">
      <formula>INDIRECT("E"&amp;ROW())="Delivered To Depot/Container"</formula>
    </cfRule>
    <cfRule type="expression" dxfId="19521" priority="19072" stopIfTrue="1">
      <formula>INDIRECT("E"&amp;ROW())="Called Off"</formula>
    </cfRule>
    <cfRule type="expression" dxfId="19520" priority="19073" stopIfTrue="1">
      <formula>INDIRECT("E"&amp;ROW())="Await Client Approval"</formula>
    </cfRule>
    <cfRule type="expression" dxfId="19519" priority="19074" stopIfTrue="1">
      <formula>INDIRECT("E"&amp;ROW())="SCOPE SURVEY"</formula>
    </cfRule>
    <cfRule type="expression" dxfId="19518" priority="19075" stopIfTrue="1">
      <formula>INDIRECT("E"&amp;ROW())="Priced"</formula>
    </cfRule>
    <cfRule type="expression" dxfId="19517" priority="19076" stopIfTrue="1">
      <formula>INDIRECT("E"&amp;ROW())="Sent for pricing"</formula>
    </cfRule>
    <cfRule type="expression" dxfId="19516" priority="19077" stopIfTrue="1">
      <formula>INDIRECT("E"&amp;ROW())="Await"</formula>
    </cfRule>
    <cfRule type="expression" dxfId="19515" priority="19078" stopIfTrue="1">
      <formula>INDIRECT("E"&amp;ROW())="CLEANSED"</formula>
    </cfRule>
    <cfRule type="expression" dxfId="19514" priority="19079" stopIfTrue="1">
      <formula>INDIRECT("E"&amp;ROW())="PM TO CLEANSE"</formula>
    </cfRule>
    <cfRule type="expression" dxfId="19513" priority="19080" stopIfTrue="1">
      <formula>INDIRECT("E"&amp;ROW())="Survey Received"</formula>
    </cfRule>
    <cfRule type="expression" dxfId="19512" priority="19081" stopIfTrue="1">
      <formula>INDIRECT("E"&amp;ROW())="Survey Booked"</formula>
    </cfRule>
  </conditionalFormatting>
  <conditionalFormatting sqref="E120:E121">
    <cfRule type="expression" dxfId="19511" priority="20513">
      <formula>INDIRECT("D"&amp;ROW())="Yes"</formula>
    </cfRule>
    <cfRule type="expression" dxfId="19510" priority="20514" stopIfTrue="1">
      <formula>INDIRECT("E"&amp;ROW())="Recall Required"</formula>
    </cfRule>
    <cfRule type="expression" dxfId="19509" priority="20515" stopIfTrue="1">
      <formula>INDIRECT("E"&amp;ROW())="Supply Only"</formula>
    </cfRule>
    <cfRule type="expression" dxfId="19508" priority="20516" stopIfTrue="1">
      <formula>INDIRECT("E"&amp;ROW())="Part Fitted"</formula>
    </cfRule>
    <cfRule type="expression" dxfId="19507" priority="20517" stopIfTrue="1">
      <formula>INDIRECT("E"&amp;ROW())="confirmed"</formula>
    </cfRule>
    <cfRule type="expression" dxfId="19506" priority="20518" stopIfTrue="1">
      <formula>INDIRECT("E"&amp;ROW())="Duplicate"</formula>
    </cfRule>
    <cfRule type="expression" dxfId="19505" priority="20519" stopIfTrue="1">
      <formula>INDIRECT("E"&amp;ROW())="Handed Back"</formula>
    </cfRule>
    <cfRule type="expression" dxfId="19504" priority="20520" stopIfTrue="1">
      <formula>INDIRECT("E"&amp;ROW())="Refusal"</formula>
    </cfRule>
    <cfRule type="expression" dxfId="19503" priority="20521" stopIfTrue="1">
      <formula>INDIRECT("E"&amp;ROW())="No Access install"</formula>
    </cfRule>
    <cfRule type="expression" dxfId="19502" priority="20522" stopIfTrue="1">
      <formula>INDIRECT("E"&amp;ROW())="No Access survey"</formula>
    </cfRule>
    <cfRule type="expression" dxfId="19501" priority="20523" stopIfTrue="1">
      <formula>INDIRECT("E"&amp;ROW())="NWR"</formula>
    </cfRule>
    <cfRule type="expression" dxfId="19500" priority="20524" stopIfTrue="1">
      <formula>INDIRECT("E"&amp;ROW())="Cancelled"</formula>
    </cfRule>
    <cfRule type="expression" dxfId="19499" priority="20525" stopIfTrue="1">
      <formula>INDIRECT("E"&amp;ROW())="On hold"</formula>
    </cfRule>
    <cfRule type="expression" dxfId="19498" priority="20526" stopIfTrue="1">
      <formula>INDIRECT("E"&amp;ROW())="Handed Over"</formula>
    </cfRule>
    <cfRule type="expression" dxfId="19497" priority="20527" stopIfTrue="1">
      <formula>INDIRECT("E"&amp;ROW())="Fitted"</formula>
    </cfRule>
    <cfRule type="expression" dxfId="19496" priority="20528" stopIfTrue="1">
      <formula>INDIRECT("E"&amp;ROW())="Booked to fit"</formula>
    </cfRule>
    <cfRule type="expression" dxfId="19495" priority="20529" stopIfTrue="1">
      <formula>INDIRECT("E"&amp;ROW())="Delivered To Depot/Container"</formula>
    </cfRule>
    <cfRule type="expression" dxfId="19494" priority="20530" stopIfTrue="1">
      <formula>INDIRECT("E"&amp;ROW())="Called Off"</formula>
    </cfRule>
    <cfRule type="expression" dxfId="19493" priority="20531" stopIfTrue="1">
      <formula>INDIRECT("E"&amp;ROW())="Await Client Approval"</formula>
    </cfRule>
    <cfRule type="expression" dxfId="19492" priority="20532" stopIfTrue="1">
      <formula>INDIRECT("E"&amp;ROW())="SCOPE SURVEY"</formula>
    </cfRule>
    <cfRule type="expression" dxfId="19491" priority="20533" stopIfTrue="1">
      <formula>INDIRECT("E"&amp;ROW())="Priced"</formula>
    </cfRule>
    <cfRule type="expression" dxfId="19490" priority="20534" stopIfTrue="1">
      <formula>INDIRECT("E"&amp;ROW())="Sent for pricing"</formula>
    </cfRule>
    <cfRule type="expression" dxfId="19489" priority="20535" stopIfTrue="1">
      <formula>INDIRECT("E"&amp;ROW())="Await"</formula>
    </cfRule>
    <cfRule type="expression" dxfId="19488" priority="20536" stopIfTrue="1">
      <formula>INDIRECT("E"&amp;ROW())="CLEANSED"</formula>
    </cfRule>
    <cfRule type="expression" dxfId="19487" priority="20537" stopIfTrue="1">
      <formula>INDIRECT("E"&amp;ROW())="PM TO CLEANSE"</formula>
    </cfRule>
    <cfRule type="expression" dxfId="19486" priority="20538" stopIfTrue="1">
      <formula>INDIRECT("E"&amp;ROW())="Survey Received"</formula>
    </cfRule>
    <cfRule type="expression" dxfId="19485" priority="20539" stopIfTrue="1">
      <formula>INDIRECT("E"&amp;ROW())="Survey Booked"</formula>
    </cfRule>
  </conditionalFormatting>
  <conditionalFormatting sqref="E142 I325:I345 I349 I366:I372">
    <cfRule type="expression" dxfId="19484" priority="19463" stopIfTrue="1">
      <formula>INDIRECT("E"&amp;ROW())="Part Fitted"</formula>
    </cfRule>
    <cfRule type="expression" dxfId="19483" priority="19464" stopIfTrue="1">
      <formula>INDIRECT("E"&amp;ROW())="confirmed"</formula>
    </cfRule>
    <cfRule type="expression" dxfId="19482" priority="19465" stopIfTrue="1">
      <formula>INDIRECT("E"&amp;ROW())="Duplicate"</formula>
    </cfRule>
    <cfRule type="expression" dxfId="19481" priority="19466" stopIfTrue="1">
      <formula>INDIRECT("E"&amp;ROW())="Handed Back"</formula>
    </cfRule>
  </conditionalFormatting>
  <conditionalFormatting sqref="E142 I349 I366:I372 I325:I345">
    <cfRule type="expression" dxfId="19480" priority="19462" stopIfTrue="1">
      <formula>INDIRECT("E"&amp;ROW())="Supply Only"</formula>
    </cfRule>
  </conditionalFormatting>
  <conditionalFormatting sqref="E142 I366:I372 I349">
    <cfRule type="expression" dxfId="19479" priority="19461" stopIfTrue="1">
      <formula>INDIRECT("E"&amp;ROW())="Recall Required"</formula>
    </cfRule>
  </conditionalFormatting>
  <conditionalFormatting sqref="E142">
    <cfRule type="expression" dxfId="19478" priority="19467" stopIfTrue="1">
      <formula>INDIRECT("E"&amp;ROW())="Refusal"</formula>
    </cfRule>
    <cfRule type="expression" dxfId="19477" priority="19468" stopIfTrue="1">
      <formula>INDIRECT("E"&amp;ROW())="No Access install"</formula>
    </cfRule>
    <cfRule type="expression" dxfId="19476" priority="19469" stopIfTrue="1">
      <formula>INDIRECT("E"&amp;ROW())="No Access survey"</formula>
    </cfRule>
    <cfRule type="expression" dxfId="19475" priority="19470" stopIfTrue="1">
      <formula>INDIRECT("E"&amp;ROW())="NWR"</formula>
    </cfRule>
    <cfRule type="expression" dxfId="19474" priority="19471" stopIfTrue="1">
      <formula>INDIRECT("E"&amp;ROW())="Cancelled"</formula>
    </cfRule>
    <cfRule type="expression" dxfId="19473" priority="19472" stopIfTrue="1">
      <formula>INDIRECT("E"&amp;ROW())="On hold"</formula>
    </cfRule>
    <cfRule type="expression" dxfId="19472" priority="19473" stopIfTrue="1">
      <formula>INDIRECT("E"&amp;ROW())="Handed Over"</formula>
    </cfRule>
    <cfRule type="expression" dxfId="19471" priority="19474" stopIfTrue="1">
      <formula>INDIRECT("E"&amp;ROW())="Fitted"</formula>
    </cfRule>
    <cfRule type="expression" dxfId="19470" priority="19475" stopIfTrue="1">
      <formula>INDIRECT("E"&amp;ROW())="Booked to fit"</formula>
    </cfRule>
    <cfRule type="expression" dxfId="19469" priority="19476" stopIfTrue="1">
      <formula>INDIRECT("E"&amp;ROW())="Delivered To Depot/Container"</formula>
    </cfRule>
    <cfRule type="expression" dxfId="19468" priority="19477" stopIfTrue="1">
      <formula>INDIRECT("E"&amp;ROW())="Called Off"</formula>
    </cfRule>
    <cfRule type="expression" dxfId="19467" priority="19478" stopIfTrue="1">
      <formula>INDIRECT("E"&amp;ROW())="Await Client Approval"</formula>
    </cfRule>
    <cfRule type="expression" dxfId="19466" priority="19479" stopIfTrue="1">
      <formula>INDIRECT("E"&amp;ROW())="SCOPE SURVEY"</formula>
    </cfRule>
    <cfRule type="expression" dxfId="19465" priority="19480" stopIfTrue="1">
      <formula>INDIRECT("E"&amp;ROW())="Priced"</formula>
    </cfRule>
    <cfRule type="expression" dxfId="19464" priority="19481" stopIfTrue="1">
      <formula>INDIRECT("E"&amp;ROW())="Sent for pricing"</formula>
    </cfRule>
    <cfRule type="expression" dxfId="19463" priority="19482" stopIfTrue="1">
      <formula>INDIRECT("E"&amp;ROW())="Await"</formula>
    </cfRule>
    <cfRule type="expression" dxfId="19462" priority="19483" stopIfTrue="1">
      <formula>INDIRECT("E"&amp;ROW())="CLEANSED"</formula>
    </cfRule>
    <cfRule type="expression" dxfId="19461" priority="19484" stopIfTrue="1">
      <formula>INDIRECT("E"&amp;ROW())="PM TO CLEANSE"</formula>
    </cfRule>
    <cfRule type="expression" dxfId="19460" priority="19485" stopIfTrue="1">
      <formula>INDIRECT("E"&amp;ROW())="Survey Received"</formula>
    </cfRule>
    <cfRule type="expression" dxfId="19459" priority="19486" stopIfTrue="1">
      <formula>INDIRECT("E"&amp;ROW())="Survey Booked"</formula>
    </cfRule>
  </conditionalFormatting>
  <conditionalFormatting sqref="E153:E154">
    <cfRule type="expression" dxfId="19458" priority="20081">
      <formula>INDIRECT("D"&amp;ROW())="Yes"</formula>
    </cfRule>
    <cfRule type="expression" dxfId="19457" priority="20082" stopIfTrue="1">
      <formula>INDIRECT("E"&amp;ROW())="Recall Required"</formula>
    </cfRule>
    <cfRule type="expression" dxfId="19456" priority="20083" stopIfTrue="1">
      <formula>INDIRECT("E"&amp;ROW())="Supply Only"</formula>
    </cfRule>
    <cfRule type="expression" dxfId="19455" priority="20084" stopIfTrue="1">
      <formula>INDIRECT("E"&amp;ROW())="Part Fitted"</formula>
    </cfRule>
    <cfRule type="expression" dxfId="19454" priority="20085" stopIfTrue="1">
      <formula>INDIRECT("E"&amp;ROW())="confirmed"</formula>
    </cfRule>
    <cfRule type="expression" dxfId="19453" priority="20086" stopIfTrue="1">
      <formula>INDIRECT("E"&amp;ROW())="Duplicate"</formula>
    </cfRule>
    <cfRule type="expression" dxfId="19452" priority="20087" stopIfTrue="1">
      <formula>INDIRECT("E"&amp;ROW())="Handed Back"</formula>
    </cfRule>
    <cfRule type="expression" dxfId="19451" priority="20088" stopIfTrue="1">
      <formula>INDIRECT("E"&amp;ROW())="Refusal"</formula>
    </cfRule>
    <cfRule type="expression" dxfId="19450" priority="20089" stopIfTrue="1">
      <formula>INDIRECT("E"&amp;ROW())="No Access install"</formula>
    </cfRule>
    <cfRule type="expression" dxfId="19449" priority="20090" stopIfTrue="1">
      <formula>INDIRECT("E"&amp;ROW())="No Access survey"</formula>
    </cfRule>
    <cfRule type="expression" dxfId="19448" priority="20091" stopIfTrue="1">
      <formula>INDIRECT("E"&amp;ROW())="NWR"</formula>
    </cfRule>
    <cfRule type="expression" dxfId="19447" priority="20092" stopIfTrue="1">
      <formula>INDIRECT("E"&amp;ROW())="Cancelled"</formula>
    </cfRule>
    <cfRule type="expression" dxfId="19446" priority="20093" stopIfTrue="1">
      <formula>INDIRECT("E"&amp;ROW())="On hold"</formula>
    </cfRule>
    <cfRule type="expression" dxfId="19445" priority="20094" stopIfTrue="1">
      <formula>INDIRECT("E"&amp;ROW())="Handed Over"</formula>
    </cfRule>
    <cfRule type="expression" dxfId="19444" priority="20095" stopIfTrue="1">
      <formula>INDIRECT("E"&amp;ROW())="Fitted"</formula>
    </cfRule>
    <cfRule type="expression" dxfId="19443" priority="20096" stopIfTrue="1">
      <formula>INDIRECT("E"&amp;ROW())="Booked to fit"</formula>
    </cfRule>
    <cfRule type="expression" dxfId="19442" priority="20097" stopIfTrue="1">
      <formula>INDIRECT("E"&amp;ROW())="Delivered To Depot/Container"</formula>
    </cfRule>
    <cfRule type="expression" dxfId="19441" priority="20098" stopIfTrue="1">
      <formula>INDIRECT("E"&amp;ROW())="Called Off"</formula>
    </cfRule>
    <cfRule type="expression" dxfId="19440" priority="20099" stopIfTrue="1">
      <formula>INDIRECT("E"&amp;ROW())="Await Client Approval"</formula>
    </cfRule>
    <cfRule type="expression" dxfId="19439" priority="20100" stopIfTrue="1">
      <formula>INDIRECT("E"&amp;ROW())="SCOPE SURVEY"</formula>
    </cfRule>
    <cfRule type="expression" dxfId="19438" priority="20101" stopIfTrue="1">
      <formula>INDIRECT("E"&amp;ROW())="Priced"</formula>
    </cfRule>
    <cfRule type="expression" dxfId="19437" priority="20102" stopIfTrue="1">
      <formula>INDIRECT("E"&amp;ROW())="Sent for pricing"</formula>
    </cfRule>
    <cfRule type="expression" dxfId="19436" priority="20103" stopIfTrue="1">
      <formula>INDIRECT("E"&amp;ROW())="Await"</formula>
    </cfRule>
    <cfRule type="expression" dxfId="19435" priority="20104" stopIfTrue="1">
      <formula>INDIRECT("E"&amp;ROW())="CLEANSED"</formula>
    </cfRule>
    <cfRule type="expression" dxfId="19434" priority="20105" stopIfTrue="1">
      <formula>INDIRECT("E"&amp;ROW())="PM TO CLEANSE"</formula>
    </cfRule>
    <cfRule type="expression" dxfId="19433" priority="20106" stopIfTrue="1">
      <formula>INDIRECT("E"&amp;ROW())="Survey Received"</formula>
    </cfRule>
    <cfRule type="expression" dxfId="19432" priority="20107" stopIfTrue="1">
      <formula>INDIRECT("E"&amp;ROW())="Survey Booked"</formula>
    </cfRule>
  </conditionalFormatting>
  <conditionalFormatting sqref="E274:E275">
    <cfRule type="expression" dxfId="19431" priority="18785">
      <formula>INDIRECT("D"&amp;ROW())="Yes"</formula>
    </cfRule>
    <cfRule type="expression" dxfId="19430" priority="18786" stopIfTrue="1">
      <formula>INDIRECT("E"&amp;ROW())="Recall Required"</formula>
    </cfRule>
    <cfRule type="expression" dxfId="19429" priority="18787" stopIfTrue="1">
      <formula>INDIRECT("E"&amp;ROW())="Supply Only"</formula>
    </cfRule>
    <cfRule type="expression" dxfId="19428" priority="18788" stopIfTrue="1">
      <formula>INDIRECT("E"&amp;ROW())="Part Fitted"</formula>
    </cfRule>
    <cfRule type="expression" dxfId="19427" priority="18789" stopIfTrue="1">
      <formula>INDIRECT("E"&amp;ROW())="confirmed"</formula>
    </cfRule>
    <cfRule type="expression" dxfId="19426" priority="18790" stopIfTrue="1">
      <formula>INDIRECT("E"&amp;ROW())="Duplicate"</formula>
    </cfRule>
    <cfRule type="expression" dxfId="19425" priority="18791" stopIfTrue="1">
      <formula>INDIRECT("E"&amp;ROW())="Handed Back"</formula>
    </cfRule>
    <cfRule type="expression" dxfId="19424" priority="18792" stopIfTrue="1">
      <formula>INDIRECT("E"&amp;ROW())="Refusal"</formula>
    </cfRule>
    <cfRule type="expression" dxfId="19423" priority="18793" stopIfTrue="1">
      <formula>INDIRECT("E"&amp;ROW())="No Access install"</formula>
    </cfRule>
    <cfRule type="expression" dxfId="19422" priority="18794" stopIfTrue="1">
      <formula>INDIRECT("E"&amp;ROW())="No Access survey"</formula>
    </cfRule>
    <cfRule type="expression" dxfId="19421" priority="18795" stopIfTrue="1">
      <formula>INDIRECT("E"&amp;ROW())="NWR"</formula>
    </cfRule>
    <cfRule type="expression" dxfId="19420" priority="18796" stopIfTrue="1">
      <formula>INDIRECT("E"&amp;ROW())="Cancelled"</formula>
    </cfRule>
    <cfRule type="expression" dxfId="19419" priority="18797" stopIfTrue="1">
      <formula>INDIRECT("E"&amp;ROW())="On hold"</formula>
    </cfRule>
    <cfRule type="expression" dxfId="19418" priority="18798" stopIfTrue="1">
      <formula>INDIRECT("E"&amp;ROW())="Handed Over"</formula>
    </cfRule>
    <cfRule type="expression" dxfId="19417" priority="18799" stopIfTrue="1">
      <formula>INDIRECT("E"&amp;ROW())="Fitted"</formula>
    </cfRule>
    <cfRule type="expression" dxfId="19416" priority="18800" stopIfTrue="1">
      <formula>INDIRECT("E"&amp;ROW())="Booked to fit"</formula>
    </cfRule>
    <cfRule type="expression" dxfId="19415" priority="18801" stopIfTrue="1">
      <formula>INDIRECT("E"&amp;ROW())="Delivered To Depot/Container"</formula>
    </cfRule>
    <cfRule type="expression" dxfId="19414" priority="18802" stopIfTrue="1">
      <formula>INDIRECT("E"&amp;ROW())="Called Off"</formula>
    </cfRule>
    <cfRule type="expression" dxfId="19413" priority="18803" stopIfTrue="1">
      <formula>INDIRECT("E"&amp;ROW())="Await Client Approval"</formula>
    </cfRule>
    <cfRule type="expression" dxfId="19412" priority="18804" stopIfTrue="1">
      <formula>INDIRECT("E"&amp;ROW())="SCOPE SURVEY"</formula>
    </cfRule>
    <cfRule type="expression" dxfId="19411" priority="18805" stopIfTrue="1">
      <formula>INDIRECT("E"&amp;ROW())="Priced"</formula>
    </cfRule>
    <cfRule type="expression" dxfId="19410" priority="18806" stopIfTrue="1">
      <formula>INDIRECT("E"&amp;ROW())="Sent for pricing"</formula>
    </cfRule>
    <cfRule type="expression" dxfId="19409" priority="18807" stopIfTrue="1">
      <formula>INDIRECT("E"&amp;ROW())="Await"</formula>
    </cfRule>
    <cfRule type="expression" dxfId="19408" priority="18808" stopIfTrue="1">
      <formula>INDIRECT("E"&amp;ROW())="CLEANSED"</formula>
    </cfRule>
    <cfRule type="expression" dxfId="19407" priority="18809" stopIfTrue="1">
      <formula>INDIRECT("E"&amp;ROW())="PM TO CLEANSE"</formula>
    </cfRule>
    <cfRule type="expression" dxfId="19406" priority="18810" stopIfTrue="1">
      <formula>INDIRECT("E"&amp;ROW())="Survey Received"</formula>
    </cfRule>
    <cfRule type="expression" dxfId="19405" priority="18811" stopIfTrue="1">
      <formula>INDIRECT("E"&amp;ROW())="Survey Booked"</formula>
    </cfRule>
  </conditionalFormatting>
  <conditionalFormatting sqref="E288:E290">
    <cfRule type="expression" dxfId="19404" priority="16448" stopIfTrue="1">
      <formula>INDIRECT("E"&amp;ROW())="On hold"</formula>
    </cfRule>
    <cfRule type="expression" dxfId="19403" priority="16449" stopIfTrue="1">
      <formula>INDIRECT("E"&amp;ROW())="Handed Over"</formula>
    </cfRule>
    <cfRule type="expression" dxfId="19402" priority="16450" stopIfTrue="1">
      <formula>INDIRECT("E"&amp;ROW())="Fitted"</formula>
    </cfRule>
    <cfRule type="expression" dxfId="19401" priority="16451" stopIfTrue="1">
      <formula>INDIRECT("E"&amp;ROW())="Booked to fit"</formula>
    </cfRule>
    <cfRule type="expression" dxfId="19400" priority="16452" stopIfTrue="1">
      <formula>INDIRECT("E"&amp;ROW())="Delivered To Depot/Container"</formula>
    </cfRule>
    <cfRule type="expression" dxfId="19399" priority="16453" stopIfTrue="1">
      <formula>INDIRECT("E"&amp;ROW())="Called Off"</formula>
    </cfRule>
    <cfRule type="expression" dxfId="19398" priority="16454" stopIfTrue="1">
      <formula>INDIRECT("E"&amp;ROW())="Await Client Approval"</formula>
    </cfRule>
    <cfRule type="expression" dxfId="19397" priority="16455" stopIfTrue="1">
      <formula>INDIRECT("E"&amp;ROW())="SCOPE SURVEY"</formula>
    </cfRule>
    <cfRule type="expression" dxfId="19396" priority="16456" stopIfTrue="1">
      <formula>INDIRECT("E"&amp;ROW())="Priced"</formula>
    </cfRule>
    <cfRule type="expression" dxfId="19395" priority="16457" stopIfTrue="1">
      <formula>INDIRECT("E"&amp;ROW())="Sent for pricing"</formula>
    </cfRule>
    <cfRule type="expression" dxfId="19394" priority="16458" stopIfTrue="1">
      <formula>INDIRECT("E"&amp;ROW())="Await"</formula>
    </cfRule>
    <cfRule type="expression" dxfId="19393" priority="16459" stopIfTrue="1">
      <formula>INDIRECT("E"&amp;ROW())="CLEANSED"</formula>
    </cfRule>
    <cfRule type="expression" dxfId="19392" priority="16460" stopIfTrue="1">
      <formula>INDIRECT("E"&amp;ROW())="PM TO CLEANSE"</formula>
    </cfRule>
    <cfRule type="expression" dxfId="19391" priority="16461" stopIfTrue="1">
      <formula>INDIRECT("E"&amp;ROW())="Survey Received"</formula>
    </cfRule>
    <cfRule type="expression" dxfId="19390" priority="16462" stopIfTrue="1">
      <formula>INDIRECT("E"&amp;ROW())="Survey Booked"</formula>
    </cfRule>
  </conditionalFormatting>
  <conditionalFormatting sqref="E288:E291">
    <cfRule type="expression" dxfId="19389" priority="16436">
      <formula>INDIRECT("D"&amp;ROW())="Yes"</formula>
    </cfRule>
    <cfRule type="expression" dxfId="19388" priority="16437" stopIfTrue="1">
      <formula>INDIRECT("E"&amp;ROW())="Recall Required"</formula>
    </cfRule>
    <cfRule type="expression" dxfId="19387" priority="16438" stopIfTrue="1">
      <formula>INDIRECT("E"&amp;ROW())="Supply Only"</formula>
    </cfRule>
    <cfRule type="expression" dxfId="19386" priority="16439" stopIfTrue="1">
      <formula>INDIRECT("E"&amp;ROW())="Part Fitted"</formula>
    </cfRule>
    <cfRule type="expression" dxfId="19385" priority="16440" stopIfTrue="1">
      <formula>INDIRECT("E"&amp;ROW())="confirmed"</formula>
    </cfRule>
    <cfRule type="expression" dxfId="19384" priority="16441" stopIfTrue="1">
      <formula>INDIRECT("E"&amp;ROW())="Duplicate"</formula>
    </cfRule>
    <cfRule type="expression" dxfId="19383" priority="16442" stopIfTrue="1">
      <formula>INDIRECT("E"&amp;ROW())="Handed Back"</formula>
    </cfRule>
    <cfRule type="expression" dxfId="19382" priority="16443" stopIfTrue="1">
      <formula>INDIRECT("E"&amp;ROW())="Refusal"</formula>
    </cfRule>
    <cfRule type="expression" dxfId="19381" priority="16444" stopIfTrue="1">
      <formula>INDIRECT("E"&amp;ROW())="No Access install"</formula>
    </cfRule>
    <cfRule type="expression" dxfId="19380" priority="16445" stopIfTrue="1">
      <formula>INDIRECT("E"&amp;ROW())="No Access survey"</formula>
    </cfRule>
    <cfRule type="expression" dxfId="19379" priority="16446" stopIfTrue="1">
      <formula>INDIRECT("E"&amp;ROW())="NWR"</formula>
    </cfRule>
    <cfRule type="expression" dxfId="19378" priority="16447" stopIfTrue="1">
      <formula>INDIRECT("E"&amp;ROW())="Cancelled"</formula>
    </cfRule>
  </conditionalFormatting>
  <conditionalFormatting sqref="E291">
    <cfRule type="expression" dxfId="19377" priority="18581" stopIfTrue="1">
      <formula>INDIRECT("E"&amp;ROW())="On hold"</formula>
    </cfRule>
    <cfRule type="expression" dxfId="19376" priority="18582" stopIfTrue="1">
      <formula>INDIRECT("E"&amp;ROW())="Handed Over"</formula>
    </cfRule>
    <cfRule type="expression" dxfId="19375" priority="18583" stopIfTrue="1">
      <formula>INDIRECT("E"&amp;ROW())="Fitted"</formula>
    </cfRule>
    <cfRule type="expression" dxfId="19374" priority="18584" stopIfTrue="1">
      <formula>INDIRECT("E"&amp;ROW())="Booked to fit"</formula>
    </cfRule>
    <cfRule type="expression" dxfId="19373" priority="18585" stopIfTrue="1">
      <formula>INDIRECT("E"&amp;ROW())="Delivered To Depot/Container"</formula>
    </cfRule>
    <cfRule type="expression" dxfId="19372" priority="18586" stopIfTrue="1">
      <formula>INDIRECT("E"&amp;ROW())="Called Off"</formula>
    </cfRule>
    <cfRule type="expression" dxfId="19371" priority="18587" stopIfTrue="1">
      <formula>INDIRECT("E"&amp;ROW())="Await Client Approval"</formula>
    </cfRule>
    <cfRule type="expression" dxfId="19370" priority="18588" stopIfTrue="1">
      <formula>INDIRECT("E"&amp;ROW())="SCOPE SURVEY"</formula>
    </cfRule>
    <cfRule type="expression" dxfId="19369" priority="18589" stopIfTrue="1">
      <formula>INDIRECT("E"&amp;ROW())="Priced"</formula>
    </cfRule>
    <cfRule type="expression" dxfId="19368" priority="18590" stopIfTrue="1">
      <formula>INDIRECT("E"&amp;ROW())="Sent for pricing"</formula>
    </cfRule>
    <cfRule type="expression" dxfId="19367" priority="18591" stopIfTrue="1">
      <formula>INDIRECT("E"&amp;ROW())="Await"</formula>
    </cfRule>
    <cfRule type="expression" dxfId="19366" priority="18592" stopIfTrue="1">
      <formula>INDIRECT("E"&amp;ROW())="CLEANSED"</formula>
    </cfRule>
    <cfRule type="expression" dxfId="19365" priority="18593" stopIfTrue="1">
      <formula>INDIRECT("E"&amp;ROW())="PM TO CLEANSE"</formula>
    </cfRule>
    <cfRule type="expression" dxfId="19364" priority="18594" stopIfTrue="1">
      <formula>INDIRECT("E"&amp;ROW())="Survey Received"</formula>
    </cfRule>
    <cfRule type="expression" dxfId="19363" priority="18595" stopIfTrue="1">
      <formula>INDIRECT("E"&amp;ROW())="Survey Booked"</formula>
    </cfRule>
  </conditionalFormatting>
  <conditionalFormatting sqref="E316 A366">
    <cfRule type="expression" dxfId="19362" priority="15221">
      <formula>INDIRECT("D"&amp;ROW())="Yes"</formula>
    </cfRule>
    <cfRule type="expression" dxfId="19361" priority="15222" stopIfTrue="1">
      <formula>INDIRECT("E"&amp;ROW())="Recall Required"</formula>
    </cfRule>
    <cfRule type="expression" dxfId="19360" priority="15223" stopIfTrue="1">
      <formula>INDIRECT("E"&amp;ROW())="Supply Only"</formula>
    </cfRule>
    <cfRule type="expression" dxfId="19359" priority="15224" stopIfTrue="1">
      <formula>INDIRECT("E"&amp;ROW())="Part Fitted"</formula>
    </cfRule>
    <cfRule type="expression" dxfId="19358" priority="15225" stopIfTrue="1">
      <formula>INDIRECT("E"&amp;ROW())="confirmed"</formula>
    </cfRule>
    <cfRule type="expression" dxfId="19357" priority="15226" stopIfTrue="1">
      <formula>INDIRECT("E"&amp;ROW())="Duplicate"</formula>
    </cfRule>
    <cfRule type="expression" dxfId="19356" priority="15227" stopIfTrue="1">
      <formula>INDIRECT("E"&amp;ROW())="Handed Back"</formula>
    </cfRule>
    <cfRule type="expression" dxfId="19355" priority="15228" stopIfTrue="1">
      <formula>INDIRECT("E"&amp;ROW())="Refusal"</formula>
    </cfRule>
    <cfRule type="expression" dxfId="19354" priority="15229" stopIfTrue="1">
      <formula>INDIRECT("E"&amp;ROW())="No Access install"</formula>
    </cfRule>
    <cfRule type="expression" dxfId="19353" priority="15230" stopIfTrue="1">
      <formula>INDIRECT("E"&amp;ROW())="No Access survey"</formula>
    </cfRule>
    <cfRule type="expression" dxfId="19352" priority="15231" stopIfTrue="1">
      <formula>INDIRECT("E"&amp;ROW())="NWR"</formula>
    </cfRule>
    <cfRule type="expression" dxfId="19351" priority="15232" stopIfTrue="1">
      <formula>INDIRECT("E"&amp;ROW())="Cancelled"</formula>
    </cfRule>
    <cfRule type="expression" dxfId="19350" priority="15233" stopIfTrue="1">
      <formula>INDIRECT("E"&amp;ROW())="On hold"</formula>
    </cfRule>
    <cfRule type="expression" dxfId="19349" priority="15234" stopIfTrue="1">
      <formula>INDIRECT("E"&amp;ROW())="Handed Over"</formula>
    </cfRule>
    <cfRule type="expression" dxfId="19348" priority="15235" stopIfTrue="1">
      <formula>INDIRECT("E"&amp;ROW())="Fitted"</formula>
    </cfRule>
    <cfRule type="expression" dxfId="19347" priority="15236" stopIfTrue="1">
      <formula>INDIRECT("E"&amp;ROW())="Booked to fit"</formula>
    </cfRule>
    <cfRule type="expression" dxfId="19346" priority="15237" stopIfTrue="1">
      <formula>INDIRECT("E"&amp;ROW())="Delivered To Depot/Container"</formula>
    </cfRule>
    <cfRule type="expression" dxfId="19345" priority="15238" stopIfTrue="1">
      <formula>INDIRECT("E"&amp;ROW())="Called Off"</formula>
    </cfRule>
    <cfRule type="expression" dxfId="19344" priority="15239" stopIfTrue="1">
      <formula>INDIRECT("E"&amp;ROW())="Await Client Approval"</formula>
    </cfRule>
    <cfRule type="expression" dxfId="19343" priority="15240" stopIfTrue="1">
      <formula>INDIRECT("E"&amp;ROW())="SCOPE SURVEY"</formula>
    </cfRule>
    <cfRule type="expression" dxfId="19342" priority="15241" stopIfTrue="1">
      <formula>INDIRECT("E"&amp;ROW())="Priced"</formula>
    </cfRule>
    <cfRule type="expression" dxfId="19341" priority="15242" stopIfTrue="1">
      <formula>INDIRECT("E"&amp;ROW())="Sent for pricing"</formula>
    </cfRule>
    <cfRule type="expression" dxfId="19340" priority="15243" stopIfTrue="1">
      <formula>INDIRECT("E"&amp;ROW())="Await"</formula>
    </cfRule>
    <cfRule type="expression" dxfId="19339" priority="15244" stopIfTrue="1">
      <formula>INDIRECT("E"&amp;ROW())="CLEANSED"</formula>
    </cfRule>
    <cfRule type="expression" dxfId="19338" priority="15245" stopIfTrue="1">
      <formula>INDIRECT("E"&amp;ROW())="PM TO CLEANSE"</formula>
    </cfRule>
    <cfRule type="expression" dxfId="19337" priority="15246" stopIfTrue="1">
      <formula>INDIRECT("E"&amp;ROW())="Survey Received"</formula>
    </cfRule>
    <cfRule type="expression" dxfId="19336" priority="15247" stopIfTrue="1">
      <formula>INDIRECT("E"&amp;ROW())="Survey Booked"</formula>
    </cfRule>
  </conditionalFormatting>
  <conditionalFormatting sqref="E328:E329">
    <cfRule type="expression" dxfId="19335" priority="16058">
      <formula>INDIRECT("D"&amp;ROW())="Yes"</formula>
    </cfRule>
    <cfRule type="expression" dxfId="19334" priority="16059" stopIfTrue="1">
      <formula>INDIRECT("E"&amp;ROW())="Recall Required"</formula>
    </cfRule>
    <cfRule type="expression" dxfId="19333" priority="16060" stopIfTrue="1">
      <formula>INDIRECT("E"&amp;ROW())="Supply Only"</formula>
    </cfRule>
    <cfRule type="expression" dxfId="19332" priority="16061" stopIfTrue="1">
      <formula>INDIRECT("E"&amp;ROW())="Part Fitted"</formula>
    </cfRule>
    <cfRule type="expression" dxfId="19331" priority="16062" stopIfTrue="1">
      <formula>INDIRECT("E"&amp;ROW())="confirmed"</formula>
    </cfRule>
    <cfRule type="expression" dxfId="19330" priority="16063" stopIfTrue="1">
      <formula>INDIRECT("E"&amp;ROW())="Duplicate"</formula>
    </cfRule>
    <cfRule type="expression" dxfId="19329" priority="16064" stopIfTrue="1">
      <formula>INDIRECT("E"&amp;ROW())="Handed Back"</formula>
    </cfRule>
    <cfRule type="expression" dxfId="19328" priority="16065" stopIfTrue="1">
      <formula>INDIRECT("E"&amp;ROW())="Refusal"</formula>
    </cfRule>
    <cfRule type="expression" dxfId="19327" priority="16066" stopIfTrue="1">
      <formula>INDIRECT("E"&amp;ROW())="No Access install"</formula>
    </cfRule>
    <cfRule type="expression" dxfId="19326" priority="16067" stopIfTrue="1">
      <formula>INDIRECT("E"&amp;ROW())="No Access survey"</formula>
    </cfRule>
    <cfRule type="expression" dxfId="19325" priority="16068" stopIfTrue="1">
      <formula>INDIRECT("E"&amp;ROW())="NWR"</formula>
    </cfRule>
    <cfRule type="expression" dxfId="19324" priority="16069" stopIfTrue="1">
      <formula>INDIRECT("E"&amp;ROW())="Cancelled"</formula>
    </cfRule>
    <cfRule type="expression" dxfId="19323" priority="16070" stopIfTrue="1">
      <formula>INDIRECT("E"&amp;ROW())="On hold"</formula>
    </cfRule>
    <cfRule type="expression" dxfId="19322" priority="16071" stopIfTrue="1">
      <formula>INDIRECT("E"&amp;ROW())="Handed Over"</formula>
    </cfRule>
    <cfRule type="expression" dxfId="19321" priority="16072" stopIfTrue="1">
      <formula>INDIRECT("E"&amp;ROW())="Fitted"</formula>
    </cfRule>
    <cfRule type="expression" dxfId="19320" priority="16073" stopIfTrue="1">
      <formula>INDIRECT("E"&amp;ROW())="Booked to fit"</formula>
    </cfRule>
    <cfRule type="expression" dxfId="19319" priority="16074" stopIfTrue="1">
      <formula>INDIRECT("E"&amp;ROW())="Delivered To Depot/Container"</formula>
    </cfRule>
    <cfRule type="expression" dxfId="19318" priority="16075" stopIfTrue="1">
      <formula>INDIRECT("E"&amp;ROW())="Called Off"</formula>
    </cfRule>
    <cfRule type="expression" dxfId="19317" priority="16076" stopIfTrue="1">
      <formula>INDIRECT("E"&amp;ROW())="Await Client Approval"</formula>
    </cfRule>
    <cfRule type="expression" dxfId="19316" priority="16077" stopIfTrue="1">
      <formula>INDIRECT("E"&amp;ROW())="SCOPE SURVEY"</formula>
    </cfRule>
    <cfRule type="expression" dxfId="19315" priority="16078" stopIfTrue="1">
      <formula>INDIRECT("E"&amp;ROW())="Priced"</formula>
    </cfRule>
    <cfRule type="expression" dxfId="19314" priority="16079" stopIfTrue="1">
      <formula>INDIRECT("E"&amp;ROW())="Sent for pricing"</formula>
    </cfRule>
    <cfRule type="expression" dxfId="19313" priority="16080" stopIfTrue="1">
      <formula>INDIRECT("E"&amp;ROW())="Await"</formula>
    </cfRule>
    <cfRule type="expression" dxfId="19312" priority="16081" stopIfTrue="1">
      <formula>INDIRECT("E"&amp;ROW())="CLEANSED"</formula>
    </cfRule>
    <cfRule type="expression" dxfId="19311" priority="16082" stopIfTrue="1">
      <formula>INDIRECT("E"&amp;ROW())="PM TO CLEANSE"</formula>
    </cfRule>
    <cfRule type="expression" dxfId="19310" priority="16083" stopIfTrue="1">
      <formula>INDIRECT("E"&amp;ROW())="Survey Received"</formula>
    </cfRule>
    <cfRule type="expression" dxfId="19309" priority="16084" stopIfTrue="1">
      <formula>INDIRECT("E"&amp;ROW())="Survey Booked"</formula>
    </cfRule>
  </conditionalFormatting>
  <conditionalFormatting sqref="E338:E339">
    <cfRule type="expression" dxfId="19308" priority="18218">
      <formula>INDIRECT("D"&amp;ROW())="Yes"</formula>
    </cfRule>
    <cfRule type="expression" dxfId="19307" priority="18219" stopIfTrue="1">
      <formula>INDIRECT("E"&amp;ROW())="Recall Required"</formula>
    </cfRule>
    <cfRule type="expression" dxfId="19306" priority="18220" stopIfTrue="1">
      <formula>INDIRECT("E"&amp;ROW())="Supply Only"</formula>
    </cfRule>
    <cfRule type="expression" dxfId="19305" priority="18221" stopIfTrue="1">
      <formula>INDIRECT("E"&amp;ROW())="Part Fitted"</formula>
    </cfRule>
    <cfRule type="expression" dxfId="19304" priority="18222" stopIfTrue="1">
      <formula>INDIRECT("E"&amp;ROW())="confirmed"</formula>
    </cfRule>
    <cfRule type="expression" dxfId="19303" priority="18223" stopIfTrue="1">
      <formula>INDIRECT("E"&amp;ROW())="Duplicate"</formula>
    </cfRule>
    <cfRule type="expression" dxfId="19302" priority="18224" stopIfTrue="1">
      <formula>INDIRECT("E"&amp;ROW())="Handed Back"</formula>
    </cfRule>
    <cfRule type="expression" dxfId="19301" priority="18225" stopIfTrue="1">
      <formula>INDIRECT("E"&amp;ROW())="Refusal"</formula>
    </cfRule>
    <cfRule type="expression" dxfId="19300" priority="18226" stopIfTrue="1">
      <formula>INDIRECT("E"&amp;ROW())="No Access install"</formula>
    </cfRule>
    <cfRule type="expression" dxfId="19299" priority="18227" stopIfTrue="1">
      <formula>INDIRECT("E"&amp;ROW())="No Access survey"</formula>
    </cfRule>
    <cfRule type="expression" dxfId="19298" priority="18228" stopIfTrue="1">
      <formula>INDIRECT("E"&amp;ROW())="NWR"</formula>
    </cfRule>
    <cfRule type="expression" dxfId="19297" priority="18229" stopIfTrue="1">
      <formula>INDIRECT("E"&amp;ROW())="Cancelled"</formula>
    </cfRule>
    <cfRule type="expression" dxfId="19296" priority="18230" stopIfTrue="1">
      <formula>INDIRECT("E"&amp;ROW())="On hold"</formula>
    </cfRule>
    <cfRule type="expression" dxfId="19295" priority="18231" stopIfTrue="1">
      <formula>INDIRECT("E"&amp;ROW())="Handed Over"</formula>
    </cfRule>
    <cfRule type="expression" dxfId="19294" priority="18232" stopIfTrue="1">
      <formula>INDIRECT("E"&amp;ROW())="Fitted"</formula>
    </cfRule>
    <cfRule type="expression" dxfId="19293" priority="18233" stopIfTrue="1">
      <formula>INDIRECT("E"&amp;ROW())="Booked to fit"</formula>
    </cfRule>
    <cfRule type="expression" dxfId="19292" priority="18234" stopIfTrue="1">
      <formula>INDIRECT("E"&amp;ROW())="Delivered To Depot/Container"</formula>
    </cfRule>
    <cfRule type="expression" dxfId="19291" priority="18235" stopIfTrue="1">
      <formula>INDIRECT("E"&amp;ROW())="Called Off"</formula>
    </cfRule>
    <cfRule type="expression" dxfId="19290" priority="18236" stopIfTrue="1">
      <formula>INDIRECT("E"&amp;ROW())="Await Client Approval"</formula>
    </cfRule>
    <cfRule type="expression" dxfId="19289" priority="18237" stopIfTrue="1">
      <formula>INDIRECT("E"&amp;ROW())="SCOPE SURVEY"</formula>
    </cfRule>
    <cfRule type="expression" dxfId="19288" priority="18238" stopIfTrue="1">
      <formula>INDIRECT("E"&amp;ROW())="Priced"</formula>
    </cfRule>
    <cfRule type="expression" dxfId="19287" priority="18239" stopIfTrue="1">
      <formula>INDIRECT("E"&amp;ROW())="Sent for pricing"</formula>
    </cfRule>
    <cfRule type="expression" dxfId="19286" priority="18240" stopIfTrue="1">
      <formula>INDIRECT("E"&amp;ROW())="Await"</formula>
    </cfRule>
    <cfRule type="expression" dxfId="19285" priority="18241" stopIfTrue="1">
      <formula>INDIRECT("E"&amp;ROW())="CLEANSED"</formula>
    </cfRule>
    <cfRule type="expression" dxfId="19284" priority="18242" stopIfTrue="1">
      <formula>INDIRECT("E"&amp;ROW())="PM TO CLEANSE"</formula>
    </cfRule>
    <cfRule type="expression" dxfId="19283" priority="18243" stopIfTrue="1">
      <formula>INDIRECT("E"&amp;ROW())="Survey Received"</formula>
    </cfRule>
    <cfRule type="expression" dxfId="19282" priority="18244" stopIfTrue="1">
      <formula>INDIRECT("E"&amp;ROW())="Survey Booked"</formula>
    </cfRule>
  </conditionalFormatting>
  <conditionalFormatting sqref="E351:E352">
    <cfRule type="expression" dxfId="19281" priority="16193">
      <formula>INDIRECT("D"&amp;ROW())="Yes"</formula>
    </cfRule>
    <cfRule type="expression" dxfId="19280" priority="16194" stopIfTrue="1">
      <formula>INDIRECT("E"&amp;ROW())="Recall Required"</formula>
    </cfRule>
    <cfRule type="expression" dxfId="19279" priority="16195" stopIfTrue="1">
      <formula>INDIRECT("E"&amp;ROW())="Supply Only"</formula>
    </cfRule>
    <cfRule type="expression" dxfId="19278" priority="16196" stopIfTrue="1">
      <formula>INDIRECT("E"&amp;ROW())="Part Fitted"</formula>
    </cfRule>
    <cfRule type="expression" dxfId="19277" priority="16197" stopIfTrue="1">
      <formula>INDIRECT("E"&amp;ROW())="confirmed"</formula>
    </cfRule>
    <cfRule type="expression" dxfId="19276" priority="16198" stopIfTrue="1">
      <formula>INDIRECT("E"&amp;ROW())="Duplicate"</formula>
    </cfRule>
    <cfRule type="expression" dxfId="19275" priority="16199" stopIfTrue="1">
      <formula>INDIRECT("E"&amp;ROW())="Handed Back"</formula>
    </cfRule>
    <cfRule type="expression" dxfId="19274" priority="16200" stopIfTrue="1">
      <formula>INDIRECT("E"&amp;ROW())="Refusal"</formula>
    </cfRule>
    <cfRule type="expression" dxfId="19273" priority="16201" stopIfTrue="1">
      <formula>INDIRECT("E"&amp;ROW())="No Access install"</formula>
    </cfRule>
    <cfRule type="expression" dxfId="19272" priority="16202" stopIfTrue="1">
      <formula>INDIRECT("E"&amp;ROW())="No Access survey"</formula>
    </cfRule>
    <cfRule type="expression" dxfId="19271" priority="16203" stopIfTrue="1">
      <formula>INDIRECT("E"&amp;ROW())="NWR"</formula>
    </cfRule>
    <cfRule type="expression" dxfId="19270" priority="16204" stopIfTrue="1">
      <formula>INDIRECT("E"&amp;ROW())="Cancelled"</formula>
    </cfRule>
    <cfRule type="expression" dxfId="19269" priority="16205" stopIfTrue="1">
      <formula>INDIRECT("E"&amp;ROW())="On hold"</formula>
    </cfRule>
    <cfRule type="expression" dxfId="19268" priority="16206" stopIfTrue="1">
      <formula>INDIRECT("E"&amp;ROW())="Handed Over"</formula>
    </cfRule>
    <cfRule type="expression" dxfId="19267" priority="16207" stopIfTrue="1">
      <formula>INDIRECT("E"&amp;ROW())="Fitted"</formula>
    </cfRule>
    <cfRule type="expression" dxfId="19266" priority="16208" stopIfTrue="1">
      <formula>INDIRECT("E"&amp;ROW())="Booked to fit"</formula>
    </cfRule>
    <cfRule type="expression" dxfId="19265" priority="16209" stopIfTrue="1">
      <formula>INDIRECT("E"&amp;ROW())="Delivered To Depot/Container"</formula>
    </cfRule>
    <cfRule type="expression" dxfId="19264" priority="16210" stopIfTrue="1">
      <formula>INDIRECT("E"&amp;ROW())="Called Off"</formula>
    </cfRule>
    <cfRule type="expression" dxfId="19263" priority="16211" stopIfTrue="1">
      <formula>INDIRECT("E"&amp;ROW())="Await Client Approval"</formula>
    </cfRule>
    <cfRule type="expression" dxfId="19262" priority="16212" stopIfTrue="1">
      <formula>INDIRECT("E"&amp;ROW())="SCOPE SURVEY"</formula>
    </cfRule>
    <cfRule type="expression" dxfId="19261" priority="16213" stopIfTrue="1">
      <formula>INDIRECT("E"&amp;ROW())="Priced"</formula>
    </cfRule>
    <cfRule type="expression" dxfId="19260" priority="16214" stopIfTrue="1">
      <formula>INDIRECT("E"&amp;ROW())="Sent for pricing"</formula>
    </cfRule>
    <cfRule type="expression" dxfId="19259" priority="16215" stopIfTrue="1">
      <formula>INDIRECT("E"&amp;ROW())="Await"</formula>
    </cfRule>
    <cfRule type="expression" dxfId="19258" priority="16216" stopIfTrue="1">
      <formula>INDIRECT("E"&amp;ROW())="CLEANSED"</formula>
    </cfRule>
    <cfRule type="expression" dxfId="19257" priority="16217" stopIfTrue="1">
      <formula>INDIRECT("E"&amp;ROW())="PM TO CLEANSE"</formula>
    </cfRule>
    <cfRule type="expression" dxfId="19256" priority="16218" stopIfTrue="1">
      <formula>INDIRECT("E"&amp;ROW())="Survey Received"</formula>
    </cfRule>
    <cfRule type="expression" dxfId="19255" priority="16219" stopIfTrue="1">
      <formula>INDIRECT("E"&amp;ROW())="Survey Booked"</formula>
    </cfRule>
  </conditionalFormatting>
  <conditionalFormatting sqref="E360:E361">
    <cfRule type="expression" dxfId="19254" priority="16166">
      <formula>INDIRECT("D"&amp;ROW())="Yes"</formula>
    </cfRule>
    <cfRule type="expression" dxfId="19253" priority="16167" stopIfTrue="1">
      <formula>INDIRECT("E"&amp;ROW())="Recall Required"</formula>
    </cfRule>
    <cfRule type="expression" dxfId="19252" priority="16168" stopIfTrue="1">
      <formula>INDIRECT("E"&amp;ROW())="Supply Only"</formula>
    </cfRule>
    <cfRule type="expression" dxfId="19251" priority="16169" stopIfTrue="1">
      <formula>INDIRECT("E"&amp;ROW())="Part Fitted"</formula>
    </cfRule>
    <cfRule type="expression" dxfId="19250" priority="16170" stopIfTrue="1">
      <formula>INDIRECT("E"&amp;ROW())="confirmed"</formula>
    </cfRule>
    <cfRule type="expression" dxfId="19249" priority="16171" stopIfTrue="1">
      <formula>INDIRECT("E"&amp;ROW())="Duplicate"</formula>
    </cfRule>
    <cfRule type="expression" dxfId="19248" priority="16172" stopIfTrue="1">
      <formula>INDIRECT("E"&amp;ROW())="Handed Back"</formula>
    </cfRule>
    <cfRule type="expression" dxfId="19247" priority="16173" stopIfTrue="1">
      <formula>INDIRECT("E"&amp;ROW())="Refusal"</formula>
    </cfRule>
    <cfRule type="expression" dxfId="19246" priority="16174" stopIfTrue="1">
      <formula>INDIRECT("E"&amp;ROW())="No Access install"</formula>
    </cfRule>
    <cfRule type="expression" dxfId="19245" priority="16175" stopIfTrue="1">
      <formula>INDIRECT("E"&amp;ROW())="No Access survey"</formula>
    </cfRule>
    <cfRule type="expression" dxfId="19244" priority="16176" stopIfTrue="1">
      <formula>INDIRECT("E"&amp;ROW())="NWR"</formula>
    </cfRule>
    <cfRule type="expression" dxfId="19243" priority="16177" stopIfTrue="1">
      <formula>INDIRECT("E"&amp;ROW())="Cancelled"</formula>
    </cfRule>
    <cfRule type="expression" dxfId="19242" priority="16178" stopIfTrue="1">
      <formula>INDIRECT("E"&amp;ROW())="On hold"</formula>
    </cfRule>
    <cfRule type="expression" dxfId="19241" priority="16179" stopIfTrue="1">
      <formula>INDIRECT("E"&amp;ROW())="Handed Over"</formula>
    </cfRule>
    <cfRule type="expression" dxfId="19240" priority="16180" stopIfTrue="1">
      <formula>INDIRECT("E"&amp;ROW())="Fitted"</formula>
    </cfRule>
    <cfRule type="expression" dxfId="19239" priority="16181" stopIfTrue="1">
      <formula>INDIRECT("E"&amp;ROW())="Booked to fit"</formula>
    </cfRule>
    <cfRule type="expression" dxfId="19238" priority="16182" stopIfTrue="1">
      <formula>INDIRECT("E"&amp;ROW())="Delivered To Depot/Container"</formula>
    </cfRule>
    <cfRule type="expression" dxfId="19237" priority="16183" stopIfTrue="1">
      <formula>INDIRECT("E"&amp;ROW())="Called Off"</formula>
    </cfRule>
    <cfRule type="expression" dxfId="19236" priority="16184" stopIfTrue="1">
      <formula>INDIRECT("E"&amp;ROW())="Await Client Approval"</formula>
    </cfRule>
    <cfRule type="expression" dxfId="19235" priority="16185" stopIfTrue="1">
      <formula>INDIRECT("E"&amp;ROW())="SCOPE SURVEY"</formula>
    </cfRule>
    <cfRule type="expression" dxfId="19234" priority="16186" stopIfTrue="1">
      <formula>INDIRECT("E"&amp;ROW())="Priced"</formula>
    </cfRule>
    <cfRule type="expression" dxfId="19233" priority="16187" stopIfTrue="1">
      <formula>INDIRECT("E"&amp;ROW())="Sent for pricing"</formula>
    </cfRule>
    <cfRule type="expression" dxfId="19232" priority="16188" stopIfTrue="1">
      <formula>INDIRECT("E"&amp;ROW())="Await"</formula>
    </cfRule>
    <cfRule type="expression" dxfId="19231" priority="16189" stopIfTrue="1">
      <formula>INDIRECT("E"&amp;ROW())="CLEANSED"</formula>
    </cfRule>
    <cfRule type="expression" dxfId="19230" priority="16190" stopIfTrue="1">
      <formula>INDIRECT("E"&amp;ROW())="PM TO CLEANSE"</formula>
    </cfRule>
    <cfRule type="expression" dxfId="19229" priority="16191" stopIfTrue="1">
      <formula>INDIRECT("E"&amp;ROW())="Survey Received"</formula>
    </cfRule>
    <cfRule type="expression" dxfId="19228" priority="16192" stopIfTrue="1">
      <formula>INDIRECT("E"&amp;ROW())="Survey Booked"</formula>
    </cfRule>
  </conditionalFormatting>
  <conditionalFormatting sqref="E366">
    <cfRule type="expression" dxfId="19227" priority="15248">
      <formula>INDIRECT("D"&amp;ROW())="Yes"</formula>
    </cfRule>
    <cfRule type="expression" dxfId="19226" priority="15249" stopIfTrue="1">
      <formula>INDIRECT("E"&amp;ROW())="Recall Required"</formula>
    </cfRule>
    <cfRule type="expression" dxfId="19225" priority="15250" stopIfTrue="1">
      <formula>INDIRECT("E"&amp;ROW())="Supply Only"</formula>
    </cfRule>
    <cfRule type="expression" dxfId="19224" priority="15251" stopIfTrue="1">
      <formula>INDIRECT("E"&amp;ROW())="Part Fitted"</formula>
    </cfRule>
    <cfRule type="expression" dxfId="19223" priority="15252" stopIfTrue="1">
      <formula>INDIRECT("E"&amp;ROW())="confirmed"</formula>
    </cfRule>
    <cfRule type="expression" dxfId="19222" priority="15253" stopIfTrue="1">
      <formula>INDIRECT("E"&amp;ROW())="Duplicate"</formula>
    </cfRule>
    <cfRule type="expression" dxfId="19221" priority="15254" stopIfTrue="1">
      <formula>INDIRECT("E"&amp;ROW())="Handed Back"</formula>
    </cfRule>
    <cfRule type="expression" dxfId="19220" priority="15255" stopIfTrue="1">
      <formula>INDIRECT("E"&amp;ROW())="Refusal"</formula>
    </cfRule>
    <cfRule type="expression" dxfId="19219" priority="15256" stopIfTrue="1">
      <formula>INDIRECT("E"&amp;ROW())="No Access install"</formula>
    </cfRule>
    <cfRule type="expression" dxfId="19218" priority="15257" stopIfTrue="1">
      <formula>INDIRECT("E"&amp;ROW())="No Access survey"</formula>
    </cfRule>
    <cfRule type="expression" dxfId="19217" priority="15258" stopIfTrue="1">
      <formula>INDIRECT("E"&amp;ROW())="NWR"</formula>
    </cfRule>
    <cfRule type="expression" dxfId="19216" priority="15259" stopIfTrue="1">
      <formula>INDIRECT("E"&amp;ROW())="Cancelled"</formula>
    </cfRule>
    <cfRule type="expression" dxfId="19215" priority="15260" stopIfTrue="1">
      <formula>INDIRECT("E"&amp;ROW())="On hold"</formula>
    </cfRule>
    <cfRule type="expression" dxfId="19214" priority="15261" stopIfTrue="1">
      <formula>INDIRECT("E"&amp;ROW())="Handed Over"</formula>
    </cfRule>
    <cfRule type="expression" dxfId="19213" priority="15262" stopIfTrue="1">
      <formula>INDIRECT("E"&amp;ROW())="Fitted"</formula>
    </cfRule>
    <cfRule type="expression" dxfId="19212" priority="15263" stopIfTrue="1">
      <formula>INDIRECT("E"&amp;ROW())="Booked to fit"</formula>
    </cfRule>
    <cfRule type="expression" dxfId="19211" priority="15264" stopIfTrue="1">
      <formula>INDIRECT("E"&amp;ROW())="Delivered To Depot/Container"</formula>
    </cfRule>
    <cfRule type="expression" dxfId="19210" priority="15265" stopIfTrue="1">
      <formula>INDIRECT("E"&amp;ROW())="Called Off"</formula>
    </cfRule>
    <cfRule type="expression" dxfId="19209" priority="15266" stopIfTrue="1">
      <formula>INDIRECT("E"&amp;ROW())="Await Client Approval"</formula>
    </cfRule>
    <cfRule type="expression" dxfId="19208" priority="15267" stopIfTrue="1">
      <formula>INDIRECT("E"&amp;ROW())="SCOPE SURVEY"</formula>
    </cfRule>
    <cfRule type="expression" dxfId="19207" priority="15268" stopIfTrue="1">
      <formula>INDIRECT("E"&amp;ROW())="Priced"</formula>
    </cfRule>
    <cfRule type="expression" dxfId="19206" priority="15269" stopIfTrue="1">
      <formula>INDIRECT("E"&amp;ROW())="Sent for pricing"</formula>
    </cfRule>
    <cfRule type="expression" dxfId="19205" priority="15270" stopIfTrue="1">
      <formula>INDIRECT("E"&amp;ROW())="Await"</formula>
    </cfRule>
    <cfRule type="expression" dxfId="19204" priority="15271" stopIfTrue="1">
      <formula>INDIRECT("E"&amp;ROW())="CLEANSED"</formula>
    </cfRule>
    <cfRule type="expression" dxfId="19203" priority="15272" stopIfTrue="1">
      <formula>INDIRECT("E"&amp;ROW())="PM TO CLEANSE"</formula>
    </cfRule>
    <cfRule type="expression" dxfId="19202" priority="15273" stopIfTrue="1">
      <formula>INDIRECT("E"&amp;ROW())="Survey Received"</formula>
    </cfRule>
    <cfRule type="expression" dxfId="19201" priority="15274" stopIfTrue="1">
      <formula>INDIRECT("E"&amp;ROW())="Survey Booked"</formula>
    </cfRule>
  </conditionalFormatting>
  <conditionalFormatting sqref="E368:E369">
    <cfRule type="expression" dxfId="19200" priority="15734">
      <formula>INDIRECT("D"&amp;ROW())="Yes"</formula>
    </cfRule>
    <cfRule type="expression" dxfId="19199" priority="15735" stopIfTrue="1">
      <formula>INDIRECT("E"&amp;ROW())="Recall Required"</formula>
    </cfRule>
    <cfRule type="expression" dxfId="19198" priority="15736" stopIfTrue="1">
      <formula>INDIRECT("E"&amp;ROW())="Supply Only"</formula>
    </cfRule>
    <cfRule type="expression" dxfId="19197" priority="15737" stopIfTrue="1">
      <formula>INDIRECT("E"&amp;ROW())="Part Fitted"</formula>
    </cfRule>
    <cfRule type="expression" dxfId="19196" priority="15738" stopIfTrue="1">
      <formula>INDIRECT("E"&amp;ROW())="confirmed"</formula>
    </cfRule>
    <cfRule type="expression" dxfId="19195" priority="15739" stopIfTrue="1">
      <formula>INDIRECT("E"&amp;ROW())="Duplicate"</formula>
    </cfRule>
    <cfRule type="expression" dxfId="19194" priority="15740" stopIfTrue="1">
      <formula>INDIRECT("E"&amp;ROW())="Handed Back"</formula>
    </cfRule>
    <cfRule type="expression" dxfId="19193" priority="15741" stopIfTrue="1">
      <formula>INDIRECT("E"&amp;ROW())="Refusal"</formula>
    </cfRule>
    <cfRule type="expression" dxfId="19192" priority="15742" stopIfTrue="1">
      <formula>INDIRECT("E"&amp;ROW())="No Access install"</formula>
    </cfRule>
    <cfRule type="expression" dxfId="19191" priority="15743" stopIfTrue="1">
      <formula>INDIRECT("E"&amp;ROW())="No Access survey"</formula>
    </cfRule>
    <cfRule type="expression" dxfId="19190" priority="15744" stopIfTrue="1">
      <formula>INDIRECT("E"&amp;ROW())="NWR"</formula>
    </cfRule>
    <cfRule type="expression" dxfId="19189" priority="15745" stopIfTrue="1">
      <formula>INDIRECT("E"&amp;ROW())="Cancelled"</formula>
    </cfRule>
    <cfRule type="expression" dxfId="19188" priority="15746" stopIfTrue="1">
      <formula>INDIRECT("E"&amp;ROW())="On hold"</formula>
    </cfRule>
    <cfRule type="expression" dxfId="19187" priority="15747" stopIfTrue="1">
      <formula>INDIRECT("E"&amp;ROW())="Handed Over"</formula>
    </cfRule>
    <cfRule type="expression" dxfId="19186" priority="15748" stopIfTrue="1">
      <formula>INDIRECT("E"&amp;ROW())="Fitted"</formula>
    </cfRule>
    <cfRule type="expression" dxfId="19185" priority="15749" stopIfTrue="1">
      <formula>INDIRECT("E"&amp;ROW())="Booked to fit"</formula>
    </cfRule>
    <cfRule type="expression" dxfId="19184" priority="15750" stopIfTrue="1">
      <formula>INDIRECT("E"&amp;ROW())="Delivered To Depot/Container"</formula>
    </cfRule>
    <cfRule type="expression" dxfId="19183" priority="15751" stopIfTrue="1">
      <formula>INDIRECT("E"&amp;ROW())="Called Off"</formula>
    </cfRule>
    <cfRule type="expression" dxfId="19182" priority="15752" stopIfTrue="1">
      <formula>INDIRECT("E"&amp;ROW())="Await Client Approval"</formula>
    </cfRule>
    <cfRule type="expression" dxfId="19181" priority="15753" stopIfTrue="1">
      <formula>INDIRECT("E"&amp;ROW())="SCOPE SURVEY"</formula>
    </cfRule>
    <cfRule type="expression" dxfId="19180" priority="15754" stopIfTrue="1">
      <formula>INDIRECT("E"&amp;ROW())="Priced"</formula>
    </cfRule>
    <cfRule type="expression" dxfId="19179" priority="15755" stopIfTrue="1">
      <formula>INDIRECT("E"&amp;ROW())="Sent for pricing"</formula>
    </cfRule>
    <cfRule type="expression" dxfId="19178" priority="15756" stopIfTrue="1">
      <formula>INDIRECT("E"&amp;ROW())="Await"</formula>
    </cfRule>
    <cfRule type="expression" dxfId="19177" priority="15757" stopIfTrue="1">
      <formula>INDIRECT("E"&amp;ROW())="CLEANSED"</formula>
    </cfRule>
    <cfRule type="expression" dxfId="19176" priority="15758" stopIfTrue="1">
      <formula>INDIRECT("E"&amp;ROW())="PM TO CLEANSE"</formula>
    </cfRule>
    <cfRule type="expression" dxfId="19175" priority="15759" stopIfTrue="1">
      <formula>INDIRECT("E"&amp;ROW())="Survey Received"</formula>
    </cfRule>
    <cfRule type="expression" dxfId="19174" priority="15760" stopIfTrue="1">
      <formula>INDIRECT("E"&amp;ROW())="Survey Booked"</formula>
    </cfRule>
  </conditionalFormatting>
  <conditionalFormatting sqref="E386:E387">
    <cfRule type="expression" dxfId="19173" priority="18137">
      <formula>INDIRECT("D"&amp;ROW())="Yes"</formula>
    </cfRule>
    <cfRule type="expression" dxfId="19172" priority="18138" stopIfTrue="1">
      <formula>INDIRECT("E"&amp;ROW())="Recall Required"</formula>
    </cfRule>
    <cfRule type="expression" dxfId="19171" priority="18139" stopIfTrue="1">
      <formula>INDIRECT("E"&amp;ROW())="Supply Only"</formula>
    </cfRule>
    <cfRule type="expression" dxfId="19170" priority="18140" stopIfTrue="1">
      <formula>INDIRECT("E"&amp;ROW())="Part Fitted"</formula>
    </cfRule>
    <cfRule type="expression" dxfId="19169" priority="18141" stopIfTrue="1">
      <formula>INDIRECT("E"&amp;ROW())="confirmed"</formula>
    </cfRule>
    <cfRule type="expression" dxfId="19168" priority="18142" stopIfTrue="1">
      <formula>INDIRECT("E"&amp;ROW())="Duplicate"</formula>
    </cfRule>
    <cfRule type="expression" dxfId="19167" priority="18143" stopIfTrue="1">
      <formula>INDIRECT("E"&amp;ROW())="Handed Back"</formula>
    </cfRule>
    <cfRule type="expression" dxfId="19166" priority="18144" stopIfTrue="1">
      <formula>INDIRECT("E"&amp;ROW())="Refusal"</formula>
    </cfRule>
    <cfRule type="expression" dxfId="19165" priority="18145" stopIfTrue="1">
      <formula>INDIRECT("E"&amp;ROW())="No Access install"</formula>
    </cfRule>
    <cfRule type="expression" dxfId="19164" priority="18146" stopIfTrue="1">
      <formula>INDIRECT("E"&amp;ROW())="No Access survey"</formula>
    </cfRule>
    <cfRule type="expression" dxfId="19163" priority="18147" stopIfTrue="1">
      <formula>INDIRECT("E"&amp;ROW())="NWR"</formula>
    </cfRule>
    <cfRule type="expression" dxfId="19162" priority="18148" stopIfTrue="1">
      <formula>INDIRECT("E"&amp;ROW())="Cancelled"</formula>
    </cfRule>
    <cfRule type="expression" dxfId="19161" priority="18149" stopIfTrue="1">
      <formula>INDIRECT("E"&amp;ROW())="On hold"</formula>
    </cfRule>
    <cfRule type="expression" dxfId="19160" priority="18150" stopIfTrue="1">
      <formula>INDIRECT("E"&amp;ROW())="Handed Over"</formula>
    </cfRule>
    <cfRule type="expression" dxfId="19159" priority="18151" stopIfTrue="1">
      <formula>INDIRECT("E"&amp;ROW())="Fitted"</formula>
    </cfRule>
    <cfRule type="expression" dxfId="19158" priority="18152" stopIfTrue="1">
      <formula>INDIRECT("E"&amp;ROW())="Booked to fit"</formula>
    </cfRule>
    <cfRule type="expression" dxfId="19157" priority="18153" stopIfTrue="1">
      <formula>INDIRECT("E"&amp;ROW())="Delivered To Depot/Container"</formula>
    </cfRule>
    <cfRule type="expression" dxfId="19156" priority="18154" stopIfTrue="1">
      <formula>INDIRECT("E"&amp;ROW())="Called Off"</formula>
    </cfRule>
    <cfRule type="expression" dxfId="19155" priority="18155" stopIfTrue="1">
      <formula>INDIRECT("E"&amp;ROW())="Await Client Approval"</formula>
    </cfRule>
    <cfRule type="expression" dxfId="19154" priority="18156" stopIfTrue="1">
      <formula>INDIRECT("E"&amp;ROW())="SCOPE SURVEY"</formula>
    </cfRule>
    <cfRule type="expression" dxfId="19153" priority="18157" stopIfTrue="1">
      <formula>INDIRECT("E"&amp;ROW())="Priced"</formula>
    </cfRule>
    <cfRule type="expression" dxfId="19152" priority="18158" stopIfTrue="1">
      <formula>INDIRECT("E"&amp;ROW())="Sent for pricing"</formula>
    </cfRule>
    <cfRule type="expression" dxfId="19151" priority="18159" stopIfTrue="1">
      <formula>INDIRECT("E"&amp;ROW())="Await"</formula>
    </cfRule>
    <cfRule type="expression" dxfId="19150" priority="18160" stopIfTrue="1">
      <formula>INDIRECT("E"&amp;ROW())="CLEANSED"</formula>
    </cfRule>
    <cfRule type="expression" dxfId="19149" priority="18161" stopIfTrue="1">
      <formula>INDIRECT("E"&amp;ROW())="PM TO CLEANSE"</formula>
    </cfRule>
    <cfRule type="expression" dxfId="19148" priority="18162" stopIfTrue="1">
      <formula>INDIRECT("E"&amp;ROW())="Survey Received"</formula>
    </cfRule>
    <cfRule type="expression" dxfId="19147" priority="18163" stopIfTrue="1">
      <formula>INDIRECT("E"&amp;ROW())="Survey Booked"</formula>
    </cfRule>
  </conditionalFormatting>
  <conditionalFormatting sqref="E397 A298:H298">
    <cfRule type="expression" dxfId="19146" priority="16490">
      <formula>INDIRECT("D"&amp;ROW())="Yes"</formula>
    </cfRule>
  </conditionalFormatting>
  <conditionalFormatting sqref="E409:E410">
    <cfRule type="expression" dxfId="19145" priority="19487">
      <formula>INDIRECT("D"&amp;ROW())="Yes"</formula>
    </cfRule>
    <cfRule type="expression" dxfId="19144" priority="19488" stopIfTrue="1">
      <formula>INDIRECT("E"&amp;ROW())="Recall Required"</formula>
    </cfRule>
    <cfRule type="expression" dxfId="19143" priority="19489" stopIfTrue="1">
      <formula>INDIRECT("E"&amp;ROW())="Supply Only"</formula>
    </cfRule>
    <cfRule type="expression" dxfId="19142" priority="19490" stopIfTrue="1">
      <formula>INDIRECT("E"&amp;ROW())="Part Fitted"</formula>
    </cfRule>
    <cfRule type="expression" dxfId="19141" priority="19491" stopIfTrue="1">
      <formula>INDIRECT("E"&amp;ROW())="confirmed"</formula>
    </cfRule>
    <cfRule type="expression" dxfId="19140" priority="19492" stopIfTrue="1">
      <formula>INDIRECT("E"&amp;ROW())="Duplicate"</formula>
    </cfRule>
    <cfRule type="expression" dxfId="19139" priority="19493" stopIfTrue="1">
      <formula>INDIRECT("E"&amp;ROW())="Handed Back"</formula>
    </cfRule>
    <cfRule type="expression" dxfId="19138" priority="19494" stopIfTrue="1">
      <formula>INDIRECT("E"&amp;ROW())="Refusal"</formula>
    </cfRule>
    <cfRule type="expression" dxfId="19137" priority="19495" stopIfTrue="1">
      <formula>INDIRECT("E"&amp;ROW())="No Access install"</formula>
    </cfRule>
    <cfRule type="expression" dxfId="19136" priority="19496" stopIfTrue="1">
      <formula>INDIRECT("E"&amp;ROW())="No Access survey"</formula>
    </cfRule>
    <cfRule type="expression" dxfId="19135" priority="19497" stopIfTrue="1">
      <formula>INDIRECT("E"&amp;ROW())="NWR"</formula>
    </cfRule>
    <cfRule type="expression" dxfId="19134" priority="19498" stopIfTrue="1">
      <formula>INDIRECT("E"&amp;ROW())="Cancelled"</formula>
    </cfRule>
    <cfRule type="expression" dxfId="19133" priority="19499" stopIfTrue="1">
      <formula>INDIRECT("E"&amp;ROW())="On hold"</formula>
    </cfRule>
    <cfRule type="expression" dxfId="19132" priority="19500" stopIfTrue="1">
      <formula>INDIRECT("E"&amp;ROW())="Handed Over"</formula>
    </cfRule>
    <cfRule type="expression" dxfId="19131" priority="19501" stopIfTrue="1">
      <formula>INDIRECT("E"&amp;ROW())="Fitted"</formula>
    </cfRule>
    <cfRule type="expression" dxfId="19130" priority="19502" stopIfTrue="1">
      <formula>INDIRECT("E"&amp;ROW())="Booked to fit"</formula>
    </cfRule>
    <cfRule type="expression" dxfId="19129" priority="19503" stopIfTrue="1">
      <formula>INDIRECT("E"&amp;ROW())="Delivered To Depot/Container"</formula>
    </cfRule>
    <cfRule type="expression" dxfId="19128" priority="19504" stopIfTrue="1">
      <formula>INDIRECT("E"&amp;ROW())="Called Off"</formula>
    </cfRule>
    <cfRule type="expression" dxfId="19127" priority="19505" stopIfTrue="1">
      <formula>INDIRECT("E"&amp;ROW())="Await Client Approval"</formula>
    </cfRule>
    <cfRule type="expression" dxfId="19126" priority="19506" stopIfTrue="1">
      <formula>INDIRECT("E"&amp;ROW())="SCOPE SURVEY"</formula>
    </cfRule>
    <cfRule type="expression" dxfId="19125" priority="19507" stopIfTrue="1">
      <formula>INDIRECT("E"&amp;ROW())="Priced"</formula>
    </cfRule>
    <cfRule type="expression" dxfId="19124" priority="19508" stopIfTrue="1">
      <formula>INDIRECT("E"&amp;ROW())="Sent for pricing"</formula>
    </cfRule>
    <cfRule type="expression" dxfId="19123" priority="19509" stopIfTrue="1">
      <formula>INDIRECT("E"&amp;ROW())="Await"</formula>
    </cfRule>
    <cfRule type="expression" dxfId="19122" priority="19510" stopIfTrue="1">
      <formula>INDIRECT("E"&amp;ROW())="CLEANSED"</formula>
    </cfRule>
    <cfRule type="expression" dxfId="19121" priority="19511" stopIfTrue="1">
      <formula>INDIRECT("E"&amp;ROW())="PM TO CLEANSE"</formula>
    </cfRule>
    <cfRule type="expression" dxfId="19120" priority="19512" stopIfTrue="1">
      <formula>INDIRECT("E"&amp;ROW())="Survey Received"</formula>
    </cfRule>
    <cfRule type="expression" dxfId="19119" priority="19513" stopIfTrue="1">
      <formula>INDIRECT("E"&amp;ROW())="Survey Booked"</formula>
    </cfRule>
  </conditionalFormatting>
  <conditionalFormatting sqref="E419:E420">
    <cfRule type="expression" dxfId="19118" priority="15653">
      <formula>INDIRECT("D"&amp;ROW())="Yes"</formula>
    </cfRule>
    <cfRule type="expression" dxfId="19117" priority="15654" stopIfTrue="1">
      <formula>INDIRECT("E"&amp;ROW())="Recall Required"</formula>
    </cfRule>
    <cfRule type="expression" dxfId="19116" priority="15655" stopIfTrue="1">
      <formula>INDIRECT("E"&amp;ROW())="Supply Only"</formula>
    </cfRule>
    <cfRule type="expression" dxfId="19115" priority="15656" stopIfTrue="1">
      <formula>INDIRECT("E"&amp;ROW())="Part Fitted"</formula>
    </cfRule>
    <cfRule type="expression" dxfId="19114" priority="15657" stopIfTrue="1">
      <formula>INDIRECT("E"&amp;ROW())="confirmed"</formula>
    </cfRule>
    <cfRule type="expression" dxfId="19113" priority="15658" stopIfTrue="1">
      <formula>INDIRECT("E"&amp;ROW())="Duplicate"</formula>
    </cfRule>
    <cfRule type="expression" dxfId="19112" priority="15659" stopIfTrue="1">
      <formula>INDIRECT("E"&amp;ROW())="Handed Back"</formula>
    </cfRule>
    <cfRule type="expression" dxfId="19111" priority="15660" stopIfTrue="1">
      <formula>INDIRECT("E"&amp;ROW())="Refusal"</formula>
    </cfRule>
    <cfRule type="expression" dxfId="19110" priority="15661" stopIfTrue="1">
      <formula>INDIRECT("E"&amp;ROW())="No Access install"</formula>
    </cfRule>
    <cfRule type="expression" dxfId="19109" priority="15662" stopIfTrue="1">
      <formula>INDIRECT("E"&amp;ROW())="No Access survey"</formula>
    </cfRule>
    <cfRule type="expression" dxfId="19108" priority="15663" stopIfTrue="1">
      <formula>INDIRECT("E"&amp;ROW())="NWR"</formula>
    </cfRule>
    <cfRule type="expression" dxfId="19107" priority="15664" stopIfTrue="1">
      <formula>INDIRECT("E"&amp;ROW())="Cancelled"</formula>
    </cfRule>
    <cfRule type="expression" dxfId="19106" priority="15665" stopIfTrue="1">
      <formula>INDIRECT("E"&amp;ROW())="On hold"</formula>
    </cfRule>
    <cfRule type="expression" dxfId="19105" priority="15666" stopIfTrue="1">
      <formula>INDIRECT("E"&amp;ROW())="Handed Over"</formula>
    </cfRule>
    <cfRule type="expression" dxfId="19104" priority="15667" stopIfTrue="1">
      <formula>INDIRECT("E"&amp;ROW())="Fitted"</formula>
    </cfRule>
    <cfRule type="expression" dxfId="19103" priority="15668" stopIfTrue="1">
      <formula>INDIRECT("E"&amp;ROW())="Booked to fit"</formula>
    </cfRule>
    <cfRule type="expression" dxfId="19102" priority="15669" stopIfTrue="1">
      <formula>INDIRECT("E"&amp;ROW())="Delivered To Depot/Container"</formula>
    </cfRule>
    <cfRule type="expression" dxfId="19101" priority="15670" stopIfTrue="1">
      <formula>INDIRECT("E"&amp;ROW())="Called Off"</formula>
    </cfRule>
    <cfRule type="expression" dxfId="19100" priority="15671" stopIfTrue="1">
      <formula>INDIRECT("E"&amp;ROW())="Await Client Approval"</formula>
    </cfRule>
    <cfRule type="expression" dxfId="19099" priority="15672" stopIfTrue="1">
      <formula>INDIRECT("E"&amp;ROW())="SCOPE SURVEY"</formula>
    </cfRule>
    <cfRule type="expression" dxfId="19098" priority="15673" stopIfTrue="1">
      <formula>INDIRECT("E"&amp;ROW())="Priced"</formula>
    </cfRule>
    <cfRule type="expression" dxfId="19097" priority="15674" stopIfTrue="1">
      <formula>INDIRECT("E"&amp;ROW())="Sent for pricing"</formula>
    </cfRule>
    <cfRule type="expression" dxfId="19096" priority="15675" stopIfTrue="1">
      <formula>INDIRECT("E"&amp;ROW())="Await"</formula>
    </cfRule>
    <cfRule type="expression" dxfId="19095" priority="15676" stopIfTrue="1">
      <formula>INDIRECT("E"&amp;ROW())="CLEANSED"</formula>
    </cfRule>
    <cfRule type="expression" dxfId="19094" priority="15677" stopIfTrue="1">
      <formula>INDIRECT("E"&amp;ROW())="PM TO CLEANSE"</formula>
    </cfRule>
    <cfRule type="expression" dxfId="19093" priority="15678" stopIfTrue="1">
      <formula>INDIRECT("E"&amp;ROW())="Survey Received"</formula>
    </cfRule>
    <cfRule type="expression" dxfId="19092" priority="15679" stopIfTrue="1">
      <formula>INDIRECT("E"&amp;ROW())="Survey Booked"</formula>
    </cfRule>
  </conditionalFormatting>
  <conditionalFormatting sqref="E432:E433">
    <cfRule type="expression" dxfId="19091" priority="15518">
      <formula>INDIRECT("D"&amp;ROW())="Yes"</formula>
    </cfRule>
    <cfRule type="expression" dxfId="19090" priority="15519" stopIfTrue="1">
      <formula>INDIRECT("E"&amp;ROW())="Recall Required"</formula>
    </cfRule>
    <cfRule type="expression" dxfId="19089" priority="15520" stopIfTrue="1">
      <formula>INDIRECT("E"&amp;ROW())="Supply Only"</formula>
    </cfRule>
    <cfRule type="expression" dxfId="19088" priority="15521" stopIfTrue="1">
      <formula>INDIRECT("E"&amp;ROW())="Part Fitted"</formula>
    </cfRule>
    <cfRule type="expression" dxfId="19087" priority="15522" stopIfTrue="1">
      <formula>INDIRECT("E"&amp;ROW())="confirmed"</formula>
    </cfRule>
    <cfRule type="expression" dxfId="19086" priority="15523" stopIfTrue="1">
      <formula>INDIRECT("E"&amp;ROW())="Duplicate"</formula>
    </cfRule>
    <cfRule type="expression" dxfId="19085" priority="15524" stopIfTrue="1">
      <formula>INDIRECT("E"&amp;ROW())="Handed Back"</formula>
    </cfRule>
    <cfRule type="expression" dxfId="19084" priority="15525" stopIfTrue="1">
      <formula>INDIRECT("E"&amp;ROW())="Refusal"</formula>
    </cfRule>
    <cfRule type="expression" dxfId="19083" priority="15526" stopIfTrue="1">
      <formula>INDIRECT("E"&amp;ROW())="No Access install"</formula>
    </cfRule>
    <cfRule type="expression" dxfId="19082" priority="15527" stopIfTrue="1">
      <formula>INDIRECT("E"&amp;ROW())="No Access survey"</formula>
    </cfRule>
    <cfRule type="expression" dxfId="19081" priority="15528" stopIfTrue="1">
      <formula>INDIRECT("E"&amp;ROW())="NWR"</formula>
    </cfRule>
    <cfRule type="expression" dxfId="19080" priority="15529" stopIfTrue="1">
      <formula>INDIRECT("E"&amp;ROW())="Cancelled"</formula>
    </cfRule>
    <cfRule type="expression" dxfId="19079" priority="15530" stopIfTrue="1">
      <formula>INDIRECT("E"&amp;ROW())="On hold"</formula>
    </cfRule>
    <cfRule type="expression" dxfId="19078" priority="15531" stopIfTrue="1">
      <formula>INDIRECT("E"&amp;ROW())="Handed Over"</formula>
    </cfRule>
    <cfRule type="expression" dxfId="19077" priority="15532" stopIfTrue="1">
      <formula>INDIRECT("E"&amp;ROW())="Fitted"</formula>
    </cfRule>
    <cfRule type="expression" dxfId="19076" priority="15533" stopIfTrue="1">
      <formula>INDIRECT("E"&amp;ROW())="Booked to fit"</formula>
    </cfRule>
    <cfRule type="expression" dxfId="19075" priority="15534" stopIfTrue="1">
      <formula>INDIRECT("E"&amp;ROW())="Delivered To Depot/Container"</formula>
    </cfRule>
    <cfRule type="expression" dxfId="19074" priority="15535" stopIfTrue="1">
      <formula>INDIRECT("E"&amp;ROW())="Called Off"</formula>
    </cfRule>
    <cfRule type="expression" dxfId="19073" priority="15536" stopIfTrue="1">
      <formula>INDIRECT("E"&amp;ROW())="Await Client Approval"</formula>
    </cfRule>
    <cfRule type="expression" dxfId="19072" priority="15537" stopIfTrue="1">
      <formula>INDIRECT("E"&amp;ROW())="SCOPE SURVEY"</formula>
    </cfRule>
    <cfRule type="expression" dxfId="19071" priority="15538" stopIfTrue="1">
      <formula>INDIRECT("E"&amp;ROW())="Priced"</formula>
    </cfRule>
    <cfRule type="expression" dxfId="19070" priority="15539" stopIfTrue="1">
      <formula>INDIRECT("E"&amp;ROW())="Sent for pricing"</formula>
    </cfRule>
    <cfRule type="expression" dxfId="19069" priority="15540" stopIfTrue="1">
      <formula>INDIRECT("E"&amp;ROW())="Await"</formula>
    </cfRule>
    <cfRule type="expression" dxfId="19068" priority="15541" stopIfTrue="1">
      <formula>INDIRECT("E"&amp;ROW())="CLEANSED"</formula>
    </cfRule>
    <cfRule type="expression" dxfId="19067" priority="15542" stopIfTrue="1">
      <formula>INDIRECT("E"&amp;ROW())="PM TO CLEANSE"</formula>
    </cfRule>
    <cfRule type="expression" dxfId="19066" priority="15543" stopIfTrue="1">
      <formula>INDIRECT("E"&amp;ROW())="Survey Received"</formula>
    </cfRule>
    <cfRule type="expression" dxfId="19065" priority="15544" stopIfTrue="1">
      <formula>INDIRECT("E"&amp;ROW())="Survey Booked"</formula>
    </cfRule>
  </conditionalFormatting>
  <conditionalFormatting sqref="E445:E446">
    <cfRule type="expression" dxfId="19064" priority="15383">
      <formula>INDIRECT("D"&amp;ROW())="Yes"</formula>
    </cfRule>
    <cfRule type="expression" dxfId="19063" priority="15384" stopIfTrue="1">
      <formula>INDIRECT("E"&amp;ROW())="Recall Required"</formula>
    </cfRule>
    <cfRule type="expression" dxfId="19062" priority="15385" stopIfTrue="1">
      <formula>INDIRECT("E"&amp;ROW())="Supply Only"</formula>
    </cfRule>
    <cfRule type="expression" dxfId="19061" priority="15386" stopIfTrue="1">
      <formula>INDIRECT("E"&amp;ROW())="Part Fitted"</formula>
    </cfRule>
    <cfRule type="expression" dxfId="19060" priority="15387" stopIfTrue="1">
      <formula>INDIRECT("E"&amp;ROW())="confirmed"</formula>
    </cfRule>
    <cfRule type="expression" dxfId="19059" priority="15388" stopIfTrue="1">
      <formula>INDIRECT("E"&amp;ROW())="Duplicate"</formula>
    </cfRule>
    <cfRule type="expression" dxfId="19058" priority="15389" stopIfTrue="1">
      <formula>INDIRECT("E"&amp;ROW())="Handed Back"</formula>
    </cfRule>
    <cfRule type="expression" dxfId="19057" priority="15390" stopIfTrue="1">
      <formula>INDIRECT("E"&amp;ROW())="Refusal"</formula>
    </cfRule>
    <cfRule type="expression" dxfId="19056" priority="15391" stopIfTrue="1">
      <formula>INDIRECT("E"&amp;ROW())="No Access install"</formula>
    </cfRule>
    <cfRule type="expression" dxfId="19055" priority="15392" stopIfTrue="1">
      <formula>INDIRECT("E"&amp;ROW())="No Access survey"</formula>
    </cfRule>
    <cfRule type="expression" dxfId="19054" priority="15393" stopIfTrue="1">
      <formula>INDIRECT("E"&amp;ROW())="NWR"</formula>
    </cfRule>
    <cfRule type="expression" dxfId="19053" priority="15394" stopIfTrue="1">
      <formula>INDIRECT("E"&amp;ROW())="Cancelled"</formula>
    </cfRule>
    <cfRule type="expression" dxfId="19052" priority="15395" stopIfTrue="1">
      <formula>INDIRECT("E"&amp;ROW())="On hold"</formula>
    </cfRule>
    <cfRule type="expression" dxfId="19051" priority="15396" stopIfTrue="1">
      <formula>INDIRECT("E"&amp;ROW())="Handed Over"</formula>
    </cfRule>
    <cfRule type="expression" dxfId="19050" priority="15397" stopIfTrue="1">
      <formula>INDIRECT("E"&amp;ROW())="Fitted"</formula>
    </cfRule>
    <cfRule type="expression" dxfId="19049" priority="15398" stopIfTrue="1">
      <formula>INDIRECT("E"&amp;ROW())="Booked to fit"</formula>
    </cfRule>
    <cfRule type="expression" dxfId="19048" priority="15399" stopIfTrue="1">
      <formula>INDIRECT("E"&amp;ROW())="Delivered To Depot/Container"</formula>
    </cfRule>
    <cfRule type="expression" dxfId="19047" priority="15400" stopIfTrue="1">
      <formula>INDIRECT("E"&amp;ROW())="Called Off"</formula>
    </cfRule>
    <cfRule type="expression" dxfId="19046" priority="15401" stopIfTrue="1">
      <formula>INDIRECT("E"&amp;ROW())="Await Client Approval"</formula>
    </cfRule>
    <cfRule type="expression" dxfId="19045" priority="15402" stopIfTrue="1">
      <formula>INDIRECT("E"&amp;ROW())="SCOPE SURVEY"</formula>
    </cfRule>
    <cfRule type="expression" dxfId="19044" priority="15403" stopIfTrue="1">
      <formula>INDIRECT("E"&amp;ROW())="Priced"</formula>
    </cfRule>
    <cfRule type="expression" dxfId="19043" priority="15404" stopIfTrue="1">
      <formula>INDIRECT("E"&amp;ROW())="Sent for pricing"</formula>
    </cfRule>
    <cfRule type="expression" dxfId="19042" priority="15405" stopIfTrue="1">
      <formula>INDIRECT("E"&amp;ROW())="Await"</formula>
    </cfRule>
    <cfRule type="expression" dxfId="19041" priority="15406" stopIfTrue="1">
      <formula>INDIRECT("E"&amp;ROW())="CLEANSED"</formula>
    </cfRule>
    <cfRule type="expression" dxfId="19040" priority="15407" stopIfTrue="1">
      <formula>INDIRECT("E"&amp;ROW())="PM TO CLEANSE"</formula>
    </cfRule>
    <cfRule type="expression" dxfId="19039" priority="15408" stopIfTrue="1">
      <formula>INDIRECT("E"&amp;ROW())="Survey Received"</formula>
    </cfRule>
    <cfRule type="expression" dxfId="19038" priority="15409" stopIfTrue="1">
      <formula>INDIRECT("E"&amp;ROW())="Survey Booked"</formula>
    </cfRule>
  </conditionalFormatting>
  <conditionalFormatting sqref="E458:E459">
    <cfRule type="expression" dxfId="19037" priority="17651">
      <formula>INDIRECT("D"&amp;ROW())="Yes"</formula>
    </cfRule>
    <cfRule type="expression" dxfId="19036" priority="17652" stopIfTrue="1">
      <formula>INDIRECT("E"&amp;ROW())="Recall Required"</formula>
    </cfRule>
    <cfRule type="expression" dxfId="19035" priority="17653" stopIfTrue="1">
      <formula>INDIRECT("E"&amp;ROW())="Supply Only"</formula>
    </cfRule>
    <cfRule type="expression" dxfId="19034" priority="17654" stopIfTrue="1">
      <formula>INDIRECT("E"&amp;ROW())="Part Fitted"</formula>
    </cfRule>
    <cfRule type="expression" dxfId="19033" priority="17655" stopIfTrue="1">
      <formula>INDIRECT("E"&amp;ROW())="confirmed"</formula>
    </cfRule>
    <cfRule type="expression" dxfId="19032" priority="17656" stopIfTrue="1">
      <formula>INDIRECT("E"&amp;ROW())="Duplicate"</formula>
    </cfRule>
    <cfRule type="expression" dxfId="19031" priority="17657" stopIfTrue="1">
      <formula>INDIRECT("E"&amp;ROW())="Handed Back"</formula>
    </cfRule>
    <cfRule type="expression" dxfId="19030" priority="17658" stopIfTrue="1">
      <formula>INDIRECT("E"&amp;ROW())="Refusal"</formula>
    </cfRule>
    <cfRule type="expression" dxfId="19029" priority="17659" stopIfTrue="1">
      <formula>INDIRECT("E"&amp;ROW())="No Access install"</formula>
    </cfRule>
    <cfRule type="expression" dxfId="19028" priority="17660" stopIfTrue="1">
      <formula>INDIRECT("E"&amp;ROW())="No Access survey"</formula>
    </cfRule>
    <cfRule type="expression" dxfId="19027" priority="17661" stopIfTrue="1">
      <formula>INDIRECT("E"&amp;ROW())="NWR"</formula>
    </cfRule>
    <cfRule type="expression" dxfId="19026" priority="17662" stopIfTrue="1">
      <formula>INDIRECT("E"&amp;ROW())="Cancelled"</formula>
    </cfRule>
    <cfRule type="expression" dxfId="19025" priority="17663" stopIfTrue="1">
      <formula>INDIRECT("E"&amp;ROW())="On hold"</formula>
    </cfRule>
    <cfRule type="expression" dxfId="19024" priority="17664" stopIfTrue="1">
      <formula>INDIRECT("E"&amp;ROW())="Handed Over"</formula>
    </cfRule>
    <cfRule type="expression" dxfId="19023" priority="17665" stopIfTrue="1">
      <formula>INDIRECT("E"&amp;ROW())="Fitted"</formula>
    </cfRule>
    <cfRule type="expression" dxfId="19022" priority="17666" stopIfTrue="1">
      <formula>INDIRECT("E"&amp;ROW())="Booked to fit"</formula>
    </cfRule>
    <cfRule type="expression" dxfId="19021" priority="17667" stopIfTrue="1">
      <formula>INDIRECT("E"&amp;ROW())="Delivered To Depot/Container"</formula>
    </cfRule>
    <cfRule type="expression" dxfId="19020" priority="17668" stopIfTrue="1">
      <formula>INDIRECT("E"&amp;ROW())="Called Off"</formula>
    </cfRule>
    <cfRule type="expression" dxfId="19019" priority="17669" stopIfTrue="1">
      <formula>INDIRECT("E"&amp;ROW())="Await Client Approval"</formula>
    </cfRule>
    <cfRule type="expression" dxfId="19018" priority="17670" stopIfTrue="1">
      <formula>INDIRECT("E"&amp;ROW())="SCOPE SURVEY"</formula>
    </cfRule>
    <cfRule type="expression" dxfId="19017" priority="17671" stopIfTrue="1">
      <formula>INDIRECT("E"&amp;ROW())="Priced"</formula>
    </cfRule>
    <cfRule type="expression" dxfId="19016" priority="17672" stopIfTrue="1">
      <formula>INDIRECT("E"&amp;ROW())="Sent for pricing"</formula>
    </cfRule>
    <cfRule type="expression" dxfId="19015" priority="17673" stopIfTrue="1">
      <formula>INDIRECT("E"&amp;ROW())="Await"</formula>
    </cfRule>
    <cfRule type="expression" dxfId="19014" priority="17674" stopIfTrue="1">
      <formula>INDIRECT("E"&amp;ROW())="CLEANSED"</formula>
    </cfRule>
    <cfRule type="expression" dxfId="19013" priority="17675" stopIfTrue="1">
      <formula>INDIRECT("E"&amp;ROW())="PM TO CLEANSE"</formula>
    </cfRule>
    <cfRule type="expression" dxfId="19012" priority="17676" stopIfTrue="1">
      <formula>INDIRECT("E"&amp;ROW())="Survey Received"</formula>
    </cfRule>
    <cfRule type="expression" dxfId="19011" priority="17677" stopIfTrue="1">
      <formula>INDIRECT("E"&amp;ROW())="Survey Booked"</formula>
    </cfRule>
  </conditionalFormatting>
  <conditionalFormatting sqref="E480:E481">
    <cfRule type="expression" dxfId="19010" priority="17570">
      <formula>INDIRECT("D"&amp;ROW())="Yes"</formula>
    </cfRule>
    <cfRule type="expression" dxfId="19009" priority="17571" stopIfTrue="1">
      <formula>INDIRECT("E"&amp;ROW())="Recall Required"</formula>
    </cfRule>
    <cfRule type="expression" dxfId="19008" priority="17572" stopIfTrue="1">
      <formula>INDIRECT("E"&amp;ROW())="Supply Only"</formula>
    </cfRule>
    <cfRule type="expression" dxfId="19007" priority="17573" stopIfTrue="1">
      <formula>INDIRECT("E"&amp;ROW())="Part Fitted"</formula>
    </cfRule>
    <cfRule type="expression" dxfId="19006" priority="17574" stopIfTrue="1">
      <formula>INDIRECT("E"&amp;ROW())="confirmed"</formula>
    </cfRule>
    <cfRule type="expression" dxfId="19005" priority="17575" stopIfTrue="1">
      <formula>INDIRECT("E"&amp;ROW())="Duplicate"</formula>
    </cfRule>
    <cfRule type="expression" dxfId="19004" priority="17576" stopIfTrue="1">
      <formula>INDIRECT("E"&amp;ROW())="Handed Back"</formula>
    </cfRule>
    <cfRule type="expression" dxfId="19003" priority="17577" stopIfTrue="1">
      <formula>INDIRECT("E"&amp;ROW())="Refusal"</formula>
    </cfRule>
    <cfRule type="expression" dxfId="19002" priority="17578" stopIfTrue="1">
      <formula>INDIRECT("E"&amp;ROW())="No Access install"</formula>
    </cfRule>
    <cfRule type="expression" dxfId="19001" priority="17579" stopIfTrue="1">
      <formula>INDIRECT("E"&amp;ROW())="No Access survey"</formula>
    </cfRule>
    <cfRule type="expression" dxfId="19000" priority="17580" stopIfTrue="1">
      <formula>INDIRECT("E"&amp;ROW())="NWR"</formula>
    </cfRule>
    <cfRule type="expression" dxfId="18999" priority="17581" stopIfTrue="1">
      <formula>INDIRECT("E"&amp;ROW())="Cancelled"</formula>
    </cfRule>
    <cfRule type="expression" dxfId="18998" priority="17582" stopIfTrue="1">
      <formula>INDIRECT("E"&amp;ROW())="On hold"</formula>
    </cfRule>
    <cfRule type="expression" dxfId="18997" priority="17583" stopIfTrue="1">
      <formula>INDIRECT("E"&amp;ROW())="Handed Over"</formula>
    </cfRule>
    <cfRule type="expression" dxfId="18996" priority="17584" stopIfTrue="1">
      <formula>INDIRECT("E"&amp;ROW())="Fitted"</formula>
    </cfRule>
    <cfRule type="expression" dxfId="18995" priority="17585" stopIfTrue="1">
      <formula>INDIRECT("E"&amp;ROW())="Booked to fit"</formula>
    </cfRule>
    <cfRule type="expression" dxfId="18994" priority="17586" stopIfTrue="1">
      <formula>INDIRECT("E"&amp;ROW())="Delivered To Depot/Container"</formula>
    </cfRule>
    <cfRule type="expression" dxfId="18993" priority="17587" stopIfTrue="1">
      <formula>INDIRECT("E"&amp;ROW())="Called Off"</formula>
    </cfRule>
    <cfRule type="expression" dxfId="18992" priority="17588" stopIfTrue="1">
      <formula>INDIRECT("E"&amp;ROW())="Await Client Approval"</formula>
    </cfRule>
    <cfRule type="expression" dxfId="18991" priority="17589" stopIfTrue="1">
      <formula>INDIRECT("E"&amp;ROW())="SCOPE SURVEY"</formula>
    </cfRule>
    <cfRule type="expression" dxfId="18990" priority="17590" stopIfTrue="1">
      <formula>INDIRECT("E"&amp;ROW())="Priced"</formula>
    </cfRule>
    <cfRule type="expression" dxfId="18989" priority="17591" stopIfTrue="1">
      <formula>INDIRECT("E"&amp;ROW())="Sent for pricing"</formula>
    </cfRule>
    <cfRule type="expression" dxfId="18988" priority="17592" stopIfTrue="1">
      <formula>INDIRECT("E"&amp;ROW())="Await"</formula>
    </cfRule>
    <cfRule type="expression" dxfId="18987" priority="17593" stopIfTrue="1">
      <formula>INDIRECT("E"&amp;ROW())="CLEANSED"</formula>
    </cfRule>
    <cfRule type="expression" dxfId="18986" priority="17594" stopIfTrue="1">
      <formula>INDIRECT("E"&amp;ROW())="PM TO CLEANSE"</formula>
    </cfRule>
    <cfRule type="expression" dxfId="18985" priority="17595" stopIfTrue="1">
      <formula>INDIRECT("E"&amp;ROW())="Survey Received"</formula>
    </cfRule>
    <cfRule type="expression" dxfId="18984" priority="17596" stopIfTrue="1">
      <formula>INDIRECT("E"&amp;ROW())="Survey Booked"</formula>
    </cfRule>
  </conditionalFormatting>
  <conditionalFormatting sqref="E489:E490">
    <cfRule type="expression" dxfId="18983" priority="16841">
      <formula>INDIRECT("D"&amp;ROW())="Yes"</formula>
    </cfRule>
    <cfRule type="expression" dxfId="18982" priority="16842" stopIfTrue="1">
      <formula>INDIRECT("E"&amp;ROW())="Recall Required"</formula>
    </cfRule>
    <cfRule type="expression" dxfId="18981" priority="16843" stopIfTrue="1">
      <formula>INDIRECT("E"&amp;ROW())="Supply Only"</formula>
    </cfRule>
    <cfRule type="expression" dxfId="18980" priority="16844" stopIfTrue="1">
      <formula>INDIRECT("E"&amp;ROW())="Part Fitted"</formula>
    </cfRule>
    <cfRule type="expression" dxfId="18979" priority="16845" stopIfTrue="1">
      <formula>INDIRECT("E"&amp;ROW())="confirmed"</formula>
    </cfRule>
    <cfRule type="expression" dxfId="18978" priority="16846" stopIfTrue="1">
      <formula>INDIRECT("E"&amp;ROW())="Duplicate"</formula>
    </cfRule>
    <cfRule type="expression" dxfId="18977" priority="16847" stopIfTrue="1">
      <formula>INDIRECT("E"&amp;ROW())="Handed Back"</formula>
    </cfRule>
    <cfRule type="expression" dxfId="18976" priority="16848" stopIfTrue="1">
      <formula>INDIRECT("E"&amp;ROW())="Refusal"</formula>
    </cfRule>
    <cfRule type="expression" dxfId="18975" priority="16849" stopIfTrue="1">
      <formula>INDIRECT("E"&amp;ROW())="No Access install"</formula>
    </cfRule>
    <cfRule type="expression" dxfId="18974" priority="16850" stopIfTrue="1">
      <formula>INDIRECT("E"&amp;ROW())="No Access survey"</formula>
    </cfRule>
    <cfRule type="expression" dxfId="18973" priority="16851" stopIfTrue="1">
      <formula>INDIRECT("E"&amp;ROW())="NWR"</formula>
    </cfRule>
    <cfRule type="expression" dxfId="18972" priority="16852" stopIfTrue="1">
      <formula>INDIRECT("E"&amp;ROW())="Cancelled"</formula>
    </cfRule>
    <cfRule type="expression" dxfId="18971" priority="16853" stopIfTrue="1">
      <formula>INDIRECT("E"&amp;ROW())="On hold"</formula>
    </cfRule>
    <cfRule type="expression" dxfId="18970" priority="16854" stopIfTrue="1">
      <formula>INDIRECT("E"&amp;ROW())="Handed Over"</formula>
    </cfRule>
    <cfRule type="expression" dxfId="18969" priority="16855" stopIfTrue="1">
      <formula>INDIRECT("E"&amp;ROW())="Fitted"</formula>
    </cfRule>
    <cfRule type="expression" dxfId="18968" priority="16856" stopIfTrue="1">
      <formula>INDIRECT("E"&amp;ROW())="Booked to fit"</formula>
    </cfRule>
    <cfRule type="expression" dxfId="18967" priority="16857" stopIfTrue="1">
      <formula>INDIRECT("E"&amp;ROW())="Delivered To Depot/Container"</formula>
    </cfRule>
    <cfRule type="expression" dxfId="18966" priority="16858" stopIfTrue="1">
      <formula>INDIRECT("E"&amp;ROW())="Called Off"</formula>
    </cfRule>
    <cfRule type="expression" dxfId="18965" priority="16859" stopIfTrue="1">
      <formula>INDIRECT("E"&amp;ROW())="Await Client Approval"</formula>
    </cfRule>
    <cfRule type="expression" dxfId="18964" priority="16860" stopIfTrue="1">
      <formula>INDIRECT("E"&amp;ROW())="SCOPE SURVEY"</formula>
    </cfRule>
    <cfRule type="expression" dxfId="18963" priority="16861" stopIfTrue="1">
      <formula>INDIRECT("E"&amp;ROW())="Priced"</formula>
    </cfRule>
    <cfRule type="expression" dxfId="18962" priority="16862" stopIfTrue="1">
      <formula>INDIRECT("E"&amp;ROW())="Sent for pricing"</formula>
    </cfRule>
    <cfRule type="expression" dxfId="18961" priority="16863" stopIfTrue="1">
      <formula>INDIRECT("E"&amp;ROW())="Await"</formula>
    </cfRule>
    <cfRule type="expression" dxfId="18960" priority="16864" stopIfTrue="1">
      <formula>INDIRECT("E"&amp;ROW())="CLEANSED"</formula>
    </cfRule>
    <cfRule type="expression" dxfId="18959" priority="16865" stopIfTrue="1">
      <formula>INDIRECT("E"&amp;ROW())="PM TO CLEANSE"</formula>
    </cfRule>
    <cfRule type="expression" dxfId="18958" priority="16866" stopIfTrue="1">
      <formula>INDIRECT("E"&amp;ROW())="Survey Received"</formula>
    </cfRule>
    <cfRule type="expression" dxfId="18957" priority="16867" stopIfTrue="1">
      <formula>INDIRECT("E"&amp;ROW())="Survey Booked"</formula>
    </cfRule>
  </conditionalFormatting>
  <conditionalFormatting sqref="E493:E494">
    <cfRule type="expression" dxfId="18956" priority="14759">
      <formula>INDIRECT("D"&amp;ROW())="Yes"</formula>
    </cfRule>
    <cfRule type="expression" dxfId="18955" priority="14760" stopIfTrue="1">
      <formula>INDIRECT("E"&amp;ROW())="Recall Required"</formula>
    </cfRule>
    <cfRule type="expression" dxfId="18954" priority="14761" stopIfTrue="1">
      <formula>INDIRECT("E"&amp;ROW())="Supply Only"</formula>
    </cfRule>
    <cfRule type="expression" dxfId="18953" priority="14762" stopIfTrue="1">
      <formula>INDIRECT("E"&amp;ROW())="Part Fitted"</formula>
    </cfRule>
    <cfRule type="expression" dxfId="18952" priority="14763" stopIfTrue="1">
      <formula>INDIRECT("E"&amp;ROW())="confirmed"</formula>
    </cfRule>
    <cfRule type="expression" dxfId="18951" priority="14764" stopIfTrue="1">
      <formula>INDIRECT("E"&amp;ROW())="Duplicate"</formula>
    </cfRule>
    <cfRule type="expression" dxfId="18950" priority="14765" stopIfTrue="1">
      <formula>INDIRECT("E"&amp;ROW())="Handed Back"</formula>
    </cfRule>
    <cfRule type="expression" dxfId="18949" priority="14766" stopIfTrue="1">
      <formula>INDIRECT("E"&amp;ROW())="Refusal"</formula>
    </cfRule>
    <cfRule type="expression" dxfId="18948" priority="14767" stopIfTrue="1">
      <formula>INDIRECT("E"&amp;ROW())="No Access install"</formula>
    </cfRule>
    <cfRule type="expression" dxfId="18947" priority="14768" stopIfTrue="1">
      <formula>INDIRECT("E"&amp;ROW())="No Access survey"</formula>
    </cfRule>
    <cfRule type="expression" dxfId="18946" priority="14769" stopIfTrue="1">
      <formula>INDIRECT("E"&amp;ROW())="NWR"</formula>
    </cfRule>
    <cfRule type="expression" dxfId="18945" priority="14770" stopIfTrue="1">
      <formula>INDIRECT("E"&amp;ROW())="Cancelled"</formula>
    </cfRule>
    <cfRule type="expression" dxfId="18944" priority="14771" stopIfTrue="1">
      <formula>INDIRECT("E"&amp;ROW())="On hold"</formula>
    </cfRule>
    <cfRule type="expression" dxfId="18943" priority="14772" stopIfTrue="1">
      <formula>INDIRECT("E"&amp;ROW())="Handed Over"</formula>
    </cfRule>
    <cfRule type="expression" dxfId="18942" priority="14773" stopIfTrue="1">
      <formula>INDIRECT("E"&amp;ROW())="Fitted"</formula>
    </cfRule>
    <cfRule type="expression" dxfId="18941" priority="14774" stopIfTrue="1">
      <formula>INDIRECT("E"&amp;ROW())="Booked to fit"</formula>
    </cfRule>
    <cfRule type="expression" dxfId="18940" priority="14775" stopIfTrue="1">
      <formula>INDIRECT("E"&amp;ROW())="Delivered To Depot/Container"</formula>
    </cfRule>
    <cfRule type="expression" dxfId="18939" priority="14776" stopIfTrue="1">
      <formula>INDIRECT("E"&amp;ROW())="Called Off"</formula>
    </cfRule>
    <cfRule type="expression" dxfId="18938" priority="14777" stopIfTrue="1">
      <formula>INDIRECT("E"&amp;ROW())="Await Client Approval"</formula>
    </cfRule>
    <cfRule type="expression" dxfId="18937" priority="14778" stopIfTrue="1">
      <formula>INDIRECT("E"&amp;ROW())="SCOPE SURVEY"</formula>
    </cfRule>
    <cfRule type="expression" dxfId="18936" priority="14779" stopIfTrue="1">
      <formula>INDIRECT("E"&amp;ROW())="Priced"</formula>
    </cfRule>
    <cfRule type="expression" dxfId="18935" priority="14780" stopIfTrue="1">
      <formula>INDIRECT("E"&amp;ROW())="Sent for pricing"</formula>
    </cfRule>
    <cfRule type="expression" dxfId="18934" priority="14781" stopIfTrue="1">
      <formula>INDIRECT("E"&amp;ROW())="Await"</formula>
    </cfRule>
    <cfRule type="expression" dxfId="18933" priority="14782" stopIfTrue="1">
      <formula>INDIRECT("E"&amp;ROW())="CLEANSED"</formula>
    </cfRule>
    <cfRule type="expression" dxfId="18932" priority="14783" stopIfTrue="1">
      <formula>INDIRECT("E"&amp;ROW())="PM TO CLEANSE"</formula>
    </cfRule>
    <cfRule type="expression" dxfId="18931" priority="14784" stopIfTrue="1">
      <formula>INDIRECT("E"&amp;ROW())="Survey Received"</formula>
    </cfRule>
    <cfRule type="expression" dxfId="18930" priority="14785" stopIfTrue="1">
      <formula>INDIRECT("E"&amp;ROW())="Survey Booked"</formula>
    </cfRule>
  </conditionalFormatting>
  <conditionalFormatting sqref="E502:E503">
    <cfRule type="expression" dxfId="18929" priority="17489">
      <formula>INDIRECT("D"&amp;ROW())="Yes"</formula>
    </cfRule>
    <cfRule type="expression" dxfId="18928" priority="17490" stopIfTrue="1">
      <formula>INDIRECT("E"&amp;ROW())="Recall Required"</formula>
    </cfRule>
    <cfRule type="expression" dxfId="18927" priority="17491" stopIfTrue="1">
      <formula>INDIRECT("E"&amp;ROW())="Supply Only"</formula>
    </cfRule>
    <cfRule type="expression" dxfId="18926" priority="17492" stopIfTrue="1">
      <formula>INDIRECT("E"&amp;ROW())="Part Fitted"</formula>
    </cfRule>
    <cfRule type="expression" dxfId="18925" priority="17493" stopIfTrue="1">
      <formula>INDIRECT("E"&amp;ROW())="confirmed"</formula>
    </cfRule>
    <cfRule type="expression" dxfId="18924" priority="17494" stopIfTrue="1">
      <formula>INDIRECT("E"&amp;ROW())="Duplicate"</formula>
    </cfRule>
    <cfRule type="expression" dxfId="18923" priority="17495" stopIfTrue="1">
      <formula>INDIRECT("E"&amp;ROW())="Handed Back"</formula>
    </cfRule>
    <cfRule type="expression" dxfId="18922" priority="17496" stopIfTrue="1">
      <formula>INDIRECT("E"&amp;ROW())="Refusal"</formula>
    </cfRule>
    <cfRule type="expression" dxfId="18921" priority="17497" stopIfTrue="1">
      <formula>INDIRECT("E"&amp;ROW())="No Access install"</formula>
    </cfRule>
    <cfRule type="expression" dxfId="18920" priority="17498" stopIfTrue="1">
      <formula>INDIRECT("E"&amp;ROW())="No Access survey"</formula>
    </cfRule>
    <cfRule type="expression" dxfId="18919" priority="17499" stopIfTrue="1">
      <formula>INDIRECT("E"&amp;ROW())="NWR"</formula>
    </cfRule>
    <cfRule type="expression" dxfId="18918" priority="17500" stopIfTrue="1">
      <formula>INDIRECT("E"&amp;ROW())="Cancelled"</formula>
    </cfRule>
    <cfRule type="expression" dxfId="18917" priority="17501" stopIfTrue="1">
      <formula>INDIRECT("E"&amp;ROW())="On hold"</formula>
    </cfRule>
    <cfRule type="expression" dxfId="18916" priority="17502" stopIfTrue="1">
      <formula>INDIRECT("E"&amp;ROW())="Handed Over"</formula>
    </cfRule>
    <cfRule type="expression" dxfId="18915" priority="17503" stopIfTrue="1">
      <formula>INDIRECT("E"&amp;ROW())="Fitted"</formula>
    </cfRule>
    <cfRule type="expression" dxfId="18914" priority="17504" stopIfTrue="1">
      <formula>INDIRECT("E"&amp;ROW())="Booked to fit"</formula>
    </cfRule>
    <cfRule type="expression" dxfId="18913" priority="17505" stopIfTrue="1">
      <formula>INDIRECT("E"&amp;ROW())="Delivered To Depot/Container"</formula>
    </cfRule>
    <cfRule type="expression" dxfId="18912" priority="17506" stopIfTrue="1">
      <formula>INDIRECT("E"&amp;ROW())="Called Off"</formula>
    </cfRule>
    <cfRule type="expression" dxfId="18911" priority="17507" stopIfTrue="1">
      <formula>INDIRECT("E"&amp;ROW())="Await Client Approval"</formula>
    </cfRule>
    <cfRule type="expression" dxfId="18910" priority="17508" stopIfTrue="1">
      <formula>INDIRECT("E"&amp;ROW())="SCOPE SURVEY"</formula>
    </cfRule>
    <cfRule type="expression" dxfId="18909" priority="17509" stopIfTrue="1">
      <formula>INDIRECT("E"&amp;ROW())="Priced"</formula>
    </cfRule>
    <cfRule type="expression" dxfId="18908" priority="17510" stopIfTrue="1">
      <formula>INDIRECT("E"&amp;ROW())="Sent for pricing"</formula>
    </cfRule>
    <cfRule type="expression" dxfId="18907" priority="17511" stopIfTrue="1">
      <formula>INDIRECT("E"&amp;ROW())="Await"</formula>
    </cfRule>
    <cfRule type="expression" dxfId="18906" priority="17512" stopIfTrue="1">
      <formula>INDIRECT("E"&amp;ROW())="CLEANSED"</formula>
    </cfRule>
    <cfRule type="expression" dxfId="18905" priority="17513" stopIfTrue="1">
      <formula>INDIRECT("E"&amp;ROW())="PM TO CLEANSE"</formula>
    </cfRule>
    <cfRule type="expression" dxfId="18904" priority="17514" stopIfTrue="1">
      <formula>INDIRECT("E"&amp;ROW())="Survey Received"</formula>
    </cfRule>
    <cfRule type="expression" dxfId="18903" priority="17515" stopIfTrue="1">
      <formula>INDIRECT("E"&amp;ROW())="Survey Booked"</formula>
    </cfRule>
  </conditionalFormatting>
  <conditionalFormatting sqref="E511:E512">
    <cfRule type="expression" dxfId="18902" priority="17408">
      <formula>INDIRECT("D"&amp;ROW())="Yes"</formula>
    </cfRule>
    <cfRule type="expression" dxfId="18901" priority="17409" stopIfTrue="1">
      <formula>INDIRECT("E"&amp;ROW())="Recall Required"</formula>
    </cfRule>
    <cfRule type="expression" dxfId="18900" priority="17410" stopIfTrue="1">
      <formula>INDIRECT("E"&amp;ROW())="Supply Only"</formula>
    </cfRule>
    <cfRule type="expression" dxfId="18899" priority="17411" stopIfTrue="1">
      <formula>INDIRECT("E"&amp;ROW())="Part Fitted"</formula>
    </cfRule>
    <cfRule type="expression" dxfId="18898" priority="17412" stopIfTrue="1">
      <formula>INDIRECT("E"&amp;ROW())="confirmed"</formula>
    </cfRule>
    <cfRule type="expression" dxfId="18897" priority="17413" stopIfTrue="1">
      <formula>INDIRECT("E"&amp;ROW())="Duplicate"</formula>
    </cfRule>
    <cfRule type="expression" dxfId="18896" priority="17414" stopIfTrue="1">
      <formula>INDIRECT("E"&amp;ROW())="Handed Back"</formula>
    </cfRule>
    <cfRule type="expression" dxfId="18895" priority="17415" stopIfTrue="1">
      <formula>INDIRECT("E"&amp;ROW())="Refusal"</formula>
    </cfRule>
    <cfRule type="expression" dxfId="18894" priority="17416" stopIfTrue="1">
      <formula>INDIRECT("E"&amp;ROW())="No Access install"</formula>
    </cfRule>
    <cfRule type="expression" dxfId="18893" priority="17417" stopIfTrue="1">
      <formula>INDIRECT("E"&amp;ROW())="No Access survey"</formula>
    </cfRule>
    <cfRule type="expression" dxfId="18892" priority="17418" stopIfTrue="1">
      <formula>INDIRECT("E"&amp;ROW())="NWR"</formula>
    </cfRule>
    <cfRule type="expression" dxfId="18891" priority="17419" stopIfTrue="1">
      <formula>INDIRECT("E"&amp;ROW())="Cancelled"</formula>
    </cfRule>
    <cfRule type="expression" dxfId="18890" priority="17420" stopIfTrue="1">
      <formula>INDIRECT("E"&amp;ROW())="On hold"</formula>
    </cfRule>
    <cfRule type="expression" dxfId="18889" priority="17421" stopIfTrue="1">
      <formula>INDIRECT("E"&amp;ROW())="Handed Over"</formula>
    </cfRule>
    <cfRule type="expression" dxfId="18888" priority="17422" stopIfTrue="1">
      <formula>INDIRECT("E"&amp;ROW())="Fitted"</formula>
    </cfRule>
    <cfRule type="expression" dxfId="18887" priority="17423" stopIfTrue="1">
      <formula>INDIRECT("E"&amp;ROW())="Booked to fit"</formula>
    </cfRule>
    <cfRule type="expression" dxfId="18886" priority="17424" stopIfTrue="1">
      <formula>INDIRECT("E"&amp;ROW())="Delivered To Depot/Container"</formula>
    </cfRule>
    <cfRule type="expression" dxfId="18885" priority="17425" stopIfTrue="1">
      <formula>INDIRECT("E"&amp;ROW())="Called Off"</formula>
    </cfRule>
    <cfRule type="expression" dxfId="18884" priority="17426" stopIfTrue="1">
      <formula>INDIRECT("E"&amp;ROW())="Await Client Approval"</formula>
    </cfRule>
    <cfRule type="expression" dxfId="18883" priority="17427" stopIfTrue="1">
      <formula>INDIRECT("E"&amp;ROW())="SCOPE SURVEY"</formula>
    </cfRule>
    <cfRule type="expression" dxfId="18882" priority="17428" stopIfTrue="1">
      <formula>INDIRECT("E"&amp;ROW())="Priced"</formula>
    </cfRule>
    <cfRule type="expression" dxfId="18881" priority="17429" stopIfTrue="1">
      <formula>INDIRECT("E"&amp;ROW())="Sent for pricing"</formula>
    </cfRule>
    <cfRule type="expression" dxfId="18880" priority="17430" stopIfTrue="1">
      <formula>INDIRECT("E"&amp;ROW())="Await"</formula>
    </cfRule>
    <cfRule type="expression" dxfId="18879" priority="17431" stopIfTrue="1">
      <formula>INDIRECT("E"&amp;ROW())="CLEANSED"</formula>
    </cfRule>
    <cfRule type="expression" dxfId="18878" priority="17432" stopIfTrue="1">
      <formula>INDIRECT("E"&amp;ROW())="PM TO CLEANSE"</formula>
    </cfRule>
    <cfRule type="expression" dxfId="18877" priority="17433" stopIfTrue="1">
      <formula>INDIRECT("E"&amp;ROW())="Survey Received"</formula>
    </cfRule>
    <cfRule type="expression" dxfId="18876" priority="17434" stopIfTrue="1">
      <formula>INDIRECT("E"&amp;ROW())="Survey Booked"</formula>
    </cfRule>
  </conditionalFormatting>
  <conditionalFormatting sqref="E529:E530">
    <cfRule type="expression" dxfId="18875" priority="17246">
      <formula>INDIRECT("D"&amp;ROW())="Yes"</formula>
    </cfRule>
    <cfRule type="expression" dxfId="18874" priority="17247" stopIfTrue="1">
      <formula>INDIRECT("E"&amp;ROW())="Recall Required"</formula>
    </cfRule>
    <cfRule type="expression" dxfId="18873" priority="17248" stopIfTrue="1">
      <formula>INDIRECT("E"&amp;ROW())="Supply Only"</formula>
    </cfRule>
    <cfRule type="expression" dxfId="18872" priority="17249" stopIfTrue="1">
      <formula>INDIRECT("E"&amp;ROW())="Part Fitted"</formula>
    </cfRule>
    <cfRule type="expression" dxfId="18871" priority="17250" stopIfTrue="1">
      <formula>INDIRECT("E"&amp;ROW())="confirmed"</formula>
    </cfRule>
    <cfRule type="expression" dxfId="18870" priority="17251" stopIfTrue="1">
      <formula>INDIRECT("E"&amp;ROW())="Duplicate"</formula>
    </cfRule>
    <cfRule type="expression" dxfId="18869" priority="17252" stopIfTrue="1">
      <formula>INDIRECT("E"&amp;ROW())="Handed Back"</formula>
    </cfRule>
    <cfRule type="expression" dxfId="18868" priority="17253" stopIfTrue="1">
      <formula>INDIRECT("E"&amp;ROW())="Refusal"</formula>
    </cfRule>
    <cfRule type="expression" dxfId="18867" priority="17254" stopIfTrue="1">
      <formula>INDIRECT("E"&amp;ROW())="No Access install"</formula>
    </cfRule>
    <cfRule type="expression" dxfId="18866" priority="17255" stopIfTrue="1">
      <formula>INDIRECT("E"&amp;ROW())="No Access survey"</formula>
    </cfRule>
    <cfRule type="expression" dxfId="18865" priority="17256" stopIfTrue="1">
      <formula>INDIRECT("E"&amp;ROW())="NWR"</formula>
    </cfRule>
    <cfRule type="expression" dxfId="18864" priority="17257" stopIfTrue="1">
      <formula>INDIRECT("E"&amp;ROW())="Cancelled"</formula>
    </cfRule>
    <cfRule type="expression" dxfId="18863" priority="17258" stopIfTrue="1">
      <formula>INDIRECT("E"&amp;ROW())="On hold"</formula>
    </cfRule>
    <cfRule type="expression" dxfId="18862" priority="17259" stopIfTrue="1">
      <formula>INDIRECT("E"&amp;ROW())="Handed Over"</formula>
    </cfRule>
    <cfRule type="expression" dxfId="18861" priority="17260" stopIfTrue="1">
      <formula>INDIRECT("E"&amp;ROW())="Fitted"</formula>
    </cfRule>
    <cfRule type="expression" dxfId="18860" priority="17261" stopIfTrue="1">
      <formula>INDIRECT("E"&amp;ROW())="Booked to fit"</formula>
    </cfRule>
    <cfRule type="expression" dxfId="18859" priority="17262" stopIfTrue="1">
      <formula>INDIRECT("E"&amp;ROW())="Delivered To Depot/Container"</formula>
    </cfRule>
    <cfRule type="expression" dxfId="18858" priority="17263" stopIfTrue="1">
      <formula>INDIRECT("E"&amp;ROW())="Called Off"</formula>
    </cfRule>
    <cfRule type="expression" dxfId="18857" priority="17264" stopIfTrue="1">
      <formula>INDIRECT("E"&amp;ROW())="Await Client Approval"</formula>
    </cfRule>
    <cfRule type="expression" dxfId="18856" priority="17265" stopIfTrue="1">
      <formula>INDIRECT("E"&amp;ROW())="SCOPE SURVEY"</formula>
    </cfRule>
    <cfRule type="expression" dxfId="18855" priority="17266" stopIfTrue="1">
      <formula>INDIRECT("E"&amp;ROW())="Priced"</formula>
    </cfRule>
    <cfRule type="expression" dxfId="18854" priority="17267" stopIfTrue="1">
      <formula>INDIRECT("E"&amp;ROW())="Sent for pricing"</formula>
    </cfRule>
    <cfRule type="expression" dxfId="18853" priority="17268" stopIfTrue="1">
      <formula>INDIRECT("E"&amp;ROW())="Await"</formula>
    </cfRule>
    <cfRule type="expression" dxfId="18852" priority="17269" stopIfTrue="1">
      <formula>INDIRECT("E"&amp;ROW())="CLEANSED"</formula>
    </cfRule>
    <cfRule type="expression" dxfId="18851" priority="17270" stopIfTrue="1">
      <formula>INDIRECT("E"&amp;ROW())="PM TO CLEANSE"</formula>
    </cfRule>
    <cfRule type="expression" dxfId="18850" priority="17271" stopIfTrue="1">
      <formula>INDIRECT("E"&amp;ROW())="Survey Received"</formula>
    </cfRule>
    <cfRule type="expression" dxfId="18849" priority="17272" stopIfTrue="1">
      <formula>INDIRECT("E"&amp;ROW())="Survey Booked"</formula>
    </cfRule>
  </conditionalFormatting>
  <conditionalFormatting sqref="E542:E543">
    <cfRule type="expression" dxfId="18848" priority="17165">
      <formula>INDIRECT("D"&amp;ROW())="Yes"</formula>
    </cfRule>
    <cfRule type="expression" dxfId="18847" priority="17166" stopIfTrue="1">
      <formula>INDIRECT("E"&amp;ROW())="Recall Required"</formula>
    </cfRule>
    <cfRule type="expression" dxfId="18846" priority="17167" stopIfTrue="1">
      <formula>INDIRECT("E"&amp;ROW())="Supply Only"</formula>
    </cfRule>
    <cfRule type="expression" dxfId="18845" priority="17168" stopIfTrue="1">
      <formula>INDIRECT("E"&amp;ROW())="Part Fitted"</formula>
    </cfRule>
    <cfRule type="expression" dxfId="18844" priority="17169" stopIfTrue="1">
      <formula>INDIRECT("E"&amp;ROW())="confirmed"</formula>
    </cfRule>
    <cfRule type="expression" dxfId="18843" priority="17170" stopIfTrue="1">
      <formula>INDIRECT("E"&amp;ROW())="Duplicate"</formula>
    </cfRule>
    <cfRule type="expression" dxfId="18842" priority="17171" stopIfTrue="1">
      <formula>INDIRECT("E"&amp;ROW())="Handed Back"</formula>
    </cfRule>
    <cfRule type="expression" dxfId="18841" priority="17172" stopIfTrue="1">
      <formula>INDIRECT("E"&amp;ROW())="Refusal"</formula>
    </cfRule>
    <cfRule type="expression" dxfId="18840" priority="17173" stopIfTrue="1">
      <formula>INDIRECT("E"&amp;ROW())="No Access install"</formula>
    </cfRule>
    <cfRule type="expression" dxfId="18839" priority="17174" stopIfTrue="1">
      <formula>INDIRECT("E"&amp;ROW())="No Access survey"</formula>
    </cfRule>
    <cfRule type="expression" dxfId="18838" priority="17175" stopIfTrue="1">
      <formula>INDIRECT("E"&amp;ROW())="NWR"</formula>
    </cfRule>
    <cfRule type="expression" dxfId="18837" priority="17176" stopIfTrue="1">
      <formula>INDIRECT("E"&amp;ROW())="Cancelled"</formula>
    </cfRule>
    <cfRule type="expression" dxfId="18836" priority="17177" stopIfTrue="1">
      <formula>INDIRECT("E"&amp;ROW())="On hold"</formula>
    </cfRule>
    <cfRule type="expression" dxfId="18835" priority="17178" stopIfTrue="1">
      <formula>INDIRECT("E"&amp;ROW())="Handed Over"</formula>
    </cfRule>
    <cfRule type="expression" dxfId="18834" priority="17179" stopIfTrue="1">
      <formula>INDIRECT("E"&amp;ROW())="Fitted"</formula>
    </cfRule>
    <cfRule type="expression" dxfId="18833" priority="17180" stopIfTrue="1">
      <formula>INDIRECT("E"&amp;ROW())="Booked to fit"</formula>
    </cfRule>
    <cfRule type="expression" dxfId="18832" priority="17181" stopIfTrue="1">
      <formula>INDIRECT("E"&amp;ROW())="Delivered To Depot/Container"</formula>
    </cfRule>
    <cfRule type="expression" dxfId="18831" priority="17182" stopIfTrue="1">
      <formula>INDIRECT("E"&amp;ROW())="Called Off"</formula>
    </cfRule>
    <cfRule type="expression" dxfId="18830" priority="17183" stopIfTrue="1">
      <formula>INDIRECT("E"&amp;ROW())="Await Client Approval"</formula>
    </cfRule>
    <cfRule type="expression" dxfId="18829" priority="17184" stopIfTrue="1">
      <formula>INDIRECT("E"&amp;ROW())="SCOPE SURVEY"</formula>
    </cfRule>
    <cfRule type="expression" dxfId="18828" priority="17185" stopIfTrue="1">
      <formula>INDIRECT("E"&amp;ROW())="Priced"</formula>
    </cfRule>
    <cfRule type="expression" dxfId="18827" priority="17186" stopIfTrue="1">
      <formula>INDIRECT("E"&amp;ROW())="Sent for pricing"</formula>
    </cfRule>
    <cfRule type="expression" dxfId="18826" priority="17187" stopIfTrue="1">
      <formula>INDIRECT("E"&amp;ROW())="Await"</formula>
    </cfRule>
    <cfRule type="expression" dxfId="18825" priority="17188" stopIfTrue="1">
      <formula>INDIRECT("E"&amp;ROW())="CLEANSED"</formula>
    </cfRule>
    <cfRule type="expression" dxfId="18824" priority="17189" stopIfTrue="1">
      <formula>INDIRECT("E"&amp;ROW())="PM TO CLEANSE"</formula>
    </cfRule>
    <cfRule type="expression" dxfId="18823" priority="17190" stopIfTrue="1">
      <formula>INDIRECT("E"&amp;ROW())="Survey Received"</formula>
    </cfRule>
    <cfRule type="expression" dxfId="18822" priority="17191" stopIfTrue="1">
      <formula>INDIRECT("E"&amp;ROW())="Survey Booked"</formula>
    </cfRule>
  </conditionalFormatting>
  <conditionalFormatting sqref="E550:E551">
    <cfRule type="expression" dxfId="18821" priority="17084">
      <formula>INDIRECT("D"&amp;ROW())="Yes"</formula>
    </cfRule>
    <cfRule type="expression" dxfId="18820" priority="17085" stopIfTrue="1">
      <formula>INDIRECT("E"&amp;ROW())="Recall Required"</formula>
    </cfRule>
    <cfRule type="expression" dxfId="18819" priority="17086" stopIfTrue="1">
      <formula>INDIRECT("E"&amp;ROW())="Supply Only"</formula>
    </cfRule>
    <cfRule type="expression" dxfId="18818" priority="17087" stopIfTrue="1">
      <formula>INDIRECT("E"&amp;ROW())="Part Fitted"</formula>
    </cfRule>
    <cfRule type="expression" dxfId="18817" priority="17088" stopIfTrue="1">
      <formula>INDIRECT("E"&amp;ROW())="confirmed"</formula>
    </cfRule>
    <cfRule type="expression" dxfId="18816" priority="17089" stopIfTrue="1">
      <formula>INDIRECT("E"&amp;ROW())="Duplicate"</formula>
    </cfRule>
    <cfRule type="expression" dxfId="18815" priority="17090" stopIfTrue="1">
      <formula>INDIRECT("E"&amp;ROW())="Handed Back"</formula>
    </cfRule>
    <cfRule type="expression" dxfId="18814" priority="17091" stopIfTrue="1">
      <formula>INDIRECT("E"&amp;ROW())="Refusal"</formula>
    </cfRule>
    <cfRule type="expression" dxfId="18813" priority="17092" stopIfTrue="1">
      <formula>INDIRECT("E"&amp;ROW())="No Access install"</formula>
    </cfRule>
    <cfRule type="expression" dxfId="18812" priority="17093" stopIfTrue="1">
      <formula>INDIRECT("E"&amp;ROW())="No Access survey"</formula>
    </cfRule>
    <cfRule type="expression" dxfId="18811" priority="17094" stopIfTrue="1">
      <formula>INDIRECT("E"&amp;ROW())="NWR"</formula>
    </cfRule>
    <cfRule type="expression" dxfId="18810" priority="17095" stopIfTrue="1">
      <formula>INDIRECT("E"&amp;ROW())="Cancelled"</formula>
    </cfRule>
    <cfRule type="expression" dxfId="18809" priority="17096" stopIfTrue="1">
      <formula>INDIRECT("E"&amp;ROW())="On hold"</formula>
    </cfRule>
    <cfRule type="expression" dxfId="18808" priority="17097" stopIfTrue="1">
      <formula>INDIRECT("E"&amp;ROW())="Handed Over"</formula>
    </cfRule>
    <cfRule type="expression" dxfId="18807" priority="17098" stopIfTrue="1">
      <formula>INDIRECT("E"&amp;ROW())="Fitted"</formula>
    </cfRule>
    <cfRule type="expression" dxfId="18806" priority="17099" stopIfTrue="1">
      <formula>INDIRECT("E"&amp;ROW())="Booked to fit"</formula>
    </cfRule>
    <cfRule type="expression" dxfId="18805" priority="17100" stopIfTrue="1">
      <formula>INDIRECT("E"&amp;ROW())="Delivered To Depot/Container"</formula>
    </cfRule>
    <cfRule type="expression" dxfId="18804" priority="17101" stopIfTrue="1">
      <formula>INDIRECT("E"&amp;ROW())="Called Off"</formula>
    </cfRule>
    <cfRule type="expression" dxfId="18803" priority="17102" stopIfTrue="1">
      <formula>INDIRECT("E"&amp;ROW())="Await Client Approval"</formula>
    </cfRule>
    <cfRule type="expression" dxfId="18802" priority="17103" stopIfTrue="1">
      <formula>INDIRECT("E"&amp;ROW())="SCOPE SURVEY"</formula>
    </cfRule>
    <cfRule type="expression" dxfId="18801" priority="17104" stopIfTrue="1">
      <formula>INDIRECT("E"&amp;ROW())="Priced"</formula>
    </cfRule>
    <cfRule type="expression" dxfId="18800" priority="17105" stopIfTrue="1">
      <formula>INDIRECT("E"&amp;ROW())="Sent for pricing"</formula>
    </cfRule>
    <cfRule type="expression" dxfId="18799" priority="17106" stopIfTrue="1">
      <formula>INDIRECT("E"&amp;ROW())="Await"</formula>
    </cfRule>
    <cfRule type="expression" dxfId="18798" priority="17107" stopIfTrue="1">
      <formula>INDIRECT("E"&amp;ROW())="CLEANSED"</formula>
    </cfRule>
    <cfRule type="expression" dxfId="18797" priority="17108" stopIfTrue="1">
      <formula>INDIRECT("E"&amp;ROW())="PM TO CLEANSE"</formula>
    </cfRule>
    <cfRule type="expression" dxfId="18796" priority="17109" stopIfTrue="1">
      <formula>INDIRECT("E"&amp;ROW())="Survey Received"</formula>
    </cfRule>
    <cfRule type="expression" dxfId="18795" priority="17110" stopIfTrue="1">
      <formula>INDIRECT("E"&amp;ROW())="Survey Booked"</formula>
    </cfRule>
  </conditionalFormatting>
  <conditionalFormatting sqref="E565:E566">
    <cfRule type="expression" dxfId="18794" priority="14705">
      <formula>INDIRECT("D"&amp;ROW())="Yes"</formula>
    </cfRule>
    <cfRule type="expression" dxfId="18793" priority="14706" stopIfTrue="1">
      <formula>INDIRECT("E"&amp;ROW())="Recall Required"</formula>
    </cfRule>
    <cfRule type="expression" dxfId="18792" priority="14707" stopIfTrue="1">
      <formula>INDIRECT("E"&amp;ROW())="Supply Only"</formula>
    </cfRule>
    <cfRule type="expression" dxfId="18791" priority="14708" stopIfTrue="1">
      <formula>INDIRECT("E"&amp;ROW())="Part Fitted"</formula>
    </cfRule>
    <cfRule type="expression" dxfId="18790" priority="14709" stopIfTrue="1">
      <formula>INDIRECT("E"&amp;ROW())="confirmed"</formula>
    </cfRule>
    <cfRule type="expression" dxfId="18789" priority="14710" stopIfTrue="1">
      <formula>INDIRECT("E"&amp;ROW())="Duplicate"</formula>
    </cfRule>
    <cfRule type="expression" dxfId="18788" priority="14711" stopIfTrue="1">
      <formula>INDIRECT("E"&amp;ROW())="Handed Back"</formula>
    </cfRule>
    <cfRule type="expression" dxfId="18787" priority="14712" stopIfTrue="1">
      <formula>INDIRECT("E"&amp;ROW())="Refusal"</formula>
    </cfRule>
    <cfRule type="expression" dxfId="18786" priority="14713" stopIfTrue="1">
      <formula>INDIRECT("E"&amp;ROW())="No Access install"</formula>
    </cfRule>
    <cfRule type="expression" dxfId="18785" priority="14714" stopIfTrue="1">
      <formula>INDIRECT("E"&amp;ROW())="No Access survey"</formula>
    </cfRule>
    <cfRule type="expression" dxfId="18784" priority="14715" stopIfTrue="1">
      <formula>INDIRECT("E"&amp;ROW())="NWR"</formula>
    </cfRule>
    <cfRule type="expression" dxfId="18783" priority="14716" stopIfTrue="1">
      <formula>INDIRECT("E"&amp;ROW())="Cancelled"</formula>
    </cfRule>
    <cfRule type="expression" dxfId="18782" priority="14717" stopIfTrue="1">
      <formula>INDIRECT("E"&amp;ROW())="On hold"</formula>
    </cfRule>
    <cfRule type="expression" dxfId="18781" priority="14718" stopIfTrue="1">
      <formula>INDIRECT("E"&amp;ROW())="Handed Over"</formula>
    </cfRule>
    <cfRule type="expression" dxfId="18780" priority="14719" stopIfTrue="1">
      <formula>INDIRECT("E"&amp;ROW())="Fitted"</formula>
    </cfRule>
    <cfRule type="expression" dxfId="18779" priority="14720" stopIfTrue="1">
      <formula>INDIRECT("E"&amp;ROW())="Booked to fit"</formula>
    </cfRule>
    <cfRule type="expression" dxfId="18778" priority="14721" stopIfTrue="1">
      <formula>INDIRECT("E"&amp;ROW())="Delivered To Depot/Container"</formula>
    </cfRule>
    <cfRule type="expression" dxfId="18777" priority="14722" stopIfTrue="1">
      <formula>INDIRECT("E"&amp;ROW())="Called Off"</formula>
    </cfRule>
    <cfRule type="expression" dxfId="18776" priority="14723" stopIfTrue="1">
      <formula>INDIRECT("E"&amp;ROW())="Await Client Approval"</formula>
    </cfRule>
    <cfRule type="expression" dxfId="18775" priority="14724" stopIfTrue="1">
      <formula>INDIRECT("E"&amp;ROW())="SCOPE SURVEY"</formula>
    </cfRule>
    <cfRule type="expression" dxfId="18774" priority="14725" stopIfTrue="1">
      <formula>INDIRECT("E"&amp;ROW())="Priced"</formula>
    </cfRule>
    <cfRule type="expression" dxfId="18773" priority="14726" stopIfTrue="1">
      <formula>INDIRECT("E"&amp;ROW())="Sent for pricing"</formula>
    </cfRule>
    <cfRule type="expression" dxfId="18772" priority="14727" stopIfTrue="1">
      <formula>INDIRECT("E"&amp;ROW())="Await"</formula>
    </cfRule>
    <cfRule type="expression" dxfId="18771" priority="14728" stopIfTrue="1">
      <formula>INDIRECT("E"&amp;ROW())="CLEANSED"</formula>
    </cfRule>
    <cfRule type="expression" dxfId="18770" priority="14729" stopIfTrue="1">
      <formula>INDIRECT("E"&amp;ROW())="PM TO CLEANSE"</formula>
    </cfRule>
    <cfRule type="expression" dxfId="18769" priority="14730" stopIfTrue="1">
      <formula>INDIRECT("E"&amp;ROW())="Survey Received"</formula>
    </cfRule>
    <cfRule type="expression" dxfId="18768" priority="14731" stopIfTrue="1">
      <formula>INDIRECT("E"&amp;ROW())="Survey Booked"</formula>
    </cfRule>
  </conditionalFormatting>
  <conditionalFormatting sqref="E575:E576">
    <cfRule type="expression" dxfId="18767" priority="14570">
      <formula>INDIRECT("D"&amp;ROW())="Yes"</formula>
    </cfRule>
    <cfRule type="expression" dxfId="18766" priority="14571" stopIfTrue="1">
      <formula>INDIRECT("E"&amp;ROW())="Recall Required"</formula>
    </cfRule>
    <cfRule type="expression" dxfId="18765" priority="14572" stopIfTrue="1">
      <formula>INDIRECT("E"&amp;ROW())="Supply Only"</formula>
    </cfRule>
    <cfRule type="expression" dxfId="18764" priority="14573" stopIfTrue="1">
      <formula>INDIRECT("E"&amp;ROW())="Part Fitted"</formula>
    </cfRule>
    <cfRule type="expression" dxfId="18763" priority="14574" stopIfTrue="1">
      <formula>INDIRECT("E"&amp;ROW())="confirmed"</formula>
    </cfRule>
    <cfRule type="expression" dxfId="18762" priority="14575" stopIfTrue="1">
      <formula>INDIRECT("E"&amp;ROW())="Duplicate"</formula>
    </cfRule>
    <cfRule type="expression" dxfId="18761" priority="14576" stopIfTrue="1">
      <formula>INDIRECT("E"&amp;ROW())="Handed Back"</formula>
    </cfRule>
    <cfRule type="expression" dxfId="18760" priority="14577" stopIfTrue="1">
      <formula>INDIRECT("E"&amp;ROW())="Refusal"</formula>
    </cfRule>
    <cfRule type="expression" dxfId="18759" priority="14578" stopIfTrue="1">
      <formula>INDIRECT("E"&amp;ROW())="No Access install"</formula>
    </cfRule>
    <cfRule type="expression" dxfId="18758" priority="14579" stopIfTrue="1">
      <formula>INDIRECT("E"&amp;ROW())="No Access survey"</formula>
    </cfRule>
    <cfRule type="expression" dxfId="18757" priority="14580" stopIfTrue="1">
      <formula>INDIRECT("E"&amp;ROW())="NWR"</formula>
    </cfRule>
    <cfRule type="expression" dxfId="18756" priority="14581" stopIfTrue="1">
      <formula>INDIRECT("E"&amp;ROW())="Cancelled"</formula>
    </cfRule>
    <cfRule type="expression" dxfId="18755" priority="14582" stopIfTrue="1">
      <formula>INDIRECT("E"&amp;ROW())="On hold"</formula>
    </cfRule>
    <cfRule type="expression" dxfId="18754" priority="14583" stopIfTrue="1">
      <formula>INDIRECT("E"&amp;ROW())="Handed Over"</formula>
    </cfRule>
    <cfRule type="expression" dxfId="18753" priority="14584" stopIfTrue="1">
      <formula>INDIRECT("E"&amp;ROW())="Fitted"</formula>
    </cfRule>
    <cfRule type="expression" dxfId="18752" priority="14585" stopIfTrue="1">
      <formula>INDIRECT("E"&amp;ROW())="Booked to fit"</formula>
    </cfRule>
    <cfRule type="expression" dxfId="18751" priority="14586" stopIfTrue="1">
      <formula>INDIRECT("E"&amp;ROW())="Delivered To Depot/Container"</formula>
    </cfRule>
    <cfRule type="expression" dxfId="18750" priority="14587" stopIfTrue="1">
      <formula>INDIRECT("E"&amp;ROW())="Called Off"</formula>
    </cfRule>
    <cfRule type="expression" dxfId="18749" priority="14588" stopIfTrue="1">
      <formula>INDIRECT("E"&amp;ROW())="Await Client Approval"</formula>
    </cfRule>
    <cfRule type="expression" dxfId="18748" priority="14589" stopIfTrue="1">
      <formula>INDIRECT("E"&amp;ROW())="SCOPE SURVEY"</formula>
    </cfRule>
    <cfRule type="expression" dxfId="18747" priority="14590" stopIfTrue="1">
      <formula>INDIRECT("E"&amp;ROW())="Priced"</formula>
    </cfRule>
    <cfRule type="expression" dxfId="18746" priority="14591" stopIfTrue="1">
      <formula>INDIRECT("E"&amp;ROW())="Sent for pricing"</formula>
    </cfRule>
    <cfRule type="expression" dxfId="18745" priority="14592" stopIfTrue="1">
      <formula>INDIRECT("E"&amp;ROW())="Await"</formula>
    </cfRule>
    <cfRule type="expression" dxfId="18744" priority="14593" stopIfTrue="1">
      <formula>INDIRECT("E"&amp;ROW())="CLEANSED"</formula>
    </cfRule>
    <cfRule type="expression" dxfId="18743" priority="14594" stopIfTrue="1">
      <formula>INDIRECT("E"&amp;ROW())="PM TO CLEANSE"</formula>
    </cfRule>
    <cfRule type="expression" dxfId="18742" priority="14595" stopIfTrue="1">
      <formula>INDIRECT("E"&amp;ROW())="Survey Received"</formula>
    </cfRule>
    <cfRule type="expression" dxfId="18741" priority="14596" stopIfTrue="1">
      <formula>INDIRECT("E"&amp;ROW())="Survey Booked"</formula>
    </cfRule>
  </conditionalFormatting>
  <conditionalFormatting sqref="E586:E587">
    <cfRule type="expression" dxfId="18740" priority="14435">
      <formula>INDIRECT("D"&amp;ROW())="Yes"</formula>
    </cfRule>
    <cfRule type="expression" dxfId="18739" priority="14436" stopIfTrue="1">
      <formula>INDIRECT("E"&amp;ROW())="Recall Required"</formula>
    </cfRule>
    <cfRule type="expression" dxfId="18738" priority="14437" stopIfTrue="1">
      <formula>INDIRECT("E"&amp;ROW())="Supply Only"</formula>
    </cfRule>
    <cfRule type="expression" dxfId="18737" priority="14438" stopIfTrue="1">
      <formula>INDIRECT("E"&amp;ROW())="Part Fitted"</formula>
    </cfRule>
    <cfRule type="expression" dxfId="18736" priority="14439" stopIfTrue="1">
      <formula>INDIRECT("E"&amp;ROW())="confirmed"</formula>
    </cfRule>
    <cfRule type="expression" dxfId="18735" priority="14440" stopIfTrue="1">
      <formula>INDIRECT("E"&amp;ROW())="Duplicate"</formula>
    </cfRule>
    <cfRule type="expression" dxfId="18734" priority="14441" stopIfTrue="1">
      <formula>INDIRECT("E"&amp;ROW())="Handed Back"</formula>
    </cfRule>
    <cfRule type="expression" dxfId="18733" priority="14442" stopIfTrue="1">
      <formula>INDIRECT("E"&amp;ROW())="Refusal"</formula>
    </cfRule>
    <cfRule type="expression" dxfId="18732" priority="14443" stopIfTrue="1">
      <formula>INDIRECT("E"&amp;ROW())="No Access install"</formula>
    </cfRule>
    <cfRule type="expression" dxfId="18731" priority="14444" stopIfTrue="1">
      <formula>INDIRECT("E"&amp;ROW())="No Access survey"</formula>
    </cfRule>
    <cfRule type="expression" dxfId="18730" priority="14445" stopIfTrue="1">
      <formula>INDIRECT("E"&amp;ROW())="NWR"</formula>
    </cfRule>
    <cfRule type="expression" dxfId="18729" priority="14446" stopIfTrue="1">
      <formula>INDIRECT("E"&amp;ROW())="Cancelled"</formula>
    </cfRule>
    <cfRule type="expression" dxfId="18728" priority="14447" stopIfTrue="1">
      <formula>INDIRECT("E"&amp;ROW())="On hold"</formula>
    </cfRule>
    <cfRule type="expression" dxfId="18727" priority="14448" stopIfTrue="1">
      <formula>INDIRECT("E"&amp;ROW())="Handed Over"</formula>
    </cfRule>
    <cfRule type="expression" dxfId="18726" priority="14449" stopIfTrue="1">
      <formula>INDIRECT("E"&amp;ROW())="Fitted"</formula>
    </cfRule>
    <cfRule type="expression" dxfId="18725" priority="14450" stopIfTrue="1">
      <formula>INDIRECT("E"&amp;ROW())="Booked to fit"</formula>
    </cfRule>
    <cfRule type="expression" dxfId="18724" priority="14451" stopIfTrue="1">
      <formula>INDIRECT("E"&amp;ROW())="Delivered To Depot/Container"</formula>
    </cfRule>
    <cfRule type="expression" dxfId="18723" priority="14452" stopIfTrue="1">
      <formula>INDIRECT("E"&amp;ROW())="Called Off"</formula>
    </cfRule>
    <cfRule type="expression" dxfId="18722" priority="14453" stopIfTrue="1">
      <formula>INDIRECT("E"&amp;ROW())="Await Client Approval"</formula>
    </cfRule>
    <cfRule type="expression" dxfId="18721" priority="14454" stopIfTrue="1">
      <formula>INDIRECT("E"&amp;ROW())="SCOPE SURVEY"</formula>
    </cfRule>
    <cfRule type="expression" dxfId="18720" priority="14455" stopIfTrue="1">
      <formula>INDIRECT("E"&amp;ROW())="Priced"</formula>
    </cfRule>
    <cfRule type="expression" dxfId="18719" priority="14456" stopIfTrue="1">
      <formula>INDIRECT("E"&amp;ROW())="Sent for pricing"</formula>
    </cfRule>
    <cfRule type="expression" dxfId="18718" priority="14457" stopIfTrue="1">
      <formula>INDIRECT("E"&amp;ROW())="Await"</formula>
    </cfRule>
    <cfRule type="expression" dxfId="18717" priority="14458" stopIfTrue="1">
      <formula>INDIRECT("E"&amp;ROW())="CLEANSED"</formula>
    </cfRule>
    <cfRule type="expression" dxfId="18716" priority="14459" stopIfTrue="1">
      <formula>INDIRECT("E"&amp;ROW())="PM TO CLEANSE"</formula>
    </cfRule>
    <cfRule type="expression" dxfId="18715" priority="14460" stopIfTrue="1">
      <formula>INDIRECT("E"&amp;ROW())="Survey Received"</formula>
    </cfRule>
    <cfRule type="expression" dxfId="18714" priority="14461" stopIfTrue="1">
      <formula>INDIRECT("E"&amp;ROW())="Survey Booked"</formula>
    </cfRule>
  </conditionalFormatting>
  <conditionalFormatting sqref="E599:E600">
    <cfRule type="expression" dxfId="18713" priority="14300">
      <formula>INDIRECT("D"&amp;ROW())="Yes"</formula>
    </cfRule>
    <cfRule type="expression" dxfId="18712" priority="14301" stopIfTrue="1">
      <formula>INDIRECT("E"&amp;ROW())="Recall Required"</formula>
    </cfRule>
    <cfRule type="expression" dxfId="18711" priority="14302" stopIfTrue="1">
      <formula>INDIRECT("E"&amp;ROW())="Supply Only"</formula>
    </cfRule>
    <cfRule type="expression" dxfId="18710" priority="14303" stopIfTrue="1">
      <formula>INDIRECT("E"&amp;ROW())="Part Fitted"</formula>
    </cfRule>
    <cfRule type="expression" dxfId="18709" priority="14304" stopIfTrue="1">
      <formula>INDIRECT("E"&amp;ROW())="confirmed"</formula>
    </cfRule>
    <cfRule type="expression" dxfId="18708" priority="14305" stopIfTrue="1">
      <formula>INDIRECT("E"&amp;ROW())="Duplicate"</formula>
    </cfRule>
    <cfRule type="expression" dxfId="18707" priority="14306" stopIfTrue="1">
      <formula>INDIRECT("E"&amp;ROW())="Handed Back"</formula>
    </cfRule>
    <cfRule type="expression" dxfId="18706" priority="14307" stopIfTrue="1">
      <formula>INDIRECT("E"&amp;ROW())="Refusal"</formula>
    </cfRule>
    <cfRule type="expression" dxfId="18705" priority="14308" stopIfTrue="1">
      <formula>INDIRECT("E"&amp;ROW())="No Access install"</formula>
    </cfRule>
    <cfRule type="expression" dxfId="18704" priority="14309" stopIfTrue="1">
      <formula>INDIRECT("E"&amp;ROW())="No Access survey"</formula>
    </cfRule>
    <cfRule type="expression" dxfId="18703" priority="14310" stopIfTrue="1">
      <formula>INDIRECT("E"&amp;ROW())="NWR"</formula>
    </cfRule>
    <cfRule type="expression" dxfId="18702" priority="14311" stopIfTrue="1">
      <formula>INDIRECT("E"&amp;ROW())="Cancelled"</formula>
    </cfRule>
    <cfRule type="expression" dxfId="18701" priority="14312" stopIfTrue="1">
      <formula>INDIRECT("E"&amp;ROW())="On hold"</formula>
    </cfRule>
    <cfRule type="expression" dxfId="18700" priority="14313" stopIfTrue="1">
      <formula>INDIRECT("E"&amp;ROW())="Handed Over"</formula>
    </cfRule>
    <cfRule type="expression" dxfId="18699" priority="14314" stopIfTrue="1">
      <formula>INDIRECT("E"&amp;ROW())="Fitted"</formula>
    </cfRule>
    <cfRule type="expression" dxfId="18698" priority="14315" stopIfTrue="1">
      <formula>INDIRECT("E"&amp;ROW())="Booked to fit"</formula>
    </cfRule>
    <cfRule type="expression" dxfId="18697" priority="14316" stopIfTrue="1">
      <formula>INDIRECT("E"&amp;ROW())="Delivered To Depot/Container"</formula>
    </cfRule>
    <cfRule type="expression" dxfId="18696" priority="14317" stopIfTrue="1">
      <formula>INDIRECT("E"&amp;ROW())="Called Off"</formula>
    </cfRule>
    <cfRule type="expression" dxfId="18695" priority="14318" stopIfTrue="1">
      <formula>INDIRECT("E"&amp;ROW())="Await Client Approval"</formula>
    </cfRule>
    <cfRule type="expression" dxfId="18694" priority="14319" stopIfTrue="1">
      <formula>INDIRECT("E"&amp;ROW())="SCOPE SURVEY"</formula>
    </cfRule>
    <cfRule type="expression" dxfId="18693" priority="14320" stopIfTrue="1">
      <formula>INDIRECT("E"&amp;ROW())="Priced"</formula>
    </cfRule>
    <cfRule type="expression" dxfId="18692" priority="14321" stopIfTrue="1">
      <formula>INDIRECT("E"&amp;ROW())="Sent for pricing"</formula>
    </cfRule>
    <cfRule type="expression" dxfId="18691" priority="14322" stopIfTrue="1">
      <formula>INDIRECT("E"&amp;ROW())="Await"</formula>
    </cfRule>
    <cfRule type="expression" dxfId="18690" priority="14323" stopIfTrue="1">
      <formula>INDIRECT("E"&amp;ROW())="CLEANSED"</formula>
    </cfRule>
    <cfRule type="expression" dxfId="18689" priority="14324" stopIfTrue="1">
      <formula>INDIRECT("E"&amp;ROW())="PM TO CLEANSE"</formula>
    </cfRule>
    <cfRule type="expression" dxfId="18688" priority="14325" stopIfTrue="1">
      <formula>INDIRECT("E"&amp;ROW())="Survey Received"</formula>
    </cfRule>
    <cfRule type="expression" dxfId="18687" priority="14326" stopIfTrue="1">
      <formula>INDIRECT("E"&amp;ROW())="Survey Booked"</formula>
    </cfRule>
  </conditionalFormatting>
  <conditionalFormatting sqref="E607:E608">
    <cfRule type="expression" dxfId="18686" priority="10743">
      <formula>INDIRECT("D"&amp;ROW())="Yes"</formula>
    </cfRule>
    <cfRule type="expression" dxfId="18685" priority="10744" stopIfTrue="1">
      <formula>INDIRECT("E"&amp;ROW())="Recall Required"</formula>
    </cfRule>
    <cfRule type="expression" dxfId="18684" priority="10745" stopIfTrue="1">
      <formula>INDIRECT("E"&amp;ROW())="Supply Only"</formula>
    </cfRule>
    <cfRule type="expression" dxfId="18683" priority="10746" stopIfTrue="1">
      <formula>INDIRECT("E"&amp;ROW())="Part Fitted"</formula>
    </cfRule>
    <cfRule type="expression" dxfId="18682" priority="10747" stopIfTrue="1">
      <formula>INDIRECT("E"&amp;ROW())="confirmed"</formula>
    </cfRule>
    <cfRule type="expression" dxfId="18681" priority="10748" stopIfTrue="1">
      <formula>INDIRECT("E"&amp;ROW())="Duplicate"</formula>
    </cfRule>
    <cfRule type="expression" dxfId="18680" priority="10749" stopIfTrue="1">
      <formula>INDIRECT("E"&amp;ROW())="Handed Back"</formula>
    </cfRule>
    <cfRule type="expression" dxfId="18679" priority="10750" stopIfTrue="1">
      <formula>INDIRECT("E"&amp;ROW())="Refusal"</formula>
    </cfRule>
    <cfRule type="expression" dxfId="18678" priority="10751" stopIfTrue="1">
      <formula>INDIRECT("E"&amp;ROW())="No Access install"</formula>
    </cfRule>
    <cfRule type="expression" dxfId="18677" priority="10752" stopIfTrue="1">
      <formula>INDIRECT("E"&amp;ROW())="No Access survey"</formula>
    </cfRule>
    <cfRule type="expression" dxfId="18676" priority="10753" stopIfTrue="1">
      <formula>INDIRECT("E"&amp;ROW())="NWR"</formula>
    </cfRule>
    <cfRule type="expression" dxfId="18675" priority="10754" stopIfTrue="1">
      <formula>INDIRECT("E"&amp;ROW())="Cancelled"</formula>
    </cfRule>
    <cfRule type="expression" dxfId="18674" priority="10755" stopIfTrue="1">
      <formula>INDIRECT("E"&amp;ROW())="On hold"</formula>
    </cfRule>
    <cfRule type="expression" dxfId="18673" priority="10756" stopIfTrue="1">
      <formula>INDIRECT("E"&amp;ROW())="Handed Over"</formula>
    </cfRule>
    <cfRule type="expression" dxfId="18672" priority="10757" stopIfTrue="1">
      <formula>INDIRECT("E"&amp;ROW())="Fitted"</formula>
    </cfRule>
    <cfRule type="expression" dxfId="18671" priority="10758" stopIfTrue="1">
      <formula>INDIRECT("E"&amp;ROW())="Booked to fit"</formula>
    </cfRule>
    <cfRule type="expression" dxfId="18670" priority="10759" stopIfTrue="1">
      <formula>INDIRECT("E"&amp;ROW())="Delivered To Depot/Container"</formula>
    </cfRule>
    <cfRule type="expression" dxfId="18669" priority="10760" stopIfTrue="1">
      <formula>INDIRECT("E"&amp;ROW())="Called Off"</formula>
    </cfRule>
    <cfRule type="expression" dxfId="18668" priority="10761" stopIfTrue="1">
      <formula>INDIRECT("E"&amp;ROW())="Await Client Approval"</formula>
    </cfRule>
    <cfRule type="expression" dxfId="18667" priority="10762" stopIfTrue="1">
      <formula>INDIRECT("E"&amp;ROW())="SCOPE SURVEY"</formula>
    </cfRule>
    <cfRule type="expression" dxfId="18666" priority="10763" stopIfTrue="1">
      <formula>INDIRECT("E"&amp;ROW())="Priced"</formula>
    </cfRule>
    <cfRule type="expression" dxfId="18665" priority="10764" stopIfTrue="1">
      <formula>INDIRECT("E"&amp;ROW())="Sent for pricing"</formula>
    </cfRule>
    <cfRule type="expression" dxfId="18664" priority="10765" stopIfTrue="1">
      <formula>INDIRECT("E"&amp;ROW())="Await"</formula>
    </cfRule>
    <cfRule type="expression" dxfId="18663" priority="10766" stopIfTrue="1">
      <formula>INDIRECT("E"&amp;ROW())="CLEANSED"</formula>
    </cfRule>
    <cfRule type="expression" dxfId="18662" priority="10767" stopIfTrue="1">
      <formula>INDIRECT("E"&amp;ROW())="PM TO CLEANSE"</formula>
    </cfRule>
    <cfRule type="expression" dxfId="18661" priority="10768" stopIfTrue="1">
      <formula>INDIRECT("E"&amp;ROW())="Survey Received"</formula>
    </cfRule>
    <cfRule type="expression" dxfId="18660" priority="10769" stopIfTrue="1">
      <formula>INDIRECT("E"&amp;ROW())="Survey Booked"</formula>
    </cfRule>
  </conditionalFormatting>
  <conditionalFormatting sqref="E613">
    <cfRule type="expression" dxfId="18659" priority="10716">
      <formula>INDIRECT("D"&amp;ROW())="Yes"</formula>
    </cfRule>
    <cfRule type="expression" dxfId="18658" priority="10717" stopIfTrue="1">
      <formula>INDIRECT("E"&amp;ROW())="Recall Required"</formula>
    </cfRule>
    <cfRule type="expression" dxfId="18657" priority="10718" stopIfTrue="1">
      <formula>INDIRECT("E"&amp;ROW())="Supply Only"</formula>
    </cfRule>
    <cfRule type="expression" dxfId="18656" priority="10719" stopIfTrue="1">
      <formula>INDIRECT("E"&amp;ROW())="Part Fitted"</formula>
    </cfRule>
    <cfRule type="expression" dxfId="18655" priority="10720" stopIfTrue="1">
      <formula>INDIRECT("E"&amp;ROW())="confirmed"</formula>
    </cfRule>
    <cfRule type="expression" dxfId="18654" priority="10721" stopIfTrue="1">
      <formula>INDIRECT("E"&amp;ROW())="Duplicate"</formula>
    </cfRule>
    <cfRule type="expression" dxfId="18653" priority="10722" stopIfTrue="1">
      <formula>INDIRECT("E"&amp;ROW())="Handed Back"</formula>
    </cfRule>
    <cfRule type="expression" dxfId="18652" priority="10723" stopIfTrue="1">
      <formula>INDIRECT("E"&amp;ROW())="Refusal"</formula>
    </cfRule>
    <cfRule type="expression" dxfId="18651" priority="10724" stopIfTrue="1">
      <formula>INDIRECT("E"&amp;ROW())="No Access install"</formula>
    </cfRule>
    <cfRule type="expression" dxfId="18650" priority="10725" stopIfTrue="1">
      <formula>INDIRECT("E"&amp;ROW())="No Access survey"</formula>
    </cfRule>
    <cfRule type="expression" dxfId="18649" priority="10726" stopIfTrue="1">
      <formula>INDIRECT("E"&amp;ROW())="NWR"</formula>
    </cfRule>
    <cfRule type="expression" dxfId="18648" priority="10727" stopIfTrue="1">
      <formula>INDIRECT("E"&amp;ROW())="Cancelled"</formula>
    </cfRule>
    <cfRule type="expression" dxfId="18647" priority="10728" stopIfTrue="1">
      <formula>INDIRECT("E"&amp;ROW())="On hold"</formula>
    </cfRule>
    <cfRule type="expression" dxfId="18646" priority="10729" stopIfTrue="1">
      <formula>INDIRECT("E"&amp;ROW())="Handed Over"</formula>
    </cfRule>
    <cfRule type="expression" dxfId="18645" priority="10730" stopIfTrue="1">
      <formula>INDIRECT("E"&amp;ROW())="Fitted"</formula>
    </cfRule>
    <cfRule type="expression" dxfId="18644" priority="10731" stopIfTrue="1">
      <formula>INDIRECT("E"&amp;ROW())="Booked to fit"</formula>
    </cfRule>
    <cfRule type="expression" dxfId="18643" priority="10732" stopIfTrue="1">
      <formula>INDIRECT("E"&amp;ROW())="Delivered To Depot/Container"</formula>
    </cfRule>
    <cfRule type="expression" dxfId="18642" priority="10733" stopIfTrue="1">
      <formula>INDIRECT("E"&amp;ROW())="Called Off"</formula>
    </cfRule>
    <cfRule type="expression" dxfId="18641" priority="10734" stopIfTrue="1">
      <formula>INDIRECT("E"&amp;ROW())="Await Client Approval"</formula>
    </cfRule>
    <cfRule type="expression" dxfId="18640" priority="10735" stopIfTrue="1">
      <formula>INDIRECT("E"&amp;ROW())="SCOPE SURVEY"</formula>
    </cfRule>
    <cfRule type="expression" dxfId="18639" priority="10736" stopIfTrue="1">
      <formula>INDIRECT("E"&amp;ROW())="Priced"</formula>
    </cfRule>
    <cfRule type="expression" dxfId="18638" priority="10737" stopIfTrue="1">
      <formula>INDIRECT("E"&amp;ROW())="Sent for pricing"</formula>
    </cfRule>
    <cfRule type="expression" dxfId="18637" priority="10738" stopIfTrue="1">
      <formula>INDIRECT("E"&amp;ROW())="Await"</formula>
    </cfRule>
    <cfRule type="expression" dxfId="18636" priority="10739" stopIfTrue="1">
      <formula>INDIRECT("E"&amp;ROW())="CLEANSED"</formula>
    </cfRule>
    <cfRule type="expression" dxfId="18635" priority="10740" stopIfTrue="1">
      <formula>INDIRECT("E"&amp;ROW())="PM TO CLEANSE"</formula>
    </cfRule>
    <cfRule type="expression" dxfId="18634" priority="10741" stopIfTrue="1">
      <formula>INDIRECT("E"&amp;ROW())="Survey Received"</formula>
    </cfRule>
    <cfRule type="expression" dxfId="18633" priority="10742" stopIfTrue="1">
      <formula>INDIRECT("E"&amp;ROW())="Survey Booked"</formula>
    </cfRule>
  </conditionalFormatting>
  <conditionalFormatting sqref="E621:E622">
    <cfRule type="expression" dxfId="18632" priority="14165">
      <formula>INDIRECT("D"&amp;ROW())="Yes"</formula>
    </cfRule>
    <cfRule type="expression" dxfId="18631" priority="14166" stopIfTrue="1">
      <formula>INDIRECT("E"&amp;ROW())="Recall Required"</formula>
    </cfRule>
    <cfRule type="expression" dxfId="18630" priority="14167" stopIfTrue="1">
      <formula>INDIRECT("E"&amp;ROW())="Supply Only"</formula>
    </cfRule>
    <cfRule type="expression" dxfId="18629" priority="14168" stopIfTrue="1">
      <formula>INDIRECT("E"&amp;ROW())="Part Fitted"</formula>
    </cfRule>
    <cfRule type="expression" dxfId="18628" priority="14169" stopIfTrue="1">
      <formula>INDIRECT("E"&amp;ROW())="confirmed"</formula>
    </cfRule>
    <cfRule type="expression" dxfId="18627" priority="14170" stopIfTrue="1">
      <formula>INDIRECT("E"&amp;ROW())="Duplicate"</formula>
    </cfRule>
    <cfRule type="expression" dxfId="18626" priority="14171" stopIfTrue="1">
      <formula>INDIRECT("E"&amp;ROW())="Handed Back"</formula>
    </cfRule>
    <cfRule type="expression" dxfId="18625" priority="14172" stopIfTrue="1">
      <formula>INDIRECT("E"&amp;ROW())="Refusal"</formula>
    </cfRule>
    <cfRule type="expression" dxfId="18624" priority="14173" stopIfTrue="1">
      <formula>INDIRECT("E"&amp;ROW())="No Access install"</formula>
    </cfRule>
    <cfRule type="expression" dxfId="18623" priority="14174" stopIfTrue="1">
      <formula>INDIRECT("E"&amp;ROW())="No Access survey"</formula>
    </cfRule>
    <cfRule type="expression" dxfId="18622" priority="14175" stopIfTrue="1">
      <formula>INDIRECT("E"&amp;ROW())="NWR"</formula>
    </cfRule>
    <cfRule type="expression" dxfId="18621" priority="14176" stopIfTrue="1">
      <formula>INDIRECT("E"&amp;ROW())="Cancelled"</formula>
    </cfRule>
    <cfRule type="expression" dxfId="18620" priority="14177" stopIfTrue="1">
      <formula>INDIRECT("E"&amp;ROW())="On hold"</formula>
    </cfRule>
    <cfRule type="expression" dxfId="18619" priority="14178" stopIfTrue="1">
      <formula>INDIRECT("E"&amp;ROW())="Handed Over"</formula>
    </cfRule>
    <cfRule type="expression" dxfId="18618" priority="14179" stopIfTrue="1">
      <formula>INDIRECT("E"&amp;ROW())="Fitted"</formula>
    </cfRule>
    <cfRule type="expression" dxfId="18617" priority="14180" stopIfTrue="1">
      <formula>INDIRECT("E"&amp;ROW())="Booked to fit"</formula>
    </cfRule>
    <cfRule type="expression" dxfId="18616" priority="14181" stopIfTrue="1">
      <formula>INDIRECT("E"&amp;ROW())="Delivered To Depot/Container"</formula>
    </cfRule>
    <cfRule type="expression" dxfId="18615" priority="14182" stopIfTrue="1">
      <formula>INDIRECT("E"&amp;ROW())="Called Off"</formula>
    </cfRule>
    <cfRule type="expression" dxfId="18614" priority="14183" stopIfTrue="1">
      <formula>INDIRECT("E"&amp;ROW())="Await Client Approval"</formula>
    </cfRule>
    <cfRule type="expression" dxfId="18613" priority="14184" stopIfTrue="1">
      <formula>INDIRECT("E"&amp;ROW())="SCOPE SURVEY"</formula>
    </cfRule>
    <cfRule type="expression" dxfId="18612" priority="14185" stopIfTrue="1">
      <formula>INDIRECT("E"&amp;ROW())="Priced"</formula>
    </cfRule>
    <cfRule type="expression" dxfId="18611" priority="14186" stopIfTrue="1">
      <formula>INDIRECT("E"&amp;ROW())="Sent for pricing"</formula>
    </cfRule>
    <cfRule type="expression" dxfId="18610" priority="14187" stopIfTrue="1">
      <formula>INDIRECT("E"&amp;ROW())="Await"</formula>
    </cfRule>
    <cfRule type="expression" dxfId="18609" priority="14188" stopIfTrue="1">
      <formula>INDIRECT("E"&amp;ROW())="CLEANSED"</formula>
    </cfRule>
    <cfRule type="expression" dxfId="18608" priority="14189" stopIfTrue="1">
      <formula>INDIRECT("E"&amp;ROW())="PM TO CLEANSE"</formula>
    </cfRule>
    <cfRule type="expression" dxfId="18607" priority="14190" stopIfTrue="1">
      <formula>INDIRECT("E"&amp;ROW())="Survey Received"</formula>
    </cfRule>
    <cfRule type="expression" dxfId="18606" priority="14191" stopIfTrue="1">
      <formula>INDIRECT("E"&amp;ROW())="Survey Booked"</formula>
    </cfRule>
  </conditionalFormatting>
  <conditionalFormatting sqref="E630">
    <cfRule type="expression" dxfId="18605" priority="13713" stopIfTrue="1">
      <formula>INDIRECT("E"&amp;ROW())="Supply Only"</formula>
    </cfRule>
    <cfRule type="expression" dxfId="18604" priority="13714" stopIfTrue="1">
      <formula>INDIRECT("E"&amp;ROW())="Part Fitted"</formula>
    </cfRule>
    <cfRule type="expression" dxfId="18603" priority="13715" stopIfTrue="1">
      <formula>INDIRECT("E"&amp;ROW())="confirmed"</formula>
    </cfRule>
    <cfRule type="expression" dxfId="18602" priority="13716" stopIfTrue="1">
      <formula>INDIRECT("E"&amp;ROW())="Duplicate"</formula>
    </cfRule>
    <cfRule type="expression" dxfId="18601" priority="13717" stopIfTrue="1">
      <formula>INDIRECT("E"&amp;ROW())="Handed Back"</formula>
    </cfRule>
    <cfRule type="expression" dxfId="18600" priority="13718" stopIfTrue="1">
      <formula>INDIRECT("E"&amp;ROW())="Refusal"</formula>
    </cfRule>
    <cfRule type="expression" dxfId="18599" priority="13719" stopIfTrue="1">
      <formula>INDIRECT("E"&amp;ROW())="No Access install"</formula>
    </cfRule>
    <cfRule type="expression" dxfId="18598" priority="13720" stopIfTrue="1">
      <formula>INDIRECT("E"&amp;ROW())="No Access survey"</formula>
    </cfRule>
    <cfRule type="expression" dxfId="18597" priority="13721" stopIfTrue="1">
      <formula>INDIRECT("E"&amp;ROW())="NWR"</formula>
    </cfRule>
    <cfRule type="expression" dxfId="18596" priority="13722" stopIfTrue="1">
      <formula>INDIRECT("E"&amp;ROW())="Cancelled"</formula>
    </cfRule>
    <cfRule type="expression" dxfId="18595" priority="13723" stopIfTrue="1">
      <formula>INDIRECT("E"&amp;ROW())="On hold"</formula>
    </cfRule>
    <cfRule type="expression" dxfId="18594" priority="13724" stopIfTrue="1">
      <formula>INDIRECT("E"&amp;ROW())="Handed Over"</formula>
    </cfRule>
    <cfRule type="expression" dxfId="18593" priority="13725" stopIfTrue="1">
      <formula>INDIRECT("E"&amp;ROW())="Fitted"</formula>
    </cfRule>
    <cfRule type="expression" dxfId="18592" priority="13726" stopIfTrue="1">
      <formula>INDIRECT("E"&amp;ROW())="Booked to fit"</formula>
    </cfRule>
    <cfRule type="expression" dxfId="18591" priority="13727" stopIfTrue="1">
      <formula>INDIRECT("E"&amp;ROW())="Delivered To Depot/Container"</formula>
    </cfRule>
    <cfRule type="expression" dxfId="18590" priority="13728" stopIfTrue="1">
      <formula>INDIRECT("E"&amp;ROW())="Called Off"</formula>
    </cfRule>
    <cfRule type="expression" dxfId="18589" priority="13729" stopIfTrue="1">
      <formula>INDIRECT("E"&amp;ROW())="Await Client Approval"</formula>
    </cfRule>
    <cfRule type="expression" dxfId="18588" priority="13730" stopIfTrue="1">
      <formula>INDIRECT("E"&amp;ROW())="SCOPE SURVEY"</formula>
    </cfRule>
    <cfRule type="expression" dxfId="18587" priority="13731" stopIfTrue="1">
      <formula>INDIRECT("E"&amp;ROW())="Priced"</formula>
    </cfRule>
    <cfRule type="expression" dxfId="18586" priority="13732" stopIfTrue="1">
      <formula>INDIRECT("E"&amp;ROW())="Sent for pricing"</formula>
    </cfRule>
    <cfRule type="expression" dxfId="18585" priority="13733" stopIfTrue="1">
      <formula>INDIRECT("E"&amp;ROW())="Await"</formula>
    </cfRule>
    <cfRule type="expression" dxfId="18584" priority="13734" stopIfTrue="1">
      <formula>INDIRECT("E"&amp;ROW())="CLEANSED"</formula>
    </cfRule>
    <cfRule type="expression" dxfId="18583" priority="13735" stopIfTrue="1">
      <formula>INDIRECT("E"&amp;ROW())="PM TO CLEANSE"</formula>
    </cfRule>
    <cfRule type="expression" dxfId="18582" priority="13736" stopIfTrue="1">
      <formula>INDIRECT("E"&amp;ROW())="Survey Received"</formula>
    </cfRule>
    <cfRule type="expression" dxfId="18581" priority="13737" stopIfTrue="1">
      <formula>INDIRECT("E"&amp;ROW())="Survey Booked"</formula>
    </cfRule>
  </conditionalFormatting>
  <conditionalFormatting sqref="E632">
    <cfRule type="expression" dxfId="18580" priority="8303">
      <formula>INDIRECT("D"&amp;ROW())="Yes"</formula>
    </cfRule>
    <cfRule type="expression" dxfId="18579" priority="8304" stopIfTrue="1">
      <formula>INDIRECT("E"&amp;ROW())="Recall Required"</formula>
    </cfRule>
    <cfRule type="expression" dxfId="18578" priority="8305" stopIfTrue="1">
      <formula>INDIRECT("E"&amp;ROW())="Supply Only"</formula>
    </cfRule>
    <cfRule type="expression" dxfId="18577" priority="8306" stopIfTrue="1">
      <formula>INDIRECT("E"&amp;ROW())="Part Fitted"</formula>
    </cfRule>
    <cfRule type="expression" dxfId="18576" priority="8307" stopIfTrue="1">
      <formula>INDIRECT("E"&amp;ROW())="confirmed"</formula>
    </cfRule>
    <cfRule type="expression" dxfId="18575" priority="8308" stopIfTrue="1">
      <formula>INDIRECT("E"&amp;ROW())="Duplicate"</formula>
    </cfRule>
    <cfRule type="expression" dxfId="18574" priority="8309" stopIfTrue="1">
      <formula>INDIRECT("E"&amp;ROW())="Handed Back"</formula>
    </cfRule>
    <cfRule type="expression" dxfId="18573" priority="8310" stopIfTrue="1">
      <formula>INDIRECT("E"&amp;ROW())="Refusal"</formula>
    </cfRule>
    <cfRule type="expression" dxfId="18572" priority="8311" stopIfTrue="1">
      <formula>INDIRECT("E"&amp;ROW())="No Access install"</formula>
    </cfRule>
    <cfRule type="expression" dxfId="18571" priority="8312" stopIfTrue="1">
      <formula>INDIRECT("E"&amp;ROW())="No Access survey"</formula>
    </cfRule>
    <cfRule type="expression" dxfId="18570" priority="8313" stopIfTrue="1">
      <formula>INDIRECT("E"&amp;ROW())="NWR"</formula>
    </cfRule>
    <cfRule type="expression" dxfId="18569" priority="8314" stopIfTrue="1">
      <formula>INDIRECT("E"&amp;ROW())="Cancelled"</formula>
    </cfRule>
    <cfRule type="expression" dxfId="18568" priority="8315" stopIfTrue="1">
      <formula>INDIRECT("E"&amp;ROW())="On hold"</formula>
    </cfRule>
    <cfRule type="expression" dxfId="18567" priority="8316" stopIfTrue="1">
      <formula>INDIRECT("E"&amp;ROW())="Handed Over"</formula>
    </cfRule>
    <cfRule type="expression" dxfId="18566" priority="8317" stopIfTrue="1">
      <formula>INDIRECT("E"&amp;ROW())="Fitted"</formula>
    </cfRule>
    <cfRule type="expression" dxfId="18565" priority="8318" stopIfTrue="1">
      <formula>INDIRECT("E"&amp;ROW())="Booked to fit"</formula>
    </cfRule>
    <cfRule type="expression" dxfId="18564" priority="8319" stopIfTrue="1">
      <formula>INDIRECT("E"&amp;ROW())="Delivered To Depot/Container"</formula>
    </cfRule>
    <cfRule type="expression" dxfId="18563" priority="8320" stopIfTrue="1">
      <formula>INDIRECT("E"&amp;ROW())="Called Off"</formula>
    </cfRule>
    <cfRule type="expression" dxfId="18562" priority="8321" stopIfTrue="1">
      <formula>INDIRECT("E"&amp;ROW())="Await Client Approval"</formula>
    </cfRule>
    <cfRule type="expression" dxfId="18561" priority="8322" stopIfTrue="1">
      <formula>INDIRECT("E"&amp;ROW())="SCOPE SURVEY"</formula>
    </cfRule>
    <cfRule type="expression" dxfId="18560" priority="8323" stopIfTrue="1">
      <formula>INDIRECT("E"&amp;ROW())="Priced"</formula>
    </cfRule>
    <cfRule type="expression" dxfId="18559" priority="8324" stopIfTrue="1">
      <formula>INDIRECT("E"&amp;ROW())="Sent for pricing"</formula>
    </cfRule>
    <cfRule type="expression" dxfId="18558" priority="8325" stopIfTrue="1">
      <formula>INDIRECT("E"&amp;ROW())="Await"</formula>
    </cfRule>
    <cfRule type="expression" dxfId="18557" priority="8326" stopIfTrue="1">
      <formula>INDIRECT("E"&amp;ROW())="CLEANSED"</formula>
    </cfRule>
    <cfRule type="expression" dxfId="18556" priority="8327" stopIfTrue="1">
      <formula>INDIRECT("E"&amp;ROW())="PM TO CLEANSE"</formula>
    </cfRule>
    <cfRule type="expression" dxfId="18555" priority="8328" stopIfTrue="1">
      <formula>INDIRECT("E"&amp;ROW())="Survey Received"</formula>
    </cfRule>
    <cfRule type="expression" dxfId="18554" priority="8329" stopIfTrue="1">
      <formula>INDIRECT("E"&amp;ROW())="Survey Booked"</formula>
    </cfRule>
  </conditionalFormatting>
  <conditionalFormatting sqref="E638:E639">
    <cfRule type="expression" dxfId="18553" priority="13414">
      <formula>INDIRECT("D"&amp;ROW())="Yes"</formula>
    </cfRule>
    <cfRule type="expression" dxfId="18552" priority="13415" stopIfTrue="1">
      <formula>INDIRECT("E"&amp;ROW())="Recall Required"</formula>
    </cfRule>
    <cfRule type="expression" dxfId="18551" priority="13416" stopIfTrue="1">
      <formula>INDIRECT("E"&amp;ROW())="Supply Only"</formula>
    </cfRule>
    <cfRule type="expression" dxfId="18550" priority="13417" stopIfTrue="1">
      <formula>INDIRECT("E"&amp;ROW())="Part Fitted"</formula>
    </cfRule>
    <cfRule type="expression" dxfId="18549" priority="13418" stopIfTrue="1">
      <formula>INDIRECT("E"&amp;ROW())="confirmed"</formula>
    </cfRule>
    <cfRule type="expression" dxfId="18548" priority="13419" stopIfTrue="1">
      <formula>INDIRECT("E"&amp;ROW())="Duplicate"</formula>
    </cfRule>
    <cfRule type="expression" dxfId="18547" priority="13420" stopIfTrue="1">
      <formula>INDIRECT("E"&amp;ROW())="Handed Back"</formula>
    </cfRule>
    <cfRule type="expression" dxfId="18546" priority="13421" stopIfTrue="1">
      <formula>INDIRECT("E"&amp;ROW())="Refusal"</formula>
    </cfRule>
    <cfRule type="expression" dxfId="18545" priority="13422" stopIfTrue="1">
      <formula>INDIRECT("E"&amp;ROW())="No Access install"</formula>
    </cfRule>
    <cfRule type="expression" dxfId="18544" priority="13423" stopIfTrue="1">
      <formula>INDIRECT("E"&amp;ROW())="No Access survey"</formula>
    </cfRule>
    <cfRule type="expression" dxfId="18543" priority="13424" stopIfTrue="1">
      <formula>INDIRECT("E"&amp;ROW())="NWR"</formula>
    </cfRule>
    <cfRule type="expression" dxfId="18542" priority="13425" stopIfTrue="1">
      <formula>INDIRECT("E"&amp;ROW())="Cancelled"</formula>
    </cfRule>
    <cfRule type="expression" dxfId="18541" priority="13426" stopIfTrue="1">
      <formula>INDIRECT("E"&amp;ROW())="On hold"</formula>
    </cfRule>
    <cfRule type="expression" dxfId="18540" priority="13427" stopIfTrue="1">
      <formula>INDIRECT("E"&amp;ROW())="Handed Over"</formula>
    </cfRule>
    <cfRule type="expression" dxfId="18539" priority="13428" stopIfTrue="1">
      <formula>INDIRECT("E"&amp;ROW())="Fitted"</formula>
    </cfRule>
    <cfRule type="expression" dxfId="18538" priority="13429" stopIfTrue="1">
      <formula>INDIRECT("E"&amp;ROW())="Booked to fit"</formula>
    </cfRule>
    <cfRule type="expression" dxfId="18537" priority="13430" stopIfTrue="1">
      <formula>INDIRECT("E"&amp;ROW())="Delivered To Depot/Container"</formula>
    </cfRule>
    <cfRule type="expression" dxfId="18536" priority="13431" stopIfTrue="1">
      <formula>INDIRECT("E"&amp;ROW())="Called Off"</formula>
    </cfRule>
    <cfRule type="expression" dxfId="18535" priority="13432" stopIfTrue="1">
      <formula>INDIRECT("E"&amp;ROW())="Await Client Approval"</formula>
    </cfRule>
    <cfRule type="expression" dxfId="18534" priority="13433" stopIfTrue="1">
      <formula>INDIRECT("E"&amp;ROW())="SCOPE SURVEY"</formula>
    </cfRule>
    <cfRule type="expression" dxfId="18533" priority="13434" stopIfTrue="1">
      <formula>INDIRECT("E"&amp;ROW())="Priced"</formula>
    </cfRule>
    <cfRule type="expression" dxfId="18532" priority="13435" stopIfTrue="1">
      <formula>INDIRECT("E"&amp;ROW())="Sent for pricing"</formula>
    </cfRule>
    <cfRule type="expression" dxfId="18531" priority="13436" stopIfTrue="1">
      <formula>INDIRECT("E"&amp;ROW())="Await"</formula>
    </cfRule>
    <cfRule type="expression" dxfId="18530" priority="13437" stopIfTrue="1">
      <formula>INDIRECT("E"&amp;ROW())="CLEANSED"</formula>
    </cfRule>
    <cfRule type="expression" dxfId="18529" priority="13438" stopIfTrue="1">
      <formula>INDIRECT("E"&amp;ROW())="PM TO CLEANSE"</formula>
    </cfRule>
    <cfRule type="expression" dxfId="18528" priority="13439" stopIfTrue="1">
      <formula>INDIRECT("E"&amp;ROW())="Survey Received"</formula>
    </cfRule>
    <cfRule type="expression" dxfId="18527" priority="13440" stopIfTrue="1">
      <formula>INDIRECT("E"&amp;ROW())="Survey Booked"</formula>
    </cfRule>
  </conditionalFormatting>
  <conditionalFormatting sqref="E661:E662">
    <cfRule type="expression" dxfId="18526" priority="13090">
      <formula>INDIRECT("D"&amp;ROW())="Yes"</formula>
    </cfRule>
    <cfRule type="expression" dxfId="18525" priority="13091" stopIfTrue="1">
      <formula>INDIRECT("E"&amp;ROW())="Recall Required"</formula>
    </cfRule>
    <cfRule type="expression" dxfId="18524" priority="13092" stopIfTrue="1">
      <formula>INDIRECT("E"&amp;ROW())="Supply Only"</formula>
    </cfRule>
    <cfRule type="expression" dxfId="18523" priority="13093" stopIfTrue="1">
      <formula>INDIRECT("E"&amp;ROW())="Part Fitted"</formula>
    </cfRule>
    <cfRule type="expression" dxfId="18522" priority="13094" stopIfTrue="1">
      <formula>INDIRECT("E"&amp;ROW())="confirmed"</formula>
    </cfRule>
    <cfRule type="expression" dxfId="18521" priority="13095" stopIfTrue="1">
      <formula>INDIRECT("E"&amp;ROW())="Duplicate"</formula>
    </cfRule>
    <cfRule type="expression" dxfId="18520" priority="13096" stopIfTrue="1">
      <formula>INDIRECT("E"&amp;ROW())="Handed Back"</formula>
    </cfRule>
    <cfRule type="expression" dxfId="18519" priority="13097" stopIfTrue="1">
      <formula>INDIRECT("E"&amp;ROW())="Refusal"</formula>
    </cfRule>
    <cfRule type="expression" dxfId="18518" priority="13098" stopIfTrue="1">
      <formula>INDIRECT("E"&amp;ROW())="No Access install"</formula>
    </cfRule>
    <cfRule type="expression" dxfId="18517" priority="13099" stopIfTrue="1">
      <formula>INDIRECT("E"&amp;ROW())="No Access survey"</formula>
    </cfRule>
    <cfRule type="expression" dxfId="18516" priority="13100" stopIfTrue="1">
      <formula>INDIRECT("E"&amp;ROW())="NWR"</formula>
    </cfRule>
    <cfRule type="expression" dxfId="18515" priority="13101" stopIfTrue="1">
      <formula>INDIRECT("E"&amp;ROW())="Cancelled"</formula>
    </cfRule>
    <cfRule type="expression" dxfId="18514" priority="13102" stopIfTrue="1">
      <formula>INDIRECT("E"&amp;ROW())="On hold"</formula>
    </cfRule>
    <cfRule type="expression" dxfId="18513" priority="13103" stopIfTrue="1">
      <formula>INDIRECT("E"&amp;ROW())="Handed Over"</formula>
    </cfRule>
    <cfRule type="expression" dxfId="18512" priority="13104" stopIfTrue="1">
      <formula>INDIRECT("E"&amp;ROW())="Fitted"</formula>
    </cfRule>
    <cfRule type="expression" dxfId="18511" priority="13105" stopIfTrue="1">
      <formula>INDIRECT("E"&amp;ROW())="Booked to fit"</formula>
    </cfRule>
    <cfRule type="expression" dxfId="18510" priority="13106" stopIfTrue="1">
      <formula>INDIRECT("E"&amp;ROW())="Delivered To Depot/Container"</formula>
    </cfRule>
    <cfRule type="expression" dxfId="18509" priority="13107" stopIfTrue="1">
      <formula>INDIRECT("E"&amp;ROW())="Called Off"</formula>
    </cfRule>
    <cfRule type="expression" dxfId="18508" priority="13108" stopIfTrue="1">
      <formula>INDIRECT("E"&amp;ROW())="Await Client Approval"</formula>
    </cfRule>
    <cfRule type="expression" dxfId="18507" priority="13109" stopIfTrue="1">
      <formula>INDIRECT("E"&amp;ROW())="SCOPE SURVEY"</formula>
    </cfRule>
    <cfRule type="expression" dxfId="18506" priority="13110" stopIfTrue="1">
      <formula>INDIRECT("E"&amp;ROW())="Priced"</formula>
    </cfRule>
    <cfRule type="expression" dxfId="18505" priority="13111" stopIfTrue="1">
      <formula>INDIRECT("E"&amp;ROW())="Sent for pricing"</formula>
    </cfRule>
    <cfRule type="expression" dxfId="18504" priority="13112" stopIfTrue="1">
      <formula>INDIRECT("E"&amp;ROW())="Await"</formula>
    </cfRule>
    <cfRule type="expression" dxfId="18503" priority="13113" stopIfTrue="1">
      <formula>INDIRECT("E"&amp;ROW())="CLEANSED"</formula>
    </cfRule>
    <cfRule type="expression" dxfId="18502" priority="13114" stopIfTrue="1">
      <formula>INDIRECT("E"&amp;ROW())="PM TO CLEANSE"</formula>
    </cfRule>
    <cfRule type="expression" dxfId="18501" priority="13115" stopIfTrue="1">
      <formula>INDIRECT("E"&amp;ROW())="Survey Received"</formula>
    </cfRule>
    <cfRule type="expression" dxfId="18500" priority="13116" stopIfTrue="1">
      <formula>INDIRECT("E"&amp;ROW())="Survey Booked"</formula>
    </cfRule>
  </conditionalFormatting>
  <conditionalFormatting sqref="E668">
    <cfRule type="expression" dxfId="18499" priority="13036">
      <formula>INDIRECT("D"&amp;ROW())="Yes"</formula>
    </cfRule>
    <cfRule type="expression" dxfId="18498" priority="13037" stopIfTrue="1">
      <formula>INDIRECT("E"&amp;ROW())="Recall Required"</formula>
    </cfRule>
    <cfRule type="expression" dxfId="18497" priority="13038" stopIfTrue="1">
      <formula>INDIRECT("E"&amp;ROW())="Supply Only"</formula>
    </cfRule>
    <cfRule type="expression" dxfId="18496" priority="13039" stopIfTrue="1">
      <formula>INDIRECT("E"&amp;ROW())="Part Fitted"</formula>
    </cfRule>
    <cfRule type="expression" dxfId="18495" priority="13040" stopIfTrue="1">
      <formula>INDIRECT("E"&amp;ROW())="confirmed"</formula>
    </cfRule>
    <cfRule type="expression" dxfId="18494" priority="13041" stopIfTrue="1">
      <formula>INDIRECT("E"&amp;ROW())="Duplicate"</formula>
    </cfRule>
    <cfRule type="expression" dxfId="18493" priority="13042" stopIfTrue="1">
      <formula>INDIRECT("E"&amp;ROW())="Handed Back"</formula>
    </cfRule>
    <cfRule type="expression" dxfId="18492" priority="13043" stopIfTrue="1">
      <formula>INDIRECT("E"&amp;ROW())="Refusal"</formula>
    </cfRule>
    <cfRule type="expression" dxfId="18491" priority="13044" stopIfTrue="1">
      <formula>INDIRECT("E"&amp;ROW())="No Access install"</formula>
    </cfRule>
    <cfRule type="expression" dxfId="18490" priority="13045" stopIfTrue="1">
      <formula>INDIRECT("E"&amp;ROW())="No Access survey"</formula>
    </cfRule>
    <cfRule type="expression" dxfId="18489" priority="13046" stopIfTrue="1">
      <formula>INDIRECT("E"&amp;ROW())="NWR"</formula>
    </cfRule>
    <cfRule type="expression" dxfId="18488" priority="13047" stopIfTrue="1">
      <formula>INDIRECT("E"&amp;ROW())="Cancelled"</formula>
    </cfRule>
    <cfRule type="expression" dxfId="18487" priority="13048" stopIfTrue="1">
      <formula>INDIRECT("E"&amp;ROW())="On hold"</formula>
    </cfRule>
    <cfRule type="expression" dxfId="18486" priority="13049" stopIfTrue="1">
      <formula>INDIRECT("E"&amp;ROW())="Handed Over"</formula>
    </cfRule>
    <cfRule type="expression" dxfId="18485" priority="13050" stopIfTrue="1">
      <formula>INDIRECT("E"&amp;ROW())="Fitted"</formula>
    </cfRule>
    <cfRule type="expression" dxfId="18484" priority="13051" stopIfTrue="1">
      <formula>INDIRECT("E"&amp;ROW())="Booked to fit"</formula>
    </cfRule>
    <cfRule type="expression" dxfId="18483" priority="13052" stopIfTrue="1">
      <formula>INDIRECT("E"&amp;ROW())="Delivered To Depot/Container"</formula>
    </cfRule>
    <cfRule type="expression" dxfId="18482" priority="13053" stopIfTrue="1">
      <formula>INDIRECT("E"&amp;ROW())="Called Off"</formula>
    </cfRule>
    <cfRule type="expression" dxfId="18481" priority="13054" stopIfTrue="1">
      <formula>INDIRECT("E"&amp;ROW())="Await Client Approval"</formula>
    </cfRule>
    <cfRule type="expression" dxfId="18480" priority="13055" stopIfTrue="1">
      <formula>INDIRECT("E"&amp;ROW())="SCOPE SURVEY"</formula>
    </cfRule>
    <cfRule type="expression" dxfId="18479" priority="13056" stopIfTrue="1">
      <formula>INDIRECT("E"&amp;ROW())="Priced"</formula>
    </cfRule>
    <cfRule type="expression" dxfId="18478" priority="13057" stopIfTrue="1">
      <formula>INDIRECT("E"&amp;ROW())="Sent for pricing"</formula>
    </cfRule>
    <cfRule type="expression" dxfId="18477" priority="13058" stopIfTrue="1">
      <formula>INDIRECT("E"&amp;ROW())="Await"</formula>
    </cfRule>
    <cfRule type="expression" dxfId="18476" priority="13059" stopIfTrue="1">
      <formula>INDIRECT("E"&amp;ROW())="CLEANSED"</formula>
    </cfRule>
    <cfRule type="expression" dxfId="18475" priority="13060" stopIfTrue="1">
      <formula>INDIRECT("E"&amp;ROW())="PM TO CLEANSE"</formula>
    </cfRule>
    <cfRule type="expression" dxfId="18474" priority="13061" stopIfTrue="1">
      <formula>INDIRECT("E"&amp;ROW())="Survey Received"</formula>
    </cfRule>
    <cfRule type="expression" dxfId="18473" priority="13062" stopIfTrue="1">
      <formula>INDIRECT("E"&amp;ROW())="Survey Booked"</formula>
    </cfRule>
  </conditionalFormatting>
  <conditionalFormatting sqref="E678:E679">
    <cfRule type="expression" dxfId="18472" priority="12955">
      <formula>INDIRECT("D"&amp;ROW())="Yes"</formula>
    </cfRule>
    <cfRule type="expression" dxfId="18471" priority="12956" stopIfTrue="1">
      <formula>INDIRECT("E"&amp;ROW())="Recall Required"</formula>
    </cfRule>
    <cfRule type="expression" dxfId="18470" priority="12957" stopIfTrue="1">
      <formula>INDIRECT("E"&amp;ROW())="Supply Only"</formula>
    </cfRule>
    <cfRule type="expression" dxfId="18469" priority="12958" stopIfTrue="1">
      <formula>INDIRECT("E"&amp;ROW())="Part Fitted"</formula>
    </cfRule>
    <cfRule type="expression" dxfId="18468" priority="12959" stopIfTrue="1">
      <formula>INDIRECT("E"&amp;ROW())="confirmed"</formula>
    </cfRule>
    <cfRule type="expression" dxfId="18467" priority="12960" stopIfTrue="1">
      <formula>INDIRECT("E"&amp;ROW())="Duplicate"</formula>
    </cfRule>
    <cfRule type="expression" dxfId="18466" priority="12961" stopIfTrue="1">
      <formula>INDIRECT("E"&amp;ROW())="Handed Back"</formula>
    </cfRule>
    <cfRule type="expression" dxfId="18465" priority="12962" stopIfTrue="1">
      <formula>INDIRECT("E"&amp;ROW())="Refusal"</formula>
    </cfRule>
    <cfRule type="expression" dxfId="18464" priority="12963" stopIfTrue="1">
      <formula>INDIRECT("E"&amp;ROW())="No Access install"</formula>
    </cfRule>
    <cfRule type="expression" dxfId="18463" priority="12964" stopIfTrue="1">
      <formula>INDIRECT("E"&amp;ROW())="No Access survey"</formula>
    </cfRule>
    <cfRule type="expression" dxfId="18462" priority="12965" stopIfTrue="1">
      <formula>INDIRECT("E"&amp;ROW())="NWR"</formula>
    </cfRule>
    <cfRule type="expression" dxfId="18461" priority="12966" stopIfTrue="1">
      <formula>INDIRECT("E"&amp;ROW())="Cancelled"</formula>
    </cfRule>
    <cfRule type="expression" dxfId="18460" priority="12967" stopIfTrue="1">
      <formula>INDIRECT("E"&amp;ROW())="On hold"</formula>
    </cfRule>
    <cfRule type="expression" dxfId="18459" priority="12968" stopIfTrue="1">
      <formula>INDIRECT("E"&amp;ROW())="Handed Over"</formula>
    </cfRule>
    <cfRule type="expression" dxfId="18458" priority="12969" stopIfTrue="1">
      <formula>INDIRECT("E"&amp;ROW())="Fitted"</formula>
    </cfRule>
    <cfRule type="expression" dxfId="18457" priority="12970" stopIfTrue="1">
      <formula>INDIRECT("E"&amp;ROW())="Booked to fit"</formula>
    </cfRule>
    <cfRule type="expression" dxfId="18456" priority="12971" stopIfTrue="1">
      <formula>INDIRECT("E"&amp;ROW())="Delivered To Depot/Container"</formula>
    </cfRule>
    <cfRule type="expression" dxfId="18455" priority="12972" stopIfTrue="1">
      <formula>INDIRECT("E"&amp;ROW())="Called Off"</formula>
    </cfRule>
    <cfRule type="expression" dxfId="18454" priority="12973" stopIfTrue="1">
      <formula>INDIRECT("E"&amp;ROW())="Await Client Approval"</formula>
    </cfRule>
    <cfRule type="expression" dxfId="18453" priority="12974" stopIfTrue="1">
      <formula>INDIRECT("E"&amp;ROW())="SCOPE SURVEY"</formula>
    </cfRule>
    <cfRule type="expression" dxfId="18452" priority="12975" stopIfTrue="1">
      <formula>INDIRECT("E"&amp;ROW())="Priced"</formula>
    </cfRule>
    <cfRule type="expression" dxfId="18451" priority="12976" stopIfTrue="1">
      <formula>INDIRECT("E"&amp;ROW())="Sent for pricing"</formula>
    </cfRule>
    <cfRule type="expression" dxfId="18450" priority="12977" stopIfTrue="1">
      <formula>INDIRECT("E"&amp;ROW())="Await"</formula>
    </cfRule>
    <cfRule type="expression" dxfId="18449" priority="12978" stopIfTrue="1">
      <formula>INDIRECT("E"&amp;ROW())="CLEANSED"</formula>
    </cfRule>
    <cfRule type="expression" dxfId="18448" priority="12979" stopIfTrue="1">
      <formula>INDIRECT("E"&amp;ROW())="PM TO CLEANSE"</formula>
    </cfRule>
    <cfRule type="expression" dxfId="18447" priority="12980" stopIfTrue="1">
      <formula>INDIRECT("E"&amp;ROW())="Survey Received"</formula>
    </cfRule>
    <cfRule type="expression" dxfId="18446" priority="12981" stopIfTrue="1">
      <formula>INDIRECT("E"&amp;ROW())="Survey Booked"</formula>
    </cfRule>
  </conditionalFormatting>
  <conditionalFormatting sqref="E703:E704">
    <cfRule type="expression" dxfId="18445" priority="12577">
      <formula>INDIRECT("D"&amp;ROW())="Yes"</formula>
    </cfRule>
    <cfRule type="expression" dxfId="18444" priority="12578" stopIfTrue="1">
      <formula>INDIRECT("E"&amp;ROW())="Recall Required"</formula>
    </cfRule>
    <cfRule type="expression" dxfId="18443" priority="12579" stopIfTrue="1">
      <formula>INDIRECT("E"&amp;ROW())="Supply Only"</formula>
    </cfRule>
    <cfRule type="expression" dxfId="18442" priority="12580" stopIfTrue="1">
      <formula>INDIRECT("E"&amp;ROW())="Part Fitted"</formula>
    </cfRule>
    <cfRule type="expression" dxfId="18441" priority="12581" stopIfTrue="1">
      <formula>INDIRECT("E"&amp;ROW())="confirmed"</formula>
    </cfRule>
    <cfRule type="expression" dxfId="18440" priority="12582" stopIfTrue="1">
      <formula>INDIRECT("E"&amp;ROW())="Duplicate"</formula>
    </cfRule>
    <cfRule type="expression" dxfId="18439" priority="12583" stopIfTrue="1">
      <formula>INDIRECT("E"&amp;ROW())="Handed Back"</formula>
    </cfRule>
    <cfRule type="expression" dxfId="18438" priority="12584" stopIfTrue="1">
      <formula>INDIRECT("E"&amp;ROW())="Refusal"</formula>
    </cfRule>
    <cfRule type="expression" dxfId="18437" priority="12585" stopIfTrue="1">
      <formula>INDIRECT("E"&amp;ROW())="No Access install"</formula>
    </cfRule>
    <cfRule type="expression" dxfId="18436" priority="12586" stopIfTrue="1">
      <formula>INDIRECT("E"&amp;ROW())="No Access survey"</formula>
    </cfRule>
    <cfRule type="expression" dxfId="18435" priority="12587" stopIfTrue="1">
      <formula>INDIRECT("E"&amp;ROW())="NWR"</formula>
    </cfRule>
    <cfRule type="expression" dxfId="18434" priority="12588" stopIfTrue="1">
      <formula>INDIRECT("E"&amp;ROW())="Cancelled"</formula>
    </cfRule>
    <cfRule type="expression" dxfId="18433" priority="12589" stopIfTrue="1">
      <formula>INDIRECT("E"&amp;ROW())="On hold"</formula>
    </cfRule>
    <cfRule type="expression" dxfId="18432" priority="12590" stopIfTrue="1">
      <formula>INDIRECT("E"&amp;ROW())="Handed Over"</formula>
    </cfRule>
    <cfRule type="expression" dxfId="18431" priority="12591" stopIfTrue="1">
      <formula>INDIRECT("E"&amp;ROW())="Fitted"</formula>
    </cfRule>
    <cfRule type="expression" dxfId="18430" priority="12592" stopIfTrue="1">
      <formula>INDIRECT("E"&amp;ROW())="Booked to fit"</formula>
    </cfRule>
    <cfRule type="expression" dxfId="18429" priority="12593" stopIfTrue="1">
      <formula>INDIRECT("E"&amp;ROW())="Delivered To Depot/Container"</formula>
    </cfRule>
    <cfRule type="expression" dxfId="18428" priority="12594" stopIfTrue="1">
      <formula>INDIRECT("E"&amp;ROW())="Called Off"</formula>
    </cfRule>
    <cfRule type="expression" dxfId="18427" priority="12595" stopIfTrue="1">
      <formula>INDIRECT("E"&amp;ROW())="Await Client Approval"</formula>
    </cfRule>
    <cfRule type="expression" dxfId="18426" priority="12596" stopIfTrue="1">
      <formula>INDIRECT("E"&amp;ROW())="SCOPE SURVEY"</formula>
    </cfRule>
    <cfRule type="expression" dxfId="18425" priority="12597" stopIfTrue="1">
      <formula>INDIRECT("E"&amp;ROW())="Priced"</formula>
    </cfRule>
    <cfRule type="expression" dxfId="18424" priority="12598" stopIfTrue="1">
      <formula>INDIRECT("E"&amp;ROW())="Sent for pricing"</formula>
    </cfRule>
    <cfRule type="expression" dxfId="18423" priority="12599" stopIfTrue="1">
      <formula>INDIRECT("E"&amp;ROW())="Await"</formula>
    </cfRule>
    <cfRule type="expression" dxfId="18422" priority="12600" stopIfTrue="1">
      <formula>INDIRECT("E"&amp;ROW())="CLEANSED"</formula>
    </cfRule>
    <cfRule type="expression" dxfId="18421" priority="12601" stopIfTrue="1">
      <formula>INDIRECT("E"&amp;ROW())="PM TO CLEANSE"</formula>
    </cfRule>
    <cfRule type="expression" dxfId="18420" priority="12602" stopIfTrue="1">
      <formula>INDIRECT("E"&amp;ROW())="Survey Received"</formula>
    </cfRule>
    <cfRule type="expression" dxfId="18419" priority="12603" stopIfTrue="1">
      <formula>INDIRECT("E"&amp;ROW())="Survey Booked"</formula>
    </cfRule>
  </conditionalFormatting>
  <conditionalFormatting sqref="E708">
    <cfRule type="expression" dxfId="18418" priority="12523">
      <formula>INDIRECT("D"&amp;ROW())="Yes"</formula>
    </cfRule>
    <cfRule type="expression" dxfId="18417" priority="12524" stopIfTrue="1">
      <formula>INDIRECT("E"&amp;ROW())="Recall Required"</formula>
    </cfRule>
    <cfRule type="expression" dxfId="18416" priority="12525" stopIfTrue="1">
      <formula>INDIRECT("E"&amp;ROW())="Supply Only"</formula>
    </cfRule>
    <cfRule type="expression" dxfId="18415" priority="12526" stopIfTrue="1">
      <formula>INDIRECT("E"&amp;ROW())="Part Fitted"</formula>
    </cfRule>
    <cfRule type="expression" dxfId="18414" priority="12527" stopIfTrue="1">
      <formula>INDIRECT("E"&amp;ROW())="confirmed"</formula>
    </cfRule>
    <cfRule type="expression" dxfId="18413" priority="12528" stopIfTrue="1">
      <formula>INDIRECT("E"&amp;ROW())="Duplicate"</formula>
    </cfRule>
    <cfRule type="expression" dxfId="18412" priority="12529" stopIfTrue="1">
      <formula>INDIRECT("E"&amp;ROW())="Handed Back"</formula>
    </cfRule>
    <cfRule type="expression" dxfId="18411" priority="12530" stopIfTrue="1">
      <formula>INDIRECT("E"&amp;ROW())="Refusal"</formula>
    </cfRule>
    <cfRule type="expression" dxfId="18410" priority="12531" stopIfTrue="1">
      <formula>INDIRECT("E"&amp;ROW())="No Access install"</formula>
    </cfRule>
    <cfRule type="expression" dxfId="18409" priority="12532" stopIfTrue="1">
      <formula>INDIRECT("E"&amp;ROW())="No Access survey"</formula>
    </cfRule>
    <cfRule type="expression" dxfId="18408" priority="12533" stopIfTrue="1">
      <formula>INDIRECT("E"&amp;ROW())="NWR"</formula>
    </cfRule>
    <cfRule type="expression" dxfId="18407" priority="12534" stopIfTrue="1">
      <formula>INDIRECT("E"&amp;ROW())="Cancelled"</formula>
    </cfRule>
    <cfRule type="expression" dxfId="18406" priority="12535" stopIfTrue="1">
      <formula>INDIRECT("E"&amp;ROW())="On hold"</formula>
    </cfRule>
    <cfRule type="expression" dxfId="18405" priority="12536" stopIfTrue="1">
      <formula>INDIRECT("E"&amp;ROW())="Handed Over"</formula>
    </cfRule>
    <cfRule type="expression" dxfId="18404" priority="12537" stopIfTrue="1">
      <formula>INDIRECT("E"&amp;ROW())="Fitted"</formula>
    </cfRule>
    <cfRule type="expression" dxfId="18403" priority="12538" stopIfTrue="1">
      <formula>INDIRECT("E"&amp;ROW())="Booked to fit"</formula>
    </cfRule>
    <cfRule type="expression" dxfId="18402" priority="12539" stopIfTrue="1">
      <formula>INDIRECT("E"&amp;ROW())="Delivered To Depot/Container"</formula>
    </cfRule>
    <cfRule type="expression" dxfId="18401" priority="12540" stopIfTrue="1">
      <formula>INDIRECT("E"&amp;ROW())="Called Off"</formula>
    </cfRule>
    <cfRule type="expression" dxfId="18400" priority="12541" stopIfTrue="1">
      <formula>INDIRECT("E"&amp;ROW())="Await Client Approval"</formula>
    </cfRule>
    <cfRule type="expression" dxfId="18399" priority="12542" stopIfTrue="1">
      <formula>INDIRECT("E"&amp;ROW())="SCOPE SURVEY"</formula>
    </cfRule>
    <cfRule type="expression" dxfId="18398" priority="12543" stopIfTrue="1">
      <formula>INDIRECT("E"&amp;ROW())="Priced"</formula>
    </cfRule>
    <cfRule type="expression" dxfId="18397" priority="12544" stopIfTrue="1">
      <formula>INDIRECT("E"&amp;ROW())="Sent for pricing"</formula>
    </cfRule>
    <cfRule type="expression" dxfId="18396" priority="12545" stopIfTrue="1">
      <formula>INDIRECT("E"&amp;ROW())="Await"</formula>
    </cfRule>
    <cfRule type="expression" dxfId="18395" priority="12546" stopIfTrue="1">
      <formula>INDIRECT("E"&amp;ROW())="CLEANSED"</formula>
    </cfRule>
    <cfRule type="expression" dxfId="18394" priority="12547" stopIfTrue="1">
      <formula>INDIRECT("E"&amp;ROW())="PM TO CLEANSE"</formula>
    </cfRule>
    <cfRule type="expression" dxfId="18393" priority="12548" stopIfTrue="1">
      <formula>INDIRECT("E"&amp;ROW())="Survey Received"</formula>
    </cfRule>
    <cfRule type="expression" dxfId="18392" priority="12549" stopIfTrue="1">
      <formula>INDIRECT("E"&amp;ROW())="Survey Booked"</formula>
    </cfRule>
  </conditionalFormatting>
  <conditionalFormatting sqref="E734">
    <cfRule type="expression" dxfId="18391" priority="12145">
      <formula>INDIRECT("D"&amp;ROW())="Yes"</formula>
    </cfRule>
    <cfRule type="expression" dxfId="18390" priority="12146" stopIfTrue="1">
      <formula>INDIRECT("E"&amp;ROW())="Recall Required"</formula>
    </cfRule>
    <cfRule type="expression" dxfId="18389" priority="12147" stopIfTrue="1">
      <formula>INDIRECT("E"&amp;ROW())="Supply Only"</formula>
    </cfRule>
    <cfRule type="expression" dxfId="18388" priority="12148" stopIfTrue="1">
      <formula>INDIRECT("E"&amp;ROW())="Part Fitted"</formula>
    </cfRule>
    <cfRule type="expression" dxfId="18387" priority="12149" stopIfTrue="1">
      <formula>INDIRECT("E"&amp;ROW())="confirmed"</formula>
    </cfRule>
    <cfRule type="expression" dxfId="18386" priority="12150" stopIfTrue="1">
      <formula>INDIRECT("E"&amp;ROW())="Duplicate"</formula>
    </cfRule>
    <cfRule type="expression" dxfId="18385" priority="12151" stopIfTrue="1">
      <formula>INDIRECT("E"&amp;ROW())="Handed Back"</formula>
    </cfRule>
    <cfRule type="expression" dxfId="18384" priority="12152" stopIfTrue="1">
      <formula>INDIRECT("E"&amp;ROW())="Refusal"</formula>
    </cfRule>
    <cfRule type="expression" dxfId="18383" priority="12153" stopIfTrue="1">
      <formula>INDIRECT("E"&amp;ROW())="No Access install"</formula>
    </cfRule>
    <cfRule type="expression" dxfId="18382" priority="12154" stopIfTrue="1">
      <formula>INDIRECT("E"&amp;ROW())="No Access survey"</formula>
    </cfRule>
    <cfRule type="expression" dxfId="18381" priority="12155" stopIfTrue="1">
      <formula>INDIRECT("E"&amp;ROW())="NWR"</formula>
    </cfRule>
    <cfRule type="expression" dxfId="18380" priority="12156" stopIfTrue="1">
      <formula>INDIRECT("E"&amp;ROW())="Cancelled"</formula>
    </cfRule>
    <cfRule type="expression" dxfId="18379" priority="12157" stopIfTrue="1">
      <formula>INDIRECT("E"&amp;ROW())="On hold"</formula>
    </cfRule>
    <cfRule type="expression" dxfId="18378" priority="12158" stopIfTrue="1">
      <formula>INDIRECT("E"&amp;ROW())="Handed Over"</formula>
    </cfRule>
    <cfRule type="expression" dxfId="18377" priority="12159" stopIfTrue="1">
      <formula>INDIRECT("E"&amp;ROW())="Fitted"</formula>
    </cfRule>
    <cfRule type="expression" dxfId="18376" priority="12160" stopIfTrue="1">
      <formula>INDIRECT("E"&amp;ROW())="Booked to fit"</formula>
    </cfRule>
    <cfRule type="expression" dxfId="18375" priority="12161" stopIfTrue="1">
      <formula>INDIRECT("E"&amp;ROW())="Delivered To Depot/Container"</formula>
    </cfRule>
    <cfRule type="expression" dxfId="18374" priority="12162" stopIfTrue="1">
      <formula>INDIRECT("E"&amp;ROW())="Called Off"</formula>
    </cfRule>
    <cfRule type="expression" dxfId="18373" priority="12163" stopIfTrue="1">
      <formula>INDIRECT("E"&amp;ROW())="Await Client Approval"</formula>
    </cfRule>
    <cfRule type="expression" dxfId="18372" priority="12164" stopIfTrue="1">
      <formula>INDIRECT("E"&amp;ROW())="SCOPE SURVEY"</formula>
    </cfRule>
    <cfRule type="expression" dxfId="18371" priority="12165" stopIfTrue="1">
      <formula>INDIRECT("E"&amp;ROW())="Priced"</formula>
    </cfRule>
    <cfRule type="expression" dxfId="18370" priority="12166" stopIfTrue="1">
      <formula>INDIRECT("E"&amp;ROW())="Sent for pricing"</formula>
    </cfRule>
    <cfRule type="expression" dxfId="18369" priority="12167" stopIfTrue="1">
      <formula>INDIRECT("E"&amp;ROW())="Await"</formula>
    </cfRule>
    <cfRule type="expression" dxfId="18368" priority="12168" stopIfTrue="1">
      <formula>INDIRECT("E"&amp;ROW())="CLEANSED"</formula>
    </cfRule>
    <cfRule type="expression" dxfId="18367" priority="12169" stopIfTrue="1">
      <formula>INDIRECT("E"&amp;ROW())="PM TO CLEANSE"</formula>
    </cfRule>
    <cfRule type="expression" dxfId="18366" priority="12170" stopIfTrue="1">
      <formula>INDIRECT("E"&amp;ROW())="Survey Received"</formula>
    </cfRule>
    <cfRule type="expression" dxfId="18365" priority="12171" stopIfTrue="1">
      <formula>INDIRECT("E"&amp;ROW())="Survey Booked"</formula>
    </cfRule>
  </conditionalFormatting>
  <conditionalFormatting sqref="E751">
    <cfRule type="expression" dxfId="18364" priority="11497">
      <formula>INDIRECT("D"&amp;ROW())="Yes"</formula>
    </cfRule>
    <cfRule type="expression" dxfId="18363" priority="11498" stopIfTrue="1">
      <formula>INDIRECT("E"&amp;ROW())="Recall Required"</formula>
    </cfRule>
    <cfRule type="expression" dxfId="18362" priority="11499" stopIfTrue="1">
      <formula>INDIRECT("E"&amp;ROW())="Supply Only"</formula>
    </cfRule>
    <cfRule type="expression" dxfId="18361" priority="11500" stopIfTrue="1">
      <formula>INDIRECT("E"&amp;ROW())="Part Fitted"</formula>
    </cfRule>
    <cfRule type="expression" dxfId="18360" priority="11501" stopIfTrue="1">
      <formula>INDIRECT("E"&amp;ROW())="confirmed"</formula>
    </cfRule>
    <cfRule type="expression" dxfId="18359" priority="11502" stopIfTrue="1">
      <formula>INDIRECT("E"&amp;ROW())="Duplicate"</formula>
    </cfRule>
    <cfRule type="expression" dxfId="18358" priority="11503" stopIfTrue="1">
      <formula>INDIRECT("E"&amp;ROW())="Handed Back"</formula>
    </cfRule>
    <cfRule type="expression" dxfId="18357" priority="11504" stopIfTrue="1">
      <formula>INDIRECT("E"&amp;ROW())="Refusal"</formula>
    </cfRule>
    <cfRule type="expression" dxfId="18356" priority="11505" stopIfTrue="1">
      <formula>INDIRECT("E"&amp;ROW())="No Access install"</formula>
    </cfRule>
    <cfRule type="expression" dxfId="18355" priority="11506" stopIfTrue="1">
      <formula>INDIRECT("E"&amp;ROW())="No Access survey"</formula>
    </cfRule>
    <cfRule type="expression" dxfId="18354" priority="11507" stopIfTrue="1">
      <formula>INDIRECT("E"&amp;ROW())="NWR"</formula>
    </cfRule>
    <cfRule type="expression" dxfId="18353" priority="11508" stopIfTrue="1">
      <formula>INDIRECT("E"&amp;ROW())="Cancelled"</formula>
    </cfRule>
    <cfRule type="expression" dxfId="18352" priority="11509" stopIfTrue="1">
      <formula>INDIRECT("E"&amp;ROW())="On hold"</formula>
    </cfRule>
    <cfRule type="expression" dxfId="18351" priority="11510" stopIfTrue="1">
      <formula>INDIRECT("E"&amp;ROW())="Handed Over"</formula>
    </cfRule>
    <cfRule type="expression" dxfId="18350" priority="11511" stopIfTrue="1">
      <formula>INDIRECT("E"&amp;ROW())="Fitted"</formula>
    </cfRule>
    <cfRule type="expression" dxfId="18349" priority="11512" stopIfTrue="1">
      <formula>INDIRECT("E"&amp;ROW())="Booked to fit"</formula>
    </cfRule>
    <cfRule type="expression" dxfId="18348" priority="11513" stopIfTrue="1">
      <formula>INDIRECT("E"&amp;ROW())="Delivered To Depot/Container"</formula>
    </cfRule>
    <cfRule type="expression" dxfId="18347" priority="11514" stopIfTrue="1">
      <formula>INDIRECT("E"&amp;ROW())="Called Off"</formula>
    </cfRule>
    <cfRule type="expression" dxfId="18346" priority="11515" stopIfTrue="1">
      <formula>INDIRECT("E"&amp;ROW())="Await Client Approval"</formula>
    </cfRule>
    <cfRule type="expression" dxfId="18345" priority="11516" stopIfTrue="1">
      <formula>INDIRECT("E"&amp;ROW())="SCOPE SURVEY"</formula>
    </cfRule>
    <cfRule type="expression" dxfId="18344" priority="11517" stopIfTrue="1">
      <formula>INDIRECT("E"&amp;ROW())="Priced"</formula>
    </cfRule>
    <cfRule type="expression" dxfId="18343" priority="11518" stopIfTrue="1">
      <formula>INDIRECT("E"&amp;ROW())="Sent for pricing"</formula>
    </cfRule>
    <cfRule type="expression" dxfId="18342" priority="11519" stopIfTrue="1">
      <formula>INDIRECT("E"&amp;ROW())="Await"</formula>
    </cfRule>
    <cfRule type="expression" dxfId="18341" priority="11520" stopIfTrue="1">
      <formula>INDIRECT("E"&amp;ROW())="CLEANSED"</formula>
    </cfRule>
    <cfRule type="expression" dxfId="18340" priority="11521" stopIfTrue="1">
      <formula>INDIRECT("E"&amp;ROW())="PM TO CLEANSE"</formula>
    </cfRule>
    <cfRule type="expression" dxfId="18339" priority="11522" stopIfTrue="1">
      <formula>INDIRECT("E"&amp;ROW())="Survey Received"</formula>
    </cfRule>
    <cfRule type="expression" dxfId="18338" priority="11523" stopIfTrue="1">
      <formula>INDIRECT("E"&amp;ROW())="Survey Booked"</formula>
    </cfRule>
  </conditionalFormatting>
  <conditionalFormatting sqref="E754:E755">
    <cfRule type="expression" dxfId="18337" priority="11740">
      <formula>INDIRECT("D"&amp;ROW())="Yes"</formula>
    </cfRule>
    <cfRule type="expression" dxfId="18336" priority="11741" stopIfTrue="1">
      <formula>INDIRECT("E"&amp;ROW())="Recall Required"</formula>
    </cfRule>
    <cfRule type="expression" dxfId="18335" priority="11742" stopIfTrue="1">
      <formula>INDIRECT("E"&amp;ROW())="Supply Only"</formula>
    </cfRule>
    <cfRule type="expression" dxfId="18334" priority="11743" stopIfTrue="1">
      <formula>INDIRECT("E"&amp;ROW())="Part Fitted"</formula>
    </cfRule>
    <cfRule type="expression" dxfId="18333" priority="11744" stopIfTrue="1">
      <formula>INDIRECT("E"&amp;ROW())="confirmed"</formula>
    </cfRule>
    <cfRule type="expression" dxfId="18332" priority="11745" stopIfTrue="1">
      <formula>INDIRECT("E"&amp;ROW())="Duplicate"</formula>
    </cfRule>
    <cfRule type="expression" dxfId="18331" priority="11746" stopIfTrue="1">
      <formula>INDIRECT("E"&amp;ROW())="Handed Back"</formula>
    </cfRule>
    <cfRule type="expression" dxfId="18330" priority="11747" stopIfTrue="1">
      <formula>INDIRECT("E"&amp;ROW())="Refusal"</formula>
    </cfRule>
    <cfRule type="expression" dxfId="18329" priority="11748" stopIfTrue="1">
      <formula>INDIRECT("E"&amp;ROW())="No Access install"</formula>
    </cfRule>
    <cfRule type="expression" dxfId="18328" priority="11749" stopIfTrue="1">
      <formula>INDIRECT("E"&amp;ROW())="No Access survey"</formula>
    </cfRule>
    <cfRule type="expression" dxfId="18327" priority="11750" stopIfTrue="1">
      <formula>INDIRECT("E"&amp;ROW())="NWR"</formula>
    </cfRule>
    <cfRule type="expression" dxfId="18326" priority="11751" stopIfTrue="1">
      <formula>INDIRECT("E"&amp;ROW())="Cancelled"</formula>
    </cfRule>
    <cfRule type="expression" dxfId="18325" priority="11752" stopIfTrue="1">
      <formula>INDIRECT("E"&amp;ROW())="On hold"</formula>
    </cfRule>
    <cfRule type="expression" dxfId="18324" priority="11753" stopIfTrue="1">
      <formula>INDIRECT("E"&amp;ROW())="Handed Over"</formula>
    </cfRule>
    <cfRule type="expression" dxfId="18323" priority="11754" stopIfTrue="1">
      <formula>INDIRECT("E"&amp;ROW())="Fitted"</formula>
    </cfRule>
    <cfRule type="expression" dxfId="18322" priority="11755" stopIfTrue="1">
      <formula>INDIRECT("E"&amp;ROW())="Booked to fit"</formula>
    </cfRule>
    <cfRule type="expression" dxfId="18321" priority="11756" stopIfTrue="1">
      <formula>INDIRECT("E"&amp;ROW())="Delivered To Depot/Container"</formula>
    </cfRule>
    <cfRule type="expression" dxfId="18320" priority="11757" stopIfTrue="1">
      <formula>INDIRECT("E"&amp;ROW())="Called Off"</formula>
    </cfRule>
    <cfRule type="expression" dxfId="18319" priority="11758" stopIfTrue="1">
      <formula>INDIRECT("E"&amp;ROW())="Await Client Approval"</formula>
    </cfRule>
    <cfRule type="expression" dxfId="18318" priority="11759" stopIfTrue="1">
      <formula>INDIRECT("E"&amp;ROW())="SCOPE SURVEY"</formula>
    </cfRule>
    <cfRule type="expression" dxfId="18317" priority="11760" stopIfTrue="1">
      <formula>INDIRECT("E"&amp;ROW())="Priced"</formula>
    </cfRule>
    <cfRule type="expression" dxfId="18316" priority="11761" stopIfTrue="1">
      <formula>INDIRECT("E"&amp;ROW())="Sent for pricing"</formula>
    </cfRule>
    <cfRule type="expression" dxfId="18315" priority="11762" stopIfTrue="1">
      <formula>INDIRECT("E"&amp;ROW())="Await"</formula>
    </cfRule>
    <cfRule type="expression" dxfId="18314" priority="11763" stopIfTrue="1">
      <formula>INDIRECT("E"&amp;ROW())="CLEANSED"</formula>
    </cfRule>
    <cfRule type="expression" dxfId="18313" priority="11764" stopIfTrue="1">
      <formula>INDIRECT("E"&amp;ROW())="PM TO CLEANSE"</formula>
    </cfRule>
    <cfRule type="expression" dxfId="18312" priority="11765" stopIfTrue="1">
      <formula>INDIRECT("E"&amp;ROW())="Survey Received"</formula>
    </cfRule>
    <cfRule type="expression" dxfId="18311" priority="11766" stopIfTrue="1">
      <formula>INDIRECT("E"&amp;ROW())="Survey Booked"</formula>
    </cfRule>
  </conditionalFormatting>
  <conditionalFormatting sqref="E763:E764">
    <cfRule type="expression" dxfId="18310" priority="11875">
      <formula>INDIRECT("D"&amp;ROW())="Yes"</formula>
    </cfRule>
    <cfRule type="expression" dxfId="18309" priority="11876" stopIfTrue="1">
      <formula>INDIRECT("E"&amp;ROW())="Recall Required"</formula>
    </cfRule>
    <cfRule type="expression" dxfId="18308" priority="11877" stopIfTrue="1">
      <formula>INDIRECT("E"&amp;ROW())="Supply Only"</formula>
    </cfRule>
    <cfRule type="expression" dxfId="18307" priority="11878" stopIfTrue="1">
      <formula>INDIRECT("E"&amp;ROW())="Part Fitted"</formula>
    </cfRule>
    <cfRule type="expression" dxfId="18306" priority="11879" stopIfTrue="1">
      <formula>INDIRECT("E"&amp;ROW())="confirmed"</formula>
    </cfRule>
    <cfRule type="expression" dxfId="18305" priority="11880" stopIfTrue="1">
      <formula>INDIRECT("E"&amp;ROW())="Duplicate"</formula>
    </cfRule>
    <cfRule type="expression" dxfId="18304" priority="11881" stopIfTrue="1">
      <formula>INDIRECT("E"&amp;ROW())="Handed Back"</formula>
    </cfRule>
    <cfRule type="expression" dxfId="18303" priority="11882" stopIfTrue="1">
      <formula>INDIRECT("E"&amp;ROW())="Refusal"</formula>
    </cfRule>
    <cfRule type="expression" dxfId="18302" priority="11883" stopIfTrue="1">
      <formula>INDIRECT("E"&amp;ROW())="No Access install"</formula>
    </cfRule>
    <cfRule type="expression" dxfId="18301" priority="11884" stopIfTrue="1">
      <formula>INDIRECT("E"&amp;ROW())="No Access survey"</formula>
    </cfRule>
    <cfRule type="expression" dxfId="18300" priority="11885" stopIfTrue="1">
      <formula>INDIRECT("E"&amp;ROW())="NWR"</formula>
    </cfRule>
    <cfRule type="expression" dxfId="18299" priority="11886" stopIfTrue="1">
      <formula>INDIRECT("E"&amp;ROW())="Cancelled"</formula>
    </cfRule>
    <cfRule type="expression" dxfId="18298" priority="11887" stopIfTrue="1">
      <formula>INDIRECT("E"&amp;ROW())="On hold"</formula>
    </cfRule>
    <cfRule type="expression" dxfId="18297" priority="11888" stopIfTrue="1">
      <formula>INDIRECT("E"&amp;ROW())="Handed Over"</formula>
    </cfRule>
    <cfRule type="expression" dxfId="18296" priority="11889" stopIfTrue="1">
      <formula>INDIRECT("E"&amp;ROW())="Fitted"</formula>
    </cfRule>
    <cfRule type="expression" dxfId="18295" priority="11890" stopIfTrue="1">
      <formula>INDIRECT("E"&amp;ROW())="Booked to fit"</formula>
    </cfRule>
    <cfRule type="expression" dxfId="18294" priority="11891" stopIfTrue="1">
      <formula>INDIRECT("E"&amp;ROW())="Delivered To Depot/Container"</formula>
    </cfRule>
    <cfRule type="expression" dxfId="18293" priority="11892" stopIfTrue="1">
      <formula>INDIRECT("E"&amp;ROW())="Called Off"</formula>
    </cfRule>
    <cfRule type="expression" dxfId="18292" priority="11893" stopIfTrue="1">
      <formula>INDIRECT("E"&amp;ROW())="Await Client Approval"</formula>
    </cfRule>
    <cfRule type="expression" dxfId="18291" priority="11894" stopIfTrue="1">
      <formula>INDIRECT("E"&amp;ROW())="SCOPE SURVEY"</formula>
    </cfRule>
    <cfRule type="expression" dxfId="18290" priority="11895" stopIfTrue="1">
      <formula>INDIRECT("E"&amp;ROW())="Priced"</formula>
    </cfRule>
    <cfRule type="expression" dxfId="18289" priority="11896" stopIfTrue="1">
      <formula>INDIRECT("E"&amp;ROW())="Sent for pricing"</formula>
    </cfRule>
    <cfRule type="expression" dxfId="18288" priority="11897" stopIfTrue="1">
      <formula>INDIRECT("E"&amp;ROW())="Await"</formula>
    </cfRule>
    <cfRule type="expression" dxfId="18287" priority="11898" stopIfTrue="1">
      <formula>INDIRECT("E"&amp;ROW())="CLEANSED"</formula>
    </cfRule>
    <cfRule type="expression" dxfId="18286" priority="11899" stopIfTrue="1">
      <formula>INDIRECT("E"&amp;ROW())="PM TO CLEANSE"</formula>
    </cfRule>
    <cfRule type="expression" dxfId="18285" priority="11900" stopIfTrue="1">
      <formula>INDIRECT("E"&amp;ROW())="Survey Received"</formula>
    </cfRule>
    <cfRule type="expression" dxfId="18284" priority="11901" stopIfTrue="1">
      <formula>INDIRECT("E"&amp;ROW())="Survey Booked"</formula>
    </cfRule>
  </conditionalFormatting>
  <conditionalFormatting sqref="E784">
    <cfRule type="expression" dxfId="18283" priority="11066">
      <formula>INDIRECT("D"&amp;ROW())="Yes"</formula>
    </cfRule>
    <cfRule type="expression" dxfId="18282" priority="11067" stopIfTrue="1">
      <formula>INDIRECT("E"&amp;ROW())="Recall Required"</formula>
    </cfRule>
    <cfRule type="expression" dxfId="18281" priority="11068" stopIfTrue="1">
      <formula>INDIRECT("E"&amp;ROW())="Supply Only"</formula>
    </cfRule>
    <cfRule type="expression" dxfId="18280" priority="11069" stopIfTrue="1">
      <formula>INDIRECT("E"&amp;ROW())="Part Fitted"</formula>
    </cfRule>
    <cfRule type="expression" dxfId="18279" priority="11070" stopIfTrue="1">
      <formula>INDIRECT("E"&amp;ROW())="confirmed"</formula>
    </cfRule>
    <cfRule type="expression" dxfId="18278" priority="11071" stopIfTrue="1">
      <formula>INDIRECT("E"&amp;ROW())="Duplicate"</formula>
    </cfRule>
    <cfRule type="expression" dxfId="18277" priority="11072" stopIfTrue="1">
      <formula>INDIRECT("E"&amp;ROW())="Handed Back"</formula>
    </cfRule>
    <cfRule type="expression" dxfId="18276" priority="11073" stopIfTrue="1">
      <formula>INDIRECT("E"&amp;ROW())="Refusal"</formula>
    </cfRule>
    <cfRule type="expression" dxfId="18275" priority="11074" stopIfTrue="1">
      <formula>INDIRECT("E"&amp;ROW())="No Access install"</formula>
    </cfRule>
    <cfRule type="expression" dxfId="18274" priority="11075" stopIfTrue="1">
      <formula>INDIRECT("E"&amp;ROW())="No Access survey"</formula>
    </cfRule>
    <cfRule type="expression" dxfId="18273" priority="11076" stopIfTrue="1">
      <formula>INDIRECT("E"&amp;ROW())="NWR"</formula>
    </cfRule>
    <cfRule type="expression" dxfId="18272" priority="11077" stopIfTrue="1">
      <formula>INDIRECT("E"&amp;ROW())="Cancelled"</formula>
    </cfRule>
    <cfRule type="expression" dxfId="18271" priority="11078" stopIfTrue="1">
      <formula>INDIRECT("E"&amp;ROW())="On hold"</formula>
    </cfRule>
    <cfRule type="expression" dxfId="18270" priority="11079" stopIfTrue="1">
      <formula>INDIRECT("E"&amp;ROW())="Handed Over"</formula>
    </cfRule>
    <cfRule type="expression" dxfId="18269" priority="11080" stopIfTrue="1">
      <formula>INDIRECT("E"&amp;ROW())="Fitted"</formula>
    </cfRule>
    <cfRule type="expression" dxfId="18268" priority="11081" stopIfTrue="1">
      <formula>INDIRECT("E"&amp;ROW())="Booked to fit"</formula>
    </cfRule>
    <cfRule type="expression" dxfId="18267" priority="11082" stopIfTrue="1">
      <formula>INDIRECT("E"&amp;ROW())="Delivered To Depot/Container"</formula>
    </cfRule>
    <cfRule type="expression" dxfId="18266" priority="11083" stopIfTrue="1">
      <formula>INDIRECT("E"&amp;ROW())="Called Off"</formula>
    </cfRule>
    <cfRule type="expression" dxfId="18265" priority="11084" stopIfTrue="1">
      <formula>INDIRECT("E"&amp;ROW())="Await Client Approval"</formula>
    </cfRule>
    <cfRule type="expression" dxfId="18264" priority="11085" stopIfTrue="1">
      <formula>INDIRECT("E"&amp;ROW())="SCOPE SURVEY"</formula>
    </cfRule>
    <cfRule type="expression" dxfId="18263" priority="11086" stopIfTrue="1">
      <formula>INDIRECT("E"&amp;ROW())="Priced"</formula>
    </cfRule>
    <cfRule type="expression" dxfId="18262" priority="11087" stopIfTrue="1">
      <formula>INDIRECT("E"&amp;ROW())="Sent for pricing"</formula>
    </cfRule>
    <cfRule type="expression" dxfId="18261" priority="11088" stopIfTrue="1">
      <formula>INDIRECT("E"&amp;ROW())="Await"</formula>
    </cfRule>
    <cfRule type="expression" dxfId="18260" priority="11089" stopIfTrue="1">
      <formula>INDIRECT("E"&amp;ROW())="CLEANSED"</formula>
    </cfRule>
    <cfRule type="expression" dxfId="18259" priority="11090" stopIfTrue="1">
      <formula>INDIRECT("E"&amp;ROW())="PM TO CLEANSE"</formula>
    </cfRule>
    <cfRule type="expression" dxfId="18258" priority="11091" stopIfTrue="1">
      <formula>INDIRECT("E"&amp;ROW())="Survey Received"</formula>
    </cfRule>
    <cfRule type="expression" dxfId="18257" priority="11092" stopIfTrue="1">
      <formula>INDIRECT("E"&amp;ROW())="Survey Booked"</formula>
    </cfRule>
  </conditionalFormatting>
  <conditionalFormatting sqref="E794:E796 A638:H643 A429:H429 A652:H652">
    <cfRule type="expression" dxfId="18256" priority="14870">
      <formula>INDIRECT("D"&amp;ROW())="Yes"</formula>
    </cfRule>
  </conditionalFormatting>
  <conditionalFormatting sqref="E796 A284:H288 E630">
    <cfRule type="expression" dxfId="18255" priority="18272">
      <formula>INDIRECT("D"&amp;ROW())="Yes"</formula>
    </cfRule>
  </conditionalFormatting>
  <conditionalFormatting sqref="E796">
    <cfRule type="expression" dxfId="18254" priority="14032" stopIfTrue="1">
      <formula>INDIRECT("E"&amp;ROW())="Supply Only"</formula>
    </cfRule>
    <cfRule type="expression" dxfId="18253" priority="14033" stopIfTrue="1">
      <formula>INDIRECT("E"&amp;ROW())="Part Fitted"</formula>
    </cfRule>
    <cfRule type="expression" dxfId="18252" priority="14034" stopIfTrue="1">
      <formula>INDIRECT("E"&amp;ROW())="confirmed"</formula>
    </cfRule>
    <cfRule type="expression" dxfId="18251" priority="14035" stopIfTrue="1">
      <formula>INDIRECT("E"&amp;ROW())="Duplicate"</formula>
    </cfRule>
    <cfRule type="expression" dxfId="18250" priority="14036" stopIfTrue="1">
      <formula>INDIRECT("E"&amp;ROW())="Handed Back"</formula>
    </cfRule>
    <cfRule type="expression" dxfId="18249" priority="14037" stopIfTrue="1">
      <formula>INDIRECT("E"&amp;ROW())="Refusal"</formula>
    </cfRule>
    <cfRule type="expression" dxfId="18248" priority="14038" stopIfTrue="1">
      <formula>INDIRECT("E"&amp;ROW())="No Access install"</formula>
    </cfRule>
    <cfRule type="expression" dxfId="18247" priority="14039" stopIfTrue="1">
      <formula>INDIRECT("E"&amp;ROW())="No Access survey"</formula>
    </cfRule>
    <cfRule type="expression" dxfId="18246" priority="14040" stopIfTrue="1">
      <formula>INDIRECT("E"&amp;ROW())="NWR"</formula>
    </cfRule>
    <cfRule type="expression" dxfId="18245" priority="14041" stopIfTrue="1">
      <formula>INDIRECT("E"&amp;ROW())="Cancelled"</formula>
    </cfRule>
    <cfRule type="expression" dxfId="18244" priority="14042" stopIfTrue="1">
      <formula>INDIRECT("E"&amp;ROW())="On hold"</formula>
    </cfRule>
    <cfRule type="expression" dxfId="18243" priority="14043" stopIfTrue="1">
      <formula>INDIRECT("E"&amp;ROW())="Handed Over"</formula>
    </cfRule>
    <cfRule type="expression" dxfId="18242" priority="14044" stopIfTrue="1">
      <formula>INDIRECT("E"&amp;ROW())="Fitted"</formula>
    </cfRule>
    <cfRule type="expression" dxfId="18241" priority="14045" stopIfTrue="1">
      <formula>INDIRECT("E"&amp;ROW())="Booked to fit"</formula>
    </cfRule>
    <cfRule type="expression" dxfId="18240" priority="14046" stopIfTrue="1">
      <formula>INDIRECT("E"&amp;ROW())="Delivered To Depot/Container"</formula>
    </cfRule>
    <cfRule type="expression" dxfId="18239" priority="14047" stopIfTrue="1">
      <formula>INDIRECT("E"&amp;ROW())="Called Off"</formula>
    </cfRule>
    <cfRule type="expression" dxfId="18238" priority="14048" stopIfTrue="1">
      <formula>INDIRECT("E"&amp;ROW())="Await Client Approval"</formula>
    </cfRule>
    <cfRule type="expression" dxfId="18237" priority="14049" stopIfTrue="1">
      <formula>INDIRECT("E"&amp;ROW())="SCOPE SURVEY"</formula>
    </cfRule>
    <cfRule type="expression" dxfId="18236" priority="14050" stopIfTrue="1">
      <formula>INDIRECT("E"&amp;ROW())="Priced"</formula>
    </cfRule>
    <cfRule type="expression" dxfId="18235" priority="14051" stopIfTrue="1">
      <formula>INDIRECT("E"&amp;ROW())="Sent for pricing"</formula>
    </cfRule>
    <cfRule type="expression" dxfId="18234" priority="14052" stopIfTrue="1">
      <formula>INDIRECT("E"&amp;ROW())="Await"</formula>
    </cfRule>
    <cfRule type="expression" dxfId="18233" priority="14053" stopIfTrue="1">
      <formula>INDIRECT("E"&amp;ROW())="CLEANSED"</formula>
    </cfRule>
    <cfRule type="expression" dxfId="18232" priority="14054" stopIfTrue="1">
      <formula>INDIRECT("E"&amp;ROW())="PM TO CLEANSE"</formula>
    </cfRule>
    <cfRule type="expression" dxfId="18231" priority="14055" stopIfTrue="1">
      <formula>INDIRECT("E"&amp;ROW())="Survey Received"</formula>
    </cfRule>
    <cfRule type="expression" dxfId="18230" priority="14056" stopIfTrue="1">
      <formula>INDIRECT("E"&amp;ROW())="Survey Booked"</formula>
    </cfRule>
  </conditionalFormatting>
  <conditionalFormatting sqref="E801:E802">
    <cfRule type="expression" dxfId="18229" priority="10369">
      <formula>INDIRECT("D"&amp;ROW())="Yes"</formula>
    </cfRule>
    <cfRule type="expression" dxfId="18228" priority="10370" stopIfTrue="1">
      <formula>INDIRECT("E"&amp;ROW())="Recall Required"</formula>
    </cfRule>
    <cfRule type="expression" dxfId="18227" priority="10371" stopIfTrue="1">
      <formula>INDIRECT("E"&amp;ROW())="Supply Only"</formula>
    </cfRule>
    <cfRule type="expression" dxfId="18226" priority="10372" stopIfTrue="1">
      <formula>INDIRECT("E"&amp;ROW())="Part Fitted"</formula>
    </cfRule>
    <cfRule type="expression" dxfId="18225" priority="10373" stopIfTrue="1">
      <formula>INDIRECT("E"&amp;ROW())="confirmed"</formula>
    </cfRule>
    <cfRule type="expression" dxfId="18224" priority="10374" stopIfTrue="1">
      <formula>INDIRECT("E"&amp;ROW())="Duplicate"</formula>
    </cfRule>
    <cfRule type="expression" dxfId="18223" priority="10375" stopIfTrue="1">
      <formula>INDIRECT("E"&amp;ROW())="Handed Back"</formula>
    </cfRule>
    <cfRule type="expression" dxfId="18222" priority="10376" stopIfTrue="1">
      <formula>INDIRECT("E"&amp;ROW())="Refusal"</formula>
    </cfRule>
    <cfRule type="expression" dxfId="18221" priority="10377" stopIfTrue="1">
      <formula>INDIRECT("E"&amp;ROW())="No Access install"</formula>
    </cfRule>
    <cfRule type="expression" dxfId="18220" priority="10378" stopIfTrue="1">
      <formula>INDIRECT("E"&amp;ROW())="No Access survey"</formula>
    </cfRule>
    <cfRule type="expression" dxfId="18219" priority="10379" stopIfTrue="1">
      <formula>INDIRECT("E"&amp;ROW())="NWR"</formula>
    </cfRule>
    <cfRule type="expression" dxfId="18218" priority="10380" stopIfTrue="1">
      <formula>INDIRECT("E"&amp;ROW())="Cancelled"</formula>
    </cfRule>
    <cfRule type="expression" dxfId="18217" priority="10381" stopIfTrue="1">
      <formula>INDIRECT("E"&amp;ROW())="On hold"</formula>
    </cfRule>
    <cfRule type="expression" dxfId="18216" priority="10382" stopIfTrue="1">
      <formula>INDIRECT("E"&amp;ROW())="Handed Over"</formula>
    </cfRule>
    <cfRule type="expression" dxfId="18215" priority="10383" stopIfTrue="1">
      <formula>INDIRECT("E"&amp;ROW())="Fitted"</formula>
    </cfRule>
    <cfRule type="expression" dxfId="18214" priority="10384" stopIfTrue="1">
      <formula>INDIRECT("E"&amp;ROW())="Booked to fit"</formula>
    </cfRule>
    <cfRule type="expression" dxfId="18213" priority="10385" stopIfTrue="1">
      <formula>INDIRECT("E"&amp;ROW())="Delivered To Depot/Container"</formula>
    </cfRule>
    <cfRule type="expression" dxfId="18212" priority="10386" stopIfTrue="1">
      <formula>INDIRECT("E"&amp;ROW())="Called Off"</formula>
    </cfRule>
    <cfRule type="expression" dxfId="18211" priority="10387" stopIfTrue="1">
      <formula>INDIRECT("E"&amp;ROW())="Await Client Approval"</formula>
    </cfRule>
    <cfRule type="expression" dxfId="18210" priority="10388" stopIfTrue="1">
      <formula>INDIRECT("E"&amp;ROW())="SCOPE SURVEY"</formula>
    </cfRule>
    <cfRule type="expression" dxfId="18209" priority="10389" stopIfTrue="1">
      <formula>INDIRECT("E"&amp;ROW())="Priced"</formula>
    </cfRule>
    <cfRule type="expression" dxfId="18208" priority="10390" stopIfTrue="1">
      <formula>INDIRECT("E"&amp;ROW())="Sent for pricing"</formula>
    </cfRule>
    <cfRule type="expression" dxfId="18207" priority="10391" stopIfTrue="1">
      <formula>INDIRECT("E"&amp;ROW())="Await"</formula>
    </cfRule>
    <cfRule type="expression" dxfId="18206" priority="10392" stopIfTrue="1">
      <formula>INDIRECT("E"&amp;ROW())="CLEANSED"</formula>
    </cfRule>
    <cfRule type="expression" dxfId="18205" priority="10393" stopIfTrue="1">
      <formula>INDIRECT("E"&amp;ROW())="PM TO CLEANSE"</formula>
    </cfRule>
    <cfRule type="expression" dxfId="18204" priority="10394" stopIfTrue="1">
      <formula>INDIRECT("E"&amp;ROW())="Survey Received"</formula>
    </cfRule>
    <cfRule type="expression" dxfId="18203" priority="10395" stopIfTrue="1">
      <formula>INDIRECT("E"&amp;ROW())="Survey Booked"</formula>
    </cfRule>
  </conditionalFormatting>
  <conditionalFormatting sqref="E808">
    <cfRule type="expression" dxfId="18202" priority="10342">
      <formula>INDIRECT("D"&amp;ROW())="Yes"</formula>
    </cfRule>
    <cfRule type="expression" dxfId="18201" priority="10343" stopIfTrue="1">
      <formula>INDIRECT("E"&amp;ROW())="Recall Required"</formula>
    </cfRule>
    <cfRule type="expression" dxfId="18200" priority="10344" stopIfTrue="1">
      <formula>INDIRECT("E"&amp;ROW())="Supply Only"</formula>
    </cfRule>
    <cfRule type="expression" dxfId="18199" priority="10345" stopIfTrue="1">
      <formula>INDIRECT("E"&amp;ROW())="Part Fitted"</formula>
    </cfRule>
    <cfRule type="expression" dxfId="18198" priority="10346" stopIfTrue="1">
      <formula>INDIRECT("E"&amp;ROW())="confirmed"</formula>
    </cfRule>
    <cfRule type="expression" dxfId="18197" priority="10347" stopIfTrue="1">
      <formula>INDIRECT("E"&amp;ROW())="Duplicate"</formula>
    </cfRule>
    <cfRule type="expression" dxfId="18196" priority="10348" stopIfTrue="1">
      <formula>INDIRECT("E"&amp;ROW())="Handed Back"</formula>
    </cfRule>
    <cfRule type="expression" dxfId="18195" priority="10349" stopIfTrue="1">
      <formula>INDIRECT("E"&amp;ROW())="Refusal"</formula>
    </cfRule>
    <cfRule type="expression" dxfId="18194" priority="10350" stopIfTrue="1">
      <formula>INDIRECT("E"&amp;ROW())="No Access install"</formula>
    </cfRule>
    <cfRule type="expression" dxfId="18193" priority="10351" stopIfTrue="1">
      <formula>INDIRECT("E"&amp;ROW())="No Access survey"</formula>
    </cfRule>
    <cfRule type="expression" dxfId="18192" priority="10352" stopIfTrue="1">
      <formula>INDIRECT("E"&amp;ROW())="NWR"</formula>
    </cfRule>
    <cfRule type="expression" dxfId="18191" priority="10353" stopIfTrue="1">
      <formula>INDIRECT("E"&amp;ROW())="Cancelled"</formula>
    </cfRule>
    <cfRule type="expression" dxfId="18190" priority="10354" stopIfTrue="1">
      <formula>INDIRECT("E"&amp;ROW())="On hold"</formula>
    </cfRule>
    <cfRule type="expression" dxfId="18189" priority="10355" stopIfTrue="1">
      <formula>INDIRECT("E"&amp;ROW())="Handed Over"</formula>
    </cfRule>
    <cfRule type="expression" dxfId="18188" priority="10356" stopIfTrue="1">
      <formula>INDIRECT("E"&amp;ROW())="Fitted"</formula>
    </cfRule>
    <cfRule type="expression" dxfId="18187" priority="10357" stopIfTrue="1">
      <formula>INDIRECT("E"&amp;ROW())="Booked to fit"</formula>
    </cfRule>
    <cfRule type="expression" dxfId="18186" priority="10358" stopIfTrue="1">
      <formula>INDIRECT("E"&amp;ROW())="Delivered To Depot/Container"</formula>
    </cfRule>
    <cfRule type="expression" dxfId="18185" priority="10359" stopIfTrue="1">
      <formula>INDIRECT("E"&amp;ROW())="Called Off"</formula>
    </cfRule>
    <cfRule type="expression" dxfId="18184" priority="10360" stopIfTrue="1">
      <formula>INDIRECT("E"&amp;ROW())="Await Client Approval"</formula>
    </cfRule>
    <cfRule type="expression" dxfId="18183" priority="10361" stopIfTrue="1">
      <formula>INDIRECT("E"&amp;ROW())="SCOPE SURVEY"</formula>
    </cfRule>
    <cfRule type="expression" dxfId="18182" priority="10362" stopIfTrue="1">
      <formula>INDIRECT("E"&amp;ROW())="Priced"</formula>
    </cfRule>
    <cfRule type="expression" dxfId="18181" priority="10363" stopIfTrue="1">
      <formula>INDIRECT("E"&amp;ROW())="Sent for pricing"</formula>
    </cfRule>
    <cfRule type="expression" dxfId="18180" priority="10364" stopIfTrue="1">
      <formula>INDIRECT("E"&amp;ROW())="Await"</formula>
    </cfRule>
    <cfRule type="expression" dxfId="18179" priority="10365" stopIfTrue="1">
      <formula>INDIRECT("E"&amp;ROW())="CLEANSED"</formula>
    </cfRule>
    <cfRule type="expression" dxfId="18178" priority="10366" stopIfTrue="1">
      <formula>INDIRECT("E"&amp;ROW())="PM TO CLEANSE"</formula>
    </cfRule>
    <cfRule type="expression" dxfId="18177" priority="10367" stopIfTrue="1">
      <formula>INDIRECT("E"&amp;ROW())="Survey Received"</formula>
    </cfRule>
    <cfRule type="expression" dxfId="18176" priority="10368" stopIfTrue="1">
      <formula>INDIRECT("E"&amp;ROW())="Survey Booked"</formula>
    </cfRule>
  </conditionalFormatting>
  <conditionalFormatting sqref="E817:E819">
    <cfRule type="expression" dxfId="18175" priority="10288">
      <formula>INDIRECT("D"&amp;ROW())="Yes"</formula>
    </cfRule>
    <cfRule type="expression" dxfId="18174" priority="10289" stopIfTrue="1">
      <formula>INDIRECT("E"&amp;ROW())="Recall Required"</formula>
    </cfRule>
    <cfRule type="expression" dxfId="18173" priority="10290" stopIfTrue="1">
      <formula>INDIRECT("E"&amp;ROW())="Supply Only"</formula>
    </cfRule>
    <cfRule type="expression" dxfId="18172" priority="10291" stopIfTrue="1">
      <formula>INDIRECT("E"&amp;ROW())="Part Fitted"</formula>
    </cfRule>
    <cfRule type="expression" dxfId="18171" priority="10292" stopIfTrue="1">
      <formula>INDIRECT("E"&amp;ROW())="confirmed"</formula>
    </cfRule>
    <cfRule type="expression" dxfId="18170" priority="10293" stopIfTrue="1">
      <formula>INDIRECT("E"&amp;ROW())="Duplicate"</formula>
    </cfRule>
    <cfRule type="expression" dxfId="18169" priority="10294" stopIfTrue="1">
      <formula>INDIRECT("E"&amp;ROW())="Handed Back"</formula>
    </cfRule>
    <cfRule type="expression" dxfId="18168" priority="10295" stopIfTrue="1">
      <formula>INDIRECT("E"&amp;ROW())="Refusal"</formula>
    </cfRule>
    <cfRule type="expression" dxfId="18167" priority="10296" stopIfTrue="1">
      <formula>INDIRECT("E"&amp;ROW())="No Access install"</formula>
    </cfRule>
    <cfRule type="expression" dxfId="18166" priority="10297" stopIfTrue="1">
      <formula>INDIRECT("E"&amp;ROW())="No Access survey"</formula>
    </cfRule>
    <cfRule type="expression" dxfId="18165" priority="10298" stopIfTrue="1">
      <formula>INDIRECT("E"&amp;ROW())="NWR"</formula>
    </cfRule>
    <cfRule type="expression" dxfId="18164" priority="10299" stopIfTrue="1">
      <formula>INDIRECT("E"&amp;ROW())="Cancelled"</formula>
    </cfRule>
    <cfRule type="expression" dxfId="18163" priority="10300" stopIfTrue="1">
      <formula>INDIRECT("E"&amp;ROW())="On hold"</formula>
    </cfRule>
    <cfRule type="expression" dxfId="18162" priority="10301" stopIfTrue="1">
      <formula>INDIRECT("E"&amp;ROW())="Handed Over"</formula>
    </cfRule>
    <cfRule type="expression" dxfId="18161" priority="10302" stopIfTrue="1">
      <formula>INDIRECT("E"&amp;ROW())="Fitted"</formula>
    </cfRule>
    <cfRule type="expression" dxfId="18160" priority="10303" stopIfTrue="1">
      <formula>INDIRECT("E"&amp;ROW())="Booked to fit"</formula>
    </cfRule>
    <cfRule type="expression" dxfId="18159" priority="10304" stopIfTrue="1">
      <formula>INDIRECT("E"&amp;ROW())="Delivered To Depot/Container"</formula>
    </cfRule>
    <cfRule type="expression" dxfId="18158" priority="10305" stopIfTrue="1">
      <formula>INDIRECT("E"&amp;ROW())="Called Off"</formula>
    </cfRule>
    <cfRule type="expression" dxfId="18157" priority="10306" stopIfTrue="1">
      <formula>INDIRECT("E"&amp;ROW())="Await Client Approval"</formula>
    </cfRule>
    <cfRule type="expression" dxfId="18156" priority="10307" stopIfTrue="1">
      <formula>INDIRECT("E"&amp;ROW())="SCOPE SURVEY"</formula>
    </cfRule>
    <cfRule type="expression" dxfId="18155" priority="10308" stopIfTrue="1">
      <formula>INDIRECT("E"&amp;ROW())="Priced"</formula>
    </cfRule>
    <cfRule type="expression" dxfId="18154" priority="10309" stopIfTrue="1">
      <formula>INDIRECT("E"&amp;ROW())="Sent for pricing"</formula>
    </cfRule>
    <cfRule type="expression" dxfId="18153" priority="10310" stopIfTrue="1">
      <formula>INDIRECT("E"&amp;ROW())="Await"</formula>
    </cfRule>
    <cfRule type="expression" dxfId="18152" priority="10311" stopIfTrue="1">
      <formula>INDIRECT("E"&amp;ROW())="CLEANSED"</formula>
    </cfRule>
    <cfRule type="expression" dxfId="18151" priority="10312" stopIfTrue="1">
      <formula>INDIRECT("E"&amp;ROW())="PM TO CLEANSE"</formula>
    </cfRule>
    <cfRule type="expression" dxfId="18150" priority="10313" stopIfTrue="1">
      <formula>INDIRECT("E"&amp;ROW())="Survey Received"</formula>
    </cfRule>
    <cfRule type="expression" dxfId="18149" priority="10314" stopIfTrue="1">
      <formula>INDIRECT("E"&amp;ROW())="Survey Booked"</formula>
    </cfRule>
  </conditionalFormatting>
  <conditionalFormatting sqref="E826">
    <cfRule type="expression" dxfId="18148" priority="10074">
      <formula>INDIRECT("D"&amp;ROW())="Yes"</formula>
    </cfRule>
    <cfRule type="expression" dxfId="18147" priority="10075" stopIfTrue="1">
      <formula>INDIRECT("E"&amp;ROW())="Recall Required"</formula>
    </cfRule>
    <cfRule type="expression" dxfId="18146" priority="10076" stopIfTrue="1">
      <formula>INDIRECT("E"&amp;ROW())="Supply Only"</formula>
    </cfRule>
    <cfRule type="expression" dxfId="18145" priority="10077" stopIfTrue="1">
      <formula>INDIRECT("E"&amp;ROW())="Part Fitted"</formula>
    </cfRule>
    <cfRule type="expression" dxfId="18144" priority="10078" stopIfTrue="1">
      <formula>INDIRECT("E"&amp;ROW())="confirmed"</formula>
    </cfRule>
    <cfRule type="expression" dxfId="18143" priority="10079" stopIfTrue="1">
      <formula>INDIRECT("E"&amp;ROW())="Duplicate"</formula>
    </cfRule>
    <cfRule type="expression" dxfId="18142" priority="10080" stopIfTrue="1">
      <formula>INDIRECT("E"&amp;ROW())="Handed Back"</formula>
    </cfRule>
    <cfRule type="expression" dxfId="18141" priority="10081" stopIfTrue="1">
      <formula>INDIRECT("E"&amp;ROW())="Refusal"</formula>
    </cfRule>
    <cfRule type="expression" dxfId="18140" priority="10082" stopIfTrue="1">
      <formula>INDIRECT("E"&amp;ROW())="No Access install"</formula>
    </cfRule>
    <cfRule type="expression" dxfId="18139" priority="10083" stopIfTrue="1">
      <formula>INDIRECT("E"&amp;ROW())="No Access survey"</formula>
    </cfRule>
    <cfRule type="expression" dxfId="18138" priority="10084" stopIfTrue="1">
      <formula>INDIRECT("E"&amp;ROW())="NWR"</formula>
    </cfRule>
    <cfRule type="expression" dxfId="18137" priority="10085" stopIfTrue="1">
      <formula>INDIRECT("E"&amp;ROW())="Cancelled"</formula>
    </cfRule>
    <cfRule type="expression" dxfId="18136" priority="10086" stopIfTrue="1">
      <formula>INDIRECT("E"&amp;ROW())="On hold"</formula>
    </cfRule>
    <cfRule type="expression" dxfId="18135" priority="10087" stopIfTrue="1">
      <formula>INDIRECT("E"&amp;ROW())="Handed Over"</formula>
    </cfRule>
    <cfRule type="expression" dxfId="18134" priority="10088" stopIfTrue="1">
      <formula>INDIRECT("E"&amp;ROW())="Fitted"</formula>
    </cfRule>
    <cfRule type="expression" dxfId="18133" priority="10089" stopIfTrue="1">
      <formula>INDIRECT("E"&amp;ROW())="Booked to fit"</formula>
    </cfRule>
    <cfRule type="expression" dxfId="18132" priority="10090" stopIfTrue="1">
      <formula>INDIRECT("E"&amp;ROW())="Delivered To Depot/Container"</formula>
    </cfRule>
    <cfRule type="expression" dxfId="18131" priority="10091" stopIfTrue="1">
      <formula>INDIRECT("E"&amp;ROW())="Called Off"</formula>
    </cfRule>
    <cfRule type="expression" dxfId="18130" priority="10092" stopIfTrue="1">
      <formula>INDIRECT("E"&amp;ROW())="Await Client Approval"</formula>
    </cfRule>
    <cfRule type="expression" dxfId="18129" priority="10093" stopIfTrue="1">
      <formula>INDIRECT("E"&amp;ROW())="SCOPE SURVEY"</formula>
    </cfRule>
    <cfRule type="expression" dxfId="18128" priority="10094" stopIfTrue="1">
      <formula>INDIRECT("E"&amp;ROW())="Priced"</formula>
    </cfRule>
    <cfRule type="expression" dxfId="18127" priority="10095" stopIfTrue="1">
      <formula>INDIRECT("E"&amp;ROW())="Sent for pricing"</formula>
    </cfRule>
    <cfRule type="expression" dxfId="18126" priority="10096" stopIfTrue="1">
      <formula>INDIRECT("E"&amp;ROW())="Await"</formula>
    </cfRule>
    <cfRule type="expression" dxfId="18125" priority="10097" stopIfTrue="1">
      <formula>INDIRECT("E"&amp;ROW())="CLEANSED"</formula>
    </cfRule>
    <cfRule type="expression" dxfId="18124" priority="10098" stopIfTrue="1">
      <formula>INDIRECT("E"&amp;ROW())="PM TO CLEANSE"</formula>
    </cfRule>
    <cfRule type="expression" dxfId="18123" priority="10099" stopIfTrue="1">
      <formula>INDIRECT("E"&amp;ROW())="Survey Received"</formula>
    </cfRule>
    <cfRule type="expression" dxfId="18122" priority="10100" stopIfTrue="1">
      <formula>INDIRECT("E"&amp;ROW())="Survey Booked"</formula>
    </cfRule>
  </conditionalFormatting>
  <conditionalFormatting sqref="E832:E833 E737 E810 A897:H898 A899:F902 H899:H902 G899:G901 A814:H819 A1006:H1007 A837:H842">
    <cfRule type="expression" dxfId="18121" priority="6830">
      <formula>INDIRECT("D"&amp;ROW())="Yes"</formula>
    </cfRule>
    <cfRule type="expression" dxfId="18120" priority="6831" stopIfTrue="1">
      <formula>INDIRECT("E"&amp;ROW())="Recall Required"</formula>
    </cfRule>
    <cfRule type="expression" dxfId="18119" priority="6832" stopIfTrue="1">
      <formula>INDIRECT("E"&amp;ROW())="Supply Only"</formula>
    </cfRule>
    <cfRule type="expression" dxfId="18118" priority="6833" stopIfTrue="1">
      <formula>INDIRECT("E"&amp;ROW())="Part Fitted"</formula>
    </cfRule>
    <cfRule type="expression" dxfId="18117" priority="6834" stopIfTrue="1">
      <formula>INDIRECT("E"&amp;ROW())="confirmed"</formula>
    </cfRule>
    <cfRule type="expression" dxfId="18116" priority="6835" stopIfTrue="1">
      <formula>INDIRECT("E"&amp;ROW())="Duplicate"</formula>
    </cfRule>
    <cfRule type="expression" dxfId="18115" priority="6836" stopIfTrue="1">
      <formula>INDIRECT("E"&amp;ROW())="Handed Back"</formula>
    </cfRule>
    <cfRule type="expression" dxfId="18114" priority="6837" stopIfTrue="1">
      <formula>INDIRECT("E"&amp;ROW())="Refusal"</formula>
    </cfRule>
    <cfRule type="expression" dxfId="18113" priority="6838" stopIfTrue="1">
      <formula>INDIRECT("E"&amp;ROW())="No Access install"</formula>
    </cfRule>
    <cfRule type="expression" dxfId="18112" priority="6839" stopIfTrue="1">
      <formula>INDIRECT("E"&amp;ROW())="No Access survey"</formula>
    </cfRule>
    <cfRule type="expression" dxfId="18111" priority="6840" stopIfTrue="1">
      <formula>INDIRECT("E"&amp;ROW())="NWR"</formula>
    </cfRule>
    <cfRule type="expression" dxfId="18110" priority="6841" stopIfTrue="1">
      <formula>INDIRECT("E"&amp;ROW())="Cancelled"</formula>
    </cfRule>
    <cfRule type="expression" dxfId="18109" priority="6842" stopIfTrue="1">
      <formula>INDIRECT("E"&amp;ROW())="On hold"</formula>
    </cfRule>
    <cfRule type="expression" dxfId="18108" priority="6843" stopIfTrue="1">
      <formula>INDIRECT("E"&amp;ROW())="Handed Over"</formula>
    </cfRule>
    <cfRule type="expression" dxfId="18107" priority="6844" stopIfTrue="1">
      <formula>INDIRECT("E"&amp;ROW())="Fitted"</formula>
    </cfRule>
    <cfRule type="expression" dxfId="18106" priority="6845" stopIfTrue="1">
      <formula>INDIRECT("E"&amp;ROW())="Booked to fit"</formula>
    </cfRule>
    <cfRule type="expression" dxfId="18105" priority="6846" stopIfTrue="1">
      <formula>INDIRECT("E"&amp;ROW())="Delivered To Depot/Container"</formula>
    </cfRule>
    <cfRule type="expression" dxfId="18104" priority="6847" stopIfTrue="1">
      <formula>INDIRECT("E"&amp;ROW())="Called Off"</formula>
    </cfRule>
    <cfRule type="expression" dxfId="18103" priority="6848" stopIfTrue="1">
      <formula>INDIRECT("E"&amp;ROW())="Await Client Approval"</formula>
    </cfRule>
    <cfRule type="expression" dxfId="18102" priority="6849" stopIfTrue="1">
      <formula>INDIRECT("E"&amp;ROW())="SCOPE SURVEY"</formula>
    </cfRule>
    <cfRule type="expression" dxfId="18101" priority="6850" stopIfTrue="1">
      <formula>INDIRECT("E"&amp;ROW())="Priced"</formula>
    </cfRule>
    <cfRule type="expression" dxfId="18100" priority="6851" stopIfTrue="1">
      <formula>INDIRECT("E"&amp;ROW())="Sent for pricing"</formula>
    </cfRule>
    <cfRule type="expression" dxfId="18099" priority="6852" stopIfTrue="1">
      <formula>INDIRECT("E"&amp;ROW())="Await"</formula>
    </cfRule>
    <cfRule type="expression" dxfId="18098" priority="6853" stopIfTrue="1">
      <formula>INDIRECT("E"&amp;ROW())="CLEANSED"</formula>
    </cfRule>
    <cfRule type="expression" dxfId="18097" priority="6854" stopIfTrue="1">
      <formula>INDIRECT("E"&amp;ROW())="PM TO CLEANSE"</formula>
    </cfRule>
    <cfRule type="expression" dxfId="18096" priority="6855" stopIfTrue="1">
      <formula>INDIRECT("E"&amp;ROW())="Survey Received"</formula>
    </cfRule>
    <cfRule type="expression" dxfId="18095" priority="6856" stopIfTrue="1">
      <formula>INDIRECT("E"&amp;ROW())="Survey Booked"</formula>
    </cfRule>
  </conditionalFormatting>
  <conditionalFormatting sqref="E859:E861">
    <cfRule type="expression" dxfId="18094" priority="9671">
      <formula>INDIRECT("D"&amp;ROW())="Yes"</formula>
    </cfRule>
    <cfRule type="expression" dxfId="18093" priority="9672" stopIfTrue="1">
      <formula>INDIRECT("E"&amp;ROW())="Recall Required"</formula>
    </cfRule>
    <cfRule type="expression" dxfId="18092" priority="9673" stopIfTrue="1">
      <formula>INDIRECT("E"&amp;ROW())="Supply Only"</formula>
    </cfRule>
    <cfRule type="expression" dxfId="18091" priority="9674" stopIfTrue="1">
      <formula>INDIRECT("E"&amp;ROW())="Part Fitted"</formula>
    </cfRule>
    <cfRule type="expression" dxfId="18090" priority="9675" stopIfTrue="1">
      <formula>INDIRECT("E"&amp;ROW())="confirmed"</formula>
    </cfRule>
    <cfRule type="expression" dxfId="18089" priority="9676" stopIfTrue="1">
      <formula>INDIRECT("E"&amp;ROW())="Duplicate"</formula>
    </cfRule>
    <cfRule type="expression" dxfId="18088" priority="9677" stopIfTrue="1">
      <formula>INDIRECT("E"&amp;ROW())="Handed Back"</formula>
    </cfRule>
    <cfRule type="expression" dxfId="18087" priority="9678" stopIfTrue="1">
      <formula>INDIRECT("E"&amp;ROW())="Refusal"</formula>
    </cfRule>
    <cfRule type="expression" dxfId="18086" priority="9679" stopIfTrue="1">
      <formula>INDIRECT("E"&amp;ROW())="No Access install"</formula>
    </cfRule>
    <cfRule type="expression" dxfId="18085" priority="9680" stopIfTrue="1">
      <formula>INDIRECT("E"&amp;ROW())="No Access survey"</formula>
    </cfRule>
    <cfRule type="expression" dxfId="18084" priority="9681" stopIfTrue="1">
      <formula>INDIRECT("E"&amp;ROW())="NWR"</formula>
    </cfRule>
    <cfRule type="expression" dxfId="18083" priority="9682" stopIfTrue="1">
      <formula>INDIRECT("E"&amp;ROW())="Cancelled"</formula>
    </cfRule>
    <cfRule type="expression" dxfId="18082" priority="9683" stopIfTrue="1">
      <formula>INDIRECT("E"&amp;ROW())="On hold"</formula>
    </cfRule>
    <cfRule type="expression" dxfId="18081" priority="9684" stopIfTrue="1">
      <formula>INDIRECT("E"&amp;ROW())="Handed Over"</formula>
    </cfRule>
    <cfRule type="expression" dxfId="18080" priority="9685" stopIfTrue="1">
      <formula>INDIRECT("E"&amp;ROW())="Fitted"</formula>
    </cfRule>
    <cfRule type="expression" dxfId="18079" priority="9686" stopIfTrue="1">
      <formula>INDIRECT("E"&amp;ROW())="Booked to fit"</formula>
    </cfRule>
    <cfRule type="expression" dxfId="18078" priority="9687" stopIfTrue="1">
      <formula>INDIRECT("E"&amp;ROW())="Delivered To Depot/Container"</formula>
    </cfRule>
    <cfRule type="expression" dxfId="18077" priority="9688" stopIfTrue="1">
      <formula>INDIRECT("E"&amp;ROW())="Called Off"</formula>
    </cfRule>
    <cfRule type="expression" dxfId="18076" priority="9689" stopIfTrue="1">
      <formula>INDIRECT("E"&amp;ROW())="Await Client Approval"</formula>
    </cfRule>
    <cfRule type="expression" dxfId="18075" priority="9690" stopIfTrue="1">
      <formula>INDIRECT("E"&amp;ROW())="SCOPE SURVEY"</formula>
    </cfRule>
    <cfRule type="expression" dxfId="18074" priority="9691" stopIfTrue="1">
      <formula>INDIRECT("E"&amp;ROW())="Priced"</formula>
    </cfRule>
    <cfRule type="expression" dxfId="18073" priority="9692" stopIfTrue="1">
      <formula>INDIRECT("E"&amp;ROW())="Sent for pricing"</formula>
    </cfRule>
    <cfRule type="expression" dxfId="18072" priority="9693" stopIfTrue="1">
      <formula>INDIRECT("E"&amp;ROW())="Await"</formula>
    </cfRule>
    <cfRule type="expression" dxfId="18071" priority="9694" stopIfTrue="1">
      <formula>INDIRECT("E"&amp;ROW())="CLEANSED"</formula>
    </cfRule>
    <cfRule type="expression" dxfId="18070" priority="9695" stopIfTrue="1">
      <formula>INDIRECT("E"&amp;ROW())="PM TO CLEANSE"</formula>
    </cfRule>
    <cfRule type="expression" dxfId="18069" priority="9696" stopIfTrue="1">
      <formula>INDIRECT("E"&amp;ROW())="Survey Received"</formula>
    </cfRule>
    <cfRule type="expression" dxfId="18068" priority="9697" stopIfTrue="1">
      <formula>INDIRECT("E"&amp;ROW())="Survey Booked"</formula>
    </cfRule>
  </conditionalFormatting>
  <conditionalFormatting sqref="E869">
    <cfRule type="expression" dxfId="18067" priority="9511" stopIfTrue="1">
      <formula>INDIRECT("E"&amp;ROW())="Recall Required"</formula>
    </cfRule>
    <cfRule type="expression" dxfId="18066" priority="9512" stopIfTrue="1">
      <formula>INDIRECT("E"&amp;ROW())="Supply Only"</formula>
    </cfRule>
    <cfRule type="expression" dxfId="18065" priority="9513" stopIfTrue="1">
      <formula>INDIRECT("E"&amp;ROW())="Part Fitted"</formula>
    </cfRule>
    <cfRule type="expression" dxfId="18064" priority="9514" stopIfTrue="1">
      <formula>INDIRECT("E"&amp;ROW())="confirmed"</formula>
    </cfRule>
    <cfRule type="expression" dxfId="18063" priority="9515" stopIfTrue="1">
      <formula>INDIRECT("E"&amp;ROW())="Duplicate"</formula>
    </cfRule>
    <cfRule type="expression" dxfId="18062" priority="9516" stopIfTrue="1">
      <formula>INDIRECT("E"&amp;ROW())="Handed Back"</formula>
    </cfRule>
    <cfRule type="expression" dxfId="18061" priority="9517" stopIfTrue="1">
      <formula>INDIRECT("E"&amp;ROW())="Refusal"</formula>
    </cfRule>
    <cfRule type="expression" dxfId="18060" priority="9518" stopIfTrue="1">
      <formula>INDIRECT("E"&amp;ROW())="No Access install"</formula>
    </cfRule>
    <cfRule type="expression" dxfId="18059" priority="9519" stopIfTrue="1">
      <formula>INDIRECT("E"&amp;ROW())="No Access survey"</formula>
    </cfRule>
    <cfRule type="expression" dxfId="18058" priority="9520" stopIfTrue="1">
      <formula>INDIRECT("E"&amp;ROW())="NWR"</formula>
    </cfRule>
    <cfRule type="expression" dxfId="18057" priority="9521" stopIfTrue="1">
      <formula>INDIRECT("E"&amp;ROW())="Cancelled"</formula>
    </cfRule>
    <cfRule type="expression" dxfId="18056" priority="9522" stopIfTrue="1">
      <formula>INDIRECT("E"&amp;ROW())="On hold"</formula>
    </cfRule>
    <cfRule type="expression" dxfId="18055" priority="9523" stopIfTrue="1">
      <formula>INDIRECT("E"&amp;ROW())="Handed Over"</formula>
    </cfRule>
    <cfRule type="expression" dxfId="18054" priority="9524" stopIfTrue="1">
      <formula>INDIRECT("E"&amp;ROW())="Fitted"</formula>
    </cfRule>
    <cfRule type="expression" dxfId="18053" priority="9525" stopIfTrue="1">
      <formula>INDIRECT("E"&amp;ROW())="Booked to fit"</formula>
    </cfRule>
    <cfRule type="expression" dxfId="18052" priority="9526" stopIfTrue="1">
      <formula>INDIRECT("E"&amp;ROW())="Delivered To Depot/Container"</formula>
    </cfRule>
    <cfRule type="expression" dxfId="18051" priority="9527" stopIfTrue="1">
      <formula>INDIRECT("E"&amp;ROW())="Called Off"</formula>
    </cfRule>
    <cfRule type="expression" dxfId="18050" priority="9528" stopIfTrue="1">
      <formula>INDIRECT("E"&amp;ROW())="Await Client Approval"</formula>
    </cfRule>
    <cfRule type="expression" dxfId="18049" priority="9529" stopIfTrue="1">
      <formula>INDIRECT("E"&amp;ROW())="SCOPE SURVEY"</formula>
    </cfRule>
    <cfRule type="expression" dxfId="18048" priority="9530" stopIfTrue="1">
      <formula>INDIRECT("E"&amp;ROW())="Priced"</formula>
    </cfRule>
    <cfRule type="expression" dxfId="18047" priority="9531" stopIfTrue="1">
      <formula>INDIRECT("E"&amp;ROW())="Sent for pricing"</formula>
    </cfRule>
    <cfRule type="expression" dxfId="18046" priority="9532" stopIfTrue="1">
      <formula>INDIRECT("E"&amp;ROW())="Await"</formula>
    </cfRule>
    <cfRule type="expression" dxfId="18045" priority="9533" stopIfTrue="1">
      <formula>INDIRECT("E"&amp;ROW())="CLEANSED"</formula>
    </cfRule>
    <cfRule type="expression" dxfId="18044" priority="9534" stopIfTrue="1">
      <formula>INDIRECT("E"&amp;ROW())="PM TO CLEANSE"</formula>
    </cfRule>
    <cfRule type="expression" dxfId="18043" priority="9535" stopIfTrue="1">
      <formula>INDIRECT("E"&amp;ROW())="Survey Received"</formula>
    </cfRule>
    <cfRule type="expression" dxfId="18042" priority="9536" stopIfTrue="1">
      <formula>INDIRECT("E"&amp;ROW())="Survey Booked"</formula>
    </cfRule>
  </conditionalFormatting>
  <conditionalFormatting sqref="E869:E870">
    <cfRule type="expression" dxfId="18041" priority="7495">
      <formula>INDIRECT("D"&amp;ROW())="Yes"</formula>
    </cfRule>
  </conditionalFormatting>
  <conditionalFormatting sqref="E870">
    <cfRule type="expression" dxfId="18040" priority="7496" stopIfTrue="1">
      <formula>INDIRECT("E"&amp;ROW())="Recall Required"</formula>
    </cfRule>
    <cfRule type="expression" dxfId="18039" priority="7497" stopIfTrue="1">
      <formula>INDIRECT("E"&amp;ROW())="Supply Only"</formula>
    </cfRule>
    <cfRule type="expression" dxfId="18038" priority="7498" stopIfTrue="1">
      <formula>INDIRECT("E"&amp;ROW())="Part Fitted"</formula>
    </cfRule>
    <cfRule type="expression" dxfId="18037" priority="7499" stopIfTrue="1">
      <formula>INDIRECT("E"&amp;ROW())="confirmed"</formula>
    </cfRule>
    <cfRule type="expression" dxfId="18036" priority="7500" stopIfTrue="1">
      <formula>INDIRECT("E"&amp;ROW())="Duplicate"</formula>
    </cfRule>
    <cfRule type="expression" dxfId="18035" priority="7501" stopIfTrue="1">
      <formula>INDIRECT("E"&amp;ROW())="Handed Back"</formula>
    </cfRule>
    <cfRule type="expression" dxfId="18034" priority="7502" stopIfTrue="1">
      <formula>INDIRECT("E"&amp;ROW())="Refusal"</formula>
    </cfRule>
    <cfRule type="expression" dxfId="18033" priority="7503" stopIfTrue="1">
      <formula>INDIRECT("E"&amp;ROW())="No Access install"</formula>
    </cfRule>
    <cfRule type="expression" dxfId="18032" priority="7504" stopIfTrue="1">
      <formula>INDIRECT("E"&amp;ROW())="No Access survey"</formula>
    </cfRule>
    <cfRule type="expression" dxfId="18031" priority="7505" stopIfTrue="1">
      <formula>INDIRECT("E"&amp;ROW())="NWR"</formula>
    </cfRule>
    <cfRule type="expression" dxfId="18030" priority="7506" stopIfTrue="1">
      <formula>INDIRECT("E"&amp;ROW())="Cancelled"</formula>
    </cfRule>
    <cfRule type="expression" dxfId="18029" priority="7507" stopIfTrue="1">
      <formula>INDIRECT("E"&amp;ROW())="On hold"</formula>
    </cfRule>
    <cfRule type="expression" dxfId="18028" priority="7508" stopIfTrue="1">
      <formula>INDIRECT("E"&amp;ROW())="Handed Over"</formula>
    </cfRule>
    <cfRule type="expression" dxfId="18027" priority="7509" stopIfTrue="1">
      <formula>INDIRECT("E"&amp;ROW())="Fitted"</formula>
    </cfRule>
    <cfRule type="expression" dxfId="18026" priority="7510" stopIfTrue="1">
      <formula>INDIRECT("E"&amp;ROW())="Booked to fit"</formula>
    </cfRule>
    <cfRule type="expression" dxfId="18025" priority="7511" stopIfTrue="1">
      <formula>INDIRECT("E"&amp;ROW())="Delivered To Depot/Container"</formula>
    </cfRule>
    <cfRule type="expression" dxfId="18024" priority="7512" stopIfTrue="1">
      <formula>INDIRECT("E"&amp;ROW())="Called Off"</formula>
    </cfRule>
    <cfRule type="expression" dxfId="18023" priority="7513" stopIfTrue="1">
      <formula>INDIRECT("E"&amp;ROW())="Await Client Approval"</formula>
    </cfRule>
    <cfRule type="expression" dxfId="18022" priority="7514" stopIfTrue="1">
      <formula>INDIRECT("E"&amp;ROW())="SCOPE SURVEY"</formula>
    </cfRule>
    <cfRule type="expression" dxfId="18021" priority="7515" stopIfTrue="1">
      <formula>INDIRECT("E"&amp;ROW())="Priced"</formula>
    </cfRule>
    <cfRule type="expression" dxfId="18020" priority="7516" stopIfTrue="1">
      <formula>INDIRECT("E"&amp;ROW())="Sent for pricing"</formula>
    </cfRule>
    <cfRule type="expression" dxfId="18019" priority="7517" stopIfTrue="1">
      <formula>INDIRECT("E"&amp;ROW())="Await"</formula>
    </cfRule>
    <cfRule type="expression" dxfId="18018" priority="7518" stopIfTrue="1">
      <formula>INDIRECT("E"&amp;ROW())="CLEANSED"</formula>
    </cfRule>
    <cfRule type="expression" dxfId="18017" priority="7519" stopIfTrue="1">
      <formula>INDIRECT("E"&amp;ROW())="PM TO CLEANSE"</formula>
    </cfRule>
    <cfRule type="expression" dxfId="18016" priority="7520" stopIfTrue="1">
      <formula>INDIRECT("E"&amp;ROW())="Survey Received"</formula>
    </cfRule>
    <cfRule type="expression" dxfId="18015" priority="7521" stopIfTrue="1">
      <formula>INDIRECT("E"&amp;ROW())="Survey Booked"</formula>
    </cfRule>
  </conditionalFormatting>
  <conditionalFormatting sqref="E875:E876">
    <cfRule type="expression" dxfId="18014" priority="9296">
      <formula>INDIRECT("D"&amp;ROW())="Yes"</formula>
    </cfRule>
    <cfRule type="expression" dxfId="18013" priority="9297" stopIfTrue="1">
      <formula>INDIRECT("E"&amp;ROW())="Recall Required"</formula>
    </cfRule>
    <cfRule type="expression" dxfId="18012" priority="9298" stopIfTrue="1">
      <formula>INDIRECT("E"&amp;ROW())="Supply Only"</formula>
    </cfRule>
    <cfRule type="expression" dxfId="18011" priority="9299" stopIfTrue="1">
      <formula>INDIRECT("E"&amp;ROW())="Part Fitted"</formula>
    </cfRule>
    <cfRule type="expression" dxfId="18010" priority="9300" stopIfTrue="1">
      <formula>INDIRECT("E"&amp;ROW())="confirmed"</formula>
    </cfRule>
    <cfRule type="expression" dxfId="18009" priority="9301" stopIfTrue="1">
      <formula>INDIRECT("E"&amp;ROW())="Duplicate"</formula>
    </cfRule>
    <cfRule type="expression" dxfId="18008" priority="9302" stopIfTrue="1">
      <formula>INDIRECT("E"&amp;ROW())="Handed Back"</formula>
    </cfRule>
    <cfRule type="expression" dxfId="18007" priority="9303" stopIfTrue="1">
      <formula>INDIRECT("E"&amp;ROW())="Refusal"</formula>
    </cfRule>
    <cfRule type="expression" dxfId="18006" priority="9304" stopIfTrue="1">
      <formula>INDIRECT("E"&amp;ROW())="No Access install"</formula>
    </cfRule>
    <cfRule type="expression" dxfId="18005" priority="9305" stopIfTrue="1">
      <formula>INDIRECT("E"&amp;ROW())="No Access survey"</formula>
    </cfRule>
    <cfRule type="expression" dxfId="18004" priority="9306" stopIfTrue="1">
      <formula>INDIRECT("E"&amp;ROW())="NWR"</formula>
    </cfRule>
    <cfRule type="expression" dxfId="18003" priority="9307" stopIfTrue="1">
      <formula>INDIRECT("E"&amp;ROW())="Cancelled"</formula>
    </cfRule>
    <cfRule type="expression" dxfId="18002" priority="9308" stopIfTrue="1">
      <formula>INDIRECT("E"&amp;ROW())="On hold"</formula>
    </cfRule>
    <cfRule type="expression" dxfId="18001" priority="9309" stopIfTrue="1">
      <formula>INDIRECT("E"&amp;ROW())="Handed Over"</formula>
    </cfRule>
    <cfRule type="expression" dxfId="18000" priority="9310" stopIfTrue="1">
      <formula>INDIRECT("E"&amp;ROW())="Fitted"</formula>
    </cfRule>
    <cfRule type="expression" dxfId="17999" priority="9311" stopIfTrue="1">
      <formula>INDIRECT("E"&amp;ROW())="Booked to fit"</formula>
    </cfRule>
    <cfRule type="expression" dxfId="17998" priority="9312" stopIfTrue="1">
      <formula>INDIRECT("E"&amp;ROW())="Delivered To Depot/Container"</formula>
    </cfRule>
    <cfRule type="expression" dxfId="17997" priority="9313" stopIfTrue="1">
      <formula>INDIRECT("E"&amp;ROW())="Called Off"</formula>
    </cfRule>
    <cfRule type="expression" dxfId="17996" priority="9314" stopIfTrue="1">
      <formula>INDIRECT("E"&amp;ROW())="Await Client Approval"</formula>
    </cfRule>
    <cfRule type="expression" dxfId="17995" priority="9315" stopIfTrue="1">
      <formula>INDIRECT("E"&amp;ROW())="SCOPE SURVEY"</formula>
    </cfRule>
    <cfRule type="expression" dxfId="17994" priority="9316" stopIfTrue="1">
      <formula>INDIRECT("E"&amp;ROW())="Priced"</formula>
    </cfRule>
    <cfRule type="expression" dxfId="17993" priority="9317" stopIfTrue="1">
      <formula>INDIRECT("E"&amp;ROW())="Sent for pricing"</formula>
    </cfRule>
    <cfRule type="expression" dxfId="17992" priority="9318" stopIfTrue="1">
      <formula>INDIRECT("E"&amp;ROW())="Await"</formula>
    </cfRule>
    <cfRule type="expression" dxfId="17991" priority="9319" stopIfTrue="1">
      <formula>INDIRECT("E"&amp;ROW())="CLEANSED"</formula>
    </cfRule>
    <cfRule type="expression" dxfId="17990" priority="9320" stopIfTrue="1">
      <formula>INDIRECT("E"&amp;ROW())="PM TO CLEANSE"</formula>
    </cfRule>
    <cfRule type="expression" dxfId="17989" priority="9321" stopIfTrue="1">
      <formula>INDIRECT("E"&amp;ROW())="Survey Received"</formula>
    </cfRule>
    <cfRule type="expression" dxfId="17988" priority="9322" stopIfTrue="1">
      <formula>INDIRECT("E"&amp;ROW())="Survey Booked"</formula>
    </cfRule>
  </conditionalFormatting>
  <conditionalFormatting sqref="E891:E893">
    <cfRule type="expression" dxfId="17987" priority="9215">
      <formula>INDIRECT("D"&amp;ROW())="Yes"</formula>
    </cfRule>
    <cfRule type="expression" dxfId="17986" priority="9216" stopIfTrue="1">
      <formula>INDIRECT("E"&amp;ROW())="Recall Required"</formula>
    </cfRule>
    <cfRule type="expression" dxfId="17985" priority="9217" stopIfTrue="1">
      <formula>INDIRECT("E"&amp;ROW())="Supply Only"</formula>
    </cfRule>
    <cfRule type="expression" dxfId="17984" priority="9218" stopIfTrue="1">
      <formula>INDIRECT("E"&amp;ROW())="Part Fitted"</formula>
    </cfRule>
    <cfRule type="expression" dxfId="17983" priority="9219" stopIfTrue="1">
      <formula>INDIRECT("E"&amp;ROW())="confirmed"</formula>
    </cfRule>
    <cfRule type="expression" dxfId="17982" priority="9220" stopIfTrue="1">
      <formula>INDIRECT("E"&amp;ROW())="Duplicate"</formula>
    </cfRule>
    <cfRule type="expression" dxfId="17981" priority="9221" stopIfTrue="1">
      <formula>INDIRECT("E"&amp;ROW())="Handed Back"</formula>
    </cfRule>
    <cfRule type="expression" dxfId="17980" priority="9222" stopIfTrue="1">
      <formula>INDIRECT("E"&amp;ROW())="Refusal"</formula>
    </cfRule>
    <cfRule type="expression" dxfId="17979" priority="9223" stopIfTrue="1">
      <formula>INDIRECT("E"&amp;ROW())="No Access install"</formula>
    </cfRule>
    <cfRule type="expression" dxfId="17978" priority="9224" stopIfTrue="1">
      <formula>INDIRECT("E"&amp;ROW())="No Access survey"</formula>
    </cfRule>
    <cfRule type="expression" dxfId="17977" priority="9225" stopIfTrue="1">
      <formula>INDIRECT("E"&amp;ROW())="NWR"</formula>
    </cfRule>
    <cfRule type="expression" dxfId="17976" priority="9226" stopIfTrue="1">
      <formula>INDIRECT("E"&amp;ROW())="Cancelled"</formula>
    </cfRule>
    <cfRule type="expression" dxfId="17975" priority="9227" stopIfTrue="1">
      <formula>INDIRECT("E"&amp;ROW())="On hold"</formula>
    </cfRule>
    <cfRule type="expression" dxfId="17974" priority="9228" stopIfTrue="1">
      <formula>INDIRECT("E"&amp;ROW())="Handed Over"</formula>
    </cfRule>
    <cfRule type="expression" dxfId="17973" priority="9229" stopIfTrue="1">
      <formula>INDIRECT("E"&amp;ROW())="Fitted"</formula>
    </cfRule>
    <cfRule type="expression" dxfId="17972" priority="9230" stopIfTrue="1">
      <formula>INDIRECT("E"&amp;ROW())="Booked to fit"</formula>
    </cfRule>
    <cfRule type="expression" dxfId="17971" priority="9231" stopIfTrue="1">
      <formula>INDIRECT("E"&amp;ROW())="Delivered To Depot/Container"</formula>
    </cfRule>
    <cfRule type="expression" dxfId="17970" priority="9232" stopIfTrue="1">
      <formula>INDIRECT("E"&amp;ROW())="Called Off"</formula>
    </cfRule>
    <cfRule type="expression" dxfId="17969" priority="9233" stopIfTrue="1">
      <formula>INDIRECT("E"&amp;ROW())="Await Client Approval"</formula>
    </cfRule>
    <cfRule type="expression" dxfId="17968" priority="9234" stopIfTrue="1">
      <formula>INDIRECT("E"&amp;ROW())="SCOPE SURVEY"</formula>
    </cfRule>
    <cfRule type="expression" dxfId="17967" priority="9235" stopIfTrue="1">
      <formula>INDIRECT("E"&amp;ROW())="Priced"</formula>
    </cfRule>
    <cfRule type="expression" dxfId="17966" priority="9236" stopIfTrue="1">
      <formula>INDIRECT("E"&amp;ROW())="Sent for pricing"</formula>
    </cfRule>
    <cfRule type="expression" dxfId="17965" priority="9237" stopIfTrue="1">
      <formula>INDIRECT("E"&amp;ROW())="Await"</formula>
    </cfRule>
    <cfRule type="expression" dxfId="17964" priority="9238" stopIfTrue="1">
      <formula>INDIRECT("E"&amp;ROW())="CLEANSED"</formula>
    </cfRule>
    <cfRule type="expression" dxfId="17963" priority="9239" stopIfTrue="1">
      <formula>INDIRECT("E"&amp;ROW())="PM TO CLEANSE"</formula>
    </cfRule>
    <cfRule type="expression" dxfId="17962" priority="9240" stopIfTrue="1">
      <formula>INDIRECT("E"&amp;ROW())="Survey Received"</formula>
    </cfRule>
    <cfRule type="expression" dxfId="17961" priority="9241" stopIfTrue="1">
      <formula>INDIRECT("E"&amp;ROW())="Survey Booked"</formula>
    </cfRule>
  </conditionalFormatting>
  <conditionalFormatting sqref="E901:E902">
    <cfRule type="expression" dxfId="17960" priority="9054">
      <formula>INDIRECT("D"&amp;ROW())="Yes"</formula>
    </cfRule>
    <cfRule type="expression" dxfId="17959" priority="9055" stopIfTrue="1">
      <formula>INDIRECT("E"&amp;ROW())="Recall Required"</formula>
    </cfRule>
    <cfRule type="expression" dxfId="17958" priority="9056" stopIfTrue="1">
      <formula>INDIRECT("E"&amp;ROW())="Supply Only"</formula>
    </cfRule>
    <cfRule type="expression" dxfId="17957" priority="9057" stopIfTrue="1">
      <formula>INDIRECT("E"&amp;ROW())="Part Fitted"</formula>
    </cfRule>
    <cfRule type="expression" dxfId="17956" priority="9058" stopIfTrue="1">
      <formula>INDIRECT("E"&amp;ROW())="confirmed"</formula>
    </cfRule>
    <cfRule type="expression" dxfId="17955" priority="9059" stopIfTrue="1">
      <formula>INDIRECT("E"&amp;ROW())="Duplicate"</formula>
    </cfRule>
    <cfRule type="expression" dxfId="17954" priority="9060" stopIfTrue="1">
      <formula>INDIRECT("E"&amp;ROW())="Handed Back"</formula>
    </cfRule>
    <cfRule type="expression" dxfId="17953" priority="9061" stopIfTrue="1">
      <formula>INDIRECT("E"&amp;ROW())="Refusal"</formula>
    </cfRule>
    <cfRule type="expression" dxfId="17952" priority="9062" stopIfTrue="1">
      <formula>INDIRECT("E"&amp;ROW())="No Access install"</formula>
    </cfRule>
    <cfRule type="expression" dxfId="17951" priority="9063" stopIfTrue="1">
      <formula>INDIRECT("E"&amp;ROW())="No Access survey"</formula>
    </cfRule>
    <cfRule type="expression" dxfId="17950" priority="9064" stopIfTrue="1">
      <formula>INDIRECT("E"&amp;ROW())="NWR"</formula>
    </cfRule>
    <cfRule type="expression" dxfId="17949" priority="9065" stopIfTrue="1">
      <formula>INDIRECT("E"&amp;ROW())="Cancelled"</formula>
    </cfRule>
    <cfRule type="expression" dxfId="17948" priority="9066" stopIfTrue="1">
      <formula>INDIRECT("E"&amp;ROW())="On hold"</formula>
    </cfRule>
    <cfRule type="expression" dxfId="17947" priority="9067" stopIfTrue="1">
      <formula>INDIRECT("E"&amp;ROW())="Handed Over"</formula>
    </cfRule>
    <cfRule type="expression" dxfId="17946" priority="9068" stopIfTrue="1">
      <formula>INDIRECT("E"&amp;ROW())="Fitted"</formula>
    </cfRule>
    <cfRule type="expression" dxfId="17945" priority="9069" stopIfTrue="1">
      <formula>INDIRECT("E"&amp;ROW())="Booked to fit"</formula>
    </cfRule>
    <cfRule type="expression" dxfId="17944" priority="9070" stopIfTrue="1">
      <formula>INDIRECT("E"&amp;ROW())="Delivered To Depot/Container"</formula>
    </cfRule>
    <cfRule type="expression" dxfId="17943" priority="9071" stopIfTrue="1">
      <formula>INDIRECT("E"&amp;ROW())="Called Off"</formula>
    </cfRule>
    <cfRule type="expression" dxfId="17942" priority="9072" stopIfTrue="1">
      <formula>INDIRECT("E"&amp;ROW())="Await Client Approval"</formula>
    </cfRule>
    <cfRule type="expression" dxfId="17941" priority="9073" stopIfTrue="1">
      <formula>INDIRECT("E"&amp;ROW())="SCOPE SURVEY"</formula>
    </cfRule>
    <cfRule type="expression" dxfId="17940" priority="9074" stopIfTrue="1">
      <formula>INDIRECT("E"&amp;ROW())="Priced"</formula>
    </cfRule>
    <cfRule type="expression" dxfId="17939" priority="9075" stopIfTrue="1">
      <formula>INDIRECT("E"&amp;ROW())="Sent for pricing"</formula>
    </cfRule>
    <cfRule type="expression" dxfId="17938" priority="9076" stopIfTrue="1">
      <formula>INDIRECT("E"&amp;ROW())="Await"</formula>
    </cfRule>
    <cfRule type="expression" dxfId="17937" priority="9077" stopIfTrue="1">
      <formula>INDIRECT("E"&amp;ROW())="CLEANSED"</formula>
    </cfRule>
    <cfRule type="expression" dxfId="17936" priority="9078" stopIfTrue="1">
      <formula>INDIRECT("E"&amp;ROW())="PM TO CLEANSE"</formula>
    </cfRule>
    <cfRule type="expression" dxfId="17935" priority="9079" stopIfTrue="1">
      <formula>INDIRECT("E"&amp;ROW())="Survey Received"</formula>
    </cfRule>
    <cfRule type="expression" dxfId="17934" priority="9080" stopIfTrue="1">
      <formula>INDIRECT("E"&amp;ROW())="Survey Booked"</formula>
    </cfRule>
  </conditionalFormatting>
  <conditionalFormatting sqref="E908:E909">
    <cfRule type="expression" dxfId="17933" priority="8840">
      <formula>INDIRECT("D"&amp;ROW())="Yes"</formula>
    </cfRule>
    <cfRule type="expression" dxfId="17932" priority="8841" stopIfTrue="1">
      <formula>INDIRECT("E"&amp;ROW())="Recall Required"</formula>
    </cfRule>
    <cfRule type="expression" dxfId="17931" priority="8842" stopIfTrue="1">
      <formula>INDIRECT("E"&amp;ROW())="Supply Only"</formula>
    </cfRule>
    <cfRule type="expression" dxfId="17930" priority="8843" stopIfTrue="1">
      <formula>INDIRECT("E"&amp;ROW())="Part Fitted"</formula>
    </cfRule>
    <cfRule type="expression" dxfId="17929" priority="8844" stopIfTrue="1">
      <formula>INDIRECT("E"&amp;ROW())="confirmed"</formula>
    </cfRule>
    <cfRule type="expression" dxfId="17928" priority="8845" stopIfTrue="1">
      <formula>INDIRECT("E"&amp;ROW())="Duplicate"</formula>
    </cfRule>
    <cfRule type="expression" dxfId="17927" priority="8846" stopIfTrue="1">
      <formula>INDIRECT("E"&amp;ROW())="Handed Back"</formula>
    </cfRule>
    <cfRule type="expression" dxfId="17926" priority="8847" stopIfTrue="1">
      <formula>INDIRECT("E"&amp;ROW())="Refusal"</formula>
    </cfRule>
    <cfRule type="expression" dxfId="17925" priority="8848" stopIfTrue="1">
      <formula>INDIRECT("E"&amp;ROW())="No Access install"</formula>
    </cfRule>
    <cfRule type="expression" dxfId="17924" priority="8849" stopIfTrue="1">
      <formula>INDIRECT("E"&amp;ROW())="No Access survey"</formula>
    </cfRule>
    <cfRule type="expression" dxfId="17923" priority="8850" stopIfTrue="1">
      <formula>INDIRECT("E"&amp;ROW())="NWR"</formula>
    </cfRule>
    <cfRule type="expression" dxfId="17922" priority="8851" stopIfTrue="1">
      <formula>INDIRECT("E"&amp;ROW())="Cancelled"</formula>
    </cfRule>
    <cfRule type="expression" dxfId="17921" priority="8852" stopIfTrue="1">
      <formula>INDIRECT("E"&amp;ROW())="On hold"</formula>
    </cfRule>
    <cfRule type="expression" dxfId="17920" priority="8853" stopIfTrue="1">
      <formula>INDIRECT("E"&amp;ROW())="Handed Over"</formula>
    </cfRule>
    <cfRule type="expression" dxfId="17919" priority="8854" stopIfTrue="1">
      <formula>INDIRECT("E"&amp;ROW())="Fitted"</formula>
    </cfRule>
    <cfRule type="expression" dxfId="17918" priority="8855" stopIfTrue="1">
      <formula>INDIRECT("E"&amp;ROW())="Booked to fit"</formula>
    </cfRule>
    <cfRule type="expression" dxfId="17917" priority="8856" stopIfTrue="1">
      <formula>INDIRECT("E"&amp;ROW())="Delivered To Depot/Container"</formula>
    </cfRule>
    <cfRule type="expression" dxfId="17916" priority="8857" stopIfTrue="1">
      <formula>INDIRECT("E"&amp;ROW())="Called Off"</formula>
    </cfRule>
    <cfRule type="expression" dxfId="17915" priority="8858" stopIfTrue="1">
      <formula>INDIRECT("E"&amp;ROW())="Await Client Approval"</formula>
    </cfRule>
    <cfRule type="expression" dxfId="17914" priority="8859" stopIfTrue="1">
      <formula>INDIRECT("E"&amp;ROW())="SCOPE SURVEY"</formula>
    </cfRule>
    <cfRule type="expression" dxfId="17913" priority="8860" stopIfTrue="1">
      <formula>INDIRECT("E"&amp;ROW())="Priced"</formula>
    </cfRule>
    <cfRule type="expression" dxfId="17912" priority="8861" stopIfTrue="1">
      <formula>INDIRECT("E"&amp;ROW())="Sent for pricing"</formula>
    </cfRule>
    <cfRule type="expression" dxfId="17911" priority="8862" stopIfTrue="1">
      <formula>INDIRECT("E"&amp;ROW())="Await"</formula>
    </cfRule>
    <cfRule type="expression" dxfId="17910" priority="8863" stopIfTrue="1">
      <formula>INDIRECT("E"&amp;ROW())="CLEANSED"</formula>
    </cfRule>
    <cfRule type="expression" dxfId="17909" priority="8864" stopIfTrue="1">
      <formula>INDIRECT("E"&amp;ROW())="PM TO CLEANSE"</formula>
    </cfRule>
    <cfRule type="expression" dxfId="17908" priority="8865" stopIfTrue="1">
      <formula>INDIRECT("E"&amp;ROW())="Survey Received"</formula>
    </cfRule>
    <cfRule type="expression" dxfId="17907" priority="8866" stopIfTrue="1">
      <formula>INDIRECT("E"&amp;ROW())="Survey Booked"</formula>
    </cfRule>
  </conditionalFormatting>
  <conditionalFormatting sqref="E915">
    <cfRule type="expression" dxfId="17906" priority="8813">
      <formula>INDIRECT("D"&amp;ROW())="Yes"</formula>
    </cfRule>
    <cfRule type="expression" dxfId="17905" priority="8814" stopIfTrue="1">
      <formula>INDIRECT("E"&amp;ROW())="Recall Required"</formula>
    </cfRule>
    <cfRule type="expression" dxfId="17904" priority="8815" stopIfTrue="1">
      <formula>INDIRECT("E"&amp;ROW())="Supply Only"</formula>
    </cfRule>
    <cfRule type="expression" dxfId="17903" priority="8816" stopIfTrue="1">
      <formula>INDIRECT("E"&amp;ROW())="Part Fitted"</formula>
    </cfRule>
    <cfRule type="expression" dxfId="17902" priority="8817" stopIfTrue="1">
      <formula>INDIRECT("E"&amp;ROW())="confirmed"</formula>
    </cfRule>
    <cfRule type="expression" dxfId="17901" priority="8818" stopIfTrue="1">
      <formula>INDIRECT("E"&amp;ROW())="Duplicate"</formula>
    </cfRule>
    <cfRule type="expression" dxfId="17900" priority="8819" stopIfTrue="1">
      <formula>INDIRECT("E"&amp;ROW())="Handed Back"</formula>
    </cfRule>
    <cfRule type="expression" dxfId="17899" priority="8820" stopIfTrue="1">
      <formula>INDIRECT("E"&amp;ROW())="Refusal"</formula>
    </cfRule>
    <cfRule type="expression" dxfId="17898" priority="8821" stopIfTrue="1">
      <formula>INDIRECT("E"&amp;ROW())="No Access install"</formula>
    </cfRule>
    <cfRule type="expression" dxfId="17897" priority="8822" stopIfTrue="1">
      <formula>INDIRECT("E"&amp;ROW())="No Access survey"</formula>
    </cfRule>
    <cfRule type="expression" dxfId="17896" priority="8823" stopIfTrue="1">
      <formula>INDIRECT("E"&amp;ROW())="NWR"</formula>
    </cfRule>
    <cfRule type="expression" dxfId="17895" priority="8824" stopIfTrue="1">
      <formula>INDIRECT("E"&amp;ROW())="Cancelled"</formula>
    </cfRule>
    <cfRule type="expression" dxfId="17894" priority="8825" stopIfTrue="1">
      <formula>INDIRECT("E"&amp;ROW())="On hold"</formula>
    </cfRule>
    <cfRule type="expression" dxfId="17893" priority="8826" stopIfTrue="1">
      <formula>INDIRECT("E"&amp;ROW())="Handed Over"</formula>
    </cfRule>
    <cfRule type="expression" dxfId="17892" priority="8827" stopIfTrue="1">
      <formula>INDIRECT("E"&amp;ROW())="Fitted"</formula>
    </cfRule>
    <cfRule type="expression" dxfId="17891" priority="8828" stopIfTrue="1">
      <formula>INDIRECT("E"&amp;ROW())="Booked to fit"</formula>
    </cfRule>
    <cfRule type="expression" dxfId="17890" priority="8829" stopIfTrue="1">
      <formula>INDIRECT("E"&amp;ROW())="Delivered To Depot/Container"</formula>
    </cfRule>
    <cfRule type="expression" dxfId="17889" priority="8830" stopIfTrue="1">
      <formula>INDIRECT("E"&amp;ROW())="Called Off"</formula>
    </cfRule>
    <cfRule type="expression" dxfId="17888" priority="8831" stopIfTrue="1">
      <formula>INDIRECT("E"&amp;ROW())="Await Client Approval"</formula>
    </cfRule>
    <cfRule type="expression" dxfId="17887" priority="8832" stopIfTrue="1">
      <formula>INDIRECT("E"&amp;ROW())="SCOPE SURVEY"</formula>
    </cfRule>
    <cfRule type="expression" dxfId="17886" priority="8833" stopIfTrue="1">
      <formula>INDIRECT("E"&amp;ROW())="Priced"</formula>
    </cfRule>
    <cfRule type="expression" dxfId="17885" priority="8834" stopIfTrue="1">
      <formula>INDIRECT("E"&amp;ROW())="Sent for pricing"</formula>
    </cfRule>
    <cfRule type="expression" dxfId="17884" priority="8835" stopIfTrue="1">
      <formula>INDIRECT("E"&amp;ROW())="Await"</formula>
    </cfRule>
    <cfRule type="expression" dxfId="17883" priority="8836" stopIfTrue="1">
      <formula>INDIRECT("E"&amp;ROW())="CLEANSED"</formula>
    </cfRule>
    <cfRule type="expression" dxfId="17882" priority="8837" stopIfTrue="1">
      <formula>INDIRECT("E"&amp;ROW())="PM TO CLEANSE"</formula>
    </cfRule>
    <cfRule type="expression" dxfId="17881" priority="8838" stopIfTrue="1">
      <formula>INDIRECT("E"&amp;ROW())="Survey Received"</formula>
    </cfRule>
    <cfRule type="expression" dxfId="17880" priority="8839" stopIfTrue="1">
      <formula>INDIRECT("E"&amp;ROW())="Survey Booked"</formula>
    </cfRule>
  </conditionalFormatting>
  <conditionalFormatting sqref="E922:E923">
    <cfRule type="expression" dxfId="17879" priority="7711">
      <formula>INDIRECT("D"&amp;ROW())="Yes"</formula>
    </cfRule>
    <cfRule type="expression" dxfId="17878" priority="7712" stopIfTrue="1">
      <formula>INDIRECT("E"&amp;ROW())="Recall Required"</formula>
    </cfRule>
    <cfRule type="expression" dxfId="17877" priority="7713" stopIfTrue="1">
      <formula>INDIRECT("E"&amp;ROW())="Supply Only"</formula>
    </cfRule>
    <cfRule type="expression" dxfId="17876" priority="7714" stopIfTrue="1">
      <formula>INDIRECT("E"&amp;ROW())="Part Fitted"</formula>
    </cfRule>
    <cfRule type="expression" dxfId="17875" priority="7715" stopIfTrue="1">
      <formula>INDIRECT("E"&amp;ROW())="confirmed"</formula>
    </cfRule>
    <cfRule type="expression" dxfId="17874" priority="7716" stopIfTrue="1">
      <formula>INDIRECT("E"&amp;ROW())="Duplicate"</formula>
    </cfRule>
    <cfRule type="expression" dxfId="17873" priority="7717" stopIfTrue="1">
      <formula>INDIRECT("E"&amp;ROW())="Handed Back"</formula>
    </cfRule>
    <cfRule type="expression" dxfId="17872" priority="7718" stopIfTrue="1">
      <formula>INDIRECT("E"&amp;ROW())="Refusal"</formula>
    </cfRule>
    <cfRule type="expression" dxfId="17871" priority="7719" stopIfTrue="1">
      <formula>INDIRECT("E"&amp;ROW())="No Access install"</formula>
    </cfRule>
    <cfRule type="expression" dxfId="17870" priority="7720" stopIfTrue="1">
      <formula>INDIRECT("E"&amp;ROW())="No Access survey"</formula>
    </cfRule>
    <cfRule type="expression" dxfId="17869" priority="7721" stopIfTrue="1">
      <formula>INDIRECT("E"&amp;ROW())="NWR"</formula>
    </cfRule>
    <cfRule type="expression" dxfId="17868" priority="7722" stopIfTrue="1">
      <formula>INDIRECT("E"&amp;ROW())="Cancelled"</formula>
    </cfRule>
    <cfRule type="expression" dxfId="17867" priority="7723" stopIfTrue="1">
      <formula>INDIRECT("E"&amp;ROW())="On hold"</formula>
    </cfRule>
    <cfRule type="expression" dxfId="17866" priority="7724" stopIfTrue="1">
      <formula>INDIRECT("E"&amp;ROW())="Handed Over"</formula>
    </cfRule>
    <cfRule type="expression" dxfId="17865" priority="7725" stopIfTrue="1">
      <formula>INDIRECT("E"&amp;ROW())="Fitted"</formula>
    </cfRule>
    <cfRule type="expression" dxfId="17864" priority="7726" stopIfTrue="1">
      <formula>INDIRECT("E"&amp;ROW())="Booked to fit"</formula>
    </cfRule>
    <cfRule type="expression" dxfId="17863" priority="7727" stopIfTrue="1">
      <formula>INDIRECT("E"&amp;ROW())="Delivered To Depot/Container"</formula>
    </cfRule>
    <cfRule type="expression" dxfId="17862" priority="7728" stopIfTrue="1">
      <formula>INDIRECT("E"&amp;ROW())="Called Off"</formula>
    </cfRule>
    <cfRule type="expression" dxfId="17861" priority="7729" stopIfTrue="1">
      <formula>INDIRECT("E"&amp;ROW())="Await Client Approval"</formula>
    </cfRule>
    <cfRule type="expression" dxfId="17860" priority="7730" stopIfTrue="1">
      <formula>INDIRECT("E"&amp;ROW())="SCOPE SURVEY"</formula>
    </cfRule>
    <cfRule type="expression" dxfId="17859" priority="7731" stopIfTrue="1">
      <formula>INDIRECT("E"&amp;ROW())="Priced"</formula>
    </cfRule>
    <cfRule type="expression" dxfId="17858" priority="7732" stopIfTrue="1">
      <formula>INDIRECT("E"&amp;ROW())="Sent for pricing"</formula>
    </cfRule>
    <cfRule type="expression" dxfId="17857" priority="7733" stopIfTrue="1">
      <formula>INDIRECT("E"&amp;ROW())="Await"</formula>
    </cfRule>
    <cfRule type="expression" dxfId="17856" priority="7734" stopIfTrue="1">
      <formula>INDIRECT("E"&amp;ROW())="CLEANSED"</formula>
    </cfRule>
    <cfRule type="expression" dxfId="17855" priority="7735" stopIfTrue="1">
      <formula>INDIRECT("E"&amp;ROW())="PM TO CLEANSE"</formula>
    </cfRule>
    <cfRule type="expression" dxfId="17854" priority="7736" stopIfTrue="1">
      <formula>INDIRECT("E"&amp;ROW())="Survey Received"</formula>
    </cfRule>
    <cfRule type="expression" dxfId="17853" priority="7737" stopIfTrue="1">
      <formula>INDIRECT("E"&amp;ROW())="Survey Booked"</formula>
    </cfRule>
  </conditionalFormatting>
  <conditionalFormatting sqref="E924">
    <cfRule type="expression" dxfId="17852" priority="7928" stopIfTrue="1">
      <formula>INDIRECT("E"&amp;ROW())="Recall Required"</formula>
    </cfRule>
    <cfRule type="expression" dxfId="17851" priority="7929" stopIfTrue="1">
      <formula>INDIRECT("E"&amp;ROW())="Supply Only"</formula>
    </cfRule>
    <cfRule type="expression" dxfId="17850" priority="7930" stopIfTrue="1">
      <formula>INDIRECT("E"&amp;ROW())="Part Fitted"</formula>
    </cfRule>
    <cfRule type="expression" dxfId="17849" priority="7931" stopIfTrue="1">
      <formula>INDIRECT("E"&amp;ROW())="confirmed"</formula>
    </cfRule>
    <cfRule type="expression" dxfId="17848" priority="7932" stopIfTrue="1">
      <formula>INDIRECT("E"&amp;ROW())="Duplicate"</formula>
    </cfRule>
    <cfRule type="expression" dxfId="17847" priority="7933" stopIfTrue="1">
      <formula>INDIRECT("E"&amp;ROW())="Handed Back"</formula>
    </cfRule>
    <cfRule type="expression" dxfId="17846" priority="7934" stopIfTrue="1">
      <formula>INDIRECT("E"&amp;ROW())="Refusal"</formula>
    </cfRule>
    <cfRule type="expression" dxfId="17845" priority="7935" stopIfTrue="1">
      <formula>INDIRECT("E"&amp;ROW())="No Access install"</formula>
    </cfRule>
    <cfRule type="expression" dxfId="17844" priority="7936" stopIfTrue="1">
      <formula>INDIRECT("E"&amp;ROW())="No Access survey"</formula>
    </cfRule>
    <cfRule type="expression" dxfId="17843" priority="7937" stopIfTrue="1">
      <formula>INDIRECT("E"&amp;ROW())="NWR"</formula>
    </cfRule>
    <cfRule type="expression" dxfId="17842" priority="7938" stopIfTrue="1">
      <formula>INDIRECT("E"&amp;ROW())="Cancelled"</formula>
    </cfRule>
    <cfRule type="expression" dxfId="17841" priority="7939" stopIfTrue="1">
      <formula>INDIRECT("E"&amp;ROW())="On hold"</formula>
    </cfRule>
    <cfRule type="expression" dxfId="17840" priority="7940" stopIfTrue="1">
      <formula>INDIRECT("E"&amp;ROW())="Handed Over"</formula>
    </cfRule>
    <cfRule type="expression" dxfId="17839" priority="7941" stopIfTrue="1">
      <formula>INDIRECT("E"&amp;ROW())="Fitted"</formula>
    </cfRule>
    <cfRule type="expression" dxfId="17838" priority="7942" stopIfTrue="1">
      <formula>INDIRECT("E"&amp;ROW())="Booked to fit"</formula>
    </cfRule>
    <cfRule type="expression" dxfId="17837" priority="7943" stopIfTrue="1">
      <formula>INDIRECT("E"&amp;ROW())="Delivered To Depot/Container"</formula>
    </cfRule>
    <cfRule type="expression" dxfId="17836" priority="7944" stopIfTrue="1">
      <formula>INDIRECT("E"&amp;ROW())="Called Off"</formula>
    </cfRule>
    <cfRule type="expression" dxfId="17835" priority="7945" stopIfTrue="1">
      <formula>INDIRECT("E"&amp;ROW())="Await Client Approval"</formula>
    </cfRule>
    <cfRule type="expression" dxfId="17834" priority="7946" stopIfTrue="1">
      <formula>INDIRECT("E"&amp;ROW())="SCOPE SURVEY"</formula>
    </cfRule>
    <cfRule type="expression" dxfId="17833" priority="7947" stopIfTrue="1">
      <formula>INDIRECT("E"&amp;ROW())="Priced"</formula>
    </cfRule>
    <cfRule type="expression" dxfId="17832" priority="7948" stopIfTrue="1">
      <formula>INDIRECT("E"&amp;ROW())="Sent for pricing"</formula>
    </cfRule>
    <cfRule type="expression" dxfId="17831" priority="7949" stopIfTrue="1">
      <formula>INDIRECT("E"&amp;ROW())="Await"</formula>
    </cfRule>
    <cfRule type="expression" dxfId="17830" priority="7950" stopIfTrue="1">
      <formula>INDIRECT("E"&amp;ROW())="CLEANSED"</formula>
    </cfRule>
    <cfRule type="expression" dxfId="17829" priority="7951" stopIfTrue="1">
      <formula>INDIRECT("E"&amp;ROW())="PM TO CLEANSE"</formula>
    </cfRule>
    <cfRule type="expression" dxfId="17828" priority="7952" stopIfTrue="1">
      <formula>INDIRECT("E"&amp;ROW())="Survey Received"</formula>
    </cfRule>
    <cfRule type="expression" dxfId="17827" priority="7953" stopIfTrue="1">
      <formula>INDIRECT("E"&amp;ROW())="Survey Booked"</formula>
    </cfRule>
  </conditionalFormatting>
  <conditionalFormatting sqref="E924:E926">
    <cfRule type="expression" dxfId="17826" priority="7927">
      <formula>INDIRECT("D"&amp;ROW())="Yes"</formula>
    </cfRule>
  </conditionalFormatting>
  <conditionalFormatting sqref="E925:E926">
    <cfRule type="expression" dxfId="17825" priority="8760" stopIfTrue="1">
      <formula>INDIRECT("E"&amp;ROW())="Recall Required"</formula>
    </cfRule>
    <cfRule type="expression" dxfId="17824" priority="8761" stopIfTrue="1">
      <formula>INDIRECT("E"&amp;ROW())="Supply Only"</formula>
    </cfRule>
    <cfRule type="expression" dxfId="17823" priority="8762" stopIfTrue="1">
      <formula>INDIRECT("E"&amp;ROW())="Part Fitted"</formula>
    </cfRule>
    <cfRule type="expression" dxfId="17822" priority="8763" stopIfTrue="1">
      <formula>INDIRECT("E"&amp;ROW())="confirmed"</formula>
    </cfRule>
    <cfRule type="expression" dxfId="17821" priority="8764" stopIfTrue="1">
      <formula>INDIRECT("E"&amp;ROW())="Duplicate"</formula>
    </cfRule>
    <cfRule type="expression" dxfId="17820" priority="8765" stopIfTrue="1">
      <formula>INDIRECT("E"&amp;ROW())="Handed Back"</formula>
    </cfRule>
    <cfRule type="expression" dxfId="17819" priority="8766" stopIfTrue="1">
      <formula>INDIRECT("E"&amp;ROW())="Refusal"</formula>
    </cfRule>
    <cfRule type="expression" dxfId="17818" priority="8767" stopIfTrue="1">
      <formula>INDIRECT("E"&amp;ROW())="No Access install"</formula>
    </cfRule>
    <cfRule type="expression" dxfId="17817" priority="8768" stopIfTrue="1">
      <formula>INDIRECT("E"&amp;ROW())="No Access survey"</formula>
    </cfRule>
    <cfRule type="expression" dxfId="17816" priority="8769" stopIfTrue="1">
      <formula>INDIRECT("E"&amp;ROW())="NWR"</formula>
    </cfRule>
    <cfRule type="expression" dxfId="17815" priority="8770" stopIfTrue="1">
      <formula>INDIRECT("E"&amp;ROW())="Cancelled"</formula>
    </cfRule>
    <cfRule type="expression" dxfId="17814" priority="8771" stopIfTrue="1">
      <formula>INDIRECT("E"&amp;ROW())="On hold"</formula>
    </cfRule>
    <cfRule type="expression" dxfId="17813" priority="8772" stopIfTrue="1">
      <formula>INDIRECT("E"&amp;ROW())="Handed Over"</formula>
    </cfRule>
    <cfRule type="expression" dxfId="17812" priority="8773" stopIfTrue="1">
      <formula>INDIRECT("E"&amp;ROW())="Fitted"</formula>
    </cfRule>
    <cfRule type="expression" dxfId="17811" priority="8774" stopIfTrue="1">
      <formula>INDIRECT("E"&amp;ROW())="Booked to fit"</formula>
    </cfRule>
    <cfRule type="expression" dxfId="17810" priority="8775" stopIfTrue="1">
      <formula>INDIRECT("E"&amp;ROW())="Delivered To Depot/Container"</formula>
    </cfRule>
    <cfRule type="expression" dxfId="17809" priority="8776" stopIfTrue="1">
      <formula>INDIRECT("E"&amp;ROW())="Called Off"</formula>
    </cfRule>
    <cfRule type="expression" dxfId="17808" priority="8777" stopIfTrue="1">
      <formula>INDIRECT("E"&amp;ROW())="Await Client Approval"</formula>
    </cfRule>
    <cfRule type="expression" dxfId="17807" priority="8778" stopIfTrue="1">
      <formula>INDIRECT("E"&amp;ROW())="SCOPE SURVEY"</formula>
    </cfRule>
    <cfRule type="expression" dxfId="17806" priority="8779" stopIfTrue="1">
      <formula>INDIRECT("E"&amp;ROW())="Priced"</formula>
    </cfRule>
    <cfRule type="expression" dxfId="17805" priority="8780" stopIfTrue="1">
      <formula>INDIRECT("E"&amp;ROW())="Sent for pricing"</formula>
    </cfRule>
    <cfRule type="expression" dxfId="17804" priority="8781" stopIfTrue="1">
      <formula>INDIRECT("E"&amp;ROW())="Await"</formula>
    </cfRule>
    <cfRule type="expression" dxfId="17803" priority="8782" stopIfTrue="1">
      <formula>INDIRECT("E"&amp;ROW())="CLEANSED"</formula>
    </cfRule>
    <cfRule type="expression" dxfId="17802" priority="8783" stopIfTrue="1">
      <formula>INDIRECT("E"&amp;ROW())="PM TO CLEANSE"</formula>
    </cfRule>
    <cfRule type="expression" dxfId="17801" priority="8784" stopIfTrue="1">
      <formula>INDIRECT("E"&amp;ROW())="Survey Received"</formula>
    </cfRule>
    <cfRule type="expression" dxfId="17800" priority="8785" stopIfTrue="1">
      <formula>INDIRECT("E"&amp;ROW())="Survey Booked"</formula>
    </cfRule>
  </conditionalFormatting>
  <conditionalFormatting sqref="E926">
    <cfRule type="expression" dxfId="17799" priority="7819">
      <formula>INDIRECT("D"&amp;ROW())="Yes"</formula>
    </cfRule>
    <cfRule type="expression" dxfId="17798" priority="7820" stopIfTrue="1">
      <formula>INDIRECT("E"&amp;ROW())="Recall Required"</formula>
    </cfRule>
    <cfRule type="expression" dxfId="17797" priority="7821" stopIfTrue="1">
      <formula>INDIRECT("E"&amp;ROW())="Supply Only"</formula>
    </cfRule>
    <cfRule type="expression" dxfId="17796" priority="7822" stopIfTrue="1">
      <formula>INDIRECT("E"&amp;ROW())="Part Fitted"</formula>
    </cfRule>
    <cfRule type="expression" dxfId="17795" priority="7823" stopIfTrue="1">
      <formula>INDIRECT("E"&amp;ROW())="confirmed"</formula>
    </cfRule>
    <cfRule type="expression" dxfId="17794" priority="7824" stopIfTrue="1">
      <formula>INDIRECT("E"&amp;ROW())="Duplicate"</formula>
    </cfRule>
    <cfRule type="expression" dxfId="17793" priority="7825" stopIfTrue="1">
      <formula>INDIRECT("E"&amp;ROW())="Handed Back"</formula>
    </cfRule>
    <cfRule type="expression" dxfId="17792" priority="7826" stopIfTrue="1">
      <formula>INDIRECT("E"&amp;ROW())="Refusal"</formula>
    </cfRule>
    <cfRule type="expression" dxfId="17791" priority="7827" stopIfTrue="1">
      <formula>INDIRECT("E"&amp;ROW())="No Access install"</formula>
    </cfRule>
    <cfRule type="expression" dxfId="17790" priority="7828" stopIfTrue="1">
      <formula>INDIRECT("E"&amp;ROW())="No Access survey"</formula>
    </cfRule>
    <cfRule type="expression" dxfId="17789" priority="7829" stopIfTrue="1">
      <formula>INDIRECT("E"&amp;ROW())="NWR"</formula>
    </cfRule>
    <cfRule type="expression" dxfId="17788" priority="7830" stopIfTrue="1">
      <formula>INDIRECT("E"&amp;ROW())="Cancelled"</formula>
    </cfRule>
    <cfRule type="expression" dxfId="17787" priority="7831" stopIfTrue="1">
      <formula>INDIRECT("E"&amp;ROW())="On hold"</formula>
    </cfRule>
    <cfRule type="expression" dxfId="17786" priority="7832" stopIfTrue="1">
      <formula>INDIRECT("E"&amp;ROW())="Handed Over"</formula>
    </cfRule>
    <cfRule type="expression" dxfId="17785" priority="7833" stopIfTrue="1">
      <formula>INDIRECT("E"&amp;ROW())="Fitted"</formula>
    </cfRule>
    <cfRule type="expression" dxfId="17784" priority="7834" stopIfTrue="1">
      <formula>INDIRECT("E"&amp;ROW())="Booked to fit"</formula>
    </cfRule>
    <cfRule type="expression" dxfId="17783" priority="7835" stopIfTrue="1">
      <formula>INDIRECT("E"&amp;ROW())="Delivered To Depot/Container"</formula>
    </cfRule>
    <cfRule type="expression" dxfId="17782" priority="7836" stopIfTrue="1">
      <formula>INDIRECT("E"&amp;ROW())="Called Off"</formula>
    </cfRule>
    <cfRule type="expression" dxfId="17781" priority="7837" stopIfTrue="1">
      <formula>INDIRECT("E"&amp;ROW())="Await Client Approval"</formula>
    </cfRule>
    <cfRule type="expression" dxfId="17780" priority="7838" stopIfTrue="1">
      <formula>INDIRECT("E"&amp;ROW())="SCOPE SURVEY"</formula>
    </cfRule>
    <cfRule type="expression" dxfId="17779" priority="7839" stopIfTrue="1">
      <formula>INDIRECT("E"&amp;ROW())="Priced"</formula>
    </cfRule>
    <cfRule type="expression" dxfId="17778" priority="7840" stopIfTrue="1">
      <formula>INDIRECT("E"&amp;ROW())="Sent for pricing"</formula>
    </cfRule>
    <cfRule type="expression" dxfId="17777" priority="7841" stopIfTrue="1">
      <formula>INDIRECT("E"&amp;ROW())="Await"</formula>
    </cfRule>
    <cfRule type="expression" dxfId="17776" priority="7842" stopIfTrue="1">
      <formula>INDIRECT("E"&amp;ROW())="CLEANSED"</formula>
    </cfRule>
    <cfRule type="expression" dxfId="17775" priority="7843" stopIfTrue="1">
      <formula>INDIRECT("E"&amp;ROW())="PM TO CLEANSE"</formula>
    </cfRule>
    <cfRule type="expression" dxfId="17774" priority="7844" stopIfTrue="1">
      <formula>INDIRECT("E"&amp;ROW())="Survey Received"</formula>
    </cfRule>
    <cfRule type="expression" dxfId="17773" priority="7845" stopIfTrue="1">
      <formula>INDIRECT("E"&amp;ROW())="Survey Booked"</formula>
    </cfRule>
  </conditionalFormatting>
  <conditionalFormatting sqref="E934:E935">
    <cfRule type="expression" dxfId="17772" priority="8598">
      <formula>INDIRECT("D"&amp;ROW())="Yes"</formula>
    </cfRule>
    <cfRule type="expression" dxfId="17771" priority="8599" stopIfTrue="1">
      <formula>INDIRECT("E"&amp;ROW())="Recall Required"</formula>
    </cfRule>
    <cfRule type="expression" dxfId="17770" priority="8600" stopIfTrue="1">
      <formula>INDIRECT("E"&amp;ROW())="Supply Only"</formula>
    </cfRule>
    <cfRule type="expression" dxfId="17769" priority="8601" stopIfTrue="1">
      <formula>INDIRECT("E"&amp;ROW())="Part Fitted"</formula>
    </cfRule>
    <cfRule type="expression" dxfId="17768" priority="8602" stopIfTrue="1">
      <formula>INDIRECT("E"&amp;ROW())="confirmed"</formula>
    </cfRule>
    <cfRule type="expression" dxfId="17767" priority="8603" stopIfTrue="1">
      <formula>INDIRECT("E"&amp;ROW())="Duplicate"</formula>
    </cfRule>
    <cfRule type="expression" dxfId="17766" priority="8604" stopIfTrue="1">
      <formula>INDIRECT("E"&amp;ROW())="Handed Back"</formula>
    </cfRule>
    <cfRule type="expression" dxfId="17765" priority="8605" stopIfTrue="1">
      <formula>INDIRECT("E"&amp;ROW())="Refusal"</formula>
    </cfRule>
    <cfRule type="expression" dxfId="17764" priority="8606" stopIfTrue="1">
      <formula>INDIRECT("E"&amp;ROW())="No Access install"</formula>
    </cfRule>
    <cfRule type="expression" dxfId="17763" priority="8607" stopIfTrue="1">
      <formula>INDIRECT("E"&amp;ROW())="No Access survey"</formula>
    </cfRule>
    <cfRule type="expression" dxfId="17762" priority="8608" stopIfTrue="1">
      <formula>INDIRECT("E"&amp;ROW())="NWR"</formula>
    </cfRule>
    <cfRule type="expression" dxfId="17761" priority="8609" stopIfTrue="1">
      <formula>INDIRECT("E"&amp;ROW())="Cancelled"</formula>
    </cfRule>
    <cfRule type="expression" dxfId="17760" priority="8610" stopIfTrue="1">
      <formula>INDIRECT("E"&amp;ROW())="On hold"</formula>
    </cfRule>
    <cfRule type="expression" dxfId="17759" priority="8611" stopIfTrue="1">
      <formula>INDIRECT("E"&amp;ROW())="Handed Over"</formula>
    </cfRule>
    <cfRule type="expression" dxfId="17758" priority="8612" stopIfTrue="1">
      <formula>INDIRECT("E"&amp;ROW())="Fitted"</formula>
    </cfRule>
    <cfRule type="expression" dxfId="17757" priority="8613" stopIfTrue="1">
      <formula>INDIRECT("E"&amp;ROW())="Booked to fit"</formula>
    </cfRule>
    <cfRule type="expression" dxfId="17756" priority="8614" stopIfTrue="1">
      <formula>INDIRECT("E"&amp;ROW())="Delivered To Depot/Container"</formula>
    </cfRule>
    <cfRule type="expression" dxfId="17755" priority="8615" stopIfTrue="1">
      <formula>INDIRECT("E"&amp;ROW())="Called Off"</formula>
    </cfRule>
    <cfRule type="expression" dxfId="17754" priority="8616" stopIfTrue="1">
      <formula>INDIRECT("E"&amp;ROW())="Await Client Approval"</formula>
    </cfRule>
    <cfRule type="expression" dxfId="17753" priority="8617" stopIfTrue="1">
      <formula>INDIRECT("E"&amp;ROW())="SCOPE SURVEY"</formula>
    </cfRule>
    <cfRule type="expression" dxfId="17752" priority="8618" stopIfTrue="1">
      <formula>INDIRECT("E"&amp;ROW())="Priced"</formula>
    </cfRule>
    <cfRule type="expression" dxfId="17751" priority="8619" stopIfTrue="1">
      <formula>INDIRECT("E"&amp;ROW())="Sent for pricing"</formula>
    </cfRule>
    <cfRule type="expression" dxfId="17750" priority="8620" stopIfTrue="1">
      <formula>INDIRECT("E"&amp;ROW())="Await"</formula>
    </cfRule>
    <cfRule type="expression" dxfId="17749" priority="8621" stopIfTrue="1">
      <formula>INDIRECT("E"&amp;ROW())="CLEANSED"</formula>
    </cfRule>
    <cfRule type="expression" dxfId="17748" priority="8622" stopIfTrue="1">
      <formula>INDIRECT("E"&amp;ROW())="PM TO CLEANSE"</formula>
    </cfRule>
    <cfRule type="expression" dxfId="17747" priority="8623" stopIfTrue="1">
      <formula>INDIRECT("E"&amp;ROW())="Survey Received"</formula>
    </cfRule>
    <cfRule type="expression" dxfId="17746" priority="8624" stopIfTrue="1">
      <formula>INDIRECT("E"&amp;ROW())="Survey Booked"</formula>
    </cfRule>
  </conditionalFormatting>
  <conditionalFormatting sqref="E941:E942">
    <cfRule type="expression" dxfId="17745" priority="8384">
      <formula>INDIRECT("D"&amp;ROW())="Yes"</formula>
    </cfRule>
    <cfRule type="expression" dxfId="17744" priority="8385" stopIfTrue="1">
      <formula>INDIRECT("E"&amp;ROW())="Recall Required"</formula>
    </cfRule>
    <cfRule type="expression" dxfId="17743" priority="8386" stopIfTrue="1">
      <formula>INDIRECT("E"&amp;ROW())="Supply Only"</formula>
    </cfRule>
    <cfRule type="expression" dxfId="17742" priority="8387" stopIfTrue="1">
      <formula>INDIRECT("E"&amp;ROW())="Part Fitted"</formula>
    </cfRule>
    <cfRule type="expression" dxfId="17741" priority="8388" stopIfTrue="1">
      <formula>INDIRECT("E"&amp;ROW())="confirmed"</formula>
    </cfRule>
    <cfRule type="expression" dxfId="17740" priority="8389" stopIfTrue="1">
      <formula>INDIRECT("E"&amp;ROW())="Duplicate"</formula>
    </cfRule>
    <cfRule type="expression" dxfId="17739" priority="8390" stopIfTrue="1">
      <formula>INDIRECT("E"&amp;ROW())="Handed Back"</formula>
    </cfRule>
    <cfRule type="expression" dxfId="17738" priority="8391" stopIfTrue="1">
      <formula>INDIRECT("E"&amp;ROW())="Refusal"</formula>
    </cfRule>
    <cfRule type="expression" dxfId="17737" priority="8392" stopIfTrue="1">
      <formula>INDIRECT("E"&amp;ROW())="No Access install"</formula>
    </cfRule>
    <cfRule type="expression" dxfId="17736" priority="8393" stopIfTrue="1">
      <formula>INDIRECT("E"&amp;ROW())="No Access survey"</formula>
    </cfRule>
    <cfRule type="expression" dxfId="17735" priority="8394" stopIfTrue="1">
      <formula>INDIRECT("E"&amp;ROW())="NWR"</formula>
    </cfRule>
    <cfRule type="expression" dxfId="17734" priority="8395" stopIfTrue="1">
      <formula>INDIRECT("E"&amp;ROW())="Cancelled"</formula>
    </cfRule>
    <cfRule type="expression" dxfId="17733" priority="8396" stopIfTrue="1">
      <formula>INDIRECT("E"&amp;ROW())="On hold"</formula>
    </cfRule>
    <cfRule type="expression" dxfId="17732" priority="8397" stopIfTrue="1">
      <formula>INDIRECT("E"&amp;ROW())="Handed Over"</formula>
    </cfRule>
    <cfRule type="expression" dxfId="17731" priority="8398" stopIfTrue="1">
      <formula>INDIRECT("E"&amp;ROW())="Fitted"</formula>
    </cfRule>
    <cfRule type="expression" dxfId="17730" priority="8399" stopIfTrue="1">
      <formula>INDIRECT("E"&amp;ROW())="Booked to fit"</formula>
    </cfRule>
    <cfRule type="expression" dxfId="17729" priority="8400" stopIfTrue="1">
      <formula>INDIRECT("E"&amp;ROW())="Delivered To Depot/Container"</formula>
    </cfRule>
    <cfRule type="expression" dxfId="17728" priority="8401" stopIfTrue="1">
      <formula>INDIRECT("E"&amp;ROW())="Called Off"</formula>
    </cfRule>
    <cfRule type="expression" dxfId="17727" priority="8402" stopIfTrue="1">
      <formula>INDIRECT("E"&amp;ROW())="Await Client Approval"</formula>
    </cfRule>
    <cfRule type="expression" dxfId="17726" priority="8403" stopIfTrue="1">
      <formula>INDIRECT("E"&amp;ROW())="SCOPE SURVEY"</formula>
    </cfRule>
    <cfRule type="expression" dxfId="17725" priority="8404" stopIfTrue="1">
      <formula>INDIRECT("E"&amp;ROW())="Priced"</formula>
    </cfRule>
    <cfRule type="expression" dxfId="17724" priority="8405" stopIfTrue="1">
      <formula>INDIRECT("E"&amp;ROW())="Sent for pricing"</formula>
    </cfRule>
    <cfRule type="expression" dxfId="17723" priority="8406" stopIfTrue="1">
      <formula>INDIRECT("E"&amp;ROW())="Await"</formula>
    </cfRule>
    <cfRule type="expression" dxfId="17722" priority="8407" stopIfTrue="1">
      <formula>INDIRECT("E"&amp;ROW())="CLEANSED"</formula>
    </cfRule>
    <cfRule type="expression" dxfId="17721" priority="8408" stopIfTrue="1">
      <formula>INDIRECT("E"&amp;ROW())="PM TO CLEANSE"</formula>
    </cfRule>
    <cfRule type="expression" dxfId="17720" priority="8409" stopIfTrue="1">
      <formula>INDIRECT("E"&amp;ROW())="Survey Received"</formula>
    </cfRule>
    <cfRule type="expression" dxfId="17719" priority="8410" stopIfTrue="1">
      <formula>INDIRECT("E"&amp;ROW())="Survey Booked"</formula>
    </cfRule>
  </conditionalFormatting>
  <conditionalFormatting sqref="E950">
    <cfRule type="expression" dxfId="17718" priority="7255">
      <formula>INDIRECT("D"&amp;ROW())="Yes"</formula>
    </cfRule>
    <cfRule type="expression" dxfId="17717" priority="7256" stopIfTrue="1">
      <formula>INDIRECT("E"&amp;ROW())="Recall Required"</formula>
    </cfRule>
    <cfRule type="expression" dxfId="17716" priority="7257" stopIfTrue="1">
      <formula>INDIRECT("E"&amp;ROW())="Supply Only"</formula>
    </cfRule>
    <cfRule type="expression" dxfId="17715" priority="7258" stopIfTrue="1">
      <formula>INDIRECT("E"&amp;ROW())="Part Fitted"</formula>
    </cfRule>
    <cfRule type="expression" dxfId="17714" priority="7259" stopIfTrue="1">
      <formula>INDIRECT("E"&amp;ROW())="confirmed"</formula>
    </cfRule>
    <cfRule type="expression" dxfId="17713" priority="7260" stopIfTrue="1">
      <formula>INDIRECT("E"&amp;ROW())="Duplicate"</formula>
    </cfRule>
    <cfRule type="expression" dxfId="17712" priority="7261" stopIfTrue="1">
      <formula>INDIRECT("E"&amp;ROW())="Handed Back"</formula>
    </cfRule>
    <cfRule type="expression" dxfId="17711" priority="7262" stopIfTrue="1">
      <formula>INDIRECT("E"&amp;ROW())="Refusal"</formula>
    </cfRule>
    <cfRule type="expression" dxfId="17710" priority="7263" stopIfTrue="1">
      <formula>INDIRECT("E"&amp;ROW())="No Access install"</formula>
    </cfRule>
    <cfRule type="expression" dxfId="17709" priority="7264" stopIfTrue="1">
      <formula>INDIRECT("E"&amp;ROW())="No Access survey"</formula>
    </cfRule>
    <cfRule type="expression" dxfId="17708" priority="7265" stopIfTrue="1">
      <formula>INDIRECT("E"&amp;ROW())="NWR"</formula>
    </cfRule>
    <cfRule type="expression" dxfId="17707" priority="7266" stopIfTrue="1">
      <formula>INDIRECT("E"&amp;ROW())="Cancelled"</formula>
    </cfRule>
    <cfRule type="expression" dxfId="17706" priority="7267" stopIfTrue="1">
      <formula>INDIRECT("E"&amp;ROW())="On hold"</formula>
    </cfRule>
    <cfRule type="expression" dxfId="17705" priority="7268" stopIfTrue="1">
      <formula>INDIRECT("E"&amp;ROW())="Handed Over"</formula>
    </cfRule>
    <cfRule type="expression" dxfId="17704" priority="7269" stopIfTrue="1">
      <formula>INDIRECT("E"&amp;ROW())="Fitted"</formula>
    </cfRule>
    <cfRule type="expression" dxfId="17703" priority="7270" stopIfTrue="1">
      <formula>INDIRECT("E"&amp;ROW())="Booked to fit"</formula>
    </cfRule>
    <cfRule type="expression" dxfId="17702" priority="7271" stopIfTrue="1">
      <formula>INDIRECT("E"&amp;ROW())="Delivered To Depot/Container"</formula>
    </cfRule>
    <cfRule type="expression" dxfId="17701" priority="7272" stopIfTrue="1">
      <formula>INDIRECT("E"&amp;ROW())="Called Off"</formula>
    </cfRule>
    <cfRule type="expression" dxfId="17700" priority="7273" stopIfTrue="1">
      <formula>INDIRECT("E"&amp;ROW())="Await Client Approval"</formula>
    </cfRule>
    <cfRule type="expression" dxfId="17699" priority="7274" stopIfTrue="1">
      <formula>INDIRECT("E"&amp;ROW())="SCOPE SURVEY"</formula>
    </cfRule>
    <cfRule type="expression" dxfId="17698" priority="7275" stopIfTrue="1">
      <formula>INDIRECT("E"&amp;ROW())="Priced"</formula>
    </cfRule>
    <cfRule type="expression" dxfId="17697" priority="7276" stopIfTrue="1">
      <formula>INDIRECT("E"&amp;ROW())="Sent for pricing"</formula>
    </cfRule>
    <cfRule type="expression" dxfId="17696" priority="7277" stopIfTrue="1">
      <formula>INDIRECT("E"&amp;ROW())="Await"</formula>
    </cfRule>
    <cfRule type="expression" dxfId="17695" priority="7278" stopIfTrue="1">
      <formula>INDIRECT("E"&amp;ROW())="CLEANSED"</formula>
    </cfRule>
    <cfRule type="expression" dxfId="17694" priority="7279" stopIfTrue="1">
      <formula>INDIRECT("E"&amp;ROW())="PM TO CLEANSE"</formula>
    </cfRule>
    <cfRule type="expression" dxfId="17693" priority="7280" stopIfTrue="1">
      <formula>INDIRECT("E"&amp;ROW())="Survey Received"</formula>
    </cfRule>
    <cfRule type="expression" dxfId="17692" priority="7281" stopIfTrue="1">
      <formula>INDIRECT("E"&amp;ROW())="Survey Booked"</formula>
    </cfRule>
  </conditionalFormatting>
  <conditionalFormatting sqref="E1199">
    <cfRule type="expression" dxfId="17691" priority="7040">
      <formula>INDIRECT("D"&amp;ROW())="Yes"</formula>
    </cfRule>
    <cfRule type="expression" dxfId="17690" priority="7041" stopIfTrue="1">
      <formula>INDIRECT("E"&amp;ROW())="Recall Required"</formula>
    </cfRule>
    <cfRule type="expression" dxfId="17689" priority="7042" stopIfTrue="1">
      <formula>INDIRECT("E"&amp;ROW())="Supply Only"</formula>
    </cfRule>
    <cfRule type="expression" dxfId="17688" priority="7043" stopIfTrue="1">
      <formula>INDIRECT("E"&amp;ROW())="Part Fitted"</formula>
    </cfRule>
    <cfRule type="expression" dxfId="17687" priority="7044" stopIfTrue="1">
      <formula>INDIRECT("E"&amp;ROW())="confirmed"</formula>
    </cfRule>
    <cfRule type="expression" dxfId="17686" priority="7045" stopIfTrue="1">
      <formula>INDIRECT("E"&amp;ROW())="Duplicate"</formula>
    </cfRule>
    <cfRule type="expression" dxfId="17685" priority="7046" stopIfTrue="1">
      <formula>INDIRECT("E"&amp;ROW())="Handed Back"</formula>
    </cfRule>
    <cfRule type="expression" dxfId="17684" priority="7047" stopIfTrue="1">
      <formula>INDIRECT("E"&amp;ROW())="Refusal"</formula>
    </cfRule>
    <cfRule type="expression" dxfId="17683" priority="7048" stopIfTrue="1">
      <formula>INDIRECT("E"&amp;ROW())="No Access install"</formula>
    </cfRule>
    <cfRule type="expression" dxfId="17682" priority="7049" stopIfTrue="1">
      <formula>INDIRECT("E"&amp;ROW())="No Access survey"</formula>
    </cfRule>
    <cfRule type="expression" dxfId="17681" priority="7050" stopIfTrue="1">
      <formula>INDIRECT("E"&amp;ROW())="NWR"</formula>
    </cfRule>
    <cfRule type="expression" dxfId="17680" priority="7051" stopIfTrue="1">
      <formula>INDIRECT("E"&amp;ROW())="Cancelled"</formula>
    </cfRule>
    <cfRule type="expression" dxfId="17679" priority="7052" stopIfTrue="1">
      <formula>INDIRECT("E"&amp;ROW())="On hold"</formula>
    </cfRule>
    <cfRule type="expression" dxfId="17678" priority="7053" stopIfTrue="1">
      <formula>INDIRECT("E"&amp;ROW())="Handed Over"</formula>
    </cfRule>
    <cfRule type="expression" dxfId="17677" priority="7054" stopIfTrue="1">
      <formula>INDIRECT("E"&amp;ROW())="Fitted"</formula>
    </cfRule>
    <cfRule type="expression" dxfId="17676" priority="7055" stopIfTrue="1">
      <formula>INDIRECT("E"&amp;ROW())="Booked to fit"</formula>
    </cfRule>
    <cfRule type="expression" dxfId="17675" priority="7056" stopIfTrue="1">
      <formula>INDIRECT("E"&amp;ROW())="Delivered To Depot/Container"</formula>
    </cfRule>
    <cfRule type="expression" dxfId="17674" priority="7057" stopIfTrue="1">
      <formula>INDIRECT("E"&amp;ROW())="Called Off"</formula>
    </cfRule>
    <cfRule type="expression" dxfId="17673" priority="7058" stopIfTrue="1">
      <formula>INDIRECT("E"&amp;ROW())="Await Client Approval"</formula>
    </cfRule>
    <cfRule type="expression" dxfId="17672" priority="7059" stopIfTrue="1">
      <formula>INDIRECT("E"&amp;ROW())="SCOPE SURVEY"</formula>
    </cfRule>
    <cfRule type="expression" dxfId="17671" priority="7060" stopIfTrue="1">
      <formula>INDIRECT("E"&amp;ROW())="Priced"</formula>
    </cfRule>
    <cfRule type="expression" dxfId="17670" priority="7061" stopIfTrue="1">
      <formula>INDIRECT("E"&amp;ROW())="Sent for pricing"</formula>
    </cfRule>
    <cfRule type="expression" dxfId="17669" priority="7062" stopIfTrue="1">
      <formula>INDIRECT("E"&amp;ROW())="Await"</formula>
    </cfRule>
    <cfRule type="expression" dxfId="17668" priority="7063" stopIfTrue="1">
      <formula>INDIRECT("E"&amp;ROW())="CLEANSED"</formula>
    </cfRule>
    <cfRule type="expression" dxfId="17667" priority="7064" stopIfTrue="1">
      <formula>INDIRECT("E"&amp;ROW())="PM TO CLEANSE"</formula>
    </cfRule>
    <cfRule type="expression" dxfId="17666" priority="7065" stopIfTrue="1">
      <formula>INDIRECT("E"&amp;ROW())="Survey Received"</formula>
    </cfRule>
    <cfRule type="expression" dxfId="17665" priority="7066" stopIfTrue="1">
      <formula>INDIRECT("E"&amp;ROW())="Survey Booked"</formula>
    </cfRule>
  </conditionalFormatting>
  <conditionalFormatting sqref="E18:F18">
    <cfRule type="expression" dxfId="17664" priority="23645">
      <formula>INDIRECT("D"&amp;ROW())="Yes"</formula>
    </cfRule>
    <cfRule type="expression" dxfId="17663" priority="23646" stopIfTrue="1">
      <formula>INDIRECT("E"&amp;ROW())="Recall Required"</formula>
    </cfRule>
    <cfRule type="expression" dxfId="17662" priority="23647" stopIfTrue="1">
      <formula>INDIRECT("E"&amp;ROW())="Supply Only"</formula>
    </cfRule>
    <cfRule type="expression" dxfId="17661" priority="23648" stopIfTrue="1">
      <formula>INDIRECT("E"&amp;ROW())="Part Fitted"</formula>
    </cfRule>
    <cfRule type="expression" dxfId="17660" priority="23649" stopIfTrue="1">
      <formula>INDIRECT("E"&amp;ROW())="confirmed"</formula>
    </cfRule>
    <cfRule type="expression" dxfId="17659" priority="23650" stopIfTrue="1">
      <formula>INDIRECT("E"&amp;ROW())="Duplicate"</formula>
    </cfRule>
    <cfRule type="expression" dxfId="17658" priority="23651" stopIfTrue="1">
      <formula>INDIRECT("E"&amp;ROW())="Handed Back"</formula>
    </cfRule>
    <cfRule type="expression" dxfId="17657" priority="23652" stopIfTrue="1">
      <formula>INDIRECT("E"&amp;ROW())="Refusal"</formula>
    </cfRule>
    <cfRule type="expression" dxfId="17656" priority="23653" stopIfTrue="1">
      <formula>INDIRECT("E"&amp;ROW())="No Access install"</formula>
    </cfRule>
    <cfRule type="expression" dxfId="17655" priority="23654" stopIfTrue="1">
      <formula>INDIRECT("E"&amp;ROW())="No Access survey"</formula>
    </cfRule>
    <cfRule type="expression" dxfId="17654" priority="23655" stopIfTrue="1">
      <formula>INDIRECT("E"&amp;ROW())="NWR"</formula>
    </cfRule>
    <cfRule type="expression" dxfId="17653" priority="23656" stopIfTrue="1">
      <formula>INDIRECT("E"&amp;ROW())="Cancelled"</formula>
    </cfRule>
    <cfRule type="expression" dxfId="17652" priority="23657" stopIfTrue="1">
      <formula>INDIRECT("E"&amp;ROW())="On hold"</formula>
    </cfRule>
    <cfRule type="expression" dxfId="17651" priority="23658" stopIfTrue="1">
      <formula>INDIRECT("E"&amp;ROW())="Handed Over"</formula>
    </cfRule>
    <cfRule type="expression" dxfId="17650" priority="23659" stopIfTrue="1">
      <formula>INDIRECT("E"&amp;ROW())="Fitted"</formula>
    </cfRule>
    <cfRule type="expression" dxfId="17649" priority="23660" stopIfTrue="1">
      <formula>INDIRECT("E"&amp;ROW())="Booked to fit"</formula>
    </cfRule>
    <cfRule type="expression" dxfId="17648" priority="23661" stopIfTrue="1">
      <formula>INDIRECT("E"&amp;ROW())="Delivered To Depot/Container"</formula>
    </cfRule>
    <cfRule type="expression" dxfId="17647" priority="23662" stopIfTrue="1">
      <formula>INDIRECT("E"&amp;ROW())="Called Off"</formula>
    </cfRule>
    <cfRule type="expression" dxfId="17646" priority="23663" stopIfTrue="1">
      <formula>INDIRECT("E"&amp;ROW())="Await Client Approval"</formula>
    </cfRule>
    <cfRule type="expression" dxfId="17645" priority="23664" stopIfTrue="1">
      <formula>INDIRECT("E"&amp;ROW())="SCOPE SURVEY"</formula>
    </cfRule>
    <cfRule type="expression" dxfId="17644" priority="23665" stopIfTrue="1">
      <formula>INDIRECT("E"&amp;ROW())="Priced"</formula>
    </cfRule>
    <cfRule type="expression" dxfId="17643" priority="23666" stopIfTrue="1">
      <formula>INDIRECT("E"&amp;ROW())="Sent for pricing"</formula>
    </cfRule>
    <cfRule type="expression" dxfId="17642" priority="23667" stopIfTrue="1">
      <formula>INDIRECT("E"&amp;ROW())="Await"</formula>
    </cfRule>
    <cfRule type="expression" dxfId="17641" priority="23668" stopIfTrue="1">
      <formula>INDIRECT("E"&amp;ROW())="CLEANSED"</formula>
    </cfRule>
    <cfRule type="expression" dxfId="17640" priority="23669" stopIfTrue="1">
      <formula>INDIRECT("E"&amp;ROW())="PM TO CLEANSE"</formula>
    </cfRule>
    <cfRule type="expression" dxfId="17639" priority="23670" stopIfTrue="1">
      <formula>INDIRECT("E"&amp;ROW())="Survey Received"</formula>
    </cfRule>
    <cfRule type="expression" dxfId="17638" priority="23671" stopIfTrue="1">
      <formula>INDIRECT("E"&amp;ROW())="Survey Booked"</formula>
    </cfRule>
  </conditionalFormatting>
  <conditionalFormatting sqref="E75:F75">
    <cfRule type="expression" dxfId="17637" priority="20918">
      <formula>INDIRECT("D"&amp;ROW())="Yes"</formula>
    </cfRule>
    <cfRule type="expression" dxfId="17636" priority="20919" stopIfTrue="1">
      <formula>INDIRECT("E"&amp;ROW())="Recall Required"</formula>
    </cfRule>
    <cfRule type="expression" dxfId="17635" priority="20920" stopIfTrue="1">
      <formula>INDIRECT("E"&amp;ROW())="Supply Only"</formula>
    </cfRule>
    <cfRule type="expression" dxfId="17634" priority="20921" stopIfTrue="1">
      <formula>INDIRECT("E"&amp;ROW())="Part Fitted"</formula>
    </cfRule>
    <cfRule type="expression" dxfId="17633" priority="20922" stopIfTrue="1">
      <formula>INDIRECT("E"&amp;ROW())="confirmed"</formula>
    </cfRule>
    <cfRule type="expression" dxfId="17632" priority="20923" stopIfTrue="1">
      <formula>INDIRECT("E"&amp;ROW())="Duplicate"</formula>
    </cfRule>
    <cfRule type="expression" dxfId="17631" priority="20924" stopIfTrue="1">
      <formula>INDIRECT("E"&amp;ROW())="Handed Back"</formula>
    </cfRule>
    <cfRule type="expression" dxfId="17630" priority="20925" stopIfTrue="1">
      <formula>INDIRECT("E"&amp;ROW())="Refusal"</formula>
    </cfRule>
    <cfRule type="expression" dxfId="17629" priority="20926" stopIfTrue="1">
      <formula>INDIRECT("E"&amp;ROW())="No Access install"</formula>
    </cfRule>
    <cfRule type="expression" dxfId="17628" priority="20927" stopIfTrue="1">
      <formula>INDIRECT("E"&amp;ROW())="No Access survey"</formula>
    </cfRule>
    <cfRule type="expression" dxfId="17627" priority="20928" stopIfTrue="1">
      <formula>INDIRECT("E"&amp;ROW())="NWR"</formula>
    </cfRule>
    <cfRule type="expression" dxfId="17626" priority="20929" stopIfTrue="1">
      <formula>INDIRECT("E"&amp;ROW())="Cancelled"</formula>
    </cfRule>
    <cfRule type="expression" dxfId="17625" priority="20930" stopIfTrue="1">
      <formula>INDIRECT("E"&amp;ROW())="On hold"</formula>
    </cfRule>
    <cfRule type="expression" dxfId="17624" priority="20931" stopIfTrue="1">
      <formula>INDIRECT("E"&amp;ROW())="Handed Over"</formula>
    </cfRule>
    <cfRule type="expression" dxfId="17623" priority="20932" stopIfTrue="1">
      <formula>INDIRECT("E"&amp;ROW())="Fitted"</formula>
    </cfRule>
    <cfRule type="expression" dxfId="17622" priority="20933" stopIfTrue="1">
      <formula>INDIRECT("E"&amp;ROW())="Booked to fit"</formula>
    </cfRule>
    <cfRule type="expression" dxfId="17621" priority="20934" stopIfTrue="1">
      <formula>INDIRECT("E"&amp;ROW())="Delivered To Depot/Container"</formula>
    </cfRule>
    <cfRule type="expression" dxfId="17620" priority="20935" stopIfTrue="1">
      <formula>INDIRECT("E"&amp;ROW())="Called Off"</formula>
    </cfRule>
    <cfRule type="expression" dxfId="17619" priority="20936" stopIfTrue="1">
      <formula>INDIRECT("E"&amp;ROW())="Await Client Approval"</formula>
    </cfRule>
    <cfRule type="expression" dxfId="17618" priority="20937" stopIfTrue="1">
      <formula>INDIRECT("E"&amp;ROW())="SCOPE SURVEY"</formula>
    </cfRule>
    <cfRule type="expression" dxfId="17617" priority="20938" stopIfTrue="1">
      <formula>INDIRECT("E"&amp;ROW())="Priced"</formula>
    </cfRule>
    <cfRule type="expression" dxfId="17616" priority="20939" stopIfTrue="1">
      <formula>INDIRECT("E"&amp;ROW())="Sent for pricing"</formula>
    </cfRule>
    <cfRule type="expression" dxfId="17615" priority="20940" stopIfTrue="1">
      <formula>INDIRECT("E"&amp;ROW())="Await"</formula>
    </cfRule>
    <cfRule type="expression" dxfId="17614" priority="20941" stopIfTrue="1">
      <formula>INDIRECT("E"&amp;ROW())="CLEANSED"</formula>
    </cfRule>
    <cfRule type="expression" dxfId="17613" priority="20942" stopIfTrue="1">
      <formula>INDIRECT("E"&amp;ROW())="PM TO CLEANSE"</formula>
    </cfRule>
    <cfRule type="expression" dxfId="17612" priority="20943" stopIfTrue="1">
      <formula>INDIRECT("E"&amp;ROW())="Survey Received"</formula>
    </cfRule>
    <cfRule type="expression" dxfId="17611" priority="20944" stopIfTrue="1">
      <formula>INDIRECT("E"&amp;ROW())="Survey Booked"</formula>
    </cfRule>
  </conditionalFormatting>
  <conditionalFormatting sqref="E857:F857">
    <cfRule type="expression" dxfId="17610" priority="6964" stopIfTrue="1">
      <formula>INDIRECT("E"&amp;ROW())="Recall Required"</formula>
    </cfRule>
    <cfRule type="expression" dxfId="17609" priority="6965" stopIfTrue="1">
      <formula>INDIRECT("E"&amp;ROW())="Supply Only"</formula>
    </cfRule>
    <cfRule type="expression" dxfId="17608" priority="6966" stopIfTrue="1">
      <formula>INDIRECT("E"&amp;ROW())="Part Fitted"</formula>
    </cfRule>
    <cfRule type="expression" dxfId="17607" priority="6967" stopIfTrue="1">
      <formula>INDIRECT("E"&amp;ROW())="confirmed"</formula>
    </cfRule>
    <cfRule type="expression" dxfId="17606" priority="6968" stopIfTrue="1">
      <formula>INDIRECT("E"&amp;ROW())="Duplicate"</formula>
    </cfRule>
    <cfRule type="expression" dxfId="17605" priority="6969" stopIfTrue="1">
      <formula>INDIRECT("E"&amp;ROW())="Handed Back"</formula>
    </cfRule>
    <cfRule type="expression" dxfId="17604" priority="6970" stopIfTrue="1">
      <formula>INDIRECT("E"&amp;ROW())="Refusal"</formula>
    </cfRule>
    <cfRule type="expression" dxfId="17603" priority="6971" stopIfTrue="1">
      <formula>INDIRECT("E"&amp;ROW())="No Access install"</formula>
    </cfRule>
    <cfRule type="expression" dxfId="17602" priority="6972" stopIfTrue="1">
      <formula>INDIRECT("E"&amp;ROW())="No Access survey"</formula>
    </cfRule>
    <cfRule type="expression" dxfId="17601" priority="6973" stopIfTrue="1">
      <formula>INDIRECT("E"&amp;ROW())="NWR"</formula>
    </cfRule>
    <cfRule type="expression" dxfId="17600" priority="6974" stopIfTrue="1">
      <formula>INDIRECT("E"&amp;ROW())="Cancelled"</formula>
    </cfRule>
    <cfRule type="expression" dxfId="17599" priority="6975" stopIfTrue="1">
      <formula>INDIRECT("E"&amp;ROW())="On hold"</formula>
    </cfRule>
    <cfRule type="expression" dxfId="17598" priority="6976" stopIfTrue="1">
      <formula>INDIRECT("E"&amp;ROW())="Handed Over"</formula>
    </cfRule>
    <cfRule type="expression" dxfId="17597" priority="6977" stopIfTrue="1">
      <formula>INDIRECT("E"&amp;ROW())="Fitted"</formula>
    </cfRule>
    <cfRule type="expression" dxfId="17596" priority="6978" stopIfTrue="1">
      <formula>INDIRECT("E"&amp;ROW())="Booked to fit"</formula>
    </cfRule>
    <cfRule type="expression" dxfId="17595" priority="6979" stopIfTrue="1">
      <formula>INDIRECT("E"&amp;ROW())="Delivered To Depot/Container"</formula>
    </cfRule>
    <cfRule type="expression" dxfId="17594" priority="6980" stopIfTrue="1">
      <formula>INDIRECT("E"&amp;ROW())="Called Off"</formula>
    </cfRule>
    <cfRule type="expression" dxfId="17593" priority="6981" stopIfTrue="1">
      <formula>INDIRECT("E"&amp;ROW())="Await Client Approval"</formula>
    </cfRule>
    <cfRule type="expression" dxfId="17592" priority="6982" stopIfTrue="1">
      <formula>INDIRECT("E"&amp;ROW())="SCOPE SURVEY"</formula>
    </cfRule>
    <cfRule type="expression" dxfId="17591" priority="6983" stopIfTrue="1">
      <formula>INDIRECT("E"&amp;ROW())="Priced"</formula>
    </cfRule>
    <cfRule type="expression" dxfId="17590" priority="6984" stopIfTrue="1">
      <formula>INDIRECT("E"&amp;ROW())="Sent for pricing"</formula>
    </cfRule>
    <cfRule type="expression" dxfId="17589" priority="6985" stopIfTrue="1">
      <formula>INDIRECT("E"&amp;ROW())="Await"</formula>
    </cfRule>
    <cfRule type="expression" dxfId="17588" priority="6986" stopIfTrue="1">
      <formula>INDIRECT("E"&amp;ROW())="CLEANSED"</formula>
    </cfRule>
    <cfRule type="expression" dxfId="17587" priority="6987" stopIfTrue="1">
      <formula>INDIRECT("E"&amp;ROW())="PM TO CLEANSE"</formula>
    </cfRule>
    <cfRule type="expression" dxfId="17586" priority="6988" stopIfTrue="1">
      <formula>INDIRECT("E"&amp;ROW())="Survey Received"</formula>
    </cfRule>
    <cfRule type="expression" dxfId="17585" priority="6989" stopIfTrue="1">
      <formula>INDIRECT("E"&amp;ROW())="Survey Booked"</formula>
    </cfRule>
  </conditionalFormatting>
  <conditionalFormatting sqref="E401:G401">
    <cfRule type="expression" dxfId="17584" priority="14799" stopIfTrue="1">
      <formula>INDIRECT("E"&amp;ROW())="NWR"</formula>
    </cfRule>
    <cfRule type="expression" dxfId="17583" priority="14800" stopIfTrue="1">
      <formula>INDIRECT("E"&amp;ROW())="Cancelled"</formula>
    </cfRule>
    <cfRule type="expression" dxfId="17582" priority="14801" stopIfTrue="1">
      <formula>INDIRECT("E"&amp;ROW())="On hold"</formula>
    </cfRule>
    <cfRule type="expression" dxfId="17581" priority="14802" stopIfTrue="1">
      <formula>INDIRECT("E"&amp;ROW())="Handed Over"</formula>
    </cfRule>
    <cfRule type="expression" dxfId="17580" priority="14803" stopIfTrue="1">
      <formula>INDIRECT("E"&amp;ROW())="Fitted"</formula>
    </cfRule>
    <cfRule type="expression" dxfId="17579" priority="14804" stopIfTrue="1">
      <formula>INDIRECT("E"&amp;ROW())="Booked to fit"</formula>
    </cfRule>
    <cfRule type="expression" dxfId="17578" priority="14805" stopIfTrue="1">
      <formula>INDIRECT("E"&amp;ROW())="Delivered To Depot/Container"</formula>
    </cfRule>
    <cfRule type="expression" dxfId="17577" priority="14806" stopIfTrue="1">
      <formula>INDIRECT("E"&amp;ROW())="Called Off"</formula>
    </cfRule>
    <cfRule type="expression" dxfId="17576" priority="14807" stopIfTrue="1">
      <formula>INDIRECT("E"&amp;ROW())="Await Client Approval"</formula>
    </cfRule>
    <cfRule type="expression" dxfId="17575" priority="14808" stopIfTrue="1">
      <formula>INDIRECT("E"&amp;ROW())="SCOPE SURVEY"</formula>
    </cfRule>
    <cfRule type="expression" dxfId="17574" priority="14810" stopIfTrue="1">
      <formula>INDIRECT("E"&amp;ROW())="Sent for pricing"</formula>
    </cfRule>
    <cfRule type="expression" dxfId="17573" priority="14811" stopIfTrue="1">
      <formula>INDIRECT("E"&amp;ROW())="Await"</formula>
    </cfRule>
    <cfRule type="expression" dxfId="17572" priority="14812" stopIfTrue="1">
      <formula>INDIRECT("E"&amp;ROW())="CLEANSED"</formula>
    </cfRule>
    <cfRule type="expression" dxfId="17571" priority="14813" stopIfTrue="1">
      <formula>INDIRECT("E"&amp;ROW())="PM TO CLEANSE"</formula>
    </cfRule>
    <cfRule type="expression" dxfId="17570" priority="14814" stopIfTrue="1">
      <formula>INDIRECT("E"&amp;ROW())="Survey Received"</formula>
    </cfRule>
    <cfRule type="expression" dxfId="17569" priority="14815" stopIfTrue="1">
      <formula>INDIRECT("E"&amp;ROW())="Survey Booked"</formula>
    </cfRule>
  </conditionalFormatting>
  <conditionalFormatting sqref="E3:H9 E10:F10 H10 E11:H11 E15:F18 H15:H18 A15:D20 I15:I20 A18:I18 E19:H20 A21:I24 A28:I34 A38:I38 A39:F39 H39:I39 A40:I45 E49:F49 E51:F53 H51:I53 E54:I54 A55:I56 A60:I62 A63:D64 I63:I64 E130:I131 A133:H135 A136:I136 A143:H146">
    <cfRule type="expression" dxfId="17568" priority="25971" stopIfTrue="1">
      <formula>INDIRECT("E"&amp;ROW())="confirmed"</formula>
    </cfRule>
    <cfRule type="expression" dxfId="17567" priority="25972" stopIfTrue="1">
      <formula>INDIRECT("E"&amp;ROW())="Duplicate"</formula>
    </cfRule>
    <cfRule type="expression" dxfId="17566" priority="25973" stopIfTrue="1">
      <formula>INDIRECT("E"&amp;ROW())="Handed Back"</formula>
    </cfRule>
    <cfRule type="expression" dxfId="17565" priority="25974" stopIfTrue="1">
      <formula>INDIRECT("E"&amp;ROW())="Refusal"</formula>
    </cfRule>
    <cfRule type="expression" dxfId="17564" priority="25975" stopIfTrue="1">
      <formula>INDIRECT("E"&amp;ROW())="No Access install"</formula>
    </cfRule>
    <cfRule type="expression" dxfId="17563" priority="25976" stopIfTrue="1">
      <formula>INDIRECT("E"&amp;ROW())="No Access survey"</formula>
    </cfRule>
    <cfRule type="expression" dxfId="17562" priority="25977" stopIfTrue="1">
      <formula>INDIRECT("E"&amp;ROW())="NWR"</formula>
    </cfRule>
    <cfRule type="expression" dxfId="17561" priority="25978" stopIfTrue="1">
      <formula>INDIRECT("E"&amp;ROW())="Cancelled"</formula>
    </cfRule>
    <cfRule type="expression" dxfId="17560" priority="25979" stopIfTrue="1">
      <formula>INDIRECT("E"&amp;ROW())="On hold"</formula>
    </cfRule>
    <cfRule type="expression" dxfId="17559" priority="25980" stopIfTrue="1">
      <formula>INDIRECT("E"&amp;ROW())="Handed Over"</formula>
    </cfRule>
    <cfRule type="expression" dxfId="17558" priority="25981" stopIfTrue="1">
      <formula>INDIRECT("E"&amp;ROW())="Fitted"</formula>
    </cfRule>
    <cfRule type="expression" dxfId="17557" priority="25982" stopIfTrue="1">
      <formula>INDIRECT("E"&amp;ROW())="Booked to fit"</formula>
    </cfRule>
    <cfRule type="expression" dxfId="17556" priority="25983" stopIfTrue="1">
      <formula>INDIRECT("E"&amp;ROW())="Delivered To Depot/Container"</formula>
    </cfRule>
    <cfRule type="expression" dxfId="17555" priority="25984" stopIfTrue="1">
      <formula>INDIRECT("E"&amp;ROW())="Called Off"</formula>
    </cfRule>
    <cfRule type="expression" dxfId="17554" priority="25985" stopIfTrue="1">
      <formula>INDIRECT("E"&amp;ROW())="Await Client Approval"</formula>
    </cfRule>
    <cfRule type="expression" dxfId="17553" priority="25986" stopIfTrue="1">
      <formula>INDIRECT("E"&amp;ROW())="SCOPE SURVEY"</formula>
    </cfRule>
    <cfRule type="expression" dxfId="17552" priority="25987" stopIfTrue="1">
      <formula>INDIRECT("E"&amp;ROW())="Priced"</formula>
    </cfRule>
    <cfRule type="expression" dxfId="17551" priority="25988" stopIfTrue="1">
      <formula>INDIRECT("E"&amp;ROW())="Sent for pricing"</formula>
    </cfRule>
    <cfRule type="expression" dxfId="17550" priority="25989" stopIfTrue="1">
      <formula>INDIRECT("E"&amp;ROW())="Await"</formula>
    </cfRule>
    <cfRule type="expression" dxfId="17549" priority="25990" stopIfTrue="1">
      <formula>INDIRECT("E"&amp;ROW())="CLEANSED"</formula>
    </cfRule>
    <cfRule type="expression" dxfId="17548" priority="25991" stopIfTrue="1">
      <formula>INDIRECT("E"&amp;ROW())="PM TO CLEANSE"</formula>
    </cfRule>
    <cfRule type="expression" dxfId="17547" priority="25992" stopIfTrue="1">
      <formula>INDIRECT("E"&amp;ROW())="Survey Received"</formula>
    </cfRule>
    <cfRule type="expression" dxfId="17546" priority="25993" stopIfTrue="1">
      <formula>INDIRECT("E"&amp;ROW())="Survey Booked"</formula>
    </cfRule>
  </conditionalFormatting>
  <conditionalFormatting sqref="E3:H9 E10:F10 H10 E11:H11 E15:F18 H15:H18 A15:D20 I15:I20 A18:I18 E19:H20 A21:I24 A28:I34 A38:I38 A39:F39 H39:I39 A40:I45 E49:F49 E51:F53 H51:I53 E54:I54 A55:I56 E130:I131 A133:H135 A136:I136 A143:H146 A60:I62 A63:D64 I63:I64">
    <cfRule type="expression" dxfId="17545" priority="25970" stopIfTrue="1">
      <formula>INDIRECT("E"&amp;ROW())="Part Fitted"</formula>
    </cfRule>
  </conditionalFormatting>
  <conditionalFormatting sqref="E3:H9 E10:F10 H10 E11:H11 E15:F18 H15:H18 A15:D20 I15:I20 A18:I18 E19:H20 A21:I24 A28:I34 A38:I38 A39:F39 H39:I39 A40:I45 E49:F49 E51:F53 H51:I53 E54:I54 A55:I56 E130:I131 A133:H135 A136:I136 A143:H146">
    <cfRule type="expression" dxfId="17544" priority="25969" stopIfTrue="1">
      <formula>INDIRECT("E"&amp;ROW())="Supply Only"</formula>
    </cfRule>
  </conditionalFormatting>
  <conditionalFormatting sqref="E3:H9 E10:F10 H10 E11:H11 E15:F18 H15:H18 A15:D20 I15:I20 A18:I18 E19:H20 A21:I24 A28:I34 A38:I38 A39:F39 H39:I39 A40:I45 E49:F49 E51:F53 H51:I53 E54:I54 A55:I56 E130:I131 A133:H135 A136:I136 A143:I146">
    <cfRule type="expression" dxfId="17543" priority="25968" stopIfTrue="1">
      <formula>INDIRECT("E"&amp;ROW())="Recall Required"</formula>
    </cfRule>
  </conditionalFormatting>
  <conditionalFormatting sqref="E63:H64">
    <cfRule type="expression" dxfId="17542" priority="22784" stopIfTrue="1">
      <formula>INDIRECT("E"&amp;ROW())="Part Fitted"</formula>
    </cfRule>
    <cfRule type="expression" dxfId="17541" priority="22785" stopIfTrue="1">
      <formula>INDIRECT("E"&amp;ROW())="confirmed"</formula>
    </cfRule>
    <cfRule type="expression" dxfId="17540" priority="22786" stopIfTrue="1">
      <formula>INDIRECT("E"&amp;ROW())="Duplicate"</formula>
    </cfRule>
    <cfRule type="expression" dxfId="17539" priority="22787" stopIfTrue="1">
      <formula>INDIRECT("E"&amp;ROW())="Handed Back"</formula>
    </cfRule>
    <cfRule type="expression" dxfId="17538" priority="22788" stopIfTrue="1">
      <formula>INDIRECT("E"&amp;ROW())="Refusal"</formula>
    </cfRule>
    <cfRule type="expression" dxfId="17537" priority="22789" stopIfTrue="1">
      <formula>INDIRECT("E"&amp;ROW())="No Access install"</formula>
    </cfRule>
    <cfRule type="expression" dxfId="17536" priority="22790" stopIfTrue="1">
      <formula>INDIRECT("E"&amp;ROW())="No Access survey"</formula>
    </cfRule>
    <cfRule type="expression" dxfId="17535" priority="22791" stopIfTrue="1">
      <formula>INDIRECT("E"&amp;ROW())="NWR"</formula>
    </cfRule>
    <cfRule type="expression" dxfId="17534" priority="22792" stopIfTrue="1">
      <formula>INDIRECT("E"&amp;ROW())="Cancelled"</formula>
    </cfRule>
    <cfRule type="expression" dxfId="17533" priority="22793" stopIfTrue="1">
      <formula>INDIRECT("E"&amp;ROW())="On hold"</formula>
    </cfRule>
    <cfRule type="expression" dxfId="17532" priority="22794" stopIfTrue="1">
      <formula>INDIRECT("E"&amp;ROW())="Handed Over"</formula>
    </cfRule>
    <cfRule type="expression" dxfId="17531" priority="22795" stopIfTrue="1">
      <formula>INDIRECT("E"&amp;ROW())="Fitted"</formula>
    </cfRule>
    <cfRule type="expression" dxfId="17530" priority="22796" stopIfTrue="1">
      <formula>INDIRECT("E"&amp;ROW())="Booked to fit"</formula>
    </cfRule>
    <cfRule type="expression" dxfId="17529" priority="22797" stopIfTrue="1">
      <formula>INDIRECT("E"&amp;ROW())="Delivered To Depot/Container"</formula>
    </cfRule>
    <cfRule type="expression" dxfId="17528" priority="22798" stopIfTrue="1">
      <formula>INDIRECT("E"&amp;ROW())="Called Off"</formula>
    </cfRule>
    <cfRule type="expression" dxfId="17527" priority="22799" stopIfTrue="1">
      <formula>INDIRECT("E"&amp;ROW())="Await Client Approval"</formula>
    </cfRule>
    <cfRule type="expression" dxfId="17526" priority="22800" stopIfTrue="1">
      <formula>INDIRECT("E"&amp;ROW())="SCOPE SURVEY"</formula>
    </cfRule>
    <cfRule type="expression" dxfId="17525" priority="22801" stopIfTrue="1">
      <formula>INDIRECT("E"&amp;ROW())="Priced"</formula>
    </cfRule>
    <cfRule type="expression" dxfId="17524" priority="22802" stopIfTrue="1">
      <formula>INDIRECT("E"&amp;ROW())="Sent for pricing"</formula>
    </cfRule>
    <cfRule type="expression" dxfId="17523" priority="22803" stopIfTrue="1">
      <formula>INDIRECT("E"&amp;ROW())="Await"</formula>
    </cfRule>
    <cfRule type="expression" dxfId="17522" priority="22804" stopIfTrue="1">
      <formula>INDIRECT("E"&amp;ROW())="CLEANSED"</formula>
    </cfRule>
    <cfRule type="expression" dxfId="17521" priority="22805" stopIfTrue="1">
      <formula>INDIRECT("E"&amp;ROW())="PM TO CLEANSE"</formula>
    </cfRule>
    <cfRule type="expression" dxfId="17520" priority="22806" stopIfTrue="1">
      <formula>INDIRECT("E"&amp;ROW())="Survey Received"</formula>
    </cfRule>
    <cfRule type="expression" dxfId="17519" priority="22807" stopIfTrue="1">
      <formula>INDIRECT("E"&amp;ROW())="Survey Booked"</formula>
    </cfRule>
  </conditionalFormatting>
  <conditionalFormatting sqref="E96:H101">
    <cfRule type="expression" dxfId="17518" priority="20810">
      <formula>INDIRECT("D"&amp;ROW())="Yes"</formula>
    </cfRule>
    <cfRule type="expression" dxfId="17517" priority="20811" stopIfTrue="1">
      <formula>INDIRECT("E"&amp;ROW())="Recall Required"</formula>
    </cfRule>
    <cfRule type="expression" dxfId="17516" priority="20812" stopIfTrue="1">
      <formula>INDIRECT("E"&amp;ROW())="Supply Only"</formula>
    </cfRule>
    <cfRule type="expression" dxfId="17515" priority="20813" stopIfTrue="1">
      <formula>INDIRECT("E"&amp;ROW())="Part Fitted"</formula>
    </cfRule>
    <cfRule type="expression" dxfId="17514" priority="20814" stopIfTrue="1">
      <formula>INDIRECT("E"&amp;ROW())="confirmed"</formula>
    </cfRule>
    <cfRule type="expression" dxfId="17513" priority="20815" stopIfTrue="1">
      <formula>INDIRECT("E"&amp;ROW())="Duplicate"</formula>
    </cfRule>
    <cfRule type="expression" dxfId="17512" priority="20816" stopIfTrue="1">
      <formula>INDIRECT("E"&amp;ROW())="Handed Back"</formula>
    </cfRule>
    <cfRule type="expression" dxfId="17511" priority="20817" stopIfTrue="1">
      <formula>INDIRECT("E"&amp;ROW())="Refusal"</formula>
    </cfRule>
    <cfRule type="expression" dxfId="17510" priority="20818" stopIfTrue="1">
      <formula>INDIRECT("E"&amp;ROW())="No Access install"</formula>
    </cfRule>
    <cfRule type="expression" dxfId="17509" priority="20819" stopIfTrue="1">
      <formula>INDIRECT("E"&amp;ROW())="No Access survey"</formula>
    </cfRule>
    <cfRule type="expression" dxfId="17508" priority="20820" stopIfTrue="1">
      <formula>INDIRECT("E"&amp;ROW())="NWR"</formula>
    </cfRule>
    <cfRule type="expression" dxfId="17507" priority="20821" stopIfTrue="1">
      <formula>INDIRECT("E"&amp;ROW())="Cancelled"</formula>
    </cfRule>
    <cfRule type="expression" dxfId="17506" priority="20822" stopIfTrue="1">
      <formula>INDIRECT("E"&amp;ROW())="On hold"</formula>
    </cfRule>
    <cfRule type="expression" dxfId="17505" priority="20823" stopIfTrue="1">
      <formula>INDIRECT("E"&amp;ROW())="Handed Over"</formula>
    </cfRule>
    <cfRule type="expression" dxfId="17504" priority="20824" stopIfTrue="1">
      <formula>INDIRECT("E"&amp;ROW())="Fitted"</formula>
    </cfRule>
    <cfRule type="expression" dxfId="17503" priority="20825" stopIfTrue="1">
      <formula>INDIRECT("E"&amp;ROW())="Booked to fit"</formula>
    </cfRule>
    <cfRule type="expression" dxfId="17502" priority="20826" stopIfTrue="1">
      <formula>INDIRECT("E"&amp;ROW())="Delivered To Depot/Container"</formula>
    </cfRule>
    <cfRule type="expression" dxfId="17501" priority="20827" stopIfTrue="1">
      <formula>INDIRECT("E"&amp;ROW())="Called Off"</formula>
    </cfRule>
    <cfRule type="expression" dxfId="17500" priority="20828" stopIfTrue="1">
      <formula>INDIRECT("E"&amp;ROW())="Await Client Approval"</formula>
    </cfRule>
    <cfRule type="expression" dxfId="17499" priority="20829" stopIfTrue="1">
      <formula>INDIRECT("E"&amp;ROW())="SCOPE SURVEY"</formula>
    </cfRule>
    <cfRule type="expression" dxfId="17498" priority="20830" stopIfTrue="1">
      <formula>INDIRECT("E"&amp;ROW())="Priced"</formula>
    </cfRule>
    <cfRule type="expression" dxfId="17497" priority="20831" stopIfTrue="1">
      <formula>INDIRECT("E"&amp;ROW())="Sent for pricing"</formula>
    </cfRule>
    <cfRule type="expression" dxfId="17496" priority="20832" stopIfTrue="1">
      <formula>INDIRECT("E"&amp;ROW())="Await"</formula>
    </cfRule>
    <cfRule type="expression" dxfId="17495" priority="20833" stopIfTrue="1">
      <formula>INDIRECT("E"&amp;ROW())="CLEANSED"</formula>
    </cfRule>
    <cfRule type="expression" dxfId="17494" priority="20834" stopIfTrue="1">
      <formula>INDIRECT("E"&amp;ROW())="PM TO CLEANSE"</formula>
    </cfRule>
    <cfRule type="expression" dxfId="17493" priority="20835" stopIfTrue="1">
      <formula>INDIRECT("E"&amp;ROW())="Survey Received"</formula>
    </cfRule>
    <cfRule type="expression" dxfId="17492" priority="20836" stopIfTrue="1">
      <formula>INDIRECT("E"&amp;ROW())="Survey Booked"</formula>
    </cfRule>
  </conditionalFormatting>
  <conditionalFormatting sqref="E132:H132 A150:I157 E174 I206:I210 E208 A214:I219 E240 E264 A271:H271 A274:H280 A290:H294 I298:I309 A313:H314 A314:I314 A316:I321 A375:I380 A385:I393 H401:I401 A406:I412 A425:I425 A439:I439 A451:I452 I467:I468 A468:H468 A469:I474 A496:I496 I384 A396:I400 A402:I402 I428 A486:H486 A488:H494 I315 A334:I344">
    <cfRule type="expression" dxfId="17491" priority="18838" stopIfTrue="1">
      <formula>INDIRECT("E"&amp;ROW())="Survey Booked"</formula>
    </cfRule>
  </conditionalFormatting>
  <conditionalFormatting sqref="E132:H132 A150:I157 E174 I206:I210 E208 A214:I219 E240 E264 A271:H271 A274:H280 A290:H294 I298:I309 A313:H314 A320:I321 A375:I380 H401:I401 A425:I425 A439:I439 A451:I452 A496:I496 I384 A385:I393 A396:I400 A402:I402 I428">
    <cfRule type="expression" dxfId="17490" priority="18829" stopIfTrue="1">
      <formula>INDIRECT("E"&amp;ROW())="Called Off"</formula>
    </cfRule>
  </conditionalFormatting>
  <conditionalFormatting sqref="E132:H132 A150:I157 E174 I206:I210 E208 A214:I219 E240 E264 A271:H271 A274:H280 A290:H294 I298:I309 A313:H314 A320:I321 A375:I380 H401:I401 A425:I425 A439:I439 A451:I452 A496:I496">
    <cfRule type="expression" dxfId="17489" priority="18828" stopIfTrue="1">
      <formula>INDIRECT("E"&amp;ROW())="Delivered To Depot/Container"</formula>
    </cfRule>
  </conditionalFormatting>
  <conditionalFormatting sqref="E132:H132 A150:I157 E174 I206:I210 E208 A214:I219 E240 E264 A271:H271 A274:H280 A290:H294 I298:I309 A313:H314 A320:I321 A375:I380 I384 A385:I393 A396:I400 H401:I401 A402:I402 A425:I425 I428 A439:I439 A451:I452 A496:I496">
    <cfRule type="expression" dxfId="17488" priority="18830" stopIfTrue="1">
      <formula>INDIRECT("E"&amp;ROW())="Await Client Approval"</formula>
    </cfRule>
    <cfRule type="expression" dxfId="17487" priority="18831" stopIfTrue="1">
      <formula>INDIRECT("E"&amp;ROW())="SCOPE SURVEY"</formula>
    </cfRule>
  </conditionalFormatting>
  <conditionalFormatting sqref="E132:H132 A150:I157 E174 I206:I210 E208 A214:I219 E240 E264 A271:H271 A274:H280 A290:H294 I298:I309 A314:I314 I315 A316:I321 A375:I380 H401:I401 A425:I425 A439:I439 A452:I452 A496:I496 I349">
    <cfRule type="expression" dxfId="17486" priority="18825" stopIfTrue="1">
      <formula>INDIRECT("E"&amp;ROW())="Handed Over"</formula>
    </cfRule>
  </conditionalFormatting>
  <conditionalFormatting sqref="E132:H132 A150:I157 E174 I206:I210 E208 A214:I219 E240 E264 A271:H271 A274:H280 A290:H294 I298:I309 A320:I321 A375:I380 H401:I401 A425:I425 A439:I439 A452:I452 A496:I496 A313:H314">
    <cfRule type="expression" dxfId="17485" priority="18827" stopIfTrue="1">
      <formula>INDIRECT("E"&amp;ROW())="Booked to fit"</formula>
    </cfRule>
  </conditionalFormatting>
  <conditionalFormatting sqref="E132:H132 A150:I157 E174 I206:I210 E208 A214:I219 E240 E264 A271:H271 A274:H280 A290:H294 I298:I309 A320:I321 A375:I380 H401:I401 A425:I425 A439:I439 A452:I452 A496:I496">
    <cfRule type="expression" dxfId="17484" priority="18826" stopIfTrue="1">
      <formula>INDIRECT("E"&amp;ROW())="Fitted"</formula>
    </cfRule>
  </conditionalFormatting>
  <conditionalFormatting sqref="E132:H132 A150:I157 E174 I206:I210 E208 A214:I219 E240 E264 A271:H271 A274:H280 A290:H294 I298:I309 I313 A314:I314 I315 A316:I321 A334:I344 A375:I380 H401:I401 A425:I425 A439:I439 A451:I452 A496:I496 A385:I393 I384 A396:I400 A402:I402 I428 A486:H486 A488:H494">
    <cfRule type="expression" dxfId="17483" priority="18821" stopIfTrue="1">
      <formula>INDIRECT("E"&amp;ROW())="No Access survey"</formula>
    </cfRule>
  </conditionalFormatting>
  <conditionalFormatting sqref="E132:H132 A150:I157 E174 I206:I210 E208 A214:I219 E240 E264 A271:H271 A274:H280 A290:H294 I298:I309 I313 A314:I314 I315 A316:I321 A334:I344 A375:I380 H401:I401 A425:I425 A439:I439 A451:I452 A496:I496">
    <cfRule type="expression" dxfId="17482" priority="18820" stopIfTrue="1">
      <formula>INDIRECT("E"&amp;ROW())="No Access install"</formula>
    </cfRule>
  </conditionalFormatting>
  <conditionalFormatting sqref="E132:H132 A150:I157 E174 I206:I210 E208 A214:I219 E240 E264 A271:H271 A274:H280 A290:H294 I298:I309 I313 A314:I314 I315 A316:I321 A334:I344 A375:I380 I384 A385:I393 A396:I400 H401:I401 A402:I402 A425:I425 I428 A439:I439 A451:I452 A486:H486 A488:H494 A496:I496">
    <cfRule type="expression" dxfId="17481" priority="18822" stopIfTrue="1">
      <formula>INDIRECT("E"&amp;ROW())="NWR"</formula>
    </cfRule>
    <cfRule type="expression" dxfId="17480" priority="18823" stopIfTrue="1">
      <formula>INDIRECT("E"&amp;ROW())="Cancelled"</formula>
    </cfRule>
    <cfRule type="expression" dxfId="17479" priority="18824" stopIfTrue="1">
      <formula>INDIRECT("E"&amp;ROW())="On hold"</formula>
    </cfRule>
  </conditionalFormatting>
  <conditionalFormatting sqref="E132:H132 A150:I157 E174 I206:I210 E208 A214:I219 E240 E264 A271:H271 A274:H280 A290:H294 I298:I309 I313 A314:I314 I315 A316:I321 A334:I344 A375:I380 I384 A385:I393 A396:I400 H401:I401 A402:I402 A425:I425 I428 A439:I439 A451:I452 A496:I496 A486:H486 A488:H494">
    <cfRule type="expression" dxfId="17478" priority="18817" stopIfTrue="1">
      <formula>INDIRECT("E"&amp;ROW())="Duplicate"</formula>
    </cfRule>
  </conditionalFormatting>
  <conditionalFormatting sqref="E132:H132 A150:I157 E174 I206:I210 E208 A214:I219 E240 E264 A271:H271 A274:H280 I298:I309 A313:H314 A320:I321 A375:I380 H401:I401 A406:I412 A425:I425 A439:I439 A452:I452 A496:I496 I384 A396:I400 A402:I402 I428 A486:H486 A488:H494">
    <cfRule type="expression" dxfId="17477" priority="18835" stopIfTrue="1">
      <formula>INDIRECT("E"&amp;ROW())="CLEANSED"</formula>
    </cfRule>
  </conditionalFormatting>
  <conditionalFormatting sqref="E132:H132 A150:I157 E174 I206:I210 E208 A214:I219 E240 E264 A271:H271 A274:H280 I298:I309 A313:H314 A320:I321 A375:I380 H401:I401 A406:I412 A425:I425 A439:I439 A452:I452 A496:I496">
    <cfRule type="expression" dxfId="17476" priority="18834" stopIfTrue="1">
      <formula>INDIRECT("E"&amp;ROW())="Await"</formula>
    </cfRule>
  </conditionalFormatting>
  <conditionalFormatting sqref="E132:H132 A150:I157 E174 I206:I210 E208 A214:I219 E240 E264 A271:H271 A274:H280 I298:I309 A313:H314 A320:I321 A375:I380 H401:I401 A406:I412 A425:I425 A439:I439 A452:I452 I467:I468 A468:H468 A469:I474 A496:I496 A290:H294 A390:I392">
    <cfRule type="expression" dxfId="17475" priority="18837" stopIfTrue="1">
      <formula>INDIRECT("E"&amp;ROW())="Survey Received"</formula>
    </cfRule>
  </conditionalFormatting>
  <conditionalFormatting sqref="E132:H132 A150:I157 E174 I206:I210 E208 A214:I219 E240 E264 A271:H271 A274:H280 I298:I309 A313:H314 A320:I321 A375:I380 I384 A396:I400 H401:I401 A402:I402 A406:I412 A425:I425 I428 A439:I439 A452:I452 A496:I496 I467:I468 A468:H468 A469:I474">
    <cfRule type="expression" dxfId="17474" priority="18836" stopIfTrue="1">
      <formula>INDIRECT("E"&amp;ROW())="PM TO CLEANSE"</formula>
    </cfRule>
  </conditionalFormatting>
  <conditionalFormatting sqref="E132:H132 A150:I157 E174 I206:I210 E208 A214:I219 E240 E264 A271:H271 A274:H280 I298:I309 A316:I321 A375:I380 A385:I393 A425:I425 A439:I439 A451:I452 A496:I496 A290:H294 A334:I344 A396:I400 H401:I401 A402:I402 I384 I428 A314:I314 I315 I313">
    <cfRule type="expression" dxfId="17473" priority="18816" stopIfTrue="1">
      <formula>INDIRECT("E"&amp;ROW())="confirmed"</formula>
    </cfRule>
  </conditionalFormatting>
  <conditionalFormatting sqref="E132:H132 A150:I157 E174 I206:I210 E208 A214:I219 E240 E264 A271:H271 A274:H280 I298:I309 A316:I321 A375:I380 A425:I425 A439:I439 A452:I452 A496:I496 A290:H294 I313 A314:I314 I315 I325:I345 A334:I344 H401:I401">
    <cfRule type="expression" dxfId="17472" priority="18819" stopIfTrue="1">
      <formula>INDIRECT("E"&amp;ROW())="Refusal"</formula>
    </cfRule>
  </conditionalFormatting>
  <conditionalFormatting sqref="E132:H132 A150:I157 E174 I206:I210 E208 A214:I219 E240 E264 A271:H271 A274:H280 I298:I309 A320:I321 A375:I380 A390:I392 A425:I425 A439:I439 A452:I452 A496:I496">
    <cfRule type="expression" dxfId="17471" priority="18818" stopIfTrue="1">
      <formula>INDIRECT("E"&amp;ROW())="Handed Back"</formula>
    </cfRule>
  </conditionalFormatting>
  <conditionalFormatting sqref="E132:H132 A150:I157 E174 I206:I210 E208 A214:I219 E240 E264 A271:H271 I298:I309 A313:H314 A314:I314 A316:I321 A375:I380 A385:I393 A406:I412 A425:I425 A439:I439 A451:I452 A496:I496 A274:H280 A290:H294 I384 A396:I400 H401:I401 A402:I402 I428 I315 A334:I344 A486:H486 A488:H494">
    <cfRule type="expression" dxfId="17470" priority="18833" stopIfTrue="1">
      <formula>INDIRECT("E"&amp;ROW())="Sent for pricing"</formula>
    </cfRule>
  </conditionalFormatting>
  <conditionalFormatting sqref="E132:H132 A150:I157 E174 I206:I210 E208 A214:I219 E240 E264 A271:H271 I298:I309 A313:H314 A320:I321 A375:I380 A390:I392 A425:I425 A439:I439 A452:I452 A496:I496 A406:I412">
    <cfRule type="expression" dxfId="17469" priority="18832" stopIfTrue="1">
      <formula>INDIRECT("E"&amp;ROW())="Priced"</formula>
    </cfRule>
  </conditionalFormatting>
  <conditionalFormatting sqref="E132:H132 A150:I157 E174 I206:I210 E208 A214:I219 E240 E264 A271:H271 I298:I309 A320:I321 A375:I380 A390:I392 A425:I425 A439:I439 A452:I452 A496:I496 A274:H280">
    <cfRule type="expression" dxfId="17468" priority="18815" stopIfTrue="1">
      <formula>INDIRECT("E"&amp;ROW())="Part Fitted"</formula>
    </cfRule>
  </conditionalFormatting>
  <conditionalFormatting sqref="E132:H132 A150:I157 E174 I206:I210 E208 A214:I219 E240 E264 A271:H271 I298:I309 A320:I321 A375:I380 A390:I392 A425:I425 A439:I439 A452:I452 A496:I496">
    <cfRule type="expression" dxfId="17467" priority="18814" stopIfTrue="1">
      <formula>INDIRECT("E"&amp;ROW())="Supply Only"</formula>
    </cfRule>
  </conditionalFormatting>
  <conditionalFormatting sqref="E132:H132 A150:I157 E174 I206:I210 E208 A214:I219 E240 E264 A271:H271 I298:I309 A320:I321 A375:I380 A390:I392 A425:I425 A452:I452 A496:I496 A439:I439">
    <cfRule type="expression" dxfId="17466" priority="18813" stopIfTrue="1">
      <formula>INDIRECT("E"&amp;ROW())="Recall Required"</formula>
    </cfRule>
  </conditionalFormatting>
  <conditionalFormatting sqref="E50:I50">
    <cfRule type="expression" dxfId="17465" priority="25346">
      <formula>INDIRECT("D"&amp;ROW())="Yes"</formula>
    </cfRule>
    <cfRule type="expression" dxfId="17464" priority="25347" stopIfTrue="1">
      <formula>INDIRECT("E"&amp;ROW())="Recall Required"</formula>
    </cfRule>
    <cfRule type="expression" dxfId="17463" priority="25348" stopIfTrue="1">
      <formula>INDIRECT("E"&amp;ROW())="Supply Only"</formula>
    </cfRule>
    <cfRule type="expression" dxfId="17462" priority="25349" stopIfTrue="1">
      <formula>INDIRECT("E"&amp;ROW())="Part Fitted"</formula>
    </cfRule>
    <cfRule type="expression" dxfId="17461" priority="25350" stopIfTrue="1">
      <formula>INDIRECT("E"&amp;ROW())="confirmed"</formula>
    </cfRule>
    <cfRule type="expression" dxfId="17460" priority="25351" stopIfTrue="1">
      <formula>INDIRECT("E"&amp;ROW())="Duplicate"</formula>
    </cfRule>
    <cfRule type="expression" dxfId="17459" priority="25352" stopIfTrue="1">
      <formula>INDIRECT("E"&amp;ROW())="Handed Back"</formula>
    </cfRule>
    <cfRule type="expression" dxfId="17458" priority="25353" stopIfTrue="1">
      <formula>INDIRECT("E"&amp;ROW())="Refusal"</formula>
    </cfRule>
    <cfRule type="expression" dxfId="17457" priority="25354" stopIfTrue="1">
      <formula>INDIRECT("E"&amp;ROW())="No Access install"</formula>
    </cfRule>
    <cfRule type="expression" dxfId="17456" priority="25355" stopIfTrue="1">
      <formula>INDIRECT("E"&amp;ROW())="No Access survey"</formula>
    </cfRule>
    <cfRule type="expression" dxfId="17455" priority="25356" stopIfTrue="1">
      <formula>INDIRECT("E"&amp;ROW())="NWR"</formula>
    </cfRule>
    <cfRule type="expression" dxfId="17454" priority="25357" stopIfTrue="1">
      <formula>INDIRECT("E"&amp;ROW())="Cancelled"</formula>
    </cfRule>
    <cfRule type="expression" dxfId="17453" priority="25358" stopIfTrue="1">
      <formula>INDIRECT("E"&amp;ROW())="On hold"</formula>
    </cfRule>
    <cfRule type="expression" dxfId="17452" priority="25359" stopIfTrue="1">
      <formula>INDIRECT("E"&amp;ROW())="Handed Over"</formula>
    </cfRule>
    <cfRule type="expression" dxfId="17451" priority="25360" stopIfTrue="1">
      <formula>INDIRECT("E"&amp;ROW())="Fitted"</formula>
    </cfRule>
    <cfRule type="expression" dxfId="17450" priority="25361" stopIfTrue="1">
      <formula>INDIRECT("E"&amp;ROW())="Booked to fit"</formula>
    </cfRule>
    <cfRule type="expression" dxfId="17449" priority="25362" stopIfTrue="1">
      <formula>INDIRECT("E"&amp;ROW())="Delivered To Depot/Container"</formula>
    </cfRule>
    <cfRule type="expression" dxfId="17448" priority="25363" stopIfTrue="1">
      <formula>INDIRECT("E"&amp;ROW())="Called Off"</formula>
    </cfRule>
    <cfRule type="expression" dxfId="17447" priority="25364" stopIfTrue="1">
      <formula>INDIRECT("E"&amp;ROW())="Await Client Approval"</formula>
    </cfRule>
    <cfRule type="expression" dxfId="17446" priority="25365" stopIfTrue="1">
      <formula>INDIRECT("E"&amp;ROW())="SCOPE SURVEY"</formula>
    </cfRule>
    <cfRule type="expression" dxfId="17445" priority="25366" stopIfTrue="1">
      <formula>INDIRECT("E"&amp;ROW())="Priced"</formula>
    </cfRule>
    <cfRule type="expression" dxfId="17444" priority="25367" stopIfTrue="1">
      <formula>INDIRECT("E"&amp;ROW())="Sent for pricing"</formula>
    </cfRule>
    <cfRule type="expression" dxfId="17443" priority="25368" stopIfTrue="1">
      <formula>INDIRECT("E"&amp;ROW())="Await"</formula>
    </cfRule>
    <cfRule type="expression" dxfId="17442" priority="25369" stopIfTrue="1">
      <formula>INDIRECT("E"&amp;ROW())="CLEANSED"</formula>
    </cfRule>
    <cfRule type="expression" dxfId="17441" priority="25370" stopIfTrue="1">
      <formula>INDIRECT("E"&amp;ROW())="PM TO CLEANSE"</formula>
    </cfRule>
    <cfRule type="expression" dxfId="17440" priority="25371" stopIfTrue="1">
      <formula>INDIRECT("E"&amp;ROW())="Survey Received"</formula>
    </cfRule>
    <cfRule type="expression" dxfId="17439" priority="25372" stopIfTrue="1">
      <formula>INDIRECT("E"&amp;ROW())="Survey Booked"</formula>
    </cfRule>
  </conditionalFormatting>
  <conditionalFormatting sqref="E94:I94">
    <cfRule type="expression" dxfId="17438" priority="20864">
      <formula>INDIRECT("D"&amp;ROW())="Yes"</formula>
    </cfRule>
    <cfRule type="expression" dxfId="17437" priority="20865" stopIfTrue="1">
      <formula>INDIRECT("E"&amp;ROW())="Recall Required"</formula>
    </cfRule>
    <cfRule type="expression" dxfId="17436" priority="20866" stopIfTrue="1">
      <formula>INDIRECT("E"&amp;ROW())="Supply Only"</formula>
    </cfRule>
    <cfRule type="expression" dxfId="17435" priority="20867" stopIfTrue="1">
      <formula>INDIRECT("E"&amp;ROW())="Part Fitted"</formula>
    </cfRule>
    <cfRule type="expression" dxfId="17434" priority="20868" stopIfTrue="1">
      <formula>INDIRECT("E"&amp;ROW())="confirmed"</formula>
    </cfRule>
    <cfRule type="expression" dxfId="17433" priority="20869" stopIfTrue="1">
      <formula>INDIRECT("E"&amp;ROW())="Duplicate"</formula>
    </cfRule>
    <cfRule type="expression" dxfId="17432" priority="20870" stopIfTrue="1">
      <formula>INDIRECT("E"&amp;ROW())="Handed Back"</formula>
    </cfRule>
    <cfRule type="expression" dxfId="17431" priority="20871" stopIfTrue="1">
      <formula>INDIRECT("E"&amp;ROW())="Refusal"</formula>
    </cfRule>
    <cfRule type="expression" dxfId="17430" priority="20872" stopIfTrue="1">
      <formula>INDIRECT("E"&amp;ROW())="No Access install"</formula>
    </cfRule>
    <cfRule type="expression" dxfId="17429" priority="20873" stopIfTrue="1">
      <formula>INDIRECT("E"&amp;ROW())="No Access survey"</formula>
    </cfRule>
    <cfRule type="expression" dxfId="17428" priority="20874" stopIfTrue="1">
      <formula>INDIRECT("E"&amp;ROW())="NWR"</formula>
    </cfRule>
    <cfRule type="expression" dxfId="17427" priority="20875" stopIfTrue="1">
      <formula>INDIRECT("E"&amp;ROW())="Cancelled"</formula>
    </cfRule>
    <cfRule type="expression" dxfId="17426" priority="20876" stopIfTrue="1">
      <formula>INDIRECT("E"&amp;ROW())="On hold"</formula>
    </cfRule>
    <cfRule type="expression" dxfId="17425" priority="20877" stopIfTrue="1">
      <formula>INDIRECT("E"&amp;ROW())="Handed Over"</formula>
    </cfRule>
    <cfRule type="expression" dxfId="17424" priority="20878" stopIfTrue="1">
      <formula>INDIRECT("E"&amp;ROW())="Fitted"</formula>
    </cfRule>
    <cfRule type="expression" dxfId="17423" priority="20879" stopIfTrue="1">
      <formula>INDIRECT("E"&amp;ROW())="Booked to fit"</formula>
    </cfRule>
    <cfRule type="expression" dxfId="17422" priority="20880" stopIfTrue="1">
      <formula>INDIRECT("E"&amp;ROW())="Delivered To Depot/Container"</formula>
    </cfRule>
    <cfRule type="expression" dxfId="17421" priority="20881" stopIfTrue="1">
      <formula>INDIRECT("E"&amp;ROW())="Called Off"</formula>
    </cfRule>
    <cfRule type="expression" dxfId="17420" priority="20882" stopIfTrue="1">
      <formula>INDIRECT("E"&amp;ROW())="Await Client Approval"</formula>
    </cfRule>
    <cfRule type="expression" dxfId="17419" priority="20883" stopIfTrue="1">
      <formula>INDIRECT("E"&amp;ROW())="SCOPE SURVEY"</formula>
    </cfRule>
    <cfRule type="expression" dxfId="17418" priority="20884" stopIfTrue="1">
      <formula>INDIRECT("E"&amp;ROW())="Priced"</formula>
    </cfRule>
    <cfRule type="expression" dxfId="17417" priority="20885" stopIfTrue="1">
      <formula>INDIRECT("E"&amp;ROW())="Sent for pricing"</formula>
    </cfRule>
    <cfRule type="expression" dxfId="17416" priority="20886" stopIfTrue="1">
      <formula>INDIRECT("E"&amp;ROW())="Await"</formula>
    </cfRule>
    <cfRule type="expression" dxfId="17415" priority="20887" stopIfTrue="1">
      <formula>INDIRECT("E"&amp;ROW())="CLEANSED"</formula>
    </cfRule>
    <cfRule type="expression" dxfId="17414" priority="20888" stopIfTrue="1">
      <formula>INDIRECT("E"&amp;ROW())="PM TO CLEANSE"</formula>
    </cfRule>
    <cfRule type="expression" dxfId="17413" priority="20889" stopIfTrue="1">
      <formula>INDIRECT("E"&amp;ROW())="Survey Received"</formula>
    </cfRule>
    <cfRule type="expression" dxfId="17412" priority="20890" stopIfTrue="1">
      <formula>INDIRECT("E"&amp;ROW())="Survey Booked"</formula>
    </cfRule>
  </conditionalFormatting>
  <conditionalFormatting sqref="E140:I140 I141:I142">
    <cfRule type="expression" dxfId="17411" priority="20270">
      <formula>INDIRECT("D"&amp;ROW())="Yes"</formula>
    </cfRule>
    <cfRule type="expression" dxfId="17410" priority="20271" stopIfTrue="1">
      <formula>INDIRECT("E"&amp;ROW())="Recall Required"</formula>
    </cfRule>
  </conditionalFormatting>
  <conditionalFormatting sqref="E140:I141 I142 A140:A141">
    <cfRule type="expression" dxfId="17409" priority="20272" stopIfTrue="1">
      <formula>INDIRECT("E"&amp;ROW())="Supply Only"</formula>
    </cfRule>
  </conditionalFormatting>
  <conditionalFormatting sqref="E401:I401">
    <cfRule type="expression" dxfId="17408" priority="14809" stopIfTrue="1">
      <formula>INDIRECT("E"&amp;ROW())="Priced"</formula>
    </cfRule>
  </conditionalFormatting>
  <conditionalFormatting sqref="F289:H290">
    <cfRule type="expression" dxfId="17407" priority="16409">
      <formula>INDIRECT("D"&amp;ROW())="Yes"</formula>
    </cfRule>
    <cfRule type="expression" dxfId="17406" priority="16410" stopIfTrue="1">
      <formula>INDIRECT("E"&amp;ROW())="Recall Required"</formula>
    </cfRule>
    <cfRule type="expression" dxfId="17405" priority="16411" stopIfTrue="1">
      <formula>INDIRECT("E"&amp;ROW())="Supply Only"</formula>
    </cfRule>
    <cfRule type="expression" dxfId="17404" priority="16412" stopIfTrue="1">
      <formula>INDIRECT("E"&amp;ROW())="Part Fitted"</formula>
    </cfRule>
    <cfRule type="expression" dxfId="17403" priority="16413" stopIfTrue="1">
      <formula>INDIRECT("E"&amp;ROW())="confirmed"</formula>
    </cfRule>
    <cfRule type="expression" dxfId="17402" priority="16414" stopIfTrue="1">
      <formula>INDIRECT("E"&amp;ROW())="Duplicate"</formula>
    </cfRule>
    <cfRule type="expression" dxfId="17401" priority="16415" stopIfTrue="1">
      <formula>INDIRECT("E"&amp;ROW())="Handed Back"</formula>
    </cfRule>
    <cfRule type="expression" dxfId="17400" priority="16416" stopIfTrue="1">
      <formula>INDIRECT("E"&amp;ROW())="Refusal"</formula>
    </cfRule>
    <cfRule type="expression" dxfId="17399" priority="16417" stopIfTrue="1">
      <formula>INDIRECT("E"&amp;ROW())="No Access install"</formula>
    </cfRule>
    <cfRule type="expression" dxfId="17398" priority="16418" stopIfTrue="1">
      <formula>INDIRECT("E"&amp;ROW())="No Access survey"</formula>
    </cfRule>
    <cfRule type="expression" dxfId="17397" priority="16419" stopIfTrue="1">
      <formula>INDIRECT("E"&amp;ROW())="NWR"</formula>
    </cfRule>
    <cfRule type="expression" dxfId="17396" priority="16420" stopIfTrue="1">
      <formula>INDIRECT("E"&amp;ROW())="Cancelled"</formula>
    </cfRule>
    <cfRule type="expression" dxfId="17395" priority="16421" stopIfTrue="1">
      <formula>INDIRECT("E"&amp;ROW())="On hold"</formula>
    </cfRule>
    <cfRule type="expression" dxfId="17394" priority="16422" stopIfTrue="1">
      <formula>INDIRECT("E"&amp;ROW())="Handed Over"</formula>
    </cfRule>
    <cfRule type="expression" dxfId="17393" priority="16423" stopIfTrue="1">
      <formula>INDIRECT("E"&amp;ROW())="Fitted"</formula>
    </cfRule>
    <cfRule type="expression" dxfId="17392" priority="16424" stopIfTrue="1">
      <formula>INDIRECT("E"&amp;ROW())="Booked to fit"</formula>
    </cfRule>
    <cfRule type="expression" dxfId="17391" priority="16425" stopIfTrue="1">
      <formula>INDIRECT("E"&amp;ROW())="Delivered To Depot/Container"</formula>
    </cfRule>
    <cfRule type="expression" dxfId="17390" priority="16426" stopIfTrue="1">
      <formula>INDIRECT("E"&amp;ROW())="Called Off"</formula>
    </cfRule>
    <cfRule type="expression" dxfId="17389" priority="16427" stopIfTrue="1">
      <formula>INDIRECT("E"&amp;ROW())="Await Client Approval"</formula>
    </cfRule>
    <cfRule type="expression" dxfId="17388" priority="16428" stopIfTrue="1">
      <formula>INDIRECT("E"&amp;ROW())="SCOPE SURVEY"</formula>
    </cfRule>
    <cfRule type="expression" dxfId="17387" priority="16429" stopIfTrue="1">
      <formula>INDIRECT("E"&amp;ROW())="Priced"</formula>
    </cfRule>
    <cfRule type="expression" dxfId="17386" priority="16430" stopIfTrue="1">
      <formula>INDIRECT("E"&amp;ROW())="Sent for pricing"</formula>
    </cfRule>
    <cfRule type="expression" dxfId="17385" priority="16431" stopIfTrue="1">
      <formula>INDIRECT("E"&amp;ROW())="Await"</formula>
    </cfRule>
    <cfRule type="expression" dxfId="17384" priority="16432" stopIfTrue="1">
      <formula>INDIRECT("E"&amp;ROW())="CLEANSED"</formula>
    </cfRule>
    <cfRule type="expression" dxfId="17383" priority="16433" stopIfTrue="1">
      <formula>INDIRECT("E"&amp;ROW())="PM TO CLEANSE"</formula>
    </cfRule>
    <cfRule type="expression" dxfId="17382" priority="16434" stopIfTrue="1">
      <formula>INDIRECT("E"&amp;ROW())="Survey Received"</formula>
    </cfRule>
    <cfRule type="expression" dxfId="17381" priority="16435" stopIfTrue="1">
      <formula>INDIRECT("E"&amp;ROW())="Survey Booked"</formula>
    </cfRule>
  </conditionalFormatting>
  <conditionalFormatting sqref="G42">
    <cfRule type="expression" dxfId="17380" priority="23672">
      <formula>INDIRECT("D"&amp;ROW())="Yes"</formula>
    </cfRule>
    <cfRule type="expression" dxfId="17379" priority="23673" stopIfTrue="1">
      <formula>INDIRECT("E"&amp;ROW())="Recall Required"</formula>
    </cfRule>
    <cfRule type="expression" dxfId="17378" priority="23674" stopIfTrue="1">
      <formula>INDIRECT("E"&amp;ROW())="Supply Only"</formula>
    </cfRule>
    <cfRule type="expression" dxfId="17377" priority="23675" stopIfTrue="1">
      <formula>INDIRECT("E"&amp;ROW())="Part Fitted"</formula>
    </cfRule>
    <cfRule type="expression" dxfId="17376" priority="23676" stopIfTrue="1">
      <formula>INDIRECT("E"&amp;ROW())="confirmed"</formula>
    </cfRule>
    <cfRule type="expression" dxfId="17375" priority="23677" stopIfTrue="1">
      <formula>INDIRECT("E"&amp;ROW())="Duplicate"</formula>
    </cfRule>
    <cfRule type="expression" dxfId="17374" priority="23678" stopIfTrue="1">
      <formula>INDIRECT("E"&amp;ROW())="Handed Back"</formula>
    </cfRule>
    <cfRule type="expression" dxfId="17373" priority="23679" stopIfTrue="1">
      <formula>INDIRECT("E"&amp;ROW())="Refusal"</formula>
    </cfRule>
    <cfRule type="expression" dxfId="17372" priority="23680" stopIfTrue="1">
      <formula>INDIRECT("E"&amp;ROW())="No Access install"</formula>
    </cfRule>
    <cfRule type="expression" dxfId="17371" priority="23681" stopIfTrue="1">
      <formula>INDIRECT("E"&amp;ROW())="No Access survey"</formula>
    </cfRule>
    <cfRule type="expression" dxfId="17370" priority="23682" stopIfTrue="1">
      <formula>INDIRECT("E"&amp;ROW())="NWR"</formula>
    </cfRule>
    <cfRule type="expression" dxfId="17369" priority="23683" stopIfTrue="1">
      <formula>INDIRECT("E"&amp;ROW())="Cancelled"</formula>
    </cfRule>
    <cfRule type="expression" dxfId="17368" priority="23684" stopIfTrue="1">
      <formula>INDIRECT("E"&amp;ROW())="On hold"</formula>
    </cfRule>
    <cfRule type="expression" dxfId="17367" priority="23685" stopIfTrue="1">
      <formula>INDIRECT("E"&amp;ROW())="Handed Over"</formula>
    </cfRule>
    <cfRule type="expression" dxfId="17366" priority="23686" stopIfTrue="1">
      <formula>INDIRECT("E"&amp;ROW())="Fitted"</formula>
    </cfRule>
    <cfRule type="expression" dxfId="17365" priority="23687" stopIfTrue="1">
      <formula>INDIRECT("E"&amp;ROW())="Booked to fit"</formula>
    </cfRule>
    <cfRule type="expression" dxfId="17364" priority="23688" stopIfTrue="1">
      <formula>INDIRECT("E"&amp;ROW())="Delivered To Depot/Container"</formula>
    </cfRule>
    <cfRule type="expression" dxfId="17363" priority="23689" stopIfTrue="1">
      <formula>INDIRECT("E"&amp;ROW())="Called Off"</formula>
    </cfRule>
    <cfRule type="expression" dxfId="17362" priority="23690" stopIfTrue="1">
      <formula>INDIRECT("E"&amp;ROW())="Await Client Approval"</formula>
    </cfRule>
    <cfRule type="expression" dxfId="17361" priority="23691" stopIfTrue="1">
      <formula>INDIRECT("E"&amp;ROW())="SCOPE SURVEY"</formula>
    </cfRule>
    <cfRule type="expression" dxfId="17360" priority="23692" stopIfTrue="1">
      <formula>INDIRECT("E"&amp;ROW())="Priced"</formula>
    </cfRule>
    <cfRule type="expression" dxfId="17359" priority="23693" stopIfTrue="1">
      <formula>INDIRECT("E"&amp;ROW())="Sent for pricing"</formula>
    </cfRule>
    <cfRule type="expression" dxfId="17358" priority="23694" stopIfTrue="1">
      <formula>INDIRECT("E"&amp;ROW())="Await"</formula>
    </cfRule>
    <cfRule type="expression" dxfId="17357" priority="23695" stopIfTrue="1">
      <formula>INDIRECT("E"&amp;ROW())="CLEANSED"</formula>
    </cfRule>
    <cfRule type="expression" dxfId="17356" priority="23696" stopIfTrue="1">
      <formula>INDIRECT("E"&amp;ROW())="PM TO CLEANSE"</formula>
    </cfRule>
    <cfRule type="expression" dxfId="17355" priority="23697" stopIfTrue="1">
      <formula>INDIRECT("E"&amp;ROW())="Survey Received"</formula>
    </cfRule>
    <cfRule type="expression" dxfId="17354" priority="23698" stopIfTrue="1">
      <formula>INDIRECT("E"&amp;ROW())="Survey Booked"</formula>
    </cfRule>
  </conditionalFormatting>
  <conditionalFormatting sqref="H647">
    <cfRule type="expression" dxfId="17353" priority="11229" stopIfTrue="1">
      <formula>INDIRECT("E"&amp;ROW())="Supply Only"</formula>
    </cfRule>
    <cfRule type="expression" dxfId="17352" priority="11230" stopIfTrue="1">
      <formula>INDIRECT("E"&amp;ROW())="Part Fitted"</formula>
    </cfRule>
    <cfRule type="expression" dxfId="17351" priority="11231" stopIfTrue="1">
      <formula>INDIRECT("E"&amp;ROW())="confirmed"</formula>
    </cfRule>
    <cfRule type="expression" dxfId="17350" priority="11232" stopIfTrue="1">
      <formula>INDIRECT("E"&amp;ROW())="Duplicate"</formula>
    </cfRule>
    <cfRule type="expression" dxfId="17349" priority="11233" stopIfTrue="1">
      <formula>INDIRECT("E"&amp;ROW())="Handed Back"</formula>
    </cfRule>
    <cfRule type="expression" dxfId="17348" priority="11234" stopIfTrue="1">
      <formula>INDIRECT("E"&amp;ROW())="Refusal"</formula>
    </cfRule>
    <cfRule type="expression" dxfId="17347" priority="11235" stopIfTrue="1">
      <formula>INDIRECT("E"&amp;ROW())="No Access install"</formula>
    </cfRule>
    <cfRule type="expression" dxfId="17346" priority="11236" stopIfTrue="1">
      <formula>INDIRECT("E"&amp;ROW())="No Access survey"</formula>
    </cfRule>
    <cfRule type="expression" dxfId="17345" priority="11237" stopIfTrue="1">
      <formula>INDIRECT("E"&amp;ROW())="NWR"</formula>
    </cfRule>
    <cfRule type="expression" dxfId="17344" priority="11238" stopIfTrue="1">
      <formula>INDIRECT("E"&amp;ROW())="Cancelled"</formula>
    </cfRule>
    <cfRule type="expression" dxfId="17343" priority="11239" stopIfTrue="1">
      <formula>INDIRECT("E"&amp;ROW())="On hold"</formula>
    </cfRule>
    <cfRule type="expression" dxfId="17342" priority="11240" stopIfTrue="1">
      <formula>INDIRECT("E"&amp;ROW())="Handed Over"</formula>
    </cfRule>
    <cfRule type="expression" dxfId="17341" priority="11241" stopIfTrue="1">
      <formula>INDIRECT("E"&amp;ROW())="Fitted"</formula>
    </cfRule>
    <cfRule type="expression" dxfId="17340" priority="11242" stopIfTrue="1">
      <formula>INDIRECT("E"&amp;ROW())="Booked to fit"</formula>
    </cfRule>
    <cfRule type="expression" dxfId="17339" priority="11243" stopIfTrue="1">
      <formula>INDIRECT("E"&amp;ROW())="Delivered To Depot/Container"</formula>
    </cfRule>
    <cfRule type="expression" dxfId="17338" priority="11244" stopIfTrue="1">
      <formula>INDIRECT("E"&amp;ROW())="Called Off"</formula>
    </cfRule>
    <cfRule type="expression" dxfId="17337" priority="11245" stopIfTrue="1">
      <formula>INDIRECT("E"&amp;ROW())="Await Client Approval"</formula>
    </cfRule>
    <cfRule type="expression" dxfId="17336" priority="11246" stopIfTrue="1">
      <formula>INDIRECT("E"&amp;ROW())="SCOPE SURVEY"</formula>
    </cfRule>
    <cfRule type="expression" dxfId="17335" priority="11247" stopIfTrue="1">
      <formula>INDIRECT("E"&amp;ROW())="Priced"</formula>
    </cfRule>
    <cfRule type="expression" dxfId="17334" priority="11248" stopIfTrue="1">
      <formula>INDIRECT("E"&amp;ROW())="Sent for pricing"</formula>
    </cfRule>
    <cfRule type="expression" dxfId="17333" priority="11249" stopIfTrue="1">
      <formula>INDIRECT("E"&amp;ROW())="Await"</formula>
    </cfRule>
    <cfRule type="expression" dxfId="17332" priority="11250" stopIfTrue="1">
      <formula>INDIRECT("E"&amp;ROW())="CLEANSED"</formula>
    </cfRule>
    <cfRule type="expression" dxfId="17331" priority="11251" stopIfTrue="1">
      <formula>INDIRECT("E"&amp;ROW())="PM TO CLEANSE"</formula>
    </cfRule>
    <cfRule type="expression" dxfId="17330" priority="11252" stopIfTrue="1">
      <formula>INDIRECT("E"&amp;ROW())="Survey Received"</formula>
    </cfRule>
    <cfRule type="expression" dxfId="17329" priority="11253" stopIfTrue="1">
      <formula>INDIRECT("E"&amp;ROW())="Survey Booked"</formula>
    </cfRule>
  </conditionalFormatting>
  <conditionalFormatting sqref="H49:I49">
    <cfRule type="expression" dxfId="17328" priority="25562">
      <formula>INDIRECT("D"&amp;ROW())="Yes"</formula>
    </cfRule>
    <cfRule type="expression" dxfId="17327" priority="25563" stopIfTrue="1">
      <formula>INDIRECT("E"&amp;ROW())="Recall Required"</formula>
    </cfRule>
    <cfRule type="expression" dxfId="17326" priority="25564" stopIfTrue="1">
      <formula>INDIRECT("E"&amp;ROW())="Supply Only"</formula>
    </cfRule>
    <cfRule type="expression" dxfId="17325" priority="25565" stopIfTrue="1">
      <formula>INDIRECT("E"&amp;ROW())="Part Fitted"</formula>
    </cfRule>
    <cfRule type="expression" dxfId="17324" priority="25566" stopIfTrue="1">
      <formula>INDIRECT("E"&amp;ROW())="confirmed"</formula>
    </cfRule>
    <cfRule type="expression" dxfId="17323" priority="25567" stopIfTrue="1">
      <formula>INDIRECT("E"&amp;ROW())="Duplicate"</formula>
    </cfRule>
    <cfRule type="expression" dxfId="17322" priority="25568" stopIfTrue="1">
      <formula>INDIRECT("E"&amp;ROW())="Handed Back"</formula>
    </cfRule>
    <cfRule type="expression" dxfId="17321" priority="25569" stopIfTrue="1">
      <formula>INDIRECT("E"&amp;ROW())="Refusal"</formula>
    </cfRule>
    <cfRule type="expression" dxfId="17320" priority="25570" stopIfTrue="1">
      <formula>INDIRECT("E"&amp;ROW())="No Access install"</formula>
    </cfRule>
    <cfRule type="expression" dxfId="17319" priority="25571" stopIfTrue="1">
      <formula>INDIRECT("E"&amp;ROW())="No Access survey"</formula>
    </cfRule>
    <cfRule type="expression" dxfId="17318" priority="25572" stopIfTrue="1">
      <formula>INDIRECT("E"&amp;ROW())="NWR"</formula>
    </cfRule>
    <cfRule type="expression" dxfId="17317" priority="25573" stopIfTrue="1">
      <formula>INDIRECT("E"&amp;ROW())="Cancelled"</formula>
    </cfRule>
    <cfRule type="expression" dxfId="17316" priority="25574" stopIfTrue="1">
      <formula>INDIRECT("E"&amp;ROW())="On hold"</formula>
    </cfRule>
    <cfRule type="expression" dxfId="17315" priority="25575" stopIfTrue="1">
      <formula>INDIRECT("E"&amp;ROW())="Handed Over"</formula>
    </cfRule>
    <cfRule type="expression" dxfId="17314" priority="25576" stopIfTrue="1">
      <formula>INDIRECT("E"&amp;ROW())="Fitted"</formula>
    </cfRule>
    <cfRule type="expression" dxfId="17313" priority="25577" stopIfTrue="1">
      <formula>INDIRECT("E"&amp;ROW())="Booked to fit"</formula>
    </cfRule>
    <cfRule type="expression" dxfId="17312" priority="25578" stopIfTrue="1">
      <formula>INDIRECT("E"&amp;ROW())="Delivered To Depot/Container"</formula>
    </cfRule>
    <cfRule type="expression" dxfId="17311" priority="25579" stopIfTrue="1">
      <formula>INDIRECT("E"&amp;ROW())="Called Off"</formula>
    </cfRule>
    <cfRule type="expression" dxfId="17310" priority="25580" stopIfTrue="1">
      <formula>INDIRECT("E"&amp;ROW())="Await Client Approval"</formula>
    </cfRule>
    <cfRule type="expression" dxfId="17309" priority="25581" stopIfTrue="1">
      <formula>INDIRECT("E"&amp;ROW())="SCOPE SURVEY"</formula>
    </cfRule>
    <cfRule type="expression" dxfId="17308" priority="25582" stopIfTrue="1">
      <formula>INDIRECT("E"&amp;ROW())="Priced"</formula>
    </cfRule>
    <cfRule type="expression" dxfId="17307" priority="25583" stopIfTrue="1">
      <formula>INDIRECT("E"&amp;ROW())="Sent for pricing"</formula>
    </cfRule>
    <cfRule type="expression" dxfId="17306" priority="25584" stopIfTrue="1">
      <formula>INDIRECT("E"&amp;ROW())="Await"</formula>
    </cfRule>
    <cfRule type="expression" dxfId="17305" priority="25585" stopIfTrue="1">
      <formula>INDIRECT("E"&amp;ROW())="CLEANSED"</formula>
    </cfRule>
    <cfRule type="expression" dxfId="17304" priority="25586" stopIfTrue="1">
      <formula>INDIRECT("E"&amp;ROW())="PM TO CLEANSE"</formula>
    </cfRule>
    <cfRule type="expression" dxfId="17303" priority="25587" stopIfTrue="1">
      <formula>INDIRECT("E"&amp;ROW())="Survey Received"</formula>
    </cfRule>
    <cfRule type="expression" dxfId="17302" priority="25588" stopIfTrue="1">
      <formula>INDIRECT("E"&amp;ROW())="Survey Booked"</formula>
    </cfRule>
  </conditionalFormatting>
  <conditionalFormatting sqref="H647:I647">
    <cfRule type="expression" dxfId="17301" priority="11173">
      <formula>INDIRECT("D"&amp;ROW())="Yes"</formula>
    </cfRule>
    <cfRule type="expression" dxfId="17300" priority="11200" stopIfTrue="1">
      <formula>INDIRECT("E"&amp;ROW())="Recall Required"</formula>
    </cfRule>
  </conditionalFormatting>
  <conditionalFormatting sqref="I3:I11">
    <cfRule type="expression" dxfId="17299" priority="25697">
      <formula>INDIRECT("D"&amp;ROW())="Yes"</formula>
    </cfRule>
    <cfRule type="expression" dxfId="17298" priority="25698" stopIfTrue="1">
      <formula>INDIRECT("E"&amp;ROW())="Recall Required"</formula>
    </cfRule>
    <cfRule type="expression" dxfId="17297" priority="25699" stopIfTrue="1">
      <formula>INDIRECT("E"&amp;ROW())="Supply Only"</formula>
    </cfRule>
    <cfRule type="expression" dxfId="17296" priority="25700" stopIfTrue="1">
      <formula>INDIRECT("E"&amp;ROW())="Part Fitted"</formula>
    </cfRule>
    <cfRule type="expression" dxfId="17295" priority="25701" stopIfTrue="1">
      <formula>INDIRECT("E"&amp;ROW())="confirmed"</formula>
    </cfRule>
    <cfRule type="expression" dxfId="17294" priority="25702" stopIfTrue="1">
      <formula>INDIRECT("E"&amp;ROW())="Duplicate"</formula>
    </cfRule>
    <cfRule type="expression" dxfId="17293" priority="25703" stopIfTrue="1">
      <formula>INDIRECT("E"&amp;ROW())="Handed Back"</formula>
    </cfRule>
    <cfRule type="expression" dxfId="17292" priority="25704" stopIfTrue="1">
      <formula>INDIRECT("E"&amp;ROW())="Refusal"</formula>
    </cfRule>
    <cfRule type="expression" dxfId="17291" priority="25705" stopIfTrue="1">
      <formula>INDIRECT("E"&amp;ROW())="No Access install"</formula>
    </cfRule>
    <cfRule type="expression" dxfId="17290" priority="25706" stopIfTrue="1">
      <formula>INDIRECT("E"&amp;ROW())="No Access survey"</formula>
    </cfRule>
    <cfRule type="expression" dxfId="17289" priority="25707" stopIfTrue="1">
      <formula>INDIRECT("E"&amp;ROW())="NWR"</formula>
    </cfRule>
    <cfRule type="expression" dxfId="17288" priority="25708" stopIfTrue="1">
      <formula>INDIRECT("E"&amp;ROW())="Cancelled"</formula>
    </cfRule>
    <cfRule type="expression" dxfId="17287" priority="25709" stopIfTrue="1">
      <formula>INDIRECT("E"&amp;ROW())="On hold"</formula>
    </cfRule>
    <cfRule type="expression" dxfId="17286" priority="25710" stopIfTrue="1">
      <formula>INDIRECT("E"&amp;ROW())="Handed Over"</formula>
    </cfRule>
    <cfRule type="expression" dxfId="17285" priority="25711" stopIfTrue="1">
      <formula>INDIRECT("E"&amp;ROW())="Fitted"</formula>
    </cfRule>
    <cfRule type="expression" dxfId="17284" priority="25712" stopIfTrue="1">
      <formula>INDIRECT("E"&amp;ROW())="Booked to fit"</formula>
    </cfRule>
    <cfRule type="expression" dxfId="17283" priority="25713" stopIfTrue="1">
      <formula>INDIRECT("E"&amp;ROW())="Delivered To Depot/Container"</formula>
    </cfRule>
    <cfRule type="expression" dxfId="17282" priority="25714" stopIfTrue="1">
      <formula>INDIRECT("E"&amp;ROW())="Called Off"</formula>
    </cfRule>
    <cfRule type="expression" dxfId="17281" priority="25715" stopIfTrue="1">
      <formula>INDIRECT("E"&amp;ROW())="Await Client Approval"</formula>
    </cfRule>
    <cfRule type="expression" dxfId="17280" priority="25716" stopIfTrue="1">
      <formula>INDIRECT("E"&amp;ROW())="SCOPE SURVEY"</formula>
    </cfRule>
    <cfRule type="expression" dxfId="17279" priority="25717" stopIfTrue="1">
      <formula>INDIRECT("E"&amp;ROW())="Priced"</formula>
    </cfRule>
    <cfRule type="expression" dxfId="17278" priority="25718" stopIfTrue="1">
      <formula>INDIRECT("E"&amp;ROW())="Sent for pricing"</formula>
    </cfRule>
    <cfRule type="expression" dxfId="17277" priority="25719" stopIfTrue="1">
      <formula>INDIRECT("E"&amp;ROW())="Await"</formula>
    </cfRule>
    <cfRule type="expression" dxfId="17276" priority="25720" stopIfTrue="1">
      <formula>INDIRECT("E"&amp;ROW())="CLEANSED"</formula>
    </cfRule>
    <cfRule type="expression" dxfId="17275" priority="25721" stopIfTrue="1">
      <formula>INDIRECT("E"&amp;ROW())="PM TO CLEANSE"</formula>
    </cfRule>
    <cfRule type="expression" dxfId="17274" priority="25722" stopIfTrue="1">
      <formula>INDIRECT("E"&amp;ROW())="Survey Received"</formula>
    </cfRule>
    <cfRule type="expression" dxfId="17273" priority="25723" stopIfTrue="1">
      <formula>INDIRECT("E"&amp;ROW())="Survey Booked"</formula>
    </cfRule>
  </conditionalFormatting>
  <conditionalFormatting sqref="I161:I170">
    <cfRule type="expression" dxfId="17272" priority="18731">
      <formula>INDIRECT("D"&amp;ROW())="Yes"</formula>
    </cfRule>
    <cfRule type="expression" dxfId="17271" priority="18732" stopIfTrue="1">
      <formula>INDIRECT("E"&amp;ROW())="Recall Required"</formula>
    </cfRule>
    <cfRule type="expression" dxfId="17270" priority="18733" stopIfTrue="1">
      <formula>INDIRECT("E"&amp;ROW())="Supply Only"</formula>
    </cfRule>
    <cfRule type="expression" dxfId="17269" priority="18734" stopIfTrue="1">
      <formula>INDIRECT("E"&amp;ROW())="Part Fitted"</formula>
    </cfRule>
    <cfRule type="expression" dxfId="17268" priority="18735" stopIfTrue="1">
      <formula>INDIRECT("E"&amp;ROW())="confirmed"</formula>
    </cfRule>
    <cfRule type="expression" dxfId="17267" priority="18736" stopIfTrue="1">
      <formula>INDIRECT("E"&amp;ROW())="Duplicate"</formula>
    </cfRule>
    <cfRule type="expression" dxfId="17266" priority="18737" stopIfTrue="1">
      <formula>INDIRECT("E"&amp;ROW())="Handed Back"</formula>
    </cfRule>
    <cfRule type="expression" dxfId="17265" priority="18738" stopIfTrue="1">
      <formula>INDIRECT("E"&amp;ROW())="Refusal"</formula>
    </cfRule>
    <cfRule type="expression" dxfId="17264" priority="18739" stopIfTrue="1">
      <formula>INDIRECT("E"&amp;ROW())="No Access install"</formula>
    </cfRule>
    <cfRule type="expression" dxfId="17263" priority="18740" stopIfTrue="1">
      <formula>INDIRECT("E"&amp;ROW())="No Access survey"</formula>
    </cfRule>
    <cfRule type="expression" dxfId="17262" priority="18741" stopIfTrue="1">
      <formula>INDIRECT("E"&amp;ROW())="NWR"</formula>
    </cfRule>
    <cfRule type="expression" dxfId="17261" priority="18742" stopIfTrue="1">
      <formula>INDIRECT("E"&amp;ROW())="Cancelled"</formula>
    </cfRule>
    <cfRule type="expression" dxfId="17260" priority="18743" stopIfTrue="1">
      <formula>INDIRECT("E"&amp;ROW())="On hold"</formula>
    </cfRule>
    <cfRule type="expression" dxfId="17259" priority="18744" stopIfTrue="1">
      <formula>INDIRECT("E"&amp;ROW())="Handed Over"</formula>
    </cfRule>
    <cfRule type="expression" dxfId="17258" priority="18745" stopIfTrue="1">
      <formula>INDIRECT("E"&amp;ROW())="Fitted"</formula>
    </cfRule>
    <cfRule type="expression" dxfId="17257" priority="18746" stopIfTrue="1">
      <formula>INDIRECT("E"&amp;ROW())="Booked to fit"</formula>
    </cfRule>
    <cfRule type="expression" dxfId="17256" priority="18747" stopIfTrue="1">
      <formula>INDIRECT("E"&amp;ROW())="Delivered To Depot/Container"</formula>
    </cfRule>
    <cfRule type="expression" dxfId="17255" priority="18748" stopIfTrue="1">
      <formula>INDIRECT("E"&amp;ROW())="Called Off"</formula>
    </cfRule>
    <cfRule type="expression" dxfId="17254" priority="18749" stopIfTrue="1">
      <formula>INDIRECT("E"&amp;ROW())="Await Client Approval"</formula>
    </cfRule>
    <cfRule type="expression" dxfId="17253" priority="18750" stopIfTrue="1">
      <formula>INDIRECT("E"&amp;ROW())="SCOPE SURVEY"</formula>
    </cfRule>
    <cfRule type="expression" dxfId="17252" priority="18751" stopIfTrue="1">
      <formula>INDIRECT("E"&amp;ROW())="Priced"</formula>
    </cfRule>
    <cfRule type="expression" dxfId="17251" priority="18752" stopIfTrue="1">
      <formula>INDIRECT("E"&amp;ROW())="Sent for pricing"</formula>
    </cfRule>
    <cfRule type="expression" dxfId="17250" priority="18753" stopIfTrue="1">
      <formula>INDIRECT("E"&amp;ROW())="Await"</formula>
    </cfRule>
    <cfRule type="expression" dxfId="17249" priority="18754" stopIfTrue="1">
      <formula>INDIRECT("E"&amp;ROW())="CLEANSED"</formula>
    </cfRule>
    <cfRule type="expression" dxfId="17248" priority="18755" stopIfTrue="1">
      <formula>INDIRECT("E"&amp;ROW())="PM TO CLEANSE"</formula>
    </cfRule>
    <cfRule type="expression" dxfId="17247" priority="18756" stopIfTrue="1">
      <formula>INDIRECT("E"&amp;ROW())="Survey Received"</formula>
    </cfRule>
    <cfRule type="expression" dxfId="17246" priority="18757" stopIfTrue="1">
      <formula>INDIRECT("E"&amp;ROW())="Survey Booked"</formula>
    </cfRule>
  </conditionalFormatting>
  <conditionalFormatting sqref="I183:I192 A206:H210 I223:I231 I244:I256 A261:I261 A266:I266 A379:H380 I270:I280">
    <cfRule type="expression" dxfId="17245" priority="19679" stopIfTrue="1">
      <formula>INDIRECT("E"&amp;ROW())="Part Fitted"</formula>
    </cfRule>
  </conditionalFormatting>
  <conditionalFormatting sqref="I183:I192 A206:H210 I223:I231 I244:I256 A261:I261 A266:I266 I270:I280 A379:H380 I313:I314">
    <cfRule type="expression" dxfId="17244" priority="19689" stopIfTrue="1">
      <formula>INDIRECT("E"&amp;ROW())="Handed Over"</formula>
    </cfRule>
  </conditionalFormatting>
  <conditionalFormatting sqref="I183:I192 A206:H210 I223:I231 I244:I256 A261:I261 A266:I266 I270:I280 A379:H380">
    <cfRule type="expression" dxfId="17243" priority="19680" stopIfTrue="1">
      <formula>INDIRECT("E"&amp;ROW())="confirmed"</formula>
    </cfRule>
    <cfRule type="expression" dxfId="17242" priority="19681" stopIfTrue="1">
      <formula>INDIRECT("E"&amp;ROW())="Duplicate"</formula>
    </cfRule>
    <cfRule type="expression" dxfId="17241" priority="19682" stopIfTrue="1">
      <formula>INDIRECT("E"&amp;ROW())="Handed Back"</formula>
    </cfRule>
    <cfRule type="expression" dxfId="17240" priority="19683" stopIfTrue="1">
      <formula>INDIRECT("E"&amp;ROW())="Refusal"</formula>
    </cfRule>
    <cfRule type="expression" dxfId="17239" priority="19684" stopIfTrue="1">
      <formula>INDIRECT("E"&amp;ROW())="No Access install"</formula>
    </cfRule>
    <cfRule type="expression" dxfId="17238" priority="19685" stopIfTrue="1">
      <formula>INDIRECT("E"&amp;ROW())="No Access survey"</formula>
    </cfRule>
    <cfRule type="expression" dxfId="17237" priority="19686" stopIfTrue="1">
      <formula>INDIRECT("E"&amp;ROW())="NWR"</formula>
    </cfRule>
    <cfRule type="expression" dxfId="17236" priority="19687" stopIfTrue="1">
      <formula>INDIRECT("E"&amp;ROW())="Cancelled"</formula>
    </cfRule>
    <cfRule type="expression" dxfId="17235" priority="19688" stopIfTrue="1">
      <formula>INDIRECT("E"&amp;ROW())="On hold"</formula>
    </cfRule>
  </conditionalFormatting>
  <conditionalFormatting sqref="I244:I256 A261:I261 A266:I266 A206:H210 I223:I231 A379:H380 I183:I192">
    <cfRule type="expression" dxfId="17234" priority="19678" stopIfTrue="1">
      <formula>INDIRECT("E"&amp;ROW())="Supply Only"</formula>
    </cfRule>
  </conditionalFormatting>
  <conditionalFormatting sqref="I244:I256 A261:I261 A266:I266">
    <cfRule type="expression" dxfId="17233" priority="19677" stopIfTrue="1">
      <formula>INDIRECT("E"&amp;ROW())="Recall Required"</formula>
    </cfRule>
  </conditionalFormatting>
  <conditionalFormatting sqref="I325:I345 A326:H327 A348:H354 I349 A357:H363 I366:I372">
    <cfRule type="expression" dxfId="17232" priority="16229" stopIfTrue="1">
      <formula>INDIRECT("E"&amp;ROW())="No Access survey"</formula>
    </cfRule>
    <cfRule type="expression" dxfId="17231" priority="16230" stopIfTrue="1">
      <formula>INDIRECT("E"&amp;ROW())="NWR"</formula>
    </cfRule>
    <cfRule type="expression" dxfId="17230" priority="16231" stopIfTrue="1">
      <formula>INDIRECT("E"&amp;ROW())="Cancelled"</formula>
    </cfRule>
    <cfRule type="expression" dxfId="17229" priority="16232" stopIfTrue="1">
      <formula>INDIRECT("E"&amp;ROW())="On hold"</formula>
    </cfRule>
  </conditionalFormatting>
  <conditionalFormatting sqref="I327 I348:I354">
    <cfRule type="expression" dxfId="17228" priority="16004">
      <formula>INDIRECT("D"&amp;ROW())="Yes"</formula>
    </cfRule>
    <cfRule type="expression" dxfId="17227" priority="16005" stopIfTrue="1">
      <formula>INDIRECT("E"&amp;ROW())="Recall Required"</formula>
    </cfRule>
    <cfRule type="expression" dxfId="17226" priority="16006" stopIfTrue="1">
      <formula>INDIRECT("E"&amp;ROW())="Supply Only"</formula>
    </cfRule>
    <cfRule type="expression" dxfId="17225" priority="16007" stopIfTrue="1">
      <formula>INDIRECT("E"&amp;ROW())="Part Fitted"</formula>
    </cfRule>
    <cfRule type="expression" dxfId="17224" priority="16008" stopIfTrue="1">
      <formula>INDIRECT("E"&amp;ROW())="confirmed"</formula>
    </cfRule>
    <cfRule type="expression" dxfId="17223" priority="16009" stopIfTrue="1">
      <formula>INDIRECT("E"&amp;ROW())="Duplicate"</formula>
    </cfRule>
    <cfRule type="expression" dxfId="17222" priority="16010" stopIfTrue="1">
      <formula>INDIRECT("E"&amp;ROW())="Handed Back"</formula>
    </cfRule>
    <cfRule type="expression" dxfId="17221" priority="16011" stopIfTrue="1">
      <formula>INDIRECT("E"&amp;ROW())="Refusal"</formula>
    </cfRule>
    <cfRule type="expression" dxfId="17220" priority="16012" stopIfTrue="1">
      <formula>INDIRECT("E"&amp;ROW())="No Access install"</formula>
    </cfRule>
    <cfRule type="expression" dxfId="17219" priority="16013" stopIfTrue="1">
      <formula>INDIRECT("E"&amp;ROW())="No Access survey"</formula>
    </cfRule>
    <cfRule type="expression" dxfId="17218" priority="16014" stopIfTrue="1">
      <formula>INDIRECT("E"&amp;ROW())="NWR"</formula>
    </cfRule>
    <cfRule type="expression" dxfId="17217" priority="16015" stopIfTrue="1">
      <formula>INDIRECT("E"&amp;ROW())="Cancelled"</formula>
    </cfRule>
    <cfRule type="expression" dxfId="17216" priority="16016" stopIfTrue="1">
      <formula>INDIRECT("E"&amp;ROW())="On hold"</formula>
    </cfRule>
    <cfRule type="expression" dxfId="17215" priority="16017" stopIfTrue="1">
      <formula>INDIRECT("E"&amp;ROW())="Handed Over"</formula>
    </cfRule>
  </conditionalFormatting>
  <conditionalFormatting sqref="I357:I362">
    <cfRule type="expression" dxfId="17214" priority="16003" stopIfTrue="1">
      <formula>INDIRECT("E"&amp;ROW())="Survey Booked"</formula>
    </cfRule>
  </conditionalFormatting>
  <conditionalFormatting sqref="I357:I363">
    <cfRule type="expression" dxfId="17213" priority="15977">
      <formula>INDIRECT("D"&amp;ROW())="Yes"</formula>
    </cfRule>
    <cfRule type="expression" dxfId="17212" priority="15978" stopIfTrue="1">
      <formula>INDIRECT("E"&amp;ROW())="Recall Required"</formula>
    </cfRule>
    <cfRule type="expression" dxfId="17211" priority="15979" stopIfTrue="1">
      <formula>INDIRECT("E"&amp;ROW())="Supply Only"</formula>
    </cfRule>
    <cfRule type="expression" dxfId="17210" priority="15980" stopIfTrue="1">
      <formula>INDIRECT("E"&amp;ROW())="Part Fitted"</formula>
    </cfRule>
    <cfRule type="expression" dxfId="17209" priority="15981" stopIfTrue="1">
      <formula>INDIRECT("E"&amp;ROW())="confirmed"</formula>
    </cfRule>
    <cfRule type="expression" dxfId="17208" priority="15982" stopIfTrue="1">
      <formula>INDIRECT("E"&amp;ROW())="Duplicate"</formula>
    </cfRule>
    <cfRule type="expression" dxfId="17207" priority="15983" stopIfTrue="1">
      <formula>INDIRECT("E"&amp;ROW())="Handed Back"</formula>
    </cfRule>
    <cfRule type="expression" dxfId="17206" priority="15984" stopIfTrue="1">
      <formula>INDIRECT("E"&amp;ROW())="Refusal"</formula>
    </cfRule>
    <cfRule type="expression" dxfId="17205" priority="15985" stopIfTrue="1">
      <formula>INDIRECT("E"&amp;ROW())="No Access install"</formula>
    </cfRule>
    <cfRule type="expression" dxfId="17204" priority="15986" stopIfTrue="1">
      <formula>INDIRECT("E"&amp;ROW())="No Access survey"</formula>
    </cfRule>
    <cfRule type="expression" dxfId="17203" priority="15987" stopIfTrue="1">
      <formula>INDIRECT("E"&amp;ROW())="NWR"</formula>
    </cfRule>
    <cfRule type="expression" dxfId="17202" priority="15988" stopIfTrue="1">
      <formula>INDIRECT("E"&amp;ROW())="Cancelled"</formula>
    </cfRule>
    <cfRule type="expression" dxfId="17201" priority="15989" stopIfTrue="1">
      <formula>INDIRECT("E"&amp;ROW())="On hold"</formula>
    </cfRule>
    <cfRule type="expression" dxfId="17200" priority="15990" stopIfTrue="1">
      <formula>INDIRECT("E"&amp;ROW())="Handed Over"</formula>
    </cfRule>
    <cfRule type="expression" dxfId="17199" priority="15991" stopIfTrue="1">
      <formula>INDIRECT("E"&amp;ROW())="Fitted"</formula>
    </cfRule>
    <cfRule type="expression" dxfId="17198" priority="15992" stopIfTrue="1">
      <formula>INDIRECT("E"&amp;ROW())="Booked to fit"</formula>
    </cfRule>
    <cfRule type="expression" dxfId="17197" priority="15993" stopIfTrue="1">
      <formula>INDIRECT("E"&amp;ROW())="Delivered To Depot/Container"</formula>
    </cfRule>
    <cfRule type="expression" dxfId="17196" priority="15994" stopIfTrue="1">
      <formula>INDIRECT("E"&amp;ROW())="Called Off"</formula>
    </cfRule>
    <cfRule type="expression" dxfId="17195" priority="15995" stopIfTrue="1">
      <formula>INDIRECT("E"&amp;ROW())="Await Client Approval"</formula>
    </cfRule>
    <cfRule type="expression" dxfId="17194" priority="15996" stopIfTrue="1">
      <formula>INDIRECT("E"&amp;ROW())="SCOPE SURVEY"</formula>
    </cfRule>
    <cfRule type="expression" dxfId="17193" priority="15997" stopIfTrue="1">
      <formula>INDIRECT("E"&amp;ROW())="Priced"</formula>
    </cfRule>
    <cfRule type="expression" dxfId="17192" priority="15998" stopIfTrue="1">
      <formula>INDIRECT("E"&amp;ROW())="Sent for pricing"</formula>
    </cfRule>
    <cfRule type="expression" dxfId="17191" priority="15999" stopIfTrue="1">
      <formula>INDIRECT("E"&amp;ROW())="Await"</formula>
    </cfRule>
    <cfRule type="expression" dxfId="17190" priority="16000" stopIfTrue="1">
      <formula>INDIRECT("E"&amp;ROW())="CLEANSED"</formula>
    </cfRule>
    <cfRule type="expression" dxfId="17189" priority="16001" stopIfTrue="1">
      <formula>INDIRECT("E"&amp;ROW())="PM TO CLEANSE"</formula>
    </cfRule>
    <cfRule type="expression" dxfId="17188" priority="16002" stopIfTrue="1">
      <formula>INDIRECT("E"&amp;ROW())="Survey Received"</formula>
    </cfRule>
  </conditionalFormatting>
  <conditionalFormatting sqref="I366:I372 E142">
    <cfRule type="expression" dxfId="17187" priority="19460">
      <formula>INDIRECT("D"&amp;ROW())="Yes"</formula>
    </cfRule>
  </conditionalFormatting>
  <conditionalFormatting sqref="I415">
    <cfRule type="expression" dxfId="17186" priority="14848" stopIfTrue="1">
      <formula>INDIRECT("E"&amp;ROW())="Handed Back"</formula>
    </cfRule>
    <cfRule type="expression" dxfId="17185" priority="14849" stopIfTrue="1">
      <formula>INDIRECT("E"&amp;ROW())="Refusal"</formula>
    </cfRule>
    <cfRule type="expression" dxfId="17184" priority="14850" stopIfTrue="1">
      <formula>INDIRECT("E"&amp;ROW())="No Access install"</formula>
    </cfRule>
    <cfRule type="expression" dxfId="17183" priority="14851" stopIfTrue="1">
      <formula>INDIRECT("E"&amp;ROW())="No Access survey"</formula>
    </cfRule>
    <cfRule type="expression" dxfId="17182" priority="14852" stopIfTrue="1">
      <formula>INDIRECT("E"&amp;ROW())="NWR"</formula>
    </cfRule>
    <cfRule type="expression" dxfId="17181" priority="14853" stopIfTrue="1">
      <formula>INDIRECT("E"&amp;ROW())="Cancelled"</formula>
    </cfRule>
    <cfRule type="expression" dxfId="17180" priority="14854" stopIfTrue="1">
      <formula>INDIRECT("E"&amp;ROW())="On hold"</formula>
    </cfRule>
    <cfRule type="expression" dxfId="17179" priority="14855" stopIfTrue="1">
      <formula>INDIRECT("E"&amp;ROW())="Handed Over"</formula>
    </cfRule>
    <cfRule type="expression" dxfId="17178" priority="14856" stopIfTrue="1">
      <formula>INDIRECT("E"&amp;ROW())="Fitted"</formula>
    </cfRule>
    <cfRule type="expression" dxfId="17177" priority="14857" stopIfTrue="1">
      <formula>INDIRECT("E"&amp;ROW())="Booked to fit"</formula>
    </cfRule>
    <cfRule type="expression" dxfId="17176" priority="14858" stopIfTrue="1">
      <formula>INDIRECT("E"&amp;ROW())="Delivered To Depot/Container"</formula>
    </cfRule>
    <cfRule type="expression" dxfId="17175" priority="14859" stopIfTrue="1">
      <formula>INDIRECT("E"&amp;ROW())="Called Off"</formula>
    </cfRule>
    <cfRule type="expression" dxfId="17174" priority="14860" stopIfTrue="1">
      <formula>INDIRECT("E"&amp;ROW())="Await Client Approval"</formula>
    </cfRule>
    <cfRule type="expression" dxfId="17173" priority="14861" stopIfTrue="1">
      <formula>INDIRECT("E"&amp;ROW())="SCOPE SURVEY"</formula>
    </cfRule>
    <cfRule type="expression" dxfId="17172" priority="14862" stopIfTrue="1">
      <formula>INDIRECT("E"&amp;ROW())="Priced"</formula>
    </cfRule>
    <cfRule type="expression" dxfId="17171" priority="14863" stopIfTrue="1">
      <formula>INDIRECT("E"&amp;ROW())="Sent for pricing"</formula>
    </cfRule>
    <cfRule type="expression" dxfId="17170" priority="14864" stopIfTrue="1">
      <formula>INDIRECT("E"&amp;ROW())="Await"</formula>
    </cfRule>
    <cfRule type="expression" dxfId="17169" priority="14865" stopIfTrue="1">
      <formula>INDIRECT("E"&amp;ROW())="CLEANSED"</formula>
    </cfRule>
    <cfRule type="expression" dxfId="17168" priority="14866" stopIfTrue="1">
      <formula>INDIRECT("E"&amp;ROW())="PM TO CLEANSE"</formula>
    </cfRule>
    <cfRule type="expression" dxfId="17167" priority="14867" stopIfTrue="1">
      <formula>INDIRECT("E"&amp;ROW())="Survey Received"</formula>
    </cfRule>
    <cfRule type="expression" dxfId="17166" priority="14868" stopIfTrue="1">
      <formula>INDIRECT("E"&amp;ROW())="Survey Booked"</formula>
    </cfRule>
  </conditionalFormatting>
  <conditionalFormatting sqref="I415:I424">
    <cfRule type="expression" dxfId="17165" priority="14843" stopIfTrue="1">
      <formula>INDIRECT("E"&amp;ROW())="Recall Required"</formula>
    </cfRule>
    <cfRule type="expression" dxfId="17164" priority="14844" stopIfTrue="1">
      <formula>INDIRECT("E"&amp;ROW())="Supply Only"</formula>
    </cfRule>
    <cfRule type="expression" dxfId="17163" priority="14845" stopIfTrue="1">
      <formula>INDIRECT("E"&amp;ROW())="Part Fitted"</formula>
    </cfRule>
    <cfRule type="expression" dxfId="17162" priority="14846" stopIfTrue="1">
      <formula>INDIRECT("E"&amp;ROW())="confirmed"</formula>
    </cfRule>
    <cfRule type="expression" dxfId="17161" priority="14847" stopIfTrue="1">
      <formula>INDIRECT("E"&amp;ROW())="Duplicate"</formula>
    </cfRule>
  </conditionalFormatting>
  <conditionalFormatting sqref="I416:I424 I428:I438">
    <cfRule type="expression" dxfId="17160" priority="15600" stopIfTrue="1">
      <formula>INDIRECT("E"&amp;ROW())="Supply Only"</formula>
    </cfRule>
    <cfRule type="expression" dxfId="17159" priority="15604" stopIfTrue="1">
      <formula>INDIRECT("E"&amp;ROW())="Handed Back"</formula>
    </cfRule>
    <cfRule type="expression" dxfId="17158" priority="15605" stopIfTrue="1">
      <formula>INDIRECT("E"&amp;ROW())="Refusal"</formula>
    </cfRule>
    <cfRule type="expression" dxfId="17157" priority="15606" stopIfTrue="1">
      <formula>INDIRECT("E"&amp;ROW())="No Access install"</formula>
    </cfRule>
    <cfRule type="expression" dxfId="17156" priority="15613" stopIfTrue="1">
      <formula>INDIRECT("E"&amp;ROW())="Booked to fit"</formula>
    </cfRule>
  </conditionalFormatting>
  <conditionalFormatting sqref="I416:I424 I429:I438">
    <cfRule type="expression" dxfId="17155" priority="15578" stopIfTrue="1">
      <formula>INDIRECT("E"&amp;ROW())="Handed Back"</formula>
    </cfRule>
    <cfRule type="expression" dxfId="17154" priority="15579" stopIfTrue="1">
      <formula>INDIRECT("E"&amp;ROW())="Refusal"</formula>
    </cfRule>
    <cfRule type="expression" dxfId="17153" priority="15580" stopIfTrue="1">
      <formula>INDIRECT("E"&amp;ROW())="No Access install"</formula>
    </cfRule>
    <cfRule type="expression" dxfId="17152" priority="15581" stopIfTrue="1">
      <formula>INDIRECT("E"&amp;ROW())="No Access survey"</formula>
    </cfRule>
    <cfRule type="expression" dxfId="17151" priority="15582" stopIfTrue="1">
      <formula>INDIRECT("E"&amp;ROW())="NWR"</formula>
    </cfRule>
    <cfRule type="expression" dxfId="17150" priority="15583" stopIfTrue="1">
      <formula>INDIRECT("E"&amp;ROW())="Cancelled"</formula>
    </cfRule>
    <cfRule type="expression" dxfId="17149" priority="15584" stopIfTrue="1">
      <formula>INDIRECT("E"&amp;ROW())="On hold"</formula>
    </cfRule>
    <cfRule type="expression" dxfId="17148" priority="15585" stopIfTrue="1">
      <formula>INDIRECT("E"&amp;ROW())="Handed Over"</formula>
    </cfRule>
    <cfRule type="expression" dxfId="17147" priority="15586" stopIfTrue="1">
      <formula>INDIRECT("E"&amp;ROW())="Fitted"</formula>
    </cfRule>
    <cfRule type="expression" dxfId="17146" priority="15587" stopIfTrue="1">
      <formula>INDIRECT("E"&amp;ROW())="Booked to fit"</formula>
    </cfRule>
    <cfRule type="expression" dxfId="17145" priority="15588" stopIfTrue="1">
      <formula>INDIRECT("E"&amp;ROW())="Delivered To Depot/Container"</formula>
    </cfRule>
    <cfRule type="expression" dxfId="17144" priority="15589" stopIfTrue="1">
      <formula>INDIRECT("E"&amp;ROW())="Called Off"</formula>
    </cfRule>
    <cfRule type="expression" dxfId="17143" priority="15590" stopIfTrue="1">
      <formula>INDIRECT("E"&amp;ROW())="Await Client Approval"</formula>
    </cfRule>
    <cfRule type="expression" dxfId="17142" priority="15591" stopIfTrue="1">
      <formula>INDIRECT("E"&amp;ROW())="SCOPE SURVEY"</formula>
    </cfRule>
    <cfRule type="expression" dxfId="17141" priority="15592" stopIfTrue="1">
      <formula>INDIRECT("E"&amp;ROW())="Priced"</formula>
    </cfRule>
    <cfRule type="expression" dxfId="17140" priority="15593" stopIfTrue="1">
      <formula>INDIRECT("E"&amp;ROW())="Sent for pricing"</formula>
    </cfRule>
    <cfRule type="expression" dxfId="17139" priority="15594" stopIfTrue="1">
      <formula>INDIRECT("E"&amp;ROW())="Await"</formula>
    </cfRule>
    <cfRule type="expression" dxfId="17138" priority="15595" stopIfTrue="1">
      <formula>INDIRECT("E"&amp;ROW())="CLEANSED"</formula>
    </cfRule>
    <cfRule type="expression" dxfId="17137" priority="15596" stopIfTrue="1">
      <formula>INDIRECT("E"&amp;ROW())="PM TO CLEANSE"</formula>
    </cfRule>
    <cfRule type="expression" dxfId="17136" priority="15597" stopIfTrue="1">
      <formula>INDIRECT("E"&amp;ROW())="Survey Received"</formula>
    </cfRule>
    <cfRule type="expression" dxfId="17135" priority="15598" stopIfTrue="1">
      <formula>INDIRECT("E"&amp;ROW())="Survey Booked"</formula>
    </cfRule>
    <cfRule type="expression" dxfId="17134" priority="15599" stopIfTrue="1">
      <formula>INDIRECT("E"&amp;ROW())="Recall Required"</formula>
    </cfRule>
    <cfRule type="expression" dxfId="17133" priority="15601" stopIfTrue="1">
      <formula>INDIRECT("E"&amp;ROW())="Part Fitted"</formula>
    </cfRule>
    <cfRule type="expression" dxfId="17132" priority="15602" stopIfTrue="1">
      <formula>INDIRECT("E"&amp;ROW())="confirmed"</formula>
    </cfRule>
    <cfRule type="expression" dxfId="17131" priority="15603" stopIfTrue="1">
      <formula>INDIRECT("E"&amp;ROW())="Duplicate"</formula>
    </cfRule>
    <cfRule type="expression" dxfId="17130" priority="15607" stopIfTrue="1">
      <formula>INDIRECT("E"&amp;ROW())="No Access survey"</formula>
    </cfRule>
    <cfRule type="expression" dxfId="17129" priority="15608" stopIfTrue="1">
      <formula>INDIRECT("E"&amp;ROW())="NWR"</formula>
    </cfRule>
    <cfRule type="expression" dxfId="17128" priority="15609" stopIfTrue="1">
      <formula>INDIRECT("E"&amp;ROW())="Cancelled"</formula>
    </cfRule>
    <cfRule type="expression" dxfId="17127" priority="15610" stopIfTrue="1">
      <formula>INDIRECT("E"&amp;ROW())="On hold"</formula>
    </cfRule>
    <cfRule type="expression" dxfId="17126" priority="15611" stopIfTrue="1">
      <formula>INDIRECT("E"&amp;ROW())="Handed Over"</formula>
    </cfRule>
    <cfRule type="expression" dxfId="17125" priority="15612" stopIfTrue="1">
      <formula>INDIRECT("E"&amp;ROW())="Fitted"</formula>
    </cfRule>
    <cfRule type="expression" dxfId="17124" priority="15614" stopIfTrue="1">
      <formula>INDIRECT("E"&amp;ROW())="Delivered To Depot/Container"</formula>
    </cfRule>
    <cfRule type="expression" dxfId="17123" priority="15615" stopIfTrue="1">
      <formula>INDIRECT("E"&amp;ROW())="Called Off"</formula>
    </cfRule>
    <cfRule type="expression" dxfId="17122" priority="15616" stopIfTrue="1">
      <formula>INDIRECT("E"&amp;ROW())="Await Client Approval"</formula>
    </cfRule>
    <cfRule type="expression" dxfId="17121" priority="15617" stopIfTrue="1">
      <formula>INDIRECT("E"&amp;ROW())="SCOPE SURVEY"</formula>
    </cfRule>
    <cfRule type="expression" dxfId="17120" priority="15618" stopIfTrue="1">
      <formula>INDIRECT("E"&amp;ROW())="Priced"</formula>
    </cfRule>
    <cfRule type="expression" dxfId="17119" priority="15619" stopIfTrue="1">
      <formula>INDIRECT("E"&amp;ROW())="Sent for pricing"</formula>
    </cfRule>
    <cfRule type="expression" dxfId="17118" priority="15620" stopIfTrue="1">
      <formula>INDIRECT("E"&amp;ROW())="Await"</formula>
    </cfRule>
    <cfRule type="expression" dxfId="17117" priority="15621" stopIfTrue="1">
      <formula>INDIRECT("E"&amp;ROW())="CLEANSED"</formula>
    </cfRule>
    <cfRule type="expression" dxfId="17116" priority="15622" stopIfTrue="1">
      <formula>INDIRECT("E"&amp;ROW())="PM TO CLEANSE"</formula>
    </cfRule>
    <cfRule type="expression" dxfId="17115" priority="15623" stopIfTrue="1">
      <formula>INDIRECT("E"&amp;ROW())="Survey Received"</formula>
    </cfRule>
    <cfRule type="expression" dxfId="17114" priority="15624" stopIfTrue="1">
      <formula>INDIRECT("E"&amp;ROW())="Survey Booked"</formula>
    </cfRule>
  </conditionalFormatting>
  <conditionalFormatting sqref="I429:I438 A438:I439">
    <cfRule type="expression" dxfId="17113" priority="15625">
      <formula>INDIRECT("D"&amp;ROW())="Yes"</formula>
    </cfRule>
  </conditionalFormatting>
  <conditionalFormatting sqref="I429:I438">
    <cfRule type="expression" dxfId="17112" priority="15573" stopIfTrue="1">
      <formula>INDIRECT("E"&amp;ROW())="Recall Required"</formula>
    </cfRule>
    <cfRule type="expression" dxfId="17111" priority="15574" stopIfTrue="1">
      <formula>INDIRECT("E"&amp;ROW())="Supply Only"</formula>
    </cfRule>
    <cfRule type="expression" dxfId="17110" priority="15575" stopIfTrue="1">
      <formula>INDIRECT("E"&amp;ROW())="Part Fitted"</formula>
    </cfRule>
    <cfRule type="expression" dxfId="17109" priority="15576" stopIfTrue="1">
      <formula>INDIRECT("E"&amp;ROW())="confirmed"</formula>
    </cfRule>
    <cfRule type="expression" dxfId="17108" priority="15577" stopIfTrue="1">
      <formula>INDIRECT("E"&amp;ROW())="Duplicate"</formula>
    </cfRule>
  </conditionalFormatting>
  <conditionalFormatting sqref="I442:I451 I651:I656 I700:I711 I715:I725 I833 I1008 I1010">
    <cfRule type="expression" dxfId="17107" priority="15302">
      <formula>INDIRECT("D"&amp;ROW())="Yes"</formula>
    </cfRule>
    <cfRule type="expression" dxfId="17106" priority="15303" stopIfTrue="1">
      <formula>INDIRECT("E"&amp;ROW())="Recall Required"</formula>
    </cfRule>
    <cfRule type="expression" dxfId="17105" priority="15304" stopIfTrue="1">
      <formula>INDIRECT("E"&amp;ROW())="Supply Only"</formula>
    </cfRule>
    <cfRule type="expression" dxfId="17104" priority="15305" stopIfTrue="1">
      <formula>INDIRECT("E"&amp;ROW())="Part Fitted"</formula>
    </cfRule>
    <cfRule type="expression" dxfId="17103" priority="15306" stopIfTrue="1">
      <formula>INDIRECT("E"&amp;ROW())="confirmed"</formula>
    </cfRule>
    <cfRule type="expression" dxfId="17102" priority="15307" stopIfTrue="1">
      <formula>INDIRECT("E"&amp;ROW())="Duplicate"</formula>
    </cfRule>
    <cfRule type="expression" dxfId="17101" priority="15308" stopIfTrue="1">
      <formula>INDIRECT("E"&amp;ROW())="Handed Back"</formula>
    </cfRule>
    <cfRule type="expression" dxfId="17100" priority="15309" stopIfTrue="1">
      <formula>INDIRECT("E"&amp;ROW())="Refusal"</formula>
    </cfRule>
    <cfRule type="expression" dxfId="17099" priority="15310" stopIfTrue="1">
      <formula>INDIRECT("E"&amp;ROW())="No Access install"</formula>
    </cfRule>
    <cfRule type="expression" dxfId="17098" priority="15311" stopIfTrue="1">
      <formula>INDIRECT("E"&amp;ROW())="No Access survey"</formula>
    </cfRule>
    <cfRule type="expression" dxfId="17097" priority="15312" stopIfTrue="1">
      <formula>INDIRECT("E"&amp;ROW())="NWR"</formula>
    </cfRule>
    <cfRule type="expression" dxfId="17096" priority="15313" stopIfTrue="1">
      <formula>INDIRECT("E"&amp;ROW())="Cancelled"</formula>
    </cfRule>
    <cfRule type="expression" dxfId="17095" priority="15314" stopIfTrue="1">
      <formula>INDIRECT("E"&amp;ROW())="On hold"</formula>
    </cfRule>
    <cfRule type="expression" dxfId="17094" priority="15315" stopIfTrue="1">
      <formula>INDIRECT("E"&amp;ROW())="Handed Over"</formula>
    </cfRule>
    <cfRule type="expression" dxfId="17093" priority="15316" stopIfTrue="1">
      <formula>INDIRECT("E"&amp;ROW())="Fitted"</formula>
    </cfRule>
    <cfRule type="expression" dxfId="17092" priority="15317" stopIfTrue="1">
      <formula>INDIRECT("E"&amp;ROW())="Booked to fit"</formula>
    </cfRule>
    <cfRule type="expression" dxfId="17091" priority="15318" stopIfTrue="1">
      <formula>INDIRECT("E"&amp;ROW())="Delivered To Depot/Container"</formula>
    </cfRule>
    <cfRule type="expression" dxfId="17090" priority="15319" stopIfTrue="1">
      <formula>INDIRECT("E"&amp;ROW())="Called Off"</formula>
    </cfRule>
    <cfRule type="expression" dxfId="17089" priority="15320" stopIfTrue="1">
      <formula>INDIRECT("E"&amp;ROW())="Await Client Approval"</formula>
    </cfRule>
    <cfRule type="expression" dxfId="17088" priority="15321" stopIfTrue="1">
      <formula>INDIRECT("E"&amp;ROW())="SCOPE SURVEY"</formula>
    </cfRule>
    <cfRule type="expression" dxfId="17087" priority="15322" stopIfTrue="1">
      <formula>INDIRECT("E"&amp;ROW())="Priced"</formula>
    </cfRule>
    <cfRule type="expression" dxfId="17086" priority="15323" stopIfTrue="1">
      <formula>INDIRECT("E"&amp;ROW())="Sent for pricing"</formula>
    </cfRule>
    <cfRule type="expression" dxfId="17085" priority="15324" stopIfTrue="1">
      <formula>INDIRECT("E"&amp;ROW())="Await"</formula>
    </cfRule>
    <cfRule type="expression" dxfId="17084" priority="15325" stopIfTrue="1">
      <formula>INDIRECT("E"&amp;ROW())="CLEANSED"</formula>
    </cfRule>
    <cfRule type="expression" dxfId="17083" priority="15326" stopIfTrue="1">
      <formula>INDIRECT("E"&amp;ROW())="PM TO CLEANSE"</formula>
    </cfRule>
    <cfRule type="expression" dxfId="17082" priority="15327" stopIfTrue="1">
      <formula>INDIRECT("E"&amp;ROW())="Survey Received"</formula>
    </cfRule>
    <cfRule type="expression" dxfId="17081" priority="15328" stopIfTrue="1">
      <formula>INDIRECT("E"&amp;ROW())="Survey Booked"</formula>
    </cfRule>
    <cfRule type="expression" dxfId="17080" priority="15329" stopIfTrue="1">
      <formula>INDIRECT("E"&amp;ROW())="Recall Required"</formula>
    </cfRule>
    <cfRule type="expression" dxfId="17079" priority="15330" stopIfTrue="1">
      <formula>INDIRECT("E"&amp;ROW())="Supply Only"</formula>
    </cfRule>
    <cfRule type="expression" dxfId="17078" priority="15331" stopIfTrue="1">
      <formula>INDIRECT("E"&amp;ROW())="Part Fitted"</formula>
    </cfRule>
    <cfRule type="expression" dxfId="17077" priority="15332" stopIfTrue="1">
      <formula>INDIRECT("E"&amp;ROW())="confirmed"</formula>
    </cfRule>
    <cfRule type="expression" dxfId="17076" priority="15333" stopIfTrue="1">
      <formula>INDIRECT("E"&amp;ROW())="Duplicate"</formula>
    </cfRule>
    <cfRule type="expression" dxfId="17075" priority="15334" stopIfTrue="1">
      <formula>INDIRECT("E"&amp;ROW())="Handed Back"</formula>
    </cfRule>
    <cfRule type="expression" dxfId="17074" priority="15335" stopIfTrue="1">
      <formula>INDIRECT("E"&amp;ROW())="Refusal"</formula>
    </cfRule>
    <cfRule type="expression" dxfId="17073" priority="15336" stopIfTrue="1">
      <formula>INDIRECT("E"&amp;ROW())="No Access install"</formula>
    </cfRule>
    <cfRule type="expression" dxfId="17072" priority="15337" stopIfTrue="1">
      <formula>INDIRECT("E"&amp;ROW())="No Access survey"</formula>
    </cfRule>
    <cfRule type="expression" dxfId="17071" priority="15338" stopIfTrue="1">
      <formula>INDIRECT("E"&amp;ROW())="NWR"</formula>
    </cfRule>
    <cfRule type="expression" dxfId="17070" priority="15339" stopIfTrue="1">
      <formula>INDIRECT("E"&amp;ROW())="Cancelled"</formula>
    </cfRule>
    <cfRule type="expression" dxfId="17069" priority="15340" stopIfTrue="1">
      <formula>INDIRECT("E"&amp;ROW())="On hold"</formula>
    </cfRule>
    <cfRule type="expression" dxfId="17068" priority="15341" stopIfTrue="1">
      <formula>INDIRECT("E"&amp;ROW())="Handed Over"</formula>
    </cfRule>
    <cfRule type="expression" dxfId="17067" priority="15342" stopIfTrue="1">
      <formula>INDIRECT("E"&amp;ROW())="Fitted"</formula>
    </cfRule>
    <cfRule type="expression" dxfId="17066" priority="15343" stopIfTrue="1">
      <formula>INDIRECT("E"&amp;ROW())="Booked to fit"</formula>
    </cfRule>
    <cfRule type="expression" dxfId="17065" priority="15344" stopIfTrue="1">
      <formula>INDIRECT("E"&amp;ROW())="Delivered To Depot/Container"</formula>
    </cfRule>
    <cfRule type="expression" dxfId="17064" priority="15345" stopIfTrue="1">
      <formula>INDIRECT("E"&amp;ROW())="Called Off"</formula>
    </cfRule>
    <cfRule type="expression" dxfId="17063" priority="15346" stopIfTrue="1">
      <formula>INDIRECT("E"&amp;ROW())="Await Client Approval"</formula>
    </cfRule>
    <cfRule type="expression" dxfId="17062" priority="15347" stopIfTrue="1">
      <formula>INDIRECT("E"&amp;ROW())="SCOPE SURVEY"</formula>
    </cfRule>
    <cfRule type="expression" dxfId="17061" priority="15348" stopIfTrue="1">
      <formula>INDIRECT("E"&amp;ROW())="Priced"</formula>
    </cfRule>
    <cfRule type="expression" dxfId="17060" priority="15349" stopIfTrue="1">
      <formula>INDIRECT("E"&amp;ROW())="Sent for pricing"</formula>
    </cfRule>
    <cfRule type="expression" dxfId="17059" priority="15350" stopIfTrue="1">
      <formula>INDIRECT("E"&amp;ROW())="Await"</formula>
    </cfRule>
    <cfRule type="expression" dxfId="17058" priority="15351" stopIfTrue="1">
      <formula>INDIRECT("E"&amp;ROW())="CLEANSED"</formula>
    </cfRule>
    <cfRule type="expression" dxfId="17057" priority="15352" stopIfTrue="1">
      <formula>INDIRECT("E"&amp;ROW())="PM TO CLEANSE"</formula>
    </cfRule>
    <cfRule type="expression" dxfId="17056" priority="15353" stopIfTrue="1">
      <formula>INDIRECT("E"&amp;ROW())="Survey Received"</formula>
    </cfRule>
    <cfRule type="expression" dxfId="17055" priority="15354" stopIfTrue="1">
      <formula>INDIRECT("E"&amp;ROW())="Survey Booked"</formula>
    </cfRule>
  </conditionalFormatting>
  <conditionalFormatting sqref="I455:I460 A473:I473 I486">
    <cfRule type="expression" dxfId="17054" priority="15949">
      <formula>INDIRECT("D"&amp;ROW())="Yes"</formula>
    </cfRule>
  </conditionalFormatting>
  <conditionalFormatting sqref="I455:I460 I473 A486:I486 A488:I494">
    <cfRule type="expression" dxfId="17053" priority="15898" stopIfTrue="1">
      <formula>INDIRECT("E"&amp;ROW())="Supply Only"</formula>
    </cfRule>
    <cfRule type="expression" dxfId="17052" priority="15928" stopIfTrue="1">
      <formula>INDIRECT("E"&amp;ROW())="Handed Back"</formula>
    </cfRule>
    <cfRule type="expression" dxfId="17051" priority="15929" stopIfTrue="1">
      <formula>INDIRECT("E"&amp;ROW())="Refusal"</formula>
    </cfRule>
  </conditionalFormatting>
  <conditionalFormatting sqref="I455:I460 I473 I486 I488:I494">
    <cfRule type="expression" dxfId="17050" priority="15896">
      <formula>INDIRECT("D"&amp;ROW())="Yes"</formula>
    </cfRule>
    <cfRule type="expression" dxfId="17049" priority="15897" stopIfTrue="1">
      <formula>INDIRECT("E"&amp;ROW())="Recall Required"</formula>
    </cfRule>
    <cfRule type="expression" dxfId="17048" priority="15899" stopIfTrue="1">
      <formula>INDIRECT("E"&amp;ROW())="Part Fitted"</formula>
    </cfRule>
    <cfRule type="expression" dxfId="17047" priority="15900" stopIfTrue="1">
      <formula>INDIRECT("E"&amp;ROW())="confirmed"</formula>
    </cfRule>
    <cfRule type="expression" dxfId="17046" priority="15901" stopIfTrue="1">
      <formula>INDIRECT("E"&amp;ROW())="Duplicate"</formula>
    </cfRule>
    <cfRule type="expression" dxfId="17045" priority="15902" stopIfTrue="1">
      <formula>INDIRECT("E"&amp;ROW())="Handed Back"</formula>
    </cfRule>
    <cfRule type="expression" dxfId="17044" priority="15903" stopIfTrue="1">
      <formula>INDIRECT("E"&amp;ROW())="Refusal"</formula>
    </cfRule>
    <cfRule type="expression" dxfId="17043" priority="15904" stopIfTrue="1">
      <formula>INDIRECT("E"&amp;ROW())="No Access install"</formula>
    </cfRule>
    <cfRule type="expression" dxfId="17042" priority="15905" stopIfTrue="1">
      <formula>INDIRECT("E"&amp;ROW())="No Access survey"</formula>
    </cfRule>
    <cfRule type="expression" dxfId="17041" priority="15906" stopIfTrue="1">
      <formula>INDIRECT("E"&amp;ROW())="NWR"</formula>
    </cfRule>
    <cfRule type="expression" dxfId="17040" priority="15907" stopIfTrue="1">
      <formula>INDIRECT("E"&amp;ROW())="Cancelled"</formula>
    </cfRule>
    <cfRule type="expression" dxfId="17039" priority="15908" stopIfTrue="1">
      <formula>INDIRECT("E"&amp;ROW())="On hold"</formula>
    </cfRule>
    <cfRule type="expression" dxfId="17038" priority="15909" stopIfTrue="1">
      <formula>INDIRECT("E"&amp;ROW())="Handed Over"</formula>
    </cfRule>
    <cfRule type="expression" dxfId="17037" priority="15910" stopIfTrue="1">
      <formula>INDIRECT("E"&amp;ROW())="Fitted"</formula>
    </cfRule>
    <cfRule type="expression" dxfId="17036" priority="15911" stopIfTrue="1">
      <formula>INDIRECT("E"&amp;ROW())="Booked to fit"</formula>
    </cfRule>
    <cfRule type="expression" dxfId="17035" priority="15912" stopIfTrue="1">
      <formula>INDIRECT("E"&amp;ROW())="Delivered To Depot/Container"</formula>
    </cfRule>
    <cfRule type="expression" dxfId="17034" priority="15913" stopIfTrue="1">
      <formula>INDIRECT("E"&amp;ROW())="Called Off"</formula>
    </cfRule>
    <cfRule type="expression" dxfId="17033" priority="15914" stopIfTrue="1">
      <formula>INDIRECT("E"&amp;ROW())="Await Client Approval"</formula>
    </cfRule>
    <cfRule type="expression" dxfId="17032" priority="15915" stopIfTrue="1">
      <formula>INDIRECT("E"&amp;ROW())="SCOPE SURVEY"</formula>
    </cfRule>
    <cfRule type="expression" dxfId="17031" priority="15916" stopIfTrue="1">
      <formula>INDIRECT("E"&amp;ROW())="Priced"</formula>
    </cfRule>
    <cfRule type="expression" dxfId="17030" priority="15917" stopIfTrue="1">
      <formula>INDIRECT("E"&amp;ROW())="Sent for pricing"</formula>
    </cfRule>
    <cfRule type="expression" dxfId="17029" priority="15918" stopIfTrue="1">
      <formula>INDIRECT("E"&amp;ROW())="Await"</formula>
    </cfRule>
    <cfRule type="expression" dxfId="17028" priority="15919" stopIfTrue="1">
      <formula>INDIRECT("E"&amp;ROW())="CLEANSED"</formula>
    </cfRule>
    <cfRule type="expression" dxfId="17027" priority="15920" stopIfTrue="1">
      <formula>INDIRECT("E"&amp;ROW())="PM TO CLEANSE"</formula>
    </cfRule>
    <cfRule type="expression" dxfId="17026" priority="15921" stopIfTrue="1">
      <formula>INDIRECT("E"&amp;ROW())="Survey Received"</formula>
    </cfRule>
    <cfRule type="expression" dxfId="17025" priority="15922" stopIfTrue="1">
      <formula>INDIRECT("E"&amp;ROW())="Survey Booked"</formula>
    </cfRule>
    <cfRule type="expression" dxfId="17024" priority="15923" stopIfTrue="1">
      <formula>INDIRECT("E"&amp;ROW())="Recall Required"</formula>
    </cfRule>
    <cfRule type="expression" dxfId="17023" priority="15925" stopIfTrue="1">
      <formula>INDIRECT("E"&amp;ROW())="Part Fitted"</formula>
    </cfRule>
    <cfRule type="expression" dxfId="17022" priority="15926" stopIfTrue="1">
      <formula>INDIRECT("E"&amp;ROW())="confirmed"</formula>
    </cfRule>
    <cfRule type="expression" dxfId="17021" priority="15927" stopIfTrue="1">
      <formula>INDIRECT("E"&amp;ROW())="Duplicate"</formula>
    </cfRule>
    <cfRule type="expression" dxfId="17020" priority="15930" stopIfTrue="1">
      <formula>INDIRECT("E"&amp;ROW())="No Access install"</formula>
    </cfRule>
    <cfRule type="expression" dxfId="17019" priority="15931" stopIfTrue="1">
      <formula>INDIRECT("E"&amp;ROW())="No Access survey"</formula>
    </cfRule>
    <cfRule type="expression" dxfId="17018" priority="15932" stopIfTrue="1">
      <formula>INDIRECT("E"&amp;ROW())="NWR"</formula>
    </cfRule>
    <cfRule type="expression" dxfId="17017" priority="15933" stopIfTrue="1">
      <formula>INDIRECT("E"&amp;ROW())="Cancelled"</formula>
    </cfRule>
    <cfRule type="expression" dxfId="17016" priority="15934" stopIfTrue="1">
      <formula>INDIRECT("E"&amp;ROW())="On hold"</formula>
    </cfRule>
    <cfRule type="expression" dxfId="17015" priority="15935" stopIfTrue="1">
      <formula>INDIRECT("E"&amp;ROW())="Handed Over"</formula>
    </cfRule>
    <cfRule type="expression" dxfId="17014" priority="15936" stopIfTrue="1">
      <formula>INDIRECT("E"&amp;ROW())="Fitted"</formula>
    </cfRule>
    <cfRule type="expression" dxfId="17013" priority="15938" stopIfTrue="1">
      <formula>INDIRECT("E"&amp;ROW())="Delivered To Depot/Container"</formula>
    </cfRule>
    <cfRule type="expression" dxfId="17012" priority="15939" stopIfTrue="1">
      <formula>INDIRECT("E"&amp;ROW())="Called Off"</formula>
    </cfRule>
    <cfRule type="expression" dxfId="17011" priority="15940" stopIfTrue="1">
      <formula>INDIRECT("E"&amp;ROW())="Await Client Approval"</formula>
    </cfRule>
    <cfRule type="expression" dxfId="17010" priority="15941" stopIfTrue="1">
      <formula>INDIRECT("E"&amp;ROW())="SCOPE SURVEY"</formula>
    </cfRule>
    <cfRule type="expression" dxfId="17009" priority="15942" stopIfTrue="1">
      <formula>INDIRECT("E"&amp;ROW())="Priced"</formula>
    </cfRule>
    <cfRule type="expression" dxfId="17008" priority="15943" stopIfTrue="1">
      <formula>INDIRECT("E"&amp;ROW())="Sent for pricing"</formula>
    </cfRule>
    <cfRule type="expression" dxfId="17007" priority="15944" stopIfTrue="1">
      <formula>INDIRECT("E"&amp;ROW())="Await"</formula>
    </cfRule>
    <cfRule type="expression" dxfId="17006" priority="15945" stopIfTrue="1">
      <formula>INDIRECT("E"&amp;ROW())="CLEANSED"</formula>
    </cfRule>
    <cfRule type="expression" dxfId="17005" priority="15946" stopIfTrue="1">
      <formula>INDIRECT("E"&amp;ROW())="PM TO CLEANSE"</formula>
    </cfRule>
    <cfRule type="expression" dxfId="17004" priority="15947" stopIfTrue="1">
      <formula>INDIRECT("E"&amp;ROW())="Survey Received"</formula>
    </cfRule>
    <cfRule type="expression" dxfId="17003" priority="15948" stopIfTrue="1">
      <formula>INDIRECT("E"&amp;ROW())="Survey Booked"</formula>
    </cfRule>
  </conditionalFormatting>
  <conditionalFormatting sqref="I455:I460 I473 I486:I494">
    <cfRule type="expression" dxfId="17002" priority="15924" stopIfTrue="1">
      <formula>INDIRECT("E"&amp;ROW())="Supply Only"</formula>
    </cfRule>
    <cfRule type="expression" dxfId="17001" priority="15937" stopIfTrue="1">
      <formula>INDIRECT("E"&amp;ROW())="Booked to fit"</formula>
    </cfRule>
  </conditionalFormatting>
  <conditionalFormatting sqref="I477:I482 I548:I554 A557:I558">
    <cfRule type="expression" dxfId="17000" priority="15842" stopIfTrue="1">
      <formula>INDIRECT("E"&amp;ROW())="Recall Required"</formula>
    </cfRule>
  </conditionalFormatting>
  <conditionalFormatting sqref="I477:I482 I548:I554 I557:I558 I637:I646 I652 I729:I740 I810 I777:I787 I744:I755">
    <cfRule type="expression" dxfId="16999" priority="15817" stopIfTrue="1">
      <formula>INDIRECT("E"&amp;ROW())="Supply Only"</formula>
    </cfRule>
    <cfRule type="expression" dxfId="16998" priority="15818" stopIfTrue="1">
      <formula>INDIRECT("E"&amp;ROW())="Part Fitted"</formula>
    </cfRule>
    <cfRule type="expression" dxfId="16997" priority="15819" stopIfTrue="1">
      <formula>INDIRECT("E"&amp;ROW())="confirmed"</formula>
    </cfRule>
    <cfRule type="expression" dxfId="16996" priority="15820" stopIfTrue="1">
      <formula>INDIRECT("E"&amp;ROW())="Duplicate"</formula>
    </cfRule>
    <cfRule type="expression" dxfId="16995" priority="15821" stopIfTrue="1">
      <formula>INDIRECT("E"&amp;ROW())="Handed Back"</formula>
    </cfRule>
    <cfRule type="expression" dxfId="16994" priority="15822" stopIfTrue="1">
      <formula>INDIRECT("E"&amp;ROW())="Refusal"</formula>
    </cfRule>
    <cfRule type="expression" dxfId="16993" priority="15823" stopIfTrue="1">
      <formula>INDIRECT("E"&amp;ROW())="No Access install"</formula>
    </cfRule>
    <cfRule type="expression" dxfId="16992" priority="15824" stopIfTrue="1">
      <formula>INDIRECT("E"&amp;ROW())="No Access survey"</formula>
    </cfRule>
    <cfRule type="expression" dxfId="16991" priority="15825" stopIfTrue="1">
      <formula>INDIRECT("E"&amp;ROW())="NWR"</formula>
    </cfRule>
    <cfRule type="expression" dxfId="16990" priority="15826" stopIfTrue="1">
      <formula>INDIRECT("E"&amp;ROW())="Cancelled"</formula>
    </cfRule>
    <cfRule type="expression" dxfId="16989" priority="15827" stopIfTrue="1">
      <formula>INDIRECT("E"&amp;ROW())="On hold"</formula>
    </cfRule>
    <cfRule type="expression" dxfId="16988" priority="15828" stopIfTrue="1">
      <formula>INDIRECT("E"&amp;ROW())="Handed Over"</formula>
    </cfRule>
    <cfRule type="expression" dxfId="16987" priority="15829" stopIfTrue="1">
      <formula>INDIRECT("E"&amp;ROW())="Fitted"</formula>
    </cfRule>
    <cfRule type="expression" dxfId="16986" priority="15830" stopIfTrue="1">
      <formula>INDIRECT("E"&amp;ROW())="Booked to fit"</formula>
    </cfRule>
    <cfRule type="expression" dxfId="16985" priority="15831" stopIfTrue="1">
      <formula>INDIRECT("E"&amp;ROW())="Delivered To Depot/Container"</formula>
    </cfRule>
    <cfRule type="expression" dxfId="16984" priority="15832" stopIfTrue="1">
      <formula>INDIRECT("E"&amp;ROW())="Called Off"</formula>
    </cfRule>
    <cfRule type="expression" dxfId="16983" priority="15833" stopIfTrue="1">
      <formula>INDIRECT("E"&amp;ROW())="Await Client Approval"</formula>
    </cfRule>
    <cfRule type="expression" dxfId="16982" priority="15834" stopIfTrue="1">
      <formula>INDIRECT("E"&amp;ROW())="SCOPE SURVEY"</formula>
    </cfRule>
    <cfRule type="expression" dxfId="16981" priority="15835" stopIfTrue="1">
      <formula>INDIRECT("E"&amp;ROW())="Priced"</formula>
    </cfRule>
    <cfRule type="expression" dxfId="16980" priority="15836" stopIfTrue="1">
      <formula>INDIRECT("E"&amp;ROW())="Sent for pricing"</formula>
    </cfRule>
    <cfRule type="expression" dxfId="16979" priority="15837" stopIfTrue="1">
      <formula>INDIRECT("E"&amp;ROW())="Await"</formula>
    </cfRule>
    <cfRule type="expression" dxfId="16978" priority="15838" stopIfTrue="1">
      <formula>INDIRECT("E"&amp;ROW())="CLEANSED"</formula>
    </cfRule>
    <cfRule type="expression" dxfId="16977" priority="15839" stopIfTrue="1">
      <formula>INDIRECT("E"&amp;ROW())="PM TO CLEANSE"</formula>
    </cfRule>
    <cfRule type="expression" dxfId="16976" priority="15840" stopIfTrue="1">
      <formula>INDIRECT("E"&amp;ROW())="Survey Received"</formula>
    </cfRule>
    <cfRule type="expression" dxfId="16975" priority="15841" stopIfTrue="1">
      <formula>INDIRECT("E"&amp;ROW())="Survey Booked"</formula>
    </cfRule>
    <cfRule type="expression" dxfId="16974" priority="15843" stopIfTrue="1">
      <formula>INDIRECT("E"&amp;ROW())="Supply Only"</formula>
    </cfRule>
    <cfRule type="expression" dxfId="16973" priority="15844" stopIfTrue="1">
      <formula>INDIRECT("E"&amp;ROW())="Part Fitted"</formula>
    </cfRule>
    <cfRule type="expression" dxfId="16972" priority="15845" stopIfTrue="1">
      <formula>INDIRECT("E"&amp;ROW())="confirmed"</formula>
    </cfRule>
    <cfRule type="expression" dxfId="16971" priority="15846" stopIfTrue="1">
      <formula>INDIRECT("E"&amp;ROW())="Duplicate"</formula>
    </cfRule>
    <cfRule type="expression" dxfId="16970" priority="15847" stopIfTrue="1">
      <formula>INDIRECT("E"&amp;ROW())="Handed Back"</formula>
    </cfRule>
    <cfRule type="expression" dxfId="16969" priority="15848" stopIfTrue="1">
      <formula>INDIRECT("E"&amp;ROW())="Refusal"</formula>
    </cfRule>
    <cfRule type="expression" dxfId="16968" priority="15849" stopIfTrue="1">
      <formula>INDIRECT("E"&amp;ROW())="No Access install"</formula>
    </cfRule>
    <cfRule type="expression" dxfId="16967" priority="15850" stopIfTrue="1">
      <formula>INDIRECT("E"&amp;ROW())="No Access survey"</formula>
    </cfRule>
    <cfRule type="expression" dxfId="16966" priority="15851" stopIfTrue="1">
      <formula>INDIRECT("E"&amp;ROW())="NWR"</formula>
    </cfRule>
    <cfRule type="expression" dxfId="16965" priority="15852" stopIfTrue="1">
      <formula>INDIRECT("E"&amp;ROW())="Cancelled"</formula>
    </cfRule>
    <cfRule type="expression" dxfId="16964" priority="15853" stopIfTrue="1">
      <formula>INDIRECT("E"&amp;ROW())="On hold"</formula>
    </cfRule>
    <cfRule type="expression" dxfId="16963" priority="15854" stopIfTrue="1">
      <formula>INDIRECT("E"&amp;ROW())="Handed Over"</formula>
    </cfRule>
    <cfRule type="expression" dxfId="16962" priority="15855" stopIfTrue="1">
      <formula>INDIRECT("E"&amp;ROW())="Fitted"</formula>
    </cfRule>
    <cfRule type="expression" dxfId="16961" priority="15856" stopIfTrue="1">
      <formula>INDIRECT("E"&amp;ROW())="Booked to fit"</formula>
    </cfRule>
    <cfRule type="expression" dxfId="16960" priority="15857" stopIfTrue="1">
      <formula>INDIRECT("E"&amp;ROW())="Delivered To Depot/Container"</formula>
    </cfRule>
    <cfRule type="expression" dxfId="16959" priority="15858" stopIfTrue="1">
      <formula>INDIRECT("E"&amp;ROW())="Called Off"</formula>
    </cfRule>
    <cfRule type="expression" dxfId="16958" priority="15859" stopIfTrue="1">
      <formula>INDIRECT("E"&amp;ROW())="Await Client Approval"</formula>
    </cfRule>
    <cfRule type="expression" dxfId="16957" priority="15860" stopIfTrue="1">
      <formula>INDIRECT("E"&amp;ROW())="SCOPE SURVEY"</formula>
    </cfRule>
    <cfRule type="expression" dxfId="16956" priority="15861" stopIfTrue="1">
      <formula>INDIRECT("E"&amp;ROW())="Priced"</formula>
    </cfRule>
    <cfRule type="expression" dxfId="16955" priority="15862" stopIfTrue="1">
      <formula>INDIRECT("E"&amp;ROW())="Sent for pricing"</formula>
    </cfRule>
    <cfRule type="expression" dxfId="16954" priority="15863" stopIfTrue="1">
      <formula>INDIRECT("E"&amp;ROW())="Await"</formula>
    </cfRule>
    <cfRule type="expression" dxfId="16953" priority="15864" stopIfTrue="1">
      <formula>INDIRECT("E"&amp;ROW())="CLEANSED"</formula>
    </cfRule>
    <cfRule type="expression" dxfId="16952" priority="15865" stopIfTrue="1">
      <formula>INDIRECT("E"&amp;ROW())="PM TO CLEANSE"</formula>
    </cfRule>
    <cfRule type="expression" dxfId="16951" priority="15866" stopIfTrue="1">
      <formula>INDIRECT("E"&amp;ROW())="Survey Received"</formula>
    </cfRule>
    <cfRule type="expression" dxfId="16950" priority="15867" stopIfTrue="1">
      <formula>INDIRECT("E"&amp;ROW())="Survey Booked"</formula>
    </cfRule>
  </conditionalFormatting>
  <conditionalFormatting sqref="I477:I482 I554 I557:I558">
    <cfRule type="expression" dxfId="16949" priority="15868">
      <formula>INDIRECT("D"&amp;ROW())="Yes"</formula>
    </cfRule>
  </conditionalFormatting>
  <conditionalFormatting sqref="I477:I482 I557:I558">
    <cfRule type="expression" dxfId="16948" priority="15816" stopIfTrue="1">
      <formula>INDIRECT("E"&amp;ROW())="Recall Required"</formula>
    </cfRule>
  </conditionalFormatting>
  <conditionalFormatting sqref="I477:I482">
    <cfRule type="expression" dxfId="16947" priority="15815">
      <formula>INDIRECT("D"&amp;ROW())="Yes"</formula>
    </cfRule>
  </conditionalFormatting>
  <conditionalFormatting sqref="I495">
    <cfRule type="expression" dxfId="16946" priority="13789" stopIfTrue="1">
      <formula>INDIRECT("E"&amp;ROW())="Recall Required"</formula>
    </cfRule>
    <cfRule type="expression" dxfId="16945" priority="13790" stopIfTrue="1">
      <formula>INDIRECT("E"&amp;ROW())="Supply Only"</formula>
    </cfRule>
    <cfRule type="expression" dxfId="16944" priority="13791" stopIfTrue="1">
      <formula>INDIRECT("E"&amp;ROW())="Part Fitted"</formula>
    </cfRule>
    <cfRule type="expression" dxfId="16943" priority="13792" stopIfTrue="1">
      <formula>INDIRECT("E"&amp;ROW())="confirmed"</formula>
    </cfRule>
    <cfRule type="expression" dxfId="16942" priority="13793" stopIfTrue="1">
      <formula>INDIRECT("E"&amp;ROW())="Duplicate"</formula>
    </cfRule>
    <cfRule type="expression" dxfId="16941" priority="13794" stopIfTrue="1">
      <formula>INDIRECT("E"&amp;ROW())="Handed Back"</formula>
    </cfRule>
    <cfRule type="expression" dxfId="16940" priority="13795" stopIfTrue="1">
      <formula>INDIRECT("E"&amp;ROW())="Refusal"</formula>
    </cfRule>
    <cfRule type="expression" dxfId="16939" priority="13796" stopIfTrue="1">
      <formula>INDIRECT("E"&amp;ROW())="No Access install"</formula>
    </cfRule>
    <cfRule type="expression" dxfId="16938" priority="13797" stopIfTrue="1">
      <formula>INDIRECT("E"&amp;ROW())="No Access survey"</formula>
    </cfRule>
    <cfRule type="expression" dxfId="16937" priority="13798" stopIfTrue="1">
      <formula>INDIRECT("E"&amp;ROW())="NWR"</formula>
    </cfRule>
    <cfRule type="expression" dxfId="16936" priority="13799" stopIfTrue="1">
      <formula>INDIRECT("E"&amp;ROW())="Cancelled"</formula>
    </cfRule>
    <cfRule type="expression" dxfId="16935" priority="13800" stopIfTrue="1">
      <formula>INDIRECT("E"&amp;ROW())="On hold"</formula>
    </cfRule>
    <cfRule type="expression" dxfId="16934" priority="13801" stopIfTrue="1">
      <formula>INDIRECT("E"&amp;ROW())="Handed Over"</formula>
    </cfRule>
    <cfRule type="expression" dxfId="16933" priority="13802" stopIfTrue="1">
      <formula>INDIRECT("E"&amp;ROW())="Fitted"</formula>
    </cfRule>
    <cfRule type="expression" dxfId="16932" priority="13803" stopIfTrue="1">
      <formula>INDIRECT("E"&amp;ROW())="Booked to fit"</formula>
    </cfRule>
    <cfRule type="expression" dxfId="16931" priority="13804" stopIfTrue="1">
      <formula>INDIRECT("E"&amp;ROW())="Delivered To Depot/Container"</formula>
    </cfRule>
    <cfRule type="expression" dxfId="16930" priority="13805" stopIfTrue="1">
      <formula>INDIRECT("E"&amp;ROW())="Called Off"</formula>
    </cfRule>
    <cfRule type="expression" dxfId="16929" priority="13806" stopIfTrue="1">
      <formula>INDIRECT("E"&amp;ROW())="Await Client Approval"</formula>
    </cfRule>
    <cfRule type="expression" dxfId="16928" priority="13807" stopIfTrue="1">
      <formula>INDIRECT("E"&amp;ROW())="SCOPE SURVEY"</formula>
    </cfRule>
    <cfRule type="expression" dxfId="16927" priority="13808" stopIfTrue="1">
      <formula>INDIRECT("E"&amp;ROW())="Priced"</formula>
    </cfRule>
    <cfRule type="expression" dxfId="16926" priority="13809" stopIfTrue="1">
      <formula>INDIRECT("E"&amp;ROW())="Sent for pricing"</formula>
    </cfRule>
    <cfRule type="expression" dxfId="16925" priority="13810" stopIfTrue="1">
      <formula>INDIRECT("E"&amp;ROW())="Await"</formula>
    </cfRule>
    <cfRule type="expression" dxfId="16924" priority="13811" stopIfTrue="1">
      <formula>INDIRECT("E"&amp;ROW())="CLEANSED"</formula>
    </cfRule>
    <cfRule type="expression" dxfId="16923" priority="13812" stopIfTrue="1">
      <formula>INDIRECT("E"&amp;ROW())="PM TO CLEANSE"</formula>
    </cfRule>
    <cfRule type="expression" dxfId="16922" priority="13813" stopIfTrue="1">
      <formula>INDIRECT("E"&amp;ROW())="Survey Received"</formula>
    </cfRule>
    <cfRule type="expression" dxfId="16921" priority="13814" stopIfTrue="1">
      <formula>INDIRECT("E"&amp;ROW())="Survey Booked"</formula>
    </cfRule>
    <cfRule type="expression" dxfId="16920" priority="13815" stopIfTrue="1">
      <formula>INDIRECT("E"&amp;ROW())="Recall Required"</formula>
    </cfRule>
    <cfRule type="expression" dxfId="16919" priority="13816" stopIfTrue="1">
      <formula>INDIRECT("E"&amp;ROW())="Supply Only"</formula>
    </cfRule>
    <cfRule type="expression" dxfId="16918" priority="13817" stopIfTrue="1">
      <formula>INDIRECT("E"&amp;ROW())="Part Fitted"</formula>
    </cfRule>
    <cfRule type="expression" dxfId="16917" priority="13818" stopIfTrue="1">
      <formula>INDIRECT("E"&amp;ROW())="confirmed"</formula>
    </cfRule>
    <cfRule type="expression" dxfId="16916" priority="13819" stopIfTrue="1">
      <formula>INDIRECT("E"&amp;ROW())="Duplicate"</formula>
    </cfRule>
    <cfRule type="expression" dxfId="16915" priority="13820" stopIfTrue="1">
      <formula>INDIRECT("E"&amp;ROW())="Handed Back"</formula>
    </cfRule>
    <cfRule type="expression" dxfId="16914" priority="13821" stopIfTrue="1">
      <formula>INDIRECT("E"&amp;ROW())="Refusal"</formula>
    </cfRule>
    <cfRule type="expression" dxfId="16913" priority="13822" stopIfTrue="1">
      <formula>INDIRECT("E"&amp;ROW())="No Access install"</formula>
    </cfRule>
    <cfRule type="expression" dxfId="16912" priority="13823" stopIfTrue="1">
      <formula>INDIRECT("E"&amp;ROW())="No Access survey"</formula>
    </cfRule>
    <cfRule type="expression" dxfId="16911" priority="13824" stopIfTrue="1">
      <formula>INDIRECT("E"&amp;ROW())="NWR"</formula>
    </cfRule>
    <cfRule type="expression" dxfId="16910" priority="13825" stopIfTrue="1">
      <formula>INDIRECT("E"&amp;ROW())="Cancelled"</formula>
    </cfRule>
    <cfRule type="expression" dxfId="16909" priority="13826" stopIfTrue="1">
      <formula>INDIRECT("E"&amp;ROW())="On hold"</formula>
    </cfRule>
    <cfRule type="expression" dxfId="16908" priority="13827" stopIfTrue="1">
      <formula>INDIRECT("E"&amp;ROW())="Handed Over"</formula>
    </cfRule>
    <cfRule type="expression" dxfId="16907" priority="13828" stopIfTrue="1">
      <formula>INDIRECT("E"&amp;ROW())="Fitted"</formula>
    </cfRule>
    <cfRule type="expression" dxfId="16906" priority="13829" stopIfTrue="1">
      <formula>INDIRECT("E"&amp;ROW())="Booked to fit"</formula>
    </cfRule>
    <cfRule type="expression" dxfId="16905" priority="13830" stopIfTrue="1">
      <formula>INDIRECT("E"&amp;ROW())="Delivered To Depot/Container"</formula>
    </cfRule>
    <cfRule type="expression" dxfId="16904" priority="13831" stopIfTrue="1">
      <formula>INDIRECT("E"&amp;ROW())="Called Off"</formula>
    </cfRule>
    <cfRule type="expression" dxfId="16903" priority="13832" stopIfTrue="1">
      <formula>INDIRECT("E"&amp;ROW())="Await Client Approval"</formula>
    </cfRule>
    <cfRule type="expression" dxfId="16902" priority="13833" stopIfTrue="1">
      <formula>INDIRECT("E"&amp;ROW())="SCOPE SURVEY"</formula>
    </cfRule>
    <cfRule type="expression" dxfId="16901" priority="13834" stopIfTrue="1">
      <formula>INDIRECT("E"&amp;ROW())="Priced"</formula>
    </cfRule>
    <cfRule type="expression" dxfId="16900" priority="13835" stopIfTrue="1">
      <formula>INDIRECT("E"&amp;ROW())="Sent for pricing"</formula>
    </cfRule>
    <cfRule type="expression" dxfId="16899" priority="13836" stopIfTrue="1">
      <formula>INDIRECT("E"&amp;ROW())="Await"</formula>
    </cfRule>
    <cfRule type="expression" dxfId="16898" priority="13837" stopIfTrue="1">
      <formula>INDIRECT("E"&amp;ROW())="CLEANSED"</formula>
    </cfRule>
    <cfRule type="expression" dxfId="16897" priority="13838" stopIfTrue="1">
      <formula>INDIRECT("E"&amp;ROW())="PM TO CLEANSE"</formula>
    </cfRule>
    <cfRule type="expression" dxfId="16896" priority="13839" stopIfTrue="1">
      <formula>INDIRECT("E"&amp;ROW())="Survey Received"</formula>
    </cfRule>
    <cfRule type="expression" dxfId="16895" priority="13840" stopIfTrue="1">
      <formula>INDIRECT("E"&amp;ROW())="Survey Booked"</formula>
    </cfRule>
  </conditionalFormatting>
  <conditionalFormatting sqref="I499:I504 A517:I522 I584:I592">
    <cfRule type="expression" dxfId="16894" priority="15220">
      <formula>INDIRECT("D"&amp;ROW())="Yes"</formula>
    </cfRule>
  </conditionalFormatting>
  <conditionalFormatting sqref="I499:I504 I517:I522 A556:I558 I571:I580 I584:I592">
    <cfRule type="expression" dxfId="16893" priority="15194" stopIfTrue="1">
      <formula>INDIRECT("E"&amp;ROW())="Recall Required"</formula>
    </cfRule>
  </conditionalFormatting>
  <conditionalFormatting sqref="I499:I504 I517:I522 I556:I558 I571:I580 I584:I592">
    <cfRule type="expression" dxfId="16892" priority="15169" stopIfTrue="1">
      <formula>INDIRECT("E"&amp;ROW())="Supply Only"</formula>
    </cfRule>
    <cfRule type="expression" dxfId="16891" priority="15170" stopIfTrue="1">
      <formula>INDIRECT("E"&amp;ROW())="Part Fitted"</formula>
    </cfRule>
    <cfRule type="expression" dxfId="16890" priority="15171" stopIfTrue="1">
      <formula>INDIRECT("E"&amp;ROW())="confirmed"</formula>
    </cfRule>
    <cfRule type="expression" dxfId="16889" priority="15172" stopIfTrue="1">
      <formula>INDIRECT("E"&amp;ROW())="Duplicate"</formula>
    </cfRule>
    <cfRule type="expression" dxfId="16888" priority="15173" stopIfTrue="1">
      <formula>INDIRECT("E"&amp;ROW())="Handed Back"</formula>
    </cfRule>
    <cfRule type="expression" dxfId="16887" priority="15174" stopIfTrue="1">
      <formula>INDIRECT("E"&amp;ROW())="Refusal"</formula>
    </cfRule>
    <cfRule type="expression" dxfId="16886" priority="15175" stopIfTrue="1">
      <formula>INDIRECT("E"&amp;ROW())="No Access install"</formula>
    </cfRule>
    <cfRule type="expression" dxfId="16885" priority="15176" stopIfTrue="1">
      <formula>INDIRECT("E"&amp;ROW())="No Access survey"</formula>
    </cfRule>
    <cfRule type="expression" dxfId="16884" priority="15177" stopIfTrue="1">
      <formula>INDIRECT("E"&amp;ROW())="NWR"</formula>
    </cfRule>
    <cfRule type="expression" dxfId="16883" priority="15178" stopIfTrue="1">
      <formula>INDIRECT("E"&amp;ROW())="Cancelled"</formula>
    </cfRule>
    <cfRule type="expression" dxfId="16882" priority="15179" stopIfTrue="1">
      <formula>INDIRECT("E"&amp;ROW())="On hold"</formula>
    </cfRule>
    <cfRule type="expression" dxfId="16881" priority="15180" stopIfTrue="1">
      <formula>INDIRECT("E"&amp;ROW())="Handed Over"</formula>
    </cfRule>
    <cfRule type="expression" dxfId="16880" priority="15181" stopIfTrue="1">
      <formula>INDIRECT("E"&amp;ROW())="Fitted"</formula>
    </cfRule>
    <cfRule type="expression" dxfId="16879" priority="15182" stopIfTrue="1">
      <formula>INDIRECT("E"&amp;ROW())="Booked to fit"</formula>
    </cfRule>
    <cfRule type="expression" dxfId="16878" priority="15183" stopIfTrue="1">
      <formula>INDIRECT("E"&amp;ROW())="Delivered To Depot/Container"</formula>
    </cfRule>
    <cfRule type="expression" dxfId="16877" priority="15184" stopIfTrue="1">
      <formula>INDIRECT("E"&amp;ROW())="Called Off"</formula>
    </cfRule>
    <cfRule type="expression" dxfId="16876" priority="15185" stopIfTrue="1">
      <formula>INDIRECT("E"&amp;ROW())="Await Client Approval"</formula>
    </cfRule>
    <cfRule type="expression" dxfId="16875" priority="15186" stopIfTrue="1">
      <formula>INDIRECT("E"&amp;ROW())="SCOPE SURVEY"</formula>
    </cfRule>
    <cfRule type="expression" dxfId="16874" priority="15187" stopIfTrue="1">
      <formula>INDIRECT("E"&amp;ROW())="Priced"</formula>
    </cfRule>
    <cfRule type="expression" dxfId="16873" priority="15188" stopIfTrue="1">
      <formula>INDIRECT("E"&amp;ROW())="Sent for pricing"</formula>
    </cfRule>
    <cfRule type="expression" dxfId="16872" priority="15189" stopIfTrue="1">
      <formula>INDIRECT("E"&amp;ROW())="Await"</formula>
    </cfRule>
    <cfRule type="expression" dxfId="16871" priority="15190" stopIfTrue="1">
      <formula>INDIRECT("E"&amp;ROW())="CLEANSED"</formula>
    </cfRule>
    <cfRule type="expression" dxfId="16870" priority="15191" stopIfTrue="1">
      <formula>INDIRECT("E"&amp;ROW())="PM TO CLEANSE"</formula>
    </cfRule>
    <cfRule type="expression" dxfId="16869" priority="15192" stopIfTrue="1">
      <formula>INDIRECT("E"&amp;ROW())="Survey Received"</formula>
    </cfRule>
    <cfRule type="expression" dxfId="16868" priority="15193" stopIfTrue="1">
      <formula>INDIRECT("E"&amp;ROW())="Survey Booked"</formula>
    </cfRule>
    <cfRule type="expression" dxfId="16867" priority="15195" stopIfTrue="1">
      <formula>INDIRECT("E"&amp;ROW())="Supply Only"</formula>
    </cfRule>
    <cfRule type="expression" dxfId="16866" priority="15196" stopIfTrue="1">
      <formula>INDIRECT("E"&amp;ROW())="Part Fitted"</formula>
    </cfRule>
    <cfRule type="expression" dxfId="16865" priority="15197" stopIfTrue="1">
      <formula>INDIRECT("E"&amp;ROW())="confirmed"</formula>
    </cfRule>
    <cfRule type="expression" dxfId="16864" priority="15198" stopIfTrue="1">
      <formula>INDIRECT("E"&amp;ROW())="Duplicate"</formula>
    </cfRule>
    <cfRule type="expression" dxfId="16863" priority="15199" stopIfTrue="1">
      <formula>INDIRECT("E"&amp;ROW())="Handed Back"</formula>
    </cfRule>
    <cfRule type="expression" dxfId="16862" priority="15200" stopIfTrue="1">
      <formula>INDIRECT("E"&amp;ROW())="Refusal"</formula>
    </cfRule>
    <cfRule type="expression" dxfId="16861" priority="15201" stopIfTrue="1">
      <formula>INDIRECT("E"&amp;ROW())="No Access install"</formula>
    </cfRule>
    <cfRule type="expression" dxfId="16860" priority="15202" stopIfTrue="1">
      <formula>INDIRECT("E"&amp;ROW())="No Access survey"</formula>
    </cfRule>
    <cfRule type="expression" dxfId="16859" priority="15203" stopIfTrue="1">
      <formula>INDIRECT("E"&amp;ROW())="NWR"</formula>
    </cfRule>
    <cfRule type="expression" dxfId="16858" priority="15204" stopIfTrue="1">
      <formula>INDIRECT("E"&amp;ROW())="Cancelled"</formula>
    </cfRule>
    <cfRule type="expression" dxfId="16857" priority="15205" stopIfTrue="1">
      <formula>INDIRECT("E"&amp;ROW())="On hold"</formula>
    </cfRule>
    <cfRule type="expression" dxfId="16856" priority="15206" stopIfTrue="1">
      <formula>INDIRECT("E"&amp;ROW())="Handed Over"</formula>
    </cfRule>
    <cfRule type="expression" dxfId="16855" priority="15207" stopIfTrue="1">
      <formula>INDIRECT("E"&amp;ROW())="Fitted"</formula>
    </cfRule>
    <cfRule type="expression" dxfId="16854" priority="15208" stopIfTrue="1">
      <formula>INDIRECT("E"&amp;ROW())="Booked to fit"</formula>
    </cfRule>
    <cfRule type="expression" dxfId="16853" priority="15209" stopIfTrue="1">
      <formula>INDIRECT("E"&amp;ROW())="Delivered To Depot/Container"</formula>
    </cfRule>
    <cfRule type="expression" dxfId="16852" priority="15210" stopIfTrue="1">
      <formula>INDIRECT("E"&amp;ROW())="Called Off"</formula>
    </cfRule>
    <cfRule type="expression" dxfId="16851" priority="15211" stopIfTrue="1">
      <formula>INDIRECT("E"&amp;ROW())="Await Client Approval"</formula>
    </cfRule>
    <cfRule type="expression" dxfId="16850" priority="15212" stopIfTrue="1">
      <formula>INDIRECT("E"&amp;ROW())="SCOPE SURVEY"</formula>
    </cfRule>
    <cfRule type="expression" dxfId="16849" priority="15213" stopIfTrue="1">
      <formula>INDIRECT("E"&amp;ROW())="Priced"</formula>
    </cfRule>
    <cfRule type="expression" dxfId="16848" priority="15214" stopIfTrue="1">
      <formula>INDIRECT("E"&amp;ROW())="Sent for pricing"</formula>
    </cfRule>
    <cfRule type="expression" dxfId="16847" priority="15215" stopIfTrue="1">
      <formula>INDIRECT("E"&amp;ROW())="Await"</formula>
    </cfRule>
    <cfRule type="expression" dxfId="16846" priority="15216" stopIfTrue="1">
      <formula>INDIRECT("E"&amp;ROW())="CLEANSED"</formula>
    </cfRule>
    <cfRule type="expression" dxfId="16845" priority="15217" stopIfTrue="1">
      <formula>INDIRECT("E"&amp;ROW())="PM TO CLEANSE"</formula>
    </cfRule>
    <cfRule type="expression" dxfId="16844" priority="15218" stopIfTrue="1">
      <formula>INDIRECT("E"&amp;ROW())="Survey Received"</formula>
    </cfRule>
    <cfRule type="expression" dxfId="16843" priority="15219" stopIfTrue="1">
      <formula>INDIRECT("E"&amp;ROW())="Survey Booked"</formula>
    </cfRule>
  </conditionalFormatting>
  <conditionalFormatting sqref="I499:I504 I517:I522 I584:I592 I571:I580">
    <cfRule type="expression" dxfId="16842" priority="15168" stopIfTrue="1">
      <formula>INDIRECT("E"&amp;ROW())="Recall Required"</formula>
    </cfRule>
  </conditionalFormatting>
  <conditionalFormatting sqref="I499:I504 I517:I522 I584:I592">
    <cfRule type="expression" dxfId="16841" priority="15167">
      <formula>INDIRECT("D"&amp;ROW())="Yes"</formula>
    </cfRule>
  </conditionalFormatting>
  <conditionalFormatting sqref="I508:I513 I921 I1010 I996:I997 I999:I1001 I1007 I1041:I1045 I1050:I1051 I1015:I1020">
    <cfRule type="expression" dxfId="16840" priority="15114" stopIfTrue="1">
      <formula>INDIRECT("E"&amp;ROW())="Recall Required"</formula>
    </cfRule>
    <cfRule type="expression" dxfId="16839" priority="15115" stopIfTrue="1">
      <formula>INDIRECT("E"&amp;ROW())="Supply Only"</formula>
    </cfRule>
    <cfRule type="expression" dxfId="16838" priority="15116" stopIfTrue="1">
      <formula>INDIRECT("E"&amp;ROW())="Part Fitted"</formula>
    </cfRule>
    <cfRule type="expression" dxfId="16837" priority="15117" stopIfTrue="1">
      <formula>INDIRECT("E"&amp;ROW())="confirmed"</formula>
    </cfRule>
    <cfRule type="expression" dxfId="16836" priority="15118" stopIfTrue="1">
      <formula>INDIRECT("E"&amp;ROW())="Duplicate"</formula>
    </cfRule>
    <cfRule type="expression" dxfId="16835" priority="15119" stopIfTrue="1">
      <formula>INDIRECT("E"&amp;ROW())="Handed Back"</formula>
    </cfRule>
    <cfRule type="expression" dxfId="16834" priority="15120" stopIfTrue="1">
      <formula>INDIRECT("E"&amp;ROW())="Refusal"</formula>
    </cfRule>
    <cfRule type="expression" dxfId="16833" priority="15121" stopIfTrue="1">
      <formula>INDIRECT("E"&amp;ROW())="No Access install"</formula>
    </cfRule>
    <cfRule type="expression" dxfId="16832" priority="15122" stopIfTrue="1">
      <formula>INDIRECT("E"&amp;ROW())="No Access survey"</formula>
    </cfRule>
    <cfRule type="expression" dxfId="16831" priority="15123" stopIfTrue="1">
      <formula>INDIRECT("E"&amp;ROW())="NWR"</formula>
    </cfRule>
    <cfRule type="expression" dxfId="16830" priority="15124" stopIfTrue="1">
      <formula>INDIRECT("E"&amp;ROW())="Cancelled"</formula>
    </cfRule>
    <cfRule type="expression" dxfId="16829" priority="15125" stopIfTrue="1">
      <formula>INDIRECT("E"&amp;ROW())="On hold"</formula>
    </cfRule>
    <cfRule type="expression" dxfId="16828" priority="15126" stopIfTrue="1">
      <formula>INDIRECT("E"&amp;ROW())="Handed Over"</formula>
    </cfRule>
    <cfRule type="expression" dxfId="16827" priority="15127" stopIfTrue="1">
      <formula>INDIRECT("E"&amp;ROW())="Fitted"</formula>
    </cfRule>
    <cfRule type="expression" dxfId="16826" priority="15128" stopIfTrue="1">
      <formula>INDIRECT("E"&amp;ROW())="Booked to fit"</formula>
    </cfRule>
    <cfRule type="expression" dxfId="16825" priority="15129" stopIfTrue="1">
      <formula>INDIRECT("E"&amp;ROW())="Delivered To Depot/Container"</formula>
    </cfRule>
    <cfRule type="expression" dxfId="16824" priority="15130" stopIfTrue="1">
      <formula>INDIRECT("E"&amp;ROW())="Called Off"</formula>
    </cfRule>
    <cfRule type="expression" dxfId="16823" priority="15131" stopIfTrue="1">
      <formula>INDIRECT("E"&amp;ROW())="Await Client Approval"</formula>
    </cfRule>
    <cfRule type="expression" dxfId="16822" priority="15132" stopIfTrue="1">
      <formula>INDIRECT("E"&amp;ROW())="SCOPE SURVEY"</formula>
    </cfRule>
    <cfRule type="expression" dxfId="16821" priority="15133" stopIfTrue="1">
      <formula>INDIRECT("E"&amp;ROW())="Priced"</formula>
    </cfRule>
    <cfRule type="expression" dxfId="16820" priority="15134" stopIfTrue="1">
      <formula>INDIRECT("E"&amp;ROW())="Sent for pricing"</formula>
    </cfRule>
    <cfRule type="expression" dxfId="16819" priority="15135" stopIfTrue="1">
      <formula>INDIRECT("E"&amp;ROW())="Await"</formula>
    </cfRule>
    <cfRule type="expression" dxfId="16818" priority="15136" stopIfTrue="1">
      <formula>INDIRECT("E"&amp;ROW())="CLEANSED"</formula>
    </cfRule>
    <cfRule type="expression" dxfId="16817" priority="15137" stopIfTrue="1">
      <formula>INDIRECT("E"&amp;ROW())="PM TO CLEANSE"</formula>
    </cfRule>
    <cfRule type="expression" dxfId="16816" priority="15138" stopIfTrue="1">
      <formula>INDIRECT("E"&amp;ROW())="Survey Received"</formula>
    </cfRule>
    <cfRule type="expression" dxfId="16815" priority="15139" stopIfTrue="1">
      <formula>INDIRECT("E"&amp;ROW())="Survey Booked"</formula>
    </cfRule>
    <cfRule type="expression" dxfId="16814" priority="15140" stopIfTrue="1">
      <formula>INDIRECT("E"&amp;ROW())="Recall Required"</formula>
    </cfRule>
    <cfRule type="expression" dxfId="16813" priority="15141" stopIfTrue="1">
      <formula>INDIRECT("E"&amp;ROW())="Supply Only"</formula>
    </cfRule>
    <cfRule type="expression" dxfId="16812" priority="15142" stopIfTrue="1">
      <formula>INDIRECT("E"&amp;ROW())="Part Fitted"</formula>
    </cfRule>
    <cfRule type="expression" dxfId="16811" priority="15143" stopIfTrue="1">
      <formula>INDIRECT("E"&amp;ROW())="confirmed"</formula>
    </cfRule>
    <cfRule type="expression" dxfId="16810" priority="15144" stopIfTrue="1">
      <formula>INDIRECT("E"&amp;ROW())="Duplicate"</formula>
    </cfRule>
    <cfRule type="expression" dxfId="16809" priority="15145" stopIfTrue="1">
      <formula>INDIRECT("E"&amp;ROW())="Handed Back"</formula>
    </cfRule>
    <cfRule type="expression" dxfId="16808" priority="15146" stopIfTrue="1">
      <formula>INDIRECT("E"&amp;ROW())="Refusal"</formula>
    </cfRule>
    <cfRule type="expression" dxfId="16807" priority="15147" stopIfTrue="1">
      <formula>INDIRECT("E"&amp;ROW())="No Access install"</formula>
    </cfRule>
    <cfRule type="expression" dxfId="16806" priority="15148" stopIfTrue="1">
      <formula>INDIRECT("E"&amp;ROW())="No Access survey"</formula>
    </cfRule>
    <cfRule type="expression" dxfId="16805" priority="15149" stopIfTrue="1">
      <formula>INDIRECT("E"&amp;ROW())="NWR"</formula>
    </cfRule>
    <cfRule type="expression" dxfId="16804" priority="15150" stopIfTrue="1">
      <formula>INDIRECT("E"&amp;ROW())="Cancelled"</formula>
    </cfRule>
    <cfRule type="expression" dxfId="16803" priority="15151" stopIfTrue="1">
      <formula>INDIRECT("E"&amp;ROW())="On hold"</formula>
    </cfRule>
    <cfRule type="expression" dxfId="16802" priority="15152" stopIfTrue="1">
      <formula>INDIRECT("E"&amp;ROW())="Handed Over"</formula>
    </cfRule>
    <cfRule type="expression" dxfId="16801" priority="15153" stopIfTrue="1">
      <formula>INDIRECT("E"&amp;ROW())="Fitted"</formula>
    </cfRule>
    <cfRule type="expression" dxfId="16800" priority="15154" stopIfTrue="1">
      <formula>INDIRECT("E"&amp;ROW())="Booked to fit"</formula>
    </cfRule>
    <cfRule type="expression" dxfId="16799" priority="15155" stopIfTrue="1">
      <formula>INDIRECT("E"&amp;ROW())="Delivered To Depot/Container"</formula>
    </cfRule>
    <cfRule type="expression" dxfId="16798" priority="15156" stopIfTrue="1">
      <formula>INDIRECT("E"&amp;ROW())="Called Off"</formula>
    </cfRule>
    <cfRule type="expression" dxfId="16797" priority="15157" stopIfTrue="1">
      <formula>INDIRECT("E"&amp;ROW())="Await Client Approval"</formula>
    </cfRule>
    <cfRule type="expression" dxfId="16796" priority="15158" stopIfTrue="1">
      <formula>INDIRECT("E"&amp;ROW())="SCOPE SURVEY"</formula>
    </cfRule>
    <cfRule type="expression" dxfId="16795" priority="15159" stopIfTrue="1">
      <formula>INDIRECT("E"&amp;ROW())="Priced"</formula>
    </cfRule>
    <cfRule type="expression" dxfId="16794" priority="15160" stopIfTrue="1">
      <formula>INDIRECT("E"&amp;ROW())="Sent for pricing"</formula>
    </cfRule>
    <cfRule type="expression" dxfId="16793" priority="15161" stopIfTrue="1">
      <formula>INDIRECT("E"&amp;ROW())="Await"</formula>
    </cfRule>
    <cfRule type="expression" dxfId="16792" priority="15162" stopIfTrue="1">
      <formula>INDIRECT("E"&amp;ROW())="CLEANSED"</formula>
    </cfRule>
    <cfRule type="expression" dxfId="16791" priority="15163" stopIfTrue="1">
      <formula>INDIRECT("E"&amp;ROW())="PM TO CLEANSE"</formula>
    </cfRule>
    <cfRule type="expression" dxfId="16790" priority="15164" stopIfTrue="1">
      <formula>INDIRECT("E"&amp;ROW())="Survey Received"</formula>
    </cfRule>
    <cfRule type="expression" dxfId="16789" priority="15165" stopIfTrue="1">
      <formula>INDIRECT("E"&amp;ROW())="Survey Booked"</formula>
    </cfRule>
    <cfRule type="expression" dxfId="16788" priority="15166">
      <formula>INDIRECT("D"&amp;ROW())="Yes"</formula>
    </cfRule>
  </conditionalFormatting>
  <conditionalFormatting sqref="I526:I535 A791:I796 A773:I773">
    <cfRule type="expression" dxfId="16787" priority="15032" stopIfTrue="1">
      <formula>INDIRECT("E"&amp;ROW())="Recall Required"</formula>
    </cfRule>
  </conditionalFormatting>
  <conditionalFormatting sqref="I526:I535 I768:I773 I791:I796">
    <cfRule type="expression" dxfId="16786" priority="15058">
      <formula>INDIRECT("D"&amp;ROW())="Yes"</formula>
    </cfRule>
  </conditionalFormatting>
  <conditionalFormatting sqref="I526:I535 I773 I791:I796">
    <cfRule type="expression" dxfId="16785" priority="15007" stopIfTrue="1">
      <formula>INDIRECT("E"&amp;ROW())="Supply Only"</formula>
    </cfRule>
    <cfRule type="expression" dxfId="16784" priority="15008" stopIfTrue="1">
      <formula>INDIRECT("E"&amp;ROW())="Part Fitted"</formula>
    </cfRule>
    <cfRule type="expression" dxfId="16783" priority="15009" stopIfTrue="1">
      <formula>INDIRECT("E"&amp;ROW())="confirmed"</formula>
    </cfRule>
    <cfRule type="expression" dxfId="16782" priority="15010" stopIfTrue="1">
      <formula>INDIRECT("E"&amp;ROW())="Duplicate"</formula>
    </cfRule>
    <cfRule type="expression" dxfId="16781" priority="15011" stopIfTrue="1">
      <formula>INDIRECT("E"&amp;ROW())="Handed Back"</formula>
    </cfRule>
    <cfRule type="expression" dxfId="16780" priority="15012" stopIfTrue="1">
      <formula>INDIRECT("E"&amp;ROW())="Refusal"</formula>
    </cfRule>
    <cfRule type="expression" dxfId="16779" priority="15013" stopIfTrue="1">
      <formula>INDIRECT("E"&amp;ROW())="No Access install"</formula>
    </cfRule>
    <cfRule type="expression" dxfId="16778" priority="15014" stopIfTrue="1">
      <formula>INDIRECT("E"&amp;ROW())="No Access survey"</formula>
    </cfRule>
    <cfRule type="expression" dxfId="16777" priority="15015" stopIfTrue="1">
      <formula>INDIRECT("E"&amp;ROW())="NWR"</formula>
    </cfRule>
    <cfRule type="expression" dxfId="16776" priority="15016" stopIfTrue="1">
      <formula>INDIRECT("E"&amp;ROW())="Cancelled"</formula>
    </cfRule>
    <cfRule type="expression" dxfId="16775" priority="15017" stopIfTrue="1">
      <formula>INDIRECT("E"&amp;ROW())="On hold"</formula>
    </cfRule>
    <cfRule type="expression" dxfId="16774" priority="15018" stopIfTrue="1">
      <formula>INDIRECT("E"&amp;ROW())="Handed Over"</formula>
    </cfRule>
    <cfRule type="expression" dxfId="16773" priority="15019" stopIfTrue="1">
      <formula>INDIRECT("E"&amp;ROW())="Fitted"</formula>
    </cfRule>
    <cfRule type="expression" dxfId="16772" priority="15020" stopIfTrue="1">
      <formula>INDIRECT("E"&amp;ROW())="Booked to fit"</formula>
    </cfRule>
    <cfRule type="expression" dxfId="16771" priority="15021" stopIfTrue="1">
      <formula>INDIRECT("E"&amp;ROW())="Delivered To Depot/Container"</formula>
    </cfRule>
    <cfRule type="expression" dxfId="16770" priority="15022" stopIfTrue="1">
      <formula>INDIRECT("E"&amp;ROW())="Called Off"</formula>
    </cfRule>
    <cfRule type="expression" dxfId="16769" priority="15023" stopIfTrue="1">
      <formula>INDIRECT("E"&amp;ROW())="Await Client Approval"</formula>
    </cfRule>
    <cfRule type="expression" dxfId="16768" priority="15024" stopIfTrue="1">
      <formula>INDIRECT("E"&amp;ROW())="SCOPE SURVEY"</formula>
    </cfRule>
    <cfRule type="expression" dxfId="16767" priority="15025" stopIfTrue="1">
      <formula>INDIRECT("E"&amp;ROW())="Priced"</formula>
    </cfRule>
    <cfRule type="expression" dxfId="16766" priority="15026" stopIfTrue="1">
      <formula>INDIRECT("E"&amp;ROW())="Sent for pricing"</formula>
    </cfRule>
    <cfRule type="expression" dxfId="16765" priority="15027" stopIfTrue="1">
      <formula>INDIRECT("E"&amp;ROW())="Await"</formula>
    </cfRule>
    <cfRule type="expression" dxfId="16764" priority="15028" stopIfTrue="1">
      <formula>INDIRECT("E"&amp;ROW())="CLEANSED"</formula>
    </cfRule>
    <cfRule type="expression" dxfId="16763" priority="15029" stopIfTrue="1">
      <formula>INDIRECT("E"&amp;ROW())="PM TO CLEANSE"</formula>
    </cfRule>
    <cfRule type="expression" dxfId="16762" priority="15030" stopIfTrue="1">
      <formula>INDIRECT("E"&amp;ROW())="Survey Received"</formula>
    </cfRule>
    <cfRule type="expression" dxfId="16761" priority="15031" stopIfTrue="1">
      <formula>INDIRECT("E"&amp;ROW())="Survey Booked"</formula>
    </cfRule>
    <cfRule type="expression" dxfId="16760" priority="15033" stopIfTrue="1">
      <formula>INDIRECT("E"&amp;ROW())="Supply Only"</formula>
    </cfRule>
    <cfRule type="expression" dxfId="16759" priority="15034" stopIfTrue="1">
      <formula>INDIRECT("E"&amp;ROW())="Part Fitted"</formula>
    </cfRule>
    <cfRule type="expression" dxfId="16758" priority="15035" stopIfTrue="1">
      <formula>INDIRECT("E"&amp;ROW())="confirmed"</formula>
    </cfRule>
    <cfRule type="expression" dxfId="16757" priority="15036" stopIfTrue="1">
      <formula>INDIRECT("E"&amp;ROW())="Duplicate"</formula>
    </cfRule>
    <cfRule type="expression" dxfId="16756" priority="15037" stopIfTrue="1">
      <formula>INDIRECT("E"&amp;ROW())="Handed Back"</formula>
    </cfRule>
    <cfRule type="expression" dxfId="16755" priority="15038" stopIfTrue="1">
      <formula>INDIRECT("E"&amp;ROW())="Refusal"</formula>
    </cfRule>
    <cfRule type="expression" dxfId="16754" priority="15039" stopIfTrue="1">
      <formula>INDIRECT("E"&amp;ROW())="No Access install"</formula>
    </cfRule>
    <cfRule type="expression" dxfId="16753" priority="15040" stopIfTrue="1">
      <formula>INDIRECT("E"&amp;ROW())="No Access survey"</formula>
    </cfRule>
    <cfRule type="expression" dxfId="16752" priority="15041" stopIfTrue="1">
      <formula>INDIRECT("E"&amp;ROW())="NWR"</formula>
    </cfRule>
    <cfRule type="expression" dxfId="16751" priority="15042" stopIfTrue="1">
      <formula>INDIRECT("E"&amp;ROW())="Cancelled"</formula>
    </cfRule>
    <cfRule type="expression" dxfId="16750" priority="15043" stopIfTrue="1">
      <formula>INDIRECT("E"&amp;ROW())="On hold"</formula>
    </cfRule>
    <cfRule type="expression" dxfId="16749" priority="15044" stopIfTrue="1">
      <formula>INDIRECT("E"&amp;ROW())="Handed Over"</formula>
    </cfRule>
    <cfRule type="expression" dxfId="16748" priority="15045" stopIfTrue="1">
      <formula>INDIRECT("E"&amp;ROW())="Fitted"</formula>
    </cfRule>
    <cfRule type="expression" dxfId="16747" priority="15046" stopIfTrue="1">
      <formula>INDIRECT("E"&amp;ROW())="Booked to fit"</formula>
    </cfRule>
    <cfRule type="expression" dxfId="16746" priority="15047" stopIfTrue="1">
      <formula>INDIRECT("E"&amp;ROW())="Delivered To Depot/Container"</formula>
    </cfRule>
    <cfRule type="expression" dxfId="16745" priority="15048" stopIfTrue="1">
      <formula>INDIRECT("E"&amp;ROW())="Called Off"</formula>
    </cfRule>
    <cfRule type="expression" dxfId="16744" priority="15049" stopIfTrue="1">
      <formula>INDIRECT("E"&amp;ROW())="Await Client Approval"</formula>
    </cfRule>
    <cfRule type="expression" dxfId="16743" priority="15050" stopIfTrue="1">
      <formula>INDIRECT("E"&amp;ROW())="SCOPE SURVEY"</formula>
    </cfRule>
    <cfRule type="expression" dxfId="16742" priority="15051" stopIfTrue="1">
      <formula>INDIRECT("E"&amp;ROW())="Priced"</formula>
    </cfRule>
    <cfRule type="expression" dxfId="16741" priority="15052" stopIfTrue="1">
      <formula>INDIRECT("E"&amp;ROW())="Sent for pricing"</formula>
    </cfRule>
    <cfRule type="expression" dxfId="16740" priority="15053" stopIfTrue="1">
      <formula>INDIRECT("E"&amp;ROW())="Await"</formula>
    </cfRule>
    <cfRule type="expression" dxfId="16739" priority="15054" stopIfTrue="1">
      <formula>INDIRECT("E"&amp;ROW())="CLEANSED"</formula>
    </cfRule>
    <cfRule type="expression" dxfId="16738" priority="15055" stopIfTrue="1">
      <formula>INDIRECT("E"&amp;ROW())="PM TO CLEANSE"</formula>
    </cfRule>
    <cfRule type="expression" dxfId="16737" priority="15056" stopIfTrue="1">
      <formula>INDIRECT("E"&amp;ROW())="Survey Received"</formula>
    </cfRule>
    <cfRule type="expression" dxfId="16736" priority="15057" stopIfTrue="1">
      <formula>INDIRECT("E"&amp;ROW())="Survey Booked"</formula>
    </cfRule>
  </conditionalFormatting>
  <conditionalFormatting sqref="I526:I535 I791:I796 I773">
    <cfRule type="expression" dxfId="16735" priority="15006" stopIfTrue="1">
      <formula>INDIRECT("E"&amp;ROW())="Recall Required"</formula>
    </cfRule>
  </conditionalFormatting>
  <conditionalFormatting sqref="I526:I535">
    <cfRule type="expression" dxfId="16734" priority="15005">
      <formula>INDIRECT("D"&amp;ROW())="Yes"</formula>
    </cfRule>
  </conditionalFormatting>
  <conditionalFormatting sqref="I539:I544 I660:I668 I671 I684 I686:I696">
    <cfRule type="expression" dxfId="16733" priority="14952" stopIfTrue="1">
      <formula>INDIRECT("E"&amp;ROW())="Recall Required"</formula>
    </cfRule>
    <cfRule type="expression" dxfId="16732" priority="14953" stopIfTrue="1">
      <formula>INDIRECT("E"&amp;ROW())="Supply Only"</formula>
    </cfRule>
    <cfRule type="expression" dxfId="16731" priority="14954" stopIfTrue="1">
      <formula>INDIRECT("E"&amp;ROW())="Part Fitted"</formula>
    </cfRule>
    <cfRule type="expression" dxfId="16730" priority="14955" stopIfTrue="1">
      <formula>INDIRECT("E"&amp;ROW())="confirmed"</formula>
    </cfRule>
    <cfRule type="expression" dxfId="16729" priority="14956" stopIfTrue="1">
      <formula>INDIRECT("E"&amp;ROW())="Duplicate"</formula>
    </cfRule>
    <cfRule type="expression" dxfId="16728" priority="14957" stopIfTrue="1">
      <formula>INDIRECT("E"&amp;ROW())="Handed Back"</formula>
    </cfRule>
    <cfRule type="expression" dxfId="16727" priority="14958" stopIfTrue="1">
      <formula>INDIRECT("E"&amp;ROW())="Refusal"</formula>
    </cfRule>
    <cfRule type="expression" dxfId="16726" priority="14959" stopIfTrue="1">
      <formula>INDIRECT("E"&amp;ROW())="No Access install"</formula>
    </cfRule>
    <cfRule type="expression" dxfId="16725" priority="14960" stopIfTrue="1">
      <formula>INDIRECT("E"&amp;ROW())="No Access survey"</formula>
    </cfRule>
    <cfRule type="expression" dxfId="16724" priority="14961" stopIfTrue="1">
      <formula>INDIRECT("E"&amp;ROW())="NWR"</formula>
    </cfRule>
    <cfRule type="expression" dxfId="16723" priority="14962" stopIfTrue="1">
      <formula>INDIRECT("E"&amp;ROW())="Cancelled"</formula>
    </cfRule>
    <cfRule type="expression" dxfId="16722" priority="14963" stopIfTrue="1">
      <formula>INDIRECT("E"&amp;ROW())="On hold"</formula>
    </cfRule>
    <cfRule type="expression" dxfId="16721" priority="14964" stopIfTrue="1">
      <formula>INDIRECT("E"&amp;ROW())="Handed Over"</formula>
    </cfRule>
    <cfRule type="expression" dxfId="16720" priority="14965" stopIfTrue="1">
      <formula>INDIRECT("E"&amp;ROW())="Fitted"</formula>
    </cfRule>
    <cfRule type="expression" dxfId="16719" priority="14966" stopIfTrue="1">
      <formula>INDIRECT("E"&amp;ROW())="Booked to fit"</formula>
    </cfRule>
    <cfRule type="expression" dxfId="16718" priority="14967" stopIfTrue="1">
      <formula>INDIRECT("E"&amp;ROW())="Delivered To Depot/Container"</formula>
    </cfRule>
    <cfRule type="expression" dxfId="16717" priority="14968" stopIfTrue="1">
      <formula>INDIRECT("E"&amp;ROW())="Called Off"</formula>
    </cfRule>
    <cfRule type="expression" dxfId="16716" priority="14969" stopIfTrue="1">
      <formula>INDIRECT("E"&amp;ROW())="Await Client Approval"</formula>
    </cfRule>
    <cfRule type="expression" dxfId="16715" priority="14970" stopIfTrue="1">
      <formula>INDIRECT("E"&amp;ROW())="SCOPE SURVEY"</formula>
    </cfRule>
    <cfRule type="expression" dxfId="16714" priority="14971" stopIfTrue="1">
      <formula>INDIRECT("E"&amp;ROW())="Priced"</formula>
    </cfRule>
    <cfRule type="expression" dxfId="16713" priority="14972" stopIfTrue="1">
      <formula>INDIRECT("E"&amp;ROW())="Sent for pricing"</formula>
    </cfRule>
    <cfRule type="expression" dxfId="16712" priority="14973" stopIfTrue="1">
      <formula>INDIRECT("E"&amp;ROW())="Await"</formula>
    </cfRule>
    <cfRule type="expression" dxfId="16711" priority="14974" stopIfTrue="1">
      <formula>INDIRECT("E"&amp;ROW())="CLEANSED"</formula>
    </cfRule>
    <cfRule type="expression" dxfId="16710" priority="14975" stopIfTrue="1">
      <formula>INDIRECT("E"&amp;ROW())="PM TO CLEANSE"</formula>
    </cfRule>
    <cfRule type="expression" dxfId="16709" priority="14976" stopIfTrue="1">
      <formula>INDIRECT("E"&amp;ROW())="Survey Received"</formula>
    </cfRule>
    <cfRule type="expression" dxfId="16708" priority="14977" stopIfTrue="1">
      <formula>INDIRECT("E"&amp;ROW())="Survey Booked"</formula>
    </cfRule>
    <cfRule type="expression" dxfId="16707" priority="14979" stopIfTrue="1">
      <formula>INDIRECT("E"&amp;ROW())="Supply Only"</formula>
    </cfRule>
    <cfRule type="expression" dxfId="16706" priority="14980" stopIfTrue="1">
      <formula>INDIRECT("E"&amp;ROW())="Part Fitted"</formula>
    </cfRule>
    <cfRule type="expression" dxfId="16705" priority="14981" stopIfTrue="1">
      <formula>INDIRECT("E"&amp;ROW())="confirmed"</formula>
    </cfRule>
    <cfRule type="expression" dxfId="16704" priority="14982" stopIfTrue="1">
      <formula>INDIRECT("E"&amp;ROW())="Duplicate"</formula>
    </cfRule>
    <cfRule type="expression" dxfId="16703" priority="14983" stopIfTrue="1">
      <formula>INDIRECT("E"&amp;ROW())="Handed Back"</formula>
    </cfRule>
    <cfRule type="expression" dxfId="16702" priority="14984" stopIfTrue="1">
      <formula>INDIRECT("E"&amp;ROW())="Refusal"</formula>
    </cfRule>
    <cfRule type="expression" dxfId="16701" priority="14985" stopIfTrue="1">
      <formula>INDIRECT("E"&amp;ROW())="No Access install"</formula>
    </cfRule>
    <cfRule type="expression" dxfId="16700" priority="14986" stopIfTrue="1">
      <formula>INDIRECT("E"&amp;ROW())="No Access survey"</formula>
    </cfRule>
    <cfRule type="expression" dxfId="16699" priority="14987" stopIfTrue="1">
      <formula>INDIRECT("E"&amp;ROW())="NWR"</formula>
    </cfRule>
    <cfRule type="expression" dxfId="16698" priority="14988" stopIfTrue="1">
      <formula>INDIRECT("E"&amp;ROW())="Cancelled"</formula>
    </cfRule>
    <cfRule type="expression" dxfId="16697" priority="14989" stopIfTrue="1">
      <formula>INDIRECT("E"&amp;ROW())="On hold"</formula>
    </cfRule>
    <cfRule type="expression" dxfId="16696" priority="14990" stopIfTrue="1">
      <formula>INDIRECT("E"&amp;ROW())="Handed Over"</formula>
    </cfRule>
    <cfRule type="expression" dxfId="16695" priority="14991" stopIfTrue="1">
      <formula>INDIRECT("E"&amp;ROW())="Fitted"</formula>
    </cfRule>
    <cfRule type="expression" dxfId="16694" priority="14992" stopIfTrue="1">
      <formula>INDIRECT("E"&amp;ROW())="Booked to fit"</formula>
    </cfRule>
    <cfRule type="expression" dxfId="16693" priority="14993" stopIfTrue="1">
      <formula>INDIRECT("E"&amp;ROW())="Delivered To Depot/Container"</formula>
    </cfRule>
    <cfRule type="expression" dxfId="16692" priority="14994" stopIfTrue="1">
      <formula>INDIRECT("E"&amp;ROW())="Called Off"</formula>
    </cfRule>
    <cfRule type="expression" dxfId="16691" priority="14995" stopIfTrue="1">
      <formula>INDIRECT("E"&amp;ROW())="Await Client Approval"</formula>
    </cfRule>
    <cfRule type="expression" dxfId="16690" priority="14996" stopIfTrue="1">
      <formula>INDIRECT("E"&amp;ROW())="SCOPE SURVEY"</formula>
    </cfRule>
    <cfRule type="expression" dxfId="16689" priority="14997" stopIfTrue="1">
      <formula>INDIRECT("E"&amp;ROW())="Priced"</formula>
    </cfRule>
    <cfRule type="expression" dxfId="16688" priority="14998" stopIfTrue="1">
      <formula>INDIRECT("E"&amp;ROW())="Sent for pricing"</formula>
    </cfRule>
    <cfRule type="expression" dxfId="16687" priority="14999" stopIfTrue="1">
      <formula>INDIRECT("E"&amp;ROW())="Await"</formula>
    </cfRule>
    <cfRule type="expression" dxfId="16686" priority="15000" stopIfTrue="1">
      <formula>INDIRECT("E"&amp;ROW())="CLEANSED"</formula>
    </cfRule>
    <cfRule type="expression" dxfId="16685" priority="15001" stopIfTrue="1">
      <formula>INDIRECT("E"&amp;ROW())="PM TO CLEANSE"</formula>
    </cfRule>
    <cfRule type="expression" dxfId="16684" priority="15002" stopIfTrue="1">
      <formula>INDIRECT("E"&amp;ROW())="Survey Received"</formula>
    </cfRule>
    <cfRule type="expression" dxfId="16683" priority="15003" stopIfTrue="1">
      <formula>INDIRECT("E"&amp;ROW())="Survey Booked"</formula>
    </cfRule>
  </conditionalFormatting>
  <conditionalFormatting sqref="I539:I544">
    <cfRule type="expression" dxfId="16682" priority="14951">
      <formula>INDIRECT("D"&amp;ROW())="Yes"</formula>
    </cfRule>
    <cfRule type="expression" dxfId="16681" priority="14978" stopIfTrue="1">
      <formula>INDIRECT("E"&amp;ROW())="Recall Required"</formula>
    </cfRule>
    <cfRule type="expression" dxfId="16680" priority="15004">
      <formula>INDIRECT("D"&amp;ROW())="Yes"</formula>
    </cfRule>
  </conditionalFormatting>
  <conditionalFormatting sqref="I554 I556:I558">
    <cfRule type="expression" dxfId="16679" priority="13522">
      <formula>INDIRECT("D"&amp;ROW())="Yes"</formula>
    </cfRule>
    <cfRule type="expression" dxfId="16678" priority="13523" stopIfTrue="1">
      <formula>INDIRECT("E"&amp;ROW())="Supply Only"</formula>
    </cfRule>
    <cfRule type="expression" dxfId="16677" priority="13524" stopIfTrue="1">
      <formula>INDIRECT("E"&amp;ROW())="Part Fitted"</formula>
    </cfRule>
    <cfRule type="expression" dxfId="16676" priority="13525" stopIfTrue="1">
      <formula>INDIRECT("E"&amp;ROW())="confirmed"</formula>
    </cfRule>
    <cfRule type="expression" dxfId="16675" priority="13526" stopIfTrue="1">
      <formula>INDIRECT("E"&amp;ROW())="Duplicate"</formula>
    </cfRule>
    <cfRule type="expression" dxfId="16674" priority="13527" stopIfTrue="1">
      <formula>INDIRECT("E"&amp;ROW())="Handed Back"</formula>
    </cfRule>
    <cfRule type="expression" dxfId="16673" priority="13528" stopIfTrue="1">
      <formula>INDIRECT("E"&amp;ROW())="Refusal"</formula>
    </cfRule>
    <cfRule type="expression" dxfId="16672" priority="13529" stopIfTrue="1">
      <formula>INDIRECT("E"&amp;ROW())="No Access install"</formula>
    </cfRule>
    <cfRule type="expression" dxfId="16671" priority="13530" stopIfTrue="1">
      <formula>INDIRECT("E"&amp;ROW())="No Access survey"</formula>
    </cfRule>
    <cfRule type="expression" dxfId="16670" priority="13531" stopIfTrue="1">
      <formula>INDIRECT("E"&amp;ROW())="NWR"</formula>
    </cfRule>
    <cfRule type="expression" dxfId="16669" priority="13532" stopIfTrue="1">
      <formula>INDIRECT("E"&amp;ROW())="Cancelled"</formula>
    </cfRule>
    <cfRule type="expression" dxfId="16668" priority="13533" stopIfTrue="1">
      <formula>INDIRECT("E"&amp;ROW())="On hold"</formula>
    </cfRule>
    <cfRule type="expression" dxfId="16667" priority="13534" stopIfTrue="1">
      <formula>INDIRECT("E"&amp;ROW())="Handed Over"</formula>
    </cfRule>
    <cfRule type="expression" dxfId="16666" priority="13535" stopIfTrue="1">
      <formula>INDIRECT("E"&amp;ROW())="Fitted"</formula>
    </cfRule>
    <cfRule type="expression" dxfId="16665" priority="13536" stopIfTrue="1">
      <formula>INDIRECT("E"&amp;ROW())="Booked to fit"</formula>
    </cfRule>
    <cfRule type="expression" dxfId="16664" priority="13537" stopIfTrue="1">
      <formula>INDIRECT("E"&amp;ROW())="Delivered To Depot/Container"</formula>
    </cfRule>
    <cfRule type="expression" dxfId="16663" priority="13538" stopIfTrue="1">
      <formula>INDIRECT("E"&amp;ROW())="Called Off"</formula>
    </cfRule>
    <cfRule type="expression" dxfId="16662" priority="13539" stopIfTrue="1">
      <formula>INDIRECT("E"&amp;ROW())="Await Client Approval"</formula>
    </cfRule>
    <cfRule type="expression" dxfId="16661" priority="13540" stopIfTrue="1">
      <formula>INDIRECT("E"&amp;ROW())="SCOPE SURVEY"</formula>
    </cfRule>
    <cfRule type="expression" dxfId="16660" priority="13541" stopIfTrue="1">
      <formula>INDIRECT("E"&amp;ROW())="Priced"</formula>
    </cfRule>
    <cfRule type="expression" dxfId="16659" priority="13542" stopIfTrue="1">
      <formula>INDIRECT("E"&amp;ROW())="Sent for pricing"</formula>
    </cfRule>
    <cfRule type="expression" dxfId="16658" priority="13543" stopIfTrue="1">
      <formula>INDIRECT("E"&amp;ROW())="Await"</formula>
    </cfRule>
    <cfRule type="expression" dxfId="16657" priority="13544" stopIfTrue="1">
      <formula>INDIRECT("E"&amp;ROW())="CLEANSED"</formula>
    </cfRule>
    <cfRule type="expression" dxfId="16656" priority="13545" stopIfTrue="1">
      <formula>INDIRECT("E"&amp;ROW())="PM TO CLEANSE"</formula>
    </cfRule>
    <cfRule type="expression" dxfId="16655" priority="13546" stopIfTrue="1">
      <formula>INDIRECT("E"&amp;ROW())="Survey Received"</formula>
    </cfRule>
    <cfRule type="expression" dxfId="16654" priority="13547" stopIfTrue="1">
      <formula>INDIRECT("E"&amp;ROW())="Survey Booked"</formula>
    </cfRule>
    <cfRule type="expression" dxfId="16653" priority="13548" stopIfTrue="1">
      <formula>INDIRECT("E"&amp;ROW())="Recall Required"</formula>
    </cfRule>
  </conditionalFormatting>
  <conditionalFormatting sqref="I555">
    <cfRule type="expression" dxfId="16652" priority="13634" stopIfTrue="1">
      <formula>INDIRECT("E"&amp;ROW())="Duplicate"</formula>
    </cfRule>
    <cfRule type="expression" dxfId="16651" priority="13635" stopIfTrue="1">
      <formula>INDIRECT("E"&amp;ROW())="Handed Back"</formula>
    </cfRule>
    <cfRule type="expression" dxfId="16650" priority="13636" stopIfTrue="1">
      <formula>INDIRECT("E"&amp;ROW())="Refusal"</formula>
    </cfRule>
    <cfRule type="expression" dxfId="16649" priority="13637" stopIfTrue="1">
      <formula>INDIRECT("E"&amp;ROW())="No Access install"</formula>
    </cfRule>
    <cfRule type="expression" dxfId="16648" priority="13638" stopIfTrue="1">
      <formula>INDIRECT("E"&amp;ROW())="No Access survey"</formula>
    </cfRule>
    <cfRule type="expression" dxfId="16647" priority="13639" stopIfTrue="1">
      <formula>INDIRECT("E"&amp;ROW())="NWR"</formula>
    </cfRule>
    <cfRule type="expression" dxfId="16646" priority="13640" stopIfTrue="1">
      <formula>INDIRECT("E"&amp;ROW())="Cancelled"</formula>
    </cfRule>
    <cfRule type="expression" dxfId="16645" priority="13641" stopIfTrue="1">
      <formula>INDIRECT("E"&amp;ROW())="On hold"</formula>
    </cfRule>
    <cfRule type="expression" dxfId="16644" priority="13642" stopIfTrue="1">
      <formula>INDIRECT("E"&amp;ROW())="Handed Over"</formula>
    </cfRule>
    <cfRule type="expression" dxfId="16643" priority="13643" stopIfTrue="1">
      <formula>INDIRECT("E"&amp;ROW())="Fitted"</formula>
    </cfRule>
    <cfRule type="expression" dxfId="16642" priority="13644" stopIfTrue="1">
      <formula>INDIRECT("E"&amp;ROW())="Booked to fit"</formula>
    </cfRule>
    <cfRule type="expression" dxfId="16641" priority="13645" stopIfTrue="1">
      <formula>INDIRECT("E"&amp;ROW())="Delivered To Depot/Container"</formula>
    </cfRule>
    <cfRule type="expression" dxfId="16640" priority="13646" stopIfTrue="1">
      <formula>INDIRECT("E"&amp;ROW())="Called Off"</formula>
    </cfRule>
    <cfRule type="expression" dxfId="16639" priority="13647" stopIfTrue="1">
      <formula>INDIRECT("E"&amp;ROW())="Await Client Approval"</formula>
    </cfRule>
    <cfRule type="expression" dxfId="16638" priority="13648" stopIfTrue="1">
      <formula>INDIRECT("E"&amp;ROW())="SCOPE SURVEY"</formula>
    </cfRule>
    <cfRule type="expression" dxfId="16637" priority="13649" stopIfTrue="1">
      <formula>INDIRECT("E"&amp;ROW())="Priced"</formula>
    </cfRule>
    <cfRule type="expression" dxfId="16636" priority="13650" stopIfTrue="1">
      <formula>INDIRECT("E"&amp;ROW())="Sent for pricing"</formula>
    </cfRule>
    <cfRule type="expression" dxfId="16635" priority="13651" stopIfTrue="1">
      <formula>INDIRECT("E"&amp;ROW())="Await"</formula>
    </cfRule>
    <cfRule type="expression" dxfId="16634" priority="13652" stopIfTrue="1">
      <formula>INDIRECT("E"&amp;ROW())="CLEANSED"</formula>
    </cfRule>
    <cfRule type="expression" dxfId="16633" priority="13653" stopIfTrue="1">
      <formula>INDIRECT("E"&amp;ROW())="PM TO CLEANSE"</formula>
    </cfRule>
    <cfRule type="expression" dxfId="16632" priority="13654" stopIfTrue="1">
      <formula>INDIRECT("E"&amp;ROW())="Survey Received"</formula>
    </cfRule>
    <cfRule type="expression" dxfId="16631" priority="13655" stopIfTrue="1">
      <formula>INDIRECT("E"&amp;ROW())="Survey Booked"</formula>
    </cfRule>
    <cfRule type="expression" dxfId="16630" priority="13656" stopIfTrue="1">
      <formula>INDIRECT("E"&amp;ROW())="Recall Required"</formula>
    </cfRule>
    <cfRule type="expression" dxfId="16629" priority="13657" stopIfTrue="1">
      <formula>INDIRECT("E"&amp;ROW())="Supply Only"</formula>
    </cfRule>
    <cfRule type="expression" dxfId="16628" priority="13658" stopIfTrue="1">
      <formula>INDIRECT("E"&amp;ROW())="Part Fitted"</formula>
    </cfRule>
    <cfRule type="expression" dxfId="16627" priority="13659" stopIfTrue="1">
      <formula>INDIRECT("E"&amp;ROW())="confirmed"</formula>
    </cfRule>
    <cfRule type="expression" dxfId="16626" priority="13660" stopIfTrue="1">
      <formula>INDIRECT("E"&amp;ROW())="Duplicate"</formula>
    </cfRule>
    <cfRule type="expression" dxfId="16625" priority="13661" stopIfTrue="1">
      <formula>INDIRECT("E"&amp;ROW())="Handed Back"</formula>
    </cfRule>
    <cfRule type="expression" dxfId="16624" priority="13662" stopIfTrue="1">
      <formula>INDIRECT("E"&amp;ROW())="Refusal"</formula>
    </cfRule>
    <cfRule type="expression" dxfId="16623" priority="13663" stopIfTrue="1">
      <formula>INDIRECT("E"&amp;ROW())="No Access install"</formula>
    </cfRule>
    <cfRule type="expression" dxfId="16622" priority="13664" stopIfTrue="1">
      <formula>INDIRECT("E"&amp;ROW())="No Access survey"</formula>
    </cfRule>
    <cfRule type="expression" dxfId="16621" priority="13665" stopIfTrue="1">
      <formula>INDIRECT("E"&amp;ROW())="NWR"</formula>
    </cfRule>
    <cfRule type="expression" dxfId="16620" priority="13666" stopIfTrue="1">
      <formula>INDIRECT("E"&amp;ROW())="Cancelled"</formula>
    </cfRule>
    <cfRule type="expression" dxfId="16619" priority="13667" stopIfTrue="1">
      <formula>INDIRECT("E"&amp;ROW())="On hold"</formula>
    </cfRule>
    <cfRule type="expression" dxfId="16618" priority="13668" stopIfTrue="1">
      <formula>INDIRECT("E"&amp;ROW())="Handed Over"</formula>
    </cfRule>
    <cfRule type="expression" dxfId="16617" priority="13669" stopIfTrue="1">
      <formula>INDIRECT("E"&amp;ROW())="Fitted"</formula>
    </cfRule>
    <cfRule type="expression" dxfId="16616" priority="13670" stopIfTrue="1">
      <formula>INDIRECT("E"&amp;ROW())="Booked to fit"</formula>
    </cfRule>
    <cfRule type="expression" dxfId="16615" priority="13671" stopIfTrue="1">
      <formula>INDIRECT("E"&amp;ROW())="Delivered To Depot/Container"</formula>
    </cfRule>
    <cfRule type="expression" dxfId="16614" priority="13672" stopIfTrue="1">
      <formula>INDIRECT("E"&amp;ROW())="Called Off"</formula>
    </cfRule>
    <cfRule type="expression" dxfId="16613" priority="13673" stopIfTrue="1">
      <formula>INDIRECT("E"&amp;ROW())="Await Client Approval"</formula>
    </cfRule>
    <cfRule type="expression" dxfId="16612" priority="13674" stopIfTrue="1">
      <formula>INDIRECT("E"&amp;ROW())="SCOPE SURVEY"</formula>
    </cfRule>
    <cfRule type="expression" dxfId="16611" priority="13675" stopIfTrue="1">
      <formula>INDIRECT("E"&amp;ROW())="Priced"</formula>
    </cfRule>
    <cfRule type="expression" dxfId="16610" priority="13676" stopIfTrue="1">
      <formula>INDIRECT("E"&amp;ROW())="Sent for pricing"</formula>
    </cfRule>
    <cfRule type="expression" dxfId="16609" priority="13677" stopIfTrue="1">
      <formula>INDIRECT("E"&amp;ROW())="Await"</formula>
    </cfRule>
    <cfRule type="expression" dxfId="16608" priority="13678" stopIfTrue="1">
      <formula>INDIRECT("E"&amp;ROW())="CLEANSED"</formula>
    </cfRule>
    <cfRule type="expression" dxfId="16607" priority="13679" stopIfTrue="1">
      <formula>INDIRECT("E"&amp;ROW())="PM TO CLEANSE"</formula>
    </cfRule>
    <cfRule type="expression" dxfId="16606" priority="13680" stopIfTrue="1">
      <formula>INDIRECT("E"&amp;ROW())="Survey Received"</formula>
    </cfRule>
    <cfRule type="expression" dxfId="16605" priority="13681" stopIfTrue="1">
      <formula>INDIRECT("E"&amp;ROW())="Survey Booked"</formula>
    </cfRule>
  </conditionalFormatting>
  <conditionalFormatting sqref="I555:I558">
    <cfRule type="expression" dxfId="16604" priority="13683" stopIfTrue="1">
      <formula>INDIRECT("E"&amp;ROW())="Recall Required"</formula>
    </cfRule>
  </conditionalFormatting>
  <conditionalFormatting sqref="I562:I567 I627:I629 I791:I796">
    <cfRule type="expression" dxfId="16603" priority="14677">
      <formula>INDIRECT("D"&amp;ROW())="Yes"</formula>
    </cfRule>
  </conditionalFormatting>
  <conditionalFormatting sqref="I562:I567 I627:I629 I796">
    <cfRule type="expression" dxfId="16602" priority="14625" stopIfTrue="1">
      <formula>INDIRECT("E"&amp;ROW())="Recall Required"</formula>
    </cfRule>
    <cfRule type="expression" dxfId="16601" priority="14626" stopIfTrue="1">
      <formula>INDIRECT("E"&amp;ROW())="Supply Only"</formula>
    </cfRule>
    <cfRule type="expression" dxfId="16600" priority="14627" stopIfTrue="1">
      <formula>INDIRECT("E"&amp;ROW())="Part Fitted"</formula>
    </cfRule>
    <cfRule type="expression" dxfId="16599" priority="14628" stopIfTrue="1">
      <formula>INDIRECT("E"&amp;ROW())="confirmed"</formula>
    </cfRule>
    <cfRule type="expression" dxfId="16598" priority="14629" stopIfTrue="1">
      <formula>INDIRECT("E"&amp;ROW())="Duplicate"</formula>
    </cfRule>
    <cfRule type="expression" dxfId="16597" priority="14630" stopIfTrue="1">
      <formula>INDIRECT("E"&amp;ROW())="Handed Back"</formula>
    </cfRule>
    <cfRule type="expression" dxfId="16596" priority="14631" stopIfTrue="1">
      <formula>INDIRECT("E"&amp;ROW())="Refusal"</formula>
    </cfRule>
    <cfRule type="expression" dxfId="16595" priority="14632" stopIfTrue="1">
      <formula>INDIRECT("E"&amp;ROW())="No Access install"</formula>
    </cfRule>
    <cfRule type="expression" dxfId="16594" priority="14633" stopIfTrue="1">
      <formula>INDIRECT("E"&amp;ROW())="No Access survey"</formula>
    </cfRule>
    <cfRule type="expression" dxfId="16593" priority="14634" stopIfTrue="1">
      <formula>INDIRECT("E"&amp;ROW())="NWR"</formula>
    </cfRule>
    <cfRule type="expression" dxfId="16592" priority="14635" stopIfTrue="1">
      <formula>INDIRECT("E"&amp;ROW())="Cancelled"</formula>
    </cfRule>
    <cfRule type="expression" dxfId="16591" priority="14636" stopIfTrue="1">
      <formula>INDIRECT("E"&amp;ROW())="On hold"</formula>
    </cfRule>
    <cfRule type="expression" dxfId="16590" priority="14637" stopIfTrue="1">
      <formula>INDIRECT("E"&amp;ROW())="Handed Over"</formula>
    </cfRule>
    <cfRule type="expression" dxfId="16589" priority="14638" stopIfTrue="1">
      <formula>INDIRECT("E"&amp;ROW())="Fitted"</formula>
    </cfRule>
    <cfRule type="expression" dxfId="16588" priority="14639" stopIfTrue="1">
      <formula>INDIRECT("E"&amp;ROW())="Booked to fit"</formula>
    </cfRule>
    <cfRule type="expression" dxfId="16587" priority="14640" stopIfTrue="1">
      <formula>INDIRECT("E"&amp;ROW())="Delivered To Depot/Container"</formula>
    </cfRule>
    <cfRule type="expression" dxfId="16586" priority="14641" stopIfTrue="1">
      <formula>INDIRECT("E"&amp;ROW())="Called Off"</formula>
    </cfRule>
    <cfRule type="expression" dxfId="16585" priority="14642" stopIfTrue="1">
      <formula>INDIRECT("E"&amp;ROW())="Await Client Approval"</formula>
    </cfRule>
    <cfRule type="expression" dxfId="16584" priority="14643" stopIfTrue="1">
      <formula>INDIRECT("E"&amp;ROW())="SCOPE SURVEY"</formula>
    </cfRule>
    <cfRule type="expression" dxfId="16583" priority="14644" stopIfTrue="1">
      <formula>INDIRECT("E"&amp;ROW())="Priced"</formula>
    </cfRule>
    <cfRule type="expression" dxfId="16582" priority="14645" stopIfTrue="1">
      <formula>INDIRECT("E"&amp;ROW())="Sent for pricing"</formula>
    </cfRule>
    <cfRule type="expression" dxfId="16581" priority="14646" stopIfTrue="1">
      <formula>INDIRECT("E"&amp;ROW())="Await"</formula>
    </cfRule>
    <cfRule type="expression" dxfId="16580" priority="14647" stopIfTrue="1">
      <formula>INDIRECT("E"&amp;ROW())="CLEANSED"</formula>
    </cfRule>
    <cfRule type="expression" dxfId="16579" priority="14648" stopIfTrue="1">
      <formula>INDIRECT("E"&amp;ROW())="PM TO CLEANSE"</formula>
    </cfRule>
    <cfRule type="expression" dxfId="16578" priority="14649" stopIfTrue="1">
      <formula>INDIRECT("E"&amp;ROW())="Survey Received"</formula>
    </cfRule>
    <cfRule type="expression" dxfId="16577" priority="14650" stopIfTrue="1">
      <formula>INDIRECT("E"&amp;ROW())="Survey Booked"</formula>
    </cfRule>
    <cfRule type="expression" dxfId="16576" priority="14651" stopIfTrue="1">
      <formula>INDIRECT("E"&amp;ROW())="Recall Required"</formula>
    </cfRule>
    <cfRule type="expression" dxfId="16575" priority="14652" stopIfTrue="1">
      <formula>INDIRECT("E"&amp;ROW())="Supply Only"</formula>
    </cfRule>
    <cfRule type="expression" dxfId="16574" priority="14653" stopIfTrue="1">
      <formula>INDIRECT("E"&amp;ROW())="Part Fitted"</formula>
    </cfRule>
    <cfRule type="expression" dxfId="16573" priority="14654" stopIfTrue="1">
      <formula>INDIRECT("E"&amp;ROW())="confirmed"</formula>
    </cfRule>
    <cfRule type="expression" dxfId="16572" priority="14655" stopIfTrue="1">
      <formula>INDIRECT("E"&amp;ROW())="Duplicate"</formula>
    </cfRule>
    <cfRule type="expression" dxfId="16571" priority="14656" stopIfTrue="1">
      <formula>INDIRECT("E"&amp;ROW())="Handed Back"</formula>
    </cfRule>
    <cfRule type="expression" dxfId="16570" priority="14657" stopIfTrue="1">
      <formula>INDIRECT("E"&amp;ROW())="Refusal"</formula>
    </cfRule>
    <cfRule type="expression" dxfId="16569" priority="14658" stopIfTrue="1">
      <formula>INDIRECT("E"&amp;ROW())="No Access install"</formula>
    </cfRule>
    <cfRule type="expression" dxfId="16568" priority="14659" stopIfTrue="1">
      <formula>INDIRECT("E"&amp;ROW())="No Access survey"</formula>
    </cfRule>
    <cfRule type="expression" dxfId="16567" priority="14660" stopIfTrue="1">
      <formula>INDIRECT("E"&amp;ROW())="NWR"</formula>
    </cfRule>
    <cfRule type="expression" dxfId="16566" priority="14661" stopIfTrue="1">
      <formula>INDIRECT("E"&amp;ROW())="Cancelled"</formula>
    </cfRule>
    <cfRule type="expression" dxfId="16565" priority="14662" stopIfTrue="1">
      <formula>INDIRECT("E"&amp;ROW())="On hold"</formula>
    </cfRule>
    <cfRule type="expression" dxfId="16564" priority="14663" stopIfTrue="1">
      <formula>INDIRECT("E"&amp;ROW())="Handed Over"</formula>
    </cfRule>
    <cfRule type="expression" dxfId="16563" priority="14664" stopIfTrue="1">
      <formula>INDIRECT("E"&amp;ROW())="Fitted"</formula>
    </cfRule>
    <cfRule type="expression" dxfId="16562" priority="14665" stopIfTrue="1">
      <formula>INDIRECT("E"&amp;ROW())="Booked to fit"</formula>
    </cfRule>
    <cfRule type="expression" dxfId="16561" priority="14666" stopIfTrue="1">
      <formula>INDIRECT("E"&amp;ROW())="Delivered To Depot/Container"</formula>
    </cfRule>
    <cfRule type="expression" dxfId="16560" priority="14667" stopIfTrue="1">
      <formula>INDIRECT("E"&amp;ROW())="Called Off"</formula>
    </cfRule>
    <cfRule type="expression" dxfId="16559" priority="14668" stopIfTrue="1">
      <formula>INDIRECT("E"&amp;ROW())="Await Client Approval"</formula>
    </cfRule>
    <cfRule type="expression" dxfId="16558" priority="14669" stopIfTrue="1">
      <formula>INDIRECT("E"&amp;ROW())="SCOPE SURVEY"</formula>
    </cfRule>
    <cfRule type="expression" dxfId="16557" priority="14670" stopIfTrue="1">
      <formula>INDIRECT("E"&amp;ROW())="Priced"</formula>
    </cfRule>
    <cfRule type="expression" dxfId="16556" priority="14671" stopIfTrue="1">
      <formula>INDIRECT("E"&amp;ROW())="Sent for pricing"</formula>
    </cfRule>
    <cfRule type="expression" dxfId="16555" priority="14672" stopIfTrue="1">
      <formula>INDIRECT("E"&amp;ROW())="Await"</formula>
    </cfRule>
    <cfRule type="expression" dxfId="16554" priority="14673" stopIfTrue="1">
      <formula>INDIRECT("E"&amp;ROW())="CLEANSED"</formula>
    </cfRule>
    <cfRule type="expression" dxfId="16553" priority="14674" stopIfTrue="1">
      <formula>INDIRECT("E"&amp;ROW())="PM TO CLEANSE"</formula>
    </cfRule>
    <cfRule type="expression" dxfId="16552" priority="14675" stopIfTrue="1">
      <formula>INDIRECT("E"&amp;ROW())="Survey Received"</formula>
    </cfRule>
    <cfRule type="expression" dxfId="16551" priority="14676" stopIfTrue="1">
      <formula>INDIRECT("E"&amp;ROW())="Survey Booked"</formula>
    </cfRule>
  </conditionalFormatting>
  <conditionalFormatting sqref="I562:I567 I796">
    <cfRule type="expression" dxfId="16550" priority="14624">
      <formula>INDIRECT("D"&amp;ROW())="Yes"</formula>
    </cfRule>
  </conditionalFormatting>
  <conditionalFormatting sqref="I596:I601">
    <cfRule type="expression" dxfId="16549" priority="14219">
      <formula>INDIRECT("D"&amp;ROW())="Yes"</formula>
    </cfRule>
    <cfRule type="expression" dxfId="16548" priority="14220" stopIfTrue="1">
      <formula>INDIRECT("E"&amp;ROW())="Recall Required"</formula>
    </cfRule>
    <cfRule type="expression" dxfId="16547" priority="14221" stopIfTrue="1">
      <formula>INDIRECT("E"&amp;ROW())="Supply Only"</formula>
    </cfRule>
    <cfRule type="expression" dxfId="16546" priority="14222" stopIfTrue="1">
      <formula>INDIRECT("E"&amp;ROW())="Part Fitted"</formula>
    </cfRule>
    <cfRule type="expression" dxfId="16545" priority="14223" stopIfTrue="1">
      <formula>INDIRECT("E"&amp;ROW())="confirmed"</formula>
    </cfRule>
    <cfRule type="expression" dxfId="16544" priority="14224" stopIfTrue="1">
      <formula>INDIRECT("E"&amp;ROW())="Duplicate"</formula>
    </cfRule>
    <cfRule type="expression" dxfId="16543" priority="14225" stopIfTrue="1">
      <formula>INDIRECT("E"&amp;ROW())="Handed Back"</formula>
    </cfRule>
    <cfRule type="expression" dxfId="16542" priority="14226" stopIfTrue="1">
      <formula>INDIRECT("E"&amp;ROW())="Refusal"</formula>
    </cfRule>
    <cfRule type="expression" dxfId="16541" priority="14227" stopIfTrue="1">
      <formula>INDIRECT("E"&amp;ROW())="No Access install"</formula>
    </cfRule>
    <cfRule type="expression" dxfId="16540" priority="14228" stopIfTrue="1">
      <formula>INDIRECT("E"&amp;ROW())="No Access survey"</formula>
    </cfRule>
    <cfRule type="expression" dxfId="16539" priority="14229" stopIfTrue="1">
      <formula>INDIRECT("E"&amp;ROW())="NWR"</formula>
    </cfRule>
    <cfRule type="expression" dxfId="16538" priority="14230" stopIfTrue="1">
      <formula>INDIRECT("E"&amp;ROW())="Cancelled"</formula>
    </cfRule>
    <cfRule type="expression" dxfId="16537" priority="14231" stopIfTrue="1">
      <formula>INDIRECT("E"&amp;ROW())="On hold"</formula>
    </cfRule>
    <cfRule type="expression" dxfId="16536" priority="14232" stopIfTrue="1">
      <formula>INDIRECT("E"&amp;ROW())="Handed Over"</formula>
    </cfRule>
    <cfRule type="expression" dxfId="16535" priority="14233" stopIfTrue="1">
      <formula>INDIRECT("E"&amp;ROW())="Fitted"</formula>
    </cfRule>
    <cfRule type="expression" dxfId="16534" priority="14234" stopIfTrue="1">
      <formula>INDIRECT("E"&amp;ROW())="Booked to fit"</formula>
    </cfRule>
    <cfRule type="expression" dxfId="16533" priority="14235" stopIfTrue="1">
      <formula>INDIRECT("E"&amp;ROW())="Delivered To Depot/Container"</formula>
    </cfRule>
    <cfRule type="expression" dxfId="16532" priority="14236" stopIfTrue="1">
      <formula>INDIRECT("E"&amp;ROW())="Called Off"</formula>
    </cfRule>
    <cfRule type="expression" dxfId="16531" priority="14237" stopIfTrue="1">
      <formula>INDIRECT("E"&amp;ROW())="Await Client Approval"</formula>
    </cfRule>
    <cfRule type="expression" dxfId="16530" priority="14238" stopIfTrue="1">
      <formula>INDIRECT("E"&amp;ROW())="SCOPE SURVEY"</formula>
    </cfRule>
    <cfRule type="expression" dxfId="16529" priority="14239" stopIfTrue="1">
      <formula>INDIRECT("E"&amp;ROW())="Priced"</formula>
    </cfRule>
    <cfRule type="expression" dxfId="16528" priority="14240" stopIfTrue="1">
      <formula>INDIRECT("E"&amp;ROW())="Sent for pricing"</formula>
    </cfRule>
    <cfRule type="expression" dxfId="16527" priority="14241" stopIfTrue="1">
      <formula>INDIRECT("E"&amp;ROW())="Await"</formula>
    </cfRule>
    <cfRule type="expression" dxfId="16526" priority="14242" stopIfTrue="1">
      <formula>INDIRECT("E"&amp;ROW())="CLEANSED"</formula>
    </cfRule>
    <cfRule type="expression" dxfId="16525" priority="14243" stopIfTrue="1">
      <formula>INDIRECT("E"&amp;ROW())="PM TO CLEANSE"</formula>
    </cfRule>
    <cfRule type="expression" dxfId="16524" priority="14244" stopIfTrue="1">
      <formula>INDIRECT("E"&amp;ROW())="Survey Received"</formula>
    </cfRule>
    <cfRule type="expression" dxfId="16523" priority="14245" stopIfTrue="1">
      <formula>INDIRECT("E"&amp;ROW())="Survey Booked"</formula>
    </cfRule>
    <cfRule type="expression" dxfId="16522" priority="14246" stopIfTrue="1">
      <formula>INDIRECT("E"&amp;ROW())="Recall Required"</formula>
    </cfRule>
    <cfRule type="expression" dxfId="16521" priority="14247" stopIfTrue="1">
      <formula>INDIRECT("E"&amp;ROW())="Supply Only"</formula>
    </cfRule>
    <cfRule type="expression" dxfId="16520" priority="14248" stopIfTrue="1">
      <formula>INDIRECT("E"&amp;ROW())="Part Fitted"</formula>
    </cfRule>
    <cfRule type="expression" dxfId="16519" priority="14249" stopIfTrue="1">
      <formula>INDIRECT("E"&amp;ROW())="confirmed"</formula>
    </cfRule>
    <cfRule type="expression" dxfId="16518" priority="14250" stopIfTrue="1">
      <formula>INDIRECT("E"&amp;ROW())="Duplicate"</formula>
    </cfRule>
    <cfRule type="expression" dxfId="16517" priority="14251" stopIfTrue="1">
      <formula>INDIRECT("E"&amp;ROW())="Handed Back"</formula>
    </cfRule>
    <cfRule type="expression" dxfId="16516" priority="14252" stopIfTrue="1">
      <formula>INDIRECT("E"&amp;ROW())="Refusal"</formula>
    </cfRule>
    <cfRule type="expression" dxfId="16515" priority="14253" stopIfTrue="1">
      <formula>INDIRECT("E"&amp;ROW())="No Access install"</formula>
    </cfRule>
    <cfRule type="expression" dxfId="16514" priority="14254" stopIfTrue="1">
      <formula>INDIRECT("E"&amp;ROW())="No Access survey"</formula>
    </cfRule>
    <cfRule type="expression" dxfId="16513" priority="14255" stopIfTrue="1">
      <formula>INDIRECT("E"&amp;ROW())="NWR"</formula>
    </cfRule>
    <cfRule type="expression" dxfId="16512" priority="14256" stopIfTrue="1">
      <formula>INDIRECT("E"&amp;ROW())="Cancelled"</formula>
    </cfRule>
    <cfRule type="expression" dxfId="16511" priority="14257" stopIfTrue="1">
      <formula>INDIRECT("E"&amp;ROW())="On hold"</formula>
    </cfRule>
    <cfRule type="expression" dxfId="16510" priority="14258" stopIfTrue="1">
      <formula>INDIRECT("E"&amp;ROW())="Handed Over"</formula>
    </cfRule>
    <cfRule type="expression" dxfId="16509" priority="14259" stopIfTrue="1">
      <formula>INDIRECT("E"&amp;ROW())="Fitted"</formula>
    </cfRule>
    <cfRule type="expression" dxfId="16508" priority="14260" stopIfTrue="1">
      <formula>INDIRECT("E"&amp;ROW())="Booked to fit"</formula>
    </cfRule>
    <cfRule type="expression" dxfId="16507" priority="14261" stopIfTrue="1">
      <formula>INDIRECT("E"&amp;ROW())="Delivered To Depot/Container"</formula>
    </cfRule>
    <cfRule type="expression" dxfId="16506" priority="14262" stopIfTrue="1">
      <formula>INDIRECT("E"&amp;ROW())="Called Off"</formula>
    </cfRule>
    <cfRule type="expression" dxfId="16505" priority="14263" stopIfTrue="1">
      <formula>INDIRECT("E"&amp;ROW())="Await Client Approval"</formula>
    </cfRule>
    <cfRule type="expression" dxfId="16504" priority="14264" stopIfTrue="1">
      <formula>INDIRECT("E"&amp;ROW())="SCOPE SURVEY"</formula>
    </cfRule>
    <cfRule type="expression" dxfId="16503" priority="14265" stopIfTrue="1">
      <formula>INDIRECT("E"&amp;ROW())="Priced"</formula>
    </cfRule>
    <cfRule type="expression" dxfId="16502" priority="14266" stopIfTrue="1">
      <formula>INDIRECT("E"&amp;ROW())="Sent for pricing"</formula>
    </cfRule>
    <cfRule type="expression" dxfId="16501" priority="14267" stopIfTrue="1">
      <formula>INDIRECT("E"&amp;ROW())="Await"</formula>
    </cfRule>
    <cfRule type="expression" dxfId="16500" priority="14268" stopIfTrue="1">
      <formula>INDIRECT("E"&amp;ROW())="CLEANSED"</formula>
    </cfRule>
    <cfRule type="expression" dxfId="16499" priority="14269" stopIfTrue="1">
      <formula>INDIRECT("E"&amp;ROW())="PM TO CLEANSE"</formula>
    </cfRule>
    <cfRule type="expression" dxfId="16498" priority="14270" stopIfTrue="1">
      <formula>INDIRECT("E"&amp;ROW())="Survey Received"</formula>
    </cfRule>
    <cfRule type="expression" dxfId="16497" priority="14271" stopIfTrue="1">
      <formula>INDIRECT("E"&amp;ROW())="Survey Booked"</formula>
    </cfRule>
    <cfRule type="expression" dxfId="16496" priority="14272">
      <formula>INDIRECT("D"&amp;ROW())="Yes"</formula>
    </cfRule>
  </conditionalFormatting>
  <conditionalFormatting sqref="I605:I614">
    <cfRule type="expression" dxfId="16495" priority="10770">
      <formula>INDIRECT("D"&amp;ROW())="Yes"</formula>
    </cfRule>
    <cfRule type="expression" dxfId="16494" priority="10771" stopIfTrue="1">
      <formula>INDIRECT("E"&amp;ROW())="Recall Required"</formula>
    </cfRule>
    <cfRule type="expression" dxfId="16493" priority="10772" stopIfTrue="1">
      <formula>INDIRECT("E"&amp;ROW())="Supply Only"</formula>
    </cfRule>
    <cfRule type="expression" dxfId="16492" priority="10773" stopIfTrue="1">
      <formula>INDIRECT("E"&amp;ROW())="Part Fitted"</formula>
    </cfRule>
    <cfRule type="expression" dxfId="16491" priority="10774" stopIfTrue="1">
      <formula>INDIRECT("E"&amp;ROW())="confirmed"</formula>
    </cfRule>
    <cfRule type="expression" dxfId="16490" priority="10775" stopIfTrue="1">
      <formula>INDIRECT("E"&amp;ROW())="Duplicate"</formula>
    </cfRule>
    <cfRule type="expression" dxfId="16489" priority="10776" stopIfTrue="1">
      <formula>INDIRECT("E"&amp;ROW())="Handed Back"</formula>
    </cfRule>
    <cfRule type="expression" dxfId="16488" priority="10777" stopIfTrue="1">
      <formula>INDIRECT("E"&amp;ROW())="Refusal"</formula>
    </cfRule>
    <cfRule type="expression" dxfId="16487" priority="10778" stopIfTrue="1">
      <formula>INDIRECT("E"&amp;ROW())="No Access install"</formula>
    </cfRule>
    <cfRule type="expression" dxfId="16486" priority="10779" stopIfTrue="1">
      <formula>INDIRECT("E"&amp;ROW())="No Access survey"</formula>
    </cfRule>
    <cfRule type="expression" dxfId="16485" priority="10780" stopIfTrue="1">
      <formula>INDIRECT("E"&amp;ROW())="NWR"</formula>
    </cfRule>
    <cfRule type="expression" dxfId="16484" priority="10781" stopIfTrue="1">
      <formula>INDIRECT("E"&amp;ROW())="Cancelled"</formula>
    </cfRule>
    <cfRule type="expression" dxfId="16483" priority="10782" stopIfTrue="1">
      <formula>INDIRECT("E"&amp;ROW())="On hold"</formula>
    </cfRule>
    <cfRule type="expression" dxfId="16482" priority="10783" stopIfTrue="1">
      <formula>INDIRECT("E"&amp;ROW())="Handed Over"</formula>
    </cfRule>
    <cfRule type="expression" dxfId="16481" priority="10784" stopIfTrue="1">
      <formula>INDIRECT("E"&amp;ROW())="Fitted"</formula>
    </cfRule>
    <cfRule type="expression" dxfId="16480" priority="10785" stopIfTrue="1">
      <formula>INDIRECT("E"&amp;ROW())="Booked to fit"</formula>
    </cfRule>
    <cfRule type="expression" dxfId="16479" priority="10786" stopIfTrue="1">
      <formula>INDIRECT("E"&amp;ROW())="Delivered To Depot/Container"</formula>
    </cfRule>
    <cfRule type="expression" dxfId="16478" priority="10787" stopIfTrue="1">
      <formula>INDIRECT("E"&amp;ROW())="Called Off"</formula>
    </cfRule>
    <cfRule type="expression" dxfId="16477" priority="10788" stopIfTrue="1">
      <formula>INDIRECT("E"&amp;ROW())="Await Client Approval"</formula>
    </cfRule>
    <cfRule type="expression" dxfId="16476" priority="10789" stopIfTrue="1">
      <formula>INDIRECT("E"&amp;ROW())="SCOPE SURVEY"</formula>
    </cfRule>
    <cfRule type="expression" dxfId="16475" priority="10790" stopIfTrue="1">
      <formula>INDIRECT("E"&amp;ROW())="Priced"</formula>
    </cfRule>
    <cfRule type="expression" dxfId="16474" priority="10791" stopIfTrue="1">
      <formula>INDIRECT("E"&amp;ROW())="Sent for pricing"</formula>
    </cfRule>
    <cfRule type="expression" dxfId="16473" priority="10792" stopIfTrue="1">
      <formula>INDIRECT("E"&amp;ROW())="Await"</formula>
    </cfRule>
    <cfRule type="expression" dxfId="16472" priority="10793" stopIfTrue="1">
      <formula>INDIRECT("E"&amp;ROW())="CLEANSED"</formula>
    </cfRule>
    <cfRule type="expression" dxfId="16471" priority="10794" stopIfTrue="1">
      <formula>INDIRECT("E"&amp;ROW())="PM TO CLEANSE"</formula>
    </cfRule>
    <cfRule type="expression" dxfId="16470" priority="10795" stopIfTrue="1">
      <formula>INDIRECT("E"&amp;ROW())="Survey Received"</formula>
    </cfRule>
    <cfRule type="expression" dxfId="16469" priority="10796" stopIfTrue="1">
      <formula>INDIRECT("E"&amp;ROW())="Survey Booked"</formula>
    </cfRule>
    <cfRule type="expression" dxfId="16468" priority="10797" stopIfTrue="1">
      <formula>INDIRECT("E"&amp;ROW())="Recall Required"</formula>
    </cfRule>
    <cfRule type="expression" dxfId="16467" priority="10798" stopIfTrue="1">
      <formula>INDIRECT("E"&amp;ROW())="Supply Only"</formula>
    </cfRule>
    <cfRule type="expression" dxfId="16466" priority="10799" stopIfTrue="1">
      <formula>INDIRECT("E"&amp;ROW())="Part Fitted"</formula>
    </cfRule>
    <cfRule type="expression" dxfId="16465" priority="10800" stopIfTrue="1">
      <formula>INDIRECT("E"&amp;ROW())="confirmed"</formula>
    </cfRule>
    <cfRule type="expression" dxfId="16464" priority="10801" stopIfTrue="1">
      <formula>INDIRECT("E"&amp;ROW())="Duplicate"</formula>
    </cfRule>
    <cfRule type="expression" dxfId="16463" priority="10802" stopIfTrue="1">
      <formula>INDIRECT("E"&amp;ROW())="Handed Back"</formula>
    </cfRule>
    <cfRule type="expression" dxfId="16462" priority="10803" stopIfTrue="1">
      <formula>INDIRECT("E"&amp;ROW())="Refusal"</formula>
    </cfRule>
    <cfRule type="expression" dxfId="16461" priority="10804" stopIfTrue="1">
      <formula>INDIRECT("E"&amp;ROW())="No Access install"</formula>
    </cfRule>
    <cfRule type="expression" dxfId="16460" priority="10805" stopIfTrue="1">
      <formula>INDIRECT("E"&amp;ROW())="No Access survey"</formula>
    </cfRule>
    <cfRule type="expression" dxfId="16459" priority="10806" stopIfTrue="1">
      <formula>INDIRECT("E"&amp;ROW())="NWR"</formula>
    </cfRule>
    <cfRule type="expression" dxfId="16458" priority="10807" stopIfTrue="1">
      <formula>INDIRECT("E"&amp;ROW())="Cancelled"</formula>
    </cfRule>
    <cfRule type="expression" dxfId="16457" priority="10808" stopIfTrue="1">
      <formula>INDIRECT("E"&amp;ROW())="On hold"</formula>
    </cfRule>
    <cfRule type="expression" dxfId="16456" priority="10809" stopIfTrue="1">
      <formula>INDIRECT("E"&amp;ROW())="Handed Over"</formula>
    </cfRule>
    <cfRule type="expression" dxfId="16455" priority="10810" stopIfTrue="1">
      <formula>INDIRECT("E"&amp;ROW())="Fitted"</formula>
    </cfRule>
    <cfRule type="expression" dxfId="16454" priority="10811" stopIfTrue="1">
      <formula>INDIRECT("E"&amp;ROW())="Booked to fit"</formula>
    </cfRule>
    <cfRule type="expression" dxfId="16453" priority="10812" stopIfTrue="1">
      <formula>INDIRECT("E"&amp;ROW())="Delivered To Depot/Container"</formula>
    </cfRule>
    <cfRule type="expression" dxfId="16452" priority="10813" stopIfTrue="1">
      <formula>INDIRECT("E"&amp;ROW())="Called Off"</formula>
    </cfRule>
    <cfRule type="expression" dxfId="16451" priority="10814" stopIfTrue="1">
      <formula>INDIRECT("E"&amp;ROW())="Await Client Approval"</formula>
    </cfRule>
    <cfRule type="expression" dxfId="16450" priority="10815" stopIfTrue="1">
      <formula>INDIRECT("E"&amp;ROW())="SCOPE SURVEY"</formula>
    </cfRule>
    <cfRule type="expression" dxfId="16449" priority="10816" stopIfTrue="1">
      <formula>INDIRECT("E"&amp;ROW())="Priced"</formula>
    </cfRule>
    <cfRule type="expression" dxfId="16448" priority="10817" stopIfTrue="1">
      <formula>INDIRECT("E"&amp;ROW())="Sent for pricing"</formula>
    </cfRule>
    <cfRule type="expression" dxfId="16447" priority="10818" stopIfTrue="1">
      <formula>INDIRECT("E"&amp;ROW())="Await"</formula>
    </cfRule>
    <cfRule type="expression" dxfId="16446" priority="10819" stopIfTrue="1">
      <formula>INDIRECT("E"&amp;ROW())="CLEANSED"</formula>
    </cfRule>
    <cfRule type="expression" dxfId="16445" priority="10820" stopIfTrue="1">
      <formula>INDIRECT("E"&amp;ROW())="PM TO CLEANSE"</formula>
    </cfRule>
    <cfRule type="expression" dxfId="16444" priority="10821" stopIfTrue="1">
      <formula>INDIRECT("E"&amp;ROW())="Survey Received"</formula>
    </cfRule>
    <cfRule type="expression" dxfId="16443" priority="10822" stopIfTrue="1">
      <formula>INDIRECT("E"&amp;ROW())="Survey Booked"</formula>
    </cfRule>
  </conditionalFormatting>
  <conditionalFormatting sqref="I618:I623">
    <cfRule type="expression" dxfId="16442" priority="14084">
      <formula>INDIRECT("D"&amp;ROW())="Yes"</formula>
    </cfRule>
    <cfRule type="expression" dxfId="16441" priority="14085" stopIfTrue="1">
      <formula>INDIRECT("E"&amp;ROW())="Recall Required"</formula>
    </cfRule>
    <cfRule type="expression" dxfId="16440" priority="14086" stopIfTrue="1">
      <formula>INDIRECT("E"&amp;ROW())="Supply Only"</formula>
    </cfRule>
    <cfRule type="expression" dxfId="16439" priority="14087" stopIfTrue="1">
      <formula>INDIRECT("E"&amp;ROW())="Part Fitted"</formula>
    </cfRule>
    <cfRule type="expression" dxfId="16438" priority="14088" stopIfTrue="1">
      <formula>INDIRECT("E"&amp;ROW())="confirmed"</formula>
    </cfRule>
    <cfRule type="expression" dxfId="16437" priority="14089" stopIfTrue="1">
      <formula>INDIRECT("E"&amp;ROW())="Duplicate"</formula>
    </cfRule>
    <cfRule type="expression" dxfId="16436" priority="14090" stopIfTrue="1">
      <formula>INDIRECT("E"&amp;ROW())="Handed Back"</formula>
    </cfRule>
    <cfRule type="expression" dxfId="16435" priority="14091" stopIfTrue="1">
      <formula>INDIRECT("E"&amp;ROW())="Refusal"</formula>
    </cfRule>
    <cfRule type="expression" dxfId="16434" priority="14092" stopIfTrue="1">
      <formula>INDIRECT("E"&amp;ROW())="No Access install"</formula>
    </cfRule>
    <cfRule type="expression" dxfId="16433" priority="14093" stopIfTrue="1">
      <formula>INDIRECT("E"&amp;ROW())="No Access survey"</formula>
    </cfRule>
    <cfRule type="expression" dxfId="16432" priority="14094" stopIfTrue="1">
      <formula>INDIRECT("E"&amp;ROW())="NWR"</formula>
    </cfRule>
    <cfRule type="expression" dxfId="16431" priority="14095" stopIfTrue="1">
      <formula>INDIRECT("E"&amp;ROW())="Cancelled"</formula>
    </cfRule>
    <cfRule type="expression" dxfId="16430" priority="14096" stopIfTrue="1">
      <formula>INDIRECT("E"&amp;ROW())="On hold"</formula>
    </cfRule>
    <cfRule type="expression" dxfId="16429" priority="14097" stopIfTrue="1">
      <formula>INDIRECT("E"&amp;ROW())="Handed Over"</formula>
    </cfRule>
    <cfRule type="expression" dxfId="16428" priority="14098" stopIfTrue="1">
      <formula>INDIRECT("E"&amp;ROW())="Fitted"</formula>
    </cfRule>
    <cfRule type="expression" dxfId="16427" priority="14099" stopIfTrue="1">
      <formula>INDIRECT("E"&amp;ROW())="Booked to fit"</formula>
    </cfRule>
    <cfRule type="expression" dxfId="16426" priority="14100" stopIfTrue="1">
      <formula>INDIRECT("E"&amp;ROW())="Delivered To Depot/Container"</formula>
    </cfRule>
    <cfRule type="expression" dxfId="16425" priority="14101" stopIfTrue="1">
      <formula>INDIRECT("E"&amp;ROW())="Called Off"</formula>
    </cfRule>
    <cfRule type="expression" dxfId="16424" priority="14102" stopIfTrue="1">
      <formula>INDIRECT("E"&amp;ROW())="Await Client Approval"</formula>
    </cfRule>
    <cfRule type="expression" dxfId="16423" priority="14103" stopIfTrue="1">
      <formula>INDIRECT("E"&amp;ROW())="SCOPE SURVEY"</formula>
    </cfRule>
    <cfRule type="expression" dxfId="16422" priority="14104" stopIfTrue="1">
      <formula>INDIRECT("E"&amp;ROW())="Priced"</formula>
    </cfRule>
    <cfRule type="expression" dxfId="16421" priority="14105" stopIfTrue="1">
      <formula>INDIRECT("E"&amp;ROW())="Sent for pricing"</formula>
    </cfRule>
    <cfRule type="expression" dxfId="16420" priority="14106" stopIfTrue="1">
      <formula>INDIRECT("E"&amp;ROW())="Await"</formula>
    </cfRule>
    <cfRule type="expression" dxfId="16419" priority="14107" stopIfTrue="1">
      <formula>INDIRECT("E"&amp;ROW())="CLEANSED"</formula>
    </cfRule>
    <cfRule type="expression" dxfId="16418" priority="14108" stopIfTrue="1">
      <formula>INDIRECT("E"&amp;ROW())="PM TO CLEANSE"</formula>
    </cfRule>
    <cfRule type="expression" dxfId="16417" priority="14109" stopIfTrue="1">
      <formula>INDIRECT("E"&amp;ROW())="Survey Received"</formula>
    </cfRule>
    <cfRule type="expression" dxfId="16416" priority="14110" stopIfTrue="1">
      <formula>INDIRECT("E"&amp;ROW())="Survey Booked"</formula>
    </cfRule>
    <cfRule type="expression" dxfId="16415" priority="14111" stopIfTrue="1">
      <formula>INDIRECT("E"&amp;ROW())="Recall Required"</formula>
    </cfRule>
    <cfRule type="expression" dxfId="16414" priority="14112" stopIfTrue="1">
      <formula>INDIRECT("E"&amp;ROW())="Supply Only"</formula>
    </cfRule>
    <cfRule type="expression" dxfId="16413" priority="14113" stopIfTrue="1">
      <formula>INDIRECT("E"&amp;ROW())="Part Fitted"</formula>
    </cfRule>
    <cfRule type="expression" dxfId="16412" priority="14114" stopIfTrue="1">
      <formula>INDIRECT("E"&amp;ROW())="confirmed"</formula>
    </cfRule>
    <cfRule type="expression" dxfId="16411" priority="14115" stopIfTrue="1">
      <formula>INDIRECT("E"&amp;ROW())="Duplicate"</formula>
    </cfRule>
    <cfRule type="expression" dxfId="16410" priority="14116" stopIfTrue="1">
      <formula>INDIRECT("E"&amp;ROW())="Handed Back"</formula>
    </cfRule>
    <cfRule type="expression" dxfId="16409" priority="14117" stopIfTrue="1">
      <formula>INDIRECT("E"&amp;ROW())="Refusal"</formula>
    </cfRule>
    <cfRule type="expression" dxfId="16408" priority="14118" stopIfTrue="1">
      <formula>INDIRECT("E"&amp;ROW())="No Access install"</formula>
    </cfRule>
    <cfRule type="expression" dxfId="16407" priority="14119" stopIfTrue="1">
      <formula>INDIRECT("E"&amp;ROW())="No Access survey"</formula>
    </cfRule>
    <cfRule type="expression" dxfId="16406" priority="14120" stopIfTrue="1">
      <formula>INDIRECT("E"&amp;ROW())="NWR"</formula>
    </cfRule>
    <cfRule type="expression" dxfId="16405" priority="14121" stopIfTrue="1">
      <formula>INDIRECT("E"&amp;ROW())="Cancelled"</formula>
    </cfRule>
    <cfRule type="expression" dxfId="16404" priority="14122" stopIfTrue="1">
      <formula>INDIRECT("E"&amp;ROW())="On hold"</formula>
    </cfRule>
    <cfRule type="expression" dxfId="16403" priority="14123" stopIfTrue="1">
      <formula>INDIRECT("E"&amp;ROW())="Handed Over"</formula>
    </cfRule>
    <cfRule type="expression" dxfId="16402" priority="14124" stopIfTrue="1">
      <formula>INDIRECT("E"&amp;ROW())="Fitted"</formula>
    </cfRule>
    <cfRule type="expression" dxfId="16401" priority="14125" stopIfTrue="1">
      <formula>INDIRECT("E"&amp;ROW())="Booked to fit"</formula>
    </cfRule>
    <cfRule type="expression" dxfId="16400" priority="14126" stopIfTrue="1">
      <formula>INDIRECT("E"&amp;ROW())="Delivered To Depot/Container"</formula>
    </cfRule>
    <cfRule type="expression" dxfId="16399" priority="14127" stopIfTrue="1">
      <formula>INDIRECT("E"&amp;ROW())="Called Off"</formula>
    </cfRule>
    <cfRule type="expression" dxfId="16398" priority="14128" stopIfTrue="1">
      <formula>INDIRECT("E"&amp;ROW())="Await Client Approval"</formula>
    </cfRule>
    <cfRule type="expression" dxfId="16397" priority="14129" stopIfTrue="1">
      <formula>INDIRECT("E"&amp;ROW())="SCOPE SURVEY"</formula>
    </cfRule>
    <cfRule type="expression" dxfId="16396" priority="14130" stopIfTrue="1">
      <formula>INDIRECT("E"&amp;ROW())="Priced"</formula>
    </cfRule>
    <cfRule type="expression" dxfId="16395" priority="14131" stopIfTrue="1">
      <formula>INDIRECT("E"&amp;ROW())="Sent for pricing"</formula>
    </cfRule>
    <cfRule type="expression" dxfId="16394" priority="14132" stopIfTrue="1">
      <formula>INDIRECT("E"&amp;ROW())="Await"</formula>
    </cfRule>
    <cfRule type="expression" dxfId="16393" priority="14133" stopIfTrue="1">
      <formula>INDIRECT("E"&amp;ROW())="CLEANSED"</formula>
    </cfRule>
    <cfRule type="expression" dxfId="16392" priority="14134" stopIfTrue="1">
      <formula>INDIRECT("E"&amp;ROW())="PM TO CLEANSE"</formula>
    </cfRule>
    <cfRule type="expression" dxfId="16391" priority="14135" stopIfTrue="1">
      <formula>INDIRECT("E"&amp;ROW())="Survey Received"</formula>
    </cfRule>
    <cfRule type="expression" dxfId="16390" priority="14136" stopIfTrue="1">
      <formula>INDIRECT("E"&amp;ROW())="Survey Booked"</formula>
    </cfRule>
    <cfRule type="expression" dxfId="16389" priority="14137">
      <formula>INDIRECT("D"&amp;ROW())="Yes"</formula>
    </cfRule>
  </conditionalFormatting>
  <conditionalFormatting sqref="I630">
    <cfRule type="expression" dxfId="16388" priority="13742" stopIfTrue="1">
      <formula>INDIRECT("E"&amp;ROW())="No Access install"</formula>
    </cfRule>
    <cfRule type="expression" dxfId="16387" priority="13743" stopIfTrue="1">
      <formula>INDIRECT("E"&amp;ROW())="No Access survey"</formula>
    </cfRule>
    <cfRule type="expression" dxfId="16386" priority="13744" stopIfTrue="1">
      <formula>INDIRECT("E"&amp;ROW())="NWR"</formula>
    </cfRule>
    <cfRule type="expression" dxfId="16385" priority="13745" stopIfTrue="1">
      <formula>INDIRECT("E"&amp;ROW())="Cancelled"</formula>
    </cfRule>
    <cfRule type="expression" dxfId="16384" priority="13746" stopIfTrue="1">
      <formula>INDIRECT("E"&amp;ROW())="On hold"</formula>
    </cfRule>
    <cfRule type="expression" dxfId="16383" priority="13769" stopIfTrue="1">
      <formula>INDIRECT("E"&amp;ROW())="Supply Only"</formula>
    </cfRule>
    <cfRule type="expression" dxfId="16382" priority="13770" stopIfTrue="1">
      <formula>INDIRECT("E"&amp;ROW())="Part Fitted"</formula>
    </cfRule>
    <cfRule type="expression" dxfId="16381" priority="13771" stopIfTrue="1">
      <formula>INDIRECT("E"&amp;ROW())="confirmed"</formula>
    </cfRule>
    <cfRule type="expression" dxfId="16380" priority="13772" stopIfTrue="1">
      <formula>INDIRECT("E"&amp;ROW())="Duplicate"</formula>
    </cfRule>
    <cfRule type="expression" dxfId="16379" priority="13773" stopIfTrue="1">
      <formula>INDIRECT("E"&amp;ROW())="Handed Back"</formula>
    </cfRule>
    <cfRule type="expression" dxfId="16378" priority="13774" stopIfTrue="1">
      <formula>INDIRECT("E"&amp;ROW())="Fitted"</formula>
    </cfRule>
    <cfRule type="expression" dxfId="16377" priority="13775" stopIfTrue="1">
      <formula>INDIRECT("E"&amp;ROW())="Booked to fit"</formula>
    </cfRule>
    <cfRule type="expression" dxfId="16376" priority="13776" stopIfTrue="1">
      <formula>INDIRECT("E"&amp;ROW())="Delivered To Depot/Container"</formula>
    </cfRule>
    <cfRule type="expression" dxfId="16375" priority="13777" stopIfTrue="1">
      <formula>INDIRECT("E"&amp;ROW())="Called Off"</formula>
    </cfRule>
    <cfRule type="expression" dxfId="16374" priority="13778" stopIfTrue="1">
      <formula>INDIRECT("E"&amp;ROW())="Await Client Approval"</formula>
    </cfRule>
    <cfRule type="expression" dxfId="16373" priority="13779" stopIfTrue="1">
      <formula>INDIRECT("E"&amp;ROW())="SCOPE SURVEY"</formula>
    </cfRule>
    <cfRule type="expression" dxfId="16372" priority="13780" stopIfTrue="1">
      <formula>INDIRECT("E"&amp;ROW())="Priced"</formula>
    </cfRule>
    <cfRule type="expression" dxfId="16371" priority="13781" stopIfTrue="1">
      <formula>INDIRECT("E"&amp;ROW())="Sent for pricing"</formula>
    </cfRule>
    <cfRule type="expression" dxfId="16370" priority="13782" stopIfTrue="1">
      <formula>INDIRECT("E"&amp;ROW())="Await"</formula>
    </cfRule>
    <cfRule type="expression" dxfId="16369" priority="13783" stopIfTrue="1">
      <formula>INDIRECT("E"&amp;ROW())="CLEANSED"</formula>
    </cfRule>
    <cfRule type="expression" dxfId="16368" priority="13784" stopIfTrue="1">
      <formula>INDIRECT("E"&amp;ROW())="PM TO CLEANSE"</formula>
    </cfRule>
    <cfRule type="expression" dxfId="16367" priority="13785" stopIfTrue="1">
      <formula>INDIRECT("E"&amp;ROW())="Survey Received"</formula>
    </cfRule>
    <cfRule type="expression" dxfId="16366" priority="13786" stopIfTrue="1">
      <formula>INDIRECT("E"&amp;ROW())="Survey Booked"</formula>
    </cfRule>
  </conditionalFormatting>
  <conditionalFormatting sqref="I632">
    <cfRule type="expression" dxfId="16365" priority="8249">
      <formula>INDIRECT("D"&amp;ROW())="Yes"</formula>
    </cfRule>
    <cfRule type="expression" dxfId="16364" priority="8250" stopIfTrue="1">
      <formula>INDIRECT("E"&amp;ROW())="Recall Required"</formula>
    </cfRule>
    <cfRule type="expression" dxfId="16363" priority="8251" stopIfTrue="1">
      <formula>INDIRECT("E"&amp;ROW())="Supply Only"</formula>
    </cfRule>
    <cfRule type="expression" dxfId="16362" priority="8252" stopIfTrue="1">
      <formula>INDIRECT("E"&amp;ROW())="Part Fitted"</formula>
    </cfRule>
    <cfRule type="expression" dxfId="16361" priority="8253" stopIfTrue="1">
      <formula>INDIRECT("E"&amp;ROW())="confirmed"</formula>
    </cfRule>
    <cfRule type="expression" dxfId="16360" priority="8254" stopIfTrue="1">
      <formula>INDIRECT("E"&amp;ROW())="Duplicate"</formula>
    </cfRule>
    <cfRule type="expression" dxfId="16359" priority="8255" stopIfTrue="1">
      <formula>INDIRECT("E"&amp;ROW())="Handed Back"</formula>
    </cfRule>
    <cfRule type="expression" dxfId="16358" priority="8256" stopIfTrue="1">
      <formula>INDIRECT("E"&amp;ROW())="Refusal"</formula>
    </cfRule>
    <cfRule type="expression" dxfId="16357" priority="8257" stopIfTrue="1">
      <formula>INDIRECT("E"&amp;ROW())="No Access install"</formula>
    </cfRule>
    <cfRule type="expression" dxfId="16356" priority="8258" stopIfTrue="1">
      <formula>INDIRECT("E"&amp;ROW())="No Access survey"</formula>
    </cfRule>
    <cfRule type="expression" dxfId="16355" priority="8259" stopIfTrue="1">
      <formula>INDIRECT("E"&amp;ROW())="NWR"</formula>
    </cfRule>
    <cfRule type="expression" dxfId="16354" priority="8260" stopIfTrue="1">
      <formula>INDIRECT("E"&amp;ROW())="Cancelled"</formula>
    </cfRule>
    <cfRule type="expression" dxfId="16353" priority="8261" stopIfTrue="1">
      <formula>INDIRECT("E"&amp;ROW())="On hold"</formula>
    </cfRule>
    <cfRule type="expression" dxfId="16352" priority="8262" stopIfTrue="1">
      <formula>INDIRECT("E"&amp;ROW())="Handed Over"</formula>
    </cfRule>
    <cfRule type="expression" dxfId="16351" priority="8263" stopIfTrue="1">
      <formula>INDIRECT("E"&amp;ROW())="Fitted"</formula>
    </cfRule>
    <cfRule type="expression" dxfId="16350" priority="8264" stopIfTrue="1">
      <formula>INDIRECT("E"&amp;ROW())="Booked to fit"</formula>
    </cfRule>
    <cfRule type="expression" dxfId="16349" priority="8265" stopIfTrue="1">
      <formula>INDIRECT("E"&amp;ROW())="Delivered To Depot/Container"</formula>
    </cfRule>
    <cfRule type="expression" dxfId="16348" priority="8266" stopIfTrue="1">
      <formula>INDIRECT("E"&amp;ROW())="Called Off"</formula>
    </cfRule>
    <cfRule type="expression" dxfId="16347" priority="8267" stopIfTrue="1">
      <formula>INDIRECT("E"&amp;ROW())="Await Client Approval"</formula>
    </cfRule>
    <cfRule type="expression" dxfId="16346" priority="8268" stopIfTrue="1">
      <formula>INDIRECT("E"&amp;ROW())="SCOPE SURVEY"</formula>
    </cfRule>
    <cfRule type="expression" dxfId="16345" priority="8269" stopIfTrue="1">
      <formula>INDIRECT("E"&amp;ROW())="Priced"</formula>
    </cfRule>
    <cfRule type="expression" dxfId="16344" priority="8270" stopIfTrue="1">
      <formula>INDIRECT("E"&amp;ROW())="Sent for pricing"</formula>
    </cfRule>
    <cfRule type="expression" dxfId="16343" priority="8271" stopIfTrue="1">
      <formula>INDIRECT("E"&amp;ROW())="Await"</formula>
    </cfRule>
    <cfRule type="expression" dxfId="16342" priority="8272" stopIfTrue="1">
      <formula>INDIRECT("E"&amp;ROW())="CLEANSED"</formula>
    </cfRule>
    <cfRule type="expression" dxfId="16341" priority="8273" stopIfTrue="1">
      <formula>INDIRECT("E"&amp;ROW())="PM TO CLEANSE"</formula>
    </cfRule>
    <cfRule type="expression" dxfId="16340" priority="8274" stopIfTrue="1">
      <formula>INDIRECT("E"&amp;ROW())="Survey Received"</formula>
    </cfRule>
    <cfRule type="expression" dxfId="16339" priority="8275" stopIfTrue="1">
      <formula>INDIRECT("E"&amp;ROW())="Survey Booked"</formula>
    </cfRule>
    <cfRule type="expression" dxfId="16338" priority="8276" stopIfTrue="1">
      <formula>INDIRECT("E"&amp;ROW())="Recall Required"</formula>
    </cfRule>
    <cfRule type="expression" dxfId="16337" priority="8277" stopIfTrue="1">
      <formula>INDIRECT("E"&amp;ROW())="Supply Only"</formula>
    </cfRule>
    <cfRule type="expression" dxfId="16336" priority="8278" stopIfTrue="1">
      <formula>INDIRECT("E"&amp;ROW())="Part Fitted"</formula>
    </cfRule>
    <cfRule type="expression" dxfId="16335" priority="8279" stopIfTrue="1">
      <formula>INDIRECT("E"&amp;ROW())="confirmed"</formula>
    </cfRule>
    <cfRule type="expression" dxfId="16334" priority="8280" stopIfTrue="1">
      <formula>INDIRECT("E"&amp;ROW())="Duplicate"</formula>
    </cfRule>
    <cfRule type="expression" dxfId="16333" priority="8281" stopIfTrue="1">
      <formula>INDIRECT("E"&amp;ROW())="Handed Back"</formula>
    </cfRule>
    <cfRule type="expression" dxfId="16332" priority="8282" stopIfTrue="1">
      <formula>INDIRECT("E"&amp;ROW())="Refusal"</formula>
    </cfRule>
    <cfRule type="expression" dxfId="16331" priority="8283" stopIfTrue="1">
      <formula>INDIRECT("E"&amp;ROW())="No Access install"</formula>
    </cfRule>
    <cfRule type="expression" dxfId="16330" priority="8284" stopIfTrue="1">
      <formula>INDIRECT("E"&amp;ROW())="No Access survey"</formula>
    </cfRule>
    <cfRule type="expression" dxfId="16329" priority="8285" stopIfTrue="1">
      <formula>INDIRECT("E"&amp;ROW())="NWR"</formula>
    </cfRule>
    <cfRule type="expression" dxfId="16328" priority="8286" stopIfTrue="1">
      <formula>INDIRECT("E"&amp;ROW())="Cancelled"</formula>
    </cfRule>
    <cfRule type="expression" dxfId="16327" priority="8287" stopIfTrue="1">
      <formula>INDIRECT("E"&amp;ROW())="On hold"</formula>
    </cfRule>
    <cfRule type="expression" dxfId="16326" priority="8288" stopIfTrue="1">
      <formula>INDIRECT("E"&amp;ROW())="Handed Over"</formula>
    </cfRule>
    <cfRule type="expression" dxfId="16325" priority="8289" stopIfTrue="1">
      <formula>INDIRECT("E"&amp;ROW())="Fitted"</formula>
    </cfRule>
    <cfRule type="expression" dxfId="16324" priority="8290" stopIfTrue="1">
      <formula>INDIRECT("E"&amp;ROW())="Booked to fit"</formula>
    </cfRule>
    <cfRule type="expression" dxfId="16323" priority="8291" stopIfTrue="1">
      <formula>INDIRECT("E"&amp;ROW())="Delivered To Depot/Container"</formula>
    </cfRule>
    <cfRule type="expression" dxfId="16322" priority="8292" stopIfTrue="1">
      <formula>INDIRECT("E"&amp;ROW())="Called Off"</formula>
    </cfRule>
    <cfRule type="expression" dxfId="16321" priority="8293" stopIfTrue="1">
      <formula>INDIRECT("E"&amp;ROW())="Await Client Approval"</formula>
    </cfRule>
    <cfRule type="expression" dxfId="16320" priority="8294" stopIfTrue="1">
      <formula>INDIRECT("E"&amp;ROW())="SCOPE SURVEY"</formula>
    </cfRule>
    <cfRule type="expression" dxfId="16319" priority="8295" stopIfTrue="1">
      <formula>INDIRECT("E"&amp;ROW())="Priced"</formula>
    </cfRule>
    <cfRule type="expression" dxfId="16318" priority="8296" stopIfTrue="1">
      <formula>INDIRECT("E"&amp;ROW())="Sent for pricing"</formula>
    </cfRule>
    <cfRule type="expression" dxfId="16317" priority="8297" stopIfTrue="1">
      <formula>INDIRECT("E"&amp;ROW())="Await"</formula>
    </cfRule>
    <cfRule type="expression" dxfId="16316" priority="8298" stopIfTrue="1">
      <formula>INDIRECT("E"&amp;ROW())="CLEANSED"</formula>
    </cfRule>
    <cfRule type="expression" dxfId="16315" priority="8299" stopIfTrue="1">
      <formula>INDIRECT("E"&amp;ROW())="PM TO CLEANSE"</formula>
    </cfRule>
    <cfRule type="expression" dxfId="16314" priority="8300" stopIfTrue="1">
      <formula>INDIRECT("E"&amp;ROW())="Survey Received"</formula>
    </cfRule>
    <cfRule type="expression" dxfId="16313" priority="8301" stopIfTrue="1">
      <formula>INDIRECT("E"&amp;ROW())="Survey Booked"</formula>
    </cfRule>
    <cfRule type="expression" dxfId="16312" priority="8302">
      <formula>INDIRECT("D"&amp;ROW())="Yes"</formula>
    </cfRule>
  </conditionalFormatting>
  <conditionalFormatting sqref="I636">
    <cfRule type="expression" dxfId="16311" priority="8169">
      <formula>INDIRECT("D"&amp;ROW())="Yes"</formula>
    </cfRule>
    <cfRule type="expression" dxfId="16310" priority="8170" stopIfTrue="1">
      <formula>INDIRECT("E"&amp;ROW())="Recall Required"</formula>
    </cfRule>
    <cfRule type="expression" dxfId="16309" priority="8171" stopIfTrue="1">
      <formula>INDIRECT("E"&amp;ROW())="Supply Only"</formula>
    </cfRule>
    <cfRule type="expression" dxfId="16308" priority="8172" stopIfTrue="1">
      <formula>INDIRECT("E"&amp;ROW())="Part Fitted"</formula>
    </cfRule>
    <cfRule type="expression" dxfId="16307" priority="8173" stopIfTrue="1">
      <formula>INDIRECT("E"&amp;ROW())="confirmed"</formula>
    </cfRule>
    <cfRule type="expression" dxfId="16306" priority="8174" stopIfTrue="1">
      <formula>INDIRECT("E"&amp;ROW())="Duplicate"</formula>
    </cfRule>
    <cfRule type="expression" dxfId="16305" priority="8175" stopIfTrue="1">
      <formula>INDIRECT("E"&amp;ROW())="Handed Back"</formula>
    </cfRule>
    <cfRule type="expression" dxfId="16304" priority="8176" stopIfTrue="1">
      <formula>INDIRECT("E"&amp;ROW())="Refusal"</formula>
    </cfRule>
    <cfRule type="expression" dxfId="16303" priority="8177" stopIfTrue="1">
      <formula>INDIRECT("E"&amp;ROW())="No Access install"</formula>
    </cfRule>
    <cfRule type="expression" dxfId="16302" priority="8178" stopIfTrue="1">
      <formula>INDIRECT("E"&amp;ROW())="No Access survey"</formula>
    </cfRule>
    <cfRule type="expression" dxfId="16301" priority="8179" stopIfTrue="1">
      <formula>INDIRECT("E"&amp;ROW())="NWR"</formula>
    </cfRule>
    <cfRule type="expression" dxfId="16300" priority="8180" stopIfTrue="1">
      <formula>INDIRECT("E"&amp;ROW())="Cancelled"</formula>
    </cfRule>
    <cfRule type="expression" dxfId="16299" priority="8181" stopIfTrue="1">
      <formula>INDIRECT("E"&amp;ROW())="On hold"</formula>
    </cfRule>
    <cfRule type="expression" dxfId="16298" priority="8182" stopIfTrue="1">
      <formula>INDIRECT("E"&amp;ROW())="Handed Over"</formula>
    </cfRule>
    <cfRule type="expression" dxfId="16297" priority="8183" stopIfTrue="1">
      <formula>INDIRECT("E"&amp;ROW())="Fitted"</formula>
    </cfRule>
    <cfRule type="expression" dxfId="16296" priority="8184" stopIfTrue="1">
      <formula>INDIRECT("E"&amp;ROW())="Booked to fit"</formula>
    </cfRule>
    <cfRule type="expression" dxfId="16295" priority="8185" stopIfTrue="1">
      <formula>INDIRECT("E"&amp;ROW())="Delivered To Depot/Container"</formula>
    </cfRule>
    <cfRule type="expression" dxfId="16294" priority="8186" stopIfTrue="1">
      <formula>INDIRECT("E"&amp;ROW())="Called Off"</formula>
    </cfRule>
    <cfRule type="expression" dxfId="16293" priority="8187" stopIfTrue="1">
      <formula>INDIRECT("E"&amp;ROW())="Await Client Approval"</formula>
    </cfRule>
    <cfRule type="expression" dxfId="16292" priority="8188" stopIfTrue="1">
      <formula>INDIRECT("E"&amp;ROW())="SCOPE SURVEY"</formula>
    </cfRule>
    <cfRule type="expression" dxfId="16291" priority="8189" stopIfTrue="1">
      <formula>INDIRECT("E"&amp;ROW())="Priced"</formula>
    </cfRule>
    <cfRule type="expression" dxfId="16290" priority="8190" stopIfTrue="1">
      <formula>INDIRECT("E"&amp;ROW())="Sent for pricing"</formula>
    </cfRule>
    <cfRule type="expression" dxfId="16289" priority="8191" stopIfTrue="1">
      <formula>INDIRECT("E"&amp;ROW())="Await"</formula>
    </cfRule>
    <cfRule type="expression" dxfId="16288" priority="8192" stopIfTrue="1">
      <formula>INDIRECT("E"&amp;ROW())="CLEANSED"</formula>
    </cfRule>
    <cfRule type="expression" dxfId="16287" priority="8193" stopIfTrue="1">
      <formula>INDIRECT("E"&amp;ROW())="PM TO CLEANSE"</formula>
    </cfRule>
    <cfRule type="expression" dxfId="16286" priority="8194" stopIfTrue="1">
      <formula>INDIRECT("E"&amp;ROW())="Survey Received"</formula>
    </cfRule>
    <cfRule type="expression" dxfId="16285" priority="8195" stopIfTrue="1">
      <formula>INDIRECT("E"&amp;ROW())="Survey Booked"</formula>
    </cfRule>
    <cfRule type="expression" dxfId="16284" priority="8196" stopIfTrue="1">
      <formula>INDIRECT("E"&amp;ROW())="Recall Required"</formula>
    </cfRule>
    <cfRule type="expression" dxfId="16283" priority="8197" stopIfTrue="1">
      <formula>INDIRECT("E"&amp;ROW())="Supply Only"</formula>
    </cfRule>
    <cfRule type="expression" dxfId="16282" priority="8198" stopIfTrue="1">
      <formula>INDIRECT("E"&amp;ROW())="Part Fitted"</formula>
    </cfRule>
    <cfRule type="expression" dxfId="16281" priority="8199" stopIfTrue="1">
      <formula>INDIRECT("E"&amp;ROW())="confirmed"</formula>
    </cfRule>
    <cfRule type="expression" dxfId="16280" priority="8200" stopIfTrue="1">
      <formula>INDIRECT("E"&amp;ROW())="Duplicate"</formula>
    </cfRule>
    <cfRule type="expression" dxfId="16279" priority="8201" stopIfTrue="1">
      <formula>INDIRECT("E"&amp;ROW())="Handed Back"</formula>
    </cfRule>
    <cfRule type="expression" dxfId="16278" priority="8202" stopIfTrue="1">
      <formula>INDIRECT("E"&amp;ROW())="Refusal"</formula>
    </cfRule>
    <cfRule type="expression" dxfId="16277" priority="8203" stopIfTrue="1">
      <formula>INDIRECT("E"&amp;ROW())="No Access install"</formula>
    </cfRule>
    <cfRule type="expression" dxfId="16276" priority="8204" stopIfTrue="1">
      <formula>INDIRECT("E"&amp;ROW())="No Access survey"</formula>
    </cfRule>
    <cfRule type="expression" dxfId="16275" priority="8205" stopIfTrue="1">
      <formula>INDIRECT("E"&amp;ROW())="NWR"</formula>
    </cfRule>
    <cfRule type="expression" dxfId="16274" priority="8206" stopIfTrue="1">
      <formula>INDIRECT("E"&amp;ROW())="Cancelled"</formula>
    </cfRule>
    <cfRule type="expression" dxfId="16273" priority="8207" stopIfTrue="1">
      <formula>INDIRECT("E"&amp;ROW())="On hold"</formula>
    </cfRule>
    <cfRule type="expression" dxfId="16272" priority="8208" stopIfTrue="1">
      <formula>INDIRECT("E"&amp;ROW())="Handed Over"</formula>
    </cfRule>
    <cfRule type="expression" dxfId="16271" priority="8209" stopIfTrue="1">
      <formula>INDIRECT("E"&amp;ROW())="Fitted"</formula>
    </cfRule>
    <cfRule type="expression" dxfId="16270" priority="8210" stopIfTrue="1">
      <formula>INDIRECT("E"&amp;ROW())="Booked to fit"</formula>
    </cfRule>
    <cfRule type="expression" dxfId="16269" priority="8211" stopIfTrue="1">
      <formula>INDIRECT("E"&amp;ROW())="Delivered To Depot/Container"</formula>
    </cfRule>
    <cfRule type="expression" dxfId="16268" priority="8212" stopIfTrue="1">
      <formula>INDIRECT("E"&amp;ROW())="Called Off"</formula>
    </cfRule>
    <cfRule type="expression" dxfId="16267" priority="8213" stopIfTrue="1">
      <formula>INDIRECT("E"&amp;ROW())="Await Client Approval"</formula>
    </cfRule>
    <cfRule type="expression" dxfId="16266" priority="8214" stopIfTrue="1">
      <formula>INDIRECT("E"&amp;ROW())="SCOPE SURVEY"</formula>
    </cfRule>
    <cfRule type="expression" dxfId="16265" priority="8215" stopIfTrue="1">
      <formula>INDIRECT("E"&amp;ROW())="Priced"</formula>
    </cfRule>
    <cfRule type="expression" dxfId="16264" priority="8216" stopIfTrue="1">
      <formula>INDIRECT("E"&amp;ROW())="Sent for pricing"</formula>
    </cfRule>
    <cfRule type="expression" dxfId="16263" priority="8217" stopIfTrue="1">
      <formula>INDIRECT("E"&amp;ROW())="Await"</formula>
    </cfRule>
    <cfRule type="expression" dxfId="16262" priority="8218" stopIfTrue="1">
      <formula>INDIRECT("E"&amp;ROW())="CLEANSED"</formula>
    </cfRule>
    <cfRule type="expression" dxfId="16261" priority="8219" stopIfTrue="1">
      <formula>INDIRECT("E"&amp;ROW())="PM TO CLEANSE"</formula>
    </cfRule>
    <cfRule type="expression" dxfId="16260" priority="8220" stopIfTrue="1">
      <formula>INDIRECT("E"&amp;ROW())="Survey Received"</formula>
    </cfRule>
    <cfRule type="expression" dxfId="16259" priority="8221" stopIfTrue="1">
      <formula>INDIRECT("E"&amp;ROW())="Survey Booked"</formula>
    </cfRule>
  </conditionalFormatting>
  <conditionalFormatting sqref="I647">
    <cfRule type="expression" dxfId="16258" priority="11174" stopIfTrue="1">
      <formula>INDIRECT("E"&amp;ROW())="Recall Required"</formula>
    </cfRule>
    <cfRule type="expression" dxfId="16257" priority="11175" stopIfTrue="1">
      <formula>INDIRECT("E"&amp;ROW())="Supply Only"</formula>
    </cfRule>
    <cfRule type="expression" dxfId="16256" priority="11176" stopIfTrue="1">
      <formula>INDIRECT("E"&amp;ROW())="Part Fitted"</formula>
    </cfRule>
    <cfRule type="expression" dxfId="16255" priority="11177" stopIfTrue="1">
      <formula>INDIRECT("E"&amp;ROW())="confirmed"</formula>
    </cfRule>
    <cfRule type="expression" dxfId="16254" priority="11178" stopIfTrue="1">
      <formula>INDIRECT("E"&amp;ROW())="Duplicate"</formula>
    </cfRule>
    <cfRule type="expression" dxfId="16253" priority="11179" stopIfTrue="1">
      <formula>INDIRECT("E"&amp;ROW())="Handed Back"</formula>
    </cfRule>
    <cfRule type="expression" dxfId="16252" priority="11180" stopIfTrue="1">
      <formula>INDIRECT("E"&amp;ROW())="Refusal"</formula>
    </cfRule>
    <cfRule type="expression" dxfId="16251" priority="11181" stopIfTrue="1">
      <formula>INDIRECT("E"&amp;ROW())="No Access install"</formula>
    </cfRule>
    <cfRule type="expression" dxfId="16250" priority="11182" stopIfTrue="1">
      <formula>INDIRECT("E"&amp;ROW())="No Access survey"</formula>
    </cfRule>
    <cfRule type="expression" dxfId="16249" priority="11183" stopIfTrue="1">
      <formula>INDIRECT("E"&amp;ROW())="NWR"</formula>
    </cfRule>
    <cfRule type="expression" dxfId="16248" priority="11184" stopIfTrue="1">
      <formula>INDIRECT("E"&amp;ROW())="Cancelled"</formula>
    </cfRule>
    <cfRule type="expression" dxfId="16247" priority="11185" stopIfTrue="1">
      <formula>INDIRECT("E"&amp;ROW())="On hold"</formula>
    </cfRule>
    <cfRule type="expression" dxfId="16246" priority="11186" stopIfTrue="1">
      <formula>INDIRECT("E"&amp;ROW())="Handed Over"</formula>
    </cfRule>
    <cfRule type="expression" dxfId="16245" priority="11187" stopIfTrue="1">
      <formula>INDIRECT("E"&amp;ROW())="Fitted"</formula>
    </cfRule>
    <cfRule type="expression" dxfId="16244" priority="11188" stopIfTrue="1">
      <formula>INDIRECT("E"&amp;ROW())="Booked to fit"</formula>
    </cfRule>
    <cfRule type="expression" dxfId="16243" priority="11189" stopIfTrue="1">
      <formula>INDIRECT("E"&amp;ROW())="Delivered To Depot/Container"</formula>
    </cfRule>
    <cfRule type="expression" dxfId="16242" priority="11190" stopIfTrue="1">
      <formula>INDIRECT("E"&amp;ROW())="Called Off"</formula>
    </cfRule>
    <cfRule type="expression" dxfId="16241" priority="11191" stopIfTrue="1">
      <formula>INDIRECT("E"&amp;ROW())="Await Client Approval"</formula>
    </cfRule>
    <cfRule type="expression" dxfId="16240" priority="11192" stopIfTrue="1">
      <formula>INDIRECT("E"&amp;ROW())="SCOPE SURVEY"</formula>
    </cfRule>
    <cfRule type="expression" dxfId="16239" priority="11193" stopIfTrue="1">
      <formula>INDIRECT("E"&amp;ROW())="Priced"</formula>
    </cfRule>
    <cfRule type="expression" dxfId="16238" priority="11194" stopIfTrue="1">
      <formula>INDIRECT("E"&amp;ROW())="Sent for pricing"</formula>
    </cfRule>
    <cfRule type="expression" dxfId="16237" priority="11195" stopIfTrue="1">
      <formula>INDIRECT("E"&amp;ROW())="Await"</formula>
    </cfRule>
    <cfRule type="expression" dxfId="16236" priority="11196" stopIfTrue="1">
      <formula>INDIRECT("E"&amp;ROW())="CLEANSED"</formula>
    </cfRule>
    <cfRule type="expression" dxfId="16235" priority="11197" stopIfTrue="1">
      <formula>INDIRECT("E"&amp;ROW())="PM TO CLEANSE"</formula>
    </cfRule>
    <cfRule type="expression" dxfId="16234" priority="11198" stopIfTrue="1">
      <formula>INDIRECT("E"&amp;ROW())="Survey Received"</formula>
    </cfRule>
    <cfRule type="expression" dxfId="16233" priority="11199" stopIfTrue="1">
      <formula>INDIRECT("E"&amp;ROW())="Survey Booked"</formula>
    </cfRule>
    <cfRule type="expression" dxfId="16232" priority="11201" stopIfTrue="1">
      <formula>INDIRECT("E"&amp;ROW())="Supply Only"</formula>
    </cfRule>
    <cfRule type="expression" dxfId="16231" priority="11202" stopIfTrue="1">
      <formula>INDIRECT("E"&amp;ROW())="Part Fitted"</formula>
    </cfRule>
    <cfRule type="expression" dxfId="16230" priority="11203" stopIfTrue="1">
      <formula>INDIRECT("E"&amp;ROW())="confirmed"</formula>
    </cfRule>
    <cfRule type="expression" dxfId="16229" priority="11204" stopIfTrue="1">
      <formula>INDIRECT("E"&amp;ROW())="Duplicate"</formula>
    </cfRule>
    <cfRule type="expression" dxfId="16228" priority="11205" stopIfTrue="1">
      <formula>INDIRECT("E"&amp;ROW())="Handed Back"</formula>
    </cfRule>
    <cfRule type="expression" dxfId="16227" priority="11206" stopIfTrue="1">
      <formula>INDIRECT("E"&amp;ROW())="Refusal"</formula>
    </cfRule>
    <cfRule type="expression" dxfId="16226" priority="11207" stopIfTrue="1">
      <formula>INDIRECT("E"&amp;ROW())="No Access install"</formula>
    </cfRule>
    <cfRule type="expression" dxfId="16225" priority="11208" stopIfTrue="1">
      <formula>INDIRECT("E"&amp;ROW())="No Access survey"</formula>
    </cfRule>
    <cfRule type="expression" dxfId="16224" priority="11209" stopIfTrue="1">
      <formula>INDIRECT("E"&amp;ROW())="NWR"</formula>
    </cfRule>
    <cfRule type="expression" dxfId="16223" priority="11210" stopIfTrue="1">
      <formula>INDIRECT("E"&amp;ROW())="Cancelled"</formula>
    </cfRule>
    <cfRule type="expression" dxfId="16222" priority="11211" stopIfTrue="1">
      <formula>INDIRECT("E"&amp;ROW())="On hold"</formula>
    </cfRule>
    <cfRule type="expression" dxfId="16221" priority="11212" stopIfTrue="1">
      <formula>INDIRECT("E"&amp;ROW())="Handed Over"</formula>
    </cfRule>
    <cfRule type="expression" dxfId="16220" priority="11213" stopIfTrue="1">
      <formula>INDIRECT("E"&amp;ROW())="Fitted"</formula>
    </cfRule>
    <cfRule type="expression" dxfId="16219" priority="11214" stopIfTrue="1">
      <formula>INDIRECT("E"&amp;ROW())="Booked to fit"</formula>
    </cfRule>
    <cfRule type="expression" dxfId="16218" priority="11215" stopIfTrue="1">
      <formula>INDIRECT("E"&amp;ROW())="Delivered To Depot/Container"</formula>
    </cfRule>
    <cfRule type="expression" dxfId="16217" priority="11216" stopIfTrue="1">
      <formula>INDIRECT("E"&amp;ROW())="Called Off"</formula>
    </cfRule>
    <cfRule type="expression" dxfId="16216" priority="11217" stopIfTrue="1">
      <formula>INDIRECT("E"&amp;ROW())="Await Client Approval"</formula>
    </cfRule>
    <cfRule type="expression" dxfId="16215" priority="11218" stopIfTrue="1">
      <formula>INDIRECT("E"&amp;ROW())="SCOPE SURVEY"</formula>
    </cfRule>
    <cfRule type="expression" dxfId="16214" priority="11219" stopIfTrue="1">
      <formula>INDIRECT("E"&amp;ROW())="Priced"</formula>
    </cfRule>
    <cfRule type="expression" dxfId="16213" priority="11220" stopIfTrue="1">
      <formula>INDIRECT("E"&amp;ROW())="Sent for pricing"</formula>
    </cfRule>
    <cfRule type="expression" dxfId="16212" priority="11221" stopIfTrue="1">
      <formula>INDIRECT("E"&amp;ROW())="Await"</formula>
    </cfRule>
    <cfRule type="expression" dxfId="16211" priority="11222" stopIfTrue="1">
      <formula>INDIRECT("E"&amp;ROW())="CLEANSED"</formula>
    </cfRule>
    <cfRule type="expression" dxfId="16210" priority="11223" stopIfTrue="1">
      <formula>INDIRECT("E"&amp;ROW())="PM TO CLEANSE"</formula>
    </cfRule>
    <cfRule type="expression" dxfId="16209" priority="11224" stopIfTrue="1">
      <formula>INDIRECT("E"&amp;ROW())="Survey Received"</formula>
    </cfRule>
    <cfRule type="expression" dxfId="16208" priority="11225" stopIfTrue="1">
      <formula>INDIRECT("E"&amp;ROW())="Survey Booked"</formula>
    </cfRule>
  </conditionalFormatting>
  <conditionalFormatting sqref="I669">
    <cfRule type="expression" dxfId="16207" priority="10557" stopIfTrue="1">
      <formula>INDIRECT("E"&amp;ROW())="Recall Required"</formula>
    </cfRule>
    <cfRule type="expression" dxfId="16206" priority="10558" stopIfTrue="1">
      <formula>INDIRECT("E"&amp;ROW())="Supply Only"</formula>
    </cfRule>
    <cfRule type="expression" dxfId="16205" priority="10559" stopIfTrue="1">
      <formula>INDIRECT("E"&amp;ROW())="Part Fitted"</formula>
    </cfRule>
    <cfRule type="expression" dxfId="16204" priority="10560" stopIfTrue="1">
      <formula>INDIRECT("E"&amp;ROW())="confirmed"</formula>
    </cfRule>
    <cfRule type="expression" dxfId="16203" priority="10561" stopIfTrue="1">
      <formula>INDIRECT("E"&amp;ROW())="Duplicate"</formula>
    </cfRule>
    <cfRule type="expression" dxfId="16202" priority="10562" stopIfTrue="1">
      <formula>INDIRECT("E"&amp;ROW())="Handed Back"</formula>
    </cfRule>
    <cfRule type="expression" dxfId="16201" priority="10563" stopIfTrue="1">
      <formula>INDIRECT("E"&amp;ROW())="Refusal"</formula>
    </cfRule>
    <cfRule type="expression" dxfId="16200" priority="10564" stopIfTrue="1">
      <formula>INDIRECT("E"&amp;ROW())="No Access install"</formula>
    </cfRule>
    <cfRule type="expression" dxfId="16199" priority="10565" stopIfTrue="1">
      <formula>INDIRECT("E"&amp;ROW())="No Access survey"</formula>
    </cfRule>
    <cfRule type="expression" dxfId="16198" priority="10566" stopIfTrue="1">
      <formula>INDIRECT("E"&amp;ROW())="NWR"</formula>
    </cfRule>
    <cfRule type="expression" dxfId="16197" priority="10567" stopIfTrue="1">
      <formula>INDIRECT("E"&amp;ROW())="Cancelled"</formula>
    </cfRule>
    <cfRule type="expression" dxfId="16196" priority="10568" stopIfTrue="1">
      <formula>INDIRECT("E"&amp;ROW())="On hold"</formula>
    </cfRule>
    <cfRule type="expression" dxfId="16195" priority="10569" stopIfTrue="1">
      <formula>INDIRECT("E"&amp;ROW())="Handed Over"</formula>
    </cfRule>
    <cfRule type="expression" dxfId="16194" priority="10570" stopIfTrue="1">
      <formula>INDIRECT("E"&amp;ROW())="Fitted"</formula>
    </cfRule>
    <cfRule type="expression" dxfId="16193" priority="10571" stopIfTrue="1">
      <formula>INDIRECT("E"&amp;ROW())="Booked to fit"</formula>
    </cfRule>
    <cfRule type="expression" dxfId="16192" priority="10572" stopIfTrue="1">
      <formula>INDIRECT("E"&amp;ROW())="Delivered To Depot/Container"</formula>
    </cfRule>
    <cfRule type="expression" dxfId="16191" priority="10573" stopIfTrue="1">
      <formula>INDIRECT("E"&amp;ROW())="Called Off"</formula>
    </cfRule>
    <cfRule type="expression" dxfId="16190" priority="10574" stopIfTrue="1">
      <formula>INDIRECT("E"&amp;ROW())="Await Client Approval"</formula>
    </cfRule>
    <cfRule type="expression" dxfId="16189" priority="10575" stopIfTrue="1">
      <formula>INDIRECT("E"&amp;ROW())="SCOPE SURVEY"</formula>
    </cfRule>
    <cfRule type="expression" dxfId="16188" priority="10576" stopIfTrue="1">
      <formula>INDIRECT("E"&amp;ROW())="Priced"</formula>
    </cfRule>
    <cfRule type="expression" dxfId="16187" priority="10577" stopIfTrue="1">
      <formula>INDIRECT("E"&amp;ROW())="Sent for pricing"</formula>
    </cfRule>
    <cfRule type="expression" dxfId="16186" priority="10578" stopIfTrue="1">
      <formula>INDIRECT("E"&amp;ROW())="Await"</formula>
    </cfRule>
    <cfRule type="expression" dxfId="16185" priority="10579" stopIfTrue="1">
      <formula>INDIRECT("E"&amp;ROW())="CLEANSED"</formula>
    </cfRule>
    <cfRule type="expression" dxfId="16184" priority="10580" stopIfTrue="1">
      <formula>INDIRECT("E"&amp;ROW())="PM TO CLEANSE"</formula>
    </cfRule>
    <cfRule type="expression" dxfId="16183" priority="10581" stopIfTrue="1">
      <formula>INDIRECT("E"&amp;ROW())="Survey Received"</formula>
    </cfRule>
    <cfRule type="expression" dxfId="16182" priority="10582" stopIfTrue="1">
      <formula>INDIRECT("E"&amp;ROW())="Survey Booked"</formula>
    </cfRule>
    <cfRule type="expression" dxfId="16181" priority="10583" stopIfTrue="1">
      <formula>INDIRECT("E"&amp;ROW())="Recall Required"</formula>
    </cfRule>
    <cfRule type="expression" dxfId="16180" priority="10584" stopIfTrue="1">
      <formula>INDIRECT("E"&amp;ROW())="Supply Only"</formula>
    </cfRule>
    <cfRule type="expression" dxfId="16179" priority="10585" stopIfTrue="1">
      <formula>INDIRECT("E"&amp;ROW())="Part Fitted"</formula>
    </cfRule>
    <cfRule type="expression" dxfId="16178" priority="10586" stopIfTrue="1">
      <formula>INDIRECT("E"&amp;ROW())="confirmed"</formula>
    </cfRule>
    <cfRule type="expression" dxfId="16177" priority="10587" stopIfTrue="1">
      <formula>INDIRECT("E"&amp;ROW())="Duplicate"</formula>
    </cfRule>
    <cfRule type="expression" dxfId="16176" priority="10588" stopIfTrue="1">
      <formula>INDIRECT("E"&amp;ROW())="Handed Back"</formula>
    </cfRule>
    <cfRule type="expression" dxfId="16175" priority="10589" stopIfTrue="1">
      <formula>INDIRECT("E"&amp;ROW())="Refusal"</formula>
    </cfRule>
    <cfRule type="expression" dxfId="16174" priority="10590" stopIfTrue="1">
      <formula>INDIRECT("E"&amp;ROW())="No Access install"</formula>
    </cfRule>
    <cfRule type="expression" dxfId="16173" priority="10591" stopIfTrue="1">
      <formula>INDIRECT("E"&amp;ROW())="No Access survey"</formula>
    </cfRule>
    <cfRule type="expression" dxfId="16172" priority="10592" stopIfTrue="1">
      <formula>INDIRECT("E"&amp;ROW())="NWR"</formula>
    </cfRule>
    <cfRule type="expression" dxfId="16171" priority="10593" stopIfTrue="1">
      <formula>INDIRECT("E"&amp;ROW())="Cancelled"</formula>
    </cfRule>
    <cfRule type="expression" dxfId="16170" priority="10594" stopIfTrue="1">
      <formula>INDIRECT("E"&amp;ROW())="On hold"</formula>
    </cfRule>
    <cfRule type="expression" dxfId="16169" priority="10595" stopIfTrue="1">
      <formula>INDIRECT("E"&amp;ROW())="Handed Over"</formula>
    </cfRule>
    <cfRule type="expression" dxfId="16168" priority="10596" stopIfTrue="1">
      <formula>INDIRECT("E"&amp;ROW())="Fitted"</formula>
    </cfRule>
    <cfRule type="expression" dxfId="16167" priority="10597" stopIfTrue="1">
      <formula>INDIRECT("E"&amp;ROW())="Booked to fit"</formula>
    </cfRule>
    <cfRule type="expression" dxfId="16166" priority="10598" stopIfTrue="1">
      <formula>INDIRECT("E"&amp;ROW())="Delivered To Depot/Container"</formula>
    </cfRule>
    <cfRule type="expression" dxfId="16165" priority="10599" stopIfTrue="1">
      <formula>INDIRECT("E"&amp;ROW())="Called Off"</formula>
    </cfRule>
    <cfRule type="expression" dxfId="16164" priority="10600" stopIfTrue="1">
      <formula>INDIRECT("E"&amp;ROW())="Await Client Approval"</formula>
    </cfRule>
    <cfRule type="expression" dxfId="16163" priority="10601" stopIfTrue="1">
      <formula>INDIRECT("E"&amp;ROW())="SCOPE SURVEY"</formula>
    </cfRule>
    <cfRule type="expression" dxfId="16162" priority="10602" stopIfTrue="1">
      <formula>INDIRECT("E"&amp;ROW())="Priced"</formula>
    </cfRule>
    <cfRule type="expression" dxfId="16161" priority="10603" stopIfTrue="1">
      <formula>INDIRECT("E"&amp;ROW())="Sent for pricing"</formula>
    </cfRule>
    <cfRule type="expression" dxfId="16160" priority="10604" stopIfTrue="1">
      <formula>INDIRECT("E"&amp;ROW())="Await"</formula>
    </cfRule>
    <cfRule type="expression" dxfId="16159" priority="10605" stopIfTrue="1">
      <formula>INDIRECT("E"&amp;ROW())="CLEANSED"</formula>
    </cfRule>
    <cfRule type="expression" dxfId="16158" priority="10606" stopIfTrue="1">
      <formula>INDIRECT("E"&amp;ROW())="PM TO CLEANSE"</formula>
    </cfRule>
    <cfRule type="expression" dxfId="16157" priority="10607" stopIfTrue="1">
      <formula>INDIRECT("E"&amp;ROW())="Survey Received"</formula>
    </cfRule>
    <cfRule type="expression" dxfId="16156" priority="10608" stopIfTrue="1">
      <formula>INDIRECT("E"&amp;ROW())="Survey Booked"</formula>
    </cfRule>
  </conditionalFormatting>
  <conditionalFormatting sqref="I669:I671">
    <cfRule type="expression" dxfId="16155" priority="10476">
      <formula>INDIRECT("D"&amp;ROW())="Yes"</formula>
    </cfRule>
  </conditionalFormatting>
  <conditionalFormatting sqref="I670:I671">
    <cfRule type="expression" dxfId="16154" priority="10477" stopIfTrue="1">
      <formula>INDIRECT("E"&amp;ROW())="Recall Required"</formula>
    </cfRule>
    <cfRule type="expression" dxfId="16153" priority="10478" stopIfTrue="1">
      <formula>INDIRECT("E"&amp;ROW())="Supply Only"</formula>
    </cfRule>
    <cfRule type="expression" dxfId="16152" priority="10479" stopIfTrue="1">
      <formula>INDIRECT("E"&amp;ROW())="Part Fitted"</formula>
    </cfRule>
    <cfRule type="expression" dxfId="16151" priority="10480" stopIfTrue="1">
      <formula>INDIRECT("E"&amp;ROW())="confirmed"</formula>
    </cfRule>
    <cfRule type="expression" dxfId="16150" priority="10481" stopIfTrue="1">
      <formula>INDIRECT("E"&amp;ROW())="Duplicate"</formula>
    </cfRule>
    <cfRule type="expression" dxfId="16149" priority="10482" stopIfTrue="1">
      <formula>INDIRECT("E"&amp;ROW())="Handed Back"</formula>
    </cfRule>
    <cfRule type="expression" dxfId="16148" priority="10483" stopIfTrue="1">
      <formula>INDIRECT("E"&amp;ROW())="Refusal"</formula>
    </cfRule>
    <cfRule type="expression" dxfId="16147" priority="10484" stopIfTrue="1">
      <formula>INDIRECT("E"&amp;ROW())="No Access install"</formula>
    </cfRule>
    <cfRule type="expression" dxfId="16146" priority="10485" stopIfTrue="1">
      <formula>INDIRECT("E"&amp;ROW())="No Access survey"</formula>
    </cfRule>
    <cfRule type="expression" dxfId="16145" priority="10486" stopIfTrue="1">
      <formula>INDIRECT("E"&amp;ROW())="NWR"</formula>
    </cfRule>
    <cfRule type="expression" dxfId="16144" priority="10487" stopIfTrue="1">
      <formula>INDIRECT("E"&amp;ROW())="Cancelled"</formula>
    </cfRule>
    <cfRule type="expression" dxfId="16143" priority="10488" stopIfTrue="1">
      <formula>INDIRECT("E"&amp;ROW())="On hold"</formula>
    </cfRule>
    <cfRule type="expression" dxfId="16142" priority="10489" stopIfTrue="1">
      <formula>INDIRECT("E"&amp;ROW())="Handed Over"</formula>
    </cfRule>
    <cfRule type="expression" dxfId="16141" priority="10490" stopIfTrue="1">
      <formula>INDIRECT("E"&amp;ROW())="Fitted"</formula>
    </cfRule>
    <cfRule type="expression" dxfId="16140" priority="10491" stopIfTrue="1">
      <formula>INDIRECT("E"&amp;ROW())="Booked to fit"</formula>
    </cfRule>
    <cfRule type="expression" dxfId="16139" priority="10492" stopIfTrue="1">
      <formula>INDIRECT("E"&amp;ROW())="Delivered To Depot/Container"</formula>
    </cfRule>
    <cfRule type="expression" dxfId="16138" priority="10493" stopIfTrue="1">
      <formula>INDIRECT("E"&amp;ROW())="Called Off"</formula>
    </cfRule>
    <cfRule type="expression" dxfId="16137" priority="10494" stopIfTrue="1">
      <formula>INDIRECT("E"&amp;ROW())="Await Client Approval"</formula>
    </cfRule>
    <cfRule type="expression" dxfId="16136" priority="10495" stopIfTrue="1">
      <formula>INDIRECT("E"&amp;ROW())="SCOPE SURVEY"</formula>
    </cfRule>
    <cfRule type="expression" dxfId="16135" priority="10496" stopIfTrue="1">
      <formula>INDIRECT("E"&amp;ROW())="Priced"</formula>
    </cfRule>
    <cfRule type="expression" dxfId="16134" priority="10497" stopIfTrue="1">
      <formula>INDIRECT("E"&amp;ROW())="Sent for pricing"</formula>
    </cfRule>
    <cfRule type="expression" dxfId="16133" priority="10498" stopIfTrue="1">
      <formula>INDIRECT("E"&amp;ROW())="Await"</formula>
    </cfRule>
    <cfRule type="expression" dxfId="16132" priority="10499" stopIfTrue="1">
      <formula>INDIRECT("E"&amp;ROW())="CLEANSED"</formula>
    </cfRule>
    <cfRule type="expression" dxfId="16131" priority="10500" stopIfTrue="1">
      <formula>INDIRECT("E"&amp;ROW())="PM TO CLEANSE"</formula>
    </cfRule>
    <cfRule type="expression" dxfId="16130" priority="10501" stopIfTrue="1">
      <formula>INDIRECT("E"&amp;ROW())="Survey Received"</formula>
    </cfRule>
    <cfRule type="expression" dxfId="16129" priority="10502" stopIfTrue="1">
      <formula>INDIRECT("E"&amp;ROW())="Survey Booked"</formula>
    </cfRule>
    <cfRule type="expression" dxfId="16128" priority="10503" stopIfTrue="1">
      <formula>INDIRECT("E"&amp;ROW())="Recall Required"</formula>
    </cfRule>
    <cfRule type="expression" dxfId="16127" priority="10504" stopIfTrue="1">
      <formula>INDIRECT("E"&amp;ROW())="Supply Only"</formula>
    </cfRule>
    <cfRule type="expression" dxfId="16126" priority="10505" stopIfTrue="1">
      <formula>INDIRECT("E"&amp;ROW())="Part Fitted"</formula>
    </cfRule>
    <cfRule type="expression" dxfId="16125" priority="10506" stopIfTrue="1">
      <formula>INDIRECT("E"&amp;ROW())="confirmed"</formula>
    </cfRule>
    <cfRule type="expression" dxfId="16124" priority="10507" stopIfTrue="1">
      <formula>INDIRECT("E"&amp;ROW())="Duplicate"</formula>
    </cfRule>
    <cfRule type="expression" dxfId="16123" priority="10508" stopIfTrue="1">
      <formula>INDIRECT("E"&amp;ROW())="Handed Back"</formula>
    </cfRule>
    <cfRule type="expression" dxfId="16122" priority="10509" stopIfTrue="1">
      <formula>INDIRECT("E"&amp;ROW())="Refusal"</formula>
    </cfRule>
    <cfRule type="expression" dxfId="16121" priority="10510" stopIfTrue="1">
      <formula>INDIRECT("E"&amp;ROW())="No Access install"</formula>
    </cfRule>
    <cfRule type="expression" dxfId="16120" priority="10511" stopIfTrue="1">
      <formula>INDIRECT("E"&amp;ROW())="No Access survey"</formula>
    </cfRule>
    <cfRule type="expression" dxfId="16119" priority="10512" stopIfTrue="1">
      <formula>INDIRECT("E"&amp;ROW())="NWR"</formula>
    </cfRule>
    <cfRule type="expression" dxfId="16118" priority="10513" stopIfTrue="1">
      <formula>INDIRECT("E"&amp;ROW())="Cancelled"</formula>
    </cfRule>
    <cfRule type="expression" dxfId="16117" priority="10514" stopIfTrue="1">
      <formula>INDIRECT("E"&amp;ROW())="On hold"</formula>
    </cfRule>
    <cfRule type="expression" dxfId="16116" priority="10515" stopIfTrue="1">
      <formula>INDIRECT("E"&amp;ROW())="Handed Over"</formula>
    </cfRule>
    <cfRule type="expression" dxfId="16115" priority="10516" stopIfTrue="1">
      <formula>INDIRECT("E"&amp;ROW())="Fitted"</formula>
    </cfRule>
    <cfRule type="expression" dxfId="16114" priority="10517" stopIfTrue="1">
      <formula>INDIRECT("E"&amp;ROW())="Booked to fit"</formula>
    </cfRule>
    <cfRule type="expression" dxfId="16113" priority="10518" stopIfTrue="1">
      <formula>INDIRECT("E"&amp;ROW())="Delivered To Depot/Container"</formula>
    </cfRule>
    <cfRule type="expression" dxfId="16112" priority="10519" stopIfTrue="1">
      <formula>INDIRECT("E"&amp;ROW())="Called Off"</formula>
    </cfRule>
    <cfRule type="expression" dxfId="16111" priority="10520" stopIfTrue="1">
      <formula>INDIRECT("E"&amp;ROW())="Await Client Approval"</formula>
    </cfRule>
    <cfRule type="expression" dxfId="16110" priority="10521" stopIfTrue="1">
      <formula>INDIRECT("E"&amp;ROW())="SCOPE SURVEY"</formula>
    </cfRule>
    <cfRule type="expression" dxfId="16109" priority="10522" stopIfTrue="1">
      <formula>INDIRECT("E"&amp;ROW())="Priced"</formula>
    </cfRule>
    <cfRule type="expression" dxfId="16108" priority="10523" stopIfTrue="1">
      <formula>INDIRECT("E"&amp;ROW())="Sent for pricing"</formula>
    </cfRule>
    <cfRule type="expression" dxfId="16107" priority="10524" stopIfTrue="1">
      <formula>INDIRECT("E"&amp;ROW())="Await"</formula>
    </cfRule>
    <cfRule type="expression" dxfId="16106" priority="10525" stopIfTrue="1">
      <formula>INDIRECT("E"&amp;ROW())="CLEANSED"</formula>
    </cfRule>
    <cfRule type="expression" dxfId="16105" priority="10526" stopIfTrue="1">
      <formula>INDIRECT("E"&amp;ROW())="PM TO CLEANSE"</formula>
    </cfRule>
    <cfRule type="expression" dxfId="16104" priority="10527" stopIfTrue="1">
      <formula>INDIRECT("E"&amp;ROW())="Survey Received"</formula>
    </cfRule>
    <cfRule type="expression" dxfId="16103" priority="10528" stopIfTrue="1">
      <formula>INDIRECT("E"&amp;ROW())="Survey Booked"</formula>
    </cfRule>
  </conditionalFormatting>
  <conditionalFormatting sqref="I675:I680">
    <cfRule type="expression" dxfId="16102" priority="12874">
      <formula>INDIRECT("D"&amp;ROW())="Yes"</formula>
    </cfRule>
    <cfRule type="expression" dxfId="16101" priority="12875" stopIfTrue="1">
      <formula>INDIRECT("E"&amp;ROW())="Recall Required"</formula>
    </cfRule>
    <cfRule type="expression" dxfId="16100" priority="12876" stopIfTrue="1">
      <formula>INDIRECT("E"&amp;ROW())="Supply Only"</formula>
    </cfRule>
    <cfRule type="expression" dxfId="16099" priority="12877" stopIfTrue="1">
      <formula>INDIRECT("E"&amp;ROW())="Part Fitted"</formula>
    </cfRule>
    <cfRule type="expression" dxfId="16098" priority="12878" stopIfTrue="1">
      <formula>INDIRECT("E"&amp;ROW())="confirmed"</formula>
    </cfRule>
    <cfRule type="expression" dxfId="16097" priority="12879" stopIfTrue="1">
      <formula>INDIRECT("E"&amp;ROW())="Duplicate"</formula>
    </cfRule>
    <cfRule type="expression" dxfId="16096" priority="12880" stopIfTrue="1">
      <formula>INDIRECT("E"&amp;ROW())="Handed Back"</formula>
    </cfRule>
    <cfRule type="expression" dxfId="16095" priority="12881" stopIfTrue="1">
      <formula>INDIRECT("E"&amp;ROW())="Refusal"</formula>
    </cfRule>
    <cfRule type="expression" dxfId="16094" priority="12882" stopIfTrue="1">
      <formula>INDIRECT("E"&amp;ROW())="No Access install"</formula>
    </cfRule>
    <cfRule type="expression" dxfId="16093" priority="12883" stopIfTrue="1">
      <formula>INDIRECT("E"&amp;ROW())="No Access survey"</formula>
    </cfRule>
    <cfRule type="expression" dxfId="16092" priority="12884" stopIfTrue="1">
      <formula>INDIRECT("E"&amp;ROW())="NWR"</formula>
    </cfRule>
    <cfRule type="expression" dxfId="16091" priority="12885" stopIfTrue="1">
      <formula>INDIRECT("E"&amp;ROW())="Cancelled"</formula>
    </cfRule>
    <cfRule type="expression" dxfId="16090" priority="12886" stopIfTrue="1">
      <formula>INDIRECT("E"&amp;ROW())="On hold"</formula>
    </cfRule>
    <cfRule type="expression" dxfId="16089" priority="12887" stopIfTrue="1">
      <formula>INDIRECT("E"&amp;ROW())="Handed Over"</formula>
    </cfRule>
    <cfRule type="expression" dxfId="16088" priority="12888" stopIfTrue="1">
      <formula>INDIRECT("E"&amp;ROW())="Fitted"</formula>
    </cfRule>
    <cfRule type="expression" dxfId="16087" priority="12889" stopIfTrue="1">
      <formula>INDIRECT("E"&amp;ROW())="Booked to fit"</formula>
    </cfRule>
    <cfRule type="expression" dxfId="16086" priority="12890" stopIfTrue="1">
      <formula>INDIRECT("E"&amp;ROW())="Delivered To Depot/Container"</formula>
    </cfRule>
    <cfRule type="expression" dxfId="16085" priority="12891" stopIfTrue="1">
      <formula>INDIRECT("E"&amp;ROW())="Called Off"</formula>
    </cfRule>
    <cfRule type="expression" dxfId="16084" priority="12892" stopIfTrue="1">
      <formula>INDIRECT("E"&amp;ROW())="Await Client Approval"</formula>
    </cfRule>
    <cfRule type="expression" dxfId="16083" priority="12893" stopIfTrue="1">
      <formula>INDIRECT("E"&amp;ROW())="SCOPE SURVEY"</formula>
    </cfRule>
    <cfRule type="expression" dxfId="16082" priority="12894" stopIfTrue="1">
      <formula>INDIRECT("E"&amp;ROW())="Priced"</formula>
    </cfRule>
    <cfRule type="expression" dxfId="16081" priority="12895" stopIfTrue="1">
      <formula>INDIRECT("E"&amp;ROW())="Sent for pricing"</formula>
    </cfRule>
    <cfRule type="expression" dxfId="16080" priority="12896" stopIfTrue="1">
      <formula>INDIRECT("E"&amp;ROW())="Await"</formula>
    </cfRule>
    <cfRule type="expression" dxfId="16079" priority="12897" stopIfTrue="1">
      <formula>INDIRECT("E"&amp;ROW())="CLEANSED"</formula>
    </cfRule>
    <cfRule type="expression" dxfId="16078" priority="12898" stopIfTrue="1">
      <formula>INDIRECT("E"&amp;ROW())="PM TO CLEANSE"</formula>
    </cfRule>
    <cfRule type="expression" dxfId="16077" priority="12899" stopIfTrue="1">
      <formula>INDIRECT("E"&amp;ROW())="Survey Received"</formula>
    </cfRule>
    <cfRule type="expression" dxfId="16076" priority="12900" stopIfTrue="1">
      <formula>INDIRECT("E"&amp;ROW())="Survey Booked"</formula>
    </cfRule>
    <cfRule type="expression" dxfId="16075" priority="12901" stopIfTrue="1">
      <formula>INDIRECT("E"&amp;ROW())="Recall Required"</formula>
    </cfRule>
    <cfRule type="expression" dxfId="16074" priority="12902" stopIfTrue="1">
      <formula>INDIRECT("E"&amp;ROW())="Supply Only"</formula>
    </cfRule>
    <cfRule type="expression" dxfId="16073" priority="12903" stopIfTrue="1">
      <formula>INDIRECT("E"&amp;ROW())="Part Fitted"</formula>
    </cfRule>
    <cfRule type="expression" dxfId="16072" priority="12904" stopIfTrue="1">
      <formula>INDIRECT("E"&amp;ROW())="confirmed"</formula>
    </cfRule>
    <cfRule type="expression" dxfId="16071" priority="12905" stopIfTrue="1">
      <formula>INDIRECT("E"&amp;ROW())="Duplicate"</formula>
    </cfRule>
    <cfRule type="expression" dxfId="16070" priority="12906" stopIfTrue="1">
      <formula>INDIRECT("E"&amp;ROW())="Handed Back"</formula>
    </cfRule>
    <cfRule type="expression" dxfId="16069" priority="12907" stopIfTrue="1">
      <formula>INDIRECT("E"&amp;ROW())="Refusal"</formula>
    </cfRule>
    <cfRule type="expression" dxfId="16068" priority="12908" stopIfTrue="1">
      <formula>INDIRECT("E"&amp;ROW())="No Access install"</formula>
    </cfRule>
    <cfRule type="expression" dxfId="16067" priority="12909" stopIfTrue="1">
      <formula>INDIRECT("E"&amp;ROW())="No Access survey"</formula>
    </cfRule>
    <cfRule type="expression" dxfId="16066" priority="12910" stopIfTrue="1">
      <formula>INDIRECT("E"&amp;ROW())="NWR"</formula>
    </cfRule>
    <cfRule type="expression" dxfId="16065" priority="12911" stopIfTrue="1">
      <formula>INDIRECT("E"&amp;ROW())="Cancelled"</formula>
    </cfRule>
    <cfRule type="expression" dxfId="16064" priority="12912" stopIfTrue="1">
      <formula>INDIRECT("E"&amp;ROW())="On hold"</formula>
    </cfRule>
    <cfRule type="expression" dxfId="16063" priority="12913" stopIfTrue="1">
      <formula>INDIRECT("E"&amp;ROW())="Handed Over"</formula>
    </cfRule>
    <cfRule type="expression" dxfId="16062" priority="12914" stopIfTrue="1">
      <formula>INDIRECT("E"&amp;ROW())="Fitted"</formula>
    </cfRule>
    <cfRule type="expression" dxfId="16061" priority="12915" stopIfTrue="1">
      <formula>INDIRECT("E"&amp;ROW())="Booked to fit"</formula>
    </cfRule>
    <cfRule type="expression" dxfId="16060" priority="12916" stopIfTrue="1">
      <formula>INDIRECT("E"&amp;ROW())="Delivered To Depot/Container"</formula>
    </cfRule>
    <cfRule type="expression" dxfId="16059" priority="12917" stopIfTrue="1">
      <formula>INDIRECT("E"&amp;ROW())="Called Off"</formula>
    </cfRule>
    <cfRule type="expression" dxfId="16058" priority="12918" stopIfTrue="1">
      <formula>INDIRECT("E"&amp;ROW())="Await Client Approval"</formula>
    </cfRule>
    <cfRule type="expression" dxfId="16057" priority="12919" stopIfTrue="1">
      <formula>INDIRECT("E"&amp;ROW())="SCOPE SURVEY"</formula>
    </cfRule>
    <cfRule type="expression" dxfId="16056" priority="12920" stopIfTrue="1">
      <formula>INDIRECT("E"&amp;ROW())="Priced"</formula>
    </cfRule>
    <cfRule type="expression" dxfId="16055" priority="12921" stopIfTrue="1">
      <formula>INDIRECT("E"&amp;ROW())="Sent for pricing"</formula>
    </cfRule>
    <cfRule type="expression" dxfId="16054" priority="12922" stopIfTrue="1">
      <formula>INDIRECT("E"&amp;ROW())="Await"</formula>
    </cfRule>
    <cfRule type="expression" dxfId="16053" priority="12923" stopIfTrue="1">
      <formula>INDIRECT("E"&amp;ROW())="CLEANSED"</formula>
    </cfRule>
    <cfRule type="expression" dxfId="16052" priority="12924" stopIfTrue="1">
      <formula>INDIRECT("E"&amp;ROW())="PM TO CLEANSE"</formula>
    </cfRule>
    <cfRule type="expression" dxfId="16051" priority="12925" stopIfTrue="1">
      <formula>INDIRECT("E"&amp;ROW())="Survey Received"</formula>
    </cfRule>
    <cfRule type="expression" dxfId="16050" priority="12926" stopIfTrue="1">
      <formula>INDIRECT("E"&amp;ROW())="Survey Booked"</formula>
    </cfRule>
    <cfRule type="expression" dxfId="16049" priority="12927">
      <formula>INDIRECT("D"&amp;ROW())="Yes"</formula>
    </cfRule>
  </conditionalFormatting>
  <conditionalFormatting sqref="I685 I823:I833 I800:I810 I906:I918">
    <cfRule type="expression" dxfId="16048" priority="7362">
      <formula>INDIRECT("D"&amp;ROW())="Yes"</formula>
    </cfRule>
    <cfRule type="expression" dxfId="16047" priority="7363" stopIfTrue="1">
      <formula>INDIRECT("E"&amp;ROW())="Recall Required"</formula>
    </cfRule>
    <cfRule type="expression" dxfId="16046" priority="7364" stopIfTrue="1">
      <formula>INDIRECT("E"&amp;ROW())="Supply Only"</formula>
    </cfRule>
    <cfRule type="expression" dxfId="16045" priority="7365" stopIfTrue="1">
      <formula>INDIRECT("E"&amp;ROW())="Part Fitted"</formula>
    </cfRule>
    <cfRule type="expression" dxfId="16044" priority="7366" stopIfTrue="1">
      <formula>INDIRECT("E"&amp;ROW())="confirmed"</formula>
    </cfRule>
    <cfRule type="expression" dxfId="16043" priority="7367" stopIfTrue="1">
      <formula>INDIRECT("E"&amp;ROW())="Duplicate"</formula>
    </cfRule>
    <cfRule type="expression" dxfId="16042" priority="7368" stopIfTrue="1">
      <formula>INDIRECT("E"&amp;ROW())="Handed Back"</formula>
    </cfRule>
    <cfRule type="expression" dxfId="16041" priority="7369" stopIfTrue="1">
      <formula>INDIRECT("E"&amp;ROW())="Refusal"</formula>
    </cfRule>
    <cfRule type="expression" dxfId="16040" priority="7370" stopIfTrue="1">
      <formula>INDIRECT("E"&amp;ROW())="No Access install"</formula>
    </cfRule>
    <cfRule type="expression" dxfId="16039" priority="7371" stopIfTrue="1">
      <formula>INDIRECT("E"&amp;ROW())="No Access survey"</formula>
    </cfRule>
    <cfRule type="expression" dxfId="16038" priority="7372" stopIfTrue="1">
      <formula>INDIRECT("E"&amp;ROW())="NWR"</formula>
    </cfRule>
    <cfRule type="expression" dxfId="16037" priority="7373" stopIfTrue="1">
      <formula>INDIRECT("E"&amp;ROW())="Cancelled"</formula>
    </cfRule>
    <cfRule type="expression" dxfId="16036" priority="7374" stopIfTrue="1">
      <formula>INDIRECT("E"&amp;ROW())="On hold"</formula>
    </cfRule>
    <cfRule type="expression" dxfId="16035" priority="7375" stopIfTrue="1">
      <formula>INDIRECT("E"&amp;ROW())="Handed Over"</formula>
    </cfRule>
    <cfRule type="expression" dxfId="16034" priority="7376" stopIfTrue="1">
      <formula>INDIRECT("E"&amp;ROW())="Fitted"</formula>
    </cfRule>
    <cfRule type="expression" dxfId="16033" priority="7377" stopIfTrue="1">
      <formula>INDIRECT("E"&amp;ROW())="Booked to fit"</formula>
    </cfRule>
    <cfRule type="expression" dxfId="16032" priority="7378" stopIfTrue="1">
      <formula>INDIRECT("E"&amp;ROW())="Delivered To Depot/Container"</formula>
    </cfRule>
    <cfRule type="expression" dxfId="16031" priority="7379" stopIfTrue="1">
      <formula>INDIRECT("E"&amp;ROW())="Called Off"</formula>
    </cfRule>
    <cfRule type="expression" dxfId="16030" priority="7380" stopIfTrue="1">
      <formula>INDIRECT("E"&amp;ROW())="Await Client Approval"</formula>
    </cfRule>
    <cfRule type="expression" dxfId="16029" priority="7381" stopIfTrue="1">
      <formula>INDIRECT("E"&amp;ROW())="SCOPE SURVEY"</formula>
    </cfRule>
    <cfRule type="expression" dxfId="16028" priority="7382" stopIfTrue="1">
      <formula>INDIRECT("E"&amp;ROW())="Priced"</formula>
    </cfRule>
    <cfRule type="expression" dxfId="16027" priority="7383" stopIfTrue="1">
      <formula>INDIRECT("E"&amp;ROW())="Sent for pricing"</formula>
    </cfRule>
    <cfRule type="expression" dxfId="16026" priority="7384" stopIfTrue="1">
      <formula>INDIRECT("E"&amp;ROW())="Await"</formula>
    </cfRule>
    <cfRule type="expression" dxfId="16025" priority="7385" stopIfTrue="1">
      <formula>INDIRECT("E"&amp;ROW())="CLEANSED"</formula>
    </cfRule>
    <cfRule type="expression" dxfId="16024" priority="7386" stopIfTrue="1">
      <formula>INDIRECT("E"&amp;ROW())="PM TO CLEANSE"</formula>
    </cfRule>
    <cfRule type="expression" dxfId="16023" priority="7387" stopIfTrue="1">
      <formula>INDIRECT("E"&amp;ROW())="Survey Received"</formula>
    </cfRule>
    <cfRule type="expression" dxfId="16022" priority="7388" stopIfTrue="1">
      <formula>INDIRECT("E"&amp;ROW())="Survey Booked"</formula>
    </cfRule>
    <cfRule type="expression" dxfId="16021" priority="7389" stopIfTrue="1">
      <formula>INDIRECT("E"&amp;ROW())="Supply Only"</formula>
    </cfRule>
    <cfRule type="expression" dxfId="16020" priority="7390" stopIfTrue="1">
      <formula>INDIRECT("E"&amp;ROW())="Part Fitted"</formula>
    </cfRule>
    <cfRule type="expression" dxfId="16019" priority="7391" stopIfTrue="1">
      <formula>INDIRECT("E"&amp;ROW())="confirmed"</formula>
    </cfRule>
    <cfRule type="expression" dxfId="16018" priority="7392" stopIfTrue="1">
      <formula>INDIRECT("E"&amp;ROW())="Duplicate"</formula>
    </cfRule>
    <cfRule type="expression" dxfId="16017" priority="7393" stopIfTrue="1">
      <formula>INDIRECT("E"&amp;ROW())="Handed Back"</formula>
    </cfRule>
    <cfRule type="expression" dxfId="16016" priority="7394" stopIfTrue="1">
      <formula>INDIRECT("E"&amp;ROW())="Refusal"</formula>
    </cfRule>
    <cfRule type="expression" dxfId="16015" priority="7395" stopIfTrue="1">
      <formula>INDIRECT("E"&amp;ROW())="No Access install"</formula>
    </cfRule>
    <cfRule type="expression" dxfId="16014" priority="7396" stopIfTrue="1">
      <formula>INDIRECT("E"&amp;ROW())="No Access survey"</formula>
    </cfRule>
    <cfRule type="expression" dxfId="16013" priority="7397" stopIfTrue="1">
      <formula>INDIRECT("E"&amp;ROW())="NWR"</formula>
    </cfRule>
    <cfRule type="expression" dxfId="16012" priority="7398" stopIfTrue="1">
      <formula>INDIRECT("E"&amp;ROW())="Cancelled"</formula>
    </cfRule>
    <cfRule type="expression" dxfId="16011" priority="7399" stopIfTrue="1">
      <formula>INDIRECT("E"&amp;ROW())="On hold"</formula>
    </cfRule>
    <cfRule type="expression" dxfId="16010" priority="7400" stopIfTrue="1">
      <formula>INDIRECT("E"&amp;ROW())="Handed Over"</formula>
    </cfRule>
    <cfRule type="expression" dxfId="16009" priority="7401" stopIfTrue="1">
      <formula>INDIRECT("E"&amp;ROW())="Fitted"</formula>
    </cfRule>
    <cfRule type="expression" dxfId="16008" priority="7402" stopIfTrue="1">
      <formula>INDIRECT("E"&amp;ROW())="Booked to fit"</formula>
    </cfRule>
    <cfRule type="expression" dxfId="16007" priority="7403" stopIfTrue="1">
      <formula>INDIRECT("E"&amp;ROW())="Delivered To Depot/Container"</formula>
    </cfRule>
    <cfRule type="expression" dxfId="16006" priority="7404" stopIfTrue="1">
      <formula>INDIRECT("E"&amp;ROW())="Called Off"</formula>
    </cfRule>
    <cfRule type="expression" dxfId="16005" priority="7405" stopIfTrue="1">
      <formula>INDIRECT("E"&amp;ROW())="Await Client Approval"</formula>
    </cfRule>
    <cfRule type="expression" dxfId="16004" priority="7406" stopIfTrue="1">
      <formula>INDIRECT("E"&amp;ROW())="SCOPE SURVEY"</formula>
    </cfRule>
    <cfRule type="expression" dxfId="16003" priority="7407" stopIfTrue="1">
      <formula>INDIRECT("E"&amp;ROW())="Priced"</formula>
    </cfRule>
    <cfRule type="expression" dxfId="16002" priority="7408" stopIfTrue="1">
      <formula>INDIRECT("E"&amp;ROW())="Sent for pricing"</formula>
    </cfRule>
    <cfRule type="expression" dxfId="16001" priority="7409" stopIfTrue="1">
      <formula>INDIRECT("E"&amp;ROW())="Await"</formula>
    </cfRule>
    <cfRule type="expression" dxfId="16000" priority="7410" stopIfTrue="1">
      <formula>INDIRECT("E"&amp;ROW())="CLEANSED"</formula>
    </cfRule>
    <cfRule type="expression" dxfId="15999" priority="7411" stopIfTrue="1">
      <formula>INDIRECT("E"&amp;ROW())="PM TO CLEANSE"</formula>
    </cfRule>
    <cfRule type="expression" dxfId="15998" priority="7412" stopIfTrue="1">
      <formula>INDIRECT("E"&amp;ROW())="Survey Received"</formula>
    </cfRule>
    <cfRule type="expression" dxfId="15997" priority="7413" stopIfTrue="1">
      <formula>INDIRECT("E"&amp;ROW())="Survey Booked"</formula>
    </cfRule>
    <cfRule type="expression" dxfId="15996" priority="7414">
      <formula>INDIRECT("D"&amp;ROW())="Yes"</formula>
    </cfRule>
  </conditionalFormatting>
  <conditionalFormatting sqref="I759">
    <cfRule type="expression" dxfId="15995" priority="11254">
      <formula>INDIRECT("D"&amp;ROW())="Yes"</formula>
    </cfRule>
    <cfRule type="expression" dxfId="15994" priority="11255" stopIfTrue="1">
      <formula>INDIRECT("E"&amp;ROW())="Recall Required"</formula>
    </cfRule>
    <cfRule type="expression" dxfId="15993" priority="11256" stopIfTrue="1">
      <formula>INDIRECT("E"&amp;ROW())="Supply Only"</formula>
    </cfRule>
    <cfRule type="expression" dxfId="15992" priority="11257" stopIfTrue="1">
      <formula>INDIRECT("E"&amp;ROW())="Part Fitted"</formula>
    </cfRule>
    <cfRule type="expression" dxfId="15991" priority="11258" stopIfTrue="1">
      <formula>INDIRECT("E"&amp;ROW())="confirmed"</formula>
    </cfRule>
    <cfRule type="expression" dxfId="15990" priority="11259" stopIfTrue="1">
      <formula>INDIRECT("E"&amp;ROW())="Duplicate"</formula>
    </cfRule>
    <cfRule type="expression" dxfId="15989" priority="11260" stopIfTrue="1">
      <formula>INDIRECT("E"&amp;ROW())="Handed Back"</formula>
    </cfRule>
    <cfRule type="expression" dxfId="15988" priority="11261" stopIfTrue="1">
      <formula>INDIRECT("E"&amp;ROW())="Refusal"</formula>
    </cfRule>
    <cfRule type="expression" dxfId="15987" priority="11262" stopIfTrue="1">
      <formula>INDIRECT("E"&amp;ROW())="No Access install"</formula>
    </cfRule>
    <cfRule type="expression" dxfId="15986" priority="11263" stopIfTrue="1">
      <formula>INDIRECT("E"&amp;ROW())="No Access survey"</formula>
    </cfRule>
    <cfRule type="expression" dxfId="15985" priority="11264" stopIfTrue="1">
      <formula>INDIRECT("E"&amp;ROW())="NWR"</formula>
    </cfRule>
    <cfRule type="expression" dxfId="15984" priority="11265" stopIfTrue="1">
      <formula>INDIRECT("E"&amp;ROW())="Cancelled"</formula>
    </cfRule>
    <cfRule type="expression" dxfId="15983" priority="11266" stopIfTrue="1">
      <formula>INDIRECT("E"&amp;ROW())="On hold"</formula>
    </cfRule>
    <cfRule type="expression" dxfId="15982" priority="11267" stopIfTrue="1">
      <formula>INDIRECT("E"&amp;ROW())="Handed Over"</formula>
    </cfRule>
    <cfRule type="expression" dxfId="15981" priority="11268" stopIfTrue="1">
      <formula>INDIRECT("E"&amp;ROW())="Fitted"</formula>
    </cfRule>
    <cfRule type="expression" dxfId="15980" priority="11269" stopIfTrue="1">
      <formula>INDIRECT("E"&amp;ROW())="Booked to fit"</formula>
    </cfRule>
    <cfRule type="expression" dxfId="15979" priority="11270" stopIfTrue="1">
      <formula>INDIRECT("E"&amp;ROW())="Delivered To Depot/Container"</formula>
    </cfRule>
    <cfRule type="expression" dxfId="15978" priority="11271" stopIfTrue="1">
      <formula>INDIRECT("E"&amp;ROW())="Called Off"</formula>
    </cfRule>
    <cfRule type="expression" dxfId="15977" priority="11272" stopIfTrue="1">
      <formula>INDIRECT("E"&amp;ROW())="Await Client Approval"</formula>
    </cfRule>
    <cfRule type="expression" dxfId="15976" priority="11273" stopIfTrue="1">
      <formula>INDIRECT("E"&amp;ROW())="SCOPE SURVEY"</formula>
    </cfRule>
    <cfRule type="expression" dxfId="15975" priority="11274" stopIfTrue="1">
      <formula>INDIRECT("E"&amp;ROW())="Priced"</formula>
    </cfRule>
    <cfRule type="expression" dxfId="15974" priority="11275" stopIfTrue="1">
      <formula>INDIRECT("E"&amp;ROW())="Sent for pricing"</formula>
    </cfRule>
    <cfRule type="expression" dxfId="15973" priority="11276" stopIfTrue="1">
      <formula>INDIRECT("E"&amp;ROW())="Await"</formula>
    </cfRule>
    <cfRule type="expression" dxfId="15972" priority="11277" stopIfTrue="1">
      <formula>INDIRECT("E"&amp;ROW())="CLEANSED"</formula>
    </cfRule>
    <cfRule type="expression" dxfId="15971" priority="11278" stopIfTrue="1">
      <formula>INDIRECT("E"&amp;ROW())="PM TO CLEANSE"</formula>
    </cfRule>
    <cfRule type="expression" dxfId="15970" priority="11279" stopIfTrue="1">
      <formula>INDIRECT("E"&amp;ROW())="Survey Received"</formula>
    </cfRule>
    <cfRule type="expression" dxfId="15969" priority="11280" stopIfTrue="1">
      <formula>INDIRECT("E"&amp;ROW())="Survey Booked"</formula>
    </cfRule>
    <cfRule type="expression" dxfId="15968" priority="11281" stopIfTrue="1">
      <formula>INDIRECT("E"&amp;ROW())="Recall Required"</formula>
    </cfRule>
    <cfRule type="expression" dxfId="15967" priority="11282" stopIfTrue="1">
      <formula>INDIRECT("E"&amp;ROW())="Supply Only"</formula>
    </cfRule>
    <cfRule type="expression" dxfId="15966" priority="11283" stopIfTrue="1">
      <formula>INDIRECT("E"&amp;ROW())="Part Fitted"</formula>
    </cfRule>
    <cfRule type="expression" dxfId="15965" priority="11284" stopIfTrue="1">
      <formula>INDIRECT("E"&amp;ROW())="confirmed"</formula>
    </cfRule>
    <cfRule type="expression" dxfId="15964" priority="11285" stopIfTrue="1">
      <formula>INDIRECT("E"&amp;ROW())="Duplicate"</formula>
    </cfRule>
    <cfRule type="expression" dxfId="15963" priority="11286" stopIfTrue="1">
      <formula>INDIRECT("E"&amp;ROW())="Handed Back"</formula>
    </cfRule>
    <cfRule type="expression" dxfId="15962" priority="11287" stopIfTrue="1">
      <formula>INDIRECT("E"&amp;ROW())="Refusal"</formula>
    </cfRule>
    <cfRule type="expression" dxfId="15961" priority="11288" stopIfTrue="1">
      <formula>INDIRECT("E"&amp;ROW())="No Access install"</formula>
    </cfRule>
    <cfRule type="expression" dxfId="15960" priority="11289" stopIfTrue="1">
      <formula>INDIRECT("E"&amp;ROW())="No Access survey"</formula>
    </cfRule>
    <cfRule type="expression" dxfId="15959" priority="11290" stopIfTrue="1">
      <formula>INDIRECT("E"&amp;ROW())="NWR"</formula>
    </cfRule>
    <cfRule type="expression" dxfId="15958" priority="11291" stopIfTrue="1">
      <formula>INDIRECT("E"&amp;ROW())="Cancelled"</formula>
    </cfRule>
    <cfRule type="expression" dxfId="15957" priority="11292" stopIfTrue="1">
      <formula>INDIRECT("E"&amp;ROW())="On hold"</formula>
    </cfRule>
    <cfRule type="expression" dxfId="15956" priority="11293" stopIfTrue="1">
      <formula>INDIRECT("E"&amp;ROW())="Handed Over"</formula>
    </cfRule>
    <cfRule type="expression" dxfId="15955" priority="11294" stopIfTrue="1">
      <formula>INDIRECT("E"&amp;ROW())="Fitted"</formula>
    </cfRule>
    <cfRule type="expression" dxfId="15954" priority="11295" stopIfTrue="1">
      <formula>INDIRECT("E"&amp;ROW())="Booked to fit"</formula>
    </cfRule>
    <cfRule type="expression" dxfId="15953" priority="11296" stopIfTrue="1">
      <formula>INDIRECT("E"&amp;ROW())="Delivered To Depot/Container"</formula>
    </cfRule>
    <cfRule type="expression" dxfId="15952" priority="11297" stopIfTrue="1">
      <formula>INDIRECT("E"&amp;ROW())="Called Off"</formula>
    </cfRule>
    <cfRule type="expression" dxfId="15951" priority="11298" stopIfTrue="1">
      <formula>INDIRECT("E"&amp;ROW())="Await Client Approval"</formula>
    </cfRule>
    <cfRule type="expression" dxfId="15950" priority="11299" stopIfTrue="1">
      <formula>INDIRECT("E"&amp;ROW())="SCOPE SURVEY"</formula>
    </cfRule>
    <cfRule type="expression" dxfId="15949" priority="11300" stopIfTrue="1">
      <formula>INDIRECT("E"&amp;ROW())="Priced"</formula>
    </cfRule>
    <cfRule type="expression" dxfId="15948" priority="11301" stopIfTrue="1">
      <formula>INDIRECT("E"&amp;ROW())="Sent for pricing"</formula>
    </cfRule>
    <cfRule type="expression" dxfId="15947" priority="11302" stopIfTrue="1">
      <formula>INDIRECT("E"&amp;ROW())="Await"</formula>
    </cfRule>
    <cfRule type="expression" dxfId="15946" priority="11303" stopIfTrue="1">
      <formula>INDIRECT("E"&amp;ROW())="CLEANSED"</formula>
    </cfRule>
    <cfRule type="expression" dxfId="15945" priority="11304" stopIfTrue="1">
      <formula>INDIRECT("E"&amp;ROW())="PM TO CLEANSE"</formula>
    </cfRule>
    <cfRule type="expression" dxfId="15944" priority="11305" stopIfTrue="1">
      <formula>INDIRECT("E"&amp;ROW())="Survey Received"</formula>
    </cfRule>
    <cfRule type="expression" dxfId="15943" priority="11306" stopIfTrue="1">
      <formula>INDIRECT("E"&amp;ROW())="Survey Booked"</formula>
    </cfRule>
  </conditionalFormatting>
  <conditionalFormatting sqref="I759:I764">
    <cfRule type="expression" dxfId="15942" priority="11307">
      <formula>INDIRECT("D"&amp;ROW())="Yes"</formula>
    </cfRule>
  </conditionalFormatting>
  <conditionalFormatting sqref="I760:I764 I856:I861">
    <cfRule type="expression" dxfId="15941" priority="11847">
      <formula>INDIRECT("D"&amp;ROW())="Yes"</formula>
    </cfRule>
  </conditionalFormatting>
  <conditionalFormatting sqref="I760:I764 I857:I861">
    <cfRule type="expression" dxfId="15940" priority="11795" stopIfTrue="1">
      <formula>INDIRECT("E"&amp;ROW())="Recall Required"</formula>
    </cfRule>
    <cfRule type="expression" dxfId="15939" priority="11796" stopIfTrue="1">
      <formula>INDIRECT("E"&amp;ROW())="Supply Only"</formula>
    </cfRule>
    <cfRule type="expression" dxfId="15938" priority="11797" stopIfTrue="1">
      <formula>INDIRECT("E"&amp;ROW())="Part Fitted"</formula>
    </cfRule>
    <cfRule type="expression" dxfId="15937" priority="11798" stopIfTrue="1">
      <formula>INDIRECT("E"&amp;ROW())="confirmed"</formula>
    </cfRule>
    <cfRule type="expression" dxfId="15936" priority="11799" stopIfTrue="1">
      <formula>INDIRECT("E"&amp;ROW())="Duplicate"</formula>
    </cfRule>
    <cfRule type="expression" dxfId="15935" priority="11800" stopIfTrue="1">
      <formula>INDIRECT("E"&amp;ROW())="Handed Back"</formula>
    </cfRule>
    <cfRule type="expression" dxfId="15934" priority="11801" stopIfTrue="1">
      <formula>INDIRECT("E"&amp;ROW())="Refusal"</formula>
    </cfRule>
    <cfRule type="expression" dxfId="15933" priority="11802" stopIfTrue="1">
      <formula>INDIRECT("E"&amp;ROW())="No Access install"</formula>
    </cfRule>
    <cfRule type="expression" dxfId="15932" priority="11803" stopIfTrue="1">
      <formula>INDIRECT("E"&amp;ROW())="No Access survey"</formula>
    </cfRule>
    <cfRule type="expression" dxfId="15931" priority="11804" stopIfTrue="1">
      <formula>INDIRECT("E"&amp;ROW())="NWR"</formula>
    </cfRule>
    <cfRule type="expression" dxfId="15930" priority="11805" stopIfTrue="1">
      <formula>INDIRECT("E"&amp;ROW())="Cancelled"</formula>
    </cfRule>
    <cfRule type="expression" dxfId="15929" priority="11806" stopIfTrue="1">
      <formula>INDIRECT("E"&amp;ROW())="On hold"</formula>
    </cfRule>
    <cfRule type="expression" dxfId="15928" priority="11807" stopIfTrue="1">
      <formula>INDIRECT("E"&amp;ROW())="Handed Over"</formula>
    </cfRule>
    <cfRule type="expression" dxfId="15927" priority="11808" stopIfTrue="1">
      <formula>INDIRECT("E"&amp;ROW())="Fitted"</formula>
    </cfRule>
    <cfRule type="expression" dxfId="15926" priority="11809" stopIfTrue="1">
      <formula>INDIRECT("E"&amp;ROW())="Booked to fit"</formula>
    </cfRule>
    <cfRule type="expression" dxfId="15925" priority="11810" stopIfTrue="1">
      <formula>INDIRECT("E"&amp;ROW())="Delivered To Depot/Container"</formula>
    </cfRule>
    <cfRule type="expression" dxfId="15924" priority="11811" stopIfTrue="1">
      <formula>INDIRECT("E"&amp;ROW())="Called Off"</formula>
    </cfRule>
    <cfRule type="expression" dxfId="15923" priority="11812" stopIfTrue="1">
      <formula>INDIRECT("E"&amp;ROW())="Await Client Approval"</formula>
    </cfRule>
    <cfRule type="expression" dxfId="15922" priority="11813" stopIfTrue="1">
      <formula>INDIRECT("E"&amp;ROW())="SCOPE SURVEY"</formula>
    </cfRule>
    <cfRule type="expression" dxfId="15921" priority="11814" stopIfTrue="1">
      <formula>INDIRECT("E"&amp;ROW())="Priced"</formula>
    </cfRule>
    <cfRule type="expression" dxfId="15920" priority="11815" stopIfTrue="1">
      <formula>INDIRECT("E"&amp;ROW())="Sent for pricing"</formula>
    </cfRule>
    <cfRule type="expression" dxfId="15919" priority="11816" stopIfTrue="1">
      <formula>INDIRECT("E"&amp;ROW())="Await"</formula>
    </cfRule>
    <cfRule type="expression" dxfId="15918" priority="11817" stopIfTrue="1">
      <formula>INDIRECT("E"&amp;ROW())="CLEANSED"</formula>
    </cfRule>
    <cfRule type="expression" dxfId="15917" priority="11818" stopIfTrue="1">
      <formula>INDIRECT("E"&amp;ROW())="PM TO CLEANSE"</formula>
    </cfRule>
    <cfRule type="expression" dxfId="15916" priority="11819" stopIfTrue="1">
      <formula>INDIRECT("E"&amp;ROW())="Survey Received"</formula>
    </cfRule>
    <cfRule type="expression" dxfId="15915" priority="11820" stopIfTrue="1">
      <formula>INDIRECT("E"&amp;ROW())="Survey Booked"</formula>
    </cfRule>
    <cfRule type="expression" dxfId="15914" priority="11821" stopIfTrue="1">
      <formula>INDIRECT("E"&amp;ROW())="Recall Required"</formula>
    </cfRule>
    <cfRule type="expression" dxfId="15913" priority="11822" stopIfTrue="1">
      <formula>INDIRECT("E"&amp;ROW())="Supply Only"</formula>
    </cfRule>
    <cfRule type="expression" dxfId="15912" priority="11823" stopIfTrue="1">
      <formula>INDIRECT("E"&amp;ROW())="Part Fitted"</formula>
    </cfRule>
    <cfRule type="expression" dxfId="15911" priority="11824" stopIfTrue="1">
      <formula>INDIRECT("E"&amp;ROW())="confirmed"</formula>
    </cfRule>
    <cfRule type="expression" dxfId="15910" priority="11825" stopIfTrue="1">
      <formula>INDIRECT("E"&amp;ROW())="Duplicate"</formula>
    </cfRule>
    <cfRule type="expression" dxfId="15909" priority="11826" stopIfTrue="1">
      <formula>INDIRECT("E"&amp;ROW())="Handed Back"</formula>
    </cfRule>
    <cfRule type="expression" dxfId="15908" priority="11827" stopIfTrue="1">
      <formula>INDIRECT("E"&amp;ROW())="Refusal"</formula>
    </cfRule>
    <cfRule type="expression" dxfId="15907" priority="11828" stopIfTrue="1">
      <formula>INDIRECT("E"&amp;ROW())="No Access install"</formula>
    </cfRule>
    <cfRule type="expression" dxfId="15906" priority="11829" stopIfTrue="1">
      <formula>INDIRECT("E"&amp;ROW())="No Access survey"</formula>
    </cfRule>
    <cfRule type="expression" dxfId="15905" priority="11830" stopIfTrue="1">
      <formula>INDIRECT("E"&amp;ROW())="NWR"</formula>
    </cfRule>
    <cfRule type="expression" dxfId="15904" priority="11831" stopIfTrue="1">
      <formula>INDIRECT("E"&amp;ROW())="Cancelled"</formula>
    </cfRule>
    <cfRule type="expression" dxfId="15903" priority="11832" stopIfTrue="1">
      <formula>INDIRECT("E"&amp;ROW())="On hold"</formula>
    </cfRule>
    <cfRule type="expression" dxfId="15902" priority="11833" stopIfTrue="1">
      <formula>INDIRECT("E"&amp;ROW())="Handed Over"</formula>
    </cfRule>
    <cfRule type="expression" dxfId="15901" priority="11834" stopIfTrue="1">
      <formula>INDIRECT("E"&amp;ROW())="Fitted"</formula>
    </cfRule>
    <cfRule type="expression" dxfId="15900" priority="11835" stopIfTrue="1">
      <formula>INDIRECT("E"&amp;ROW())="Booked to fit"</formula>
    </cfRule>
    <cfRule type="expression" dxfId="15899" priority="11836" stopIfTrue="1">
      <formula>INDIRECT("E"&amp;ROW())="Delivered To Depot/Container"</formula>
    </cfRule>
    <cfRule type="expression" dxfId="15898" priority="11837" stopIfTrue="1">
      <formula>INDIRECT("E"&amp;ROW())="Called Off"</formula>
    </cfRule>
    <cfRule type="expression" dxfId="15897" priority="11838" stopIfTrue="1">
      <formula>INDIRECT("E"&amp;ROW())="Await Client Approval"</formula>
    </cfRule>
    <cfRule type="expression" dxfId="15896" priority="11839" stopIfTrue="1">
      <formula>INDIRECT("E"&amp;ROW())="SCOPE SURVEY"</formula>
    </cfRule>
    <cfRule type="expression" dxfId="15895" priority="11840" stopIfTrue="1">
      <formula>INDIRECT("E"&amp;ROW())="Priced"</formula>
    </cfRule>
    <cfRule type="expression" dxfId="15894" priority="11841" stopIfTrue="1">
      <formula>INDIRECT("E"&amp;ROW())="Sent for pricing"</formula>
    </cfRule>
    <cfRule type="expression" dxfId="15893" priority="11842" stopIfTrue="1">
      <formula>INDIRECT("E"&amp;ROW())="Await"</formula>
    </cfRule>
    <cfRule type="expression" dxfId="15892" priority="11843" stopIfTrue="1">
      <formula>INDIRECT("E"&amp;ROW())="CLEANSED"</formula>
    </cfRule>
    <cfRule type="expression" dxfId="15891" priority="11844" stopIfTrue="1">
      <formula>INDIRECT("E"&amp;ROW())="PM TO CLEANSE"</formula>
    </cfRule>
    <cfRule type="expression" dxfId="15890" priority="11845" stopIfTrue="1">
      <formula>INDIRECT("E"&amp;ROW())="Survey Received"</formula>
    </cfRule>
    <cfRule type="expression" dxfId="15889" priority="11846" stopIfTrue="1">
      <formula>INDIRECT("E"&amp;ROW())="Survey Booked"</formula>
    </cfRule>
  </conditionalFormatting>
  <conditionalFormatting sqref="I768 I921">
    <cfRule type="expression" dxfId="15888" priority="11661" stopIfTrue="1">
      <formula>INDIRECT("E"&amp;ROW())="Supply Only"</formula>
    </cfRule>
    <cfRule type="expression" dxfId="15887" priority="11662" stopIfTrue="1">
      <formula>INDIRECT("E"&amp;ROW())="Part Fitted"</formula>
    </cfRule>
    <cfRule type="expression" dxfId="15886" priority="11663" stopIfTrue="1">
      <formula>INDIRECT("E"&amp;ROW())="confirmed"</formula>
    </cfRule>
    <cfRule type="expression" dxfId="15885" priority="11664" stopIfTrue="1">
      <formula>INDIRECT("E"&amp;ROW())="Duplicate"</formula>
    </cfRule>
    <cfRule type="expression" dxfId="15884" priority="11665" stopIfTrue="1">
      <formula>INDIRECT("E"&amp;ROW())="Handed Back"</formula>
    </cfRule>
    <cfRule type="expression" dxfId="15883" priority="11666" stopIfTrue="1">
      <formula>INDIRECT("E"&amp;ROW())="Refusal"</formula>
    </cfRule>
    <cfRule type="expression" dxfId="15882" priority="11667" stopIfTrue="1">
      <formula>INDIRECT("E"&amp;ROW())="No Access install"</formula>
    </cfRule>
    <cfRule type="expression" dxfId="15881" priority="11668" stopIfTrue="1">
      <formula>INDIRECT("E"&amp;ROW())="No Access survey"</formula>
    </cfRule>
    <cfRule type="expression" dxfId="15880" priority="11669" stopIfTrue="1">
      <formula>INDIRECT("E"&amp;ROW())="NWR"</formula>
    </cfRule>
    <cfRule type="expression" dxfId="15879" priority="11670" stopIfTrue="1">
      <formula>INDIRECT("E"&amp;ROW())="Cancelled"</formula>
    </cfRule>
    <cfRule type="expression" dxfId="15878" priority="11671" stopIfTrue="1">
      <formula>INDIRECT("E"&amp;ROW())="On hold"</formula>
    </cfRule>
    <cfRule type="expression" dxfId="15877" priority="11672" stopIfTrue="1">
      <formula>INDIRECT("E"&amp;ROW())="Handed Over"</formula>
    </cfRule>
    <cfRule type="expression" dxfId="15876" priority="11673" stopIfTrue="1">
      <formula>INDIRECT("E"&amp;ROW())="Fitted"</formula>
    </cfRule>
    <cfRule type="expression" dxfId="15875" priority="11674" stopIfTrue="1">
      <formula>INDIRECT("E"&amp;ROW())="Booked to fit"</formula>
    </cfRule>
    <cfRule type="expression" dxfId="15874" priority="11675" stopIfTrue="1">
      <formula>INDIRECT("E"&amp;ROW())="Delivered To Depot/Container"</formula>
    </cfRule>
    <cfRule type="expression" dxfId="15873" priority="11676" stopIfTrue="1">
      <formula>INDIRECT("E"&amp;ROW())="Called Off"</formula>
    </cfRule>
    <cfRule type="expression" dxfId="15872" priority="11677" stopIfTrue="1">
      <formula>INDIRECT("E"&amp;ROW())="Await Client Approval"</formula>
    </cfRule>
    <cfRule type="expression" dxfId="15871" priority="11678" stopIfTrue="1">
      <formula>INDIRECT("E"&amp;ROW())="SCOPE SURVEY"</formula>
    </cfRule>
    <cfRule type="expression" dxfId="15870" priority="11679" stopIfTrue="1">
      <formula>INDIRECT("E"&amp;ROW())="Priced"</formula>
    </cfRule>
    <cfRule type="expression" dxfId="15869" priority="11680" stopIfTrue="1">
      <formula>INDIRECT("E"&amp;ROW())="Sent for pricing"</formula>
    </cfRule>
    <cfRule type="expression" dxfId="15868" priority="11681" stopIfTrue="1">
      <formula>INDIRECT("E"&amp;ROW())="Await"</formula>
    </cfRule>
    <cfRule type="expression" dxfId="15867" priority="11682" stopIfTrue="1">
      <formula>INDIRECT("E"&amp;ROW())="CLEANSED"</formula>
    </cfRule>
    <cfRule type="expression" dxfId="15866" priority="11683" stopIfTrue="1">
      <formula>INDIRECT("E"&amp;ROW())="PM TO CLEANSE"</formula>
    </cfRule>
    <cfRule type="expression" dxfId="15865" priority="11684" stopIfTrue="1">
      <formula>INDIRECT("E"&amp;ROW())="Survey Received"</formula>
    </cfRule>
    <cfRule type="expression" dxfId="15864" priority="11685" stopIfTrue="1">
      <formula>INDIRECT("E"&amp;ROW())="Survey Booked"</formula>
    </cfRule>
    <cfRule type="expression" dxfId="15863" priority="11686" stopIfTrue="1">
      <formula>INDIRECT("E"&amp;ROW())="Recall Required"</formula>
    </cfRule>
    <cfRule type="expression" dxfId="15862" priority="11687" stopIfTrue="1">
      <formula>INDIRECT("E"&amp;ROW())="Supply Only"</formula>
    </cfRule>
    <cfRule type="expression" dxfId="15861" priority="11688" stopIfTrue="1">
      <formula>INDIRECT("E"&amp;ROW())="Part Fitted"</formula>
    </cfRule>
    <cfRule type="expression" dxfId="15860" priority="11689" stopIfTrue="1">
      <formula>INDIRECT("E"&amp;ROW())="confirmed"</formula>
    </cfRule>
    <cfRule type="expression" dxfId="15859" priority="11690" stopIfTrue="1">
      <formula>INDIRECT("E"&amp;ROW())="Duplicate"</formula>
    </cfRule>
    <cfRule type="expression" dxfId="15858" priority="11691" stopIfTrue="1">
      <formula>INDIRECT("E"&amp;ROW())="Handed Back"</formula>
    </cfRule>
    <cfRule type="expression" dxfId="15857" priority="11692" stopIfTrue="1">
      <formula>INDIRECT("E"&amp;ROW())="Refusal"</formula>
    </cfRule>
    <cfRule type="expression" dxfId="15856" priority="11693" stopIfTrue="1">
      <formula>INDIRECT("E"&amp;ROW())="No Access install"</formula>
    </cfRule>
    <cfRule type="expression" dxfId="15855" priority="11694" stopIfTrue="1">
      <formula>INDIRECT("E"&amp;ROW())="No Access survey"</formula>
    </cfRule>
    <cfRule type="expression" dxfId="15854" priority="11695" stopIfTrue="1">
      <formula>INDIRECT("E"&amp;ROW())="NWR"</formula>
    </cfRule>
    <cfRule type="expression" dxfId="15853" priority="11696" stopIfTrue="1">
      <formula>INDIRECT("E"&amp;ROW())="Cancelled"</formula>
    </cfRule>
    <cfRule type="expression" dxfId="15852" priority="11697" stopIfTrue="1">
      <formula>INDIRECT("E"&amp;ROW())="On hold"</formula>
    </cfRule>
    <cfRule type="expression" dxfId="15851" priority="11698" stopIfTrue="1">
      <formula>INDIRECT("E"&amp;ROW())="Handed Over"</formula>
    </cfRule>
    <cfRule type="expression" dxfId="15850" priority="11699" stopIfTrue="1">
      <formula>INDIRECT("E"&amp;ROW())="Fitted"</formula>
    </cfRule>
    <cfRule type="expression" dxfId="15849" priority="11700" stopIfTrue="1">
      <formula>INDIRECT("E"&amp;ROW())="Booked to fit"</formula>
    </cfRule>
    <cfRule type="expression" dxfId="15848" priority="11701" stopIfTrue="1">
      <formula>INDIRECT("E"&amp;ROW())="Delivered To Depot/Container"</formula>
    </cfRule>
    <cfRule type="expression" dxfId="15847" priority="11702" stopIfTrue="1">
      <formula>INDIRECT("E"&amp;ROW())="Called Off"</formula>
    </cfRule>
    <cfRule type="expression" dxfId="15846" priority="11703" stopIfTrue="1">
      <formula>INDIRECT("E"&amp;ROW())="Await Client Approval"</formula>
    </cfRule>
    <cfRule type="expression" dxfId="15845" priority="11704" stopIfTrue="1">
      <formula>INDIRECT("E"&amp;ROW())="SCOPE SURVEY"</formula>
    </cfRule>
    <cfRule type="expression" dxfId="15844" priority="11705" stopIfTrue="1">
      <formula>INDIRECT("E"&amp;ROW())="Priced"</formula>
    </cfRule>
    <cfRule type="expression" dxfId="15843" priority="11706" stopIfTrue="1">
      <formula>INDIRECT("E"&amp;ROW())="Sent for pricing"</formula>
    </cfRule>
    <cfRule type="expression" dxfId="15842" priority="11707" stopIfTrue="1">
      <formula>INDIRECT("E"&amp;ROW())="Await"</formula>
    </cfRule>
    <cfRule type="expression" dxfId="15841" priority="11708" stopIfTrue="1">
      <formula>INDIRECT("E"&amp;ROW())="CLEANSED"</formula>
    </cfRule>
    <cfRule type="expression" dxfId="15840" priority="11709" stopIfTrue="1">
      <formula>INDIRECT("E"&amp;ROW())="PM TO CLEANSE"</formula>
    </cfRule>
    <cfRule type="expression" dxfId="15839" priority="11710" stopIfTrue="1">
      <formula>INDIRECT("E"&amp;ROW())="Survey Received"</formula>
    </cfRule>
    <cfRule type="expression" dxfId="15838" priority="11711" stopIfTrue="1">
      <formula>INDIRECT("E"&amp;ROW())="Survey Booked"</formula>
    </cfRule>
  </conditionalFormatting>
  <conditionalFormatting sqref="I769">
    <cfRule type="expression" dxfId="15837" priority="11094" stopIfTrue="1">
      <formula>INDIRECT("E"&amp;ROW())="Recall Required"</formula>
    </cfRule>
    <cfRule type="expression" dxfId="15836" priority="11095" stopIfTrue="1">
      <formula>INDIRECT("E"&amp;ROW())="Supply Only"</formula>
    </cfRule>
    <cfRule type="expression" dxfId="15835" priority="11096" stopIfTrue="1">
      <formula>INDIRECT("E"&amp;ROW())="Part Fitted"</formula>
    </cfRule>
    <cfRule type="expression" dxfId="15834" priority="11097" stopIfTrue="1">
      <formula>INDIRECT("E"&amp;ROW())="confirmed"</formula>
    </cfRule>
    <cfRule type="expression" dxfId="15833" priority="11098" stopIfTrue="1">
      <formula>INDIRECT("E"&amp;ROW())="Duplicate"</formula>
    </cfRule>
    <cfRule type="expression" dxfId="15832" priority="11099" stopIfTrue="1">
      <formula>INDIRECT("E"&amp;ROW())="Handed Back"</formula>
    </cfRule>
    <cfRule type="expression" dxfId="15831" priority="11100" stopIfTrue="1">
      <formula>INDIRECT("E"&amp;ROW())="Refusal"</formula>
    </cfRule>
    <cfRule type="expression" dxfId="15830" priority="11101" stopIfTrue="1">
      <formula>INDIRECT("E"&amp;ROW())="No Access install"</formula>
    </cfRule>
    <cfRule type="expression" dxfId="15829" priority="11102" stopIfTrue="1">
      <formula>INDIRECT("E"&amp;ROW())="No Access survey"</formula>
    </cfRule>
    <cfRule type="expression" dxfId="15828" priority="11103" stopIfTrue="1">
      <formula>INDIRECT("E"&amp;ROW())="NWR"</formula>
    </cfRule>
    <cfRule type="expression" dxfId="15827" priority="11104" stopIfTrue="1">
      <formula>INDIRECT("E"&amp;ROW())="Cancelled"</formula>
    </cfRule>
    <cfRule type="expression" dxfId="15826" priority="11105" stopIfTrue="1">
      <formula>INDIRECT("E"&amp;ROW())="On hold"</formula>
    </cfRule>
    <cfRule type="expression" dxfId="15825" priority="11106" stopIfTrue="1">
      <formula>INDIRECT("E"&amp;ROW())="Handed Over"</formula>
    </cfRule>
    <cfRule type="expression" dxfId="15824" priority="11107" stopIfTrue="1">
      <formula>INDIRECT("E"&amp;ROW())="Fitted"</formula>
    </cfRule>
    <cfRule type="expression" dxfId="15823" priority="11108" stopIfTrue="1">
      <formula>INDIRECT("E"&amp;ROW())="Booked to fit"</formula>
    </cfRule>
    <cfRule type="expression" dxfId="15822" priority="11109" stopIfTrue="1">
      <formula>INDIRECT("E"&amp;ROW())="Delivered To Depot/Container"</formula>
    </cfRule>
    <cfRule type="expression" dxfId="15821" priority="11110" stopIfTrue="1">
      <formula>INDIRECT("E"&amp;ROW())="Called Off"</formula>
    </cfRule>
    <cfRule type="expression" dxfId="15820" priority="11111" stopIfTrue="1">
      <formula>INDIRECT("E"&amp;ROW())="Await Client Approval"</formula>
    </cfRule>
    <cfRule type="expression" dxfId="15819" priority="11112" stopIfTrue="1">
      <formula>INDIRECT("E"&amp;ROW())="SCOPE SURVEY"</formula>
    </cfRule>
    <cfRule type="expression" dxfId="15818" priority="11113" stopIfTrue="1">
      <formula>INDIRECT("E"&amp;ROW())="Priced"</formula>
    </cfRule>
    <cfRule type="expression" dxfId="15817" priority="11114" stopIfTrue="1">
      <formula>INDIRECT("E"&amp;ROW())="Sent for pricing"</formula>
    </cfRule>
    <cfRule type="expression" dxfId="15816" priority="11115" stopIfTrue="1">
      <formula>INDIRECT("E"&amp;ROW())="Await"</formula>
    </cfRule>
    <cfRule type="expression" dxfId="15815" priority="11116" stopIfTrue="1">
      <formula>INDIRECT("E"&amp;ROW())="CLEANSED"</formula>
    </cfRule>
    <cfRule type="expression" dxfId="15814" priority="11117" stopIfTrue="1">
      <formula>INDIRECT("E"&amp;ROW())="PM TO CLEANSE"</formula>
    </cfRule>
    <cfRule type="expression" dxfId="15813" priority="11118" stopIfTrue="1">
      <formula>INDIRECT("E"&amp;ROW())="Survey Received"</formula>
    </cfRule>
    <cfRule type="expression" dxfId="15812" priority="11119" stopIfTrue="1">
      <formula>INDIRECT("E"&amp;ROW())="Survey Booked"</formula>
    </cfRule>
    <cfRule type="expression" dxfId="15811" priority="11121" stopIfTrue="1">
      <formula>INDIRECT("E"&amp;ROW())="Supply Only"</formula>
    </cfRule>
    <cfRule type="expression" dxfId="15810" priority="11122" stopIfTrue="1">
      <formula>INDIRECT("E"&amp;ROW())="Part Fitted"</formula>
    </cfRule>
    <cfRule type="expression" dxfId="15809" priority="11123" stopIfTrue="1">
      <formula>INDIRECT("E"&amp;ROW())="confirmed"</formula>
    </cfRule>
    <cfRule type="expression" dxfId="15808" priority="11124" stopIfTrue="1">
      <formula>INDIRECT("E"&amp;ROW())="Duplicate"</formula>
    </cfRule>
    <cfRule type="expression" dxfId="15807" priority="11125" stopIfTrue="1">
      <formula>INDIRECT("E"&amp;ROW())="Handed Back"</formula>
    </cfRule>
    <cfRule type="expression" dxfId="15806" priority="11126" stopIfTrue="1">
      <formula>INDIRECT("E"&amp;ROW())="Refusal"</formula>
    </cfRule>
    <cfRule type="expression" dxfId="15805" priority="11127" stopIfTrue="1">
      <formula>INDIRECT("E"&amp;ROW())="No Access install"</formula>
    </cfRule>
    <cfRule type="expression" dxfId="15804" priority="11128" stopIfTrue="1">
      <formula>INDIRECT("E"&amp;ROW())="No Access survey"</formula>
    </cfRule>
    <cfRule type="expression" dxfId="15803" priority="11129" stopIfTrue="1">
      <formula>INDIRECT("E"&amp;ROW())="NWR"</formula>
    </cfRule>
    <cfRule type="expression" dxfId="15802" priority="11130" stopIfTrue="1">
      <formula>INDIRECT("E"&amp;ROW())="Cancelled"</formula>
    </cfRule>
    <cfRule type="expression" dxfId="15801" priority="11131" stopIfTrue="1">
      <formula>INDIRECT("E"&amp;ROW())="On hold"</formula>
    </cfRule>
    <cfRule type="expression" dxfId="15800" priority="11132" stopIfTrue="1">
      <formula>INDIRECT("E"&amp;ROW())="Handed Over"</formula>
    </cfRule>
    <cfRule type="expression" dxfId="15799" priority="11133" stopIfTrue="1">
      <formula>INDIRECT("E"&amp;ROW())="Fitted"</formula>
    </cfRule>
    <cfRule type="expression" dxfId="15798" priority="11134" stopIfTrue="1">
      <formula>INDIRECT("E"&amp;ROW())="Booked to fit"</formula>
    </cfRule>
    <cfRule type="expression" dxfId="15797" priority="11135" stopIfTrue="1">
      <formula>INDIRECT("E"&amp;ROW())="Delivered To Depot/Container"</formula>
    </cfRule>
    <cfRule type="expression" dxfId="15796" priority="11136" stopIfTrue="1">
      <formula>INDIRECT("E"&amp;ROW())="Called Off"</formula>
    </cfRule>
    <cfRule type="expression" dxfId="15795" priority="11137" stopIfTrue="1">
      <formula>INDIRECT("E"&amp;ROW())="Await Client Approval"</formula>
    </cfRule>
    <cfRule type="expression" dxfId="15794" priority="11138" stopIfTrue="1">
      <formula>INDIRECT("E"&amp;ROW())="SCOPE SURVEY"</formula>
    </cfRule>
    <cfRule type="expression" dxfId="15793" priority="11139" stopIfTrue="1">
      <formula>INDIRECT("E"&amp;ROW())="Priced"</formula>
    </cfRule>
    <cfRule type="expression" dxfId="15792" priority="11140" stopIfTrue="1">
      <formula>INDIRECT("E"&amp;ROW())="Sent for pricing"</formula>
    </cfRule>
    <cfRule type="expression" dxfId="15791" priority="11141" stopIfTrue="1">
      <formula>INDIRECT("E"&amp;ROW())="Await"</formula>
    </cfRule>
    <cfRule type="expression" dxfId="15790" priority="11142" stopIfTrue="1">
      <formula>INDIRECT("E"&amp;ROW())="CLEANSED"</formula>
    </cfRule>
    <cfRule type="expression" dxfId="15789" priority="11143" stopIfTrue="1">
      <formula>INDIRECT("E"&amp;ROW())="PM TO CLEANSE"</formula>
    </cfRule>
    <cfRule type="expression" dxfId="15788" priority="11144" stopIfTrue="1">
      <formula>INDIRECT("E"&amp;ROW())="Survey Received"</formula>
    </cfRule>
    <cfRule type="expression" dxfId="15787" priority="11145" stopIfTrue="1">
      <formula>INDIRECT("E"&amp;ROW())="Survey Booked"</formula>
    </cfRule>
  </conditionalFormatting>
  <conditionalFormatting sqref="I770:I772 I1069">
    <cfRule type="expression" dxfId="15786" priority="10985">
      <formula>INDIRECT("D"&amp;ROW())="Yes"</formula>
    </cfRule>
    <cfRule type="expression" dxfId="15785" priority="10986" stopIfTrue="1">
      <formula>INDIRECT("E"&amp;ROW())="Recall Required"</formula>
    </cfRule>
    <cfRule type="expression" dxfId="15784" priority="10987" stopIfTrue="1">
      <formula>INDIRECT("E"&amp;ROW())="Supply Only"</formula>
    </cfRule>
    <cfRule type="expression" dxfId="15783" priority="10988" stopIfTrue="1">
      <formula>INDIRECT("E"&amp;ROW())="Part Fitted"</formula>
    </cfRule>
    <cfRule type="expression" dxfId="15782" priority="10989" stopIfTrue="1">
      <formula>INDIRECT("E"&amp;ROW())="confirmed"</formula>
    </cfRule>
    <cfRule type="expression" dxfId="15781" priority="10990" stopIfTrue="1">
      <formula>INDIRECT("E"&amp;ROW())="Duplicate"</formula>
    </cfRule>
    <cfRule type="expression" dxfId="15780" priority="10991" stopIfTrue="1">
      <formula>INDIRECT("E"&amp;ROW())="Handed Back"</formula>
    </cfRule>
    <cfRule type="expression" dxfId="15779" priority="10992" stopIfTrue="1">
      <formula>INDIRECT("E"&amp;ROW())="Refusal"</formula>
    </cfRule>
    <cfRule type="expression" dxfId="15778" priority="10993" stopIfTrue="1">
      <formula>INDIRECT("E"&amp;ROW())="No Access install"</formula>
    </cfRule>
    <cfRule type="expression" dxfId="15777" priority="10994" stopIfTrue="1">
      <formula>INDIRECT("E"&amp;ROW())="No Access survey"</formula>
    </cfRule>
    <cfRule type="expression" dxfId="15776" priority="10995" stopIfTrue="1">
      <formula>INDIRECT("E"&amp;ROW())="NWR"</formula>
    </cfRule>
    <cfRule type="expression" dxfId="15775" priority="10996" stopIfTrue="1">
      <formula>INDIRECT("E"&amp;ROW())="Cancelled"</formula>
    </cfRule>
    <cfRule type="expression" dxfId="15774" priority="10997" stopIfTrue="1">
      <formula>INDIRECT("E"&amp;ROW())="On hold"</formula>
    </cfRule>
    <cfRule type="expression" dxfId="15773" priority="10998" stopIfTrue="1">
      <formula>INDIRECT("E"&amp;ROW())="Handed Over"</formula>
    </cfRule>
    <cfRule type="expression" dxfId="15772" priority="10999" stopIfTrue="1">
      <formula>INDIRECT("E"&amp;ROW())="Fitted"</formula>
    </cfRule>
    <cfRule type="expression" dxfId="15771" priority="11000" stopIfTrue="1">
      <formula>INDIRECT("E"&amp;ROW())="Booked to fit"</formula>
    </cfRule>
    <cfRule type="expression" dxfId="15770" priority="11001" stopIfTrue="1">
      <formula>INDIRECT("E"&amp;ROW())="Delivered To Depot/Container"</formula>
    </cfRule>
    <cfRule type="expression" dxfId="15769" priority="11002" stopIfTrue="1">
      <formula>INDIRECT("E"&amp;ROW())="Called Off"</formula>
    </cfRule>
    <cfRule type="expression" dxfId="15768" priority="11003" stopIfTrue="1">
      <formula>INDIRECT("E"&amp;ROW())="Await Client Approval"</formula>
    </cfRule>
    <cfRule type="expression" dxfId="15767" priority="11004" stopIfTrue="1">
      <formula>INDIRECT("E"&amp;ROW())="SCOPE SURVEY"</formula>
    </cfRule>
    <cfRule type="expression" dxfId="15766" priority="11005" stopIfTrue="1">
      <formula>INDIRECT("E"&amp;ROW())="Priced"</formula>
    </cfRule>
    <cfRule type="expression" dxfId="15765" priority="11006" stopIfTrue="1">
      <formula>INDIRECT("E"&amp;ROW())="Sent for pricing"</formula>
    </cfRule>
    <cfRule type="expression" dxfId="15764" priority="11007" stopIfTrue="1">
      <formula>INDIRECT("E"&amp;ROW())="Await"</formula>
    </cfRule>
    <cfRule type="expression" dxfId="15763" priority="11008" stopIfTrue="1">
      <formula>INDIRECT("E"&amp;ROW())="CLEANSED"</formula>
    </cfRule>
    <cfRule type="expression" dxfId="15762" priority="11009" stopIfTrue="1">
      <formula>INDIRECT("E"&amp;ROW())="PM TO CLEANSE"</formula>
    </cfRule>
    <cfRule type="expression" dxfId="15761" priority="11010" stopIfTrue="1">
      <formula>INDIRECT("E"&amp;ROW())="Survey Received"</formula>
    </cfRule>
    <cfRule type="expression" dxfId="15760" priority="11011" stopIfTrue="1">
      <formula>INDIRECT("E"&amp;ROW())="Survey Booked"</formula>
    </cfRule>
    <cfRule type="expression" dxfId="15759" priority="11013" stopIfTrue="1">
      <formula>INDIRECT("E"&amp;ROW())="Supply Only"</formula>
    </cfRule>
    <cfRule type="expression" dxfId="15758" priority="11014" stopIfTrue="1">
      <formula>INDIRECT("E"&amp;ROW())="Part Fitted"</formula>
    </cfRule>
    <cfRule type="expression" dxfId="15757" priority="11015" stopIfTrue="1">
      <formula>INDIRECT("E"&amp;ROW())="confirmed"</formula>
    </cfRule>
    <cfRule type="expression" dxfId="15756" priority="11016" stopIfTrue="1">
      <formula>INDIRECT("E"&amp;ROW())="Duplicate"</formula>
    </cfRule>
    <cfRule type="expression" dxfId="15755" priority="11017" stopIfTrue="1">
      <formula>INDIRECT("E"&amp;ROW())="Handed Back"</formula>
    </cfRule>
    <cfRule type="expression" dxfId="15754" priority="11018" stopIfTrue="1">
      <formula>INDIRECT("E"&amp;ROW())="Refusal"</formula>
    </cfRule>
    <cfRule type="expression" dxfId="15753" priority="11019" stopIfTrue="1">
      <formula>INDIRECT("E"&amp;ROW())="No Access install"</formula>
    </cfRule>
    <cfRule type="expression" dxfId="15752" priority="11020" stopIfTrue="1">
      <formula>INDIRECT("E"&amp;ROW())="No Access survey"</formula>
    </cfRule>
    <cfRule type="expression" dxfId="15751" priority="11021" stopIfTrue="1">
      <formula>INDIRECT("E"&amp;ROW())="NWR"</formula>
    </cfRule>
    <cfRule type="expression" dxfId="15750" priority="11022" stopIfTrue="1">
      <formula>INDIRECT("E"&amp;ROW())="Cancelled"</formula>
    </cfRule>
    <cfRule type="expression" dxfId="15749" priority="11023" stopIfTrue="1">
      <formula>INDIRECT("E"&amp;ROW())="On hold"</formula>
    </cfRule>
    <cfRule type="expression" dxfId="15748" priority="11024" stopIfTrue="1">
      <formula>INDIRECT("E"&amp;ROW())="Handed Over"</formula>
    </cfRule>
    <cfRule type="expression" dxfId="15747" priority="11025" stopIfTrue="1">
      <formula>INDIRECT("E"&amp;ROW())="Fitted"</formula>
    </cfRule>
    <cfRule type="expression" dxfId="15746" priority="11026" stopIfTrue="1">
      <formula>INDIRECT("E"&amp;ROW())="Booked to fit"</formula>
    </cfRule>
    <cfRule type="expression" dxfId="15745" priority="11027" stopIfTrue="1">
      <formula>INDIRECT("E"&amp;ROW())="Delivered To Depot/Container"</formula>
    </cfRule>
    <cfRule type="expression" dxfId="15744" priority="11028" stopIfTrue="1">
      <formula>INDIRECT("E"&amp;ROW())="Called Off"</formula>
    </cfRule>
    <cfRule type="expression" dxfId="15743" priority="11029" stopIfTrue="1">
      <formula>INDIRECT("E"&amp;ROW())="Await Client Approval"</formula>
    </cfRule>
    <cfRule type="expression" dxfId="15742" priority="11030" stopIfTrue="1">
      <formula>INDIRECT("E"&amp;ROW())="SCOPE SURVEY"</formula>
    </cfRule>
    <cfRule type="expression" dxfId="15741" priority="11031" stopIfTrue="1">
      <formula>INDIRECT("E"&amp;ROW())="Priced"</formula>
    </cfRule>
    <cfRule type="expression" dxfId="15740" priority="11032" stopIfTrue="1">
      <formula>INDIRECT("E"&amp;ROW())="Sent for pricing"</formula>
    </cfRule>
    <cfRule type="expression" dxfId="15739" priority="11033" stopIfTrue="1">
      <formula>INDIRECT("E"&amp;ROW())="Await"</formula>
    </cfRule>
    <cfRule type="expression" dxfId="15738" priority="11034" stopIfTrue="1">
      <formula>INDIRECT("E"&amp;ROW())="CLEANSED"</formula>
    </cfRule>
    <cfRule type="expression" dxfId="15737" priority="11035" stopIfTrue="1">
      <formula>INDIRECT("E"&amp;ROW())="PM TO CLEANSE"</formula>
    </cfRule>
    <cfRule type="expression" dxfId="15736" priority="11036" stopIfTrue="1">
      <formula>INDIRECT("E"&amp;ROW())="Survey Received"</formula>
    </cfRule>
    <cfRule type="expression" dxfId="15735" priority="11037" stopIfTrue="1">
      <formula>INDIRECT("E"&amp;ROW())="Survey Booked"</formula>
    </cfRule>
  </conditionalFormatting>
  <conditionalFormatting sqref="I814:I819 I839:I842 I837 I889:I893 I1005:I1007">
    <cfRule type="expression" dxfId="15734" priority="10235" stopIfTrue="1">
      <formula>INDIRECT("E"&amp;ROW())="Recall Required"</formula>
    </cfRule>
    <cfRule type="expression" dxfId="15733" priority="10236" stopIfTrue="1">
      <formula>INDIRECT("E"&amp;ROW())="Supply Only"</formula>
    </cfRule>
    <cfRule type="expression" dxfId="15732" priority="10237" stopIfTrue="1">
      <formula>INDIRECT("E"&amp;ROW())="Part Fitted"</formula>
    </cfRule>
    <cfRule type="expression" dxfId="15731" priority="10238" stopIfTrue="1">
      <formula>INDIRECT("E"&amp;ROW())="confirmed"</formula>
    </cfRule>
    <cfRule type="expression" dxfId="15730" priority="10239" stopIfTrue="1">
      <formula>INDIRECT("E"&amp;ROW())="Duplicate"</formula>
    </cfRule>
    <cfRule type="expression" dxfId="15729" priority="10240" stopIfTrue="1">
      <formula>INDIRECT("E"&amp;ROW())="Handed Back"</formula>
    </cfRule>
    <cfRule type="expression" dxfId="15728" priority="10241" stopIfTrue="1">
      <formula>INDIRECT("E"&amp;ROW())="Refusal"</formula>
    </cfRule>
    <cfRule type="expression" dxfId="15727" priority="10242" stopIfTrue="1">
      <formula>INDIRECT("E"&amp;ROW())="No Access install"</formula>
    </cfRule>
    <cfRule type="expression" dxfId="15726" priority="10243" stopIfTrue="1">
      <formula>INDIRECT("E"&amp;ROW())="No Access survey"</formula>
    </cfRule>
    <cfRule type="expression" dxfId="15725" priority="10244" stopIfTrue="1">
      <formula>INDIRECT("E"&amp;ROW())="NWR"</formula>
    </cfRule>
    <cfRule type="expression" dxfId="15724" priority="10245" stopIfTrue="1">
      <formula>INDIRECT("E"&amp;ROW())="Cancelled"</formula>
    </cfRule>
    <cfRule type="expression" dxfId="15723" priority="10246" stopIfTrue="1">
      <formula>INDIRECT("E"&amp;ROW())="On hold"</formula>
    </cfRule>
    <cfRule type="expression" dxfId="15722" priority="10247" stopIfTrue="1">
      <formula>INDIRECT("E"&amp;ROW())="Handed Over"</formula>
    </cfRule>
    <cfRule type="expression" dxfId="15721" priority="10248" stopIfTrue="1">
      <formula>INDIRECT("E"&amp;ROW())="Fitted"</formula>
    </cfRule>
    <cfRule type="expression" dxfId="15720" priority="10249" stopIfTrue="1">
      <formula>INDIRECT("E"&amp;ROW())="Booked to fit"</formula>
    </cfRule>
    <cfRule type="expression" dxfId="15719" priority="10250" stopIfTrue="1">
      <formula>INDIRECT("E"&amp;ROW())="Delivered To Depot/Container"</formula>
    </cfRule>
    <cfRule type="expression" dxfId="15718" priority="10251" stopIfTrue="1">
      <formula>INDIRECT("E"&amp;ROW())="Called Off"</formula>
    </cfRule>
    <cfRule type="expression" dxfId="15717" priority="10252" stopIfTrue="1">
      <formula>INDIRECT("E"&amp;ROW())="Await Client Approval"</formula>
    </cfRule>
    <cfRule type="expression" dxfId="15716" priority="10253" stopIfTrue="1">
      <formula>INDIRECT("E"&amp;ROW())="SCOPE SURVEY"</formula>
    </cfRule>
    <cfRule type="expression" dxfId="15715" priority="10254" stopIfTrue="1">
      <formula>INDIRECT("E"&amp;ROW())="Priced"</formula>
    </cfRule>
    <cfRule type="expression" dxfId="15714" priority="10255" stopIfTrue="1">
      <formula>INDIRECT("E"&amp;ROW())="Sent for pricing"</formula>
    </cfRule>
    <cfRule type="expression" dxfId="15713" priority="10256" stopIfTrue="1">
      <formula>INDIRECT("E"&amp;ROW())="Await"</formula>
    </cfRule>
    <cfRule type="expression" dxfId="15712" priority="10257" stopIfTrue="1">
      <formula>INDIRECT("E"&amp;ROW())="CLEANSED"</formula>
    </cfRule>
    <cfRule type="expression" dxfId="15711" priority="10258" stopIfTrue="1">
      <formula>INDIRECT("E"&amp;ROW())="PM TO CLEANSE"</formula>
    </cfRule>
    <cfRule type="expression" dxfId="15710" priority="10259" stopIfTrue="1">
      <formula>INDIRECT("E"&amp;ROW())="Survey Received"</formula>
    </cfRule>
    <cfRule type="expression" dxfId="15709" priority="10260" stopIfTrue="1">
      <formula>INDIRECT("E"&amp;ROW())="Survey Booked"</formula>
    </cfRule>
    <cfRule type="expression" dxfId="15708" priority="10261" stopIfTrue="1">
      <formula>INDIRECT("E"&amp;ROW())="Recall Required"</formula>
    </cfRule>
    <cfRule type="expression" dxfId="15707" priority="10262" stopIfTrue="1">
      <formula>INDIRECT("E"&amp;ROW())="Supply Only"</formula>
    </cfRule>
    <cfRule type="expression" dxfId="15706" priority="10263" stopIfTrue="1">
      <formula>INDIRECT("E"&amp;ROW())="Part Fitted"</formula>
    </cfRule>
    <cfRule type="expression" dxfId="15705" priority="10264" stopIfTrue="1">
      <formula>INDIRECT("E"&amp;ROW())="confirmed"</formula>
    </cfRule>
    <cfRule type="expression" dxfId="15704" priority="10265" stopIfTrue="1">
      <formula>INDIRECT("E"&amp;ROW())="Duplicate"</formula>
    </cfRule>
    <cfRule type="expression" dxfId="15703" priority="10266" stopIfTrue="1">
      <formula>INDIRECT("E"&amp;ROW())="Handed Back"</formula>
    </cfRule>
    <cfRule type="expression" dxfId="15702" priority="10267" stopIfTrue="1">
      <formula>INDIRECT("E"&amp;ROW())="Refusal"</formula>
    </cfRule>
    <cfRule type="expression" dxfId="15701" priority="10268" stopIfTrue="1">
      <formula>INDIRECT("E"&amp;ROW())="No Access install"</formula>
    </cfRule>
    <cfRule type="expression" dxfId="15700" priority="10269" stopIfTrue="1">
      <formula>INDIRECT("E"&amp;ROW())="No Access survey"</formula>
    </cfRule>
    <cfRule type="expression" dxfId="15699" priority="10270" stopIfTrue="1">
      <formula>INDIRECT("E"&amp;ROW())="NWR"</formula>
    </cfRule>
    <cfRule type="expression" dxfId="15698" priority="10271" stopIfTrue="1">
      <formula>INDIRECT("E"&amp;ROW())="Cancelled"</formula>
    </cfRule>
    <cfRule type="expression" dxfId="15697" priority="10272" stopIfTrue="1">
      <formula>INDIRECT("E"&amp;ROW())="On hold"</formula>
    </cfRule>
    <cfRule type="expression" dxfId="15696" priority="10273" stopIfTrue="1">
      <formula>INDIRECT("E"&amp;ROW())="Handed Over"</formula>
    </cfRule>
    <cfRule type="expression" dxfId="15695" priority="10274" stopIfTrue="1">
      <formula>INDIRECT("E"&amp;ROW())="Fitted"</formula>
    </cfRule>
    <cfRule type="expression" dxfId="15694" priority="10275" stopIfTrue="1">
      <formula>INDIRECT("E"&amp;ROW())="Booked to fit"</formula>
    </cfRule>
    <cfRule type="expression" dxfId="15693" priority="10276" stopIfTrue="1">
      <formula>INDIRECT("E"&amp;ROW())="Delivered To Depot/Container"</formula>
    </cfRule>
    <cfRule type="expression" dxfId="15692" priority="10277" stopIfTrue="1">
      <formula>INDIRECT("E"&amp;ROW())="Called Off"</formula>
    </cfRule>
    <cfRule type="expression" dxfId="15691" priority="10278" stopIfTrue="1">
      <formula>INDIRECT("E"&amp;ROW())="Await Client Approval"</formula>
    </cfRule>
    <cfRule type="expression" dxfId="15690" priority="10279" stopIfTrue="1">
      <formula>INDIRECT("E"&amp;ROW())="SCOPE SURVEY"</formula>
    </cfRule>
    <cfRule type="expression" dxfId="15689" priority="10280" stopIfTrue="1">
      <formula>INDIRECT("E"&amp;ROW())="Priced"</formula>
    </cfRule>
    <cfRule type="expression" dxfId="15688" priority="10281" stopIfTrue="1">
      <formula>INDIRECT("E"&amp;ROW())="Sent for pricing"</formula>
    </cfRule>
    <cfRule type="expression" dxfId="15687" priority="10282" stopIfTrue="1">
      <formula>INDIRECT("E"&amp;ROW())="Await"</formula>
    </cfRule>
    <cfRule type="expression" dxfId="15686" priority="10283" stopIfTrue="1">
      <formula>INDIRECT("E"&amp;ROW())="CLEANSED"</formula>
    </cfRule>
    <cfRule type="expression" dxfId="15685" priority="10284" stopIfTrue="1">
      <formula>INDIRECT("E"&amp;ROW())="PM TO CLEANSE"</formula>
    </cfRule>
    <cfRule type="expression" dxfId="15684" priority="10285" stopIfTrue="1">
      <formula>INDIRECT("E"&amp;ROW())="Survey Received"</formula>
    </cfRule>
    <cfRule type="expression" dxfId="15683" priority="10286" stopIfTrue="1">
      <formula>INDIRECT("E"&amp;ROW())="Survey Booked"</formula>
    </cfRule>
    <cfRule type="expression" dxfId="15682" priority="10287">
      <formula>INDIRECT("D"&amp;ROW())="Yes"</formula>
    </cfRule>
  </conditionalFormatting>
  <conditionalFormatting sqref="I838">
    <cfRule type="expression" dxfId="15681" priority="9886">
      <formula>INDIRECT("D"&amp;ROW())="Yes"</formula>
    </cfRule>
    <cfRule type="expression" dxfId="15680" priority="9887" stopIfTrue="1">
      <formula>INDIRECT("E"&amp;ROW())="Recall Required"</formula>
    </cfRule>
    <cfRule type="expression" dxfId="15679" priority="9888" stopIfTrue="1">
      <formula>INDIRECT("E"&amp;ROW())="Supply Only"</formula>
    </cfRule>
    <cfRule type="expression" dxfId="15678" priority="9889" stopIfTrue="1">
      <formula>INDIRECT("E"&amp;ROW())="Part Fitted"</formula>
    </cfRule>
    <cfRule type="expression" dxfId="15677" priority="9890" stopIfTrue="1">
      <formula>INDIRECT("E"&amp;ROW())="confirmed"</formula>
    </cfRule>
    <cfRule type="expression" dxfId="15676" priority="9891" stopIfTrue="1">
      <formula>INDIRECT("E"&amp;ROW())="Duplicate"</formula>
    </cfRule>
    <cfRule type="expression" dxfId="15675" priority="9892" stopIfTrue="1">
      <formula>INDIRECT("E"&amp;ROW())="Handed Back"</formula>
    </cfRule>
    <cfRule type="expression" dxfId="15674" priority="9893" stopIfTrue="1">
      <formula>INDIRECT("E"&amp;ROW())="Refusal"</formula>
    </cfRule>
    <cfRule type="expression" dxfId="15673" priority="9894" stopIfTrue="1">
      <formula>INDIRECT("E"&amp;ROW())="No Access install"</formula>
    </cfRule>
    <cfRule type="expression" dxfId="15672" priority="9895" stopIfTrue="1">
      <formula>INDIRECT("E"&amp;ROW())="No Access survey"</formula>
    </cfRule>
    <cfRule type="expression" dxfId="15671" priority="9896" stopIfTrue="1">
      <formula>INDIRECT("E"&amp;ROW())="NWR"</formula>
    </cfRule>
    <cfRule type="expression" dxfId="15670" priority="9897" stopIfTrue="1">
      <formula>INDIRECT("E"&amp;ROW())="Cancelled"</formula>
    </cfRule>
    <cfRule type="expression" dxfId="15669" priority="9898" stopIfTrue="1">
      <formula>INDIRECT("E"&amp;ROW())="On hold"</formula>
    </cfRule>
    <cfRule type="expression" dxfId="15668" priority="9899" stopIfTrue="1">
      <formula>INDIRECT("E"&amp;ROW())="Handed Over"</formula>
    </cfRule>
    <cfRule type="expression" dxfId="15667" priority="9900" stopIfTrue="1">
      <formula>INDIRECT("E"&amp;ROW())="Fitted"</formula>
    </cfRule>
    <cfRule type="expression" dxfId="15666" priority="9901" stopIfTrue="1">
      <formula>INDIRECT("E"&amp;ROW())="Booked to fit"</formula>
    </cfRule>
    <cfRule type="expression" dxfId="15665" priority="9902" stopIfTrue="1">
      <formula>INDIRECT("E"&amp;ROW())="Delivered To Depot/Container"</formula>
    </cfRule>
    <cfRule type="expression" dxfId="15664" priority="9903" stopIfTrue="1">
      <formula>INDIRECT("E"&amp;ROW())="Called Off"</formula>
    </cfRule>
    <cfRule type="expression" dxfId="15663" priority="9904" stopIfTrue="1">
      <formula>INDIRECT("E"&amp;ROW())="Await Client Approval"</formula>
    </cfRule>
    <cfRule type="expression" dxfId="15662" priority="9905" stopIfTrue="1">
      <formula>INDIRECT("E"&amp;ROW())="SCOPE SURVEY"</formula>
    </cfRule>
    <cfRule type="expression" dxfId="15661" priority="9906" stopIfTrue="1">
      <formula>INDIRECT("E"&amp;ROW())="Priced"</formula>
    </cfRule>
    <cfRule type="expression" dxfId="15660" priority="9907" stopIfTrue="1">
      <formula>INDIRECT("E"&amp;ROW())="Sent for pricing"</formula>
    </cfRule>
    <cfRule type="expression" dxfId="15659" priority="9908" stopIfTrue="1">
      <formula>INDIRECT("E"&amp;ROW())="Await"</formula>
    </cfRule>
    <cfRule type="expression" dxfId="15658" priority="9909" stopIfTrue="1">
      <formula>INDIRECT("E"&amp;ROW())="CLEANSED"</formula>
    </cfRule>
    <cfRule type="expression" dxfId="15657" priority="9910" stopIfTrue="1">
      <formula>INDIRECT("E"&amp;ROW())="PM TO CLEANSE"</formula>
    </cfRule>
    <cfRule type="expression" dxfId="15656" priority="9911" stopIfTrue="1">
      <formula>INDIRECT("E"&amp;ROW())="Survey Received"</formula>
    </cfRule>
    <cfRule type="expression" dxfId="15655" priority="9912" stopIfTrue="1">
      <formula>INDIRECT("E"&amp;ROW())="Survey Booked"</formula>
    </cfRule>
    <cfRule type="expression" dxfId="15654" priority="9913" stopIfTrue="1">
      <formula>INDIRECT("E"&amp;ROW())="Recall Required"</formula>
    </cfRule>
    <cfRule type="expression" dxfId="15653" priority="9914" stopIfTrue="1">
      <formula>INDIRECT("E"&amp;ROW())="Supply Only"</formula>
    </cfRule>
    <cfRule type="expression" dxfId="15652" priority="9915" stopIfTrue="1">
      <formula>INDIRECT("E"&amp;ROW())="Part Fitted"</formula>
    </cfRule>
    <cfRule type="expression" dxfId="15651" priority="9916" stopIfTrue="1">
      <formula>INDIRECT("E"&amp;ROW())="confirmed"</formula>
    </cfRule>
    <cfRule type="expression" dxfId="15650" priority="9917" stopIfTrue="1">
      <formula>INDIRECT("E"&amp;ROW())="Duplicate"</formula>
    </cfRule>
    <cfRule type="expression" dxfId="15649" priority="9918" stopIfTrue="1">
      <formula>INDIRECT("E"&amp;ROW())="Handed Back"</formula>
    </cfRule>
    <cfRule type="expression" dxfId="15648" priority="9919" stopIfTrue="1">
      <formula>INDIRECT("E"&amp;ROW())="Refusal"</formula>
    </cfRule>
    <cfRule type="expression" dxfId="15647" priority="9920" stopIfTrue="1">
      <formula>INDIRECT("E"&amp;ROW())="No Access install"</formula>
    </cfRule>
    <cfRule type="expression" dxfId="15646" priority="9921" stopIfTrue="1">
      <formula>INDIRECT("E"&amp;ROW())="No Access survey"</formula>
    </cfRule>
    <cfRule type="expression" dxfId="15645" priority="9922" stopIfTrue="1">
      <formula>INDIRECT("E"&amp;ROW())="NWR"</formula>
    </cfRule>
    <cfRule type="expression" dxfId="15644" priority="9923" stopIfTrue="1">
      <formula>INDIRECT("E"&amp;ROW())="Cancelled"</formula>
    </cfRule>
    <cfRule type="expression" dxfId="15643" priority="9924" stopIfTrue="1">
      <formula>INDIRECT("E"&amp;ROW())="On hold"</formula>
    </cfRule>
    <cfRule type="expression" dxfId="15642" priority="9925" stopIfTrue="1">
      <formula>INDIRECT("E"&amp;ROW())="Handed Over"</formula>
    </cfRule>
    <cfRule type="expression" dxfId="15641" priority="9926" stopIfTrue="1">
      <formula>INDIRECT("E"&amp;ROW())="Fitted"</formula>
    </cfRule>
    <cfRule type="expression" dxfId="15640" priority="9927" stopIfTrue="1">
      <formula>INDIRECT("E"&amp;ROW())="Booked to fit"</formula>
    </cfRule>
    <cfRule type="expression" dxfId="15639" priority="9928" stopIfTrue="1">
      <formula>INDIRECT("E"&amp;ROW())="Delivered To Depot/Container"</formula>
    </cfRule>
    <cfRule type="expression" dxfId="15638" priority="9929" stopIfTrue="1">
      <formula>INDIRECT("E"&amp;ROW())="Called Off"</formula>
    </cfRule>
    <cfRule type="expression" dxfId="15637" priority="9930" stopIfTrue="1">
      <formula>INDIRECT("E"&amp;ROW())="Await Client Approval"</formula>
    </cfRule>
    <cfRule type="expression" dxfId="15636" priority="9931" stopIfTrue="1">
      <formula>INDIRECT("E"&amp;ROW())="SCOPE SURVEY"</formula>
    </cfRule>
    <cfRule type="expression" dxfId="15635" priority="9932" stopIfTrue="1">
      <formula>INDIRECT("E"&amp;ROW())="Priced"</formula>
    </cfRule>
    <cfRule type="expression" dxfId="15634" priority="9933" stopIfTrue="1">
      <formula>INDIRECT("E"&amp;ROW())="Sent for pricing"</formula>
    </cfRule>
    <cfRule type="expression" dxfId="15633" priority="9934" stopIfTrue="1">
      <formula>INDIRECT("E"&amp;ROW())="Await"</formula>
    </cfRule>
    <cfRule type="expression" dxfId="15632" priority="9935" stopIfTrue="1">
      <formula>INDIRECT("E"&amp;ROW())="CLEANSED"</formula>
    </cfRule>
    <cfRule type="expression" dxfId="15631" priority="9936" stopIfTrue="1">
      <formula>INDIRECT("E"&amp;ROW())="PM TO CLEANSE"</formula>
    </cfRule>
    <cfRule type="expression" dxfId="15630" priority="9937" stopIfTrue="1">
      <formula>INDIRECT("E"&amp;ROW())="Survey Received"</formula>
    </cfRule>
    <cfRule type="expression" dxfId="15629" priority="9938" stopIfTrue="1">
      <formula>INDIRECT("E"&amp;ROW())="Survey Booked"</formula>
    </cfRule>
  </conditionalFormatting>
  <conditionalFormatting sqref="I856:I857">
    <cfRule type="expression" dxfId="15628" priority="9565" stopIfTrue="1">
      <formula>INDIRECT("E"&amp;ROW())="Recall Required"</formula>
    </cfRule>
    <cfRule type="expression" dxfId="15627" priority="9566" stopIfTrue="1">
      <formula>INDIRECT("E"&amp;ROW())="Supply Only"</formula>
    </cfRule>
    <cfRule type="expression" dxfId="15626" priority="9567" stopIfTrue="1">
      <formula>INDIRECT("E"&amp;ROW())="Part Fitted"</formula>
    </cfRule>
    <cfRule type="expression" dxfId="15625" priority="9568" stopIfTrue="1">
      <formula>INDIRECT("E"&amp;ROW())="confirmed"</formula>
    </cfRule>
    <cfRule type="expression" dxfId="15624" priority="9569" stopIfTrue="1">
      <formula>INDIRECT("E"&amp;ROW())="Duplicate"</formula>
    </cfRule>
    <cfRule type="expression" dxfId="15623" priority="9570" stopIfTrue="1">
      <formula>INDIRECT("E"&amp;ROW())="Handed Back"</formula>
    </cfRule>
    <cfRule type="expression" dxfId="15622" priority="9571" stopIfTrue="1">
      <formula>INDIRECT("E"&amp;ROW())="Refusal"</formula>
    </cfRule>
    <cfRule type="expression" dxfId="15621" priority="9572" stopIfTrue="1">
      <formula>INDIRECT("E"&amp;ROW())="No Access install"</formula>
    </cfRule>
    <cfRule type="expression" dxfId="15620" priority="9573" stopIfTrue="1">
      <formula>INDIRECT("E"&amp;ROW())="No Access survey"</formula>
    </cfRule>
    <cfRule type="expression" dxfId="15619" priority="9574" stopIfTrue="1">
      <formula>INDIRECT("E"&amp;ROW())="NWR"</formula>
    </cfRule>
    <cfRule type="expression" dxfId="15618" priority="9575" stopIfTrue="1">
      <formula>INDIRECT("E"&amp;ROW())="Cancelled"</formula>
    </cfRule>
    <cfRule type="expression" dxfId="15617" priority="9576" stopIfTrue="1">
      <formula>INDIRECT("E"&amp;ROW())="On hold"</formula>
    </cfRule>
    <cfRule type="expression" dxfId="15616" priority="9577" stopIfTrue="1">
      <formula>INDIRECT("E"&amp;ROW())="Handed Over"</formula>
    </cfRule>
    <cfRule type="expression" dxfId="15615" priority="9578" stopIfTrue="1">
      <formula>INDIRECT("E"&amp;ROW())="Fitted"</formula>
    </cfRule>
    <cfRule type="expression" dxfId="15614" priority="9579" stopIfTrue="1">
      <formula>INDIRECT("E"&amp;ROW())="Booked to fit"</formula>
    </cfRule>
    <cfRule type="expression" dxfId="15613" priority="9580" stopIfTrue="1">
      <formula>INDIRECT("E"&amp;ROW())="Delivered To Depot/Container"</formula>
    </cfRule>
    <cfRule type="expression" dxfId="15612" priority="9581" stopIfTrue="1">
      <formula>INDIRECT("E"&amp;ROW())="Called Off"</formula>
    </cfRule>
    <cfRule type="expression" dxfId="15611" priority="9582" stopIfTrue="1">
      <formula>INDIRECT("E"&amp;ROW())="Await Client Approval"</formula>
    </cfRule>
    <cfRule type="expression" dxfId="15610" priority="9583" stopIfTrue="1">
      <formula>INDIRECT("E"&amp;ROW())="SCOPE SURVEY"</formula>
    </cfRule>
    <cfRule type="expression" dxfId="15609" priority="9584" stopIfTrue="1">
      <formula>INDIRECT("E"&amp;ROW())="Priced"</formula>
    </cfRule>
    <cfRule type="expression" dxfId="15608" priority="9585" stopIfTrue="1">
      <formula>INDIRECT("E"&amp;ROW())="Sent for pricing"</formula>
    </cfRule>
    <cfRule type="expression" dxfId="15607" priority="9586" stopIfTrue="1">
      <formula>INDIRECT("E"&amp;ROW())="Await"</formula>
    </cfRule>
    <cfRule type="expression" dxfId="15606" priority="9587" stopIfTrue="1">
      <formula>INDIRECT("E"&amp;ROW())="CLEANSED"</formula>
    </cfRule>
    <cfRule type="expression" dxfId="15605" priority="9588" stopIfTrue="1">
      <formula>INDIRECT("E"&amp;ROW())="PM TO CLEANSE"</formula>
    </cfRule>
    <cfRule type="expression" dxfId="15604" priority="9589" stopIfTrue="1">
      <formula>INDIRECT("E"&amp;ROW())="Survey Received"</formula>
    </cfRule>
    <cfRule type="expression" dxfId="15603" priority="9590" stopIfTrue="1">
      <formula>INDIRECT("E"&amp;ROW())="Survey Booked"</formula>
    </cfRule>
    <cfRule type="expression" dxfId="15602" priority="9591" stopIfTrue="1">
      <formula>INDIRECT("E"&amp;ROW())="Recall Required"</formula>
    </cfRule>
    <cfRule type="expression" dxfId="15601" priority="9592" stopIfTrue="1">
      <formula>INDIRECT("E"&amp;ROW())="Supply Only"</formula>
    </cfRule>
    <cfRule type="expression" dxfId="15600" priority="9593" stopIfTrue="1">
      <formula>INDIRECT("E"&amp;ROW())="Part Fitted"</formula>
    </cfRule>
    <cfRule type="expression" dxfId="15599" priority="9594" stopIfTrue="1">
      <formula>INDIRECT("E"&amp;ROW())="confirmed"</formula>
    </cfRule>
    <cfRule type="expression" dxfId="15598" priority="9595" stopIfTrue="1">
      <formula>INDIRECT("E"&amp;ROW())="Duplicate"</formula>
    </cfRule>
    <cfRule type="expression" dxfId="15597" priority="9596" stopIfTrue="1">
      <formula>INDIRECT("E"&amp;ROW())="Handed Back"</formula>
    </cfRule>
    <cfRule type="expression" dxfId="15596" priority="9597" stopIfTrue="1">
      <formula>INDIRECT("E"&amp;ROW())="Refusal"</formula>
    </cfRule>
    <cfRule type="expression" dxfId="15595" priority="9598" stopIfTrue="1">
      <formula>INDIRECT("E"&amp;ROW())="No Access install"</formula>
    </cfRule>
    <cfRule type="expression" dxfId="15594" priority="9599" stopIfTrue="1">
      <formula>INDIRECT("E"&amp;ROW())="No Access survey"</formula>
    </cfRule>
    <cfRule type="expression" dxfId="15593" priority="9600" stopIfTrue="1">
      <formula>INDIRECT("E"&amp;ROW())="NWR"</formula>
    </cfRule>
    <cfRule type="expression" dxfId="15592" priority="9601" stopIfTrue="1">
      <formula>INDIRECT("E"&amp;ROW())="Cancelled"</formula>
    </cfRule>
    <cfRule type="expression" dxfId="15591" priority="9602" stopIfTrue="1">
      <formula>INDIRECT("E"&amp;ROW())="On hold"</formula>
    </cfRule>
    <cfRule type="expression" dxfId="15590" priority="9603" stopIfTrue="1">
      <formula>INDIRECT("E"&amp;ROW())="Handed Over"</formula>
    </cfRule>
    <cfRule type="expression" dxfId="15589" priority="9604" stopIfTrue="1">
      <formula>INDIRECT("E"&amp;ROW())="Fitted"</formula>
    </cfRule>
    <cfRule type="expression" dxfId="15588" priority="9605" stopIfTrue="1">
      <formula>INDIRECT("E"&amp;ROW())="Booked to fit"</formula>
    </cfRule>
    <cfRule type="expression" dxfId="15587" priority="9606" stopIfTrue="1">
      <formula>INDIRECT("E"&amp;ROW())="Delivered To Depot/Container"</formula>
    </cfRule>
    <cfRule type="expression" dxfId="15586" priority="9607" stopIfTrue="1">
      <formula>INDIRECT("E"&amp;ROW())="Called Off"</formula>
    </cfRule>
    <cfRule type="expression" dxfId="15585" priority="9608" stopIfTrue="1">
      <formula>INDIRECT("E"&amp;ROW())="Await Client Approval"</formula>
    </cfRule>
    <cfRule type="expression" dxfId="15584" priority="9609" stopIfTrue="1">
      <formula>INDIRECT("E"&amp;ROW())="SCOPE SURVEY"</formula>
    </cfRule>
    <cfRule type="expression" dxfId="15583" priority="9610" stopIfTrue="1">
      <formula>INDIRECT("E"&amp;ROW())="Priced"</formula>
    </cfRule>
    <cfRule type="expression" dxfId="15582" priority="9611" stopIfTrue="1">
      <formula>INDIRECT("E"&amp;ROW())="Sent for pricing"</formula>
    </cfRule>
    <cfRule type="expression" dxfId="15581" priority="9612" stopIfTrue="1">
      <formula>INDIRECT("E"&amp;ROW())="Await"</formula>
    </cfRule>
    <cfRule type="expression" dxfId="15580" priority="9613" stopIfTrue="1">
      <formula>INDIRECT("E"&amp;ROW())="CLEANSED"</formula>
    </cfRule>
    <cfRule type="expression" dxfId="15579" priority="9614" stopIfTrue="1">
      <formula>INDIRECT("E"&amp;ROW())="PM TO CLEANSE"</formula>
    </cfRule>
    <cfRule type="expression" dxfId="15578" priority="9615" stopIfTrue="1">
      <formula>INDIRECT("E"&amp;ROW())="Survey Received"</formula>
    </cfRule>
    <cfRule type="expression" dxfId="15577" priority="9616" stopIfTrue="1">
      <formula>INDIRECT("E"&amp;ROW())="Survey Booked"</formula>
    </cfRule>
  </conditionalFormatting>
  <conditionalFormatting sqref="I865">
    <cfRule type="expression" dxfId="15576" priority="9403">
      <formula>INDIRECT("D"&amp;ROW())="Yes"</formula>
    </cfRule>
    <cfRule type="expression" dxfId="15575" priority="9404" stopIfTrue="1">
      <formula>INDIRECT("E"&amp;ROW())="Recall Required"</formula>
    </cfRule>
    <cfRule type="expression" dxfId="15574" priority="9405" stopIfTrue="1">
      <formula>INDIRECT("E"&amp;ROW())="Supply Only"</formula>
    </cfRule>
    <cfRule type="expression" dxfId="15573" priority="9406" stopIfTrue="1">
      <formula>INDIRECT("E"&amp;ROW())="Part Fitted"</formula>
    </cfRule>
    <cfRule type="expression" dxfId="15572" priority="9407" stopIfTrue="1">
      <formula>INDIRECT("E"&amp;ROW())="confirmed"</formula>
    </cfRule>
    <cfRule type="expression" dxfId="15571" priority="9408" stopIfTrue="1">
      <formula>INDIRECT("E"&amp;ROW())="Duplicate"</formula>
    </cfRule>
    <cfRule type="expression" dxfId="15570" priority="9409" stopIfTrue="1">
      <formula>INDIRECT("E"&amp;ROW())="Handed Back"</formula>
    </cfRule>
    <cfRule type="expression" dxfId="15569" priority="9410" stopIfTrue="1">
      <formula>INDIRECT("E"&amp;ROW())="Refusal"</formula>
    </cfRule>
    <cfRule type="expression" dxfId="15568" priority="9411" stopIfTrue="1">
      <formula>INDIRECT("E"&amp;ROW())="No Access install"</formula>
    </cfRule>
    <cfRule type="expression" dxfId="15567" priority="9412" stopIfTrue="1">
      <formula>INDIRECT("E"&amp;ROW())="No Access survey"</formula>
    </cfRule>
    <cfRule type="expression" dxfId="15566" priority="9413" stopIfTrue="1">
      <formula>INDIRECT("E"&amp;ROW())="NWR"</formula>
    </cfRule>
    <cfRule type="expression" dxfId="15565" priority="9414" stopIfTrue="1">
      <formula>INDIRECT("E"&amp;ROW())="Cancelled"</formula>
    </cfRule>
    <cfRule type="expression" dxfId="15564" priority="9415" stopIfTrue="1">
      <formula>INDIRECT("E"&amp;ROW())="On hold"</formula>
    </cfRule>
    <cfRule type="expression" dxfId="15563" priority="9416" stopIfTrue="1">
      <formula>INDIRECT("E"&amp;ROW())="Handed Over"</formula>
    </cfRule>
    <cfRule type="expression" dxfId="15562" priority="9417" stopIfTrue="1">
      <formula>INDIRECT("E"&amp;ROW())="Fitted"</formula>
    </cfRule>
    <cfRule type="expression" dxfId="15561" priority="9418" stopIfTrue="1">
      <formula>INDIRECT("E"&amp;ROW())="Booked to fit"</formula>
    </cfRule>
    <cfRule type="expression" dxfId="15560" priority="9419" stopIfTrue="1">
      <formula>INDIRECT("E"&amp;ROW())="Delivered To Depot/Container"</formula>
    </cfRule>
    <cfRule type="expression" dxfId="15559" priority="9420" stopIfTrue="1">
      <formula>INDIRECT("E"&amp;ROW())="Called Off"</formula>
    </cfRule>
    <cfRule type="expression" dxfId="15558" priority="9421" stopIfTrue="1">
      <formula>INDIRECT("E"&amp;ROW())="Await Client Approval"</formula>
    </cfRule>
    <cfRule type="expression" dxfId="15557" priority="9422" stopIfTrue="1">
      <formula>INDIRECT("E"&amp;ROW())="SCOPE SURVEY"</formula>
    </cfRule>
    <cfRule type="expression" dxfId="15556" priority="9423" stopIfTrue="1">
      <formula>INDIRECT("E"&amp;ROW())="Priced"</formula>
    </cfRule>
    <cfRule type="expression" dxfId="15555" priority="9424" stopIfTrue="1">
      <formula>INDIRECT("E"&amp;ROW())="Sent for pricing"</formula>
    </cfRule>
    <cfRule type="expression" dxfId="15554" priority="9425" stopIfTrue="1">
      <formula>INDIRECT("E"&amp;ROW())="Await"</formula>
    </cfRule>
    <cfRule type="expression" dxfId="15553" priority="9426" stopIfTrue="1">
      <formula>INDIRECT("E"&amp;ROW())="CLEANSED"</formula>
    </cfRule>
    <cfRule type="expression" dxfId="15552" priority="9427" stopIfTrue="1">
      <formula>INDIRECT("E"&amp;ROW())="PM TO CLEANSE"</formula>
    </cfRule>
    <cfRule type="expression" dxfId="15551" priority="9428" stopIfTrue="1">
      <formula>INDIRECT("E"&amp;ROW())="Survey Received"</formula>
    </cfRule>
    <cfRule type="expression" dxfId="15550" priority="9429" stopIfTrue="1">
      <formula>INDIRECT("E"&amp;ROW())="Survey Booked"</formula>
    </cfRule>
    <cfRule type="expression" dxfId="15549" priority="9430" stopIfTrue="1">
      <formula>INDIRECT("E"&amp;ROW())="Recall Required"</formula>
    </cfRule>
    <cfRule type="expression" dxfId="15548" priority="9431" stopIfTrue="1">
      <formula>INDIRECT("E"&amp;ROW())="Supply Only"</formula>
    </cfRule>
    <cfRule type="expression" dxfId="15547" priority="9432" stopIfTrue="1">
      <formula>INDIRECT("E"&amp;ROW())="Part Fitted"</formula>
    </cfRule>
    <cfRule type="expression" dxfId="15546" priority="9433" stopIfTrue="1">
      <formula>INDIRECT("E"&amp;ROW())="confirmed"</formula>
    </cfRule>
    <cfRule type="expression" dxfId="15545" priority="9434" stopIfTrue="1">
      <formula>INDIRECT("E"&amp;ROW())="Duplicate"</formula>
    </cfRule>
    <cfRule type="expression" dxfId="15544" priority="9435" stopIfTrue="1">
      <formula>INDIRECT("E"&amp;ROW())="Handed Back"</formula>
    </cfRule>
    <cfRule type="expression" dxfId="15543" priority="9436" stopIfTrue="1">
      <formula>INDIRECT("E"&amp;ROW())="Refusal"</formula>
    </cfRule>
    <cfRule type="expression" dxfId="15542" priority="9437" stopIfTrue="1">
      <formula>INDIRECT("E"&amp;ROW())="No Access install"</formula>
    </cfRule>
    <cfRule type="expression" dxfId="15541" priority="9438" stopIfTrue="1">
      <formula>INDIRECT("E"&amp;ROW())="No Access survey"</formula>
    </cfRule>
    <cfRule type="expression" dxfId="15540" priority="9439" stopIfTrue="1">
      <formula>INDIRECT("E"&amp;ROW())="NWR"</formula>
    </cfRule>
    <cfRule type="expression" dxfId="15539" priority="9440" stopIfTrue="1">
      <formula>INDIRECT("E"&amp;ROW())="Cancelled"</formula>
    </cfRule>
    <cfRule type="expression" dxfId="15538" priority="9441" stopIfTrue="1">
      <formula>INDIRECT("E"&amp;ROW())="On hold"</formula>
    </cfRule>
    <cfRule type="expression" dxfId="15537" priority="9442" stopIfTrue="1">
      <formula>INDIRECT("E"&amp;ROW())="Handed Over"</formula>
    </cfRule>
    <cfRule type="expression" dxfId="15536" priority="9443" stopIfTrue="1">
      <formula>INDIRECT("E"&amp;ROW())="Fitted"</formula>
    </cfRule>
    <cfRule type="expression" dxfId="15535" priority="9444" stopIfTrue="1">
      <formula>INDIRECT("E"&amp;ROW())="Booked to fit"</formula>
    </cfRule>
    <cfRule type="expression" dxfId="15534" priority="9445" stopIfTrue="1">
      <formula>INDIRECT("E"&amp;ROW())="Delivered To Depot/Container"</formula>
    </cfRule>
    <cfRule type="expression" dxfId="15533" priority="9446" stopIfTrue="1">
      <formula>INDIRECT("E"&amp;ROW())="Called Off"</formula>
    </cfRule>
    <cfRule type="expression" dxfId="15532" priority="9447" stopIfTrue="1">
      <formula>INDIRECT("E"&amp;ROW())="Await Client Approval"</formula>
    </cfRule>
    <cfRule type="expression" dxfId="15531" priority="9448" stopIfTrue="1">
      <formula>INDIRECT("E"&amp;ROW())="SCOPE SURVEY"</formula>
    </cfRule>
    <cfRule type="expression" dxfId="15530" priority="9449" stopIfTrue="1">
      <formula>INDIRECT("E"&amp;ROW())="Priced"</formula>
    </cfRule>
    <cfRule type="expression" dxfId="15529" priority="9450" stopIfTrue="1">
      <formula>INDIRECT("E"&amp;ROW())="Sent for pricing"</formula>
    </cfRule>
    <cfRule type="expression" dxfId="15528" priority="9451" stopIfTrue="1">
      <formula>INDIRECT("E"&amp;ROW())="Await"</formula>
    </cfRule>
    <cfRule type="expression" dxfId="15527" priority="9452" stopIfTrue="1">
      <formula>INDIRECT("E"&amp;ROW())="CLEANSED"</formula>
    </cfRule>
    <cfRule type="expression" dxfId="15526" priority="9453" stopIfTrue="1">
      <formula>INDIRECT("E"&amp;ROW())="PM TO CLEANSE"</formula>
    </cfRule>
    <cfRule type="expression" dxfId="15525" priority="9454" stopIfTrue="1">
      <formula>INDIRECT("E"&amp;ROW())="Survey Received"</formula>
    </cfRule>
    <cfRule type="expression" dxfId="15524" priority="9455" stopIfTrue="1">
      <formula>INDIRECT("E"&amp;ROW())="Survey Booked"</formula>
    </cfRule>
  </conditionalFormatting>
  <conditionalFormatting sqref="I865:I869">
    <cfRule type="expression" dxfId="15523" priority="9456">
      <formula>INDIRECT("D"&amp;ROW())="Yes"</formula>
    </cfRule>
  </conditionalFormatting>
  <conditionalFormatting sqref="I866:I869">
    <cfRule type="expression" dxfId="15522" priority="9457" stopIfTrue="1">
      <formula>INDIRECT("E"&amp;ROW())="Recall Required"</formula>
    </cfRule>
    <cfRule type="expression" dxfId="15521" priority="9458" stopIfTrue="1">
      <formula>INDIRECT("E"&amp;ROW())="Supply Only"</formula>
    </cfRule>
    <cfRule type="expression" dxfId="15520" priority="9459" stopIfTrue="1">
      <formula>INDIRECT("E"&amp;ROW())="Part Fitted"</formula>
    </cfRule>
    <cfRule type="expression" dxfId="15519" priority="9460" stopIfTrue="1">
      <formula>INDIRECT("E"&amp;ROW())="confirmed"</formula>
    </cfRule>
    <cfRule type="expression" dxfId="15518" priority="9461" stopIfTrue="1">
      <formula>INDIRECT("E"&amp;ROW())="Duplicate"</formula>
    </cfRule>
    <cfRule type="expression" dxfId="15517" priority="9462" stopIfTrue="1">
      <formula>INDIRECT("E"&amp;ROW())="Handed Back"</formula>
    </cfRule>
    <cfRule type="expression" dxfId="15516" priority="9463" stopIfTrue="1">
      <formula>INDIRECT("E"&amp;ROW())="Refusal"</formula>
    </cfRule>
    <cfRule type="expression" dxfId="15515" priority="9464" stopIfTrue="1">
      <formula>INDIRECT("E"&amp;ROW())="No Access install"</formula>
    </cfRule>
    <cfRule type="expression" dxfId="15514" priority="9465" stopIfTrue="1">
      <formula>INDIRECT("E"&amp;ROW())="No Access survey"</formula>
    </cfRule>
    <cfRule type="expression" dxfId="15513" priority="9466" stopIfTrue="1">
      <formula>INDIRECT("E"&amp;ROW())="NWR"</formula>
    </cfRule>
    <cfRule type="expression" dxfId="15512" priority="9467" stopIfTrue="1">
      <formula>INDIRECT("E"&amp;ROW())="Cancelled"</formula>
    </cfRule>
    <cfRule type="expression" dxfId="15511" priority="9468" stopIfTrue="1">
      <formula>INDIRECT("E"&amp;ROW())="On hold"</formula>
    </cfRule>
    <cfRule type="expression" dxfId="15510" priority="9469" stopIfTrue="1">
      <formula>INDIRECT("E"&amp;ROW())="Handed Over"</formula>
    </cfRule>
    <cfRule type="expression" dxfId="15509" priority="9470" stopIfTrue="1">
      <formula>INDIRECT("E"&amp;ROW())="Fitted"</formula>
    </cfRule>
    <cfRule type="expression" dxfId="15508" priority="9471" stopIfTrue="1">
      <formula>INDIRECT("E"&amp;ROW())="Booked to fit"</formula>
    </cfRule>
    <cfRule type="expression" dxfId="15507" priority="9472" stopIfTrue="1">
      <formula>INDIRECT("E"&amp;ROW())="Delivered To Depot/Container"</formula>
    </cfRule>
    <cfRule type="expression" dxfId="15506" priority="9473" stopIfTrue="1">
      <formula>INDIRECT("E"&amp;ROW())="Called Off"</formula>
    </cfRule>
    <cfRule type="expression" dxfId="15505" priority="9474" stopIfTrue="1">
      <formula>INDIRECT("E"&amp;ROW())="Await Client Approval"</formula>
    </cfRule>
    <cfRule type="expression" dxfId="15504" priority="9475" stopIfTrue="1">
      <formula>INDIRECT("E"&amp;ROW())="SCOPE SURVEY"</formula>
    </cfRule>
    <cfRule type="expression" dxfId="15503" priority="9476" stopIfTrue="1">
      <formula>INDIRECT("E"&amp;ROW())="Priced"</formula>
    </cfRule>
    <cfRule type="expression" dxfId="15502" priority="9477" stopIfTrue="1">
      <formula>INDIRECT("E"&amp;ROW())="Sent for pricing"</formula>
    </cfRule>
    <cfRule type="expression" dxfId="15501" priority="9478" stopIfTrue="1">
      <formula>INDIRECT("E"&amp;ROW())="Await"</formula>
    </cfRule>
    <cfRule type="expression" dxfId="15500" priority="9479" stopIfTrue="1">
      <formula>INDIRECT("E"&amp;ROW())="CLEANSED"</formula>
    </cfRule>
    <cfRule type="expression" dxfId="15499" priority="9480" stopIfTrue="1">
      <formula>INDIRECT("E"&amp;ROW())="PM TO CLEANSE"</formula>
    </cfRule>
    <cfRule type="expression" dxfId="15498" priority="9481" stopIfTrue="1">
      <formula>INDIRECT("E"&amp;ROW())="Survey Received"</formula>
    </cfRule>
    <cfRule type="expression" dxfId="15497" priority="9482" stopIfTrue="1">
      <formula>INDIRECT("E"&amp;ROW())="Survey Booked"</formula>
    </cfRule>
    <cfRule type="expression" dxfId="15496" priority="9483" stopIfTrue="1">
      <formula>INDIRECT("E"&amp;ROW())="Recall Required"</formula>
    </cfRule>
    <cfRule type="expression" dxfId="15495" priority="9484" stopIfTrue="1">
      <formula>INDIRECT("E"&amp;ROW())="Supply Only"</formula>
    </cfRule>
    <cfRule type="expression" dxfId="15494" priority="9485" stopIfTrue="1">
      <formula>INDIRECT("E"&amp;ROW())="Part Fitted"</formula>
    </cfRule>
    <cfRule type="expression" dxfId="15493" priority="9486" stopIfTrue="1">
      <formula>INDIRECT("E"&amp;ROW())="confirmed"</formula>
    </cfRule>
    <cfRule type="expression" dxfId="15492" priority="9487" stopIfTrue="1">
      <formula>INDIRECT("E"&amp;ROW())="Duplicate"</formula>
    </cfRule>
    <cfRule type="expression" dxfId="15491" priority="9488" stopIfTrue="1">
      <formula>INDIRECT("E"&amp;ROW())="Handed Back"</formula>
    </cfRule>
    <cfRule type="expression" dxfId="15490" priority="9489" stopIfTrue="1">
      <formula>INDIRECT("E"&amp;ROW())="Refusal"</formula>
    </cfRule>
    <cfRule type="expression" dxfId="15489" priority="9490" stopIfTrue="1">
      <formula>INDIRECT("E"&amp;ROW())="No Access install"</formula>
    </cfRule>
    <cfRule type="expression" dxfId="15488" priority="9491" stopIfTrue="1">
      <formula>INDIRECT("E"&amp;ROW())="No Access survey"</formula>
    </cfRule>
    <cfRule type="expression" dxfId="15487" priority="9492" stopIfTrue="1">
      <formula>INDIRECT("E"&amp;ROW())="NWR"</formula>
    </cfRule>
    <cfRule type="expression" dxfId="15486" priority="9493" stopIfTrue="1">
      <formula>INDIRECT("E"&amp;ROW())="Cancelled"</formula>
    </cfRule>
    <cfRule type="expression" dxfId="15485" priority="9494" stopIfTrue="1">
      <formula>INDIRECT("E"&amp;ROW())="On hold"</formula>
    </cfRule>
    <cfRule type="expression" dxfId="15484" priority="9495" stopIfTrue="1">
      <formula>INDIRECT("E"&amp;ROW())="Handed Over"</formula>
    </cfRule>
    <cfRule type="expression" dxfId="15483" priority="9496" stopIfTrue="1">
      <formula>INDIRECT("E"&amp;ROW())="Fitted"</formula>
    </cfRule>
    <cfRule type="expression" dxfId="15482" priority="9497" stopIfTrue="1">
      <formula>INDIRECT("E"&amp;ROW())="Booked to fit"</formula>
    </cfRule>
    <cfRule type="expression" dxfId="15481" priority="9498" stopIfTrue="1">
      <formula>INDIRECT("E"&amp;ROW())="Delivered To Depot/Container"</formula>
    </cfRule>
    <cfRule type="expression" dxfId="15480" priority="9499" stopIfTrue="1">
      <formula>INDIRECT("E"&amp;ROW())="Called Off"</formula>
    </cfRule>
    <cfRule type="expression" dxfId="15479" priority="9500" stopIfTrue="1">
      <formula>INDIRECT("E"&amp;ROW())="Await Client Approval"</formula>
    </cfRule>
    <cfRule type="expression" dxfId="15478" priority="9501" stopIfTrue="1">
      <formula>INDIRECT("E"&amp;ROW())="SCOPE SURVEY"</formula>
    </cfRule>
    <cfRule type="expression" dxfId="15477" priority="9502" stopIfTrue="1">
      <formula>INDIRECT("E"&amp;ROW())="Priced"</formula>
    </cfRule>
    <cfRule type="expression" dxfId="15476" priority="9503" stopIfTrue="1">
      <formula>INDIRECT("E"&amp;ROW())="Sent for pricing"</formula>
    </cfRule>
    <cfRule type="expression" dxfId="15475" priority="9504" stopIfTrue="1">
      <formula>INDIRECT("E"&amp;ROW())="Await"</formula>
    </cfRule>
    <cfRule type="expression" dxfId="15474" priority="9505" stopIfTrue="1">
      <formula>INDIRECT("E"&amp;ROW())="CLEANSED"</formula>
    </cfRule>
    <cfRule type="expression" dxfId="15473" priority="9506" stopIfTrue="1">
      <formula>INDIRECT("E"&amp;ROW())="PM TO CLEANSE"</formula>
    </cfRule>
    <cfRule type="expression" dxfId="15472" priority="9507" stopIfTrue="1">
      <formula>INDIRECT("E"&amp;ROW())="Survey Received"</formula>
    </cfRule>
    <cfRule type="expression" dxfId="15471" priority="9508" stopIfTrue="1">
      <formula>INDIRECT("E"&amp;ROW())="Survey Booked"</formula>
    </cfRule>
    <cfRule type="expression" dxfId="15470" priority="9509">
      <formula>INDIRECT("D"&amp;ROW())="Yes"</formula>
    </cfRule>
  </conditionalFormatting>
  <conditionalFormatting sqref="I870">
    <cfRule type="expression" dxfId="15469" priority="7441">
      <formula>INDIRECT("D"&amp;ROW())="Yes"</formula>
    </cfRule>
    <cfRule type="expression" dxfId="15468" priority="7442" stopIfTrue="1">
      <formula>INDIRECT("E"&amp;ROW())="Recall Required"</formula>
    </cfRule>
    <cfRule type="expression" dxfId="15467" priority="7443" stopIfTrue="1">
      <formula>INDIRECT("E"&amp;ROW())="Supply Only"</formula>
    </cfRule>
    <cfRule type="expression" dxfId="15466" priority="7444" stopIfTrue="1">
      <formula>INDIRECT("E"&amp;ROW())="Part Fitted"</formula>
    </cfRule>
    <cfRule type="expression" dxfId="15465" priority="7445" stopIfTrue="1">
      <formula>INDIRECT("E"&amp;ROW())="confirmed"</formula>
    </cfRule>
    <cfRule type="expression" dxfId="15464" priority="7446" stopIfTrue="1">
      <formula>INDIRECT("E"&amp;ROW())="Duplicate"</formula>
    </cfRule>
    <cfRule type="expression" dxfId="15463" priority="7447" stopIfTrue="1">
      <formula>INDIRECT("E"&amp;ROW())="Handed Back"</formula>
    </cfRule>
    <cfRule type="expression" dxfId="15462" priority="7448" stopIfTrue="1">
      <formula>INDIRECT("E"&amp;ROW())="Refusal"</formula>
    </cfRule>
    <cfRule type="expression" dxfId="15461" priority="7449" stopIfTrue="1">
      <formula>INDIRECT("E"&amp;ROW())="No Access install"</formula>
    </cfRule>
    <cfRule type="expression" dxfId="15460" priority="7450" stopIfTrue="1">
      <formula>INDIRECT("E"&amp;ROW())="No Access survey"</formula>
    </cfRule>
    <cfRule type="expression" dxfId="15459" priority="7451" stopIfTrue="1">
      <formula>INDIRECT("E"&amp;ROW())="NWR"</formula>
    </cfRule>
    <cfRule type="expression" dxfId="15458" priority="7452" stopIfTrue="1">
      <formula>INDIRECT("E"&amp;ROW())="Cancelled"</formula>
    </cfRule>
    <cfRule type="expression" dxfId="15457" priority="7453" stopIfTrue="1">
      <formula>INDIRECT("E"&amp;ROW())="On hold"</formula>
    </cfRule>
    <cfRule type="expression" dxfId="15456" priority="7454" stopIfTrue="1">
      <formula>INDIRECT("E"&amp;ROW())="Handed Over"</formula>
    </cfRule>
    <cfRule type="expression" dxfId="15455" priority="7455" stopIfTrue="1">
      <formula>INDIRECT("E"&amp;ROW())="Fitted"</formula>
    </cfRule>
    <cfRule type="expression" dxfId="15454" priority="7456" stopIfTrue="1">
      <formula>INDIRECT("E"&amp;ROW())="Booked to fit"</formula>
    </cfRule>
    <cfRule type="expression" dxfId="15453" priority="7457" stopIfTrue="1">
      <formula>INDIRECT("E"&amp;ROW())="Delivered To Depot/Container"</formula>
    </cfRule>
    <cfRule type="expression" dxfId="15452" priority="7458" stopIfTrue="1">
      <formula>INDIRECT("E"&amp;ROW())="Called Off"</formula>
    </cfRule>
    <cfRule type="expression" dxfId="15451" priority="7459" stopIfTrue="1">
      <formula>INDIRECT("E"&amp;ROW())="Await Client Approval"</formula>
    </cfRule>
    <cfRule type="expression" dxfId="15450" priority="7460" stopIfTrue="1">
      <formula>INDIRECT("E"&amp;ROW())="SCOPE SURVEY"</formula>
    </cfRule>
    <cfRule type="expression" dxfId="15449" priority="7461" stopIfTrue="1">
      <formula>INDIRECT("E"&amp;ROW())="Priced"</formula>
    </cfRule>
    <cfRule type="expression" dxfId="15448" priority="7462" stopIfTrue="1">
      <formula>INDIRECT("E"&amp;ROW())="Sent for pricing"</formula>
    </cfRule>
    <cfRule type="expression" dxfId="15447" priority="7463" stopIfTrue="1">
      <formula>INDIRECT("E"&amp;ROW())="Await"</formula>
    </cfRule>
    <cfRule type="expression" dxfId="15446" priority="7464" stopIfTrue="1">
      <formula>INDIRECT("E"&amp;ROW())="CLEANSED"</formula>
    </cfRule>
    <cfRule type="expression" dxfId="15445" priority="7465" stopIfTrue="1">
      <formula>INDIRECT("E"&amp;ROW())="PM TO CLEANSE"</formula>
    </cfRule>
    <cfRule type="expression" dxfId="15444" priority="7466" stopIfTrue="1">
      <formula>INDIRECT("E"&amp;ROW())="Survey Received"</formula>
    </cfRule>
    <cfRule type="expression" dxfId="15443" priority="7467" stopIfTrue="1">
      <formula>INDIRECT("E"&amp;ROW())="Survey Booked"</formula>
    </cfRule>
    <cfRule type="expression" dxfId="15442" priority="7468" stopIfTrue="1">
      <formula>INDIRECT("E"&amp;ROW())="Recall Required"</formula>
    </cfRule>
    <cfRule type="expression" dxfId="15441" priority="7469" stopIfTrue="1">
      <formula>INDIRECT("E"&amp;ROW())="Supply Only"</formula>
    </cfRule>
    <cfRule type="expression" dxfId="15440" priority="7470" stopIfTrue="1">
      <formula>INDIRECT("E"&amp;ROW())="Part Fitted"</formula>
    </cfRule>
    <cfRule type="expression" dxfId="15439" priority="7471" stopIfTrue="1">
      <formula>INDIRECT("E"&amp;ROW())="confirmed"</formula>
    </cfRule>
    <cfRule type="expression" dxfId="15438" priority="7472" stopIfTrue="1">
      <formula>INDIRECT("E"&amp;ROW())="Duplicate"</formula>
    </cfRule>
    <cfRule type="expression" dxfId="15437" priority="7473" stopIfTrue="1">
      <formula>INDIRECT("E"&amp;ROW())="Handed Back"</formula>
    </cfRule>
    <cfRule type="expression" dxfId="15436" priority="7474" stopIfTrue="1">
      <formula>INDIRECT("E"&amp;ROW())="Refusal"</formula>
    </cfRule>
    <cfRule type="expression" dxfId="15435" priority="7475" stopIfTrue="1">
      <formula>INDIRECT("E"&amp;ROW())="No Access install"</formula>
    </cfRule>
    <cfRule type="expression" dxfId="15434" priority="7476" stopIfTrue="1">
      <formula>INDIRECT("E"&amp;ROW())="No Access survey"</formula>
    </cfRule>
    <cfRule type="expression" dxfId="15433" priority="7477" stopIfTrue="1">
      <formula>INDIRECT("E"&amp;ROW())="NWR"</formula>
    </cfRule>
    <cfRule type="expression" dxfId="15432" priority="7478" stopIfTrue="1">
      <formula>INDIRECT("E"&amp;ROW())="Cancelled"</formula>
    </cfRule>
    <cfRule type="expression" dxfId="15431" priority="7479" stopIfTrue="1">
      <formula>INDIRECT("E"&amp;ROW())="On hold"</formula>
    </cfRule>
    <cfRule type="expression" dxfId="15430" priority="7480" stopIfTrue="1">
      <formula>INDIRECT("E"&amp;ROW())="Handed Over"</formula>
    </cfRule>
    <cfRule type="expression" dxfId="15429" priority="7481" stopIfTrue="1">
      <formula>INDIRECT("E"&amp;ROW())="Fitted"</formula>
    </cfRule>
    <cfRule type="expression" dxfId="15428" priority="7482" stopIfTrue="1">
      <formula>INDIRECT("E"&amp;ROW())="Booked to fit"</formula>
    </cfRule>
    <cfRule type="expression" dxfId="15427" priority="7483" stopIfTrue="1">
      <formula>INDIRECT("E"&amp;ROW())="Delivered To Depot/Container"</formula>
    </cfRule>
    <cfRule type="expression" dxfId="15426" priority="7484" stopIfTrue="1">
      <formula>INDIRECT("E"&amp;ROW())="Called Off"</formula>
    </cfRule>
    <cfRule type="expression" dxfId="15425" priority="7485" stopIfTrue="1">
      <formula>INDIRECT("E"&amp;ROW())="Await Client Approval"</formula>
    </cfRule>
    <cfRule type="expression" dxfId="15424" priority="7486" stopIfTrue="1">
      <formula>INDIRECT("E"&amp;ROW())="SCOPE SURVEY"</formula>
    </cfRule>
    <cfRule type="expression" dxfId="15423" priority="7487" stopIfTrue="1">
      <formula>INDIRECT("E"&amp;ROW())="Priced"</formula>
    </cfRule>
    <cfRule type="expression" dxfId="15422" priority="7488" stopIfTrue="1">
      <formula>INDIRECT("E"&amp;ROW())="Sent for pricing"</formula>
    </cfRule>
    <cfRule type="expression" dxfId="15421" priority="7489" stopIfTrue="1">
      <formula>INDIRECT("E"&amp;ROW())="Await"</formula>
    </cfRule>
    <cfRule type="expression" dxfId="15420" priority="7490" stopIfTrue="1">
      <formula>INDIRECT("E"&amp;ROW())="CLEANSED"</formula>
    </cfRule>
    <cfRule type="expression" dxfId="15419" priority="7491" stopIfTrue="1">
      <formula>INDIRECT("E"&amp;ROW())="PM TO CLEANSE"</formula>
    </cfRule>
    <cfRule type="expression" dxfId="15418" priority="7492" stopIfTrue="1">
      <formula>INDIRECT("E"&amp;ROW())="Survey Received"</formula>
    </cfRule>
    <cfRule type="expression" dxfId="15417" priority="7493" stopIfTrue="1">
      <formula>INDIRECT("E"&amp;ROW())="Survey Booked"</formula>
    </cfRule>
    <cfRule type="expression" dxfId="15416" priority="7494">
      <formula>INDIRECT("D"&amp;ROW())="Yes"</formula>
    </cfRule>
  </conditionalFormatting>
  <conditionalFormatting sqref="I884 I1083 I1073:I1080 I1128:I1137 I874:I880 I1094:I1104 I1069 I939:I949">
    <cfRule type="expression" dxfId="15415" priority="9324" stopIfTrue="1">
      <formula>INDIRECT("E"&amp;ROW())="Recall Required"</formula>
    </cfRule>
    <cfRule type="expression" dxfId="15414" priority="9325" stopIfTrue="1">
      <formula>INDIRECT("E"&amp;ROW())="Supply Only"</formula>
    </cfRule>
    <cfRule type="expression" dxfId="15413" priority="9326" stopIfTrue="1">
      <formula>INDIRECT("E"&amp;ROW())="Part Fitted"</formula>
    </cfRule>
    <cfRule type="expression" dxfId="15412" priority="9327" stopIfTrue="1">
      <formula>INDIRECT("E"&amp;ROW())="confirmed"</formula>
    </cfRule>
    <cfRule type="expression" dxfId="15411" priority="9328" stopIfTrue="1">
      <formula>INDIRECT("E"&amp;ROW())="Duplicate"</formula>
    </cfRule>
    <cfRule type="expression" dxfId="15410" priority="9329" stopIfTrue="1">
      <formula>INDIRECT("E"&amp;ROW())="Handed Back"</formula>
    </cfRule>
    <cfRule type="expression" dxfId="15409" priority="9330" stopIfTrue="1">
      <formula>INDIRECT("E"&amp;ROW())="Refusal"</formula>
    </cfRule>
    <cfRule type="expression" dxfId="15408" priority="9331" stopIfTrue="1">
      <formula>INDIRECT("E"&amp;ROW())="No Access install"</formula>
    </cfRule>
    <cfRule type="expression" dxfId="15407" priority="9332" stopIfTrue="1">
      <formula>INDIRECT("E"&amp;ROW())="No Access survey"</formula>
    </cfRule>
    <cfRule type="expression" dxfId="15406" priority="9333" stopIfTrue="1">
      <formula>INDIRECT("E"&amp;ROW())="NWR"</formula>
    </cfRule>
    <cfRule type="expression" dxfId="15405" priority="9334" stopIfTrue="1">
      <formula>INDIRECT("E"&amp;ROW())="Cancelled"</formula>
    </cfRule>
    <cfRule type="expression" dxfId="15404" priority="9335" stopIfTrue="1">
      <formula>INDIRECT("E"&amp;ROW())="On hold"</formula>
    </cfRule>
    <cfRule type="expression" dxfId="15403" priority="9336" stopIfTrue="1">
      <formula>INDIRECT("E"&amp;ROW())="Handed Over"</formula>
    </cfRule>
    <cfRule type="expression" dxfId="15402" priority="9337" stopIfTrue="1">
      <formula>INDIRECT("E"&amp;ROW())="Fitted"</formula>
    </cfRule>
    <cfRule type="expression" dxfId="15401" priority="9338" stopIfTrue="1">
      <formula>INDIRECT("E"&amp;ROW())="Booked to fit"</formula>
    </cfRule>
    <cfRule type="expression" dxfId="15400" priority="9339" stopIfTrue="1">
      <formula>INDIRECT("E"&amp;ROW())="Delivered To Depot/Container"</formula>
    </cfRule>
    <cfRule type="expression" dxfId="15399" priority="9340" stopIfTrue="1">
      <formula>INDIRECT("E"&amp;ROW())="Called Off"</formula>
    </cfRule>
    <cfRule type="expression" dxfId="15398" priority="9341" stopIfTrue="1">
      <formula>INDIRECT("E"&amp;ROW())="Await Client Approval"</formula>
    </cfRule>
    <cfRule type="expression" dxfId="15397" priority="9342" stopIfTrue="1">
      <formula>INDIRECT("E"&amp;ROW())="SCOPE SURVEY"</formula>
    </cfRule>
    <cfRule type="expression" dxfId="15396" priority="9343" stopIfTrue="1">
      <formula>INDIRECT("E"&amp;ROW())="Priced"</formula>
    </cfRule>
    <cfRule type="expression" dxfId="15395" priority="9344" stopIfTrue="1">
      <formula>INDIRECT("E"&amp;ROW())="Sent for pricing"</formula>
    </cfRule>
    <cfRule type="expression" dxfId="15394" priority="9345" stopIfTrue="1">
      <formula>INDIRECT("E"&amp;ROW())="Await"</formula>
    </cfRule>
    <cfRule type="expression" dxfId="15393" priority="9346" stopIfTrue="1">
      <formula>INDIRECT("E"&amp;ROW())="CLEANSED"</formula>
    </cfRule>
    <cfRule type="expression" dxfId="15392" priority="9347" stopIfTrue="1">
      <formula>INDIRECT("E"&amp;ROW())="PM TO CLEANSE"</formula>
    </cfRule>
    <cfRule type="expression" dxfId="15391" priority="9348" stopIfTrue="1">
      <formula>INDIRECT("E"&amp;ROW())="Survey Received"</formula>
    </cfRule>
    <cfRule type="expression" dxfId="15390" priority="9349" stopIfTrue="1">
      <formula>INDIRECT("E"&amp;ROW())="Survey Booked"</formula>
    </cfRule>
    <cfRule type="expression" dxfId="15389" priority="9351" stopIfTrue="1">
      <formula>INDIRECT("E"&amp;ROW())="Supply Only"</formula>
    </cfRule>
    <cfRule type="expression" dxfId="15388" priority="9352" stopIfTrue="1">
      <formula>INDIRECT("E"&amp;ROW())="Part Fitted"</formula>
    </cfRule>
    <cfRule type="expression" dxfId="15387" priority="9353" stopIfTrue="1">
      <formula>INDIRECT("E"&amp;ROW())="confirmed"</formula>
    </cfRule>
    <cfRule type="expression" dxfId="15386" priority="9354" stopIfTrue="1">
      <formula>INDIRECT("E"&amp;ROW())="Duplicate"</formula>
    </cfRule>
    <cfRule type="expression" dxfId="15385" priority="9355" stopIfTrue="1">
      <formula>INDIRECT("E"&amp;ROW())="Handed Back"</formula>
    </cfRule>
    <cfRule type="expression" dxfId="15384" priority="9356" stopIfTrue="1">
      <formula>INDIRECT("E"&amp;ROW())="Refusal"</formula>
    </cfRule>
    <cfRule type="expression" dxfId="15383" priority="9357" stopIfTrue="1">
      <formula>INDIRECT("E"&amp;ROW())="No Access install"</formula>
    </cfRule>
    <cfRule type="expression" dxfId="15382" priority="9358" stopIfTrue="1">
      <formula>INDIRECT("E"&amp;ROW())="No Access survey"</formula>
    </cfRule>
    <cfRule type="expression" dxfId="15381" priority="9359" stopIfTrue="1">
      <formula>INDIRECT("E"&amp;ROW())="NWR"</formula>
    </cfRule>
    <cfRule type="expression" dxfId="15380" priority="9360" stopIfTrue="1">
      <formula>INDIRECT("E"&amp;ROW())="Cancelled"</formula>
    </cfRule>
    <cfRule type="expression" dxfId="15379" priority="9361" stopIfTrue="1">
      <formula>INDIRECT("E"&amp;ROW())="On hold"</formula>
    </cfRule>
    <cfRule type="expression" dxfId="15378" priority="9362" stopIfTrue="1">
      <formula>INDIRECT("E"&amp;ROW())="Handed Over"</formula>
    </cfRule>
    <cfRule type="expression" dxfId="15377" priority="9363" stopIfTrue="1">
      <formula>INDIRECT("E"&amp;ROW())="Fitted"</formula>
    </cfRule>
    <cfRule type="expression" dxfId="15376" priority="9364" stopIfTrue="1">
      <formula>INDIRECT("E"&amp;ROW())="Booked to fit"</formula>
    </cfRule>
    <cfRule type="expression" dxfId="15375" priority="9365" stopIfTrue="1">
      <formula>INDIRECT("E"&amp;ROW())="Delivered To Depot/Container"</formula>
    </cfRule>
    <cfRule type="expression" dxfId="15374" priority="9366" stopIfTrue="1">
      <formula>INDIRECT("E"&amp;ROW())="Called Off"</formula>
    </cfRule>
    <cfRule type="expression" dxfId="15373" priority="9367" stopIfTrue="1">
      <formula>INDIRECT("E"&amp;ROW())="Await Client Approval"</formula>
    </cfRule>
    <cfRule type="expression" dxfId="15372" priority="9368" stopIfTrue="1">
      <formula>INDIRECT("E"&amp;ROW())="SCOPE SURVEY"</formula>
    </cfRule>
    <cfRule type="expression" dxfId="15371" priority="9369" stopIfTrue="1">
      <formula>INDIRECT("E"&amp;ROW())="Priced"</formula>
    </cfRule>
    <cfRule type="expression" dxfId="15370" priority="9370" stopIfTrue="1">
      <formula>INDIRECT("E"&amp;ROW())="Sent for pricing"</formula>
    </cfRule>
    <cfRule type="expression" dxfId="15369" priority="9371" stopIfTrue="1">
      <formula>INDIRECT("E"&amp;ROW())="Await"</formula>
    </cfRule>
    <cfRule type="expression" dxfId="15368" priority="9372" stopIfTrue="1">
      <formula>INDIRECT("E"&amp;ROW())="CLEANSED"</formula>
    </cfRule>
    <cfRule type="expression" dxfId="15367" priority="9373" stopIfTrue="1">
      <formula>INDIRECT("E"&amp;ROW())="PM TO CLEANSE"</formula>
    </cfRule>
    <cfRule type="expression" dxfId="15366" priority="9374" stopIfTrue="1">
      <formula>INDIRECT("E"&amp;ROW())="Survey Received"</formula>
    </cfRule>
    <cfRule type="expression" dxfId="15365" priority="9375" stopIfTrue="1">
      <formula>INDIRECT("E"&amp;ROW())="Survey Booked"</formula>
    </cfRule>
    <cfRule type="expression" dxfId="15364" priority="9376">
      <formula>INDIRECT("D"&amp;ROW())="Yes"</formula>
    </cfRule>
  </conditionalFormatting>
  <conditionalFormatting sqref="I881">
    <cfRule type="expression" dxfId="15363" priority="8090" stopIfTrue="1">
      <formula>INDIRECT("E"&amp;ROW())="Recall Required"</formula>
    </cfRule>
    <cfRule type="expression" dxfId="15362" priority="8091" stopIfTrue="1">
      <formula>INDIRECT("E"&amp;ROW())="Supply Only"</formula>
    </cfRule>
    <cfRule type="expression" dxfId="15361" priority="8092" stopIfTrue="1">
      <formula>INDIRECT("E"&amp;ROW())="Part Fitted"</formula>
    </cfRule>
    <cfRule type="expression" dxfId="15360" priority="8093" stopIfTrue="1">
      <formula>INDIRECT("E"&amp;ROW())="confirmed"</formula>
    </cfRule>
    <cfRule type="expression" dxfId="15359" priority="8094" stopIfTrue="1">
      <formula>INDIRECT("E"&amp;ROW())="Duplicate"</formula>
    </cfRule>
    <cfRule type="expression" dxfId="15358" priority="8095" stopIfTrue="1">
      <formula>INDIRECT("E"&amp;ROW())="Handed Back"</formula>
    </cfRule>
    <cfRule type="expression" dxfId="15357" priority="8096" stopIfTrue="1">
      <formula>INDIRECT("E"&amp;ROW())="Refusal"</formula>
    </cfRule>
    <cfRule type="expression" dxfId="15356" priority="8097" stopIfTrue="1">
      <formula>INDIRECT("E"&amp;ROW())="No Access install"</formula>
    </cfRule>
    <cfRule type="expression" dxfId="15355" priority="8098" stopIfTrue="1">
      <formula>INDIRECT("E"&amp;ROW())="No Access survey"</formula>
    </cfRule>
    <cfRule type="expression" dxfId="15354" priority="8099" stopIfTrue="1">
      <formula>INDIRECT("E"&amp;ROW())="NWR"</formula>
    </cfRule>
    <cfRule type="expression" dxfId="15353" priority="8100" stopIfTrue="1">
      <formula>INDIRECT("E"&amp;ROW())="Cancelled"</formula>
    </cfRule>
    <cfRule type="expression" dxfId="15352" priority="8101" stopIfTrue="1">
      <formula>INDIRECT("E"&amp;ROW())="On hold"</formula>
    </cfRule>
    <cfRule type="expression" dxfId="15351" priority="8102" stopIfTrue="1">
      <formula>INDIRECT("E"&amp;ROW())="Handed Over"</formula>
    </cfRule>
    <cfRule type="expression" dxfId="15350" priority="8103" stopIfTrue="1">
      <formula>INDIRECT("E"&amp;ROW())="Fitted"</formula>
    </cfRule>
    <cfRule type="expression" dxfId="15349" priority="8104" stopIfTrue="1">
      <formula>INDIRECT("E"&amp;ROW())="Booked to fit"</formula>
    </cfRule>
    <cfRule type="expression" dxfId="15348" priority="8105" stopIfTrue="1">
      <formula>INDIRECT("E"&amp;ROW())="Delivered To Depot/Container"</formula>
    </cfRule>
    <cfRule type="expression" dxfId="15347" priority="8106" stopIfTrue="1">
      <formula>INDIRECT("E"&amp;ROW())="Called Off"</formula>
    </cfRule>
    <cfRule type="expression" dxfId="15346" priority="8107" stopIfTrue="1">
      <formula>INDIRECT("E"&amp;ROW())="Await Client Approval"</formula>
    </cfRule>
    <cfRule type="expression" dxfId="15345" priority="8108" stopIfTrue="1">
      <formula>INDIRECT("E"&amp;ROW())="SCOPE SURVEY"</formula>
    </cfRule>
    <cfRule type="expression" dxfId="15344" priority="8109" stopIfTrue="1">
      <formula>INDIRECT("E"&amp;ROW())="Priced"</formula>
    </cfRule>
    <cfRule type="expression" dxfId="15343" priority="8110" stopIfTrue="1">
      <formula>INDIRECT("E"&amp;ROW())="Sent for pricing"</formula>
    </cfRule>
    <cfRule type="expression" dxfId="15342" priority="8111" stopIfTrue="1">
      <formula>INDIRECT("E"&amp;ROW())="Await"</formula>
    </cfRule>
    <cfRule type="expression" dxfId="15341" priority="8112" stopIfTrue="1">
      <formula>INDIRECT("E"&amp;ROW())="CLEANSED"</formula>
    </cfRule>
    <cfRule type="expression" dxfId="15340" priority="8113" stopIfTrue="1">
      <formula>INDIRECT("E"&amp;ROW())="PM TO CLEANSE"</formula>
    </cfRule>
    <cfRule type="expression" dxfId="15339" priority="8114" stopIfTrue="1">
      <formula>INDIRECT("E"&amp;ROW())="Survey Received"</formula>
    </cfRule>
    <cfRule type="expression" dxfId="15338" priority="8115" stopIfTrue="1">
      <formula>INDIRECT("E"&amp;ROW())="Survey Booked"</formula>
    </cfRule>
    <cfRule type="expression" dxfId="15337" priority="8116" stopIfTrue="1">
      <formula>INDIRECT("E"&amp;ROW())="Recall Required"</formula>
    </cfRule>
    <cfRule type="expression" dxfId="15336" priority="8117" stopIfTrue="1">
      <formula>INDIRECT("E"&amp;ROW())="Supply Only"</formula>
    </cfRule>
    <cfRule type="expression" dxfId="15335" priority="8118" stopIfTrue="1">
      <formula>INDIRECT("E"&amp;ROW())="Part Fitted"</formula>
    </cfRule>
    <cfRule type="expression" dxfId="15334" priority="8119" stopIfTrue="1">
      <formula>INDIRECT("E"&amp;ROW())="confirmed"</formula>
    </cfRule>
    <cfRule type="expression" dxfId="15333" priority="8120" stopIfTrue="1">
      <formula>INDIRECT("E"&amp;ROW())="Duplicate"</formula>
    </cfRule>
    <cfRule type="expression" dxfId="15332" priority="8121" stopIfTrue="1">
      <formula>INDIRECT("E"&amp;ROW())="Handed Back"</formula>
    </cfRule>
    <cfRule type="expression" dxfId="15331" priority="8122" stopIfTrue="1">
      <formula>INDIRECT("E"&amp;ROW())="Refusal"</formula>
    </cfRule>
    <cfRule type="expression" dxfId="15330" priority="8123" stopIfTrue="1">
      <formula>INDIRECT("E"&amp;ROW())="No Access install"</formula>
    </cfRule>
    <cfRule type="expression" dxfId="15329" priority="8124" stopIfTrue="1">
      <formula>INDIRECT("E"&amp;ROW())="No Access survey"</formula>
    </cfRule>
    <cfRule type="expression" dxfId="15328" priority="8125" stopIfTrue="1">
      <formula>INDIRECT("E"&amp;ROW())="NWR"</formula>
    </cfRule>
    <cfRule type="expression" dxfId="15327" priority="8126" stopIfTrue="1">
      <formula>INDIRECT("E"&amp;ROW())="Cancelled"</formula>
    </cfRule>
    <cfRule type="expression" dxfId="15326" priority="8127" stopIfTrue="1">
      <formula>INDIRECT("E"&amp;ROW())="On hold"</formula>
    </cfRule>
    <cfRule type="expression" dxfId="15325" priority="8128" stopIfTrue="1">
      <formula>INDIRECT("E"&amp;ROW())="Handed Over"</formula>
    </cfRule>
    <cfRule type="expression" dxfId="15324" priority="8129" stopIfTrue="1">
      <formula>INDIRECT("E"&amp;ROW())="Fitted"</formula>
    </cfRule>
    <cfRule type="expression" dxfId="15323" priority="8130" stopIfTrue="1">
      <formula>INDIRECT("E"&amp;ROW())="Booked to fit"</formula>
    </cfRule>
    <cfRule type="expression" dxfId="15322" priority="8131" stopIfTrue="1">
      <formula>INDIRECT("E"&amp;ROW())="Delivered To Depot/Container"</formula>
    </cfRule>
    <cfRule type="expression" dxfId="15321" priority="8132" stopIfTrue="1">
      <formula>INDIRECT("E"&amp;ROW())="Called Off"</formula>
    </cfRule>
    <cfRule type="expression" dxfId="15320" priority="8133" stopIfTrue="1">
      <formula>INDIRECT("E"&amp;ROW())="Await Client Approval"</formula>
    </cfRule>
    <cfRule type="expression" dxfId="15319" priority="8134" stopIfTrue="1">
      <formula>INDIRECT("E"&amp;ROW())="SCOPE SURVEY"</formula>
    </cfRule>
    <cfRule type="expression" dxfId="15318" priority="8135" stopIfTrue="1">
      <formula>INDIRECT("E"&amp;ROW())="Priced"</formula>
    </cfRule>
    <cfRule type="expression" dxfId="15317" priority="8136" stopIfTrue="1">
      <formula>INDIRECT("E"&amp;ROW())="Sent for pricing"</formula>
    </cfRule>
    <cfRule type="expression" dxfId="15316" priority="8137" stopIfTrue="1">
      <formula>INDIRECT("E"&amp;ROW())="Await"</formula>
    </cfRule>
    <cfRule type="expression" dxfId="15315" priority="8138" stopIfTrue="1">
      <formula>INDIRECT("E"&amp;ROW())="CLEANSED"</formula>
    </cfRule>
    <cfRule type="expression" dxfId="15314" priority="8139" stopIfTrue="1">
      <formula>INDIRECT("E"&amp;ROW())="PM TO CLEANSE"</formula>
    </cfRule>
    <cfRule type="expression" dxfId="15313" priority="8140" stopIfTrue="1">
      <formula>INDIRECT("E"&amp;ROW())="Survey Received"</formula>
    </cfRule>
    <cfRule type="expression" dxfId="15312" priority="8141" stopIfTrue="1">
      <formula>INDIRECT("E"&amp;ROW())="Survey Booked"</formula>
    </cfRule>
  </conditionalFormatting>
  <conditionalFormatting sqref="I882">
    <cfRule type="expression" dxfId="15311" priority="10397" stopIfTrue="1">
      <formula>INDIRECT("E"&amp;ROW())="Recall Required"</formula>
    </cfRule>
    <cfRule type="expression" dxfId="15310" priority="10398" stopIfTrue="1">
      <formula>INDIRECT("E"&amp;ROW())="Supply Only"</formula>
    </cfRule>
    <cfRule type="expression" dxfId="15309" priority="10399" stopIfTrue="1">
      <formula>INDIRECT("E"&amp;ROW())="Part Fitted"</formula>
    </cfRule>
    <cfRule type="expression" dxfId="15308" priority="10400" stopIfTrue="1">
      <formula>INDIRECT("E"&amp;ROW())="confirmed"</formula>
    </cfRule>
    <cfRule type="expression" dxfId="15307" priority="10401" stopIfTrue="1">
      <formula>INDIRECT("E"&amp;ROW())="Duplicate"</formula>
    </cfRule>
    <cfRule type="expression" dxfId="15306" priority="10402" stopIfTrue="1">
      <formula>INDIRECT("E"&amp;ROW())="Handed Back"</formula>
    </cfRule>
    <cfRule type="expression" dxfId="15305" priority="10403" stopIfTrue="1">
      <formula>INDIRECT("E"&amp;ROW())="Refusal"</formula>
    </cfRule>
    <cfRule type="expression" dxfId="15304" priority="10404" stopIfTrue="1">
      <formula>INDIRECT("E"&amp;ROW())="No Access install"</formula>
    </cfRule>
    <cfRule type="expression" dxfId="15303" priority="10405" stopIfTrue="1">
      <formula>INDIRECT("E"&amp;ROW())="No Access survey"</formula>
    </cfRule>
    <cfRule type="expression" dxfId="15302" priority="10406" stopIfTrue="1">
      <formula>INDIRECT("E"&amp;ROW())="NWR"</formula>
    </cfRule>
    <cfRule type="expression" dxfId="15301" priority="10407" stopIfTrue="1">
      <formula>INDIRECT("E"&amp;ROW())="Cancelled"</formula>
    </cfRule>
    <cfRule type="expression" dxfId="15300" priority="10408" stopIfTrue="1">
      <formula>INDIRECT("E"&amp;ROW())="On hold"</formula>
    </cfRule>
    <cfRule type="expression" dxfId="15299" priority="10409" stopIfTrue="1">
      <formula>INDIRECT("E"&amp;ROW())="Handed Over"</formula>
    </cfRule>
    <cfRule type="expression" dxfId="15298" priority="10410" stopIfTrue="1">
      <formula>INDIRECT("E"&amp;ROW())="Fitted"</formula>
    </cfRule>
    <cfRule type="expression" dxfId="15297" priority="10411" stopIfTrue="1">
      <formula>INDIRECT("E"&amp;ROW())="Booked to fit"</formula>
    </cfRule>
    <cfRule type="expression" dxfId="15296" priority="10412" stopIfTrue="1">
      <formula>INDIRECT("E"&amp;ROW())="Delivered To Depot/Container"</formula>
    </cfRule>
    <cfRule type="expression" dxfId="15295" priority="10413" stopIfTrue="1">
      <formula>INDIRECT("E"&amp;ROW())="Called Off"</formula>
    </cfRule>
    <cfRule type="expression" dxfId="15294" priority="10414" stopIfTrue="1">
      <formula>INDIRECT("E"&amp;ROW())="Await Client Approval"</formula>
    </cfRule>
    <cfRule type="expression" dxfId="15293" priority="10415" stopIfTrue="1">
      <formula>INDIRECT("E"&amp;ROW())="SCOPE SURVEY"</formula>
    </cfRule>
    <cfRule type="expression" dxfId="15292" priority="10416" stopIfTrue="1">
      <formula>INDIRECT("E"&amp;ROW())="Priced"</formula>
    </cfRule>
    <cfRule type="expression" dxfId="15291" priority="10417" stopIfTrue="1">
      <formula>INDIRECT("E"&amp;ROW())="Sent for pricing"</formula>
    </cfRule>
    <cfRule type="expression" dxfId="15290" priority="10418" stopIfTrue="1">
      <formula>INDIRECT("E"&amp;ROW())="Await"</formula>
    </cfRule>
    <cfRule type="expression" dxfId="15289" priority="10419" stopIfTrue="1">
      <formula>INDIRECT("E"&amp;ROW())="CLEANSED"</formula>
    </cfRule>
    <cfRule type="expression" dxfId="15288" priority="10420" stopIfTrue="1">
      <formula>INDIRECT("E"&amp;ROW())="PM TO CLEANSE"</formula>
    </cfRule>
    <cfRule type="expression" dxfId="15287" priority="10421" stopIfTrue="1">
      <formula>INDIRECT("E"&amp;ROW())="Survey Received"</formula>
    </cfRule>
    <cfRule type="expression" dxfId="15286" priority="10422" stopIfTrue="1">
      <formula>INDIRECT("E"&amp;ROW())="Survey Booked"</formula>
    </cfRule>
    <cfRule type="expression" dxfId="15285" priority="10424" stopIfTrue="1">
      <formula>INDIRECT("E"&amp;ROW())="Supply Only"</formula>
    </cfRule>
    <cfRule type="expression" dxfId="15284" priority="10425" stopIfTrue="1">
      <formula>INDIRECT("E"&amp;ROW())="Part Fitted"</formula>
    </cfRule>
    <cfRule type="expression" dxfId="15283" priority="10426" stopIfTrue="1">
      <formula>INDIRECT("E"&amp;ROW())="confirmed"</formula>
    </cfRule>
    <cfRule type="expression" dxfId="15282" priority="10427" stopIfTrue="1">
      <formula>INDIRECT("E"&amp;ROW())="Duplicate"</formula>
    </cfRule>
    <cfRule type="expression" dxfId="15281" priority="10428" stopIfTrue="1">
      <formula>INDIRECT("E"&amp;ROW())="Handed Back"</formula>
    </cfRule>
    <cfRule type="expression" dxfId="15280" priority="10429" stopIfTrue="1">
      <formula>INDIRECT("E"&amp;ROW())="Refusal"</formula>
    </cfRule>
    <cfRule type="expression" dxfId="15279" priority="10430" stopIfTrue="1">
      <formula>INDIRECT("E"&amp;ROW())="No Access install"</formula>
    </cfRule>
    <cfRule type="expression" dxfId="15278" priority="10431" stopIfTrue="1">
      <formula>INDIRECT("E"&amp;ROW())="No Access survey"</formula>
    </cfRule>
    <cfRule type="expression" dxfId="15277" priority="10432" stopIfTrue="1">
      <formula>INDIRECT("E"&amp;ROW())="NWR"</formula>
    </cfRule>
    <cfRule type="expression" dxfId="15276" priority="10433" stopIfTrue="1">
      <formula>INDIRECT("E"&amp;ROW())="Cancelled"</formula>
    </cfRule>
    <cfRule type="expression" dxfId="15275" priority="10434" stopIfTrue="1">
      <formula>INDIRECT("E"&amp;ROW())="On hold"</formula>
    </cfRule>
    <cfRule type="expression" dxfId="15274" priority="10435" stopIfTrue="1">
      <formula>INDIRECT("E"&amp;ROW())="Handed Over"</formula>
    </cfRule>
    <cfRule type="expression" dxfId="15273" priority="10436" stopIfTrue="1">
      <formula>INDIRECT("E"&amp;ROW())="Fitted"</formula>
    </cfRule>
    <cfRule type="expression" dxfId="15272" priority="10437" stopIfTrue="1">
      <formula>INDIRECT("E"&amp;ROW())="Booked to fit"</formula>
    </cfRule>
    <cfRule type="expression" dxfId="15271" priority="10438" stopIfTrue="1">
      <formula>INDIRECT("E"&amp;ROW())="Delivered To Depot/Container"</formula>
    </cfRule>
    <cfRule type="expression" dxfId="15270" priority="10439" stopIfTrue="1">
      <formula>INDIRECT("E"&amp;ROW())="Called Off"</formula>
    </cfRule>
    <cfRule type="expression" dxfId="15269" priority="10440" stopIfTrue="1">
      <formula>INDIRECT("E"&amp;ROW())="Await Client Approval"</formula>
    </cfRule>
    <cfRule type="expression" dxfId="15268" priority="10441" stopIfTrue="1">
      <formula>INDIRECT("E"&amp;ROW())="SCOPE SURVEY"</formula>
    </cfRule>
    <cfRule type="expression" dxfId="15267" priority="10442" stopIfTrue="1">
      <formula>INDIRECT("E"&amp;ROW())="Priced"</formula>
    </cfRule>
    <cfRule type="expression" dxfId="15266" priority="10443" stopIfTrue="1">
      <formula>INDIRECT("E"&amp;ROW())="Sent for pricing"</formula>
    </cfRule>
    <cfRule type="expression" dxfId="15265" priority="10444" stopIfTrue="1">
      <formula>INDIRECT("E"&amp;ROW())="Await"</formula>
    </cfRule>
    <cfRule type="expression" dxfId="15264" priority="10445" stopIfTrue="1">
      <formula>INDIRECT("E"&amp;ROW())="CLEANSED"</formula>
    </cfRule>
    <cfRule type="expression" dxfId="15263" priority="10446" stopIfTrue="1">
      <formula>INDIRECT("E"&amp;ROW())="PM TO CLEANSE"</formula>
    </cfRule>
    <cfRule type="expression" dxfId="15262" priority="10447" stopIfTrue="1">
      <formula>INDIRECT("E"&amp;ROW())="Survey Received"</formula>
    </cfRule>
    <cfRule type="expression" dxfId="15261" priority="10448" stopIfTrue="1">
      <formula>INDIRECT("E"&amp;ROW())="Survey Booked"</formula>
    </cfRule>
    <cfRule type="expression" dxfId="15260" priority="10449">
      <formula>INDIRECT("D"&amp;ROW())="Yes"</formula>
    </cfRule>
  </conditionalFormatting>
  <conditionalFormatting sqref="I883">
    <cfRule type="expression" dxfId="15259" priority="6724">
      <formula>INDIRECT("D"&amp;ROW())="Yes"</formula>
    </cfRule>
    <cfRule type="expression" dxfId="15258" priority="6725" stopIfTrue="1">
      <formula>INDIRECT("E"&amp;ROW())="Recall Required"</formula>
    </cfRule>
    <cfRule type="expression" dxfId="15257" priority="6726" stopIfTrue="1">
      <formula>INDIRECT("E"&amp;ROW())="Supply Only"</formula>
    </cfRule>
    <cfRule type="expression" dxfId="15256" priority="6727" stopIfTrue="1">
      <formula>INDIRECT("E"&amp;ROW())="Part Fitted"</formula>
    </cfRule>
    <cfRule type="expression" dxfId="15255" priority="6728" stopIfTrue="1">
      <formula>INDIRECT("E"&amp;ROW())="confirmed"</formula>
    </cfRule>
    <cfRule type="expression" dxfId="15254" priority="6729" stopIfTrue="1">
      <formula>INDIRECT("E"&amp;ROW())="Duplicate"</formula>
    </cfRule>
    <cfRule type="expression" dxfId="15253" priority="6730" stopIfTrue="1">
      <formula>INDIRECT("E"&amp;ROW())="Handed Back"</formula>
    </cfRule>
    <cfRule type="expression" dxfId="15252" priority="6731" stopIfTrue="1">
      <formula>INDIRECT("E"&amp;ROW())="Refusal"</formula>
    </cfRule>
    <cfRule type="expression" dxfId="15251" priority="6732" stopIfTrue="1">
      <formula>INDIRECT("E"&amp;ROW())="No Access install"</formula>
    </cfRule>
    <cfRule type="expression" dxfId="15250" priority="6733" stopIfTrue="1">
      <formula>INDIRECT("E"&amp;ROW())="No Access survey"</formula>
    </cfRule>
    <cfRule type="expression" dxfId="15249" priority="6734" stopIfTrue="1">
      <formula>INDIRECT("E"&amp;ROW())="NWR"</formula>
    </cfRule>
    <cfRule type="expression" dxfId="15248" priority="6735" stopIfTrue="1">
      <formula>INDIRECT("E"&amp;ROW())="Cancelled"</formula>
    </cfRule>
    <cfRule type="expression" dxfId="15247" priority="6736" stopIfTrue="1">
      <formula>INDIRECT("E"&amp;ROW())="On hold"</formula>
    </cfRule>
    <cfRule type="expression" dxfId="15246" priority="6737" stopIfTrue="1">
      <formula>INDIRECT("E"&amp;ROW())="Handed Over"</formula>
    </cfRule>
    <cfRule type="expression" dxfId="15245" priority="6738" stopIfTrue="1">
      <formula>INDIRECT("E"&amp;ROW())="Fitted"</formula>
    </cfRule>
    <cfRule type="expression" dxfId="15244" priority="6739" stopIfTrue="1">
      <formula>INDIRECT("E"&amp;ROW())="Booked to fit"</formula>
    </cfRule>
    <cfRule type="expression" dxfId="15243" priority="6740" stopIfTrue="1">
      <formula>INDIRECT("E"&amp;ROW())="Delivered To Depot/Container"</formula>
    </cfRule>
    <cfRule type="expression" dxfId="15242" priority="6741" stopIfTrue="1">
      <formula>INDIRECT("E"&amp;ROW())="Called Off"</formula>
    </cfRule>
    <cfRule type="expression" dxfId="15241" priority="6742" stopIfTrue="1">
      <formula>INDIRECT("E"&amp;ROW())="Await Client Approval"</formula>
    </cfRule>
    <cfRule type="expression" dxfId="15240" priority="6743" stopIfTrue="1">
      <formula>INDIRECT("E"&amp;ROW())="SCOPE SURVEY"</formula>
    </cfRule>
    <cfRule type="expression" dxfId="15239" priority="6744" stopIfTrue="1">
      <formula>INDIRECT("E"&amp;ROW())="Priced"</formula>
    </cfRule>
    <cfRule type="expression" dxfId="15238" priority="6745" stopIfTrue="1">
      <formula>INDIRECT("E"&amp;ROW())="Sent for pricing"</formula>
    </cfRule>
    <cfRule type="expression" dxfId="15237" priority="6746" stopIfTrue="1">
      <formula>INDIRECT("E"&amp;ROW())="Await"</formula>
    </cfRule>
    <cfRule type="expression" dxfId="15236" priority="6747" stopIfTrue="1">
      <formula>INDIRECT("E"&amp;ROW())="CLEANSED"</formula>
    </cfRule>
    <cfRule type="expression" dxfId="15235" priority="6748" stopIfTrue="1">
      <formula>INDIRECT("E"&amp;ROW())="PM TO CLEANSE"</formula>
    </cfRule>
    <cfRule type="expression" dxfId="15234" priority="6749" stopIfTrue="1">
      <formula>INDIRECT("E"&amp;ROW())="Survey Received"</formula>
    </cfRule>
    <cfRule type="expression" dxfId="15233" priority="6750" stopIfTrue="1">
      <formula>INDIRECT("E"&amp;ROW())="Survey Booked"</formula>
    </cfRule>
    <cfRule type="expression" dxfId="15232" priority="6751" stopIfTrue="1">
      <formula>INDIRECT("E"&amp;ROW())="Supply Only"</formula>
    </cfRule>
    <cfRule type="expression" dxfId="15231" priority="6752" stopIfTrue="1">
      <formula>INDIRECT("E"&amp;ROW())="Part Fitted"</formula>
    </cfRule>
    <cfRule type="expression" dxfId="15230" priority="6753" stopIfTrue="1">
      <formula>INDIRECT("E"&amp;ROW())="confirmed"</formula>
    </cfRule>
    <cfRule type="expression" dxfId="15229" priority="6754" stopIfTrue="1">
      <formula>INDIRECT("E"&amp;ROW())="Duplicate"</formula>
    </cfRule>
    <cfRule type="expression" dxfId="15228" priority="6755" stopIfTrue="1">
      <formula>INDIRECT("E"&amp;ROW())="Handed Back"</formula>
    </cfRule>
    <cfRule type="expression" dxfId="15227" priority="6756" stopIfTrue="1">
      <formula>INDIRECT("E"&amp;ROW())="Refusal"</formula>
    </cfRule>
    <cfRule type="expression" dxfId="15226" priority="6757" stopIfTrue="1">
      <formula>INDIRECT("E"&amp;ROW())="No Access install"</formula>
    </cfRule>
    <cfRule type="expression" dxfId="15225" priority="6758" stopIfTrue="1">
      <formula>INDIRECT("E"&amp;ROW())="No Access survey"</formula>
    </cfRule>
    <cfRule type="expression" dxfId="15224" priority="6759" stopIfTrue="1">
      <formula>INDIRECT("E"&amp;ROW())="NWR"</formula>
    </cfRule>
    <cfRule type="expression" dxfId="15223" priority="6760" stopIfTrue="1">
      <formula>INDIRECT("E"&amp;ROW())="Cancelled"</formula>
    </cfRule>
    <cfRule type="expression" dxfId="15222" priority="6761" stopIfTrue="1">
      <formula>INDIRECT("E"&amp;ROW())="On hold"</formula>
    </cfRule>
    <cfRule type="expression" dxfId="15221" priority="6762" stopIfTrue="1">
      <formula>INDIRECT("E"&amp;ROW())="Handed Over"</formula>
    </cfRule>
    <cfRule type="expression" dxfId="15220" priority="6763" stopIfTrue="1">
      <formula>INDIRECT("E"&amp;ROW())="Fitted"</formula>
    </cfRule>
    <cfRule type="expression" dxfId="15219" priority="6764" stopIfTrue="1">
      <formula>INDIRECT("E"&amp;ROW())="Booked to fit"</formula>
    </cfRule>
    <cfRule type="expression" dxfId="15218" priority="6765" stopIfTrue="1">
      <formula>INDIRECT("E"&amp;ROW())="Delivered To Depot/Container"</formula>
    </cfRule>
    <cfRule type="expression" dxfId="15217" priority="6766" stopIfTrue="1">
      <formula>INDIRECT("E"&amp;ROW())="Called Off"</formula>
    </cfRule>
    <cfRule type="expression" dxfId="15216" priority="6767" stopIfTrue="1">
      <formula>INDIRECT("E"&amp;ROW())="Await Client Approval"</formula>
    </cfRule>
    <cfRule type="expression" dxfId="15215" priority="6768" stopIfTrue="1">
      <formula>INDIRECT("E"&amp;ROW())="SCOPE SURVEY"</formula>
    </cfRule>
    <cfRule type="expression" dxfId="15214" priority="6769" stopIfTrue="1">
      <formula>INDIRECT("E"&amp;ROW())="Priced"</formula>
    </cfRule>
    <cfRule type="expression" dxfId="15213" priority="6770" stopIfTrue="1">
      <formula>INDIRECT("E"&amp;ROW())="Sent for pricing"</formula>
    </cfRule>
    <cfRule type="expression" dxfId="15212" priority="6771" stopIfTrue="1">
      <formula>INDIRECT("E"&amp;ROW())="Await"</formula>
    </cfRule>
    <cfRule type="expression" dxfId="15211" priority="6772" stopIfTrue="1">
      <formula>INDIRECT("E"&amp;ROW())="CLEANSED"</formula>
    </cfRule>
    <cfRule type="expression" dxfId="15210" priority="6773" stopIfTrue="1">
      <formula>INDIRECT("E"&amp;ROW())="PM TO CLEANSE"</formula>
    </cfRule>
    <cfRule type="expression" dxfId="15209" priority="6774" stopIfTrue="1">
      <formula>INDIRECT("E"&amp;ROW())="Survey Received"</formula>
    </cfRule>
    <cfRule type="expression" dxfId="15208" priority="6775" stopIfTrue="1">
      <formula>INDIRECT("E"&amp;ROW())="Survey Booked"</formula>
    </cfRule>
    <cfRule type="expression" dxfId="15207" priority="6776">
      <formula>INDIRECT("D"&amp;ROW())="Yes"</formula>
    </cfRule>
  </conditionalFormatting>
  <conditionalFormatting sqref="I888">
    <cfRule type="expression" dxfId="15206" priority="9108">
      <formula>INDIRECT("D"&amp;ROW())="Yes"</formula>
    </cfRule>
    <cfRule type="expression" dxfId="15205" priority="9109" stopIfTrue="1">
      <formula>INDIRECT("E"&amp;ROW())="Recall Required"</formula>
    </cfRule>
    <cfRule type="expression" dxfId="15204" priority="9110" stopIfTrue="1">
      <formula>INDIRECT("E"&amp;ROW())="Supply Only"</formula>
    </cfRule>
    <cfRule type="expression" dxfId="15203" priority="9111" stopIfTrue="1">
      <formula>INDIRECT("E"&amp;ROW())="Part Fitted"</formula>
    </cfRule>
    <cfRule type="expression" dxfId="15202" priority="9112" stopIfTrue="1">
      <formula>INDIRECT("E"&amp;ROW())="confirmed"</formula>
    </cfRule>
    <cfRule type="expression" dxfId="15201" priority="9113" stopIfTrue="1">
      <formula>INDIRECT("E"&amp;ROW())="Duplicate"</formula>
    </cfRule>
    <cfRule type="expression" dxfId="15200" priority="9114" stopIfTrue="1">
      <formula>INDIRECT("E"&amp;ROW())="Handed Back"</formula>
    </cfRule>
    <cfRule type="expression" dxfId="15199" priority="9115" stopIfTrue="1">
      <formula>INDIRECT("E"&amp;ROW())="Refusal"</formula>
    </cfRule>
    <cfRule type="expression" dxfId="15198" priority="9116" stopIfTrue="1">
      <formula>INDIRECT("E"&amp;ROW())="No Access install"</formula>
    </cfRule>
    <cfRule type="expression" dxfId="15197" priority="9117" stopIfTrue="1">
      <formula>INDIRECT("E"&amp;ROW())="No Access survey"</formula>
    </cfRule>
    <cfRule type="expression" dxfId="15196" priority="9118" stopIfTrue="1">
      <formula>INDIRECT("E"&amp;ROW())="NWR"</formula>
    </cfRule>
    <cfRule type="expression" dxfId="15195" priority="9119" stopIfTrue="1">
      <formula>INDIRECT("E"&amp;ROW())="Cancelled"</formula>
    </cfRule>
    <cfRule type="expression" dxfId="15194" priority="9120" stopIfTrue="1">
      <formula>INDIRECT("E"&amp;ROW())="On hold"</formula>
    </cfRule>
    <cfRule type="expression" dxfId="15193" priority="9121" stopIfTrue="1">
      <formula>INDIRECT("E"&amp;ROW())="Handed Over"</formula>
    </cfRule>
    <cfRule type="expression" dxfId="15192" priority="9122" stopIfTrue="1">
      <formula>INDIRECT("E"&amp;ROW())="Fitted"</formula>
    </cfRule>
    <cfRule type="expression" dxfId="15191" priority="9123" stopIfTrue="1">
      <formula>INDIRECT("E"&amp;ROW())="Booked to fit"</formula>
    </cfRule>
    <cfRule type="expression" dxfId="15190" priority="9124" stopIfTrue="1">
      <formula>INDIRECT("E"&amp;ROW())="Delivered To Depot/Container"</formula>
    </cfRule>
    <cfRule type="expression" dxfId="15189" priority="9125" stopIfTrue="1">
      <formula>INDIRECT("E"&amp;ROW())="Called Off"</formula>
    </cfRule>
    <cfRule type="expression" dxfId="15188" priority="9126" stopIfTrue="1">
      <formula>INDIRECT("E"&amp;ROW())="Await Client Approval"</formula>
    </cfRule>
    <cfRule type="expression" dxfId="15187" priority="9127" stopIfTrue="1">
      <formula>INDIRECT("E"&amp;ROW())="SCOPE SURVEY"</formula>
    </cfRule>
    <cfRule type="expression" dxfId="15186" priority="9128" stopIfTrue="1">
      <formula>INDIRECT("E"&amp;ROW())="Priced"</formula>
    </cfRule>
    <cfRule type="expression" dxfId="15185" priority="9129" stopIfTrue="1">
      <formula>INDIRECT("E"&amp;ROW())="Sent for pricing"</formula>
    </cfRule>
    <cfRule type="expression" dxfId="15184" priority="9130" stopIfTrue="1">
      <formula>INDIRECT("E"&amp;ROW())="Await"</formula>
    </cfRule>
    <cfRule type="expression" dxfId="15183" priority="9131" stopIfTrue="1">
      <formula>INDIRECT("E"&amp;ROW())="CLEANSED"</formula>
    </cfRule>
    <cfRule type="expression" dxfId="15182" priority="9132" stopIfTrue="1">
      <formula>INDIRECT("E"&amp;ROW())="PM TO CLEANSE"</formula>
    </cfRule>
    <cfRule type="expression" dxfId="15181" priority="9133" stopIfTrue="1">
      <formula>INDIRECT("E"&amp;ROW())="Survey Received"</formula>
    </cfRule>
    <cfRule type="expression" dxfId="15180" priority="9134" stopIfTrue="1">
      <formula>INDIRECT("E"&amp;ROW())="Survey Booked"</formula>
    </cfRule>
    <cfRule type="expression" dxfId="15179" priority="9135" stopIfTrue="1">
      <formula>INDIRECT("E"&amp;ROW())="Recall Required"</formula>
    </cfRule>
    <cfRule type="expression" dxfId="15178" priority="9136" stopIfTrue="1">
      <formula>INDIRECT("E"&amp;ROW())="Supply Only"</formula>
    </cfRule>
    <cfRule type="expression" dxfId="15177" priority="9137" stopIfTrue="1">
      <formula>INDIRECT("E"&amp;ROW())="Part Fitted"</formula>
    </cfRule>
    <cfRule type="expression" dxfId="15176" priority="9138" stopIfTrue="1">
      <formula>INDIRECT("E"&amp;ROW())="confirmed"</formula>
    </cfRule>
    <cfRule type="expression" dxfId="15175" priority="9139" stopIfTrue="1">
      <formula>INDIRECT("E"&amp;ROW())="Duplicate"</formula>
    </cfRule>
    <cfRule type="expression" dxfId="15174" priority="9140" stopIfTrue="1">
      <formula>INDIRECT("E"&amp;ROW())="Handed Back"</formula>
    </cfRule>
    <cfRule type="expression" dxfId="15173" priority="9141" stopIfTrue="1">
      <formula>INDIRECT("E"&amp;ROW())="Refusal"</formula>
    </cfRule>
    <cfRule type="expression" dxfId="15172" priority="9142" stopIfTrue="1">
      <formula>INDIRECT("E"&amp;ROW())="No Access install"</formula>
    </cfRule>
    <cfRule type="expression" dxfId="15171" priority="9143" stopIfTrue="1">
      <formula>INDIRECT("E"&amp;ROW())="No Access survey"</formula>
    </cfRule>
    <cfRule type="expression" dxfId="15170" priority="9144" stopIfTrue="1">
      <formula>INDIRECT("E"&amp;ROW())="NWR"</formula>
    </cfRule>
    <cfRule type="expression" dxfId="15169" priority="9145" stopIfTrue="1">
      <formula>INDIRECT("E"&amp;ROW())="Cancelled"</formula>
    </cfRule>
    <cfRule type="expression" dxfId="15168" priority="9146" stopIfTrue="1">
      <formula>INDIRECT("E"&amp;ROW())="On hold"</formula>
    </cfRule>
    <cfRule type="expression" dxfId="15167" priority="9147" stopIfTrue="1">
      <formula>INDIRECT("E"&amp;ROW())="Handed Over"</formula>
    </cfRule>
    <cfRule type="expression" dxfId="15166" priority="9148" stopIfTrue="1">
      <formula>INDIRECT("E"&amp;ROW())="Fitted"</formula>
    </cfRule>
    <cfRule type="expression" dxfId="15165" priority="9149" stopIfTrue="1">
      <formula>INDIRECT("E"&amp;ROW())="Booked to fit"</formula>
    </cfRule>
    <cfRule type="expression" dxfId="15164" priority="9150" stopIfTrue="1">
      <formula>INDIRECT("E"&amp;ROW())="Delivered To Depot/Container"</formula>
    </cfRule>
    <cfRule type="expression" dxfId="15163" priority="9151" stopIfTrue="1">
      <formula>INDIRECT("E"&amp;ROW())="Called Off"</formula>
    </cfRule>
    <cfRule type="expression" dxfId="15162" priority="9152" stopIfTrue="1">
      <formula>INDIRECT("E"&amp;ROW())="Await Client Approval"</formula>
    </cfRule>
    <cfRule type="expression" dxfId="15161" priority="9153" stopIfTrue="1">
      <formula>INDIRECT("E"&amp;ROW())="SCOPE SURVEY"</formula>
    </cfRule>
    <cfRule type="expression" dxfId="15160" priority="9154" stopIfTrue="1">
      <formula>INDIRECT("E"&amp;ROW())="Priced"</formula>
    </cfRule>
    <cfRule type="expression" dxfId="15159" priority="9155" stopIfTrue="1">
      <formula>INDIRECT("E"&amp;ROW())="Sent for pricing"</formula>
    </cfRule>
    <cfRule type="expression" dxfId="15158" priority="9156" stopIfTrue="1">
      <formula>INDIRECT("E"&amp;ROW())="Await"</formula>
    </cfRule>
    <cfRule type="expression" dxfId="15157" priority="9157" stopIfTrue="1">
      <formula>INDIRECT("E"&amp;ROW())="CLEANSED"</formula>
    </cfRule>
    <cfRule type="expression" dxfId="15156" priority="9158" stopIfTrue="1">
      <formula>INDIRECT("E"&amp;ROW())="PM TO CLEANSE"</formula>
    </cfRule>
    <cfRule type="expression" dxfId="15155" priority="9159" stopIfTrue="1">
      <formula>INDIRECT("E"&amp;ROW())="Survey Received"</formula>
    </cfRule>
    <cfRule type="expression" dxfId="15154" priority="9160" stopIfTrue="1">
      <formula>INDIRECT("E"&amp;ROW())="Survey Booked"</formula>
    </cfRule>
  </conditionalFormatting>
  <conditionalFormatting sqref="I893">
    <cfRule type="expression" dxfId="15153" priority="7094">
      <formula>INDIRECT("D"&amp;ROW())="Yes"</formula>
    </cfRule>
    <cfRule type="expression" dxfId="15152" priority="7095" stopIfTrue="1">
      <formula>INDIRECT("E"&amp;ROW())="Recall Required"</formula>
    </cfRule>
    <cfRule type="expression" dxfId="15151" priority="7096" stopIfTrue="1">
      <formula>INDIRECT("E"&amp;ROW())="Supply Only"</formula>
    </cfRule>
    <cfRule type="expression" dxfId="15150" priority="7097" stopIfTrue="1">
      <formula>INDIRECT("E"&amp;ROW())="Part Fitted"</formula>
    </cfRule>
    <cfRule type="expression" dxfId="15149" priority="7098" stopIfTrue="1">
      <formula>INDIRECT("E"&amp;ROW())="confirmed"</formula>
    </cfRule>
    <cfRule type="expression" dxfId="15148" priority="7099" stopIfTrue="1">
      <formula>INDIRECT("E"&amp;ROW())="Duplicate"</formula>
    </cfRule>
    <cfRule type="expression" dxfId="15147" priority="7100" stopIfTrue="1">
      <formula>INDIRECT("E"&amp;ROW())="Handed Back"</formula>
    </cfRule>
    <cfRule type="expression" dxfId="15146" priority="7101" stopIfTrue="1">
      <formula>INDIRECT("E"&amp;ROW())="Refusal"</formula>
    </cfRule>
    <cfRule type="expression" dxfId="15145" priority="7102" stopIfTrue="1">
      <formula>INDIRECT("E"&amp;ROW())="No Access install"</formula>
    </cfRule>
    <cfRule type="expression" dxfId="15144" priority="7103" stopIfTrue="1">
      <formula>INDIRECT("E"&amp;ROW())="No Access survey"</formula>
    </cfRule>
    <cfRule type="expression" dxfId="15143" priority="7104" stopIfTrue="1">
      <formula>INDIRECT("E"&amp;ROW())="NWR"</formula>
    </cfRule>
    <cfRule type="expression" dxfId="15142" priority="7105" stopIfTrue="1">
      <formula>INDIRECT("E"&amp;ROW())="Cancelled"</formula>
    </cfRule>
    <cfRule type="expression" dxfId="15141" priority="7106" stopIfTrue="1">
      <formula>INDIRECT("E"&amp;ROW())="On hold"</formula>
    </cfRule>
    <cfRule type="expression" dxfId="15140" priority="7107" stopIfTrue="1">
      <formula>INDIRECT("E"&amp;ROW())="Handed Over"</formula>
    </cfRule>
    <cfRule type="expression" dxfId="15139" priority="7108" stopIfTrue="1">
      <formula>INDIRECT("E"&amp;ROW())="Fitted"</formula>
    </cfRule>
    <cfRule type="expression" dxfId="15138" priority="7109" stopIfTrue="1">
      <formula>INDIRECT("E"&amp;ROW())="Booked to fit"</formula>
    </cfRule>
    <cfRule type="expression" dxfId="15137" priority="7110" stopIfTrue="1">
      <formula>INDIRECT("E"&amp;ROW())="Delivered To Depot/Container"</formula>
    </cfRule>
    <cfRule type="expression" dxfId="15136" priority="7111" stopIfTrue="1">
      <formula>INDIRECT("E"&amp;ROW())="Called Off"</formula>
    </cfRule>
    <cfRule type="expression" dxfId="15135" priority="7112" stopIfTrue="1">
      <formula>INDIRECT("E"&amp;ROW())="Await Client Approval"</formula>
    </cfRule>
    <cfRule type="expression" dxfId="15134" priority="7113" stopIfTrue="1">
      <formula>INDIRECT("E"&amp;ROW())="SCOPE SURVEY"</formula>
    </cfRule>
    <cfRule type="expression" dxfId="15133" priority="7114" stopIfTrue="1">
      <formula>INDIRECT("E"&amp;ROW())="Priced"</formula>
    </cfRule>
    <cfRule type="expression" dxfId="15132" priority="7115" stopIfTrue="1">
      <formula>INDIRECT("E"&amp;ROW())="Sent for pricing"</formula>
    </cfRule>
    <cfRule type="expression" dxfId="15131" priority="7116" stopIfTrue="1">
      <formula>INDIRECT("E"&amp;ROW())="Await"</formula>
    </cfRule>
    <cfRule type="expression" dxfId="15130" priority="7117" stopIfTrue="1">
      <formula>INDIRECT("E"&amp;ROW())="CLEANSED"</formula>
    </cfRule>
    <cfRule type="expression" dxfId="15129" priority="7118" stopIfTrue="1">
      <formula>INDIRECT("E"&amp;ROW())="PM TO CLEANSE"</formula>
    </cfRule>
    <cfRule type="expression" dxfId="15128" priority="7119" stopIfTrue="1">
      <formula>INDIRECT("E"&amp;ROW())="Survey Received"</formula>
    </cfRule>
    <cfRule type="expression" dxfId="15127" priority="7120" stopIfTrue="1">
      <formula>INDIRECT("E"&amp;ROW())="Survey Booked"</formula>
    </cfRule>
    <cfRule type="expression" dxfId="15126" priority="7121" stopIfTrue="1">
      <formula>INDIRECT("E"&amp;ROW())="Recall Required"</formula>
    </cfRule>
    <cfRule type="expression" dxfId="15125" priority="7122" stopIfTrue="1">
      <formula>INDIRECT("E"&amp;ROW())="Supply Only"</formula>
    </cfRule>
    <cfRule type="expression" dxfId="15124" priority="7123" stopIfTrue="1">
      <formula>INDIRECT("E"&amp;ROW())="Part Fitted"</formula>
    </cfRule>
    <cfRule type="expression" dxfId="15123" priority="7124" stopIfTrue="1">
      <formula>INDIRECT("E"&amp;ROW())="confirmed"</formula>
    </cfRule>
    <cfRule type="expression" dxfId="15122" priority="7125" stopIfTrue="1">
      <formula>INDIRECT("E"&amp;ROW())="Duplicate"</formula>
    </cfRule>
    <cfRule type="expression" dxfId="15121" priority="7126" stopIfTrue="1">
      <formula>INDIRECT("E"&amp;ROW())="Handed Back"</formula>
    </cfRule>
    <cfRule type="expression" dxfId="15120" priority="7127" stopIfTrue="1">
      <formula>INDIRECT("E"&amp;ROW())="Refusal"</formula>
    </cfRule>
    <cfRule type="expression" dxfId="15119" priority="7128" stopIfTrue="1">
      <formula>INDIRECT("E"&amp;ROW())="No Access install"</formula>
    </cfRule>
    <cfRule type="expression" dxfId="15118" priority="7129" stopIfTrue="1">
      <formula>INDIRECT("E"&amp;ROW())="No Access survey"</formula>
    </cfRule>
    <cfRule type="expression" dxfId="15117" priority="7130" stopIfTrue="1">
      <formula>INDIRECT("E"&amp;ROW())="NWR"</formula>
    </cfRule>
    <cfRule type="expression" dxfId="15116" priority="7131" stopIfTrue="1">
      <formula>INDIRECT("E"&amp;ROW())="Cancelled"</formula>
    </cfRule>
    <cfRule type="expression" dxfId="15115" priority="7132" stopIfTrue="1">
      <formula>INDIRECT("E"&amp;ROW())="On hold"</formula>
    </cfRule>
    <cfRule type="expression" dxfId="15114" priority="7133" stopIfTrue="1">
      <formula>INDIRECT("E"&amp;ROW())="Handed Over"</formula>
    </cfRule>
    <cfRule type="expression" dxfId="15113" priority="7134" stopIfTrue="1">
      <formula>INDIRECT("E"&amp;ROW())="Fitted"</formula>
    </cfRule>
    <cfRule type="expression" dxfId="15112" priority="7135" stopIfTrue="1">
      <formula>INDIRECT("E"&amp;ROW())="Booked to fit"</formula>
    </cfRule>
    <cfRule type="expression" dxfId="15111" priority="7136" stopIfTrue="1">
      <formula>INDIRECT("E"&amp;ROW())="Delivered To Depot/Container"</formula>
    </cfRule>
    <cfRule type="expression" dxfId="15110" priority="7137" stopIfTrue="1">
      <formula>INDIRECT("E"&amp;ROW())="Called Off"</formula>
    </cfRule>
    <cfRule type="expression" dxfId="15109" priority="7138" stopIfTrue="1">
      <formula>INDIRECT("E"&amp;ROW())="Await Client Approval"</formula>
    </cfRule>
    <cfRule type="expression" dxfId="15108" priority="7139" stopIfTrue="1">
      <formula>INDIRECT("E"&amp;ROW())="SCOPE SURVEY"</formula>
    </cfRule>
    <cfRule type="expression" dxfId="15107" priority="7140" stopIfTrue="1">
      <formula>INDIRECT("E"&amp;ROW())="Priced"</formula>
    </cfRule>
    <cfRule type="expression" dxfId="15106" priority="7141" stopIfTrue="1">
      <formula>INDIRECT("E"&amp;ROW())="Sent for pricing"</formula>
    </cfRule>
    <cfRule type="expression" dxfId="15105" priority="7142" stopIfTrue="1">
      <formula>INDIRECT("E"&amp;ROW())="Await"</formula>
    </cfRule>
    <cfRule type="expression" dxfId="15104" priority="7143" stopIfTrue="1">
      <formula>INDIRECT("E"&amp;ROW())="CLEANSED"</formula>
    </cfRule>
    <cfRule type="expression" dxfId="15103" priority="7144" stopIfTrue="1">
      <formula>INDIRECT("E"&amp;ROW())="PM TO CLEANSE"</formula>
    </cfRule>
    <cfRule type="expression" dxfId="15102" priority="7145" stopIfTrue="1">
      <formula>INDIRECT("E"&amp;ROW())="Survey Received"</formula>
    </cfRule>
    <cfRule type="expression" dxfId="15101" priority="7146" stopIfTrue="1">
      <formula>INDIRECT("E"&amp;ROW())="Survey Booked"</formula>
    </cfRule>
  </conditionalFormatting>
  <conditionalFormatting sqref="I897">
    <cfRule type="expression" dxfId="15100" priority="8947">
      <formula>INDIRECT("D"&amp;ROW())="Yes"</formula>
    </cfRule>
    <cfRule type="expression" dxfId="15099" priority="8948" stopIfTrue="1">
      <formula>INDIRECT("E"&amp;ROW())="Recall Required"</formula>
    </cfRule>
    <cfRule type="expression" dxfId="15098" priority="8949" stopIfTrue="1">
      <formula>INDIRECT("E"&amp;ROW())="Supply Only"</formula>
    </cfRule>
    <cfRule type="expression" dxfId="15097" priority="8950" stopIfTrue="1">
      <formula>INDIRECT("E"&amp;ROW())="Part Fitted"</formula>
    </cfRule>
    <cfRule type="expression" dxfId="15096" priority="8951" stopIfTrue="1">
      <formula>INDIRECT("E"&amp;ROW())="confirmed"</formula>
    </cfRule>
    <cfRule type="expression" dxfId="15095" priority="8952" stopIfTrue="1">
      <formula>INDIRECT("E"&amp;ROW())="Duplicate"</formula>
    </cfRule>
    <cfRule type="expression" dxfId="15094" priority="8953" stopIfTrue="1">
      <formula>INDIRECT("E"&amp;ROW())="Handed Back"</formula>
    </cfRule>
    <cfRule type="expression" dxfId="15093" priority="8954" stopIfTrue="1">
      <formula>INDIRECT("E"&amp;ROW())="Refusal"</formula>
    </cfRule>
    <cfRule type="expression" dxfId="15092" priority="8955" stopIfTrue="1">
      <formula>INDIRECT("E"&amp;ROW())="No Access install"</formula>
    </cfRule>
    <cfRule type="expression" dxfId="15091" priority="8956" stopIfTrue="1">
      <formula>INDIRECT("E"&amp;ROW())="No Access survey"</formula>
    </cfRule>
    <cfRule type="expression" dxfId="15090" priority="8957" stopIfTrue="1">
      <formula>INDIRECT("E"&amp;ROW())="NWR"</formula>
    </cfRule>
    <cfRule type="expression" dxfId="15089" priority="8958" stopIfTrue="1">
      <formula>INDIRECT("E"&amp;ROW())="Cancelled"</formula>
    </cfRule>
    <cfRule type="expression" dxfId="15088" priority="8959" stopIfTrue="1">
      <formula>INDIRECT("E"&amp;ROW())="On hold"</formula>
    </cfRule>
    <cfRule type="expression" dxfId="15087" priority="8960" stopIfTrue="1">
      <formula>INDIRECT("E"&amp;ROW())="Handed Over"</formula>
    </cfRule>
    <cfRule type="expression" dxfId="15086" priority="8961" stopIfTrue="1">
      <formula>INDIRECT("E"&amp;ROW())="Fitted"</formula>
    </cfRule>
    <cfRule type="expression" dxfId="15085" priority="8962" stopIfTrue="1">
      <formula>INDIRECT("E"&amp;ROW())="Booked to fit"</formula>
    </cfRule>
    <cfRule type="expression" dxfId="15084" priority="8963" stopIfTrue="1">
      <formula>INDIRECT("E"&amp;ROW())="Delivered To Depot/Container"</formula>
    </cfRule>
    <cfRule type="expression" dxfId="15083" priority="8964" stopIfTrue="1">
      <formula>INDIRECT("E"&amp;ROW())="Called Off"</formula>
    </cfRule>
    <cfRule type="expression" dxfId="15082" priority="8965" stopIfTrue="1">
      <formula>INDIRECT("E"&amp;ROW())="Await Client Approval"</formula>
    </cfRule>
    <cfRule type="expression" dxfId="15081" priority="8966" stopIfTrue="1">
      <formula>INDIRECT("E"&amp;ROW())="SCOPE SURVEY"</formula>
    </cfRule>
    <cfRule type="expression" dxfId="15080" priority="8967" stopIfTrue="1">
      <formula>INDIRECT("E"&amp;ROW())="Priced"</formula>
    </cfRule>
    <cfRule type="expression" dxfId="15079" priority="8968" stopIfTrue="1">
      <formula>INDIRECT("E"&amp;ROW())="Sent for pricing"</formula>
    </cfRule>
    <cfRule type="expression" dxfId="15078" priority="8969" stopIfTrue="1">
      <formula>INDIRECT("E"&amp;ROW())="Await"</formula>
    </cfRule>
    <cfRule type="expression" dxfId="15077" priority="8970" stopIfTrue="1">
      <formula>INDIRECT("E"&amp;ROW())="CLEANSED"</formula>
    </cfRule>
    <cfRule type="expression" dxfId="15076" priority="8971" stopIfTrue="1">
      <formula>INDIRECT("E"&amp;ROW())="PM TO CLEANSE"</formula>
    </cfRule>
    <cfRule type="expression" dxfId="15075" priority="8972" stopIfTrue="1">
      <formula>INDIRECT("E"&amp;ROW())="Survey Received"</formula>
    </cfRule>
    <cfRule type="expression" dxfId="15074" priority="8973" stopIfTrue="1">
      <formula>INDIRECT("E"&amp;ROW())="Survey Booked"</formula>
    </cfRule>
    <cfRule type="expression" dxfId="15073" priority="8974" stopIfTrue="1">
      <formula>INDIRECT("E"&amp;ROW())="Recall Required"</formula>
    </cfRule>
    <cfRule type="expression" dxfId="15072" priority="8975" stopIfTrue="1">
      <formula>INDIRECT("E"&amp;ROW())="Supply Only"</formula>
    </cfRule>
    <cfRule type="expression" dxfId="15071" priority="8976" stopIfTrue="1">
      <formula>INDIRECT("E"&amp;ROW())="Part Fitted"</formula>
    </cfRule>
    <cfRule type="expression" dxfId="15070" priority="8977" stopIfTrue="1">
      <formula>INDIRECT("E"&amp;ROW())="confirmed"</formula>
    </cfRule>
    <cfRule type="expression" dxfId="15069" priority="8978" stopIfTrue="1">
      <formula>INDIRECT("E"&amp;ROW())="Duplicate"</formula>
    </cfRule>
    <cfRule type="expression" dxfId="15068" priority="8979" stopIfTrue="1">
      <formula>INDIRECT("E"&amp;ROW())="Handed Back"</formula>
    </cfRule>
    <cfRule type="expression" dxfId="15067" priority="8980" stopIfTrue="1">
      <formula>INDIRECT("E"&amp;ROW())="Refusal"</formula>
    </cfRule>
    <cfRule type="expression" dxfId="15066" priority="8981" stopIfTrue="1">
      <formula>INDIRECT("E"&amp;ROW())="No Access install"</formula>
    </cfRule>
    <cfRule type="expression" dxfId="15065" priority="8982" stopIfTrue="1">
      <formula>INDIRECT("E"&amp;ROW())="No Access survey"</formula>
    </cfRule>
    <cfRule type="expression" dxfId="15064" priority="8983" stopIfTrue="1">
      <formula>INDIRECT("E"&amp;ROW())="NWR"</formula>
    </cfRule>
    <cfRule type="expression" dxfId="15063" priority="8984" stopIfTrue="1">
      <formula>INDIRECT("E"&amp;ROW())="Cancelled"</formula>
    </cfRule>
    <cfRule type="expression" dxfId="15062" priority="8985" stopIfTrue="1">
      <formula>INDIRECT("E"&amp;ROW())="On hold"</formula>
    </cfRule>
    <cfRule type="expression" dxfId="15061" priority="8986" stopIfTrue="1">
      <formula>INDIRECT("E"&amp;ROW())="Handed Over"</formula>
    </cfRule>
    <cfRule type="expression" dxfId="15060" priority="8987" stopIfTrue="1">
      <formula>INDIRECT("E"&amp;ROW())="Fitted"</formula>
    </cfRule>
    <cfRule type="expression" dxfId="15059" priority="8988" stopIfTrue="1">
      <formula>INDIRECT("E"&amp;ROW())="Booked to fit"</formula>
    </cfRule>
    <cfRule type="expression" dxfId="15058" priority="8989" stopIfTrue="1">
      <formula>INDIRECT("E"&amp;ROW())="Delivered To Depot/Container"</formula>
    </cfRule>
    <cfRule type="expression" dxfId="15057" priority="8990" stopIfTrue="1">
      <formula>INDIRECT("E"&amp;ROW())="Called Off"</formula>
    </cfRule>
    <cfRule type="expression" dxfId="15056" priority="8991" stopIfTrue="1">
      <formula>INDIRECT("E"&amp;ROW())="Await Client Approval"</formula>
    </cfRule>
    <cfRule type="expression" dxfId="15055" priority="8992" stopIfTrue="1">
      <formula>INDIRECT("E"&amp;ROW())="SCOPE SURVEY"</formula>
    </cfRule>
    <cfRule type="expression" dxfId="15054" priority="8993" stopIfTrue="1">
      <formula>INDIRECT("E"&amp;ROW())="Priced"</formula>
    </cfRule>
    <cfRule type="expression" dxfId="15053" priority="8994" stopIfTrue="1">
      <formula>INDIRECT("E"&amp;ROW())="Sent for pricing"</formula>
    </cfRule>
    <cfRule type="expression" dxfId="15052" priority="8995" stopIfTrue="1">
      <formula>INDIRECT("E"&amp;ROW())="Await"</formula>
    </cfRule>
    <cfRule type="expression" dxfId="15051" priority="8996" stopIfTrue="1">
      <formula>INDIRECT("E"&amp;ROW())="CLEANSED"</formula>
    </cfRule>
    <cfRule type="expression" dxfId="15050" priority="8997" stopIfTrue="1">
      <formula>INDIRECT("E"&amp;ROW())="PM TO CLEANSE"</formula>
    </cfRule>
    <cfRule type="expression" dxfId="15049" priority="8998" stopIfTrue="1">
      <formula>INDIRECT("E"&amp;ROW())="Survey Received"</formula>
    </cfRule>
    <cfRule type="expression" dxfId="15048" priority="8999" stopIfTrue="1">
      <formula>INDIRECT("E"&amp;ROW())="Survey Booked"</formula>
    </cfRule>
  </conditionalFormatting>
  <conditionalFormatting sqref="I897:I902">
    <cfRule type="expression" dxfId="15047" priority="9000">
      <formula>INDIRECT("D"&amp;ROW())="Yes"</formula>
    </cfRule>
  </conditionalFormatting>
  <conditionalFormatting sqref="I898:I902">
    <cfRule type="expression" dxfId="15046" priority="9001" stopIfTrue="1">
      <formula>INDIRECT("E"&amp;ROW())="Recall Required"</formula>
    </cfRule>
    <cfRule type="expression" dxfId="15045" priority="9002" stopIfTrue="1">
      <formula>INDIRECT("E"&amp;ROW())="Supply Only"</formula>
    </cfRule>
    <cfRule type="expression" dxfId="15044" priority="9003" stopIfTrue="1">
      <formula>INDIRECT("E"&amp;ROW())="Part Fitted"</formula>
    </cfRule>
    <cfRule type="expression" dxfId="15043" priority="9004" stopIfTrue="1">
      <formula>INDIRECT("E"&amp;ROW())="confirmed"</formula>
    </cfRule>
    <cfRule type="expression" dxfId="15042" priority="9005" stopIfTrue="1">
      <formula>INDIRECT("E"&amp;ROW())="Duplicate"</formula>
    </cfRule>
    <cfRule type="expression" dxfId="15041" priority="9006" stopIfTrue="1">
      <formula>INDIRECT("E"&amp;ROW())="Handed Back"</formula>
    </cfRule>
    <cfRule type="expression" dxfId="15040" priority="9007" stopIfTrue="1">
      <formula>INDIRECT("E"&amp;ROW())="Refusal"</formula>
    </cfRule>
    <cfRule type="expression" dxfId="15039" priority="9008" stopIfTrue="1">
      <formula>INDIRECT("E"&amp;ROW())="No Access install"</formula>
    </cfRule>
    <cfRule type="expression" dxfId="15038" priority="9009" stopIfTrue="1">
      <formula>INDIRECT("E"&amp;ROW())="No Access survey"</formula>
    </cfRule>
    <cfRule type="expression" dxfId="15037" priority="9010" stopIfTrue="1">
      <formula>INDIRECT("E"&amp;ROW())="NWR"</formula>
    </cfRule>
    <cfRule type="expression" dxfId="15036" priority="9011" stopIfTrue="1">
      <formula>INDIRECT("E"&amp;ROW())="Cancelled"</formula>
    </cfRule>
    <cfRule type="expression" dxfId="15035" priority="9012" stopIfTrue="1">
      <formula>INDIRECT("E"&amp;ROW())="On hold"</formula>
    </cfRule>
    <cfRule type="expression" dxfId="15034" priority="9013" stopIfTrue="1">
      <formula>INDIRECT("E"&amp;ROW())="Handed Over"</formula>
    </cfRule>
    <cfRule type="expression" dxfId="15033" priority="9014" stopIfTrue="1">
      <formula>INDIRECT("E"&amp;ROW())="Fitted"</formula>
    </cfRule>
    <cfRule type="expression" dxfId="15032" priority="9015" stopIfTrue="1">
      <formula>INDIRECT("E"&amp;ROW())="Booked to fit"</formula>
    </cfRule>
    <cfRule type="expression" dxfId="15031" priority="9016" stopIfTrue="1">
      <formula>INDIRECT("E"&amp;ROW())="Delivered To Depot/Container"</formula>
    </cfRule>
    <cfRule type="expression" dxfId="15030" priority="9017" stopIfTrue="1">
      <formula>INDIRECT("E"&amp;ROW())="Called Off"</formula>
    </cfRule>
    <cfRule type="expression" dxfId="15029" priority="9018" stopIfTrue="1">
      <formula>INDIRECT("E"&amp;ROW())="Await Client Approval"</formula>
    </cfRule>
    <cfRule type="expression" dxfId="15028" priority="9019" stopIfTrue="1">
      <formula>INDIRECT("E"&amp;ROW())="SCOPE SURVEY"</formula>
    </cfRule>
    <cfRule type="expression" dxfId="15027" priority="9020" stopIfTrue="1">
      <formula>INDIRECT("E"&amp;ROW())="Priced"</formula>
    </cfRule>
    <cfRule type="expression" dxfId="15026" priority="9021" stopIfTrue="1">
      <formula>INDIRECT("E"&amp;ROW())="Sent for pricing"</formula>
    </cfRule>
    <cfRule type="expression" dxfId="15025" priority="9022" stopIfTrue="1">
      <formula>INDIRECT("E"&amp;ROW())="Await"</formula>
    </cfRule>
    <cfRule type="expression" dxfId="15024" priority="9023" stopIfTrue="1">
      <formula>INDIRECT("E"&amp;ROW())="CLEANSED"</formula>
    </cfRule>
    <cfRule type="expression" dxfId="15023" priority="9024" stopIfTrue="1">
      <formula>INDIRECT("E"&amp;ROW())="PM TO CLEANSE"</formula>
    </cfRule>
    <cfRule type="expression" dxfId="15022" priority="9025" stopIfTrue="1">
      <formula>INDIRECT("E"&amp;ROW())="Survey Received"</formula>
    </cfRule>
    <cfRule type="expression" dxfId="15021" priority="9026" stopIfTrue="1">
      <formula>INDIRECT("E"&amp;ROW())="Survey Booked"</formula>
    </cfRule>
    <cfRule type="expression" dxfId="15020" priority="9027" stopIfTrue="1">
      <formula>INDIRECT("E"&amp;ROW())="Recall Required"</formula>
    </cfRule>
    <cfRule type="expression" dxfId="15019" priority="9028" stopIfTrue="1">
      <formula>INDIRECT("E"&amp;ROW())="Supply Only"</formula>
    </cfRule>
    <cfRule type="expression" dxfId="15018" priority="9029" stopIfTrue="1">
      <formula>INDIRECT("E"&amp;ROW())="Part Fitted"</formula>
    </cfRule>
    <cfRule type="expression" dxfId="15017" priority="9030" stopIfTrue="1">
      <formula>INDIRECT("E"&amp;ROW())="confirmed"</formula>
    </cfRule>
    <cfRule type="expression" dxfId="15016" priority="9031" stopIfTrue="1">
      <formula>INDIRECT("E"&amp;ROW())="Duplicate"</formula>
    </cfRule>
    <cfRule type="expression" dxfId="15015" priority="9032" stopIfTrue="1">
      <formula>INDIRECT("E"&amp;ROW())="Handed Back"</formula>
    </cfRule>
    <cfRule type="expression" dxfId="15014" priority="9033" stopIfTrue="1">
      <formula>INDIRECT("E"&amp;ROW())="Refusal"</formula>
    </cfRule>
    <cfRule type="expression" dxfId="15013" priority="9034" stopIfTrue="1">
      <formula>INDIRECT("E"&amp;ROW())="No Access install"</formula>
    </cfRule>
    <cfRule type="expression" dxfId="15012" priority="9035" stopIfTrue="1">
      <formula>INDIRECT("E"&amp;ROW())="No Access survey"</formula>
    </cfRule>
    <cfRule type="expression" dxfId="15011" priority="9036" stopIfTrue="1">
      <formula>INDIRECT("E"&amp;ROW())="NWR"</formula>
    </cfRule>
    <cfRule type="expression" dxfId="15010" priority="9037" stopIfTrue="1">
      <formula>INDIRECT("E"&amp;ROW())="Cancelled"</formula>
    </cfRule>
    <cfRule type="expression" dxfId="15009" priority="9038" stopIfTrue="1">
      <formula>INDIRECT("E"&amp;ROW())="On hold"</formula>
    </cfRule>
    <cfRule type="expression" dxfId="15008" priority="9039" stopIfTrue="1">
      <formula>INDIRECT("E"&amp;ROW())="Handed Over"</formula>
    </cfRule>
    <cfRule type="expression" dxfId="15007" priority="9040" stopIfTrue="1">
      <formula>INDIRECT("E"&amp;ROW())="Fitted"</formula>
    </cfRule>
    <cfRule type="expression" dxfId="15006" priority="9041" stopIfTrue="1">
      <formula>INDIRECT("E"&amp;ROW())="Booked to fit"</formula>
    </cfRule>
    <cfRule type="expression" dxfId="15005" priority="9042" stopIfTrue="1">
      <formula>INDIRECT("E"&amp;ROW())="Delivered To Depot/Container"</formula>
    </cfRule>
    <cfRule type="expression" dxfId="15004" priority="9043" stopIfTrue="1">
      <formula>INDIRECT("E"&amp;ROW())="Called Off"</formula>
    </cfRule>
    <cfRule type="expression" dxfId="15003" priority="9044" stopIfTrue="1">
      <formula>INDIRECT("E"&amp;ROW())="Await Client Approval"</formula>
    </cfRule>
    <cfRule type="expression" dxfId="15002" priority="9045" stopIfTrue="1">
      <formula>INDIRECT("E"&amp;ROW())="SCOPE SURVEY"</formula>
    </cfRule>
    <cfRule type="expression" dxfId="15001" priority="9046" stopIfTrue="1">
      <formula>INDIRECT("E"&amp;ROW())="Priced"</formula>
    </cfRule>
    <cfRule type="expression" dxfId="15000" priority="9047" stopIfTrue="1">
      <formula>INDIRECT("E"&amp;ROW())="Sent for pricing"</formula>
    </cfRule>
    <cfRule type="expression" dxfId="14999" priority="9048" stopIfTrue="1">
      <formula>INDIRECT("E"&amp;ROW())="Await"</formula>
    </cfRule>
    <cfRule type="expression" dxfId="14998" priority="9049" stopIfTrue="1">
      <formula>INDIRECT("E"&amp;ROW())="CLEANSED"</formula>
    </cfRule>
    <cfRule type="expression" dxfId="14997" priority="9050" stopIfTrue="1">
      <formula>INDIRECT("E"&amp;ROW())="PM TO CLEANSE"</formula>
    </cfRule>
    <cfRule type="expression" dxfId="14996" priority="9051" stopIfTrue="1">
      <formula>INDIRECT("E"&amp;ROW())="Survey Received"</formula>
    </cfRule>
    <cfRule type="expression" dxfId="14995" priority="9052" stopIfTrue="1">
      <formula>INDIRECT("E"&amp;ROW())="Survey Booked"</formula>
    </cfRule>
    <cfRule type="expression" dxfId="14994" priority="9053">
      <formula>INDIRECT("D"&amp;ROW())="Yes"</formula>
    </cfRule>
  </conditionalFormatting>
  <conditionalFormatting sqref="I921 I508:I513">
    <cfRule type="expression" dxfId="14993" priority="15113">
      <formula>INDIRECT("D"&amp;ROW())="Yes"</formula>
    </cfRule>
  </conditionalFormatting>
  <conditionalFormatting sqref="I922:I923">
    <cfRule type="expression" dxfId="14992" priority="7657">
      <formula>INDIRECT("D"&amp;ROW())="Yes"</formula>
    </cfRule>
    <cfRule type="expression" dxfId="14991" priority="7658" stopIfTrue="1">
      <formula>INDIRECT("E"&amp;ROW())="Recall Required"</formula>
    </cfRule>
    <cfRule type="expression" dxfId="14990" priority="7659" stopIfTrue="1">
      <formula>INDIRECT("E"&amp;ROW())="Supply Only"</formula>
    </cfRule>
    <cfRule type="expression" dxfId="14989" priority="7660" stopIfTrue="1">
      <formula>INDIRECT("E"&amp;ROW())="Part Fitted"</formula>
    </cfRule>
    <cfRule type="expression" dxfId="14988" priority="7661" stopIfTrue="1">
      <formula>INDIRECT("E"&amp;ROW())="confirmed"</formula>
    </cfRule>
    <cfRule type="expression" dxfId="14987" priority="7662" stopIfTrue="1">
      <formula>INDIRECT("E"&amp;ROW())="Duplicate"</formula>
    </cfRule>
    <cfRule type="expression" dxfId="14986" priority="7663" stopIfTrue="1">
      <formula>INDIRECT("E"&amp;ROW())="Handed Back"</formula>
    </cfRule>
    <cfRule type="expression" dxfId="14985" priority="7664" stopIfTrue="1">
      <formula>INDIRECT("E"&amp;ROW())="Refusal"</formula>
    </cfRule>
    <cfRule type="expression" dxfId="14984" priority="7665" stopIfTrue="1">
      <formula>INDIRECT("E"&amp;ROW())="No Access install"</formula>
    </cfRule>
    <cfRule type="expression" dxfId="14983" priority="7666" stopIfTrue="1">
      <formula>INDIRECT("E"&amp;ROW())="No Access survey"</formula>
    </cfRule>
    <cfRule type="expression" dxfId="14982" priority="7667" stopIfTrue="1">
      <formula>INDIRECT("E"&amp;ROW())="NWR"</formula>
    </cfRule>
    <cfRule type="expression" dxfId="14981" priority="7668" stopIfTrue="1">
      <formula>INDIRECT("E"&amp;ROW())="Cancelled"</formula>
    </cfRule>
    <cfRule type="expression" dxfId="14980" priority="7669" stopIfTrue="1">
      <formula>INDIRECT("E"&amp;ROW())="On hold"</formula>
    </cfRule>
    <cfRule type="expression" dxfId="14979" priority="7670" stopIfTrue="1">
      <formula>INDIRECT("E"&amp;ROW())="Handed Over"</formula>
    </cfRule>
    <cfRule type="expression" dxfId="14978" priority="7671" stopIfTrue="1">
      <formula>INDIRECT("E"&amp;ROW())="Fitted"</formula>
    </cfRule>
    <cfRule type="expression" dxfId="14977" priority="7672" stopIfTrue="1">
      <formula>INDIRECT("E"&amp;ROW())="Booked to fit"</formula>
    </cfRule>
    <cfRule type="expression" dxfId="14976" priority="7673" stopIfTrue="1">
      <formula>INDIRECT("E"&amp;ROW())="Delivered To Depot/Container"</formula>
    </cfRule>
    <cfRule type="expression" dxfId="14975" priority="7674" stopIfTrue="1">
      <formula>INDIRECT("E"&amp;ROW())="Called Off"</formula>
    </cfRule>
    <cfRule type="expression" dxfId="14974" priority="7675" stopIfTrue="1">
      <formula>INDIRECT("E"&amp;ROW())="Await Client Approval"</formula>
    </cfRule>
    <cfRule type="expression" dxfId="14973" priority="7676" stopIfTrue="1">
      <formula>INDIRECT("E"&amp;ROW())="SCOPE SURVEY"</formula>
    </cfRule>
    <cfRule type="expression" dxfId="14972" priority="7677" stopIfTrue="1">
      <formula>INDIRECT("E"&amp;ROW())="Priced"</formula>
    </cfRule>
    <cfRule type="expression" dxfId="14971" priority="7678" stopIfTrue="1">
      <formula>INDIRECT("E"&amp;ROW())="Sent for pricing"</formula>
    </cfRule>
    <cfRule type="expression" dxfId="14970" priority="7679" stopIfTrue="1">
      <formula>INDIRECT("E"&amp;ROW())="Await"</formula>
    </cfRule>
    <cfRule type="expression" dxfId="14969" priority="7680" stopIfTrue="1">
      <formula>INDIRECT("E"&amp;ROW())="CLEANSED"</formula>
    </cfRule>
    <cfRule type="expression" dxfId="14968" priority="7681" stopIfTrue="1">
      <formula>INDIRECT("E"&amp;ROW())="PM TO CLEANSE"</formula>
    </cfRule>
    <cfRule type="expression" dxfId="14967" priority="7682" stopIfTrue="1">
      <formula>INDIRECT("E"&amp;ROW())="Survey Received"</formula>
    </cfRule>
    <cfRule type="expression" dxfId="14966" priority="7683" stopIfTrue="1">
      <formula>INDIRECT("E"&amp;ROW())="Survey Booked"</formula>
    </cfRule>
    <cfRule type="expression" dxfId="14965" priority="7684" stopIfTrue="1">
      <formula>INDIRECT("E"&amp;ROW())="Recall Required"</formula>
    </cfRule>
    <cfRule type="expression" dxfId="14964" priority="7685" stopIfTrue="1">
      <formula>INDIRECT("E"&amp;ROW())="Supply Only"</formula>
    </cfRule>
    <cfRule type="expression" dxfId="14963" priority="7686" stopIfTrue="1">
      <formula>INDIRECT("E"&amp;ROW())="Part Fitted"</formula>
    </cfRule>
    <cfRule type="expression" dxfId="14962" priority="7687" stopIfTrue="1">
      <formula>INDIRECT("E"&amp;ROW())="confirmed"</formula>
    </cfRule>
    <cfRule type="expression" dxfId="14961" priority="7688" stopIfTrue="1">
      <formula>INDIRECT("E"&amp;ROW())="Duplicate"</formula>
    </cfRule>
    <cfRule type="expression" dxfId="14960" priority="7689" stopIfTrue="1">
      <formula>INDIRECT("E"&amp;ROW())="Handed Back"</formula>
    </cfRule>
    <cfRule type="expression" dxfId="14959" priority="7690" stopIfTrue="1">
      <formula>INDIRECT("E"&amp;ROW())="Refusal"</formula>
    </cfRule>
    <cfRule type="expression" dxfId="14958" priority="7691" stopIfTrue="1">
      <formula>INDIRECT("E"&amp;ROW())="No Access install"</formula>
    </cfRule>
    <cfRule type="expression" dxfId="14957" priority="7692" stopIfTrue="1">
      <formula>INDIRECT("E"&amp;ROW())="No Access survey"</formula>
    </cfRule>
    <cfRule type="expression" dxfId="14956" priority="7693" stopIfTrue="1">
      <formula>INDIRECT("E"&amp;ROW())="NWR"</formula>
    </cfRule>
    <cfRule type="expression" dxfId="14955" priority="7694" stopIfTrue="1">
      <formula>INDIRECT("E"&amp;ROW())="Cancelled"</formula>
    </cfRule>
    <cfRule type="expression" dxfId="14954" priority="7695" stopIfTrue="1">
      <formula>INDIRECT("E"&amp;ROW())="On hold"</formula>
    </cfRule>
    <cfRule type="expression" dxfId="14953" priority="7696" stopIfTrue="1">
      <formula>INDIRECT("E"&amp;ROW())="Handed Over"</formula>
    </cfRule>
    <cfRule type="expression" dxfId="14952" priority="7697" stopIfTrue="1">
      <formula>INDIRECT("E"&amp;ROW())="Fitted"</formula>
    </cfRule>
    <cfRule type="expression" dxfId="14951" priority="7698" stopIfTrue="1">
      <formula>INDIRECT("E"&amp;ROW())="Booked to fit"</formula>
    </cfRule>
    <cfRule type="expression" dxfId="14950" priority="7699" stopIfTrue="1">
      <formula>INDIRECT("E"&amp;ROW())="Delivered To Depot/Container"</formula>
    </cfRule>
    <cfRule type="expression" dxfId="14949" priority="7700" stopIfTrue="1">
      <formula>INDIRECT("E"&amp;ROW())="Called Off"</formula>
    </cfRule>
    <cfRule type="expression" dxfId="14948" priority="7701" stopIfTrue="1">
      <formula>INDIRECT("E"&amp;ROW())="Await Client Approval"</formula>
    </cfRule>
    <cfRule type="expression" dxfId="14947" priority="7702" stopIfTrue="1">
      <formula>INDIRECT("E"&amp;ROW())="SCOPE SURVEY"</formula>
    </cfRule>
    <cfRule type="expression" dxfId="14946" priority="7703" stopIfTrue="1">
      <formula>INDIRECT("E"&amp;ROW())="Priced"</formula>
    </cfRule>
    <cfRule type="expression" dxfId="14945" priority="7704" stopIfTrue="1">
      <formula>INDIRECT("E"&amp;ROW())="Sent for pricing"</formula>
    </cfRule>
    <cfRule type="expression" dxfId="14944" priority="7705" stopIfTrue="1">
      <formula>INDIRECT("E"&amp;ROW())="Await"</formula>
    </cfRule>
    <cfRule type="expression" dxfId="14943" priority="7706" stopIfTrue="1">
      <formula>INDIRECT("E"&amp;ROW())="CLEANSED"</formula>
    </cfRule>
    <cfRule type="expression" dxfId="14942" priority="7707" stopIfTrue="1">
      <formula>INDIRECT("E"&amp;ROW())="PM TO CLEANSE"</formula>
    </cfRule>
    <cfRule type="expression" dxfId="14941" priority="7708" stopIfTrue="1">
      <formula>INDIRECT("E"&amp;ROW())="Survey Received"</formula>
    </cfRule>
    <cfRule type="expression" dxfId="14940" priority="7709" stopIfTrue="1">
      <formula>INDIRECT("E"&amp;ROW())="Survey Booked"</formula>
    </cfRule>
  </conditionalFormatting>
  <conditionalFormatting sqref="I922:I924">
    <cfRule type="expression" dxfId="14939" priority="7710">
      <formula>INDIRECT("D"&amp;ROW())="Yes"</formula>
    </cfRule>
  </conditionalFormatting>
  <conditionalFormatting sqref="I924">
    <cfRule type="expression" dxfId="14938" priority="7874" stopIfTrue="1">
      <formula>INDIRECT("E"&amp;ROW())="Recall Required"</formula>
    </cfRule>
    <cfRule type="expression" dxfId="14937" priority="7875" stopIfTrue="1">
      <formula>INDIRECT("E"&amp;ROW())="Supply Only"</formula>
    </cfRule>
    <cfRule type="expression" dxfId="14936" priority="7876" stopIfTrue="1">
      <formula>INDIRECT("E"&amp;ROW())="Part Fitted"</formula>
    </cfRule>
    <cfRule type="expression" dxfId="14935" priority="7877" stopIfTrue="1">
      <formula>INDIRECT("E"&amp;ROW())="confirmed"</formula>
    </cfRule>
    <cfRule type="expression" dxfId="14934" priority="7878" stopIfTrue="1">
      <formula>INDIRECT("E"&amp;ROW())="Duplicate"</formula>
    </cfRule>
    <cfRule type="expression" dxfId="14933" priority="7879" stopIfTrue="1">
      <formula>INDIRECT("E"&amp;ROW())="Handed Back"</formula>
    </cfRule>
    <cfRule type="expression" dxfId="14932" priority="7880" stopIfTrue="1">
      <formula>INDIRECT("E"&amp;ROW())="Refusal"</formula>
    </cfRule>
    <cfRule type="expression" dxfId="14931" priority="7881" stopIfTrue="1">
      <formula>INDIRECT("E"&amp;ROW())="No Access install"</formula>
    </cfRule>
    <cfRule type="expression" dxfId="14930" priority="7882" stopIfTrue="1">
      <formula>INDIRECT("E"&amp;ROW())="No Access survey"</formula>
    </cfRule>
    <cfRule type="expression" dxfId="14929" priority="7883" stopIfTrue="1">
      <formula>INDIRECT("E"&amp;ROW())="NWR"</formula>
    </cfRule>
    <cfRule type="expression" dxfId="14928" priority="7884" stopIfTrue="1">
      <formula>INDIRECT("E"&amp;ROW())="Cancelled"</formula>
    </cfRule>
    <cfRule type="expression" dxfId="14927" priority="7885" stopIfTrue="1">
      <formula>INDIRECT("E"&amp;ROW())="On hold"</formula>
    </cfRule>
    <cfRule type="expression" dxfId="14926" priority="7886" stopIfTrue="1">
      <formula>INDIRECT("E"&amp;ROW())="Handed Over"</formula>
    </cfRule>
    <cfRule type="expression" dxfId="14925" priority="7887" stopIfTrue="1">
      <formula>INDIRECT("E"&amp;ROW())="Fitted"</formula>
    </cfRule>
    <cfRule type="expression" dxfId="14924" priority="7888" stopIfTrue="1">
      <formula>INDIRECT("E"&amp;ROW())="Booked to fit"</formula>
    </cfRule>
    <cfRule type="expression" dxfId="14923" priority="7889" stopIfTrue="1">
      <formula>INDIRECT("E"&amp;ROW())="Delivered To Depot/Container"</formula>
    </cfRule>
    <cfRule type="expression" dxfId="14922" priority="7890" stopIfTrue="1">
      <formula>INDIRECT("E"&amp;ROW())="Called Off"</formula>
    </cfRule>
    <cfRule type="expression" dxfId="14921" priority="7891" stopIfTrue="1">
      <formula>INDIRECT("E"&amp;ROW())="Await Client Approval"</formula>
    </cfRule>
    <cfRule type="expression" dxfId="14920" priority="7892" stopIfTrue="1">
      <formula>INDIRECT("E"&amp;ROW())="SCOPE SURVEY"</formula>
    </cfRule>
    <cfRule type="expression" dxfId="14919" priority="7893" stopIfTrue="1">
      <formula>INDIRECT("E"&amp;ROW())="Priced"</formula>
    </cfRule>
    <cfRule type="expression" dxfId="14918" priority="7894" stopIfTrue="1">
      <formula>INDIRECT("E"&amp;ROW())="Sent for pricing"</formula>
    </cfRule>
    <cfRule type="expression" dxfId="14917" priority="7895" stopIfTrue="1">
      <formula>INDIRECT("E"&amp;ROW())="Await"</formula>
    </cfRule>
    <cfRule type="expression" dxfId="14916" priority="7896" stopIfTrue="1">
      <formula>INDIRECT("E"&amp;ROW())="CLEANSED"</formula>
    </cfRule>
    <cfRule type="expression" dxfId="14915" priority="7897" stopIfTrue="1">
      <formula>INDIRECT("E"&amp;ROW())="PM TO CLEANSE"</formula>
    </cfRule>
    <cfRule type="expression" dxfId="14914" priority="7898" stopIfTrue="1">
      <formula>INDIRECT("E"&amp;ROW())="Survey Received"</formula>
    </cfRule>
    <cfRule type="expression" dxfId="14913" priority="7899" stopIfTrue="1">
      <formula>INDIRECT("E"&amp;ROW())="Survey Booked"</formula>
    </cfRule>
    <cfRule type="expression" dxfId="14912" priority="7900" stopIfTrue="1">
      <formula>INDIRECT("E"&amp;ROW())="Recall Required"</formula>
    </cfRule>
    <cfRule type="expression" dxfId="14911" priority="7901" stopIfTrue="1">
      <formula>INDIRECT("E"&amp;ROW())="Supply Only"</formula>
    </cfRule>
    <cfRule type="expression" dxfId="14910" priority="7902" stopIfTrue="1">
      <formula>INDIRECT("E"&amp;ROW())="Part Fitted"</formula>
    </cfRule>
    <cfRule type="expression" dxfId="14909" priority="7903" stopIfTrue="1">
      <formula>INDIRECT("E"&amp;ROW())="confirmed"</formula>
    </cfRule>
    <cfRule type="expression" dxfId="14908" priority="7904" stopIfTrue="1">
      <formula>INDIRECT("E"&amp;ROW())="Duplicate"</formula>
    </cfRule>
    <cfRule type="expression" dxfId="14907" priority="7905" stopIfTrue="1">
      <formula>INDIRECT("E"&amp;ROW())="Handed Back"</formula>
    </cfRule>
    <cfRule type="expression" dxfId="14906" priority="7906" stopIfTrue="1">
      <formula>INDIRECT("E"&amp;ROW())="Refusal"</formula>
    </cfRule>
    <cfRule type="expression" dxfId="14905" priority="7907" stopIfTrue="1">
      <formula>INDIRECT("E"&amp;ROW())="No Access install"</formula>
    </cfRule>
    <cfRule type="expression" dxfId="14904" priority="7908" stopIfTrue="1">
      <formula>INDIRECT("E"&amp;ROW())="No Access survey"</formula>
    </cfRule>
    <cfRule type="expression" dxfId="14903" priority="7909" stopIfTrue="1">
      <formula>INDIRECT("E"&amp;ROW())="NWR"</formula>
    </cfRule>
    <cfRule type="expression" dxfId="14902" priority="7910" stopIfTrue="1">
      <formula>INDIRECT("E"&amp;ROW())="Cancelled"</formula>
    </cfRule>
    <cfRule type="expression" dxfId="14901" priority="7911" stopIfTrue="1">
      <formula>INDIRECT("E"&amp;ROW())="On hold"</formula>
    </cfRule>
    <cfRule type="expression" dxfId="14900" priority="7912" stopIfTrue="1">
      <formula>INDIRECT("E"&amp;ROW())="Handed Over"</formula>
    </cfRule>
    <cfRule type="expression" dxfId="14899" priority="7913" stopIfTrue="1">
      <formula>INDIRECT("E"&amp;ROW())="Fitted"</formula>
    </cfRule>
    <cfRule type="expression" dxfId="14898" priority="7914" stopIfTrue="1">
      <formula>INDIRECT("E"&amp;ROW())="Booked to fit"</formula>
    </cfRule>
    <cfRule type="expression" dxfId="14897" priority="7915" stopIfTrue="1">
      <formula>INDIRECT("E"&amp;ROW())="Delivered To Depot/Container"</formula>
    </cfRule>
    <cfRule type="expression" dxfId="14896" priority="7916" stopIfTrue="1">
      <formula>INDIRECT("E"&amp;ROW())="Called Off"</formula>
    </cfRule>
    <cfRule type="expression" dxfId="14895" priority="7917" stopIfTrue="1">
      <formula>INDIRECT("E"&amp;ROW())="Await Client Approval"</formula>
    </cfRule>
    <cfRule type="expression" dxfId="14894" priority="7918" stopIfTrue="1">
      <formula>INDIRECT("E"&amp;ROW())="SCOPE SURVEY"</formula>
    </cfRule>
    <cfRule type="expression" dxfId="14893" priority="7919" stopIfTrue="1">
      <formula>INDIRECT("E"&amp;ROW())="Priced"</formula>
    </cfRule>
    <cfRule type="expression" dxfId="14892" priority="7920" stopIfTrue="1">
      <formula>INDIRECT("E"&amp;ROW())="Sent for pricing"</formula>
    </cfRule>
    <cfRule type="expression" dxfId="14891" priority="7921" stopIfTrue="1">
      <formula>INDIRECT("E"&amp;ROW())="Await"</formula>
    </cfRule>
    <cfRule type="expression" dxfId="14890" priority="7922" stopIfTrue="1">
      <formula>INDIRECT("E"&amp;ROW())="CLEANSED"</formula>
    </cfRule>
    <cfRule type="expression" dxfId="14889" priority="7923" stopIfTrue="1">
      <formula>INDIRECT("E"&amp;ROW())="PM TO CLEANSE"</formula>
    </cfRule>
    <cfRule type="expression" dxfId="14888" priority="7924" stopIfTrue="1">
      <formula>INDIRECT("E"&amp;ROW())="Survey Received"</formula>
    </cfRule>
    <cfRule type="expression" dxfId="14887" priority="7925" stopIfTrue="1">
      <formula>INDIRECT("E"&amp;ROW())="Survey Booked"</formula>
    </cfRule>
    <cfRule type="expression" dxfId="14886" priority="7926">
      <formula>INDIRECT("D"&amp;ROW())="Yes"</formula>
    </cfRule>
  </conditionalFormatting>
  <conditionalFormatting sqref="I925:I926">
    <cfRule type="expression" dxfId="14885" priority="8706" stopIfTrue="1">
      <formula>INDIRECT("E"&amp;ROW())="Recall Required"</formula>
    </cfRule>
    <cfRule type="expression" dxfId="14884" priority="8707" stopIfTrue="1">
      <formula>INDIRECT("E"&amp;ROW())="Supply Only"</formula>
    </cfRule>
    <cfRule type="expression" dxfId="14883" priority="8708" stopIfTrue="1">
      <formula>INDIRECT("E"&amp;ROW())="Part Fitted"</formula>
    </cfRule>
    <cfRule type="expression" dxfId="14882" priority="8709" stopIfTrue="1">
      <formula>INDIRECT("E"&amp;ROW())="confirmed"</formula>
    </cfRule>
    <cfRule type="expression" dxfId="14881" priority="8710" stopIfTrue="1">
      <formula>INDIRECT("E"&amp;ROW())="Duplicate"</formula>
    </cfRule>
    <cfRule type="expression" dxfId="14880" priority="8711" stopIfTrue="1">
      <formula>INDIRECT("E"&amp;ROW())="Handed Back"</formula>
    </cfRule>
    <cfRule type="expression" dxfId="14879" priority="8712" stopIfTrue="1">
      <formula>INDIRECT("E"&amp;ROW())="Refusal"</formula>
    </cfRule>
    <cfRule type="expression" dxfId="14878" priority="8713" stopIfTrue="1">
      <formula>INDIRECT("E"&amp;ROW())="No Access install"</formula>
    </cfRule>
    <cfRule type="expression" dxfId="14877" priority="8714" stopIfTrue="1">
      <formula>INDIRECT("E"&amp;ROW())="No Access survey"</formula>
    </cfRule>
    <cfRule type="expression" dxfId="14876" priority="8715" stopIfTrue="1">
      <formula>INDIRECT("E"&amp;ROW())="NWR"</formula>
    </cfRule>
    <cfRule type="expression" dxfId="14875" priority="8716" stopIfTrue="1">
      <formula>INDIRECT("E"&amp;ROW())="Cancelled"</formula>
    </cfRule>
    <cfRule type="expression" dxfId="14874" priority="8717" stopIfTrue="1">
      <formula>INDIRECT("E"&amp;ROW())="On hold"</formula>
    </cfRule>
    <cfRule type="expression" dxfId="14873" priority="8718" stopIfTrue="1">
      <formula>INDIRECT("E"&amp;ROW())="Handed Over"</formula>
    </cfRule>
    <cfRule type="expression" dxfId="14872" priority="8719" stopIfTrue="1">
      <formula>INDIRECT("E"&amp;ROW())="Fitted"</formula>
    </cfRule>
    <cfRule type="expression" dxfId="14871" priority="8720" stopIfTrue="1">
      <formula>INDIRECT("E"&amp;ROW())="Booked to fit"</formula>
    </cfRule>
    <cfRule type="expression" dxfId="14870" priority="8721" stopIfTrue="1">
      <formula>INDIRECT("E"&amp;ROW())="Delivered To Depot/Container"</formula>
    </cfRule>
    <cfRule type="expression" dxfId="14869" priority="8722" stopIfTrue="1">
      <formula>INDIRECT("E"&amp;ROW())="Called Off"</formula>
    </cfRule>
    <cfRule type="expression" dxfId="14868" priority="8723" stopIfTrue="1">
      <formula>INDIRECT("E"&amp;ROW())="Await Client Approval"</formula>
    </cfRule>
    <cfRule type="expression" dxfId="14867" priority="8724" stopIfTrue="1">
      <formula>INDIRECT("E"&amp;ROW())="SCOPE SURVEY"</formula>
    </cfRule>
    <cfRule type="expression" dxfId="14866" priority="8725" stopIfTrue="1">
      <formula>INDIRECT("E"&amp;ROW())="Priced"</formula>
    </cfRule>
    <cfRule type="expression" dxfId="14865" priority="8726" stopIfTrue="1">
      <formula>INDIRECT("E"&amp;ROW())="Sent for pricing"</formula>
    </cfRule>
    <cfRule type="expression" dxfId="14864" priority="8727" stopIfTrue="1">
      <formula>INDIRECT("E"&amp;ROW())="Await"</formula>
    </cfRule>
    <cfRule type="expression" dxfId="14863" priority="8728" stopIfTrue="1">
      <formula>INDIRECT("E"&amp;ROW())="CLEANSED"</formula>
    </cfRule>
    <cfRule type="expression" dxfId="14862" priority="8729" stopIfTrue="1">
      <formula>INDIRECT("E"&amp;ROW())="PM TO CLEANSE"</formula>
    </cfRule>
    <cfRule type="expression" dxfId="14861" priority="8730" stopIfTrue="1">
      <formula>INDIRECT("E"&amp;ROW())="Survey Received"</formula>
    </cfRule>
    <cfRule type="expression" dxfId="14860" priority="8731" stopIfTrue="1">
      <formula>INDIRECT("E"&amp;ROW())="Survey Booked"</formula>
    </cfRule>
    <cfRule type="expression" dxfId="14859" priority="8732" stopIfTrue="1">
      <formula>INDIRECT("E"&amp;ROW())="Recall Required"</formula>
    </cfRule>
    <cfRule type="expression" dxfId="14858" priority="8733" stopIfTrue="1">
      <formula>INDIRECT("E"&amp;ROW())="Supply Only"</formula>
    </cfRule>
    <cfRule type="expression" dxfId="14857" priority="8734" stopIfTrue="1">
      <formula>INDIRECT("E"&amp;ROW())="Part Fitted"</formula>
    </cfRule>
    <cfRule type="expression" dxfId="14856" priority="8735" stopIfTrue="1">
      <formula>INDIRECT("E"&amp;ROW())="confirmed"</formula>
    </cfRule>
    <cfRule type="expression" dxfId="14855" priority="8736" stopIfTrue="1">
      <formula>INDIRECT("E"&amp;ROW())="Duplicate"</formula>
    </cfRule>
    <cfRule type="expression" dxfId="14854" priority="8737" stopIfTrue="1">
      <formula>INDIRECT("E"&amp;ROW())="Handed Back"</formula>
    </cfRule>
    <cfRule type="expression" dxfId="14853" priority="8738" stopIfTrue="1">
      <formula>INDIRECT("E"&amp;ROW())="Refusal"</formula>
    </cfRule>
    <cfRule type="expression" dxfId="14852" priority="8739" stopIfTrue="1">
      <formula>INDIRECT("E"&amp;ROW())="No Access install"</formula>
    </cfRule>
    <cfRule type="expression" dxfId="14851" priority="8740" stopIfTrue="1">
      <formula>INDIRECT("E"&amp;ROW())="No Access survey"</formula>
    </cfRule>
    <cfRule type="expression" dxfId="14850" priority="8741" stopIfTrue="1">
      <formula>INDIRECT("E"&amp;ROW())="NWR"</formula>
    </cfRule>
    <cfRule type="expression" dxfId="14849" priority="8742" stopIfTrue="1">
      <formula>INDIRECT("E"&amp;ROW())="Cancelled"</formula>
    </cfRule>
    <cfRule type="expression" dxfId="14848" priority="8743" stopIfTrue="1">
      <formula>INDIRECT("E"&amp;ROW())="On hold"</formula>
    </cfRule>
    <cfRule type="expression" dxfId="14847" priority="8744" stopIfTrue="1">
      <formula>INDIRECT("E"&amp;ROW())="Handed Over"</formula>
    </cfRule>
    <cfRule type="expression" dxfId="14846" priority="8745" stopIfTrue="1">
      <formula>INDIRECT("E"&amp;ROW())="Fitted"</formula>
    </cfRule>
    <cfRule type="expression" dxfId="14845" priority="8746" stopIfTrue="1">
      <formula>INDIRECT("E"&amp;ROW())="Booked to fit"</formula>
    </cfRule>
    <cfRule type="expression" dxfId="14844" priority="8747" stopIfTrue="1">
      <formula>INDIRECT("E"&amp;ROW())="Delivered To Depot/Container"</formula>
    </cfRule>
    <cfRule type="expression" dxfId="14843" priority="8748" stopIfTrue="1">
      <formula>INDIRECT("E"&amp;ROW())="Called Off"</formula>
    </cfRule>
    <cfRule type="expression" dxfId="14842" priority="8749" stopIfTrue="1">
      <formula>INDIRECT("E"&amp;ROW())="Await Client Approval"</formula>
    </cfRule>
    <cfRule type="expression" dxfId="14841" priority="8750" stopIfTrue="1">
      <formula>INDIRECT("E"&amp;ROW())="SCOPE SURVEY"</formula>
    </cfRule>
    <cfRule type="expression" dxfId="14840" priority="8751" stopIfTrue="1">
      <formula>INDIRECT("E"&amp;ROW())="Priced"</formula>
    </cfRule>
    <cfRule type="expression" dxfId="14839" priority="8752" stopIfTrue="1">
      <formula>INDIRECT("E"&amp;ROW())="Sent for pricing"</formula>
    </cfRule>
    <cfRule type="expression" dxfId="14838" priority="8753" stopIfTrue="1">
      <formula>INDIRECT("E"&amp;ROW())="Await"</formula>
    </cfRule>
    <cfRule type="expression" dxfId="14837" priority="8754" stopIfTrue="1">
      <formula>INDIRECT("E"&amp;ROW())="CLEANSED"</formula>
    </cfRule>
    <cfRule type="expression" dxfId="14836" priority="8755" stopIfTrue="1">
      <formula>INDIRECT("E"&amp;ROW())="PM TO CLEANSE"</formula>
    </cfRule>
    <cfRule type="expression" dxfId="14835" priority="8756" stopIfTrue="1">
      <formula>INDIRECT("E"&amp;ROW())="Survey Received"</formula>
    </cfRule>
    <cfRule type="expression" dxfId="14834" priority="8757" stopIfTrue="1">
      <formula>INDIRECT("E"&amp;ROW())="Survey Booked"</formula>
    </cfRule>
    <cfRule type="expression" dxfId="14833" priority="8758">
      <formula>INDIRECT("D"&amp;ROW())="Yes"</formula>
    </cfRule>
  </conditionalFormatting>
  <conditionalFormatting sqref="I926">
    <cfRule type="expression" dxfId="14832" priority="7765">
      <formula>INDIRECT("D"&amp;ROW())="Yes"</formula>
    </cfRule>
    <cfRule type="expression" dxfId="14831" priority="7766" stopIfTrue="1">
      <formula>INDIRECT("E"&amp;ROW())="Recall Required"</formula>
    </cfRule>
    <cfRule type="expression" dxfId="14830" priority="7767" stopIfTrue="1">
      <formula>INDIRECT("E"&amp;ROW())="Supply Only"</formula>
    </cfRule>
    <cfRule type="expression" dxfId="14829" priority="7768" stopIfTrue="1">
      <formula>INDIRECT("E"&amp;ROW())="Part Fitted"</formula>
    </cfRule>
    <cfRule type="expression" dxfId="14828" priority="7769" stopIfTrue="1">
      <formula>INDIRECT("E"&amp;ROW())="confirmed"</formula>
    </cfRule>
    <cfRule type="expression" dxfId="14827" priority="7770" stopIfTrue="1">
      <formula>INDIRECT("E"&amp;ROW())="Duplicate"</formula>
    </cfRule>
    <cfRule type="expression" dxfId="14826" priority="7771" stopIfTrue="1">
      <formula>INDIRECT("E"&amp;ROW())="Handed Back"</formula>
    </cfRule>
    <cfRule type="expression" dxfId="14825" priority="7772" stopIfTrue="1">
      <formula>INDIRECT("E"&amp;ROW())="Refusal"</formula>
    </cfRule>
    <cfRule type="expression" dxfId="14824" priority="7773" stopIfTrue="1">
      <formula>INDIRECT("E"&amp;ROW())="No Access install"</formula>
    </cfRule>
    <cfRule type="expression" dxfId="14823" priority="7774" stopIfTrue="1">
      <formula>INDIRECT("E"&amp;ROW())="No Access survey"</formula>
    </cfRule>
    <cfRule type="expression" dxfId="14822" priority="7775" stopIfTrue="1">
      <formula>INDIRECT("E"&amp;ROW())="NWR"</formula>
    </cfRule>
    <cfRule type="expression" dxfId="14821" priority="7776" stopIfTrue="1">
      <formula>INDIRECT("E"&amp;ROW())="Cancelled"</formula>
    </cfRule>
    <cfRule type="expression" dxfId="14820" priority="7777" stopIfTrue="1">
      <formula>INDIRECT("E"&amp;ROW())="On hold"</formula>
    </cfRule>
    <cfRule type="expression" dxfId="14819" priority="7778" stopIfTrue="1">
      <formula>INDIRECT("E"&amp;ROW())="Handed Over"</formula>
    </cfRule>
    <cfRule type="expression" dxfId="14818" priority="7779" stopIfTrue="1">
      <formula>INDIRECT("E"&amp;ROW())="Fitted"</formula>
    </cfRule>
    <cfRule type="expression" dxfId="14817" priority="7780" stopIfTrue="1">
      <formula>INDIRECT("E"&amp;ROW())="Booked to fit"</formula>
    </cfRule>
    <cfRule type="expression" dxfId="14816" priority="7781" stopIfTrue="1">
      <formula>INDIRECT("E"&amp;ROW())="Delivered To Depot/Container"</formula>
    </cfRule>
    <cfRule type="expression" dxfId="14815" priority="7782" stopIfTrue="1">
      <formula>INDIRECT("E"&amp;ROW())="Called Off"</formula>
    </cfRule>
    <cfRule type="expression" dxfId="14814" priority="7783" stopIfTrue="1">
      <formula>INDIRECT("E"&amp;ROW())="Await Client Approval"</formula>
    </cfRule>
    <cfRule type="expression" dxfId="14813" priority="7784" stopIfTrue="1">
      <formula>INDIRECT("E"&amp;ROW())="SCOPE SURVEY"</formula>
    </cfRule>
    <cfRule type="expression" dxfId="14812" priority="7785" stopIfTrue="1">
      <formula>INDIRECT("E"&amp;ROW())="Priced"</formula>
    </cfRule>
    <cfRule type="expression" dxfId="14811" priority="7786" stopIfTrue="1">
      <formula>INDIRECT("E"&amp;ROW())="Sent for pricing"</formula>
    </cfRule>
    <cfRule type="expression" dxfId="14810" priority="7787" stopIfTrue="1">
      <formula>INDIRECT("E"&amp;ROW())="Await"</formula>
    </cfRule>
    <cfRule type="expression" dxfId="14809" priority="7788" stopIfTrue="1">
      <formula>INDIRECT("E"&amp;ROW())="CLEANSED"</formula>
    </cfRule>
    <cfRule type="expression" dxfId="14808" priority="7789" stopIfTrue="1">
      <formula>INDIRECT("E"&amp;ROW())="PM TO CLEANSE"</formula>
    </cfRule>
    <cfRule type="expression" dxfId="14807" priority="7790" stopIfTrue="1">
      <formula>INDIRECT("E"&amp;ROW())="Survey Received"</formula>
    </cfRule>
    <cfRule type="expression" dxfId="14806" priority="7791" stopIfTrue="1">
      <formula>INDIRECT("E"&amp;ROW())="Survey Booked"</formula>
    </cfRule>
    <cfRule type="expression" dxfId="14805" priority="7792" stopIfTrue="1">
      <formula>INDIRECT("E"&amp;ROW())="Recall Required"</formula>
    </cfRule>
    <cfRule type="expression" dxfId="14804" priority="7793" stopIfTrue="1">
      <formula>INDIRECT("E"&amp;ROW())="Supply Only"</formula>
    </cfRule>
    <cfRule type="expression" dxfId="14803" priority="7794" stopIfTrue="1">
      <formula>INDIRECT("E"&amp;ROW())="Part Fitted"</formula>
    </cfRule>
    <cfRule type="expression" dxfId="14802" priority="7795" stopIfTrue="1">
      <formula>INDIRECT("E"&amp;ROW())="confirmed"</formula>
    </cfRule>
    <cfRule type="expression" dxfId="14801" priority="7796" stopIfTrue="1">
      <formula>INDIRECT("E"&amp;ROW())="Duplicate"</formula>
    </cfRule>
    <cfRule type="expression" dxfId="14800" priority="7797" stopIfTrue="1">
      <formula>INDIRECT("E"&amp;ROW())="Handed Back"</formula>
    </cfRule>
    <cfRule type="expression" dxfId="14799" priority="7798" stopIfTrue="1">
      <formula>INDIRECT("E"&amp;ROW())="Refusal"</formula>
    </cfRule>
    <cfRule type="expression" dxfId="14798" priority="7799" stopIfTrue="1">
      <formula>INDIRECT("E"&amp;ROW())="No Access install"</formula>
    </cfRule>
    <cfRule type="expression" dxfId="14797" priority="7800" stopIfTrue="1">
      <formula>INDIRECT("E"&amp;ROW())="No Access survey"</formula>
    </cfRule>
    <cfRule type="expression" dxfId="14796" priority="7801" stopIfTrue="1">
      <formula>INDIRECT("E"&amp;ROW())="NWR"</formula>
    </cfRule>
    <cfRule type="expression" dxfId="14795" priority="7802" stopIfTrue="1">
      <formula>INDIRECT("E"&amp;ROW())="Cancelled"</formula>
    </cfRule>
    <cfRule type="expression" dxfId="14794" priority="7803" stopIfTrue="1">
      <formula>INDIRECT("E"&amp;ROW())="On hold"</formula>
    </cfRule>
    <cfRule type="expression" dxfId="14793" priority="7804" stopIfTrue="1">
      <formula>INDIRECT("E"&amp;ROW())="Handed Over"</formula>
    </cfRule>
    <cfRule type="expression" dxfId="14792" priority="7805" stopIfTrue="1">
      <formula>INDIRECT("E"&amp;ROW())="Fitted"</formula>
    </cfRule>
    <cfRule type="expression" dxfId="14791" priority="7806" stopIfTrue="1">
      <formula>INDIRECT("E"&amp;ROW())="Booked to fit"</formula>
    </cfRule>
    <cfRule type="expression" dxfId="14790" priority="7807" stopIfTrue="1">
      <formula>INDIRECT("E"&amp;ROW())="Delivered To Depot/Container"</formula>
    </cfRule>
    <cfRule type="expression" dxfId="14789" priority="7808" stopIfTrue="1">
      <formula>INDIRECT("E"&amp;ROW())="Called Off"</formula>
    </cfRule>
    <cfRule type="expression" dxfId="14788" priority="7809" stopIfTrue="1">
      <formula>INDIRECT("E"&amp;ROW())="Await Client Approval"</formula>
    </cfRule>
    <cfRule type="expression" dxfId="14787" priority="7810" stopIfTrue="1">
      <formula>INDIRECT("E"&amp;ROW())="SCOPE SURVEY"</formula>
    </cfRule>
    <cfRule type="expression" dxfId="14786" priority="7811" stopIfTrue="1">
      <formula>INDIRECT("E"&amp;ROW())="Priced"</formula>
    </cfRule>
    <cfRule type="expression" dxfId="14785" priority="7812" stopIfTrue="1">
      <formula>INDIRECT("E"&amp;ROW())="Sent for pricing"</formula>
    </cfRule>
    <cfRule type="expression" dxfId="14784" priority="7813" stopIfTrue="1">
      <formula>INDIRECT("E"&amp;ROW())="Await"</formula>
    </cfRule>
    <cfRule type="expression" dxfId="14783" priority="7814" stopIfTrue="1">
      <formula>INDIRECT("E"&amp;ROW())="CLEANSED"</formula>
    </cfRule>
    <cfRule type="expression" dxfId="14782" priority="7815" stopIfTrue="1">
      <formula>INDIRECT("E"&amp;ROW())="PM TO CLEANSE"</formula>
    </cfRule>
    <cfRule type="expression" dxfId="14781" priority="7816" stopIfTrue="1">
      <formula>INDIRECT("E"&amp;ROW())="Survey Received"</formula>
    </cfRule>
    <cfRule type="expression" dxfId="14780" priority="7817" stopIfTrue="1">
      <formula>INDIRECT("E"&amp;ROW())="Survey Booked"</formula>
    </cfRule>
    <cfRule type="expression" dxfId="14779" priority="7818">
      <formula>INDIRECT("D"&amp;ROW())="Yes"</formula>
    </cfRule>
  </conditionalFormatting>
  <conditionalFormatting sqref="I930">
    <cfRule type="expression" dxfId="14778" priority="8491">
      <formula>INDIRECT("D"&amp;ROW())="Yes"</formula>
    </cfRule>
    <cfRule type="expression" dxfId="14777" priority="8492" stopIfTrue="1">
      <formula>INDIRECT("E"&amp;ROW())="Recall Required"</formula>
    </cfRule>
    <cfRule type="expression" dxfId="14776" priority="8493" stopIfTrue="1">
      <formula>INDIRECT("E"&amp;ROW())="Supply Only"</formula>
    </cfRule>
    <cfRule type="expression" dxfId="14775" priority="8494" stopIfTrue="1">
      <formula>INDIRECT("E"&amp;ROW())="Part Fitted"</formula>
    </cfRule>
    <cfRule type="expression" dxfId="14774" priority="8495" stopIfTrue="1">
      <formula>INDIRECT("E"&amp;ROW())="confirmed"</formula>
    </cfRule>
    <cfRule type="expression" dxfId="14773" priority="8496" stopIfTrue="1">
      <formula>INDIRECT("E"&amp;ROW())="Duplicate"</formula>
    </cfRule>
    <cfRule type="expression" dxfId="14772" priority="8497" stopIfTrue="1">
      <formula>INDIRECT("E"&amp;ROW())="Handed Back"</formula>
    </cfRule>
    <cfRule type="expression" dxfId="14771" priority="8498" stopIfTrue="1">
      <formula>INDIRECT("E"&amp;ROW())="Refusal"</formula>
    </cfRule>
    <cfRule type="expression" dxfId="14770" priority="8499" stopIfTrue="1">
      <formula>INDIRECT("E"&amp;ROW())="No Access install"</formula>
    </cfRule>
    <cfRule type="expression" dxfId="14769" priority="8500" stopIfTrue="1">
      <formula>INDIRECT("E"&amp;ROW())="No Access survey"</formula>
    </cfRule>
    <cfRule type="expression" dxfId="14768" priority="8501" stopIfTrue="1">
      <formula>INDIRECT("E"&amp;ROW())="NWR"</formula>
    </cfRule>
    <cfRule type="expression" dxfId="14767" priority="8502" stopIfTrue="1">
      <formula>INDIRECT("E"&amp;ROW())="Cancelled"</formula>
    </cfRule>
    <cfRule type="expression" dxfId="14766" priority="8503" stopIfTrue="1">
      <formula>INDIRECT("E"&amp;ROW())="On hold"</formula>
    </cfRule>
    <cfRule type="expression" dxfId="14765" priority="8504" stopIfTrue="1">
      <formula>INDIRECT("E"&amp;ROW())="Handed Over"</formula>
    </cfRule>
    <cfRule type="expression" dxfId="14764" priority="8505" stopIfTrue="1">
      <formula>INDIRECT("E"&amp;ROW())="Fitted"</formula>
    </cfRule>
    <cfRule type="expression" dxfId="14763" priority="8506" stopIfTrue="1">
      <formula>INDIRECT("E"&amp;ROW())="Booked to fit"</formula>
    </cfRule>
    <cfRule type="expression" dxfId="14762" priority="8507" stopIfTrue="1">
      <formula>INDIRECT("E"&amp;ROW())="Delivered To Depot/Container"</formula>
    </cfRule>
    <cfRule type="expression" dxfId="14761" priority="8508" stopIfTrue="1">
      <formula>INDIRECT("E"&amp;ROW())="Called Off"</formula>
    </cfRule>
    <cfRule type="expression" dxfId="14760" priority="8509" stopIfTrue="1">
      <formula>INDIRECT("E"&amp;ROW())="Await Client Approval"</formula>
    </cfRule>
    <cfRule type="expression" dxfId="14759" priority="8510" stopIfTrue="1">
      <formula>INDIRECT("E"&amp;ROW())="SCOPE SURVEY"</formula>
    </cfRule>
    <cfRule type="expression" dxfId="14758" priority="8511" stopIfTrue="1">
      <formula>INDIRECT("E"&amp;ROW())="Priced"</formula>
    </cfRule>
    <cfRule type="expression" dxfId="14757" priority="8512" stopIfTrue="1">
      <formula>INDIRECT("E"&amp;ROW())="Sent for pricing"</formula>
    </cfRule>
    <cfRule type="expression" dxfId="14756" priority="8513" stopIfTrue="1">
      <formula>INDIRECT("E"&amp;ROW())="Await"</formula>
    </cfRule>
    <cfRule type="expression" dxfId="14755" priority="8514" stopIfTrue="1">
      <formula>INDIRECT("E"&amp;ROW())="CLEANSED"</formula>
    </cfRule>
    <cfRule type="expression" dxfId="14754" priority="8515" stopIfTrue="1">
      <formula>INDIRECT("E"&amp;ROW())="PM TO CLEANSE"</formula>
    </cfRule>
    <cfRule type="expression" dxfId="14753" priority="8516" stopIfTrue="1">
      <formula>INDIRECT("E"&amp;ROW())="Survey Received"</formula>
    </cfRule>
    <cfRule type="expression" dxfId="14752" priority="8517" stopIfTrue="1">
      <formula>INDIRECT("E"&amp;ROW())="Survey Booked"</formula>
    </cfRule>
    <cfRule type="expression" dxfId="14751" priority="8518" stopIfTrue="1">
      <formula>INDIRECT("E"&amp;ROW())="Recall Required"</formula>
    </cfRule>
    <cfRule type="expression" dxfId="14750" priority="8519" stopIfTrue="1">
      <formula>INDIRECT("E"&amp;ROW())="Supply Only"</formula>
    </cfRule>
    <cfRule type="expression" dxfId="14749" priority="8520" stopIfTrue="1">
      <formula>INDIRECT("E"&amp;ROW())="Part Fitted"</formula>
    </cfRule>
    <cfRule type="expression" dxfId="14748" priority="8521" stopIfTrue="1">
      <formula>INDIRECT("E"&amp;ROW())="confirmed"</formula>
    </cfRule>
    <cfRule type="expression" dxfId="14747" priority="8522" stopIfTrue="1">
      <formula>INDIRECT("E"&amp;ROW())="Duplicate"</formula>
    </cfRule>
    <cfRule type="expression" dxfId="14746" priority="8523" stopIfTrue="1">
      <formula>INDIRECT("E"&amp;ROW())="Handed Back"</formula>
    </cfRule>
    <cfRule type="expression" dxfId="14745" priority="8524" stopIfTrue="1">
      <formula>INDIRECT("E"&amp;ROW())="Refusal"</formula>
    </cfRule>
    <cfRule type="expression" dxfId="14744" priority="8525" stopIfTrue="1">
      <formula>INDIRECT("E"&amp;ROW())="No Access install"</formula>
    </cfRule>
    <cfRule type="expression" dxfId="14743" priority="8526" stopIfTrue="1">
      <formula>INDIRECT("E"&amp;ROW())="No Access survey"</formula>
    </cfRule>
    <cfRule type="expression" dxfId="14742" priority="8527" stopIfTrue="1">
      <formula>INDIRECT("E"&amp;ROW())="NWR"</formula>
    </cfRule>
    <cfRule type="expression" dxfId="14741" priority="8528" stopIfTrue="1">
      <formula>INDIRECT("E"&amp;ROW())="Cancelled"</formula>
    </cfRule>
    <cfRule type="expression" dxfId="14740" priority="8529" stopIfTrue="1">
      <formula>INDIRECT("E"&amp;ROW())="On hold"</formula>
    </cfRule>
    <cfRule type="expression" dxfId="14739" priority="8530" stopIfTrue="1">
      <formula>INDIRECT("E"&amp;ROW())="Handed Over"</formula>
    </cfRule>
    <cfRule type="expression" dxfId="14738" priority="8531" stopIfTrue="1">
      <formula>INDIRECT("E"&amp;ROW())="Fitted"</formula>
    </cfRule>
    <cfRule type="expression" dxfId="14737" priority="8532" stopIfTrue="1">
      <formula>INDIRECT("E"&amp;ROW())="Booked to fit"</formula>
    </cfRule>
    <cfRule type="expression" dxfId="14736" priority="8533" stopIfTrue="1">
      <formula>INDIRECT("E"&amp;ROW())="Delivered To Depot/Container"</formula>
    </cfRule>
    <cfRule type="expression" dxfId="14735" priority="8534" stopIfTrue="1">
      <formula>INDIRECT("E"&amp;ROW())="Called Off"</formula>
    </cfRule>
    <cfRule type="expression" dxfId="14734" priority="8535" stopIfTrue="1">
      <formula>INDIRECT("E"&amp;ROW())="Await Client Approval"</formula>
    </cfRule>
    <cfRule type="expression" dxfId="14733" priority="8536" stopIfTrue="1">
      <formula>INDIRECT("E"&amp;ROW())="SCOPE SURVEY"</formula>
    </cfRule>
    <cfRule type="expression" dxfId="14732" priority="8537" stopIfTrue="1">
      <formula>INDIRECT("E"&amp;ROW())="Priced"</formula>
    </cfRule>
    <cfRule type="expression" dxfId="14731" priority="8538" stopIfTrue="1">
      <formula>INDIRECT("E"&amp;ROW())="Sent for pricing"</formula>
    </cfRule>
    <cfRule type="expression" dxfId="14730" priority="8539" stopIfTrue="1">
      <formula>INDIRECT("E"&amp;ROW())="Await"</formula>
    </cfRule>
    <cfRule type="expression" dxfId="14729" priority="8540" stopIfTrue="1">
      <formula>INDIRECT("E"&amp;ROW())="CLEANSED"</formula>
    </cfRule>
    <cfRule type="expression" dxfId="14728" priority="8541" stopIfTrue="1">
      <formula>INDIRECT("E"&amp;ROW())="PM TO CLEANSE"</formula>
    </cfRule>
    <cfRule type="expression" dxfId="14727" priority="8542" stopIfTrue="1">
      <formula>INDIRECT("E"&amp;ROW())="Survey Received"</formula>
    </cfRule>
    <cfRule type="expression" dxfId="14726" priority="8543" stopIfTrue="1">
      <formula>INDIRECT("E"&amp;ROW())="Survey Booked"</formula>
    </cfRule>
  </conditionalFormatting>
  <conditionalFormatting sqref="I930:I935">
    <cfRule type="expression" dxfId="14725" priority="8544">
      <formula>INDIRECT("D"&amp;ROW())="Yes"</formula>
    </cfRule>
  </conditionalFormatting>
  <conditionalFormatting sqref="I931:I935">
    <cfRule type="expression" dxfId="14724" priority="8545" stopIfTrue="1">
      <formula>INDIRECT("E"&amp;ROW())="Recall Required"</formula>
    </cfRule>
    <cfRule type="expression" dxfId="14723" priority="8546" stopIfTrue="1">
      <formula>INDIRECT("E"&amp;ROW())="Supply Only"</formula>
    </cfRule>
    <cfRule type="expression" dxfId="14722" priority="8547" stopIfTrue="1">
      <formula>INDIRECT("E"&amp;ROW())="Part Fitted"</formula>
    </cfRule>
    <cfRule type="expression" dxfId="14721" priority="8548" stopIfTrue="1">
      <formula>INDIRECT("E"&amp;ROW())="confirmed"</formula>
    </cfRule>
    <cfRule type="expression" dxfId="14720" priority="8549" stopIfTrue="1">
      <formula>INDIRECT("E"&amp;ROW())="Duplicate"</formula>
    </cfRule>
    <cfRule type="expression" dxfId="14719" priority="8550" stopIfTrue="1">
      <formula>INDIRECT("E"&amp;ROW())="Handed Back"</formula>
    </cfRule>
    <cfRule type="expression" dxfId="14718" priority="8551" stopIfTrue="1">
      <formula>INDIRECT("E"&amp;ROW())="Refusal"</formula>
    </cfRule>
    <cfRule type="expression" dxfId="14717" priority="8552" stopIfTrue="1">
      <formula>INDIRECT("E"&amp;ROW())="No Access install"</formula>
    </cfRule>
    <cfRule type="expression" dxfId="14716" priority="8553" stopIfTrue="1">
      <formula>INDIRECT("E"&amp;ROW())="No Access survey"</formula>
    </cfRule>
    <cfRule type="expression" dxfId="14715" priority="8554" stopIfTrue="1">
      <formula>INDIRECT("E"&amp;ROW())="NWR"</formula>
    </cfRule>
    <cfRule type="expression" dxfId="14714" priority="8555" stopIfTrue="1">
      <formula>INDIRECT("E"&amp;ROW())="Cancelled"</formula>
    </cfRule>
    <cfRule type="expression" dxfId="14713" priority="8556" stopIfTrue="1">
      <formula>INDIRECT("E"&amp;ROW())="On hold"</formula>
    </cfRule>
    <cfRule type="expression" dxfId="14712" priority="8557" stopIfTrue="1">
      <formula>INDIRECT("E"&amp;ROW())="Handed Over"</formula>
    </cfRule>
    <cfRule type="expression" dxfId="14711" priority="8558" stopIfTrue="1">
      <formula>INDIRECT("E"&amp;ROW())="Fitted"</formula>
    </cfRule>
    <cfRule type="expression" dxfId="14710" priority="8559" stopIfTrue="1">
      <formula>INDIRECT("E"&amp;ROW())="Booked to fit"</formula>
    </cfRule>
    <cfRule type="expression" dxfId="14709" priority="8560" stopIfTrue="1">
      <formula>INDIRECT("E"&amp;ROW())="Delivered To Depot/Container"</formula>
    </cfRule>
    <cfRule type="expression" dxfId="14708" priority="8561" stopIfTrue="1">
      <formula>INDIRECT("E"&amp;ROW())="Called Off"</formula>
    </cfRule>
    <cfRule type="expression" dxfId="14707" priority="8562" stopIfTrue="1">
      <formula>INDIRECT("E"&amp;ROW())="Await Client Approval"</formula>
    </cfRule>
    <cfRule type="expression" dxfId="14706" priority="8563" stopIfTrue="1">
      <formula>INDIRECT("E"&amp;ROW())="SCOPE SURVEY"</formula>
    </cfRule>
    <cfRule type="expression" dxfId="14705" priority="8564" stopIfTrue="1">
      <formula>INDIRECT("E"&amp;ROW())="Priced"</formula>
    </cfRule>
    <cfRule type="expression" dxfId="14704" priority="8565" stopIfTrue="1">
      <formula>INDIRECT("E"&amp;ROW())="Sent for pricing"</formula>
    </cfRule>
    <cfRule type="expression" dxfId="14703" priority="8566" stopIfTrue="1">
      <formula>INDIRECT("E"&amp;ROW())="Await"</formula>
    </cfRule>
    <cfRule type="expression" dxfId="14702" priority="8567" stopIfTrue="1">
      <formula>INDIRECT("E"&amp;ROW())="CLEANSED"</formula>
    </cfRule>
    <cfRule type="expression" dxfId="14701" priority="8568" stopIfTrue="1">
      <formula>INDIRECT("E"&amp;ROW())="PM TO CLEANSE"</formula>
    </cfRule>
    <cfRule type="expression" dxfId="14700" priority="8569" stopIfTrue="1">
      <formula>INDIRECT("E"&amp;ROW())="Survey Received"</formula>
    </cfRule>
    <cfRule type="expression" dxfId="14699" priority="8570" stopIfTrue="1">
      <formula>INDIRECT("E"&amp;ROW())="Survey Booked"</formula>
    </cfRule>
    <cfRule type="expression" dxfId="14698" priority="8571" stopIfTrue="1">
      <formula>INDIRECT("E"&amp;ROW())="Recall Required"</formula>
    </cfRule>
    <cfRule type="expression" dxfId="14697" priority="8572" stopIfTrue="1">
      <formula>INDIRECT("E"&amp;ROW())="Supply Only"</formula>
    </cfRule>
    <cfRule type="expression" dxfId="14696" priority="8573" stopIfTrue="1">
      <formula>INDIRECT("E"&amp;ROW())="Part Fitted"</formula>
    </cfRule>
    <cfRule type="expression" dxfId="14695" priority="8574" stopIfTrue="1">
      <formula>INDIRECT("E"&amp;ROW())="confirmed"</formula>
    </cfRule>
    <cfRule type="expression" dxfId="14694" priority="8575" stopIfTrue="1">
      <formula>INDIRECT("E"&amp;ROW())="Duplicate"</formula>
    </cfRule>
    <cfRule type="expression" dxfId="14693" priority="8576" stopIfTrue="1">
      <formula>INDIRECT("E"&amp;ROW())="Handed Back"</formula>
    </cfRule>
    <cfRule type="expression" dxfId="14692" priority="8577" stopIfTrue="1">
      <formula>INDIRECT("E"&amp;ROW())="Refusal"</formula>
    </cfRule>
    <cfRule type="expression" dxfId="14691" priority="8578" stopIfTrue="1">
      <formula>INDIRECT("E"&amp;ROW())="No Access install"</formula>
    </cfRule>
    <cfRule type="expression" dxfId="14690" priority="8579" stopIfTrue="1">
      <formula>INDIRECT("E"&amp;ROW())="No Access survey"</formula>
    </cfRule>
    <cfRule type="expression" dxfId="14689" priority="8580" stopIfTrue="1">
      <formula>INDIRECT("E"&amp;ROW())="NWR"</formula>
    </cfRule>
    <cfRule type="expression" dxfId="14688" priority="8581" stopIfTrue="1">
      <formula>INDIRECT("E"&amp;ROW())="Cancelled"</formula>
    </cfRule>
    <cfRule type="expression" dxfId="14687" priority="8582" stopIfTrue="1">
      <formula>INDIRECT("E"&amp;ROW())="On hold"</formula>
    </cfRule>
    <cfRule type="expression" dxfId="14686" priority="8583" stopIfTrue="1">
      <formula>INDIRECT("E"&amp;ROW())="Handed Over"</formula>
    </cfRule>
    <cfRule type="expression" dxfId="14685" priority="8584" stopIfTrue="1">
      <formula>INDIRECT("E"&amp;ROW())="Fitted"</formula>
    </cfRule>
    <cfRule type="expression" dxfId="14684" priority="8585" stopIfTrue="1">
      <formula>INDIRECT("E"&amp;ROW())="Booked to fit"</formula>
    </cfRule>
    <cfRule type="expression" dxfId="14683" priority="8586" stopIfTrue="1">
      <formula>INDIRECT("E"&amp;ROW())="Delivered To Depot/Container"</formula>
    </cfRule>
    <cfRule type="expression" dxfId="14682" priority="8587" stopIfTrue="1">
      <formula>INDIRECT("E"&amp;ROW())="Called Off"</formula>
    </cfRule>
    <cfRule type="expression" dxfId="14681" priority="8588" stopIfTrue="1">
      <formula>INDIRECT("E"&amp;ROW())="Await Client Approval"</formula>
    </cfRule>
    <cfRule type="expression" dxfId="14680" priority="8589" stopIfTrue="1">
      <formula>INDIRECT("E"&amp;ROW())="SCOPE SURVEY"</formula>
    </cfRule>
    <cfRule type="expression" dxfId="14679" priority="8590" stopIfTrue="1">
      <formula>INDIRECT("E"&amp;ROW())="Priced"</formula>
    </cfRule>
    <cfRule type="expression" dxfId="14678" priority="8591" stopIfTrue="1">
      <formula>INDIRECT("E"&amp;ROW())="Sent for pricing"</formula>
    </cfRule>
    <cfRule type="expression" dxfId="14677" priority="8592" stopIfTrue="1">
      <formula>INDIRECT("E"&amp;ROW())="Await"</formula>
    </cfRule>
    <cfRule type="expression" dxfId="14676" priority="8593" stopIfTrue="1">
      <formula>INDIRECT("E"&amp;ROW())="CLEANSED"</formula>
    </cfRule>
    <cfRule type="expression" dxfId="14675" priority="8594" stopIfTrue="1">
      <formula>INDIRECT("E"&amp;ROW())="PM TO CLEANSE"</formula>
    </cfRule>
    <cfRule type="expression" dxfId="14674" priority="8595" stopIfTrue="1">
      <formula>INDIRECT("E"&amp;ROW())="Survey Received"</formula>
    </cfRule>
    <cfRule type="expression" dxfId="14673" priority="8596" stopIfTrue="1">
      <formula>INDIRECT("E"&amp;ROW())="Survey Booked"</formula>
    </cfRule>
    <cfRule type="expression" dxfId="14672" priority="8597">
      <formula>INDIRECT("D"&amp;ROW())="Yes"</formula>
    </cfRule>
  </conditionalFormatting>
  <conditionalFormatting sqref="I950">
    <cfRule type="expression" dxfId="14671" priority="7283" stopIfTrue="1">
      <formula>INDIRECT("E"&amp;ROW())="Recall Required"</formula>
    </cfRule>
    <cfRule type="expression" dxfId="14670" priority="7284" stopIfTrue="1">
      <formula>INDIRECT("E"&amp;ROW())="Supply Only"</formula>
    </cfRule>
    <cfRule type="expression" dxfId="14669" priority="7285" stopIfTrue="1">
      <formula>INDIRECT("E"&amp;ROW())="Part Fitted"</formula>
    </cfRule>
    <cfRule type="expression" dxfId="14668" priority="7286" stopIfTrue="1">
      <formula>INDIRECT("E"&amp;ROW())="confirmed"</formula>
    </cfRule>
    <cfRule type="expression" dxfId="14667" priority="7287" stopIfTrue="1">
      <formula>INDIRECT("E"&amp;ROW())="Duplicate"</formula>
    </cfRule>
    <cfRule type="expression" dxfId="14666" priority="7288" stopIfTrue="1">
      <formula>INDIRECT("E"&amp;ROW())="Handed Back"</formula>
    </cfRule>
    <cfRule type="expression" dxfId="14665" priority="7289" stopIfTrue="1">
      <formula>INDIRECT("E"&amp;ROW())="Refusal"</formula>
    </cfRule>
    <cfRule type="expression" dxfId="14664" priority="7290" stopIfTrue="1">
      <formula>INDIRECT("E"&amp;ROW())="No Access install"</formula>
    </cfRule>
    <cfRule type="expression" dxfId="14663" priority="7291" stopIfTrue="1">
      <formula>INDIRECT("E"&amp;ROW())="No Access survey"</formula>
    </cfRule>
    <cfRule type="expression" dxfId="14662" priority="7292" stopIfTrue="1">
      <formula>INDIRECT("E"&amp;ROW())="NWR"</formula>
    </cfRule>
    <cfRule type="expression" dxfId="14661" priority="7293" stopIfTrue="1">
      <formula>INDIRECT("E"&amp;ROW())="Cancelled"</formula>
    </cfRule>
    <cfRule type="expression" dxfId="14660" priority="7294" stopIfTrue="1">
      <formula>INDIRECT("E"&amp;ROW())="On hold"</formula>
    </cfRule>
    <cfRule type="expression" dxfId="14659" priority="7295" stopIfTrue="1">
      <formula>INDIRECT("E"&amp;ROW())="Handed Over"</formula>
    </cfRule>
    <cfRule type="expression" dxfId="14658" priority="7296" stopIfTrue="1">
      <formula>INDIRECT("E"&amp;ROW())="Fitted"</formula>
    </cfRule>
    <cfRule type="expression" dxfId="14657" priority="7297" stopIfTrue="1">
      <formula>INDIRECT("E"&amp;ROW())="Booked to fit"</formula>
    </cfRule>
    <cfRule type="expression" dxfId="14656" priority="7298" stopIfTrue="1">
      <formula>INDIRECT("E"&amp;ROW())="Delivered To Depot/Container"</formula>
    </cfRule>
    <cfRule type="expression" dxfId="14655" priority="7299" stopIfTrue="1">
      <formula>INDIRECT("E"&amp;ROW())="Called Off"</formula>
    </cfRule>
    <cfRule type="expression" dxfId="14654" priority="7300" stopIfTrue="1">
      <formula>INDIRECT("E"&amp;ROW())="Await Client Approval"</formula>
    </cfRule>
    <cfRule type="expression" dxfId="14653" priority="7301" stopIfTrue="1">
      <formula>INDIRECT("E"&amp;ROW())="SCOPE SURVEY"</formula>
    </cfRule>
    <cfRule type="expression" dxfId="14652" priority="7302" stopIfTrue="1">
      <formula>INDIRECT("E"&amp;ROW())="Priced"</formula>
    </cfRule>
    <cfRule type="expression" dxfId="14651" priority="7303" stopIfTrue="1">
      <formula>INDIRECT("E"&amp;ROW())="Sent for pricing"</formula>
    </cfRule>
    <cfRule type="expression" dxfId="14650" priority="7304" stopIfTrue="1">
      <formula>INDIRECT("E"&amp;ROW())="Await"</formula>
    </cfRule>
    <cfRule type="expression" dxfId="14649" priority="7305" stopIfTrue="1">
      <formula>INDIRECT("E"&amp;ROW())="CLEANSED"</formula>
    </cfRule>
    <cfRule type="expression" dxfId="14648" priority="7306" stopIfTrue="1">
      <formula>INDIRECT("E"&amp;ROW())="PM TO CLEANSE"</formula>
    </cfRule>
    <cfRule type="expression" dxfId="14647" priority="7307" stopIfTrue="1">
      <formula>INDIRECT("E"&amp;ROW())="Survey Received"</formula>
    </cfRule>
    <cfRule type="expression" dxfId="14646" priority="7308" stopIfTrue="1">
      <formula>INDIRECT("E"&amp;ROW())="Survey Booked"</formula>
    </cfRule>
    <cfRule type="expression" dxfId="14645" priority="7309" stopIfTrue="1">
      <formula>INDIRECT("E"&amp;ROW())="Recall Required"</formula>
    </cfRule>
    <cfRule type="expression" dxfId="14644" priority="7310" stopIfTrue="1">
      <formula>INDIRECT("E"&amp;ROW())="Supply Only"</formula>
    </cfRule>
    <cfRule type="expression" dxfId="14643" priority="7311" stopIfTrue="1">
      <formula>INDIRECT("E"&amp;ROW())="Part Fitted"</formula>
    </cfRule>
    <cfRule type="expression" dxfId="14642" priority="7312" stopIfTrue="1">
      <formula>INDIRECT("E"&amp;ROW())="confirmed"</formula>
    </cfRule>
    <cfRule type="expression" dxfId="14641" priority="7313" stopIfTrue="1">
      <formula>INDIRECT("E"&amp;ROW())="Duplicate"</formula>
    </cfRule>
    <cfRule type="expression" dxfId="14640" priority="7314" stopIfTrue="1">
      <formula>INDIRECT("E"&amp;ROW())="Handed Back"</formula>
    </cfRule>
    <cfRule type="expression" dxfId="14639" priority="7315" stopIfTrue="1">
      <formula>INDIRECT("E"&amp;ROW())="Refusal"</formula>
    </cfRule>
    <cfRule type="expression" dxfId="14638" priority="7316" stopIfTrue="1">
      <formula>INDIRECT("E"&amp;ROW())="No Access install"</formula>
    </cfRule>
    <cfRule type="expression" dxfId="14637" priority="7317" stopIfTrue="1">
      <formula>INDIRECT("E"&amp;ROW())="No Access survey"</formula>
    </cfRule>
    <cfRule type="expression" dxfId="14636" priority="7318" stopIfTrue="1">
      <formula>INDIRECT("E"&amp;ROW())="NWR"</formula>
    </cfRule>
    <cfRule type="expression" dxfId="14635" priority="7319" stopIfTrue="1">
      <formula>INDIRECT("E"&amp;ROW())="Cancelled"</formula>
    </cfRule>
    <cfRule type="expression" dxfId="14634" priority="7320" stopIfTrue="1">
      <formula>INDIRECT("E"&amp;ROW())="On hold"</formula>
    </cfRule>
    <cfRule type="expression" dxfId="14633" priority="7321" stopIfTrue="1">
      <formula>INDIRECT("E"&amp;ROW())="Handed Over"</formula>
    </cfRule>
    <cfRule type="expression" dxfId="14632" priority="7322" stopIfTrue="1">
      <formula>INDIRECT("E"&amp;ROW())="Fitted"</formula>
    </cfRule>
    <cfRule type="expression" dxfId="14631" priority="7323" stopIfTrue="1">
      <formula>INDIRECT("E"&amp;ROW())="Booked to fit"</formula>
    </cfRule>
    <cfRule type="expression" dxfId="14630" priority="7324" stopIfTrue="1">
      <formula>INDIRECT("E"&amp;ROW())="Delivered To Depot/Container"</formula>
    </cfRule>
    <cfRule type="expression" dxfId="14629" priority="7325" stopIfTrue="1">
      <formula>INDIRECT("E"&amp;ROW())="Called Off"</formula>
    </cfRule>
    <cfRule type="expression" dxfId="14628" priority="7326" stopIfTrue="1">
      <formula>INDIRECT("E"&amp;ROW())="Await Client Approval"</formula>
    </cfRule>
    <cfRule type="expression" dxfId="14627" priority="7327" stopIfTrue="1">
      <formula>INDIRECT("E"&amp;ROW())="SCOPE SURVEY"</formula>
    </cfRule>
    <cfRule type="expression" dxfId="14626" priority="7328" stopIfTrue="1">
      <formula>INDIRECT("E"&amp;ROW())="Priced"</formula>
    </cfRule>
    <cfRule type="expression" dxfId="14625" priority="7329" stopIfTrue="1">
      <formula>INDIRECT("E"&amp;ROW())="Sent for pricing"</formula>
    </cfRule>
    <cfRule type="expression" dxfId="14624" priority="7330" stopIfTrue="1">
      <formula>INDIRECT("E"&amp;ROW())="Await"</formula>
    </cfRule>
    <cfRule type="expression" dxfId="14623" priority="7331" stopIfTrue="1">
      <formula>INDIRECT("E"&amp;ROW())="CLEANSED"</formula>
    </cfRule>
    <cfRule type="expression" dxfId="14622" priority="7332" stopIfTrue="1">
      <formula>INDIRECT("E"&amp;ROW())="PM TO CLEANSE"</formula>
    </cfRule>
    <cfRule type="expression" dxfId="14621" priority="7333" stopIfTrue="1">
      <formula>INDIRECT("E"&amp;ROW())="Survey Received"</formula>
    </cfRule>
    <cfRule type="expression" dxfId="14620" priority="7334" stopIfTrue="1">
      <formula>INDIRECT("E"&amp;ROW())="Survey Booked"</formula>
    </cfRule>
  </conditionalFormatting>
  <conditionalFormatting sqref="I951">
    <cfRule type="expression" dxfId="14619" priority="7175">
      <formula>INDIRECT("D"&amp;ROW())="Yes"</formula>
    </cfRule>
    <cfRule type="expression" dxfId="14618" priority="7176" stopIfTrue="1">
      <formula>INDIRECT("E"&amp;ROW())="Recall Required"</formula>
    </cfRule>
    <cfRule type="expression" dxfId="14617" priority="7177" stopIfTrue="1">
      <formula>INDIRECT("E"&amp;ROW())="Supply Only"</formula>
    </cfRule>
    <cfRule type="expression" dxfId="14616" priority="7178" stopIfTrue="1">
      <formula>INDIRECT("E"&amp;ROW())="Part Fitted"</formula>
    </cfRule>
    <cfRule type="expression" dxfId="14615" priority="7179" stopIfTrue="1">
      <formula>INDIRECT("E"&amp;ROW())="confirmed"</formula>
    </cfRule>
    <cfRule type="expression" dxfId="14614" priority="7180" stopIfTrue="1">
      <formula>INDIRECT("E"&amp;ROW())="Duplicate"</formula>
    </cfRule>
    <cfRule type="expression" dxfId="14613" priority="7181" stopIfTrue="1">
      <formula>INDIRECT("E"&amp;ROW())="Handed Back"</formula>
    </cfRule>
    <cfRule type="expression" dxfId="14612" priority="7182" stopIfTrue="1">
      <formula>INDIRECT("E"&amp;ROW())="Refusal"</formula>
    </cfRule>
    <cfRule type="expression" dxfId="14611" priority="7183" stopIfTrue="1">
      <formula>INDIRECT("E"&amp;ROW())="No Access install"</formula>
    </cfRule>
    <cfRule type="expression" dxfId="14610" priority="7184" stopIfTrue="1">
      <formula>INDIRECT("E"&amp;ROW())="No Access survey"</formula>
    </cfRule>
    <cfRule type="expression" dxfId="14609" priority="7185" stopIfTrue="1">
      <formula>INDIRECT("E"&amp;ROW())="NWR"</formula>
    </cfRule>
    <cfRule type="expression" dxfId="14608" priority="7186" stopIfTrue="1">
      <formula>INDIRECT("E"&amp;ROW())="Cancelled"</formula>
    </cfRule>
    <cfRule type="expression" dxfId="14607" priority="7187" stopIfTrue="1">
      <formula>INDIRECT("E"&amp;ROW())="On hold"</formula>
    </cfRule>
    <cfRule type="expression" dxfId="14606" priority="7188" stopIfTrue="1">
      <formula>INDIRECT("E"&amp;ROW())="Handed Over"</formula>
    </cfRule>
    <cfRule type="expression" dxfId="14605" priority="7189" stopIfTrue="1">
      <formula>INDIRECT("E"&amp;ROW())="Fitted"</formula>
    </cfRule>
    <cfRule type="expression" dxfId="14604" priority="7190" stopIfTrue="1">
      <formula>INDIRECT("E"&amp;ROW())="Booked to fit"</formula>
    </cfRule>
    <cfRule type="expression" dxfId="14603" priority="7191" stopIfTrue="1">
      <formula>INDIRECT("E"&amp;ROW())="Delivered To Depot/Container"</formula>
    </cfRule>
    <cfRule type="expression" dxfId="14602" priority="7192" stopIfTrue="1">
      <formula>INDIRECT("E"&amp;ROW())="Called Off"</formula>
    </cfRule>
    <cfRule type="expression" dxfId="14601" priority="7193" stopIfTrue="1">
      <formula>INDIRECT("E"&amp;ROW())="Await Client Approval"</formula>
    </cfRule>
    <cfRule type="expression" dxfId="14600" priority="7194" stopIfTrue="1">
      <formula>INDIRECT("E"&amp;ROW())="SCOPE SURVEY"</formula>
    </cfRule>
    <cfRule type="expression" dxfId="14599" priority="7195" stopIfTrue="1">
      <formula>INDIRECT("E"&amp;ROW())="Priced"</formula>
    </cfRule>
    <cfRule type="expression" dxfId="14598" priority="7196" stopIfTrue="1">
      <formula>INDIRECT("E"&amp;ROW())="Sent for pricing"</formula>
    </cfRule>
    <cfRule type="expression" dxfId="14597" priority="7197" stopIfTrue="1">
      <formula>INDIRECT("E"&amp;ROW())="Await"</formula>
    </cfRule>
    <cfRule type="expression" dxfId="14596" priority="7198" stopIfTrue="1">
      <formula>INDIRECT("E"&amp;ROW())="CLEANSED"</formula>
    </cfRule>
    <cfRule type="expression" dxfId="14595" priority="7199" stopIfTrue="1">
      <formula>INDIRECT("E"&amp;ROW())="PM TO CLEANSE"</formula>
    </cfRule>
    <cfRule type="expression" dxfId="14594" priority="7200" stopIfTrue="1">
      <formula>INDIRECT("E"&amp;ROW())="Survey Received"</formula>
    </cfRule>
    <cfRule type="expression" dxfId="14593" priority="7201" stopIfTrue="1">
      <formula>INDIRECT("E"&amp;ROW())="Survey Booked"</formula>
    </cfRule>
    <cfRule type="expression" dxfId="14592" priority="7202" stopIfTrue="1">
      <formula>INDIRECT("E"&amp;ROW())="Supply Only"</formula>
    </cfRule>
    <cfRule type="expression" dxfId="14591" priority="7203" stopIfTrue="1">
      <formula>INDIRECT("E"&amp;ROW())="Part Fitted"</formula>
    </cfRule>
    <cfRule type="expression" dxfId="14590" priority="7204" stopIfTrue="1">
      <formula>INDIRECT("E"&amp;ROW())="confirmed"</formula>
    </cfRule>
    <cfRule type="expression" dxfId="14589" priority="7205" stopIfTrue="1">
      <formula>INDIRECT("E"&amp;ROW())="Duplicate"</formula>
    </cfRule>
    <cfRule type="expression" dxfId="14588" priority="7206" stopIfTrue="1">
      <formula>INDIRECT("E"&amp;ROW())="Handed Back"</formula>
    </cfRule>
    <cfRule type="expression" dxfId="14587" priority="7207" stopIfTrue="1">
      <formula>INDIRECT("E"&amp;ROW())="Refusal"</formula>
    </cfRule>
    <cfRule type="expression" dxfId="14586" priority="7208" stopIfTrue="1">
      <formula>INDIRECT("E"&amp;ROW())="No Access install"</formula>
    </cfRule>
    <cfRule type="expression" dxfId="14585" priority="7209" stopIfTrue="1">
      <formula>INDIRECT("E"&amp;ROW())="No Access survey"</formula>
    </cfRule>
    <cfRule type="expression" dxfId="14584" priority="7210" stopIfTrue="1">
      <formula>INDIRECT("E"&amp;ROW())="NWR"</formula>
    </cfRule>
    <cfRule type="expression" dxfId="14583" priority="7211" stopIfTrue="1">
      <formula>INDIRECT("E"&amp;ROW())="Cancelled"</formula>
    </cfRule>
    <cfRule type="expression" dxfId="14582" priority="7212" stopIfTrue="1">
      <formula>INDIRECT("E"&amp;ROW())="On hold"</formula>
    </cfRule>
    <cfRule type="expression" dxfId="14581" priority="7213" stopIfTrue="1">
      <formula>INDIRECT("E"&amp;ROW())="Handed Over"</formula>
    </cfRule>
    <cfRule type="expression" dxfId="14580" priority="7214" stopIfTrue="1">
      <formula>INDIRECT("E"&amp;ROW())="Fitted"</formula>
    </cfRule>
    <cfRule type="expression" dxfId="14579" priority="7215" stopIfTrue="1">
      <formula>INDIRECT("E"&amp;ROW())="Booked to fit"</formula>
    </cfRule>
    <cfRule type="expression" dxfId="14578" priority="7216" stopIfTrue="1">
      <formula>INDIRECT("E"&amp;ROW())="Delivered To Depot/Container"</formula>
    </cfRule>
    <cfRule type="expression" dxfId="14577" priority="7217" stopIfTrue="1">
      <formula>INDIRECT("E"&amp;ROW())="Called Off"</formula>
    </cfRule>
    <cfRule type="expression" dxfId="14576" priority="7218" stopIfTrue="1">
      <formula>INDIRECT("E"&amp;ROW())="Await Client Approval"</formula>
    </cfRule>
    <cfRule type="expression" dxfId="14575" priority="7219" stopIfTrue="1">
      <formula>INDIRECT("E"&amp;ROW())="SCOPE SURVEY"</formula>
    </cfRule>
    <cfRule type="expression" dxfId="14574" priority="7220" stopIfTrue="1">
      <formula>INDIRECT("E"&amp;ROW())="Priced"</formula>
    </cfRule>
    <cfRule type="expression" dxfId="14573" priority="7221" stopIfTrue="1">
      <formula>INDIRECT("E"&amp;ROW())="Sent for pricing"</formula>
    </cfRule>
    <cfRule type="expression" dxfId="14572" priority="7222" stopIfTrue="1">
      <formula>INDIRECT("E"&amp;ROW())="Await"</formula>
    </cfRule>
    <cfRule type="expression" dxfId="14571" priority="7223" stopIfTrue="1">
      <formula>INDIRECT("E"&amp;ROW())="CLEANSED"</formula>
    </cfRule>
    <cfRule type="expression" dxfId="14570" priority="7224" stopIfTrue="1">
      <formula>INDIRECT("E"&amp;ROW())="PM TO CLEANSE"</formula>
    </cfRule>
    <cfRule type="expression" dxfId="14569" priority="7225" stopIfTrue="1">
      <formula>INDIRECT("E"&amp;ROW())="Survey Received"</formula>
    </cfRule>
    <cfRule type="expression" dxfId="14568" priority="7226" stopIfTrue="1">
      <formula>INDIRECT("E"&amp;ROW())="Survey Booked"</formula>
    </cfRule>
  </conditionalFormatting>
  <conditionalFormatting sqref="I1199">
    <cfRule type="expression" dxfId="14567" priority="6990" stopIfTrue="1">
      <formula>INDIRECT("E"&amp;ROW())="Supply Only"</formula>
    </cfRule>
    <cfRule type="expression" dxfId="14566" priority="6991" stopIfTrue="1">
      <formula>INDIRECT("E"&amp;ROW())="Part Fitted"</formula>
    </cfRule>
    <cfRule type="expression" dxfId="14565" priority="6992" stopIfTrue="1">
      <formula>INDIRECT("E"&amp;ROW())="confirmed"</formula>
    </cfRule>
    <cfRule type="expression" dxfId="14564" priority="6993" stopIfTrue="1">
      <formula>INDIRECT("E"&amp;ROW())="Duplicate"</formula>
    </cfRule>
    <cfRule type="expression" dxfId="14563" priority="6994" stopIfTrue="1">
      <formula>INDIRECT("E"&amp;ROW())="Handed Back"</formula>
    </cfRule>
    <cfRule type="expression" dxfId="14562" priority="6995" stopIfTrue="1">
      <formula>INDIRECT("E"&amp;ROW())="Refusal"</formula>
    </cfRule>
    <cfRule type="expression" dxfId="14561" priority="6996" stopIfTrue="1">
      <formula>INDIRECT("E"&amp;ROW())="No Access install"</formula>
    </cfRule>
    <cfRule type="expression" dxfId="14560" priority="6997" stopIfTrue="1">
      <formula>INDIRECT("E"&amp;ROW())="No Access survey"</formula>
    </cfRule>
    <cfRule type="expression" dxfId="14559" priority="6998" stopIfTrue="1">
      <formula>INDIRECT("E"&amp;ROW())="NWR"</formula>
    </cfRule>
    <cfRule type="expression" dxfId="14558" priority="6999" stopIfTrue="1">
      <formula>INDIRECT("E"&amp;ROW())="Cancelled"</formula>
    </cfRule>
    <cfRule type="expression" dxfId="14557" priority="7000" stopIfTrue="1">
      <formula>INDIRECT("E"&amp;ROW())="On hold"</formula>
    </cfRule>
    <cfRule type="expression" dxfId="14556" priority="7001" stopIfTrue="1">
      <formula>INDIRECT("E"&amp;ROW())="Handed Over"</formula>
    </cfRule>
    <cfRule type="expression" dxfId="14555" priority="7002" stopIfTrue="1">
      <formula>INDIRECT("E"&amp;ROW())="Fitted"</formula>
    </cfRule>
    <cfRule type="expression" dxfId="14554" priority="7003" stopIfTrue="1">
      <formula>INDIRECT("E"&amp;ROW())="Booked to fit"</formula>
    </cfRule>
    <cfRule type="expression" dxfId="14553" priority="7004" stopIfTrue="1">
      <formula>INDIRECT("E"&amp;ROW())="Delivered To Depot/Container"</formula>
    </cfRule>
    <cfRule type="expression" dxfId="14552" priority="7005" stopIfTrue="1">
      <formula>INDIRECT("E"&amp;ROW())="Called Off"</formula>
    </cfRule>
    <cfRule type="expression" dxfId="14551" priority="7006" stopIfTrue="1">
      <formula>INDIRECT("E"&amp;ROW())="Await Client Approval"</formula>
    </cfRule>
    <cfRule type="expression" dxfId="14550" priority="7007" stopIfTrue="1">
      <formula>INDIRECT("E"&amp;ROW())="SCOPE SURVEY"</formula>
    </cfRule>
    <cfRule type="expression" dxfId="14549" priority="7008" stopIfTrue="1">
      <formula>INDIRECT("E"&amp;ROW())="Priced"</formula>
    </cfRule>
    <cfRule type="expression" dxfId="14548" priority="7009" stopIfTrue="1">
      <formula>INDIRECT("E"&amp;ROW())="Sent for pricing"</formula>
    </cfRule>
    <cfRule type="expression" dxfId="14547" priority="7010" stopIfTrue="1">
      <formula>INDIRECT("E"&amp;ROW())="Await"</formula>
    </cfRule>
    <cfRule type="expression" dxfId="14546" priority="7011" stopIfTrue="1">
      <formula>INDIRECT("E"&amp;ROW())="CLEANSED"</formula>
    </cfRule>
    <cfRule type="expression" dxfId="14545" priority="7012" stopIfTrue="1">
      <formula>INDIRECT("E"&amp;ROW())="PM TO CLEANSE"</formula>
    </cfRule>
    <cfRule type="expression" dxfId="14544" priority="7013" stopIfTrue="1">
      <formula>INDIRECT("E"&amp;ROW())="Survey Received"</formula>
    </cfRule>
    <cfRule type="expression" dxfId="14543" priority="7014" stopIfTrue="1">
      <formula>INDIRECT("E"&amp;ROW())="Survey Booked"</formula>
    </cfRule>
    <cfRule type="expression" dxfId="14542" priority="7015" stopIfTrue="1">
      <formula>INDIRECT("E"&amp;ROW())="Supply Only"</formula>
    </cfRule>
    <cfRule type="expression" dxfId="14541" priority="7016" stopIfTrue="1">
      <formula>INDIRECT("E"&amp;ROW())="Part Fitted"</formula>
    </cfRule>
    <cfRule type="expression" dxfId="14540" priority="7017" stopIfTrue="1">
      <formula>INDIRECT("E"&amp;ROW())="confirmed"</formula>
    </cfRule>
    <cfRule type="expression" dxfId="14539" priority="7018" stopIfTrue="1">
      <formula>INDIRECT("E"&amp;ROW())="Duplicate"</formula>
    </cfRule>
    <cfRule type="expression" dxfId="14538" priority="7019" stopIfTrue="1">
      <formula>INDIRECT("E"&amp;ROW())="Handed Back"</formula>
    </cfRule>
    <cfRule type="expression" dxfId="14537" priority="7020" stopIfTrue="1">
      <formula>INDIRECT("E"&amp;ROW())="Refusal"</formula>
    </cfRule>
    <cfRule type="expression" dxfId="14536" priority="7021" stopIfTrue="1">
      <formula>INDIRECT("E"&amp;ROW())="No Access install"</formula>
    </cfRule>
    <cfRule type="expression" dxfId="14535" priority="7022" stopIfTrue="1">
      <formula>INDIRECT("E"&amp;ROW())="No Access survey"</formula>
    </cfRule>
    <cfRule type="expression" dxfId="14534" priority="7023" stopIfTrue="1">
      <formula>INDIRECT("E"&amp;ROW())="NWR"</formula>
    </cfRule>
    <cfRule type="expression" dxfId="14533" priority="7024" stopIfTrue="1">
      <formula>INDIRECT("E"&amp;ROW())="Cancelled"</formula>
    </cfRule>
    <cfRule type="expression" dxfId="14532" priority="7025" stopIfTrue="1">
      <formula>INDIRECT("E"&amp;ROW())="On hold"</formula>
    </cfRule>
    <cfRule type="expression" dxfId="14531" priority="7026" stopIfTrue="1">
      <formula>INDIRECT("E"&amp;ROW())="Handed Over"</formula>
    </cfRule>
    <cfRule type="expression" dxfId="14530" priority="7027" stopIfTrue="1">
      <formula>INDIRECT("E"&amp;ROW())="Fitted"</formula>
    </cfRule>
    <cfRule type="expression" dxfId="14529" priority="7028" stopIfTrue="1">
      <formula>INDIRECT("E"&amp;ROW())="Booked to fit"</formula>
    </cfRule>
    <cfRule type="expression" dxfId="14528" priority="7029" stopIfTrue="1">
      <formula>INDIRECT("E"&amp;ROW())="Delivered To Depot/Container"</formula>
    </cfRule>
    <cfRule type="expression" dxfId="14527" priority="7030" stopIfTrue="1">
      <formula>INDIRECT("E"&amp;ROW())="Called Off"</formula>
    </cfRule>
    <cfRule type="expression" dxfId="14526" priority="7031" stopIfTrue="1">
      <formula>INDIRECT("E"&amp;ROW())="Await Client Approval"</formula>
    </cfRule>
    <cfRule type="expression" dxfId="14525" priority="7032" stopIfTrue="1">
      <formula>INDIRECT("E"&amp;ROW())="SCOPE SURVEY"</formula>
    </cfRule>
    <cfRule type="expression" dxfId="14524" priority="7033" stopIfTrue="1">
      <formula>INDIRECT("E"&amp;ROW())="Priced"</formula>
    </cfRule>
    <cfRule type="expression" dxfId="14523" priority="7034" stopIfTrue="1">
      <formula>INDIRECT("E"&amp;ROW())="Sent for pricing"</formula>
    </cfRule>
    <cfRule type="expression" dxfId="14522" priority="7035" stopIfTrue="1">
      <formula>INDIRECT("E"&amp;ROW())="Await"</formula>
    </cfRule>
    <cfRule type="expression" dxfId="14521" priority="7036" stopIfTrue="1">
      <formula>INDIRECT("E"&amp;ROW())="CLEANSED"</formula>
    </cfRule>
    <cfRule type="expression" dxfId="14520" priority="7037" stopIfTrue="1">
      <formula>INDIRECT("E"&amp;ROW())="PM TO CLEANSE"</formula>
    </cfRule>
    <cfRule type="expression" dxfId="14519" priority="7038" stopIfTrue="1">
      <formula>INDIRECT("E"&amp;ROW())="Survey Received"</formula>
    </cfRule>
    <cfRule type="expression" dxfId="14518" priority="7039" stopIfTrue="1">
      <formula>INDIRECT("E"&amp;ROW())="Survey Booked"</formula>
    </cfRule>
  </conditionalFormatting>
  <conditionalFormatting sqref="I1010">
    <cfRule type="expression" dxfId="14517" priority="6857" stopIfTrue="1">
      <formula>INDIRECT("E"&amp;ROW())="Supply Only"</formula>
    </cfRule>
    <cfRule type="expression" dxfId="14516" priority="6858" stopIfTrue="1">
      <formula>INDIRECT("E"&amp;ROW())="Part Fitted"</formula>
    </cfRule>
    <cfRule type="expression" dxfId="14515" priority="6859" stopIfTrue="1">
      <formula>INDIRECT("E"&amp;ROW())="confirmed"</formula>
    </cfRule>
    <cfRule type="expression" dxfId="14514" priority="6860" stopIfTrue="1">
      <formula>INDIRECT("E"&amp;ROW())="Duplicate"</formula>
    </cfRule>
    <cfRule type="expression" dxfId="14513" priority="6861" stopIfTrue="1">
      <formula>INDIRECT("E"&amp;ROW())="Handed Back"</formula>
    </cfRule>
    <cfRule type="expression" dxfId="14512" priority="6862" stopIfTrue="1">
      <formula>INDIRECT("E"&amp;ROW())="Refusal"</formula>
    </cfRule>
    <cfRule type="expression" dxfId="14511" priority="6863" stopIfTrue="1">
      <formula>INDIRECT("E"&amp;ROW())="No Access install"</formula>
    </cfRule>
    <cfRule type="expression" dxfId="14510" priority="6864" stopIfTrue="1">
      <formula>INDIRECT("E"&amp;ROW())="No Access survey"</formula>
    </cfRule>
    <cfRule type="expression" dxfId="14509" priority="6865" stopIfTrue="1">
      <formula>INDIRECT("E"&amp;ROW())="NWR"</formula>
    </cfRule>
    <cfRule type="expression" dxfId="14508" priority="6866" stopIfTrue="1">
      <formula>INDIRECT("E"&amp;ROW())="Cancelled"</formula>
    </cfRule>
    <cfRule type="expression" dxfId="14507" priority="6867" stopIfTrue="1">
      <formula>INDIRECT("E"&amp;ROW())="On hold"</formula>
    </cfRule>
    <cfRule type="expression" dxfId="14506" priority="6868" stopIfTrue="1">
      <formula>INDIRECT("E"&amp;ROW())="Handed Over"</formula>
    </cfRule>
    <cfRule type="expression" dxfId="14505" priority="6869" stopIfTrue="1">
      <formula>INDIRECT("E"&amp;ROW())="Fitted"</formula>
    </cfRule>
    <cfRule type="expression" dxfId="14504" priority="6870" stopIfTrue="1">
      <formula>INDIRECT("E"&amp;ROW())="Booked to fit"</formula>
    </cfRule>
    <cfRule type="expression" dxfId="14503" priority="6871" stopIfTrue="1">
      <formula>INDIRECT("E"&amp;ROW())="Delivered To Depot/Container"</formula>
    </cfRule>
    <cfRule type="expression" dxfId="14502" priority="6872" stopIfTrue="1">
      <formula>INDIRECT("E"&amp;ROW())="Called Off"</formula>
    </cfRule>
    <cfRule type="expression" dxfId="14501" priority="6873" stopIfTrue="1">
      <formula>INDIRECT("E"&amp;ROW())="Await Client Approval"</formula>
    </cfRule>
    <cfRule type="expression" dxfId="14500" priority="6874" stopIfTrue="1">
      <formula>INDIRECT("E"&amp;ROW())="SCOPE SURVEY"</formula>
    </cfRule>
    <cfRule type="expression" dxfId="14499" priority="6875" stopIfTrue="1">
      <formula>INDIRECT("E"&amp;ROW())="Priced"</formula>
    </cfRule>
    <cfRule type="expression" dxfId="14498" priority="6876" stopIfTrue="1">
      <formula>INDIRECT("E"&amp;ROW())="Sent for pricing"</formula>
    </cfRule>
    <cfRule type="expression" dxfId="14497" priority="6877" stopIfTrue="1">
      <formula>INDIRECT("E"&amp;ROW())="Await"</formula>
    </cfRule>
    <cfRule type="expression" dxfId="14496" priority="6878" stopIfTrue="1">
      <formula>INDIRECT("E"&amp;ROW())="CLEANSED"</formula>
    </cfRule>
    <cfRule type="expression" dxfId="14495" priority="6879" stopIfTrue="1">
      <formula>INDIRECT("E"&amp;ROW())="PM TO CLEANSE"</formula>
    </cfRule>
    <cfRule type="expression" dxfId="14494" priority="6880" stopIfTrue="1">
      <formula>INDIRECT("E"&amp;ROW())="Survey Received"</formula>
    </cfRule>
    <cfRule type="expression" dxfId="14493" priority="6881" stopIfTrue="1">
      <formula>INDIRECT("E"&amp;ROW())="Survey Booked"</formula>
    </cfRule>
    <cfRule type="expression" dxfId="14492" priority="6882" stopIfTrue="1">
      <formula>INDIRECT("E"&amp;ROW())="Supply Only"</formula>
    </cfRule>
    <cfRule type="expression" dxfId="14491" priority="6883" stopIfTrue="1">
      <formula>INDIRECT("E"&amp;ROW())="Part Fitted"</formula>
    </cfRule>
    <cfRule type="expression" dxfId="14490" priority="6884" stopIfTrue="1">
      <formula>INDIRECT("E"&amp;ROW())="confirmed"</formula>
    </cfRule>
    <cfRule type="expression" dxfId="14489" priority="6885" stopIfTrue="1">
      <formula>INDIRECT("E"&amp;ROW())="Duplicate"</formula>
    </cfRule>
    <cfRule type="expression" dxfId="14488" priority="6886" stopIfTrue="1">
      <formula>INDIRECT("E"&amp;ROW())="Handed Back"</formula>
    </cfRule>
    <cfRule type="expression" dxfId="14487" priority="6887" stopIfTrue="1">
      <formula>INDIRECT("E"&amp;ROW())="Refusal"</formula>
    </cfRule>
    <cfRule type="expression" dxfId="14486" priority="6888" stopIfTrue="1">
      <formula>INDIRECT("E"&amp;ROW())="No Access install"</formula>
    </cfRule>
    <cfRule type="expression" dxfId="14485" priority="6889" stopIfTrue="1">
      <formula>INDIRECT("E"&amp;ROW())="No Access survey"</formula>
    </cfRule>
    <cfRule type="expression" dxfId="14484" priority="6890" stopIfTrue="1">
      <formula>INDIRECT("E"&amp;ROW())="NWR"</formula>
    </cfRule>
    <cfRule type="expression" dxfId="14483" priority="6891" stopIfTrue="1">
      <formula>INDIRECT("E"&amp;ROW())="Cancelled"</formula>
    </cfRule>
    <cfRule type="expression" dxfId="14482" priority="6892" stopIfTrue="1">
      <formula>INDIRECT("E"&amp;ROW())="On hold"</formula>
    </cfRule>
    <cfRule type="expression" dxfId="14481" priority="6893" stopIfTrue="1">
      <formula>INDIRECT("E"&amp;ROW())="Handed Over"</formula>
    </cfRule>
    <cfRule type="expression" dxfId="14480" priority="6894" stopIfTrue="1">
      <formula>INDIRECT("E"&amp;ROW())="Fitted"</formula>
    </cfRule>
    <cfRule type="expression" dxfId="14479" priority="6895" stopIfTrue="1">
      <formula>INDIRECT("E"&amp;ROW())="Booked to fit"</formula>
    </cfRule>
    <cfRule type="expression" dxfId="14478" priority="6896" stopIfTrue="1">
      <formula>INDIRECT("E"&amp;ROW())="Delivered To Depot/Container"</formula>
    </cfRule>
    <cfRule type="expression" dxfId="14477" priority="6897" stopIfTrue="1">
      <formula>INDIRECT("E"&amp;ROW())="Called Off"</formula>
    </cfRule>
    <cfRule type="expression" dxfId="14476" priority="6898" stopIfTrue="1">
      <formula>INDIRECT("E"&amp;ROW())="Await Client Approval"</formula>
    </cfRule>
    <cfRule type="expression" dxfId="14475" priority="6899" stopIfTrue="1">
      <formula>INDIRECT("E"&amp;ROW())="SCOPE SURVEY"</formula>
    </cfRule>
    <cfRule type="expression" dxfId="14474" priority="6900" stopIfTrue="1">
      <formula>INDIRECT("E"&amp;ROW())="Priced"</formula>
    </cfRule>
    <cfRule type="expression" dxfId="14473" priority="6901" stopIfTrue="1">
      <formula>INDIRECT("E"&amp;ROW())="Sent for pricing"</formula>
    </cfRule>
    <cfRule type="expression" dxfId="14472" priority="6902" stopIfTrue="1">
      <formula>INDIRECT("E"&amp;ROW())="Await"</formula>
    </cfRule>
    <cfRule type="expression" dxfId="14471" priority="6903" stopIfTrue="1">
      <formula>INDIRECT("E"&amp;ROW())="CLEANSED"</formula>
    </cfRule>
    <cfRule type="expression" dxfId="14470" priority="6904" stopIfTrue="1">
      <formula>INDIRECT("E"&amp;ROW())="PM TO CLEANSE"</formula>
    </cfRule>
    <cfRule type="expression" dxfId="14469" priority="6905" stopIfTrue="1">
      <formula>INDIRECT("E"&amp;ROW())="Survey Received"</formula>
    </cfRule>
    <cfRule type="expression" dxfId="14468" priority="6906" stopIfTrue="1">
      <formula>INDIRECT("E"&amp;ROW())="Survey Booked"</formula>
    </cfRule>
    <cfRule type="expression" dxfId="14467" priority="6908" stopIfTrue="1">
      <formula>INDIRECT("E"&amp;ROW())="Recall Required"</formula>
    </cfRule>
  </conditionalFormatting>
  <conditionalFormatting sqref="A1160:I1169 A1172:I1172">
    <cfRule type="expression" dxfId="14466" priority="6723" stopIfTrue="1">
      <formula>INDIRECT("E"&amp;ROW())="Recall Required"</formula>
    </cfRule>
  </conditionalFormatting>
  <conditionalFormatting sqref="I1160:I1172">
    <cfRule type="expression" dxfId="14465" priority="6722">
      <formula>INDIRECT("D"&amp;ROW())="Yes"</formula>
    </cfRule>
  </conditionalFormatting>
  <conditionalFormatting sqref="A1160:H1169 A1172:H1172">
    <cfRule type="expression" dxfId="14464" priority="6617" stopIfTrue="1">
      <formula>INDIRECT("E"&amp;ROW())="Supply Only"</formula>
    </cfRule>
    <cfRule type="expression" dxfId="14463" priority="6618" stopIfTrue="1">
      <formula>INDIRECT("E"&amp;ROW())="Part Fitted"</formula>
    </cfRule>
    <cfRule type="expression" dxfId="14462" priority="6619" stopIfTrue="1">
      <formula>INDIRECT("E"&amp;ROW())="confirmed"</formula>
    </cfRule>
    <cfRule type="expression" dxfId="14461" priority="6620" stopIfTrue="1">
      <formula>INDIRECT("E"&amp;ROW())="Duplicate"</formula>
    </cfRule>
    <cfRule type="expression" dxfId="14460" priority="6621" stopIfTrue="1">
      <formula>INDIRECT("E"&amp;ROW())="Handed Back"</formula>
    </cfRule>
    <cfRule type="expression" dxfId="14459" priority="6622" stopIfTrue="1">
      <formula>INDIRECT("E"&amp;ROW())="Refusal"</formula>
    </cfRule>
    <cfRule type="expression" dxfId="14458" priority="6623" stopIfTrue="1">
      <formula>INDIRECT("E"&amp;ROW())="No Access install"</formula>
    </cfRule>
    <cfRule type="expression" dxfId="14457" priority="6624" stopIfTrue="1">
      <formula>INDIRECT("E"&amp;ROW())="No Access survey"</formula>
    </cfRule>
    <cfRule type="expression" dxfId="14456" priority="6625" stopIfTrue="1">
      <formula>INDIRECT("E"&amp;ROW())="NWR"</formula>
    </cfRule>
    <cfRule type="expression" dxfId="14455" priority="6626" stopIfTrue="1">
      <formula>INDIRECT("E"&amp;ROW())="Cancelled"</formula>
    </cfRule>
    <cfRule type="expression" dxfId="14454" priority="6627" stopIfTrue="1">
      <formula>INDIRECT("E"&amp;ROW())="On hold"</formula>
    </cfRule>
    <cfRule type="expression" dxfId="14453" priority="6628" stopIfTrue="1">
      <formula>INDIRECT("E"&amp;ROW())="Handed Over"</formula>
    </cfRule>
    <cfRule type="expression" dxfId="14452" priority="6629" stopIfTrue="1">
      <formula>INDIRECT("E"&amp;ROW())="Fitted"</formula>
    </cfRule>
    <cfRule type="expression" dxfId="14451" priority="6630" stopIfTrue="1">
      <formula>INDIRECT("E"&amp;ROW())="Booked to fit"</formula>
    </cfRule>
    <cfRule type="expression" dxfId="14450" priority="6631" stopIfTrue="1">
      <formula>INDIRECT("E"&amp;ROW())="Delivered To Depot/Container"</formula>
    </cfRule>
    <cfRule type="expression" dxfId="14449" priority="6632" stopIfTrue="1">
      <formula>INDIRECT("E"&amp;ROW())="Called Off"</formula>
    </cfRule>
    <cfRule type="expression" dxfId="14448" priority="6633" stopIfTrue="1">
      <formula>INDIRECT("E"&amp;ROW())="Await Client Approval"</formula>
    </cfRule>
    <cfRule type="expression" dxfId="14447" priority="6634" stopIfTrue="1">
      <formula>INDIRECT("E"&amp;ROW())="SCOPE SURVEY"</formula>
    </cfRule>
    <cfRule type="expression" dxfId="14446" priority="6635" stopIfTrue="1">
      <formula>INDIRECT("E"&amp;ROW())="Priced"</formula>
    </cfRule>
    <cfRule type="expression" dxfId="14445" priority="6636" stopIfTrue="1">
      <formula>INDIRECT("E"&amp;ROW())="Sent for pricing"</formula>
    </cfRule>
    <cfRule type="expression" dxfId="14444" priority="6637" stopIfTrue="1">
      <formula>INDIRECT("E"&amp;ROW())="Await"</formula>
    </cfRule>
    <cfRule type="expression" dxfId="14443" priority="6638" stopIfTrue="1">
      <formula>INDIRECT("E"&amp;ROW())="CLEANSED"</formula>
    </cfRule>
    <cfRule type="expression" dxfId="14442" priority="6639" stopIfTrue="1">
      <formula>INDIRECT("E"&amp;ROW())="PM TO CLEANSE"</formula>
    </cfRule>
    <cfRule type="expression" dxfId="14441" priority="6640" stopIfTrue="1">
      <formula>INDIRECT("E"&amp;ROW())="Survey Received"</formula>
    </cfRule>
    <cfRule type="expression" dxfId="14440" priority="6641" stopIfTrue="1">
      <formula>INDIRECT("E"&amp;ROW())="Survey Booked"</formula>
    </cfRule>
    <cfRule type="expression" dxfId="14439" priority="6642">
      <formula>INDIRECT("D"&amp;ROW())="Yes"</formula>
    </cfRule>
  </conditionalFormatting>
  <conditionalFormatting sqref="A1170:H1170">
    <cfRule type="expression" dxfId="14438" priority="6590" stopIfTrue="1">
      <formula>INDIRECT("E"&amp;ROW())="Recall Required"</formula>
    </cfRule>
    <cfRule type="expression" dxfId="14437" priority="6591" stopIfTrue="1">
      <formula>INDIRECT("E"&amp;ROW())="Supply Only"</formula>
    </cfRule>
    <cfRule type="expression" dxfId="14436" priority="6592" stopIfTrue="1">
      <formula>INDIRECT("E"&amp;ROW())="Part Fitted"</formula>
    </cfRule>
    <cfRule type="expression" dxfId="14435" priority="6593" stopIfTrue="1">
      <formula>INDIRECT("E"&amp;ROW())="confirmed"</formula>
    </cfRule>
    <cfRule type="expression" dxfId="14434" priority="6594" stopIfTrue="1">
      <formula>INDIRECT("E"&amp;ROW())="Duplicate"</formula>
    </cfRule>
    <cfRule type="expression" dxfId="14433" priority="6595" stopIfTrue="1">
      <formula>INDIRECT("E"&amp;ROW())="Handed Back"</formula>
    </cfRule>
    <cfRule type="expression" dxfId="14432" priority="6596" stopIfTrue="1">
      <formula>INDIRECT("E"&amp;ROW())="Refusal"</formula>
    </cfRule>
    <cfRule type="expression" dxfId="14431" priority="6597" stopIfTrue="1">
      <formula>INDIRECT("E"&amp;ROW())="No Access install"</formula>
    </cfRule>
    <cfRule type="expression" dxfId="14430" priority="6598" stopIfTrue="1">
      <formula>INDIRECT("E"&amp;ROW())="No Access survey"</formula>
    </cfRule>
    <cfRule type="expression" dxfId="14429" priority="6599" stopIfTrue="1">
      <formula>INDIRECT("E"&amp;ROW())="NWR"</formula>
    </cfRule>
    <cfRule type="expression" dxfId="14428" priority="6600" stopIfTrue="1">
      <formula>INDIRECT("E"&amp;ROW())="Cancelled"</formula>
    </cfRule>
    <cfRule type="expression" dxfId="14427" priority="6601" stopIfTrue="1">
      <formula>INDIRECT("E"&amp;ROW())="On hold"</formula>
    </cfRule>
    <cfRule type="expression" dxfId="14426" priority="6602" stopIfTrue="1">
      <formula>INDIRECT("E"&amp;ROW())="Handed Over"</formula>
    </cfRule>
    <cfRule type="expression" dxfId="14425" priority="6603" stopIfTrue="1">
      <formula>INDIRECT("E"&amp;ROW())="Fitted"</formula>
    </cfRule>
    <cfRule type="expression" dxfId="14424" priority="6604" stopIfTrue="1">
      <formula>INDIRECT("E"&amp;ROW())="Booked to fit"</formula>
    </cfRule>
    <cfRule type="expression" dxfId="14423" priority="6605" stopIfTrue="1">
      <formula>INDIRECT("E"&amp;ROW())="Delivered To Depot/Container"</formula>
    </cfRule>
    <cfRule type="expression" dxfId="14422" priority="6606" stopIfTrue="1">
      <formula>INDIRECT("E"&amp;ROW())="Called Off"</formula>
    </cfRule>
    <cfRule type="expression" dxfId="14421" priority="6607" stopIfTrue="1">
      <formula>INDIRECT("E"&amp;ROW())="Await Client Approval"</formula>
    </cfRule>
    <cfRule type="expression" dxfId="14420" priority="6608" stopIfTrue="1">
      <formula>INDIRECT("E"&amp;ROW())="SCOPE SURVEY"</formula>
    </cfRule>
    <cfRule type="expression" dxfId="14419" priority="6609" stopIfTrue="1">
      <formula>INDIRECT("E"&amp;ROW())="Priced"</formula>
    </cfRule>
    <cfRule type="expression" dxfId="14418" priority="6610" stopIfTrue="1">
      <formula>INDIRECT("E"&amp;ROW())="Sent for pricing"</formula>
    </cfRule>
    <cfRule type="expression" dxfId="14417" priority="6611" stopIfTrue="1">
      <formula>INDIRECT("E"&amp;ROW())="Await"</formula>
    </cfRule>
    <cfRule type="expression" dxfId="14416" priority="6612" stopIfTrue="1">
      <formula>INDIRECT("E"&amp;ROW())="CLEANSED"</formula>
    </cfRule>
    <cfRule type="expression" dxfId="14415" priority="6613" stopIfTrue="1">
      <formula>INDIRECT("E"&amp;ROW())="PM TO CLEANSE"</formula>
    </cfRule>
    <cfRule type="expression" dxfId="14414" priority="6614" stopIfTrue="1">
      <formula>INDIRECT("E"&amp;ROW())="Survey Received"</formula>
    </cfRule>
    <cfRule type="expression" dxfId="14413" priority="6615" stopIfTrue="1">
      <formula>INDIRECT("E"&amp;ROW())="Survey Booked"</formula>
    </cfRule>
  </conditionalFormatting>
  <conditionalFormatting sqref="A1171:H1172">
    <cfRule type="expression" dxfId="14412" priority="6484" stopIfTrue="1">
      <formula>INDIRECT("E"&amp;ROW())="Supply Only"</formula>
    </cfRule>
    <cfRule type="expression" dxfId="14411" priority="6485" stopIfTrue="1">
      <formula>INDIRECT("E"&amp;ROW())="Part Fitted"</formula>
    </cfRule>
    <cfRule type="expression" dxfId="14410" priority="6486" stopIfTrue="1">
      <formula>INDIRECT("E"&amp;ROW())="confirmed"</formula>
    </cfRule>
    <cfRule type="expression" dxfId="14409" priority="6487" stopIfTrue="1">
      <formula>INDIRECT("E"&amp;ROW())="Duplicate"</formula>
    </cfRule>
    <cfRule type="expression" dxfId="14408" priority="6488" stopIfTrue="1">
      <formula>INDIRECT("E"&amp;ROW())="Handed Back"</formula>
    </cfRule>
    <cfRule type="expression" dxfId="14407" priority="6489" stopIfTrue="1">
      <formula>INDIRECT("E"&amp;ROW())="Refusal"</formula>
    </cfRule>
    <cfRule type="expression" dxfId="14406" priority="6490" stopIfTrue="1">
      <formula>INDIRECT("E"&amp;ROW())="No Access install"</formula>
    </cfRule>
    <cfRule type="expression" dxfId="14405" priority="6491" stopIfTrue="1">
      <formula>INDIRECT("E"&amp;ROW())="No Access survey"</formula>
    </cfRule>
    <cfRule type="expression" dxfId="14404" priority="6492" stopIfTrue="1">
      <formula>INDIRECT("E"&amp;ROW())="NWR"</formula>
    </cfRule>
    <cfRule type="expression" dxfId="14403" priority="6493" stopIfTrue="1">
      <formula>INDIRECT("E"&amp;ROW())="Cancelled"</formula>
    </cfRule>
    <cfRule type="expression" dxfId="14402" priority="6494" stopIfTrue="1">
      <formula>INDIRECT("E"&amp;ROW())="On hold"</formula>
    </cfRule>
    <cfRule type="expression" dxfId="14401" priority="6495" stopIfTrue="1">
      <formula>INDIRECT("E"&amp;ROW())="Handed Over"</formula>
    </cfRule>
    <cfRule type="expression" dxfId="14400" priority="6496" stopIfTrue="1">
      <formula>INDIRECT("E"&amp;ROW())="Fitted"</formula>
    </cfRule>
    <cfRule type="expression" dxfId="14399" priority="6497" stopIfTrue="1">
      <formula>INDIRECT("E"&amp;ROW())="Booked to fit"</formula>
    </cfRule>
    <cfRule type="expression" dxfId="14398" priority="6498" stopIfTrue="1">
      <formula>INDIRECT("E"&amp;ROW())="Delivered To Depot/Container"</formula>
    </cfRule>
    <cfRule type="expression" dxfId="14397" priority="6499" stopIfTrue="1">
      <formula>INDIRECT("E"&amp;ROW())="Called Off"</formula>
    </cfRule>
    <cfRule type="expression" dxfId="14396" priority="6500" stopIfTrue="1">
      <formula>INDIRECT("E"&amp;ROW())="Await Client Approval"</formula>
    </cfRule>
    <cfRule type="expression" dxfId="14395" priority="6501" stopIfTrue="1">
      <formula>INDIRECT("E"&amp;ROW())="SCOPE SURVEY"</formula>
    </cfRule>
    <cfRule type="expression" dxfId="14394" priority="6502" stopIfTrue="1">
      <formula>INDIRECT("E"&amp;ROW())="Priced"</formula>
    </cfRule>
    <cfRule type="expression" dxfId="14393" priority="6503" stopIfTrue="1">
      <formula>INDIRECT("E"&amp;ROW())="Sent for pricing"</formula>
    </cfRule>
    <cfRule type="expression" dxfId="14392" priority="6504" stopIfTrue="1">
      <formula>INDIRECT("E"&amp;ROW())="Await"</formula>
    </cfRule>
    <cfRule type="expression" dxfId="14391" priority="6505" stopIfTrue="1">
      <formula>INDIRECT("E"&amp;ROW())="CLEANSED"</formula>
    </cfRule>
    <cfRule type="expression" dxfId="14390" priority="6506" stopIfTrue="1">
      <formula>INDIRECT("E"&amp;ROW())="PM TO CLEANSE"</formula>
    </cfRule>
    <cfRule type="expression" dxfId="14389" priority="6507" stopIfTrue="1">
      <formula>INDIRECT("E"&amp;ROW())="Survey Received"</formula>
    </cfRule>
    <cfRule type="expression" dxfId="14388" priority="6508" stopIfTrue="1">
      <formula>INDIRECT("E"&amp;ROW())="Survey Booked"</formula>
    </cfRule>
    <cfRule type="expression" dxfId="14387" priority="6509">
      <formula>INDIRECT("D"&amp;ROW())="Yes"</formula>
    </cfRule>
  </conditionalFormatting>
  <conditionalFormatting sqref="A1170:I1170">
    <cfRule type="expression" dxfId="14386" priority="6616">
      <formula>INDIRECT("D"&amp;ROW())="Yes"</formula>
    </cfRule>
  </conditionalFormatting>
  <conditionalFormatting sqref="A1171:I1172">
    <cfRule type="expression" dxfId="14385" priority="6510" stopIfTrue="1">
      <formula>INDIRECT("E"&amp;ROW())="Recall Required"</formula>
    </cfRule>
  </conditionalFormatting>
  <conditionalFormatting sqref="E1162:E1163">
    <cfRule type="expression" dxfId="14384" priority="6643">
      <formula>INDIRECT("D"&amp;ROW())="Yes"</formula>
    </cfRule>
    <cfRule type="expression" dxfId="14383" priority="6644" stopIfTrue="1">
      <formula>INDIRECT("E"&amp;ROW())="Recall Required"</formula>
    </cfRule>
    <cfRule type="expression" dxfId="14382" priority="6645" stopIfTrue="1">
      <formula>INDIRECT("E"&amp;ROW())="Supply Only"</formula>
    </cfRule>
    <cfRule type="expression" dxfId="14381" priority="6646" stopIfTrue="1">
      <formula>INDIRECT("E"&amp;ROW())="Part Fitted"</formula>
    </cfRule>
    <cfRule type="expression" dxfId="14380" priority="6647" stopIfTrue="1">
      <formula>INDIRECT("E"&amp;ROW())="confirmed"</formula>
    </cfRule>
    <cfRule type="expression" dxfId="14379" priority="6648" stopIfTrue="1">
      <formula>INDIRECT("E"&amp;ROW())="Duplicate"</formula>
    </cfRule>
    <cfRule type="expression" dxfId="14378" priority="6649" stopIfTrue="1">
      <formula>INDIRECT("E"&amp;ROW())="Handed Back"</formula>
    </cfRule>
    <cfRule type="expression" dxfId="14377" priority="6650" stopIfTrue="1">
      <formula>INDIRECT("E"&amp;ROW())="Refusal"</formula>
    </cfRule>
    <cfRule type="expression" dxfId="14376" priority="6651" stopIfTrue="1">
      <formula>INDIRECT("E"&amp;ROW())="No Access install"</formula>
    </cfRule>
    <cfRule type="expression" dxfId="14375" priority="6652" stopIfTrue="1">
      <formula>INDIRECT("E"&amp;ROW())="No Access survey"</formula>
    </cfRule>
    <cfRule type="expression" dxfId="14374" priority="6653" stopIfTrue="1">
      <formula>INDIRECT("E"&amp;ROW())="NWR"</formula>
    </cfRule>
    <cfRule type="expression" dxfId="14373" priority="6654" stopIfTrue="1">
      <formula>INDIRECT("E"&amp;ROW())="Cancelled"</formula>
    </cfRule>
    <cfRule type="expression" dxfId="14372" priority="6655" stopIfTrue="1">
      <formula>INDIRECT("E"&amp;ROW())="On hold"</formula>
    </cfRule>
    <cfRule type="expression" dxfId="14371" priority="6656" stopIfTrue="1">
      <formula>INDIRECT("E"&amp;ROW())="Handed Over"</formula>
    </cfRule>
    <cfRule type="expression" dxfId="14370" priority="6657" stopIfTrue="1">
      <formula>INDIRECT("E"&amp;ROW())="Fitted"</formula>
    </cfRule>
    <cfRule type="expression" dxfId="14369" priority="6658" stopIfTrue="1">
      <formula>INDIRECT("E"&amp;ROW())="Booked to fit"</formula>
    </cfRule>
    <cfRule type="expression" dxfId="14368" priority="6659" stopIfTrue="1">
      <formula>INDIRECT("E"&amp;ROW())="Delivered To Depot/Container"</formula>
    </cfRule>
    <cfRule type="expression" dxfId="14367" priority="6660" stopIfTrue="1">
      <formula>INDIRECT("E"&amp;ROW())="Called Off"</formula>
    </cfRule>
    <cfRule type="expression" dxfId="14366" priority="6661" stopIfTrue="1">
      <formula>INDIRECT("E"&amp;ROW())="Await Client Approval"</formula>
    </cfRule>
    <cfRule type="expression" dxfId="14365" priority="6662" stopIfTrue="1">
      <formula>INDIRECT("E"&amp;ROW())="SCOPE SURVEY"</formula>
    </cfRule>
    <cfRule type="expression" dxfId="14364" priority="6663" stopIfTrue="1">
      <formula>INDIRECT("E"&amp;ROW())="Priced"</formula>
    </cfRule>
    <cfRule type="expression" dxfId="14363" priority="6664" stopIfTrue="1">
      <formula>INDIRECT("E"&amp;ROW())="Sent for pricing"</formula>
    </cfRule>
    <cfRule type="expression" dxfId="14362" priority="6665" stopIfTrue="1">
      <formula>INDIRECT("E"&amp;ROW())="Await"</formula>
    </cfRule>
    <cfRule type="expression" dxfId="14361" priority="6666" stopIfTrue="1">
      <formula>INDIRECT("E"&amp;ROW())="CLEANSED"</formula>
    </cfRule>
    <cfRule type="expression" dxfId="14360" priority="6667" stopIfTrue="1">
      <formula>INDIRECT("E"&amp;ROW())="PM TO CLEANSE"</formula>
    </cfRule>
    <cfRule type="expression" dxfId="14359" priority="6668" stopIfTrue="1">
      <formula>INDIRECT("E"&amp;ROW())="Survey Received"</formula>
    </cfRule>
    <cfRule type="expression" dxfId="14358" priority="6669" stopIfTrue="1">
      <formula>INDIRECT("E"&amp;ROW())="Survey Booked"</formula>
    </cfRule>
  </conditionalFormatting>
  <conditionalFormatting sqref="E1170">
    <cfRule type="expression" dxfId="14357" priority="6511">
      <formula>INDIRECT("D"&amp;ROW())="Yes"</formula>
    </cfRule>
    <cfRule type="expression" dxfId="14356" priority="6512" stopIfTrue="1">
      <formula>INDIRECT("E"&amp;ROW())="Recall Required"</formula>
    </cfRule>
    <cfRule type="expression" dxfId="14355" priority="6513" stopIfTrue="1">
      <formula>INDIRECT("E"&amp;ROW())="Supply Only"</formula>
    </cfRule>
    <cfRule type="expression" dxfId="14354" priority="6514" stopIfTrue="1">
      <formula>INDIRECT("E"&amp;ROW())="Part Fitted"</formula>
    </cfRule>
    <cfRule type="expression" dxfId="14353" priority="6515" stopIfTrue="1">
      <formula>INDIRECT("E"&amp;ROW())="confirmed"</formula>
    </cfRule>
    <cfRule type="expression" dxfId="14352" priority="6516" stopIfTrue="1">
      <formula>INDIRECT("E"&amp;ROW())="Duplicate"</formula>
    </cfRule>
    <cfRule type="expression" dxfId="14351" priority="6517" stopIfTrue="1">
      <formula>INDIRECT("E"&amp;ROW())="Handed Back"</formula>
    </cfRule>
    <cfRule type="expression" dxfId="14350" priority="6518" stopIfTrue="1">
      <formula>INDIRECT("E"&amp;ROW())="Refusal"</formula>
    </cfRule>
    <cfRule type="expression" dxfId="14349" priority="6519" stopIfTrue="1">
      <formula>INDIRECT("E"&amp;ROW())="No Access install"</formula>
    </cfRule>
    <cfRule type="expression" dxfId="14348" priority="6520" stopIfTrue="1">
      <formula>INDIRECT("E"&amp;ROW())="No Access survey"</formula>
    </cfRule>
    <cfRule type="expression" dxfId="14347" priority="6521" stopIfTrue="1">
      <formula>INDIRECT("E"&amp;ROW())="NWR"</formula>
    </cfRule>
    <cfRule type="expression" dxfId="14346" priority="6522" stopIfTrue="1">
      <formula>INDIRECT("E"&amp;ROW())="Cancelled"</formula>
    </cfRule>
    <cfRule type="expression" dxfId="14345" priority="6523" stopIfTrue="1">
      <formula>INDIRECT("E"&amp;ROW())="On hold"</formula>
    </cfRule>
    <cfRule type="expression" dxfId="14344" priority="6524" stopIfTrue="1">
      <formula>INDIRECT("E"&amp;ROW())="Handed Over"</formula>
    </cfRule>
    <cfRule type="expression" dxfId="14343" priority="6525" stopIfTrue="1">
      <formula>INDIRECT("E"&amp;ROW())="Fitted"</formula>
    </cfRule>
    <cfRule type="expression" dxfId="14342" priority="6526" stopIfTrue="1">
      <formula>INDIRECT("E"&amp;ROW())="Booked to fit"</formula>
    </cfRule>
    <cfRule type="expression" dxfId="14341" priority="6527" stopIfTrue="1">
      <formula>INDIRECT("E"&amp;ROW())="Delivered To Depot/Container"</formula>
    </cfRule>
    <cfRule type="expression" dxfId="14340" priority="6528" stopIfTrue="1">
      <formula>INDIRECT("E"&amp;ROW())="Called Off"</formula>
    </cfRule>
    <cfRule type="expression" dxfId="14339" priority="6529" stopIfTrue="1">
      <formula>INDIRECT("E"&amp;ROW())="Await Client Approval"</formula>
    </cfRule>
    <cfRule type="expression" dxfId="14338" priority="6530" stopIfTrue="1">
      <formula>INDIRECT("E"&amp;ROW())="SCOPE SURVEY"</formula>
    </cfRule>
    <cfRule type="expression" dxfId="14337" priority="6531" stopIfTrue="1">
      <formula>INDIRECT("E"&amp;ROW())="Priced"</formula>
    </cfRule>
    <cfRule type="expression" dxfId="14336" priority="6532" stopIfTrue="1">
      <formula>INDIRECT("E"&amp;ROW())="Sent for pricing"</formula>
    </cfRule>
    <cfRule type="expression" dxfId="14335" priority="6533" stopIfTrue="1">
      <formula>INDIRECT("E"&amp;ROW())="Await"</formula>
    </cfRule>
    <cfRule type="expression" dxfId="14334" priority="6534" stopIfTrue="1">
      <formula>INDIRECT("E"&amp;ROW())="CLEANSED"</formula>
    </cfRule>
    <cfRule type="expression" dxfId="14333" priority="6535" stopIfTrue="1">
      <formula>INDIRECT("E"&amp;ROW())="PM TO CLEANSE"</formula>
    </cfRule>
    <cfRule type="expression" dxfId="14332" priority="6536" stopIfTrue="1">
      <formula>INDIRECT("E"&amp;ROW())="Survey Received"</formula>
    </cfRule>
    <cfRule type="expression" dxfId="14331" priority="6537" stopIfTrue="1">
      <formula>INDIRECT("E"&amp;ROW())="Survey Booked"</formula>
    </cfRule>
  </conditionalFormatting>
  <conditionalFormatting sqref="I1160:I1169 I1172">
    <cfRule type="expression" dxfId="14330" priority="6670" stopIfTrue="1">
      <formula>INDIRECT("E"&amp;ROW())="Recall Required"</formula>
    </cfRule>
    <cfRule type="expression" dxfId="14329" priority="6671" stopIfTrue="1">
      <formula>INDIRECT("E"&amp;ROW())="Supply Only"</formula>
    </cfRule>
    <cfRule type="expression" dxfId="14328" priority="6672" stopIfTrue="1">
      <formula>INDIRECT("E"&amp;ROW())="Part Fitted"</formula>
    </cfRule>
    <cfRule type="expression" dxfId="14327" priority="6673" stopIfTrue="1">
      <formula>INDIRECT("E"&amp;ROW())="confirmed"</formula>
    </cfRule>
    <cfRule type="expression" dxfId="14326" priority="6674" stopIfTrue="1">
      <formula>INDIRECT("E"&amp;ROW())="Duplicate"</formula>
    </cfRule>
    <cfRule type="expression" dxfId="14325" priority="6675" stopIfTrue="1">
      <formula>INDIRECT("E"&amp;ROW())="Handed Back"</formula>
    </cfRule>
    <cfRule type="expression" dxfId="14324" priority="6676" stopIfTrue="1">
      <formula>INDIRECT("E"&amp;ROW())="Refusal"</formula>
    </cfRule>
    <cfRule type="expression" dxfId="14323" priority="6677" stopIfTrue="1">
      <formula>INDIRECT("E"&amp;ROW())="No Access install"</formula>
    </cfRule>
    <cfRule type="expression" dxfId="14322" priority="6678" stopIfTrue="1">
      <formula>INDIRECT("E"&amp;ROW())="No Access survey"</formula>
    </cfRule>
    <cfRule type="expression" dxfId="14321" priority="6679" stopIfTrue="1">
      <formula>INDIRECT("E"&amp;ROW())="NWR"</formula>
    </cfRule>
    <cfRule type="expression" dxfId="14320" priority="6680" stopIfTrue="1">
      <formula>INDIRECT("E"&amp;ROW())="Cancelled"</formula>
    </cfRule>
    <cfRule type="expression" dxfId="14319" priority="6681" stopIfTrue="1">
      <formula>INDIRECT("E"&amp;ROW())="On hold"</formula>
    </cfRule>
    <cfRule type="expression" dxfId="14318" priority="6682" stopIfTrue="1">
      <formula>INDIRECT("E"&amp;ROW())="Handed Over"</formula>
    </cfRule>
    <cfRule type="expression" dxfId="14317" priority="6683" stopIfTrue="1">
      <formula>INDIRECT("E"&amp;ROW())="Fitted"</formula>
    </cfRule>
    <cfRule type="expression" dxfId="14316" priority="6684" stopIfTrue="1">
      <formula>INDIRECT("E"&amp;ROW())="Booked to fit"</formula>
    </cfRule>
    <cfRule type="expression" dxfId="14315" priority="6685" stopIfTrue="1">
      <formula>INDIRECT("E"&amp;ROW())="Delivered To Depot/Container"</formula>
    </cfRule>
    <cfRule type="expression" dxfId="14314" priority="6686" stopIfTrue="1">
      <formula>INDIRECT("E"&amp;ROW())="Called Off"</formula>
    </cfRule>
    <cfRule type="expression" dxfId="14313" priority="6687" stopIfTrue="1">
      <formula>INDIRECT("E"&amp;ROW())="Await Client Approval"</formula>
    </cfRule>
    <cfRule type="expression" dxfId="14312" priority="6688" stopIfTrue="1">
      <formula>INDIRECT("E"&amp;ROW())="SCOPE SURVEY"</formula>
    </cfRule>
    <cfRule type="expression" dxfId="14311" priority="6689" stopIfTrue="1">
      <formula>INDIRECT("E"&amp;ROW())="Priced"</formula>
    </cfRule>
    <cfRule type="expression" dxfId="14310" priority="6690" stopIfTrue="1">
      <formula>INDIRECT("E"&amp;ROW())="Sent for pricing"</formula>
    </cfRule>
    <cfRule type="expression" dxfId="14309" priority="6691" stopIfTrue="1">
      <formula>INDIRECT("E"&amp;ROW())="Await"</formula>
    </cfRule>
    <cfRule type="expression" dxfId="14308" priority="6692" stopIfTrue="1">
      <formula>INDIRECT("E"&amp;ROW())="CLEANSED"</formula>
    </cfRule>
    <cfRule type="expression" dxfId="14307" priority="6693" stopIfTrue="1">
      <formula>INDIRECT("E"&amp;ROW())="PM TO CLEANSE"</formula>
    </cfRule>
    <cfRule type="expression" dxfId="14306" priority="6694" stopIfTrue="1">
      <formula>INDIRECT("E"&amp;ROW())="Survey Received"</formula>
    </cfRule>
    <cfRule type="expression" dxfId="14305" priority="6695" stopIfTrue="1">
      <formula>INDIRECT("E"&amp;ROW())="Survey Booked"</formula>
    </cfRule>
    <cfRule type="expression" dxfId="14304" priority="6696" stopIfTrue="1">
      <formula>INDIRECT("E"&amp;ROW())="Supply Only"</formula>
    </cfRule>
    <cfRule type="expression" dxfId="14303" priority="6697" stopIfTrue="1">
      <formula>INDIRECT("E"&amp;ROW())="Part Fitted"</formula>
    </cfRule>
    <cfRule type="expression" dxfId="14302" priority="6698" stopIfTrue="1">
      <formula>INDIRECT("E"&amp;ROW())="confirmed"</formula>
    </cfRule>
    <cfRule type="expression" dxfId="14301" priority="6699" stopIfTrue="1">
      <formula>INDIRECT("E"&amp;ROW())="Duplicate"</formula>
    </cfRule>
    <cfRule type="expression" dxfId="14300" priority="6700" stopIfTrue="1">
      <formula>INDIRECT("E"&amp;ROW())="Handed Back"</formula>
    </cfRule>
    <cfRule type="expression" dxfId="14299" priority="6701" stopIfTrue="1">
      <formula>INDIRECT("E"&amp;ROW())="Refusal"</formula>
    </cfRule>
    <cfRule type="expression" dxfId="14298" priority="6702" stopIfTrue="1">
      <formula>INDIRECT("E"&amp;ROW())="No Access install"</formula>
    </cfRule>
    <cfRule type="expression" dxfId="14297" priority="6703" stopIfTrue="1">
      <formula>INDIRECT("E"&amp;ROW())="No Access survey"</formula>
    </cfRule>
    <cfRule type="expression" dxfId="14296" priority="6704" stopIfTrue="1">
      <formula>INDIRECT("E"&amp;ROW())="NWR"</formula>
    </cfRule>
    <cfRule type="expression" dxfId="14295" priority="6705" stopIfTrue="1">
      <formula>INDIRECT("E"&amp;ROW())="Cancelled"</formula>
    </cfRule>
    <cfRule type="expression" dxfId="14294" priority="6706" stopIfTrue="1">
      <formula>INDIRECT("E"&amp;ROW())="On hold"</formula>
    </cfRule>
    <cfRule type="expression" dxfId="14293" priority="6707" stopIfTrue="1">
      <formula>INDIRECT("E"&amp;ROW())="Handed Over"</formula>
    </cfRule>
    <cfRule type="expression" dxfId="14292" priority="6708" stopIfTrue="1">
      <formula>INDIRECT("E"&amp;ROW())="Fitted"</formula>
    </cfRule>
    <cfRule type="expression" dxfId="14291" priority="6709" stopIfTrue="1">
      <formula>INDIRECT("E"&amp;ROW())="Booked to fit"</formula>
    </cfRule>
    <cfRule type="expression" dxfId="14290" priority="6710" stopIfTrue="1">
      <formula>INDIRECT("E"&amp;ROW())="Delivered To Depot/Container"</formula>
    </cfRule>
    <cfRule type="expression" dxfId="14289" priority="6711" stopIfTrue="1">
      <formula>INDIRECT("E"&amp;ROW())="Called Off"</formula>
    </cfRule>
    <cfRule type="expression" dxfId="14288" priority="6712" stopIfTrue="1">
      <formula>INDIRECT("E"&amp;ROW())="Await Client Approval"</formula>
    </cfRule>
    <cfRule type="expression" dxfId="14287" priority="6713" stopIfTrue="1">
      <formula>INDIRECT("E"&amp;ROW())="SCOPE SURVEY"</formula>
    </cfRule>
    <cfRule type="expression" dxfId="14286" priority="6714" stopIfTrue="1">
      <formula>INDIRECT("E"&amp;ROW())="Priced"</formula>
    </cfRule>
    <cfRule type="expression" dxfId="14285" priority="6715" stopIfTrue="1">
      <formula>INDIRECT("E"&amp;ROW())="Sent for pricing"</formula>
    </cfRule>
    <cfRule type="expression" dxfId="14284" priority="6716" stopIfTrue="1">
      <formula>INDIRECT("E"&amp;ROW())="Await"</formula>
    </cfRule>
    <cfRule type="expression" dxfId="14283" priority="6717" stopIfTrue="1">
      <formula>INDIRECT("E"&amp;ROW())="CLEANSED"</formula>
    </cfRule>
    <cfRule type="expression" dxfId="14282" priority="6718" stopIfTrue="1">
      <formula>INDIRECT("E"&amp;ROW())="PM TO CLEANSE"</formula>
    </cfRule>
    <cfRule type="expression" dxfId="14281" priority="6719" stopIfTrue="1">
      <formula>INDIRECT("E"&amp;ROW())="Survey Received"</formula>
    </cfRule>
    <cfRule type="expression" dxfId="14280" priority="6720" stopIfTrue="1">
      <formula>INDIRECT("E"&amp;ROW())="Survey Booked"</formula>
    </cfRule>
    <cfRule type="expression" dxfId="14279" priority="6721">
      <formula>INDIRECT("D"&amp;ROW())="Yes"</formula>
    </cfRule>
  </conditionalFormatting>
  <conditionalFormatting sqref="I1170">
    <cfRule type="expression" dxfId="14278" priority="6538" stopIfTrue="1">
      <formula>INDIRECT("E"&amp;ROW())="Recall Required"</formula>
    </cfRule>
    <cfRule type="expression" dxfId="14277" priority="6539" stopIfTrue="1">
      <formula>INDIRECT("E"&amp;ROW())="Supply Only"</formula>
    </cfRule>
    <cfRule type="expression" dxfId="14276" priority="6540" stopIfTrue="1">
      <formula>INDIRECT("E"&amp;ROW())="Part Fitted"</formula>
    </cfRule>
    <cfRule type="expression" dxfId="14275" priority="6541" stopIfTrue="1">
      <formula>INDIRECT("E"&amp;ROW())="confirmed"</formula>
    </cfRule>
    <cfRule type="expression" dxfId="14274" priority="6542" stopIfTrue="1">
      <formula>INDIRECT("E"&amp;ROW())="Duplicate"</formula>
    </cfRule>
    <cfRule type="expression" dxfId="14273" priority="6543" stopIfTrue="1">
      <formula>INDIRECT("E"&amp;ROW())="Handed Back"</formula>
    </cfRule>
    <cfRule type="expression" dxfId="14272" priority="6544" stopIfTrue="1">
      <formula>INDIRECT("E"&amp;ROW())="Refusal"</formula>
    </cfRule>
    <cfRule type="expression" dxfId="14271" priority="6545" stopIfTrue="1">
      <formula>INDIRECT("E"&amp;ROW())="No Access install"</formula>
    </cfRule>
    <cfRule type="expression" dxfId="14270" priority="6546" stopIfTrue="1">
      <formula>INDIRECT("E"&amp;ROW())="No Access survey"</formula>
    </cfRule>
    <cfRule type="expression" dxfId="14269" priority="6547" stopIfTrue="1">
      <formula>INDIRECT("E"&amp;ROW())="NWR"</formula>
    </cfRule>
    <cfRule type="expression" dxfId="14268" priority="6548" stopIfTrue="1">
      <formula>INDIRECT("E"&amp;ROW())="Cancelled"</formula>
    </cfRule>
    <cfRule type="expression" dxfId="14267" priority="6549" stopIfTrue="1">
      <formula>INDIRECT("E"&amp;ROW())="On hold"</formula>
    </cfRule>
    <cfRule type="expression" dxfId="14266" priority="6550" stopIfTrue="1">
      <formula>INDIRECT("E"&amp;ROW())="Handed Over"</formula>
    </cfRule>
    <cfRule type="expression" dxfId="14265" priority="6551" stopIfTrue="1">
      <formula>INDIRECT("E"&amp;ROW())="Fitted"</formula>
    </cfRule>
    <cfRule type="expression" dxfId="14264" priority="6552" stopIfTrue="1">
      <formula>INDIRECT("E"&amp;ROW())="Booked to fit"</formula>
    </cfRule>
    <cfRule type="expression" dxfId="14263" priority="6553" stopIfTrue="1">
      <formula>INDIRECT("E"&amp;ROW())="Delivered To Depot/Container"</formula>
    </cfRule>
    <cfRule type="expression" dxfId="14262" priority="6554" stopIfTrue="1">
      <formula>INDIRECT("E"&amp;ROW())="Called Off"</formula>
    </cfRule>
    <cfRule type="expression" dxfId="14261" priority="6555" stopIfTrue="1">
      <formula>INDIRECT("E"&amp;ROW())="Await Client Approval"</formula>
    </cfRule>
    <cfRule type="expression" dxfId="14260" priority="6556" stopIfTrue="1">
      <formula>INDIRECT("E"&amp;ROW())="SCOPE SURVEY"</formula>
    </cfRule>
    <cfRule type="expression" dxfId="14259" priority="6557" stopIfTrue="1">
      <formula>INDIRECT("E"&amp;ROW())="Priced"</formula>
    </cfRule>
    <cfRule type="expression" dxfId="14258" priority="6558" stopIfTrue="1">
      <formula>INDIRECT("E"&amp;ROW())="Sent for pricing"</formula>
    </cfRule>
    <cfRule type="expression" dxfId="14257" priority="6559" stopIfTrue="1">
      <formula>INDIRECT("E"&amp;ROW())="Await"</formula>
    </cfRule>
    <cfRule type="expression" dxfId="14256" priority="6560" stopIfTrue="1">
      <formula>INDIRECT("E"&amp;ROW())="CLEANSED"</formula>
    </cfRule>
    <cfRule type="expression" dxfId="14255" priority="6561" stopIfTrue="1">
      <formula>INDIRECT("E"&amp;ROW())="PM TO CLEANSE"</formula>
    </cfRule>
    <cfRule type="expression" dxfId="14254" priority="6562" stopIfTrue="1">
      <formula>INDIRECT("E"&amp;ROW())="Survey Received"</formula>
    </cfRule>
    <cfRule type="expression" dxfId="14253" priority="6563" stopIfTrue="1">
      <formula>INDIRECT("E"&amp;ROW())="Survey Booked"</formula>
    </cfRule>
    <cfRule type="expression" dxfId="14252" priority="6564" stopIfTrue="1">
      <formula>INDIRECT("E"&amp;ROW())="Recall Required"</formula>
    </cfRule>
    <cfRule type="expression" dxfId="14251" priority="6565" stopIfTrue="1">
      <formula>INDIRECT("E"&amp;ROW())="Supply Only"</formula>
    </cfRule>
    <cfRule type="expression" dxfId="14250" priority="6566" stopIfTrue="1">
      <formula>INDIRECT("E"&amp;ROW())="Part Fitted"</formula>
    </cfRule>
    <cfRule type="expression" dxfId="14249" priority="6567" stopIfTrue="1">
      <formula>INDIRECT("E"&amp;ROW())="confirmed"</formula>
    </cfRule>
    <cfRule type="expression" dxfId="14248" priority="6568" stopIfTrue="1">
      <formula>INDIRECT("E"&amp;ROW())="Duplicate"</formula>
    </cfRule>
    <cfRule type="expression" dxfId="14247" priority="6569" stopIfTrue="1">
      <formula>INDIRECT("E"&amp;ROW())="Handed Back"</formula>
    </cfRule>
    <cfRule type="expression" dxfId="14246" priority="6570" stopIfTrue="1">
      <formula>INDIRECT("E"&amp;ROW())="Refusal"</formula>
    </cfRule>
    <cfRule type="expression" dxfId="14245" priority="6571" stopIfTrue="1">
      <formula>INDIRECT("E"&amp;ROW())="No Access install"</formula>
    </cfRule>
    <cfRule type="expression" dxfId="14244" priority="6572" stopIfTrue="1">
      <formula>INDIRECT("E"&amp;ROW())="No Access survey"</formula>
    </cfRule>
    <cfRule type="expression" dxfId="14243" priority="6573" stopIfTrue="1">
      <formula>INDIRECT("E"&amp;ROW())="NWR"</formula>
    </cfRule>
    <cfRule type="expression" dxfId="14242" priority="6574" stopIfTrue="1">
      <formula>INDIRECT("E"&amp;ROW())="Cancelled"</formula>
    </cfRule>
    <cfRule type="expression" dxfId="14241" priority="6575" stopIfTrue="1">
      <formula>INDIRECT("E"&amp;ROW())="On hold"</formula>
    </cfRule>
    <cfRule type="expression" dxfId="14240" priority="6576" stopIfTrue="1">
      <formula>INDIRECT("E"&amp;ROW())="Handed Over"</formula>
    </cfRule>
    <cfRule type="expression" dxfId="14239" priority="6577" stopIfTrue="1">
      <formula>INDIRECT("E"&amp;ROW())="Fitted"</formula>
    </cfRule>
    <cfRule type="expression" dxfId="14238" priority="6578" stopIfTrue="1">
      <formula>INDIRECT("E"&amp;ROW())="Booked to fit"</formula>
    </cfRule>
    <cfRule type="expression" dxfId="14237" priority="6579" stopIfTrue="1">
      <formula>INDIRECT("E"&amp;ROW())="Delivered To Depot/Container"</formula>
    </cfRule>
    <cfRule type="expression" dxfId="14236" priority="6580" stopIfTrue="1">
      <formula>INDIRECT("E"&amp;ROW())="Called Off"</formula>
    </cfRule>
    <cfRule type="expression" dxfId="14235" priority="6581" stopIfTrue="1">
      <formula>INDIRECT("E"&amp;ROW())="Await Client Approval"</formula>
    </cfRule>
    <cfRule type="expression" dxfId="14234" priority="6582" stopIfTrue="1">
      <formula>INDIRECT("E"&amp;ROW())="SCOPE SURVEY"</formula>
    </cfRule>
    <cfRule type="expression" dxfId="14233" priority="6583" stopIfTrue="1">
      <formula>INDIRECT("E"&amp;ROW())="Priced"</formula>
    </cfRule>
    <cfRule type="expression" dxfId="14232" priority="6584" stopIfTrue="1">
      <formula>INDIRECT("E"&amp;ROW())="Sent for pricing"</formula>
    </cfRule>
    <cfRule type="expression" dxfId="14231" priority="6585" stopIfTrue="1">
      <formula>INDIRECT("E"&amp;ROW())="Await"</formula>
    </cfRule>
    <cfRule type="expression" dxfId="14230" priority="6586" stopIfTrue="1">
      <formula>INDIRECT("E"&amp;ROW())="CLEANSED"</formula>
    </cfRule>
    <cfRule type="expression" dxfId="14229" priority="6587" stopIfTrue="1">
      <formula>INDIRECT("E"&amp;ROW())="PM TO CLEANSE"</formula>
    </cfRule>
    <cfRule type="expression" dxfId="14228" priority="6588" stopIfTrue="1">
      <formula>INDIRECT("E"&amp;ROW())="Survey Received"</formula>
    </cfRule>
    <cfRule type="expression" dxfId="14227" priority="6589" stopIfTrue="1">
      <formula>INDIRECT("E"&amp;ROW())="Survey Booked"</formula>
    </cfRule>
  </conditionalFormatting>
  <conditionalFormatting sqref="I1171:I1172">
    <cfRule type="expression" dxfId="14226" priority="6432">
      <formula>INDIRECT("D"&amp;ROW())="Yes"</formula>
    </cfRule>
    <cfRule type="expression" dxfId="14225" priority="6433" stopIfTrue="1">
      <formula>INDIRECT("E"&amp;ROW())="Recall Required"</formula>
    </cfRule>
    <cfRule type="expression" dxfId="14224" priority="6434" stopIfTrue="1">
      <formula>INDIRECT("E"&amp;ROW())="Supply Only"</formula>
    </cfRule>
    <cfRule type="expression" dxfId="14223" priority="6435" stopIfTrue="1">
      <formula>INDIRECT("E"&amp;ROW())="Part Fitted"</formula>
    </cfRule>
    <cfRule type="expression" dxfId="14222" priority="6436" stopIfTrue="1">
      <formula>INDIRECT("E"&amp;ROW())="confirmed"</formula>
    </cfRule>
    <cfRule type="expression" dxfId="14221" priority="6437" stopIfTrue="1">
      <formula>INDIRECT("E"&amp;ROW())="Duplicate"</formula>
    </cfRule>
    <cfRule type="expression" dxfId="14220" priority="6438" stopIfTrue="1">
      <formula>INDIRECT("E"&amp;ROW())="Handed Back"</formula>
    </cfRule>
    <cfRule type="expression" dxfId="14219" priority="6439" stopIfTrue="1">
      <formula>INDIRECT("E"&amp;ROW())="Refusal"</formula>
    </cfRule>
    <cfRule type="expression" dxfId="14218" priority="6440" stopIfTrue="1">
      <formula>INDIRECT("E"&amp;ROW())="No Access install"</formula>
    </cfRule>
    <cfRule type="expression" dxfId="14217" priority="6441" stopIfTrue="1">
      <formula>INDIRECT("E"&amp;ROW())="No Access survey"</formula>
    </cfRule>
    <cfRule type="expression" dxfId="14216" priority="6442" stopIfTrue="1">
      <formula>INDIRECT("E"&amp;ROW())="NWR"</formula>
    </cfRule>
    <cfRule type="expression" dxfId="14215" priority="6443" stopIfTrue="1">
      <formula>INDIRECT("E"&amp;ROW())="Cancelled"</formula>
    </cfRule>
    <cfRule type="expression" dxfId="14214" priority="6444" stopIfTrue="1">
      <formula>INDIRECT("E"&amp;ROW())="On hold"</formula>
    </cfRule>
    <cfRule type="expression" dxfId="14213" priority="6445" stopIfTrue="1">
      <formula>INDIRECT("E"&amp;ROW())="Handed Over"</formula>
    </cfRule>
    <cfRule type="expression" dxfId="14212" priority="6446" stopIfTrue="1">
      <formula>INDIRECT("E"&amp;ROW())="Fitted"</formula>
    </cfRule>
    <cfRule type="expression" dxfId="14211" priority="6447" stopIfTrue="1">
      <formula>INDIRECT("E"&amp;ROW())="Booked to fit"</formula>
    </cfRule>
    <cfRule type="expression" dxfId="14210" priority="6448" stopIfTrue="1">
      <formula>INDIRECT("E"&amp;ROW())="Delivered To Depot/Container"</formula>
    </cfRule>
    <cfRule type="expression" dxfId="14209" priority="6449" stopIfTrue="1">
      <formula>INDIRECT("E"&amp;ROW())="Called Off"</formula>
    </cfRule>
    <cfRule type="expression" dxfId="14208" priority="6450" stopIfTrue="1">
      <formula>INDIRECT("E"&amp;ROW())="Await Client Approval"</formula>
    </cfRule>
    <cfRule type="expression" dxfId="14207" priority="6451" stopIfTrue="1">
      <formula>INDIRECT("E"&amp;ROW())="SCOPE SURVEY"</formula>
    </cfRule>
    <cfRule type="expression" dxfId="14206" priority="6452" stopIfTrue="1">
      <formula>INDIRECT("E"&amp;ROW())="Priced"</formula>
    </cfRule>
    <cfRule type="expression" dxfId="14205" priority="6453" stopIfTrue="1">
      <formula>INDIRECT("E"&amp;ROW())="Sent for pricing"</formula>
    </cfRule>
    <cfRule type="expression" dxfId="14204" priority="6454" stopIfTrue="1">
      <formula>INDIRECT("E"&amp;ROW())="Await"</formula>
    </cfRule>
    <cfRule type="expression" dxfId="14203" priority="6455" stopIfTrue="1">
      <formula>INDIRECT("E"&amp;ROW())="CLEANSED"</formula>
    </cfRule>
    <cfRule type="expression" dxfId="14202" priority="6456" stopIfTrue="1">
      <formula>INDIRECT("E"&amp;ROW())="PM TO CLEANSE"</formula>
    </cfRule>
    <cfRule type="expression" dxfId="14201" priority="6457" stopIfTrue="1">
      <formula>INDIRECT("E"&amp;ROW())="Survey Received"</formula>
    </cfRule>
    <cfRule type="expression" dxfId="14200" priority="6458" stopIfTrue="1">
      <formula>INDIRECT("E"&amp;ROW())="Survey Booked"</formula>
    </cfRule>
    <cfRule type="expression" dxfId="14199" priority="6459" stopIfTrue="1">
      <formula>INDIRECT("E"&amp;ROW())="Supply Only"</formula>
    </cfRule>
    <cfRule type="expression" dxfId="14198" priority="6460" stopIfTrue="1">
      <formula>INDIRECT("E"&amp;ROW())="Part Fitted"</formula>
    </cfRule>
    <cfRule type="expression" dxfId="14197" priority="6461" stopIfTrue="1">
      <formula>INDIRECT("E"&amp;ROW())="confirmed"</formula>
    </cfRule>
    <cfRule type="expression" dxfId="14196" priority="6462" stopIfTrue="1">
      <formula>INDIRECT("E"&amp;ROW())="Duplicate"</formula>
    </cfRule>
    <cfRule type="expression" dxfId="14195" priority="6463" stopIfTrue="1">
      <formula>INDIRECT("E"&amp;ROW())="Handed Back"</formula>
    </cfRule>
    <cfRule type="expression" dxfId="14194" priority="6464" stopIfTrue="1">
      <formula>INDIRECT("E"&amp;ROW())="Refusal"</formula>
    </cfRule>
    <cfRule type="expression" dxfId="14193" priority="6465" stopIfTrue="1">
      <formula>INDIRECT("E"&amp;ROW())="No Access install"</formula>
    </cfRule>
    <cfRule type="expression" dxfId="14192" priority="6466" stopIfTrue="1">
      <formula>INDIRECT("E"&amp;ROW())="No Access survey"</formula>
    </cfRule>
    <cfRule type="expression" dxfId="14191" priority="6467" stopIfTrue="1">
      <formula>INDIRECT("E"&amp;ROW())="NWR"</formula>
    </cfRule>
    <cfRule type="expression" dxfId="14190" priority="6468" stopIfTrue="1">
      <formula>INDIRECT("E"&amp;ROW())="Cancelled"</formula>
    </cfRule>
    <cfRule type="expression" dxfId="14189" priority="6469" stopIfTrue="1">
      <formula>INDIRECT("E"&amp;ROW())="On hold"</formula>
    </cfRule>
    <cfRule type="expression" dxfId="14188" priority="6470" stopIfTrue="1">
      <formula>INDIRECT("E"&amp;ROW())="Handed Over"</formula>
    </cfRule>
    <cfRule type="expression" dxfId="14187" priority="6471" stopIfTrue="1">
      <formula>INDIRECT("E"&amp;ROW())="Fitted"</formula>
    </cfRule>
    <cfRule type="expression" dxfId="14186" priority="6472" stopIfTrue="1">
      <formula>INDIRECT("E"&amp;ROW())="Booked to fit"</formula>
    </cfRule>
    <cfRule type="expression" dxfId="14185" priority="6473" stopIfTrue="1">
      <formula>INDIRECT("E"&amp;ROW())="Delivered To Depot/Container"</formula>
    </cfRule>
    <cfRule type="expression" dxfId="14184" priority="6474" stopIfTrue="1">
      <formula>INDIRECT("E"&amp;ROW())="Called Off"</formula>
    </cfRule>
    <cfRule type="expression" dxfId="14183" priority="6475" stopIfTrue="1">
      <formula>INDIRECT("E"&amp;ROW())="Await Client Approval"</formula>
    </cfRule>
    <cfRule type="expression" dxfId="14182" priority="6476" stopIfTrue="1">
      <formula>INDIRECT("E"&amp;ROW())="SCOPE SURVEY"</formula>
    </cfRule>
    <cfRule type="expression" dxfId="14181" priority="6477" stopIfTrue="1">
      <formula>INDIRECT("E"&amp;ROW())="Priced"</formula>
    </cfRule>
    <cfRule type="expression" dxfId="14180" priority="6478" stopIfTrue="1">
      <formula>INDIRECT("E"&amp;ROW())="Sent for pricing"</formula>
    </cfRule>
    <cfRule type="expression" dxfId="14179" priority="6479" stopIfTrue="1">
      <formula>INDIRECT("E"&amp;ROW())="Await"</formula>
    </cfRule>
    <cfRule type="expression" dxfId="14178" priority="6480" stopIfTrue="1">
      <formula>INDIRECT("E"&amp;ROW())="CLEANSED"</formula>
    </cfRule>
    <cfRule type="expression" dxfId="14177" priority="6481" stopIfTrue="1">
      <formula>INDIRECT("E"&amp;ROW())="PM TO CLEANSE"</formula>
    </cfRule>
    <cfRule type="expression" dxfId="14176" priority="6482" stopIfTrue="1">
      <formula>INDIRECT("E"&amp;ROW())="Survey Received"</formula>
    </cfRule>
    <cfRule type="expression" dxfId="14175" priority="6483" stopIfTrue="1">
      <formula>INDIRECT("E"&amp;ROW())="Survey Booked"</formula>
    </cfRule>
  </conditionalFormatting>
  <conditionalFormatting sqref="A1176:H1181">
    <cfRule type="expression" dxfId="14174" priority="6405">
      <formula>INDIRECT("D"&amp;ROW())="Yes"</formula>
    </cfRule>
    <cfRule type="expression" dxfId="14173" priority="6406" stopIfTrue="1">
      <formula>INDIRECT("E"&amp;ROW())="Recall Required"</formula>
    </cfRule>
    <cfRule type="expression" dxfId="14172" priority="6407" stopIfTrue="1">
      <formula>INDIRECT("E"&amp;ROW())="Supply Only"</formula>
    </cfRule>
    <cfRule type="expression" dxfId="14171" priority="6408" stopIfTrue="1">
      <formula>INDIRECT("E"&amp;ROW())="Part Fitted"</formula>
    </cfRule>
    <cfRule type="expression" dxfId="14170" priority="6409" stopIfTrue="1">
      <formula>INDIRECT("E"&amp;ROW())="confirmed"</formula>
    </cfRule>
    <cfRule type="expression" dxfId="14169" priority="6410" stopIfTrue="1">
      <formula>INDIRECT("E"&amp;ROW())="Duplicate"</formula>
    </cfRule>
    <cfRule type="expression" dxfId="14168" priority="6411" stopIfTrue="1">
      <formula>INDIRECT("E"&amp;ROW())="Handed Back"</formula>
    </cfRule>
    <cfRule type="expression" dxfId="14167" priority="6412" stopIfTrue="1">
      <formula>INDIRECT("E"&amp;ROW())="Refusal"</formula>
    </cfRule>
    <cfRule type="expression" dxfId="14166" priority="6413" stopIfTrue="1">
      <formula>INDIRECT("E"&amp;ROW())="No Access install"</formula>
    </cfRule>
    <cfRule type="expression" dxfId="14165" priority="6414" stopIfTrue="1">
      <formula>INDIRECT("E"&amp;ROW())="No Access survey"</formula>
    </cfRule>
    <cfRule type="expression" dxfId="14164" priority="6415" stopIfTrue="1">
      <formula>INDIRECT("E"&amp;ROW())="NWR"</formula>
    </cfRule>
    <cfRule type="expression" dxfId="14163" priority="6416" stopIfTrue="1">
      <formula>INDIRECT("E"&amp;ROW())="Cancelled"</formula>
    </cfRule>
    <cfRule type="expression" dxfId="14162" priority="6417" stopIfTrue="1">
      <formula>INDIRECT("E"&amp;ROW())="On hold"</formula>
    </cfRule>
    <cfRule type="expression" dxfId="14161" priority="6418" stopIfTrue="1">
      <formula>INDIRECT("E"&amp;ROW())="Handed Over"</formula>
    </cfRule>
    <cfRule type="expression" dxfId="14160" priority="6419" stopIfTrue="1">
      <formula>INDIRECT("E"&amp;ROW())="Fitted"</formula>
    </cfRule>
    <cfRule type="expression" dxfId="14159" priority="6420" stopIfTrue="1">
      <formula>INDIRECT("E"&amp;ROW())="Booked to fit"</formula>
    </cfRule>
    <cfRule type="expression" dxfId="14158" priority="6421" stopIfTrue="1">
      <formula>INDIRECT("E"&amp;ROW())="Delivered To Depot/Container"</formula>
    </cfRule>
    <cfRule type="expression" dxfId="14157" priority="6422" stopIfTrue="1">
      <formula>INDIRECT("E"&amp;ROW())="Called Off"</formula>
    </cfRule>
    <cfRule type="expression" dxfId="14156" priority="6423" stopIfTrue="1">
      <formula>INDIRECT("E"&amp;ROW())="Await Client Approval"</formula>
    </cfRule>
    <cfRule type="expression" dxfId="14155" priority="6424" stopIfTrue="1">
      <formula>INDIRECT("E"&amp;ROW())="SCOPE SURVEY"</formula>
    </cfRule>
    <cfRule type="expression" dxfId="14154" priority="6425" stopIfTrue="1">
      <formula>INDIRECT("E"&amp;ROW())="Priced"</formula>
    </cfRule>
    <cfRule type="expression" dxfId="14153" priority="6426" stopIfTrue="1">
      <formula>INDIRECT("E"&amp;ROW())="Sent for pricing"</formula>
    </cfRule>
    <cfRule type="expression" dxfId="14152" priority="6427" stopIfTrue="1">
      <formula>INDIRECT("E"&amp;ROW())="Await"</formula>
    </cfRule>
    <cfRule type="expression" dxfId="14151" priority="6428" stopIfTrue="1">
      <formula>INDIRECT("E"&amp;ROW())="CLEANSED"</formula>
    </cfRule>
    <cfRule type="expression" dxfId="14150" priority="6429" stopIfTrue="1">
      <formula>INDIRECT("E"&amp;ROW())="PM TO CLEANSE"</formula>
    </cfRule>
    <cfRule type="expression" dxfId="14149" priority="6430" stopIfTrue="1">
      <formula>INDIRECT("E"&amp;ROW())="Survey Received"</formula>
    </cfRule>
    <cfRule type="expression" dxfId="14148" priority="6431" stopIfTrue="1">
      <formula>INDIRECT("E"&amp;ROW())="Survey Booked"</formula>
    </cfRule>
  </conditionalFormatting>
  <conditionalFormatting sqref="E1180:E1181">
    <cfRule type="expression" dxfId="14147" priority="6378">
      <formula>INDIRECT("D"&amp;ROW())="Yes"</formula>
    </cfRule>
    <cfRule type="expression" dxfId="14146" priority="6379" stopIfTrue="1">
      <formula>INDIRECT("E"&amp;ROW())="Recall Required"</formula>
    </cfRule>
    <cfRule type="expression" dxfId="14145" priority="6380" stopIfTrue="1">
      <formula>INDIRECT("E"&amp;ROW())="Supply Only"</formula>
    </cfRule>
    <cfRule type="expression" dxfId="14144" priority="6381" stopIfTrue="1">
      <formula>INDIRECT("E"&amp;ROW())="Part Fitted"</formula>
    </cfRule>
    <cfRule type="expression" dxfId="14143" priority="6382" stopIfTrue="1">
      <formula>INDIRECT("E"&amp;ROW())="confirmed"</formula>
    </cfRule>
    <cfRule type="expression" dxfId="14142" priority="6383" stopIfTrue="1">
      <formula>INDIRECT("E"&amp;ROW())="Duplicate"</formula>
    </cfRule>
    <cfRule type="expression" dxfId="14141" priority="6384" stopIfTrue="1">
      <formula>INDIRECT("E"&amp;ROW())="Handed Back"</formula>
    </cfRule>
    <cfRule type="expression" dxfId="14140" priority="6385" stopIfTrue="1">
      <formula>INDIRECT("E"&amp;ROW())="Refusal"</formula>
    </cfRule>
    <cfRule type="expression" dxfId="14139" priority="6386" stopIfTrue="1">
      <formula>INDIRECT("E"&amp;ROW())="No Access install"</formula>
    </cfRule>
    <cfRule type="expression" dxfId="14138" priority="6387" stopIfTrue="1">
      <formula>INDIRECT("E"&amp;ROW())="No Access survey"</formula>
    </cfRule>
    <cfRule type="expression" dxfId="14137" priority="6388" stopIfTrue="1">
      <formula>INDIRECT("E"&amp;ROW())="NWR"</formula>
    </cfRule>
    <cfRule type="expression" dxfId="14136" priority="6389" stopIfTrue="1">
      <formula>INDIRECT("E"&amp;ROW())="Cancelled"</formula>
    </cfRule>
    <cfRule type="expression" dxfId="14135" priority="6390" stopIfTrue="1">
      <formula>INDIRECT("E"&amp;ROW())="On hold"</formula>
    </cfRule>
    <cfRule type="expression" dxfId="14134" priority="6391" stopIfTrue="1">
      <formula>INDIRECT("E"&amp;ROW())="Handed Over"</formula>
    </cfRule>
    <cfRule type="expression" dxfId="14133" priority="6392" stopIfTrue="1">
      <formula>INDIRECT("E"&amp;ROW())="Fitted"</formula>
    </cfRule>
    <cfRule type="expression" dxfId="14132" priority="6393" stopIfTrue="1">
      <formula>INDIRECT("E"&amp;ROW())="Booked to fit"</formula>
    </cfRule>
    <cfRule type="expression" dxfId="14131" priority="6394" stopIfTrue="1">
      <formula>INDIRECT("E"&amp;ROW())="Delivered To Depot/Container"</formula>
    </cfRule>
    <cfRule type="expression" dxfId="14130" priority="6395" stopIfTrue="1">
      <formula>INDIRECT("E"&amp;ROW())="Called Off"</formula>
    </cfRule>
    <cfRule type="expression" dxfId="14129" priority="6396" stopIfTrue="1">
      <formula>INDIRECT("E"&amp;ROW())="Await Client Approval"</formula>
    </cfRule>
    <cfRule type="expression" dxfId="14128" priority="6397" stopIfTrue="1">
      <formula>INDIRECT("E"&amp;ROW())="SCOPE SURVEY"</formula>
    </cfRule>
    <cfRule type="expression" dxfId="14127" priority="6398" stopIfTrue="1">
      <formula>INDIRECT("E"&amp;ROW())="Priced"</formula>
    </cfRule>
    <cfRule type="expression" dxfId="14126" priority="6399" stopIfTrue="1">
      <formula>INDIRECT("E"&amp;ROW())="Sent for pricing"</formula>
    </cfRule>
    <cfRule type="expression" dxfId="14125" priority="6400" stopIfTrue="1">
      <formula>INDIRECT("E"&amp;ROW())="Await"</formula>
    </cfRule>
    <cfRule type="expression" dxfId="14124" priority="6401" stopIfTrue="1">
      <formula>INDIRECT("E"&amp;ROW())="CLEANSED"</formula>
    </cfRule>
    <cfRule type="expression" dxfId="14123" priority="6402" stopIfTrue="1">
      <formula>INDIRECT("E"&amp;ROW())="PM TO CLEANSE"</formula>
    </cfRule>
    <cfRule type="expression" dxfId="14122" priority="6403" stopIfTrue="1">
      <formula>INDIRECT("E"&amp;ROW())="Survey Received"</formula>
    </cfRule>
    <cfRule type="expression" dxfId="14121" priority="6404" stopIfTrue="1">
      <formula>INDIRECT("E"&amp;ROW())="Survey Booked"</formula>
    </cfRule>
  </conditionalFormatting>
  <conditionalFormatting sqref="I1176">
    <cfRule type="expression" dxfId="14120" priority="6271">
      <formula>INDIRECT("D"&amp;ROW())="Yes"</formula>
    </cfRule>
    <cfRule type="expression" dxfId="14119" priority="6272" stopIfTrue="1">
      <formula>INDIRECT("E"&amp;ROW())="Recall Required"</formula>
    </cfRule>
    <cfRule type="expression" dxfId="14118" priority="6273" stopIfTrue="1">
      <formula>INDIRECT("E"&amp;ROW())="Supply Only"</formula>
    </cfRule>
    <cfRule type="expression" dxfId="14117" priority="6274" stopIfTrue="1">
      <formula>INDIRECT("E"&amp;ROW())="Part Fitted"</formula>
    </cfRule>
    <cfRule type="expression" dxfId="14116" priority="6275" stopIfTrue="1">
      <formula>INDIRECT("E"&amp;ROW())="confirmed"</formula>
    </cfRule>
    <cfRule type="expression" dxfId="14115" priority="6276" stopIfTrue="1">
      <formula>INDIRECT("E"&amp;ROW())="Duplicate"</formula>
    </cfRule>
    <cfRule type="expression" dxfId="14114" priority="6277" stopIfTrue="1">
      <formula>INDIRECT("E"&amp;ROW())="Handed Back"</formula>
    </cfRule>
    <cfRule type="expression" dxfId="14113" priority="6278" stopIfTrue="1">
      <formula>INDIRECT("E"&amp;ROW())="Refusal"</formula>
    </cfRule>
    <cfRule type="expression" dxfId="14112" priority="6279" stopIfTrue="1">
      <formula>INDIRECT("E"&amp;ROW())="No Access install"</formula>
    </cfRule>
    <cfRule type="expression" dxfId="14111" priority="6280" stopIfTrue="1">
      <formula>INDIRECT("E"&amp;ROW())="No Access survey"</formula>
    </cfRule>
    <cfRule type="expression" dxfId="14110" priority="6281" stopIfTrue="1">
      <formula>INDIRECT("E"&amp;ROW())="NWR"</formula>
    </cfRule>
    <cfRule type="expression" dxfId="14109" priority="6282" stopIfTrue="1">
      <formula>INDIRECT("E"&amp;ROW())="Cancelled"</formula>
    </cfRule>
    <cfRule type="expression" dxfId="14108" priority="6283" stopIfTrue="1">
      <formula>INDIRECT("E"&amp;ROW())="On hold"</formula>
    </cfRule>
    <cfRule type="expression" dxfId="14107" priority="6284" stopIfTrue="1">
      <formula>INDIRECT("E"&amp;ROW())="Handed Over"</formula>
    </cfRule>
    <cfRule type="expression" dxfId="14106" priority="6285" stopIfTrue="1">
      <formula>INDIRECT("E"&amp;ROW())="Fitted"</formula>
    </cfRule>
    <cfRule type="expression" dxfId="14105" priority="6286" stopIfTrue="1">
      <formula>INDIRECT("E"&amp;ROW())="Booked to fit"</formula>
    </cfRule>
    <cfRule type="expression" dxfId="14104" priority="6287" stopIfTrue="1">
      <formula>INDIRECT("E"&amp;ROW())="Delivered To Depot/Container"</formula>
    </cfRule>
    <cfRule type="expression" dxfId="14103" priority="6288" stopIfTrue="1">
      <formula>INDIRECT("E"&amp;ROW())="Called Off"</formula>
    </cfRule>
    <cfRule type="expression" dxfId="14102" priority="6289" stopIfTrue="1">
      <formula>INDIRECT("E"&amp;ROW())="Await Client Approval"</formula>
    </cfRule>
    <cfRule type="expression" dxfId="14101" priority="6290" stopIfTrue="1">
      <formula>INDIRECT("E"&amp;ROW())="SCOPE SURVEY"</formula>
    </cfRule>
    <cfRule type="expression" dxfId="14100" priority="6291" stopIfTrue="1">
      <formula>INDIRECT("E"&amp;ROW())="Priced"</formula>
    </cfRule>
    <cfRule type="expression" dxfId="14099" priority="6292" stopIfTrue="1">
      <formula>INDIRECT("E"&amp;ROW())="Sent for pricing"</formula>
    </cfRule>
    <cfRule type="expression" dxfId="14098" priority="6293" stopIfTrue="1">
      <formula>INDIRECT("E"&amp;ROW())="Await"</formula>
    </cfRule>
    <cfRule type="expression" dxfId="14097" priority="6294" stopIfTrue="1">
      <formula>INDIRECT("E"&amp;ROW())="CLEANSED"</formula>
    </cfRule>
    <cfRule type="expression" dxfId="14096" priority="6295" stopIfTrue="1">
      <formula>INDIRECT("E"&amp;ROW())="PM TO CLEANSE"</formula>
    </cfRule>
    <cfRule type="expression" dxfId="14095" priority="6296" stopIfTrue="1">
      <formula>INDIRECT("E"&amp;ROW())="Survey Received"</formula>
    </cfRule>
    <cfRule type="expression" dxfId="14094" priority="6297" stopIfTrue="1">
      <formula>INDIRECT("E"&amp;ROW())="Survey Booked"</formula>
    </cfRule>
    <cfRule type="expression" dxfId="14093" priority="6298" stopIfTrue="1">
      <formula>INDIRECT("E"&amp;ROW())="Recall Required"</formula>
    </cfRule>
    <cfRule type="expression" dxfId="14092" priority="6299" stopIfTrue="1">
      <formula>INDIRECT("E"&amp;ROW())="Supply Only"</formula>
    </cfRule>
    <cfRule type="expression" dxfId="14091" priority="6300" stopIfTrue="1">
      <formula>INDIRECT("E"&amp;ROW())="Part Fitted"</formula>
    </cfRule>
    <cfRule type="expression" dxfId="14090" priority="6301" stopIfTrue="1">
      <formula>INDIRECT("E"&amp;ROW())="confirmed"</formula>
    </cfRule>
    <cfRule type="expression" dxfId="14089" priority="6302" stopIfTrue="1">
      <formula>INDIRECT("E"&amp;ROW())="Duplicate"</formula>
    </cfRule>
    <cfRule type="expression" dxfId="14088" priority="6303" stopIfTrue="1">
      <formula>INDIRECT("E"&amp;ROW())="Handed Back"</formula>
    </cfRule>
    <cfRule type="expression" dxfId="14087" priority="6304" stopIfTrue="1">
      <formula>INDIRECT("E"&amp;ROW())="Refusal"</formula>
    </cfRule>
    <cfRule type="expression" dxfId="14086" priority="6305" stopIfTrue="1">
      <formula>INDIRECT("E"&amp;ROW())="No Access install"</formula>
    </cfRule>
    <cfRule type="expression" dxfId="14085" priority="6306" stopIfTrue="1">
      <formula>INDIRECT("E"&amp;ROW())="No Access survey"</formula>
    </cfRule>
    <cfRule type="expression" dxfId="14084" priority="6307" stopIfTrue="1">
      <formula>INDIRECT("E"&amp;ROW())="NWR"</formula>
    </cfRule>
    <cfRule type="expression" dxfId="14083" priority="6308" stopIfTrue="1">
      <formula>INDIRECT("E"&amp;ROW())="Cancelled"</formula>
    </cfRule>
    <cfRule type="expression" dxfId="14082" priority="6309" stopIfTrue="1">
      <formula>INDIRECT("E"&amp;ROW())="On hold"</formula>
    </cfRule>
    <cfRule type="expression" dxfId="14081" priority="6310" stopIfTrue="1">
      <formula>INDIRECT("E"&amp;ROW())="Handed Over"</formula>
    </cfRule>
    <cfRule type="expression" dxfId="14080" priority="6311" stopIfTrue="1">
      <formula>INDIRECT("E"&amp;ROW())="Fitted"</formula>
    </cfRule>
    <cfRule type="expression" dxfId="14079" priority="6312" stopIfTrue="1">
      <formula>INDIRECT("E"&amp;ROW())="Booked to fit"</formula>
    </cfRule>
    <cfRule type="expression" dxfId="14078" priority="6313" stopIfTrue="1">
      <formula>INDIRECT("E"&amp;ROW())="Delivered To Depot/Container"</formula>
    </cfRule>
    <cfRule type="expression" dxfId="14077" priority="6314" stopIfTrue="1">
      <formula>INDIRECT("E"&amp;ROW())="Called Off"</formula>
    </cfRule>
    <cfRule type="expression" dxfId="14076" priority="6315" stopIfTrue="1">
      <formula>INDIRECT("E"&amp;ROW())="Await Client Approval"</formula>
    </cfRule>
    <cfRule type="expression" dxfId="14075" priority="6316" stopIfTrue="1">
      <formula>INDIRECT("E"&amp;ROW())="SCOPE SURVEY"</formula>
    </cfRule>
    <cfRule type="expression" dxfId="14074" priority="6317" stopIfTrue="1">
      <formula>INDIRECT("E"&amp;ROW())="Priced"</formula>
    </cfRule>
    <cfRule type="expression" dxfId="14073" priority="6318" stopIfTrue="1">
      <formula>INDIRECT("E"&amp;ROW())="Sent for pricing"</formula>
    </cfRule>
    <cfRule type="expression" dxfId="14072" priority="6319" stopIfTrue="1">
      <formula>INDIRECT("E"&amp;ROW())="Await"</formula>
    </cfRule>
    <cfRule type="expression" dxfId="14071" priority="6320" stopIfTrue="1">
      <formula>INDIRECT("E"&amp;ROW())="CLEANSED"</formula>
    </cfRule>
    <cfRule type="expression" dxfId="14070" priority="6321" stopIfTrue="1">
      <formula>INDIRECT("E"&amp;ROW())="PM TO CLEANSE"</formula>
    </cfRule>
    <cfRule type="expression" dxfId="14069" priority="6322" stopIfTrue="1">
      <formula>INDIRECT("E"&amp;ROW())="Survey Received"</formula>
    </cfRule>
    <cfRule type="expression" dxfId="14068" priority="6323" stopIfTrue="1">
      <formula>INDIRECT("E"&amp;ROW())="Survey Booked"</formula>
    </cfRule>
  </conditionalFormatting>
  <conditionalFormatting sqref="I1176:I1181">
    <cfRule type="expression" dxfId="14067" priority="6324">
      <formula>INDIRECT("D"&amp;ROW())="Yes"</formula>
    </cfRule>
  </conditionalFormatting>
  <conditionalFormatting sqref="I1177:I1181">
    <cfRule type="expression" dxfId="14066" priority="6325" stopIfTrue="1">
      <formula>INDIRECT("E"&amp;ROW())="Recall Required"</formula>
    </cfRule>
    <cfRule type="expression" dxfId="14065" priority="6326" stopIfTrue="1">
      <formula>INDIRECT("E"&amp;ROW())="Supply Only"</formula>
    </cfRule>
    <cfRule type="expression" dxfId="14064" priority="6327" stopIfTrue="1">
      <formula>INDIRECT("E"&amp;ROW())="Part Fitted"</formula>
    </cfRule>
    <cfRule type="expression" dxfId="14063" priority="6328" stopIfTrue="1">
      <formula>INDIRECT("E"&amp;ROW())="confirmed"</formula>
    </cfRule>
    <cfRule type="expression" dxfId="14062" priority="6329" stopIfTrue="1">
      <formula>INDIRECT("E"&amp;ROW())="Duplicate"</formula>
    </cfRule>
    <cfRule type="expression" dxfId="14061" priority="6330" stopIfTrue="1">
      <formula>INDIRECT("E"&amp;ROW())="Handed Back"</formula>
    </cfRule>
    <cfRule type="expression" dxfId="14060" priority="6331" stopIfTrue="1">
      <formula>INDIRECT("E"&amp;ROW())="Refusal"</formula>
    </cfRule>
    <cfRule type="expression" dxfId="14059" priority="6332" stopIfTrue="1">
      <formula>INDIRECT("E"&amp;ROW())="No Access install"</formula>
    </cfRule>
    <cfRule type="expression" dxfId="14058" priority="6333" stopIfTrue="1">
      <formula>INDIRECT("E"&amp;ROW())="No Access survey"</formula>
    </cfRule>
    <cfRule type="expression" dxfId="14057" priority="6334" stopIfTrue="1">
      <formula>INDIRECT("E"&amp;ROW())="NWR"</formula>
    </cfRule>
    <cfRule type="expression" dxfId="14056" priority="6335" stopIfTrue="1">
      <formula>INDIRECT("E"&amp;ROW())="Cancelled"</formula>
    </cfRule>
    <cfRule type="expression" dxfId="14055" priority="6336" stopIfTrue="1">
      <formula>INDIRECT("E"&amp;ROW())="On hold"</formula>
    </cfRule>
    <cfRule type="expression" dxfId="14054" priority="6337" stopIfTrue="1">
      <formula>INDIRECT("E"&amp;ROW())="Handed Over"</formula>
    </cfRule>
    <cfRule type="expression" dxfId="14053" priority="6338" stopIfTrue="1">
      <formula>INDIRECT("E"&amp;ROW())="Fitted"</formula>
    </cfRule>
    <cfRule type="expression" dxfId="14052" priority="6339" stopIfTrue="1">
      <formula>INDIRECT("E"&amp;ROW())="Booked to fit"</formula>
    </cfRule>
    <cfRule type="expression" dxfId="14051" priority="6340" stopIfTrue="1">
      <formula>INDIRECT("E"&amp;ROW())="Delivered To Depot/Container"</formula>
    </cfRule>
    <cfRule type="expression" dxfId="14050" priority="6341" stopIfTrue="1">
      <formula>INDIRECT("E"&amp;ROW())="Called Off"</formula>
    </cfRule>
    <cfRule type="expression" dxfId="14049" priority="6342" stopIfTrue="1">
      <formula>INDIRECT("E"&amp;ROW())="Await Client Approval"</formula>
    </cfRule>
    <cfRule type="expression" dxfId="14048" priority="6343" stopIfTrue="1">
      <formula>INDIRECT("E"&amp;ROW())="SCOPE SURVEY"</formula>
    </cfRule>
    <cfRule type="expression" dxfId="14047" priority="6344" stopIfTrue="1">
      <formula>INDIRECT("E"&amp;ROW())="Priced"</formula>
    </cfRule>
    <cfRule type="expression" dxfId="14046" priority="6345" stopIfTrue="1">
      <formula>INDIRECT("E"&amp;ROW())="Sent for pricing"</formula>
    </cfRule>
    <cfRule type="expression" dxfId="14045" priority="6346" stopIfTrue="1">
      <formula>INDIRECT("E"&amp;ROW())="Await"</formula>
    </cfRule>
    <cfRule type="expression" dxfId="14044" priority="6347" stopIfTrue="1">
      <formula>INDIRECT("E"&amp;ROW())="CLEANSED"</formula>
    </cfRule>
    <cfRule type="expression" dxfId="14043" priority="6348" stopIfTrue="1">
      <formula>INDIRECT("E"&amp;ROW())="PM TO CLEANSE"</formula>
    </cfRule>
    <cfRule type="expression" dxfId="14042" priority="6349" stopIfTrue="1">
      <formula>INDIRECT("E"&amp;ROW())="Survey Received"</formula>
    </cfRule>
    <cfRule type="expression" dxfId="14041" priority="6350" stopIfTrue="1">
      <formula>INDIRECT("E"&amp;ROW())="Survey Booked"</formula>
    </cfRule>
    <cfRule type="expression" dxfId="14040" priority="6351" stopIfTrue="1">
      <formula>INDIRECT("E"&amp;ROW())="Recall Required"</formula>
    </cfRule>
    <cfRule type="expression" dxfId="14039" priority="6352" stopIfTrue="1">
      <formula>INDIRECT("E"&amp;ROW())="Supply Only"</formula>
    </cfRule>
    <cfRule type="expression" dxfId="14038" priority="6353" stopIfTrue="1">
      <formula>INDIRECT("E"&amp;ROW())="Part Fitted"</formula>
    </cfRule>
    <cfRule type="expression" dxfId="14037" priority="6354" stopIfTrue="1">
      <formula>INDIRECT("E"&amp;ROW())="confirmed"</formula>
    </cfRule>
    <cfRule type="expression" dxfId="14036" priority="6355" stopIfTrue="1">
      <formula>INDIRECT("E"&amp;ROW())="Duplicate"</formula>
    </cfRule>
    <cfRule type="expression" dxfId="14035" priority="6356" stopIfTrue="1">
      <formula>INDIRECT("E"&amp;ROW())="Handed Back"</formula>
    </cfRule>
    <cfRule type="expression" dxfId="14034" priority="6357" stopIfTrue="1">
      <formula>INDIRECT("E"&amp;ROW())="Refusal"</formula>
    </cfRule>
    <cfRule type="expression" dxfId="14033" priority="6358" stopIfTrue="1">
      <formula>INDIRECT("E"&amp;ROW())="No Access install"</formula>
    </cfRule>
    <cfRule type="expression" dxfId="14032" priority="6359" stopIfTrue="1">
      <formula>INDIRECT("E"&amp;ROW())="No Access survey"</formula>
    </cfRule>
    <cfRule type="expression" dxfId="14031" priority="6360" stopIfTrue="1">
      <formula>INDIRECT("E"&amp;ROW())="NWR"</formula>
    </cfRule>
    <cfRule type="expression" dxfId="14030" priority="6361" stopIfTrue="1">
      <formula>INDIRECT("E"&amp;ROW())="Cancelled"</formula>
    </cfRule>
    <cfRule type="expression" dxfId="14029" priority="6362" stopIfTrue="1">
      <formula>INDIRECT("E"&amp;ROW())="On hold"</formula>
    </cfRule>
    <cfRule type="expression" dxfId="14028" priority="6363" stopIfTrue="1">
      <formula>INDIRECT("E"&amp;ROW())="Handed Over"</formula>
    </cfRule>
    <cfRule type="expression" dxfId="14027" priority="6364" stopIfTrue="1">
      <formula>INDIRECT("E"&amp;ROW())="Fitted"</formula>
    </cfRule>
    <cfRule type="expression" dxfId="14026" priority="6365" stopIfTrue="1">
      <formula>INDIRECT("E"&amp;ROW())="Booked to fit"</formula>
    </cfRule>
    <cfRule type="expression" dxfId="14025" priority="6366" stopIfTrue="1">
      <formula>INDIRECT("E"&amp;ROW())="Delivered To Depot/Container"</formula>
    </cfRule>
    <cfRule type="expression" dxfId="14024" priority="6367" stopIfTrue="1">
      <formula>INDIRECT("E"&amp;ROW())="Called Off"</formula>
    </cfRule>
    <cfRule type="expression" dxfId="14023" priority="6368" stopIfTrue="1">
      <formula>INDIRECT("E"&amp;ROW())="Await Client Approval"</formula>
    </cfRule>
    <cfRule type="expression" dxfId="14022" priority="6369" stopIfTrue="1">
      <formula>INDIRECT("E"&amp;ROW())="SCOPE SURVEY"</formula>
    </cfRule>
    <cfRule type="expression" dxfId="14021" priority="6370" stopIfTrue="1">
      <formula>INDIRECT("E"&amp;ROW())="Priced"</formula>
    </cfRule>
    <cfRule type="expression" dxfId="14020" priority="6371" stopIfTrue="1">
      <formula>INDIRECT("E"&amp;ROW())="Sent for pricing"</formula>
    </cfRule>
    <cfRule type="expression" dxfId="14019" priority="6372" stopIfTrue="1">
      <formula>INDIRECT("E"&amp;ROW())="Await"</formula>
    </cfRule>
    <cfRule type="expression" dxfId="14018" priority="6373" stopIfTrue="1">
      <formula>INDIRECT("E"&amp;ROW())="CLEANSED"</formula>
    </cfRule>
    <cfRule type="expression" dxfId="14017" priority="6374" stopIfTrue="1">
      <formula>INDIRECT("E"&amp;ROW())="PM TO CLEANSE"</formula>
    </cfRule>
    <cfRule type="expression" dxfId="14016" priority="6375" stopIfTrue="1">
      <formula>INDIRECT("E"&amp;ROW())="Survey Received"</formula>
    </cfRule>
    <cfRule type="expression" dxfId="14015" priority="6376" stopIfTrue="1">
      <formula>INDIRECT("E"&amp;ROW())="Survey Booked"</formula>
    </cfRule>
    <cfRule type="expression" dxfId="14014" priority="6377">
      <formula>INDIRECT("D"&amp;ROW())="Yes"</formula>
    </cfRule>
  </conditionalFormatting>
  <conditionalFormatting sqref="A1185:H1190">
    <cfRule type="expression" dxfId="14013" priority="6244">
      <formula>INDIRECT("D"&amp;ROW())="Yes"</formula>
    </cfRule>
    <cfRule type="expression" dxfId="14012" priority="6245" stopIfTrue="1">
      <formula>INDIRECT("E"&amp;ROW())="Recall Required"</formula>
    </cfRule>
    <cfRule type="expression" dxfId="14011" priority="6246" stopIfTrue="1">
      <formula>INDIRECT("E"&amp;ROW())="Supply Only"</formula>
    </cfRule>
    <cfRule type="expression" dxfId="14010" priority="6247" stopIfTrue="1">
      <formula>INDIRECT("E"&amp;ROW())="Part Fitted"</formula>
    </cfRule>
    <cfRule type="expression" dxfId="14009" priority="6248" stopIfTrue="1">
      <formula>INDIRECT("E"&amp;ROW())="confirmed"</formula>
    </cfRule>
    <cfRule type="expression" dxfId="14008" priority="6249" stopIfTrue="1">
      <formula>INDIRECT("E"&amp;ROW())="Duplicate"</formula>
    </cfRule>
    <cfRule type="expression" dxfId="14007" priority="6250" stopIfTrue="1">
      <formula>INDIRECT("E"&amp;ROW())="Handed Back"</formula>
    </cfRule>
    <cfRule type="expression" dxfId="14006" priority="6251" stopIfTrue="1">
      <formula>INDIRECT("E"&amp;ROW())="Refusal"</formula>
    </cfRule>
    <cfRule type="expression" dxfId="14005" priority="6252" stopIfTrue="1">
      <formula>INDIRECT("E"&amp;ROW())="No Access install"</formula>
    </cfRule>
    <cfRule type="expression" dxfId="14004" priority="6253" stopIfTrue="1">
      <formula>INDIRECT("E"&amp;ROW())="No Access survey"</formula>
    </cfRule>
    <cfRule type="expression" dxfId="14003" priority="6254" stopIfTrue="1">
      <formula>INDIRECT("E"&amp;ROW())="NWR"</formula>
    </cfRule>
    <cfRule type="expression" dxfId="14002" priority="6255" stopIfTrue="1">
      <formula>INDIRECT("E"&amp;ROW())="Cancelled"</formula>
    </cfRule>
    <cfRule type="expression" dxfId="14001" priority="6256" stopIfTrue="1">
      <formula>INDIRECT("E"&amp;ROW())="On hold"</formula>
    </cfRule>
    <cfRule type="expression" dxfId="14000" priority="6257" stopIfTrue="1">
      <formula>INDIRECT("E"&amp;ROW())="Handed Over"</formula>
    </cfRule>
    <cfRule type="expression" dxfId="13999" priority="6258" stopIfTrue="1">
      <formula>INDIRECT("E"&amp;ROW())="Fitted"</formula>
    </cfRule>
    <cfRule type="expression" dxfId="13998" priority="6259" stopIfTrue="1">
      <formula>INDIRECT("E"&amp;ROW())="Booked to fit"</formula>
    </cfRule>
    <cfRule type="expression" dxfId="13997" priority="6260" stopIfTrue="1">
      <formula>INDIRECT("E"&amp;ROW())="Delivered To Depot/Container"</formula>
    </cfRule>
    <cfRule type="expression" dxfId="13996" priority="6261" stopIfTrue="1">
      <formula>INDIRECT("E"&amp;ROW())="Called Off"</formula>
    </cfRule>
    <cfRule type="expression" dxfId="13995" priority="6262" stopIfTrue="1">
      <formula>INDIRECT("E"&amp;ROW())="Await Client Approval"</formula>
    </cfRule>
    <cfRule type="expression" dxfId="13994" priority="6263" stopIfTrue="1">
      <formula>INDIRECT("E"&amp;ROW())="SCOPE SURVEY"</formula>
    </cfRule>
    <cfRule type="expression" dxfId="13993" priority="6264" stopIfTrue="1">
      <formula>INDIRECT("E"&amp;ROW())="Priced"</formula>
    </cfRule>
    <cfRule type="expression" dxfId="13992" priority="6265" stopIfTrue="1">
      <formula>INDIRECT("E"&amp;ROW())="Sent for pricing"</formula>
    </cfRule>
    <cfRule type="expression" dxfId="13991" priority="6266" stopIfTrue="1">
      <formula>INDIRECT("E"&amp;ROW())="Await"</formula>
    </cfRule>
    <cfRule type="expression" dxfId="13990" priority="6267" stopIfTrue="1">
      <formula>INDIRECT("E"&amp;ROW())="CLEANSED"</formula>
    </cfRule>
    <cfRule type="expression" dxfId="13989" priority="6268" stopIfTrue="1">
      <formula>INDIRECT("E"&amp;ROW())="PM TO CLEANSE"</formula>
    </cfRule>
    <cfRule type="expression" dxfId="13988" priority="6269" stopIfTrue="1">
      <formula>INDIRECT("E"&amp;ROW())="Survey Received"</formula>
    </cfRule>
    <cfRule type="expression" dxfId="13987" priority="6270" stopIfTrue="1">
      <formula>INDIRECT("E"&amp;ROW())="Survey Booked"</formula>
    </cfRule>
  </conditionalFormatting>
  <conditionalFormatting sqref="E1189:E1190">
    <cfRule type="expression" dxfId="13986" priority="6217">
      <formula>INDIRECT("D"&amp;ROW())="Yes"</formula>
    </cfRule>
    <cfRule type="expression" dxfId="13985" priority="6218" stopIfTrue="1">
      <formula>INDIRECT("E"&amp;ROW())="Recall Required"</formula>
    </cfRule>
    <cfRule type="expression" dxfId="13984" priority="6219" stopIfTrue="1">
      <formula>INDIRECT("E"&amp;ROW())="Supply Only"</formula>
    </cfRule>
    <cfRule type="expression" dxfId="13983" priority="6220" stopIfTrue="1">
      <formula>INDIRECT("E"&amp;ROW())="Part Fitted"</formula>
    </cfRule>
    <cfRule type="expression" dxfId="13982" priority="6221" stopIfTrue="1">
      <formula>INDIRECT("E"&amp;ROW())="confirmed"</formula>
    </cfRule>
    <cfRule type="expression" dxfId="13981" priority="6222" stopIfTrue="1">
      <formula>INDIRECT("E"&amp;ROW())="Duplicate"</formula>
    </cfRule>
    <cfRule type="expression" dxfId="13980" priority="6223" stopIfTrue="1">
      <formula>INDIRECT("E"&amp;ROW())="Handed Back"</formula>
    </cfRule>
    <cfRule type="expression" dxfId="13979" priority="6224" stopIfTrue="1">
      <formula>INDIRECT("E"&amp;ROW())="Refusal"</formula>
    </cfRule>
    <cfRule type="expression" dxfId="13978" priority="6225" stopIfTrue="1">
      <formula>INDIRECT("E"&amp;ROW())="No Access install"</formula>
    </cfRule>
    <cfRule type="expression" dxfId="13977" priority="6226" stopIfTrue="1">
      <formula>INDIRECT("E"&amp;ROW())="No Access survey"</formula>
    </cfRule>
    <cfRule type="expression" dxfId="13976" priority="6227" stopIfTrue="1">
      <formula>INDIRECT("E"&amp;ROW())="NWR"</formula>
    </cfRule>
    <cfRule type="expression" dxfId="13975" priority="6228" stopIfTrue="1">
      <formula>INDIRECT("E"&amp;ROW())="Cancelled"</formula>
    </cfRule>
    <cfRule type="expression" dxfId="13974" priority="6229" stopIfTrue="1">
      <formula>INDIRECT("E"&amp;ROW())="On hold"</formula>
    </cfRule>
    <cfRule type="expression" dxfId="13973" priority="6230" stopIfTrue="1">
      <formula>INDIRECT("E"&amp;ROW())="Handed Over"</formula>
    </cfRule>
    <cfRule type="expression" dxfId="13972" priority="6231" stopIfTrue="1">
      <formula>INDIRECT("E"&amp;ROW())="Fitted"</formula>
    </cfRule>
    <cfRule type="expression" dxfId="13971" priority="6232" stopIfTrue="1">
      <formula>INDIRECT("E"&amp;ROW())="Booked to fit"</formula>
    </cfRule>
    <cfRule type="expression" dxfId="13970" priority="6233" stopIfTrue="1">
      <formula>INDIRECT("E"&amp;ROW())="Delivered To Depot/Container"</formula>
    </cfRule>
    <cfRule type="expression" dxfId="13969" priority="6234" stopIfTrue="1">
      <formula>INDIRECT("E"&amp;ROW())="Called Off"</formula>
    </cfRule>
    <cfRule type="expression" dxfId="13968" priority="6235" stopIfTrue="1">
      <formula>INDIRECT("E"&amp;ROW())="Await Client Approval"</formula>
    </cfRule>
    <cfRule type="expression" dxfId="13967" priority="6236" stopIfTrue="1">
      <formula>INDIRECT("E"&amp;ROW())="SCOPE SURVEY"</formula>
    </cfRule>
    <cfRule type="expression" dxfId="13966" priority="6237" stopIfTrue="1">
      <formula>INDIRECT("E"&amp;ROW())="Priced"</formula>
    </cfRule>
    <cfRule type="expression" dxfId="13965" priority="6238" stopIfTrue="1">
      <formula>INDIRECT("E"&amp;ROW())="Sent for pricing"</formula>
    </cfRule>
    <cfRule type="expression" dxfId="13964" priority="6239" stopIfTrue="1">
      <formula>INDIRECT("E"&amp;ROW())="Await"</formula>
    </cfRule>
    <cfRule type="expression" dxfId="13963" priority="6240" stopIfTrue="1">
      <formula>INDIRECT("E"&amp;ROW())="CLEANSED"</formula>
    </cfRule>
    <cfRule type="expression" dxfId="13962" priority="6241" stopIfTrue="1">
      <formula>INDIRECT("E"&amp;ROW())="PM TO CLEANSE"</formula>
    </cfRule>
    <cfRule type="expression" dxfId="13961" priority="6242" stopIfTrue="1">
      <formula>INDIRECT("E"&amp;ROW())="Survey Received"</formula>
    </cfRule>
    <cfRule type="expression" dxfId="13960" priority="6243" stopIfTrue="1">
      <formula>INDIRECT("E"&amp;ROW())="Survey Booked"</formula>
    </cfRule>
  </conditionalFormatting>
  <conditionalFormatting sqref="I1185">
    <cfRule type="expression" dxfId="13959" priority="6110">
      <formula>INDIRECT("D"&amp;ROW())="Yes"</formula>
    </cfRule>
    <cfRule type="expression" dxfId="13958" priority="6111" stopIfTrue="1">
      <formula>INDIRECT("E"&amp;ROW())="Recall Required"</formula>
    </cfRule>
    <cfRule type="expression" dxfId="13957" priority="6112" stopIfTrue="1">
      <formula>INDIRECT("E"&amp;ROW())="Supply Only"</formula>
    </cfRule>
    <cfRule type="expression" dxfId="13956" priority="6113" stopIfTrue="1">
      <formula>INDIRECT("E"&amp;ROW())="Part Fitted"</formula>
    </cfRule>
    <cfRule type="expression" dxfId="13955" priority="6114" stopIfTrue="1">
      <formula>INDIRECT("E"&amp;ROW())="confirmed"</formula>
    </cfRule>
    <cfRule type="expression" dxfId="13954" priority="6115" stopIfTrue="1">
      <formula>INDIRECT("E"&amp;ROW())="Duplicate"</formula>
    </cfRule>
    <cfRule type="expression" dxfId="13953" priority="6116" stopIfTrue="1">
      <formula>INDIRECT("E"&amp;ROW())="Handed Back"</formula>
    </cfRule>
    <cfRule type="expression" dxfId="13952" priority="6117" stopIfTrue="1">
      <formula>INDIRECT("E"&amp;ROW())="Refusal"</formula>
    </cfRule>
    <cfRule type="expression" dxfId="13951" priority="6118" stopIfTrue="1">
      <formula>INDIRECT("E"&amp;ROW())="No Access install"</formula>
    </cfRule>
    <cfRule type="expression" dxfId="13950" priority="6119" stopIfTrue="1">
      <formula>INDIRECT("E"&amp;ROW())="No Access survey"</formula>
    </cfRule>
    <cfRule type="expression" dxfId="13949" priority="6120" stopIfTrue="1">
      <formula>INDIRECT("E"&amp;ROW())="NWR"</formula>
    </cfRule>
    <cfRule type="expression" dxfId="13948" priority="6121" stopIfTrue="1">
      <formula>INDIRECT("E"&amp;ROW())="Cancelled"</formula>
    </cfRule>
    <cfRule type="expression" dxfId="13947" priority="6122" stopIfTrue="1">
      <formula>INDIRECT("E"&amp;ROW())="On hold"</formula>
    </cfRule>
    <cfRule type="expression" dxfId="13946" priority="6123" stopIfTrue="1">
      <formula>INDIRECT("E"&amp;ROW())="Handed Over"</formula>
    </cfRule>
    <cfRule type="expression" dxfId="13945" priority="6124" stopIfTrue="1">
      <formula>INDIRECT("E"&amp;ROW())="Fitted"</formula>
    </cfRule>
    <cfRule type="expression" dxfId="13944" priority="6125" stopIfTrue="1">
      <formula>INDIRECT("E"&amp;ROW())="Booked to fit"</formula>
    </cfRule>
    <cfRule type="expression" dxfId="13943" priority="6126" stopIfTrue="1">
      <formula>INDIRECT("E"&amp;ROW())="Delivered To Depot/Container"</formula>
    </cfRule>
    <cfRule type="expression" dxfId="13942" priority="6127" stopIfTrue="1">
      <formula>INDIRECT("E"&amp;ROW())="Called Off"</formula>
    </cfRule>
    <cfRule type="expression" dxfId="13941" priority="6128" stopIfTrue="1">
      <formula>INDIRECT("E"&amp;ROW())="Await Client Approval"</formula>
    </cfRule>
    <cfRule type="expression" dxfId="13940" priority="6129" stopIfTrue="1">
      <formula>INDIRECT("E"&amp;ROW())="SCOPE SURVEY"</formula>
    </cfRule>
    <cfRule type="expression" dxfId="13939" priority="6130" stopIfTrue="1">
      <formula>INDIRECT("E"&amp;ROW())="Priced"</formula>
    </cfRule>
    <cfRule type="expression" dxfId="13938" priority="6131" stopIfTrue="1">
      <formula>INDIRECT("E"&amp;ROW())="Sent for pricing"</formula>
    </cfRule>
    <cfRule type="expression" dxfId="13937" priority="6132" stopIfTrue="1">
      <formula>INDIRECT("E"&amp;ROW())="Await"</formula>
    </cfRule>
    <cfRule type="expression" dxfId="13936" priority="6133" stopIfTrue="1">
      <formula>INDIRECT("E"&amp;ROW())="CLEANSED"</formula>
    </cfRule>
    <cfRule type="expression" dxfId="13935" priority="6134" stopIfTrue="1">
      <formula>INDIRECT("E"&amp;ROW())="PM TO CLEANSE"</formula>
    </cfRule>
    <cfRule type="expression" dxfId="13934" priority="6135" stopIfTrue="1">
      <formula>INDIRECT("E"&amp;ROW())="Survey Received"</formula>
    </cfRule>
    <cfRule type="expression" dxfId="13933" priority="6136" stopIfTrue="1">
      <formula>INDIRECT("E"&amp;ROW())="Survey Booked"</formula>
    </cfRule>
    <cfRule type="expression" dxfId="13932" priority="6137" stopIfTrue="1">
      <formula>INDIRECT("E"&amp;ROW())="Recall Required"</formula>
    </cfRule>
    <cfRule type="expression" dxfId="13931" priority="6138" stopIfTrue="1">
      <formula>INDIRECT("E"&amp;ROW())="Supply Only"</formula>
    </cfRule>
    <cfRule type="expression" dxfId="13930" priority="6139" stopIfTrue="1">
      <formula>INDIRECT("E"&amp;ROW())="Part Fitted"</formula>
    </cfRule>
    <cfRule type="expression" dxfId="13929" priority="6140" stopIfTrue="1">
      <formula>INDIRECT("E"&amp;ROW())="confirmed"</formula>
    </cfRule>
    <cfRule type="expression" dxfId="13928" priority="6141" stopIfTrue="1">
      <formula>INDIRECT("E"&amp;ROW())="Duplicate"</formula>
    </cfRule>
    <cfRule type="expression" dxfId="13927" priority="6142" stopIfTrue="1">
      <formula>INDIRECT("E"&amp;ROW())="Handed Back"</formula>
    </cfRule>
    <cfRule type="expression" dxfId="13926" priority="6143" stopIfTrue="1">
      <formula>INDIRECT("E"&amp;ROW())="Refusal"</formula>
    </cfRule>
    <cfRule type="expression" dxfId="13925" priority="6144" stopIfTrue="1">
      <formula>INDIRECT("E"&amp;ROW())="No Access install"</formula>
    </cfRule>
    <cfRule type="expression" dxfId="13924" priority="6145" stopIfTrue="1">
      <formula>INDIRECT("E"&amp;ROW())="No Access survey"</formula>
    </cfRule>
    <cfRule type="expression" dxfId="13923" priority="6146" stopIfTrue="1">
      <formula>INDIRECT("E"&amp;ROW())="NWR"</formula>
    </cfRule>
    <cfRule type="expression" dxfId="13922" priority="6147" stopIfTrue="1">
      <formula>INDIRECT("E"&amp;ROW())="Cancelled"</formula>
    </cfRule>
    <cfRule type="expression" dxfId="13921" priority="6148" stopIfTrue="1">
      <formula>INDIRECT("E"&amp;ROW())="On hold"</formula>
    </cfRule>
    <cfRule type="expression" dxfId="13920" priority="6149" stopIfTrue="1">
      <formula>INDIRECT("E"&amp;ROW())="Handed Over"</formula>
    </cfRule>
    <cfRule type="expression" dxfId="13919" priority="6150" stopIfTrue="1">
      <formula>INDIRECT("E"&amp;ROW())="Fitted"</formula>
    </cfRule>
    <cfRule type="expression" dxfId="13918" priority="6151" stopIfTrue="1">
      <formula>INDIRECT("E"&amp;ROW())="Booked to fit"</formula>
    </cfRule>
    <cfRule type="expression" dxfId="13917" priority="6152" stopIfTrue="1">
      <formula>INDIRECT("E"&amp;ROW())="Delivered To Depot/Container"</formula>
    </cfRule>
    <cfRule type="expression" dxfId="13916" priority="6153" stopIfTrue="1">
      <formula>INDIRECT("E"&amp;ROW())="Called Off"</formula>
    </cfRule>
    <cfRule type="expression" dxfId="13915" priority="6154" stopIfTrue="1">
      <formula>INDIRECT("E"&amp;ROW())="Await Client Approval"</formula>
    </cfRule>
    <cfRule type="expression" dxfId="13914" priority="6155" stopIfTrue="1">
      <formula>INDIRECT("E"&amp;ROW())="SCOPE SURVEY"</formula>
    </cfRule>
    <cfRule type="expression" dxfId="13913" priority="6156" stopIfTrue="1">
      <formula>INDIRECT("E"&amp;ROW())="Priced"</formula>
    </cfRule>
    <cfRule type="expression" dxfId="13912" priority="6157" stopIfTrue="1">
      <formula>INDIRECT("E"&amp;ROW())="Sent for pricing"</formula>
    </cfRule>
    <cfRule type="expression" dxfId="13911" priority="6158" stopIfTrue="1">
      <formula>INDIRECT("E"&amp;ROW())="Await"</formula>
    </cfRule>
    <cfRule type="expression" dxfId="13910" priority="6159" stopIfTrue="1">
      <formula>INDIRECT("E"&amp;ROW())="CLEANSED"</formula>
    </cfRule>
    <cfRule type="expression" dxfId="13909" priority="6160" stopIfTrue="1">
      <formula>INDIRECT("E"&amp;ROW())="PM TO CLEANSE"</formula>
    </cfRule>
    <cfRule type="expression" dxfId="13908" priority="6161" stopIfTrue="1">
      <formula>INDIRECT("E"&amp;ROW())="Survey Received"</formula>
    </cfRule>
    <cfRule type="expression" dxfId="13907" priority="6162" stopIfTrue="1">
      <formula>INDIRECT("E"&amp;ROW())="Survey Booked"</formula>
    </cfRule>
  </conditionalFormatting>
  <conditionalFormatting sqref="I1185:I1190">
    <cfRule type="expression" dxfId="13906" priority="6163">
      <formula>INDIRECT("D"&amp;ROW())="Yes"</formula>
    </cfRule>
  </conditionalFormatting>
  <conditionalFormatting sqref="I1186:I1190">
    <cfRule type="expression" dxfId="13905" priority="6164" stopIfTrue="1">
      <formula>INDIRECT("E"&amp;ROW())="Recall Required"</formula>
    </cfRule>
    <cfRule type="expression" dxfId="13904" priority="6165" stopIfTrue="1">
      <formula>INDIRECT("E"&amp;ROW())="Supply Only"</formula>
    </cfRule>
    <cfRule type="expression" dxfId="13903" priority="6166" stopIfTrue="1">
      <formula>INDIRECT("E"&amp;ROW())="Part Fitted"</formula>
    </cfRule>
    <cfRule type="expression" dxfId="13902" priority="6167" stopIfTrue="1">
      <formula>INDIRECT("E"&amp;ROW())="confirmed"</formula>
    </cfRule>
    <cfRule type="expression" dxfId="13901" priority="6168" stopIfTrue="1">
      <formula>INDIRECT("E"&amp;ROW())="Duplicate"</formula>
    </cfRule>
    <cfRule type="expression" dxfId="13900" priority="6169" stopIfTrue="1">
      <formula>INDIRECT("E"&amp;ROW())="Handed Back"</formula>
    </cfRule>
    <cfRule type="expression" dxfId="13899" priority="6170" stopIfTrue="1">
      <formula>INDIRECT("E"&amp;ROW())="Refusal"</formula>
    </cfRule>
    <cfRule type="expression" dxfId="13898" priority="6171" stopIfTrue="1">
      <formula>INDIRECT("E"&amp;ROW())="No Access install"</formula>
    </cfRule>
    <cfRule type="expression" dxfId="13897" priority="6172" stopIfTrue="1">
      <formula>INDIRECT("E"&amp;ROW())="No Access survey"</formula>
    </cfRule>
    <cfRule type="expression" dxfId="13896" priority="6173" stopIfTrue="1">
      <formula>INDIRECT("E"&amp;ROW())="NWR"</formula>
    </cfRule>
    <cfRule type="expression" dxfId="13895" priority="6174" stopIfTrue="1">
      <formula>INDIRECT("E"&amp;ROW())="Cancelled"</formula>
    </cfRule>
    <cfRule type="expression" dxfId="13894" priority="6175" stopIfTrue="1">
      <formula>INDIRECT("E"&amp;ROW())="On hold"</formula>
    </cfRule>
    <cfRule type="expression" dxfId="13893" priority="6176" stopIfTrue="1">
      <formula>INDIRECT("E"&amp;ROW())="Handed Over"</formula>
    </cfRule>
    <cfRule type="expression" dxfId="13892" priority="6177" stopIfTrue="1">
      <formula>INDIRECT("E"&amp;ROW())="Fitted"</formula>
    </cfRule>
    <cfRule type="expression" dxfId="13891" priority="6178" stopIfTrue="1">
      <formula>INDIRECT("E"&amp;ROW())="Booked to fit"</formula>
    </cfRule>
    <cfRule type="expression" dxfId="13890" priority="6179" stopIfTrue="1">
      <formula>INDIRECT("E"&amp;ROW())="Delivered To Depot/Container"</formula>
    </cfRule>
    <cfRule type="expression" dxfId="13889" priority="6180" stopIfTrue="1">
      <formula>INDIRECT("E"&amp;ROW())="Called Off"</formula>
    </cfRule>
    <cfRule type="expression" dxfId="13888" priority="6181" stopIfTrue="1">
      <formula>INDIRECT("E"&amp;ROW())="Await Client Approval"</formula>
    </cfRule>
    <cfRule type="expression" dxfId="13887" priority="6182" stopIfTrue="1">
      <formula>INDIRECT("E"&amp;ROW())="SCOPE SURVEY"</formula>
    </cfRule>
    <cfRule type="expression" dxfId="13886" priority="6183" stopIfTrue="1">
      <formula>INDIRECT("E"&amp;ROW())="Priced"</formula>
    </cfRule>
    <cfRule type="expression" dxfId="13885" priority="6184" stopIfTrue="1">
      <formula>INDIRECT("E"&amp;ROW())="Sent for pricing"</formula>
    </cfRule>
    <cfRule type="expression" dxfId="13884" priority="6185" stopIfTrue="1">
      <formula>INDIRECT("E"&amp;ROW())="Await"</formula>
    </cfRule>
    <cfRule type="expression" dxfId="13883" priority="6186" stopIfTrue="1">
      <formula>INDIRECT("E"&amp;ROW())="CLEANSED"</formula>
    </cfRule>
    <cfRule type="expression" dxfId="13882" priority="6187" stopIfTrue="1">
      <formula>INDIRECT("E"&amp;ROW())="PM TO CLEANSE"</formula>
    </cfRule>
    <cfRule type="expression" dxfId="13881" priority="6188" stopIfTrue="1">
      <formula>INDIRECT("E"&amp;ROW())="Survey Received"</formula>
    </cfRule>
    <cfRule type="expression" dxfId="13880" priority="6189" stopIfTrue="1">
      <formula>INDIRECT("E"&amp;ROW())="Survey Booked"</formula>
    </cfRule>
    <cfRule type="expression" dxfId="13879" priority="6190" stopIfTrue="1">
      <formula>INDIRECT("E"&amp;ROW())="Recall Required"</formula>
    </cfRule>
    <cfRule type="expression" dxfId="13878" priority="6191" stopIfTrue="1">
      <formula>INDIRECT("E"&amp;ROW())="Supply Only"</formula>
    </cfRule>
    <cfRule type="expression" dxfId="13877" priority="6192" stopIfTrue="1">
      <formula>INDIRECT("E"&amp;ROW())="Part Fitted"</formula>
    </cfRule>
    <cfRule type="expression" dxfId="13876" priority="6193" stopIfTrue="1">
      <formula>INDIRECT("E"&amp;ROW())="confirmed"</formula>
    </cfRule>
    <cfRule type="expression" dxfId="13875" priority="6194" stopIfTrue="1">
      <formula>INDIRECT("E"&amp;ROW())="Duplicate"</formula>
    </cfRule>
    <cfRule type="expression" dxfId="13874" priority="6195" stopIfTrue="1">
      <formula>INDIRECT("E"&amp;ROW())="Handed Back"</formula>
    </cfRule>
    <cfRule type="expression" dxfId="13873" priority="6196" stopIfTrue="1">
      <formula>INDIRECT("E"&amp;ROW())="Refusal"</formula>
    </cfRule>
    <cfRule type="expression" dxfId="13872" priority="6197" stopIfTrue="1">
      <formula>INDIRECT("E"&amp;ROW())="No Access install"</formula>
    </cfRule>
    <cfRule type="expression" dxfId="13871" priority="6198" stopIfTrue="1">
      <formula>INDIRECT("E"&amp;ROW())="No Access survey"</formula>
    </cfRule>
    <cfRule type="expression" dxfId="13870" priority="6199" stopIfTrue="1">
      <formula>INDIRECT("E"&amp;ROW())="NWR"</formula>
    </cfRule>
    <cfRule type="expression" dxfId="13869" priority="6200" stopIfTrue="1">
      <formula>INDIRECT("E"&amp;ROW())="Cancelled"</formula>
    </cfRule>
    <cfRule type="expression" dxfId="13868" priority="6201" stopIfTrue="1">
      <formula>INDIRECT("E"&amp;ROW())="On hold"</formula>
    </cfRule>
    <cfRule type="expression" dxfId="13867" priority="6202" stopIfTrue="1">
      <formula>INDIRECT("E"&amp;ROW())="Handed Over"</formula>
    </cfRule>
    <cfRule type="expression" dxfId="13866" priority="6203" stopIfTrue="1">
      <formula>INDIRECT("E"&amp;ROW())="Fitted"</formula>
    </cfRule>
    <cfRule type="expression" dxfId="13865" priority="6204" stopIfTrue="1">
      <formula>INDIRECT("E"&amp;ROW())="Booked to fit"</formula>
    </cfRule>
    <cfRule type="expression" dxfId="13864" priority="6205" stopIfTrue="1">
      <formula>INDIRECT("E"&amp;ROW())="Delivered To Depot/Container"</formula>
    </cfRule>
    <cfRule type="expression" dxfId="13863" priority="6206" stopIfTrue="1">
      <formula>INDIRECT("E"&amp;ROW())="Called Off"</formula>
    </cfRule>
    <cfRule type="expression" dxfId="13862" priority="6207" stopIfTrue="1">
      <formula>INDIRECT("E"&amp;ROW())="Await Client Approval"</formula>
    </cfRule>
    <cfRule type="expression" dxfId="13861" priority="6208" stopIfTrue="1">
      <formula>INDIRECT("E"&amp;ROW())="SCOPE SURVEY"</formula>
    </cfRule>
    <cfRule type="expression" dxfId="13860" priority="6209" stopIfTrue="1">
      <formula>INDIRECT("E"&amp;ROW())="Priced"</formula>
    </cfRule>
    <cfRule type="expression" dxfId="13859" priority="6210" stopIfTrue="1">
      <formula>INDIRECT("E"&amp;ROW())="Sent for pricing"</formula>
    </cfRule>
    <cfRule type="expression" dxfId="13858" priority="6211" stopIfTrue="1">
      <formula>INDIRECT("E"&amp;ROW())="Await"</formula>
    </cfRule>
    <cfRule type="expression" dxfId="13857" priority="6212" stopIfTrue="1">
      <formula>INDIRECT("E"&amp;ROW())="CLEANSED"</formula>
    </cfRule>
    <cfRule type="expression" dxfId="13856" priority="6213" stopIfTrue="1">
      <formula>INDIRECT("E"&amp;ROW())="PM TO CLEANSE"</formula>
    </cfRule>
    <cfRule type="expression" dxfId="13855" priority="6214" stopIfTrue="1">
      <formula>INDIRECT("E"&amp;ROW())="Survey Received"</formula>
    </cfRule>
    <cfRule type="expression" dxfId="13854" priority="6215" stopIfTrue="1">
      <formula>INDIRECT("E"&amp;ROW())="Survey Booked"</formula>
    </cfRule>
    <cfRule type="expression" dxfId="13853" priority="6216">
      <formula>INDIRECT("D"&amp;ROW())="Yes"</formula>
    </cfRule>
  </conditionalFormatting>
  <conditionalFormatting sqref="I990:I992">
    <cfRule type="expression" dxfId="13852" priority="6003" stopIfTrue="1">
      <formula>INDIRECT("E"&amp;ROW())="Recall Required"</formula>
    </cfRule>
    <cfRule type="expression" dxfId="13851" priority="6004" stopIfTrue="1">
      <formula>INDIRECT("E"&amp;ROW())="Supply Only"</formula>
    </cfRule>
    <cfRule type="expression" dxfId="13850" priority="6005" stopIfTrue="1">
      <formula>INDIRECT("E"&amp;ROW())="Part Fitted"</formula>
    </cfRule>
    <cfRule type="expression" dxfId="13849" priority="6006" stopIfTrue="1">
      <formula>INDIRECT("E"&amp;ROW())="confirmed"</formula>
    </cfRule>
    <cfRule type="expression" dxfId="13848" priority="6007" stopIfTrue="1">
      <formula>INDIRECT("E"&amp;ROW())="Duplicate"</formula>
    </cfRule>
    <cfRule type="expression" dxfId="13847" priority="6008" stopIfTrue="1">
      <formula>INDIRECT("E"&amp;ROW())="Handed Back"</formula>
    </cfRule>
    <cfRule type="expression" dxfId="13846" priority="6009" stopIfTrue="1">
      <formula>INDIRECT("E"&amp;ROW())="Refusal"</formula>
    </cfRule>
    <cfRule type="expression" dxfId="13845" priority="6010" stopIfTrue="1">
      <formula>INDIRECT("E"&amp;ROW())="No Access install"</formula>
    </cfRule>
    <cfRule type="expression" dxfId="13844" priority="6011" stopIfTrue="1">
      <formula>INDIRECT("E"&amp;ROW())="No Access survey"</formula>
    </cfRule>
    <cfRule type="expression" dxfId="13843" priority="6012" stopIfTrue="1">
      <formula>INDIRECT("E"&amp;ROW())="NWR"</formula>
    </cfRule>
    <cfRule type="expression" dxfId="13842" priority="6013" stopIfTrue="1">
      <formula>INDIRECT("E"&amp;ROW())="Cancelled"</formula>
    </cfRule>
    <cfRule type="expression" dxfId="13841" priority="6014" stopIfTrue="1">
      <formula>INDIRECT("E"&amp;ROW())="On hold"</formula>
    </cfRule>
    <cfRule type="expression" dxfId="13840" priority="6015" stopIfTrue="1">
      <formula>INDIRECT("E"&amp;ROW())="Handed Over"</formula>
    </cfRule>
    <cfRule type="expression" dxfId="13839" priority="6016" stopIfTrue="1">
      <formula>INDIRECT("E"&amp;ROW())="Fitted"</formula>
    </cfRule>
    <cfRule type="expression" dxfId="13838" priority="6017" stopIfTrue="1">
      <formula>INDIRECT("E"&amp;ROW())="Booked to fit"</formula>
    </cfRule>
    <cfRule type="expression" dxfId="13837" priority="6018" stopIfTrue="1">
      <formula>INDIRECT("E"&amp;ROW())="Delivered To Depot/Container"</formula>
    </cfRule>
    <cfRule type="expression" dxfId="13836" priority="6019" stopIfTrue="1">
      <formula>INDIRECT("E"&amp;ROW())="Called Off"</formula>
    </cfRule>
    <cfRule type="expression" dxfId="13835" priority="6020" stopIfTrue="1">
      <formula>INDIRECT("E"&amp;ROW())="Await Client Approval"</formula>
    </cfRule>
    <cfRule type="expression" dxfId="13834" priority="6021" stopIfTrue="1">
      <formula>INDIRECT("E"&amp;ROW())="SCOPE SURVEY"</formula>
    </cfRule>
    <cfRule type="expression" dxfId="13833" priority="6022" stopIfTrue="1">
      <formula>INDIRECT("E"&amp;ROW())="Priced"</formula>
    </cfRule>
    <cfRule type="expression" dxfId="13832" priority="6023" stopIfTrue="1">
      <formula>INDIRECT("E"&amp;ROW())="Sent for pricing"</formula>
    </cfRule>
    <cfRule type="expression" dxfId="13831" priority="6024" stopIfTrue="1">
      <formula>INDIRECT("E"&amp;ROW())="Await"</formula>
    </cfRule>
    <cfRule type="expression" dxfId="13830" priority="6025" stopIfTrue="1">
      <formula>INDIRECT("E"&amp;ROW())="CLEANSED"</formula>
    </cfRule>
    <cfRule type="expression" dxfId="13829" priority="6026" stopIfTrue="1">
      <formula>INDIRECT("E"&amp;ROW())="PM TO CLEANSE"</formula>
    </cfRule>
    <cfRule type="expression" dxfId="13828" priority="6027" stopIfTrue="1">
      <formula>INDIRECT("E"&amp;ROW())="Survey Received"</formula>
    </cfRule>
    <cfRule type="expression" dxfId="13827" priority="6028" stopIfTrue="1">
      <formula>INDIRECT("E"&amp;ROW())="Survey Booked"</formula>
    </cfRule>
    <cfRule type="expression" dxfId="13826" priority="6029" stopIfTrue="1">
      <formula>INDIRECT("E"&amp;ROW())="Recall Required"</formula>
    </cfRule>
    <cfRule type="expression" dxfId="13825" priority="6030" stopIfTrue="1">
      <formula>INDIRECT("E"&amp;ROW())="Supply Only"</formula>
    </cfRule>
    <cfRule type="expression" dxfId="13824" priority="6031" stopIfTrue="1">
      <formula>INDIRECT("E"&amp;ROW())="Part Fitted"</formula>
    </cfRule>
    <cfRule type="expression" dxfId="13823" priority="6032" stopIfTrue="1">
      <formula>INDIRECT("E"&amp;ROW())="confirmed"</formula>
    </cfRule>
    <cfRule type="expression" dxfId="13822" priority="6033" stopIfTrue="1">
      <formula>INDIRECT("E"&amp;ROW())="Duplicate"</formula>
    </cfRule>
    <cfRule type="expression" dxfId="13821" priority="6034" stopIfTrue="1">
      <formula>INDIRECT("E"&amp;ROW())="Handed Back"</formula>
    </cfRule>
    <cfRule type="expression" dxfId="13820" priority="6035" stopIfTrue="1">
      <formula>INDIRECT("E"&amp;ROW())="Refusal"</formula>
    </cfRule>
    <cfRule type="expression" dxfId="13819" priority="6036" stopIfTrue="1">
      <formula>INDIRECT("E"&amp;ROW())="No Access install"</formula>
    </cfRule>
    <cfRule type="expression" dxfId="13818" priority="6037" stopIfTrue="1">
      <formula>INDIRECT("E"&amp;ROW())="No Access survey"</formula>
    </cfRule>
    <cfRule type="expression" dxfId="13817" priority="6038" stopIfTrue="1">
      <formula>INDIRECT("E"&amp;ROW())="NWR"</formula>
    </cfRule>
    <cfRule type="expression" dxfId="13816" priority="6039" stopIfTrue="1">
      <formula>INDIRECT("E"&amp;ROW())="Cancelled"</formula>
    </cfRule>
    <cfRule type="expression" dxfId="13815" priority="6040" stopIfTrue="1">
      <formula>INDIRECT("E"&amp;ROW())="On hold"</formula>
    </cfRule>
    <cfRule type="expression" dxfId="13814" priority="6041" stopIfTrue="1">
      <formula>INDIRECT("E"&amp;ROW())="Handed Over"</formula>
    </cfRule>
    <cfRule type="expression" dxfId="13813" priority="6042" stopIfTrue="1">
      <formula>INDIRECT("E"&amp;ROW())="Fitted"</formula>
    </cfRule>
    <cfRule type="expression" dxfId="13812" priority="6043" stopIfTrue="1">
      <formula>INDIRECT("E"&amp;ROW())="Booked to fit"</formula>
    </cfRule>
    <cfRule type="expression" dxfId="13811" priority="6044" stopIfTrue="1">
      <formula>INDIRECT("E"&amp;ROW())="Delivered To Depot/Container"</formula>
    </cfRule>
    <cfRule type="expression" dxfId="13810" priority="6045" stopIfTrue="1">
      <formula>INDIRECT("E"&amp;ROW())="Called Off"</formula>
    </cfRule>
    <cfRule type="expression" dxfId="13809" priority="6046" stopIfTrue="1">
      <formula>INDIRECT("E"&amp;ROW())="Await Client Approval"</formula>
    </cfRule>
    <cfRule type="expression" dxfId="13808" priority="6047" stopIfTrue="1">
      <formula>INDIRECT("E"&amp;ROW())="SCOPE SURVEY"</formula>
    </cfRule>
    <cfRule type="expression" dxfId="13807" priority="6048" stopIfTrue="1">
      <formula>INDIRECT("E"&amp;ROW())="Priced"</formula>
    </cfRule>
    <cfRule type="expression" dxfId="13806" priority="6049" stopIfTrue="1">
      <formula>INDIRECT("E"&amp;ROW())="Sent for pricing"</formula>
    </cfRule>
    <cfRule type="expression" dxfId="13805" priority="6050" stopIfTrue="1">
      <formula>INDIRECT("E"&amp;ROW())="Await"</formula>
    </cfRule>
    <cfRule type="expression" dxfId="13804" priority="6051" stopIfTrue="1">
      <formula>INDIRECT("E"&amp;ROW())="CLEANSED"</formula>
    </cfRule>
    <cfRule type="expression" dxfId="13803" priority="6052" stopIfTrue="1">
      <formula>INDIRECT("E"&amp;ROW())="PM TO CLEANSE"</formula>
    </cfRule>
    <cfRule type="expression" dxfId="13802" priority="6053" stopIfTrue="1">
      <formula>INDIRECT("E"&amp;ROW())="Survey Received"</formula>
    </cfRule>
    <cfRule type="expression" dxfId="13801" priority="6054" stopIfTrue="1">
      <formula>INDIRECT("E"&amp;ROW())="Survey Booked"</formula>
    </cfRule>
    <cfRule type="expression" dxfId="13800" priority="6055">
      <formula>INDIRECT("D"&amp;ROW())="Yes"</formula>
    </cfRule>
  </conditionalFormatting>
  <conditionalFormatting sqref="I998:I999">
    <cfRule type="expression" dxfId="13799" priority="5788">
      <formula>INDIRECT("D"&amp;ROW())="Yes"</formula>
    </cfRule>
    <cfRule type="expression" dxfId="13798" priority="5789" stopIfTrue="1">
      <formula>INDIRECT("E"&amp;ROW())="Recall Required"</formula>
    </cfRule>
    <cfRule type="expression" dxfId="13797" priority="5790" stopIfTrue="1">
      <formula>INDIRECT("E"&amp;ROW())="Supply Only"</formula>
    </cfRule>
    <cfRule type="expression" dxfId="13796" priority="5791" stopIfTrue="1">
      <formula>INDIRECT("E"&amp;ROW())="Part Fitted"</formula>
    </cfRule>
    <cfRule type="expression" dxfId="13795" priority="5792" stopIfTrue="1">
      <formula>INDIRECT("E"&amp;ROW())="confirmed"</formula>
    </cfRule>
    <cfRule type="expression" dxfId="13794" priority="5793" stopIfTrue="1">
      <formula>INDIRECT("E"&amp;ROW())="Duplicate"</formula>
    </cfRule>
    <cfRule type="expression" dxfId="13793" priority="5794" stopIfTrue="1">
      <formula>INDIRECT("E"&amp;ROW())="Handed Back"</formula>
    </cfRule>
    <cfRule type="expression" dxfId="13792" priority="5795" stopIfTrue="1">
      <formula>INDIRECT("E"&amp;ROW())="Refusal"</formula>
    </cfRule>
    <cfRule type="expression" dxfId="13791" priority="5796" stopIfTrue="1">
      <formula>INDIRECT("E"&amp;ROW())="No Access install"</formula>
    </cfRule>
    <cfRule type="expression" dxfId="13790" priority="5797" stopIfTrue="1">
      <formula>INDIRECT("E"&amp;ROW())="No Access survey"</formula>
    </cfRule>
    <cfRule type="expression" dxfId="13789" priority="5798" stopIfTrue="1">
      <formula>INDIRECT("E"&amp;ROW())="NWR"</formula>
    </cfRule>
    <cfRule type="expression" dxfId="13788" priority="5799" stopIfTrue="1">
      <formula>INDIRECT("E"&amp;ROW())="Cancelled"</formula>
    </cfRule>
    <cfRule type="expression" dxfId="13787" priority="5800" stopIfTrue="1">
      <formula>INDIRECT("E"&amp;ROW())="On hold"</formula>
    </cfRule>
    <cfRule type="expression" dxfId="13786" priority="5801" stopIfTrue="1">
      <formula>INDIRECT("E"&amp;ROW())="Handed Over"</formula>
    </cfRule>
    <cfRule type="expression" dxfId="13785" priority="5802" stopIfTrue="1">
      <formula>INDIRECT("E"&amp;ROW())="Fitted"</formula>
    </cfRule>
    <cfRule type="expression" dxfId="13784" priority="5803" stopIfTrue="1">
      <formula>INDIRECT("E"&amp;ROW())="Booked to fit"</formula>
    </cfRule>
    <cfRule type="expression" dxfId="13783" priority="5804" stopIfTrue="1">
      <formula>INDIRECT("E"&amp;ROW())="Delivered To Depot/Container"</formula>
    </cfRule>
    <cfRule type="expression" dxfId="13782" priority="5805" stopIfTrue="1">
      <formula>INDIRECT("E"&amp;ROW())="Called Off"</formula>
    </cfRule>
    <cfRule type="expression" dxfId="13781" priority="5806" stopIfTrue="1">
      <formula>INDIRECT("E"&amp;ROW())="Await Client Approval"</formula>
    </cfRule>
    <cfRule type="expression" dxfId="13780" priority="5807" stopIfTrue="1">
      <formula>INDIRECT("E"&amp;ROW())="SCOPE SURVEY"</formula>
    </cfRule>
    <cfRule type="expression" dxfId="13779" priority="5808" stopIfTrue="1">
      <formula>INDIRECT("E"&amp;ROW())="Priced"</formula>
    </cfRule>
    <cfRule type="expression" dxfId="13778" priority="5809" stopIfTrue="1">
      <formula>INDIRECT("E"&amp;ROW())="Sent for pricing"</formula>
    </cfRule>
    <cfRule type="expression" dxfId="13777" priority="5810" stopIfTrue="1">
      <formula>INDIRECT("E"&amp;ROW())="Await"</formula>
    </cfRule>
    <cfRule type="expression" dxfId="13776" priority="5811" stopIfTrue="1">
      <formula>INDIRECT("E"&amp;ROW())="CLEANSED"</formula>
    </cfRule>
    <cfRule type="expression" dxfId="13775" priority="5812" stopIfTrue="1">
      <formula>INDIRECT("E"&amp;ROW())="PM TO CLEANSE"</formula>
    </cfRule>
    <cfRule type="expression" dxfId="13774" priority="5813" stopIfTrue="1">
      <formula>INDIRECT("E"&amp;ROW())="Survey Received"</formula>
    </cfRule>
    <cfRule type="expression" dxfId="13773" priority="5814" stopIfTrue="1">
      <formula>INDIRECT("E"&amp;ROW())="Survey Booked"</formula>
    </cfRule>
    <cfRule type="expression" dxfId="13772" priority="5815" stopIfTrue="1">
      <formula>INDIRECT("E"&amp;ROW())="Recall Required"</formula>
    </cfRule>
    <cfRule type="expression" dxfId="13771" priority="5816" stopIfTrue="1">
      <formula>INDIRECT("E"&amp;ROW())="Supply Only"</formula>
    </cfRule>
    <cfRule type="expression" dxfId="13770" priority="5817" stopIfTrue="1">
      <formula>INDIRECT("E"&amp;ROW())="Part Fitted"</formula>
    </cfRule>
    <cfRule type="expression" dxfId="13769" priority="5818" stopIfTrue="1">
      <formula>INDIRECT("E"&amp;ROW())="confirmed"</formula>
    </cfRule>
    <cfRule type="expression" dxfId="13768" priority="5819" stopIfTrue="1">
      <formula>INDIRECT("E"&amp;ROW())="Duplicate"</formula>
    </cfRule>
    <cfRule type="expression" dxfId="13767" priority="5820" stopIfTrue="1">
      <formula>INDIRECT("E"&amp;ROW())="Handed Back"</formula>
    </cfRule>
    <cfRule type="expression" dxfId="13766" priority="5821" stopIfTrue="1">
      <formula>INDIRECT("E"&amp;ROW())="Refusal"</formula>
    </cfRule>
    <cfRule type="expression" dxfId="13765" priority="5822" stopIfTrue="1">
      <formula>INDIRECT("E"&amp;ROW())="No Access install"</formula>
    </cfRule>
    <cfRule type="expression" dxfId="13764" priority="5823" stopIfTrue="1">
      <formula>INDIRECT("E"&amp;ROW())="No Access survey"</formula>
    </cfRule>
    <cfRule type="expression" dxfId="13763" priority="5824" stopIfTrue="1">
      <formula>INDIRECT("E"&amp;ROW())="NWR"</formula>
    </cfRule>
    <cfRule type="expression" dxfId="13762" priority="5825" stopIfTrue="1">
      <formula>INDIRECT("E"&amp;ROW())="Cancelled"</formula>
    </cfRule>
    <cfRule type="expression" dxfId="13761" priority="5826" stopIfTrue="1">
      <formula>INDIRECT("E"&amp;ROW())="On hold"</formula>
    </cfRule>
    <cfRule type="expression" dxfId="13760" priority="5827" stopIfTrue="1">
      <formula>INDIRECT("E"&amp;ROW())="Handed Over"</formula>
    </cfRule>
    <cfRule type="expression" dxfId="13759" priority="5828" stopIfTrue="1">
      <formula>INDIRECT("E"&amp;ROW())="Fitted"</formula>
    </cfRule>
    <cfRule type="expression" dxfId="13758" priority="5829" stopIfTrue="1">
      <formula>INDIRECT("E"&amp;ROW())="Booked to fit"</formula>
    </cfRule>
    <cfRule type="expression" dxfId="13757" priority="5830" stopIfTrue="1">
      <formula>INDIRECT("E"&amp;ROW())="Delivered To Depot/Container"</formula>
    </cfRule>
    <cfRule type="expression" dxfId="13756" priority="5831" stopIfTrue="1">
      <formula>INDIRECT("E"&amp;ROW())="Called Off"</formula>
    </cfRule>
    <cfRule type="expression" dxfId="13755" priority="5832" stopIfTrue="1">
      <formula>INDIRECT("E"&amp;ROW())="Await Client Approval"</formula>
    </cfRule>
    <cfRule type="expression" dxfId="13754" priority="5833" stopIfTrue="1">
      <formula>INDIRECT("E"&amp;ROW())="SCOPE SURVEY"</formula>
    </cfRule>
    <cfRule type="expression" dxfId="13753" priority="5834" stopIfTrue="1">
      <formula>INDIRECT("E"&amp;ROW())="Priced"</formula>
    </cfRule>
    <cfRule type="expression" dxfId="13752" priority="5835" stopIfTrue="1">
      <formula>INDIRECT("E"&amp;ROW())="Sent for pricing"</formula>
    </cfRule>
    <cfRule type="expression" dxfId="13751" priority="5836" stopIfTrue="1">
      <formula>INDIRECT("E"&amp;ROW())="Await"</formula>
    </cfRule>
    <cfRule type="expression" dxfId="13750" priority="5837" stopIfTrue="1">
      <formula>INDIRECT("E"&amp;ROW())="CLEANSED"</formula>
    </cfRule>
    <cfRule type="expression" dxfId="13749" priority="5838" stopIfTrue="1">
      <formula>INDIRECT("E"&amp;ROW())="PM TO CLEANSE"</formula>
    </cfRule>
    <cfRule type="expression" dxfId="13748" priority="5839" stopIfTrue="1">
      <formula>INDIRECT("E"&amp;ROW())="Survey Received"</formula>
    </cfRule>
    <cfRule type="expression" dxfId="13747" priority="5840" stopIfTrue="1">
      <formula>INDIRECT("E"&amp;ROW())="Survey Booked"</formula>
    </cfRule>
  </conditionalFormatting>
  <conditionalFormatting sqref="A965:I967">
    <cfRule type="expression" dxfId="13746" priority="5787" stopIfTrue="1">
      <formula>INDIRECT("E"&amp;ROW())="Recall Required"</formula>
    </cfRule>
  </conditionalFormatting>
  <conditionalFormatting sqref="I965:I967">
    <cfRule type="expression" dxfId="13745" priority="5786">
      <formula>INDIRECT("D"&amp;ROW())="Yes"</formula>
    </cfRule>
  </conditionalFormatting>
  <conditionalFormatting sqref="A965:H967">
    <cfRule type="expression" dxfId="13744" priority="5681" stopIfTrue="1">
      <formula>INDIRECT("E"&amp;ROW())="Supply Only"</formula>
    </cfRule>
    <cfRule type="expression" dxfId="13743" priority="5682" stopIfTrue="1">
      <formula>INDIRECT("E"&amp;ROW())="Part Fitted"</formula>
    </cfRule>
    <cfRule type="expression" dxfId="13742" priority="5683" stopIfTrue="1">
      <formula>INDIRECT("E"&amp;ROW())="confirmed"</formula>
    </cfRule>
    <cfRule type="expression" dxfId="13741" priority="5684" stopIfTrue="1">
      <formula>INDIRECT("E"&amp;ROW())="Duplicate"</formula>
    </cfRule>
    <cfRule type="expression" dxfId="13740" priority="5685" stopIfTrue="1">
      <formula>INDIRECT("E"&amp;ROW())="Handed Back"</formula>
    </cfRule>
    <cfRule type="expression" dxfId="13739" priority="5686" stopIfTrue="1">
      <formula>INDIRECT("E"&amp;ROW())="Refusal"</formula>
    </cfRule>
    <cfRule type="expression" dxfId="13738" priority="5687" stopIfTrue="1">
      <formula>INDIRECT("E"&amp;ROW())="No Access install"</formula>
    </cfRule>
    <cfRule type="expression" dxfId="13737" priority="5688" stopIfTrue="1">
      <formula>INDIRECT("E"&amp;ROW())="No Access survey"</formula>
    </cfRule>
    <cfRule type="expression" dxfId="13736" priority="5689" stopIfTrue="1">
      <formula>INDIRECT("E"&amp;ROW())="NWR"</formula>
    </cfRule>
    <cfRule type="expression" dxfId="13735" priority="5690" stopIfTrue="1">
      <formula>INDIRECT("E"&amp;ROW())="Cancelled"</formula>
    </cfRule>
    <cfRule type="expression" dxfId="13734" priority="5691" stopIfTrue="1">
      <formula>INDIRECT("E"&amp;ROW())="On hold"</formula>
    </cfRule>
    <cfRule type="expression" dxfId="13733" priority="5692" stopIfTrue="1">
      <formula>INDIRECT("E"&amp;ROW())="Handed Over"</formula>
    </cfRule>
    <cfRule type="expression" dxfId="13732" priority="5693" stopIfTrue="1">
      <formula>INDIRECT("E"&amp;ROW())="Fitted"</formula>
    </cfRule>
    <cfRule type="expression" dxfId="13731" priority="5694" stopIfTrue="1">
      <formula>INDIRECT("E"&amp;ROW())="Booked to fit"</formula>
    </cfRule>
    <cfRule type="expression" dxfId="13730" priority="5695" stopIfTrue="1">
      <formula>INDIRECT("E"&amp;ROW())="Delivered To Depot/Container"</formula>
    </cfRule>
    <cfRule type="expression" dxfId="13729" priority="5696" stopIfTrue="1">
      <formula>INDIRECT("E"&amp;ROW())="Called Off"</formula>
    </cfRule>
    <cfRule type="expression" dxfId="13728" priority="5697" stopIfTrue="1">
      <formula>INDIRECT("E"&amp;ROW())="Await Client Approval"</formula>
    </cfRule>
    <cfRule type="expression" dxfId="13727" priority="5698" stopIfTrue="1">
      <formula>INDIRECT("E"&amp;ROW())="SCOPE SURVEY"</formula>
    </cfRule>
    <cfRule type="expression" dxfId="13726" priority="5699" stopIfTrue="1">
      <formula>INDIRECT("E"&amp;ROW())="Priced"</formula>
    </cfRule>
    <cfRule type="expression" dxfId="13725" priority="5700" stopIfTrue="1">
      <formula>INDIRECT("E"&amp;ROW())="Sent for pricing"</formula>
    </cfRule>
    <cfRule type="expression" dxfId="13724" priority="5701" stopIfTrue="1">
      <formula>INDIRECT("E"&amp;ROW())="Await"</formula>
    </cfRule>
    <cfRule type="expression" dxfId="13723" priority="5702" stopIfTrue="1">
      <formula>INDIRECT("E"&amp;ROW())="CLEANSED"</formula>
    </cfRule>
    <cfRule type="expression" dxfId="13722" priority="5703" stopIfTrue="1">
      <formula>INDIRECT("E"&amp;ROW())="PM TO CLEANSE"</formula>
    </cfRule>
    <cfRule type="expression" dxfId="13721" priority="5704" stopIfTrue="1">
      <formula>INDIRECT("E"&amp;ROW())="Survey Received"</formula>
    </cfRule>
    <cfRule type="expression" dxfId="13720" priority="5705" stopIfTrue="1">
      <formula>INDIRECT("E"&amp;ROW())="Survey Booked"</formula>
    </cfRule>
    <cfRule type="expression" dxfId="13719" priority="5706">
      <formula>INDIRECT("D"&amp;ROW())="Yes"</formula>
    </cfRule>
  </conditionalFormatting>
  <conditionalFormatting sqref="A965:H967">
    <cfRule type="expression" dxfId="13718" priority="5548" stopIfTrue="1">
      <formula>INDIRECT("E"&amp;ROW())="Supply Only"</formula>
    </cfRule>
    <cfRule type="expression" dxfId="13717" priority="5549" stopIfTrue="1">
      <formula>INDIRECT("E"&amp;ROW())="Part Fitted"</formula>
    </cfRule>
    <cfRule type="expression" dxfId="13716" priority="5550" stopIfTrue="1">
      <formula>INDIRECT("E"&amp;ROW())="confirmed"</formula>
    </cfRule>
    <cfRule type="expression" dxfId="13715" priority="5551" stopIfTrue="1">
      <formula>INDIRECT("E"&amp;ROW())="Duplicate"</formula>
    </cfRule>
    <cfRule type="expression" dxfId="13714" priority="5552" stopIfTrue="1">
      <formula>INDIRECT("E"&amp;ROW())="Handed Back"</formula>
    </cfRule>
    <cfRule type="expression" dxfId="13713" priority="5553" stopIfTrue="1">
      <formula>INDIRECT("E"&amp;ROW())="Refusal"</formula>
    </cfRule>
    <cfRule type="expression" dxfId="13712" priority="5554" stopIfTrue="1">
      <formula>INDIRECT("E"&amp;ROW())="No Access install"</formula>
    </cfRule>
    <cfRule type="expression" dxfId="13711" priority="5555" stopIfTrue="1">
      <formula>INDIRECT("E"&amp;ROW())="No Access survey"</formula>
    </cfRule>
    <cfRule type="expression" dxfId="13710" priority="5556" stopIfTrue="1">
      <formula>INDIRECT("E"&amp;ROW())="NWR"</formula>
    </cfRule>
    <cfRule type="expression" dxfId="13709" priority="5557" stopIfTrue="1">
      <formula>INDIRECT("E"&amp;ROW())="Cancelled"</formula>
    </cfRule>
    <cfRule type="expression" dxfId="13708" priority="5558" stopIfTrue="1">
      <formula>INDIRECT("E"&amp;ROW())="On hold"</formula>
    </cfRule>
    <cfRule type="expression" dxfId="13707" priority="5559" stopIfTrue="1">
      <formula>INDIRECT("E"&amp;ROW())="Handed Over"</formula>
    </cfRule>
    <cfRule type="expression" dxfId="13706" priority="5560" stopIfTrue="1">
      <formula>INDIRECT("E"&amp;ROW())="Fitted"</formula>
    </cfRule>
    <cfRule type="expression" dxfId="13705" priority="5561" stopIfTrue="1">
      <formula>INDIRECT("E"&amp;ROW())="Booked to fit"</formula>
    </cfRule>
    <cfRule type="expression" dxfId="13704" priority="5562" stopIfTrue="1">
      <formula>INDIRECT("E"&amp;ROW())="Delivered To Depot/Container"</formula>
    </cfRule>
    <cfRule type="expression" dxfId="13703" priority="5563" stopIfTrue="1">
      <formula>INDIRECT("E"&amp;ROW())="Called Off"</formula>
    </cfRule>
    <cfRule type="expression" dxfId="13702" priority="5564" stopIfTrue="1">
      <formula>INDIRECT("E"&amp;ROW())="Await Client Approval"</formula>
    </cfRule>
    <cfRule type="expression" dxfId="13701" priority="5565" stopIfTrue="1">
      <formula>INDIRECT("E"&amp;ROW())="SCOPE SURVEY"</formula>
    </cfRule>
    <cfRule type="expression" dxfId="13700" priority="5566" stopIfTrue="1">
      <formula>INDIRECT("E"&amp;ROW())="Priced"</formula>
    </cfRule>
    <cfRule type="expression" dxfId="13699" priority="5567" stopIfTrue="1">
      <formula>INDIRECT("E"&amp;ROW())="Sent for pricing"</formula>
    </cfRule>
    <cfRule type="expression" dxfId="13698" priority="5568" stopIfTrue="1">
      <formula>INDIRECT("E"&amp;ROW())="Await"</formula>
    </cfRule>
    <cfRule type="expression" dxfId="13697" priority="5569" stopIfTrue="1">
      <formula>INDIRECT("E"&amp;ROW())="CLEANSED"</formula>
    </cfRule>
    <cfRule type="expression" dxfId="13696" priority="5570" stopIfTrue="1">
      <formula>INDIRECT("E"&amp;ROW())="PM TO CLEANSE"</formula>
    </cfRule>
    <cfRule type="expression" dxfId="13695" priority="5571" stopIfTrue="1">
      <formula>INDIRECT("E"&amp;ROW())="Survey Received"</formula>
    </cfRule>
    <cfRule type="expression" dxfId="13694" priority="5572" stopIfTrue="1">
      <formula>INDIRECT("E"&amp;ROW())="Survey Booked"</formula>
    </cfRule>
    <cfRule type="expression" dxfId="13693" priority="5573">
      <formula>INDIRECT("D"&amp;ROW())="Yes"</formula>
    </cfRule>
  </conditionalFormatting>
  <conditionalFormatting sqref="A965:I967">
    <cfRule type="expression" dxfId="13692" priority="5574" stopIfTrue="1">
      <formula>INDIRECT("E"&amp;ROW())="Recall Required"</formula>
    </cfRule>
  </conditionalFormatting>
  <conditionalFormatting sqref="I965:I967">
    <cfRule type="expression" dxfId="13691" priority="5734" stopIfTrue="1">
      <formula>INDIRECT("E"&amp;ROW())="Recall Required"</formula>
    </cfRule>
    <cfRule type="expression" dxfId="13690" priority="5735" stopIfTrue="1">
      <formula>INDIRECT("E"&amp;ROW())="Supply Only"</formula>
    </cfRule>
    <cfRule type="expression" dxfId="13689" priority="5736" stopIfTrue="1">
      <formula>INDIRECT("E"&amp;ROW())="Part Fitted"</formula>
    </cfRule>
    <cfRule type="expression" dxfId="13688" priority="5737" stopIfTrue="1">
      <formula>INDIRECT("E"&amp;ROW())="confirmed"</formula>
    </cfRule>
    <cfRule type="expression" dxfId="13687" priority="5738" stopIfTrue="1">
      <formula>INDIRECT("E"&amp;ROW())="Duplicate"</formula>
    </cfRule>
    <cfRule type="expression" dxfId="13686" priority="5739" stopIfTrue="1">
      <formula>INDIRECT("E"&amp;ROW())="Handed Back"</formula>
    </cfRule>
    <cfRule type="expression" dxfId="13685" priority="5740" stopIfTrue="1">
      <formula>INDIRECT("E"&amp;ROW())="Refusal"</formula>
    </cfRule>
    <cfRule type="expression" dxfId="13684" priority="5741" stopIfTrue="1">
      <formula>INDIRECT("E"&amp;ROW())="No Access install"</formula>
    </cfRule>
    <cfRule type="expression" dxfId="13683" priority="5742" stopIfTrue="1">
      <formula>INDIRECT("E"&amp;ROW())="No Access survey"</formula>
    </cfRule>
    <cfRule type="expression" dxfId="13682" priority="5743" stopIfTrue="1">
      <formula>INDIRECT("E"&amp;ROW())="NWR"</formula>
    </cfRule>
    <cfRule type="expression" dxfId="13681" priority="5744" stopIfTrue="1">
      <formula>INDIRECT("E"&amp;ROW())="Cancelled"</formula>
    </cfRule>
    <cfRule type="expression" dxfId="13680" priority="5745" stopIfTrue="1">
      <formula>INDIRECT("E"&amp;ROW())="On hold"</formula>
    </cfRule>
    <cfRule type="expression" dxfId="13679" priority="5746" stopIfTrue="1">
      <formula>INDIRECT("E"&amp;ROW())="Handed Over"</formula>
    </cfRule>
    <cfRule type="expression" dxfId="13678" priority="5747" stopIfTrue="1">
      <formula>INDIRECT("E"&amp;ROW())="Fitted"</formula>
    </cfRule>
    <cfRule type="expression" dxfId="13677" priority="5748" stopIfTrue="1">
      <formula>INDIRECT("E"&amp;ROW())="Booked to fit"</formula>
    </cfRule>
    <cfRule type="expression" dxfId="13676" priority="5749" stopIfTrue="1">
      <formula>INDIRECT("E"&amp;ROW())="Delivered To Depot/Container"</formula>
    </cfRule>
    <cfRule type="expression" dxfId="13675" priority="5750" stopIfTrue="1">
      <formula>INDIRECT("E"&amp;ROW())="Called Off"</formula>
    </cfRule>
    <cfRule type="expression" dxfId="13674" priority="5751" stopIfTrue="1">
      <formula>INDIRECT("E"&amp;ROW())="Await Client Approval"</formula>
    </cfRule>
    <cfRule type="expression" dxfId="13673" priority="5752" stopIfTrue="1">
      <formula>INDIRECT("E"&amp;ROW())="SCOPE SURVEY"</formula>
    </cfRule>
    <cfRule type="expression" dxfId="13672" priority="5753" stopIfTrue="1">
      <formula>INDIRECT("E"&amp;ROW())="Priced"</formula>
    </cfRule>
    <cfRule type="expression" dxfId="13671" priority="5754" stopIfTrue="1">
      <formula>INDIRECT("E"&amp;ROW())="Sent for pricing"</formula>
    </cfRule>
    <cfRule type="expression" dxfId="13670" priority="5755" stopIfTrue="1">
      <formula>INDIRECT("E"&amp;ROW())="Await"</formula>
    </cfRule>
    <cfRule type="expression" dxfId="13669" priority="5756" stopIfTrue="1">
      <formula>INDIRECT("E"&amp;ROW())="CLEANSED"</formula>
    </cfRule>
    <cfRule type="expression" dxfId="13668" priority="5757" stopIfTrue="1">
      <formula>INDIRECT("E"&amp;ROW())="PM TO CLEANSE"</formula>
    </cfRule>
    <cfRule type="expression" dxfId="13667" priority="5758" stopIfTrue="1">
      <formula>INDIRECT("E"&amp;ROW())="Survey Received"</formula>
    </cfRule>
    <cfRule type="expression" dxfId="13666" priority="5759" stopIfTrue="1">
      <formula>INDIRECT("E"&amp;ROW())="Survey Booked"</formula>
    </cfRule>
    <cfRule type="expression" dxfId="13665" priority="5760" stopIfTrue="1">
      <formula>INDIRECT("E"&amp;ROW())="Supply Only"</formula>
    </cfRule>
    <cfRule type="expression" dxfId="13664" priority="5761" stopIfTrue="1">
      <formula>INDIRECT("E"&amp;ROW())="Part Fitted"</formula>
    </cfRule>
    <cfRule type="expression" dxfId="13663" priority="5762" stopIfTrue="1">
      <formula>INDIRECT("E"&amp;ROW())="confirmed"</formula>
    </cfRule>
    <cfRule type="expression" dxfId="13662" priority="5763" stopIfTrue="1">
      <formula>INDIRECT("E"&amp;ROW())="Duplicate"</formula>
    </cfRule>
    <cfRule type="expression" dxfId="13661" priority="5764" stopIfTrue="1">
      <formula>INDIRECT("E"&amp;ROW())="Handed Back"</formula>
    </cfRule>
    <cfRule type="expression" dxfId="13660" priority="5765" stopIfTrue="1">
      <formula>INDIRECT("E"&amp;ROW())="Refusal"</formula>
    </cfRule>
    <cfRule type="expression" dxfId="13659" priority="5766" stopIfTrue="1">
      <formula>INDIRECT("E"&amp;ROW())="No Access install"</formula>
    </cfRule>
    <cfRule type="expression" dxfId="13658" priority="5767" stopIfTrue="1">
      <formula>INDIRECT("E"&amp;ROW())="No Access survey"</formula>
    </cfRule>
    <cfRule type="expression" dxfId="13657" priority="5768" stopIfTrue="1">
      <formula>INDIRECT("E"&amp;ROW())="NWR"</formula>
    </cfRule>
    <cfRule type="expression" dxfId="13656" priority="5769" stopIfTrue="1">
      <formula>INDIRECT("E"&amp;ROW())="Cancelled"</formula>
    </cfRule>
    <cfRule type="expression" dxfId="13655" priority="5770" stopIfTrue="1">
      <formula>INDIRECT("E"&amp;ROW())="On hold"</formula>
    </cfRule>
    <cfRule type="expression" dxfId="13654" priority="5771" stopIfTrue="1">
      <formula>INDIRECT("E"&amp;ROW())="Handed Over"</formula>
    </cfRule>
    <cfRule type="expression" dxfId="13653" priority="5772" stopIfTrue="1">
      <formula>INDIRECT("E"&amp;ROW())="Fitted"</formula>
    </cfRule>
    <cfRule type="expression" dxfId="13652" priority="5773" stopIfTrue="1">
      <formula>INDIRECT("E"&amp;ROW())="Booked to fit"</formula>
    </cfRule>
    <cfRule type="expression" dxfId="13651" priority="5774" stopIfTrue="1">
      <formula>INDIRECT("E"&amp;ROW())="Delivered To Depot/Container"</formula>
    </cfRule>
    <cfRule type="expression" dxfId="13650" priority="5775" stopIfTrue="1">
      <formula>INDIRECT("E"&amp;ROW())="Called Off"</formula>
    </cfRule>
    <cfRule type="expression" dxfId="13649" priority="5776" stopIfTrue="1">
      <formula>INDIRECT("E"&amp;ROW())="Await Client Approval"</formula>
    </cfRule>
    <cfRule type="expression" dxfId="13648" priority="5777" stopIfTrue="1">
      <formula>INDIRECT("E"&amp;ROW())="SCOPE SURVEY"</formula>
    </cfRule>
    <cfRule type="expression" dxfId="13647" priority="5778" stopIfTrue="1">
      <formula>INDIRECT("E"&amp;ROW())="Priced"</formula>
    </cfRule>
    <cfRule type="expression" dxfId="13646" priority="5779" stopIfTrue="1">
      <formula>INDIRECT("E"&amp;ROW())="Sent for pricing"</formula>
    </cfRule>
    <cfRule type="expression" dxfId="13645" priority="5780" stopIfTrue="1">
      <formula>INDIRECT("E"&amp;ROW())="Await"</formula>
    </cfRule>
    <cfRule type="expression" dxfId="13644" priority="5781" stopIfTrue="1">
      <formula>INDIRECT("E"&amp;ROW())="CLEANSED"</formula>
    </cfRule>
    <cfRule type="expression" dxfId="13643" priority="5782" stopIfTrue="1">
      <formula>INDIRECT("E"&amp;ROW())="PM TO CLEANSE"</formula>
    </cfRule>
    <cfRule type="expression" dxfId="13642" priority="5783" stopIfTrue="1">
      <formula>INDIRECT("E"&amp;ROW())="Survey Received"</formula>
    </cfRule>
    <cfRule type="expression" dxfId="13641" priority="5784" stopIfTrue="1">
      <formula>INDIRECT("E"&amp;ROW())="Survey Booked"</formula>
    </cfRule>
    <cfRule type="expression" dxfId="13640" priority="5785">
      <formula>INDIRECT("D"&amp;ROW())="Yes"</formula>
    </cfRule>
  </conditionalFormatting>
  <conditionalFormatting sqref="I965:I967">
    <cfRule type="expression" dxfId="13639" priority="5496">
      <formula>INDIRECT("D"&amp;ROW())="Yes"</formula>
    </cfRule>
    <cfRule type="expression" dxfId="13638" priority="5497" stopIfTrue="1">
      <formula>INDIRECT("E"&amp;ROW())="Recall Required"</formula>
    </cfRule>
    <cfRule type="expression" dxfId="13637" priority="5498" stopIfTrue="1">
      <formula>INDIRECT("E"&amp;ROW())="Supply Only"</formula>
    </cfRule>
    <cfRule type="expression" dxfId="13636" priority="5499" stopIfTrue="1">
      <formula>INDIRECT("E"&amp;ROW())="Part Fitted"</formula>
    </cfRule>
    <cfRule type="expression" dxfId="13635" priority="5500" stopIfTrue="1">
      <formula>INDIRECT("E"&amp;ROW())="confirmed"</formula>
    </cfRule>
    <cfRule type="expression" dxfId="13634" priority="5501" stopIfTrue="1">
      <formula>INDIRECT("E"&amp;ROW())="Duplicate"</formula>
    </cfRule>
    <cfRule type="expression" dxfId="13633" priority="5502" stopIfTrue="1">
      <formula>INDIRECT("E"&amp;ROW())="Handed Back"</formula>
    </cfRule>
    <cfRule type="expression" dxfId="13632" priority="5503" stopIfTrue="1">
      <formula>INDIRECT("E"&amp;ROW())="Refusal"</formula>
    </cfRule>
    <cfRule type="expression" dxfId="13631" priority="5504" stopIfTrue="1">
      <formula>INDIRECT("E"&amp;ROW())="No Access install"</formula>
    </cfRule>
    <cfRule type="expression" dxfId="13630" priority="5505" stopIfTrue="1">
      <formula>INDIRECT("E"&amp;ROW())="No Access survey"</formula>
    </cfRule>
    <cfRule type="expression" dxfId="13629" priority="5506" stopIfTrue="1">
      <formula>INDIRECT("E"&amp;ROW())="NWR"</formula>
    </cfRule>
    <cfRule type="expression" dxfId="13628" priority="5507" stopIfTrue="1">
      <formula>INDIRECT("E"&amp;ROW())="Cancelled"</formula>
    </cfRule>
    <cfRule type="expression" dxfId="13627" priority="5508" stopIfTrue="1">
      <formula>INDIRECT("E"&amp;ROW())="On hold"</formula>
    </cfRule>
    <cfRule type="expression" dxfId="13626" priority="5509" stopIfTrue="1">
      <formula>INDIRECT("E"&amp;ROW())="Handed Over"</formula>
    </cfRule>
    <cfRule type="expression" dxfId="13625" priority="5510" stopIfTrue="1">
      <formula>INDIRECT("E"&amp;ROW())="Fitted"</formula>
    </cfRule>
    <cfRule type="expression" dxfId="13624" priority="5511" stopIfTrue="1">
      <formula>INDIRECT("E"&amp;ROW())="Booked to fit"</formula>
    </cfRule>
    <cfRule type="expression" dxfId="13623" priority="5512" stopIfTrue="1">
      <formula>INDIRECT("E"&amp;ROW())="Delivered To Depot/Container"</formula>
    </cfRule>
    <cfRule type="expression" dxfId="13622" priority="5513" stopIfTrue="1">
      <formula>INDIRECT("E"&amp;ROW())="Called Off"</formula>
    </cfRule>
    <cfRule type="expression" dxfId="13621" priority="5514" stopIfTrue="1">
      <formula>INDIRECT("E"&amp;ROW())="Await Client Approval"</formula>
    </cfRule>
    <cfRule type="expression" dxfId="13620" priority="5515" stopIfTrue="1">
      <formula>INDIRECT("E"&amp;ROW())="SCOPE SURVEY"</formula>
    </cfRule>
    <cfRule type="expression" dxfId="13619" priority="5516" stopIfTrue="1">
      <formula>INDIRECT("E"&amp;ROW())="Priced"</formula>
    </cfRule>
    <cfRule type="expression" dxfId="13618" priority="5517" stopIfTrue="1">
      <formula>INDIRECT("E"&amp;ROW())="Sent for pricing"</formula>
    </cfRule>
    <cfRule type="expression" dxfId="13617" priority="5518" stopIfTrue="1">
      <formula>INDIRECT("E"&amp;ROW())="Await"</formula>
    </cfRule>
    <cfRule type="expression" dxfId="13616" priority="5519" stopIfTrue="1">
      <formula>INDIRECT("E"&amp;ROW())="CLEANSED"</formula>
    </cfRule>
    <cfRule type="expression" dxfId="13615" priority="5520" stopIfTrue="1">
      <formula>INDIRECT("E"&amp;ROW())="PM TO CLEANSE"</formula>
    </cfRule>
    <cfRule type="expression" dxfId="13614" priority="5521" stopIfTrue="1">
      <formula>INDIRECT("E"&amp;ROW())="Survey Received"</formula>
    </cfRule>
    <cfRule type="expression" dxfId="13613" priority="5522" stopIfTrue="1">
      <formula>INDIRECT("E"&amp;ROW())="Survey Booked"</formula>
    </cfRule>
    <cfRule type="expression" dxfId="13612" priority="5523" stopIfTrue="1">
      <formula>INDIRECT("E"&amp;ROW())="Supply Only"</formula>
    </cfRule>
    <cfRule type="expression" dxfId="13611" priority="5524" stopIfTrue="1">
      <formula>INDIRECT("E"&amp;ROW())="Part Fitted"</formula>
    </cfRule>
    <cfRule type="expression" dxfId="13610" priority="5525" stopIfTrue="1">
      <formula>INDIRECT("E"&amp;ROW())="confirmed"</formula>
    </cfRule>
    <cfRule type="expression" dxfId="13609" priority="5526" stopIfTrue="1">
      <formula>INDIRECT("E"&amp;ROW())="Duplicate"</formula>
    </cfRule>
    <cfRule type="expression" dxfId="13608" priority="5527" stopIfTrue="1">
      <formula>INDIRECT("E"&amp;ROW())="Handed Back"</formula>
    </cfRule>
    <cfRule type="expression" dxfId="13607" priority="5528" stopIfTrue="1">
      <formula>INDIRECT("E"&amp;ROW())="Refusal"</formula>
    </cfRule>
    <cfRule type="expression" dxfId="13606" priority="5529" stopIfTrue="1">
      <formula>INDIRECT("E"&amp;ROW())="No Access install"</formula>
    </cfRule>
    <cfRule type="expression" dxfId="13605" priority="5530" stopIfTrue="1">
      <formula>INDIRECT("E"&amp;ROW())="No Access survey"</formula>
    </cfRule>
    <cfRule type="expression" dxfId="13604" priority="5531" stopIfTrue="1">
      <formula>INDIRECT("E"&amp;ROW())="NWR"</formula>
    </cfRule>
    <cfRule type="expression" dxfId="13603" priority="5532" stopIfTrue="1">
      <formula>INDIRECT("E"&amp;ROW())="Cancelled"</formula>
    </cfRule>
    <cfRule type="expression" dxfId="13602" priority="5533" stopIfTrue="1">
      <formula>INDIRECT("E"&amp;ROW())="On hold"</formula>
    </cfRule>
    <cfRule type="expression" dxfId="13601" priority="5534" stopIfTrue="1">
      <formula>INDIRECT("E"&amp;ROW())="Handed Over"</formula>
    </cfRule>
    <cfRule type="expression" dxfId="13600" priority="5535" stopIfTrue="1">
      <formula>INDIRECT("E"&amp;ROW())="Fitted"</formula>
    </cfRule>
    <cfRule type="expression" dxfId="13599" priority="5536" stopIfTrue="1">
      <formula>INDIRECT("E"&amp;ROW())="Booked to fit"</formula>
    </cfRule>
    <cfRule type="expression" dxfId="13598" priority="5537" stopIfTrue="1">
      <formula>INDIRECT("E"&amp;ROW())="Delivered To Depot/Container"</formula>
    </cfRule>
    <cfRule type="expression" dxfId="13597" priority="5538" stopIfTrue="1">
      <formula>INDIRECT("E"&amp;ROW())="Called Off"</formula>
    </cfRule>
    <cfRule type="expression" dxfId="13596" priority="5539" stopIfTrue="1">
      <formula>INDIRECT("E"&amp;ROW())="Await Client Approval"</formula>
    </cfRule>
    <cfRule type="expression" dxfId="13595" priority="5540" stopIfTrue="1">
      <formula>INDIRECT("E"&amp;ROW())="SCOPE SURVEY"</formula>
    </cfRule>
    <cfRule type="expression" dxfId="13594" priority="5541" stopIfTrue="1">
      <formula>INDIRECT("E"&amp;ROW())="Priced"</formula>
    </cfRule>
    <cfRule type="expression" dxfId="13593" priority="5542" stopIfTrue="1">
      <formula>INDIRECT("E"&amp;ROW())="Sent for pricing"</formula>
    </cfRule>
    <cfRule type="expression" dxfId="13592" priority="5543" stopIfTrue="1">
      <formula>INDIRECT("E"&amp;ROW())="Await"</formula>
    </cfRule>
    <cfRule type="expression" dxfId="13591" priority="5544" stopIfTrue="1">
      <formula>INDIRECT("E"&amp;ROW())="CLEANSED"</formula>
    </cfRule>
    <cfRule type="expression" dxfId="13590" priority="5545" stopIfTrue="1">
      <formula>INDIRECT("E"&amp;ROW())="PM TO CLEANSE"</formula>
    </cfRule>
    <cfRule type="expression" dxfId="13589" priority="5546" stopIfTrue="1">
      <formula>INDIRECT("E"&amp;ROW())="Survey Received"</formula>
    </cfRule>
    <cfRule type="expression" dxfId="13588" priority="5547" stopIfTrue="1">
      <formula>INDIRECT("E"&amp;ROW())="Survey Booked"</formula>
    </cfRule>
  </conditionalFormatting>
  <conditionalFormatting sqref="E1043:E1045">
    <cfRule type="expression" dxfId="13587" priority="4989">
      <formula>INDIRECT("D"&amp;ROW())="Yes"</formula>
    </cfRule>
    <cfRule type="expression" dxfId="13586" priority="4990" stopIfTrue="1">
      <formula>INDIRECT("E"&amp;ROW())="Recall Required"</formula>
    </cfRule>
    <cfRule type="expression" dxfId="13585" priority="4991" stopIfTrue="1">
      <formula>INDIRECT("E"&amp;ROW())="Supply Only"</formula>
    </cfRule>
    <cfRule type="expression" dxfId="13584" priority="4992" stopIfTrue="1">
      <formula>INDIRECT("E"&amp;ROW())="Part Fitted"</formula>
    </cfRule>
    <cfRule type="expression" dxfId="13583" priority="4993" stopIfTrue="1">
      <formula>INDIRECT("E"&amp;ROW())="confirmed"</formula>
    </cfRule>
    <cfRule type="expression" dxfId="13582" priority="4994" stopIfTrue="1">
      <formula>INDIRECT("E"&amp;ROW())="Duplicate"</formula>
    </cfRule>
    <cfRule type="expression" dxfId="13581" priority="4995" stopIfTrue="1">
      <formula>INDIRECT("E"&amp;ROW())="Handed Back"</formula>
    </cfRule>
    <cfRule type="expression" dxfId="13580" priority="4996" stopIfTrue="1">
      <formula>INDIRECT("E"&amp;ROW())="Refusal"</formula>
    </cfRule>
    <cfRule type="expression" dxfId="13579" priority="4997" stopIfTrue="1">
      <formula>INDIRECT("E"&amp;ROW())="No Access install"</formula>
    </cfRule>
    <cfRule type="expression" dxfId="13578" priority="4998" stopIfTrue="1">
      <formula>INDIRECT("E"&amp;ROW())="No Access survey"</formula>
    </cfRule>
    <cfRule type="expression" dxfId="13577" priority="4999" stopIfTrue="1">
      <formula>INDIRECT("E"&amp;ROW())="NWR"</formula>
    </cfRule>
    <cfRule type="expression" dxfId="13576" priority="5000" stopIfTrue="1">
      <formula>INDIRECT("E"&amp;ROW())="Cancelled"</formula>
    </cfRule>
    <cfRule type="expression" dxfId="13575" priority="5001" stopIfTrue="1">
      <formula>INDIRECT("E"&amp;ROW())="On hold"</formula>
    </cfRule>
    <cfRule type="expression" dxfId="13574" priority="5002" stopIfTrue="1">
      <formula>INDIRECT("E"&amp;ROW())="Handed Over"</formula>
    </cfRule>
    <cfRule type="expression" dxfId="13573" priority="5003" stopIfTrue="1">
      <formula>INDIRECT("E"&amp;ROW())="Fitted"</formula>
    </cfRule>
    <cfRule type="expression" dxfId="13572" priority="5004" stopIfTrue="1">
      <formula>INDIRECT("E"&amp;ROW())="Booked to fit"</formula>
    </cfRule>
    <cfRule type="expression" dxfId="13571" priority="5005" stopIfTrue="1">
      <formula>INDIRECT("E"&amp;ROW())="Delivered To Depot/Container"</formula>
    </cfRule>
    <cfRule type="expression" dxfId="13570" priority="5006" stopIfTrue="1">
      <formula>INDIRECT("E"&amp;ROW())="Called Off"</formula>
    </cfRule>
    <cfRule type="expression" dxfId="13569" priority="5007" stopIfTrue="1">
      <formula>INDIRECT("E"&amp;ROW())="Await Client Approval"</formula>
    </cfRule>
    <cfRule type="expression" dxfId="13568" priority="5008" stopIfTrue="1">
      <formula>INDIRECT("E"&amp;ROW())="SCOPE SURVEY"</formula>
    </cfRule>
    <cfRule type="expression" dxfId="13567" priority="5009" stopIfTrue="1">
      <formula>INDIRECT("E"&amp;ROW())="Priced"</formula>
    </cfRule>
    <cfRule type="expression" dxfId="13566" priority="5010" stopIfTrue="1">
      <formula>INDIRECT("E"&amp;ROW())="Sent for pricing"</formula>
    </cfRule>
    <cfRule type="expression" dxfId="13565" priority="5011" stopIfTrue="1">
      <formula>INDIRECT("E"&amp;ROW())="Await"</formula>
    </cfRule>
    <cfRule type="expression" dxfId="13564" priority="5012" stopIfTrue="1">
      <formula>INDIRECT("E"&amp;ROW())="CLEANSED"</formula>
    </cfRule>
    <cfRule type="expression" dxfId="13563" priority="5013" stopIfTrue="1">
      <formula>INDIRECT("E"&amp;ROW())="PM TO CLEANSE"</formula>
    </cfRule>
    <cfRule type="expression" dxfId="13562" priority="5014" stopIfTrue="1">
      <formula>INDIRECT("E"&amp;ROW())="Survey Received"</formula>
    </cfRule>
    <cfRule type="expression" dxfId="13561" priority="5015" stopIfTrue="1">
      <formula>INDIRECT("E"&amp;ROW())="Survey Booked"</formula>
    </cfRule>
  </conditionalFormatting>
  <conditionalFormatting sqref="I1040">
    <cfRule type="expression" dxfId="13560" priority="4882">
      <formula>INDIRECT("D"&amp;ROW())="Yes"</formula>
    </cfRule>
    <cfRule type="expression" dxfId="13559" priority="4883" stopIfTrue="1">
      <formula>INDIRECT("E"&amp;ROW())="Recall Required"</formula>
    </cfRule>
    <cfRule type="expression" dxfId="13558" priority="4884" stopIfTrue="1">
      <formula>INDIRECT("E"&amp;ROW())="Supply Only"</formula>
    </cfRule>
    <cfRule type="expression" dxfId="13557" priority="4885" stopIfTrue="1">
      <formula>INDIRECT("E"&amp;ROW())="Part Fitted"</formula>
    </cfRule>
    <cfRule type="expression" dxfId="13556" priority="4886" stopIfTrue="1">
      <formula>INDIRECT("E"&amp;ROW())="confirmed"</formula>
    </cfRule>
    <cfRule type="expression" dxfId="13555" priority="4887" stopIfTrue="1">
      <formula>INDIRECT("E"&amp;ROW())="Duplicate"</formula>
    </cfRule>
    <cfRule type="expression" dxfId="13554" priority="4888" stopIfTrue="1">
      <formula>INDIRECT("E"&amp;ROW())="Handed Back"</formula>
    </cfRule>
    <cfRule type="expression" dxfId="13553" priority="4889" stopIfTrue="1">
      <formula>INDIRECT("E"&amp;ROW())="Refusal"</formula>
    </cfRule>
    <cfRule type="expression" dxfId="13552" priority="4890" stopIfTrue="1">
      <formula>INDIRECT("E"&amp;ROW())="No Access install"</formula>
    </cfRule>
    <cfRule type="expression" dxfId="13551" priority="4891" stopIfTrue="1">
      <formula>INDIRECT("E"&amp;ROW())="No Access survey"</formula>
    </cfRule>
    <cfRule type="expression" dxfId="13550" priority="4892" stopIfTrue="1">
      <formula>INDIRECT("E"&amp;ROW())="NWR"</formula>
    </cfRule>
    <cfRule type="expression" dxfId="13549" priority="4893" stopIfTrue="1">
      <formula>INDIRECT("E"&amp;ROW())="Cancelled"</formula>
    </cfRule>
    <cfRule type="expression" dxfId="13548" priority="4894" stopIfTrue="1">
      <formula>INDIRECT("E"&amp;ROW())="On hold"</formula>
    </cfRule>
    <cfRule type="expression" dxfId="13547" priority="4895" stopIfTrue="1">
      <formula>INDIRECT("E"&amp;ROW())="Handed Over"</formula>
    </cfRule>
    <cfRule type="expression" dxfId="13546" priority="4896" stopIfTrue="1">
      <formula>INDIRECT("E"&amp;ROW())="Fitted"</formula>
    </cfRule>
    <cfRule type="expression" dxfId="13545" priority="4897" stopIfTrue="1">
      <formula>INDIRECT("E"&amp;ROW())="Booked to fit"</formula>
    </cfRule>
    <cfRule type="expression" dxfId="13544" priority="4898" stopIfTrue="1">
      <formula>INDIRECT("E"&amp;ROW())="Delivered To Depot/Container"</formula>
    </cfRule>
    <cfRule type="expression" dxfId="13543" priority="4899" stopIfTrue="1">
      <formula>INDIRECT("E"&amp;ROW())="Called Off"</formula>
    </cfRule>
    <cfRule type="expression" dxfId="13542" priority="4900" stopIfTrue="1">
      <formula>INDIRECT("E"&amp;ROW())="Await Client Approval"</formula>
    </cfRule>
    <cfRule type="expression" dxfId="13541" priority="4901" stopIfTrue="1">
      <formula>INDIRECT("E"&amp;ROW())="SCOPE SURVEY"</formula>
    </cfRule>
    <cfRule type="expression" dxfId="13540" priority="4902" stopIfTrue="1">
      <formula>INDIRECT("E"&amp;ROW())="Priced"</formula>
    </cfRule>
    <cfRule type="expression" dxfId="13539" priority="4903" stopIfTrue="1">
      <formula>INDIRECT("E"&amp;ROW())="Sent for pricing"</formula>
    </cfRule>
    <cfRule type="expression" dxfId="13538" priority="4904" stopIfTrue="1">
      <formula>INDIRECT("E"&amp;ROW())="Await"</formula>
    </cfRule>
    <cfRule type="expression" dxfId="13537" priority="4905" stopIfTrue="1">
      <formula>INDIRECT("E"&amp;ROW())="CLEANSED"</formula>
    </cfRule>
    <cfRule type="expression" dxfId="13536" priority="4906" stopIfTrue="1">
      <formula>INDIRECT("E"&amp;ROW())="PM TO CLEANSE"</formula>
    </cfRule>
    <cfRule type="expression" dxfId="13535" priority="4907" stopIfTrue="1">
      <formula>INDIRECT("E"&amp;ROW())="Survey Received"</formula>
    </cfRule>
    <cfRule type="expression" dxfId="13534" priority="4908" stopIfTrue="1">
      <formula>INDIRECT("E"&amp;ROW())="Survey Booked"</formula>
    </cfRule>
    <cfRule type="expression" dxfId="13533" priority="4909" stopIfTrue="1">
      <formula>INDIRECT("E"&amp;ROW())="Recall Required"</formula>
    </cfRule>
    <cfRule type="expression" dxfId="13532" priority="4910" stopIfTrue="1">
      <formula>INDIRECT("E"&amp;ROW())="Supply Only"</formula>
    </cfRule>
    <cfRule type="expression" dxfId="13531" priority="4911" stopIfTrue="1">
      <formula>INDIRECT("E"&amp;ROW())="Part Fitted"</formula>
    </cfRule>
    <cfRule type="expression" dxfId="13530" priority="4912" stopIfTrue="1">
      <formula>INDIRECT("E"&amp;ROW())="confirmed"</formula>
    </cfRule>
    <cfRule type="expression" dxfId="13529" priority="4913" stopIfTrue="1">
      <formula>INDIRECT("E"&amp;ROW())="Duplicate"</formula>
    </cfRule>
    <cfRule type="expression" dxfId="13528" priority="4914" stopIfTrue="1">
      <formula>INDIRECT("E"&amp;ROW())="Handed Back"</formula>
    </cfRule>
    <cfRule type="expression" dxfId="13527" priority="4915" stopIfTrue="1">
      <formula>INDIRECT("E"&amp;ROW())="Refusal"</formula>
    </cfRule>
    <cfRule type="expression" dxfId="13526" priority="4916" stopIfTrue="1">
      <formula>INDIRECT("E"&amp;ROW())="No Access install"</formula>
    </cfRule>
    <cfRule type="expression" dxfId="13525" priority="4917" stopIfTrue="1">
      <formula>INDIRECT("E"&amp;ROW())="No Access survey"</formula>
    </cfRule>
    <cfRule type="expression" dxfId="13524" priority="4918" stopIfTrue="1">
      <formula>INDIRECT("E"&amp;ROW())="NWR"</formula>
    </cfRule>
    <cfRule type="expression" dxfId="13523" priority="4919" stopIfTrue="1">
      <formula>INDIRECT("E"&amp;ROW())="Cancelled"</formula>
    </cfRule>
    <cfRule type="expression" dxfId="13522" priority="4920" stopIfTrue="1">
      <formula>INDIRECT("E"&amp;ROW())="On hold"</formula>
    </cfRule>
    <cfRule type="expression" dxfId="13521" priority="4921" stopIfTrue="1">
      <formula>INDIRECT("E"&amp;ROW())="Handed Over"</formula>
    </cfRule>
    <cfRule type="expression" dxfId="13520" priority="4922" stopIfTrue="1">
      <formula>INDIRECT("E"&amp;ROW())="Fitted"</formula>
    </cfRule>
    <cfRule type="expression" dxfId="13519" priority="4923" stopIfTrue="1">
      <formula>INDIRECT("E"&amp;ROW())="Booked to fit"</formula>
    </cfRule>
    <cfRule type="expression" dxfId="13518" priority="4924" stopIfTrue="1">
      <formula>INDIRECT("E"&amp;ROW())="Delivered To Depot/Container"</formula>
    </cfRule>
    <cfRule type="expression" dxfId="13517" priority="4925" stopIfTrue="1">
      <formula>INDIRECT("E"&amp;ROW())="Called Off"</formula>
    </cfRule>
    <cfRule type="expression" dxfId="13516" priority="4926" stopIfTrue="1">
      <formula>INDIRECT("E"&amp;ROW())="Await Client Approval"</formula>
    </cfRule>
    <cfRule type="expression" dxfId="13515" priority="4927" stopIfTrue="1">
      <formula>INDIRECT("E"&amp;ROW())="SCOPE SURVEY"</formula>
    </cfRule>
    <cfRule type="expression" dxfId="13514" priority="4928" stopIfTrue="1">
      <formula>INDIRECT("E"&amp;ROW())="Priced"</formula>
    </cfRule>
    <cfRule type="expression" dxfId="13513" priority="4929" stopIfTrue="1">
      <formula>INDIRECT("E"&amp;ROW())="Sent for pricing"</formula>
    </cfRule>
    <cfRule type="expression" dxfId="13512" priority="4930" stopIfTrue="1">
      <formula>INDIRECT("E"&amp;ROW())="Await"</formula>
    </cfRule>
    <cfRule type="expression" dxfId="13511" priority="4931" stopIfTrue="1">
      <formula>INDIRECT("E"&amp;ROW())="CLEANSED"</formula>
    </cfRule>
    <cfRule type="expression" dxfId="13510" priority="4932" stopIfTrue="1">
      <formula>INDIRECT("E"&amp;ROW())="PM TO CLEANSE"</formula>
    </cfRule>
    <cfRule type="expression" dxfId="13509" priority="4933" stopIfTrue="1">
      <formula>INDIRECT("E"&amp;ROW())="Survey Received"</formula>
    </cfRule>
    <cfRule type="expression" dxfId="13508" priority="4934" stopIfTrue="1">
      <formula>INDIRECT("E"&amp;ROW())="Survey Booked"</formula>
    </cfRule>
  </conditionalFormatting>
  <conditionalFormatting sqref="I1001">
    <cfRule type="expression" dxfId="13507" priority="4721">
      <formula>INDIRECT("D"&amp;ROW())="Yes"</formula>
    </cfRule>
    <cfRule type="expression" dxfId="13506" priority="4722" stopIfTrue="1">
      <formula>INDIRECT("E"&amp;ROW())="Recall Required"</formula>
    </cfRule>
    <cfRule type="expression" dxfId="13505" priority="4723" stopIfTrue="1">
      <formula>INDIRECT("E"&amp;ROW())="Supply Only"</formula>
    </cfRule>
    <cfRule type="expression" dxfId="13504" priority="4724" stopIfTrue="1">
      <formula>INDIRECT("E"&amp;ROW())="Part Fitted"</formula>
    </cfRule>
    <cfRule type="expression" dxfId="13503" priority="4725" stopIfTrue="1">
      <formula>INDIRECT("E"&amp;ROW())="confirmed"</formula>
    </cfRule>
    <cfRule type="expression" dxfId="13502" priority="4726" stopIfTrue="1">
      <formula>INDIRECT("E"&amp;ROW())="Duplicate"</formula>
    </cfRule>
    <cfRule type="expression" dxfId="13501" priority="4727" stopIfTrue="1">
      <formula>INDIRECT("E"&amp;ROW())="Handed Back"</formula>
    </cfRule>
    <cfRule type="expression" dxfId="13500" priority="4728" stopIfTrue="1">
      <formula>INDIRECT("E"&amp;ROW())="Refusal"</formula>
    </cfRule>
    <cfRule type="expression" dxfId="13499" priority="4729" stopIfTrue="1">
      <formula>INDIRECT("E"&amp;ROW())="No Access install"</formula>
    </cfRule>
    <cfRule type="expression" dxfId="13498" priority="4730" stopIfTrue="1">
      <formula>INDIRECT("E"&amp;ROW())="No Access survey"</formula>
    </cfRule>
    <cfRule type="expression" dxfId="13497" priority="4731" stopIfTrue="1">
      <formula>INDIRECT("E"&amp;ROW())="NWR"</formula>
    </cfRule>
    <cfRule type="expression" dxfId="13496" priority="4732" stopIfTrue="1">
      <formula>INDIRECT("E"&amp;ROW())="Cancelled"</formula>
    </cfRule>
    <cfRule type="expression" dxfId="13495" priority="4733" stopIfTrue="1">
      <formula>INDIRECT("E"&amp;ROW())="On hold"</formula>
    </cfRule>
    <cfRule type="expression" dxfId="13494" priority="4734" stopIfTrue="1">
      <formula>INDIRECT("E"&amp;ROW())="Handed Over"</formula>
    </cfRule>
    <cfRule type="expression" dxfId="13493" priority="4735" stopIfTrue="1">
      <formula>INDIRECT("E"&amp;ROW())="Fitted"</formula>
    </cfRule>
    <cfRule type="expression" dxfId="13492" priority="4736" stopIfTrue="1">
      <formula>INDIRECT("E"&amp;ROW())="Booked to fit"</formula>
    </cfRule>
    <cfRule type="expression" dxfId="13491" priority="4737" stopIfTrue="1">
      <formula>INDIRECT("E"&amp;ROW())="Delivered To Depot/Container"</formula>
    </cfRule>
    <cfRule type="expression" dxfId="13490" priority="4738" stopIfTrue="1">
      <formula>INDIRECT("E"&amp;ROW())="Called Off"</formula>
    </cfRule>
    <cfRule type="expression" dxfId="13489" priority="4739" stopIfTrue="1">
      <formula>INDIRECT("E"&amp;ROW())="Await Client Approval"</formula>
    </cfRule>
    <cfRule type="expression" dxfId="13488" priority="4740" stopIfTrue="1">
      <formula>INDIRECT("E"&amp;ROW())="SCOPE SURVEY"</formula>
    </cfRule>
    <cfRule type="expression" dxfId="13487" priority="4741" stopIfTrue="1">
      <formula>INDIRECT("E"&amp;ROW())="Priced"</formula>
    </cfRule>
    <cfRule type="expression" dxfId="13486" priority="4742" stopIfTrue="1">
      <formula>INDIRECT("E"&amp;ROW())="Sent for pricing"</formula>
    </cfRule>
    <cfRule type="expression" dxfId="13485" priority="4743" stopIfTrue="1">
      <formula>INDIRECT("E"&amp;ROW())="Await"</formula>
    </cfRule>
    <cfRule type="expression" dxfId="13484" priority="4744" stopIfTrue="1">
      <formula>INDIRECT("E"&amp;ROW())="CLEANSED"</formula>
    </cfRule>
    <cfRule type="expression" dxfId="13483" priority="4745" stopIfTrue="1">
      <formula>INDIRECT("E"&amp;ROW())="PM TO CLEANSE"</formula>
    </cfRule>
    <cfRule type="expression" dxfId="13482" priority="4746" stopIfTrue="1">
      <formula>INDIRECT("E"&amp;ROW())="Survey Received"</formula>
    </cfRule>
    <cfRule type="expression" dxfId="13481" priority="4747" stopIfTrue="1">
      <formula>INDIRECT("E"&amp;ROW())="Survey Booked"</formula>
    </cfRule>
    <cfRule type="expression" dxfId="13480" priority="4748" stopIfTrue="1">
      <formula>INDIRECT("E"&amp;ROW())="Recall Required"</formula>
    </cfRule>
    <cfRule type="expression" dxfId="13479" priority="4749" stopIfTrue="1">
      <formula>INDIRECT("E"&amp;ROW())="Supply Only"</formula>
    </cfRule>
    <cfRule type="expression" dxfId="13478" priority="4750" stopIfTrue="1">
      <formula>INDIRECT("E"&amp;ROW())="Part Fitted"</formula>
    </cfRule>
    <cfRule type="expression" dxfId="13477" priority="4751" stopIfTrue="1">
      <formula>INDIRECT("E"&amp;ROW())="confirmed"</formula>
    </cfRule>
    <cfRule type="expression" dxfId="13476" priority="4752" stopIfTrue="1">
      <formula>INDIRECT("E"&amp;ROW())="Duplicate"</formula>
    </cfRule>
    <cfRule type="expression" dxfId="13475" priority="4753" stopIfTrue="1">
      <formula>INDIRECT("E"&amp;ROW())="Handed Back"</formula>
    </cfRule>
    <cfRule type="expression" dxfId="13474" priority="4754" stopIfTrue="1">
      <formula>INDIRECT("E"&amp;ROW())="Refusal"</formula>
    </cfRule>
    <cfRule type="expression" dxfId="13473" priority="4755" stopIfTrue="1">
      <formula>INDIRECT("E"&amp;ROW())="No Access install"</formula>
    </cfRule>
    <cfRule type="expression" dxfId="13472" priority="4756" stopIfTrue="1">
      <formula>INDIRECT("E"&amp;ROW())="No Access survey"</formula>
    </cfRule>
    <cfRule type="expression" dxfId="13471" priority="4757" stopIfTrue="1">
      <formula>INDIRECT("E"&amp;ROW())="NWR"</formula>
    </cfRule>
    <cfRule type="expression" dxfId="13470" priority="4758" stopIfTrue="1">
      <formula>INDIRECT("E"&amp;ROW())="Cancelled"</formula>
    </cfRule>
    <cfRule type="expression" dxfId="13469" priority="4759" stopIfTrue="1">
      <formula>INDIRECT("E"&amp;ROW())="On hold"</formula>
    </cfRule>
    <cfRule type="expression" dxfId="13468" priority="4760" stopIfTrue="1">
      <formula>INDIRECT("E"&amp;ROW())="Handed Over"</formula>
    </cfRule>
    <cfRule type="expression" dxfId="13467" priority="4761" stopIfTrue="1">
      <formula>INDIRECT("E"&amp;ROW())="Fitted"</formula>
    </cfRule>
    <cfRule type="expression" dxfId="13466" priority="4762" stopIfTrue="1">
      <formula>INDIRECT("E"&amp;ROW())="Booked to fit"</formula>
    </cfRule>
    <cfRule type="expression" dxfId="13465" priority="4763" stopIfTrue="1">
      <formula>INDIRECT("E"&amp;ROW())="Delivered To Depot/Container"</formula>
    </cfRule>
    <cfRule type="expression" dxfId="13464" priority="4764" stopIfTrue="1">
      <formula>INDIRECT("E"&amp;ROW())="Called Off"</formula>
    </cfRule>
    <cfRule type="expression" dxfId="13463" priority="4765" stopIfTrue="1">
      <formula>INDIRECT("E"&amp;ROW())="Await Client Approval"</formula>
    </cfRule>
    <cfRule type="expression" dxfId="13462" priority="4766" stopIfTrue="1">
      <formula>INDIRECT("E"&amp;ROW())="SCOPE SURVEY"</formula>
    </cfRule>
    <cfRule type="expression" dxfId="13461" priority="4767" stopIfTrue="1">
      <formula>INDIRECT("E"&amp;ROW())="Priced"</formula>
    </cfRule>
    <cfRule type="expression" dxfId="13460" priority="4768" stopIfTrue="1">
      <formula>INDIRECT("E"&amp;ROW())="Sent for pricing"</formula>
    </cfRule>
    <cfRule type="expression" dxfId="13459" priority="4769" stopIfTrue="1">
      <formula>INDIRECT("E"&amp;ROW())="Await"</formula>
    </cfRule>
    <cfRule type="expression" dxfId="13458" priority="4770" stopIfTrue="1">
      <formula>INDIRECT("E"&amp;ROW())="CLEANSED"</formula>
    </cfRule>
    <cfRule type="expression" dxfId="13457" priority="4771" stopIfTrue="1">
      <formula>INDIRECT("E"&amp;ROW())="PM TO CLEANSE"</formula>
    </cfRule>
    <cfRule type="expression" dxfId="13456" priority="4772" stopIfTrue="1">
      <formula>INDIRECT("E"&amp;ROW())="Survey Received"</formula>
    </cfRule>
    <cfRule type="expression" dxfId="13455" priority="4773" stopIfTrue="1">
      <formula>INDIRECT("E"&amp;ROW())="Survey Booked"</formula>
    </cfRule>
  </conditionalFormatting>
  <conditionalFormatting sqref="I1049:I1050">
    <cfRule type="expression" dxfId="13454" priority="4560">
      <formula>INDIRECT("D"&amp;ROW())="Yes"</formula>
    </cfRule>
    <cfRule type="expression" dxfId="13453" priority="4561" stopIfTrue="1">
      <formula>INDIRECT("E"&amp;ROW())="Recall Required"</formula>
    </cfRule>
    <cfRule type="expression" dxfId="13452" priority="4562" stopIfTrue="1">
      <formula>INDIRECT("E"&amp;ROW())="Supply Only"</formula>
    </cfRule>
    <cfRule type="expression" dxfId="13451" priority="4563" stopIfTrue="1">
      <formula>INDIRECT("E"&amp;ROW())="Part Fitted"</formula>
    </cfRule>
    <cfRule type="expression" dxfId="13450" priority="4564" stopIfTrue="1">
      <formula>INDIRECT("E"&amp;ROW())="confirmed"</formula>
    </cfRule>
    <cfRule type="expression" dxfId="13449" priority="4565" stopIfTrue="1">
      <formula>INDIRECT("E"&amp;ROW())="Duplicate"</formula>
    </cfRule>
    <cfRule type="expression" dxfId="13448" priority="4566" stopIfTrue="1">
      <formula>INDIRECT("E"&amp;ROW())="Handed Back"</formula>
    </cfRule>
    <cfRule type="expression" dxfId="13447" priority="4567" stopIfTrue="1">
      <formula>INDIRECT("E"&amp;ROW())="Refusal"</formula>
    </cfRule>
    <cfRule type="expression" dxfId="13446" priority="4568" stopIfTrue="1">
      <formula>INDIRECT("E"&amp;ROW())="No Access install"</formula>
    </cfRule>
    <cfRule type="expression" dxfId="13445" priority="4569" stopIfTrue="1">
      <formula>INDIRECT("E"&amp;ROW())="No Access survey"</formula>
    </cfRule>
    <cfRule type="expression" dxfId="13444" priority="4570" stopIfTrue="1">
      <formula>INDIRECT("E"&amp;ROW())="NWR"</formula>
    </cfRule>
    <cfRule type="expression" dxfId="13443" priority="4571" stopIfTrue="1">
      <formula>INDIRECT("E"&amp;ROW())="Cancelled"</formula>
    </cfRule>
    <cfRule type="expression" dxfId="13442" priority="4572" stopIfTrue="1">
      <formula>INDIRECT("E"&amp;ROW())="On hold"</formula>
    </cfRule>
    <cfRule type="expression" dxfId="13441" priority="4573" stopIfTrue="1">
      <formula>INDIRECT("E"&amp;ROW())="Handed Over"</formula>
    </cfRule>
    <cfRule type="expression" dxfId="13440" priority="4574" stopIfTrue="1">
      <formula>INDIRECT("E"&amp;ROW())="Fitted"</formula>
    </cfRule>
    <cfRule type="expression" dxfId="13439" priority="4575" stopIfTrue="1">
      <formula>INDIRECT("E"&amp;ROW())="Booked to fit"</formula>
    </cfRule>
    <cfRule type="expression" dxfId="13438" priority="4576" stopIfTrue="1">
      <formula>INDIRECT("E"&amp;ROW())="Delivered To Depot/Container"</formula>
    </cfRule>
    <cfRule type="expression" dxfId="13437" priority="4577" stopIfTrue="1">
      <formula>INDIRECT("E"&amp;ROW())="Called Off"</formula>
    </cfRule>
    <cfRule type="expression" dxfId="13436" priority="4578" stopIfTrue="1">
      <formula>INDIRECT("E"&amp;ROW())="Await Client Approval"</formula>
    </cfRule>
    <cfRule type="expression" dxfId="13435" priority="4579" stopIfTrue="1">
      <formula>INDIRECT("E"&amp;ROW())="SCOPE SURVEY"</formula>
    </cfRule>
    <cfRule type="expression" dxfId="13434" priority="4580" stopIfTrue="1">
      <formula>INDIRECT("E"&amp;ROW())="Priced"</formula>
    </cfRule>
    <cfRule type="expression" dxfId="13433" priority="4581" stopIfTrue="1">
      <formula>INDIRECT("E"&amp;ROW())="Sent for pricing"</formula>
    </cfRule>
    <cfRule type="expression" dxfId="13432" priority="4582" stopIfTrue="1">
      <formula>INDIRECT("E"&amp;ROW())="Await"</formula>
    </cfRule>
    <cfRule type="expression" dxfId="13431" priority="4583" stopIfTrue="1">
      <formula>INDIRECT("E"&amp;ROW())="CLEANSED"</formula>
    </cfRule>
    <cfRule type="expression" dxfId="13430" priority="4584" stopIfTrue="1">
      <formula>INDIRECT("E"&amp;ROW())="PM TO CLEANSE"</formula>
    </cfRule>
    <cfRule type="expression" dxfId="13429" priority="4585" stopIfTrue="1">
      <formula>INDIRECT("E"&amp;ROW())="Survey Received"</formula>
    </cfRule>
    <cfRule type="expression" dxfId="13428" priority="4586" stopIfTrue="1">
      <formula>INDIRECT("E"&amp;ROW())="Survey Booked"</formula>
    </cfRule>
    <cfRule type="expression" dxfId="13427" priority="4587" stopIfTrue="1">
      <formula>INDIRECT("E"&amp;ROW())="Recall Required"</formula>
    </cfRule>
    <cfRule type="expression" dxfId="13426" priority="4588" stopIfTrue="1">
      <formula>INDIRECT("E"&amp;ROW())="Supply Only"</formula>
    </cfRule>
    <cfRule type="expression" dxfId="13425" priority="4589" stopIfTrue="1">
      <formula>INDIRECT("E"&amp;ROW())="Part Fitted"</formula>
    </cfRule>
    <cfRule type="expression" dxfId="13424" priority="4590" stopIfTrue="1">
      <formula>INDIRECT("E"&amp;ROW())="confirmed"</formula>
    </cfRule>
    <cfRule type="expression" dxfId="13423" priority="4591" stopIfTrue="1">
      <formula>INDIRECT("E"&amp;ROW())="Duplicate"</formula>
    </cfRule>
    <cfRule type="expression" dxfId="13422" priority="4592" stopIfTrue="1">
      <formula>INDIRECT("E"&amp;ROW())="Handed Back"</formula>
    </cfRule>
    <cfRule type="expression" dxfId="13421" priority="4593" stopIfTrue="1">
      <formula>INDIRECT("E"&amp;ROW())="Refusal"</formula>
    </cfRule>
    <cfRule type="expression" dxfId="13420" priority="4594" stopIfTrue="1">
      <formula>INDIRECT("E"&amp;ROW())="No Access install"</formula>
    </cfRule>
    <cfRule type="expression" dxfId="13419" priority="4595" stopIfTrue="1">
      <formula>INDIRECT("E"&amp;ROW())="No Access survey"</formula>
    </cfRule>
    <cfRule type="expression" dxfId="13418" priority="4596" stopIfTrue="1">
      <formula>INDIRECT("E"&amp;ROW())="NWR"</formula>
    </cfRule>
    <cfRule type="expression" dxfId="13417" priority="4597" stopIfTrue="1">
      <formula>INDIRECT("E"&amp;ROW())="Cancelled"</formula>
    </cfRule>
    <cfRule type="expression" dxfId="13416" priority="4598" stopIfTrue="1">
      <formula>INDIRECT("E"&amp;ROW())="On hold"</formula>
    </cfRule>
    <cfRule type="expression" dxfId="13415" priority="4599" stopIfTrue="1">
      <formula>INDIRECT("E"&amp;ROW())="Handed Over"</formula>
    </cfRule>
    <cfRule type="expression" dxfId="13414" priority="4600" stopIfTrue="1">
      <formula>INDIRECT("E"&amp;ROW())="Fitted"</formula>
    </cfRule>
    <cfRule type="expression" dxfId="13413" priority="4601" stopIfTrue="1">
      <formula>INDIRECT("E"&amp;ROW())="Booked to fit"</formula>
    </cfRule>
    <cfRule type="expression" dxfId="13412" priority="4602" stopIfTrue="1">
      <formula>INDIRECT("E"&amp;ROW())="Delivered To Depot/Container"</formula>
    </cfRule>
    <cfRule type="expression" dxfId="13411" priority="4603" stopIfTrue="1">
      <formula>INDIRECT("E"&amp;ROW())="Called Off"</formula>
    </cfRule>
    <cfRule type="expression" dxfId="13410" priority="4604" stopIfTrue="1">
      <formula>INDIRECT("E"&amp;ROW())="Await Client Approval"</formula>
    </cfRule>
    <cfRule type="expression" dxfId="13409" priority="4605" stopIfTrue="1">
      <formula>INDIRECT("E"&amp;ROW())="SCOPE SURVEY"</formula>
    </cfRule>
    <cfRule type="expression" dxfId="13408" priority="4606" stopIfTrue="1">
      <formula>INDIRECT("E"&amp;ROW())="Priced"</formula>
    </cfRule>
    <cfRule type="expression" dxfId="13407" priority="4607" stopIfTrue="1">
      <formula>INDIRECT("E"&amp;ROW())="Sent for pricing"</formula>
    </cfRule>
    <cfRule type="expression" dxfId="13406" priority="4608" stopIfTrue="1">
      <formula>INDIRECT("E"&amp;ROW())="Await"</formula>
    </cfRule>
    <cfRule type="expression" dxfId="13405" priority="4609" stopIfTrue="1">
      <formula>INDIRECT("E"&amp;ROW())="CLEANSED"</formula>
    </cfRule>
    <cfRule type="expression" dxfId="13404" priority="4610" stopIfTrue="1">
      <formula>INDIRECT("E"&amp;ROW())="PM TO CLEANSE"</formula>
    </cfRule>
    <cfRule type="expression" dxfId="13403" priority="4611" stopIfTrue="1">
      <formula>INDIRECT("E"&amp;ROW())="Survey Received"</formula>
    </cfRule>
    <cfRule type="expression" dxfId="13402" priority="4612" stopIfTrue="1">
      <formula>INDIRECT("E"&amp;ROW())="Survey Booked"</formula>
    </cfRule>
  </conditionalFormatting>
  <conditionalFormatting sqref="A1109:H1114">
    <cfRule type="expression" dxfId="13401" priority="3949">
      <formula>INDIRECT("D"&amp;ROW())="Yes"</formula>
    </cfRule>
    <cfRule type="expression" dxfId="13400" priority="3950" stopIfTrue="1">
      <formula>INDIRECT("E"&amp;ROW())="Recall Required"</formula>
    </cfRule>
    <cfRule type="expression" dxfId="13399" priority="3951" stopIfTrue="1">
      <formula>INDIRECT("E"&amp;ROW())="Supply Only"</formula>
    </cfRule>
    <cfRule type="expression" dxfId="13398" priority="3952" stopIfTrue="1">
      <formula>INDIRECT("E"&amp;ROW())="Part Fitted"</formula>
    </cfRule>
    <cfRule type="expression" dxfId="13397" priority="3953" stopIfTrue="1">
      <formula>INDIRECT("E"&amp;ROW())="confirmed"</formula>
    </cfRule>
    <cfRule type="expression" dxfId="13396" priority="3954" stopIfTrue="1">
      <formula>INDIRECT("E"&amp;ROW())="Duplicate"</formula>
    </cfRule>
    <cfRule type="expression" dxfId="13395" priority="3955" stopIfTrue="1">
      <formula>INDIRECT("E"&amp;ROW())="Handed Back"</formula>
    </cfRule>
    <cfRule type="expression" dxfId="13394" priority="3956" stopIfTrue="1">
      <formula>INDIRECT("E"&amp;ROW())="Refusal"</formula>
    </cfRule>
    <cfRule type="expression" dxfId="13393" priority="3957" stopIfTrue="1">
      <formula>INDIRECT("E"&amp;ROW())="No Access install"</formula>
    </cfRule>
    <cfRule type="expression" dxfId="13392" priority="3958" stopIfTrue="1">
      <formula>INDIRECT("E"&amp;ROW())="No Access survey"</formula>
    </cfRule>
    <cfRule type="expression" dxfId="13391" priority="3959" stopIfTrue="1">
      <formula>INDIRECT("E"&amp;ROW())="NWR"</formula>
    </cfRule>
    <cfRule type="expression" dxfId="13390" priority="3960" stopIfTrue="1">
      <formula>INDIRECT("E"&amp;ROW())="Cancelled"</formula>
    </cfRule>
    <cfRule type="expression" dxfId="13389" priority="3961" stopIfTrue="1">
      <formula>INDIRECT("E"&amp;ROW())="On hold"</formula>
    </cfRule>
    <cfRule type="expression" dxfId="13388" priority="3962" stopIfTrue="1">
      <formula>INDIRECT("E"&amp;ROW())="Handed Over"</formula>
    </cfRule>
    <cfRule type="expression" dxfId="13387" priority="3963" stopIfTrue="1">
      <formula>INDIRECT("E"&amp;ROW())="Fitted"</formula>
    </cfRule>
    <cfRule type="expression" dxfId="13386" priority="3964" stopIfTrue="1">
      <formula>INDIRECT("E"&amp;ROW())="Booked to fit"</formula>
    </cfRule>
    <cfRule type="expression" dxfId="13385" priority="3965" stopIfTrue="1">
      <formula>INDIRECT("E"&amp;ROW())="Delivered To Depot/Container"</formula>
    </cfRule>
    <cfRule type="expression" dxfId="13384" priority="3966" stopIfTrue="1">
      <formula>INDIRECT("E"&amp;ROW())="Called Off"</formula>
    </cfRule>
    <cfRule type="expression" dxfId="13383" priority="3967" stopIfTrue="1">
      <formula>INDIRECT("E"&amp;ROW())="Await Client Approval"</formula>
    </cfRule>
    <cfRule type="expression" dxfId="13382" priority="3968" stopIfTrue="1">
      <formula>INDIRECT("E"&amp;ROW())="SCOPE SURVEY"</formula>
    </cfRule>
    <cfRule type="expression" dxfId="13381" priority="3969" stopIfTrue="1">
      <formula>INDIRECT("E"&amp;ROW())="Priced"</formula>
    </cfRule>
    <cfRule type="expression" dxfId="13380" priority="3970" stopIfTrue="1">
      <formula>INDIRECT("E"&amp;ROW())="Sent for pricing"</formula>
    </cfRule>
    <cfRule type="expression" dxfId="13379" priority="3971" stopIfTrue="1">
      <formula>INDIRECT("E"&amp;ROW())="Await"</formula>
    </cfRule>
    <cfRule type="expression" dxfId="13378" priority="3972" stopIfTrue="1">
      <formula>INDIRECT("E"&amp;ROW())="CLEANSED"</formula>
    </cfRule>
    <cfRule type="expression" dxfId="13377" priority="3973" stopIfTrue="1">
      <formula>INDIRECT("E"&amp;ROW())="PM TO CLEANSE"</formula>
    </cfRule>
    <cfRule type="expression" dxfId="13376" priority="3974" stopIfTrue="1">
      <formula>INDIRECT("E"&amp;ROW())="Survey Received"</formula>
    </cfRule>
    <cfRule type="expression" dxfId="13375" priority="3975" stopIfTrue="1">
      <formula>INDIRECT("E"&amp;ROW())="Survey Booked"</formula>
    </cfRule>
  </conditionalFormatting>
  <conditionalFormatting sqref="E1113:E1114">
    <cfRule type="expression" dxfId="13374" priority="3922">
      <formula>INDIRECT("D"&amp;ROW())="Yes"</formula>
    </cfRule>
    <cfRule type="expression" dxfId="13373" priority="3923" stopIfTrue="1">
      <formula>INDIRECT("E"&amp;ROW())="Recall Required"</formula>
    </cfRule>
    <cfRule type="expression" dxfId="13372" priority="3924" stopIfTrue="1">
      <formula>INDIRECT("E"&amp;ROW())="Supply Only"</formula>
    </cfRule>
    <cfRule type="expression" dxfId="13371" priority="3925" stopIfTrue="1">
      <formula>INDIRECT("E"&amp;ROW())="Part Fitted"</formula>
    </cfRule>
    <cfRule type="expression" dxfId="13370" priority="3926" stopIfTrue="1">
      <formula>INDIRECT("E"&amp;ROW())="confirmed"</formula>
    </cfRule>
    <cfRule type="expression" dxfId="13369" priority="3927" stopIfTrue="1">
      <formula>INDIRECT("E"&amp;ROW())="Duplicate"</formula>
    </cfRule>
    <cfRule type="expression" dxfId="13368" priority="3928" stopIfTrue="1">
      <formula>INDIRECT("E"&amp;ROW())="Handed Back"</formula>
    </cfRule>
    <cfRule type="expression" dxfId="13367" priority="3929" stopIfTrue="1">
      <formula>INDIRECT("E"&amp;ROW())="Refusal"</formula>
    </cfRule>
    <cfRule type="expression" dxfId="13366" priority="3930" stopIfTrue="1">
      <formula>INDIRECT("E"&amp;ROW())="No Access install"</formula>
    </cfRule>
    <cfRule type="expression" dxfId="13365" priority="3931" stopIfTrue="1">
      <formula>INDIRECT("E"&amp;ROW())="No Access survey"</formula>
    </cfRule>
    <cfRule type="expression" dxfId="13364" priority="3932" stopIfTrue="1">
      <formula>INDIRECT("E"&amp;ROW())="NWR"</formula>
    </cfRule>
    <cfRule type="expression" dxfId="13363" priority="3933" stopIfTrue="1">
      <formula>INDIRECT("E"&amp;ROW())="Cancelled"</formula>
    </cfRule>
    <cfRule type="expression" dxfId="13362" priority="3934" stopIfTrue="1">
      <formula>INDIRECT("E"&amp;ROW())="On hold"</formula>
    </cfRule>
    <cfRule type="expression" dxfId="13361" priority="3935" stopIfTrue="1">
      <formula>INDIRECT("E"&amp;ROW())="Handed Over"</formula>
    </cfRule>
    <cfRule type="expression" dxfId="13360" priority="3936" stopIfTrue="1">
      <formula>INDIRECT("E"&amp;ROW())="Fitted"</formula>
    </cfRule>
    <cfRule type="expression" dxfId="13359" priority="3937" stopIfTrue="1">
      <formula>INDIRECT("E"&amp;ROW())="Booked to fit"</formula>
    </cfRule>
    <cfRule type="expression" dxfId="13358" priority="3938" stopIfTrue="1">
      <formula>INDIRECT("E"&amp;ROW())="Delivered To Depot/Container"</formula>
    </cfRule>
    <cfRule type="expression" dxfId="13357" priority="3939" stopIfTrue="1">
      <formula>INDIRECT("E"&amp;ROW())="Called Off"</formula>
    </cfRule>
    <cfRule type="expression" dxfId="13356" priority="3940" stopIfTrue="1">
      <formula>INDIRECT("E"&amp;ROW())="Await Client Approval"</formula>
    </cfRule>
    <cfRule type="expression" dxfId="13355" priority="3941" stopIfTrue="1">
      <formula>INDIRECT("E"&amp;ROW())="SCOPE SURVEY"</formula>
    </cfRule>
    <cfRule type="expression" dxfId="13354" priority="3942" stopIfTrue="1">
      <formula>INDIRECT("E"&amp;ROW())="Priced"</formula>
    </cfRule>
    <cfRule type="expression" dxfId="13353" priority="3943" stopIfTrue="1">
      <formula>INDIRECT("E"&amp;ROW())="Sent for pricing"</formula>
    </cfRule>
    <cfRule type="expression" dxfId="13352" priority="3944" stopIfTrue="1">
      <formula>INDIRECT("E"&amp;ROW())="Await"</formula>
    </cfRule>
    <cfRule type="expression" dxfId="13351" priority="3945" stopIfTrue="1">
      <formula>INDIRECT("E"&amp;ROW())="CLEANSED"</formula>
    </cfRule>
    <cfRule type="expression" dxfId="13350" priority="3946" stopIfTrue="1">
      <formula>INDIRECT("E"&amp;ROW())="PM TO CLEANSE"</formula>
    </cfRule>
    <cfRule type="expression" dxfId="13349" priority="3947" stopIfTrue="1">
      <formula>INDIRECT("E"&amp;ROW())="Survey Received"</formula>
    </cfRule>
    <cfRule type="expression" dxfId="13348" priority="3948" stopIfTrue="1">
      <formula>INDIRECT("E"&amp;ROW())="Survey Booked"</formula>
    </cfRule>
  </conditionalFormatting>
  <conditionalFormatting sqref="I1109">
    <cfRule type="expression" dxfId="13347" priority="3815">
      <formula>INDIRECT("D"&amp;ROW())="Yes"</formula>
    </cfRule>
    <cfRule type="expression" dxfId="13346" priority="3816" stopIfTrue="1">
      <formula>INDIRECT("E"&amp;ROW())="Recall Required"</formula>
    </cfRule>
    <cfRule type="expression" dxfId="13345" priority="3817" stopIfTrue="1">
      <formula>INDIRECT("E"&amp;ROW())="Supply Only"</formula>
    </cfRule>
    <cfRule type="expression" dxfId="13344" priority="3818" stopIfTrue="1">
      <formula>INDIRECT("E"&amp;ROW())="Part Fitted"</formula>
    </cfRule>
    <cfRule type="expression" dxfId="13343" priority="3819" stopIfTrue="1">
      <formula>INDIRECT("E"&amp;ROW())="confirmed"</formula>
    </cfRule>
    <cfRule type="expression" dxfId="13342" priority="3820" stopIfTrue="1">
      <formula>INDIRECT("E"&amp;ROW())="Duplicate"</formula>
    </cfRule>
    <cfRule type="expression" dxfId="13341" priority="3821" stopIfTrue="1">
      <formula>INDIRECT("E"&amp;ROW())="Handed Back"</formula>
    </cfRule>
    <cfRule type="expression" dxfId="13340" priority="3822" stopIfTrue="1">
      <formula>INDIRECT("E"&amp;ROW())="Refusal"</formula>
    </cfRule>
    <cfRule type="expression" dxfId="13339" priority="3823" stopIfTrue="1">
      <formula>INDIRECT("E"&amp;ROW())="No Access install"</formula>
    </cfRule>
    <cfRule type="expression" dxfId="13338" priority="3824" stopIfTrue="1">
      <formula>INDIRECT("E"&amp;ROW())="No Access survey"</formula>
    </cfRule>
    <cfRule type="expression" dxfId="13337" priority="3825" stopIfTrue="1">
      <formula>INDIRECT("E"&amp;ROW())="NWR"</formula>
    </cfRule>
    <cfRule type="expression" dxfId="13336" priority="3826" stopIfTrue="1">
      <formula>INDIRECT("E"&amp;ROW())="Cancelled"</formula>
    </cfRule>
    <cfRule type="expression" dxfId="13335" priority="3827" stopIfTrue="1">
      <formula>INDIRECT("E"&amp;ROW())="On hold"</formula>
    </cfRule>
    <cfRule type="expression" dxfId="13334" priority="3828" stopIfTrue="1">
      <formula>INDIRECT("E"&amp;ROW())="Handed Over"</formula>
    </cfRule>
    <cfRule type="expression" dxfId="13333" priority="3829" stopIfTrue="1">
      <formula>INDIRECT("E"&amp;ROW())="Fitted"</formula>
    </cfRule>
    <cfRule type="expression" dxfId="13332" priority="3830" stopIfTrue="1">
      <formula>INDIRECT("E"&amp;ROW())="Booked to fit"</formula>
    </cfRule>
    <cfRule type="expression" dxfId="13331" priority="3831" stopIfTrue="1">
      <formula>INDIRECT("E"&amp;ROW())="Delivered To Depot/Container"</formula>
    </cfRule>
    <cfRule type="expression" dxfId="13330" priority="3832" stopIfTrue="1">
      <formula>INDIRECT("E"&amp;ROW())="Called Off"</formula>
    </cfRule>
    <cfRule type="expression" dxfId="13329" priority="3833" stopIfTrue="1">
      <formula>INDIRECT("E"&amp;ROW())="Await Client Approval"</formula>
    </cfRule>
    <cfRule type="expression" dxfId="13328" priority="3834" stopIfTrue="1">
      <formula>INDIRECT("E"&amp;ROW())="SCOPE SURVEY"</formula>
    </cfRule>
    <cfRule type="expression" dxfId="13327" priority="3835" stopIfTrue="1">
      <formula>INDIRECT("E"&amp;ROW())="Priced"</formula>
    </cfRule>
    <cfRule type="expression" dxfId="13326" priority="3836" stopIfTrue="1">
      <formula>INDIRECT("E"&amp;ROW())="Sent for pricing"</formula>
    </cfRule>
    <cfRule type="expression" dxfId="13325" priority="3837" stopIfTrue="1">
      <formula>INDIRECT("E"&amp;ROW())="Await"</formula>
    </cfRule>
    <cfRule type="expression" dxfId="13324" priority="3838" stopIfTrue="1">
      <formula>INDIRECT("E"&amp;ROW())="CLEANSED"</formula>
    </cfRule>
    <cfRule type="expression" dxfId="13323" priority="3839" stopIfTrue="1">
      <formula>INDIRECT("E"&amp;ROW())="PM TO CLEANSE"</formula>
    </cfRule>
    <cfRule type="expression" dxfId="13322" priority="3840" stopIfTrue="1">
      <formula>INDIRECT("E"&amp;ROW())="Survey Received"</formula>
    </cfRule>
    <cfRule type="expression" dxfId="13321" priority="3841" stopIfTrue="1">
      <formula>INDIRECT("E"&amp;ROW())="Survey Booked"</formula>
    </cfRule>
    <cfRule type="expression" dxfId="13320" priority="3842" stopIfTrue="1">
      <formula>INDIRECT("E"&amp;ROW())="Recall Required"</formula>
    </cfRule>
    <cfRule type="expression" dxfId="13319" priority="3843" stopIfTrue="1">
      <formula>INDIRECT("E"&amp;ROW())="Supply Only"</formula>
    </cfRule>
    <cfRule type="expression" dxfId="13318" priority="3844" stopIfTrue="1">
      <formula>INDIRECT("E"&amp;ROW())="Part Fitted"</formula>
    </cfRule>
    <cfRule type="expression" dxfId="13317" priority="3845" stopIfTrue="1">
      <formula>INDIRECT("E"&amp;ROW())="confirmed"</formula>
    </cfRule>
    <cfRule type="expression" dxfId="13316" priority="3846" stopIfTrue="1">
      <formula>INDIRECT("E"&amp;ROW())="Duplicate"</formula>
    </cfRule>
    <cfRule type="expression" dxfId="13315" priority="3847" stopIfTrue="1">
      <formula>INDIRECT("E"&amp;ROW())="Handed Back"</formula>
    </cfRule>
    <cfRule type="expression" dxfId="13314" priority="3848" stopIfTrue="1">
      <formula>INDIRECT("E"&amp;ROW())="Refusal"</formula>
    </cfRule>
    <cfRule type="expression" dxfId="13313" priority="3849" stopIfTrue="1">
      <formula>INDIRECT("E"&amp;ROW())="No Access install"</formula>
    </cfRule>
    <cfRule type="expression" dxfId="13312" priority="3850" stopIfTrue="1">
      <formula>INDIRECT("E"&amp;ROW())="No Access survey"</formula>
    </cfRule>
    <cfRule type="expression" dxfId="13311" priority="3851" stopIfTrue="1">
      <formula>INDIRECT("E"&amp;ROW())="NWR"</formula>
    </cfRule>
    <cfRule type="expression" dxfId="13310" priority="3852" stopIfTrue="1">
      <formula>INDIRECT("E"&amp;ROW())="Cancelled"</formula>
    </cfRule>
    <cfRule type="expression" dxfId="13309" priority="3853" stopIfTrue="1">
      <formula>INDIRECT("E"&amp;ROW())="On hold"</formula>
    </cfRule>
    <cfRule type="expression" dxfId="13308" priority="3854" stopIfTrue="1">
      <formula>INDIRECT("E"&amp;ROW())="Handed Over"</formula>
    </cfRule>
    <cfRule type="expression" dxfId="13307" priority="3855" stopIfTrue="1">
      <formula>INDIRECT("E"&amp;ROW())="Fitted"</formula>
    </cfRule>
    <cfRule type="expression" dxfId="13306" priority="3856" stopIfTrue="1">
      <formula>INDIRECT("E"&amp;ROW())="Booked to fit"</formula>
    </cfRule>
    <cfRule type="expression" dxfId="13305" priority="3857" stopIfTrue="1">
      <formula>INDIRECT("E"&amp;ROW())="Delivered To Depot/Container"</formula>
    </cfRule>
    <cfRule type="expression" dxfId="13304" priority="3858" stopIfTrue="1">
      <formula>INDIRECT("E"&amp;ROW())="Called Off"</formula>
    </cfRule>
    <cfRule type="expression" dxfId="13303" priority="3859" stopIfTrue="1">
      <formula>INDIRECT("E"&amp;ROW())="Await Client Approval"</formula>
    </cfRule>
    <cfRule type="expression" dxfId="13302" priority="3860" stopIfTrue="1">
      <formula>INDIRECT("E"&amp;ROW())="SCOPE SURVEY"</formula>
    </cfRule>
    <cfRule type="expression" dxfId="13301" priority="3861" stopIfTrue="1">
      <formula>INDIRECT("E"&amp;ROW())="Priced"</formula>
    </cfRule>
    <cfRule type="expression" dxfId="13300" priority="3862" stopIfTrue="1">
      <formula>INDIRECT("E"&amp;ROW())="Sent for pricing"</formula>
    </cfRule>
    <cfRule type="expression" dxfId="13299" priority="3863" stopIfTrue="1">
      <formula>INDIRECT("E"&amp;ROW())="Await"</formula>
    </cfRule>
    <cfRule type="expression" dxfId="13298" priority="3864" stopIfTrue="1">
      <formula>INDIRECT("E"&amp;ROW())="CLEANSED"</formula>
    </cfRule>
    <cfRule type="expression" dxfId="13297" priority="3865" stopIfTrue="1">
      <formula>INDIRECT("E"&amp;ROW())="PM TO CLEANSE"</formula>
    </cfRule>
    <cfRule type="expression" dxfId="13296" priority="3866" stopIfTrue="1">
      <formula>INDIRECT("E"&amp;ROW())="Survey Received"</formula>
    </cfRule>
    <cfRule type="expression" dxfId="13295" priority="3867" stopIfTrue="1">
      <formula>INDIRECT("E"&amp;ROW())="Survey Booked"</formula>
    </cfRule>
  </conditionalFormatting>
  <conditionalFormatting sqref="I1109:I1114">
    <cfRule type="expression" dxfId="13294" priority="3868">
      <formula>INDIRECT("D"&amp;ROW())="Yes"</formula>
    </cfRule>
  </conditionalFormatting>
  <conditionalFormatting sqref="I1110:I1114">
    <cfRule type="expression" dxfId="13293" priority="3869" stopIfTrue="1">
      <formula>INDIRECT("E"&amp;ROW())="Recall Required"</formula>
    </cfRule>
    <cfRule type="expression" dxfId="13292" priority="3870" stopIfTrue="1">
      <formula>INDIRECT("E"&amp;ROW())="Supply Only"</formula>
    </cfRule>
    <cfRule type="expression" dxfId="13291" priority="3871" stopIfTrue="1">
      <formula>INDIRECT("E"&amp;ROW())="Part Fitted"</formula>
    </cfRule>
    <cfRule type="expression" dxfId="13290" priority="3872" stopIfTrue="1">
      <formula>INDIRECT("E"&amp;ROW())="confirmed"</formula>
    </cfRule>
    <cfRule type="expression" dxfId="13289" priority="3873" stopIfTrue="1">
      <formula>INDIRECT("E"&amp;ROW())="Duplicate"</formula>
    </cfRule>
    <cfRule type="expression" dxfId="13288" priority="3874" stopIfTrue="1">
      <formula>INDIRECT("E"&amp;ROW())="Handed Back"</formula>
    </cfRule>
    <cfRule type="expression" dxfId="13287" priority="3875" stopIfTrue="1">
      <formula>INDIRECT("E"&amp;ROW())="Refusal"</formula>
    </cfRule>
    <cfRule type="expression" dxfId="13286" priority="3876" stopIfTrue="1">
      <formula>INDIRECT("E"&amp;ROW())="No Access install"</formula>
    </cfRule>
    <cfRule type="expression" dxfId="13285" priority="3877" stopIfTrue="1">
      <formula>INDIRECT("E"&amp;ROW())="No Access survey"</formula>
    </cfRule>
    <cfRule type="expression" dxfId="13284" priority="3878" stopIfTrue="1">
      <formula>INDIRECT("E"&amp;ROW())="NWR"</formula>
    </cfRule>
    <cfRule type="expression" dxfId="13283" priority="3879" stopIfTrue="1">
      <formula>INDIRECT("E"&amp;ROW())="Cancelled"</formula>
    </cfRule>
    <cfRule type="expression" dxfId="13282" priority="3880" stopIfTrue="1">
      <formula>INDIRECT("E"&amp;ROW())="On hold"</formula>
    </cfRule>
    <cfRule type="expression" dxfId="13281" priority="3881" stopIfTrue="1">
      <formula>INDIRECT("E"&amp;ROW())="Handed Over"</formula>
    </cfRule>
    <cfRule type="expression" dxfId="13280" priority="3882" stopIfTrue="1">
      <formula>INDIRECT("E"&amp;ROW())="Fitted"</formula>
    </cfRule>
    <cfRule type="expression" dxfId="13279" priority="3883" stopIfTrue="1">
      <formula>INDIRECT("E"&amp;ROW())="Booked to fit"</formula>
    </cfRule>
    <cfRule type="expression" dxfId="13278" priority="3884" stopIfTrue="1">
      <formula>INDIRECT("E"&amp;ROW())="Delivered To Depot/Container"</formula>
    </cfRule>
    <cfRule type="expression" dxfId="13277" priority="3885" stopIfTrue="1">
      <formula>INDIRECT("E"&amp;ROW())="Called Off"</formula>
    </cfRule>
    <cfRule type="expression" dxfId="13276" priority="3886" stopIfTrue="1">
      <formula>INDIRECT("E"&amp;ROW())="Await Client Approval"</formula>
    </cfRule>
    <cfRule type="expression" dxfId="13275" priority="3887" stopIfTrue="1">
      <formula>INDIRECT("E"&amp;ROW())="SCOPE SURVEY"</formula>
    </cfRule>
    <cfRule type="expression" dxfId="13274" priority="3888" stopIfTrue="1">
      <formula>INDIRECT("E"&amp;ROW())="Priced"</formula>
    </cfRule>
    <cfRule type="expression" dxfId="13273" priority="3889" stopIfTrue="1">
      <formula>INDIRECT("E"&amp;ROW())="Sent for pricing"</formula>
    </cfRule>
    <cfRule type="expression" dxfId="13272" priority="3890" stopIfTrue="1">
      <formula>INDIRECT("E"&amp;ROW())="Await"</formula>
    </cfRule>
    <cfRule type="expression" dxfId="13271" priority="3891" stopIfTrue="1">
      <formula>INDIRECT("E"&amp;ROW())="CLEANSED"</formula>
    </cfRule>
    <cfRule type="expression" dxfId="13270" priority="3892" stopIfTrue="1">
      <formula>INDIRECT("E"&amp;ROW())="PM TO CLEANSE"</formula>
    </cfRule>
    <cfRule type="expression" dxfId="13269" priority="3893" stopIfTrue="1">
      <formula>INDIRECT("E"&amp;ROW())="Survey Received"</formula>
    </cfRule>
    <cfRule type="expression" dxfId="13268" priority="3894" stopIfTrue="1">
      <formula>INDIRECT("E"&amp;ROW())="Survey Booked"</formula>
    </cfRule>
    <cfRule type="expression" dxfId="13267" priority="3895" stopIfTrue="1">
      <formula>INDIRECT("E"&amp;ROW())="Recall Required"</formula>
    </cfRule>
    <cfRule type="expression" dxfId="13266" priority="3896" stopIfTrue="1">
      <formula>INDIRECT("E"&amp;ROW())="Supply Only"</formula>
    </cfRule>
    <cfRule type="expression" dxfId="13265" priority="3897" stopIfTrue="1">
      <formula>INDIRECT("E"&amp;ROW())="Part Fitted"</formula>
    </cfRule>
    <cfRule type="expression" dxfId="13264" priority="3898" stopIfTrue="1">
      <formula>INDIRECT("E"&amp;ROW())="confirmed"</formula>
    </cfRule>
    <cfRule type="expression" dxfId="13263" priority="3899" stopIfTrue="1">
      <formula>INDIRECT("E"&amp;ROW())="Duplicate"</formula>
    </cfRule>
    <cfRule type="expression" dxfId="13262" priority="3900" stopIfTrue="1">
      <formula>INDIRECT("E"&amp;ROW())="Handed Back"</formula>
    </cfRule>
    <cfRule type="expression" dxfId="13261" priority="3901" stopIfTrue="1">
      <formula>INDIRECT("E"&amp;ROW())="Refusal"</formula>
    </cfRule>
    <cfRule type="expression" dxfId="13260" priority="3902" stopIfTrue="1">
      <formula>INDIRECT("E"&amp;ROW())="No Access install"</formula>
    </cfRule>
    <cfRule type="expression" dxfId="13259" priority="3903" stopIfTrue="1">
      <formula>INDIRECT("E"&amp;ROW())="No Access survey"</formula>
    </cfRule>
    <cfRule type="expression" dxfId="13258" priority="3904" stopIfTrue="1">
      <formula>INDIRECT("E"&amp;ROW())="NWR"</formula>
    </cfRule>
    <cfRule type="expression" dxfId="13257" priority="3905" stopIfTrue="1">
      <formula>INDIRECT("E"&amp;ROW())="Cancelled"</formula>
    </cfRule>
    <cfRule type="expression" dxfId="13256" priority="3906" stopIfTrue="1">
      <formula>INDIRECT("E"&amp;ROW())="On hold"</formula>
    </cfRule>
    <cfRule type="expression" dxfId="13255" priority="3907" stopIfTrue="1">
      <formula>INDIRECT("E"&amp;ROW())="Handed Over"</formula>
    </cfRule>
    <cfRule type="expression" dxfId="13254" priority="3908" stopIfTrue="1">
      <formula>INDIRECT("E"&amp;ROW())="Fitted"</formula>
    </cfRule>
    <cfRule type="expression" dxfId="13253" priority="3909" stopIfTrue="1">
      <formula>INDIRECT("E"&amp;ROW())="Booked to fit"</formula>
    </cfRule>
    <cfRule type="expression" dxfId="13252" priority="3910" stopIfTrue="1">
      <formula>INDIRECT("E"&amp;ROW())="Delivered To Depot/Container"</formula>
    </cfRule>
    <cfRule type="expression" dxfId="13251" priority="3911" stopIfTrue="1">
      <formula>INDIRECT("E"&amp;ROW())="Called Off"</formula>
    </cfRule>
    <cfRule type="expression" dxfId="13250" priority="3912" stopIfTrue="1">
      <formula>INDIRECT("E"&amp;ROW())="Await Client Approval"</formula>
    </cfRule>
    <cfRule type="expression" dxfId="13249" priority="3913" stopIfTrue="1">
      <formula>INDIRECT("E"&amp;ROW())="SCOPE SURVEY"</formula>
    </cfRule>
    <cfRule type="expression" dxfId="13248" priority="3914" stopIfTrue="1">
      <formula>INDIRECT("E"&amp;ROW())="Priced"</formula>
    </cfRule>
    <cfRule type="expression" dxfId="13247" priority="3915" stopIfTrue="1">
      <formula>INDIRECT("E"&amp;ROW())="Sent for pricing"</formula>
    </cfRule>
    <cfRule type="expression" dxfId="13246" priority="3916" stopIfTrue="1">
      <formula>INDIRECT("E"&amp;ROW())="Await"</formula>
    </cfRule>
    <cfRule type="expression" dxfId="13245" priority="3917" stopIfTrue="1">
      <formula>INDIRECT("E"&amp;ROW())="CLEANSED"</formula>
    </cfRule>
    <cfRule type="expression" dxfId="13244" priority="3918" stopIfTrue="1">
      <formula>INDIRECT("E"&amp;ROW())="PM TO CLEANSE"</formula>
    </cfRule>
    <cfRule type="expression" dxfId="13243" priority="3919" stopIfTrue="1">
      <formula>INDIRECT("E"&amp;ROW())="Survey Received"</formula>
    </cfRule>
    <cfRule type="expression" dxfId="13242" priority="3920" stopIfTrue="1">
      <formula>INDIRECT("E"&amp;ROW())="Survey Booked"</formula>
    </cfRule>
    <cfRule type="expression" dxfId="13241" priority="3921">
      <formula>INDIRECT("D"&amp;ROW())="Yes"</formula>
    </cfRule>
  </conditionalFormatting>
  <conditionalFormatting sqref="A1119:H1124 A1126:H1140">
    <cfRule type="expression" dxfId="13240" priority="3627">
      <formula>INDIRECT("D"&amp;ROW())="Yes"</formula>
    </cfRule>
    <cfRule type="expression" dxfId="13239" priority="3628" stopIfTrue="1">
      <formula>INDIRECT("E"&amp;ROW())="Recall Required"</formula>
    </cfRule>
    <cfRule type="expression" dxfId="13238" priority="3629" stopIfTrue="1">
      <formula>INDIRECT("E"&amp;ROW())="Supply Only"</formula>
    </cfRule>
    <cfRule type="expression" dxfId="13237" priority="3630" stopIfTrue="1">
      <formula>INDIRECT("E"&amp;ROW())="Part Fitted"</formula>
    </cfRule>
    <cfRule type="expression" dxfId="13236" priority="3631" stopIfTrue="1">
      <formula>INDIRECT("E"&amp;ROW())="confirmed"</formula>
    </cfRule>
    <cfRule type="expression" dxfId="13235" priority="3632" stopIfTrue="1">
      <formula>INDIRECT("E"&amp;ROW())="Duplicate"</formula>
    </cfRule>
    <cfRule type="expression" dxfId="13234" priority="3633" stopIfTrue="1">
      <formula>INDIRECT("E"&amp;ROW())="Handed Back"</formula>
    </cfRule>
    <cfRule type="expression" dxfId="13233" priority="3634" stopIfTrue="1">
      <formula>INDIRECT("E"&amp;ROW())="Refusal"</formula>
    </cfRule>
    <cfRule type="expression" dxfId="13232" priority="3635" stopIfTrue="1">
      <formula>INDIRECT("E"&amp;ROW())="No Access install"</formula>
    </cfRule>
    <cfRule type="expression" dxfId="13231" priority="3636" stopIfTrue="1">
      <formula>INDIRECT("E"&amp;ROW())="No Access survey"</formula>
    </cfRule>
    <cfRule type="expression" dxfId="13230" priority="3637" stopIfTrue="1">
      <formula>INDIRECT("E"&amp;ROW())="NWR"</formula>
    </cfRule>
    <cfRule type="expression" dxfId="13229" priority="3638" stopIfTrue="1">
      <formula>INDIRECT("E"&amp;ROW())="Cancelled"</formula>
    </cfRule>
    <cfRule type="expression" dxfId="13228" priority="3639" stopIfTrue="1">
      <formula>INDIRECT("E"&amp;ROW())="On hold"</formula>
    </cfRule>
    <cfRule type="expression" dxfId="13227" priority="3640" stopIfTrue="1">
      <formula>INDIRECT("E"&amp;ROW())="Handed Over"</formula>
    </cfRule>
    <cfRule type="expression" dxfId="13226" priority="3641" stopIfTrue="1">
      <formula>INDIRECT("E"&amp;ROW())="Fitted"</formula>
    </cfRule>
    <cfRule type="expression" dxfId="13225" priority="3642" stopIfTrue="1">
      <formula>INDIRECT("E"&amp;ROW())="Booked to fit"</formula>
    </cfRule>
    <cfRule type="expression" dxfId="13224" priority="3643" stopIfTrue="1">
      <formula>INDIRECT("E"&amp;ROW())="Delivered To Depot/Container"</formula>
    </cfRule>
    <cfRule type="expression" dxfId="13223" priority="3644" stopIfTrue="1">
      <formula>INDIRECT("E"&amp;ROW())="Called Off"</formula>
    </cfRule>
    <cfRule type="expression" dxfId="13222" priority="3645" stopIfTrue="1">
      <formula>INDIRECT("E"&amp;ROW())="Await Client Approval"</formula>
    </cfRule>
    <cfRule type="expression" dxfId="13221" priority="3646" stopIfTrue="1">
      <formula>INDIRECT("E"&amp;ROW())="SCOPE SURVEY"</formula>
    </cfRule>
    <cfRule type="expression" dxfId="13220" priority="3647" stopIfTrue="1">
      <formula>INDIRECT("E"&amp;ROW())="Priced"</formula>
    </cfRule>
    <cfRule type="expression" dxfId="13219" priority="3648" stopIfTrue="1">
      <formula>INDIRECT("E"&amp;ROW())="Sent for pricing"</formula>
    </cfRule>
    <cfRule type="expression" dxfId="13218" priority="3649" stopIfTrue="1">
      <formula>INDIRECT("E"&amp;ROW())="Await"</formula>
    </cfRule>
    <cfRule type="expression" dxfId="13217" priority="3650" stopIfTrue="1">
      <formula>INDIRECT("E"&amp;ROW())="CLEANSED"</formula>
    </cfRule>
    <cfRule type="expression" dxfId="13216" priority="3651" stopIfTrue="1">
      <formula>INDIRECT("E"&amp;ROW())="PM TO CLEANSE"</formula>
    </cfRule>
    <cfRule type="expression" dxfId="13215" priority="3652" stopIfTrue="1">
      <formula>INDIRECT("E"&amp;ROW())="Survey Received"</formula>
    </cfRule>
    <cfRule type="expression" dxfId="13214" priority="3653" stopIfTrue="1">
      <formula>INDIRECT("E"&amp;ROW())="Survey Booked"</formula>
    </cfRule>
  </conditionalFormatting>
  <conditionalFormatting sqref="E1123:E1124 E1126:E1140">
    <cfRule type="expression" dxfId="13213" priority="3600">
      <formula>INDIRECT("D"&amp;ROW())="Yes"</formula>
    </cfRule>
    <cfRule type="expression" dxfId="13212" priority="3601" stopIfTrue="1">
      <formula>INDIRECT("E"&amp;ROW())="Recall Required"</formula>
    </cfRule>
    <cfRule type="expression" dxfId="13211" priority="3602" stopIfTrue="1">
      <formula>INDIRECT("E"&amp;ROW())="Supply Only"</formula>
    </cfRule>
    <cfRule type="expression" dxfId="13210" priority="3603" stopIfTrue="1">
      <formula>INDIRECT("E"&amp;ROW())="Part Fitted"</formula>
    </cfRule>
    <cfRule type="expression" dxfId="13209" priority="3604" stopIfTrue="1">
      <formula>INDIRECT("E"&amp;ROW())="confirmed"</formula>
    </cfRule>
    <cfRule type="expression" dxfId="13208" priority="3605" stopIfTrue="1">
      <formula>INDIRECT("E"&amp;ROW())="Duplicate"</formula>
    </cfRule>
    <cfRule type="expression" dxfId="13207" priority="3606" stopIfTrue="1">
      <formula>INDIRECT("E"&amp;ROW())="Handed Back"</formula>
    </cfRule>
    <cfRule type="expression" dxfId="13206" priority="3607" stopIfTrue="1">
      <formula>INDIRECT("E"&amp;ROW())="Refusal"</formula>
    </cfRule>
    <cfRule type="expression" dxfId="13205" priority="3608" stopIfTrue="1">
      <formula>INDIRECT("E"&amp;ROW())="No Access install"</formula>
    </cfRule>
    <cfRule type="expression" dxfId="13204" priority="3609" stopIfTrue="1">
      <formula>INDIRECT("E"&amp;ROW())="No Access survey"</formula>
    </cfRule>
    <cfRule type="expression" dxfId="13203" priority="3610" stopIfTrue="1">
      <formula>INDIRECT("E"&amp;ROW())="NWR"</formula>
    </cfRule>
    <cfRule type="expression" dxfId="13202" priority="3611" stopIfTrue="1">
      <formula>INDIRECT("E"&amp;ROW())="Cancelled"</formula>
    </cfRule>
    <cfRule type="expression" dxfId="13201" priority="3612" stopIfTrue="1">
      <formula>INDIRECT("E"&amp;ROW())="On hold"</formula>
    </cfRule>
    <cfRule type="expression" dxfId="13200" priority="3613" stopIfTrue="1">
      <formula>INDIRECT("E"&amp;ROW())="Handed Over"</formula>
    </cfRule>
    <cfRule type="expression" dxfId="13199" priority="3614" stopIfTrue="1">
      <formula>INDIRECT("E"&amp;ROW())="Fitted"</formula>
    </cfRule>
    <cfRule type="expression" dxfId="13198" priority="3615" stopIfTrue="1">
      <formula>INDIRECT("E"&amp;ROW())="Booked to fit"</formula>
    </cfRule>
    <cfRule type="expression" dxfId="13197" priority="3616" stopIfTrue="1">
      <formula>INDIRECT("E"&amp;ROW())="Delivered To Depot/Container"</formula>
    </cfRule>
    <cfRule type="expression" dxfId="13196" priority="3617" stopIfTrue="1">
      <formula>INDIRECT("E"&amp;ROW())="Called Off"</formula>
    </cfRule>
    <cfRule type="expression" dxfId="13195" priority="3618" stopIfTrue="1">
      <formula>INDIRECT("E"&amp;ROW())="Await Client Approval"</formula>
    </cfRule>
    <cfRule type="expression" dxfId="13194" priority="3619" stopIfTrue="1">
      <formula>INDIRECT("E"&amp;ROW())="SCOPE SURVEY"</formula>
    </cfRule>
    <cfRule type="expression" dxfId="13193" priority="3620" stopIfTrue="1">
      <formula>INDIRECT("E"&amp;ROW())="Priced"</formula>
    </cfRule>
    <cfRule type="expression" dxfId="13192" priority="3621" stopIfTrue="1">
      <formula>INDIRECT("E"&amp;ROW())="Sent for pricing"</formula>
    </cfRule>
    <cfRule type="expression" dxfId="13191" priority="3622" stopIfTrue="1">
      <formula>INDIRECT("E"&amp;ROW())="Await"</formula>
    </cfRule>
    <cfRule type="expression" dxfId="13190" priority="3623" stopIfTrue="1">
      <formula>INDIRECT("E"&amp;ROW())="CLEANSED"</formula>
    </cfRule>
    <cfRule type="expression" dxfId="13189" priority="3624" stopIfTrue="1">
      <formula>INDIRECT("E"&amp;ROW())="PM TO CLEANSE"</formula>
    </cfRule>
    <cfRule type="expression" dxfId="13188" priority="3625" stopIfTrue="1">
      <formula>INDIRECT("E"&amp;ROW())="Survey Received"</formula>
    </cfRule>
    <cfRule type="expression" dxfId="13187" priority="3626" stopIfTrue="1">
      <formula>INDIRECT("E"&amp;ROW())="Survey Booked"</formula>
    </cfRule>
  </conditionalFormatting>
  <conditionalFormatting sqref="I1119">
    <cfRule type="expression" dxfId="13186" priority="3493">
      <formula>INDIRECT("D"&amp;ROW())="Yes"</formula>
    </cfRule>
    <cfRule type="expression" dxfId="13185" priority="3494" stopIfTrue="1">
      <formula>INDIRECT("E"&amp;ROW())="Recall Required"</formula>
    </cfRule>
    <cfRule type="expression" dxfId="13184" priority="3495" stopIfTrue="1">
      <formula>INDIRECT("E"&amp;ROW())="Supply Only"</formula>
    </cfRule>
    <cfRule type="expression" dxfId="13183" priority="3496" stopIfTrue="1">
      <formula>INDIRECT("E"&amp;ROW())="Part Fitted"</formula>
    </cfRule>
    <cfRule type="expression" dxfId="13182" priority="3497" stopIfTrue="1">
      <formula>INDIRECT("E"&amp;ROW())="confirmed"</formula>
    </cfRule>
    <cfRule type="expression" dxfId="13181" priority="3498" stopIfTrue="1">
      <formula>INDIRECT("E"&amp;ROW())="Duplicate"</formula>
    </cfRule>
    <cfRule type="expression" dxfId="13180" priority="3499" stopIfTrue="1">
      <formula>INDIRECT("E"&amp;ROW())="Handed Back"</formula>
    </cfRule>
    <cfRule type="expression" dxfId="13179" priority="3500" stopIfTrue="1">
      <formula>INDIRECT("E"&amp;ROW())="Refusal"</formula>
    </cfRule>
    <cfRule type="expression" dxfId="13178" priority="3501" stopIfTrue="1">
      <formula>INDIRECT("E"&amp;ROW())="No Access install"</formula>
    </cfRule>
    <cfRule type="expression" dxfId="13177" priority="3502" stopIfTrue="1">
      <formula>INDIRECT("E"&amp;ROW())="No Access survey"</formula>
    </cfRule>
    <cfRule type="expression" dxfId="13176" priority="3503" stopIfTrue="1">
      <formula>INDIRECT("E"&amp;ROW())="NWR"</formula>
    </cfRule>
    <cfRule type="expression" dxfId="13175" priority="3504" stopIfTrue="1">
      <formula>INDIRECT("E"&amp;ROW())="Cancelled"</formula>
    </cfRule>
    <cfRule type="expression" dxfId="13174" priority="3505" stopIfTrue="1">
      <formula>INDIRECT("E"&amp;ROW())="On hold"</formula>
    </cfRule>
    <cfRule type="expression" dxfId="13173" priority="3506" stopIfTrue="1">
      <formula>INDIRECT("E"&amp;ROW())="Handed Over"</formula>
    </cfRule>
    <cfRule type="expression" dxfId="13172" priority="3507" stopIfTrue="1">
      <formula>INDIRECT("E"&amp;ROW())="Fitted"</formula>
    </cfRule>
    <cfRule type="expression" dxfId="13171" priority="3508" stopIfTrue="1">
      <formula>INDIRECT("E"&amp;ROW())="Booked to fit"</formula>
    </cfRule>
    <cfRule type="expression" dxfId="13170" priority="3509" stopIfTrue="1">
      <formula>INDIRECT("E"&amp;ROW())="Delivered To Depot/Container"</formula>
    </cfRule>
    <cfRule type="expression" dxfId="13169" priority="3510" stopIfTrue="1">
      <formula>INDIRECT("E"&amp;ROW())="Called Off"</formula>
    </cfRule>
    <cfRule type="expression" dxfId="13168" priority="3511" stopIfTrue="1">
      <formula>INDIRECT("E"&amp;ROW())="Await Client Approval"</formula>
    </cfRule>
    <cfRule type="expression" dxfId="13167" priority="3512" stopIfTrue="1">
      <formula>INDIRECT("E"&amp;ROW())="SCOPE SURVEY"</formula>
    </cfRule>
    <cfRule type="expression" dxfId="13166" priority="3513" stopIfTrue="1">
      <formula>INDIRECT("E"&amp;ROW())="Priced"</formula>
    </cfRule>
    <cfRule type="expression" dxfId="13165" priority="3514" stopIfTrue="1">
      <formula>INDIRECT("E"&amp;ROW())="Sent for pricing"</formula>
    </cfRule>
    <cfRule type="expression" dxfId="13164" priority="3515" stopIfTrue="1">
      <formula>INDIRECT("E"&amp;ROW())="Await"</formula>
    </cfRule>
    <cfRule type="expression" dxfId="13163" priority="3516" stopIfTrue="1">
      <formula>INDIRECT("E"&amp;ROW())="CLEANSED"</formula>
    </cfRule>
    <cfRule type="expression" dxfId="13162" priority="3517" stopIfTrue="1">
      <formula>INDIRECT("E"&amp;ROW())="PM TO CLEANSE"</formula>
    </cfRule>
    <cfRule type="expression" dxfId="13161" priority="3518" stopIfTrue="1">
      <formula>INDIRECT("E"&amp;ROW())="Survey Received"</formula>
    </cfRule>
    <cfRule type="expression" dxfId="13160" priority="3519" stopIfTrue="1">
      <formula>INDIRECT("E"&amp;ROW())="Survey Booked"</formula>
    </cfRule>
    <cfRule type="expression" dxfId="13159" priority="3520" stopIfTrue="1">
      <formula>INDIRECT("E"&amp;ROW())="Recall Required"</formula>
    </cfRule>
    <cfRule type="expression" dxfId="13158" priority="3521" stopIfTrue="1">
      <formula>INDIRECT("E"&amp;ROW())="Supply Only"</formula>
    </cfRule>
    <cfRule type="expression" dxfId="13157" priority="3522" stopIfTrue="1">
      <formula>INDIRECT("E"&amp;ROW())="Part Fitted"</formula>
    </cfRule>
    <cfRule type="expression" dxfId="13156" priority="3523" stopIfTrue="1">
      <formula>INDIRECT("E"&amp;ROW())="confirmed"</formula>
    </cfRule>
    <cfRule type="expression" dxfId="13155" priority="3524" stopIfTrue="1">
      <formula>INDIRECT("E"&amp;ROW())="Duplicate"</formula>
    </cfRule>
    <cfRule type="expression" dxfId="13154" priority="3525" stopIfTrue="1">
      <formula>INDIRECT("E"&amp;ROW())="Handed Back"</formula>
    </cfRule>
    <cfRule type="expression" dxfId="13153" priority="3526" stopIfTrue="1">
      <formula>INDIRECT("E"&amp;ROW())="Refusal"</formula>
    </cfRule>
    <cfRule type="expression" dxfId="13152" priority="3527" stopIfTrue="1">
      <formula>INDIRECT("E"&amp;ROW())="No Access install"</formula>
    </cfRule>
    <cfRule type="expression" dxfId="13151" priority="3528" stopIfTrue="1">
      <formula>INDIRECT("E"&amp;ROW())="No Access survey"</formula>
    </cfRule>
    <cfRule type="expression" dxfId="13150" priority="3529" stopIfTrue="1">
      <formula>INDIRECT("E"&amp;ROW())="NWR"</formula>
    </cfRule>
    <cfRule type="expression" dxfId="13149" priority="3530" stopIfTrue="1">
      <formula>INDIRECT("E"&amp;ROW())="Cancelled"</formula>
    </cfRule>
    <cfRule type="expression" dxfId="13148" priority="3531" stopIfTrue="1">
      <formula>INDIRECT("E"&amp;ROW())="On hold"</formula>
    </cfRule>
    <cfRule type="expression" dxfId="13147" priority="3532" stopIfTrue="1">
      <formula>INDIRECT("E"&amp;ROW())="Handed Over"</formula>
    </cfRule>
    <cfRule type="expression" dxfId="13146" priority="3533" stopIfTrue="1">
      <formula>INDIRECT("E"&amp;ROW())="Fitted"</formula>
    </cfRule>
    <cfRule type="expression" dxfId="13145" priority="3534" stopIfTrue="1">
      <formula>INDIRECT("E"&amp;ROW())="Booked to fit"</formula>
    </cfRule>
    <cfRule type="expression" dxfId="13144" priority="3535" stopIfTrue="1">
      <formula>INDIRECT("E"&amp;ROW())="Delivered To Depot/Container"</formula>
    </cfRule>
    <cfRule type="expression" dxfId="13143" priority="3536" stopIfTrue="1">
      <formula>INDIRECT("E"&amp;ROW())="Called Off"</formula>
    </cfRule>
    <cfRule type="expression" dxfId="13142" priority="3537" stopIfTrue="1">
      <formula>INDIRECT("E"&amp;ROW())="Await Client Approval"</formula>
    </cfRule>
    <cfRule type="expression" dxfId="13141" priority="3538" stopIfTrue="1">
      <formula>INDIRECT("E"&amp;ROW())="SCOPE SURVEY"</formula>
    </cfRule>
    <cfRule type="expression" dxfId="13140" priority="3539" stopIfTrue="1">
      <formula>INDIRECT("E"&amp;ROW())="Priced"</formula>
    </cfRule>
    <cfRule type="expression" dxfId="13139" priority="3540" stopIfTrue="1">
      <formula>INDIRECT("E"&amp;ROW())="Sent for pricing"</formula>
    </cfRule>
    <cfRule type="expression" dxfId="13138" priority="3541" stopIfTrue="1">
      <formula>INDIRECT("E"&amp;ROW())="Await"</formula>
    </cfRule>
    <cfRule type="expression" dxfId="13137" priority="3542" stopIfTrue="1">
      <formula>INDIRECT("E"&amp;ROW())="CLEANSED"</formula>
    </cfRule>
    <cfRule type="expression" dxfId="13136" priority="3543" stopIfTrue="1">
      <formula>INDIRECT("E"&amp;ROW())="PM TO CLEANSE"</formula>
    </cfRule>
    <cfRule type="expression" dxfId="13135" priority="3544" stopIfTrue="1">
      <formula>INDIRECT("E"&amp;ROW())="Survey Received"</formula>
    </cfRule>
    <cfRule type="expression" dxfId="13134" priority="3545" stopIfTrue="1">
      <formula>INDIRECT("E"&amp;ROW())="Survey Booked"</formula>
    </cfRule>
  </conditionalFormatting>
  <conditionalFormatting sqref="I1119:I1124 I1126:I1140">
    <cfRule type="expression" dxfId="13133" priority="3546">
      <formula>INDIRECT("D"&amp;ROW())="Yes"</formula>
    </cfRule>
  </conditionalFormatting>
  <conditionalFormatting sqref="I1120:I1124 I1126:I1140">
    <cfRule type="expression" dxfId="13132" priority="3547" stopIfTrue="1">
      <formula>INDIRECT("E"&amp;ROW())="Recall Required"</formula>
    </cfRule>
    <cfRule type="expression" dxfId="13131" priority="3548" stopIfTrue="1">
      <formula>INDIRECT("E"&amp;ROW())="Supply Only"</formula>
    </cfRule>
    <cfRule type="expression" dxfId="13130" priority="3549" stopIfTrue="1">
      <formula>INDIRECT("E"&amp;ROW())="Part Fitted"</formula>
    </cfRule>
    <cfRule type="expression" dxfId="13129" priority="3550" stopIfTrue="1">
      <formula>INDIRECT("E"&amp;ROW())="confirmed"</formula>
    </cfRule>
    <cfRule type="expression" dxfId="13128" priority="3551" stopIfTrue="1">
      <formula>INDIRECT("E"&amp;ROW())="Duplicate"</formula>
    </cfRule>
    <cfRule type="expression" dxfId="13127" priority="3552" stopIfTrue="1">
      <formula>INDIRECT("E"&amp;ROW())="Handed Back"</formula>
    </cfRule>
    <cfRule type="expression" dxfId="13126" priority="3553" stopIfTrue="1">
      <formula>INDIRECT("E"&amp;ROW())="Refusal"</formula>
    </cfRule>
    <cfRule type="expression" dxfId="13125" priority="3554" stopIfTrue="1">
      <formula>INDIRECT("E"&amp;ROW())="No Access install"</formula>
    </cfRule>
    <cfRule type="expression" dxfId="13124" priority="3555" stopIfTrue="1">
      <formula>INDIRECT("E"&amp;ROW())="No Access survey"</formula>
    </cfRule>
    <cfRule type="expression" dxfId="13123" priority="3556" stopIfTrue="1">
      <formula>INDIRECT("E"&amp;ROW())="NWR"</formula>
    </cfRule>
    <cfRule type="expression" dxfId="13122" priority="3557" stopIfTrue="1">
      <formula>INDIRECT("E"&amp;ROW())="Cancelled"</formula>
    </cfRule>
    <cfRule type="expression" dxfId="13121" priority="3558" stopIfTrue="1">
      <formula>INDIRECT("E"&amp;ROW())="On hold"</formula>
    </cfRule>
    <cfRule type="expression" dxfId="13120" priority="3559" stopIfTrue="1">
      <formula>INDIRECT("E"&amp;ROW())="Handed Over"</formula>
    </cfRule>
    <cfRule type="expression" dxfId="13119" priority="3560" stopIfTrue="1">
      <formula>INDIRECT("E"&amp;ROW())="Fitted"</formula>
    </cfRule>
    <cfRule type="expression" dxfId="13118" priority="3561" stopIfTrue="1">
      <formula>INDIRECT("E"&amp;ROW())="Booked to fit"</formula>
    </cfRule>
    <cfRule type="expression" dxfId="13117" priority="3562" stopIfTrue="1">
      <formula>INDIRECT("E"&amp;ROW())="Delivered To Depot/Container"</formula>
    </cfRule>
    <cfRule type="expression" dxfId="13116" priority="3563" stopIfTrue="1">
      <formula>INDIRECT("E"&amp;ROW())="Called Off"</formula>
    </cfRule>
    <cfRule type="expression" dxfId="13115" priority="3564" stopIfTrue="1">
      <formula>INDIRECT("E"&amp;ROW())="Await Client Approval"</formula>
    </cfRule>
    <cfRule type="expression" dxfId="13114" priority="3565" stopIfTrue="1">
      <formula>INDIRECT("E"&amp;ROW())="SCOPE SURVEY"</formula>
    </cfRule>
    <cfRule type="expression" dxfId="13113" priority="3566" stopIfTrue="1">
      <formula>INDIRECT("E"&amp;ROW())="Priced"</formula>
    </cfRule>
    <cfRule type="expression" dxfId="13112" priority="3567" stopIfTrue="1">
      <formula>INDIRECT("E"&amp;ROW())="Sent for pricing"</formula>
    </cfRule>
    <cfRule type="expression" dxfId="13111" priority="3568" stopIfTrue="1">
      <formula>INDIRECT("E"&amp;ROW())="Await"</formula>
    </cfRule>
    <cfRule type="expression" dxfId="13110" priority="3569" stopIfTrue="1">
      <formula>INDIRECT("E"&amp;ROW())="CLEANSED"</formula>
    </cfRule>
    <cfRule type="expression" dxfId="13109" priority="3570" stopIfTrue="1">
      <formula>INDIRECT("E"&amp;ROW())="PM TO CLEANSE"</formula>
    </cfRule>
    <cfRule type="expression" dxfId="13108" priority="3571" stopIfTrue="1">
      <formula>INDIRECT("E"&amp;ROW())="Survey Received"</formula>
    </cfRule>
    <cfRule type="expression" dxfId="13107" priority="3572" stopIfTrue="1">
      <formula>INDIRECT("E"&amp;ROW())="Survey Booked"</formula>
    </cfRule>
    <cfRule type="expression" dxfId="13106" priority="3573" stopIfTrue="1">
      <formula>INDIRECT("E"&amp;ROW())="Recall Required"</formula>
    </cfRule>
    <cfRule type="expression" dxfId="13105" priority="3574" stopIfTrue="1">
      <formula>INDIRECT("E"&amp;ROW())="Supply Only"</formula>
    </cfRule>
    <cfRule type="expression" dxfId="13104" priority="3575" stopIfTrue="1">
      <formula>INDIRECT("E"&amp;ROW())="Part Fitted"</formula>
    </cfRule>
    <cfRule type="expression" dxfId="13103" priority="3576" stopIfTrue="1">
      <formula>INDIRECT("E"&amp;ROW())="confirmed"</formula>
    </cfRule>
    <cfRule type="expression" dxfId="13102" priority="3577" stopIfTrue="1">
      <formula>INDIRECT("E"&amp;ROW())="Duplicate"</formula>
    </cfRule>
    <cfRule type="expression" dxfId="13101" priority="3578" stopIfTrue="1">
      <formula>INDIRECT("E"&amp;ROW())="Handed Back"</formula>
    </cfRule>
    <cfRule type="expression" dxfId="13100" priority="3579" stopIfTrue="1">
      <formula>INDIRECT("E"&amp;ROW())="Refusal"</formula>
    </cfRule>
    <cfRule type="expression" dxfId="13099" priority="3580" stopIfTrue="1">
      <formula>INDIRECT("E"&amp;ROW())="No Access install"</formula>
    </cfRule>
    <cfRule type="expression" dxfId="13098" priority="3581" stopIfTrue="1">
      <formula>INDIRECT("E"&amp;ROW())="No Access survey"</formula>
    </cfRule>
    <cfRule type="expression" dxfId="13097" priority="3582" stopIfTrue="1">
      <formula>INDIRECT("E"&amp;ROW())="NWR"</formula>
    </cfRule>
    <cfRule type="expression" dxfId="13096" priority="3583" stopIfTrue="1">
      <formula>INDIRECT("E"&amp;ROW())="Cancelled"</formula>
    </cfRule>
    <cfRule type="expression" dxfId="13095" priority="3584" stopIfTrue="1">
      <formula>INDIRECT("E"&amp;ROW())="On hold"</formula>
    </cfRule>
    <cfRule type="expression" dxfId="13094" priority="3585" stopIfTrue="1">
      <formula>INDIRECT("E"&amp;ROW())="Handed Over"</formula>
    </cfRule>
    <cfRule type="expression" dxfId="13093" priority="3586" stopIfTrue="1">
      <formula>INDIRECT("E"&amp;ROW())="Fitted"</formula>
    </cfRule>
    <cfRule type="expression" dxfId="13092" priority="3587" stopIfTrue="1">
      <formula>INDIRECT("E"&amp;ROW())="Booked to fit"</formula>
    </cfRule>
    <cfRule type="expression" dxfId="13091" priority="3588" stopIfTrue="1">
      <formula>INDIRECT("E"&amp;ROW())="Delivered To Depot/Container"</formula>
    </cfRule>
    <cfRule type="expression" dxfId="13090" priority="3589" stopIfTrue="1">
      <formula>INDIRECT("E"&amp;ROW())="Called Off"</formula>
    </cfRule>
    <cfRule type="expression" dxfId="13089" priority="3590" stopIfTrue="1">
      <formula>INDIRECT("E"&amp;ROW())="Await Client Approval"</formula>
    </cfRule>
    <cfRule type="expression" dxfId="13088" priority="3591" stopIfTrue="1">
      <formula>INDIRECT("E"&amp;ROW())="SCOPE SURVEY"</formula>
    </cfRule>
    <cfRule type="expression" dxfId="13087" priority="3592" stopIfTrue="1">
      <formula>INDIRECT("E"&amp;ROW())="Priced"</formula>
    </cfRule>
    <cfRule type="expression" dxfId="13086" priority="3593" stopIfTrue="1">
      <formula>INDIRECT("E"&amp;ROW())="Sent for pricing"</formula>
    </cfRule>
    <cfRule type="expression" dxfId="13085" priority="3594" stopIfTrue="1">
      <formula>INDIRECT("E"&amp;ROW())="Await"</formula>
    </cfRule>
    <cfRule type="expression" dxfId="13084" priority="3595" stopIfTrue="1">
      <formula>INDIRECT("E"&amp;ROW())="CLEANSED"</formula>
    </cfRule>
    <cfRule type="expression" dxfId="13083" priority="3596" stopIfTrue="1">
      <formula>INDIRECT("E"&amp;ROW())="PM TO CLEANSE"</formula>
    </cfRule>
    <cfRule type="expression" dxfId="13082" priority="3597" stopIfTrue="1">
      <formula>INDIRECT("E"&amp;ROW())="Survey Received"</formula>
    </cfRule>
    <cfRule type="expression" dxfId="13081" priority="3598" stopIfTrue="1">
      <formula>INDIRECT("E"&amp;ROW())="Survey Booked"</formula>
    </cfRule>
    <cfRule type="expression" dxfId="13080" priority="3599">
      <formula>INDIRECT("D"&amp;ROW())="Yes"</formula>
    </cfRule>
  </conditionalFormatting>
  <conditionalFormatting sqref="A1140:I1140">
    <cfRule type="expression" dxfId="13079" priority="3492" stopIfTrue="1">
      <formula>INDIRECT("E"&amp;ROW())="Recall Required"</formula>
    </cfRule>
  </conditionalFormatting>
  <conditionalFormatting sqref="A1140:H1140">
    <cfRule type="expression" dxfId="13078" priority="3386" stopIfTrue="1">
      <formula>INDIRECT("E"&amp;ROW())="Supply Only"</formula>
    </cfRule>
    <cfRule type="expression" dxfId="13077" priority="3387" stopIfTrue="1">
      <formula>INDIRECT("E"&amp;ROW())="Part Fitted"</formula>
    </cfRule>
    <cfRule type="expression" dxfId="13076" priority="3388" stopIfTrue="1">
      <formula>INDIRECT("E"&amp;ROW())="confirmed"</formula>
    </cfRule>
    <cfRule type="expression" dxfId="13075" priority="3389" stopIfTrue="1">
      <formula>INDIRECT("E"&amp;ROW())="Duplicate"</formula>
    </cfRule>
    <cfRule type="expression" dxfId="13074" priority="3390" stopIfTrue="1">
      <formula>INDIRECT("E"&amp;ROW())="Handed Back"</formula>
    </cfRule>
    <cfRule type="expression" dxfId="13073" priority="3391" stopIfTrue="1">
      <formula>INDIRECT("E"&amp;ROW())="Refusal"</formula>
    </cfRule>
    <cfRule type="expression" dxfId="13072" priority="3392" stopIfTrue="1">
      <formula>INDIRECT("E"&amp;ROW())="No Access install"</formula>
    </cfRule>
    <cfRule type="expression" dxfId="13071" priority="3393" stopIfTrue="1">
      <formula>INDIRECT("E"&amp;ROW())="No Access survey"</formula>
    </cfRule>
    <cfRule type="expression" dxfId="13070" priority="3394" stopIfTrue="1">
      <formula>INDIRECT("E"&amp;ROW())="NWR"</formula>
    </cfRule>
    <cfRule type="expression" dxfId="13069" priority="3395" stopIfTrue="1">
      <formula>INDIRECT("E"&amp;ROW())="Cancelled"</formula>
    </cfRule>
    <cfRule type="expression" dxfId="13068" priority="3396" stopIfTrue="1">
      <formula>INDIRECT("E"&amp;ROW())="On hold"</formula>
    </cfRule>
    <cfRule type="expression" dxfId="13067" priority="3397" stopIfTrue="1">
      <formula>INDIRECT("E"&amp;ROW())="Handed Over"</formula>
    </cfRule>
    <cfRule type="expression" dxfId="13066" priority="3398" stopIfTrue="1">
      <formula>INDIRECT("E"&amp;ROW())="Fitted"</formula>
    </cfRule>
    <cfRule type="expression" dxfId="13065" priority="3399" stopIfTrue="1">
      <formula>INDIRECT("E"&amp;ROW())="Booked to fit"</formula>
    </cfRule>
    <cfRule type="expression" dxfId="13064" priority="3400" stopIfTrue="1">
      <formula>INDIRECT("E"&amp;ROW())="Delivered To Depot/Container"</formula>
    </cfRule>
    <cfRule type="expression" dxfId="13063" priority="3401" stopIfTrue="1">
      <formula>INDIRECT("E"&amp;ROW())="Called Off"</formula>
    </cfRule>
    <cfRule type="expression" dxfId="13062" priority="3402" stopIfTrue="1">
      <formula>INDIRECT("E"&amp;ROW())="Await Client Approval"</formula>
    </cfRule>
    <cfRule type="expression" dxfId="13061" priority="3403" stopIfTrue="1">
      <formula>INDIRECT("E"&amp;ROW())="SCOPE SURVEY"</formula>
    </cfRule>
    <cfRule type="expression" dxfId="13060" priority="3404" stopIfTrue="1">
      <formula>INDIRECT("E"&amp;ROW())="Priced"</formula>
    </cfRule>
    <cfRule type="expression" dxfId="13059" priority="3405" stopIfTrue="1">
      <formula>INDIRECT("E"&amp;ROW())="Sent for pricing"</formula>
    </cfRule>
    <cfRule type="expression" dxfId="13058" priority="3406" stopIfTrue="1">
      <formula>INDIRECT("E"&amp;ROW())="Await"</formula>
    </cfRule>
    <cfRule type="expression" dxfId="13057" priority="3407" stopIfTrue="1">
      <formula>INDIRECT("E"&amp;ROW())="CLEANSED"</formula>
    </cfRule>
    <cfRule type="expression" dxfId="13056" priority="3408" stopIfTrue="1">
      <formula>INDIRECT("E"&amp;ROW())="PM TO CLEANSE"</formula>
    </cfRule>
    <cfRule type="expression" dxfId="13055" priority="3409" stopIfTrue="1">
      <formula>INDIRECT("E"&amp;ROW())="Survey Received"</formula>
    </cfRule>
    <cfRule type="expression" dxfId="13054" priority="3410" stopIfTrue="1">
      <formula>INDIRECT("E"&amp;ROW())="Survey Booked"</formula>
    </cfRule>
    <cfRule type="expression" dxfId="13053" priority="3411">
      <formula>INDIRECT("D"&amp;ROW())="Yes"</formula>
    </cfRule>
  </conditionalFormatting>
  <conditionalFormatting sqref="A1138:H1138">
    <cfRule type="expression" dxfId="13052" priority="3359" stopIfTrue="1">
      <formula>INDIRECT("E"&amp;ROW())="Recall Required"</formula>
    </cfRule>
    <cfRule type="expression" dxfId="13051" priority="3360" stopIfTrue="1">
      <formula>INDIRECT("E"&amp;ROW())="Supply Only"</formula>
    </cfRule>
    <cfRule type="expression" dxfId="13050" priority="3361" stopIfTrue="1">
      <formula>INDIRECT("E"&amp;ROW())="Part Fitted"</formula>
    </cfRule>
    <cfRule type="expression" dxfId="13049" priority="3362" stopIfTrue="1">
      <formula>INDIRECT("E"&amp;ROW())="confirmed"</formula>
    </cfRule>
    <cfRule type="expression" dxfId="13048" priority="3363" stopIfTrue="1">
      <formula>INDIRECT("E"&amp;ROW())="Duplicate"</formula>
    </cfRule>
    <cfRule type="expression" dxfId="13047" priority="3364" stopIfTrue="1">
      <formula>INDIRECT("E"&amp;ROW())="Handed Back"</formula>
    </cfRule>
    <cfRule type="expression" dxfId="13046" priority="3365" stopIfTrue="1">
      <formula>INDIRECT("E"&amp;ROW())="Refusal"</formula>
    </cfRule>
    <cfRule type="expression" dxfId="13045" priority="3366" stopIfTrue="1">
      <formula>INDIRECT("E"&amp;ROW())="No Access install"</formula>
    </cfRule>
    <cfRule type="expression" dxfId="13044" priority="3367" stopIfTrue="1">
      <formula>INDIRECT("E"&amp;ROW())="No Access survey"</formula>
    </cfRule>
    <cfRule type="expression" dxfId="13043" priority="3368" stopIfTrue="1">
      <formula>INDIRECT("E"&amp;ROW())="NWR"</formula>
    </cfRule>
    <cfRule type="expression" dxfId="13042" priority="3369" stopIfTrue="1">
      <formula>INDIRECT("E"&amp;ROW())="Cancelled"</formula>
    </cfRule>
    <cfRule type="expression" dxfId="13041" priority="3370" stopIfTrue="1">
      <formula>INDIRECT("E"&amp;ROW())="On hold"</formula>
    </cfRule>
    <cfRule type="expression" dxfId="13040" priority="3371" stopIfTrue="1">
      <formula>INDIRECT("E"&amp;ROW())="Handed Over"</formula>
    </cfRule>
    <cfRule type="expression" dxfId="13039" priority="3372" stopIfTrue="1">
      <formula>INDIRECT("E"&amp;ROW())="Fitted"</formula>
    </cfRule>
    <cfRule type="expression" dxfId="13038" priority="3373" stopIfTrue="1">
      <formula>INDIRECT("E"&amp;ROW())="Booked to fit"</formula>
    </cfRule>
    <cfRule type="expression" dxfId="13037" priority="3374" stopIfTrue="1">
      <formula>INDIRECT("E"&amp;ROW())="Delivered To Depot/Container"</formula>
    </cfRule>
    <cfRule type="expression" dxfId="13036" priority="3375" stopIfTrue="1">
      <formula>INDIRECT("E"&amp;ROW())="Called Off"</formula>
    </cfRule>
    <cfRule type="expression" dxfId="13035" priority="3376" stopIfTrue="1">
      <formula>INDIRECT("E"&amp;ROW())="Await Client Approval"</formula>
    </cfRule>
    <cfRule type="expression" dxfId="13034" priority="3377" stopIfTrue="1">
      <formula>INDIRECT("E"&amp;ROW())="SCOPE SURVEY"</formula>
    </cfRule>
    <cfRule type="expression" dxfId="13033" priority="3378" stopIfTrue="1">
      <formula>INDIRECT("E"&amp;ROW())="Priced"</formula>
    </cfRule>
    <cfRule type="expression" dxfId="13032" priority="3379" stopIfTrue="1">
      <formula>INDIRECT("E"&amp;ROW())="Sent for pricing"</formula>
    </cfRule>
    <cfRule type="expression" dxfId="13031" priority="3380" stopIfTrue="1">
      <formula>INDIRECT("E"&amp;ROW())="Await"</formula>
    </cfRule>
    <cfRule type="expression" dxfId="13030" priority="3381" stopIfTrue="1">
      <formula>INDIRECT("E"&amp;ROW())="CLEANSED"</formula>
    </cfRule>
    <cfRule type="expression" dxfId="13029" priority="3382" stopIfTrue="1">
      <formula>INDIRECT("E"&amp;ROW())="PM TO CLEANSE"</formula>
    </cfRule>
    <cfRule type="expression" dxfId="13028" priority="3383" stopIfTrue="1">
      <formula>INDIRECT("E"&amp;ROW())="Survey Received"</formula>
    </cfRule>
    <cfRule type="expression" dxfId="13027" priority="3384" stopIfTrue="1">
      <formula>INDIRECT("E"&amp;ROW())="Survey Booked"</formula>
    </cfRule>
  </conditionalFormatting>
  <conditionalFormatting sqref="A1139:H1140">
    <cfRule type="expression" dxfId="13026" priority="3253" stopIfTrue="1">
      <formula>INDIRECT("E"&amp;ROW())="Supply Only"</formula>
    </cfRule>
    <cfRule type="expression" dxfId="13025" priority="3254" stopIfTrue="1">
      <formula>INDIRECT("E"&amp;ROW())="Part Fitted"</formula>
    </cfRule>
    <cfRule type="expression" dxfId="13024" priority="3255" stopIfTrue="1">
      <formula>INDIRECT("E"&amp;ROW())="confirmed"</formula>
    </cfRule>
    <cfRule type="expression" dxfId="13023" priority="3256" stopIfTrue="1">
      <formula>INDIRECT("E"&amp;ROW())="Duplicate"</formula>
    </cfRule>
    <cfRule type="expression" dxfId="13022" priority="3257" stopIfTrue="1">
      <formula>INDIRECT("E"&amp;ROW())="Handed Back"</formula>
    </cfRule>
    <cfRule type="expression" dxfId="13021" priority="3258" stopIfTrue="1">
      <formula>INDIRECT("E"&amp;ROW())="Refusal"</formula>
    </cfRule>
    <cfRule type="expression" dxfId="13020" priority="3259" stopIfTrue="1">
      <formula>INDIRECT("E"&amp;ROW())="No Access install"</formula>
    </cfRule>
    <cfRule type="expression" dxfId="13019" priority="3260" stopIfTrue="1">
      <formula>INDIRECT("E"&amp;ROW())="No Access survey"</formula>
    </cfRule>
    <cfRule type="expression" dxfId="13018" priority="3261" stopIfTrue="1">
      <formula>INDIRECT("E"&amp;ROW())="NWR"</formula>
    </cfRule>
    <cfRule type="expression" dxfId="13017" priority="3262" stopIfTrue="1">
      <formula>INDIRECT("E"&amp;ROW())="Cancelled"</formula>
    </cfRule>
    <cfRule type="expression" dxfId="13016" priority="3263" stopIfTrue="1">
      <formula>INDIRECT("E"&amp;ROW())="On hold"</formula>
    </cfRule>
    <cfRule type="expression" dxfId="13015" priority="3264" stopIfTrue="1">
      <formula>INDIRECT("E"&amp;ROW())="Handed Over"</formula>
    </cfRule>
    <cfRule type="expression" dxfId="13014" priority="3265" stopIfTrue="1">
      <formula>INDIRECT("E"&amp;ROW())="Fitted"</formula>
    </cfRule>
    <cfRule type="expression" dxfId="13013" priority="3266" stopIfTrue="1">
      <formula>INDIRECT("E"&amp;ROW())="Booked to fit"</formula>
    </cfRule>
    <cfRule type="expression" dxfId="13012" priority="3267" stopIfTrue="1">
      <formula>INDIRECT("E"&amp;ROW())="Delivered To Depot/Container"</formula>
    </cfRule>
    <cfRule type="expression" dxfId="13011" priority="3268" stopIfTrue="1">
      <formula>INDIRECT("E"&amp;ROW())="Called Off"</formula>
    </cfRule>
    <cfRule type="expression" dxfId="13010" priority="3269" stopIfTrue="1">
      <formula>INDIRECT("E"&amp;ROW())="Await Client Approval"</formula>
    </cfRule>
    <cfRule type="expression" dxfId="13009" priority="3270" stopIfTrue="1">
      <formula>INDIRECT("E"&amp;ROW())="SCOPE SURVEY"</formula>
    </cfRule>
    <cfRule type="expression" dxfId="13008" priority="3271" stopIfTrue="1">
      <formula>INDIRECT("E"&amp;ROW())="Priced"</formula>
    </cfRule>
    <cfRule type="expression" dxfId="13007" priority="3272" stopIfTrue="1">
      <formula>INDIRECT("E"&amp;ROW())="Sent for pricing"</formula>
    </cfRule>
    <cfRule type="expression" dxfId="13006" priority="3273" stopIfTrue="1">
      <formula>INDIRECT("E"&amp;ROW())="Await"</formula>
    </cfRule>
    <cfRule type="expression" dxfId="13005" priority="3274" stopIfTrue="1">
      <formula>INDIRECT("E"&amp;ROW())="CLEANSED"</formula>
    </cfRule>
    <cfRule type="expression" dxfId="13004" priority="3275" stopIfTrue="1">
      <formula>INDIRECT("E"&amp;ROW())="PM TO CLEANSE"</formula>
    </cfRule>
    <cfRule type="expression" dxfId="13003" priority="3276" stopIfTrue="1">
      <formula>INDIRECT("E"&amp;ROW())="Survey Received"</formula>
    </cfRule>
    <cfRule type="expression" dxfId="13002" priority="3277" stopIfTrue="1">
      <formula>INDIRECT("E"&amp;ROW())="Survey Booked"</formula>
    </cfRule>
    <cfRule type="expression" dxfId="13001" priority="3278">
      <formula>INDIRECT("D"&amp;ROW())="Yes"</formula>
    </cfRule>
  </conditionalFormatting>
  <conditionalFormatting sqref="A1138:I1138">
    <cfRule type="expression" dxfId="13000" priority="3385">
      <formula>INDIRECT("D"&amp;ROW())="Yes"</formula>
    </cfRule>
  </conditionalFormatting>
  <conditionalFormatting sqref="A1139:I1140">
    <cfRule type="expression" dxfId="12999" priority="3279" stopIfTrue="1">
      <formula>INDIRECT("E"&amp;ROW())="Recall Required"</formula>
    </cfRule>
  </conditionalFormatting>
  <conditionalFormatting sqref="E1138">
    <cfRule type="expression" dxfId="12998" priority="3280">
      <formula>INDIRECT("D"&amp;ROW())="Yes"</formula>
    </cfRule>
    <cfRule type="expression" dxfId="12997" priority="3281" stopIfTrue="1">
      <formula>INDIRECT("E"&amp;ROW())="Recall Required"</formula>
    </cfRule>
    <cfRule type="expression" dxfId="12996" priority="3282" stopIfTrue="1">
      <formula>INDIRECT("E"&amp;ROW())="Supply Only"</formula>
    </cfRule>
    <cfRule type="expression" dxfId="12995" priority="3283" stopIfTrue="1">
      <formula>INDIRECT("E"&amp;ROW())="Part Fitted"</formula>
    </cfRule>
    <cfRule type="expression" dxfId="12994" priority="3284" stopIfTrue="1">
      <formula>INDIRECT("E"&amp;ROW())="confirmed"</formula>
    </cfRule>
    <cfRule type="expression" dxfId="12993" priority="3285" stopIfTrue="1">
      <formula>INDIRECT("E"&amp;ROW())="Duplicate"</formula>
    </cfRule>
    <cfRule type="expression" dxfId="12992" priority="3286" stopIfTrue="1">
      <formula>INDIRECT("E"&amp;ROW())="Handed Back"</formula>
    </cfRule>
    <cfRule type="expression" dxfId="12991" priority="3287" stopIfTrue="1">
      <formula>INDIRECT("E"&amp;ROW())="Refusal"</formula>
    </cfRule>
    <cfRule type="expression" dxfId="12990" priority="3288" stopIfTrue="1">
      <formula>INDIRECT("E"&amp;ROW())="No Access install"</formula>
    </cfRule>
    <cfRule type="expression" dxfId="12989" priority="3289" stopIfTrue="1">
      <formula>INDIRECT("E"&amp;ROW())="No Access survey"</formula>
    </cfRule>
    <cfRule type="expression" dxfId="12988" priority="3290" stopIfTrue="1">
      <formula>INDIRECT("E"&amp;ROW())="NWR"</formula>
    </cfRule>
    <cfRule type="expression" dxfId="12987" priority="3291" stopIfTrue="1">
      <formula>INDIRECT("E"&amp;ROW())="Cancelled"</formula>
    </cfRule>
    <cfRule type="expression" dxfId="12986" priority="3292" stopIfTrue="1">
      <formula>INDIRECT("E"&amp;ROW())="On hold"</formula>
    </cfRule>
    <cfRule type="expression" dxfId="12985" priority="3293" stopIfTrue="1">
      <formula>INDIRECT("E"&amp;ROW())="Handed Over"</formula>
    </cfRule>
    <cfRule type="expression" dxfId="12984" priority="3294" stopIfTrue="1">
      <formula>INDIRECT("E"&amp;ROW())="Fitted"</formula>
    </cfRule>
    <cfRule type="expression" dxfId="12983" priority="3295" stopIfTrue="1">
      <formula>INDIRECT("E"&amp;ROW())="Booked to fit"</formula>
    </cfRule>
    <cfRule type="expression" dxfId="12982" priority="3296" stopIfTrue="1">
      <formula>INDIRECT("E"&amp;ROW())="Delivered To Depot/Container"</formula>
    </cfRule>
    <cfRule type="expression" dxfId="12981" priority="3297" stopIfTrue="1">
      <formula>INDIRECT("E"&amp;ROW())="Called Off"</formula>
    </cfRule>
    <cfRule type="expression" dxfId="12980" priority="3298" stopIfTrue="1">
      <formula>INDIRECT("E"&amp;ROW())="Await Client Approval"</formula>
    </cfRule>
    <cfRule type="expression" dxfId="12979" priority="3299" stopIfTrue="1">
      <formula>INDIRECT("E"&amp;ROW())="SCOPE SURVEY"</formula>
    </cfRule>
    <cfRule type="expression" dxfId="12978" priority="3300" stopIfTrue="1">
      <formula>INDIRECT("E"&amp;ROW())="Priced"</formula>
    </cfRule>
    <cfRule type="expression" dxfId="12977" priority="3301" stopIfTrue="1">
      <formula>INDIRECT("E"&amp;ROW())="Sent for pricing"</formula>
    </cfRule>
    <cfRule type="expression" dxfId="12976" priority="3302" stopIfTrue="1">
      <formula>INDIRECT("E"&amp;ROW())="Await"</formula>
    </cfRule>
    <cfRule type="expression" dxfId="12975" priority="3303" stopIfTrue="1">
      <formula>INDIRECT("E"&amp;ROW())="CLEANSED"</formula>
    </cfRule>
    <cfRule type="expression" dxfId="12974" priority="3304" stopIfTrue="1">
      <formula>INDIRECT("E"&amp;ROW())="PM TO CLEANSE"</formula>
    </cfRule>
    <cfRule type="expression" dxfId="12973" priority="3305" stopIfTrue="1">
      <formula>INDIRECT("E"&amp;ROW())="Survey Received"</formula>
    </cfRule>
    <cfRule type="expression" dxfId="12972" priority="3306" stopIfTrue="1">
      <formula>INDIRECT("E"&amp;ROW())="Survey Booked"</formula>
    </cfRule>
  </conditionalFormatting>
  <conditionalFormatting sqref="I1140">
    <cfRule type="expression" dxfId="12971" priority="3439" stopIfTrue="1">
      <formula>INDIRECT("E"&amp;ROW())="Recall Required"</formula>
    </cfRule>
    <cfRule type="expression" dxfId="12970" priority="3440" stopIfTrue="1">
      <formula>INDIRECT("E"&amp;ROW())="Supply Only"</formula>
    </cfRule>
    <cfRule type="expression" dxfId="12969" priority="3441" stopIfTrue="1">
      <formula>INDIRECT("E"&amp;ROW())="Part Fitted"</formula>
    </cfRule>
    <cfRule type="expression" dxfId="12968" priority="3442" stopIfTrue="1">
      <formula>INDIRECT("E"&amp;ROW())="confirmed"</formula>
    </cfRule>
    <cfRule type="expression" dxfId="12967" priority="3443" stopIfTrue="1">
      <formula>INDIRECT("E"&amp;ROW())="Duplicate"</formula>
    </cfRule>
    <cfRule type="expression" dxfId="12966" priority="3444" stopIfTrue="1">
      <formula>INDIRECT("E"&amp;ROW())="Handed Back"</formula>
    </cfRule>
    <cfRule type="expression" dxfId="12965" priority="3445" stopIfTrue="1">
      <formula>INDIRECT("E"&amp;ROW())="Refusal"</formula>
    </cfRule>
    <cfRule type="expression" dxfId="12964" priority="3446" stopIfTrue="1">
      <formula>INDIRECT("E"&amp;ROW())="No Access install"</formula>
    </cfRule>
    <cfRule type="expression" dxfId="12963" priority="3447" stopIfTrue="1">
      <formula>INDIRECT("E"&amp;ROW())="No Access survey"</formula>
    </cfRule>
    <cfRule type="expression" dxfId="12962" priority="3448" stopIfTrue="1">
      <formula>INDIRECT("E"&amp;ROW())="NWR"</formula>
    </cfRule>
    <cfRule type="expression" dxfId="12961" priority="3449" stopIfTrue="1">
      <formula>INDIRECT("E"&amp;ROW())="Cancelled"</formula>
    </cfRule>
    <cfRule type="expression" dxfId="12960" priority="3450" stopIfTrue="1">
      <formula>INDIRECT("E"&amp;ROW())="On hold"</formula>
    </cfRule>
    <cfRule type="expression" dxfId="12959" priority="3451" stopIfTrue="1">
      <formula>INDIRECT("E"&amp;ROW())="Handed Over"</formula>
    </cfRule>
    <cfRule type="expression" dxfId="12958" priority="3452" stopIfTrue="1">
      <formula>INDIRECT("E"&amp;ROW())="Fitted"</formula>
    </cfRule>
    <cfRule type="expression" dxfId="12957" priority="3453" stopIfTrue="1">
      <formula>INDIRECT("E"&amp;ROW())="Booked to fit"</formula>
    </cfRule>
    <cfRule type="expression" dxfId="12956" priority="3454" stopIfTrue="1">
      <formula>INDIRECT("E"&amp;ROW())="Delivered To Depot/Container"</formula>
    </cfRule>
    <cfRule type="expression" dxfId="12955" priority="3455" stopIfTrue="1">
      <formula>INDIRECT("E"&amp;ROW())="Called Off"</formula>
    </cfRule>
    <cfRule type="expression" dxfId="12954" priority="3456" stopIfTrue="1">
      <formula>INDIRECT("E"&amp;ROW())="Await Client Approval"</formula>
    </cfRule>
    <cfRule type="expression" dxfId="12953" priority="3457" stopIfTrue="1">
      <formula>INDIRECT("E"&amp;ROW())="SCOPE SURVEY"</formula>
    </cfRule>
    <cfRule type="expression" dxfId="12952" priority="3458" stopIfTrue="1">
      <formula>INDIRECT("E"&amp;ROW())="Priced"</formula>
    </cfRule>
    <cfRule type="expression" dxfId="12951" priority="3459" stopIfTrue="1">
      <formula>INDIRECT("E"&amp;ROW())="Sent for pricing"</formula>
    </cfRule>
    <cfRule type="expression" dxfId="12950" priority="3460" stopIfTrue="1">
      <formula>INDIRECT("E"&amp;ROW())="Await"</formula>
    </cfRule>
    <cfRule type="expression" dxfId="12949" priority="3461" stopIfTrue="1">
      <formula>INDIRECT("E"&amp;ROW())="CLEANSED"</formula>
    </cfRule>
    <cfRule type="expression" dxfId="12948" priority="3462" stopIfTrue="1">
      <formula>INDIRECT("E"&amp;ROW())="PM TO CLEANSE"</formula>
    </cfRule>
    <cfRule type="expression" dxfId="12947" priority="3463" stopIfTrue="1">
      <formula>INDIRECT("E"&amp;ROW())="Survey Received"</formula>
    </cfRule>
    <cfRule type="expression" dxfId="12946" priority="3464" stopIfTrue="1">
      <formula>INDIRECT("E"&amp;ROW())="Survey Booked"</formula>
    </cfRule>
    <cfRule type="expression" dxfId="12945" priority="3465" stopIfTrue="1">
      <formula>INDIRECT("E"&amp;ROW())="Supply Only"</formula>
    </cfRule>
    <cfRule type="expression" dxfId="12944" priority="3466" stopIfTrue="1">
      <formula>INDIRECT("E"&amp;ROW())="Part Fitted"</formula>
    </cfRule>
    <cfRule type="expression" dxfId="12943" priority="3467" stopIfTrue="1">
      <formula>INDIRECT("E"&amp;ROW())="confirmed"</formula>
    </cfRule>
    <cfRule type="expression" dxfId="12942" priority="3468" stopIfTrue="1">
      <formula>INDIRECT("E"&amp;ROW())="Duplicate"</formula>
    </cfRule>
    <cfRule type="expression" dxfId="12941" priority="3469" stopIfTrue="1">
      <formula>INDIRECT("E"&amp;ROW())="Handed Back"</formula>
    </cfRule>
    <cfRule type="expression" dxfId="12940" priority="3470" stopIfTrue="1">
      <formula>INDIRECT("E"&amp;ROW())="Refusal"</formula>
    </cfRule>
    <cfRule type="expression" dxfId="12939" priority="3471" stopIfTrue="1">
      <formula>INDIRECT("E"&amp;ROW())="No Access install"</formula>
    </cfRule>
    <cfRule type="expression" dxfId="12938" priority="3472" stopIfTrue="1">
      <formula>INDIRECT("E"&amp;ROW())="No Access survey"</formula>
    </cfRule>
    <cfRule type="expression" dxfId="12937" priority="3473" stopIfTrue="1">
      <formula>INDIRECT("E"&amp;ROW())="NWR"</formula>
    </cfRule>
    <cfRule type="expression" dxfId="12936" priority="3474" stopIfTrue="1">
      <formula>INDIRECT("E"&amp;ROW())="Cancelled"</formula>
    </cfRule>
    <cfRule type="expression" dxfId="12935" priority="3475" stopIfTrue="1">
      <formula>INDIRECT("E"&amp;ROW())="On hold"</formula>
    </cfRule>
    <cfRule type="expression" dxfId="12934" priority="3476" stopIfTrue="1">
      <formula>INDIRECT("E"&amp;ROW())="Handed Over"</formula>
    </cfRule>
    <cfRule type="expression" dxfId="12933" priority="3477" stopIfTrue="1">
      <formula>INDIRECT("E"&amp;ROW())="Fitted"</formula>
    </cfRule>
    <cfRule type="expression" dxfId="12932" priority="3478" stopIfTrue="1">
      <formula>INDIRECT("E"&amp;ROW())="Booked to fit"</formula>
    </cfRule>
    <cfRule type="expression" dxfId="12931" priority="3479" stopIfTrue="1">
      <formula>INDIRECT("E"&amp;ROW())="Delivered To Depot/Container"</formula>
    </cfRule>
    <cfRule type="expression" dxfId="12930" priority="3480" stopIfTrue="1">
      <formula>INDIRECT("E"&amp;ROW())="Called Off"</formula>
    </cfRule>
    <cfRule type="expression" dxfId="12929" priority="3481" stopIfTrue="1">
      <formula>INDIRECT("E"&amp;ROW())="Await Client Approval"</formula>
    </cfRule>
    <cfRule type="expression" dxfId="12928" priority="3482" stopIfTrue="1">
      <formula>INDIRECT("E"&amp;ROW())="SCOPE SURVEY"</formula>
    </cfRule>
    <cfRule type="expression" dxfId="12927" priority="3483" stopIfTrue="1">
      <formula>INDIRECT("E"&amp;ROW())="Priced"</formula>
    </cfRule>
    <cfRule type="expression" dxfId="12926" priority="3484" stopIfTrue="1">
      <formula>INDIRECT("E"&amp;ROW())="Sent for pricing"</formula>
    </cfRule>
    <cfRule type="expression" dxfId="12925" priority="3485" stopIfTrue="1">
      <formula>INDIRECT("E"&amp;ROW())="Await"</formula>
    </cfRule>
    <cfRule type="expression" dxfId="12924" priority="3486" stopIfTrue="1">
      <formula>INDIRECT("E"&amp;ROW())="CLEANSED"</formula>
    </cfRule>
    <cfRule type="expression" dxfId="12923" priority="3487" stopIfTrue="1">
      <formula>INDIRECT("E"&amp;ROW())="PM TO CLEANSE"</formula>
    </cfRule>
    <cfRule type="expression" dxfId="12922" priority="3488" stopIfTrue="1">
      <formula>INDIRECT("E"&amp;ROW())="Survey Received"</formula>
    </cfRule>
    <cfRule type="expression" dxfId="12921" priority="3489" stopIfTrue="1">
      <formula>INDIRECT("E"&amp;ROW())="Survey Booked"</formula>
    </cfRule>
    <cfRule type="expression" dxfId="12920" priority="3490">
      <formula>INDIRECT("D"&amp;ROW())="Yes"</formula>
    </cfRule>
  </conditionalFormatting>
  <conditionalFormatting sqref="I1138">
    <cfRule type="expression" dxfId="12919" priority="3307" stopIfTrue="1">
      <formula>INDIRECT("E"&amp;ROW())="Recall Required"</formula>
    </cfRule>
    <cfRule type="expression" dxfId="12918" priority="3308" stopIfTrue="1">
      <formula>INDIRECT("E"&amp;ROW())="Supply Only"</formula>
    </cfRule>
    <cfRule type="expression" dxfId="12917" priority="3309" stopIfTrue="1">
      <formula>INDIRECT("E"&amp;ROW())="Part Fitted"</formula>
    </cfRule>
    <cfRule type="expression" dxfId="12916" priority="3310" stopIfTrue="1">
      <formula>INDIRECT("E"&amp;ROW())="confirmed"</formula>
    </cfRule>
    <cfRule type="expression" dxfId="12915" priority="3311" stopIfTrue="1">
      <formula>INDIRECT("E"&amp;ROW())="Duplicate"</formula>
    </cfRule>
    <cfRule type="expression" dxfId="12914" priority="3312" stopIfTrue="1">
      <formula>INDIRECT("E"&amp;ROW())="Handed Back"</formula>
    </cfRule>
    <cfRule type="expression" dxfId="12913" priority="3313" stopIfTrue="1">
      <formula>INDIRECT("E"&amp;ROW())="Refusal"</formula>
    </cfRule>
    <cfRule type="expression" dxfId="12912" priority="3314" stopIfTrue="1">
      <formula>INDIRECT("E"&amp;ROW())="No Access install"</formula>
    </cfRule>
    <cfRule type="expression" dxfId="12911" priority="3315" stopIfTrue="1">
      <formula>INDIRECT("E"&amp;ROW())="No Access survey"</formula>
    </cfRule>
    <cfRule type="expression" dxfId="12910" priority="3316" stopIfTrue="1">
      <formula>INDIRECT("E"&amp;ROW())="NWR"</formula>
    </cfRule>
    <cfRule type="expression" dxfId="12909" priority="3317" stopIfTrue="1">
      <formula>INDIRECT("E"&amp;ROW())="Cancelled"</formula>
    </cfRule>
    <cfRule type="expression" dxfId="12908" priority="3318" stopIfTrue="1">
      <formula>INDIRECT("E"&amp;ROW())="On hold"</formula>
    </cfRule>
    <cfRule type="expression" dxfId="12907" priority="3319" stopIfTrue="1">
      <formula>INDIRECT("E"&amp;ROW())="Handed Over"</formula>
    </cfRule>
    <cfRule type="expression" dxfId="12906" priority="3320" stopIfTrue="1">
      <formula>INDIRECT("E"&amp;ROW())="Fitted"</formula>
    </cfRule>
    <cfRule type="expression" dxfId="12905" priority="3321" stopIfTrue="1">
      <formula>INDIRECT("E"&amp;ROW())="Booked to fit"</formula>
    </cfRule>
    <cfRule type="expression" dxfId="12904" priority="3322" stopIfTrue="1">
      <formula>INDIRECT("E"&amp;ROW())="Delivered To Depot/Container"</formula>
    </cfRule>
    <cfRule type="expression" dxfId="12903" priority="3323" stopIfTrue="1">
      <formula>INDIRECT("E"&amp;ROW())="Called Off"</formula>
    </cfRule>
    <cfRule type="expression" dxfId="12902" priority="3324" stopIfTrue="1">
      <formula>INDIRECT("E"&amp;ROW())="Await Client Approval"</formula>
    </cfRule>
    <cfRule type="expression" dxfId="12901" priority="3325" stopIfTrue="1">
      <formula>INDIRECT("E"&amp;ROW())="SCOPE SURVEY"</formula>
    </cfRule>
    <cfRule type="expression" dxfId="12900" priority="3326" stopIfTrue="1">
      <formula>INDIRECT("E"&amp;ROW())="Priced"</formula>
    </cfRule>
    <cfRule type="expression" dxfId="12899" priority="3327" stopIfTrue="1">
      <formula>INDIRECT("E"&amp;ROW())="Sent for pricing"</formula>
    </cfRule>
    <cfRule type="expression" dxfId="12898" priority="3328" stopIfTrue="1">
      <formula>INDIRECT("E"&amp;ROW())="Await"</formula>
    </cfRule>
    <cfRule type="expression" dxfId="12897" priority="3329" stopIfTrue="1">
      <formula>INDIRECT("E"&amp;ROW())="CLEANSED"</formula>
    </cfRule>
    <cfRule type="expression" dxfId="12896" priority="3330" stopIfTrue="1">
      <formula>INDIRECT("E"&amp;ROW())="PM TO CLEANSE"</formula>
    </cfRule>
    <cfRule type="expression" dxfId="12895" priority="3331" stopIfTrue="1">
      <formula>INDIRECT("E"&amp;ROW())="Survey Received"</formula>
    </cfRule>
    <cfRule type="expression" dxfId="12894" priority="3332" stopIfTrue="1">
      <formula>INDIRECT("E"&amp;ROW())="Survey Booked"</formula>
    </cfRule>
    <cfRule type="expression" dxfId="12893" priority="3333" stopIfTrue="1">
      <formula>INDIRECT("E"&amp;ROW())="Recall Required"</formula>
    </cfRule>
    <cfRule type="expression" dxfId="12892" priority="3334" stopIfTrue="1">
      <formula>INDIRECT("E"&amp;ROW())="Supply Only"</formula>
    </cfRule>
    <cfRule type="expression" dxfId="12891" priority="3335" stopIfTrue="1">
      <formula>INDIRECT("E"&amp;ROW())="Part Fitted"</formula>
    </cfRule>
    <cfRule type="expression" dxfId="12890" priority="3336" stopIfTrue="1">
      <formula>INDIRECT("E"&amp;ROW())="confirmed"</formula>
    </cfRule>
    <cfRule type="expression" dxfId="12889" priority="3337" stopIfTrue="1">
      <formula>INDIRECT("E"&amp;ROW())="Duplicate"</formula>
    </cfRule>
    <cfRule type="expression" dxfId="12888" priority="3338" stopIfTrue="1">
      <formula>INDIRECT("E"&amp;ROW())="Handed Back"</formula>
    </cfRule>
    <cfRule type="expression" dxfId="12887" priority="3339" stopIfTrue="1">
      <formula>INDIRECT("E"&amp;ROW())="Refusal"</formula>
    </cfRule>
    <cfRule type="expression" dxfId="12886" priority="3340" stopIfTrue="1">
      <formula>INDIRECT("E"&amp;ROW())="No Access install"</formula>
    </cfRule>
    <cfRule type="expression" dxfId="12885" priority="3341" stopIfTrue="1">
      <formula>INDIRECT("E"&amp;ROW())="No Access survey"</formula>
    </cfRule>
    <cfRule type="expression" dxfId="12884" priority="3342" stopIfTrue="1">
      <formula>INDIRECT("E"&amp;ROW())="NWR"</formula>
    </cfRule>
    <cfRule type="expression" dxfId="12883" priority="3343" stopIfTrue="1">
      <formula>INDIRECT("E"&amp;ROW())="Cancelled"</formula>
    </cfRule>
    <cfRule type="expression" dxfId="12882" priority="3344" stopIfTrue="1">
      <formula>INDIRECT("E"&amp;ROW())="On hold"</formula>
    </cfRule>
    <cfRule type="expression" dxfId="12881" priority="3345" stopIfTrue="1">
      <formula>INDIRECT("E"&amp;ROW())="Handed Over"</formula>
    </cfRule>
    <cfRule type="expression" dxfId="12880" priority="3346" stopIfTrue="1">
      <formula>INDIRECT("E"&amp;ROW())="Fitted"</formula>
    </cfRule>
    <cfRule type="expression" dxfId="12879" priority="3347" stopIfTrue="1">
      <formula>INDIRECT("E"&amp;ROW())="Booked to fit"</formula>
    </cfRule>
    <cfRule type="expression" dxfId="12878" priority="3348" stopIfTrue="1">
      <formula>INDIRECT("E"&amp;ROW())="Delivered To Depot/Container"</formula>
    </cfRule>
    <cfRule type="expression" dxfId="12877" priority="3349" stopIfTrue="1">
      <formula>INDIRECT("E"&amp;ROW())="Called Off"</formula>
    </cfRule>
    <cfRule type="expression" dxfId="12876" priority="3350" stopIfTrue="1">
      <formula>INDIRECT("E"&amp;ROW())="Await Client Approval"</formula>
    </cfRule>
    <cfRule type="expression" dxfId="12875" priority="3351" stopIfTrue="1">
      <formula>INDIRECT("E"&amp;ROW())="SCOPE SURVEY"</formula>
    </cfRule>
    <cfRule type="expression" dxfId="12874" priority="3352" stopIfTrue="1">
      <formula>INDIRECT("E"&amp;ROW())="Priced"</formula>
    </cfRule>
    <cfRule type="expression" dxfId="12873" priority="3353" stopIfTrue="1">
      <formula>INDIRECT("E"&amp;ROW())="Sent for pricing"</formula>
    </cfRule>
    <cfRule type="expression" dxfId="12872" priority="3354" stopIfTrue="1">
      <formula>INDIRECT("E"&amp;ROW())="Await"</formula>
    </cfRule>
    <cfRule type="expression" dxfId="12871" priority="3355" stopIfTrue="1">
      <formula>INDIRECT("E"&amp;ROW())="CLEANSED"</formula>
    </cfRule>
    <cfRule type="expression" dxfId="12870" priority="3356" stopIfTrue="1">
      <formula>INDIRECT("E"&amp;ROW())="PM TO CLEANSE"</formula>
    </cfRule>
    <cfRule type="expression" dxfId="12869" priority="3357" stopIfTrue="1">
      <formula>INDIRECT("E"&amp;ROW())="Survey Received"</formula>
    </cfRule>
    <cfRule type="expression" dxfId="12868" priority="3358" stopIfTrue="1">
      <formula>INDIRECT("E"&amp;ROW())="Survey Booked"</formula>
    </cfRule>
  </conditionalFormatting>
  <conditionalFormatting sqref="I1139:I1140">
    <cfRule type="expression" dxfId="12867" priority="3201">
      <formula>INDIRECT("D"&amp;ROW())="Yes"</formula>
    </cfRule>
    <cfRule type="expression" dxfId="12866" priority="3202" stopIfTrue="1">
      <formula>INDIRECT("E"&amp;ROW())="Recall Required"</formula>
    </cfRule>
    <cfRule type="expression" dxfId="12865" priority="3203" stopIfTrue="1">
      <formula>INDIRECT("E"&amp;ROW())="Supply Only"</formula>
    </cfRule>
    <cfRule type="expression" dxfId="12864" priority="3204" stopIfTrue="1">
      <formula>INDIRECT("E"&amp;ROW())="Part Fitted"</formula>
    </cfRule>
    <cfRule type="expression" dxfId="12863" priority="3205" stopIfTrue="1">
      <formula>INDIRECT("E"&amp;ROW())="confirmed"</formula>
    </cfRule>
    <cfRule type="expression" dxfId="12862" priority="3206" stopIfTrue="1">
      <formula>INDIRECT("E"&amp;ROW())="Duplicate"</formula>
    </cfRule>
    <cfRule type="expression" dxfId="12861" priority="3207" stopIfTrue="1">
      <formula>INDIRECT("E"&amp;ROW())="Handed Back"</formula>
    </cfRule>
    <cfRule type="expression" dxfId="12860" priority="3208" stopIfTrue="1">
      <formula>INDIRECT("E"&amp;ROW())="Refusal"</formula>
    </cfRule>
    <cfRule type="expression" dxfId="12859" priority="3209" stopIfTrue="1">
      <formula>INDIRECT("E"&amp;ROW())="No Access install"</formula>
    </cfRule>
    <cfRule type="expression" dxfId="12858" priority="3210" stopIfTrue="1">
      <formula>INDIRECT("E"&amp;ROW())="No Access survey"</formula>
    </cfRule>
    <cfRule type="expression" dxfId="12857" priority="3211" stopIfTrue="1">
      <formula>INDIRECT("E"&amp;ROW())="NWR"</formula>
    </cfRule>
    <cfRule type="expression" dxfId="12856" priority="3212" stopIfTrue="1">
      <formula>INDIRECT("E"&amp;ROW())="Cancelled"</formula>
    </cfRule>
    <cfRule type="expression" dxfId="12855" priority="3213" stopIfTrue="1">
      <formula>INDIRECT("E"&amp;ROW())="On hold"</formula>
    </cfRule>
    <cfRule type="expression" dxfId="12854" priority="3214" stopIfTrue="1">
      <formula>INDIRECT("E"&amp;ROW())="Handed Over"</formula>
    </cfRule>
    <cfRule type="expression" dxfId="12853" priority="3215" stopIfTrue="1">
      <formula>INDIRECT("E"&amp;ROW())="Fitted"</formula>
    </cfRule>
    <cfRule type="expression" dxfId="12852" priority="3216" stopIfTrue="1">
      <formula>INDIRECT("E"&amp;ROW())="Booked to fit"</formula>
    </cfRule>
    <cfRule type="expression" dxfId="12851" priority="3217" stopIfTrue="1">
      <formula>INDIRECT("E"&amp;ROW())="Delivered To Depot/Container"</formula>
    </cfRule>
    <cfRule type="expression" dxfId="12850" priority="3218" stopIfTrue="1">
      <formula>INDIRECT("E"&amp;ROW())="Called Off"</formula>
    </cfRule>
    <cfRule type="expression" dxfId="12849" priority="3219" stopIfTrue="1">
      <formula>INDIRECT("E"&amp;ROW())="Await Client Approval"</formula>
    </cfRule>
    <cfRule type="expression" dxfId="12848" priority="3220" stopIfTrue="1">
      <formula>INDIRECT("E"&amp;ROW())="SCOPE SURVEY"</formula>
    </cfRule>
    <cfRule type="expression" dxfId="12847" priority="3221" stopIfTrue="1">
      <formula>INDIRECT("E"&amp;ROW())="Priced"</formula>
    </cfRule>
    <cfRule type="expression" dxfId="12846" priority="3222" stopIfTrue="1">
      <formula>INDIRECT("E"&amp;ROW())="Sent for pricing"</formula>
    </cfRule>
    <cfRule type="expression" dxfId="12845" priority="3223" stopIfTrue="1">
      <formula>INDIRECT("E"&amp;ROW())="Await"</formula>
    </cfRule>
    <cfRule type="expression" dxfId="12844" priority="3224" stopIfTrue="1">
      <formula>INDIRECT("E"&amp;ROW())="CLEANSED"</formula>
    </cfRule>
    <cfRule type="expression" dxfId="12843" priority="3225" stopIfTrue="1">
      <formula>INDIRECT("E"&amp;ROW())="PM TO CLEANSE"</formula>
    </cfRule>
    <cfRule type="expression" dxfId="12842" priority="3226" stopIfTrue="1">
      <formula>INDIRECT("E"&amp;ROW())="Survey Received"</formula>
    </cfRule>
    <cfRule type="expression" dxfId="12841" priority="3227" stopIfTrue="1">
      <formula>INDIRECT("E"&amp;ROW())="Survey Booked"</formula>
    </cfRule>
    <cfRule type="expression" dxfId="12840" priority="3228" stopIfTrue="1">
      <formula>INDIRECT("E"&amp;ROW())="Supply Only"</formula>
    </cfRule>
    <cfRule type="expression" dxfId="12839" priority="3229" stopIfTrue="1">
      <formula>INDIRECT("E"&amp;ROW())="Part Fitted"</formula>
    </cfRule>
    <cfRule type="expression" dxfId="12838" priority="3230" stopIfTrue="1">
      <formula>INDIRECT("E"&amp;ROW())="confirmed"</formula>
    </cfRule>
    <cfRule type="expression" dxfId="12837" priority="3231" stopIfTrue="1">
      <formula>INDIRECT("E"&amp;ROW())="Duplicate"</formula>
    </cfRule>
    <cfRule type="expression" dxfId="12836" priority="3232" stopIfTrue="1">
      <formula>INDIRECT("E"&amp;ROW())="Handed Back"</formula>
    </cfRule>
    <cfRule type="expression" dxfId="12835" priority="3233" stopIfTrue="1">
      <formula>INDIRECT("E"&amp;ROW())="Refusal"</formula>
    </cfRule>
    <cfRule type="expression" dxfId="12834" priority="3234" stopIfTrue="1">
      <formula>INDIRECT("E"&amp;ROW())="No Access install"</formula>
    </cfRule>
    <cfRule type="expression" dxfId="12833" priority="3235" stopIfTrue="1">
      <formula>INDIRECT("E"&amp;ROW())="No Access survey"</formula>
    </cfRule>
    <cfRule type="expression" dxfId="12832" priority="3236" stopIfTrue="1">
      <formula>INDIRECT("E"&amp;ROW())="NWR"</formula>
    </cfRule>
    <cfRule type="expression" dxfId="12831" priority="3237" stopIfTrue="1">
      <formula>INDIRECT("E"&amp;ROW())="Cancelled"</formula>
    </cfRule>
    <cfRule type="expression" dxfId="12830" priority="3238" stopIfTrue="1">
      <formula>INDIRECT("E"&amp;ROW())="On hold"</formula>
    </cfRule>
    <cfRule type="expression" dxfId="12829" priority="3239" stopIfTrue="1">
      <formula>INDIRECT("E"&amp;ROW())="Handed Over"</formula>
    </cfRule>
    <cfRule type="expression" dxfId="12828" priority="3240" stopIfTrue="1">
      <formula>INDIRECT("E"&amp;ROW())="Fitted"</formula>
    </cfRule>
    <cfRule type="expression" dxfId="12827" priority="3241" stopIfTrue="1">
      <formula>INDIRECT("E"&amp;ROW())="Booked to fit"</formula>
    </cfRule>
    <cfRule type="expression" dxfId="12826" priority="3242" stopIfTrue="1">
      <formula>INDIRECT("E"&amp;ROW())="Delivered To Depot/Container"</formula>
    </cfRule>
    <cfRule type="expression" dxfId="12825" priority="3243" stopIfTrue="1">
      <formula>INDIRECT("E"&amp;ROW())="Called Off"</formula>
    </cfRule>
    <cfRule type="expression" dxfId="12824" priority="3244" stopIfTrue="1">
      <formula>INDIRECT("E"&amp;ROW())="Await Client Approval"</formula>
    </cfRule>
    <cfRule type="expression" dxfId="12823" priority="3245" stopIfTrue="1">
      <formula>INDIRECT("E"&amp;ROW())="SCOPE SURVEY"</formula>
    </cfRule>
    <cfRule type="expression" dxfId="12822" priority="3246" stopIfTrue="1">
      <formula>INDIRECT("E"&amp;ROW())="Priced"</formula>
    </cfRule>
    <cfRule type="expression" dxfId="12821" priority="3247" stopIfTrue="1">
      <formula>INDIRECT("E"&amp;ROW())="Sent for pricing"</formula>
    </cfRule>
    <cfRule type="expression" dxfId="12820" priority="3248" stopIfTrue="1">
      <formula>INDIRECT("E"&amp;ROW())="Await"</formula>
    </cfRule>
    <cfRule type="expression" dxfId="12819" priority="3249" stopIfTrue="1">
      <formula>INDIRECT("E"&amp;ROW())="CLEANSED"</formula>
    </cfRule>
    <cfRule type="expression" dxfId="12818" priority="3250" stopIfTrue="1">
      <formula>INDIRECT("E"&amp;ROW())="PM TO CLEANSE"</formula>
    </cfRule>
    <cfRule type="expression" dxfId="12817" priority="3251" stopIfTrue="1">
      <formula>INDIRECT("E"&amp;ROW())="Survey Received"</formula>
    </cfRule>
    <cfRule type="expression" dxfId="12816" priority="3252" stopIfTrue="1">
      <formula>INDIRECT("E"&amp;ROW())="Survey Booked"</formula>
    </cfRule>
  </conditionalFormatting>
  <conditionalFormatting sqref="A1144:I1153 A1156:I1156">
    <cfRule type="expression" dxfId="12815" priority="3200" stopIfTrue="1">
      <formula>INDIRECT("E"&amp;ROW())="Recall Required"</formula>
    </cfRule>
  </conditionalFormatting>
  <conditionalFormatting sqref="I1144:I1156">
    <cfRule type="expression" dxfId="12814" priority="3199">
      <formula>INDIRECT("D"&amp;ROW())="Yes"</formula>
    </cfRule>
  </conditionalFormatting>
  <conditionalFormatting sqref="A1144:H1153 A1156:H1156">
    <cfRule type="expression" dxfId="12813" priority="3094" stopIfTrue="1">
      <formula>INDIRECT("E"&amp;ROW())="Supply Only"</formula>
    </cfRule>
    <cfRule type="expression" dxfId="12812" priority="3095" stopIfTrue="1">
      <formula>INDIRECT("E"&amp;ROW())="Part Fitted"</formula>
    </cfRule>
    <cfRule type="expression" dxfId="12811" priority="3096" stopIfTrue="1">
      <formula>INDIRECT("E"&amp;ROW())="confirmed"</formula>
    </cfRule>
    <cfRule type="expression" dxfId="12810" priority="3097" stopIfTrue="1">
      <formula>INDIRECT("E"&amp;ROW())="Duplicate"</formula>
    </cfRule>
    <cfRule type="expression" dxfId="12809" priority="3098" stopIfTrue="1">
      <formula>INDIRECT("E"&amp;ROW())="Handed Back"</formula>
    </cfRule>
    <cfRule type="expression" dxfId="12808" priority="3099" stopIfTrue="1">
      <formula>INDIRECT("E"&amp;ROW())="Refusal"</formula>
    </cfRule>
    <cfRule type="expression" dxfId="12807" priority="3100" stopIfTrue="1">
      <formula>INDIRECT("E"&amp;ROW())="No Access install"</formula>
    </cfRule>
    <cfRule type="expression" dxfId="12806" priority="3101" stopIfTrue="1">
      <formula>INDIRECT("E"&amp;ROW())="No Access survey"</formula>
    </cfRule>
    <cfRule type="expression" dxfId="12805" priority="3102" stopIfTrue="1">
      <formula>INDIRECT("E"&amp;ROW())="NWR"</formula>
    </cfRule>
    <cfRule type="expression" dxfId="12804" priority="3103" stopIfTrue="1">
      <formula>INDIRECT("E"&amp;ROW())="Cancelled"</formula>
    </cfRule>
    <cfRule type="expression" dxfId="12803" priority="3104" stopIfTrue="1">
      <formula>INDIRECT("E"&amp;ROW())="On hold"</formula>
    </cfRule>
    <cfRule type="expression" dxfId="12802" priority="3105" stopIfTrue="1">
      <formula>INDIRECT("E"&amp;ROW())="Handed Over"</formula>
    </cfRule>
    <cfRule type="expression" dxfId="12801" priority="3106" stopIfTrue="1">
      <formula>INDIRECT("E"&amp;ROW())="Fitted"</formula>
    </cfRule>
    <cfRule type="expression" dxfId="12800" priority="3107" stopIfTrue="1">
      <formula>INDIRECT("E"&amp;ROW())="Booked to fit"</formula>
    </cfRule>
    <cfRule type="expression" dxfId="12799" priority="3108" stopIfTrue="1">
      <formula>INDIRECT("E"&amp;ROW())="Delivered To Depot/Container"</formula>
    </cfRule>
    <cfRule type="expression" dxfId="12798" priority="3109" stopIfTrue="1">
      <formula>INDIRECT("E"&amp;ROW())="Called Off"</formula>
    </cfRule>
    <cfRule type="expression" dxfId="12797" priority="3110" stopIfTrue="1">
      <formula>INDIRECT("E"&amp;ROW())="Await Client Approval"</formula>
    </cfRule>
    <cfRule type="expression" dxfId="12796" priority="3111" stopIfTrue="1">
      <formula>INDIRECT("E"&amp;ROW())="SCOPE SURVEY"</formula>
    </cfRule>
    <cfRule type="expression" dxfId="12795" priority="3112" stopIfTrue="1">
      <formula>INDIRECT("E"&amp;ROW())="Priced"</formula>
    </cfRule>
    <cfRule type="expression" dxfId="12794" priority="3113" stopIfTrue="1">
      <formula>INDIRECT("E"&amp;ROW())="Sent for pricing"</formula>
    </cfRule>
    <cfRule type="expression" dxfId="12793" priority="3114" stopIfTrue="1">
      <formula>INDIRECT("E"&amp;ROW())="Await"</formula>
    </cfRule>
    <cfRule type="expression" dxfId="12792" priority="3115" stopIfTrue="1">
      <formula>INDIRECT("E"&amp;ROW())="CLEANSED"</formula>
    </cfRule>
    <cfRule type="expression" dxfId="12791" priority="3116" stopIfTrue="1">
      <formula>INDIRECT("E"&amp;ROW())="PM TO CLEANSE"</formula>
    </cfRule>
    <cfRule type="expression" dxfId="12790" priority="3117" stopIfTrue="1">
      <formula>INDIRECT("E"&amp;ROW())="Survey Received"</formula>
    </cfRule>
    <cfRule type="expression" dxfId="12789" priority="3118" stopIfTrue="1">
      <formula>INDIRECT("E"&amp;ROW())="Survey Booked"</formula>
    </cfRule>
    <cfRule type="expression" dxfId="12788" priority="3119">
      <formula>INDIRECT("D"&amp;ROW())="Yes"</formula>
    </cfRule>
  </conditionalFormatting>
  <conditionalFormatting sqref="A1154:H1154">
    <cfRule type="expression" dxfId="12787" priority="3067" stopIfTrue="1">
      <formula>INDIRECT("E"&amp;ROW())="Recall Required"</formula>
    </cfRule>
    <cfRule type="expression" dxfId="12786" priority="3068" stopIfTrue="1">
      <formula>INDIRECT("E"&amp;ROW())="Supply Only"</formula>
    </cfRule>
    <cfRule type="expression" dxfId="12785" priority="3069" stopIfTrue="1">
      <formula>INDIRECT("E"&amp;ROW())="Part Fitted"</formula>
    </cfRule>
    <cfRule type="expression" dxfId="12784" priority="3070" stopIfTrue="1">
      <formula>INDIRECT("E"&amp;ROW())="confirmed"</formula>
    </cfRule>
    <cfRule type="expression" dxfId="12783" priority="3071" stopIfTrue="1">
      <formula>INDIRECT("E"&amp;ROW())="Duplicate"</formula>
    </cfRule>
    <cfRule type="expression" dxfId="12782" priority="3072" stopIfTrue="1">
      <formula>INDIRECT("E"&amp;ROW())="Handed Back"</formula>
    </cfRule>
    <cfRule type="expression" dxfId="12781" priority="3073" stopIfTrue="1">
      <formula>INDIRECT("E"&amp;ROW())="Refusal"</formula>
    </cfRule>
    <cfRule type="expression" dxfId="12780" priority="3074" stopIfTrue="1">
      <formula>INDIRECT("E"&amp;ROW())="No Access install"</formula>
    </cfRule>
    <cfRule type="expression" dxfId="12779" priority="3075" stopIfTrue="1">
      <formula>INDIRECT("E"&amp;ROW())="No Access survey"</formula>
    </cfRule>
    <cfRule type="expression" dxfId="12778" priority="3076" stopIfTrue="1">
      <formula>INDIRECT("E"&amp;ROW())="NWR"</formula>
    </cfRule>
    <cfRule type="expression" dxfId="12777" priority="3077" stopIfTrue="1">
      <formula>INDIRECT("E"&amp;ROW())="Cancelled"</formula>
    </cfRule>
    <cfRule type="expression" dxfId="12776" priority="3078" stopIfTrue="1">
      <formula>INDIRECT("E"&amp;ROW())="On hold"</formula>
    </cfRule>
    <cfRule type="expression" dxfId="12775" priority="3079" stopIfTrue="1">
      <formula>INDIRECT("E"&amp;ROW())="Handed Over"</formula>
    </cfRule>
    <cfRule type="expression" dxfId="12774" priority="3080" stopIfTrue="1">
      <formula>INDIRECT("E"&amp;ROW())="Fitted"</formula>
    </cfRule>
    <cfRule type="expression" dxfId="12773" priority="3081" stopIfTrue="1">
      <formula>INDIRECT("E"&amp;ROW())="Booked to fit"</formula>
    </cfRule>
    <cfRule type="expression" dxfId="12772" priority="3082" stopIfTrue="1">
      <formula>INDIRECT("E"&amp;ROW())="Delivered To Depot/Container"</formula>
    </cfRule>
    <cfRule type="expression" dxfId="12771" priority="3083" stopIfTrue="1">
      <formula>INDIRECT("E"&amp;ROW())="Called Off"</formula>
    </cfRule>
    <cfRule type="expression" dxfId="12770" priority="3084" stopIfTrue="1">
      <formula>INDIRECT("E"&amp;ROW())="Await Client Approval"</formula>
    </cfRule>
    <cfRule type="expression" dxfId="12769" priority="3085" stopIfTrue="1">
      <formula>INDIRECT("E"&amp;ROW())="SCOPE SURVEY"</formula>
    </cfRule>
    <cfRule type="expression" dxfId="12768" priority="3086" stopIfTrue="1">
      <formula>INDIRECT("E"&amp;ROW())="Priced"</formula>
    </cfRule>
    <cfRule type="expression" dxfId="12767" priority="3087" stopIfTrue="1">
      <formula>INDIRECT("E"&amp;ROW())="Sent for pricing"</formula>
    </cfRule>
    <cfRule type="expression" dxfId="12766" priority="3088" stopIfTrue="1">
      <formula>INDIRECT("E"&amp;ROW())="Await"</formula>
    </cfRule>
    <cfRule type="expression" dxfId="12765" priority="3089" stopIfTrue="1">
      <formula>INDIRECT("E"&amp;ROW())="CLEANSED"</formula>
    </cfRule>
    <cfRule type="expression" dxfId="12764" priority="3090" stopIfTrue="1">
      <formula>INDIRECT("E"&amp;ROW())="PM TO CLEANSE"</formula>
    </cfRule>
    <cfRule type="expression" dxfId="12763" priority="3091" stopIfTrue="1">
      <formula>INDIRECT("E"&amp;ROW())="Survey Received"</formula>
    </cfRule>
    <cfRule type="expression" dxfId="12762" priority="3092" stopIfTrue="1">
      <formula>INDIRECT("E"&amp;ROW())="Survey Booked"</formula>
    </cfRule>
  </conditionalFormatting>
  <conditionalFormatting sqref="A1155:H1156">
    <cfRule type="expression" dxfId="12761" priority="2961" stopIfTrue="1">
      <formula>INDIRECT("E"&amp;ROW())="Supply Only"</formula>
    </cfRule>
    <cfRule type="expression" dxfId="12760" priority="2962" stopIfTrue="1">
      <formula>INDIRECT("E"&amp;ROW())="Part Fitted"</formula>
    </cfRule>
    <cfRule type="expression" dxfId="12759" priority="2963" stopIfTrue="1">
      <formula>INDIRECT("E"&amp;ROW())="confirmed"</formula>
    </cfRule>
    <cfRule type="expression" dxfId="12758" priority="2964" stopIfTrue="1">
      <formula>INDIRECT("E"&amp;ROW())="Duplicate"</formula>
    </cfRule>
    <cfRule type="expression" dxfId="12757" priority="2965" stopIfTrue="1">
      <formula>INDIRECT("E"&amp;ROW())="Handed Back"</formula>
    </cfRule>
    <cfRule type="expression" dxfId="12756" priority="2966" stopIfTrue="1">
      <formula>INDIRECT("E"&amp;ROW())="Refusal"</formula>
    </cfRule>
    <cfRule type="expression" dxfId="12755" priority="2967" stopIfTrue="1">
      <formula>INDIRECT("E"&amp;ROW())="No Access install"</formula>
    </cfRule>
    <cfRule type="expression" dxfId="12754" priority="2968" stopIfTrue="1">
      <formula>INDIRECT("E"&amp;ROW())="No Access survey"</formula>
    </cfRule>
    <cfRule type="expression" dxfId="12753" priority="2969" stopIfTrue="1">
      <formula>INDIRECT("E"&amp;ROW())="NWR"</formula>
    </cfRule>
    <cfRule type="expression" dxfId="12752" priority="2970" stopIfTrue="1">
      <formula>INDIRECT("E"&amp;ROW())="Cancelled"</formula>
    </cfRule>
    <cfRule type="expression" dxfId="12751" priority="2971" stopIfTrue="1">
      <formula>INDIRECT("E"&amp;ROW())="On hold"</formula>
    </cfRule>
    <cfRule type="expression" dxfId="12750" priority="2972" stopIfTrue="1">
      <formula>INDIRECT("E"&amp;ROW())="Handed Over"</formula>
    </cfRule>
    <cfRule type="expression" dxfId="12749" priority="2973" stopIfTrue="1">
      <formula>INDIRECT("E"&amp;ROW())="Fitted"</formula>
    </cfRule>
    <cfRule type="expression" dxfId="12748" priority="2974" stopIfTrue="1">
      <formula>INDIRECT("E"&amp;ROW())="Booked to fit"</formula>
    </cfRule>
    <cfRule type="expression" dxfId="12747" priority="2975" stopIfTrue="1">
      <formula>INDIRECT("E"&amp;ROW())="Delivered To Depot/Container"</formula>
    </cfRule>
    <cfRule type="expression" dxfId="12746" priority="2976" stopIfTrue="1">
      <formula>INDIRECT("E"&amp;ROW())="Called Off"</formula>
    </cfRule>
    <cfRule type="expression" dxfId="12745" priority="2977" stopIfTrue="1">
      <formula>INDIRECT("E"&amp;ROW())="Await Client Approval"</formula>
    </cfRule>
    <cfRule type="expression" dxfId="12744" priority="2978" stopIfTrue="1">
      <formula>INDIRECT("E"&amp;ROW())="SCOPE SURVEY"</formula>
    </cfRule>
    <cfRule type="expression" dxfId="12743" priority="2979" stopIfTrue="1">
      <formula>INDIRECT("E"&amp;ROW())="Priced"</formula>
    </cfRule>
    <cfRule type="expression" dxfId="12742" priority="2980" stopIfTrue="1">
      <formula>INDIRECT("E"&amp;ROW())="Sent for pricing"</formula>
    </cfRule>
    <cfRule type="expression" dxfId="12741" priority="2981" stopIfTrue="1">
      <formula>INDIRECT("E"&amp;ROW())="Await"</formula>
    </cfRule>
    <cfRule type="expression" dxfId="12740" priority="2982" stopIfTrue="1">
      <formula>INDIRECT("E"&amp;ROW())="CLEANSED"</formula>
    </cfRule>
    <cfRule type="expression" dxfId="12739" priority="2983" stopIfTrue="1">
      <formula>INDIRECT("E"&amp;ROW())="PM TO CLEANSE"</formula>
    </cfRule>
    <cfRule type="expression" dxfId="12738" priority="2984" stopIfTrue="1">
      <formula>INDIRECT("E"&amp;ROW())="Survey Received"</formula>
    </cfRule>
    <cfRule type="expression" dxfId="12737" priority="2985" stopIfTrue="1">
      <formula>INDIRECT("E"&amp;ROW())="Survey Booked"</formula>
    </cfRule>
    <cfRule type="expression" dxfId="12736" priority="2986">
      <formula>INDIRECT("D"&amp;ROW())="Yes"</formula>
    </cfRule>
  </conditionalFormatting>
  <conditionalFormatting sqref="A1154:I1154">
    <cfRule type="expression" dxfId="12735" priority="3093">
      <formula>INDIRECT("D"&amp;ROW())="Yes"</formula>
    </cfRule>
  </conditionalFormatting>
  <conditionalFormatting sqref="A1155:I1156">
    <cfRule type="expression" dxfId="12734" priority="2987" stopIfTrue="1">
      <formula>INDIRECT("E"&amp;ROW())="Recall Required"</formula>
    </cfRule>
  </conditionalFormatting>
  <conditionalFormatting sqref="E1146:E1147">
    <cfRule type="expression" dxfId="12733" priority="3120">
      <formula>INDIRECT("D"&amp;ROW())="Yes"</formula>
    </cfRule>
    <cfRule type="expression" dxfId="12732" priority="3121" stopIfTrue="1">
      <formula>INDIRECT("E"&amp;ROW())="Recall Required"</formula>
    </cfRule>
    <cfRule type="expression" dxfId="12731" priority="3122" stopIfTrue="1">
      <formula>INDIRECT("E"&amp;ROW())="Supply Only"</formula>
    </cfRule>
    <cfRule type="expression" dxfId="12730" priority="3123" stopIfTrue="1">
      <formula>INDIRECT("E"&amp;ROW())="Part Fitted"</formula>
    </cfRule>
    <cfRule type="expression" dxfId="12729" priority="3124" stopIfTrue="1">
      <formula>INDIRECT("E"&amp;ROW())="confirmed"</formula>
    </cfRule>
    <cfRule type="expression" dxfId="12728" priority="3125" stopIfTrue="1">
      <formula>INDIRECT("E"&amp;ROW())="Duplicate"</formula>
    </cfRule>
    <cfRule type="expression" dxfId="12727" priority="3126" stopIfTrue="1">
      <formula>INDIRECT("E"&amp;ROW())="Handed Back"</formula>
    </cfRule>
    <cfRule type="expression" dxfId="12726" priority="3127" stopIfTrue="1">
      <formula>INDIRECT("E"&amp;ROW())="Refusal"</formula>
    </cfRule>
    <cfRule type="expression" dxfId="12725" priority="3128" stopIfTrue="1">
      <formula>INDIRECT("E"&amp;ROW())="No Access install"</formula>
    </cfRule>
    <cfRule type="expression" dxfId="12724" priority="3129" stopIfTrue="1">
      <formula>INDIRECT("E"&amp;ROW())="No Access survey"</formula>
    </cfRule>
    <cfRule type="expression" dxfId="12723" priority="3130" stopIfTrue="1">
      <formula>INDIRECT("E"&amp;ROW())="NWR"</formula>
    </cfRule>
    <cfRule type="expression" dxfId="12722" priority="3131" stopIfTrue="1">
      <formula>INDIRECT("E"&amp;ROW())="Cancelled"</formula>
    </cfRule>
    <cfRule type="expression" dxfId="12721" priority="3132" stopIfTrue="1">
      <formula>INDIRECT("E"&amp;ROW())="On hold"</formula>
    </cfRule>
    <cfRule type="expression" dxfId="12720" priority="3133" stopIfTrue="1">
      <formula>INDIRECT("E"&amp;ROW())="Handed Over"</formula>
    </cfRule>
    <cfRule type="expression" dxfId="12719" priority="3134" stopIfTrue="1">
      <formula>INDIRECT("E"&amp;ROW())="Fitted"</formula>
    </cfRule>
    <cfRule type="expression" dxfId="12718" priority="3135" stopIfTrue="1">
      <formula>INDIRECT("E"&amp;ROW())="Booked to fit"</formula>
    </cfRule>
    <cfRule type="expression" dxfId="12717" priority="3136" stopIfTrue="1">
      <formula>INDIRECT("E"&amp;ROW())="Delivered To Depot/Container"</formula>
    </cfRule>
    <cfRule type="expression" dxfId="12716" priority="3137" stopIfTrue="1">
      <formula>INDIRECT("E"&amp;ROW())="Called Off"</formula>
    </cfRule>
    <cfRule type="expression" dxfId="12715" priority="3138" stopIfTrue="1">
      <formula>INDIRECT("E"&amp;ROW())="Await Client Approval"</formula>
    </cfRule>
    <cfRule type="expression" dxfId="12714" priority="3139" stopIfTrue="1">
      <formula>INDIRECT("E"&amp;ROW())="SCOPE SURVEY"</formula>
    </cfRule>
    <cfRule type="expression" dxfId="12713" priority="3140" stopIfTrue="1">
      <formula>INDIRECT("E"&amp;ROW())="Priced"</formula>
    </cfRule>
    <cfRule type="expression" dxfId="12712" priority="3141" stopIfTrue="1">
      <formula>INDIRECT("E"&amp;ROW())="Sent for pricing"</formula>
    </cfRule>
    <cfRule type="expression" dxfId="12711" priority="3142" stopIfTrue="1">
      <formula>INDIRECT("E"&amp;ROW())="Await"</formula>
    </cfRule>
    <cfRule type="expression" dxfId="12710" priority="3143" stopIfTrue="1">
      <formula>INDIRECT("E"&amp;ROW())="CLEANSED"</formula>
    </cfRule>
    <cfRule type="expression" dxfId="12709" priority="3144" stopIfTrue="1">
      <formula>INDIRECT("E"&amp;ROW())="PM TO CLEANSE"</formula>
    </cfRule>
    <cfRule type="expression" dxfId="12708" priority="3145" stopIfTrue="1">
      <formula>INDIRECT("E"&amp;ROW())="Survey Received"</formula>
    </cfRule>
    <cfRule type="expression" dxfId="12707" priority="3146" stopIfTrue="1">
      <formula>INDIRECT("E"&amp;ROW())="Survey Booked"</formula>
    </cfRule>
  </conditionalFormatting>
  <conditionalFormatting sqref="E1154">
    <cfRule type="expression" dxfId="12706" priority="2988">
      <formula>INDIRECT("D"&amp;ROW())="Yes"</formula>
    </cfRule>
    <cfRule type="expression" dxfId="12705" priority="2989" stopIfTrue="1">
      <formula>INDIRECT("E"&amp;ROW())="Recall Required"</formula>
    </cfRule>
    <cfRule type="expression" dxfId="12704" priority="2990" stopIfTrue="1">
      <formula>INDIRECT("E"&amp;ROW())="Supply Only"</formula>
    </cfRule>
    <cfRule type="expression" dxfId="12703" priority="2991" stopIfTrue="1">
      <formula>INDIRECT("E"&amp;ROW())="Part Fitted"</formula>
    </cfRule>
    <cfRule type="expression" dxfId="12702" priority="2992" stopIfTrue="1">
      <formula>INDIRECT("E"&amp;ROW())="confirmed"</formula>
    </cfRule>
    <cfRule type="expression" dxfId="12701" priority="2993" stopIfTrue="1">
      <formula>INDIRECT("E"&amp;ROW())="Duplicate"</formula>
    </cfRule>
    <cfRule type="expression" dxfId="12700" priority="2994" stopIfTrue="1">
      <formula>INDIRECT("E"&amp;ROW())="Handed Back"</formula>
    </cfRule>
    <cfRule type="expression" dxfId="12699" priority="2995" stopIfTrue="1">
      <formula>INDIRECT("E"&amp;ROW())="Refusal"</formula>
    </cfRule>
    <cfRule type="expression" dxfId="12698" priority="2996" stopIfTrue="1">
      <formula>INDIRECT("E"&amp;ROW())="No Access install"</formula>
    </cfRule>
    <cfRule type="expression" dxfId="12697" priority="2997" stopIfTrue="1">
      <formula>INDIRECT("E"&amp;ROW())="No Access survey"</formula>
    </cfRule>
    <cfRule type="expression" dxfId="12696" priority="2998" stopIfTrue="1">
      <formula>INDIRECT("E"&amp;ROW())="NWR"</formula>
    </cfRule>
    <cfRule type="expression" dxfId="12695" priority="2999" stopIfTrue="1">
      <formula>INDIRECT("E"&amp;ROW())="Cancelled"</formula>
    </cfRule>
    <cfRule type="expression" dxfId="12694" priority="3000" stopIfTrue="1">
      <formula>INDIRECT("E"&amp;ROW())="On hold"</formula>
    </cfRule>
    <cfRule type="expression" dxfId="12693" priority="3001" stopIfTrue="1">
      <formula>INDIRECT("E"&amp;ROW())="Handed Over"</formula>
    </cfRule>
    <cfRule type="expression" dxfId="12692" priority="3002" stopIfTrue="1">
      <formula>INDIRECT("E"&amp;ROW())="Fitted"</formula>
    </cfRule>
    <cfRule type="expression" dxfId="12691" priority="3003" stopIfTrue="1">
      <formula>INDIRECT("E"&amp;ROW())="Booked to fit"</formula>
    </cfRule>
    <cfRule type="expression" dxfId="12690" priority="3004" stopIfTrue="1">
      <formula>INDIRECT("E"&amp;ROW())="Delivered To Depot/Container"</formula>
    </cfRule>
    <cfRule type="expression" dxfId="12689" priority="3005" stopIfTrue="1">
      <formula>INDIRECT("E"&amp;ROW())="Called Off"</formula>
    </cfRule>
    <cfRule type="expression" dxfId="12688" priority="3006" stopIfTrue="1">
      <formula>INDIRECT("E"&amp;ROW())="Await Client Approval"</formula>
    </cfRule>
    <cfRule type="expression" dxfId="12687" priority="3007" stopIfTrue="1">
      <formula>INDIRECT("E"&amp;ROW())="SCOPE SURVEY"</formula>
    </cfRule>
    <cfRule type="expression" dxfId="12686" priority="3008" stopIfTrue="1">
      <formula>INDIRECT("E"&amp;ROW())="Priced"</formula>
    </cfRule>
    <cfRule type="expression" dxfId="12685" priority="3009" stopIfTrue="1">
      <formula>INDIRECT("E"&amp;ROW())="Sent for pricing"</formula>
    </cfRule>
    <cfRule type="expression" dxfId="12684" priority="3010" stopIfTrue="1">
      <formula>INDIRECT("E"&amp;ROW())="Await"</formula>
    </cfRule>
    <cfRule type="expression" dxfId="12683" priority="3011" stopIfTrue="1">
      <formula>INDIRECT("E"&amp;ROW())="CLEANSED"</formula>
    </cfRule>
    <cfRule type="expression" dxfId="12682" priority="3012" stopIfTrue="1">
      <formula>INDIRECT("E"&amp;ROW())="PM TO CLEANSE"</formula>
    </cfRule>
    <cfRule type="expression" dxfId="12681" priority="3013" stopIfTrue="1">
      <formula>INDIRECT("E"&amp;ROW())="Survey Received"</formula>
    </cfRule>
    <cfRule type="expression" dxfId="12680" priority="3014" stopIfTrue="1">
      <formula>INDIRECT("E"&amp;ROW())="Survey Booked"</formula>
    </cfRule>
  </conditionalFormatting>
  <conditionalFormatting sqref="I1144:I1153 I1156">
    <cfRule type="expression" dxfId="12679" priority="3147" stopIfTrue="1">
      <formula>INDIRECT("E"&amp;ROW())="Recall Required"</formula>
    </cfRule>
    <cfRule type="expression" dxfId="12678" priority="3148" stopIfTrue="1">
      <formula>INDIRECT("E"&amp;ROW())="Supply Only"</formula>
    </cfRule>
    <cfRule type="expression" dxfId="12677" priority="3149" stopIfTrue="1">
      <formula>INDIRECT("E"&amp;ROW())="Part Fitted"</formula>
    </cfRule>
    <cfRule type="expression" dxfId="12676" priority="3150" stopIfTrue="1">
      <formula>INDIRECT("E"&amp;ROW())="confirmed"</formula>
    </cfRule>
    <cfRule type="expression" dxfId="12675" priority="3151" stopIfTrue="1">
      <formula>INDIRECT("E"&amp;ROW())="Duplicate"</formula>
    </cfRule>
    <cfRule type="expression" dxfId="12674" priority="3152" stopIfTrue="1">
      <formula>INDIRECT("E"&amp;ROW())="Handed Back"</formula>
    </cfRule>
    <cfRule type="expression" dxfId="12673" priority="3153" stopIfTrue="1">
      <formula>INDIRECT("E"&amp;ROW())="Refusal"</formula>
    </cfRule>
    <cfRule type="expression" dxfId="12672" priority="3154" stopIfTrue="1">
      <formula>INDIRECT("E"&amp;ROW())="No Access install"</formula>
    </cfRule>
    <cfRule type="expression" dxfId="12671" priority="3155" stopIfTrue="1">
      <formula>INDIRECT("E"&amp;ROW())="No Access survey"</formula>
    </cfRule>
    <cfRule type="expression" dxfId="12670" priority="3156" stopIfTrue="1">
      <formula>INDIRECT("E"&amp;ROW())="NWR"</formula>
    </cfRule>
    <cfRule type="expression" dxfId="12669" priority="3157" stopIfTrue="1">
      <formula>INDIRECT("E"&amp;ROW())="Cancelled"</formula>
    </cfRule>
    <cfRule type="expression" dxfId="12668" priority="3158" stopIfTrue="1">
      <formula>INDIRECT("E"&amp;ROW())="On hold"</formula>
    </cfRule>
    <cfRule type="expression" dxfId="12667" priority="3159" stopIfTrue="1">
      <formula>INDIRECT("E"&amp;ROW())="Handed Over"</formula>
    </cfRule>
    <cfRule type="expression" dxfId="12666" priority="3160" stopIfTrue="1">
      <formula>INDIRECT("E"&amp;ROW())="Fitted"</formula>
    </cfRule>
    <cfRule type="expression" dxfId="12665" priority="3161" stopIfTrue="1">
      <formula>INDIRECT("E"&amp;ROW())="Booked to fit"</formula>
    </cfRule>
    <cfRule type="expression" dxfId="12664" priority="3162" stopIfTrue="1">
      <formula>INDIRECT("E"&amp;ROW())="Delivered To Depot/Container"</formula>
    </cfRule>
    <cfRule type="expression" dxfId="12663" priority="3163" stopIfTrue="1">
      <formula>INDIRECT("E"&amp;ROW())="Called Off"</formula>
    </cfRule>
    <cfRule type="expression" dxfId="12662" priority="3164" stopIfTrue="1">
      <formula>INDIRECT("E"&amp;ROW())="Await Client Approval"</formula>
    </cfRule>
    <cfRule type="expression" dxfId="12661" priority="3165" stopIfTrue="1">
      <formula>INDIRECT("E"&amp;ROW())="SCOPE SURVEY"</formula>
    </cfRule>
    <cfRule type="expression" dxfId="12660" priority="3166" stopIfTrue="1">
      <formula>INDIRECT("E"&amp;ROW())="Priced"</formula>
    </cfRule>
    <cfRule type="expression" dxfId="12659" priority="3167" stopIfTrue="1">
      <formula>INDIRECT("E"&amp;ROW())="Sent for pricing"</formula>
    </cfRule>
    <cfRule type="expression" dxfId="12658" priority="3168" stopIfTrue="1">
      <formula>INDIRECT("E"&amp;ROW())="Await"</formula>
    </cfRule>
    <cfRule type="expression" dxfId="12657" priority="3169" stopIfTrue="1">
      <formula>INDIRECT("E"&amp;ROW())="CLEANSED"</formula>
    </cfRule>
    <cfRule type="expression" dxfId="12656" priority="3170" stopIfTrue="1">
      <formula>INDIRECT("E"&amp;ROW())="PM TO CLEANSE"</formula>
    </cfRule>
    <cfRule type="expression" dxfId="12655" priority="3171" stopIfTrue="1">
      <formula>INDIRECT("E"&amp;ROW())="Survey Received"</formula>
    </cfRule>
    <cfRule type="expression" dxfId="12654" priority="3172" stopIfTrue="1">
      <formula>INDIRECT("E"&amp;ROW())="Survey Booked"</formula>
    </cfRule>
    <cfRule type="expression" dxfId="12653" priority="3173" stopIfTrue="1">
      <formula>INDIRECT("E"&amp;ROW())="Supply Only"</formula>
    </cfRule>
    <cfRule type="expression" dxfId="12652" priority="3174" stopIfTrue="1">
      <formula>INDIRECT("E"&amp;ROW())="Part Fitted"</formula>
    </cfRule>
    <cfRule type="expression" dxfId="12651" priority="3175" stopIfTrue="1">
      <formula>INDIRECT("E"&amp;ROW())="confirmed"</formula>
    </cfRule>
    <cfRule type="expression" dxfId="12650" priority="3176" stopIfTrue="1">
      <formula>INDIRECT("E"&amp;ROW())="Duplicate"</formula>
    </cfRule>
    <cfRule type="expression" dxfId="12649" priority="3177" stopIfTrue="1">
      <formula>INDIRECT("E"&amp;ROW())="Handed Back"</formula>
    </cfRule>
    <cfRule type="expression" dxfId="12648" priority="3178" stopIfTrue="1">
      <formula>INDIRECT("E"&amp;ROW())="Refusal"</formula>
    </cfRule>
    <cfRule type="expression" dxfId="12647" priority="3179" stopIfTrue="1">
      <formula>INDIRECT("E"&amp;ROW())="No Access install"</formula>
    </cfRule>
    <cfRule type="expression" dxfId="12646" priority="3180" stopIfTrue="1">
      <formula>INDIRECT("E"&amp;ROW())="No Access survey"</formula>
    </cfRule>
    <cfRule type="expression" dxfId="12645" priority="3181" stopIfTrue="1">
      <formula>INDIRECT("E"&amp;ROW())="NWR"</formula>
    </cfRule>
    <cfRule type="expression" dxfId="12644" priority="3182" stopIfTrue="1">
      <formula>INDIRECT("E"&amp;ROW())="Cancelled"</formula>
    </cfRule>
    <cfRule type="expression" dxfId="12643" priority="3183" stopIfTrue="1">
      <formula>INDIRECT("E"&amp;ROW())="On hold"</formula>
    </cfRule>
    <cfRule type="expression" dxfId="12642" priority="3184" stopIfTrue="1">
      <formula>INDIRECT("E"&amp;ROW())="Handed Over"</formula>
    </cfRule>
    <cfRule type="expression" dxfId="12641" priority="3185" stopIfTrue="1">
      <formula>INDIRECT("E"&amp;ROW())="Fitted"</formula>
    </cfRule>
    <cfRule type="expression" dxfId="12640" priority="3186" stopIfTrue="1">
      <formula>INDIRECT("E"&amp;ROW())="Booked to fit"</formula>
    </cfRule>
    <cfRule type="expression" dxfId="12639" priority="3187" stopIfTrue="1">
      <formula>INDIRECT("E"&amp;ROW())="Delivered To Depot/Container"</formula>
    </cfRule>
    <cfRule type="expression" dxfId="12638" priority="3188" stopIfTrue="1">
      <formula>INDIRECT("E"&amp;ROW())="Called Off"</formula>
    </cfRule>
    <cfRule type="expression" dxfId="12637" priority="3189" stopIfTrue="1">
      <formula>INDIRECT("E"&amp;ROW())="Await Client Approval"</formula>
    </cfRule>
    <cfRule type="expression" dxfId="12636" priority="3190" stopIfTrue="1">
      <formula>INDIRECT("E"&amp;ROW())="SCOPE SURVEY"</formula>
    </cfRule>
    <cfRule type="expression" dxfId="12635" priority="3191" stopIfTrue="1">
      <formula>INDIRECT("E"&amp;ROW())="Priced"</formula>
    </cfRule>
    <cfRule type="expression" dxfId="12634" priority="3192" stopIfTrue="1">
      <formula>INDIRECT("E"&amp;ROW())="Sent for pricing"</formula>
    </cfRule>
    <cfRule type="expression" dxfId="12633" priority="3193" stopIfTrue="1">
      <formula>INDIRECT("E"&amp;ROW())="Await"</formula>
    </cfRule>
    <cfRule type="expression" dxfId="12632" priority="3194" stopIfTrue="1">
      <formula>INDIRECT("E"&amp;ROW())="CLEANSED"</formula>
    </cfRule>
    <cfRule type="expression" dxfId="12631" priority="3195" stopIfTrue="1">
      <formula>INDIRECT("E"&amp;ROW())="PM TO CLEANSE"</formula>
    </cfRule>
    <cfRule type="expression" dxfId="12630" priority="3196" stopIfTrue="1">
      <formula>INDIRECT("E"&amp;ROW())="Survey Received"</formula>
    </cfRule>
    <cfRule type="expression" dxfId="12629" priority="3197" stopIfTrue="1">
      <formula>INDIRECT("E"&amp;ROW())="Survey Booked"</formula>
    </cfRule>
    <cfRule type="expression" dxfId="12628" priority="3198">
      <formula>INDIRECT("D"&amp;ROW())="Yes"</formula>
    </cfRule>
  </conditionalFormatting>
  <conditionalFormatting sqref="I1154">
    <cfRule type="expression" dxfId="12627" priority="3015" stopIfTrue="1">
      <formula>INDIRECT("E"&amp;ROW())="Recall Required"</formula>
    </cfRule>
    <cfRule type="expression" dxfId="12626" priority="3016" stopIfTrue="1">
      <formula>INDIRECT("E"&amp;ROW())="Supply Only"</formula>
    </cfRule>
    <cfRule type="expression" dxfId="12625" priority="3017" stopIfTrue="1">
      <formula>INDIRECT("E"&amp;ROW())="Part Fitted"</formula>
    </cfRule>
    <cfRule type="expression" dxfId="12624" priority="3018" stopIfTrue="1">
      <formula>INDIRECT("E"&amp;ROW())="confirmed"</formula>
    </cfRule>
    <cfRule type="expression" dxfId="12623" priority="3019" stopIfTrue="1">
      <formula>INDIRECT("E"&amp;ROW())="Duplicate"</formula>
    </cfRule>
    <cfRule type="expression" dxfId="12622" priority="3020" stopIfTrue="1">
      <formula>INDIRECT("E"&amp;ROW())="Handed Back"</formula>
    </cfRule>
    <cfRule type="expression" dxfId="12621" priority="3021" stopIfTrue="1">
      <formula>INDIRECT("E"&amp;ROW())="Refusal"</formula>
    </cfRule>
    <cfRule type="expression" dxfId="12620" priority="3022" stopIfTrue="1">
      <formula>INDIRECT("E"&amp;ROW())="No Access install"</formula>
    </cfRule>
    <cfRule type="expression" dxfId="12619" priority="3023" stopIfTrue="1">
      <formula>INDIRECT("E"&amp;ROW())="No Access survey"</formula>
    </cfRule>
    <cfRule type="expression" dxfId="12618" priority="3024" stopIfTrue="1">
      <formula>INDIRECT("E"&amp;ROW())="NWR"</formula>
    </cfRule>
    <cfRule type="expression" dxfId="12617" priority="3025" stopIfTrue="1">
      <formula>INDIRECT("E"&amp;ROW())="Cancelled"</formula>
    </cfRule>
    <cfRule type="expression" dxfId="12616" priority="3026" stopIfTrue="1">
      <formula>INDIRECT("E"&amp;ROW())="On hold"</formula>
    </cfRule>
    <cfRule type="expression" dxfId="12615" priority="3027" stopIfTrue="1">
      <formula>INDIRECT("E"&amp;ROW())="Handed Over"</formula>
    </cfRule>
    <cfRule type="expression" dxfId="12614" priority="3028" stopIfTrue="1">
      <formula>INDIRECT("E"&amp;ROW())="Fitted"</formula>
    </cfRule>
    <cfRule type="expression" dxfId="12613" priority="3029" stopIfTrue="1">
      <formula>INDIRECT("E"&amp;ROW())="Booked to fit"</formula>
    </cfRule>
    <cfRule type="expression" dxfId="12612" priority="3030" stopIfTrue="1">
      <formula>INDIRECT("E"&amp;ROW())="Delivered To Depot/Container"</formula>
    </cfRule>
    <cfRule type="expression" dxfId="12611" priority="3031" stopIfTrue="1">
      <formula>INDIRECT("E"&amp;ROW())="Called Off"</formula>
    </cfRule>
    <cfRule type="expression" dxfId="12610" priority="3032" stopIfTrue="1">
      <formula>INDIRECT("E"&amp;ROW())="Await Client Approval"</formula>
    </cfRule>
    <cfRule type="expression" dxfId="12609" priority="3033" stopIfTrue="1">
      <formula>INDIRECT("E"&amp;ROW())="SCOPE SURVEY"</formula>
    </cfRule>
    <cfRule type="expression" dxfId="12608" priority="3034" stopIfTrue="1">
      <formula>INDIRECT("E"&amp;ROW())="Priced"</formula>
    </cfRule>
    <cfRule type="expression" dxfId="12607" priority="3035" stopIfTrue="1">
      <formula>INDIRECT("E"&amp;ROW())="Sent for pricing"</formula>
    </cfRule>
    <cfRule type="expression" dxfId="12606" priority="3036" stopIfTrue="1">
      <formula>INDIRECT("E"&amp;ROW())="Await"</formula>
    </cfRule>
    <cfRule type="expression" dxfId="12605" priority="3037" stopIfTrue="1">
      <formula>INDIRECT("E"&amp;ROW())="CLEANSED"</formula>
    </cfRule>
    <cfRule type="expression" dxfId="12604" priority="3038" stopIfTrue="1">
      <formula>INDIRECT("E"&amp;ROW())="PM TO CLEANSE"</formula>
    </cfRule>
    <cfRule type="expression" dxfId="12603" priority="3039" stopIfTrue="1">
      <formula>INDIRECT("E"&amp;ROW())="Survey Received"</formula>
    </cfRule>
    <cfRule type="expression" dxfId="12602" priority="3040" stopIfTrue="1">
      <formula>INDIRECT("E"&amp;ROW())="Survey Booked"</formula>
    </cfRule>
    <cfRule type="expression" dxfId="12601" priority="3041" stopIfTrue="1">
      <formula>INDIRECT("E"&amp;ROW())="Recall Required"</formula>
    </cfRule>
    <cfRule type="expression" dxfId="12600" priority="3042" stopIfTrue="1">
      <formula>INDIRECT("E"&amp;ROW())="Supply Only"</formula>
    </cfRule>
    <cfRule type="expression" dxfId="12599" priority="3043" stopIfTrue="1">
      <formula>INDIRECT("E"&amp;ROW())="Part Fitted"</formula>
    </cfRule>
    <cfRule type="expression" dxfId="12598" priority="3044" stopIfTrue="1">
      <formula>INDIRECT("E"&amp;ROW())="confirmed"</formula>
    </cfRule>
    <cfRule type="expression" dxfId="12597" priority="3045" stopIfTrue="1">
      <formula>INDIRECT("E"&amp;ROW())="Duplicate"</formula>
    </cfRule>
    <cfRule type="expression" dxfId="12596" priority="3046" stopIfTrue="1">
      <formula>INDIRECT("E"&amp;ROW())="Handed Back"</formula>
    </cfRule>
    <cfRule type="expression" dxfId="12595" priority="3047" stopIfTrue="1">
      <formula>INDIRECT("E"&amp;ROW())="Refusal"</formula>
    </cfRule>
    <cfRule type="expression" dxfId="12594" priority="3048" stopIfTrue="1">
      <formula>INDIRECT("E"&amp;ROW())="No Access install"</formula>
    </cfRule>
    <cfRule type="expression" dxfId="12593" priority="3049" stopIfTrue="1">
      <formula>INDIRECT("E"&amp;ROW())="No Access survey"</formula>
    </cfRule>
    <cfRule type="expression" dxfId="12592" priority="3050" stopIfTrue="1">
      <formula>INDIRECT("E"&amp;ROW())="NWR"</formula>
    </cfRule>
    <cfRule type="expression" dxfId="12591" priority="3051" stopIfTrue="1">
      <formula>INDIRECT("E"&amp;ROW())="Cancelled"</formula>
    </cfRule>
    <cfRule type="expression" dxfId="12590" priority="3052" stopIfTrue="1">
      <formula>INDIRECT("E"&amp;ROW())="On hold"</formula>
    </cfRule>
    <cfRule type="expression" dxfId="12589" priority="3053" stopIfTrue="1">
      <formula>INDIRECT("E"&amp;ROW())="Handed Over"</formula>
    </cfRule>
    <cfRule type="expression" dxfId="12588" priority="3054" stopIfTrue="1">
      <formula>INDIRECT("E"&amp;ROW())="Fitted"</formula>
    </cfRule>
    <cfRule type="expression" dxfId="12587" priority="3055" stopIfTrue="1">
      <formula>INDIRECT("E"&amp;ROW())="Booked to fit"</formula>
    </cfRule>
    <cfRule type="expression" dxfId="12586" priority="3056" stopIfTrue="1">
      <formula>INDIRECT("E"&amp;ROW())="Delivered To Depot/Container"</formula>
    </cfRule>
    <cfRule type="expression" dxfId="12585" priority="3057" stopIfTrue="1">
      <formula>INDIRECT("E"&amp;ROW())="Called Off"</formula>
    </cfRule>
    <cfRule type="expression" dxfId="12584" priority="3058" stopIfTrue="1">
      <formula>INDIRECT("E"&amp;ROW())="Await Client Approval"</formula>
    </cfRule>
    <cfRule type="expression" dxfId="12583" priority="3059" stopIfTrue="1">
      <formula>INDIRECT("E"&amp;ROW())="SCOPE SURVEY"</formula>
    </cfRule>
    <cfRule type="expression" dxfId="12582" priority="3060" stopIfTrue="1">
      <formula>INDIRECT("E"&amp;ROW())="Priced"</formula>
    </cfRule>
    <cfRule type="expression" dxfId="12581" priority="3061" stopIfTrue="1">
      <formula>INDIRECT("E"&amp;ROW())="Sent for pricing"</formula>
    </cfRule>
    <cfRule type="expression" dxfId="12580" priority="3062" stopIfTrue="1">
      <formula>INDIRECT("E"&amp;ROW())="Await"</formula>
    </cfRule>
    <cfRule type="expression" dxfId="12579" priority="3063" stopIfTrue="1">
      <formula>INDIRECT("E"&amp;ROW())="CLEANSED"</formula>
    </cfRule>
    <cfRule type="expression" dxfId="12578" priority="3064" stopIfTrue="1">
      <formula>INDIRECT("E"&amp;ROW())="PM TO CLEANSE"</formula>
    </cfRule>
    <cfRule type="expression" dxfId="12577" priority="3065" stopIfTrue="1">
      <formula>INDIRECT("E"&amp;ROW())="Survey Received"</formula>
    </cfRule>
    <cfRule type="expression" dxfId="12576" priority="3066" stopIfTrue="1">
      <formula>INDIRECT("E"&amp;ROW())="Survey Booked"</formula>
    </cfRule>
  </conditionalFormatting>
  <conditionalFormatting sqref="I1155:I1156">
    <cfRule type="expression" dxfId="12575" priority="2909">
      <formula>INDIRECT("D"&amp;ROW())="Yes"</formula>
    </cfRule>
    <cfRule type="expression" dxfId="12574" priority="2910" stopIfTrue="1">
      <formula>INDIRECT("E"&amp;ROW())="Recall Required"</formula>
    </cfRule>
    <cfRule type="expression" dxfId="12573" priority="2911" stopIfTrue="1">
      <formula>INDIRECT("E"&amp;ROW())="Supply Only"</formula>
    </cfRule>
    <cfRule type="expression" dxfId="12572" priority="2912" stopIfTrue="1">
      <formula>INDIRECT("E"&amp;ROW())="Part Fitted"</formula>
    </cfRule>
    <cfRule type="expression" dxfId="12571" priority="2913" stopIfTrue="1">
      <formula>INDIRECT("E"&amp;ROW())="confirmed"</formula>
    </cfRule>
    <cfRule type="expression" dxfId="12570" priority="2914" stopIfTrue="1">
      <formula>INDIRECT("E"&amp;ROW())="Duplicate"</formula>
    </cfRule>
    <cfRule type="expression" dxfId="12569" priority="2915" stopIfTrue="1">
      <formula>INDIRECT("E"&amp;ROW())="Handed Back"</formula>
    </cfRule>
    <cfRule type="expression" dxfId="12568" priority="2916" stopIfTrue="1">
      <formula>INDIRECT("E"&amp;ROW())="Refusal"</formula>
    </cfRule>
    <cfRule type="expression" dxfId="12567" priority="2917" stopIfTrue="1">
      <formula>INDIRECT("E"&amp;ROW())="No Access install"</formula>
    </cfRule>
    <cfRule type="expression" dxfId="12566" priority="2918" stopIfTrue="1">
      <formula>INDIRECT("E"&amp;ROW())="No Access survey"</formula>
    </cfRule>
    <cfRule type="expression" dxfId="12565" priority="2919" stopIfTrue="1">
      <formula>INDIRECT("E"&amp;ROW())="NWR"</formula>
    </cfRule>
    <cfRule type="expression" dxfId="12564" priority="2920" stopIfTrue="1">
      <formula>INDIRECT("E"&amp;ROW())="Cancelled"</formula>
    </cfRule>
    <cfRule type="expression" dxfId="12563" priority="2921" stopIfTrue="1">
      <formula>INDIRECT("E"&amp;ROW())="On hold"</formula>
    </cfRule>
    <cfRule type="expression" dxfId="12562" priority="2922" stopIfTrue="1">
      <formula>INDIRECT("E"&amp;ROW())="Handed Over"</formula>
    </cfRule>
    <cfRule type="expression" dxfId="12561" priority="2923" stopIfTrue="1">
      <formula>INDIRECT("E"&amp;ROW())="Fitted"</formula>
    </cfRule>
    <cfRule type="expression" dxfId="12560" priority="2924" stopIfTrue="1">
      <formula>INDIRECT("E"&amp;ROW())="Booked to fit"</formula>
    </cfRule>
    <cfRule type="expression" dxfId="12559" priority="2925" stopIfTrue="1">
      <formula>INDIRECT("E"&amp;ROW())="Delivered To Depot/Container"</formula>
    </cfRule>
    <cfRule type="expression" dxfId="12558" priority="2926" stopIfTrue="1">
      <formula>INDIRECT("E"&amp;ROW())="Called Off"</formula>
    </cfRule>
    <cfRule type="expression" dxfId="12557" priority="2927" stopIfTrue="1">
      <formula>INDIRECT("E"&amp;ROW())="Await Client Approval"</formula>
    </cfRule>
    <cfRule type="expression" dxfId="12556" priority="2928" stopIfTrue="1">
      <formula>INDIRECT("E"&amp;ROW())="SCOPE SURVEY"</formula>
    </cfRule>
    <cfRule type="expression" dxfId="12555" priority="2929" stopIfTrue="1">
      <formula>INDIRECT("E"&amp;ROW())="Priced"</formula>
    </cfRule>
    <cfRule type="expression" dxfId="12554" priority="2930" stopIfTrue="1">
      <formula>INDIRECT("E"&amp;ROW())="Sent for pricing"</formula>
    </cfRule>
    <cfRule type="expression" dxfId="12553" priority="2931" stopIfTrue="1">
      <formula>INDIRECT("E"&amp;ROW())="Await"</formula>
    </cfRule>
    <cfRule type="expression" dxfId="12552" priority="2932" stopIfTrue="1">
      <formula>INDIRECT("E"&amp;ROW())="CLEANSED"</formula>
    </cfRule>
    <cfRule type="expression" dxfId="12551" priority="2933" stopIfTrue="1">
      <formula>INDIRECT("E"&amp;ROW())="PM TO CLEANSE"</formula>
    </cfRule>
    <cfRule type="expression" dxfId="12550" priority="2934" stopIfTrue="1">
      <formula>INDIRECT("E"&amp;ROW())="Survey Received"</formula>
    </cfRule>
    <cfRule type="expression" dxfId="12549" priority="2935" stopIfTrue="1">
      <formula>INDIRECT("E"&amp;ROW())="Survey Booked"</formula>
    </cfRule>
    <cfRule type="expression" dxfId="12548" priority="2936" stopIfTrue="1">
      <formula>INDIRECT("E"&amp;ROW())="Supply Only"</formula>
    </cfRule>
    <cfRule type="expression" dxfId="12547" priority="2937" stopIfTrue="1">
      <formula>INDIRECT("E"&amp;ROW())="Part Fitted"</formula>
    </cfRule>
    <cfRule type="expression" dxfId="12546" priority="2938" stopIfTrue="1">
      <formula>INDIRECT("E"&amp;ROW())="confirmed"</formula>
    </cfRule>
    <cfRule type="expression" dxfId="12545" priority="2939" stopIfTrue="1">
      <formula>INDIRECT("E"&amp;ROW())="Duplicate"</formula>
    </cfRule>
    <cfRule type="expression" dxfId="12544" priority="2940" stopIfTrue="1">
      <formula>INDIRECT("E"&amp;ROW())="Handed Back"</formula>
    </cfRule>
    <cfRule type="expression" dxfId="12543" priority="2941" stopIfTrue="1">
      <formula>INDIRECT("E"&amp;ROW())="Refusal"</formula>
    </cfRule>
    <cfRule type="expression" dxfId="12542" priority="2942" stopIfTrue="1">
      <formula>INDIRECT("E"&amp;ROW())="No Access install"</formula>
    </cfRule>
    <cfRule type="expression" dxfId="12541" priority="2943" stopIfTrue="1">
      <formula>INDIRECT("E"&amp;ROW())="No Access survey"</formula>
    </cfRule>
    <cfRule type="expression" dxfId="12540" priority="2944" stopIfTrue="1">
      <formula>INDIRECT("E"&amp;ROW())="NWR"</formula>
    </cfRule>
    <cfRule type="expression" dxfId="12539" priority="2945" stopIfTrue="1">
      <formula>INDIRECT("E"&amp;ROW())="Cancelled"</formula>
    </cfRule>
    <cfRule type="expression" dxfId="12538" priority="2946" stopIfTrue="1">
      <formula>INDIRECT("E"&amp;ROW())="On hold"</formula>
    </cfRule>
    <cfRule type="expression" dxfId="12537" priority="2947" stopIfTrue="1">
      <formula>INDIRECT("E"&amp;ROW())="Handed Over"</formula>
    </cfRule>
    <cfRule type="expression" dxfId="12536" priority="2948" stopIfTrue="1">
      <formula>INDIRECT("E"&amp;ROW())="Fitted"</formula>
    </cfRule>
    <cfRule type="expression" dxfId="12535" priority="2949" stopIfTrue="1">
      <formula>INDIRECT("E"&amp;ROW())="Booked to fit"</formula>
    </cfRule>
    <cfRule type="expression" dxfId="12534" priority="2950" stopIfTrue="1">
      <formula>INDIRECT("E"&amp;ROW())="Delivered To Depot/Container"</formula>
    </cfRule>
    <cfRule type="expression" dxfId="12533" priority="2951" stopIfTrue="1">
      <formula>INDIRECT("E"&amp;ROW())="Called Off"</formula>
    </cfRule>
    <cfRule type="expression" dxfId="12532" priority="2952" stopIfTrue="1">
      <formula>INDIRECT("E"&amp;ROW())="Await Client Approval"</formula>
    </cfRule>
    <cfRule type="expression" dxfId="12531" priority="2953" stopIfTrue="1">
      <formula>INDIRECT("E"&amp;ROW())="SCOPE SURVEY"</formula>
    </cfRule>
    <cfRule type="expression" dxfId="12530" priority="2954" stopIfTrue="1">
      <formula>INDIRECT("E"&amp;ROW())="Priced"</formula>
    </cfRule>
    <cfRule type="expression" dxfId="12529" priority="2955" stopIfTrue="1">
      <formula>INDIRECT("E"&amp;ROW())="Sent for pricing"</formula>
    </cfRule>
    <cfRule type="expression" dxfId="12528" priority="2956" stopIfTrue="1">
      <formula>INDIRECT("E"&amp;ROW())="Await"</formula>
    </cfRule>
    <cfRule type="expression" dxfId="12527" priority="2957" stopIfTrue="1">
      <formula>INDIRECT("E"&amp;ROW())="CLEANSED"</formula>
    </cfRule>
    <cfRule type="expression" dxfId="12526" priority="2958" stopIfTrue="1">
      <formula>INDIRECT("E"&amp;ROW())="PM TO CLEANSE"</formula>
    </cfRule>
    <cfRule type="expression" dxfId="12525" priority="2959" stopIfTrue="1">
      <formula>INDIRECT("E"&amp;ROW())="Survey Received"</formula>
    </cfRule>
    <cfRule type="expression" dxfId="12524" priority="2960" stopIfTrue="1">
      <formula>INDIRECT("E"&amp;ROW())="Survey Booked"</formula>
    </cfRule>
  </conditionalFormatting>
  <conditionalFormatting sqref="G1086:I1086">
    <cfRule type="expression" dxfId="12523" priority="2908" stopIfTrue="1">
      <formula>INDIRECT("E"&amp;ROW())="Recall Required"</formula>
    </cfRule>
  </conditionalFormatting>
  <conditionalFormatting sqref="G1086:H1086">
    <cfRule type="expression" dxfId="12522" priority="2802" stopIfTrue="1">
      <formula>INDIRECT("E"&amp;ROW())="Supply Only"</formula>
    </cfRule>
    <cfRule type="expression" dxfId="12521" priority="2803" stopIfTrue="1">
      <formula>INDIRECT("E"&amp;ROW())="Part Fitted"</formula>
    </cfRule>
    <cfRule type="expression" dxfId="12520" priority="2804" stopIfTrue="1">
      <formula>INDIRECT("E"&amp;ROW())="confirmed"</formula>
    </cfRule>
    <cfRule type="expression" dxfId="12519" priority="2805" stopIfTrue="1">
      <formula>INDIRECT("E"&amp;ROW())="Duplicate"</formula>
    </cfRule>
    <cfRule type="expression" dxfId="12518" priority="2806" stopIfTrue="1">
      <formula>INDIRECT("E"&amp;ROW())="Handed Back"</formula>
    </cfRule>
    <cfRule type="expression" dxfId="12517" priority="2807" stopIfTrue="1">
      <formula>INDIRECT("E"&amp;ROW())="Refusal"</formula>
    </cfRule>
    <cfRule type="expression" dxfId="12516" priority="2808" stopIfTrue="1">
      <formula>INDIRECT("E"&amp;ROW())="No Access install"</formula>
    </cfRule>
    <cfRule type="expression" dxfId="12515" priority="2809" stopIfTrue="1">
      <formula>INDIRECT("E"&amp;ROW())="No Access survey"</formula>
    </cfRule>
    <cfRule type="expression" dxfId="12514" priority="2810" stopIfTrue="1">
      <formula>INDIRECT("E"&amp;ROW())="NWR"</formula>
    </cfRule>
    <cfRule type="expression" dxfId="12513" priority="2811" stopIfTrue="1">
      <formula>INDIRECT("E"&amp;ROW())="Cancelled"</formula>
    </cfRule>
    <cfRule type="expression" dxfId="12512" priority="2812" stopIfTrue="1">
      <formula>INDIRECT("E"&amp;ROW())="On hold"</formula>
    </cfRule>
    <cfRule type="expression" dxfId="12511" priority="2813" stopIfTrue="1">
      <formula>INDIRECT("E"&amp;ROW())="Handed Over"</formula>
    </cfRule>
    <cfRule type="expression" dxfId="12510" priority="2814" stopIfTrue="1">
      <formula>INDIRECT("E"&amp;ROW())="Fitted"</formula>
    </cfRule>
    <cfRule type="expression" dxfId="12509" priority="2815" stopIfTrue="1">
      <formula>INDIRECT("E"&amp;ROW())="Booked to fit"</formula>
    </cfRule>
    <cfRule type="expression" dxfId="12508" priority="2816" stopIfTrue="1">
      <formula>INDIRECT("E"&amp;ROW())="Delivered To Depot/Container"</formula>
    </cfRule>
    <cfRule type="expression" dxfId="12507" priority="2817" stopIfTrue="1">
      <formula>INDIRECT("E"&amp;ROW())="Called Off"</formula>
    </cfRule>
    <cfRule type="expression" dxfId="12506" priority="2818" stopIfTrue="1">
      <formula>INDIRECT("E"&amp;ROW())="Await Client Approval"</formula>
    </cfRule>
    <cfRule type="expression" dxfId="12505" priority="2819" stopIfTrue="1">
      <formula>INDIRECT("E"&amp;ROW())="SCOPE SURVEY"</formula>
    </cfRule>
    <cfRule type="expression" dxfId="12504" priority="2820" stopIfTrue="1">
      <formula>INDIRECT("E"&amp;ROW())="Priced"</formula>
    </cfRule>
    <cfRule type="expression" dxfId="12503" priority="2821" stopIfTrue="1">
      <formula>INDIRECT("E"&amp;ROW())="Sent for pricing"</formula>
    </cfRule>
    <cfRule type="expression" dxfId="12502" priority="2822" stopIfTrue="1">
      <formula>INDIRECT("E"&amp;ROW())="Await"</formula>
    </cfRule>
    <cfRule type="expression" dxfId="12501" priority="2823" stopIfTrue="1">
      <formula>INDIRECT("E"&amp;ROW())="CLEANSED"</formula>
    </cfRule>
    <cfRule type="expression" dxfId="12500" priority="2824" stopIfTrue="1">
      <formula>INDIRECT("E"&amp;ROW())="PM TO CLEANSE"</formula>
    </cfRule>
    <cfRule type="expression" dxfId="12499" priority="2825" stopIfTrue="1">
      <formula>INDIRECT("E"&amp;ROW())="Survey Received"</formula>
    </cfRule>
    <cfRule type="expression" dxfId="12498" priority="2826" stopIfTrue="1">
      <formula>INDIRECT("E"&amp;ROW())="Survey Booked"</formula>
    </cfRule>
    <cfRule type="expression" dxfId="12497" priority="2827">
      <formula>INDIRECT("D"&amp;ROW())="Yes"</formula>
    </cfRule>
  </conditionalFormatting>
  <conditionalFormatting sqref="G1084:H1084">
    <cfRule type="expression" dxfId="12496" priority="2775" stopIfTrue="1">
      <formula>INDIRECT("E"&amp;ROW())="Recall Required"</formula>
    </cfRule>
    <cfRule type="expression" dxfId="12495" priority="2776" stopIfTrue="1">
      <formula>INDIRECT("E"&amp;ROW())="Supply Only"</formula>
    </cfRule>
    <cfRule type="expression" dxfId="12494" priority="2777" stopIfTrue="1">
      <formula>INDIRECT("E"&amp;ROW())="Part Fitted"</formula>
    </cfRule>
    <cfRule type="expression" dxfId="12493" priority="2778" stopIfTrue="1">
      <formula>INDIRECT("E"&amp;ROW())="confirmed"</formula>
    </cfRule>
    <cfRule type="expression" dxfId="12492" priority="2779" stopIfTrue="1">
      <formula>INDIRECT("E"&amp;ROW())="Duplicate"</formula>
    </cfRule>
    <cfRule type="expression" dxfId="12491" priority="2780" stopIfTrue="1">
      <formula>INDIRECT("E"&amp;ROW())="Handed Back"</formula>
    </cfRule>
    <cfRule type="expression" dxfId="12490" priority="2781" stopIfTrue="1">
      <formula>INDIRECT("E"&amp;ROW())="Refusal"</formula>
    </cfRule>
    <cfRule type="expression" dxfId="12489" priority="2782" stopIfTrue="1">
      <formula>INDIRECT("E"&amp;ROW())="No Access install"</formula>
    </cfRule>
    <cfRule type="expression" dxfId="12488" priority="2783" stopIfTrue="1">
      <formula>INDIRECT("E"&amp;ROW())="No Access survey"</formula>
    </cfRule>
    <cfRule type="expression" dxfId="12487" priority="2784" stopIfTrue="1">
      <formula>INDIRECT("E"&amp;ROW())="NWR"</formula>
    </cfRule>
    <cfRule type="expression" dxfId="12486" priority="2785" stopIfTrue="1">
      <formula>INDIRECT("E"&amp;ROW())="Cancelled"</formula>
    </cfRule>
    <cfRule type="expression" dxfId="12485" priority="2786" stopIfTrue="1">
      <formula>INDIRECT("E"&amp;ROW())="On hold"</formula>
    </cfRule>
    <cfRule type="expression" dxfId="12484" priority="2787" stopIfTrue="1">
      <formula>INDIRECT("E"&amp;ROW())="Handed Over"</formula>
    </cfRule>
    <cfRule type="expression" dxfId="12483" priority="2788" stopIfTrue="1">
      <formula>INDIRECT("E"&amp;ROW())="Fitted"</formula>
    </cfRule>
    <cfRule type="expression" dxfId="12482" priority="2789" stopIfTrue="1">
      <formula>INDIRECT("E"&amp;ROW())="Booked to fit"</formula>
    </cfRule>
    <cfRule type="expression" dxfId="12481" priority="2790" stopIfTrue="1">
      <formula>INDIRECT("E"&amp;ROW())="Delivered To Depot/Container"</formula>
    </cfRule>
    <cfRule type="expression" dxfId="12480" priority="2791" stopIfTrue="1">
      <formula>INDIRECT("E"&amp;ROW())="Called Off"</formula>
    </cfRule>
    <cfRule type="expression" dxfId="12479" priority="2792" stopIfTrue="1">
      <formula>INDIRECT("E"&amp;ROW())="Await Client Approval"</formula>
    </cfRule>
    <cfRule type="expression" dxfId="12478" priority="2793" stopIfTrue="1">
      <formula>INDIRECT("E"&amp;ROW())="SCOPE SURVEY"</formula>
    </cfRule>
    <cfRule type="expression" dxfId="12477" priority="2794" stopIfTrue="1">
      <formula>INDIRECT("E"&amp;ROW())="Priced"</formula>
    </cfRule>
    <cfRule type="expression" dxfId="12476" priority="2795" stopIfTrue="1">
      <formula>INDIRECT("E"&amp;ROW())="Sent for pricing"</formula>
    </cfRule>
    <cfRule type="expression" dxfId="12475" priority="2796" stopIfTrue="1">
      <formula>INDIRECT("E"&amp;ROW())="Await"</formula>
    </cfRule>
    <cfRule type="expression" dxfId="12474" priority="2797" stopIfTrue="1">
      <formula>INDIRECT("E"&amp;ROW())="CLEANSED"</formula>
    </cfRule>
    <cfRule type="expression" dxfId="12473" priority="2798" stopIfTrue="1">
      <formula>INDIRECT("E"&amp;ROW())="PM TO CLEANSE"</formula>
    </cfRule>
    <cfRule type="expression" dxfId="12472" priority="2799" stopIfTrue="1">
      <formula>INDIRECT("E"&amp;ROW())="Survey Received"</formula>
    </cfRule>
    <cfRule type="expression" dxfId="12471" priority="2800" stopIfTrue="1">
      <formula>INDIRECT("E"&amp;ROW())="Survey Booked"</formula>
    </cfRule>
  </conditionalFormatting>
  <conditionalFormatting sqref="G1085:H1086">
    <cfRule type="expression" dxfId="12470" priority="2669" stopIfTrue="1">
      <formula>INDIRECT("E"&amp;ROW())="Supply Only"</formula>
    </cfRule>
    <cfRule type="expression" dxfId="12469" priority="2670" stopIfTrue="1">
      <formula>INDIRECT("E"&amp;ROW())="Part Fitted"</formula>
    </cfRule>
    <cfRule type="expression" dxfId="12468" priority="2671" stopIfTrue="1">
      <formula>INDIRECT("E"&amp;ROW())="confirmed"</formula>
    </cfRule>
    <cfRule type="expression" dxfId="12467" priority="2672" stopIfTrue="1">
      <formula>INDIRECT("E"&amp;ROW())="Duplicate"</formula>
    </cfRule>
    <cfRule type="expression" dxfId="12466" priority="2673" stopIfTrue="1">
      <formula>INDIRECT("E"&amp;ROW())="Handed Back"</formula>
    </cfRule>
    <cfRule type="expression" dxfId="12465" priority="2674" stopIfTrue="1">
      <formula>INDIRECT("E"&amp;ROW())="Refusal"</formula>
    </cfRule>
    <cfRule type="expression" dxfId="12464" priority="2675" stopIfTrue="1">
      <formula>INDIRECT("E"&amp;ROW())="No Access install"</formula>
    </cfRule>
    <cfRule type="expression" dxfId="12463" priority="2676" stopIfTrue="1">
      <formula>INDIRECT("E"&amp;ROW())="No Access survey"</formula>
    </cfRule>
    <cfRule type="expression" dxfId="12462" priority="2677" stopIfTrue="1">
      <formula>INDIRECT("E"&amp;ROW())="NWR"</formula>
    </cfRule>
    <cfRule type="expression" dxfId="12461" priority="2678" stopIfTrue="1">
      <formula>INDIRECT("E"&amp;ROW())="Cancelled"</formula>
    </cfRule>
    <cfRule type="expression" dxfId="12460" priority="2679" stopIfTrue="1">
      <formula>INDIRECT("E"&amp;ROW())="On hold"</formula>
    </cfRule>
    <cfRule type="expression" dxfId="12459" priority="2680" stopIfTrue="1">
      <formula>INDIRECT("E"&amp;ROW())="Handed Over"</formula>
    </cfRule>
    <cfRule type="expression" dxfId="12458" priority="2681" stopIfTrue="1">
      <formula>INDIRECT("E"&amp;ROW())="Fitted"</formula>
    </cfRule>
    <cfRule type="expression" dxfId="12457" priority="2682" stopIfTrue="1">
      <formula>INDIRECT("E"&amp;ROW())="Booked to fit"</formula>
    </cfRule>
    <cfRule type="expression" dxfId="12456" priority="2683" stopIfTrue="1">
      <formula>INDIRECT("E"&amp;ROW())="Delivered To Depot/Container"</formula>
    </cfRule>
    <cfRule type="expression" dxfId="12455" priority="2684" stopIfTrue="1">
      <formula>INDIRECT("E"&amp;ROW())="Called Off"</formula>
    </cfRule>
    <cfRule type="expression" dxfId="12454" priority="2685" stopIfTrue="1">
      <formula>INDIRECT("E"&amp;ROW())="Await Client Approval"</formula>
    </cfRule>
    <cfRule type="expression" dxfId="12453" priority="2686" stopIfTrue="1">
      <formula>INDIRECT("E"&amp;ROW())="SCOPE SURVEY"</formula>
    </cfRule>
    <cfRule type="expression" dxfId="12452" priority="2687" stopIfTrue="1">
      <formula>INDIRECT("E"&amp;ROW())="Priced"</formula>
    </cfRule>
    <cfRule type="expression" dxfId="12451" priority="2688" stopIfTrue="1">
      <formula>INDIRECT("E"&amp;ROW())="Sent for pricing"</formula>
    </cfRule>
    <cfRule type="expression" dxfId="12450" priority="2689" stopIfTrue="1">
      <formula>INDIRECT("E"&amp;ROW())="Await"</formula>
    </cfRule>
    <cfRule type="expression" dxfId="12449" priority="2690" stopIfTrue="1">
      <formula>INDIRECT("E"&amp;ROW())="CLEANSED"</formula>
    </cfRule>
    <cfRule type="expression" dxfId="12448" priority="2691" stopIfTrue="1">
      <formula>INDIRECT("E"&amp;ROW())="PM TO CLEANSE"</formula>
    </cfRule>
    <cfRule type="expression" dxfId="12447" priority="2692" stopIfTrue="1">
      <formula>INDIRECT("E"&amp;ROW())="Survey Received"</formula>
    </cfRule>
    <cfRule type="expression" dxfId="12446" priority="2693" stopIfTrue="1">
      <formula>INDIRECT("E"&amp;ROW())="Survey Booked"</formula>
    </cfRule>
    <cfRule type="expression" dxfId="12445" priority="2694">
      <formula>INDIRECT("D"&amp;ROW())="Yes"</formula>
    </cfRule>
  </conditionalFormatting>
  <conditionalFormatting sqref="G1084:I1084">
    <cfRule type="expression" dxfId="12444" priority="2801">
      <formula>INDIRECT("D"&amp;ROW())="Yes"</formula>
    </cfRule>
  </conditionalFormatting>
  <conditionalFormatting sqref="G1085:I1086">
    <cfRule type="expression" dxfId="12443" priority="2695" stopIfTrue="1">
      <formula>INDIRECT("E"&amp;ROW())="Recall Required"</formula>
    </cfRule>
  </conditionalFormatting>
  <conditionalFormatting sqref="E1073">
    <cfRule type="expression" dxfId="12442" priority="2828">
      <formula>INDIRECT("D"&amp;ROW())="Yes"</formula>
    </cfRule>
    <cfRule type="expression" dxfId="12441" priority="2829" stopIfTrue="1">
      <formula>INDIRECT("E"&amp;ROW())="Recall Required"</formula>
    </cfRule>
    <cfRule type="expression" dxfId="12440" priority="2830" stopIfTrue="1">
      <formula>INDIRECT("E"&amp;ROW())="Supply Only"</formula>
    </cfRule>
    <cfRule type="expression" dxfId="12439" priority="2831" stopIfTrue="1">
      <formula>INDIRECT("E"&amp;ROW())="Part Fitted"</formula>
    </cfRule>
    <cfRule type="expression" dxfId="12438" priority="2832" stopIfTrue="1">
      <formula>INDIRECT("E"&amp;ROW())="confirmed"</formula>
    </cfRule>
    <cfRule type="expression" dxfId="12437" priority="2833" stopIfTrue="1">
      <formula>INDIRECT("E"&amp;ROW())="Duplicate"</formula>
    </cfRule>
    <cfRule type="expression" dxfId="12436" priority="2834" stopIfTrue="1">
      <formula>INDIRECT("E"&amp;ROW())="Handed Back"</formula>
    </cfRule>
    <cfRule type="expression" dxfId="12435" priority="2835" stopIfTrue="1">
      <formula>INDIRECT("E"&amp;ROW())="Refusal"</formula>
    </cfRule>
    <cfRule type="expression" dxfId="12434" priority="2836" stopIfTrue="1">
      <formula>INDIRECT("E"&amp;ROW())="No Access install"</formula>
    </cfRule>
    <cfRule type="expression" dxfId="12433" priority="2837" stopIfTrue="1">
      <formula>INDIRECT("E"&amp;ROW())="No Access survey"</formula>
    </cfRule>
    <cfRule type="expression" dxfId="12432" priority="2838" stopIfTrue="1">
      <formula>INDIRECT("E"&amp;ROW())="NWR"</formula>
    </cfRule>
    <cfRule type="expression" dxfId="12431" priority="2839" stopIfTrue="1">
      <formula>INDIRECT("E"&amp;ROW())="Cancelled"</formula>
    </cfRule>
    <cfRule type="expression" dxfId="12430" priority="2840" stopIfTrue="1">
      <formula>INDIRECT("E"&amp;ROW())="On hold"</formula>
    </cfRule>
    <cfRule type="expression" dxfId="12429" priority="2841" stopIfTrue="1">
      <formula>INDIRECT("E"&amp;ROW())="Handed Over"</formula>
    </cfRule>
    <cfRule type="expression" dxfId="12428" priority="2842" stopIfTrue="1">
      <formula>INDIRECT("E"&amp;ROW())="Fitted"</formula>
    </cfRule>
    <cfRule type="expression" dxfId="12427" priority="2843" stopIfTrue="1">
      <formula>INDIRECT("E"&amp;ROW())="Booked to fit"</formula>
    </cfRule>
    <cfRule type="expression" dxfId="12426" priority="2844" stopIfTrue="1">
      <formula>INDIRECT("E"&amp;ROW())="Delivered To Depot/Container"</formula>
    </cfRule>
    <cfRule type="expression" dxfId="12425" priority="2845" stopIfTrue="1">
      <formula>INDIRECT("E"&amp;ROW())="Called Off"</formula>
    </cfRule>
    <cfRule type="expression" dxfId="12424" priority="2846" stopIfTrue="1">
      <formula>INDIRECT("E"&amp;ROW())="Await Client Approval"</formula>
    </cfRule>
    <cfRule type="expression" dxfId="12423" priority="2847" stopIfTrue="1">
      <formula>INDIRECT("E"&amp;ROW())="SCOPE SURVEY"</formula>
    </cfRule>
    <cfRule type="expression" dxfId="12422" priority="2848" stopIfTrue="1">
      <formula>INDIRECT("E"&amp;ROW())="Priced"</formula>
    </cfRule>
    <cfRule type="expression" dxfId="12421" priority="2849" stopIfTrue="1">
      <formula>INDIRECT("E"&amp;ROW())="Sent for pricing"</formula>
    </cfRule>
    <cfRule type="expression" dxfId="12420" priority="2850" stopIfTrue="1">
      <formula>INDIRECT("E"&amp;ROW())="Await"</formula>
    </cfRule>
    <cfRule type="expression" dxfId="12419" priority="2851" stopIfTrue="1">
      <formula>INDIRECT("E"&amp;ROW())="CLEANSED"</formula>
    </cfRule>
    <cfRule type="expression" dxfId="12418" priority="2852" stopIfTrue="1">
      <formula>INDIRECT("E"&amp;ROW())="PM TO CLEANSE"</formula>
    </cfRule>
    <cfRule type="expression" dxfId="12417" priority="2853" stopIfTrue="1">
      <formula>INDIRECT("E"&amp;ROW())="Survey Received"</formula>
    </cfRule>
    <cfRule type="expression" dxfId="12416" priority="2854" stopIfTrue="1">
      <formula>INDIRECT("E"&amp;ROW())="Survey Booked"</formula>
    </cfRule>
  </conditionalFormatting>
  <conditionalFormatting sqref="I1086">
    <cfRule type="expression" dxfId="12415" priority="2855" stopIfTrue="1">
      <formula>INDIRECT("E"&amp;ROW())="Recall Required"</formula>
    </cfRule>
    <cfRule type="expression" dxfId="12414" priority="2856" stopIfTrue="1">
      <formula>INDIRECT("E"&amp;ROW())="Supply Only"</formula>
    </cfRule>
    <cfRule type="expression" dxfId="12413" priority="2857" stopIfTrue="1">
      <formula>INDIRECT("E"&amp;ROW())="Part Fitted"</formula>
    </cfRule>
    <cfRule type="expression" dxfId="12412" priority="2858" stopIfTrue="1">
      <formula>INDIRECT("E"&amp;ROW())="confirmed"</formula>
    </cfRule>
    <cfRule type="expression" dxfId="12411" priority="2859" stopIfTrue="1">
      <formula>INDIRECT("E"&amp;ROW())="Duplicate"</formula>
    </cfRule>
    <cfRule type="expression" dxfId="12410" priority="2860" stopIfTrue="1">
      <formula>INDIRECT("E"&amp;ROW())="Handed Back"</formula>
    </cfRule>
    <cfRule type="expression" dxfId="12409" priority="2861" stopIfTrue="1">
      <formula>INDIRECT("E"&amp;ROW())="Refusal"</formula>
    </cfRule>
    <cfRule type="expression" dxfId="12408" priority="2862" stopIfTrue="1">
      <formula>INDIRECT("E"&amp;ROW())="No Access install"</formula>
    </cfRule>
    <cfRule type="expression" dxfId="12407" priority="2863" stopIfTrue="1">
      <formula>INDIRECT("E"&amp;ROW())="No Access survey"</formula>
    </cfRule>
    <cfRule type="expression" dxfId="12406" priority="2864" stopIfTrue="1">
      <formula>INDIRECT("E"&amp;ROW())="NWR"</formula>
    </cfRule>
    <cfRule type="expression" dxfId="12405" priority="2865" stopIfTrue="1">
      <formula>INDIRECT("E"&amp;ROW())="Cancelled"</formula>
    </cfRule>
    <cfRule type="expression" dxfId="12404" priority="2866" stopIfTrue="1">
      <formula>INDIRECT("E"&amp;ROW())="On hold"</formula>
    </cfRule>
    <cfRule type="expression" dxfId="12403" priority="2867" stopIfTrue="1">
      <formula>INDIRECT("E"&amp;ROW())="Handed Over"</formula>
    </cfRule>
    <cfRule type="expression" dxfId="12402" priority="2868" stopIfTrue="1">
      <formula>INDIRECT("E"&amp;ROW())="Fitted"</formula>
    </cfRule>
    <cfRule type="expression" dxfId="12401" priority="2869" stopIfTrue="1">
      <formula>INDIRECT("E"&amp;ROW())="Booked to fit"</formula>
    </cfRule>
    <cfRule type="expression" dxfId="12400" priority="2870" stopIfTrue="1">
      <formula>INDIRECT("E"&amp;ROW())="Delivered To Depot/Container"</formula>
    </cfRule>
    <cfRule type="expression" dxfId="12399" priority="2871" stopIfTrue="1">
      <formula>INDIRECT("E"&amp;ROW())="Called Off"</formula>
    </cfRule>
    <cfRule type="expression" dxfId="12398" priority="2872" stopIfTrue="1">
      <formula>INDIRECT("E"&amp;ROW())="Await Client Approval"</formula>
    </cfRule>
    <cfRule type="expression" dxfId="12397" priority="2873" stopIfTrue="1">
      <formula>INDIRECT("E"&amp;ROW())="SCOPE SURVEY"</formula>
    </cfRule>
    <cfRule type="expression" dxfId="12396" priority="2874" stopIfTrue="1">
      <formula>INDIRECT("E"&amp;ROW())="Priced"</formula>
    </cfRule>
    <cfRule type="expression" dxfId="12395" priority="2875" stopIfTrue="1">
      <formula>INDIRECT("E"&amp;ROW())="Sent for pricing"</formula>
    </cfRule>
    <cfRule type="expression" dxfId="12394" priority="2876" stopIfTrue="1">
      <formula>INDIRECT("E"&amp;ROW())="Await"</formula>
    </cfRule>
    <cfRule type="expression" dxfId="12393" priority="2877" stopIfTrue="1">
      <formula>INDIRECT("E"&amp;ROW())="CLEANSED"</formula>
    </cfRule>
    <cfRule type="expression" dxfId="12392" priority="2878" stopIfTrue="1">
      <formula>INDIRECT("E"&amp;ROW())="PM TO CLEANSE"</formula>
    </cfRule>
    <cfRule type="expression" dxfId="12391" priority="2879" stopIfTrue="1">
      <formula>INDIRECT("E"&amp;ROW())="Survey Received"</formula>
    </cfRule>
    <cfRule type="expression" dxfId="12390" priority="2880" stopIfTrue="1">
      <formula>INDIRECT("E"&amp;ROW())="Survey Booked"</formula>
    </cfRule>
    <cfRule type="expression" dxfId="12389" priority="2881" stopIfTrue="1">
      <formula>INDIRECT("E"&amp;ROW())="Supply Only"</formula>
    </cfRule>
    <cfRule type="expression" dxfId="12388" priority="2882" stopIfTrue="1">
      <formula>INDIRECT("E"&amp;ROW())="Part Fitted"</formula>
    </cfRule>
    <cfRule type="expression" dxfId="12387" priority="2883" stopIfTrue="1">
      <formula>INDIRECT("E"&amp;ROW())="confirmed"</formula>
    </cfRule>
    <cfRule type="expression" dxfId="12386" priority="2884" stopIfTrue="1">
      <formula>INDIRECT("E"&amp;ROW())="Duplicate"</formula>
    </cfRule>
    <cfRule type="expression" dxfId="12385" priority="2885" stopIfTrue="1">
      <formula>INDIRECT("E"&amp;ROW())="Handed Back"</formula>
    </cfRule>
    <cfRule type="expression" dxfId="12384" priority="2886" stopIfTrue="1">
      <formula>INDIRECT("E"&amp;ROW())="Refusal"</formula>
    </cfRule>
    <cfRule type="expression" dxfId="12383" priority="2887" stopIfTrue="1">
      <formula>INDIRECT("E"&amp;ROW())="No Access install"</formula>
    </cfRule>
    <cfRule type="expression" dxfId="12382" priority="2888" stopIfTrue="1">
      <formula>INDIRECT("E"&amp;ROW())="No Access survey"</formula>
    </cfRule>
    <cfRule type="expression" dxfId="12381" priority="2889" stopIfTrue="1">
      <formula>INDIRECT("E"&amp;ROW())="NWR"</formula>
    </cfRule>
    <cfRule type="expression" dxfId="12380" priority="2890" stopIfTrue="1">
      <formula>INDIRECT("E"&amp;ROW())="Cancelled"</formula>
    </cfRule>
    <cfRule type="expression" dxfId="12379" priority="2891" stopIfTrue="1">
      <formula>INDIRECT("E"&amp;ROW())="On hold"</formula>
    </cfRule>
    <cfRule type="expression" dxfId="12378" priority="2892" stopIfTrue="1">
      <formula>INDIRECT("E"&amp;ROW())="Handed Over"</formula>
    </cfRule>
    <cfRule type="expression" dxfId="12377" priority="2893" stopIfTrue="1">
      <formula>INDIRECT("E"&amp;ROW())="Fitted"</formula>
    </cfRule>
    <cfRule type="expression" dxfId="12376" priority="2894" stopIfTrue="1">
      <formula>INDIRECT("E"&amp;ROW())="Booked to fit"</formula>
    </cfRule>
    <cfRule type="expression" dxfId="12375" priority="2895" stopIfTrue="1">
      <formula>INDIRECT("E"&amp;ROW())="Delivered To Depot/Container"</formula>
    </cfRule>
    <cfRule type="expression" dxfId="12374" priority="2896" stopIfTrue="1">
      <formula>INDIRECT("E"&amp;ROW())="Called Off"</formula>
    </cfRule>
    <cfRule type="expression" dxfId="12373" priority="2897" stopIfTrue="1">
      <formula>INDIRECT("E"&amp;ROW())="Await Client Approval"</formula>
    </cfRule>
    <cfRule type="expression" dxfId="12372" priority="2898" stopIfTrue="1">
      <formula>INDIRECT("E"&amp;ROW())="SCOPE SURVEY"</formula>
    </cfRule>
    <cfRule type="expression" dxfId="12371" priority="2899" stopIfTrue="1">
      <formula>INDIRECT("E"&amp;ROW())="Priced"</formula>
    </cfRule>
    <cfRule type="expression" dxfId="12370" priority="2900" stopIfTrue="1">
      <formula>INDIRECT("E"&amp;ROW())="Sent for pricing"</formula>
    </cfRule>
    <cfRule type="expression" dxfId="12369" priority="2901" stopIfTrue="1">
      <formula>INDIRECT("E"&amp;ROW())="Await"</formula>
    </cfRule>
    <cfRule type="expression" dxfId="12368" priority="2902" stopIfTrue="1">
      <formula>INDIRECT("E"&amp;ROW())="CLEANSED"</formula>
    </cfRule>
    <cfRule type="expression" dxfId="12367" priority="2903" stopIfTrue="1">
      <formula>INDIRECT("E"&amp;ROW())="PM TO CLEANSE"</formula>
    </cfRule>
    <cfRule type="expression" dxfId="12366" priority="2904" stopIfTrue="1">
      <formula>INDIRECT("E"&amp;ROW())="Survey Received"</formula>
    </cfRule>
    <cfRule type="expression" dxfId="12365" priority="2905" stopIfTrue="1">
      <formula>INDIRECT("E"&amp;ROW())="Survey Booked"</formula>
    </cfRule>
    <cfRule type="expression" dxfId="12364" priority="2906">
      <formula>INDIRECT("D"&amp;ROW())="Yes"</formula>
    </cfRule>
  </conditionalFormatting>
  <conditionalFormatting sqref="I1084">
    <cfRule type="expression" dxfId="12363" priority="2723" stopIfTrue="1">
      <formula>INDIRECT("E"&amp;ROW())="Recall Required"</formula>
    </cfRule>
    <cfRule type="expression" dxfId="12362" priority="2724" stopIfTrue="1">
      <formula>INDIRECT("E"&amp;ROW())="Supply Only"</formula>
    </cfRule>
    <cfRule type="expression" dxfId="12361" priority="2725" stopIfTrue="1">
      <formula>INDIRECT("E"&amp;ROW())="Part Fitted"</formula>
    </cfRule>
    <cfRule type="expression" dxfId="12360" priority="2726" stopIfTrue="1">
      <formula>INDIRECT("E"&amp;ROW())="confirmed"</formula>
    </cfRule>
    <cfRule type="expression" dxfId="12359" priority="2727" stopIfTrue="1">
      <formula>INDIRECT("E"&amp;ROW())="Duplicate"</formula>
    </cfRule>
    <cfRule type="expression" dxfId="12358" priority="2728" stopIfTrue="1">
      <formula>INDIRECT("E"&amp;ROW())="Handed Back"</formula>
    </cfRule>
    <cfRule type="expression" dxfId="12357" priority="2729" stopIfTrue="1">
      <formula>INDIRECT("E"&amp;ROW())="Refusal"</formula>
    </cfRule>
    <cfRule type="expression" dxfId="12356" priority="2730" stopIfTrue="1">
      <formula>INDIRECT("E"&amp;ROW())="No Access install"</formula>
    </cfRule>
    <cfRule type="expression" dxfId="12355" priority="2731" stopIfTrue="1">
      <formula>INDIRECT("E"&amp;ROW())="No Access survey"</formula>
    </cfRule>
    <cfRule type="expression" dxfId="12354" priority="2732" stopIfTrue="1">
      <formula>INDIRECT("E"&amp;ROW())="NWR"</formula>
    </cfRule>
    <cfRule type="expression" dxfId="12353" priority="2733" stopIfTrue="1">
      <formula>INDIRECT("E"&amp;ROW())="Cancelled"</formula>
    </cfRule>
    <cfRule type="expression" dxfId="12352" priority="2734" stopIfTrue="1">
      <formula>INDIRECT("E"&amp;ROW())="On hold"</formula>
    </cfRule>
    <cfRule type="expression" dxfId="12351" priority="2735" stopIfTrue="1">
      <formula>INDIRECT("E"&amp;ROW())="Handed Over"</formula>
    </cfRule>
    <cfRule type="expression" dxfId="12350" priority="2736" stopIfTrue="1">
      <formula>INDIRECT("E"&amp;ROW())="Fitted"</formula>
    </cfRule>
    <cfRule type="expression" dxfId="12349" priority="2737" stopIfTrue="1">
      <formula>INDIRECT("E"&amp;ROW())="Booked to fit"</formula>
    </cfRule>
    <cfRule type="expression" dxfId="12348" priority="2738" stopIfTrue="1">
      <formula>INDIRECT("E"&amp;ROW())="Delivered To Depot/Container"</formula>
    </cfRule>
    <cfRule type="expression" dxfId="12347" priority="2739" stopIfTrue="1">
      <formula>INDIRECT("E"&amp;ROW())="Called Off"</formula>
    </cfRule>
    <cfRule type="expression" dxfId="12346" priority="2740" stopIfTrue="1">
      <formula>INDIRECT("E"&amp;ROW())="Await Client Approval"</formula>
    </cfRule>
    <cfRule type="expression" dxfId="12345" priority="2741" stopIfTrue="1">
      <formula>INDIRECT("E"&amp;ROW())="SCOPE SURVEY"</formula>
    </cfRule>
    <cfRule type="expression" dxfId="12344" priority="2742" stopIfTrue="1">
      <formula>INDIRECT("E"&amp;ROW())="Priced"</formula>
    </cfRule>
    <cfRule type="expression" dxfId="12343" priority="2743" stopIfTrue="1">
      <formula>INDIRECT("E"&amp;ROW())="Sent for pricing"</formula>
    </cfRule>
    <cfRule type="expression" dxfId="12342" priority="2744" stopIfTrue="1">
      <formula>INDIRECT("E"&amp;ROW())="Await"</formula>
    </cfRule>
    <cfRule type="expression" dxfId="12341" priority="2745" stopIfTrue="1">
      <formula>INDIRECT("E"&amp;ROW())="CLEANSED"</formula>
    </cfRule>
    <cfRule type="expression" dxfId="12340" priority="2746" stopIfTrue="1">
      <formula>INDIRECT("E"&amp;ROW())="PM TO CLEANSE"</formula>
    </cfRule>
    <cfRule type="expression" dxfId="12339" priority="2747" stopIfTrue="1">
      <formula>INDIRECT("E"&amp;ROW())="Survey Received"</formula>
    </cfRule>
    <cfRule type="expression" dxfId="12338" priority="2748" stopIfTrue="1">
      <formula>INDIRECT("E"&amp;ROW())="Survey Booked"</formula>
    </cfRule>
    <cfRule type="expression" dxfId="12337" priority="2749" stopIfTrue="1">
      <formula>INDIRECT("E"&amp;ROW())="Recall Required"</formula>
    </cfRule>
    <cfRule type="expression" dxfId="12336" priority="2750" stopIfTrue="1">
      <formula>INDIRECT("E"&amp;ROW())="Supply Only"</formula>
    </cfRule>
    <cfRule type="expression" dxfId="12335" priority="2751" stopIfTrue="1">
      <formula>INDIRECT("E"&amp;ROW())="Part Fitted"</formula>
    </cfRule>
    <cfRule type="expression" dxfId="12334" priority="2752" stopIfTrue="1">
      <formula>INDIRECT("E"&amp;ROW())="confirmed"</formula>
    </cfRule>
    <cfRule type="expression" dxfId="12333" priority="2753" stopIfTrue="1">
      <formula>INDIRECT("E"&amp;ROW())="Duplicate"</formula>
    </cfRule>
    <cfRule type="expression" dxfId="12332" priority="2754" stopIfTrue="1">
      <formula>INDIRECT("E"&amp;ROW())="Handed Back"</formula>
    </cfRule>
    <cfRule type="expression" dxfId="12331" priority="2755" stopIfTrue="1">
      <formula>INDIRECT("E"&amp;ROW())="Refusal"</formula>
    </cfRule>
    <cfRule type="expression" dxfId="12330" priority="2756" stopIfTrue="1">
      <formula>INDIRECT("E"&amp;ROW())="No Access install"</formula>
    </cfRule>
    <cfRule type="expression" dxfId="12329" priority="2757" stopIfTrue="1">
      <formula>INDIRECT("E"&amp;ROW())="No Access survey"</formula>
    </cfRule>
    <cfRule type="expression" dxfId="12328" priority="2758" stopIfTrue="1">
      <formula>INDIRECT("E"&amp;ROW())="NWR"</formula>
    </cfRule>
    <cfRule type="expression" dxfId="12327" priority="2759" stopIfTrue="1">
      <formula>INDIRECT("E"&amp;ROW())="Cancelled"</formula>
    </cfRule>
    <cfRule type="expression" dxfId="12326" priority="2760" stopIfTrue="1">
      <formula>INDIRECT("E"&amp;ROW())="On hold"</formula>
    </cfRule>
    <cfRule type="expression" dxfId="12325" priority="2761" stopIfTrue="1">
      <formula>INDIRECT("E"&amp;ROW())="Handed Over"</formula>
    </cfRule>
    <cfRule type="expression" dxfId="12324" priority="2762" stopIfTrue="1">
      <formula>INDIRECT("E"&amp;ROW())="Fitted"</formula>
    </cfRule>
    <cfRule type="expression" dxfId="12323" priority="2763" stopIfTrue="1">
      <formula>INDIRECT("E"&amp;ROW())="Booked to fit"</formula>
    </cfRule>
    <cfRule type="expression" dxfId="12322" priority="2764" stopIfTrue="1">
      <formula>INDIRECT("E"&amp;ROW())="Delivered To Depot/Container"</formula>
    </cfRule>
    <cfRule type="expression" dxfId="12321" priority="2765" stopIfTrue="1">
      <formula>INDIRECT("E"&amp;ROW())="Called Off"</formula>
    </cfRule>
    <cfRule type="expression" dxfId="12320" priority="2766" stopIfTrue="1">
      <formula>INDIRECT("E"&amp;ROW())="Await Client Approval"</formula>
    </cfRule>
    <cfRule type="expression" dxfId="12319" priority="2767" stopIfTrue="1">
      <formula>INDIRECT("E"&amp;ROW())="SCOPE SURVEY"</formula>
    </cfRule>
    <cfRule type="expression" dxfId="12318" priority="2768" stopIfTrue="1">
      <formula>INDIRECT("E"&amp;ROW())="Priced"</formula>
    </cfRule>
    <cfRule type="expression" dxfId="12317" priority="2769" stopIfTrue="1">
      <formula>INDIRECT("E"&amp;ROW())="Sent for pricing"</formula>
    </cfRule>
    <cfRule type="expression" dxfId="12316" priority="2770" stopIfTrue="1">
      <formula>INDIRECT("E"&amp;ROW())="Await"</formula>
    </cfRule>
    <cfRule type="expression" dxfId="12315" priority="2771" stopIfTrue="1">
      <formula>INDIRECT("E"&amp;ROW())="CLEANSED"</formula>
    </cfRule>
    <cfRule type="expression" dxfId="12314" priority="2772" stopIfTrue="1">
      <formula>INDIRECT("E"&amp;ROW())="PM TO CLEANSE"</formula>
    </cfRule>
    <cfRule type="expression" dxfId="12313" priority="2773" stopIfTrue="1">
      <formula>INDIRECT("E"&amp;ROW())="Survey Received"</formula>
    </cfRule>
    <cfRule type="expression" dxfId="12312" priority="2774" stopIfTrue="1">
      <formula>INDIRECT("E"&amp;ROW())="Survey Booked"</formula>
    </cfRule>
  </conditionalFormatting>
  <conditionalFormatting sqref="I1085:I1086">
    <cfRule type="expression" dxfId="12311" priority="2617">
      <formula>INDIRECT("D"&amp;ROW())="Yes"</formula>
    </cfRule>
    <cfRule type="expression" dxfId="12310" priority="2618" stopIfTrue="1">
      <formula>INDIRECT("E"&amp;ROW())="Recall Required"</formula>
    </cfRule>
    <cfRule type="expression" dxfId="12309" priority="2619" stopIfTrue="1">
      <formula>INDIRECT("E"&amp;ROW())="Supply Only"</formula>
    </cfRule>
    <cfRule type="expression" dxfId="12308" priority="2620" stopIfTrue="1">
      <formula>INDIRECT("E"&amp;ROW())="Part Fitted"</formula>
    </cfRule>
    <cfRule type="expression" dxfId="12307" priority="2621" stopIfTrue="1">
      <formula>INDIRECT("E"&amp;ROW())="confirmed"</formula>
    </cfRule>
    <cfRule type="expression" dxfId="12306" priority="2622" stopIfTrue="1">
      <formula>INDIRECT("E"&amp;ROW())="Duplicate"</formula>
    </cfRule>
    <cfRule type="expression" dxfId="12305" priority="2623" stopIfTrue="1">
      <formula>INDIRECT("E"&amp;ROW())="Handed Back"</formula>
    </cfRule>
    <cfRule type="expression" dxfId="12304" priority="2624" stopIfTrue="1">
      <formula>INDIRECT("E"&amp;ROW())="Refusal"</formula>
    </cfRule>
    <cfRule type="expression" dxfId="12303" priority="2625" stopIfTrue="1">
      <formula>INDIRECT("E"&amp;ROW())="No Access install"</formula>
    </cfRule>
    <cfRule type="expression" dxfId="12302" priority="2626" stopIfTrue="1">
      <formula>INDIRECT("E"&amp;ROW())="No Access survey"</formula>
    </cfRule>
    <cfRule type="expression" dxfId="12301" priority="2627" stopIfTrue="1">
      <formula>INDIRECT("E"&amp;ROW())="NWR"</formula>
    </cfRule>
    <cfRule type="expression" dxfId="12300" priority="2628" stopIfTrue="1">
      <formula>INDIRECT("E"&amp;ROW())="Cancelled"</formula>
    </cfRule>
    <cfRule type="expression" dxfId="12299" priority="2629" stopIfTrue="1">
      <formula>INDIRECT("E"&amp;ROW())="On hold"</formula>
    </cfRule>
    <cfRule type="expression" dxfId="12298" priority="2630" stopIfTrue="1">
      <formula>INDIRECT("E"&amp;ROW())="Handed Over"</formula>
    </cfRule>
    <cfRule type="expression" dxfId="12297" priority="2631" stopIfTrue="1">
      <formula>INDIRECT("E"&amp;ROW())="Fitted"</formula>
    </cfRule>
    <cfRule type="expression" dxfId="12296" priority="2632" stopIfTrue="1">
      <formula>INDIRECT("E"&amp;ROW())="Booked to fit"</formula>
    </cfRule>
    <cfRule type="expression" dxfId="12295" priority="2633" stopIfTrue="1">
      <formula>INDIRECT("E"&amp;ROW())="Delivered To Depot/Container"</formula>
    </cfRule>
    <cfRule type="expression" dxfId="12294" priority="2634" stopIfTrue="1">
      <formula>INDIRECT("E"&amp;ROW())="Called Off"</formula>
    </cfRule>
    <cfRule type="expression" dxfId="12293" priority="2635" stopIfTrue="1">
      <formula>INDIRECT("E"&amp;ROW())="Await Client Approval"</formula>
    </cfRule>
    <cfRule type="expression" dxfId="12292" priority="2636" stopIfTrue="1">
      <formula>INDIRECT("E"&amp;ROW())="SCOPE SURVEY"</formula>
    </cfRule>
    <cfRule type="expression" dxfId="12291" priority="2637" stopIfTrue="1">
      <formula>INDIRECT("E"&amp;ROW())="Priced"</formula>
    </cfRule>
    <cfRule type="expression" dxfId="12290" priority="2638" stopIfTrue="1">
      <formula>INDIRECT("E"&amp;ROW())="Sent for pricing"</formula>
    </cfRule>
    <cfRule type="expression" dxfId="12289" priority="2639" stopIfTrue="1">
      <formula>INDIRECT("E"&amp;ROW())="Await"</formula>
    </cfRule>
    <cfRule type="expression" dxfId="12288" priority="2640" stopIfTrue="1">
      <formula>INDIRECT("E"&amp;ROW())="CLEANSED"</formula>
    </cfRule>
    <cfRule type="expression" dxfId="12287" priority="2641" stopIfTrue="1">
      <formula>INDIRECT("E"&amp;ROW())="PM TO CLEANSE"</formula>
    </cfRule>
    <cfRule type="expression" dxfId="12286" priority="2642" stopIfTrue="1">
      <formula>INDIRECT("E"&amp;ROW())="Survey Received"</formula>
    </cfRule>
    <cfRule type="expression" dxfId="12285" priority="2643" stopIfTrue="1">
      <formula>INDIRECT("E"&amp;ROW())="Survey Booked"</formula>
    </cfRule>
    <cfRule type="expression" dxfId="12284" priority="2644" stopIfTrue="1">
      <formula>INDIRECT("E"&amp;ROW())="Supply Only"</formula>
    </cfRule>
    <cfRule type="expression" dxfId="12283" priority="2645" stopIfTrue="1">
      <formula>INDIRECT("E"&amp;ROW())="Part Fitted"</formula>
    </cfRule>
    <cfRule type="expression" dxfId="12282" priority="2646" stopIfTrue="1">
      <formula>INDIRECT("E"&amp;ROW())="confirmed"</formula>
    </cfRule>
    <cfRule type="expression" dxfId="12281" priority="2647" stopIfTrue="1">
      <formula>INDIRECT("E"&amp;ROW())="Duplicate"</formula>
    </cfRule>
    <cfRule type="expression" dxfId="12280" priority="2648" stopIfTrue="1">
      <formula>INDIRECT("E"&amp;ROW())="Handed Back"</formula>
    </cfRule>
    <cfRule type="expression" dxfId="12279" priority="2649" stopIfTrue="1">
      <formula>INDIRECT("E"&amp;ROW())="Refusal"</formula>
    </cfRule>
    <cfRule type="expression" dxfId="12278" priority="2650" stopIfTrue="1">
      <formula>INDIRECT("E"&amp;ROW())="No Access install"</formula>
    </cfRule>
    <cfRule type="expression" dxfId="12277" priority="2651" stopIfTrue="1">
      <formula>INDIRECT("E"&amp;ROW())="No Access survey"</formula>
    </cfRule>
    <cfRule type="expression" dxfId="12276" priority="2652" stopIfTrue="1">
      <formula>INDIRECT("E"&amp;ROW())="NWR"</formula>
    </cfRule>
    <cfRule type="expression" dxfId="12275" priority="2653" stopIfTrue="1">
      <formula>INDIRECT("E"&amp;ROW())="Cancelled"</formula>
    </cfRule>
    <cfRule type="expression" dxfId="12274" priority="2654" stopIfTrue="1">
      <formula>INDIRECT("E"&amp;ROW())="On hold"</formula>
    </cfRule>
    <cfRule type="expression" dxfId="12273" priority="2655" stopIfTrue="1">
      <formula>INDIRECT("E"&amp;ROW())="Handed Over"</formula>
    </cfRule>
    <cfRule type="expression" dxfId="12272" priority="2656" stopIfTrue="1">
      <formula>INDIRECT("E"&amp;ROW())="Fitted"</formula>
    </cfRule>
    <cfRule type="expression" dxfId="12271" priority="2657" stopIfTrue="1">
      <formula>INDIRECT("E"&amp;ROW())="Booked to fit"</formula>
    </cfRule>
    <cfRule type="expression" dxfId="12270" priority="2658" stopIfTrue="1">
      <formula>INDIRECT("E"&amp;ROW())="Delivered To Depot/Container"</formula>
    </cfRule>
    <cfRule type="expression" dxfId="12269" priority="2659" stopIfTrue="1">
      <formula>INDIRECT("E"&amp;ROW())="Called Off"</formula>
    </cfRule>
    <cfRule type="expression" dxfId="12268" priority="2660" stopIfTrue="1">
      <formula>INDIRECT("E"&amp;ROW())="Await Client Approval"</formula>
    </cfRule>
    <cfRule type="expression" dxfId="12267" priority="2661" stopIfTrue="1">
      <formula>INDIRECT("E"&amp;ROW())="SCOPE SURVEY"</formula>
    </cfRule>
    <cfRule type="expression" dxfId="12266" priority="2662" stopIfTrue="1">
      <formula>INDIRECT("E"&amp;ROW())="Priced"</formula>
    </cfRule>
    <cfRule type="expression" dxfId="12265" priority="2663" stopIfTrue="1">
      <formula>INDIRECT("E"&amp;ROW())="Sent for pricing"</formula>
    </cfRule>
    <cfRule type="expression" dxfId="12264" priority="2664" stopIfTrue="1">
      <formula>INDIRECT("E"&amp;ROW())="Await"</formula>
    </cfRule>
    <cfRule type="expression" dxfId="12263" priority="2665" stopIfTrue="1">
      <formula>INDIRECT("E"&amp;ROW())="CLEANSED"</formula>
    </cfRule>
    <cfRule type="expression" dxfId="12262" priority="2666" stopIfTrue="1">
      <formula>INDIRECT("E"&amp;ROW())="PM TO CLEANSE"</formula>
    </cfRule>
    <cfRule type="expression" dxfId="12261" priority="2667" stopIfTrue="1">
      <formula>INDIRECT("E"&amp;ROW())="Survey Received"</formula>
    </cfRule>
    <cfRule type="expression" dxfId="12260" priority="2668" stopIfTrue="1">
      <formula>INDIRECT("E"&amp;ROW())="Survey Booked"</formula>
    </cfRule>
  </conditionalFormatting>
  <conditionalFormatting sqref="A1094:I1095 I1096:I1098">
    <cfRule type="expression" dxfId="12259" priority="2616" stopIfTrue="1">
      <formula>INDIRECT("E"&amp;ROW())="Recall Required"</formula>
    </cfRule>
  </conditionalFormatting>
  <conditionalFormatting sqref="A1094:H1095">
    <cfRule type="expression" dxfId="12258" priority="2510" stopIfTrue="1">
      <formula>INDIRECT("E"&amp;ROW())="Supply Only"</formula>
    </cfRule>
    <cfRule type="expression" dxfId="12257" priority="2511" stopIfTrue="1">
      <formula>INDIRECT("E"&amp;ROW())="Part Fitted"</formula>
    </cfRule>
    <cfRule type="expression" dxfId="12256" priority="2512" stopIfTrue="1">
      <formula>INDIRECT("E"&amp;ROW())="confirmed"</formula>
    </cfRule>
    <cfRule type="expression" dxfId="12255" priority="2513" stopIfTrue="1">
      <formula>INDIRECT("E"&amp;ROW())="Duplicate"</formula>
    </cfRule>
    <cfRule type="expression" dxfId="12254" priority="2514" stopIfTrue="1">
      <formula>INDIRECT("E"&amp;ROW())="Handed Back"</formula>
    </cfRule>
    <cfRule type="expression" dxfId="12253" priority="2515" stopIfTrue="1">
      <formula>INDIRECT("E"&amp;ROW())="Refusal"</formula>
    </cfRule>
    <cfRule type="expression" dxfId="12252" priority="2516" stopIfTrue="1">
      <formula>INDIRECT("E"&amp;ROW())="No Access install"</formula>
    </cfRule>
    <cfRule type="expression" dxfId="12251" priority="2517" stopIfTrue="1">
      <formula>INDIRECT("E"&amp;ROW())="No Access survey"</formula>
    </cfRule>
    <cfRule type="expression" dxfId="12250" priority="2518" stopIfTrue="1">
      <formula>INDIRECT("E"&amp;ROW())="NWR"</formula>
    </cfRule>
    <cfRule type="expression" dxfId="12249" priority="2519" stopIfTrue="1">
      <formula>INDIRECT("E"&amp;ROW())="Cancelled"</formula>
    </cfRule>
    <cfRule type="expression" dxfId="12248" priority="2520" stopIfTrue="1">
      <formula>INDIRECT("E"&amp;ROW())="On hold"</formula>
    </cfRule>
    <cfRule type="expression" dxfId="12247" priority="2521" stopIfTrue="1">
      <formula>INDIRECT("E"&amp;ROW())="Handed Over"</formula>
    </cfRule>
    <cfRule type="expression" dxfId="12246" priority="2522" stopIfTrue="1">
      <formula>INDIRECT("E"&amp;ROW())="Fitted"</formula>
    </cfRule>
    <cfRule type="expression" dxfId="12245" priority="2523" stopIfTrue="1">
      <formula>INDIRECT("E"&amp;ROW())="Booked to fit"</formula>
    </cfRule>
    <cfRule type="expression" dxfId="12244" priority="2524" stopIfTrue="1">
      <formula>INDIRECT("E"&amp;ROW())="Delivered To Depot/Container"</formula>
    </cfRule>
    <cfRule type="expression" dxfId="12243" priority="2525" stopIfTrue="1">
      <formula>INDIRECT("E"&amp;ROW())="Called Off"</formula>
    </cfRule>
    <cfRule type="expression" dxfId="12242" priority="2526" stopIfTrue="1">
      <formula>INDIRECT("E"&amp;ROW())="Await Client Approval"</formula>
    </cfRule>
    <cfRule type="expression" dxfId="12241" priority="2527" stopIfTrue="1">
      <formula>INDIRECT("E"&amp;ROW())="SCOPE SURVEY"</formula>
    </cfRule>
    <cfRule type="expression" dxfId="12240" priority="2528" stopIfTrue="1">
      <formula>INDIRECT("E"&amp;ROW())="Priced"</formula>
    </cfRule>
    <cfRule type="expression" dxfId="12239" priority="2529" stopIfTrue="1">
      <formula>INDIRECT("E"&amp;ROW())="Sent for pricing"</formula>
    </cfRule>
    <cfRule type="expression" dxfId="12238" priority="2530" stopIfTrue="1">
      <formula>INDIRECT("E"&amp;ROW())="Await"</formula>
    </cfRule>
    <cfRule type="expression" dxfId="12237" priority="2531" stopIfTrue="1">
      <formula>INDIRECT("E"&amp;ROW())="CLEANSED"</formula>
    </cfRule>
    <cfRule type="expression" dxfId="12236" priority="2532" stopIfTrue="1">
      <formula>INDIRECT("E"&amp;ROW())="PM TO CLEANSE"</formula>
    </cfRule>
    <cfRule type="expression" dxfId="12235" priority="2533" stopIfTrue="1">
      <formula>INDIRECT("E"&amp;ROW())="Survey Received"</formula>
    </cfRule>
    <cfRule type="expression" dxfId="12234" priority="2534" stopIfTrue="1">
      <formula>INDIRECT("E"&amp;ROW())="Survey Booked"</formula>
    </cfRule>
    <cfRule type="expression" dxfId="12233" priority="2535">
      <formula>INDIRECT("D"&amp;ROW())="Yes"</formula>
    </cfRule>
  </conditionalFormatting>
  <conditionalFormatting sqref="A1105:H1105">
    <cfRule type="expression" dxfId="12232" priority="2483" stopIfTrue="1">
      <formula>INDIRECT("E"&amp;ROW())="Recall Required"</formula>
    </cfRule>
    <cfRule type="expression" dxfId="12231" priority="2484" stopIfTrue="1">
      <formula>INDIRECT("E"&amp;ROW())="Supply Only"</formula>
    </cfRule>
    <cfRule type="expression" dxfId="12230" priority="2485" stopIfTrue="1">
      <formula>INDIRECT("E"&amp;ROW())="Part Fitted"</formula>
    </cfRule>
    <cfRule type="expression" dxfId="12229" priority="2486" stopIfTrue="1">
      <formula>INDIRECT("E"&amp;ROW())="confirmed"</formula>
    </cfRule>
    <cfRule type="expression" dxfId="12228" priority="2487" stopIfTrue="1">
      <formula>INDIRECT("E"&amp;ROW())="Duplicate"</formula>
    </cfRule>
    <cfRule type="expression" dxfId="12227" priority="2488" stopIfTrue="1">
      <formula>INDIRECT("E"&amp;ROW())="Handed Back"</formula>
    </cfRule>
    <cfRule type="expression" dxfId="12226" priority="2489" stopIfTrue="1">
      <formula>INDIRECT("E"&amp;ROW())="Refusal"</formula>
    </cfRule>
    <cfRule type="expression" dxfId="12225" priority="2490" stopIfTrue="1">
      <formula>INDIRECT("E"&amp;ROW())="No Access install"</formula>
    </cfRule>
    <cfRule type="expression" dxfId="12224" priority="2491" stopIfTrue="1">
      <formula>INDIRECT("E"&amp;ROW())="No Access survey"</formula>
    </cfRule>
    <cfRule type="expression" dxfId="12223" priority="2492" stopIfTrue="1">
      <formula>INDIRECT("E"&amp;ROW())="NWR"</formula>
    </cfRule>
    <cfRule type="expression" dxfId="12222" priority="2493" stopIfTrue="1">
      <formula>INDIRECT("E"&amp;ROW())="Cancelled"</formula>
    </cfRule>
    <cfRule type="expression" dxfId="12221" priority="2494" stopIfTrue="1">
      <formula>INDIRECT("E"&amp;ROW())="On hold"</formula>
    </cfRule>
    <cfRule type="expression" dxfId="12220" priority="2495" stopIfTrue="1">
      <formula>INDIRECT("E"&amp;ROW())="Handed Over"</formula>
    </cfRule>
    <cfRule type="expression" dxfId="12219" priority="2496" stopIfTrue="1">
      <formula>INDIRECT("E"&amp;ROW())="Fitted"</formula>
    </cfRule>
    <cfRule type="expression" dxfId="12218" priority="2497" stopIfTrue="1">
      <formula>INDIRECT("E"&amp;ROW())="Booked to fit"</formula>
    </cfRule>
    <cfRule type="expression" dxfId="12217" priority="2498" stopIfTrue="1">
      <formula>INDIRECT("E"&amp;ROW())="Delivered To Depot/Container"</formula>
    </cfRule>
    <cfRule type="expression" dxfId="12216" priority="2499" stopIfTrue="1">
      <formula>INDIRECT("E"&amp;ROW())="Called Off"</formula>
    </cfRule>
    <cfRule type="expression" dxfId="12215" priority="2500" stopIfTrue="1">
      <formula>INDIRECT("E"&amp;ROW())="Await Client Approval"</formula>
    </cfRule>
    <cfRule type="expression" dxfId="12214" priority="2501" stopIfTrue="1">
      <formula>INDIRECT("E"&amp;ROW())="SCOPE SURVEY"</formula>
    </cfRule>
    <cfRule type="expression" dxfId="12213" priority="2502" stopIfTrue="1">
      <formula>INDIRECT("E"&amp;ROW())="Priced"</formula>
    </cfRule>
    <cfRule type="expression" dxfId="12212" priority="2503" stopIfTrue="1">
      <formula>INDIRECT("E"&amp;ROW())="Sent for pricing"</formula>
    </cfRule>
    <cfRule type="expression" dxfId="12211" priority="2504" stopIfTrue="1">
      <formula>INDIRECT("E"&amp;ROW())="Await"</formula>
    </cfRule>
    <cfRule type="expression" dxfId="12210" priority="2505" stopIfTrue="1">
      <formula>INDIRECT("E"&amp;ROW())="CLEANSED"</formula>
    </cfRule>
    <cfRule type="expression" dxfId="12209" priority="2506" stopIfTrue="1">
      <formula>INDIRECT("E"&amp;ROW())="PM TO CLEANSE"</formula>
    </cfRule>
    <cfRule type="expression" dxfId="12208" priority="2507" stopIfTrue="1">
      <formula>INDIRECT("E"&amp;ROW())="Survey Received"</formula>
    </cfRule>
    <cfRule type="expression" dxfId="12207" priority="2508" stopIfTrue="1">
      <formula>INDIRECT("E"&amp;ROW())="Survey Booked"</formula>
    </cfRule>
  </conditionalFormatting>
  <conditionalFormatting sqref="A1105:I1105">
    <cfRule type="expression" dxfId="12206" priority="2509">
      <formula>INDIRECT("D"&amp;ROW())="Yes"</formula>
    </cfRule>
  </conditionalFormatting>
  <conditionalFormatting sqref="E1105">
    <cfRule type="expression" dxfId="12205" priority="2404">
      <formula>INDIRECT("D"&amp;ROW())="Yes"</formula>
    </cfRule>
    <cfRule type="expression" dxfId="12204" priority="2405" stopIfTrue="1">
      <formula>INDIRECT("E"&amp;ROW())="Recall Required"</formula>
    </cfRule>
    <cfRule type="expression" dxfId="12203" priority="2406" stopIfTrue="1">
      <formula>INDIRECT("E"&amp;ROW())="Supply Only"</formula>
    </cfRule>
    <cfRule type="expression" dxfId="12202" priority="2407" stopIfTrue="1">
      <formula>INDIRECT("E"&amp;ROW())="Part Fitted"</formula>
    </cfRule>
    <cfRule type="expression" dxfId="12201" priority="2408" stopIfTrue="1">
      <formula>INDIRECT("E"&amp;ROW())="confirmed"</formula>
    </cfRule>
    <cfRule type="expression" dxfId="12200" priority="2409" stopIfTrue="1">
      <formula>INDIRECT("E"&amp;ROW())="Duplicate"</formula>
    </cfRule>
    <cfRule type="expression" dxfId="12199" priority="2410" stopIfTrue="1">
      <formula>INDIRECT("E"&amp;ROW())="Handed Back"</formula>
    </cfRule>
    <cfRule type="expression" dxfId="12198" priority="2411" stopIfTrue="1">
      <formula>INDIRECT("E"&amp;ROW())="Refusal"</formula>
    </cfRule>
    <cfRule type="expression" dxfId="12197" priority="2412" stopIfTrue="1">
      <formula>INDIRECT("E"&amp;ROW())="No Access install"</formula>
    </cfRule>
    <cfRule type="expression" dxfId="12196" priority="2413" stopIfTrue="1">
      <formula>INDIRECT("E"&amp;ROW())="No Access survey"</formula>
    </cfRule>
    <cfRule type="expression" dxfId="12195" priority="2414" stopIfTrue="1">
      <formula>INDIRECT("E"&amp;ROW())="NWR"</formula>
    </cfRule>
    <cfRule type="expression" dxfId="12194" priority="2415" stopIfTrue="1">
      <formula>INDIRECT("E"&amp;ROW())="Cancelled"</formula>
    </cfRule>
    <cfRule type="expression" dxfId="12193" priority="2416" stopIfTrue="1">
      <formula>INDIRECT("E"&amp;ROW())="On hold"</formula>
    </cfRule>
    <cfRule type="expression" dxfId="12192" priority="2417" stopIfTrue="1">
      <formula>INDIRECT("E"&amp;ROW())="Handed Over"</formula>
    </cfRule>
    <cfRule type="expression" dxfId="12191" priority="2418" stopIfTrue="1">
      <formula>INDIRECT("E"&amp;ROW())="Fitted"</formula>
    </cfRule>
    <cfRule type="expression" dxfId="12190" priority="2419" stopIfTrue="1">
      <formula>INDIRECT("E"&amp;ROW())="Booked to fit"</formula>
    </cfRule>
    <cfRule type="expression" dxfId="12189" priority="2420" stopIfTrue="1">
      <formula>INDIRECT("E"&amp;ROW())="Delivered To Depot/Container"</formula>
    </cfRule>
    <cfRule type="expression" dxfId="12188" priority="2421" stopIfTrue="1">
      <formula>INDIRECT("E"&amp;ROW())="Called Off"</formula>
    </cfRule>
    <cfRule type="expression" dxfId="12187" priority="2422" stopIfTrue="1">
      <formula>INDIRECT("E"&amp;ROW())="Await Client Approval"</formula>
    </cfRule>
    <cfRule type="expression" dxfId="12186" priority="2423" stopIfTrue="1">
      <formula>INDIRECT("E"&amp;ROW())="SCOPE SURVEY"</formula>
    </cfRule>
    <cfRule type="expression" dxfId="12185" priority="2424" stopIfTrue="1">
      <formula>INDIRECT("E"&amp;ROW())="Priced"</formula>
    </cfRule>
    <cfRule type="expression" dxfId="12184" priority="2425" stopIfTrue="1">
      <formula>INDIRECT("E"&amp;ROW())="Sent for pricing"</formula>
    </cfRule>
    <cfRule type="expression" dxfId="12183" priority="2426" stopIfTrue="1">
      <formula>INDIRECT("E"&amp;ROW())="Await"</formula>
    </cfRule>
    <cfRule type="expression" dxfId="12182" priority="2427" stopIfTrue="1">
      <formula>INDIRECT("E"&amp;ROW())="CLEANSED"</formula>
    </cfRule>
    <cfRule type="expression" dxfId="12181" priority="2428" stopIfTrue="1">
      <formula>INDIRECT("E"&amp;ROW())="PM TO CLEANSE"</formula>
    </cfRule>
    <cfRule type="expression" dxfId="12180" priority="2429" stopIfTrue="1">
      <formula>INDIRECT("E"&amp;ROW())="Survey Received"</formula>
    </cfRule>
    <cfRule type="expression" dxfId="12179" priority="2430" stopIfTrue="1">
      <formula>INDIRECT("E"&amp;ROW())="Survey Booked"</formula>
    </cfRule>
  </conditionalFormatting>
  <conditionalFormatting sqref="I1105">
    <cfRule type="expression" dxfId="12178" priority="2431" stopIfTrue="1">
      <formula>INDIRECT("E"&amp;ROW())="Recall Required"</formula>
    </cfRule>
    <cfRule type="expression" dxfId="12177" priority="2432" stopIfTrue="1">
      <formula>INDIRECT("E"&amp;ROW())="Supply Only"</formula>
    </cfRule>
    <cfRule type="expression" dxfId="12176" priority="2433" stopIfTrue="1">
      <formula>INDIRECT("E"&amp;ROW())="Part Fitted"</formula>
    </cfRule>
    <cfRule type="expression" dxfId="12175" priority="2434" stopIfTrue="1">
      <formula>INDIRECT("E"&amp;ROW())="confirmed"</formula>
    </cfRule>
    <cfRule type="expression" dxfId="12174" priority="2435" stopIfTrue="1">
      <formula>INDIRECT("E"&amp;ROW())="Duplicate"</formula>
    </cfRule>
    <cfRule type="expression" dxfId="12173" priority="2436" stopIfTrue="1">
      <formula>INDIRECT("E"&amp;ROW())="Handed Back"</formula>
    </cfRule>
    <cfRule type="expression" dxfId="12172" priority="2437" stopIfTrue="1">
      <formula>INDIRECT("E"&amp;ROW())="Refusal"</formula>
    </cfRule>
    <cfRule type="expression" dxfId="12171" priority="2438" stopIfTrue="1">
      <formula>INDIRECT("E"&amp;ROW())="No Access install"</formula>
    </cfRule>
    <cfRule type="expression" dxfId="12170" priority="2439" stopIfTrue="1">
      <formula>INDIRECT("E"&amp;ROW())="No Access survey"</formula>
    </cfRule>
    <cfRule type="expression" dxfId="12169" priority="2440" stopIfTrue="1">
      <formula>INDIRECT("E"&amp;ROW())="NWR"</formula>
    </cfRule>
    <cfRule type="expression" dxfId="12168" priority="2441" stopIfTrue="1">
      <formula>INDIRECT("E"&amp;ROW())="Cancelled"</formula>
    </cfRule>
    <cfRule type="expression" dxfId="12167" priority="2442" stopIfTrue="1">
      <formula>INDIRECT("E"&amp;ROW())="On hold"</formula>
    </cfRule>
    <cfRule type="expression" dxfId="12166" priority="2443" stopIfTrue="1">
      <formula>INDIRECT("E"&amp;ROW())="Handed Over"</formula>
    </cfRule>
    <cfRule type="expression" dxfId="12165" priority="2444" stopIfTrue="1">
      <formula>INDIRECT("E"&amp;ROW())="Fitted"</formula>
    </cfRule>
    <cfRule type="expression" dxfId="12164" priority="2445" stopIfTrue="1">
      <formula>INDIRECT("E"&amp;ROW())="Booked to fit"</formula>
    </cfRule>
    <cfRule type="expression" dxfId="12163" priority="2446" stopIfTrue="1">
      <formula>INDIRECT("E"&amp;ROW())="Delivered To Depot/Container"</formula>
    </cfRule>
    <cfRule type="expression" dxfId="12162" priority="2447" stopIfTrue="1">
      <formula>INDIRECT("E"&amp;ROW())="Called Off"</formula>
    </cfRule>
    <cfRule type="expression" dxfId="12161" priority="2448" stopIfTrue="1">
      <formula>INDIRECT("E"&amp;ROW())="Await Client Approval"</formula>
    </cfRule>
    <cfRule type="expression" dxfId="12160" priority="2449" stopIfTrue="1">
      <formula>INDIRECT("E"&amp;ROW())="SCOPE SURVEY"</formula>
    </cfRule>
    <cfRule type="expression" dxfId="12159" priority="2450" stopIfTrue="1">
      <formula>INDIRECT("E"&amp;ROW())="Priced"</formula>
    </cfRule>
    <cfRule type="expression" dxfId="12158" priority="2451" stopIfTrue="1">
      <formula>INDIRECT("E"&amp;ROW())="Sent for pricing"</formula>
    </cfRule>
    <cfRule type="expression" dxfId="12157" priority="2452" stopIfTrue="1">
      <formula>INDIRECT("E"&amp;ROW())="Await"</formula>
    </cfRule>
    <cfRule type="expression" dxfId="12156" priority="2453" stopIfTrue="1">
      <formula>INDIRECT("E"&amp;ROW())="CLEANSED"</formula>
    </cfRule>
    <cfRule type="expression" dxfId="12155" priority="2454" stopIfTrue="1">
      <formula>INDIRECT("E"&amp;ROW())="PM TO CLEANSE"</formula>
    </cfRule>
    <cfRule type="expression" dxfId="12154" priority="2455" stopIfTrue="1">
      <formula>INDIRECT("E"&amp;ROW())="Survey Received"</formula>
    </cfRule>
    <cfRule type="expression" dxfId="12153" priority="2456" stopIfTrue="1">
      <formula>INDIRECT("E"&amp;ROW())="Survey Booked"</formula>
    </cfRule>
    <cfRule type="expression" dxfId="12152" priority="2457" stopIfTrue="1">
      <formula>INDIRECT("E"&amp;ROW())="Recall Required"</formula>
    </cfRule>
    <cfRule type="expression" dxfId="12151" priority="2458" stopIfTrue="1">
      <formula>INDIRECT("E"&amp;ROW())="Supply Only"</formula>
    </cfRule>
    <cfRule type="expression" dxfId="12150" priority="2459" stopIfTrue="1">
      <formula>INDIRECT("E"&amp;ROW())="Part Fitted"</formula>
    </cfRule>
    <cfRule type="expression" dxfId="12149" priority="2460" stopIfTrue="1">
      <formula>INDIRECT("E"&amp;ROW())="confirmed"</formula>
    </cfRule>
    <cfRule type="expression" dxfId="12148" priority="2461" stopIfTrue="1">
      <formula>INDIRECT("E"&amp;ROW())="Duplicate"</formula>
    </cfRule>
    <cfRule type="expression" dxfId="12147" priority="2462" stopIfTrue="1">
      <formula>INDIRECT("E"&amp;ROW())="Handed Back"</formula>
    </cfRule>
    <cfRule type="expression" dxfId="12146" priority="2463" stopIfTrue="1">
      <formula>INDIRECT("E"&amp;ROW())="Refusal"</formula>
    </cfRule>
    <cfRule type="expression" dxfId="12145" priority="2464" stopIfTrue="1">
      <formula>INDIRECT("E"&amp;ROW())="No Access install"</formula>
    </cfRule>
    <cfRule type="expression" dxfId="12144" priority="2465" stopIfTrue="1">
      <formula>INDIRECT("E"&amp;ROW())="No Access survey"</formula>
    </cfRule>
    <cfRule type="expression" dxfId="12143" priority="2466" stopIfTrue="1">
      <formula>INDIRECT("E"&amp;ROW())="NWR"</formula>
    </cfRule>
    <cfRule type="expression" dxfId="12142" priority="2467" stopIfTrue="1">
      <formula>INDIRECT("E"&amp;ROW())="Cancelled"</formula>
    </cfRule>
    <cfRule type="expression" dxfId="12141" priority="2468" stopIfTrue="1">
      <formula>INDIRECT("E"&amp;ROW())="On hold"</formula>
    </cfRule>
    <cfRule type="expression" dxfId="12140" priority="2469" stopIfTrue="1">
      <formula>INDIRECT("E"&amp;ROW())="Handed Over"</formula>
    </cfRule>
    <cfRule type="expression" dxfId="12139" priority="2470" stopIfTrue="1">
      <formula>INDIRECT("E"&amp;ROW())="Fitted"</formula>
    </cfRule>
    <cfRule type="expression" dxfId="12138" priority="2471" stopIfTrue="1">
      <formula>INDIRECT("E"&amp;ROW())="Booked to fit"</formula>
    </cfRule>
    <cfRule type="expression" dxfId="12137" priority="2472" stopIfTrue="1">
      <formula>INDIRECT("E"&amp;ROW())="Delivered To Depot/Container"</formula>
    </cfRule>
    <cfRule type="expression" dxfId="12136" priority="2473" stopIfTrue="1">
      <formula>INDIRECT("E"&amp;ROW())="Called Off"</formula>
    </cfRule>
    <cfRule type="expression" dxfId="12135" priority="2474" stopIfTrue="1">
      <formula>INDIRECT("E"&amp;ROW())="Await Client Approval"</formula>
    </cfRule>
    <cfRule type="expression" dxfId="12134" priority="2475" stopIfTrue="1">
      <formula>INDIRECT("E"&amp;ROW())="SCOPE SURVEY"</formula>
    </cfRule>
    <cfRule type="expression" dxfId="12133" priority="2476" stopIfTrue="1">
      <formula>INDIRECT("E"&amp;ROW())="Priced"</formula>
    </cfRule>
    <cfRule type="expression" dxfId="12132" priority="2477" stopIfTrue="1">
      <formula>INDIRECT("E"&amp;ROW())="Sent for pricing"</formula>
    </cfRule>
    <cfRule type="expression" dxfId="12131" priority="2478" stopIfTrue="1">
      <formula>INDIRECT("E"&amp;ROW())="Await"</formula>
    </cfRule>
    <cfRule type="expression" dxfId="12130" priority="2479" stopIfTrue="1">
      <formula>INDIRECT("E"&amp;ROW())="CLEANSED"</formula>
    </cfRule>
    <cfRule type="expression" dxfId="12129" priority="2480" stopIfTrue="1">
      <formula>INDIRECT("E"&amp;ROW())="PM TO CLEANSE"</formula>
    </cfRule>
    <cfRule type="expression" dxfId="12128" priority="2481" stopIfTrue="1">
      <formula>INDIRECT("E"&amp;ROW())="Survey Received"</formula>
    </cfRule>
    <cfRule type="expression" dxfId="12127" priority="2482" stopIfTrue="1">
      <formula>INDIRECT("E"&amp;ROW())="Survey Booked"</formula>
    </cfRule>
  </conditionalFormatting>
  <conditionalFormatting sqref="A989:H989">
    <cfRule type="expression" dxfId="12126" priority="2243">
      <formula>INDIRECT("D"&amp;ROW())="Yes"</formula>
    </cfRule>
  </conditionalFormatting>
  <conditionalFormatting sqref="A989:H989">
    <cfRule type="expression" dxfId="12125" priority="2219" stopIfTrue="1">
      <formula>INDIRECT("E"&amp;ROW())="Part Fitted"</formula>
    </cfRule>
  </conditionalFormatting>
  <conditionalFormatting sqref="A989:H989">
    <cfRule type="expression" dxfId="12124" priority="2218" stopIfTrue="1">
      <formula>INDIRECT("E"&amp;ROW())="Supply Only"</formula>
    </cfRule>
    <cfRule type="expression" dxfId="12123" priority="2220" stopIfTrue="1">
      <formula>INDIRECT("E"&amp;ROW())="confirmed"</formula>
    </cfRule>
    <cfRule type="expression" dxfId="12122" priority="2221" stopIfTrue="1">
      <formula>INDIRECT("E"&amp;ROW())="Duplicate"</formula>
    </cfRule>
    <cfRule type="expression" dxfId="12121" priority="2222" stopIfTrue="1">
      <formula>INDIRECT("E"&amp;ROW())="Handed Back"</formula>
    </cfRule>
    <cfRule type="expression" dxfId="12120" priority="2223" stopIfTrue="1">
      <formula>INDIRECT("E"&amp;ROW())="Refusal"</formula>
    </cfRule>
    <cfRule type="expression" dxfId="12119" priority="2224" stopIfTrue="1">
      <formula>INDIRECT("E"&amp;ROW())="No Access install"</formula>
    </cfRule>
    <cfRule type="expression" dxfId="12118" priority="2225" stopIfTrue="1">
      <formula>INDIRECT("E"&amp;ROW())="No Access survey"</formula>
    </cfRule>
    <cfRule type="expression" dxfId="12117" priority="2226" stopIfTrue="1">
      <formula>INDIRECT("E"&amp;ROW())="NWR"</formula>
    </cfRule>
    <cfRule type="expression" dxfId="12116" priority="2227" stopIfTrue="1">
      <formula>INDIRECT("E"&amp;ROW())="Cancelled"</formula>
    </cfRule>
    <cfRule type="expression" dxfId="12115" priority="2228" stopIfTrue="1">
      <formula>INDIRECT("E"&amp;ROW())="On hold"</formula>
    </cfRule>
    <cfRule type="expression" dxfId="12114" priority="2229" stopIfTrue="1">
      <formula>INDIRECT("E"&amp;ROW())="Handed Over"</formula>
    </cfRule>
    <cfRule type="expression" dxfId="12113" priority="2230" stopIfTrue="1">
      <formula>INDIRECT("E"&amp;ROW())="Fitted"</formula>
    </cfRule>
    <cfRule type="expression" dxfId="12112" priority="2231" stopIfTrue="1">
      <formula>INDIRECT("E"&amp;ROW())="Booked to fit"</formula>
    </cfRule>
    <cfRule type="expression" dxfId="12111" priority="2232" stopIfTrue="1">
      <formula>INDIRECT("E"&amp;ROW())="Delivered To Depot/Container"</formula>
    </cfRule>
    <cfRule type="expression" dxfId="12110" priority="2233" stopIfTrue="1">
      <formula>INDIRECT("E"&amp;ROW())="Called Off"</formula>
    </cfRule>
    <cfRule type="expression" dxfId="12109" priority="2234" stopIfTrue="1">
      <formula>INDIRECT("E"&amp;ROW())="Await Client Approval"</formula>
    </cfRule>
    <cfRule type="expression" dxfId="12108" priority="2235" stopIfTrue="1">
      <formula>INDIRECT("E"&amp;ROW())="SCOPE SURVEY"</formula>
    </cfRule>
    <cfRule type="expression" dxfId="12107" priority="2236" stopIfTrue="1">
      <formula>INDIRECT("E"&amp;ROW())="Priced"</formula>
    </cfRule>
    <cfRule type="expression" dxfId="12106" priority="2237" stopIfTrue="1">
      <formula>INDIRECT("E"&amp;ROW())="Sent for pricing"</formula>
    </cfRule>
    <cfRule type="expression" dxfId="12105" priority="2238" stopIfTrue="1">
      <formula>INDIRECT("E"&amp;ROW())="Await"</formula>
    </cfRule>
    <cfRule type="expression" dxfId="12104" priority="2239" stopIfTrue="1">
      <formula>INDIRECT("E"&amp;ROW())="CLEANSED"</formula>
    </cfRule>
    <cfRule type="expression" dxfId="12103" priority="2240" stopIfTrue="1">
      <formula>INDIRECT("E"&amp;ROW())="PM TO CLEANSE"</formula>
    </cfRule>
    <cfRule type="expression" dxfId="12102" priority="2241" stopIfTrue="1">
      <formula>INDIRECT("E"&amp;ROW())="Survey Received"</formula>
    </cfRule>
    <cfRule type="expression" dxfId="12101" priority="2242" stopIfTrue="1">
      <formula>INDIRECT("E"&amp;ROW())="Survey Booked"</formula>
    </cfRule>
  </conditionalFormatting>
  <conditionalFormatting sqref="A989:I989">
    <cfRule type="expression" dxfId="12100" priority="2191" stopIfTrue="1">
      <formula>INDIRECT("E"&amp;ROW())="Recall Required"</formula>
    </cfRule>
  </conditionalFormatting>
  <conditionalFormatting sqref="I989">
    <cfRule type="expression" dxfId="12099" priority="2217">
      <formula>INDIRECT("D"&amp;ROW())="Yes"</formula>
    </cfRule>
  </conditionalFormatting>
  <conditionalFormatting sqref="I989">
    <cfRule type="expression" dxfId="12098" priority="2166" stopIfTrue="1">
      <formula>INDIRECT("E"&amp;ROW())="Supply Only"</formula>
    </cfRule>
    <cfRule type="expression" dxfId="12097" priority="2167" stopIfTrue="1">
      <formula>INDIRECT("E"&amp;ROW())="Part Fitted"</formula>
    </cfRule>
    <cfRule type="expression" dxfId="12096" priority="2168" stopIfTrue="1">
      <formula>INDIRECT("E"&amp;ROW())="confirmed"</formula>
    </cfRule>
    <cfRule type="expression" dxfId="12095" priority="2169" stopIfTrue="1">
      <formula>INDIRECT("E"&amp;ROW())="Duplicate"</formula>
    </cfRule>
    <cfRule type="expression" dxfId="12094" priority="2170" stopIfTrue="1">
      <formula>INDIRECT("E"&amp;ROW())="Handed Back"</formula>
    </cfRule>
    <cfRule type="expression" dxfId="12093" priority="2171" stopIfTrue="1">
      <formula>INDIRECT("E"&amp;ROW())="Refusal"</formula>
    </cfRule>
    <cfRule type="expression" dxfId="12092" priority="2172" stopIfTrue="1">
      <formula>INDIRECT("E"&amp;ROW())="No Access install"</formula>
    </cfRule>
    <cfRule type="expression" dxfId="12091" priority="2173" stopIfTrue="1">
      <formula>INDIRECT("E"&amp;ROW())="No Access survey"</formula>
    </cfRule>
    <cfRule type="expression" dxfId="12090" priority="2174" stopIfTrue="1">
      <formula>INDIRECT("E"&amp;ROW())="NWR"</formula>
    </cfRule>
    <cfRule type="expression" dxfId="12089" priority="2175" stopIfTrue="1">
      <formula>INDIRECT("E"&amp;ROW())="Cancelled"</formula>
    </cfRule>
    <cfRule type="expression" dxfId="12088" priority="2176" stopIfTrue="1">
      <formula>INDIRECT("E"&amp;ROW())="On hold"</formula>
    </cfRule>
    <cfRule type="expression" dxfId="12087" priority="2177" stopIfTrue="1">
      <formula>INDIRECT("E"&amp;ROW())="Handed Over"</formula>
    </cfRule>
    <cfRule type="expression" dxfId="12086" priority="2178" stopIfTrue="1">
      <formula>INDIRECT("E"&amp;ROW())="Fitted"</formula>
    </cfRule>
    <cfRule type="expression" dxfId="12085" priority="2179" stopIfTrue="1">
      <formula>INDIRECT("E"&amp;ROW())="Booked to fit"</formula>
    </cfRule>
    <cfRule type="expression" dxfId="12084" priority="2180" stopIfTrue="1">
      <formula>INDIRECT("E"&amp;ROW())="Delivered To Depot/Container"</formula>
    </cfRule>
    <cfRule type="expression" dxfId="12083" priority="2181" stopIfTrue="1">
      <formula>INDIRECT("E"&amp;ROW())="Called Off"</formula>
    </cfRule>
    <cfRule type="expression" dxfId="12082" priority="2182" stopIfTrue="1">
      <formula>INDIRECT("E"&amp;ROW())="Await Client Approval"</formula>
    </cfRule>
    <cfRule type="expression" dxfId="12081" priority="2183" stopIfTrue="1">
      <formula>INDIRECT("E"&amp;ROW())="SCOPE SURVEY"</formula>
    </cfRule>
    <cfRule type="expression" dxfId="12080" priority="2184" stopIfTrue="1">
      <formula>INDIRECT("E"&amp;ROW())="Priced"</formula>
    </cfRule>
    <cfRule type="expression" dxfId="12079" priority="2185" stopIfTrue="1">
      <formula>INDIRECT("E"&amp;ROW())="Sent for pricing"</formula>
    </cfRule>
    <cfRule type="expression" dxfId="12078" priority="2186" stopIfTrue="1">
      <formula>INDIRECT("E"&amp;ROW())="Await"</formula>
    </cfRule>
    <cfRule type="expression" dxfId="12077" priority="2187" stopIfTrue="1">
      <formula>INDIRECT("E"&amp;ROW())="CLEANSED"</formula>
    </cfRule>
    <cfRule type="expression" dxfId="12076" priority="2188" stopIfTrue="1">
      <formula>INDIRECT("E"&amp;ROW())="PM TO CLEANSE"</formula>
    </cfRule>
    <cfRule type="expression" dxfId="12075" priority="2189" stopIfTrue="1">
      <formula>INDIRECT("E"&amp;ROW())="Survey Received"</formula>
    </cfRule>
    <cfRule type="expression" dxfId="12074" priority="2190" stopIfTrue="1">
      <formula>INDIRECT("E"&amp;ROW())="Survey Booked"</formula>
    </cfRule>
    <cfRule type="expression" dxfId="12073" priority="2192" stopIfTrue="1">
      <formula>INDIRECT("E"&amp;ROW())="Supply Only"</formula>
    </cfRule>
    <cfRule type="expression" dxfId="12072" priority="2193" stopIfTrue="1">
      <formula>INDIRECT("E"&amp;ROW())="Part Fitted"</formula>
    </cfRule>
    <cfRule type="expression" dxfId="12071" priority="2194" stopIfTrue="1">
      <formula>INDIRECT("E"&amp;ROW())="confirmed"</formula>
    </cfRule>
    <cfRule type="expression" dxfId="12070" priority="2195" stopIfTrue="1">
      <formula>INDIRECT("E"&amp;ROW())="Duplicate"</formula>
    </cfRule>
    <cfRule type="expression" dxfId="12069" priority="2196" stopIfTrue="1">
      <formula>INDIRECT("E"&amp;ROW())="Handed Back"</formula>
    </cfRule>
    <cfRule type="expression" dxfId="12068" priority="2197" stopIfTrue="1">
      <formula>INDIRECT("E"&amp;ROW())="Refusal"</formula>
    </cfRule>
    <cfRule type="expression" dxfId="12067" priority="2198" stopIfTrue="1">
      <formula>INDIRECT("E"&amp;ROW())="No Access install"</formula>
    </cfRule>
    <cfRule type="expression" dxfId="12066" priority="2199" stopIfTrue="1">
      <formula>INDIRECT("E"&amp;ROW())="No Access survey"</formula>
    </cfRule>
    <cfRule type="expression" dxfId="12065" priority="2200" stopIfTrue="1">
      <formula>INDIRECT("E"&amp;ROW())="NWR"</formula>
    </cfRule>
    <cfRule type="expression" dxfId="12064" priority="2201" stopIfTrue="1">
      <formula>INDIRECT("E"&amp;ROW())="Cancelled"</formula>
    </cfRule>
    <cfRule type="expression" dxfId="12063" priority="2202" stopIfTrue="1">
      <formula>INDIRECT("E"&amp;ROW())="On hold"</formula>
    </cfRule>
    <cfRule type="expression" dxfId="12062" priority="2203" stopIfTrue="1">
      <formula>INDIRECT("E"&amp;ROW())="Handed Over"</formula>
    </cfRule>
    <cfRule type="expression" dxfId="12061" priority="2204" stopIfTrue="1">
      <formula>INDIRECT("E"&amp;ROW())="Fitted"</formula>
    </cfRule>
    <cfRule type="expression" dxfId="12060" priority="2205" stopIfTrue="1">
      <formula>INDIRECT("E"&amp;ROW())="Booked to fit"</formula>
    </cfRule>
    <cfRule type="expression" dxfId="12059" priority="2206" stopIfTrue="1">
      <formula>INDIRECT("E"&amp;ROW())="Delivered To Depot/Container"</formula>
    </cfRule>
    <cfRule type="expression" dxfId="12058" priority="2207" stopIfTrue="1">
      <formula>INDIRECT("E"&amp;ROW())="Called Off"</formula>
    </cfRule>
    <cfRule type="expression" dxfId="12057" priority="2208" stopIfTrue="1">
      <formula>INDIRECT("E"&amp;ROW())="Await Client Approval"</formula>
    </cfRule>
    <cfRule type="expression" dxfId="12056" priority="2209" stopIfTrue="1">
      <formula>INDIRECT("E"&amp;ROW())="SCOPE SURVEY"</formula>
    </cfRule>
    <cfRule type="expression" dxfId="12055" priority="2210" stopIfTrue="1">
      <formula>INDIRECT("E"&amp;ROW())="Priced"</formula>
    </cfRule>
    <cfRule type="expression" dxfId="12054" priority="2211" stopIfTrue="1">
      <formula>INDIRECT("E"&amp;ROW())="Sent for pricing"</formula>
    </cfRule>
    <cfRule type="expression" dxfId="12053" priority="2212" stopIfTrue="1">
      <formula>INDIRECT("E"&amp;ROW())="Await"</formula>
    </cfRule>
    <cfRule type="expression" dxfId="12052" priority="2213" stopIfTrue="1">
      <formula>INDIRECT("E"&amp;ROW())="CLEANSED"</formula>
    </cfRule>
    <cfRule type="expression" dxfId="12051" priority="2214" stopIfTrue="1">
      <formula>INDIRECT("E"&amp;ROW())="PM TO CLEANSE"</formula>
    </cfRule>
    <cfRule type="expression" dxfId="12050" priority="2215" stopIfTrue="1">
      <formula>INDIRECT("E"&amp;ROW())="Survey Received"</formula>
    </cfRule>
    <cfRule type="expression" dxfId="12049" priority="2216" stopIfTrue="1">
      <formula>INDIRECT("E"&amp;ROW())="Survey Booked"</formula>
    </cfRule>
  </conditionalFormatting>
  <conditionalFormatting sqref="I989">
    <cfRule type="expression" dxfId="12048" priority="2165" stopIfTrue="1">
      <formula>INDIRECT("E"&amp;ROW())="Recall Required"</formula>
    </cfRule>
  </conditionalFormatting>
  <conditionalFormatting sqref="I989">
    <cfRule type="expression" dxfId="12047" priority="2164">
      <formula>INDIRECT("D"&amp;ROW())="Yes"</formula>
    </cfRule>
  </conditionalFormatting>
  <conditionalFormatting sqref="A1025:I1030">
    <cfRule type="expression" dxfId="12046" priority="2083">
      <formula>INDIRECT("D"&amp;ROW())="Yes"</formula>
    </cfRule>
  </conditionalFormatting>
  <conditionalFormatting sqref="A1025:I1030">
    <cfRule type="expression" dxfId="12045" priority="2084" stopIfTrue="1">
      <formula>INDIRECT("E"&amp;ROW())="Recall Required"</formula>
    </cfRule>
  </conditionalFormatting>
  <conditionalFormatting sqref="A1025:I1030">
    <cfRule type="expression" dxfId="12044" priority="2085" stopIfTrue="1">
      <formula>INDIRECT("E"&amp;ROW())="Supply Only"</formula>
    </cfRule>
    <cfRule type="expression" dxfId="12043" priority="2086" stopIfTrue="1">
      <formula>INDIRECT("E"&amp;ROW())="Part Fitted"</formula>
    </cfRule>
    <cfRule type="expression" dxfId="12042" priority="2087" stopIfTrue="1">
      <formula>INDIRECT("E"&amp;ROW())="confirmed"</formula>
    </cfRule>
    <cfRule type="expression" dxfId="12041" priority="2088" stopIfTrue="1">
      <formula>INDIRECT("E"&amp;ROW())="Duplicate"</formula>
    </cfRule>
    <cfRule type="expression" dxfId="12040" priority="2089" stopIfTrue="1">
      <formula>INDIRECT("E"&amp;ROW())="Handed Back"</formula>
    </cfRule>
    <cfRule type="expression" dxfId="12039" priority="2090" stopIfTrue="1">
      <formula>INDIRECT("E"&amp;ROW())="Refusal"</formula>
    </cfRule>
    <cfRule type="expression" dxfId="12038" priority="2091" stopIfTrue="1">
      <formula>INDIRECT("E"&amp;ROW())="No Access install"</formula>
    </cfRule>
    <cfRule type="expression" dxfId="12037" priority="2092" stopIfTrue="1">
      <formula>INDIRECT("E"&amp;ROW())="No Access survey"</formula>
    </cfRule>
    <cfRule type="expression" dxfId="12036" priority="2093" stopIfTrue="1">
      <formula>INDIRECT("E"&amp;ROW())="NWR"</formula>
    </cfRule>
    <cfRule type="expression" dxfId="12035" priority="2094" stopIfTrue="1">
      <formula>INDIRECT("E"&amp;ROW())="Cancelled"</formula>
    </cfRule>
    <cfRule type="expression" dxfId="12034" priority="2095" stopIfTrue="1">
      <formula>INDIRECT("E"&amp;ROW())="On hold"</formula>
    </cfRule>
    <cfRule type="expression" dxfId="12033" priority="2096" stopIfTrue="1">
      <formula>INDIRECT("E"&amp;ROW())="Handed Over"</formula>
    </cfRule>
    <cfRule type="expression" dxfId="12032" priority="2097" stopIfTrue="1">
      <formula>INDIRECT("E"&amp;ROW())="Fitted"</formula>
    </cfRule>
    <cfRule type="expression" dxfId="12031" priority="2098" stopIfTrue="1">
      <formula>INDIRECT("E"&amp;ROW())="Booked to fit"</formula>
    </cfRule>
    <cfRule type="expression" dxfId="12030" priority="2099" stopIfTrue="1">
      <formula>INDIRECT("E"&amp;ROW())="Delivered To Depot/Container"</formula>
    </cfRule>
    <cfRule type="expression" dxfId="12029" priority="2100" stopIfTrue="1">
      <formula>INDIRECT("E"&amp;ROW())="Called Off"</formula>
    </cfRule>
    <cfRule type="expression" dxfId="12028" priority="2101" stopIfTrue="1">
      <formula>INDIRECT("E"&amp;ROW())="Await Client Approval"</formula>
    </cfRule>
    <cfRule type="expression" dxfId="12027" priority="2102" stopIfTrue="1">
      <formula>INDIRECT("E"&amp;ROW())="SCOPE SURVEY"</formula>
    </cfRule>
    <cfRule type="expression" dxfId="12026" priority="2103" stopIfTrue="1">
      <formula>INDIRECT("E"&amp;ROW())="Priced"</formula>
    </cfRule>
    <cfRule type="expression" dxfId="12025" priority="2104" stopIfTrue="1">
      <formula>INDIRECT("E"&amp;ROW())="Sent for pricing"</formula>
    </cfRule>
    <cfRule type="expression" dxfId="12024" priority="2105" stopIfTrue="1">
      <formula>INDIRECT("E"&amp;ROW())="Await"</formula>
    </cfRule>
    <cfRule type="expression" dxfId="12023" priority="2106" stopIfTrue="1">
      <formula>INDIRECT("E"&amp;ROW())="CLEANSED"</formula>
    </cfRule>
    <cfRule type="expression" dxfId="12022" priority="2107" stopIfTrue="1">
      <formula>INDIRECT("E"&amp;ROW())="PM TO CLEANSE"</formula>
    </cfRule>
    <cfRule type="expression" dxfId="12021" priority="2108" stopIfTrue="1">
      <formula>INDIRECT("E"&amp;ROW())="Survey Received"</formula>
    </cfRule>
    <cfRule type="expression" dxfId="12020" priority="2109" stopIfTrue="1">
      <formula>INDIRECT("E"&amp;ROW())="Survey Booked"</formula>
    </cfRule>
  </conditionalFormatting>
  <conditionalFormatting sqref="A907:I907">
    <cfRule type="expression" dxfId="12019" priority="2029">
      <formula>INDIRECT("D"&amp;ROW())="Yes"</formula>
    </cfRule>
  </conditionalFormatting>
  <conditionalFormatting sqref="A907:I907">
    <cfRule type="expression" dxfId="12018" priority="2030" stopIfTrue="1">
      <formula>INDIRECT("E"&amp;ROW())="Recall Required"</formula>
    </cfRule>
  </conditionalFormatting>
  <conditionalFormatting sqref="A907:I907">
    <cfRule type="expression" dxfId="12017" priority="2031" stopIfTrue="1">
      <formula>INDIRECT("E"&amp;ROW())="Supply Only"</formula>
    </cfRule>
    <cfRule type="expression" dxfId="12016" priority="2032" stopIfTrue="1">
      <formula>INDIRECT("E"&amp;ROW())="Part Fitted"</formula>
    </cfRule>
    <cfRule type="expression" dxfId="12015" priority="2033" stopIfTrue="1">
      <formula>INDIRECT("E"&amp;ROW())="confirmed"</formula>
    </cfRule>
    <cfRule type="expression" dxfId="12014" priority="2034" stopIfTrue="1">
      <formula>INDIRECT("E"&amp;ROW())="Duplicate"</formula>
    </cfRule>
    <cfRule type="expression" dxfId="12013" priority="2035" stopIfTrue="1">
      <formula>INDIRECT("E"&amp;ROW())="Handed Back"</formula>
    </cfRule>
    <cfRule type="expression" dxfId="12012" priority="2036" stopIfTrue="1">
      <formula>INDIRECT("E"&amp;ROW())="Refusal"</formula>
    </cfRule>
    <cfRule type="expression" dxfId="12011" priority="2037" stopIfTrue="1">
      <formula>INDIRECT("E"&amp;ROW())="No Access install"</formula>
    </cfRule>
    <cfRule type="expression" dxfId="12010" priority="2038" stopIfTrue="1">
      <formula>INDIRECT("E"&amp;ROW())="No Access survey"</formula>
    </cfRule>
    <cfRule type="expression" dxfId="12009" priority="2039" stopIfTrue="1">
      <formula>INDIRECT("E"&amp;ROW())="NWR"</formula>
    </cfRule>
    <cfRule type="expression" dxfId="12008" priority="2040" stopIfTrue="1">
      <formula>INDIRECT("E"&amp;ROW())="Cancelled"</formula>
    </cfRule>
    <cfRule type="expression" dxfId="12007" priority="2041" stopIfTrue="1">
      <formula>INDIRECT("E"&amp;ROW())="On hold"</formula>
    </cfRule>
    <cfRule type="expression" dxfId="12006" priority="2042" stopIfTrue="1">
      <formula>INDIRECT("E"&amp;ROW())="Handed Over"</formula>
    </cfRule>
    <cfRule type="expression" dxfId="12005" priority="2043" stopIfTrue="1">
      <formula>INDIRECT("E"&amp;ROW())="Fitted"</formula>
    </cfRule>
    <cfRule type="expression" dxfId="12004" priority="2044" stopIfTrue="1">
      <formula>INDIRECT("E"&amp;ROW())="Booked to fit"</formula>
    </cfRule>
    <cfRule type="expression" dxfId="12003" priority="2045" stopIfTrue="1">
      <formula>INDIRECT("E"&amp;ROW())="Delivered To Depot/Container"</formula>
    </cfRule>
    <cfRule type="expression" dxfId="12002" priority="2046" stopIfTrue="1">
      <formula>INDIRECT("E"&amp;ROW())="Called Off"</formula>
    </cfRule>
    <cfRule type="expression" dxfId="12001" priority="2047" stopIfTrue="1">
      <formula>INDIRECT("E"&amp;ROW())="Await Client Approval"</formula>
    </cfRule>
    <cfRule type="expression" dxfId="12000" priority="2048" stopIfTrue="1">
      <formula>INDIRECT("E"&amp;ROW())="SCOPE SURVEY"</formula>
    </cfRule>
    <cfRule type="expression" dxfId="11999" priority="2049" stopIfTrue="1">
      <formula>INDIRECT("E"&amp;ROW())="Priced"</formula>
    </cfRule>
    <cfRule type="expression" dxfId="11998" priority="2050" stopIfTrue="1">
      <formula>INDIRECT("E"&amp;ROW())="Sent for pricing"</formula>
    </cfRule>
    <cfRule type="expression" dxfId="11997" priority="2051" stopIfTrue="1">
      <formula>INDIRECT("E"&amp;ROW())="Await"</formula>
    </cfRule>
    <cfRule type="expression" dxfId="11996" priority="2052" stopIfTrue="1">
      <formula>INDIRECT("E"&amp;ROW())="CLEANSED"</formula>
    </cfRule>
    <cfRule type="expression" dxfId="11995" priority="2053" stopIfTrue="1">
      <formula>INDIRECT("E"&amp;ROW())="PM TO CLEANSE"</formula>
    </cfRule>
    <cfRule type="expression" dxfId="11994" priority="2054" stopIfTrue="1">
      <formula>INDIRECT("E"&amp;ROW())="Survey Received"</formula>
    </cfRule>
    <cfRule type="expression" dxfId="11993" priority="2055" stopIfTrue="1">
      <formula>INDIRECT("E"&amp;ROW())="Survey Booked"</formula>
    </cfRule>
  </conditionalFormatting>
  <conditionalFormatting sqref="A1064:I1068">
    <cfRule type="expression" dxfId="11992" priority="1975">
      <formula>INDIRECT("D"&amp;ROW())="Yes"</formula>
    </cfRule>
  </conditionalFormatting>
  <conditionalFormatting sqref="A1064:I1068">
    <cfRule type="expression" dxfId="11991" priority="1976" stopIfTrue="1">
      <formula>INDIRECT("E"&amp;ROW())="Recall Required"</formula>
    </cfRule>
  </conditionalFormatting>
  <conditionalFormatting sqref="A1064:I1068">
    <cfRule type="expression" dxfId="11990" priority="1977" stopIfTrue="1">
      <formula>INDIRECT("E"&amp;ROW())="Supply Only"</formula>
    </cfRule>
    <cfRule type="expression" dxfId="11989" priority="1978" stopIfTrue="1">
      <formula>INDIRECT("E"&amp;ROW())="Part Fitted"</formula>
    </cfRule>
    <cfRule type="expression" dxfId="11988" priority="1979" stopIfTrue="1">
      <formula>INDIRECT("E"&amp;ROW())="confirmed"</formula>
    </cfRule>
    <cfRule type="expression" dxfId="11987" priority="1980" stopIfTrue="1">
      <formula>INDIRECT("E"&amp;ROW())="Duplicate"</formula>
    </cfRule>
    <cfRule type="expression" dxfId="11986" priority="1981" stopIfTrue="1">
      <formula>INDIRECT("E"&amp;ROW())="Handed Back"</formula>
    </cfRule>
    <cfRule type="expression" dxfId="11985" priority="1982" stopIfTrue="1">
      <formula>INDIRECT("E"&amp;ROW())="Refusal"</formula>
    </cfRule>
    <cfRule type="expression" dxfId="11984" priority="1983" stopIfTrue="1">
      <formula>INDIRECT("E"&amp;ROW())="No Access install"</formula>
    </cfRule>
    <cfRule type="expression" dxfId="11983" priority="1984" stopIfTrue="1">
      <formula>INDIRECT("E"&amp;ROW())="No Access survey"</formula>
    </cfRule>
    <cfRule type="expression" dxfId="11982" priority="1985" stopIfTrue="1">
      <formula>INDIRECT("E"&amp;ROW())="NWR"</formula>
    </cfRule>
    <cfRule type="expression" dxfId="11981" priority="1986" stopIfTrue="1">
      <formula>INDIRECT("E"&amp;ROW())="Cancelled"</formula>
    </cfRule>
    <cfRule type="expression" dxfId="11980" priority="1987" stopIfTrue="1">
      <formula>INDIRECT("E"&amp;ROW())="On hold"</formula>
    </cfRule>
    <cfRule type="expression" dxfId="11979" priority="1988" stopIfTrue="1">
      <formula>INDIRECT("E"&amp;ROW())="Handed Over"</formula>
    </cfRule>
    <cfRule type="expression" dxfId="11978" priority="1989" stopIfTrue="1">
      <formula>INDIRECT("E"&amp;ROW())="Fitted"</formula>
    </cfRule>
    <cfRule type="expression" dxfId="11977" priority="1990" stopIfTrue="1">
      <formula>INDIRECT("E"&amp;ROW())="Booked to fit"</formula>
    </cfRule>
    <cfRule type="expression" dxfId="11976" priority="1991" stopIfTrue="1">
      <formula>INDIRECT("E"&amp;ROW())="Delivered To Depot/Container"</formula>
    </cfRule>
    <cfRule type="expression" dxfId="11975" priority="1992" stopIfTrue="1">
      <formula>INDIRECT("E"&amp;ROW())="Called Off"</formula>
    </cfRule>
    <cfRule type="expression" dxfId="11974" priority="1993" stopIfTrue="1">
      <formula>INDIRECT("E"&amp;ROW())="Await Client Approval"</formula>
    </cfRule>
    <cfRule type="expression" dxfId="11973" priority="1994" stopIfTrue="1">
      <formula>INDIRECT("E"&amp;ROW())="SCOPE SURVEY"</formula>
    </cfRule>
    <cfRule type="expression" dxfId="11972" priority="1995" stopIfTrue="1">
      <formula>INDIRECT("E"&amp;ROW())="Priced"</formula>
    </cfRule>
    <cfRule type="expression" dxfId="11971" priority="1996" stopIfTrue="1">
      <formula>INDIRECT("E"&amp;ROW())="Sent for pricing"</formula>
    </cfRule>
    <cfRule type="expression" dxfId="11970" priority="1997" stopIfTrue="1">
      <formula>INDIRECT("E"&amp;ROW())="Await"</formula>
    </cfRule>
    <cfRule type="expression" dxfId="11969" priority="1998" stopIfTrue="1">
      <formula>INDIRECT("E"&amp;ROW())="CLEANSED"</formula>
    </cfRule>
    <cfRule type="expression" dxfId="11968" priority="1999" stopIfTrue="1">
      <formula>INDIRECT("E"&amp;ROW())="PM TO CLEANSE"</formula>
    </cfRule>
    <cfRule type="expression" dxfId="11967" priority="2000" stopIfTrue="1">
      <formula>INDIRECT("E"&amp;ROW())="Survey Received"</formula>
    </cfRule>
    <cfRule type="expression" dxfId="11966" priority="2001" stopIfTrue="1">
      <formula>INDIRECT("E"&amp;ROW())="Survey Booked"</formula>
    </cfRule>
  </conditionalFormatting>
  <conditionalFormatting sqref="A1205:D1205 G1205:H1205">
    <cfRule type="expression" dxfId="11965" priority="1896" stopIfTrue="1">
      <formula>INDIRECT("E"&amp;ROW())="Recall Required"</formula>
    </cfRule>
    <cfRule type="expression" dxfId="11964" priority="1897" stopIfTrue="1">
      <formula>INDIRECT("E"&amp;ROW())="Supply Only"</formula>
    </cfRule>
    <cfRule type="expression" dxfId="11963" priority="1898" stopIfTrue="1">
      <formula>INDIRECT("E"&amp;ROW())="Part Fitted"</formula>
    </cfRule>
    <cfRule type="expression" dxfId="11962" priority="1899" stopIfTrue="1">
      <formula>INDIRECT("E"&amp;ROW())="confirmed"</formula>
    </cfRule>
    <cfRule type="expression" dxfId="11961" priority="1900" stopIfTrue="1">
      <formula>INDIRECT("E"&amp;ROW())="Duplicate"</formula>
    </cfRule>
    <cfRule type="expression" dxfId="11960" priority="1901" stopIfTrue="1">
      <formula>INDIRECT("E"&amp;ROW())="Handed Back"</formula>
    </cfRule>
    <cfRule type="expression" dxfId="11959" priority="1902" stopIfTrue="1">
      <formula>INDIRECT("E"&amp;ROW())="Refusal"</formula>
    </cfRule>
    <cfRule type="expression" dxfId="11958" priority="1903" stopIfTrue="1">
      <formula>INDIRECT("E"&amp;ROW())="No Access install"</formula>
    </cfRule>
    <cfRule type="expression" dxfId="11957" priority="1904" stopIfTrue="1">
      <formula>INDIRECT("E"&amp;ROW())="No Access survey"</formula>
    </cfRule>
    <cfRule type="expression" dxfId="11956" priority="1905" stopIfTrue="1">
      <formula>INDIRECT("E"&amp;ROW())="NWR"</formula>
    </cfRule>
    <cfRule type="expression" dxfId="11955" priority="1906" stopIfTrue="1">
      <formula>INDIRECT("E"&amp;ROW())="Cancelled"</formula>
    </cfRule>
    <cfRule type="expression" dxfId="11954" priority="1907" stopIfTrue="1">
      <formula>INDIRECT("E"&amp;ROW())="On hold"</formula>
    </cfRule>
    <cfRule type="expression" dxfId="11953" priority="1908" stopIfTrue="1">
      <formula>INDIRECT("E"&amp;ROW())="Handed Over"</formula>
    </cfRule>
    <cfRule type="expression" dxfId="11952" priority="1909" stopIfTrue="1">
      <formula>INDIRECT("E"&amp;ROW())="Fitted"</formula>
    </cfRule>
    <cfRule type="expression" dxfId="11951" priority="1910" stopIfTrue="1">
      <formula>INDIRECT("E"&amp;ROW())="Booked to fit"</formula>
    </cfRule>
    <cfRule type="expression" dxfId="11950" priority="1911" stopIfTrue="1">
      <formula>INDIRECT("E"&amp;ROW())="Delivered To Depot/Container"</formula>
    </cfRule>
    <cfRule type="expression" dxfId="11949" priority="1912" stopIfTrue="1">
      <formula>INDIRECT("E"&amp;ROW())="Called Off"</formula>
    </cfRule>
    <cfRule type="expression" dxfId="11948" priority="1913" stopIfTrue="1">
      <formula>INDIRECT("E"&amp;ROW())="Await Client Approval"</formula>
    </cfRule>
    <cfRule type="expression" dxfId="11947" priority="1914" stopIfTrue="1">
      <formula>INDIRECT("E"&amp;ROW())="SCOPE SURVEY"</formula>
    </cfRule>
    <cfRule type="expression" dxfId="11946" priority="1915" stopIfTrue="1">
      <formula>INDIRECT("E"&amp;ROW())="Priced"</formula>
    </cfRule>
    <cfRule type="expression" dxfId="11945" priority="1916" stopIfTrue="1">
      <formula>INDIRECT("E"&amp;ROW())="Sent for pricing"</formula>
    </cfRule>
    <cfRule type="expression" dxfId="11944" priority="1917" stopIfTrue="1">
      <formula>INDIRECT("E"&amp;ROW())="Await"</formula>
    </cfRule>
    <cfRule type="expression" dxfId="11943" priority="1918" stopIfTrue="1">
      <formula>INDIRECT("E"&amp;ROW())="CLEANSED"</formula>
    </cfRule>
    <cfRule type="expression" dxfId="11942" priority="1919" stopIfTrue="1">
      <formula>INDIRECT("E"&amp;ROW())="PM TO CLEANSE"</formula>
    </cfRule>
    <cfRule type="expression" dxfId="11941" priority="1920" stopIfTrue="1">
      <formula>INDIRECT("E"&amp;ROW())="Survey Received"</formula>
    </cfRule>
    <cfRule type="expression" dxfId="11940" priority="1921" stopIfTrue="1">
      <formula>INDIRECT("E"&amp;ROW())="Survey Booked"</formula>
    </cfRule>
  </conditionalFormatting>
  <conditionalFormatting sqref="A1205:I1205">
    <cfRule type="expression" dxfId="11939" priority="1817">
      <formula>INDIRECT("D"&amp;ROW())="Yes"</formula>
    </cfRule>
  </conditionalFormatting>
  <conditionalFormatting sqref="E1205:F1205">
    <cfRule type="expression" dxfId="11938" priority="1818" stopIfTrue="1">
      <formula>INDIRECT("E"&amp;ROW())="Recall Required"</formula>
    </cfRule>
    <cfRule type="expression" dxfId="11937" priority="1819" stopIfTrue="1">
      <formula>INDIRECT("E"&amp;ROW())="Supply Only"</formula>
    </cfRule>
    <cfRule type="expression" dxfId="11936" priority="1820" stopIfTrue="1">
      <formula>INDIRECT("E"&amp;ROW())="Part Fitted"</formula>
    </cfRule>
    <cfRule type="expression" dxfId="11935" priority="1821" stopIfTrue="1">
      <formula>INDIRECT("E"&amp;ROW())="confirmed"</formula>
    </cfRule>
    <cfRule type="expression" dxfId="11934" priority="1822" stopIfTrue="1">
      <formula>INDIRECT("E"&amp;ROW())="Duplicate"</formula>
    </cfRule>
    <cfRule type="expression" dxfId="11933" priority="1823" stopIfTrue="1">
      <formula>INDIRECT("E"&amp;ROW())="Handed Back"</formula>
    </cfRule>
    <cfRule type="expression" dxfId="11932" priority="1824" stopIfTrue="1">
      <formula>INDIRECT("E"&amp;ROW())="Refusal"</formula>
    </cfRule>
    <cfRule type="expression" dxfId="11931" priority="1825" stopIfTrue="1">
      <formula>INDIRECT("E"&amp;ROW())="No Access install"</formula>
    </cfRule>
    <cfRule type="expression" dxfId="11930" priority="1826" stopIfTrue="1">
      <formula>INDIRECT("E"&amp;ROW())="No Access survey"</formula>
    </cfRule>
    <cfRule type="expression" dxfId="11929" priority="1827" stopIfTrue="1">
      <formula>INDIRECT("E"&amp;ROW())="NWR"</formula>
    </cfRule>
    <cfRule type="expression" dxfId="11928" priority="1828" stopIfTrue="1">
      <formula>INDIRECT("E"&amp;ROW())="Cancelled"</formula>
    </cfRule>
    <cfRule type="expression" dxfId="11927" priority="1829" stopIfTrue="1">
      <formula>INDIRECT("E"&amp;ROW())="On hold"</formula>
    </cfRule>
    <cfRule type="expression" dxfId="11926" priority="1830" stopIfTrue="1">
      <formula>INDIRECT("E"&amp;ROW())="Handed Over"</formula>
    </cfRule>
    <cfRule type="expression" dxfId="11925" priority="1831" stopIfTrue="1">
      <formula>INDIRECT("E"&amp;ROW())="Fitted"</formula>
    </cfRule>
    <cfRule type="expression" dxfId="11924" priority="1832" stopIfTrue="1">
      <formula>INDIRECT("E"&amp;ROW())="Booked to fit"</formula>
    </cfRule>
    <cfRule type="expression" dxfId="11923" priority="1833" stopIfTrue="1">
      <formula>INDIRECT("E"&amp;ROW())="Delivered To Depot/Container"</formula>
    </cfRule>
    <cfRule type="expression" dxfId="11922" priority="1834" stopIfTrue="1">
      <formula>INDIRECT("E"&amp;ROW())="Called Off"</formula>
    </cfRule>
    <cfRule type="expression" dxfId="11921" priority="1835" stopIfTrue="1">
      <formula>INDIRECT("E"&amp;ROW())="Await Client Approval"</formula>
    </cfRule>
    <cfRule type="expression" dxfId="11920" priority="1836" stopIfTrue="1">
      <formula>INDIRECT("E"&amp;ROW())="SCOPE SURVEY"</formula>
    </cfRule>
    <cfRule type="expression" dxfId="11919" priority="1837" stopIfTrue="1">
      <formula>INDIRECT("E"&amp;ROW())="Priced"</formula>
    </cfRule>
    <cfRule type="expression" dxfId="11918" priority="1838" stopIfTrue="1">
      <formula>INDIRECT("E"&amp;ROW())="Sent for pricing"</formula>
    </cfRule>
    <cfRule type="expression" dxfId="11917" priority="1839" stopIfTrue="1">
      <formula>INDIRECT("E"&amp;ROW())="Await"</formula>
    </cfRule>
    <cfRule type="expression" dxfId="11916" priority="1840" stopIfTrue="1">
      <formula>INDIRECT("E"&amp;ROW())="CLEANSED"</formula>
    </cfRule>
    <cfRule type="expression" dxfId="11915" priority="1841" stopIfTrue="1">
      <formula>INDIRECT("E"&amp;ROW())="PM TO CLEANSE"</formula>
    </cfRule>
    <cfRule type="expression" dxfId="11914" priority="1842" stopIfTrue="1">
      <formula>INDIRECT("E"&amp;ROW())="Survey Received"</formula>
    </cfRule>
    <cfRule type="expression" dxfId="11913" priority="1843" stopIfTrue="1">
      <formula>INDIRECT("E"&amp;ROW())="Survey Booked"</formula>
    </cfRule>
  </conditionalFormatting>
  <conditionalFormatting sqref="I1205">
    <cfRule type="expression" dxfId="11912" priority="1974">
      <formula>INDIRECT("D"&amp;ROW())="Yes"</formula>
    </cfRule>
  </conditionalFormatting>
  <conditionalFormatting sqref="I1205">
    <cfRule type="expression" dxfId="11911" priority="1922" stopIfTrue="1">
      <formula>INDIRECT("E"&amp;ROW())="Recall Required"</formula>
    </cfRule>
    <cfRule type="expression" dxfId="11910" priority="1923" stopIfTrue="1">
      <formula>INDIRECT("E"&amp;ROW())="Supply Only"</formula>
    </cfRule>
    <cfRule type="expression" dxfId="11909" priority="1924" stopIfTrue="1">
      <formula>INDIRECT("E"&amp;ROW())="Part Fitted"</formula>
    </cfRule>
    <cfRule type="expression" dxfId="11908" priority="1925" stopIfTrue="1">
      <formula>INDIRECT("E"&amp;ROW())="confirmed"</formula>
    </cfRule>
    <cfRule type="expression" dxfId="11907" priority="1926" stopIfTrue="1">
      <formula>INDIRECT("E"&amp;ROW())="Duplicate"</formula>
    </cfRule>
    <cfRule type="expression" dxfId="11906" priority="1927" stopIfTrue="1">
      <formula>INDIRECT("E"&amp;ROW())="Handed Back"</formula>
    </cfRule>
    <cfRule type="expression" dxfId="11905" priority="1928" stopIfTrue="1">
      <formula>INDIRECT("E"&amp;ROW())="Refusal"</formula>
    </cfRule>
    <cfRule type="expression" dxfId="11904" priority="1929" stopIfTrue="1">
      <formula>INDIRECT("E"&amp;ROW())="No Access install"</formula>
    </cfRule>
    <cfRule type="expression" dxfId="11903" priority="1930" stopIfTrue="1">
      <formula>INDIRECT("E"&amp;ROW())="No Access survey"</formula>
    </cfRule>
    <cfRule type="expression" dxfId="11902" priority="1931" stopIfTrue="1">
      <formula>INDIRECT("E"&amp;ROW())="NWR"</formula>
    </cfRule>
    <cfRule type="expression" dxfId="11901" priority="1932" stopIfTrue="1">
      <formula>INDIRECT("E"&amp;ROW())="Cancelled"</formula>
    </cfRule>
    <cfRule type="expression" dxfId="11900" priority="1933" stopIfTrue="1">
      <formula>INDIRECT("E"&amp;ROW())="On hold"</formula>
    </cfRule>
    <cfRule type="expression" dxfId="11899" priority="1934" stopIfTrue="1">
      <formula>INDIRECT("E"&amp;ROW())="Handed Over"</formula>
    </cfRule>
    <cfRule type="expression" dxfId="11898" priority="1935" stopIfTrue="1">
      <formula>INDIRECT("E"&amp;ROW())="Fitted"</formula>
    </cfRule>
    <cfRule type="expression" dxfId="11897" priority="1936" stopIfTrue="1">
      <formula>INDIRECT("E"&amp;ROW())="Booked to fit"</formula>
    </cfRule>
    <cfRule type="expression" dxfId="11896" priority="1937" stopIfTrue="1">
      <formula>INDIRECT("E"&amp;ROW())="Delivered To Depot/Container"</formula>
    </cfRule>
    <cfRule type="expression" dxfId="11895" priority="1938" stopIfTrue="1">
      <formula>INDIRECT("E"&amp;ROW())="Called Off"</formula>
    </cfRule>
    <cfRule type="expression" dxfId="11894" priority="1939" stopIfTrue="1">
      <formula>INDIRECT("E"&amp;ROW())="Await Client Approval"</formula>
    </cfRule>
    <cfRule type="expression" dxfId="11893" priority="1940" stopIfTrue="1">
      <formula>INDIRECT("E"&amp;ROW())="SCOPE SURVEY"</formula>
    </cfRule>
    <cfRule type="expression" dxfId="11892" priority="1941" stopIfTrue="1">
      <formula>INDIRECT("E"&amp;ROW())="Priced"</formula>
    </cfRule>
    <cfRule type="expression" dxfId="11891" priority="1942" stopIfTrue="1">
      <formula>INDIRECT("E"&amp;ROW())="Sent for pricing"</formula>
    </cfRule>
    <cfRule type="expression" dxfId="11890" priority="1943" stopIfTrue="1">
      <formula>INDIRECT("E"&amp;ROW())="Await"</formula>
    </cfRule>
    <cfRule type="expression" dxfId="11889" priority="1944" stopIfTrue="1">
      <formula>INDIRECT("E"&amp;ROW())="CLEANSED"</formula>
    </cfRule>
    <cfRule type="expression" dxfId="11888" priority="1945" stopIfTrue="1">
      <formula>INDIRECT("E"&amp;ROW())="PM TO CLEANSE"</formula>
    </cfRule>
    <cfRule type="expression" dxfId="11887" priority="1946" stopIfTrue="1">
      <formula>INDIRECT("E"&amp;ROW())="Survey Received"</formula>
    </cfRule>
    <cfRule type="expression" dxfId="11886" priority="1947" stopIfTrue="1">
      <formula>INDIRECT("E"&amp;ROW())="Survey Booked"</formula>
    </cfRule>
    <cfRule type="expression" dxfId="11885" priority="1948" stopIfTrue="1">
      <formula>INDIRECT("E"&amp;ROW())="Recall Required"</formula>
    </cfRule>
    <cfRule type="expression" dxfId="11884" priority="1949" stopIfTrue="1">
      <formula>INDIRECT("E"&amp;ROW())="Supply Only"</formula>
    </cfRule>
    <cfRule type="expression" dxfId="11883" priority="1950" stopIfTrue="1">
      <formula>INDIRECT("E"&amp;ROW())="Part Fitted"</formula>
    </cfRule>
    <cfRule type="expression" dxfId="11882" priority="1951" stopIfTrue="1">
      <formula>INDIRECT("E"&amp;ROW())="confirmed"</formula>
    </cfRule>
    <cfRule type="expression" dxfId="11881" priority="1952" stopIfTrue="1">
      <formula>INDIRECT("E"&amp;ROW())="Duplicate"</formula>
    </cfRule>
    <cfRule type="expression" dxfId="11880" priority="1953" stopIfTrue="1">
      <formula>INDIRECT("E"&amp;ROW())="Handed Back"</formula>
    </cfRule>
    <cfRule type="expression" dxfId="11879" priority="1954" stopIfTrue="1">
      <formula>INDIRECT("E"&amp;ROW())="Refusal"</formula>
    </cfRule>
    <cfRule type="expression" dxfId="11878" priority="1955" stopIfTrue="1">
      <formula>INDIRECT("E"&amp;ROW())="No Access install"</formula>
    </cfRule>
    <cfRule type="expression" dxfId="11877" priority="1956" stopIfTrue="1">
      <formula>INDIRECT("E"&amp;ROW())="No Access survey"</formula>
    </cfRule>
    <cfRule type="expression" dxfId="11876" priority="1957" stopIfTrue="1">
      <formula>INDIRECT("E"&amp;ROW())="NWR"</formula>
    </cfRule>
    <cfRule type="expression" dxfId="11875" priority="1958" stopIfTrue="1">
      <formula>INDIRECT("E"&amp;ROW())="Cancelled"</formula>
    </cfRule>
    <cfRule type="expression" dxfId="11874" priority="1959" stopIfTrue="1">
      <formula>INDIRECT("E"&amp;ROW())="On hold"</formula>
    </cfRule>
    <cfRule type="expression" dxfId="11873" priority="1960" stopIfTrue="1">
      <formula>INDIRECT("E"&amp;ROW())="Handed Over"</formula>
    </cfRule>
    <cfRule type="expression" dxfId="11872" priority="1961" stopIfTrue="1">
      <formula>INDIRECT("E"&amp;ROW())="Fitted"</formula>
    </cfRule>
    <cfRule type="expression" dxfId="11871" priority="1962" stopIfTrue="1">
      <formula>INDIRECT("E"&amp;ROW())="Booked to fit"</formula>
    </cfRule>
    <cfRule type="expression" dxfId="11870" priority="1963" stopIfTrue="1">
      <formula>INDIRECT("E"&amp;ROW())="Delivered To Depot/Container"</formula>
    </cfRule>
    <cfRule type="expression" dxfId="11869" priority="1964" stopIfTrue="1">
      <formula>INDIRECT("E"&amp;ROW())="Called Off"</formula>
    </cfRule>
    <cfRule type="expression" dxfId="11868" priority="1965" stopIfTrue="1">
      <formula>INDIRECT("E"&amp;ROW())="Await Client Approval"</formula>
    </cfRule>
    <cfRule type="expression" dxfId="11867" priority="1966" stopIfTrue="1">
      <formula>INDIRECT("E"&amp;ROW())="SCOPE SURVEY"</formula>
    </cfRule>
    <cfRule type="expression" dxfId="11866" priority="1967" stopIfTrue="1">
      <formula>INDIRECT("E"&amp;ROW())="Priced"</formula>
    </cfRule>
    <cfRule type="expression" dxfId="11865" priority="1968" stopIfTrue="1">
      <formula>INDIRECT("E"&amp;ROW())="Sent for pricing"</formula>
    </cfRule>
    <cfRule type="expression" dxfId="11864" priority="1969" stopIfTrue="1">
      <formula>INDIRECT("E"&amp;ROW())="Await"</formula>
    </cfRule>
    <cfRule type="expression" dxfId="11863" priority="1970" stopIfTrue="1">
      <formula>INDIRECT("E"&amp;ROW())="CLEANSED"</formula>
    </cfRule>
    <cfRule type="expression" dxfId="11862" priority="1971" stopIfTrue="1">
      <formula>INDIRECT("E"&amp;ROW())="PM TO CLEANSE"</formula>
    </cfRule>
    <cfRule type="expression" dxfId="11861" priority="1972" stopIfTrue="1">
      <formula>INDIRECT("E"&amp;ROW())="Survey Received"</formula>
    </cfRule>
    <cfRule type="expression" dxfId="11860" priority="1973" stopIfTrue="1">
      <formula>INDIRECT("E"&amp;ROW())="Survey Booked"</formula>
    </cfRule>
  </conditionalFormatting>
  <conditionalFormatting sqref="I1205">
    <cfRule type="expression" dxfId="11859" priority="1844" stopIfTrue="1">
      <formula>INDIRECT("E"&amp;ROW())="Recall Required"</formula>
    </cfRule>
    <cfRule type="expression" dxfId="11858" priority="1845" stopIfTrue="1">
      <formula>INDIRECT("E"&amp;ROW())="Supply Only"</formula>
    </cfRule>
    <cfRule type="expression" dxfId="11857" priority="1846" stopIfTrue="1">
      <formula>INDIRECT("E"&amp;ROW())="Part Fitted"</formula>
    </cfRule>
    <cfRule type="expression" dxfId="11856" priority="1847" stopIfTrue="1">
      <formula>INDIRECT("E"&amp;ROW())="confirmed"</formula>
    </cfRule>
    <cfRule type="expression" dxfId="11855" priority="1848" stopIfTrue="1">
      <formula>INDIRECT("E"&amp;ROW())="Duplicate"</formula>
    </cfRule>
    <cfRule type="expression" dxfId="11854" priority="1849" stopIfTrue="1">
      <formula>INDIRECT("E"&amp;ROW())="Handed Back"</formula>
    </cfRule>
    <cfRule type="expression" dxfId="11853" priority="1850" stopIfTrue="1">
      <formula>INDIRECT("E"&amp;ROW())="Refusal"</formula>
    </cfRule>
    <cfRule type="expression" dxfId="11852" priority="1851" stopIfTrue="1">
      <formula>INDIRECT("E"&amp;ROW())="No Access install"</formula>
    </cfRule>
    <cfRule type="expression" dxfId="11851" priority="1852" stopIfTrue="1">
      <formula>INDIRECT("E"&amp;ROW())="No Access survey"</formula>
    </cfRule>
    <cfRule type="expression" dxfId="11850" priority="1853" stopIfTrue="1">
      <formula>INDIRECT("E"&amp;ROW())="NWR"</formula>
    </cfRule>
    <cfRule type="expression" dxfId="11849" priority="1854" stopIfTrue="1">
      <formula>INDIRECT("E"&amp;ROW())="Cancelled"</formula>
    </cfRule>
    <cfRule type="expression" dxfId="11848" priority="1855" stopIfTrue="1">
      <formula>INDIRECT("E"&amp;ROW())="On hold"</formula>
    </cfRule>
    <cfRule type="expression" dxfId="11847" priority="1856" stopIfTrue="1">
      <formula>INDIRECT("E"&amp;ROW())="Handed Over"</formula>
    </cfRule>
    <cfRule type="expression" dxfId="11846" priority="1857" stopIfTrue="1">
      <formula>INDIRECT("E"&amp;ROW())="Fitted"</formula>
    </cfRule>
    <cfRule type="expression" dxfId="11845" priority="1858" stopIfTrue="1">
      <formula>INDIRECT("E"&amp;ROW())="Booked to fit"</formula>
    </cfRule>
    <cfRule type="expression" dxfId="11844" priority="1859" stopIfTrue="1">
      <formula>INDIRECT("E"&amp;ROW())="Delivered To Depot/Container"</formula>
    </cfRule>
    <cfRule type="expression" dxfId="11843" priority="1860" stopIfTrue="1">
      <formula>INDIRECT("E"&amp;ROW())="Called Off"</formula>
    </cfRule>
    <cfRule type="expression" dxfId="11842" priority="1861" stopIfTrue="1">
      <formula>INDIRECT("E"&amp;ROW())="Await Client Approval"</formula>
    </cfRule>
    <cfRule type="expression" dxfId="11841" priority="1862" stopIfTrue="1">
      <formula>INDIRECT("E"&amp;ROW())="SCOPE SURVEY"</formula>
    </cfRule>
    <cfRule type="expression" dxfId="11840" priority="1863" stopIfTrue="1">
      <formula>INDIRECT("E"&amp;ROW())="Priced"</formula>
    </cfRule>
    <cfRule type="expression" dxfId="11839" priority="1864" stopIfTrue="1">
      <formula>INDIRECT("E"&amp;ROW())="Sent for pricing"</formula>
    </cfRule>
    <cfRule type="expression" dxfId="11838" priority="1865" stopIfTrue="1">
      <formula>INDIRECT("E"&amp;ROW())="Await"</formula>
    </cfRule>
    <cfRule type="expression" dxfId="11837" priority="1866" stopIfTrue="1">
      <formula>INDIRECT("E"&amp;ROW())="CLEANSED"</formula>
    </cfRule>
    <cfRule type="expression" dxfId="11836" priority="1867" stopIfTrue="1">
      <formula>INDIRECT("E"&amp;ROW())="PM TO CLEANSE"</formula>
    </cfRule>
    <cfRule type="expression" dxfId="11835" priority="1868" stopIfTrue="1">
      <formula>INDIRECT("E"&amp;ROW())="Survey Received"</formula>
    </cfRule>
    <cfRule type="expression" dxfId="11834" priority="1869" stopIfTrue="1">
      <formula>INDIRECT("E"&amp;ROW())="Survey Booked"</formula>
    </cfRule>
    <cfRule type="expression" dxfId="11833" priority="1870" stopIfTrue="1">
      <formula>INDIRECT("E"&amp;ROW())="Recall Required"</formula>
    </cfRule>
    <cfRule type="expression" dxfId="11832" priority="1871" stopIfTrue="1">
      <formula>INDIRECT("E"&amp;ROW())="Supply Only"</formula>
    </cfRule>
    <cfRule type="expression" dxfId="11831" priority="1872" stopIfTrue="1">
      <formula>INDIRECT("E"&amp;ROW())="Part Fitted"</formula>
    </cfRule>
    <cfRule type="expression" dxfId="11830" priority="1873" stopIfTrue="1">
      <formula>INDIRECT("E"&amp;ROW())="confirmed"</formula>
    </cfRule>
    <cfRule type="expression" dxfId="11829" priority="1874" stopIfTrue="1">
      <formula>INDIRECT("E"&amp;ROW())="Duplicate"</formula>
    </cfRule>
    <cfRule type="expression" dxfId="11828" priority="1875" stopIfTrue="1">
      <formula>INDIRECT("E"&amp;ROW())="Handed Back"</formula>
    </cfRule>
    <cfRule type="expression" dxfId="11827" priority="1876" stopIfTrue="1">
      <formula>INDIRECT("E"&amp;ROW())="Refusal"</formula>
    </cfRule>
    <cfRule type="expression" dxfId="11826" priority="1877" stopIfTrue="1">
      <formula>INDIRECT("E"&amp;ROW())="No Access install"</formula>
    </cfRule>
    <cfRule type="expression" dxfId="11825" priority="1878" stopIfTrue="1">
      <formula>INDIRECT("E"&amp;ROW())="No Access survey"</formula>
    </cfRule>
    <cfRule type="expression" dxfId="11824" priority="1879" stopIfTrue="1">
      <formula>INDIRECT("E"&amp;ROW())="NWR"</formula>
    </cfRule>
    <cfRule type="expression" dxfId="11823" priority="1880" stopIfTrue="1">
      <formula>INDIRECT("E"&amp;ROW())="Cancelled"</formula>
    </cfRule>
    <cfRule type="expression" dxfId="11822" priority="1881" stopIfTrue="1">
      <formula>INDIRECT("E"&amp;ROW())="On hold"</formula>
    </cfRule>
    <cfRule type="expression" dxfId="11821" priority="1882" stopIfTrue="1">
      <formula>INDIRECT("E"&amp;ROW())="Handed Over"</formula>
    </cfRule>
    <cfRule type="expression" dxfId="11820" priority="1883" stopIfTrue="1">
      <formula>INDIRECT("E"&amp;ROW())="Fitted"</formula>
    </cfRule>
    <cfRule type="expression" dxfId="11819" priority="1884" stopIfTrue="1">
      <formula>INDIRECT("E"&amp;ROW())="Booked to fit"</formula>
    </cfRule>
    <cfRule type="expression" dxfId="11818" priority="1885" stopIfTrue="1">
      <formula>INDIRECT("E"&amp;ROW())="Delivered To Depot/Container"</formula>
    </cfRule>
    <cfRule type="expression" dxfId="11817" priority="1886" stopIfTrue="1">
      <formula>INDIRECT("E"&amp;ROW())="Called Off"</formula>
    </cfRule>
    <cfRule type="expression" dxfId="11816" priority="1887" stopIfTrue="1">
      <formula>INDIRECT("E"&amp;ROW())="Await Client Approval"</formula>
    </cfRule>
    <cfRule type="expression" dxfId="11815" priority="1888" stopIfTrue="1">
      <formula>INDIRECT("E"&amp;ROW())="SCOPE SURVEY"</formula>
    </cfRule>
    <cfRule type="expression" dxfId="11814" priority="1889" stopIfTrue="1">
      <formula>INDIRECT("E"&amp;ROW())="Priced"</formula>
    </cfRule>
    <cfRule type="expression" dxfId="11813" priority="1890" stopIfTrue="1">
      <formula>INDIRECT("E"&amp;ROW())="Sent for pricing"</formula>
    </cfRule>
    <cfRule type="expression" dxfId="11812" priority="1891" stopIfTrue="1">
      <formula>INDIRECT("E"&amp;ROW())="Await"</formula>
    </cfRule>
    <cfRule type="expression" dxfId="11811" priority="1892" stopIfTrue="1">
      <formula>INDIRECT("E"&amp;ROW())="CLEANSED"</formula>
    </cfRule>
    <cfRule type="expression" dxfId="11810" priority="1893" stopIfTrue="1">
      <formula>INDIRECT("E"&amp;ROW())="PM TO CLEANSE"</formula>
    </cfRule>
    <cfRule type="expression" dxfId="11809" priority="1894" stopIfTrue="1">
      <formula>INDIRECT("E"&amp;ROW())="Survey Received"</formula>
    </cfRule>
    <cfRule type="expression" dxfId="11808" priority="1895" stopIfTrue="1">
      <formula>INDIRECT("E"&amp;ROW())="Survey Booked"</formula>
    </cfRule>
  </conditionalFormatting>
  <conditionalFormatting sqref="A855:H855">
    <cfRule type="expression" dxfId="11807" priority="1816">
      <formula>INDIRECT("D"&amp;ROW())="Yes"</formula>
    </cfRule>
  </conditionalFormatting>
  <conditionalFormatting sqref="A855:H855">
    <cfRule type="expression" dxfId="11806" priority="1792" stopIfTrue="1">
      <formula>INDIRECT("E"&amp;ROW())="Part Fitted"</formula>
    </cfRule>
  </conditionalFormatting>
  <conditionalFormatting sqref="A855:H855">
    <cfRule type="expression" dxfId="11805" priority="1791" stopIfTrue="1">
      <formula>INDIRECT("E"&amp;ROW())="Supply Only"</formula>
    </cfRule>
    <cfRule type="expression" dxfId="11804" priority="1793" stopIfTrue="1">
      <formula>INDIRECT("E"&amp;ROW())="confirmed"</formula>
    </cfRule>
    <cfRule type="expression" dxfId="11803" priority="1794" stopIfTrue="1">
      <formula>INDIRECT("E"&amp;ROW())="Duplicate"</formula>
    </cfRule>
    <cfRule type="expression" dxfId="11802" priority="1795" stopIfTrue="1">
      <formula>INDIRECT("E"&amp;ROW())="Handed Back"</formula>
    </cfRule>
    <cfRule type="expression" dxfId="11801" priority="1796" stopIfTrue="1">
      <formula>INDIRECT("E"&amp;ROW())="Refusal"</formula>
    </cfRule>
    <cfRule type="expression" dxfId="11800" priority="1797" stopIfTrue="1">
      <formula>INDIRECT("E"&amp;ROW())="No Access install"</formula>
    </cfRule>
    <cfRule type="expression" dxfId="11799" priority="1798" stopIfTrue="1">
      <formula>INDIRECT("E"&amp;ROW())="No Access survey"</formula>
    </cfRule>
    <cfRule type="expression" dxfId="11798" priority="1799" stopIfTrue="1">
      <formula>INDIRECT("E"&amp;ROW())="NWR"</formula>
    </cfRule>
    <cfRule type="expression" dxfId="11797" priority="1800" stopIfTrue="1">
      <formula>INDIRECT("E"&amp;ROW())="Cancelled"</formula>
    </cfRule>
    <cfRule type="expression" dxfId="11796" priority="1801" stopIfTrue="1">
      <formula>INDIRECT("E"&amp;ROW())="On hold"</formula>
    </cfRule>
    <cfRule type="expression" dxfId="11795" priority="1802" stopIfTrue="1">
      <formula>INDIRECT("E"&amp;ROW())="Handed Over"</formula>
    </cfRule>
    <cfRule type="expression" dxfId="11794" priority="1803" stopIfTrue="1">
      <formula>INDIRECT("E"&amp;ROW())="Fitted"</formula>
    </cfRule>
    <cfRule type="expression" dxfId="11793" priority="1804" stopIfTrue="1">
      <formula>INDIRECT("E"&amp;ROW())="Booked to fit"</formula>
    </cfRule>
    <cfRule type="expression" dxfId="11792" priority="1805" stopIfTrue="1">
      <formula>INDIRECT("E"&amp;ROW())="Delivered To Depot/Container"</formula>
    </cfRule>
    <cfRule type="expression" dxfId="11791" priority="1806" stopIfTrue="1">
      <formula>INDIRECT("E"&amp;ROW())="Called Off"</formula>
    </cfRule>
    <cfRule type="expression" dxfId="11790" priority="1807" stopIfTrue="1">
      <formula>INDIRECT("E"&amp;ROW())="Await Client Approval"</formula>
    </cfRule>
    <cfRule type="expression" dxfId="11789" priority="1808" stopIfTrue="1">
      <formula>INDIRECT("E"&amp;ROW())="SCOPE SURVEY"</formula>
    </cfRule>
    <cfRule type="expression" dxfId="11788" priority="1809" stopIfTrue="1">
      <formula>INDIRECT("E"&amp;ROW())="Priced"</formula>
    </cfRule>
    <cfRule type="expression" dxfId="11787" priority="1810" stopIfTrue="1">
      <formula>INDIRECT("E"&amp;ROW())="Sent for pricing"</formula>
    </cfRule>
    <cfRule type="expression" dxfId="11786" priority="1811" stopIfTrue="1">
      <formula>INDIRECT("E"&amp;ROW())="Await"</formula>
    </cfRule>
    <cfRule type="expression" dxfId="11785" priority="1812" stopIfTrue="1">
      <formula>INDIRECT("E"&amp;ROW())="CLEANSED"</formula>
    </cfRule>
    <cfRule type="expression" dxfId="11784" priority="1813" stopIfTrue="1">
      <formula>INDIRECT("E"&amp;ROW())="PM TO CLEANSE"</formula>
    </cfRule>
    <cfRule type="expression" dxfId="11783" priority="1814" stopIfTrue="1">
      <formula>INDIRECT("E"&amp;ROW())="Survey Received"</formula>
    </cfRule>
    <cfRule type="expression" dxfId="11782" priority="1815" stopIfTrue="1">
      <formula>INDIRECT("E"&amp;ROW())="Survey Booked"</formula>
    </cfRule>
  </conditionalFormatting>
  <conditionalFormatting sqref="A855:I855">
    <cfRule type="expression" dxfId="11781" priority="1764" stopIfTrue="1">
      <formula>INDIRECT("E"&amp;ROW())="Recall Required"</formula>
    </cfRule>
  </conditionalFormatting>
  <conditionalFormatting sqref="I855">
    <cfRule type="expression" dxfId="11780" priority="1790">
      <formula>INDIRECT("D"&amp;ROW())="Yes"</formula>
    </cfRule>
  </conditionalFormatting>
  <conditionalFormatting sqref="I855">
    <cfRule type="expression" dxfId="11779" priority="1739" stopIfTrue="1">
      <formula>INDIRECT("E"&amp;ROW())="Supply Only"</formula>
    </cfRule>
    <cfRule type="expression" dxfId="11778" priority="1740" stopIfTrue="1">
      <formula>INDIRECT("E"&amp;ROW())="Part Fitted"</formula>
    </cfRule>
    <cfRule type="expression" dxfId="11777" priority="1741" stopIfTrue="1">
      <formula>INDIRECT("E"&amp;ROW())="confirmed"</formula>
    </cfRule>
    <cfRule type="expression" dxfId="11776" priority="1742" stopIfTrue="1">
      <formula>INDIRECT("E"&amp;ROW())="Duplicate"</formula>
    </cfRule>
    <cfRule type="expression" dxfId="11775" priority="1743" stopIfTrue="1">
      <formula>INDIRECT("E"&amp;ROW())="Handed Back"</formula>
    </cfRule>
    <cfRule type="expression" dxfId="11774" priority="1744" stopIfTrue="1">
      <formula>INDIRECT("E"&amp;ROW())="Refusal"</formula>
    </cfRule>
    <cfRule type="expression" dxfId="11773" priority="1745" stopIfTrue="1">
      <formula>INDIRECT("E"&amp;ROW())="No Access install"</formula>
    </cfRule>
    <cfRule type="expression" dxfId="11772" priority="1746" stopIfTrue="1">
      <formula>INDIRECT("E"&amp;ROW())="No Access survey"</formula>
    </cfRule>
    <cfRule type="expression" dxfId="11771" priority="1747" stopIfTrue="1">
      <formula>INDIRECT("E"&amp;ROW())="NWR"</formula>
    </cfRule>
    <cfRule type="expression" dxfId="11770" priority="1748" stopIfTrue="1">
      <formula>INDIRECT("E"&amp;ROW())="Cancelled"</formula>
    </cfRule>
    <cfRule type="expression" dxfId="11769" priority="1749" stopIfTrue="1">
      <formula>INDIRECT("E"&amp;ROW())="On hold"</formula>
    </cfRule>
    <cfRule type="expression" dxfId="11768" priority="1750" stopIfTrue="1">
      <formula>INDIRECT("E"&amp;ROW())="Handed Over"</formula>
    </cfRule>
    <cfRule type="expression" dxfId="11767" priority="1751" stopIfTrue="1">
      <formula>INDIRECT("E"&amp;ROW())="Fitted"</formula>
    </cfRule>
    <cfRule type="expression" dxfId="11766" priority="1752" stopIfTrue="1">
      <formula>INDIRECT("E"&amp;ROW())="Booked to fit"</formula>
    </cfRule>
    <cfRule type="expression" dxfId="11765" priority="1753" stopIfTrue="1">
      <formula>INDIRECT("E"&amp;ROW())="Delivered To Depot/Container"</formula>
    </cfRule>
    <cfRule type="expression" dxfId="11764" priority="1754" stopIfTrue="1">
      <formula>INDIRECT("E"&amp;ROW())="Called Off"</formula>
    </cfRule>
    <cfRule type="expression" dxfId="11763" priority="1755" stopIfTrue="1">
      <formula>INDIRECT("E"&amp;ROW())="Await Client Approval"</formula>
    </cfRule>
    <cfRule type="expression" dxfId="11762" priority="1756" stopIfTrue="1">
      <formula>INDIRECT("E"&amp;ROW())="SCOPE SURVEY"</formula>
    </cfRule>
    <cfRule type="expression" dxfId="11761" priority="1757" stopIfTrue="1">
      <formula>INDIRECT("E"&amp;ROW())="Priced"</formula>
    </cfRule>
    <cfRule type="expression" dxfId="11760" priority="1758" stopIfTrue="1">
      <formula>INDIRECT("E"&amp;ROW())="Sent for pricing"</formula>
    </cfRule>
    <cfRule type="expression" dxfId="11759" priority="1759" stopIfTrue="1">
      <formula>INDIRECT("E"&amp;ROW())="Await"</formula>
    </cfRule>
    <cfRule type="expression" dxfId="11758" priority="1760" stopIfTrue="1">
      <formula>INDIRECT("E"&amp;ROW())="CLEANSED"</formula>
    </cfRule>
    <cfRule type="expression" dxfId="11757" priority="1761" stopIfTrue="1">
      <formula>INDIRECT("E"&amp;ROW())="PM TO CLEANSE"</formula>
    </cfRule>
    <cfRule type="expression" dxfId="11756" priority="1762" stopIfTrue="1">
      <formula>INDIRECT("E"&amp;ROW())="Survey Received"</formula>
    </cfRule>
    <cfRule type="expression" dxfId="11755" priority="1763" stopIfTrue="1">
      <formula>INDIRECT("E"&amp;ROW())="Survey Booked"</formula>
    </cfRule>
    <cfRule type="expression" dxfId="11754" priority="1765" stopIfTrue="1">
      <formula>INDIRECT("E"&amp;ROW())="Supply Only"</formula>
    </cfRule>
    <cfRule type="expression" dxfId="11753" priority="1766" stopIfTrue="1">
      <formula>INDIRECT("E"&amp;ROW())="Part Fitted"</formula>
    </cfRule>
    <cfRule type="expression" dxfId="11752" priority="1767" stopIfTrue="1">
      <formula>INDIRECT("E"&amp;ROW())="confirmed"</formula>
    </cfRule>
    <cfRule type="expression" dxfId="11751" priority="1768" stopIfTrue="1">
      <formula>INDIRECT("E"&amp;ROW())="Duplicate"</formula>
    </cfRule>
    <cfRule type="expression" dxfId="11750" priority="1769" stopIfTrue="1">
      <formula>INDIRECT("E"&amp;ROW())="Handed Back"</formula>
    </cfRule>
    <cfRule type="expression" dxfId="11749" priority="1770" stopIfTrue="1">
      <formula>INDIRECT("E"&amp;ROW())="Refusal"</formula>
    </cfRule>
    <cfRule type="expression" dxfId="11748" priority="1771" stopIfTrue="1">
      <formula>INDIRECT("E"&amp;ROW())="No Access install"</formula>
    </cfRule>
    <cfRule type="expression" dxfId="11747" priority="1772" stopIfTrue="1">
      <formula>INDIRECT("E"&amp;ROW())="No Access survey"</formula>
    </cfRule>
    <cfRule type="expression" dxfId="11746" priority="1773" stopIfTrue="1">
      <formula>INDIRECT("E"&amp;ROW())="NWR"</formula>
    </cfRule>
    <cfRule type="expression" dxfId="11745" priority="1774" stopIfTrue="1">
      <formula>INDIRECT("E"&amp;ROW())="Cancelled"</formula>
    </cfRule>
    <cfRule type="expression" dxfId="11744" priority="1775" stopIfTrue="1">
      <formula>INDIRECT("E"&amp;ROW())="On hold"</formula>
    </cfRule>
    <cfRule type="expression" dxfId="11743" priority="1776" stopIfTrue="1">
      <formula>INDIRECT("E"&amp;ROW())="Handed Over"</formula>
    </cfRule>
    <cfRule type="expression" dxfId="11742" priority="1777" stopIfTrue="1">
      <formula>INDIRECT("E"&amp;ROW())="Fitted"</formula>
    </cfRule>
    <cfRule type="expression" dxfId="11741" priority="1778" stopIfTrue="1">
      <formula>INDIRECT("E"&amp;ROW())="Booked to fit"</formula>
    </cfRule>
    <cfRule type="expression" dxfId="11740" priority="1779" stopIfTrue="1">
      <formula>INDIRECT("E"&amp;ROW())="Delivered To Depot/Container"</formula>
    </cfRule>
    <cfRule type="expression" dxfId="11739" priority="1780" stopIfTrue="1">
      <formula>INDIRECT("E"&amp;ROW())="Called Off"</formula>
    </cfRule>
    <cfRule type="expression" dxfId="11738" priority="1781" stopIfTrue="1">
      <formula>INDIRECT("E"&amp;ROW())="Await Client Approval"</formula>
    </cfRule>
    <cfRule type="expression" dxfId="11737" priority="1782" stopIfTrue="1">
      <formula>INDIRECT("E"&amp;ROW())="SCOPE SURVEY"</formula>
    </cfRule>
    <cfRule type="expression" dxfId="11736" priority="1783" stopIfTrue="1">
      <formula>INDIRECT("E"&amp;ROW())="Priced"</formula>
    </cfRule>
    <cfRule type="expression" dxfId="11735" priority="1784" stopIfTrue="1">
      <formula>INDIRECT("E"&amp;ROW())="Sent for pricing"</formula>
    </cfRule>
    <cfRule type="expression" dxfId="11734" priority="1785" stopIfTrue="1">
      <formula>INDIRECT("E"&amp;ROW())="Await"</formula>
    </cfRule>
    <cfRule type="expression" dxfId="11733" priority="1786" stopIfTrue="1">
      <formula>INDIRECT("E"&amp;ROW())="CLEANSED"</formula>
    </cfRule>
    <cfRule type="expression" dxfId="11732" priority="1787" stopIfTrue="1">
      <formula>INDIRECT("E"&amp;ROW())="PM TO CLEANSE"</formula>
    </cfRule>
    <cfRule type="expression" dxfId="11731" priority="1788" stopIfTrue="1">
      <formula>INDIRECT("E"&amp;ROW())="Survey Received"</formula>
    </cfRule>
    <cfRule type="expression" dxfId="11730" priority="1789" stopIfTrue="1">
      <formula>INDIRECT("E"&amp;ROW())="Survey Booked"</formula>
    </cfRule>
  </conditionalFormatting>
  <conditionalFormatting sqref="I855">
    <cfRule type="expression" dxfId="11729" priority="1738" stopIfTrue="1">
      <formula>INDIRECT("E"&amp;ROW())="Recall Required"</formula>
    </cfRule>
  </conditionalFormatting>
  <conditionalFormatting sqref="I855">
    <cfRule type="expression" dxfId="11728" priority="1737">
      <formula>INDIRECT("D"&amp;ROW())="Yes"</formula>
    </cfRule>
  </conditionalFormatting>
  <conditionalFormatting sqref="A987:H987">
    <cfRule type="expression" dxfId="11727" priority="1735">
      <formula>INDIRECT("D"&amp;ROW())="Yes"</formula>
    </cfRule>
  </conditionalFormatting>
  <conditionalFormatting sqref="A987:H987">
    <cfRule type="expression" dxfId="11726" priority="1710" stopIfTrue="1">
      <formula>INDIRECT("E"&amp;ROW())="Supply Only"</formula>
    </cfRule>
    <cfRule type="expression" dxfId="11725" priority="1711" stopIfTrue="1">
      <formula>INDIRECT("E"&amp;ROW())="Part Fitted"</formula>
    </cfRule>
    <cfRule type="expression" dxfId="11724" priority="1712" stopIfTrue="1">
      <formula>INDIRECT("E"&amp;ROW())="confirmed"</formula>
    </cfRule>
    <cfRule type="expression" dxfId="11723" priority="1713" stopIfTrue="1">
      <formula>INDIRECT("E"&amp;ROW())="Duplicate"</formula>
    </cfRule>
    <cfRule type="expression" dxfId="11722" priority="1714" stopIfTrue="1">
      <formula>INDIRECT("E"&amp;ROW())="Handed Back"</formula>
    </cfRule>
    <cfRule type="expression" dxfId="11721" priority="1715" stopIfTrue="1">
      <formula>INDIRECT("E"&amp;ROW())="Refusal"</formula>
    </cfRule>
    <cfRule type="expression" dxfId="11720" priority="1716" stopIfTrue="1">
      <formula>INDIRECT("E"&amp;ROW())="No Access install"</formula>
    </cfRule>
    <cfRule type="expression" dxfId="11719" priority="1717" stopIfTrue="1">
      <formula>INDIRECT("E"&amp;ROW())="No Access survey"</formula>
    </cfRule>
    <cfRule type="expression" dxfId="11718" priority="1718" stopIfTrue="1">
      <formula>INDIRECT("E"&amp;ROW())="NWR"</formula>
    </cfRule>
    <cfRule type="expression" dxfId="11717" priority="1719" stopIfTrue="1">
      <formula>INDIRECT("E"&amp;ROW())="Cancelled"</formula>
    </cfRule>
    <cfRule type="expression" dxfId="11716" priority="1720" stopIfTrue="1">
      <formula>INDIRECT("E"&amp;ROW())="On hold"</formula>
    </cfRule>
    <cfRule type="expression" dxfId="11715" priority="1721" stopIfTrue="1">
      <formula>INDIRECT("E"&amp;ROW())="Handed Over"</formula>
    </cfRule>
    <cfRule type="expression" dxfId="11714" priority="1722" stopIfTrue="1">
      <formula>INDIRECT("E"&amp;ROW())="Fitted"</formula>
    </cfRule>
    <cfRule type="expression" dxfId="11713" priority="1723" stopIfTrue="1">
      <formula>INDIRECT("E"&amp;ROW())="Booked to fit"</formula>
    </cfRule>
    <cfRule type="expression" dxfId="11712" priority="1724" stopIfTrue="1">
      <formula>INDIRECT("E"&amp;ROW())="Delivered To Depot/Container"</formula>
    </cfRule>
    <cfRule type="expression" dxfId="11711" priority="1725" stopIfTrue="1">
      <formula>INDIRECT("E"&amp;ROW())="Called Off"</formula>
    </cfRule>
    <cfRule type="expression" dxfId="11710" priority="1726" stopIfTrue="1">
      <formula>INDIRECT("E"&amp;ROW())="Await Client Approval"</formula>
    </cfRule>
    <cfRule type="expression" dxfId="11709" priority="1727" stopIfTrue="1">
      <formula>INDIRECT("E"&amp;ROW())="SCOPE SURVEY"</formula>
    </cfRule>
    <cfRule type="expression" dxfId="11708" priority="1728" stopIfTrue="1">
      <formula>INDIRECT("E"&amp;ROW())="Priced"</formula>
    </cfRule>
    <cfRule type="expression" dxfId="11707" priority="1729" stopIfTrue="1">
      <formula>INDIRECT("E"&amp;ROW())="Sent for pricing"</formula>
    </cfRule>
    <cfRule type="expression" dxfId="11706" priority="1730" stopIfTrue="1">
      <formula>INDIRECT("E"&amp;ROW())="Await"</formula>
    </cfRule>
    <cfRule type="expression" dxfId="11705" priority="1731" stopIfTrue="1">
      <formula>INDIRECT("E"&amp;ROW())="CLEANSED"</formula>
    </cfRule>
    <cfRule type="expression" dxfId="11704" priority="1732" stopIfTrue="1">
      <formula>INDIRECT("E"&amp;ROW())="PM TO CLEANSE"</formula>
    </cfRule>
    <cfRule type="expression" dxfId="11703" priority="1733" stopIfTrue="1">
      <formula>INDIRECT("E"&amp;ROW())="Survey Received"</formula>
    </cfRule>
    <cfRule type="expression" dxfId="11702" priority="1734" stopIfTrue="1">
      <formula>INDIRECT("E"&amp;ROW())="Survey Booked"</formula>
    </cfRule>
  </conditionalFormatting>
  <conditionalFormatting sqref="A987:I987">
    <cfRule type="expression" dxfId="11701" priority="1684" stopIfTrue="1">
      <formula>INDIRECT("E"&amp;ROW())="Recall Required"</formula>
    </cfRule>
  </conditionalFormatting>
  <conditionalFormatting sqref="I987">
    <cfRule type="expression" dxfId="11700" priority="1736">
      <formula>INDIRECT("D"&amp;ROW())="Yes"</formula>
    </cfRule>
  </conditionalFormatting>
  <conditionalFormatting sqref="I987">
    <cfRule type="expression" dxfId="11699" priority="1657">
      <formula>INDIRECT("D"&amp;ROW())="Yes"</formula>
    </cfRule>
    <cfRule type="expression" dxfId="11698" priority="1658" stopIfTrue="1">
      <formula>INDIRECT("E"&amp;ROW())="Recall Required"</formula>
    </cfRule>
    <cfRule type="expression" dxfId="11697" priority="1659" stopIfTrue="1">
      <formula>INDIRECT("E"&amp;ROW())="Supply Only"</formula>
    </cfRule>
    <cfRule type="expression" dxfId="11696" priority="1660" stopIfTrue="1">
      <formula>INDIRECT("E"&amp;ROW())="Part Fitted"</formula>
    </cfRule>
    <cfRule type="expression" dxfId="11695" priority="1661" stopIfTrue="1">
      <formula>INDIRECT("E"&amp;ROW())="confirmed"</formula>
    </cfRule>
    <cfRule type="expression" dxfId="11694" priority="1662" stopIfTrue="1">
      <formula>INDIRECT("E"&amp;ROW())="Duplicate"</formula>
    </cfRule>
    <cfRule type="expression" dxfId="11693" priority="1663" stopIfTrue="1">
      <formula>INDIRECT("E"&amp;ROW())="Handed Back"</formula>
    </cfRule>
    <cfRule type="expression" dxfId="11692" priority="1664" stopIfTrue="1">
      <formula>INDIRECT("E"&amp;ROW())="Refusal"</formula>
    </cfRule>
    <cfRule type="expression" dxfId="11691" priority="1665" stopIfTrue="1">
      <formula>INDIRECT("E"&amp;ROW())="No Access install"</formula>
    </cfRule>
    <cfRule type="expression" dxfId="11690" priority="1666" stopIfTrue="1">
      <formula>INDIRECT("E"&amp;ROW())="No Access survey"</formula>
    </cfRule>
    <cfRule type="expression" dxfId="11689" priority="1667" stopIfTrue="1">
      <formula>INDIRECT("E"&amp;ROW())="NWR"</formula>
    </cfRule>
    <cfRule type="expression" dxfId="11688" priority="1668" stopIfTrue="1">
      <formula>INDIRECT("E"&amp;ROW())="Cancelled"</formula>
    </cfRule>
    <cfRule type="expression" dxfId="11687" priority="1669" stopIfTrue="1">
      <formula>INDIRECT("E"&amp;ROW())="On hold"</formula>
    </cfRule>
    <cfRule type="expression" dxfId="11686" priority="1670" stopIfTrue="1">
      <formula>INDIRECT("E"&amp;ROW())="Handed Over"</formula>
    </cfRule>
    <cfRule type="expression" dxfId="11685" priority="1671" stopIfTrue="1">
      <formula>INDIRECT("E"&amp;ROW())="Fitted"</formula>
    </cfRule>
    <cfRule type="expression" dxfId="11684" priority="1672" stopIfTrue="1">
      <formula>INDIRECT("E"&amp;ROW())="Booked to fit"</formula>
    </cfRule>
    <cfRule type="expression" dxfId="11683" priority="1673" stopIfTrue="1">
      <formula>INDIRECT("E"&amp;ROW())="Delivered To Depot/Container"</formula>
    </cfRule>
    <cfRule type="expression" dxfId="11682" priority="1674" stopIfTrue="1">
      <formula>INDIRECT("E"&amp;ROW())="Called Off"</formula>
    </cfRule>
    <cfRule type="expression" dxfId="11681" priority="1675" stopIfTrue="1">
      <formula>INDIRECT("E"&amp;ROW())="Await Client Approval"</formula>
    </cfRule>
    <cfRule type="expression" dxfId="11680" priority="1676" stopIfTrue="1">
      <formula>INDIRECT("E"&amp;ROW())="SCOPE SURVEY"</formula>
    </cfRule>
    <cfRule type="expression" dxfId="11679" priority="1677" stopIfTrue="1">
      <formula>INDIRECT("E"&amp;ROW())="Priced"</formula>
    </cfRule>
    <cfRule type="expression" dxfId="11678" priority="1678" stopIfTrue="1">
      <formula>INDIRECT("E"&amp;ROW())="Sent for pricing"</formula>
    </cfRule>
    <cfRule type="expression" dxfId="11677" priority="1679" stopIfTrue="1">
      <formula>INDIRECT("E"&amp;ROW())="Await"</formula>
    </cfRule>
    <cfRule type="expression" dxfId="11676" priority="1680" stopIfTrue="1">
      <formula>INDIRECT("E"&amp;ROW())="CLEANSED"</formula>
    </cfRule>
    <cfRule type="expression" dxfId="11675" priority="1681" stopIfTrue="1">
      <formula>INDIRECT("E"&amp;ROW())="PM TO CLEANSE"</formula>
    </cfRule>
    <cfRule type="expression" dxfId="11674" priority="1682" stopIfTrue="1">
      <formula>INDIRECT("E"&amp;ROW())="Survey Received"</formula>
    </cfRule>
    <cfRule type="expression" dxfId="11673" priority="1683" stopIfTrue="1">
      <formula>INDIRECT("E"&amp;ROW())="Survey Booked"</formula>
    </cfRule>
    <cfRule type="expression" dxfId="11672" priority="1685" stopIfTrue="1">
      <formula>INDIRECT("E"&amp;ROW())="Supply Only"</formula>
    </cfRule>
    <cfRule type="expression" dxfId="11671" priority="1686" stopIfTrue="1">
      <formula>INDIRECT("E"&amp;ROW())="Part Fitted"</formula>
    </cfRule>
    <cfRule type="expression" dxfId="11670" priority="1687" stopIfTrue="1">
      <formula>INDIRECT("E"&amp;ROW())="confirmed"</formula>
    </cfRule>
    <cfRule type="expression" dxfId="11669" priority="1688" stopIfTrue="1">
      <formula>INDIRECT("E"&amp;ROW())="Duplicate"</formula>
    </cfRule>
    <cfRule type="expression" dxfId="11668" priority="1689" stopIfTrue="1">
      <formula>INDIRECT("E"&amp;ROW())="Handed Back"</formula>
    </cfRule>
    <cfRule type="expression" dxfId="11667" priority="1690" stopIfTrue="1">
      <formula>INDIRECT("E"&amp;ROW())="Refusal"</formula>
    </cfRule>
    <cfRule type="expression" dxfId="11666" priority="1691" stopIfTrue="1">
      <formula>INDIRECT("E"&amp;ROW())="No Access install"</formula>
    </cfRule>
    <cfRule type="expression" dxfId="11665" priority="1692" stopIfTrue="1">
      <formula>INDIRECT("E"&amp;ROW())="No Access survey"</formula>
    </cfRule>
    <cfRule type="expression" dxfId="11664" priority="1693" stopIfTrue="1">
      <formula>INDIRECT("E"&amp;ROW())="NWR"</formula>
    </cfRule>
    <cfRule type="expression" dxfId="11663" priority="1694" stopIfTrue="1">
      <formula>INDIRECT("E"&amp;ROW())="Cancelled"</formula>
    </cfRule>
    <cfRule type="expression" dxfId="11662" priority="1695" stopIfTrue="1">
      <formula>INDIRECT("E"&amp;ROW())="On hold"</formula>
    </cfRule>
    <cfRule type="expression" dxfId="11661" priority="1696" stopIfTrue="1">
      <formula>INDIRECT("E"&amp;ROW())="Handed Over"</formula>
    </cfRule>
    <cfRule type="expression" dxfId="11660" priority="1697" stopIfTrue="1">
      <formula>INDIRECT("E"&amp;ROW())="Fitted"</formula>
    </cfRule>
    <cfRule type="expression" dxfId="11659" priority="1698" stopIfTrue="1">
      <formula>INDIRECT("E"&amp;ROW())="Booked to fit"</formula>
    </cfRule>
    <cfRule type="expression" dxfId="11658" priority="1699" stopIfTrue="1">
      <formula>INDIRECT("E"&amp;ROW())="Delivered To Depot/Container"</formula>
    </cfRule>
    <cfRule type="expression" dxfId="11657" priority="1700" stopIfTrue="1">
      <formula>INDIRECT("E"&amp;ROW())="Called Off"</formula>
    </cfRule>
    <cfRule type="expression" dxfId="11656" priority="1701" stopIfTrue="1">
      <formula>INDIRECT("E"&amp;ROW())="Await Client Approval"</formula>
    </cfRule>
    <cfRule type="expression" dxfId="11655" priority="1702" stopIfTrue="1">
      <formula>INDIRECT("E"&amp;ROW())="SCOPE SURVEY"</formula>
    </cfRule>
    <cfRule type="expression" dxfId="11654" priority="1703" stopIfTrue="1">
      <formula>INDIRECT("E"&amp;ROW())="Priced"</formula>
    </cfRule>
    <cfRule type="expression" dxfId="11653" priority="1704" stopIfTrue="1">
      <formula>INDIRECT("E"&amp;ROW())="Sent for pricing"</formula>
    </cfRule>
    <cfRule type="expression" dxfId="11652" priority="1705" stopIfTrue="1">
      <formula>INDIRECT("E"&amp;ROW())="Await"</formula>
    </cfRule>
    <cfRule type="expression" dxfId="11651" priority="1706" stopIfTrue="1">
      <formula>INDIRECT("E"&amp;ROW())="CLEANSED"</formula>
    </cfRule>
    <cfRule type="expression" dxfId="11650" priority="1707" stopIfTrue="1">
      <formula>INDIRECT("E"&amp;ROW())="PM TO CLEANSE"</formula>
    </cfRule>
    <cfRule type="expression" dxfId="11649" priority="1708" stopIfTrue="1">
      <formula>INDIRECT("E"&amp;ROW())="Survey Received"</formula>
    </cfRule>
    <cfRule type="expression" dxfId="11648" priority="1709" stopIfTrue="1">
      <formula>INDIRECT("E"&amp;ROW())="Survey Booked"</formula>
    </cfRule>
  </conditionalFormatting>
  <conditionalFormatting sqref="I1011">
    <cfRule type="expression" dxfId="11647" priority="1656">
      <formula>INDIRECT("D"&amp;ROW())="Yes"</formula>
    </cfRule>
  </conditionalFormatting>
  <conditionalFormatting sqref="E1011">
    <cfRule type="expression" dxfId="11646" priority="1629">
      <formula>INDIRECT("D"&amp;ROW())="Yes"</formula>
    </cfRule>
    <cfRule type="expression" dxfId="11645" priority="1630" stopIfTrue="1">
      <formula>INDIRECT("E"&amp;ROW())="Recall Required"</formula>
    </cfRule>
    <cfRule type="expression" dxfId="11644" priority="1631" stopIfTrue="1">
      <formula>INDIRECT("E"&amp;ROW())="Supply Only"</formula>
    </cfRule>
    <cfRule type="expression" dxfId="11643" priority="1632" stopIfTrue="1">
      <formula>INDIRECT("E"&amp;ROW())="Part Fitted"</formula>
    </cfRule>
    <cfRule type="expression" dxfId="11642" priority="1633" stopIfTrue="1">
      <formula>INDIRECT("E"&amp;ROW())="confirmed"</formula>
    </cfRule>
    <cfRule type="expression" dxfId="11641" priority="1634" stopIfTrue="1">
      <formula>INDIRECT("E"&amp;ROW())="Duplicate"</formula>
    </cfRule>
    <cfRule type="expression" dxfId="11640" priority="1635" stopIfTrue="1">
      <formula>INDIRECT("E"&amp;ROW())="Handed Back"</formula>
    </cfRule>
    <cfRule type="expression" dxfId="11639" priority="1636" stopIfTrue="1">
      <formula>INDIRECT("E"&amp;ROW())="Refusal"</formula>
    </cfRule>
    <cfRule type="expression" dxfId="11638" priority="1637" stopIfTrue="1">
      <formula>INDIRECT("E"&amp;ROW())="No Access install"</formula>
    </cfRule>
    <cfRule type="expression" dxfId="11637" priority="1638" stopIfTrue="1">
      <formula>INDIRECT("E"&amp;ROW())="No Access survey"</formula>
    </cfRule>
    <cfRule type="expression" dxfId="11636" priority="1639" stopIfTrue="1">
      <formula>INDIRECT("E"&amp;ROW())="NWR"</formula>
    </cfRule>
    <cfRule type="expression" dxfId="11635" priority="1640" stopIfTrue="1">
      <formula>INDIRECT("E"&amp;ROW())="Cancelled"</formula>
    </cfRule>
    <cfRule type="expression" dxfId="11634" priority="1641" stopIfTrue="1">
      <formula>INDIRECT("E"&amp;ROW())="On hold"</formula>
    </cfRule>
    <cfRule type="expression" dxfId="11633" priority="1642" stopIfTrue="1">
      <formula>INDIRECT("E"&amp;ROW())="Handed Over"</formula>
    </cfRule>
    <cfRule type="expression" dxfId="11632" priority="1643" stopIfTrue="1">
      <formula>INDIRECT("E"&amp;ROW())="Fitted"</formula>
    </cfRule>
    <cfRule type="expression" dxfId="11631" priority="1644" stopIfTrue="1">
      <formula>INDIRECT("E"&amp;ROW())="Booked to fit"</formula>
    </cfRule>
    <cfRule type="expression" dxfId="11630" priority="1645" stopIfTrue="1">
      <formula>INDIRECT("E"&amp;ROW())="Delivered To Depot/Container"</formula>
    </cfRule>
    <cfRule type="expression" dxfId="11629" priority="1646" stopIfTrue="1">
      <formula>INDIRECT("E"&amp;ROW())="Called Off"</formula>
    </cfRule>
    <cfRule type="expression" dxfId="11628" priority="1647" stopIfTrue="1">
      <formula>INDIRECT("E"&amp;ROW())="Await Client Approval"</formula>
    </cfRule>
    <cfRule type="expression" dxfId="11627" priority="1648" stopIfTrue="1">
      <formula>INDIRECT("E"&amp;ROW())="SCOPE SURVEY"</formula>
    </cfRule>
    <cfRule type="expression" dxfId="11626" priority="1649" stopIfTrue="1">
      <formula>INDIRECT("E"&amp;ROW())="Priced"</formula>
    </cfRule>
    <cfRule type="expression" dxfId="11625" priority="1650" stopIfTrue="1">
      <formula>INDIRECT("E"&amp;ROW())="Sent for pricing"</formula>
    </cfRule>
    <cfRule type="expression" dxfId="11624" priority="1651" stopIfTrue="1">
      <formula>INDIRECT("E"&amp;ROW())="Await"</formula>
    </cfRule>
    <cfRule type="expression" dxfId="11623" priority="1652" stopIfTrue="1">
      <formula>INDIRECT("E"&amp;ROW())="CLEANSED"</formula>
    </cfRule>
    <cfRule type="expression" dxfId="11622" priority="1653" stopIfTrue="1">
      <formula>INDIRECT("E"&amp;ROW())="PM TO CLEANSE"</formula>
    </cfRule>
    <cfRule type="expression" dxfId="11621" priority="1654" stopIfTrue="1">
      <formula>INDIRECT("E"&amp;ROW())="Survey Received"</formula>
    </cfRule>
    <cfRule type="expression" dxfId="11620" priority="1655" stopIfTrue="1">
      <formula>INDIRECT("E"&amp;ROW())="Survey Booked"</formula>
    </cfRule>
  </conditionalFormatting>
  <conditionalFormatting sqref="A1011:H1011">
    <cfRule type="expression" dxfId="11619" priority="1549">
      <formula>INDIRECT("D"&amp;ROW())="Yes"</formula>
    </cfRule>
    <cfRule type="expression" dxfId="11618" priority="1550" stopIfTrue="1">
      <formula>INDIRECT("E"&amp;ROW())="Recall Required"</formula>
    </cfRule>
    <cfRule type="expression" dxfId="11617" priority="1551" stopIfTrue="1">
      <formula>INDIRECT("E"&amp;ROW())="Supply Only"</formula>
    </cfRule>
    <cfRule type="expression" dxfId="11616" priority="1552" stopIfTrue="1">
      <formula>INDIRECT("E"&amp;ROW())="Part Fitted"</formula>
    </cfRule>
    <cfRule type="expression" dxfId="11615" priority="1553" stopIfTrue="1">
      <formula>INDIRECT("E"&amp;ROW())="confirmed"</formula>
    </cfRule>
    <cfRule type="expression" dxfId="11614" priority="1554" stopIfTrue="1">
      <formula>INDIRECT("E"&amp;ROW())="Duplicate"</formula>
    </cfRule>
    <cfRule type="expression" dxfId="11613" priority="1555" stopIfTrue="1">
      <formula>INDIRECT("E"&amp;ROW())="Handed Back"</formula>
    </cfRule>
    <cfRule type="expression" dxfId="11612" priority="1556" stopIfTrue="1">
      <formula>INDIRECT("E"&amp;ROW())="Refusal"</formula>
    </cfRule>
    <cfRule type="expression" dxfId="11611" priority="1557" stopIfTrue="1">
      <formula>INDIRECT("E"&amp;ROW())="No Access install"</formula>
    </cfRule>
    <cfRule type="expression" dxfId="11610" priority="1558" stopIfTrue="1">
      <formula>INDIRECT("E"&amp;ROW())="No Access survey"</formula>
    </cfRule>
    <cfRule type="expression" dxfId="11609" priority="1559" stopIfTrue="1">
      <formula>INDIRECT("E"&amp;ROW())="NWR"</formula>
    </cfRule>
    <cfRule type="expression" dxfId="11608" priority="1560" stopIfTrue="1">
      <formula>INDIRECT("E"&amp;ROW())="Cancelled"</formula>
    </cfRule>
    <cfRule type="expression" dxfId="11607" priority="1561" stopIfTrue="1">
      <formula>INDIRECT("E"&amp;ROW())="On hold"</formula>
    </cfRule>
    <cfRule type="expression" dxfId="11606" priority="1562" stopIfTrue="1">
      <formula>INDIRECT("E"&amp;ROW())="Handed Over"</formula>
    </cfRule>
    <cfRule type="expression" dxfId="11605" priority="1563" stopIfTrue="1">
      <formula>INDIRECT("E"&amp;ROW())="Fitted"</formula>
    </cfRule>
    <cfRule type="expression" dxfId="11604" priority="1564" stopIfTrue="1">
      <formula>INDIRECT("E"&amp;ROW())="Booked to fit"</formula>
    </cfRule>
    <cfRule type="expression" dxfId="11603" priority="1565" stopIfTrue="1">
      <formula>INDIRECT("E"&amp;ROW())="Delivered To Depot/Container"</formula>
    </cfRule>
    <cfRule type="expression" dxfId="11602" priority="1566" stopIfTrue="1">
      <formula>INDIRECT("E"&amp;ROW())="Called Off"</formula>
    </cfRule>
    <cfRule type="expression" dxfId="11601" priority="1567" stopIfTrue="1">
      <formula>INDIRECT("E"&amp;ROW())="Await Client Approval"</formula>
    </cfRule>
    <cfRule type="expression" dxfId="11600" priority="1568" stopIfTrue="1">
      <formula>INDIRECT("E"&amp;ROW())="SCOPE SURVEY"</formula>
    </cfRule>
    <cfRule type="expression" dxfId="11599" priority="1569" stopIfTrue="1">
      <formula>INDIRECT("E"&amp;ROW())="Priced"</formula>
    </cfRule>
    <cfRule type="expression" dxfId="11598" priority="1570" stopIfTrue="1">
      <formula>INDIRECT("E"&amp;ROW())="Sent for pricing"</formula>
    </cfRule>
    <cfRule type="expression" dxfId="11597" priority="1571" stopIfTrue="1">
      <formula>INDIRECT("E"&amp;ROW())="Await"</formula>
    </cfRule>
    <cfRule type="expression" dxfId="11596" priority="1572" stopIfTrue="1">
      <formula>INDIRECT("E"&amp;ROW())="CLEANSED"</formula>
    </cfRule>
    <cfRule type="expression" dxfId="11595" priority="1573" stopIfTrue="1">
      <formula>INDIRECT("E"&amp;ROW())="PM TO CLEANSE"</formula>
    </cfRule>
    <cfRule type="expression" dxfId="11594" priority="1574" stopIfTrue="1">
      <formula>INDIRECT("E"&amp;ROW())="Survey Received"</formula>
    </cfRule>
    <cfRule type="expression" dxfId="11593" priority="1575" stopIfTrue="1">
      <formula>INDIRECT("E"&amp;ROW())="Survey Booked"</formula>
    </cfRule>
  </conditionalFormatting>
  <conditionalFormatting sqref="I1011">
    <cfRule type="expression" dxfId="11592" priority="1576" stopIfTrue="1">
      <formula>INDIRECT("E"&amp;ROW())="Recall Required"</formula>
    </cfRule>
    <cfRule type="expression" dxfId="11591" priority="1577" stopIfTrue="1">
      <formula>INDIRECT("E"&amp;ROW())="Supply Only"</formula>
    </cfRule>
    <cfRule type="expression" dxfId="11590" priority="1578" stopIfTrue="1">
      <formula>INDIRECT("E"&amp;ROW())="Part Fitted"</formula>
    </cfRule>
    <cfRule type="expression" dxfId="11589" priority="1579" stopIfTrue="1">
      <formula>INDIRECT("E"&amp;ROW())="confirmed"</formula>
    </cfRule>
    <cfRule type="expression" dxfId="11588" priority="1580" stopIfTrue="1">
      <formula>INDIRECT("E"&amp;ROW())="Duplicate"</formula>
    </cfRule>
    <cfRule type="expression" dxfId="11587" priority="1581" stopIfTrue="1">
      <formula>INDIRECT("E"&amp;ROW())="Handed Back"</formula>
    </cfRule>
    <cfRule type="expression" dxfId="11586" priority="1582" stopIfTrue="1">
      <formula>INDIRECT("E"&amp;ROW())="Refusal"</formula>
    </cfRule>
    <cfRule type="expression" dxfId="11585" priority="1583" stopIfTrue="1">
      <formula>INDIRECT("E"&amp;ROW())="No Access install"</formula>
    </cfRule>
    <cfRule type="expression" dxfId="11584" priority="1584" stopIfTrue="1">
      <formula>INDIRECT("E"&amp;ROW())="No Access survey"</formula>
    </cfRule>
    <cfRule type="expression" dxfId="11583" priority="1585" stopIfTrue="1">
      <formula>INDIRECT("E"&amp;ROW())="NWR"</formula>
    </cfRule>
    <cfRule type="expression" dxfId="11582" priority="1586" stopIfTrue="1">
      <formula>INDIRECT("E"&amp;ROW())="Cancelled"</formula>
    </cfRule>
    <cfRule type="expression" dxfId="11581" priority="1587" stopIfTrue="1">
      <formula>INDIRECT("E"&amp;ROW())="On hold"</formula>
    </cfRule>
    <cfRule type="expression" dxfId="11580" priority="1588" stopIfTrue="1">
      <formula>INDIRECT("E"&amp;ROW())="Handed Over"</formula>
    </cfRule>
    <cfRule type="expression" dxfId="11579" priority="1589" stopIfTrue="1">
      <formula>INDIRECT("E"&amp;ROW())="Fitted"</formula>
    </cfRule>
    <cfRule type="expression" dxfId="11578" priority="1590" stopIfTrue="1">
      <formula>INDIRECT("E"&amp;ROW())="Booked to fit"</formula>
    </cfRule>
    <cfRule type="expression" dxfId="11577" priority="1591" stopIfTrue="1">
      <formula>INDIRECT("E"&amp;ROW())="Delivered To Depot/Container"</formula>
    </cfRule>
    <cfRule type="expression" dxfId="11576" priority="1592" stopIfTrue="1">
      <formula>INDIRECT("E"&amp;ROW())="Called Off"</formula>
    </cfRule>
    <cfRule type="expression" dxfId="11575" priority="1593" stopIfTrue="1">
      <formula>INDIRECT("E"&amp;ROW())="Await Client Approval"</formula>
    </cfRule>
    <cfRule type="expression" dxfId="11574" priority="1594" stopIfTrue="1">
      <formula>INDIRECT("E"&amp;ROW())="SCOPE SURVEY"</formula>
    </cfRule>
    <cfRule type="expression" dxfId="11573" priority="1595" stopIfTrue="1">
      <formula>INDIRECT("E"&amp;ROW())="Priced"</formula>
    </cfRule>
    <cfRule type="expression" dxfId="11572" priority="1596" stopIfTrue="1">
      <formula>INDIRECT("E"&amp;ROW())="Sent for pricing"</formula>
    </cfRule>
    <cfRule type="expression" dxfId="11571" priority="1597" stopIfTrue="1">
      <formula>INDIRECT("E"&amp;ROW())="Await"</formula>
    </cfRule>
    <cfRule type="expression" dxfId="11570" priority="1598" stopIfTrue="1">
      <formula>INDIRECT("E"&amp;ROW())="CLEANSED"</formula>
    </cfRule>
    <cfRule type="expression" dxfId="11569" priority="1599" stopIfTrue="1">
      <formula>INDIRECT("E"&amp;ROW())="PM TO CLEANSE"</formula>
    </cfRule>
    <cfRule type="expression" dxfId="11568" priority="1600" stopIfTrue="1">
      <formula>INDIRECT("E"&amp;ROW())="Survey Received"</formula>
    </cfRule>
    <cfRule type="expression" dxfId="11567" priority="1601" stopIfTrue="1">
      <formula>INDIRECT("E"&amp;ROW())="Survey Booked"</formula>
    </cfRule>
    <cfRule type="expression" dxfId="11566" priority="1602" stopIfTrue="1">
      <formula>INDIRECT("E"&amp;ROW())="Recall Required"</formula>
    </cfRule>
    <cfRule type="expression" dxfId="11565" priority="1603" stopIfTrue="1">
      <formula>INDIRECT("E"&amp;ROW())="Supply Only"</formula>
    </cfRule>
    <cfRule type="expression" dxfId="11564" priority="1604" stopIfTrue="1">
      <formula>INDIRECT("E"&amp;ROW())="Part Fitted"</formula>
    </cfRule>
    <cfRule type="expression" dxfId="11563" priority="1605" stopIfTrue="1">
      <formula>INDIRECT("E"&amp;ROW())="confirmed"</formula>
    </cfRule>
    <cfRule type="expression" dxfId="11562" priority="1606" stopIfTrue="1">
      <formula>INDIRECT("E"&amp;ROW())="Duplicate"</formula>
    </cfRule>
    <cfRule type="expression" dxfId="11561" priority="1607" stopIfTrue="1">
      <formula>INDIRECT("E"&amp;ROW())="Handed Back"</formula>
    </cfRule>
    <cfRule type="expression" dxfId="11560" priority="1608" stopIfTrue="1">
      <formula>INDIRECT("E"&amp;ROW())="Refusal"</formula>
    </cfRule>
    <cfRule type="expression" dxfId="11559" priority="1609" stopIfTrue="1">
      <formula>INDIRECT("E"&amp;ROW())="No Access install"</formula>
    </cfRule>
    <cfRule type="expression" dxfId="11558" priority="1610" stopIfTrue="1">
      <formula>INDIRECT("E"&amp;ROW())="No Access survey"</formula>
    </cfRule>
    <cfRule type="expression" dxfId="11557" priority="1611" stopIfTrue="1">
      <formula>INDIRECT("E"&amp;ROW())="NWR"</formula>
    </cfRule>
    <cfRule type="expression" dxfId="11556" priority="1612" stopIfTrue="1">
      <formula>INDIRECT("E"&amp;ROW())="Cancelled"</formula>
    </cfRule>
    <cfRule type="expression" dxfId="11555" priority="1613" stopIfTrue="1">
      <formula>INDIRECT("E"&amp;ROW())="On hold"</formula>
    </cfRule>
    <cfRule type="expression" dxfId="11554" priority="1614" stopIfTrue="1">
      <formula>INDIRECT("E"&amp;ROW())="Handed Over"</formula>
    </cfRule>
    <cfRule type="expression" dxfId="11553" priority="1615" stopIfTrue="1">
      <formula>INDIRECT("E"&amp;ROW())="Fitted"</formula>
    </cfRule>
    <cfRule type="expression" dxfId="11552" priority="1616" stopIfTrue="1">
      <formula>INDIRECT("E"&amp;ROW())="Booked to fit"</formula>
    </cfRule>
    <cfRule type="expression" dxfId="11551" priority="1617" stopIfTrue="1">
      <formula>INDIRECT("E"&amp;ROW())="Delivered To Depot/Container"</formula>
    </cfRule>
    <cfRule type="expression" dxfId="11550" priority="1618" stopIfTrue="1">
      <formula>INDIRECT("E"&amp;ROW())="Called Off"</formula>
    </cfRule>
    <cfRule type="expression" dxfId="11549" priority="1619" stopIfTrue="1">
      <formula>INDIRECT("E"&amp;ROW())="Await Client Approval"</formula>
    </cfRule>
    <cfRule type="expression" dxfId="11548" priority="1620" stopIfTrue="1">
      <formula>INDIRECT("E"&amp;ROW())="SCOPE SURVEY"</formula>
    </cfRule>
    <cfRule type="expression" dxfId="11547" priority="1621" stopIfTrue="1">
      <formula>INDIRECT("E"&amp;ROW())="Priced"</formula>
    </cfRule>
    <cfRule type="expression" dxfId="11546" priority="1622" stopIfTrue="1">
      <formula>INDIRECT("E"&amp;ROW())="Sent for pricing"</formula>
    </cfRule>
    <cfRule type="expression" dxfId="11545" priority="1623" stopIfTrue="1">
      <formula>INDIRECT("E"&amp;ROW())="Await"</formula>
    </cfRule>
    <cfRule type="expression" dxfId="11544" priority="1624" stopIfTrue="1">
      <formula>INDIRECT("E"&amp;ROW())="CLEANSED"</formula>
    </cfRule>
    <cfRule type="expression" dxfId="11543" priority="1625" stopIfTrue="1">
      <formula>INDIRECT("E"&amp;ROW())="PM TO CLEANSE"</formula>
    </cfRule>
    <cfRule type="expression" dxfId="11542" priority="1626" stopIfTrue="1">
      <formula>INDIRECT("E"&amp;ROW())="Survey Received"</formula>
    </cfRule>
    <cfRule type="expression" dxfId="11541" priority="1627" stopIfTrue="1">
      <formula>INDIRECT("E"&amp;ROW())="Survey Booked"</formula>
    </cfRule>
    <cfRule type="expression" dxfId="11540" priority="1628">
      <formula>INDIRECT("D"&amp;ROW())="Yes"</formula>
    </cfRule>
  </conditionalFormatting>
  <conditionalFormatting sqref="A988:H988">
    <cfRule type="expression" dxfId="11539" priority="1548">
      <formula>INDIRECT("D"&amp;ROW())="Yes"</formula>
    </cfRule>
  </conditionalFormatting>
  <conditionalFormatting sqref="A988:H988">
    <cfRule type="expression" dxfId="11538" priority="1524" stopIfTrue="1">
      <formula>INDIRECT("E"&amp;ROW())="Part Fitted"</formula>
    </cfRule>
  </conditionalFormatting>
  <conditionalFormatting sqref="A988:H988">
    <cfRule type="expression" dxfId="11537" priority="1523" stopIfTrue="1">
      <formula>INDIRECT("E"&amp;ROW())="Supply Only"</formula>
    </cfRule>
    <cfRule type="expression" dxfId="11536" priority="1525" stopIfTrue="1">
      <formula>INDIRECT("E"&amp;ROW())="confirmed"</formula>
    </cfRule>
    <cfRule type="expression" dxfId="11535" priority="1526" stopIfTrue="1">
      <formula>INDIRECT("E"&amp;ROW())="Duplicate"</formula>
    </cfRule>
    <cfRule type="expression" dxfId="11534" priority="1527" stopIfTrue="1">
      <formula>INDIRECT("E"&amp;ROW())="Handed Back"</formula>
    </cfRule>
    <cfRule type="expression" dxfId="11533" priority="1528" stopIfTrue="1">
      <formula>INDIRECT("E"&amp;ROW())="Refusal"</formula>
    </cfRule>
    <cfRule type="expression" dxfId="11532" priority="1529" stopIfTrue="1">
      <formula>INDIRECT("E"&amp;ROW())="No Access install"</formula>
    </cfRule>
    <cfRule type="expression" dxfId="11531" priority="1530" stopIfTrue="1">
      <formula>INDIRECT("E"&amp;ROW())="No Access survey"</formula>
    </cfRule>
    <cfRule type="expression" dxfId="11530" priority="1531" stopIfTrue="1">
      <formula>INDIRECT("E"&amp;ROW())="NWR"</formula>
    </cfRule>
    <cfRule type="expression" dxfId="11529" priority="1532" stopIfTrue="1">
      <formula>INDIRECT("E"&amp;ROW())="Cancelled"</formula>
    </cfRule>
    <cfRule type="expression" dxfId="11528" priority="1533" stopIfTrue="1">
      <formula>INDIRECT("E"&amp;ROW())="On hold"</formula>
    </cfRule>
    <cfRule type="expression" dxfId="11527" priority="1534" stopIfTrue="1">
      <formula>INDIRECT("E"&amp;ROW())="Handed Over"</formula>
    </cfRule>
    <cfRule type="expression" dxfId="11526" priority="1535" stopIfTrue="1">
      <formula>INDIRECT("E"&amp;ROW())="Fitted"</formula>
    </cfRule>
    <cfRule type="expression" dxfId="11525" priority="1536" stopIfTrue="1">
      <formula>INDIRECT("E"&amp;ROW())="Booked to fit"</formula>
    </cfRule>
    <cfRule type="expression" dxfId="11524" priority="1537" stopIfTrue="1">
      <formula>INDIRECT("E"&amp;ROW())="Delivered To Depot/Container"</formula>
    </cfRule>
    <cfRule type="expression" dxfId="11523" priority="1538" stopIfTrue="1">
      <formula>INDIRECT("E"&amp;ROW())="Called Off"</formula>
    </cfRule>
    <cfRule type="expression" dxfId="11522" priority="1539" stopIfTrue="1">
      <formula>INDIRECT("E"&amp;ROW())="Await Client Approval"</formula>
    </cfRule>
    <cfRule type="expression" dxfId="11521" priority="1540" stopIfTrue="1">
      <formula>INDIRECT("E"&amp;ROW())="SCOPE SURVEY"</formula>
    </cfRule>
    <cfRule type="expression" dxfId="11520" priority="1541" stopIfTrue="1">
      <formula>INDIRECT("E"&amp;ROW())="Priced"</formula>
    </cfRule>
    <cfRule type="expression" dxfId="11519" priority="1542" stopIfTrue="1">
      <formula>INDIRECT("E"&amp;ROW())="Sent for pricing"</formula>
    </cfRule>
    <cfRule type="expression" dxfId="11518" priority="1543" stopIfTrue="1">
      <formula>INDIRECT("E"&amp;ROW())="Await"</formula>
    </cfRule>
    <cfRule type="expression" dxfId="11517" priority="1544" stopIfTrue="1">
      <formula>INDIRECT("E"&amp;ROW())="CLEANSED"</formula>
    </cfRule>
    <cfRule type="expression" dxfId="11516" priority="1545" stopIfTrue="1">
      <formula>INDIRECT("E"&amp;ROW())="PM TO CLEANSE"</formula>
    </cfRule>
    <cfRule type="expression" dxfId="11515" priority="1546" stopIfTrue="1">
      <formula>INDIRECT("E"&amp;ROW())="Survey Received"</formula>
    </cfRule>
    <cfRule type="expression" dxfId="11514" priority="1547" stopIfTrue="1">
      <formula>INDIRECT("E"&amp;ROW())="Survey Booked"</formula>
    </cfRule>
  </conditionalFormatting>
  <conditionalFormatting sqref="A988:I988">
    <cfRule type="expression" dxfId="11513" priority="1496" stopIfTrue="1">
      <formula>INDIRECT("E"&amp;ROW())="Recall Required"</formula>
    </cfRule>
  </conditionalFormatting>
  <conditionalFormatting sqref="I988">
    <cfRule type="expression" dxfId="11512" priority="1522">
      <formula>INDIRECT("D"&amp;ROW())="Yes"</formula>
    </cfRule>
  </conditionalFormatting>
  <conditionalFormatting sqref="I988">
    <cfRule type="expression" dxfId="11511" priority="1471" stopIfTrue="1">
      <formula>INDIRECT("E"&amp;ROW())="Supply Only"</formula>
    </cfRule>
    <cfRule type="expression" dxfId="11510" priority="1472" stopIfTrue="1">
      <formula>INDIRECT("E"&amp;ROW())="Part Fitted"</formula>
    </cfRule>
    <cfRule type="expression" dxfId="11509" priority="1473" stopIfTrue="1">
      <formula>INDIRECT("E"&amp;ROW())="confirmed"</formula>
    </cfRule>
    <cfRule type="expression" dxfId="11508" priority="1474" stopIfTrue="1">
      <formula>INDIRECT("E"&amp;ROW())="Duplicate"</formula>
    </cfRule>
    <cfRule type="expression" dxfId="11507" priority="1475" stopIfTrue="1">
      <formula>INDIRECT("E"&amp;ROW())="Handed Back"</formula>
    </cfRule>
    <cfRule type="expression" dxfId="11506" priority="1476" stopIfTrue="1">
      <formula>INDIRECT("E"&amp;ROW())="Refusal"</formula>
    </cfRule>
    <cfRule type="expression" dxfId="11505" priority="1477" stopIfTrue="1">
      <formula>INDIRECT("E"&amp;ROW())="No Access install"</formula>
    </cfRule>
    <cfRule type="expression" dxfId="11504" priority="1478" stopIfTrue="1">
      <formula>INDIRECT("E"&amp;ROW())="No Access survey"</formula>
    </cfRule>
    <cfRule type="expression" dxfId="11503" priority="1479" stopIfTrue="1">
      <formula>INDIRECT("E"&amp;ROW())="NWR"</formula>
    </cfRule>
    <cfRule type="expression" dxfId="11502" priority="1480" stopIfTrue="1">
      <formula>INDIRECT("E"&amp;ROW())="Cancelled"</formula>
    </cfRule>
    <cfRule type="expression" dxfId="11501" priority="1481" stopIfTrue="1">
      <formula>INDIRECT("E"&amp;ROW())="On hold"</formula>
    </cfRule>
    <cfRule type="expression" dxfId="11500" priority="1482" stopIfTrue="1">
      <formula>INDIRECT("E"&amp;ROW())="Handed Over"</formula>
    </cfRule>
    <cfRule type="expression" dxfId="11499" priority="1483" stopIfTrue="1">
      <formula>INDIRECT("E"&amp;ROW())="Fitted"</formula>
    </cfRule>
    <cfRule type="expression" dxfId="11498" priority="1484" stopIfTrue="1">
      <formula>INDIRECT("E"&amp;ROW())="Booked to fit"</formula>
    </cfRule>
    <cfRule type="expression" dxfId="11497" priority="1485" stopIfTrue="1">
      <formula>INDIRECT("E"&amp;ROW())="Delivered To Depot/Container"</formula>
    </cfRule>
    <cfRule type="expression" dxfId="11496" priority="1486" stopIfTrue="1">
      <formula>INDIRECT("E"&amp;ROW())="Called Off"</formula>
    </cfRule>
    <cfRule type="expression" dxfId="11495" priority="1487" stopIfTrue="1">
      <formula>INDIRECT("E"&amp;ROW())="Await Client Approval"</formula>
    </cfRule>
    <cfRule type="expression" dxfId="11494" priority="1488" stopIfTrue="1">
      <formula>INDIRECT("E"&amp;ROW())="SCOPE SURVEY"</formula>
    </cfRule>
    <cfRule type="expression" dxfId="11493" priority="1489" stopIfTrue="1">
      <formula>INDIRECT("E"&amp;ROW())="Priced"</formula>
    </cfRule>
    <cfRule type="expression" dxfId="11492" priority="1490" stopIfTrue="1">
      <formula>INDIRECT("E"&amp;ROW())="Sent for pricing"</formula>
    </cfRule>
    <cfRule type="expression" dxfId="11491" priority="1491" stopIfTrue="1">
      <formula>INDIRECT("E"&amp;ROW())="Await"</formula>
    </cfRule>
    <cfRule type="expression" dxfId="11490" priority="1492" stopIfTrue="1">
      <formula>INDIRECT("E"&amp;ROW())="CLEANSED"</formula>
    </cfRule>
    <cfRule type="expression" dxfId="11489" priority="1493" stopIfTrue="1">
      <formula>INDIRECT("E"&amp;ROW())="PM TO CLEANSE"</formula>
    </cfRule>
    <cfRule type="expression" dxfId="11488" priority="1494" stopIfTrue="1">
      <formula>INDIRECT("E"&amp;ROW())="Survey Received"</formula>
    </cfRule>
    <cfRule type="expression" dxfId="11487" priority="1495" stopIfTrue="1">
      <formula>INDIRECT("E"&amp;ROW())="Survey Booked"</formula>
    </cfRule>
    <cfRule type="expression" dxfId="11486" priority="1497" stopIfTrue="1">
      <formula>INDIRECT("E"&amp;ROW())="Supply Only"</formula>
    </cfRule>
    <cfRule type="expression" dxfId="11485" priority="1498" stopIfTrue="1">
      <formula>INDIRECT("E"&amp;ROW())="Part Fitted"</formula>
    </cfRule>
    <cfRule type="expression" dxfId="11484" priority="1499" stopIfTrue="1">
      <formula>INDIRECT("E"&amp;ROW())="confirmed"</formula>
    </cfRule>
    <cfRule type="expression" dxfId="11483" priority="1500" stopIfTrue="1">
      <formula>INDIRECT("E"&amp;ROW())="Duplicate"</formula>
    </cfRule>
    <cfRule type="expression" dxfId="11482" priority="1501" stopIfTrue="1">
      <formula>INDIRECT("E"&amp;ROW())="Handed Back"</formula>
    </cfRule>
    <cfRule type="expression" dxfId="11481" priority="1502" stopIfTrue="1">
      <formula>INDIRECT("E"&amp;ROW())="Refusal"</formula>
    </cfRule>
    <cfRule type="expression" dxfId="11480" priority="1503" stopIfTrue="1">
      <formula>INDIRECT("E"&amp;ROW())="No Access install"</formula>
    </cfRule>
    <cfRule type="expression" dxfId="11479" priority="1504" stopIfTrue="1">
      <formula>INDIRECT("E"&amp;ROW())="No Access survey"</formula>
    </cfRule>
    <cfRule type="expression" dxfId="11478" priority="1505" stopIfTrue="1">
      <formula>INDIRECT("E"&amp;ROW())="NWR"</formula>
    </cfRule>
    <cfRule type="expression" dxfId="11477" priority="1506" stopIfTrue="1">
      <formula>INDIRECT("E"&amp;ROW())="Cancelled"</formula>
    </cfRule>
    <cfRule type="expression" dxfId="11476" priority="1507" stopIfTrue="1">
      <formula>INDIRECT("E"&amp;ROW())="On hold"</formula>
    </cfRule>
    <cfRule type="expression" dxfId="11475" priority="1508" stopIfTrue="1">
      <formula>INDIRECT("E"&amp;ROW())="Handed Over"</formula>
    </cfRule>
    <cfRule type="expression" dxfId="11474" priority="1509" stopIfTrue="1">
      <formula>INDIRECT("E"&amp;ROW())="Fitted"</formula>
    </cfRule>
    <cfRule type="expression" dxfId="11473" priority="1510" stopIfTrue="1">
      <formula>INDIRECT("E"&amp;ROW())="Booked to fit"</formula>
    </cfRule>
    <cfRule type="expression" dxfId="11472" priority="1511" stopIfTrue="1">
      <formula>INDIRECT("E"&amp;ROW())="Delivered To Depot/Container"</formula>
    </cfRule>
    <cfRule type="expression" dxfId="11471" priority="1512" stopIfTrue="1">
      <formula>INDIRECT("E"&amp;ROW())="Called Off"</formula>
    </cfRule>
    <cfRule type="expression" dxfId="11470" priority="1513" stopIfTrue="1">
      <formula>INDIRECT("E"&amp;ROW())="Await Client Approval"</formula>
    </cfRule>
    <cfRule type="expression" dxfId="11469" priority="1514" stopIfTrue="1">
      <formula>INDIRECT("E"&amp;ROW())="SCOPE SURVEY"</formula>
    </cfRule>
    <cfRule type="expression" dxfId="11468" priority="1515" stopIfTrue="1">
      <formula>INDIRECT("E"&amp;ROW())="Priced"</formula>
    </cfRule>
    <cfRule type="expression" dxfId="11467" priority="1516" stopIfTrue="1">
      <formula>INDIRECT("E"&amp;ROW())="Sent for pricing"</formula>
    </cfRule>
    <cfRule type="expression" dxfId="11466" priority="1517" stopIfTrue="1">
      <formula>INDIRECT("E"&amp;ROW())="Await"</formula>
    </cfRule>
    <cfRule type="expression" dxfId="11465" priority="1518" stopIfTrue="1">
      <formula>INDIRECT("E"&amp;ROW())="CLEANSED"</formula>
    </cfRule>
    <cfRule type="expression" dxfId="11464" priority="1519" stopIfTrue="1">
      <formula>INDIRECT("E"&amp;ROW())="PM TO CLEANSE"</formula>
    </cfRule>
    <cfRule type="expression" dxfId="11463" priority="1520" stopIfTrue="1">
      <formula>INDIRECT("E"&amp;ROW())="Survey Received"</formula>
    </cfRule>
    <cfRule type="expression" dxfId="11462" priority="1521" stopIfTrue="1">
      <formula>INDIRECT("E"&amp;ROW())="Survey Booked"</formula>
    </cfRule>
  </conditionalFormatting>
  <conditionalFormatting sqref="I988">
    <cfRule type="expression" dxfId="11461" priority="1470" stopIfTrue="1">
      <formula>INDIRECT("E"&amp;ROW())="Recall Required"</formula>
    </cfRule>
  </conditionalFormatting>
  <conditionalFormatting sqref="I988">
    <cfRule type="expression" dxfId="11460" priority="1469">
      <formula>INDIRECT("D"&amp;ROW())="Yes"</formula>
    </cfRule>
  </conditionalFormatting>
  <conditionalFormatting sqref="A1093:I1093">
    <cfRule type="expression" dxfId="11459" priority="1468" stopIfTrue="1">
      <formula>INDIRECT("E"&amp;ROW())="Recall Required"</formula>
    </cfRule>
  </conditionalFormatting>
  <conditionalFormatting sqref="A1093:H1093">
    <cfRule type="expression" dxfId="11458" priority="1442" stopIfTrue="1">
      <formula>INDIRECT("E"&amp;ROW())="Supply Only"</formula>
    </cfRule>
    <cfRule type="expression" dxfId="11457" priority="1443" stopIfTrue="1">
      <formula>INDIRECT("E"&amp;ROW())="Part Fitted"</formula>
    </cfRule>
    <cfRule type="expression" dxfId="11456" priority="1444" stopIfTrue="1">
      <formula>INDIRECT("E"&amp;ROW())="confirmed"</formula>
    </cfRule>
    <cfRule type="expression" dxfId="11455" priority="1445" stopIfTrue="1">
      <formula>INDIRECT("E"&amp;ROW())="Duplicate"</formula>
    </cfRule>
    <cfRule type="expression" dxfId="11454" priority="1446" stopIfTrue="1">
      <formula>INDIRECT("E"&amp;ROW())="Handed Back"</formula>
    </cfRule>
    <cfRule type="expression" dxfId="11453" priority="1447" stopIfTrue="1">
      <formula>INDIRECT("E"&amp;ROW())="Refusal"</formula>
    </cfRule>
    <cfRule type="expression" dxfId="11452" priority="1448" stopIfTrue="1">
      <formula>INDIRECT("E"&amp;ROW())="No Access install"</formula>
    </cfRule>
    <cfRule type="expression" dxfId="11451" priority="1449" stopIfTrue="1">
      <formula>INDIRECT("E"&amp;ROW())="No Access survey"</formula>
    </cfRule>
    <cfRule type="expression" dxfId="11450" priority="1450" stopIfTrue="1">
      <formula>INDIRECT("E"&amp;ROW())="NWR"</formula>
    </cfRule>
    <cfRule type="expression" dxfId="11449" priority="1451" stopIfTrue="1">
      <formula>INDIRECT("E"&amp;ROW())="Cancelled"</formula>
    </cfRule>
    <cfRule type="expression" dxfId="11448" priority="1452" stopIfTrue="1">
      <formula>INDIRECT("E"&amp;ROW())="On hold"</formula>
    </cfRule>
    <cfRule type="expression" dxfId="11447" priority="1453" stopIfTrue="1">
      <formula>INDIRECT("E"&amp;ROW())="Handed Over"</formula>
    </cfRule>
    <cfRule type="expression" dxfId="11446" priority="1454" stopIfTrue="1">
      <formula>INDIRECT("E"&amp;ROW())="Fitted"</formula>
    </cfRule>
    <cfRule type="expression" dxfId="11445" priority="1455" stopIfTrue="1">
      <formula>INDIRECT("E"&amp;ROW())="Booked to fit"</formula>
    </cfRule>
    <cfRule type="expression" dxfId="11444" priority="1456" stopIfTrue="1">
      <formula>INDIRECT("E"&amp;ROW())="Delivered To Depot/Container"</formula>
    </cfRule>
    <cfRule type="expression" dxfId="11443" priority="1457" stopIfTrue="1">
      <formula>INDIRECT("E"&amp;ROW())="Called Off"</formula>
    </cfRule>
    <cfRule type="expression" dxfId="11442" priority="1458" stopIfTrue="1">
      <formula>INDIRECT("E"&amp;ROW())="Await Client Approval"</formula>
    </cfRule>
    <cfRule type="expression" dxfId="11441" priority="1459" stopIfTrue="1">
      <formula>INDIRECT("E"&amp;ROW())="SCOPE SURVEY"</formula>
    </cfRule>
    <cfRule type="expression" dxfId="11440" priority="1460" stopIfTrue="1">
      <formula>INDIRECT("E"&amp;ROW())="Priced"</formula>
    </cfRule>
    <cfRule type="expression" dxfId="11439" priority="1461" stopIfTrue="1">
      <formula>INDIRECT("E"&amp;ROW())="Sent for pricing"</formula>
    </cfRule>
    <cfRule type="expression" dxfId="11438" priority="1462" stopIfTrue="1">
      <formula>INDIRECT("E"&amp;ROW())="Await"</formula>
    </cfRule>
    <cfRule type="expression" dxfId="11437" priority="1463" stopIfTrue="1">
      <formula>INDIRECT("E"&amp;ROW())="CLEANSED"</formula>
    </cfRule>
    <cfRule type="expression" dxfId="11436" priority="1464" stopIfTrue="1">
      <formula>INDIRECT("E"&amp;ROW())="PM TO CLEANSE"</formula>
    </cfRule>
    <cfRule type="expression" dxfId="11435" priority="1465" stopIfTrue="1">
      <formula>INDIRECT("E"&amp;ROW())="Survey Received"</formula>
    </cfRule>
    <cfRule type="expression" dxfId="11434" priority="1466" stopIfTrue="1">
      <formula>INDIRECT("E"&amp;ROW())="Survey Booked"</formula>
    </cfRule>
    <cfRule type="expression" dxfId="11433" priority="1467">
      <formula>INDIRECT("D"&amp;ROW())="Yes"</formula>
    </cfRule>
  </conditionalFormatting>
  <conditionalFormatting sqref="I1093">
    <cfRule type="expression" dxfId="11432" priority="1389">
      <formula>INDIRECT("D"&amp;ROW())="Yes"</formula>
    </cfRule>
    <cfRule type="expression" dxfId="11431" priority="1390" stopIfTrue="1">
      <formula>INDIRECT("E"&amp;ROW())="Recall Required"</formula>
    </cfRule>
    <cfRule type="expression" dxfId="11430" priority="1391" stopIfTrue="1">
      <formula>INDIRECT("E"&amp;ROW())="Supply Only"</formula>
    </cfRule>
    <cfRule type="expression" dxfId="11429" priority="1392" stopIfTrue="1">
      <formula>INDIRECT("E"&amp;ROW())="Part Fitted"</formula>
    </cfRule>
    <cfRule type="expression" dxfId="11428" priority="1393" stopIfTrue="1">
      <formula>INDIRECT("E"&amp;ROW())="confirmed"</formula>
    </cfRule>
    <cfRule type="expression" dxfId="11427" priority="1394" stopIfTrue="1">
      <formula>INDIRECT("E"&amp;ROW())="Duplicate"</formula>
    </cfRule>
    <cfRule type="expression" dxfId="11426" priority="1395" stopIfTrue="1">
      <formula>INDIRECT("E"&amp;ROW())="Handed Back"</formula>
    </cfRule>
    <cfRule type="expression" dxfId="11425" priority="1396" stopIfTrue="1">
      <formula>INDIRECT("E"&amp;ROW())="Refusal"</formula>
    </cfRule>
    <cfRule type="expression" dxfId="11424" priority="1397" stopIfTrue="1">
      <formula>INDIRECT("E"&amp;ROW())="No Access install"</formula>
    </cfRule>
    <cfRule type="expression" dxfId="11423" priority="1398" stopIfTrue="1">
      <formula>INDIRECT("E"&amp;ROW())="No Access survey"</formula>
    </cfRule>
    <cfRule type="expression" dxfId="11422" priority="1399" stopIfTrue="1">
      <formula>INDIRECT("E"&amp;ROW())="NWR"</formula>
    </cfRule>
    <cfRule type="expression" dxfId="11421" priority="1400" stopIfTrue="1">
      <formula>INDIRECT("E"&amp;ROW())="Cancelled"</formula>
    </cfRule>
    <cfRule type="expression" dxfId="11420" priority="1401" stopIfTrue="1">
      <formula>INDIRECT("E"&amp;ROW())="On hold"</formula>
    </cfRule>
    <cfRule type="expression" dxfId="11419" priority="1402" stopIfTrue="1">
      <formula>INDIRECT("E"&amp;ROW())="Handed Over"</formula>
    </cfRule>
    <cfRule type="expression" dxfId="11418" priority="1403" stopIfTrue="1">
      <formula>INDIRECT("E"&amp;ROW())="Fitted"</formula>
    </cfRule>
    <cfRule type="expression" dxfId="11417" priority="1404" stopIfTrue="1">
      <formula>INDIRECT("E"&amp;ROW())="Booked to fit"</formula>
    </cfRule>
    <cfRule type="expression" dxfId="11416" priority="1405" stopIfTrue="1">
      <formula>INDIRECT("E"&amp;ROW())="Delivered To Depot/Container"</formula>
    </cfRule>
    <cfRule type="expression" dxfId="11415" priority="1406" stopIfTrue="1">
      <formula>INDIRECT("E"&amp;ROW())="Called Off"</formula>
    </cfRule>
    <cfRule type="expression" dxfId="11414" priority="1407" stopIfTrue="1">
      <formula>INDIRECT("E"&amp;ROW())="Await Client Approval"</formula>
    </cfRule>
    <cfRule type="expression" dxfId="11413" priority="1408" stopIfTrue="1">
      <formula>INDIRECT("E"&amp;ROW())="SCOPE SURVEY"</formula>
    </cfRule>
    <cfRule type="expression" dxfId="11412" priority="1409" stopIfTrue="1">
      <formula>INDIRECT("E"&amp;ROW())="Priced"</formula>
    </cfRule>
    <cfRule type="expression" dxfId="11411" priority="1410" stopIfTrue="1">
      <formula>INDIRECT("E"&amp;ROW())="Sent for pricing"</formula>
    </cfRule>
    <cfRule type="expression" dxfId="11410" priority="1411" stopIfTrue="1">
      <formula>INDIRECT("E"&amp;ROW())="Await"</formula>
    </cfRule>
    <cfRule type="expression" dxfId="11409" priority="1412" stopIfTrue="1">
      <formula>INDIRECT("E"&amp;ROW())="CLEANSED"</formula>
    </cfRule>
    <cfRule type="expression" dxfId="11408" priority="1413" stopIfTrue="1">
      <formula>INDIRECT("E"&amp;ROW())="PM TO CLEANSE"</formula>
    </cfRule>
    <cfRule type="expression" dxfId="11407" priority="1414" stopIfTrue="1">
      <formula>INDIRECT("E"&amp;ROW())="Survey Received"</formula>
    </cfRule>
    <cfRule type="expression" dxfId="11406" priority="1415" stopIfTrue="1">
      <formula>INDIRECT("E"&amp;ROW())="Survey Booked"</formula>
    </cfRule>
    <cfRule type="expression" dxfId="11405" priority="1416" stopIfTrue="1">
      <formula>INDIRECT("E"&amp;ROW())="Supply Only"</formula>
    </cfRule>
    <cfRule type="expression" dxfId="11404" priority="1417" stopIfTrue="1">
      <formula>INDIRECT("E"&amp;ROW())="Part Fitted"</formula>
    </cfRule>
    <cfRule type="expression" dxfId="11403" priority="1418" stopIfTrue="1">
      <formula>INDIRECT("E"&amp;ROW())="confirmed"</formula>
    </cfRule>
    <cfRule type="expression" dxfId="11402" priority="1419" stopIfTrue="1">
      <formula>INDIRECT("E"&amp;ROW())="Duplicate"</formula>
    </cfRule>
    <cfRule type="expression" dxfId="11401" priority="1420" stopIfTrue="1">
      <formula>INDIRECT("E"&amp;ROW())="Handed Back"</formula>
    </cfRule>
    <cfRule type="expression" dxfId="11400" priority="1421" stopIfTrue="1">
      <formula>INDIRECT("E"&amp;ROW())="Refusal"</formula>
    </cfRule>
    <cfRule type="expression" dxfId="11399" priority="1422" stopIfTrue="1">
      <formula>INDIRECT("E"&amp;ROW())="No Access install"</formula>
    </cfRule>
    <cfRule type="expression" dxfId="11398" priority="1423" stopIfTrue="1">
      <formula>INDIRECT("E"&amp;ROW())="No Access survey"</formula>
    </cfRule>
    <cfRule type="expression" dxfId="11397" priority="1424" stopIfTrue="1">
      <formula>INDIRECT("E"&amp;ROW())="NWR"</formula>
    </cfRule>
    <cfRule type="expression" dxfId="11396" priority="1425" stopIfTrue="1">
      <formula>INDIRECT("E"&amp;ROW())="Cancelled"</formula>
    </cfRule>
    <cfRule type="expression" dxfId="11395" priority="1426" stopIfTrue="1">
      <formula>INDIRECT("E"&amp;ROW())="On hold"</formula>
    </cfRule>
    <cfRule type="expression" dxfId="11394" priority="1427" stopIfTrue="1">
      <formula>INDIRECT("E"&amp;ROW())="Handed Over"</formula>
    </cfRule>
    <cfRule type="expression" dxfId="11393" priority="1428" stopIfTrue="1">
      <formula>INDIRECT("E"&amp;ROW())="Fitted"</formula>
    </cfRule>
    <cfRule type="expression" dxfId="11392" priority="1429" stopIfTrue="1">
      <formula>INDIRECT("E"&amp;ROW())="Booked to fit"</formula>
    </cfRule>
    <cfRule type="expression" dxfId="11391" priority="1430" stopIfTrue="1">
      <formula>INDIRECT("E"&amp;ROW())="Delivered To Depot/Container"</formula>
    </cfRule>
    <cfRule type="expression" dxfId="11390" priority="1431" stopIfTrue="1">
      <formula>INDIRECT("E"&amp;ROW())="Called Off"</formula>
    </cfRule>
    <cfRule type="expression" dxfId="11389" priority="1432" stopIfTrue="1">
      <formula>INDIRECT("E"&amp;ROW())="Await Client Approval"</formula>
    </cfRule>
    <cfRule type="expression" dxfId="11388" priority="1433" stopIfTrue="1">
      <formula>INDIRECT("E"&amp;ROW())="SCOPE SURVEY"</formula>
    </cfRule>
    <cfRule type="expression" dxfId="11387" priority="1434" stopIfTrue="1">
      <formula>INDIRECT("E"&amp;ROW())="Priced"</formula>
    </cfRule>
    <cfRule type="expression" dxfId="11386" priority="1435" stopIfTrue="1">
      <formula>INDIRECT("E"&amp;ROW())="Sent for pricing"</formula>
    </cfRule>
    <cfRule type="expression" dxfId="11385" priority="1436" stopIfTrue="1">
      <formula>INDIRECT("E"&amp;ROW())="Await"</formula>
    </cfRule>
    <cfRule type="expression" dxfId="11384" priority="1437" stopIfTrue="1">
      <formula>INDIRECT("E"&amp;ROW())="CLEANSED"</formula>
    </cfRule>
    <cfRule type="expression" dxfId="11383" priority="1438" stopIfTrue="1">
      <formula>INDIRECT("E"&amp;ROW())="PM TO CLEANSE"</formula>
    </cfRule>
    <cfRule type="expression" dxfId="11382" priority="1439" stopIfTrue="1">
      <formula>INDIRECT("E"&amp;ROW())="Survey Received"</formula>
    </cfRule>
    <cfRule type="expression" dxfId="11381" priority="1440" stopIfTrue="1">
      <formula>INDIRECT("E"&amp;ROW())="Survey Booked"</formula>
    </cfRule>
    <cfRule type="expression" dxfId="11380" priority="1441">
      <formula>INDIRECT("D"&amp;ROW())="Yes"</formula>
    </cfRule>
  </conditionalFormatting>
  <conditionalFormatting sqref="A1091:H1091">
    <cfRule type="expression" dxfId="11379" priority="1388">
      <formula>INDIRECT("D"&amp;ROW())="Yes"</formula>
    </cfRule>
  </conditionalFormatting>
  <conditionalFormatting sqref="A1091:H1091">
    <cfRule type="expression" dxfId="11378" priority="1364" stopIfTrue="1">
      <formula>INDIRECT("E"&amp;ROW())="Part Fitted"</formula>
    </cfRule>
  </conditionalFormatting>
  <conditionalFormatting sqref="A1091:H1091">
    <cfRule type="expression" dxfId="11377" priority="1363" stopIfTrue="1">
      <formula>INDIRECT("E"&amp;ROW())="Supply Only"</formula>
    </cfRule>
    <cfRule type="expression" dxfId="11376" priority="1365" stopIfTrue="1">
      <formula>INDIRECT("E"&amp;ROW())="confirmed"</formula>
    </cfRule>
    <cfRule type="expression" dxfId="11375" priority="1366" stopIfTrue="1">
      <formula>INDIRECT("E"&amp;ROW())="Duplicate"</formula>
    </cfRule>
    <cfRule type="expression" dxfId="11374" priority="1367" stopIfTrue="1">
      <formula>INDIRECT("E"&amp;ROW())="Handed Back"</formula>
    </cfRule>
    <cfRule type="expression" dxfId="11373" priority="1368" stopIfTrue="1">
      <formula>INDIRECT("E"&amp;ROW())="Refusal"</formula>
    </cfRule>
    <cfRule type="expression" dxfId="11372" priority="1369" stopIfTrue="1">
      <formula>INDIRECT("E"&amp;ROW())="No Access install"</formula>
    </cfRule>
    <cfRule type="expression" dxfId="11371" priority="1370" stopIfTrue="1">
      <formula>INDIRECT("E"&amp;ROW())="No Access survey"</formula>
    </cfRule>
    <cfRule type="expression" dxfId="11370" priority="1371" stopIfTrue="1">
      <formula>INDIRECT("E"&amp;ROW())="NWR"</formula>
    </cfRule>
    <cfRule type="expression" dxfId="11369" priority="1372" stopIfTrue="1">
      <formula>INDIRECT("E"&amp;ROW())="Cancelled"</formula>
    </cfRule>
    <cfRule type="expression" dxfId="11368" priority="1373" stopIfTrue="1">
      <formula>INDIRECT("E"&amp;ROW())="On hold"</formula>
    </cfRule>
    <cfRule type="expression" dxfId="11367" priority="1374" stopIfTrue="1">
      <formula>INDIRECT("E"&amp;ROW())="Handed Over"</formula>
    </cfRule>
    <cfRule type="expression" dxfId="11366" priority="1375" stopIfTrue="1">
      <formula>INDIRECT("E"&amp;ROW())="Fitted"</formula>
    </cfRule>
    <cfRule type="expression" dxfId="11365" priority="1376" stopIfTrue="1">
      <formula>INDIRECT("E"&amp;ROW())="Booked to fit"</formula>
    </cfRule>
    <cfRule type="expression" dxfId="11364" priority="1377" stopIfTrue="1">
      <formula>INDIRECT("E"&amp;ROW())="Delivered To Depot/Container"</formula>
    </cfRule>
    <cfRule type="expression" dxfId="11363" priority="1378" stopIfTrue="1">
      <formula>INDIRECT("E"&amp;ROW())="Called Off"</formula>
    </cfRule>
    <cfRule type="expression" dxfId="11362" priority="1379" stopIfTrue="1">
      <formula>INDIRECT("E"&amp;ROW())="Await Client Approval"</formula>
    </cfRule>
    <cfRule type="expression" dxfId="11361" priority="1380" stopIfTrue="1">
      <formula>INDIRECT("E"&amp;ROW())="SCOPE SURVEY"</formula>
    </cfRule>
    <cfRule type="expression" dxfId="11360" priority="1381" stopIfTrue="1">
      <formula>INDIRECT("E"&amp;ROW())="Priced"</formula>
    </cfRule>
    <cfRule type="expression" dxfId="11359" priority="1382" stopIfTrue="1">
      <formula>INDIRECT("E"&amp;ROW())="Sent for pricing"</formula>
    </cfRule>
    <cfRule type="expression" dxfId="11358" priority="1383" stopIfTrue="1">
      <formula>INDIRECT("E"&amp;ROW())="Await"</formula>
    </cfRule>
    <cfRule type="expression" dxfId="11357" priority="1384" stopIfTrue="1">
      <formula>INDIRECT("E"&amp;ROW())="CLEANSED"</formula>
    </cfRule>
    <cfRule type="expression" dxfId="11356" priority="1385" stopIfTrue="1">
      <formula>INDIRECT("E"&amp;ROW())="PM TO CLEANSE"</formula>
    </cfRule>
    <cfRule type="expression" dxfId="11355" priority="1386" stopIfTrue="1">
      <formula>INDIRECT("E"&amp;ROW())="Survey Received"</formula>
    </cfRule>
    <cfRule type="expression" dxfId="11354" priority="1387" stopIfTrue="1">
      <formula>INDIRECT("E"&amp;ROW())="Survey Booked"</formula>
    </cfRule>
  </conditionalFormatting>
  <conditionalFormatting sqref="E1091">
    <cfRule type="expression" dxfId="11353" priority="1282">
      <formula>INDIRECT("D"&amp;ROW())="Yes"</formula>
    </cfRule>
    <cfRule type="expression" dxfId="11352" priority="1283" stopIfTrue="1">
      <formula>INDIRECT("E"&amp;ROW())="Recall Required"</formula>
    </cfRule>
    <cfRule type="expression" dxfId="11351" priority="1284" stopIfTrue="1">
      <formula>INDIRECT("E"&amp;ROW())="Supply Only"</formula>
    </cfRule>
    <cfRule type="expression" dxfId="11350" priority="1285" stopIfTrue="1">
      <formula>INDIRECT("E"&amp;ROW())="Part Fitted"</formula>
    </cfRule>
    <cfRule type="expression" dxfId="11349" priority="1286" stopIfTrue="1">
      <formula>INDIRECT("E"&amp;ROW())="confirmed"</formula>
    </cfRule>
    <cfRule type="expression" dxfId="11348" priority="1287" stopIfTrue="1">
      <formula>INDIRECT("E"&amp;ROW())="Duplicate"</formula>
    </cfRule>
    <cfRule type="expression" dxfId="11347" priority="1288" stopIfTrue="1">
      <formula>INDIRECT("E"&amp;ROW())="Handed Back"</formula>
    </cfRule>
    <cfRule type="expression" dxfId="11346" priority="1289" stopIfTrue="1">
      <formula>INDIRECT("E"&amp;ROW())="Refusal"</formula>
    </cfRule>
    <cfRule type="expression" dxfId="11345" priority="1290" stopIfTrue="1">
      <formula>INDIRECT("E"&amp;ROW())="No Access install"</formula>
    </cfRule>
    <cfRule type="expression" dxfId="11344" priority="1291" stopIfTrue="1">
      <formula>INDIRECT("E"&amp;ROW())="No Access survey"</formula>
    </cfRule>
    <cfRule type="expression" dxfId="11343" priority="1292" stopIfTrue="1">
      <formula>INDIRECT("E"&amp;ROW())="NWR"</formula>
    </cfRule>
    <cfRule type="expression" dxfId="11342" priority="1293" stopIfTrue="1">
      <formula>INDIRECT("E"&amp;ROW())="Cancelled"</formula>
    </cfRule>
    <cfRule type="expression" dxfId="11341" priority="1294" stopIfTrue="1">
      <formula>INDIRECT("E"&amp;ROW())="On hold"</formula>
    </cfRule>
    <cfRule type="expression" dxfId="11340" priority="1295" stopIfTrue="1">
      <formula>INDIRECT("E"&amp;ROW())="Handed Over"</formula>
    </cfRule>
    <cfRule type="expression" dxfId="11339" priority="1296" stopIfTrue="1">
      <formula>INDIRECT("E"&amp;ROW())="Fitted"</formula>
    </cfRule>
    <cfRule type="expression" dxfId="11338" priority="1297" stopIfTrue="1">
      <formula>INDIRECT("E"&amp;ROW())="Booked to fit"</formula>
    </cfRule>
    <cfRule type="expression" dxfId="11337" priority="1298" stopIfTrue="1">
      <formula>INDIRECT("E"&amp;ROW())="Delivered To Depot/Container"</formula>
    </cfRule>
    <cfRule type="expression" dxfId="11336" priority="1299" stopIfTrue="1">
      <formula>INDIRECT("E"&amp;ROW())="Called Off"</formula>
    </cfRule>
    <cfRule type="expression" dxfId="11335" priority="1300" stopIfTrue="1">
      <formula>INDIRECT("E"&amp;ROW())="Await Client Approval"</formula>
    </cfRule>
    <cfRule type="expression" dxfId="11334" priority="1301" stopIfTrue="1">
      <formula>INDIRECT("E"&amp;ROW())="SCOPE SURVEY"</formula>
    </cfRule>
    <cfRule type="expression" dxfId="11333" priority="1302" stopIfTrue="1">
      <formula>INDIRECT("E"&amp;ROW())="Priced"</formula>
    </cfRule>
    <cfRule type="expression" dxfId="11332" priority="1303" stopIfTrue="1">
      <formula>INDIRECT("E"&amp;ROW())="Sent for pricing"</formula>
    </cfRule>
    <cfRule type="expression" dxfId="11331" priority="1304" stopIfTrue="1">
      <formula>INDIRECT("E"&amp;ROW())="Await"</formula>
    </cfRule>
    <cfRule type="expression" dxfId="11330" priority="1305" stopIfTrue="1">
      <formula>INDIRECT("E"&amp;ROW())="CLEANSED"</formula>
    </cfRule>
    <cfRule type="expression" dxfId="11329" priority="1306" stopIfTrue="1">
      <formula>INDIRECT("E"&amp;ROW())="PM TO CLEANSE"</formula>
    </cfRule>
    <cfRule type="expression" dxfId="11328" priority="1307" stopIfTrue="1">
      <formula>INDIRECT("E"&amp;ROW())="Survey Received"</formula>
    </cfRule>
    <cfRule type="expression" dxfId="11327" priority="1308" stopIfTrue="1">
      <formula>INDIRECT("E"&amp;ROW())="Survey Booked"</formula>
    </cfRule>
  </conditionalFormatting>
  <conditionalFormatting sqref="A1091:I1091">
    <cfRule type="expression" dxfId="11326" priority="1336" stopIfTrue="1">
      <formula>INDIRECT("E"&amp;ROW())="Recall Required"</formula>
    </cfRule>
  </conditionalFormatting>
  <conditionalFormatting sqref="I1091">
    <cfRule type="expression" dxfId="11325" priority="1362">
      <formula>INDIRECT("D"&amp;ROW())="Yes"</formula>
    </cfRule>
  </conditionalFormatting>
  <conditionalFormatting sqref="I1091">
    <cfRule type="expression" dxfId="11324" priority="1311" stopIfTrue="1">
      <formula>INDIRECT("E"&amp;ROW())="Supply Only"</formula>
    </cfRule>
    <cfRule type="expression" dxfId="11323" priority="1312" stopIfTrue="1">
      <formula>INDIRECT("E"&amp;ROW())="Part Fitted"</formula>
    </cfRule>
    <cfRule type="expression" dxfId="11322" priority="1313" stopIfTrue="1">
      <formula>INDIRECT("E"&amp;ROW())="confirmed"</formula>
    </cfRule>
    <cfRule type="expression" dxfId="11321" priority="1314" stopIfTrue="1">
      <formula>INDIRECT("E"&amp;ROW())="Duplicate"</formula>
    </cfRule>
    <cfRule type="expression" dxfId="11320" priority="1315" stopIfTrue="1">
      <formula>INDIRECT("E"&amp;ROW())="Handed Back"</formula>
    </cfRule>
    <cfRule type="expression" dxfId="11319" priority="1316" stopIfTrue="1">
      <formula>INDIRECT("E"&amp;ROW())="Refusal"</formula>
    </cfRule>
    <cfRule type="expression" dxfId="11318" priority="1317" stopIfTrue="1">
      <formula>INDIRECT("E"&amp;ROW())="No Access install"</formula>
    </cfRule>
    <cfRule type="expression" dxfId="11317" priority="1318" stopIfTrue="1">
      <formula>INDIRECT("E"&amp;ROW())="No Access survey"</formula>
    </cfRule>
    <cfRule type="expression" dxfId="11316" priority="1319" stopIfTrue="1">
      <formula>INDIRECT("E"&amp;ROW())="NWR"</formula>
    </cfRule>
    <cfRule type="expression" dxfId="11315" priority="1320" stopIfTrue="1">
      <formula>INDIRECT("E"&amp;ROW())="Cancelled"</formula>
    </cfRule>
    <cfRule type="expression" dxfId="11314" priority="1321" stopIfTrue="1">
      <formula>INDIRECT("E"&amp;ROW())="On hold"</formula>
    </cfRule>
    <cfRule type="expression" dxfId="11313" priority="1322" stopIfTrue="1">
      <formula>INDIRECT("E"&amp;ROW())="Handed Over"</formula>
    </cfRule>
    <cfRule type="expression" dxfId="11312" priority="1323" stopIfTrue="1">
      <formula>INDIRECT("E"&amp;ROW())="Fitted"</formula>
    </cfRule>
    <cfRule type="expression" dxfId="11311" priority="1324" stopIfTrue="1">
      <formula>INDIRECT("E"&amp;ROW())="Booked to fit"</formula>
    </cfRule>
    <cfRule type="expression" dxfId="11310" priority="1325" stopIfTrue="1">
      <formula>INDIRECT("E"&amp;ROW())="Delivered To Depot/Container"</formula>
    </cfRule>
    <cfRule type="expression" dxfId="11309" priority="1326" stopIfTrue="1">
      <formula>INDIRECT("E"&amp;ROW())="Called Off"</formula>
    </cfRule>
    <cfRule type="expression" dxfId="11308" priority="1327" stopIfTrue="1">
      <formula>INDIRECT("E"&amp;ROW())="Await Client Approval"</formula>
    </cfRule>
    <cfRule type="expression" dxfId="11307" priority="1328" stopIfTrue="1">
      <formula>INDIRECT("E"&amp;ROW())="SCOPE SURVEY"</formula>
    </cfRule>
    <cfRule type="expression" dxfId="11306" priority="1329" stopIfTrue="1">
      <formula>INDIRECT("E"&amp;ROW())="Priced"</formula>
    </cfRule>
    <cfRule type="expression" dxfId="11305" priority="1330" stopIfTrue="1">
      <formula>INDIRECT("E"&amp;ROW())="Sent for pricing"</formula>
    </cfRule>
    <cfRule type="expression" dxfId="11304" priority="1331" stopIfTrue="1">
      <formula>INDIRECT("E"&amp;ROW())="Await"</formula>
    </cfRule>
    <cfRule type="expression" dxfId="11303" priority="1332" stopIfTrue="1">
      <formula>INDIRECT("E"&amp;ROW())="CLEANSED"</formula>
    </cfRule>
    <cfRule type="expression" dxfId="11302" priority="1333" stopIfTrue="1">
      <formula>INDIRECT("E"&amp;ROW())="PM TO CLEANSE"</formula>
    </cfRule>
    <cfRule type="expression" dxfId="11301" priority="1334" stopIfTrue="1">
      <formula>INDIRECT("E"&amp;ROW())="Survey Received"</formula>
    </cfRule>
    <cfRule type="expression" dxfId="11300" priority="1335" stopIfTrue="1">
      <formula>INDIRECT("E"&amp;ROW())="Survey Booked"</formula>
    </cfRule>
    <cfRule type="expression" dxfId="11299" priority="1337" stopIfTrue="1">
      <formula>INDIRECT("E"&amp;ROW())="Supply Only"</formula>
    </cfRule>
    <cfRule type="expression" dxfId="11298" priority="1338" stopIfTrue="1">
      <formula>INDIRECT("E"&amp;ROW())="Part Fitted"</formula>
    </cfRule>
    <cfRule type="expression" dxfId="11297" priority="1339" stopIfTrue="1">
      <formula>INDIRECT("E"&amp;ROW())="confirmed"</formula>
    </cfRule>
    <cfRule type="expression" dxfId="11296" priority="1340" stopIfTrue="1">
      <formula>INDIRECT("E"&amp;ROW())="Duplicate"</formula>
    </cfRule>
    <cfRule type="expression" dxfId="11295" priority="1341" stopIfTrue="1">
      <formula>INDIRECT("E"&amp;ROW())="Handed Back"</formula>
    </cfRule>
    <cfRule type="expression" dxfId="11294" priority="1342" stopIfTrue="1">
      <formula>INDIRECT("E"&amp;ROW())="Refusal"</formula>
    </cfRule>
    <cfRule type="expression" dxfId="11293" priority="1343" stopIfTrue="1">
      <formula>INDIRECT("E"&amp;ROW())="No Access install"</formula>
    </cfRule>
    <cfRule type="expression" dxfId="11292" priority="1344" stopIfTrue="1">
      <formula>INDIRECT("E"&amp;ROW())="No Access survey"</formula>
    </cfRule>
    <cfRule type="expression" dxfId="11291" priority="1345" stopIfTrue="1">
      <formula>INDIRECT("E"&amp;ROW())="NWR"</formula>
    </cfRule>
    <cfRule type="expression" dxfId="11290" priority="1346" stopIfTrue="1">
      <formula>INDIRECT("E"&amp;ROW())="Cancelled"</formula>
    </cfRule>
    <cfRule type="expression" dxfId="11289" priority="1347" stopIfTrue="1">
      <formula>INDIRECT("E"&amp;ROW())="On hold"</formula>
    </cfRule>
    <cfRule type="expression" dxfId="11288" priority="1348" stopIfTrue="1">
      <formula>INDIRECT("E"&amp;ROW())="Handed Over"</formula>
    </cfRule>
    <cfRule type="expression" dxfId="11287" priority="1349" stopIfTrue="1">
      <formula>INDIRECT("E"&amp;ROW())="Fitted"</formula>
    </cfRule>
    <cfRule type="expression" dxfId="11286" priority="1350" stopIfTrue="1">
      <formula>INDIRECT("E"&amp;ROW())="Booked to fit"</formula>
    </cfRule>
    <cfRule type="expression" dxfId="11285" priority="1351" stopIfTrue="1">
      <formula>INDIRECT("E"&amp;ROW())="Delivered To Depot/Container"</formula>
    </cfRule>
    <cfRule type="expression" dxfId="11284" priority="1352" stopIfTrue="1">
      <formula>INDIRECT("E"&amp;ROW())="Called Off"</formula>
    </cfRule>
    <cfRule type="expression" dxfId="11283" priority="1353" stopIfTrue="1">
      <formula>INDIRECT("E"&amp;ROW())="Await Client Approval"</formula>
    </cfRule>
    <cfRule type="expression" dxfId="11282" priority="1354" stopIfTrue="1">
      <formula>INDIRECT("E"&amp;ROW())="SCOPE SURVEY"</formula>
    </cfRule>
    <cfRule type="expression" dxfId="11281" priority="1355" stopIfTrue="1">
      <formula>INDIRECT("E"&amp;ROW())="Priced"</formula>
    </cfRule>
    <cfRule type="expression" dxfId="11280" priority="1356" stopIfTrue="1">
      <formula>INDIRECT("E"&amp;ROW())="Sent for pricing"</formula>
    </cfRule>
    <cfRule type="expression" dxfId="11279" priority="1357" stopIfTrue="1">
      <formula>INDIRECT("E"&amp;ROW())="Await"</formula>
    </cfRule>
    <cfRule type="expression" dxfId="11278" priority="1358" stopIfTrue="1">
      <formula>INDIRECT("E"&amp;ROW())="CLEANSED"</formula>
    </cfRule>
    <cfRule type="expression" dxfId="11277" priority="1359" stopIfTrue="1">
      <formula>INDIRECT("E"&amp;ROW())="PM TO CLEANSE"</formula>
    </cfRule>
    <cfRule type="expression" dxfId="11276" priority="1360" stopIfTrue="1">
      <formula>INDIRECT("E"&amp;ROW())="Survey Received"</formula>
    </cfRule>
    <cfRule type="expression" dxfId="11275" priority="1361" stopIfTrue="1">
      <formula>INDIRECT("E"&amp;ROW())="Survey Booked"</formula>
    </cfRule>
  </conditionalFormatting>
  <conditionalFormatting sqref="I1091">
    <cfRule type="expression" dxfId="11274" priority="1310" stopIfTrue="1">
      <formula>INDIRECT("E"&amp;ROW())="Recall Required"</formula>
    </cfRule>
  </conditionalFormatting>
  <conditionalFormatting sqref="I1091">
    <cfRule type="expression" dxfId="11273" priority="1309">
      <formula>INDIRECT("D"&amp;ROW())="Yes"</formula>
    </cfRule>
  </conditionalFormatting>
  <conditionalFormatting sqref="A1092:H1092">
    <cfRule type="expression" dxfId="11272" priority="1258" stopIfTrue="1">
      <formula>INDIRECT("E"&amp;ROW())="Part Fitted"</formula>
    </cfRule>
  </conditionalFormatting>
  <conditionalFormatting sqref="A1092:H1092">
    <cfRule type="expression" dxfId="11271" priority="1257" stopIfTrue="1">
      <formula>INDIRECT("E"&amp;ROW())="Supply Only"</formula>
    </cfRule>
    <cfRule type="expression" dxfId="11270" priority="1259" stopIfTrue="1">
      <formula>INDIRECT("E"&amp;ROW())="confirmed"</formula>
    </cfRule>
    <cfRule type="expression" dxfId="11269" priority="1260" stopIfTrue="1">
      <formula>INDIRECT("E"&amp;ROW())="Duplicate"</formula>
    </cfRule>
    <cfRule type="expression" dxfId="11268" priority="1261" stopIfTrue="1">
      <formula>INDIRECT("E"&amp;ROW())="Handed Back"</formula>
    </cfRule>
    <cfRule type="expression" dxfId="11267" priority="1262" stopIfTrue="1">
      <formula>INDIRECT("E"&amp;ROW())="Refusal"</formula>
    </cfRule>
    <cfRule type="expression" dxfId="11266" priority="1263" stopIfTrue="1">
      <formula>INDIRECT("E"&amp;ROW())="No Access install"</formula>
    </cfRule>
    <cfRule type="expression" dxfId="11265" priority="1264" stopIfTrue="1">
      <formula>INDIRECT("E"&amp;ROW())="No Access survey"</formula>
    </cfRule>
    <cfRule type="expression" dxfId="11264" priority="1265" stopIfTrue="1">
      <formula>INDIRECT("E"&amp;ROW())="NWR"</formula>
    </cfRule>
    <cfRule type="expression" dxfId="11263" priority="1266" stopIfTrue="1">
      <formula>INDIRECT("E"&amp;ROW())="Cancelled"</formula>
    </cfRule>
    <cfRule type="expression" dxfId="11262" priority="1267" stopIfTrue="1">
      <formula>INDIRECT("E"&amp;ROW())="On hold"</formula>
    </cfRule>
    <cfRule type="expression" dxfId="11261" priority="1268" stopIfTrue="1">
      <formula>INDIRECT("E"&amp;ROW())="Handed Over"</formula>
    </cfRule>
    <cfRule type="expression" dxfId="11260" priority="1269" stopIfTrue="1">
      <formula>INDIRECT("E"&amp;ROW())="Fitted"</formula>
    </cfRule>
    <cfRule type="expression" dxfId="11259" priority="1270" stopIfTrue="1">
      <formula>INDIRECT("E"&amp;ROW())="Booked to fit"</formula>
    </cfRule>
    <cfRule type="expression" dxfId="11258" priority="1271" stopIfTrue="1">
      <formula>INDIRECT("E"&amp;ROW())="Delivered To Depot/Container"</formula>
    </cfRule>
    <cfRule type="expression" dxfId="11257" priority="1272" stopIfTrue="1">
      <formula>INDIRECT("E"&amp;ROW())="Called Off"</formula>
    </cfRule>
    <cfRule type="expression" dxfId="11256" priority="1273" stopIfTrue="1">
      <formula>INDIRECT("E"&amp;ROW())="Await Client Approval"</formula>
    </cfRule>
    <cfRule type="expression" dxfId="11255" priority="1274" stopIfTrue="1">
      <formula>INDIRECT("E"&amp;ROW())="SCOPE SURVEY"</formula>
    </cfRule>
    <cfRule type="expression" dxfId="11254" priority="1275" stopIfTrue="1">
      <formula>INDIRECT("E"&amp;ROW())="Priced"</formula>
    </cfRule>
    <cfRule type="expression" dxfId="11253" priority="1276" stopIfTrue="1">
      <formula>INDIRECT("E"&amp;ROW())="Sent for pricing"</formula>
    </cfRule>
    <cfRule type="expression" dxfId="11252" priority="1277" stopIfTrue="1">
      <formula>INDIRECT("E"&amp;ROW())="Await"</formula>
    </cfRule>
    <cfRule type="expression" dxfId="11251" priority="1278" stopIfTrue="1">
      <formula>INDIRECT("E"&amp;ROW())="CLEANSED"</formula>
    </cfRule>
    <cfRule type="expression" dxfId="11250" priority="1279" stopIfTrue="1">
      <formula>INDIRECT("E"&amp;ROW())="PM TO CLEANSE"</formula>
    </cfRule>
    <cfRule type="expression" dxfId="11249" priority="1280" stopIfTrue="1">
      <formula>INDIRECT("E"&amp;ROW())="Survey Received"</formula>
    </cfRule>
    <cfRule type="expression" dxfId="11248" priority="1281" stopIfTrue="1">
      <formula>INDIRECT("E"&amp;ROW())="Survey Booked"</formula>
    </cfRule>
  </conditionalFormatting>
  <conditionalFormatting sqref="A1092:I1092">
    <cfRule type="expression" dxfId="11247" priority="1256" stopIfTrue="1">
      <formula>INDIRECT("E"&amp;ROW())="Recall Required"</formula>
    </cfRule>
  </conditionalFormatting>
  <conditionalFormatting sqref="A1092:I1092">
    <cfRule type="expression" dxfId="11246" priority="1255">
      <formula>INDIRECT("D"&amp;ROW())="Yes"</formula>
    </cfRule>
  </conditionalFormatting>
  <conditionalFormatting sqref="I1092">
    <cfRule type="expression" dxfId="11245" priority="1204" stopIfTrue="1">
      <formula>INDIRECT("E"&amp;ROW())="Recall Required"</formula>
    </cfRule>
    <cfRule type="expression" dxfId="11244" priority="1205" stopIfTrue="1">
      <formula>INDIRECT("E"&amp;ROW())="Supply Only"</formula>
    </cfRule>
    <cfRule type="expression" dxfId="11243" priority="1206" stopIfTrue="1">
      <formula>INDIRECT("E"&amp;ROW())="Part Fitted"</formula>
    </cfRule>
    <cfRule type="expression" dxfId="11242" priority="1207" stopIfTrue="1">
      <formula>INDIRECT("E"&amp;ROW())="confirmed"</formula>
    </cfRule>
    <cfRule type="expression" dxfId="11241" priority="1208" stopIfTrue="1">
      <formula>INDIRECT("E"&amp;ROW())="Duplicate"</formula>
    </cfRule>
    <cfRule type="expression" dxfId="11240" priority="1209" stopIfTrue="1">
      <formula>INDIRECT("E"&amp;ROW())="Handed Back"</formula>
    </cfRule>
    <cfRule type="expression" dxfId="11239" priority="1210" stopIfTrue="1">
      <formula>INDIRECT("E"&amp;ROW())="Refusal"</formula>
    </cfRule>
    <cfRule type="expression" dxfId="11238" priority="1211" stopIfTrue="1">
      <formula>INDIRECT("E"&amp;ROW())="No Access install"</formula>
    </cfRule>
    <cfRule type="expression" dxfId="11237" priority="1212" stopIfTrue="1">
      <formula>INDIRECT("E"&amp;ROW())="No Access survey"</formula>
    </cfRule>
    <cfRule type="expression" dxfId="11236" priority="1213" stopIfTrue="1">
      <formula>INDIRECT("E"&amp;ROW())="NWR"</formula>
    </cfRule>
    <cfRule type="expression" dxfId="11235" priority="1214" stopIfTrue="1">
      <formula>INDIRECT("E"&amp;ROW())="Cancelled"</formula>
    </cfRule>
    <cfRule type="expression" dxfId="11234" priority="1215" stopIfTrue="1">
      <formula>INDIRECT("E"&amp;ROW())="On hold"</formula>
    </cfRule>
    <cfRule type="expression" dxfId="11233" priority="1216" stopIfTrue="1">
      <formula>INDIRECT("E"&amp;ROW())="Handed Over"</formula>
    </cfRule>
    <cfRule type="expression" dxfId="11232" priority="1217" stopIfTrue="1">
      <formula>INDIRECT("E"&amp;ROW())="Fitted"</formula>
    </cfRule>
    <cfRule type="expression" dxfId="11231" priority="1218" stopIfTrue="1">
      <formula>INDIRECT("E"&amp;ROW())="Booked to fit"</formula>
    </cfRule>
    <cfRule type="expression" dxfId="11230" priority="1219" stopIfTrue="1">
      <formula>INDIRECT("E"&amp;ROW())="Delivered To Depot/Container"</formula>
    </cfRule>
    <cfRule type="expression" dxfId="11229" priority="1220" stopIfTrue="1">
      <formula>INDIRECT("E"&amp;ROW())="Called Off"</formula>
    </cfRule>
    <cfRule type="expression" dxfId="11228" priority="1221" stopIfTrue="1">
      <formula>INDIRECT("E"&amp;ROW())="Await Client Approval"</formula>
    </cfRule>
    <cfRule type="expression" dxfId="11227" priority="1222" stopIfTrue="1">
      <formula>INDIRECT("E"&amp;ROW())="SCOPE SURVEY"</formula>
    </cfRule>
    <cfRule type="expression" dxfId="11226" priority="1223" stopIfTrue="1">
      <formula>INDIRECT("E"&amp;ROW())="Priced"</formula>
    </cfRule>
    <cfRule type="expression" dxfId="11225" priority="1224" stopIfTrue="1">
      <formula>INDIRECT("E"&amp;ROW())="Sent for pricing"</formula>
    </cfRule>
    <cfRule type="expression" dxfId="11224" priority="1225" stopIfTrue="1">
      <formula>INDIRECT("E"&amp;ROW())="Await"</formula>
    </cfRule>
    <cfRule type="expression" dxfId="11223" priority="1226" stopIfTrue="1">
      <formula>INDIRECT("E"&amp;ROW())="CLEANSED"</formula>
    </cfRule>
    <cfRule type="expression" dxfId="11222" priority="1227" stopIfTrue="1">
      <formula>INDIRECT("E"&amp;ROW())="PM TO CLEANSE"</formula>
    </cfRule>
    <cfRule type="expression" dxfId="11221" priority="1228" stopIfTrue="1">
      <formula>INDIRECT("E"&amp;ROW())="Survey Received"</formula>
    </cfRule>
    <cfRule type="expression" dxfId="11220" priority="1229" stopIfTrue="1">
      <formula>INDIRECT("E"&amp;ROW())="Survey Booked"</formula>
    </cfRule>
    <cfRule type="expression" dxfId="11219" priority="1230" stopIfTrue="1">
      <formula>INDIRECT("E"&amp;ROW())="Supply Only"</formula>
    </cfRule>
    <cfRule type="expression" dxfId="11218" priority="1231" stopIfTrue="1">
      <formula>INDIRECT("E"&amp;ROW())="Part Fitted"</formula>
    </cfRule>
    <cfRule type="expression" dxfId="11217" priority="1232" stopIfTrue="1">
      <formula>INDIRECT("E"&amp;ROW())="confirmed"</formula>
    </cfRule>
    <cfRule type="expression" dxfId="11216" priority="1233" stopIfTrue="1">
      <formula>INDIRECT("E"&amp;ROW())="Duplicate"</formula>
    </cfRule>
    <cfRule type="expression" dxfId="11215" priority="1234" stopIfTrue="1">
      <formula>INDIRECT("E"&amp;ROW())="Handed Back"</formula>
    </cfRule>
    <cfRule type="expression" dxfId="11214" priority="1235" stopIfTrue="1">
      <formula>INDIRECT("E"&amp;ROW())="Refusal"</formula>
    </cfRule>
    <cfRule type="expression" dxfId="11213" priority="1236" stopIfTrue="1">
      <formula>INDIRECT("E"&amp;ROW())="No Access install"</formula>
    </cfRule>
    <cfRule type="expression" dxfId="11212" priority="1237" stopIfTrue="1">
      <formula>INDIRECT("E"&amp;ROW())="No Access survey"</formula>
    </cfRule>
    <cfRule type="expression" dxfId="11211" priority="1238" stopIfTrue="1">
      <formula>INDIRECT("E"&amp;ROW())="NWR"</formula>
    </cfRule>
    <cfRule type="expression" dxfId="11210" priority="1239" stopIfTrue="1">
      <formula>INDIRECT("E"&amp;ROW())="Cancelled"</formula>
    </cfRule>
    <cfRule type="expression" dxfId="11209" priority="1240" stopIfTrue="1">
      <formula>INDIRECT("E"&amp;ROW())="On hold"</formula>
    </cfRule>
    <cfRule type="expression" dxfId="11208" priority="1241" stopIfTrue="1">
      <formula>INDIRECT("E"&amp;ROW())="Handed Over"</formula>
    </cfRule>
    <cfRule type="expression" dxfId="11207" priority="1242" stopIfTrue="1">
      <formula>INDIRECT("E"&amp;ROW())="Fitted"</formula>
    </cfRule>
    <cfRule type="expression" dxfId="11206" priority="1243" stopIfTrue="1">
      <formula>INDIRECT("E"&amp;ROW())="Booked to fit"</formula>
    </cfRule>
    <cfRule type="expression" dxfId="11205" priority="1244" stopIfTrue="1">
      <formula>INDIRECT("E"&amp;ROW())="Delivered To Depot/Container"</formula>
    </cfRule>
    <cfRule type="expression" dxfId="11204" priority="1245" stopIfTrue="1">
      <formula>INDIRECT("E"&amp;ROW())="Called Off"</formula>
    </cfRule>
    <cfRule type="expression" dxfId="11203" priority="1246" stopIfTrue="1">
      <formula>INDIRECT("E"&amp;ROW())="Await Client Approval"</formula>
    </cfRule>
    <cfRule type="expression" dxfId="11202" priority="1247" stopIfTrue="1">
      <formula>INDIRECT("E"&amp;ROW())="SCOPE SURVEY"</formula>
    </cfRule>
    <cfRule type="expression" dxfId="11201" priority="1248" stopIfTrue="1">
      <formula>INDIRECT("E"&amp;ROW())="Priced"</formula>
    </cfRule>
    <cfRule type="expression" dxfId="11200" priority="1249" stopIfTrue="1">
      <formula>INDIRECT("E"&amp;ROW())="Sent for pricing"</formula>
    </cfRule>
    <cfRule type="expression" dxfId="11199" priority="1250" stopIfTrue="1">
      <formula>INDIRECT("E"&amp;ROW())="Await"</formula>
    </cfRule>
    <cfRule type="expression" dxfId="11198" priority="1251" stopIfTrue="1">
      <formula>INDIRECT("E"&amp;ROW())="CLEANSED"</formula>
    </cfRule>
    <cfRule type="expression" dxfId="11197" priority="1252" stopIfTrue="1">
      <formula>INDIRECT("E"&amp;ROW())="PM TO CLEANSE"</formula>
    </cfRule>
    <cfRule type="expression" dxfId="11196" priority="1253" stopIfTrue="1">
      <formula>INDIRECT("E"&amp;ROW())="Survey Received"</formula>
    </cfRule>
    <cfRule type="expression" dxfId="11195" priority="1254" stopIfTrue="1">
      <formula>INDIRECT("E"&amp;ROW())="Survey Booked"</formula>
    </cfRule>
  </conditionalFormatting>
  <conditionalFormatting sqref="A1081:H1086">
    <cfRule type="expression" dxfId="11194" priority="1180" stopIfTrue="1">
      <formula>INDIRECT("E"&amp;ROW())="Part Fitted"</formula>
    </cfRule>
  </conditionalFormatting>
  <conditionalFormatting sqref="A1081:H1086">
    <cfRule type="expression" dxfId="11193" priority="1179" stopIfTrue="1">
      <formula>INDIRECT("E"&amp;ROW())="Supply Only"</formula>
    </cfRule>
    <cfRule type="expression" dxfId="11192" priority="1181" stopIfTrue="1">
      <formula>INDIRECT("E"&amp;ROW())="confirmed"</formula>
    </cfRule>
    <cfRule type="expression" dxfId="11191" priority="1182" stopIfTrue="1">
      <formula>INDIRECT("E"&amp;ROW())="Duplicate"</formula>
    </cfRule>
    <cfRule type="expression" dxfId="11190" priority="1183" stopIfTrue="1">
      <formula>INDIRECT("E"&amp;ROW())="Handed Back"</formula>
    </cfRule>
    <cfRule type="expression" dxfId="11189" priority="1184" stopIfTrue="1">
      <formula>INDIRECT("E"&amp;ROW())="Refusal"</formula>
    </cfRule>
    <cfRule type="expression" dxfId="11188" priority="1185" stopIfTrue="1">
      <formula>INDIRECT("E"&amp;ROW())="No Access install"</formula>
    </cfRule>
    <cfRule type="expression" dxfId="11187" priority="1186" stopIfTrue="1">
      <formula>INDIRECT("E"&amp;ROW())="No Access survey"</formula>
    </cfRule>
    <cfRule type="expression" dxfId="11186" priority="1187" stopIfTrue="1">
      <formula>INDIRECT("E"&amp;ROW())="NWR"</formula>
    </cfRule>
    <cfRule type="expression" dxfId="11185" priority="1188" stopIfTrue="1">
      <formula>INDIRECT("E"&amp;ROW())="Cancelled"</formula>
    </cfRule>
    <cfRule type="expression" dxfId="11184" priority="1189" stopIfTrue="1">
      <formula>INDIRECT("E"&amp;ROW())="On hold"</formula>
    </cfRule>
    <cfRule type="expression" dxfId="11183" priority="1190" stopIfTrue="1">
      <formula>INDIRECT("E"&amp;ROW())="Handed Over"</formula>
    </cfRule>
    <cfRule type="expression" dxfId="11182" priority="1191" stopIfTrue="1">
      <formula>INDIRECT("E"&amp;ROW())="Fitted"</formula>
    </cfRule>
    <cfRule type="expression" dxfId="11181" priority="1192" stopIfTrue="1">
      <formula>INDIRECT("E"&amp;ROW())="Booked to fit"</formula>
    </cfRule>
    <cfRule type="expression" dxfId="11180" priority="1193" stopIfTrue="1">
      <formula>INDIRECT("E"&amp;ROW())="Delivered To Depot/Container"</formula>
    </cfRule>
    <cfRule type="expression" dxfId="11179" priority="1194" stopIfTrue="1">
      <formula>INDIRECT("E"&amp;ROW())="Called Off"</formula>
    </cfRule>
    <cfRule type="expression" dxfId="11178" priority="1195" stopIfTrue="1">
      <formula>INDIRECT("E"&amp;ROW())="Await Client Approval"</formula>
    </cfRule>
    <cfRule type="expression" dxfId="11177" priority="1196" stopIfTrue="1">
      <formula>INDIRECT("E"&amp;ROW())="SCOPE SURVEY"</formula>
    </cfRule>
    <cfRule type="expression" dxfId="11176" priority="1197" stopIfTrue="1">
      <formula>INDIRECT("E"&amp;ROW())="Priced"</formula>
    </cfRule>
    <cfRule type="expression" dxfId="11175" priority="1198" stopIfTrue="1">
      <formula>INDIRECT("E"&amp;ROW())="Sent for pricing"</formula>
    </cfRule>
    <cfRule type="expression" dxfId="11174" priority="1199" stopIfTrue="1">
      <formula>INDIRECT("E"&amp;ROW())="Await"</formula>
    </cfRule>
    <cfRule type="expression" dxfId="11173" priority="1200" stopIfTrue="1">
      <formula>INDIRECT("E"&amp;ROW())="CLEANSED"</formula>
    </cfRule>
    <cfRule type="expression" dxfId="11172" priority="1201" stopIfTrue="1">
      <formula>INDIRECT("E"&amp;ROW())="PM TO CLEANSE"</formula>
    </cfRule>
    <cfRule type="expression" dxfId="11171" priority="1202" stopIfTrue="1">
      <formula>INDIRECT("E"&amp;ROW())="Survey Received"</formula>
    </cfRule>
    <cfRule type="expression" dxfId="11170" priority="1203" stopIfTrue="1">
      <formula>INDIRECT("E"&amp;ROW())="Survey Booked"</formula>
    </cfRule>
  </conditionalFormatting>
  <conditionalFormatting sqref="E1082:E1086">
    <cfRule type="expression" dxfId="11169" priority="1102">
      <formula>INDIRECT("D"&amp;ROW())="Yes"</formula>
    </cfRule>
    <cfRule type="expression" dxfId="11168" priority="1103" stopIfTrue="1">
      <formula>INDIRECT("E"&amp;ROW())="Recall Required"</formula>
    </cfRule>
    <cfRule type="expression" dxfId="11167" priority="1104" stopIfTrue="1">
      <formula>INDIRECT("E"&amp;ROW())="Supply Only"</formula>
    </cfRule>
    <cfRule type="expression" dxfId="11166" priority="1105" stopIfTrue="1">
      <formula>INDIRECT("E"&amp;ROW())="Part Fitted"</formula>
    </cfRule>
    <cfRule type="expression" dxfId="11165" priority="1106" stopIfTrue="1">
      <formula>INDIRECT("E"&amp;ROW())="confirmed"</formula>
    </cfRule>
    <cfRule type="expression" dxfId="11164" priority="1107" stopIfTrue="1">
      <formula>INDIRECT("E"&amp;ROW())="Duplicate"</formula>
    </cfRule>
    <cfRule type="expression" dxfId="11163" priority="1108" stopIfTrue="1">
      <formula>INDIRECT("E"&amp;ROW())="Handed Back"</formula>
    </cfRule>
    <cfRule type="expression" dxfId="11162" priority="1109" stopIfTrue="1">
      <formula>INDIRECT("E"&amp;ROW())="Refusal"</formula>
    </cfRule>
    <cfRule type="expression" dxfId="11161" priority="1110" stopIfTrue="1">
      <formula>INDIRECT("E"&amp;ROW())="No Access install"</formula>
    </cfRule>
    <cfRule type="expression" dxfId="11160" priority="1111" stopIfTrue="1">
      <formula>INDIRECT("E"&amp;ROW())="No Access survey"</formula>
    </cfRule>
    <cfRule type="expression" dxfId="11159" priority="1112" stopIfTrue="1">
      <formula>INDIRECT("E"&amp;ROW())="NWR"</formula>
    </cfRule>
    <cfRule type="expression" dxfId="11158" priority="1113" stopIfTrue="1">
      <formula>INDIRECT("E"&amp;ROW())="Cancelled"</formula>
    </cfRule>
    <cfRule type="expression" dxfId="11157" priority="1114" stopIfTrue="1">
      <formula>INDIRECT("E"&amp;ROW())="On hold"</formula>
    </cfRule>
    <cfRule type="expression" dxfId="11156" priority="1115" stopIfTrue="1">
      <formula>INDIRECT("E"&amp;ROW())="Handed Over"</formula>
    </cfRule>
    <cfRule type="expression" dxfId="11155" priority="1116" stopIfTrue="1">
      <formula>INDIRECT("E"&amp;ROW())="Fitted"</formula>
    </cfRule>
    <cfRule type="expression" dxfId="11154" priority="1117" stopIfTrue="1">
      <formula>INDIRECT("E"&amp;ROW())="Booked to fit"</formula>
    </cfRule>
    <cfRule type="expression" dxfId="11153" priority="1118" stopIfTrue="1">
      <formula>INDIRECT("E"&amp;ROW())="Delivered To Depot/Container"</formula>
    </cfRule>
    <cfRule type="expression" dxfId="11152" priority="1119" stopIfTrue="1">
      <formula>INDIRECT("E"&amp;ROW())="Called Off"</formula>
    </cfRule>
    <cfRule type="expression" dxfId="11151" priority="1120" stopIfTrue="1">
      <formula>INDIRECT("E"&amp;ROW())="Await Client Approval"</formula>
    </cfRule>
    <cfRule type="expression" dxfId="11150" priority="1121" stopIfTrue="1">
      <formula>INDIRECT("E"&amp;ROW())="SCOPE SURVEY"</formula>
    </cfRule>
    <cfRule type="expression" dxfId="11149" priority="1122" stopIfTrue="1">
      <formula>INDIRECT("E"&amp;ROW())="Priced"</formula>
    </cfRule>
    <cfRule type="expression" dxfId="11148" priority="1123" stopIfTrue="1">
      <formula>INDIRECT("E"&amp;ROW())="Sent for pricing"</formula>
    </cfRule>
    <cfRule type="expression" dxfId="11147" priority="1124" stopIfTrue="1">
      <formula>INDIRECT("E"&amp;ROW())="Await"</formula>
    </cfRule>
    <cfRule type="expression" dxfId="11146" priority="1125" stopIfTrue="1">
      <formula>INDIRECT("E"&amp;ROW())="CLEANSED"</formula>
    </cfRule>
    <cfRule type="expression" dxfId="11145" priority="1126" stopIfTrue="1">
      <formula>INDIRECT("E"&amp;ROW())="PM TO CLEANSE"</formula>
    </cfRule>
    <cfRule type="expression" dxfId="11144" priority="1127" stopIfTrue="1">
      <formula>INDIRECT("E"&amp;ROW())="Survey Received"</formula>
    </cfRule>
    <cfRule type="expression" dxfId="11143" priority="1128" stopIfTrue="1">
      <formula>INDIRECT("E"&amp;ROW())="Survey Booked"</formula>
    </cfRule>
  </conditionalFormatting>
  <conditionalFormatting sqref="I1081:I1086">
    <cfRule type="expression" dxfId="11142" priority="1129" stopIfTrue="1">
      <formula>INDIRECT("E"&amp;ROW())="Supply Only"</formula>
    </cfRule>
    <cfRule type="expression" dxfId="11141" priority="1130" stopIfTrue="1">
      <formula>INDIRECT("E"&amp;ROW())="Part Fitted"</formula>
    </cfRule>
    <cfRule type="expression" dxfId="11140" priority="1131" stopIfTrue="1">
      <formula>INDIRECT("E"&amp;ROW())="confirmed"</formula>
    </cfRule>
    <cfRule type="expression" dxfId="11139" priority="1132" stopIfTrue="1">
      <formula>INDIRECT("E"&amp;ROW())="Duplicate"</formula>
    </cfRule>
    <cfRule type="expression" dxfId="11138" priority="1133" stopIfTrue="1">
      <formula>INDIRECT("E"&amp;ROW())="Handed Back"</formula>
    </cfRule>
    <cfRule type="expression" dxfId="11137" priority="1134" stopIfTrue="1">
      <formula>INDIRECT("E"&amp;ROW())="Refusal"</formula>
    </cfRule>
    <cfRule type="expression" dxfId="11136" priority="1135" stopIfTrue="1">
      <formula>INDIRECT("E"&amp;ROW())="No Access install"</formula>
    </cfRule>
    <cfRule type="expression" dxfId="11135" priority="1136" stopIfTrue="1">
      <formula>INDIRECT("E"&amp;ROW())="No Access survey"</formula>
    </cfRule>
    <cfRule type="expression" dxfId="11134" priority="1137" stopIfTrue="1">
      <formula>INDIRECT("E"&amp;ROW())="NWR"</formula>
    </cfRule>
    <cfRule type="expression" dxfId="11133" priority="1138" stopIfTrue="1">
      <formula>INDIRECT("E"&amp;ROW())="Cancelled"</formula>
    </cfRule>
    <cfRule type="expression" dxfId="11132" priority="1139" stopIfTrue="1">
      <formula>INDIRECT("E"&amp;ROW())="On hold"</formula>
    </cfRule>
    <cfRule type="expression" dxfId="11131" priority="1140" stopIfTrue="1">
      <formula>INDIRECT("E"&amp;ROW())="Handed Over"</formula>
    </cfRule>
    <cfRule type="expression" dxfId="11130" priority="1141" stopIfTrue="1">
      <formula>INDIRECT("E"&amp;ROW())="Fitted"</formula>
    </cfRule>
    <cfRule type="expression" dxfId="11129" priority="1142" stopIfTrue="1">
      <formula>INDIRECT("E"&amp;ROW())="Booked to fit"</formula>
    </cfRule>
    <cfRule type="expression" dxfId="11128" priority="1143" stopIfTrue="1">
      <formula>INDIRECT("E"&amp;ROW())="Delivered To Depot/Container"</formula>
    </cfRule>
    <cfRule type="expression" dxfId="11127" priority="1144" stopIfTrue="1">
      <formula>INDIRECT("E"&amp;ROW())="Called Off"</formula>
    </cfRule>
    <cfRule type="expression" dxfId="11126" priority="1145" stopIfTrue="1">
      <formula>INDIRECT("E"&amp;ROW())="Await Client Approval"</formula>
    </cfRule>
    <cfRule type="expression" dxfId="11125" priority="1146" stopIfTrue="1">
      <formula>INDIRECT("E"&amp;ROW())="SCOPE SURVEY"</formula>
    </cfRule>
    <cfRule type="expression" dxfId="11124" priority="1147" stopIfTrue="1">
      <formula>INDIRECT("E"&amp;ROW())="Priced"</formula>
    </cfRule>
    <cfRule type="expression" dxfId="11123" priority="1148" stopIfTrue="1">
      <formula>INDIRECT("E"&amp;ROW())="Sent for pricing"</formula>
    </cfRule>
    <cfRule type="expression" dxfId="11122" priority="1149" stopIfTrue="1">
      <formula>INDIRECT("E"&amp;ROW())="Await"</formula>
    </cfRule>
    <cfRule type="expression" dxfId="11121" priority="1150" stopIfTrue="1">
      <formula>INDIRECT("E"&amp;ROW())="CLEANSED"</formula>
    </cfRule>
    <cfRule type="expression" dxfId="11120" priority="1151" stopIfTrue="1">
      <formula>INDIRECT("E"&amp;ROW())="PM TO CLEANSE"</formula>
    </cfRule>
    <cfRule type="expression" dxfId="11119" priority="1152" stopIfTrue="1">
      <formula>INDIRECT("E"&amp;ROW())="Survey Received"</formula>
    </cfRule>
    <cfRule type="expression" dxfId="11118" priority="1153" stopIfTrue="1">
      <formula>INDIRECT("E"&amp;ROW())="Survey Booked"</formula>
    </cfRule>
    <cfRule type="expression" dxfId="11117" priority="1154" stopIfTrue="1">
      <formula>INDIRECT("E"&amp;ROW())="Supply Only"</formula>
    </cfRule>
    <cfRule type="expression" dxfId="11116" priority="1155" stopIfTrue="1">
      <formula>INDIRECT("E"&amp;ROW())="Part Fitted"</formula>
    </cfRule>
    <cfRule type="expression" dxfId="11115" priority="1156" stopIfTrue="1">
      <formula>INDIRECT("E"&amp;ROW())="confirmed"</formula>
    </cfRule>
    <cfRule type="expression" dxfId="11114" priority="1157" stopIfTrue="1">
      <formula>INDIRECT("E"&amp;ROW())="Duplicate"</formula>
    </cfRule>
    <cfRule type="expression" dxfId="11113" priority="1158" stopIfTrue="1">
      <formula>INDIRECT("E"&amp;ROW())="Handed Back"</formula>
    </cfRule>
    <cfRule type="expression" dxfId="11112" priority="1159" stopIfTrue="1">
      <formula>INDIRECT("E"&amp;ROW())="Refusal"</formula>
    </cfRule>
    <cfRule type="expression" dxfId="11111" priority="1160" stopIfTrue="1">
      <formula>INDIRECT("E"&amp;ROW())="No Access install"</formula>
    </cfRule>
    <cfRule type="expression" dxfId="11110" priority="1161" stopIfTrue="1">
      <formula>INDIRECT("E"&amp;ROW())="No Access survey"</formula>
    </cfRule>
    <cfRule type="expression" dxfId="11109" priority="1162" stopIfTrue="1">
      <formula>INDIRECT("E"&amp;ROW())="NWR"</formula>
    </cfRule>
    <cfRule type="expression" dxfId="11108" priority="1163" stopIfTrue="1">
      <formula>INDIRECT("E"&amp;ROW())="Cancelled"</formula>
    </cfRule>
    <cfRule type="expression" dxfId="11107" priority="1164" stopIfTrue="1">
      <formula>INDIRECT("E"&amp;ROW())="On hold"</formula>
    </cfRule>
    <cfRule type="expression" dxfId="11106" priority="1165" stopIfTrue="1">
      <formula>INDIRECT("E"&amp;ROW())="Handed Over"</formula>
    </cfRule>
    <cfRule type="expression" dxfId="11105" priority="1166" stopIfTrue="1">
      <formula>INDIRECT("E"&amp;ROW())="Fitted"</formula>
    </cfRule>
    <cfRule type="expression" dxfId="11104" priority="1167" stopIfTrue="1">
      <formula>INDIRECT("E"&amp;ROW())="Booked to fit"</formula>
    </cfRule>
    <cfRule type="expression" dxfId="11103" priority="1168" stopIfTrue="1">
      <formula>INDIRECT("E"&amp;ROW())="Delivered To Depot/Container"</formula>
    </cfRule>
    <cfRule type="expression" dxfId="11102" priority="1169" stopIfTrue="1">
      <formula>INDIRECT("E"&amp;ROW())="Called Off"</formula>
    </cfRule>
    <cfRule type="expression" dxfId="11101" priority="1170" stopIfTrue="1">
      <formula>INDIRECT("E"&amp;ROW())="Await Client Approval"</formula>
    </cfRule>
    <cfRule type="expression" dxfId="11100" priority="1171" stopIfTrue="1">
      <formula>INDIRECT("E"&amp;ROW())="SCOPE SURVEY"</formula>
    </cfRule>
    <cfRule type="expression" dxfId="11099" priority="1172" stopIfTrue="1">
      <formula>INDIRECT("E"&amp;ROW())="Priced"</formula>
    </cfRule>
    <cfRule type="expression" dxfId="11098" priority="1173" stopIfTrue="1">
      <formula>INDIRECT("E"&amp;ROW())="Sent for pricing"</formula>
    </cfRule>
    <cfRule type="expression" dxfId="11097" priority="1174" stopIfTrue="1">
      <formula>INDIRECT("E"&amp;ROW())="Await"</formula>
    </cfRule>
    <cfRule type="expression" dxfId="11096" priority="1175" stopIfTrue="1">
      <formula>INDIRECT("E"&amp;ROW())="CLEANSED"</formula>
    </cfRule>
    <cfRule type="expression" dxfId="11095" priority="1176" stopIfTrue="1">
      <formula>INDIRECT("E"&amp;ROW())="PM TO CLEANSE"</formula>
    </cfRule>
    <cfRule type="expression" dxfId="11094" priority="1177" stopIfTrue="1">
      <formula>INDIRECT("E"&amp;ROW())="Survey Received"</formula>
    </cfRule>
    <cfRule type="expression" dxfId="11093" priority="1178" stopIfTrue="1">
      <formula>INDIRECT("E"&amp;ROW())="Survey Booked"</formula>
    </cfRule>
  </conditionalFormatting>
  <conditionalFormatting sqref="C1080:D1080">
    <cfRule type="expression" dxfId="11092" priority="1101">
      <formula>INDIRECT("D"&amp;ROW())="Yes"</formula>
    </cfRule>
  </conditionalFormatting>
  <conditionalFormatting sqref="C1080:D1080">
    <cfRule type="expression" dxfId="11091" priority="1077" stopIfTrue="1">
      <formula>INDIRECT("E"&amp;ROW())="Part Fitted"</formula>
    </cfRule>
  </conditionalFormatting>
  <conditionalFormatting sqref="C1080:D1080">
    <cfRule type="expression" dxfId="11090" priority="1076" stopIfTrue="1">
      <formula>INDIRECT("E"&amp;ROW())="Supply Only"</formula>
    </cfRule>
    <cfRule type="expression" dxfId="11089" priority="1078" stopIfTrue="1">
      <formula>INDIRECT("E"&amp;ROW())="confirmed"</formula>
    </cfRule>
    <cfRule type="expression" dxfId="11088" priority="1079" stopIfTrue="1">
      <formula>INDIRECT("E"&amp;ROW())="Duplicate"</formula>
    </cfRule>
    <cfRule type="expression" dxfId="11087" priority="1080" stopIfTrue="1">
      <formula>INDIRECT("E"&amp;ROW())="Handed Back"</formula>
    </cfRule>
    <cfRule type="expression" dxfId="11086" priority="1081" stopIfTrue="1">
      <formula>INDIRECT("E"&amp;ROW())="Refusal"</formula>
    </cfRule>
    <cfRule type="expression" dxfId="11085" priority="1082" stopIfTrue="1">
      <formula>INDIRECT("E"&amp;ROW())="No Access install"</formula>
    </cfRule>
    <cfRule type="expression" dxfId="11084" priority="1083" stopIfTrue="1">
      <formula>INDIRECT("E"&amp;ROW())="No Access survey"</formula>
    </cfRule>
    <cfRule type="expression" dxfId="11083" priority="1084" stopIfTrue="1">
      <formula>INDIRECT("E"&amp;ROW())="NWR"</formula>
    </cfRule>
    <cfRule type="expression" dxfId="11082" priority="1085" stopIfTrue="1">
      <formula>INDIRECT("E"&amp;ROW())="Cancelled"</formula>
    </cfRule>
    <cfRule type="expression" dxfId="11081" priority="1086" stopIfTrue="1">
      <formula>INDIRECT("E"&amp;ROW())="On hold"</formula>
    </cfRule>
    <cfRule type="expression" dxfId="11080" priority="1087" stopIfTrue="1">
      <formula>INDIRECT("E"&amp;ROW())="Handed Over"</formula>
    </cfRule>
    <cfRule type="expression" dxfId="11079" priority="1088" stopIfTrue="1">
      <formula>INDIRECT("E"&amp;ROW())="Fitted"</formula>
    </cfRule>
    <cfRule type="expression" dxfId="11078" priority="1089" stopIfTrue="1">
      <formula>INDIRECT("E"&amp;ROW())="Booked to fit"</formula>
    </cfRule>
    <cfRule type="expression" dxfId="11077" priority="1090" stopIfTrue="1">
      <formula>INDIRECT("E"&amp;ROW())="Delivered To Depot/Container"</formula>
    </cfRule>
    <cfRule type="expression" dxfId="11076" priority="1091" stopIfTrue="1">
      <formula>INDIRECT("E"&amp;ROW())="Called Off"</formula>
    </cfRule>
    <cfRule type="expression" dxfId="11075" priority="1092" stopIfTrue="1">
      <formula>INDIRECT("E"&amp;ROW())="Await Client Approval"</formula>
    </cfRule>
    <cfRule type="expression" dxfId="11074" priority="1093" stopIfTrue="1">
      <formula>INDIRECT("E"&amp;ROW())="SCOPE SURVEY"</formula>
    </cfRule>
    <cfRule type="expression" dxfId="11073" priority="1094" stopIfTrue="1">
      <formula>INDIRECT("E"&amp;ROW())="Priced"</formula>
    </cfRule>
    <cfRule type="expression" dxfId="11072" priority="1095" stopIfTrue="1">
      <formula>INDIRECT("E"&amp;ROW())="Sent for pricing"</formula>
    </cfRule>
    <cfRule type="expression" dxfId="11071" priority="1096" stopIfTrue="1">
      <formula>INDIRECT("E"&amp;ROW())="Await"</formula>
    </cfRule>
    <cfRule type="expression" dxfId="11070" priority="1097" stopIfTrue="1">
      <formula>INDIRECT("E"&amp;ROW())="CLEANSED"</formula>
    </cfRule>
    <cfRule type="expression" dxfId="11069" priority="1098" stopIfTrue="1">
      <formula>INDIRECT("E"&amp;ROW())="PM TO CLEANSE"</formula>
    </cfRule>
    <cfRule type="expression" dxfId="11068" priority="1099" stopIfTrue="1">
      <formula>INDIRECT("E"&amp;ROW())="Survey Received"</formula>
    </cfRule>
    <cfRule type="expression" dxfId="11067" priority="1100" stopIfTrue="1">
      <formula>INDIRECT("E"&amp;ROW())="Survey Booked"</formula>
    </cfRule>
  </conditionalFormatting>
  <conditionalFormatting sqref="E1080:F1080">
    <cfRule type="expression" dxfId="11066" priority="1049">
      <formula>INDIRECT("D"&amp;ROW())="Yes"</formula>
    </cfRule>
  </conditionalFormatting>
  <conditionalFormatting sqref="E1080:F1080">
    <cfRule type="expression" dxfId="11065" priority="1022">
      <formula>INDIRECT("D"&amp;ROW())="Yes"</formula>
    </cfRule>
    <cfRule type="expression" dxfId="11064" priority="1023" stopIfTrue="1">
      <formula>INDIRECT("E"&amp;ROW())="Recall Required"</formula>
    </cfRule>
    <cfRule type="expression" dxfId="11063" priority="1024" stopIfTrue="1">
      <formula>INDIRECT("E"&amp;ROW())="Supply Only"</formula>
    </cfRule>
    <cfRule type="expression" dxfId="11062" priority="1025" stopIfTrue="1">
      <formula>INDIRECT("E"&amp;ROW())="Part Fitted"</formula>
    </cfRule>
    <cfRule type="expression" dxfId="11061" priority="1026" stopIfTrue="1">
      <formula>INDIRECT("E"&amp;ROW())="confirmed"</formula>
    </cfRule>
    <cfRule type="expression" dxfId="11060" priority="1027" stopIfTrue="1">
      <formula>INDIRECT("E"&amp;ROW())="Duplicate"</formula>
    </cfRule>
    <cfRule type="expression" dxfId="11059" priority="1028" stopIfTrue="1">
      <formula>INDIRECT("E"&amp;ROW())="Handed Back"</formula>
    </cfRule>
    <cfRule type="expression" dxfId="11058" priority="1029" stopIfTrue="1">
      <formula>INDIRECT("E"&amp;ROW())="Refusal"</formula>
    </cfRule>
    <cfRule type="expression" dxfId="11057" priority="1030" stopIfTrue="1">
      <formula>INDIRECT("E"&amp;ROW())="No Access install"</formula>
    </cfRule>
    <cfRule type="expression" dxfId="11056" priority="1031" stopIfTrue="1">
      <formula>INDIRECT("E"&amp;ROW())="No Access survey"</formula>
    </cfRule>
    <cfRule type="expression" dxfId="11055" priority="1032" stopIfTrue="1">
      <formula>INDIRECT("E"&amp;ROW())="NWR"</formula>
    </cfRule>
    <cfRule type="expression" dxfId="11054" priority="1033" stopIfTrue="1">
      <formula>INDIRECT("E"&amp;ROW())="Cancelled"</formula>
    </cfRule>
    <cfRule type="expression" dxfId="11053" priority="1034" stopIfTrue="1">
      <formula>INDIRECT("E"&amp;ROW())="On hold"</formula>
    </cfRule>
    <cfRule type="expression" dxfId="11052" priority="1035" stopIfTrue="1">
      <formula>INDIRECT("E"&amp;ROW())="Handed Over"</formula>
    </cfRule>
    <cfRule type="expression" dxfId="11051" priority="1036" stopIfTrue="1">
      <formula>INDIRECT("E"&amp;ROW())="Fitted"</formula>
    </cfRule>
    <cfRule type="expression" dxfId="11050" priority="1037" stopIfTrue="1">
      <formula>INDIRECT("E"&amp;ROW())="Booked to fit"</formula>
    </cfRule>
    <cfRule type="expression" dxfId="11049" priority="1038" stopIfTrue="1">
      <formula>INDIRECT("E"&amp;ROW())="Delivered To Depot/Container"</formula>
    </cfRule>
    <cfRule type="expression" dxfId="11048" priority="1039" stopIfTrue="1">
      <formula>INDIRECT("E"&amp;ROW())="Called Off"</formula>
    </cfRule>
    <cfRule type="expression" dxfId="11047" priority="1040" stopIfTrue="1">
      <formula>INDIRECT("E"&amp;ROW())="Await Client Approval"</formula>
    </cfRule>
    <cfRule type="expression" dxfId="11046" priority="1041" stopIfTrue="1">
      <formula>INDIRECT("E"&amp;ROW())="SCOPE SURVEY"</formula>
    </cfRule>
    <cfRule type="expression" dxfId="11045" priority="1042" stopIfTrue="1">
      <formula>INDIRECT("E"&amp;ROW())="Priced"</formula>
    </cfRule>
    <cfRule type="expression" dxfId="11044" priority="1043" stopIfTrue="1">
      <formula>INDIRECT("E"&amp;ROW())="Sent for pricing"</formula>
    </cfRule>
    <cfRule type="expression" dxfId="11043" priority="1044" stopIfTrue="1">
      <formula>INDIRECT("E"&amp;ROW())="Await"</formula>
    </cfRule>
    <cfRule type="expression" dxfId="11042" priority="1045" stopIfTrue="1">
      <formula>INDIRECT("E"&amp;ROW())="CLEANSED"</formula>
    </cfRule>
    <cfRule type="expression" dxfId="11041" priority="1046" stopIfTrue="1">
      <formula>INDIRECT("E"&amp;ROW())="PM TO CLEANSE"</formula>
    </cfRule>
    <cfRule type="expression" dxfId="11040" priority="1047" stopIfTrue="1">
      <formula>INDIRECT("E"&amp;ROW())="Survey Received"</formula>
    </cfRule>
    <cfRule type="expression" dxfId="11039" priority="1048" stopIfTrue="1">
      <formula>INDIRECT("E"&amp;ROW())="Survey Booked"</formula>
    </cfRule>
  </conditionalFormatting>
  <conditionalFormatting sqref="E1080:F1080">
    <cfRule type="expression" dxfId="11038" priority="1050" stopIfTrue="1">
      <formula>INDIRECT("E"&amp;ROW())="Recall Required"</formula>
    </cfRule>
  </conditionalFormatting>
  <conditionalFormatting sqref="E1080:F1080">
    <cfRule type="expression" dxfId="11037" priority="1051" stopIfTrue="1">
      <formula>INDIRECT("E"&amp;ROW())="Supply Only"</formula>
    </cfRule>
    <cfRule type="expression" dxfId="11036" priority="1052" stopIfTrue="1">
      <formula>INDIRECT("E"&amp;ROW())="Part Fitted"</formula>
    </cfRule>
    <cfRule type="expression" dxfId="11035" priority="1053" stopIfTrue="1">
      <formula>INDIRECT("E"&amp;ROW())="confirmed"</formula>
    </cfRule>
    <cfRule type="expression" dxfId="11034" priority="1054" stopIfTrue="1">
      <formula>INDIRECT("E"&amp;ROW())="Duplicate"</formula>
    </cfRule>
    <cfRule type="expression" dxfId="11033" priority="1055" stopIfTrue="1">
      <formula>INDIRECT("E"&amp;ROW())="Handed Back"</formula>
    </cfRule>
    <cfRule type="expression" dxfId="11032" priority="1056" stopIfTrue="1">
      <formula>INDIRECT("E"&amp;ROW())="Refusal"</formula>
    </cfRule>
    <cfRule type="expression" dxfId="11031" priority="1057" stopIfTrue="1">
      <formula>INDIRECT("E"&amp;ROW())="No Access install"</formula>
    </cfRule>
    <cfRule type="expression" dxfId="11030" priority="1058" stopIfTrue="1">
      <formula>INDIRECT("E"&amp;ROW())="No Access survey"</formula>
    </cfRule>
    <cfRule type="expression" dxfId="11029" priority="1059" stopIfTrue="1">
      <formula>INDIRECT("E"&amp;ROW())="NWR"</formula>
    </cfRule>
    <cfRule type="expression" dxfId="11028" priority="1060" stopIfTrue="1">
      <formula>INDIRECT("E"&amp;ROW())="Cancelled"</formula>
    </cfRule>
    <cfRule type="expression" dxfId="11027" priority="1061" stopIfTrue="1">
      <formula>INDIRECT("E"&amp;ROW())="On hold"</formula>
    </cfRule>
    <cfRule type="expression" dxfId="11026" priority="1062" stopIfTrue="1">
      <formula>INDIRECT("E"&amp;ROW())="Handed Over"</formula>
    </cfRule>
    <cfRule type="expression" dxfId="11025" priority="1063" stopIfTrue="1">
      <formula>INDIRECT("E"&amp;ROW())="Fitted"</formula>
    </cfRule>
    <cfRule type="expression" dxfId="11024" priority="1064" stopIfTrue="1">
      <formula>INDIRECT("E"&amp;ROW())="Booked to fit"</formula>
    </cfRule>
    <cfRule type="expression" dxfId="11023" priority="1065" stopIfTrue="1">
      <formula>INDIRECT("E"&amp;ROW())="Delivered To Depot/Container"</formula>
    </cfRule>
    <cfRule type="expression" dxfId="11022" priority="1066" stopIfTrue="1">
      <formula>INDIRECT("E"&amp;ROW())="Called Off"</formula>
    </cfRule>
    <cfRule type="expression" dxfId="11021" priority="1067" stopIfTrue="1">
      <formula>INDIRECT("E"&amp;ROW())="Await Client Approval"</formula>
    </cfRule>
    <cfRule type="expression" dxfId="11020" priority="1068" stopIfTrue="1">
      <formula>INDIRECT("E"&amp;ROW())="SCOPE SURVEY"</formula>
    </cfRule>
    <cfRule type="expression" dxfId="11019" priority="1069" stopIfTrue="1">
      <formula>INDIRECT("E"&amp;ROW())="Priced"</formula>
    </cfRule>
    <cfRule type="expression" dxfId="11018" priority="1070" stopIfTrue="1">
      <formula>INDIRECT("E"&amp;ROW())="Sent for pricing"</formula>
    </cfRule>
    <cfRule type="expression" dxfId="11017" priority="1071" stopIfTrue="1">
      <formula>INDIRECT("E"&amp;ROW())="Await"</formula>
    </cfRule>
    <cfRule type="expression" dxfId="11016" priority="1072" stopIfTrue="1">
      <formula>INDIRECT("E"&amp;ROW())="CLEANSED"</formula>
    </cfRule>
    <cfRule type="expression" dxfId="11015" priority="1073" stopIfTrue="1">
      <formula>INDIRECT("E"&amp;ROW())="PM TO CLEANSE"</formula>
    </cfRule>
    <cfRule type="expression" dxfId="11014" priority="1074" stopIfTrue="1">
      <formula>INDIRECT("E"&amp;ROW())="Survey Received"</formula>
    </cfRule>
    <cfRule type="expression" dxfId="11013" priority="1075" stopIfTrue="1">
      <formula>INDIRECT("E"&amp;ROW())="Survey Booked"</formula>
    </cfRule>
  </conditionalFormatting>
  <conditionalFormatting sqref="A1083:B1086">
    <cfRule type="expression" dxfId="11012" priority="995">
      <formula>INDIRECT("D"&amp;ROW())="Yes"</formula>
    </cfRule>
  </conditionalFormatting>
  <conditionalFormatting sqref="A1083:B1086">
    <cfRule type="expression" dxfId="11011" priority="968">
      <formula>INDIRECT("D"&amp;ROW())="Yes"</formula>
    </cfRule>
    <cfRule type="expression" dxfId="11010" priority="969" stopIfTrue="1">
      <formula>INDIRECT("E"&amp;ROW())="Recall Required"</formula>
    </cfRule>
    <cfRule type="expression" dxfId="11009" priority="970" stopIfTrue="1">
      <formula>INDIRECT("E"&amp;ROW())="Supply Only"</formula>
    </cfRule>
    <cfRule type="expression" dxfId="11008" priority="971" stopIfTrue="1">
      <formula>INDIRECT("E"&amp;ROW())="Part Fitted"</formula>
    </cfRule>
    <cfRule type="expression" dxfId="11007" priority="972" stopIfTrue="1">
      <formula>INDIRECT("E"&amp;ROW())="confirmed"</formula>
    </cfRule>
    <cfRule type="expression" dxfId="11006" priority="973" stopIfTrue="1">
      <formula>INDIRECT("E"&amp;ROW())="Duplicate"</formula>
    </cfRule>
    <cfRule type="expression" dxfId="11005" priority="974" stopIfTrue="1">
      <formula>INDIRECT("E"&amp;ROW())="Handed Back"</formula>
    </cfRule>
    <cfRule type="expression" dxfId="11004" priority="975" stopIfTrue="1">
      <formula>INDIRECT("E"&amp;ROW())="Refusal"</formula>
    </cfRule>
    <cfRule type="expression" dxfId="11003" priority="976" stopIfTrue="1">
      <formula>INDIRECT("E"&amp;ROW())="No Access install"</formula>
    </cfRule>
    <cfRule type="expression" dxfId="11002" priority="977" stopIfTrue="1">
      <formula>INDIRECT("E"&amp;ROW())="No Access survey"</formula>
    </cfRule>
    <cfRule type="expression" dxfId="11001" priority="978" stopIfTrue="1">
      <formula>INDIRECT("E"&amp;ROW())="NWR"</formula>
    </cfRule>
    <cfRule type="expression" dxfId="11000" priority="979" stopIfTrue="1">
      <formula>INDIRECT("E"&amp;ROW())="Cancelled"</formula>
    </cfRule>
    <cfRule type="expression" dxfId="10999" priority="980" stopIfTrue="1">
      <formula>INDIRECT("E"&amp;ROW())="On hold"</formula>
    </cfRule>
    <cfRule type="expression" dxfId="10998" priority="981" stopIfTrue="1">
      <formula>INDIRECT("E"&amp;ROW())="Handed Over"</formula>
    </cfRule>
    <cfRule type="expression" dxfId="10997" priority="982" stopIfTrue="1">
      <formula>INDIRECT("E"&amp;ROW())="Fitted"</formula>
    </cfRule>
    <cfRule type="expression" dxfId="10996" priority="983" stopIfTrue="1">
      <formula>INDIRECT("E"&amp;ROW())="Booked to fit"</formula>
    </cfRule>
    <cfRule type="expression" dxfId="10995" priority="984" stopIfTrue="1">
      <formula>INDIRECT("E"&amp;ROW())="Delivered To Depot/Container"</formula>
    </cfRule>
    <cfRule type="expression" dxfId="10994" priority="985" stopIfTrue="1">
      <formula>INDIRECT("E"&amp;ROW())="Called Off"</formula>
    </cfRule>
    <cfRule type="expression" dxfId="10993" priority="986" stopIfTrue="1">
      <formula>INDIRECT("E"&amp;ROW())="Await Client Approval"</formula>
    </cfRule>
    <cfRule type="expression" dxfId="10992" priority="987" stopIfTrue="1">
      <formula>INDIRECT("E"&amp;ROW())="SCOPE SURVEY"</formula>
    </cfRule>
    <cfRule type="expression" dxfId="10991" priority="988" stopIfTrue="1">
      <formula>INDIRECT("E"&amp;ROW())="Priced"</formula>
    </cfRule>
    <cfRule type="expression" dxfId="10990" priority="989" stopIfTrue="1">
      <formula>INDIRECT("E"&amp;ROW())="Sent for pricing"</formula>
    </cfRule>
    <cfRule type="expression" dxfId="10989" priority="990" stopIfTrue="1">
      <formula>INDIRECT("E"&amp;ROW())="Await"</formula>
    </cfRule>
    <cfRule type="expression" dxfId="10988" priority="991" stopIfTrue="1">
      <formula>INDIRECT("E"&amp;ROW())="CLEANSED"</formula>
    </cfRule>
    <cfRule type="expression" dxfId="10987" priority="992" stopIfTrue="1">
      <formula>INDIRECT("E"&amp;ROW())="PM TO CLEANSE"</formula>
    </cfRule>
    <cfRule type="expression" dxfId="10986" priority="993" stopIfTrue="1">
      <formula>INDIRECT("E"&amp;ROW())="Survey Received"</formula>
    </cfRule>
    <cfRule type="expression" dxfId="10985" priority="994" stopIfTrue="1">
      <formula>INDIRECT("E"&amp;ROW())="Survey Booked"</formula>
    </cfRule>
  </conditionalFormatting>
  <conditionalFormatting sqref="A1083:B1086">
    <cfRule type="expression" dxfId="10984" priority="996" stopIfTrue="1">
      <formula>INDIRECT("E"&amp;ROW())="Recall Required"</formula>
    </cfRule>
  </conditionalFormatting>
  <conditionalFormatting sqref="A1083:B1086">
    <cfRule type="expression" dxfId="10983" priority="997" stopIfTrue="1">
      <formula>INDIRECT("E"&amp;ROW())="Supply Only"</formula>
    </cfRule>
    <cfRule type="expression" dxfId="10982" priority="998" stopIfTrue="1">
      <formula>INDIRECT("E"&amp;ROW())="Part Fitted"</formula>
    </cfRule>
    <cfRule type="expression" dxfId="10981" priority="999" stopIfTrue="1">
      <formula>INDIRECT("E"&amp;ROW())="confirmed"</formula>
    </cfRule>
    <cfRule type="expression" dxfId="10980" priority="1000" stopIfTrue="1">
      <formula>INDIRECT("E"&amp;ROW())="Duplicate"</formula>
    </cfRule>
    <cfRule type="expression" dxfId="10979" priority="1001" stopIfTrue="1">
      <formula>INDIRECT("E"&amp;ROW())="Handed Back"</formula>
    </cfRule>
    <cfRule type="expression" dxfId="10978" priority="1002" stopIfTrue="1">
      <formula>INDIRECT("E"&amp;ROW())="Refusal"</formula>
    </cfRule>
    <cfRule type="expression" dxfId="10977" priority="1003" stopIfTrue="1">
      <formula>INDIRECT("E"&amp;ROW())="No Access install"</formula>
    </cfRule>
    <cfRule type="expression" dxfId="10976" priority="1004" stopIfTrue="1">
      <formula>INDIRECT("E"&amp;ROW())="No Access survey"</formula>
    </cfRule>
    <cfRule type="expression" dxfId="10975" priority="1005" stopIfTrue="1">
      <formula>INDIRECT("E"&amp;ROW())="NWR"</formula>
    </cfRule>
    <cfRule type="expression" dxfId="10974" priority="1006" stopIfTrue="1">
      <formula>INDIRECT("E"&amp;ROW())="Cancelled"</formula>
    </cfRule>
    <cfRule type="expression" dxfId="10973" priority="1007" stopIfTrue="1">
      <formula>INDIRECT("E"&amp;ROW())="On hold"</formula>
    </cfRule>
    <cfRule type="expression" dxfId="10972" priority="1008" stopIfTrue="1">
      <formula>INDIRECT("E"&amp;ROW())="Handed Over"</formula>
    </cfRule>
    <cfRule type="expression" dxfId="10971" priority="1009" stopIfTrue="1">
      <formula>INDIRECT("E"&amp;ROW())="Fitted"</formula>
    </cfRule>
    <cfRule type="expression" dxfId="10970" priority="1010" stopIfTrue="1">
      <formula>INDIRECT("E"&amp;ROW())="Booked to fit"</formula>
    </cfRule>
    <cfRule type="expression" dxfId="10969" priority="1011" stopIfTrue="1">
      <formula>INDIRECT("E"&amp;ROW())="Delivered To Depot/Container"</formula>
    </cfRule>
    <cfRule type="expression" dxfId="10968" priority="1012" stopIfTrue="1">
      <formula>INDIRECT("E"&amp;ROW())="Called Off"</formula>
    </cfRule>
    <cfRule type="expression" dxfId="10967" priority="1013" stopIfTrue="1">
      <formula>INDIRECT("E"&amp;ROW())="Await Client Approval"</formula>
    </cfRule>
    <cfRule type="expression" dxfId="10966" priority="1014" stopIfTrue="1">
      <formula>INDIRECT("E"&amp;ROW())="SCOPE SURVEY"</formula>
    </cfRule>
    <cfRule type="expression" dxfId="10965" priority="1015" stopIfTrue="1">
      <formula>INDIRECT("E"&amp;ROW())="Priced"</formula>
    </cfRule>
    <cfRule type="expression" dxfId="10964" priority="1016" stopIfTrue="1">
      <formula>INDIRECT("E"&amp;ROW())="Sent for pricing"</formula>
    </cfRule>
    <cfRule type="expression" dxfId="10963" priority="1017" stopIfTrue="1">
      <formula>INDIRECT("E"&amp;ROW())="Await"</formula>
    </cfRule>
    <cfRule type="expression" dxfId="10962" priority="1018" stopIfTrue="1">
      <formula>INDIRECT("E"&amp;ROW())="CLEANSED"</formula>
    </cfRule>
    <cfRule type="expression" dxfId="10961" priority="1019" stopIfTrue="1">
      <formula>INDIRECT("E"&amp;ROW())="PM TO CLEANSE"</formula>
    </cfRule>
    <cfRule type="expression" dxfId="10960" priority="1020" stopIfTrue="1">
      <formula>INDIRECT("E"&amp;ROW())="Survey Received"</formula>
    </cfRule>
    <cfRule type="expression" dxfId="10959" priority="1021" stopIfTrue="1">
      <formula>INDIRECT("E"&amp;ROW())="Survey Booked"</formula>
    </cfRule>
  </conditionalFormatting>
  <conditionalFormatting sqref="E1083:F1086">
    <cfRule type="expression" dxfId="10958" priority="941">
      <formula>INDIRECT("D"&amp;ROW())="Yes"</formula>
    </cfRule>
  </conditionalFormatting>
  <conditionalFormatting sqref="E1083:F1086">
    <cfRule type="expression" dxfId="10957" priority="914">
      <formula>INDIRECT("D"&amp;ROW())="Yes"</formula>
    </cfRule>
    <cfRule type="expression" dxfId="10956" priority="915" stopIfTrue="1">
      <formula>INDIRECT("E"&amp;ROW())="Recall Required"</formula>
    </cfRule>
    <cfRule type="expression" dxfId="10955" priority="916" stopIfTrue="1">
      <formula>INDIRECT("E"&amp;ROW())="Supply Only"</formula>
    </cfRule>
    <cfRule type="expression" dxfId="10954" priority="917" stopIfTrue="1">
      <formula>INDIRECT("E"&amp;ROW())="Part Fitted"</formula>
    </cfRule>
    <cfRule type="expression" dxfId="10953" priority="918" stopIfTrue="1">
      <formula>INDIRECT("E"&amp;ROW())="confirmed"</formula>
    </cfRule>
    <cfRule type="expression" dxfId="10952" priority="919" stopIfTrue="1">
      <formula>INDIRECT("E"&amp;ROW())="Duplicate"</formula>
    </cfRule>
    <cfRule type="expression" dxfId="10951" priority="920" stopIfTrue="1">
      <formula>INDIRECT("E"&amp;ROW())="Handed Back"</formula>
    </cfRule>
    <cfRule type="expression" dxfId="10950" priority="921" stopIfTrue="1">
      <formula>INDIRECT("E"&amp;ROW())="Refusal"</formula>
    </cfRule>
    <cfRule type="expression" dxfId="10949" priority="922" stopIfTrue="1">
      <formula>INDIRECT("E"&amp;ROW())="No Access install"</formula>
    </cfRule>
    <cfRule type="expression" dxfId="10948" priority="923" stopIfTrue="1">
      <formula>INDIRECT("E"&amp;ROW())="No Access survey"</formula>
    </cfRule>
    <cfRule type="expression" dxfId="10947" priority="924" stopIfTrue="1">
      <formula>INDIRECT("E"&amp;ROW())="NWR"</formula>
    </cfRule>
    <cfRule type="expression" dxfId="10946" priority="925" stopIfTrue="1">
      <formula>INDIRECT("E"&amp;ROW())="Cancelled"</formula>
    </cfRule>
    <cfRule type="expression" dxfId="10945" priority="926" stopIfTrue="1">
      <formula>INDIRECT("E"&amp;ROW())="On hold"</formula>
    </cfRule>
    <cfRule type="expression" dxfId="10944" priority="927" stopIfTrue="1">
      <formula>INDIRECT("E"&amp;ROW())="Handed Over"</formula>
    </cfRule>
    <cfRule type="expression" dxfId="10943" priority="928" stopIfTrue="1">
      <formula>INDIRECT("E"&amp;ROW())="Fitted"</formula>
    </cfRule>
    <cfRule type="expression" dxfId="10942" priority="929" stopIfTrue="1">
      <formula>INDIRECT("E"&amp;ROW())="Booked to fit"</formula>
    </cfRule>
    <cfRule type="expression" dxfId="10941" priority="930" stopIfTrue="1">
      <formula>INDIRECT("E"&amp;ROW())="Delivered To Depot/Container"</formula>
    </cfRule>
    <cfRule type="expression" dxfId="10940" priority="931" stopIfTrue="1">
      <formula>INDIRECT("E"&amp;ROW())="Called Off"</formula>
    </cfRule>
    <cfRule type="expression" dxfId="10939" priority="932" stopIfTrue="1">
      <formula>INDIRECT("E"&amp;ROW())="Await Client Approval"</formula>
    </cfRule>
    <cfRule type="expression" dxfId="10938" priority="933" stopIfTrue="1">
      <formula>INDIRECT("E"&amp;ROW())="SCOPE SURVEY"</formula>
    </cfRule>
    <cfRule type="expression" dxfId="10937" priority="934" stopIfTrue="1">
      <formula>INDIRECT("E"&amp;ROW())="Priced"</formula>
    </cfRule>
    <cfRule type="expression" dxfId="10936" priority="935" stopIfTrue="1">
      <formula>INDIRECT("E"&amp;ROW())="Sent for pricing"</formula>
    </cfRule>
    <cfRule type="expression" dxfId="10935" priority="936" stopIfTrue="1">
      <formula>INDIRECT("E"&amp;ROW())="Await"</formula>
    </cfRule>
    <cfRule type="expression" dxfId="10934" priority="937" stopIfTrue="1">
      <formula>INDIRECT("E"&amp;ROW())="CLEANSED"</formula>
    </cfRule>
    <cfRule type="expression" dxfId="10933" priority="938" stopIfTrue="1">
      <formula>INDIRECT("E"&amp;ROW())="PM TO CLEANSE"</formula>
    </cfRule>
    <cfRule type="expression" dxfId="10932" priority="939" stopIfTrue="1">
      <formula>INDIRECT("E"&amp;ROW())="Survey Received"</formula>
    </cfRule>
    <cfRule type="expression" dxfId="10931" priority="940" stopIfTrue="1">
      <formula>INDIRECT("E"&amp;ROW())="Survey Booked"</formula>
    </cfRule>
  </conditionalFormatting>
  <conditionalFormatting sqref="E1083:F1086">
    <cfRule type="expression" dxfId="10930" priority="942" stopIfTrue="1">
      <formula>INDIRECT("E"&amp;ROW())="Recall Required"</formula>
    </cfRule>
  </conditionalFormatting>
  <conditionalFormatting sqref="E1083:F1086">
    <cfRule type="expression" dxfId="10929" priority="943" stopIfTrue="1">
      <formula>INDIRECT("E"&amp;ROW())="Supply Only"</formula>
    </cfRule>
    <cfRule type="expression" dxfId="10928" priority="944" stopIfTrue="1">
      <formula>INDIRECT("E"&amp;ROW())="Part Fitted"</formula>
    </cfRule>
    <cfRule type="expression" dxfId="10927" priority="945" stopIfTrue="1">
      <formula>INDIRECT("E"&amp;ROW())="confirmed"</formula>
    </cfRule>
    <cfRule type="expression" dxfId="10926" priority="946" stopIfTrue="1">
      <formula>INDIRECT("E"&amp;ROW())="Duplicate"</formula>
    </cfRule>
    <cfRule type="expression" dxfId="10925" priority="947" stopIfTrue="1">
      <formula>INDIRECT("E"&amp;ROW())="Handed Back"</formula>
    </cfRule>
    <cfRule type="expression" dxfId="10924" priority="948" stopIfTrue="1">
      <formula>INDIRECT("E"&amp;ROW())="Refusal"</formula>
    </cfRule>
    <cfRule type="expression" dxfId="10923" priority="949" stopIfTrue="1">
      <formula>INDIRECT("E"&amp;ROW())="No Access install"</formula>
    </cfRule>
    <cfRule type="expression" dxfId="10922" priority="950" stopIfTrue="1">
      <formula>INDIRECT("E"&amp;ROW())="No Access survey"</formula>
    </cfRule>
    <cfRule type="expression" dxfId="10921" priority="951" stopIfTrue="1">
      <formula>INDIRECT("E"&amp;ROW())="NWR"</formula>
    </cfRule>
    <cfRule type="expression" dxfId="10920" priority="952" stopIfTrue="1">
      <formula>INDIRECT("E"&amp;ROW())="Cancelled"</formula>
    </cfRule>
    <cfRule type="expression" dxfId="10919" priority="953" stopIfTrue="1">
      <formula>INDIRECT("E"&amp;ROW())="On hold"</formula>
    </cfRule>
    <cfRule type="expression" dxfId="10918" priority="954" stopIfTrue="1">
      <formula>INDIRECT("E"&amp;ROW())="Handed Over"</formula>
    </cfRule>
    <cfRule type="expression" dxfId="10917" priority="955" stopIfTrue="1">
      <formula>INDIRECT("E"&amp;ROW())="Fitted"</formula>
    </cfRule>
    <cfRule type="expression" dxfId="10916" priority="956" stopIfTrue="1">
      <formula>INDIRECT("E"&amp;ROW())="Booked to fit"</formula>
    </cfRule>
    <cfRule type="expression" dxfId="10915" priority="957" stopIfTrue="1">
      <formula>INDIRECT("E"&amp;ROW())="Delivered To Depot/Container"</formula>
    </cfRule>
    <cfRule type="expression" dxfId="10914" priority="958" stopIfTrue="1">
      <formula>INDIRECT("E"&amp;ROW())="Called Off"</formula>
    </cfRule>
    <cfRule type="expression" dxfId="10913" priority="959" stopIfTrue="1">
      <formula>INDIRECT("E"&amp;ROW())="Await Client Approval"</formula>
    </cfRule>
    <cfRule type="expression" dxfId="10912" priority="960" stopIfTrue="1">
      <formula>INDIRECT("E"&amp;ROW())="SCOPE SURVEY"</formula>
    </cfRule>
    <cfRule type="expression" dxfId="10911" priority="961" stopIfTrue="1">
      <formula>INDIRECT("E"&amp;ROW())="Priced"</formula>
    </cfRule>
    <cfRule type="expression" dxfId="10910" priority="962" stopIfTrue="1">
      <formula>INDIRECT("E"&amp;ROW())="Sent for pricing"</formula>
    </cfRule>
    <cfRule type="expression" dxfId="10909" priority="963" stopIfTrue="1">
      <formula>INDIRECT("E"&amp;ROW())="Await"</formula>
    </cfRule>
    <cfRule type="expression" dxfId="10908" priority="964" stopIfTrue="1">
      <formula>INDIRECT("E"&amp;ROW())="CLEANSED"</formula>
    </cfRule>
    <cfRule type="expression" dxfId="10907" priority="965" stopIfTrue="1">
      <formula>INDIRECT("E"&amp;ROW())="PM TO CLEANSE"</formula>
    </cfRule>
    <cfRule type="expression" dxfId="10906" priority="966" stopIfTrue="1">
      <formula>INDIRECT("E"&amp;ROW())="Survey Received"</formula>
    </cfRule>
    <cfRule type="expression" dxfId="10905" priority="967" stopIfTrue="1">
      <formula>INDIRECT("E"&amp;ROW())="Survey Booked"</formula>
    </cfRule>
  </conditionalFormatting>
  <conditionalFormatting sqref="C1083:D1086">
    <cfRule type="expression" dxfId="10904" priority="913">
      <formula>INDIRECT("D"&amp;ROW())="Yes"</formula>
    </cfRule>
  </conditionalFormatting>
  <conditionalFormatting sqref="C1083:D1086">
    <cfRule type="expression" dxfId="10903" priority="889" stopIfTrue="1">
      <formula>INDIRECT("E"&amp;ROW())="Part Fitted"</formula>
    </cfRule>
  </conditionalFormatting>
  <conditionalFormatting sqref="C1083:D1086">
    <cfRule type="expression" dxfId="10902" priority="888" stopIfTrue="1">
      <formula>INDIRECT("E"&amp;ROW())="Supply Only"</formula>
    </cfRule>
    <cfRule type="expression" dxfId="10901" priority="890" stopIfTrue="1">
      <formula>INDIRECT("E"&amp;ROW())="confirmed"</formula>
    </cfRule>
    <cfRule type="expression" dxfId="10900" priority="891" stopIfTrue="1">
      <formula>INDIRECT("E"&amp;ROW())="Duplicate"</formula>
    </cfRule>
    <cfRule type="expression" dxfId="10899" priority="892" stopIfTrue="1">
      <formula>INDIRECT("E"&amp;ROW())="Handed Back"</formula>
    </cfRule>
    <cfRule type="expression" dxfId="10898" priority="893" stopIfTrue="1">
      <formula>INDIRECT("E"&amp;ROW())="Refusal"</formula>
    </cfRule>
    <cfRule type="expression" dxfId="10897" priority="894" stopIfTrue="1">
      <formula>INDIRECT("E"&amp;ROW())="No Access install"</formula>
    </cfRule>
    <cfRule type="expression" dxfId="10896" priority="895" stopIfTrue="1">
      <formula>INDIRECT("E"&amp;ROW())="No Access survey"</formula>
    </cfRule>
    <cfRule type="expression" dxfId="10895" priority="896" stopIfTrue="1">
      <formula>INDIRECT("E"&amp;ROW())="NWR"</formula>
    </cfRule>
    <cfRule type="expression" dxfId="10894" priority="897" stopIfTrue="1">
      <formula>INDIRECT("E"&amp;ROW())="Cancelled"</formula>
    </cfRule>
    <cfRule type="expression" dxfId="10893" priority="898" stopIfTrue="1">
      <formula>INDIRECT("E"&amp;ROW())="On hold"</formula>
    </cfRule>
    <cfRule type="expression" dxfId="10892" priority="899" stopIfTrue="1">
      <formula>INDIRECT("E"&amp;ROW())="Handed Over"</formula>
    </cfRule>
    <cfRule type="expression" dxfId="10891" priority="900" stopIfTrue="1">
      <formula>INDIRECT("E"&amp;ROW())="Fitted"</formula>
    </cfRule>
    <cfRule type="expression" dxfId="10890" priority="901" stopIfTrue="1">
      <formula>INDIRECT("E"&amp;ROW())="Booked to fit"</formula>
    </cfRule>
    <cfRule type="expression" dxfId="10889" priority="902" stopIfTrue="1">
      <formula>INDIRECT("E"&amp;ROW())="Delivered To Depot/Container"</formula>
    </cfRule>
    <cfRule type="expression" dxfId="10888" priority="903" stopIfTrue="1">
      <formula>INDIRECT("E"&amp;ROW())="Called Off"</formula>
    </cfRule>
    <cfRule type="expression" dxfId="10887" priority="904" stopIfTrue="1">
      <formula>INDIRECT("E"&amp;ROW())="Await Client Approval"</formula>
    </cfRule>
    <cfRule type="expression" dxfId="10886" priority="905" stopIfTrue="1">
      <formula>INDIRECT("E"&amp;ROW())="SCOPE SURVEY"</formula>
    </cfRule>
    <cfRule type="expression" dxfId="10885" priority="906" stopIfTrue="1">
      <formula>INDIRECT("E"&amp;ROW())="Priced"</formula>
    </cfRule>
    <cfRule type="expression" dxfId="10884" priority="907" stopIfTrue="1">
      <formula>INDIRECT("E"&amp;ROW())="Sent for pricing"</formula>
    </cfRule>
    <cfRule type="expression" dxfId="10883" priority="908" stopIfTrue="1">
      <formula>INDIRECT("E"&amp;ROW())="Await"</formula>
    </cfRule>
    <cfRule type="expression" dxfId="10882" priority="909" stopIfTrue="1">
      <formula>INDIRECT("E"&amp;ROW())="CLEANSED"</formula>
    </cfRule>
    <cfRule type="expression" dxfId="10881" priority="910" stopIfTrue="1">
      <formula>INDIRECT("E"&amp;ROW())="PM TO CLEANSE"</formula>
    </cfRule>
    <cfRule type="expression" dxfId="10880" priority="911" stopIfTrue="1">
      <formula>INDIRECT("E"&amp;ROW())="Survey Received"</formula>
    </cfRule>
    <cfRule type="expression" dxfId="10879" priority="912" stopIfTrue="1">
      <formula>INDIRECT("E"&amp;ROW())="Survey Booked"</formula>
    </cfRule>
  </conditionalFormatting>
  <conditionalFormatting sqref="A1096:H1097">
    <cfRule type="expression" dxfId="10878" priority="861">
      <formula>INDIRECT("D"&amp;ROW())="Yes"</formula>
    </cfRule>
  </conditionalFormatting>
  <conditionalFormatting sqref="A1096:H1097">
    <cfRule type="expression" dxfId="10877" priority="834">
      <formula>INDIRECT("D"&amp;ROW())="Yes"</formula>
    </cfRule>
    <cfRule type="expression" dxfId="10876" priority="835" stopIfTrue="1">
      <formula>INDIRECT("E"&amp;ROW())="Recall Required"</formula>
    </cfRule>
    <cfRule type="expression" dxfId="10875" priority="836" stopIfTrue="1">
      <formula>INDIRECT("E"&amp;ROW())="Supply Only"</formula>
    </cfRule>
    <cfRule type="expression" dxfId="10874" priority="837" stopIfTrue="1">
      <formula>INDIRECT("E"&amp;ROW())="Part Fitted"</formula>
    </cfRule>
    <cfRule type="expression" dxfId="10873" priority="838" stopIfTrue="1">
      <formula>INDIRECT("E"&amp;ROW())="confirmed"</formula>
    </cfRule>
    <cfRule type="expression" dxfId="10872" priority="839" stopIfTrue="1">
      <formula>INDIRECT("E"&amp;ROW())="Duplicate"</formula>
    </cfRule>
    <cfRule type="expression" dxfId="10871" priority="840" stopIfTrue="1">
      <formula>INDIRECT("E"&amp;ROW())="Handed Back"</formula>
    </cfRule>
    <cfRule type="expression" dxfId="10870" priority="841" stopIfTrue="1">
      <formula>INDIRECT("E"&amp;ROW())="Refusal"</formula>
    </cfRule>
    <cfRule type="expression" dxfId="10869" priority="842" stopIfTrue="1">
      <formula>INDIRECT("E"&amp;ROW())="No Access install"</formula>
    </cfRule>
    <cfRule type="expression" dxfId="10868" priority="843" stopIfTrue="1">
      <formula>INDIRECT("E"&amp;ROW())="No Access survey"</formula>
    </cfRule>
    <cfRule type="expression" dxfId="10867" priority="844" stopIfTrue="1">
      <formula>INDIRECT("E"&amp;ROW())="NWR"</formula>
    </cfRule>
    <cfRule type="expression" dxfId="10866" priority="845" stopIfTrue="1">
      <formula>INDIRECT("E"&amp;ROW())="Cancelled"</formula>
    </cfRule>
    <cfRule type="expression" dxfId="10865" priority="846" stopIfTrue="1">
      <formula>INDIRECT("E"&amp;ROW())="On hold"</formula>
    </cfRule>
    <cfRule type="expression" dxfId="10864" priority="847" stopIfTrue="1">
      <formula>INDIRECT("E"&amp;ROW())="Handed Over"</formula>
    </cfRule>
    <cfRule type="expression" dxfId="10863" priority="848" stopIfTrue="1">
      <formula>INDIRECT("E"&amp;ROW())="Fitted"</formula>
    </cfRule>
    <cfRule type="expression" dxfId="10862" priority="849" stopIfTrue="1">
      <formula>INDIRECT("E"&amp;ROW())="Booked to fit"</formula>
    </cfRule>
    <cfRule type="expression" dxfId="10861" priority="850" stopIfTrue="1">
      <formula>INDIRECT("E"&amp;ROW())="Delivered To Depot/Container"</formula>
    </cfRule>
    <cfRule type="expression" dxfId="10860" priority="851" stopIfTrue="1">
      <formula>INDIRECT("E"&amp;ROW())="Called Off"</formula>
    </cfRule>
    <cfRule type="expression" dxfId="10859" priority="852" stopIfTrue="1">
      <formula>INDIRECT("E"&amp;ROW())="Await Client Approval"</formula>
    </cfRule>
    <cfRule type="expression" dxfId="10858" priority="853" stopIfTrue="1">
      <formula>INDIRECT("E"&amp;ROW())="SCOPE SURVEY"</formula>
    </cfRule>
    <cfRule type="expression" dxfId="10857" priority="854" stopIfTrue="1">
      <formula>INDIRECT("E"&amp;ROW())="Priced"</formula>
    </cfRule>
    <cfRule type="expression" dxfId="10856" priority="855" stopIfTrue="1">
      <formula>INDIRECT("E"&amp;ROW())="Sent for pricing"</formula>
    </cfRule>
    <cfRule type="expression" dxfId="10855" priority="856" stopIfTrue="1">
      <formula>INDIRECT("E"&amp;ROW())="Await"</formula>
    </cfRule>
    <cfRule type="expression" dxfId="10854" priority="857" stopIfTrue="1">
      <formula>INDIRECT("E"&amp;ROW())="CLEANSED"</formula>
    </cfRule>
    <cfRule type="expression" dxfId="10853" priority="858" stopIfTrue="1">
      <formula>INDIRECT("E"&amp;ROW())="PM TO CLEANSE"</formula>
    </cfRule>
    <cfRule type="expression" dxfId="10852" priority="859" stopIfTrue="1">
      <formula>INDIRECT("E"&amp;ROW())="Survey Received"</formula>
    </cfRule>
    <cfRule type="expression" dxfId="10851" priority="860" stopIfTrue="1">
      <formula>INDIRECT("E"&amp;ROW())="Survey Booked"</formula>
    </cfRule>
  </conditionalFormatting>
  <conditionalFormatting sqref="A1096:H1097">
    <cfRule type="expression" dxfId="10850" priority="862" stopIfTrue="1">
      <formula>INDIRECT("E"&amp;ROW())="Recall Required"</formula>
    </cfRule>
  </conditionalFormatting>
  <conditionalFormatting sqref="A1096:H1097">
    <cfRule type="expression" dxfId="10849" priority="863" stopIfTrue="1">
      <formula>INDIRECT("E"&amp;ROW())="Supply Only"</formula>
    </cfRule>
    <cfRule type="expression" dxfId="10848" priority="864" stopIfTrue="1">
      <formula>INDIRECT("E"&amp;ROW())="Part Fitted"</formula>
    </cfRule>
    <cfRule type="expression" dxfId="10847" priority="865" stopIfTrue="1">
      <formula>INDIRECT("E"&amp;ROW())="confirmed"</formula>
    </cfRule>
    <cfRule type="expression" dxfId="10846" priority="866" stopIfTrue="1">
      <formula>INDIRECT("E"&amp;ROW())="Duplicate"</formula>
    </cfRule>
    <cfRule type="expression" dxfId="10845" priority="867" stopIfTrue="1">
      <formula>INDIRECT("E"&amp;ROW())="Handed Back"</formula>
    </cfRule>
    <cfRule type="expression" dxfId="10844" priority="868" stopIfTrue="1">
      <formula>INDIRECT("E"&amp;ROW())="Refusal"</formula>
    </cfRule>
    <cfRule type="expression" dxfId="10843" priority="869" stopIfTrue="1">
      <formula>INDIRECT("E"&amp;ROW())="No Access install"</formula>
    </cfRule>
    <cfRule type="expression" dxfId="10842" priority="870" stopIfTrue="1">
      <formula>INDIRECT("E"&amp;ROW())="No Access survey"</formula>
    </cfRule>
    <cfRule type="expression" dxfId="10841" priority="871" stopIfTrue="1">
      <formula>INDIRECT("E"&amp;ROW())="NWR"</formula>
    </cfRule>
    <cfRule type="expression" dxfId="10840" priority="872" stopIfTrue="1">
      <formula>INDIRECT("E"&amp;ROW())="Cancelled"</formula>
    </cfRule>
    <cfRule type="expression" dxfId="10839" priority="873" stopIfTrue="1">
      <formula>INDIRECT("E"&amp;ROW())="On hold"</formula>
    </cfRule>
    <cfRule type="expression" dxfId="10838" priority="874" stopIfTrue="1">
      <formula>INDIRECT("E"&amp;ROW())="Handed Over"</formula>
    </cfRule>
    <cfRule type="expression" dxfId="10837" priority="875" stopIfTrue="1">
      <formula>INDIRECT("E"&amp;ROW())="Fitted"</formula>
    </cfRule>
    <cfRule type="expression" dxfId="10836" priority="876" stopIfTrue="1">
      <formula>INDIRECT("E"&amp;ROW())="Booked to fit"</formula>
    </cfRule>
    <cfRule type="expression" dxfId="10835" priority="877" stopIfTrue="1">
      <formula>INDIRECT("E"&amp;ROW())="Delivered To Depot/Container"</formula>
    </cfRule>
    <cfRule type="expression" dxfId="10834" priority="878" stopIfTrue="1">
      <formula>INDIRECT("E"&amp;ROW())="Called Off"</formula>
    </cfRule>
    <cfRule type="expression" dxfId="10833" priority="879" stopIfTrue="1">
      <formula>INDIRECT("E"&amp;ROW())="Await Client Approval"</formula>
    </cfRule>
    <cfRule type="expression" dxfId="10832" priority="880" stopIfTrue="1">
      <formula>INDIRECT("E"&amp;ROW())="SCOPE SURVEY"</formula>
    </cfRule>
    <cfRule type="expression" dxfId="10831" priority="881" stopIfTrue="1">
      <formula>INDIRECT("E"&amp;ROW())="Priced"</formula>
    </cfRule>
    <cfRule type="expression" dxfId="10830" priority="882" stopIfTrue="1">
      <formula>INDIRECT("E"&amp;ROW())="Sent for pricing"</formula>
    </cfRule>
    <cfRule type="expression" dxfId="10829" priority="883" stopIfTrue="1">
      <formula>INDIRECT("E"&amp;ROW())="Await"</formula>
    </cfRule>
    <cfRule type="expression" dxfId="10828" priority="884" stopIfTrue="1">
      <formula>INDIRECT("E"&amp;ROW())="CLEANSED"</formula>
    </cfRule>
    <cfRule type="expression" dxfId="10827" priority="885" stopIfTrue="1">
      <formula>INDIRECT("E"&amp;ROW())="PM TO CLEANSE"</formula>
    </cfRule>
    <cfRule type="expression" dxfId="10826" priority="886" stopIfTrue="1">
      <formula>INDIRECT("E"&amp;ROW())="Survey Received"</formula>
    </cfRule>
    <cfRule type="expression" dxfId="10825" priority="887" stopIfTrue="1">
      <formula>INDIRECT("E"&amp;ROW())="Survey Booked"</formula>
    </cfRule>
  </conditionalFormatting>
  <conditionalFormatting sqref="A1087:I1087">
    <cfRule type="expression" dxfId="10824" priority="833" stopIfTrue="1">
      <formula>INDIRECT("E"&amp;ROW())="Recall Required"</formula>
    </cfRule>
  </conditionalFormatting>
  <conditionalFormatting sqref="I1087">
    <cfRule type="expression" dxfId="10823" priority="832">
      <formula>INDIRECT("D"&amp;ROW())="Yes"</formula>
    </cfRule>
  </conditionalFormatting>
  <conditionalFormatting sqref="A1087:H1087">
    <cfRule type="expression" dxfId="10822" priority="727" stopIfTrue="1">
      <formula>INDIRECT("E"&amp;ROW())="Supply Only"</formula>
    </cfRule>
    <cfRule type="expression" dxfId="10821" priority="728" stopIfTrue="1">
      <formula>INDIRECT("E"&amp;ROW())="Part Fitted"</formula>
    </cfRule>
    <cfRule type="expression" dxfId="10820" priority="729" stopIfTrue="1">
      <formula>INDIRECT("E"&amp;ROW())="confirmed"</formula>
    </cfRule>
    <cfRule type="expression" dxfId="10819" priority="730" stopIfTrue="1">
      <formula>INDIRECT("E"&amp;ROW())="Duplicate"</formula>
    </cfRule>
    <cfRule type="expression" dxfId="10818" priority="731" stopIfTrue="1">
      <formula>INDIRECT("E"&amp;ROW())="Handed Back"</formula>
    </cfRule>
    <cfRule type="expression" dxfId="10817" priority="732" stopIfTrue="1">
      <formula>INDIRECT("E"&amp;ROW())="Refusal"</formula>
    </cfRule>
    <cfRule type="expression" dxfId="10816" priority="733" stopIfTrue="1">
      <formula>INDIRECT("E"&amp;ROW())="No Access install"</formula>
    </cfRule>
    <cfRule type="expression" dxfId="10815" priority="734" stopIfTrue="1">
      <formula>INDIRECT("E"&amp;ROW())="No Access survey"</formula>
    </cfRule>
    <cfRule type="expression" dxfId="10814" priority="735" stopIfTrue="1">
      <formula>INDIRECT("E"&amp;ROW())="NWR"</formula>
    </cfRule>
    <cfRule type="expression" dxfId="10813" priority="736" stopIfTrue="1">
      <formula>INDIRECT("E"&amp;ROW())="Cancelled"</formula>
    </cfRule>
    <cfRule type="expression" dxfId="10812" priority="737" stopIfTrue="1">
      <formula>INDIRECT("E"&amp;ROW())="On hold"</formula>
    </cfRule>
    <cfRule type="expression" dxfId="10811" priority="738" stopIfTrue="1">
      <formula>INDIRECT("E"&amp;ROW())="Handed Over"</formula>
    </cfRule>
    <cfRule type="expression" dxfId="10810" priority="739" stopIfTrue="1">
      <formula>INDIRECT("E"&amp;ROW())="Fitted"</formula>
    </cfRule>
    <cfRule type="expression" dxfId="10809" priority="740" stopIfTrue="1">
      <formula>INDIRECT("E"&amp;ROW())="Booked to fit"</formula>
    </cfRule>
    <cfRule type="expression" dxfId="10808" priority="741" stopIfTrue="1">
      <formula>INDIRECT("E"&amp;ROW())="Delivered To Depot/Container"</formula>
    </cfRule>
    <cfRule type="expression" dxfId="10807" priority="742" stopIfTrue="1">
      <formula>INDIRECT("E"&amp;ROW())="Called Off"</formula>
    </cfRule>
    <cfRule type="expression" dxfId="10806" priority="743" stopIfTrue="1">
      <formula>INDIRECT("E"&amp;ROW())="Await Client Approval"</formula>
    </cfRule>
    <cfRule type="expression" dxfId="10805" priority="744" stopIfTrue="1">
      <formula>INDIRECT("E"&amp;ROW())="SCOPE SURVEY"</formula>
    </cfRule>
    <cfRule type="expression" dxfId="10804" priority="745" stopIfTrue="1">
      <formula>INDIRECT("E"&amp;ROW())="Priced"</formula>
    </cfRule>
    <cfRule type="expression" dxfId="10803" priority="746" stopIfTrue="1">
      <formula>INDIRECT("E"&amp;ROW())="Sent for pricing"</formula>
    </cfRule>
    <cfRule type="expression" dxfId="10802" priority="747" stopIfTrue="1">
      <formula>INDIRECT("E"&amp;ROW())="Await"</formula>
    </cfRule>
    <cfRule type="expression" dxfId="10801" priority="748" stopIfTrue="1">
      <formula>INDIRECT("E"&amp;ROW())="CLEANSED"</formula>
    </cfRule>
    <cfRule type="expression" dxfId="10800" priority="749" stopIfTrue="1">
      <formula>INDIRECT("E"&amp;ROW())="PM TO CLEANSE"</formula>
    </cfRule>
    <cfRule type="expression" dxfId="10799" priority="750" stopIfTrue="1">
      <formula>INDIRECT("E"&amp;ROW())="Survey Received"</formula>
    </cfRule>
    <cfRule type="expression" dxfId="10798" priority="751" stopIfTrue="1">
      <formula>INDIRECT("E"&amp;ROW())="Survey Booked"</formula>
    </cfRule>
    <cfRule type="expression" dxfId="10797" priority="752">
      <formula>INDIRECT("D"&amp;ROW())="Yes"</formula>
    </cfRule>
  </conditionalFormatting>
  <conditionalFormatting sqref="E1087">
    <cfRule type="expression" dxfId="10796" priority="753">
      <formula>INDIRECT("D"&amp;ROW())="Yes"</formula>
    </cfRule>
    <cfRule type="expression" dxfId="10795" priority="754" stopIfTrue="1">
      <formula>INDIRECT("E"&amp;ROW())="Recall Required"</formula>
    </cfRule>
    <cfRule type="expression" dxfId="10794" priority="755" stopIfTrue="1">
      <formula>INDIRECT("E"&amp;ROW())="Supply Only"</formula>
    </cfRule>
    <cfRule type="expression" dxfId="10793" priority="756" stopIfTrue="1">
      <formula>INDIRECT("E"&amp;ROW())="Part Fitted"</formula>
    </cfRule>
    <cfRule type="expression" dxfId="10792" priority="757" stopIfTrue="1">
      <formula>INDIRECT("E"&amp;ROW())="confirmed"</formula>
    </cfRule>
    <cfRule type="expression" dxfId="10791" priority="758" stopIfTrue="1">
      <formula>INDIRECT("E"&amp;ROW())="Duplicate"</formula>
    </cfRule>
    <cfRule type="expression" dxfId="10790" priority="759" stopIfTrue="1">
      <formula>INDIRECT("E"&amp;ROW())="Handed Back"</formula>
    </cfRule>
    <cfRule type="expression" dxfId="10789" priority="760" stopIfTrue="1">
      <formula>INDIRECT("E"&amp;ROW())="Refusal"</formula>
    </cfRule>
    <cfRule type="expression" dxfId="10788" priority="761" stopIfTrue="1">
      <formula>INDIRECT("E"&amp;ROW())="No Access install"</formula>
    </cfRule>
    <cfRule type="expression" dxfId="10787" priority="762" stopIfTrue="1">
      <formula>INDIRECT("E"&amp;ROW())="No Access survey"</formula>
    </cfRule>
    <cfRule type="expression" dxfId="10786" priority="763" stopIfTrue="1">
      <formula>INDIRECT("E"&amp;ROW())="NWR"</formula>
    </cfRule>
    <cfRule type="expression" dxfId="10785" priority="764" stopIfTrue="1">
      <formula>INDIRECT("E"&amp;ROW())="Cancelled"</formula>
    </cfRule>
    <cfRule type="expression" dxfId="10784" priority="765" stopIfTrue="1">
      <formula>INDIRECT("E"&amp;ROW())="On hold"</formula>
    </cfRule>
    <cfRule type="expression" dxfId="10783" priority="766" stopIfTrue="1">
      <formula>INDIRECT("E"&amp;ROW())="Handed Over"</formula>
    </cfRule>
    <cfRule type="expression" dxfId="10782" priority="767" stopIfTrue="1">
      <formula>INDIRECT("E"&amp;ROW())="Fitted"</formula>
    </cfRule>
    <cfRule type="expression" dxfId="10781" priority="768" stopIfTrue="1">
      <formula>INDIRECT("E"&amp;ROW())="Booked to fit"</formula>
    </cfRule>
    <cfRule type="expression" dxfId="10780" priority="769" stopIfTrue="1">
      <formula>INDIRECT("E"&amp;ROW())="Delivered To Depot/Container"</formula>
    </cfRule>
    <cfRule type="expression" dxfId="10779" priority="770" stopIfTrue="1">
      <formula>INDIRECT("E"&amp;ROW())="Called Off"</formula>
    </cfRule>
    <cfRule type="expression" dxfId="10778" priority="771" stopIfTrue="1">
      <formula>INDIRECT("E"&amp;ROW())="Await Client Approval"</formula>
    </cfRule>
    <cfRule type="expression" dxfId="10777" priority="772" stopIfTrue="1">
      <formula>INDIRECT("E"&amp;ROW())="SCOPE SURVEY"</formula>
    </cfRule>
    <cfRule type="expression" dxfId="10776" priority="773" stopIfTrue="1">
      <formula>INDIRECT("E"&amp;ROW())="Priced"</formula>
    </cfRule>
    <cfRule type="expression" dxfId="10775" priority="774" stopIfTrue="1">
      <formula>INDIRECT("E"&amp;ROW())="Sent for pricing"</formula>
    </cfRule>
    <cfRule type="expression" dxfId="10774" priority="775" stopIfTrue="1">
      <formula>INDIRECT("E"&amp;ROW())="Await"</formula>
    </cfRule>
    <cfRule type="expression" dxfId="10773" priority="776" stopIfTrue="1">
      <formula>INDIRECT("E"&amp;ROW())="CLEANSED"</formula>
    </cfRule>
    <cfRule type="expression" dxfId="10772" priority="777" stopIfTrue="1">
      <formula>INDIRECT("E"&amp;ROW())="PM TO CLEANSE"</formula>
    </cfRule>
    <cfRule type="expression" dxfId="10771" priority="778" stopIfTrue="1">
      <formula>INDIRECT("E"&amp;ROW())="Survey Received"</formula>
    </cfRule>
    <cfRule type="expression" dxfId="10770" priority="779" stopIfTrue="1">
      <formula>INDIRECT("E"&amp;ROW())="Survey Booked"</formula>
    </cfRule>
  </conditionalFormatting>
  <conditionalFormatting sqref="I1087">
    <cfRule type="expression" dxfId="10769" priority="780" stopIfTrue="1">
      <formula>INDIRECT("E"&amp;ROW())="Recall Required"</formula>
    </cfRule>
    <cfRule type="expression" dxfId="10768" priority="781" stopIfTrue="1">
      <formula>INDIRECT("E"&amp;ROW())="Supply Only"</formula>
    </cfRule>
    <cfRule type="expression" dxfId="10767" priority="782" stopIfTrue="1">
      <formula>INDIRECT("E"&amp;ROW())="Part Fitted"</formula>
    </cfRule>
    <cfRule type="expression" dxfId="10766" priority="783" stopIfTrue="1">
      <formula>INDIRECT("E"&amp;ROW())="confirmed"</formula>
    </cfRule>
    <cfRule type="expression" dxfId="10765" priority="784" stopIfTrue="1">
      <formula>INDIRECT("E"&amp;ROW())="Duplicate"</formula>
    </cfRule>
    <cfRule type="expression" dxfId="10764" priority="785" stopIfTrue="1">
      <formula>INDIRECT("E"&amp;ROW())="Handed Back"</formula>
    </cfRule>
    <cfRule type="expression" dxfId="10763" priority="786" stopIfTrue="1">
      <formula>INDIRECT("E"&amp;ROW())="Refusal"</formula>
    </cfRule>
    <cfRule type="expression" dxfId="10762" priority="787" stopIfTrue="1">
      <formula>INDIRECT("E"&amp;ROW())="No Access install"</formula>
    </cfRule>
    <cfRule type="expression" dxfId="10761" priority="788" stopIfTrue="1">
      <formula>INDIRECT("E"&amp;ROW())="No Access survey"</formula>
    </cfRule>
    <cfRule type="expression" dxfId="10760" priority="789" stopIfTrue="1">
      <formula>INDIRECT("E"&amp;ROW())="NWR"</formula>
    </cfRule>
    <cfRule type="expression" dxfId="10759" priority="790" stopIfTrue="1">
      <formula>INDIRECT("E"&amp;ROW())="Cancelled"</formula>
    </cfRule>
    <cfRule type="expression" dxfId="10758" priority="791" stopIfTrue="1">
      <formula>INDIRECT("E"&amp;ROW())="On hold"</formula>
    </cfRule>
    <cfRule type="expression" dxfId="10757" priority="792" stopIfTrue="1">
      <formula>INDIRECT("E"&amp;ROW())="Handed Over"</formula>
    </cfRule>
    <cfRule type="expression" dxfId="10756" priority="793" stopIfTrue="1">
      <formula>INDIRECT("E"&amp;ROW())="Fitted"</formula>
    </cfRule>
    <cfRule type="expression" dxfId="10755" priority="794" stopIfTrue="1">
      <formula>INDIRECT("E"&amp;ROW())="Booked to fit"</formula>
    </cfRule>
    <cfRule type="expression" dxfId="10754" priority="795" stopIfTrue="1">
      <formula>INDIRECT("E"&amp;ROW())="Delivered To Depot/Container"</formula>
    </cfRule>
    <cfRule type="expression" dxfId="10753" priority="796" stopIfTrue="1">
      <formula>INDIRECT("E"&amp;ROW())="Called Off"</formula>
    </cfRule>
    <cfRule type="expression" dxfId="10752" priority="797" stopIfTrue="1">
      <formula>INDIRECT("E"&amp;ROW())="Await Client Approval"</formula>
    </cfRule>
    <cfRule type="expression" dxfId="10751" priority="798" stopIfTrue="1">
      <formula>INDIRECT("E"&amp;ROW())="SCOPE SURVEY"</formula>
    </cfRule>
    <cfRule type="expression" dxfId="10750" priority="799" stopIfTrue="1">
      <formula>INDIRECT("E"&amp;ROW())="Priced"</formula>
    </cfRule>
    <cfRule type="expression" dxfId="10749" priority="800" stopIfTrue="1">
      <formula>INDIRECT("E"&amp;ROW())="Sent for pricing"</formula>
    </cfRule>
    <cfRule type="expression" dxfId="10748" priority="801" stopIfTrue="1">
      <formula>INDIRECT("E"&amp;ROW())="Await"</formula>
    </cfRule>
    <cfRule type="expression" dxfId="10747" priority="802" stopIfTrue="1">
      <formula>INDIRECT("E"&amp;ROW())="CLEANSED"</formula>
    </cfRule>
    <cfRule type="expression" dxfId="10746" priority="803" stopIfTrue="1">
      <formula>INDIRECT("E"&amp;ROW())="PM TO CLEANSE"</formula>
    </cfRule>
    <cfRule type="expression" dxfId="10745" priority="804" stopIfTrue="1">
      <formula>INDIRECT("E"&amp;ROW())="Survey Received"</formula>
    </cfRule>
    <cfRule type="expression" dxfId="10744" priority="805" stopIfTrue="1">
      <formula>INDIRECT("E"&amp;ROW())="Survey Booked"</formula>
    </cfRule>
    <cfRule type="expression" dxfId="10743" priority="806" stopIfTrue="1">
      <formula>INDIRECT("E"&amp;ROW())="Supply Only"</formula>
    </cfRule>
    <cfRule type="expression" dxfId="10742" priority="807" stopIfTrue="1">
      <formula>INDIRECT("E"&amp;ROW())="Part Fitted"</formula>
    </cfRule>
    <cfRule type="expression" dxfId="10741" priority="808" stopIfTrue="1">
      <formula>INDIRECT("E"&amp;ROW())="confirmed"</formula>
    </cfRule>
    <cfRule type="expression" dxfId="10740" priority="809" stopIfTrue="1">
      <formula>INDIRECT("E"&amp;ROW())="Duplicate"</formula>
    </cfRule>
    <cfRule type="expression" dxfId="10739" priority="810" stopIfTrue="1">
      <formula>INDIRECT("E"&amp;ROW())="Handed Back"</formula>
    </cfRule>
    <cfRule type="expression" dxfId="10738" priority="811" stopIfTrue="1">
      <formula>INDIRECT("E"&amp;ROW())="Refusal"</formula>
    </cfRule>
    <cfRule type="expression" dxfId="10737" priority="812" stopIfTrue="1">
      <formula>INDIRECT("E"&amp;ROW())="No Access install"</formula>
    </cfRule>
    <cfRule type="expression" dxfId="10736" priority="813" stopIfTrue="1">
      <formula>INDIRECT("E"&amp;ROW())="No Access survey"</formula>
    </cfRule>
    <cfRule type="expression" dxfId="10735" priority="814" stopIfTrue="1">
      <formula>INDIRECT("E"&amp;ROW())="NWR"</formula>
    </cfRule>
    <cfRule type="expression" dxfId="10734" priority="815" stopIfTrue="1">
      <formula>INDIRECT("E"&amp;ROW())="Cancelled"</formula>
    </cfRule>
    <cfRule type="expression" dxfId="10733" priority="816" stopIfTrue="1">
      <formula>INDIRECT("E"&amp;ROW())="On hold"</formula>
    </cfRule>
    <cfRule type="expression" dxfId="10732" priority="817" stopIfTrue="1">
      <formula>INDIRECT("E"&amp;ROW())="Handed Over"</formula>
    </cfRule>
    <cfRule type="expression" dxfId="10731" priority="818" stopIfTrue="1">
      <formula>INDIRECT("E"&amp;ROW())="Fitted"</formula>
    </cfRule>
    <cfRule type="expression" dxfId="10730" priority="819" stopIfTrue="1">
      <formula>INDIRECT("E"&amp;ROW())="Booked to fit"</formula>
    </cfRule>
    <cfRule type="expression" dxfId="10729" priority="820" stopIfTrue="1">
      <formula>INDIRECT("E"&amp;ROW())="Delivered To Depot/Container"</formula>
    </cfRule>
    <cfRule type="expression" dxfId="10728" priority="821" stopIfTrue="1">
      <formula>INDIRECT("E"&amp;ROW())="Called Off"</formula>
    </cfRule>
    <cfRule type="expression" dxfId="10727" priority="822" stopIfTrue="1">
      <formula>INDIRECT("E"&amp;ROW())="Await Client Approval"</formula>
    </cfRule>
    <cfRule type="expression" dxfId="10726" priority="823" stopIfTrue="1">
      <formula>INDIRECT("E"&amp;ROW())="SCOPE SURVEY"</formula>
    </cfRule>
    <cfRule type="expression" dxfId="10725" priority="824" stopIfTrue="1">
      <formula>INDIRECT("E"&amp;ROW())="Priced"</formula>
    </cfRule>
    <cfRule type="expression" dxfId="10724" priority="825" stopIfTrue="1">
      <formula>INDIRECT("E"&amp;ROW())="Sent for pricing"</formula>
    </cfRule>
    <cfRule type="expression" dxfId="10723" priority="826" stopIfTrue="1">
      <formula>INDIRECT("E"&amp;ROW())="Await"</formula>
    </cfRule>
    <cfRule type="expression" dxfId="10722" priority="827" stopIfTrue="1">
      <formula>INDIRECT("E"&amp;ROW())="CLEANSED"</formula>
    </cfRule>
    <cfRule type="expression" dxfId="10721" priority="828" stopIfTrue="1">
      <formula>INDIRECT("E"&amp;ROW())="PM TO CLEANSE"</formula>
    </cfRule>
    <cfRule type="expression" dxfId="10720" priority="829" stopIfTrue="1">
      <formula>INDIRECT("E"&amp;ROW())="Survey Received"</formula>
    </cfRule>
    <cfRule type="expression" dxfId="10719" priority="830" stopIfTrue="1">
      <formula>INDIRECT("E"&amp;ROW())="Survey Booked"</formula>
    </cfRule>
    <cfRule type="expression" dxfId="10718" priority="831">
      <formula>INDIRECT("D"&amp;ROW())="Yes"</formula>
    </cfRule>
  </conditionalFormatting>
  <conditionalFormatting sqref="A1098:H1098">
    <cfRule type="expression" dxfId="10717" priority="700">
      <formula>INDIRECT("D"&amp;ROW())="Yes"</formula>
    </cfRule>
  </conditionalFormatting>
  <conditionalFormatting sqref="A1098:H1098">
    <cfRule type="expression" dxfId="10716" priority="673">
      <formula>INDIRECT("D"&amp;ROW())="Yes"</formula>
    </cfRule>
    <cfRule type="expression" dxfId="10715" priority="674" stopIfTrue="1">
      <formula>INDIRECT("E"&amp;ROW())="Recall Required"</formula>
    </cfRule>
    <cfRule type="expression" dxfId="10714" priority="675" stopIfTrue="1">
      <formula>INDIRECT("E"&amp;ROW())="Supply Only"</formula>
    </cfRule>
    <cfRule type="expression" dxfId="10713" priority="676" stopIfTrue="1">
      <formula>INDIRECT("E"&amp;ROW())="Part Fitted"</formula>
    </cfRule>
    <cfRule type="expression" dxfId="10712" priority="677" stopIfTrue="1">
      <formula>INDIRECT("E"&amp;ROW())="confirmed"</formula>
    </cfRule>
    <cfRule type="expression" dxfId="10711" priority="678" stopIfTrue="1">
      <formula>INDIRECT("E"&amp;ROW())="Duplicate"</formula>
    </cfRule>
    <cfRule type="expression" dxfId="10710" priority="679" stopIfTrue="1">
      <formula>INDIRECT("E"&amp;ROW())="Handed Back"</formula>
    </cfRule>
    <cfRule type="expression" dxfId="10709" priority="680" stopIfTrue="1">
      <formula>INDIRECT("E"&amp;ROW())="Refusal"</formula>
    </cfRule>
    <cfRule type="expression" dxfId="10708" priority="681" stopIfTrue="1">
      <formula>INDIRECT("E"&amp;ROW())="No Access install"</formula>
    </cfRule>
    <cfRule type="expression" dxfId="10707" priority="682" stopIfTrue="1">
      <formula>INDIRECT("E"&amp;ROW())="No Access survey"</formula>
    </cfRule>
    <cfRule type="expression" dxfId="10706" priority="683" stopIfTrue="1">
      <formula>INDIRECT("E"&amp;ROW())="NWR"</formula>
    </cfRule>
    <cfRule type="expression" dxfId="10705" priority="684" stopIfTrue="1">
      <formula>INDIRECT("E"&amp;ROW())="Cancelled"</formula>
    </cfRule>
    <cfRule type="expression" dxfId="10704" priority="685" stopIfTrue="1">
      <formula>INDIRECT("E"&amp;ROW())="On hold"</formula>
    </cfRule>
    <cfRule type="expression" dxfId="10703" priority="686" stopIfTrue="1">
      <formula>INDIRECT("E"&amp;ROW())="Handed Over"</formula>
    </cfRule>
    <cfRule type="expression" dxfId="10702" priority="687" stopIfTrue="1">
      <formula>INDIRECT("E"&amp;ROW())="Fitted"</formula>
    </cfRule>
    <cfRule type="expression" dxfId="10701" priority="688" stopIfTrue="1">
      <formula>INDIRECT("E"&amp;ROW())="Booked to fit"</formula>
    </cfRule>
    <cfRule type="expression" dxfId="10700" priority="689" stopIfTrue="1">
      <formula>INDIRECT("E"&amp;ROW())="Delivered To Depot/Container"</formula>
    </cfRule>
    <cfRule type="expression" dxfId="10699" priority="690" stopIfTrue="1">
      <formula>INDIRECT("E"&amp;ROW())="Called Off"</formula>
    </cfRule>
    <cfRule type="expression" dxfId="10698" priority="691" stopIfTrue="1">
      <formula>INDIRECT("E"&amp;ROW())="Await Client Approval"</formula>
    </cfRule>
    <cfRule type="expression" dxfId="10697" priority="692" stopIfTrue="1">
      <formula>INDIRECT("E"&amp;ROW())="SCOPE SURVEY"</formula>
    </cfRule>
    <cfRule type="expression" dxfId="10696" priority="693" stopIfTrue="1">
      <formula>INDIRECT("E"&amp;ROW())="Priced"</formula>
    </cfRule>
    <cfRule type="expression" dxfId="10695" priority="694" stopIfTrue="1">
      <formula>INDIRECT("E"&amp;ROW())="Sent for pricing"</formula>
    </cfRule>
    <cfRule type="expression" dxfId="10694" priority="695" stopIfTrue="1">
      <formula>INDIRECT("E"&amp;ROW())="Await"</formula>
    </cfRule>
    <cfRule type="expression" dxfId="10693" priority="696" stopIfTrue="1">
      <formula>INDIRECT("E"&amp;ROW())="CLEANSED"</formula>
    </cfRule>
    <cfRule type="expression" dxfId="10692" priority="697" stopIfTrue="1">
      <formula>INDIRECT("E"&amp;ROW())="PM TO CLEANSE"</formula>
    </cfRule>
    <cfRule type="expression" dxfId="10691" priority="698" stopIfTrue="1">
      <formula>INDIRECT("E"&amp;ROW())="Survey Received"</formula>
    </cfRule>
    <cfRule type="expression" dxfId="10690" priority="699" stopIfTrue="1">
      <formula>INDIRECT("E"&amp;ROW())="Survey Booked"</formula>
    </cfRule>
  </conditionalFormatting>
  <conditionalFormatting sqref="A1098:H1098">
    <cfRule type="expression" dxfId="10689" priority="701" stopIfTrue="1">
      <formula>INDIRECT("E"&amp;ROW())="Recall Required"</formula>
    </cfRule>
  </conditionalFormatting>
  <conditionalFormatting sqref="A1098:H1098">
    <cfRule type="expression" dxfId="10688" priority="702" stopIfTrue="1">
      <formula>INDIRECT("E"&amp;ROW())="Supply Only"</formula>
    </cfRule>
    <cfRule type="expression" dxfId="10687" priority="703" stopIfTrue="1">
      <formula>INDIRECT("E"&amp;ROW())="Part Fitted"</formula>
    </cfRule>
    <cfRule type="expression" dxfId="10686" priority="704" stopIfTrue="1">
      <formula>INDIRECT("E"&amp;ROW())="confirmed"</formula>
    </cfRule>
    <cfRule type="expression" dxfId="10685" priority="705" stopIfTrue="1">
      <formula>INDIRECT("E"&amp;ROW())="Duplicate"</formula>
    </cfRule>
    <cfRule type="expression" dxfId="10684" priority="706" stopIfTrue="1">
      <formula>INDIRECT("E"&amp;ROW())="Handed Back"</formula>
    </cfRule>
    <cfRule type="expression" dxfId="10683" priority="707" stopIfTrue="1">
      <formula>INDIRECT("E"&amp;ROW())="Refusal"</formula>
    </cfRule>
    <cfRule type="expression" dxfId="10682" priority="708" stopIfTrue="1">
      <formula>INDIRECT("E"&amp;ROW())="No Access install"</formula>
    </cfRule>
    <cfRule type="expression" dxfId="10681" priority="709" stopIfTrue="1">
      <formula>INDIRECT("E"&amp;ROW())="No Access survey"</formula>
    </cfRule>
    <cfRule type="expression" dxfId="10680" priority="710" stopIfTrue="1">
      <formula>INDIRECT("E"&amp;ROW())="NWR"</formula>
    </cfRule>
    <cfRule type="expression" dxfId="10679" priority="711" stopIfTrue="1">
      <formula>INDIRECT("E"&amp;ROW())="Cancelled"</formula>
    </cfRule>
    <cfRule type="expression" dxfId="10678" priority="712" stopIfTrue="1">
      <formula>INDIRECT("E"&amp;ROW())="On hold"</formula>
    </cfRule>
    <cfRule type="expression" dxfId="10677" priority="713" stopIfTrue="1">
      <formula>INDIRECT("E"&amp;ROW())="Handed Over"</formula>
    </cfRule>
    <cfRule type="expression" dxfId="10676" priority="714" stopIfTrue="1">
      <formula>INDIRECT("E"&amp;ROW())="Fitted"</formula>
    </cfRule>
    <cfRule type="expression" dxfId="10675" priority="715" stopIfTrue="1">
      <formula>INDIRECT("E"&amp;ROW())="Booked to fit"</formula>
    </cfRule>
    <cfRule type="expression" dxfId="10674" priority="716" stopIfTrue="1">
      <formula>INDIRECT("E"&amp;ROW())="Delivered To Depot/Container"</formula>
    </cfRule>
    <cfRule type="expression" dxfId="10673" priority="717" stopIfTrue="1">
      <formula>INDIRECT("E"&amp;ROW())="Called Off"</formula>
    </cfRule>
    <cfRule type="expression" dxfId="10672" priority="718" stopIfTrue="1">
      <formula>INDIRECT("E"&amp;ROW())="Await Client Approval"</formula>
    </cfRule>
    <cfRule type="expression" dxfId="10671" priority="719" stopIfTrue="1">
      <formula>INDIRECT("E"&amp;ROW())="SCOPE SURVEY"</formula>
    </cfRule>
    <cfRule type="expression" dxfId="10670" priority="720" stopIfTrue="1">
      <formula>INDIRECT("E"&amp;ROW())="Priced"</formula>
    </cfRule>
    <cfRule type="expression" dxfId="10669" priority="721" stopIfTrue="1">
      <formula>INDIRECT("E"&amp;ROW())="Sent for pricing"</formula>
    </cfRule>
    <cfRule type="expression" dxfId="10668" priority="722" stopIfTrue="1">
      <formula>INDIRECT("E"&amp;ROW())="Await"</formula>
    </cfRule>
    <cfRule type="expression" dxfId="10667" priority="723" stopIfTrue="1">
      <formula>INDIRECT("E"&amp;ROW())="CLEANSED"</formula>
    </cfRule>
    <cfRule type="expression" dxfId="10666" priority="724" stopIfTrue="1">
      <formula>INDIRECT("E"&amp;ROW())="PM TO CLEANSE"</formula>
    </cfRule>
    <cfRule type="expression" dxfId="10665" priority="725" stopIfTrue="1">
      <formula>INDIRECT("E"&amp;ROW())="Survey Received"</formula>
    </cfRule>
    <cfRule type="expression" dxfId="10664" priority="726" stopIfTrue="1">
      <formula>INDIRECT("E"&amp;ROW())="Survey Booked"</formula>
    </cfRule>
  </conditionalFormatting>
  <conditionalFormatting sqref="A1009:H1011">
    <cfRule type="expression" dxfId="10663" priority="646">
      <formula>INDIRECT("D"&amp;ROW())="Yes"</formula>
    </cfRule>
    <cfRule type="expression" dxfId="10662" priority="647" stopIfTrue="1">
      <formula>INDIRECT("E"&amp;ROW())="Recall Required"</formula>
    </cfRule>
    <cfRule type="expression" dxfId="10661" priority="648" stopIfTrue="1">
      <formula>INDIRECT("E"&amp;ROW())="Supply Only"</formula>
    </cfRule>
    <cfRule type="expression" dxfId="10660" priority="649" stopIfTrue="1">
      <formula>INDIRECT("E"&amp;ROW())="Part Fitted"</formula>
    </cfRule>
    <cfRule type="expression" dxfId="10659" priority="650" stopIfTrue="1">
      <formula>INDIRECT("E"&amp;ROW())="confirmed"</formula>
    </cfRule>
    <cfRule type="expression" dxfId="10658" priority="651" stopIfTrue="1">
      <formula>INDIRECT("E"&amp;ROW())="Duplicate"</formula>
    </cfRule>
    <cfRule type="expression" dxfId="10657" priority="652" stopIfTrue="1">
      <formula>INDIRECT("E"&amp;ROW())="Handed Back"</formula>
    </cfRule>
    <cfRule type="expression" dxfId="10656" priority="653" stopIfTrue="1">
      <formula>INDIRECT("E"&amp;ROW())="Refusal"</formula>
    </cfRule>
    <cfRule type="expression" dxfId="10655" priority="654" stopIfTrue="1">
      <formula>INDIRECT("E"&amp;ROW())="No Access install"</formula>
    </cfRule>
    <cfRule type="expression" dxfId="10654" priority="655" stopIfTrue="1">
      <formula>INDIRECT("E"&amp;ROW())="No Access survey"</formula>
    </cfRule>
    <cfRule type="expression" dxfId="10653" priority="656" stopIfTrue="1">
      <formula>INDIRECT("E"&amp;ROW())="NWR"</formula>
    </cfRule>
    <cfRule type="expression" dxfId="10652" priority="657" stopIfTrue="1">
      <formula>INDIRECT("E"&amp;ROW())="Cancelled"</formula>
    </cfRule>
    <cfRule type="expression" dxfId="10651" priority="658" stopIfTrue="1">
      <formula>INDIRECT("E"&amp;ROW())="On hold"</formula>
    </cfRule>
    <cfRule type="expression" dxfId="10650" priority="659" stopIfTrue="1">
      <formula>INDIRECT("E"&amp;ROW())="Handed Over"</formula>
    </cfRule>
    <cfRule type="expression" dxfId="10649" priority="660" stopIfTrue="1">
      <formula>INDIRECT("E"&amp;ROW())="Fitted"</formula>
    </cfRule>
    <cfRule type="expression" dxfId="10648" priority="661" stopIfTrue="1">
      <formula>INDIRECT("E"&amp;ROW())="Booked to fit"</formula>
    </cfRule>
    <cfRule type="expression" dxfId="10647" priority="662" stopIfTrue="1">
      <formula>INDIRECT("E"&amp;ROW())="Delivered To Depot/Container"</formula>
    </cfRule>
    <cfRule type="expression" dxfId="10646" priority="663" stopIfTrue="1">
      <formula>INDIRECT("E"&amp;ROW())="Called Off"</formula>
    </cfRule>
    <cfRule type="expression" dxfId="10645" priority="664" stopIfTrue="1">
      <formula>INDIRECT("E"&amp;ROW())="Await Client Approval"</formula>
    </cfRule>
    <cfRule type="expression" dxfId="10644" priority="665" stopIfTrue="1">
      <formula>INDIRECT("E"&amp;ROW())="SCOPE SURVEY"</formula>
    </cfRule>
    <cfRule type="expression" dxfId="10643" priority="666" stopIfTrue="1">
      <formula>INDIRECT("E"&amp;ROW())="Priced"</formula>
    </cfRule>
    <cfRule type="expression" dxfId="10642" priority="667" stopIfTrue="1">
      <formula>INDIRECT("E"&amp;ROW())="Sent for pricing"</formula>
    </cfRule>
    <cfRule type="expression" dxfId="10641" priority="668" stopIfTrue="1">
      <formula>INDIRECT("E"&amp;ROW())="Await"</formula>
    </cfRule>
    <cfRule type="expression" dxfId="10640" priority="669" stopIfTrue="1">
      <formula>INDIRECT("E"&amp;ROW())="CLEANSED"</formula>
    </cfRule>
    <cfRule type="expression" dxfId="10639" priority="670" stopIfTrue="1">
      <formula>INDIRECT("E"&amp;ROW())="PM TO CLEANSE"</formula>
    </cfRule>
    <cfRule type="expression" dxfId="10638" priority="671" stopIfTrue="1">
      <formula>INDIRECT("E"&amp;ROW())="Survey Received"</formula>
    </cfRule>
    <cfRule type="expression" dxfId="10637" priority="672" stopIfTrue="1">
      <formula>INDIRECT("E"&amp;ROW())="Survey Booked"</formula>
    </cfRule>
  </conditionalFormatting>
  <conditionalFormatting sqref="E1009:E1011">
    <cfRule type="expression" dxfId="10636" priority="619">
      <formula>INDIRECT("D"&amp;ROW())="Yes"</formula>
    </cfRule>
  </conditionalFormatting>
  <conditionalFormatting sqref="E1009:E1011">
    <cfRule type="expression" dxfId="10635" priority="620" stopIfTrue="1">
      <formula>INDIRECT("E"&amp;ROW())="Recall Required"</formula>
    </cfRule>
    <cfRule type="expression" dxfId="10634" priority="621" stopIfTrue="1">
      <formula>INDIRECT("E"&amp;ROW())="Supply Only"</formula>
    </cfRule>
    <cfRule type="expression" dxfId="10633" priority="622" stopIfTrue="1">
      <formula>INDIRECT("E"&amp;ROW())="Part Fitted"</formula>
    </cfRule>
    <cfRule type="expression" dxfId="10632" priority="623" stopIfTrue="1">
      <formula>INDIRECT("E"&amp;ROW())="confirmed"</formula>
    </cfRule>
    <cfRule type="expression" dxfId="10631" priority="624" stopIfTrue="1">
      <formula>INDIRECT("E"&amp;ROW())="Duplicate"</formula>
    </cfRule>
    <cfRule type="expression" dxfId="10630" priority="625" stopIfTrue="1">
      <formula>INDIRECT("E"&amp;ROW())="Handed Back"</formula>
    </cfRule>
    <cfRule type="expression" dxfId="10629" priority="626" stopIfTrue="1">
      <formula>INDIRECT("E"&amp;ROW())="Refusal"</formula>
    </cfRule>
    <cfRule type="expression" dxfId="10628" priority="627" stopIfTrue="1">
      <formula>INDIRECT("E"&amp;ROW())="No Access install"</formula>
    </cfRule>
    <cfRule type="expression" dxfId="10627" priority="628" stopIfTrue="1">
      <formula>INDIRECT("E"&amp;ROW())="No Access survey"</formula>
    </cfRule>
    <cfRule type="expression" dxfId="10626" priority="629" stopIfTrue="1">
      <formula>INDIRECT("E"&amp;ROW())="NWR"</formula>
    </cfRule>
    <cfRule type="expression" dxfId="10625" priority="630" stopIfTrue="1">
      <formula>INDIRECT("E"&amp;ROW())="Cancelled"</formula>
    </cfRule>
    <cfRule type="expression" dxfId="10624" priority="631" stopIfTrue="1">
      <formula>INDIRECT("E"&amp;ROW())="On hold"</formula>
    </cfRule>
    <cfRule type="expression" dxfId="10623" priority="632" stopIfTrue="1">
      <formula>INDIRECT("E"&amp;ROW())="Handed Over"</formula>
    </cfRule>
    <cfRule type="expression" dxfId="10622" priority="633" stopIfTrue="1">
      <formula>INDIRECT("E"&amp;ROW())="Fitted"</formula>
    </cfRule>
    <cfRule type="expression" dxfId="10621" priority="634" stopIfTrue="1">
      <formula>INDIRECT("E"&amp;ROW())="Booked to fit"</formula>
    </cfRule>
    <cfRule type="expression" dxfId="10620" priority="635" stopIfTrue="1">
      <formula>INDIRECT("E"&amp;ROW())="Delivered To Depot/Container"</formula>
    </cfRule>
    <cfRule type="expression" dxfId="10619" priority="636" stopIfTrue="1">
      <formula>INDIRECT("E"&amp;ROW())="Called Off"</formula>
    </cfRule>
    <cfRule type="expression" dxfId="10618" priority="637" stopIfTrue="1">
      <formula>INDIRECT("E"&amp;ROW())="Await Client Approval"</formula>
    </cfRule>
    <cfRule type="expression" dxfId="10617" priority="638" stopIfTrue="1">
      <formula>INDIRECT("E"&amp;ROW())="SCOPE SURVEY"</formula>
    </cfRule>
    <cfRule type="expression" dxfId="10616" priority="639" stopIfTrue="1">
      <formula>INDIRECT("E"&amp;ROW())="Priced"</formula>
    </cfRule>
    <cfRule type="expression" dxfId="10615" priority="640" stopIfTrue="1">
      <formula>INDIRECT("E"&amp;ROW())="Sent for pricing"</formula>
    </cfRule>
    <cfRule type="expression" dxfId="10614" priority="641" stopIfTrue="1">
      <formula>INDIRECT("E"&amp;ROW())="Await"</formula>
    </cfRule>
    <cfRule type="expression" dxfId="10613" priority="642" stopIfTrue="1">
      <formula>INDIRECT("E"&amp;ROW())="CLEANSED"</formula>
    </cfRule>
    <cfRule type="expression" dxfId="10612" priority="643" stopIfTrue="1">
      <formula>INDIRECT("E"&amp;ROW())="PM TO CLEANSE"</formula>
    </cfRule>
    <cfRule type="expression" dxfId="10611" priority="644" stopIfTrue="1">
      <formula>INDIRECT("E"&amp;ROW())="Survey Received"</formula>
    </cfRule>
    <cfRule type="expression" dxfId="10610" priority="645" stopIfTrue="1">
      <formula>INDIRECT("E"&amp;ROW())="Survey Booked"</formula>
    </cfRule>
  </conditionalFormatting>
  <conditionalFormatting sqref="I1009:I1011">
    <cfRule type="expression" dxfId="10609" priority="565">
      <formula>INDIRECT("D"&amp;ROW())="Yes"</formula>
    </cfRule>
    <cfRule type="expression" dxfId="10608" priority="566" stopIfTrue="1">
      <formula>INDIRECT("E"&amp;ROW())="Recall Required"</formula>
    </cfRule>
    <cfRule type="expression" dxfId="10607" priority="567" stopIfTrue="1">
      <formula>INDIRECT("E"&amp;ROW())="Supply Only"</formula>
    </cfRule>
    <cfRule type="expression" dxfId="10606" priority="568" stopIfTrue="1">
      <formula>INDIRECT("E"&amp;ROW())="Part Fitted"</formula>
    </cfRule>
    <cfRule type="expression" dxfId="10605" priority="569" stopIfTrue="1">
      <formula>INDIRECT("E"&amp;ROW())="confirmed"</formula>
    </cfRule>
    <cfRule type="expression" dxfId="10604" priority="570" stopIfTrue="1">
      <formula>INDIRECT("E"&amp;ROW())="Duplicate"</formula>
    </cfRule>
    <cfRule type="expression" dxfId="10603" priority="571" stopIfTrue="1">
      <formula>INDIRECT("E"&amp;ROW())="Handed Back"</formula>
    </cfRule>
    <cfRule type="expression" dxfId="10602" priority="572" stopIfTrue="1">
      <formula>INDIRECT("E"&amp;ROW())="Refusal"</formula>
    </cfRule>
    <cfRule type="expression" dxfId="10601" priority="573" stopIfTrue="1">
      <formula>INDIRECT("E"&amp;ROW())="No Access install"</formula>
    </cfRule>
    <cfRule type="expression" dxfId="10600" priority="574" stopIfTrue="1">
      <formula>INDIRECT("E"&amp;ROW())="No Access survey"</formula>
    </cfRule>
    <cfRule type="expression" dxfId="10599" priority="575" stopIfTrue="1">
      <formula>INDIRECT("E"&amp;ROW())="NWR"</formula>
    </cfRule>
    <cfRule type="expression" dxfId="10598" priority="576" stopIfTrue="1">
      <formula>INDIRECT("E"&amp;ROW())="Cancelled"</formula>
    </cfRule>
    <cfRule type="expression" dxfId="10597" priority="577" stopIfTrue="1">
      <formula>INDIRECT("E"&amp;ROW())="On hold"</formula>
    </cfRule>
    <cfRule type="expression" dxfId="10596" priority="578" stopIfTrue="1">
      <formula>INDIRECT("E"&amp;ROW())="Handed Over"</formula>
    </cfRule>
    <cfRule type="expression" dxfId="10595" priority="579" stopIfTrue="1">
      <formula>INDIRECT("E"&amp;ROW())="Fitted"</formula>
    </cfRule>
    <cfRule type="expression" dxfId="10594" priority="580" stopIfTrue="1">
      <formula>INDIRECT("E"&amp;ROW())="Booked to fit"</formula>
    </cfRule>
    <cfRule type="expression" dxfId="10593" priority="581" stopIfTrue="1">
      <formula>INDIRECT("E"&amp;ROW())="Delivered To Depot/Container"</formula>
    </cfRule>
    <cfRule type="expression" dxfId="10592" priority="582" stopIfTrue="1">
      <formula>INDIRECT("E"&amp;ROW())="Called Off"</formula>
    </cfRule>
    <cfRule type="expression" dxfId="10591" priority="583" stopIfTrue="1">
      <formula>INDIRECT("E"&amp;ROW())="Await Client Approval"</formula>
    </cfRule>
    <cfRule type="expression" dxfId="10590" priority="584" stopIfTrue="1">
      <formula>INDIRECT("E"&amp;ROW())="SCOPE SURVEY"</formula>
    </cfRule>
    <cfRule type="expression" dxfId="10589" priority="585" stopIfTrue="1">
      <formula>INDIRECT("E"&amp;ROW())="Priced"</formula>
    </cfRule>
    <cfRule type="expression" dxfId="10588" priority="586" stopIfTrue="1">
      <formula>INDIRECT("E"&amp;ROW())="Sent for pricing"</formula>
    </cfRule>
    <cfRule type="expression" dxfId="10587" priority="587" stopIfTrue="1">
      <formula>INDIRECT("E"&amp;ROW())="Await"</formula>
    </cfRule>
    <cfRule type="expression" dxfId="10586" priority="588" stopIfTrue="1">
      <formula>INDIRECT("E"&amp;ROW())="CLEANSED"</formula>
    </cfRule>
    <cfRule type="expression" dxfId="10585" priority="589" stopIfTrue="1">
      <formula>INDIRECT("E"&amp;ROW())="PM TO CLEANSE"</formula>
    </cfRule>
    <cfRule type="expression" dxfId="10584" priority="590" stopIfTrue="1">
      <formula>INDIRECT("E"&amp;ROW())="Survey Received"</formula>
    </cfRule>
    <cfRule type="expression" dxfId="10583" priority="591" stopIfTrue="1">
      <formula>INDIRECT("E"&amp;ROW())="Survey Booked"</formula>
    </cfRule>
    <cfRule type="expression" dxfId="10582" priority="592" stopIfTrue="1">
      <formula>INDIRECT("E"&amp;ROW())="Recall Required"</formula>
    </cfRule>
    <cfRule type="expression" dxfId="10581" priority="593" stopIfTrue="1">
      <formula>INDIRECT("E"&amp;ROW())="Supply Only"</formula>
    </cfRule>
    <cfRule type="expression" dxfId="10580" priority="594" stopIfTrue="1">
      <formula>INDIRECT("E"&amp;ROW())="Part Fitted"</formula>
    </cfRule>
    <cfRule type="expression" dxfId="10579" priority="595" stopIfTrue="1">
      <formula>INDIRECT("E"&amp;ROW())="confirmed"</formula>
    </cfRule>
    <cfRule type="expression" dxfId="10578" priority="596" stopIfTrue="1">
      <formula>INDIRECT("E"&amp;ROW())="Duplicate"</formula>
    </cfRule>
    <cfRule type="expression" dxfId="10577" priority="597" stopIfTrue="1">
      <formula>INDIRECT("E"&amp;ROW())="Handed Back"</formula>
    </cfRule>
    <cfRule type="expression" dxfId="10576" priority="598" stopIfTrue="1">
      <formula>INDIRECT("E"&amp;ROW())="Refusal"</formula>
    </cfRule>
    <cfRule type="expression" dxfId="10575" priority="599" stopIfTrue="1">
      <formula>INDIRECT("E"&amp;ROW())="No Access install"</formula>
    </cfRule>
    <cfRule type="expression" dxfId="10574" priority="600" stopIfTrue="1">
      <formula>INDIRECT("E"&amp;ROW())="No Access survey"</formula>
    </cfRule>
    <cfRule type="expression" dxfId="10573" priority="601" stopIfTrue="1">
      <formula>INDIRECT("E"&amp;ROW())="NWR"</formula>
    </cfRule>
    <cfRule type="expression" dxfId="10572" priority="602" stopIfTrue="1">
      <formula>INDIRECT("E"&amp;ROW())="Cancelled"</formula>
    </cfRule>
    <cfRule type="expression" dxfId="10571" priority="603" stopIfTrue="1">
      <formula>INDIRECT("E"&amp;ROW())="On hold"</formula>
    </cfRule>
    <cfRule type="expression" dxfId="10570" priority="604" stopIfTrue="1">
      <formula>INDIRECT("E"&amp;ROW())="Handed Over"</formula>
    </cfRule>
    <cfRule type="expression" dxfId="10569" priority="605" stopIfTrue="1">
      <formula>INDIRECT("E"&amp;ROW())="Fitted"</formula>
    </cfRule>
    <cfRule type="expression" dxfId="10568" priority="606" stopIfTrue="1">
      <formula>INDIRECT("E"&amp;ROW())="Booked to fit"</formula>
    </cfRule>
    <cfRule type="expression" dxfId="10567" priority="607" stopIfTrue="1">
      <formula>INDIRECT("E"&amp;ROW())="Delivered To Depot/Container"</formula>
    </cfRule>
    <cfRule type="expression" dxfId="10566" priority="608" stopIfTrue="1">
      <formula>INDIRECT("E"&amp;ROW())="Called Off"</formula>
    </cfRule>
    <cfRule type="expression" dxfId="10565" priority="609" stopIfTrue="1">
      <formula>INDIRECT("E"&amp;ROW())="Await Client Approval"</formula>
    </cfRule>
    <cfRule type="expression" dxfId="10564" priority="610" stopIfTrue="1">
      <formula>INDIRECT("E"&amp;ROW())="SCOPE SURVEY"</formula>
    </cfRule>
    <cfRule type="expression" dxfId="10563" priority="611" stopIfTrue="1">
      <formula>INDIRECT("E"&amp;ROW())="Priced"</formula>
    </cfRule>
    <cfRule type="expression" dxfId="10562" priority="612" stopIfTrue="1">
      <formula>INDIRECT("E"&amp;ROW())="Sent for pricing"</formula>
    </cfRule>
    <cfRule type="expression" dxfId="10561" priority="613" stopIfTrue="1">
      <formula>INDIRECT("E"&amp;ROW())="Await"</formula>
    </cfRule>
    <cfRule type="expression" dxfId="10560" priority="614" stopIfTrue="1">
      <formula>INDIRECT("E"&amp;ROW())="CLEANSED"</formula>
    </cfRule>
    <cfRule type="expression" dxfId="10559" priority="615" stopIfTrue="1">
      <formula>INDIRECT("E"&amp;ROW())="PM TO CLEANSE"</formula>
    </cfRule>
    <cfRule type="expression" dxfId="10558" priority="616" stopIfTrue="1">
      <formula>INDIRECT("E"&amp;ROW())="Survey Received"</formula>
    </cfRule>
    <cfRule type="expression" dxfId="10557" priority="617" stopIfTrue="1">
      <formula>INDIRECT("E"&amp;ROW())="Survey Booked"</formula>
    </cfRule>
    <cfRule type="expression" dxfId="10556" priority="618">
      <formula>INDIRECT("D"&amp;ROW())="Yes"</formula>
    </cfRule>
  </conditionalFormatting>
  <conditionalFormatting sqref="A1024:H1024">
    <cfRule type="expression" dxfId="10555" priority="539" stopIfTrue="1">
      <formula>INDIRECT("E"&amp;ROW())="Supply Only"</formula>
    </cfRule>
    <cfRule type="expression" dxfId="10554" priority="540" stopIfTrue="1">
      <formula>INDIRECT("E"&amp;ROW())="Part Fitted"</formula>
    </cfRule>
    <cfRule type="expression" dxfId="10553" priority="541" stopIfTrue="1">
      <formula>INDIRECT("E"&amp;ROW())="confirmed"</formula>
    </cfRule>
    <cfRule type="expression" dxfId="10552" priority="542" stopIfTrue="1">
      <formula>INDIRECT("E"&amp;ROW())="Duplicate"</formula>
    </cfRule>
    <cfRule type="expression" dxfId="10551" priority="543" stopIfTrue="1">
      <formula>INDIRECT("E"&amp;ROW())="Handed Back"</formula>
    </cfRule>
    <cfRule type="expression" dxfId="10550" priority="544" stopIfTrue="1">
      <formula>INDIRECT("E"&amp;ROW())="Refusal"</formula>
    </cfRule>
    <cfRule type="expression" dxfId="10549" priority="545" stopIfTrue="1">
      <formula>INDIRECT("E"&amp;ROW())="No Access install"</formula>
    </cfRule>
    <cfRule type="expression" dxfId="10548" priority="546" stopIfTrue="1">
      <formula>INDIRECT("E"&amp;ROW())="No Access survey"</formula>
    </cfRule>
    <cfRule type="expression" dxfId="10547" priority="547" stopIfTrue="1">
      <formula>INDIRECT("E"&amp;ROW())="NWR"</formula>
    </cfRule>
    <cfRule type="expression" dxfId="10546" priority="548" stopIfTrue="1">
      <formula>INDIRECT("E"&amp;ROW())="Cancelled"</formula>
    </cfRule>
    <cfRule type="expression" dxfId="10545" priority="549" stopIfTrue="1">
      <formula>INDIRECT("E"&amp;ROW())="On hold"</formula>
    </cfRule>
    <cfRule type="expression" dxfId="10544" priority="550" stopIfTrue="1">
      <formula>INDIRECT("E"&amp;ROW())="Handed Over"</formula>
    </cfRule>
    <cfRule type="expression" dxfId="10543" priority="551" stopIfTrue="1">
      <formula>INDIRECT("E"&amp;ROW())="Fitted"</formula>
    </cfRule>
    <cfRule type="expression" dxfId="10542" priority="552" stopIfTrue="1">
      <formula>INDIRECT("E"&amp;ROW())="Booked to fit"</formula>
    </cfRule>
    <cfRule type="expression" dxfId="10541" priority="553" stopIfTrue="1">
      <formula>INDIRECT("E"&amp;ROW())="Delivered To Depot/Container"</formula>
    </cfRule>
    <cfRule type="expression" dxfId="10540" priority="554" stopIfTrue="1">
      <formula>INDIRECT("E"&amp;ROW())="Called Off"</formula>
    </cfRule>
    <cfRule type="expression" dxfId="10539" priority="555" stopIfTrue="1">
      <formula>INDIRECT("E"&amp;ROW())="Await Client Approval"</formula>
    </cfRule>
    <cfRule type="expression" dxfId="10538" priority="556" stopIfTrue="1">
      <formula>INDIRECT("E"&amp;ROW())="SCOPE SURVEY"</formula>
    </cfRule>
    <cfRule type="expression" dxfId="10537" priority="557" stopIfTrue="1">
      <formula>INDIRECT("E"&amp;ROW())="Priced"</formula>
    </cfRule>
    <cfRule type="expression" dxfId="10536" priority="558" stopIfTrue="1">
      <formula>INDIRECT("E"&amp;ROW())="Sent for pricing"</formula>
    </cfRule>
    <cfRule type="expression" dxfId="10535" priority="559" stopIfTrue="1">
      <formula>INDIRECT("E"&amp;ROW())="Await"</formula>
    </cfRule>
    <cfRule type="expression" dxfId="10534" priority="560" stopIfTrue="1">
      <formula>INDIRECT("E"&amp;ROW())="CLEANSED"</formula>
    </cfRule>
    <cfRule type="expression" dxfId="10533" priority="561" stopIfTrue="1">
      <formula>INDIRECT("E"&amp;ROW())="PM TO CLEANSE"</formula>
    </cfRule>
    <cfRule type="expression" dxfId="10532" priority="562" stopIfTrue="1">
      <formula>INDIRECT("E"&amp;ROW())="Survey Received"</formula>
    </cfRule>
    <cfRule type="expression" dxfId="10531" priority="563" stopIfTrue="1">
      <formula>INDIRECT("E"&amp;ROW())="Survey Booked"</formula>
    </cfRule>
    <cfRule type="expression" dxfId="10530" priority="564">
      <formula>INDIRECT("D"&amp;ROW())="Yes"</formula>
    </cfRule>
  </conditionalFormatting>
  <conditionalFormatting sqref="I1024">
    <cfRule type="expression" dxfId="10529" priority="486">
      <formula>INDIRECT("D"&amp;ROW())="Yes"</formula>
    </cfRule>
    <cfRule type="expression" dxfId="10528" priority="487" stopIfTrue="1">
      <formula>INDIRECT("E"&amp;ROW())="Recall Required"</formula>
    </cfRule>
    <cfRule type="expression" dxfId="10527" priority="488" stopIfTrue="1">
      <formula>INDIRECT("E"&amp;ROW())="Supply Only"</formula>
    </cfRule>
    <cfRule type="expression" dxfId="10526" priority="489" stopIfTrue="1">
      <formula>INDIRECT("E"&amp;ROW())="Part Fitted"</formula>
    </cfRule>
    <cfRule type="expression" dxfId="10525" priority="490" stopIfTrue="1">
      <formula>INDIRECT("E"&amp;ROW())="confirmed"</formula>
    </cfRule>
    <cfRule type="expression" dxfId="10524" priority="491" stopIfTrue="1">
      <formula>INDIRECT("E"&amp;ROW())="Duplicate"</formula>
    </cfRule>
    <cfRule type="expression" dxfId="10523" priority="492" stopIfTrue="1">
      <formula>INDIRECT("E"&amp;ROW())="Handed Back"</formula>
    </cfRule>
    <cfRule type="expression" dxfId="10522" priority="493" stopIfTrue="1">
      <formula>INDIRECT("E"&amp;ROW())="Refusal"</formula>
    </cfRule>
    <cfRule type="expression" dxfId="10521" priority="494" stopIfTrue="1">
      <formula>INDIRECT("E"&amp;ROW())="No Access install"</formula>
    </cfRule>
    <cfRule type="expression" dxfId="10520" priority="495" stopIfTrue="1">
      <formula>INDIRECT("E"&amp;ROW())="No Access survey"</formula>
    </cfRule>
    <cfRule type="expression" dxfId="10519" priority="496" stopIfTrue="1">
      <formula>INDIRECT("E"&amp;ROW())="NWR"</formula>
    </cfRule>
    <cfRule type="expression" dxfId="10518" priority="497" stopIfTrue="1">
      <formula>INDIRECT("E"&amp;ROW())="Cancelled"</formula>
    </cfRule>
    <cfRule type="expression" dxfId="10517" priority="498" stopIfTrue="1">
      <formula>INDIRECT("E"&amp;ROW())="On hold"</formula>
    </cfRule>
    <cfRule type="expression" dxfId="10516" priority="499" stopIfTrue="1">
      <formula>INDIRECT("E"&amp;ROW())="Handed Over"</formula>
    </cfRule>
    <cfRule type="expression" dxfId="10515" priority="500" stopIfTrue="1">
      <formula>INDIRECT("E"&amp;ROW())="Fitted"</formula>
    </cfRule>
    <cfRule type="expression" dxfId="10514" priority="501" stopIfTrue="1">
      <formula>INDIRECT("E"&amp;ROW())="Booked to fit"</formula>
    </cfRule>
    <cfRule type="expression" dxfId="10513" priority="502" stopIfTrue="1">
      <formula>INDIRECT("E"&amp;ROW())="Delivered To Depot/Container"</formula>
    </cfRule>
    <cfRule type="expression" dxfId="10512" priority="503" stopIfTrue="1">
      <formula>INDIRECT("E"&amp;ROW())="Called Off"</formula>
    </cfRule>
    <cfRule type="expression" dxfId="10511" priority="504" stopIfTrue="1">
      <formula>INDIRECT("E"&amp;ROW())="Await Client Approval"</formula>
    </cfRule>
    <cfRule type="expression" dxfId="10510" priority="505" stopIfTrue="1">
      <formula>INDIRECT("E"&amp;ROW())="SCOPE SURVEY"</formula>
    </cfRule>
    <cfRule type="expression" dxfId="10509" priority="506" stopIfTrue="1">
      <formula>INDIRECT("E"&amp;ROW())="Priced"</formula>
    </cfRule>
    <cfRule type="expression" dxfId="10508" priority="507" stopIfTrue="1">
      <formula>INDIRECT("E"&amp;ROW())="Sent for pricing"</formula>
    </cfRule>
    <cfRule type="expression" dxfId="10507" priority="508" stopIfTrue="1">
      <formula>INDIRECT("E"&amp;ROW())="Await"</formula>
    </cfRule>
    <cfRule type="expression" dxfId="10506" priority="509" stopIfTrue="1">
      <formula>INDIRECT("E"&amp;ROW())="CLEANSED"</formula>
    </cfRule>
    <cfRule type="expression" dxfId="10505" priority="510" stopIfTrue="1">
      <formula>INDIRECT("E"&amp;ROW())="PM TO CLEANSE"</formula>
    </cfRule>
    <cfRule type="expression" dxfId="10504" priority="511" stopIfTrue="1">
      <formula>INDIRECT("E"&amp;ROW())="Survey Received"</formula>
    </cfRule>
    <cfRule type="expression" dxfId="10503" priority="512" stopIfTrue="1">
      <formula>INDIRECT("E"&amp;ROW())="Survey Booked"</formula>
    </cfRule>
    <cfRule type="expression" dxfId="10502" priority="513" stopIfTrue="1">
      <formula>INDIRECT("E"&amp;ROW())="Supply Only"</formula>
    </cfRule>
    <cfRule type="expression" dxfId="10501" priority="514" stopIfTrue="1">
      <formula>INDIRECT("E"&amp;ROW())="Part Fitted"</formula>
    </cfRule>
    <cfRule type="expression" dxfId="10500" priority="515" stopIfTrue="1">
      <formula>INDIRECT("E"&amp;ROW())="confirmed"</formula>
    </cfRule>
    <cfRule type="expression" dxfId="10499" priority="516" stopIfTrue="1">
      <formula>INDIRECT("E"&amp;ROW())="Duplicate"</formula>
    </cfRule>
    <cfRule type="expression" dxfId="10498" priority="517" stopIfTrue="1">
      <formula>INDIRECT("E"&amp;ROW())="Handed Back"</formula>
    </cfRule>
    <cfRule type="expression" dxfId="10497" priority="518" stopIfTrue="1">
      <formula>INDIRECT("E"&amp;ROW())="Refusal"</formula>
    </cfRule>
    <cfRule type="expression" dxfId="10496" priority="519" stopIfTrue="1">
      <formula>INDIRECT("E"&amp;ROW())="No Access install"</formula>
    </cfRule>
    <cfRule type="expression" dxfId="10495" priority="520" stopIfTrue="1">
      <formula>INDIRECT("E"&amp;ROW())="No Access survey"</formula>
    </cfRule>
    <cfRule type="expression" dxfId="10494" priority="521" stopIfTrue="1">
      <formula>INDIRECT("E"&amp;ROW())="NWR"</formula>
    </cfRule>
    <cfRule type="expression" dxfId="10493" priority="522" stopIfTrue="1">
      <formula>INDIRECT("E"&amp;ROW())="Cancelled"</formula>
    </cfRule>
    <cfRule type="expression" dxfId="10492" priority="523" stopIfTrue="1">
      <formula>INDIRECT("E"&amp;ROW())="On hold"</formula>
    </cfRule>
    <cfRule type="expression" dxfId="10491" priority="524" stopIfTrue="1">
      <formula>INDIRECT("E"&amp;ROW())="Handed Over"</formula>
    </cfRule>
    <cfRule type="expression" dxfId="10490" priority="525" stopIfTrue="1">
      <formula>INDIRECT("E"&amp;ROW())="Fitted"</formula>
    </cfRule>
    <cfRule type="expression" dxfId="10489" priority="526" stopIfTrue="1">
      <formula>INDIRECT("E"&amp;ROW())="Booked to fit"</formula>
    </cfRule>
    <cfRule type="expression" dxfId="10488" priority="527" stopIfTrue="1">
      <formula>INDIRECT("E"&amp;ROW())="Delivered To Depot/Container"</formula>
    </cfRule>
    <cfRule type="expression" dxfId="10487" priority="528" stopIfTrue="1">
      <formula>INDIRECT("E"&amp;ROW())="Called Off"</formula>
    </cfRule>
    <cfRule type="expression" dxfId="10486" priority="529" stopIfTrue="1">
      <formula>INDIRECT("E"&amp;ROW())="Await Client Approval"</formula>
    </cfRule>
    <cfRule type="expression" dxfId="10485" priority="530" stopIfTrue="1">
      <formula>INDIRECT("E"&amp;ROW())="SCOPE SURVEY"</formula>
    </cfRule>
    <cfRule type="expression" dxfId="10484" priority="531" stopIfTrue="1">
      <formula>INDIRECT("E"&amp;ROW())="Priced"</formula>
    </cfRule>
    <cfRule type="expression" dxfId="10483" priority="532" stopIfTrue="1">
      <formula>INDIRECT("E"&amp;ROW())="Sent for pricing"</formula>
    </cfRule>
    <cfRule type="expression" dxfId="10482" priority="533" stopIfTrue="1">
      <formula>INDIRECT("E"&amp;ROW())="Await"</formula>
    </cfRule>
    <cfRule type="expression" dxfId="10481" priority="534" stopIfTrue="1">
      <formula>INDIRECT("E"&amp;ROW())="CLEANSED"</formula>
    </cfRule>
    <cfRule type="expression" dxfId="10480" priority="535" stopIfTrue="1">
      <formula>INDIRECT("E"&amp;ROW())="PM TO CLEANSE"</formula>
    </cfRule>
    <cfRule type="expression" dxfId="10479" priority="536" stopIfTrue="1">
      <formula>INDIRECT("E"&amp;ROW())="Survey Received"</formula>
    </cfRule>
    <cfRule type="expression" dxfId="10478" priority="537" stopIfTrue="1">
      <formula>INDIRECT("E"&amp;ROW())="Survey Booked"</formula>
    </cfRule>
    <cfRule type="expression" dxfId="10477" priority="538">
      <formula>INDIRECT("D"&amp;ROW())="Yes"</formula>
    </cfRule>
  </conditionalFormatting>
  <conditionalFormatting sqref="A1057:I1057">
    <cfRule type="expression" dxfId="10476" priority="485" stopIfTrue="1">
      <formula>INDIRECT("E"&amp;ROW())="Recall Required"</formula>
    </cfRule>
  </conditionalFormatting>
  <conditionalFormatting sqref="A1057:I1057">
    <cfRule type="expression" dxfId="10475" priority="459">
      <formula>INDIRECT("D"&amp;ROW())="Yes"</formula>
    </cfRule>
  </conditionalFormatting>
  <conditionalFormatting sqref="A1057:I1057">
    <cfRule type="expression" dxfId="10474" priority="460" stopIfTrue="1">
      <formula>INDIRECT("E"&amp;ROW())="Supply Only"</formula>
    </cfRule>
    <cfRule type="expression" dxfId="10473" priority="461" stopIfTrue="1">
      <formula>INDIRECT("E"&amp;ROW())="Part Fitted"</formula>
    </cfRule>
    <cfRule type="expression" dxfId="10472" priority="462" stopIfTrue="1">
      <formula>INDIRECT("E"&amp;ROW())="confirmed"</formula>
    </cfRule>
    <cfRule type="expression" dxfId="10471" priority="463" stopIfTrue="1">
      <formula>INDIRECT("E"&amp;ROW())="Duplicate"</formula>
    </cfRule>
    <cfRule type="expression" dxfId="10470" priority="464" stopIfTrue="1">
      <formula>INDIRECT("E"&amp;ROW())="Handed Back"</formula>
    </cfRule>
    <cfRule type="expression" dxfId="10469" priority="465" stopIfTrue="1">
      <formula>INDIRECT("E"&amp;ROW())="Refusal"</formula>
    </cfRule>
    <cfRule type="expression" dxfId="10468" priority="466" stopIfTrue="1">
      <formula>INDIRECT("E"&amp;ROW())="No Access install"</formula>
    </cfRule>
    <cfRule type="expression" dxfId="10467" priority="467" stopIfTrue="1">
      <formula>INDIRECT("E"&amp;ROW())="No Access survey"</formula>
    </cfRule>
    <cfRule type="expression" dxfId="10466" priority="468" stopIfTrue="1">
      <formula>INDIRECT("E"&amp;ROW())="NWR"</formula>
    </cfRule>
    <cfRule type="expression" dxfId="10465" priority="469" stopIfTrue="1">
      <formula>INDIRECT("E"&amp;ROW())="Cancelled"</formula>
    </cfRule>
    <cfRule type="expression" dxfId="10464" priority="470" stopIfTrue="1">
      <formula>INDIRECT("E"&amp;ROW())="On hold"</formula>
    </cfRule>
    <cfRule type="expression" dxfId="10463" priority="471" stopIfTrue="1">
      <formula>INDIRECT("E"&amp;ROW())="Handed Over"</formula>
    </cfRule>
    <cfRule type="expression" dxfId="10462" priority="472" stopIfTrue="1">
      <formula>INDIRECT("E"&amp;ROW())="Fitted"</formula>
    </cfRule>
    <cfRule type="expression" dxfId="10461" priority="473" stopIfTrue="1">
      <formula>INDIRECT("E"&amp;ROW())="Booked to fit"</formula>
    </cfRule>
    <cfRule type="expression" dxfId="10460" priority="474" stopIfTrue="1">
      <formula>INDIRECT("E"&amp;ROW())="Delivered To Depot/Container"</formula>
    </cfRule>
    <cfRule type="expression" dxfId="10459" priority="475" stopIfTrue="1">
      <formula>INDIRECT("E"&amp;ROW())="Called Off"</formula>
    </cfRule>
    <cfRule type="expression" dxfId="10458" priority="476" stopIfTrue="1">
      <formula>INDIRECT("E"&amp;ROW())="Await Client Approval"</formula>
    </cfRule>
    <cfRule type="expression" dxfId="10457" priority="477" stopIfTrue="1">
      <formula>INDIRECT("E"&amp;ROW())="SCOPE SURVEY"</formula>
    </cfRule>
    <cfRule type="expression" dxfId="10456" priority="478" stopIfTrue="1">
      <formula>INDIRECT("E"&amp;ROW())="Priced"</formula>
    </cfRule>
    <cfRule type="expression" dxfId="10455" priority="479" stopIfTrue="1">
      <formula>INDIRECT("E"&amp;ROW())="Sent for pricing"</formula>
    </cfRule>
    <cfRule type="expression" dxfId="10454" priority="480" stopIfTrue="1">
      <formula>INDIRECT("E"&amp;ROW())="Await"</formula>
    </cfRule>
    <cfRule type="expression" dxfId="10453" priority="481" stopIfTrue="1">
      <formula>INDIRECT("E"&amp;ROW())="CLEANSED"</formula>
    </cfRule>
    <cfRule type="expression" dxfId="10452" priority="482" stopIfTrue="1">
      <formula>INDIRECT("E"&amp;ROW())="PM TO CLEANSE"</formula>
    </cfRule>
    <cfRule type="expression" dxfId="10451" priority="483" stopIfTrue="1">
      <formula>INDIRECT("E"&amp;ROW())="Survey Received"</formula>
    </cfRule>
    <cfRule type="expression" dxfId="10450" priority="484" stopIfTrue="1">
      <formula>INDIRECT("E"&amp;ROW())="Survey Booked"</formula>
    </cfRule>
  </conditionalFormatting>
  <conditionalFormatting sqref="A1057:I1057">
    <cfRule type="expression" dxfId="10449" priority="432">
      <formula>INDIRECT("D"&amp;ROW())="Yes"</formula>
    </cfRule>
  </conditionalFormatting>
  <conditionalFormatting sqref="A1057:I1057">
    <cfRule type="expression" dxfId="10448" priority="433" stopIfTrue="1">
      <formula>INDIRECT("E"&amp;ROW())="Recall Required"</formula>
    </cfRule>
  </conditionalFormatting>
  <conditionalFormatting sqref="A1057:I1057">
    <cfRule type="expression" dxfId="10447" priority="434" stopIfTrue="1">
      <formula>INDIRECT("E"&amp;ROW())="Supply Only"</formula>
    </cfRule>
    <cfRule type="expression" dxfId="10446" priority="435" stopIfTrue="1">
      <formula>INDIRECT("E"&amp;ROW())="Part Fitted"</formula>
    </cfRule>
    <cfRule type="expression" dxfId="10445" priority="436" stopIfTrue="1">
      <formula>INDIRECT("E"&amp;ROW())="confirmed"</formula>
    </cfRule>
    <cfRule type="expression" dxfId="10444" priority="437" stopIfTrue="1">
      <formula>INDIRECT("E"&amp;ROW())="Duplicate"</formula>
    </cfRule>
    <cfRule type="expression" dxfId="10443" priority="438" stopIfTrue="1">
      <formula>INDIRECT("E"&amp;ROW())="Handed Back"</formula>
    </cfRule>
    <cfRule type="expression" dxfId="10442" priority="439" stopIfTrue="1">
      <formula>INDIRECT("E"&amp;ROW())="Refusal"</formula>
    </cfRule>
    <cfRule type="expression" dxfId="10441" priority="440" stopIfTrue="1">
      <formula>INDIRECT("E"&amp;ROW())="No Access install"</formula>
    </cfRule>
    <cfRule type="expression" dxfId="10440" priority="441" stopIfTrue="1">
      <formula>INDIRECT("E"&amp;ROW())="No Access survey"</formula>
    </cfRule>
    <cfRule type="expression" dxfId="10439" priority="442" stopIfTrue="1">
      <formula>INDIRECT("E"&amp;ROW())="NWR"</formula>
    </cfRule>
    <cfRule type="expression" dxfId="10438" priority="443" stopIfTrue="1">
      <formula>INDIRECT("E"&amp;ROW())="Cancelled"</formula>
    </cfRule>
    <cfRule type="expression" dxfId="10437" priority="444" stopIfTrue="1">
      <formula>INDIRECT("E"&amp;ROW())="On hold"</formula>
    </cfRule>
    <cfRule type="expression" dxfId="10436" priority="445" stopIfTrue="1">
      <formula>INDIRECT("E"&amp;ROW())="Handed Over"</formula>
    </cfRule>
    <cfRule type="expression" dxfId="10435" priority="446" stopIfTrue="1">
      <formula>INDIRECT("E"&amp;ROW())="Fitted"</formula>
    </cfRule>
    <cfRule type="expression" dxfId="10434" priority="447" stopIfTrue="1">
      <formula>INDIRECT("E"&amp;ROW())="Booked to fit"</formula>
    </cfRule>
    <cfRule type="expression" dxfId="10433" priority="448" stopIfTrue="1">
      <formula>INDIRECT("E"&amp;ROW())="Delivered To Depot/Container"</formula>
    </cfRule>
    <cfRule type="expression" dxfId="10432" priority="449" stopIfTrue="1">
      <formula>INDIRECT("E"&amp;ROW())="Called Off"</formula>
    </cfRule>
    <cfRule type="expression" dxfId="10431" priority="450" stopIfTrue="1">
      <formula>INDIRECT("E"&amp;ROW())="Await Client Approval"</formula>
    </cfRule>
    <cfRule type="expression" dxfId="10430" priority="451" stopIfTrue="1">
      <formula>INDIRECT("E"&amp;ROW())="SCOPE SURVEY"</formula>
    </cfRule>
    <cfRule type="expression" dxfId="10429" priority="452" stopIfTrue="1">
      <formula>INDIRECT("E"&amp;ROW())="Priced"</formula>
    </cfRule>
    <cfRule type="expression" dxfId="10428" priority="453" stopIfTrue="1">
      <formula>INDIRECT("E"&amp;ROW())="Sent for pricing"</formula>
    </cfRule>
    <cfRule type="expression" dxfId="10427" priority="454" stopIfTrue="1">
      <formula>INDIRECT("E"&amp;ROW())="Await"</formula>
    </cfRule>
    <cfRule type="expression" dxfId="10426" priority="455" stopIfTrue="1">
      <formula>INDIRECT("E"&amp;ROW())="CLEANSED"</formula>
    </cfRule>
    <cfRule type="expression" dxfId="10425" priority="456" stopIfTrue="1">
      <formula>INDIRECT("E"&amp;ROW())="PM TO CLEANSE"</formula>
    </cfRule>
    <cfRule type="expression" dxfId="10424" priority="457" stopIfTrue="1">
      <formula>INDIRECT("E"&amp;ROW())="Survey Received"</formula>
    </cfRule>
    <cfRule type="expression" dxfId="10423" priority="458" stopIfTrue="1">
      <formula>INDIRECT("E"&amp;ROW())="Survey Booked"</formula>
    </cfRule>
  </conditionalFormatting>
  <conditionalFormatting sqref="A1052:H1052">
    <cfRule type="expression" dxfId="10422" priority="405">
      <formula>INDIRECT("D"&amp;ROW())="Yes"</formula>
    </cfRule>
  </conditionalFormatting>
  <conditionalFormatting sqref="A1052:H1052">
    <cfRule type="expression" dxfId="10421" priority="406" stopIfTrue="1">
      <formula>INDIRECT("E"&amp;ROW())="Recall Required"</formula>
    </cfRule>
    <cfRule type="expression" dxfId="10420" priority="407" stopIfTrue="1">
      <formula>INDIRECT("E"&amp;ROW())="Supply Only"</formula>
    </cfRule>
    <cfRule type="expression" dxfId="10419" priority="408" stopIfTrue="1">
      <formula>INDIRECT("E"&amp;ROW())="Part Fitted"</formula>
    </cfRule>
    <cfRule type="expression" dxfId="10418" priority="409" stopIfTrue="1">
      <formula>INDIRECT("E"&amp;ROW())="confirmed"</formula>
    </cfRule>
    <cfRule type="expression" dxfId="10417" priority="410" stopIfTrue="1">
      <formula>INDIRECT("E"&amp;ROW())="Duplicate"</formula>
    </cfRule>
    <cfRule type="expression" dxfId="10416" priority="411" stopIfTrue="1">
      <formula>INDIRECT("E"&amp;ROW())="Handed Back"</formula>
    </cfRule>
    <cfRule type="expression" dxfId="10415" priority="412" stopIfTrue="1">
      <formula>INDIRECT("E"&amp;ROW())="Refusal"</formula>
    </cfRule>
    <cfRule type="expression" dxfId="10414" priority="413" stopIfTrue="1">
      <formula>INDIRECT("E"&amp;ROW())="No Access install"</formula>
    </cfRule>
    <cfRule type="expression" dxfId="10413" priority="414" stopIfTrue="1">
      <formula>INDIRECT("E"&amp;ROW())="No Access survey"</formula>
    </cfRule>
    <cfRule type="expression" dxfId="10412" priority="415" stopIfTrue="1">
      <formula>INDIRECT("E"&amp;ROW())="NWR"</formula>
    </cfRule>
    <cfRule type="expression" dxfId="10411" priority="416" stopIfTrue="1">
      <formula>INDIRECT("E"&amp;ROW())="Cancelled"</formula>
    </cfRule>
    <cfRule type="expression" dxfId="10410" priority="417" stopIfTrue="1">
      <formula>INDIRECT("E"&amp;ROW())="On hold"</formula>
    </cfRule>
    <cfRule type="expression" dxfId="10409" priority="418" stopIfTrue="1">
      <formula>INDIRECT("E"&amp;ROW())="Handed Over"</formula>
    </cfRule>
    <cfRule type="expression" dxfId="10408" priority="419" stopIfTrue="1">
      <formula>INDIRECT("E"&amp;ROW())="Fitted"</formula>
    </cfRule>
    <cfRule type="expression" dxfId="10407" priority="420" stopIfTrue="1">
      <formula>INDIRECT("E"&amp;ROW())="Booked to fit"</formula>
    </cfRule>
    <cfRule type="expression" dxfId="10406" priority="421" stopIfTrue="1">
      <formula>INDIRECT("E"&amp;ROW())="Delivered To Depot/Container"</formula>
    </cfRule>
    <cfRule type="expression" dxfId="10405" priority="422" stopIfTrue="1">
      <formula>INDIRECT("E"&amp;ROW())="Called Off"</formula>
    </cfRule>
    <cfRule type="expression" dxfId="10404" priority="423" stopIfTrue="1">
      <formula>INDIRECT("E"&amp;ROW())="Await Client Approval"</formula>
    </cfRule>
    <cfRule type="expression" dxfId="10403" priority="424" stopIfTrue="1">
      <formula>INDIRECT("E"&amp;ROW())="SCOPE SURVEY"</formula>
    </cfRule>
    <cfRule type="expression" dxfId="10402" priority="425" stopIfTrue="1">
      <formula>INDIRECT("E"&amp;ROW())="Priced"</formula>
    </cfRule>
    <cfRule type="expression" dxfId="10401" priority="426" stopIfTrue="1">
      <formula>INDIRECT("E"&amp;ROW())="Sent for pricing"</formula>
    </cfRule>
    <cfRule type="expression" dxfId="10400" priority="427" stopIfTrue="1">
      <formula>INDIRECT("E"&amp;ROW())="Await"</formula>
    </cfRule>
    <cfRule type="expression" dxfId="10399" priority="428" stopIfTrue="1">
      <formula>INDIRECT("E"&amp;ROW())="CLEANSED"</formula>
    </cfRule>
    <cfRule type="expression" dxfId="10398" priority="429" stopIfTrue="1">
      <formula>INDIRECT("E"&amp;ROW())="PM TO CLEANSE"</formula>
    </cfRule>
    <cfRule type="expression" dxfId="10397" priority="430" stopIfTrue="1">
      <formula>INDIRECT("E"&amp;ROW())="Survey Received"</formula>
    </cfRule>
    <cfRule type="expression" dxfId="10396" priority="431" stopIfTrue="1">
      <formula>INDIRECT("E"&amp;ROW())="Survey Booked"</formula>
    </cfRule>
  </conditionalFormatting>
  <conditionalFormatting sqref="E1052">
    <cfRule type="expression" dxfId="10395" priority="378">
      <formula>INDIRECT("D"&amp;ROW())="Yes"</formula>
    </cfRule>
    <cfRule type="expression" dxfId="10394" priority="379" stopIfTrue="1">
      <formula>INDIRECT("E"&amp;ROW())="Recall Required"</formula>
    </cfRule>
    <cfRule type="expression" dxfId="10393" priority="380" stopIfTrue="1">
      <formula>INDIRECT("E"&amp;ROW())="Supply Only"</formula>
    </cfRule>
    <cfRule type="expression" dxfId="10392" priority="381" stopIfTrue="1">
      <formula>INDIRECT("E"&amp;ROW())="Part Fitted"</formula>
    </cfRule>
    <cfRule type="expression" dxfId="10391" priority="382" stopIfTrue="1">
      <formula>INDIRECT("E"&amp;ROW())="confirmed"</formula>
    </cfRule>
    <cfRule type="expression" dxfId="10390" priority="383" stopIfTrue="1">
      <formula>INDIRECT("E"&amp;ROW())="Duplicate"</formula>
    </cfRule>
    <cfRule type="expression" dxfId="10389" priority="384" stopIfTrue="1">
      <formula>INDIRECT("E"&amp;ROW())="Handed Back"</formula>
    </cfRule>
    <cfRule type="expression" dxfId="10388" priority="385" stopIfTrue="1">
      <formula>INDIRECT("E"&amp;ROW())="Refusal"</formula>
    </cfRule>
    <cfRule type="expression" dxfId="10387" priority="386" stopIfTrue="1">
      <formula>INDIRECT("E"&amp;ROW())="No Access install"</formula>
    </cfRule>
    <cfRule type="expression" dxfId="10386" priority="387" stopIfTrue="1">
      <formula>INDIRECT("E"&amp;ROW())="No Access survey"</formula>
    </cfRule>
    <cfRule type="expression" dxfId="10385" priority="388" stopIfTrue="1">
      <formula>INDIRECT("E"&amp;ROW())="NWR"</formula>
    </cfRule>
    <cfRule type="expression" dxfId="10384" priority="389" stopIfTrue="1">
      <formula>INDIRECT("E"&amp;ROW())="Cancelled"</formula>
    </cfRule>
    <cfRule type="expression" dxfId="10383" priority="390" stopIfTrue="1">
      <formula>INDIRECT("E"&amp;ROW())="On hold"</formula>
    </cfRule>
    <cfRule type="expression" dxfId="10382" priority="391" stopIfTrue="1">
      <formula>INDIRECT("E"&amp;ROW())="Handed Over"</formula>
    </cfRule>
    <cfRule type="expression" dxfId="10381" priority="392" stopIfTrue="1">
      <formula>INDIRECT("E"&amp;ROW())="Fitted"</formula>
    </cfRule>
    <cfRule type="expression" dxfId="10380" priority="393" stopIfTrue="1">
      <formula>INDIRECT("E"&amp;ROW())="Booked to fit"</formula>
    </cfRule>
    <cfRule type="expression" dxfId="10379" priority="394" stopIfTrue="1">
      <formula>INDIRECT("E"&amp;ROW())="Delivered To Depot/Container"</formula>
    </cfRule>
    <cfRule type="expression" dxfId="10378" priority="395" stopIfTrue="1">
      <formula>INDIRECT("E"&amp;ROW())="Called Off"</formula>
    </cfRule>
    <cfRule type="expression" dxfId="10377" priority="396" stopIfTrue="1">
      <formula>INDIRECT("E"&amp;ROW())="Await Client Approval"</formula>
    </cfRule>
    <cfRule type="expression" dxfId="10376" priority="397" stopIfTrue="1">
      <formula>INDIRECT("E"&amp;ROW())="SCOPE SURVEY"</formula>
    </cfRule>
    <cfRule type="expression" dxfId="10375" priority="398" stopIfTrue="1">
      <formula>INDIRECT("E"&amp;ROW())="Priced"</formula>
    </cfRule>
    <cfRule type="expression" dxfId="10374" priority="399" stopIfTrue="1">
      <formula>INDIRECT("E"&amp;ROW())="Sent for pricing"</formula>
    </cfRule>
    <cfRule type="expression" dxfId="10373" priority="400" stopIfTrue="1">
      <formula>INDIRECT("E"&amp;ROW())="Await"</formula>
    </cfRule>
    <cfRule type="expression" dxfId="10372" priority="401" stopIfTrue="1">
      <formula>INDIRECT("E"&amp;ROW())="CLEANSED"</formula>
    </cfRule>
    <cfRule type="expression" dxfId="10371" priority="402" stopIfTrue="1">
      <formula>INDIRECT("E"&amp;ROW())="PM TO CLEANSE"</formula>
    </cfRule>
    <cfRule type="expression" dxfId="10370" priority="403" stopIfTrue="1">
      <formula>INDIRECT("E"&amp;ROW())="Survey Received"</formula>
    </cfRule>
    <cfRule type="expression" dxfId="10369" priority="404" stopIfTrue="1">
      <formula>INDIRECT("E"&amp;ROW())="Survey Booked"</formula>
    </cfRule>
  </conditionalFormatting>
  <conditionalFormatting sqref="I1052">
    <cfRule type="expression" dxfId="10368" priority="324">
      <formula>INDIRECT("D"&amp;ROW())="Yes"</formula>
    </cfRule>
    <cfRule type="expression" dxfId="10367" priority="325" stopIfTrue="1">
      <formula>INDIRECT("E"&amp;ROW())="Recall Required"</formula>
    </cfRule>
    <cfRule type="expression" dxfId="10366" priority="326" stopIfTrue="1">
      <formula>INDIRECT("E"&amp;ROW())="Supply Only"</formula>
    </cfRule>
    <cfRule type="expression" dxfId="10365" priority="327" stopIfTrue="1">
      <formula>INDIRECT("E"&amp;ROW())="Part Fitted"</formula>
    </cfRule>
    <cfRule type="expression" dxfId="10364" priority="328" stopIfTrue="1">
      <formula>INDIRECT("E"&amp;ROW())="confirmed"</formula>
    </cfRule>
    <cfRule type="expression" dxfId="10363" priority="329" stopIfTrue="1">
      <formula>INDIRECT("E"&amp;ROW())="Duplicate"</formula>
    </cfRule>
    <cfRule type="expression" dxfId="10362" priority="330" stopIfTrue="1">
      <formula>INDIRECT("E"&amp;ROW())="Handed Back"</formula>
    </cfRule>
    <cfRule type="expression" dxfId="10361" priority="331" stopIfTrue="1">
      <formula>INDIRECT("E"&amp;ROW())="Refusal"</formula>
    </cfRule>
    <cfRule type="expression" dxfId="10360" priority="332" stopIfTrue="1">
      <formula>INDIRECT("E"&amp;ROW())="No Access install"</formula>
    </cfRule>
    <cfRule type="expression" dxfId="10359" priority="333" stopIfTrue="1">
      <formula>INDIRECT("E"&amp;ROW())="No Access survey"</formula>
    </cfRule>
    <cfRule type="expression" dxfId="10358" priority="334" stopIfTrue="1">
      <formula>INDIRECT("E"&amp;ROW())="NWR"</formula>
    </cfRule>
    <cfRule type="expression" dxfId="10357" priority="335" stopIfTrue="1">
      <formula>INDIRECT("E"&amp;ROW())="Cancelled"</formula>
    </cfRule>
    <cfRule type="expression" dxfId="10356" priority="336" stopIfTrue="1">
      <formula>INDIRECT("E"&amp;ROW())="On hold"</formula>
    </cfRule>
    <cfRule type="expression" dxfId="10355" priority="337" stopIfTrue="1">
      <formula>INDIRECT("E"&amp;ROW())="Handed Over"</formula>
    </cfRule>
    <cfRule type="expression" dxfId="10354" priority="338" stopIfTrue="1">
      <formula>INDIRECT("E"&amp;ROW())="Fitted"</formula>
    </cfRule>
    <cfRule type="expression" dxfId="10353" priority="339" stopIfTrue="1">
      <formula>INDIRECT("E"&amp;ROW())="Booked to fit"</formula>
    </cfRule>
    <cfRule type="expression" dxfId="10352" priority="340" stopIfTrue="1">
      <formula>INDIRECT("E"&amp;ROW())="Delivered To Depot/Container"</formula>
    </cfRule>
    <cfRule type="expression" dxfId="10351" priority="341" stopIfTrue="1">
      <formula>INDIRECT("E"&amp;ROW())="Called Off"</formula>
    </cfRule>
    <cfRule type="expression" dxfId="10350" priority="342" stopIfTrue="1">
      <formula>INDIRECT("E"&amp;ROW())="Await Client Approval"</formula>
    </cfRule>
    <cfRule type="expression" dxfId="10349" priority="343" stopIfTrue="1">
      <formula>INDIRECT("E"&amp;ROW())="SCOPE SURVEY"</formula>
    </cfRule>
    <cfRule type="expression" dxfId="10348" priority="344" stopIfTrue="1">
      <formula>INDIRECT("E"&amp;ROW())="Priced"</formula>
    </cfRule>
    <cfRule type="expression" dxfId="10347" priority="345" stopIfTrue="1">
      <formula>INDIRECT("E"&amp;ROW())="Sent for pricing"</formula>
    </cfRule>
    <cfRule type="expression" dxfId="10346" priority="346" stopIfTrue="1">
      <formula>INDIRECT("E"&amp;ROW())="Await"</formula>
    </cfRule>
    <cfRule type="expression" dxfId="10345" priority="347" stopIfTrue="1">
      <formula>INDIRECT("E"&amp;ROW())="CLEANSED"</formula>
    </cfRule>
    <cfRule type="expression" dxfId="10344" priority="348" stopIfTrue="1">
      <formula>INDIRECT("E"&amp;ROW())="PM TO CLEANSE"</formula>
    </cfRule>
    <cfRule type="expression" dxfId="10343" priority="349" stopIfTrue="1">
      <formula>INDIRECT("E"&amp;ROW())="Survey Received"</formula>
    </cfRule>
    <cfRule type="expression" dxfId="10342" priority="350" stopIfTrue="1">
      <formula>INDIRECT("E"&amp;ROW())="Survey Booked"</formula>
    </cfRule>
    <cfRule type="expression" dxfId="10341" priority="351" stopIfTrue="1">
      <formula>INDIRECT("E"&amp;ROW())="Recall Required"</formula>
    </cfRule>
    <cfRule type="expression" dxfId="10340" priority="352" stopIfTrue="1">
      <formula>INDIRECT("E"&amp;ROW())="Supply Only"</formula>
    </cfRule>
    <cfRule type="expression" dxfId="10339" priority="353" stopIfTrue="1">
      <formula>INDIRECT("E"&amp;ROW())="Part Fitted"</formula>
    </cfRule>
    <cfRule type="expression" dxfId="10338" priority="354" stopIfTrue="1">
      <formula>INDIRECT("E"&amp;ROW())="confirmed"</formula>
    </cfRule>
    <cfRule type="expression" dxfId="10337" priority="355" stopIfTrue="1">
      <formula>INDIRECT("E"&amp;ROW())="Duplicate"</formula>
    </cfRule>
    <cfRule type="expression" dxfId="10336" priority="356" stopIfTrue="1">
      <formula>INDIRECT("E"&amp;ROW())="Handed Back"</formula>
    </cfRule>
    <cfRule type="expression" dxfId="10335" priority="357" stopIfTrue="1">
      <formula>INDIRECT("E"&amp;ROW())="Refusal"</formula>
    </cfRule>
    <cfRule type="expression" dxfId="10334" priority="358" stopIfTrue="1">
      <formula>INDIRECT("E"&amp;ROW())="No Access install"</formula>
    </cfRule>
    <cfRule type="expression" dxfId="10333" priority="359" stopIfTrue="1">
      <formula>INDIRECT("E"&amp;ROW())="No Access survey"</formula>
    </cfRule>
    <cfRule type="expression" dxfId="10332" priority="360" stopIfTrue="1">
      <formula>INDIRECT("E"&amp;ROW())="NWR"</formula>
    </cfRule>
    <cfRule type="expression" dxfId="10331" priority="361" stopIfTrue="1">
      <formula>INDIRECT("E"&amp;ROW())="Cancelled"</formula>
    </cfRule>
    <cfRule type="expression" dxfId="10330" priority="362" stopIfTrue="1">
      <formula>INDIRECT("E"&amp;ROW())="On hold"</formula>
    </cfRule>
    <cfRule type="expression" dxfId="10329" priority="363" stopIfTrue="1">
      <formula>INDIRECT("E"&amp;ROW())="Handed Over"</formula>
    </cfRule>
    <cfRule type="expression" dxfId="10328" priority="364" stopIfTrue="1">
      <formula>INDIRECT("E"&amp;ROW())="Fitted"</formula>
    </cfRule>
    <cfRule type="expression" dxfId="10327" priority="365" stopIfTrue="1">
      <formula>INDIRECT("E"&amp;ROW())="Booked to fit"</formula>
    </cfRule>
    <cfRule type="expression" dxfId="10326" priority="366" stopIfTrue="1">
      <formula>INDIRECT("E"&amp;ROW())="Delivered To Depot/Container"</formula>
    </cfRule>
    <cfRule type="expression" dxfId="10325" priority="367" stopIfTrue="1">
      <formula>INDIRECT("E"&amp;ROW())="Called Off"</formula>
    </cfRule>
    <cfRule type="expression" dxfId="10324" priority="368" stopIfTrue="1">
      <formula>INDIRECT("E"&amp;ROW())="Await Client Approval"</formula>
    </cfRule>
    <cfRule type="expression" dxfId="10323" priority="369" stopIfTrue="1">
      <formula>INDIRECT("E"&amp;ROW())="SCOPE SURVEY"</formula>
    </cfRule>
    <cfRule type="expression" dxfId="10322" priority="370" stopIfTrue="1">
      <formula>INDIRECT("E"&amp;ROW())="Priced"</formula>
    </cfRule>
    <cfRule type="expression" dxfId="10321" priority="371" stopIfTrue="1">
      <formula>INDIRECT("E"&amp;ROW())="Sent for pricing"</formula>
    </cfRule>
    <cfRule type="expression" dxfId="10320" priority="372" stopIfTrue="1">
      <formula>INDIRECT("E"&amp;ROW())="Await"</formula>
    </cfRule>
    <cfRule type="expression" dxfId="10319" priority="373" stopIfTrue="1">
      <formula>INDIRECT("E"&amp;ROW())="CLEANSED"</formula>
    </cfRule>
    <cfRule type="expression" dxfId="10318" priority="374" stopIfTrue="1">
      <formula>INDIRECT("E"&amp;ROW())="PM TO CLEANSE"</formula>
    </cfRule>
    <cfRule type="expression" dxfId="10317" priority="375" stopIfTrue="1">
      <formula>INDIRECT("E"&amp;ROW())="Survey Received"</formula>
    </cfRule>
    <cfRule type="expression" dxfId="10316" priority="376" stopIfTrue="1">
      <formula>INDIRECT("E"&amp;ROW())="Survey Booked"</formula>
    </cfRule>
  </conditionalFormatting>
  <conditionalFormatting sqref="I1052">
    <cfRule type="expression" dxfId="10315" priority="377">
      <formula>INDIRECT("D"&amp;ROW())="Yes"</formula>
    </cfRule>
  </conditionalFormatting>
  <conditionalFormatting sqref="A983:B983">
    <cfRule type="expression" dxfId="10314" priority="297">
      <formula>INDIRECT("D"&amp;ROW())="Yes"</formula>
    </cfRule>
  </conditionalFormatting>
  <conditionalFormatting sqref="A983:B983">
    <cfRule type="expression" dxfId="10313" priority="270">
      <formula>INDIRECT("D"&amp;ROW())="Yes"</formula>
    </cfRule>
    <cfRule type="expression" dxfId="10312" priority="271" stopIfTrue="1">
      <formula>INDIRECT("E"&amp;ROW())="Recall Required"</formula>
    </cfRule>
    <cfRule type="expression" dxfId="10311" priority="272" stopIfTrue="1">
      <formula>INDIRECT("E"&amp;ROW())="Supply Only"</formula>
    </cfRule>
    <cfRule type="expression" dxfId="10310" priority="273" stopIfTrue="1">
      <formula>INDIRECT("E"&amp;ROW())="Part Fitted"</formula>
    </cfRule>
    <cfRule type="expression" dxfId="10309" priority="274" stopIfTrue="1">
      <formula>INDIRECT("E"&amp;ROW())="confirmed"</formula>
    </cfRule>
    <cfRule type="expression" dxfId="10308" priority="275" stopIfTrue="1">
      <formula>INDIRECT("E"&amp;ROW())="Duplicate"</formula>
    </cfRule>
    <cfRule type="expression" dxfId="10307" priority="276" stopIfTrue="1">
      <formula>INDIRECT("E"&amp;ROW())="Handed Back"</formula>
    </cfRule>
    <cfRule type="expression" dxfId="10306" priority="277" stopIfTrue="1">
      <formula>INDIRECT("E"&amp;ROW())="Refusal"</formula>
    </cfRule>
    <cfRule type="expression" dxfId="10305" priority="278" stopIfTrue="1">
      <formula>INDIRECT("E"&amp;ROW())="No Access install"</formula>
    </cfRule>
    <cfRule type="expression" dxfId="10304" priority="279" stopIfTrue="1">
      <formula>INDIRECT("E"&amp;ROW())="No Access survey"</formula>
    </cfRule>
    <cfRule type="expression" dxfId="10303" priority="280" stopIfTrue="1">
      <formula>INDIRECT("E"&amp;ROW())="NWR"</formula>
    </cfRule>
    <cfRule type="expression" dxfId="10302" priority="281" stopIfTrue="1">
      <formula>INDIRECT("E"&amp;ROW())="Cancelled"</formula>
    </cfRule>
    <cfRule type="expression" dxfId="10301" priority="282" stopIfTrue="1">
      <formula>INDIRECT("E"&amp;ROW())="On hold"</formula>
    </cfRule>
    <cfRule type="expression" dxfId="10300" priority="283" stopIfTrue="1">
      <formula>INDIRECT("E"&amp;ROW())="Handed Over"</formula>
    </cfRule>
    <cfRule type="expression" dxfId="10299" priority="284" stopIfTrue="1">
      <formula>INDIRECT("E"&amp;ROW())="Fitted"</formula>
    </cfRule>
    <cfRule type="expression" dxfId="10298" priority="285" stopIfTrue="1">
      <formula>INDIRECT("E"&amp;ROW())="Booked to fit"</formula>
    </cfRule>
    <cfRule type="expression" dxfId="10297" priority="286" stopIfTrue="1">
      <formula>INDIRECT("E"&amp;ROW())="Delivered To Depot/Container"</formula>
    </cfRule>
    <cfRule type="expression" dxfId="10296" priority="287" stopIfTrue="1">
      <formula>INDIRECT("E"&amp;ROW())="Called Off"</formula>
    </cfRule>
    <cfRule type="expression" dxfId="10295" priority="288" stopIfTrue="1">
      <formula>INDIRECT("E"&amp;ROW())="Await Client Approval"</formula>
    </cfRule>
    <cfRule type="expression" dxfId="10294" priority="289" stopIfTrue="1">
      <formula>INDIRECT("E"&amp;ROW())="SCOPE SURVEY"</formula>
    </cfRule>
    <cfRule type="expression" dxfId="10293" priority="290" stopIfTrue="1">
      <formula>INDIRECT("E"&amp;ROW())="Priced"</formula>
    </cfRule>
    <cfRule type="expression" dxfId="10292" priority="291" stopIfTrue="1">
      <formula>INDIRECT("E"&amp;ROW())="Sent for pricing"</formula>
    </cfRule>
    <cfRule type="expression" dxfId="10291" priority="292" stopIfTrue="1">
      <formula>INDIRECT("E"&amp;ROW())="Await"</formula>
    </cfRule>
    <cfRule type="expression" dxfId="10290" priority="293" stopIfTrue="1">
      <formula>INDIRECT("E"&amp;ROW())="CLEANSED"</formula>
    </cfRule>
    <cfRule type="expression" dxfId="10289" priority="294" stopIfTrue="1">
      <formula>INDIRECT("E"&amp;ROW())="PM TO CLEANSE"</formula>
    </cfRule>
    <cfRule type="expression" dxfId="10288" priority="295" stopIfTrue="1">
      <formula>INDIRECT("E"&amp;ROW())="Survey Received"</formula>
    </cfRule>
    <cfRule type="expression" dxfId="10287" priority="296" stopIfTrue="1">
      <formula>INDIRECT("E"&amp;ROW())="Survey Booked"</formula>
    </cfRule>
  </conditionalFormatting>
  <conditionalFormatting sqref="A983:B983">
    <cfRule type="expression" dxfId="10286" priority="298" stopIfTrue="1">
      <formula>INDIRECT("E"&amp;ROW())="Recall Required"</formula>
    </cfRule>
  </conditionalFormatting>
  <conditionalFormatting sqref="A983:B983">
    <cfRule type="expression" dxfId="10285" priority="299" stopIfTrue="1">
      <formula>INDIRECT("E"&amp;ROW())="Supply Only"</formula>
    </cfRule>
    <cfRule type="expression" dxfId="10284" priority="300" stopIfTrue="1">
      <formula>INDIRECT("E"&amp;ROW())="Part Fitted"</formula>
    </cfRule>
    <cfRule type="expression" dxfId="10283" priority="301" stopIfTrue="1">
      <formula>INDIRECT("E"&amp;ROW())="confirmed"</formula>
    </cfRule>
    <cfRule type="expression" dxfId="10282" priority="302" stopIfTrue="1">
      <formula>INDIRECT("E"&amp;ROW())="Duplicate"</formula>
    </cfRule>
    <cfRule type="expression" dxfId="10281" priority="303" stopIfTrue="1">
      <formula>INDIRECT("E"&amp;ROW())="Handed Back"</formula>
    </cfRule>
    <cfRule type="expression" dxfId="10280" priority="304" stopIfTrue="1">
      <formula>INDIRECT("E"&amp;ROW())="Refusal"</formula>
    </cfRule>
    <cfRule type="expression" dxfId="10279" priority="305" stopIfTrue="1">
      <formula>INDIRECT("E"&amp;ROW())="No Access install"</formula>
    </cfRule>
    <cfRule type="expression" dxfId="10278" priority="306" stopIfTrue="1">
      <formula>INDIRECT("E"&amp;ROW())="No Access survey"</formula>
    </cfRule>
    <cfRule type="expression" dxfId="10277" priority="307" stopIfTrue="1">
      <formula>INDIRECT("E"&amp;ROW())="NWR"</formula>
    </cfRule>
    <cfRule type="expression" dxfId="10276" priority="308" stopIfTrue="1">
      <formula>INDIRECT("E"&amp;ROW())="Cancelled"</formula>
    </cfRule>
    <cfRule type="expression" dxfId="10275" priority="309" stopIfTrue="1">
      <formula>INDIRECT("E"&amp;ROW())="On hold"</formula>
    </cfRule>
    <cfRule type="expression" dxfId="10274" priority="310" stopIfTrue="1">
      <formula>INDIRECT("E"&amp;ROW())="Handed Over"</formula>
    </cfRule>
    <cfRule type="expression" dxfId="10273" priority="311" stopIfTrue="1">
      <formula>INDIRECT("E"&amp;ROW())="Fitted"</formula>
    </cfRule>
    <cfRule type="expression" dxfId="10272" priority="312" stopIfTrue="1">
      <formula>INDIRECT("E"&amp;ROW())="Booked to fit"</formula>
    </cfRule>
    <cfRule type="expression" dxfId="10271" priority="313" stopIfTrue="1">
      <formula>INDIRECT("E"&amp;ROW())="Delivered To Depot/Container"</formula>
    </cfRule>
    <cfRule type="expression" dxfId="10270" priority="314" stopIfTrue="1">
      <formula>INDIRECT("E"&amp;ROW())="Called Off"</formula>
    </cfRule>
    <cfRule type="expression" dxfId="10269" priority="315" stopIfTrue="1">
      <formula>INDIRECT("E"&amp;ROW())="Await Client Approval"</formula>
    </cfRule>
    <cfRule type="expression" dxfId="10268" priority="316" stopIfTrue="1">
      <formula>INDIRECT("E"&amp;ROW())="SCOPE SURVEY"</formula>
    </cfRule>
    <cfRule type="expression" dxfId="10267" priority="317" stopIfTrue="1">
      <formula>INDIRECT("E"&amp;ROW())="Priced"</formula>
    </cfRule>
    <cfRule type="expression" dxfId="10266" priority="318" stopIfTrue="1">
      <formula>INDIRECT("E"&amp;ROW())="Sent for pricing"</formula>
    </cfRule>
    <cfRule type="expression" dxfId="10265" priority="319" stopIfTrue="1">
      <formula>INDIRECT("E"&amp;ROW())="Await"</formula>
    </cfRule>
    <cfRule type="expression" dxfId="10264" priority="320" stopIfTrue="1">
      <formula>INDIRECT("E"&amp;ROW())="CLEANSED"</formula>
    </cfRule>
    <cfRule type="expression" dxfId="10263" priority="321" stopIfTrue="1">
      <formula>INDIRECT("E"&amp;ROW())="PM TO CLEANSE"</formula>
    </cfRule>
    <cfRule type="expression" dxfId="10262" priority="322" stopIfTrue="1">
      <formula>INDIRECT("E"&amp;ROW())="Survey Received"</formula>
    </cfRule>
    <cfRule type="expression" dxfId="10261" priority="323" stopIfTrue="1">
      <formula>INDIRECT("E"&amp;ROW())="Survey Booked"</formula>
    </cfRule>
  </conditionalFormatting>
  <conditionalFormatting sqref="E983:H983">
    <cfRule type="expression" dxfId="10260" priority="243">
      <formula>INDIRECT("D"&amp;ROW())="Yes"</formula>
    </cfRule>
  </conditionalFormatting>
  <conditionalFormatting sqref="E983:H983">
    <cfRule type="expression" dxfId="10259" priority="216">
      <formula>INDIRECT("D"&amp;ROW())="Yes"</formula>
    </cfRule>
    <cfRule type="expression" dxfId="10258" priority="217" stopIfTrue="1">
      <formula>INDIRECT("E"&amp;ROW())="Recall Required"</formula>
    </cfRule>
    <cfRule type="expression" dxfId="10257" priority="218" stopIfTrue="1">
      <formula>INDIRECT("E"&amp;ROW())="Supply Only"</formula>
    </cfRule>
    <cfRule type="expression" dxfId="10256" priority="219" stopIfTrue="1">
      <formula>INDIRECT("E"&amp;ROW())="Part Fitted"</formula>
    </cfRule>
    <cfRule type="expression" dxfId="10255" priority="220" stopIfTrue="1">
      <formula>INDIRECT("E"&amp;ROW())="confirmed"</formula>
    </cfRule>
    <cfRule type="expression" dxfId="10254" priority="221" stopIfTrue="1">
      <formula>INDIRECT("E"&amp;ROW())="Duplicate"</formula>
    </cfRule>
    <cfRule type="expression" dxfId="10253" priority="222" stopIfTrue="1">
      <formula>INDIRECT("E"&amp;ROW())="Handed Back"</formula>
    </cfRule>
    <cfRule type="expression" dxfId="10252" priority="223" stopIfTrue="1">
      <formula>INDIRECT("E"&amp;ROW())="Refusal"</formula>
    </cfRule>
    <cfRule type="expression" dxfId="10251" priority="224" stopIfTrue="1">
      <formula>INDIRECT("E"&amp;ROW())="No Access install"</formula>
    </cfRule>
    <cfRule type="expression" dxfId="10250" priority="225" stopIfTrue="1">
      <formula>INDIRECT("E"&amp;ROW())="No Access survey"</formula>
    </cfRule>
    <cfRule type="expression" dxfId="10249" priority="226" stopIfTrue="1">
      <formula>INDIRECT("E"&amp;ROW())="NWR"</formula>
    </cfRule>
    <cfRule type="expression" dxfId="10248" priority="227" stopIfTrue="1">
      <formula>INDIRECT("E"&amp;ROW())="Cancelled"</formula>
    </cfRule>
    <cfRule type="expression" dxfId="10247" priority="228" stopIfTrue="1">
      <formula>INDIRECT("E"&amp;ROW())="On hold"</formula>
    </cfRule>
    <cfRule type="expression" dxfId="10246" priority="229" stopIfTrue="1">
      <formula>INDIRECT("E"&amp;ROW())="Handed Over"</formula>
    </cfRule>
    <cfRule type="expression" dxfId="10245" priority="230" stopIfTrue="1">
      <formula>INDIRECT("E"&amp;ROW())="Fitted"</formula>
    </cfRule>
    <cfRule type="expression" dxfId="10244" priority="231" stopIfTrue="1">
      <formula>INDIRECT("E"&amp;ROW())="Booked to fit"</formula>
    </cfRule>
    <cfRule type="expression" dxfId="10243" priority="232" stopIfTrue="1">
      <formula>INDIRECT("E"&amp;ROW())="Delivered To Depot/Container"</formula>
    </cfRule>
    <cfRule type="expression" dxfId="10242" priority="233" stopIfTrue="1">
      <formula>INDIRECT("E"&amp;ROW())="Called Off"</formula>
    </cfRule>
    <cfRule type="expression" dxfId="10241" priority="234" stopIfTrue="1">
      <formula>INDIRECT("E"&amp;ROW())="Await Client Approval"</formula>
    </cfRule>
    <cfRule type="expression" dxfId="10240" priority="235" stopIfTrue="1">
      <formula>INDIRECT("E"&amp;ROW())="SCOPE SURVEY"</formula>
    </cfRule>
    <cfRule type="expression" dxfId="10239" priority="236" stopIfTrue="1">
      <formula>INDIRECT("E"&amp;ROW())="Priced"</formula>
    </cfRule>
    <cfRule type="expression" dxfId="10238" priority="237" stopIfTrue="1">
      <formula>INDIRECT("E"&amp;ROW())="Sent for pricing"</formula>
    </cfRule>
    <cfRule type="expression" dxfId="10237" priority="238" stopIfTrue="1">
      <formula>INDIRECT("E"&amp;ROW())="Await"</formula>
    </cfRule>
    <cfRule type="expression" dxfId="10236" priority="239" stopIfTrue="1">
      <formula>INDIRECT("E"&amp;ROW())="CLEANSED"</formula>
    </cfRule>
    <cfRule type="expression" dxfId="10235" priority="240" stopIfTrue="1">
      <formula>INDIRECT("E"&amp;ROW())="PM TO CLEANSE"</formula>
    </cfRule>
    <cfRule type="expression" dxfId="10234" priority="241" stopIfTrue="1">
      <formula>INDIRECT("E"&amp;ROW())="Survey Received"</formula>
    </cfRule>
    <cfRule type="expression" dxfId="10233" priority="242" stopIfTrue="1">
      <formula>INDIRECT("E"&amp;ROW())="Survey Booked"</formula>
    </cfRule>
  </conditionalFormatting>
  <conditionalFormatting sqref="E983:H983">
    <cfRule type="expression" dxfId="10232" priority="244" stopIfTrue="1">
      <formula>INDIRECT("E"&amp;ROW())="Recall Required"</formula>
    </cfRule>
  </conditionalFormatting>
  <conditionalFormatting sqref="E983:H983">
    <cfRule type="expression" dxfId="10231" priority="245" stopIfTrue="1">
      <formula>INDIRECT("E"&amp;ROW())="Supply Only"</formula>
    </cfRule>
    <cfRule type="expression" dxfId="10230" priority="246" stopIfTrue="1">
      <formula>INDIRECT("E"&amp;ROW())="Part Fitted"</formula>
    </cfRule>
    <cfRule type="expression" dxfId="10229" priority="247" stopIfTrue="1">
      <formula>INDIRECT("E"&amp;ROW())="confirmed"</formula>
    </cfRule>
    <cfRule type="expression" dxfId="10228" priority="248" stopIfTrue="1">
      <formula>INDIRECT("E"&amp;ROW())="Duplicate"</formula>
    </cfRule>
    <cfRule type="expression" dxfId="10227" priority="249" stopIfTrue="1">
      <formula>INDIRECT("E"&amp;ROW())="Handed Back"</formula>
    </cfRule>
    <cfRule type="expression" dxfId="10226" priority="250" stopIfTrue="1">
      <formula>INDIRECT("E"&amp;ROW())="Refusal"</formula>
    </cfRule>
    <cfRule type="expression" dxfId="10225" priority="251" stopIfTrue="1">
      <formula>INDIRECT("E"&amp;ROW())="No Access install"</formula>
    </cfRule>
    <cfRule type="expression" dxfId="10224" priority="252" stopIfTrue="1">
      <formula>INDIRECT("E"&amp;ROW())="No Access survey"</formula>
    </cfRule>
    <cfRule type="expression" dxfId="10223" priority="253" stopIfTrue="1">
      <formula>INDIRECT("E"&amp;ROW())="NWR"</formula>
    </cfRule>
    <cfRule type="expression" dxfId="10222" priority="254" stopIfTrue="1">
      <formula>INDIRECT("E"&amp;ROW())="Cancelled"</formula>
    </cfRule>
    <cfRule type="expression" dxfId="10221" priority="255" stopIfTrue="1">
      <formula>INDIRECT("E"&amp;ROW())="On hold"</formula>
    </cfRule>
    <cfRule type="expression" dxfId="10220" priority="256" stopIfTrue="1">
      <formula>INDIRECT("E"&amp;ROW())="Handed Over"</formula>
    </cfRule>
    <cfRule type="expression" dxfId="10219" priority="257" stopIfTrue="1">
      <formula>INDIRECT("E"&amp;ROW())="Fitted"</formula>
    </cfRule>
    <cfRule type="expression" dxfId="10218" priority="258" stopIfTrue="1">
      <formula>INDIRECT("E"&amp;ROW())="Booked to fit"</formula>
    </cfRule>
    <cfRule type="expression" dxfId="10217" priority="259" stopIfTrue="1">
      <formula>INDIRECT("E"&amp;ROW())="Delivered To Depot/Container"</formula>
    </cfRule>
    <cfRule type="expression" dxfId="10216" priority="260" stopIfTrue="1">
      <formula>INDIRECT("E"&amp;ROW())="Called Off"</formula>
    </cfRule>
    <cfRule type="expression" dxfId="10215" priority="261" stopIfTrue="1">
      <formula>INDIRECT("E"&amp;ROW())="Await Client Approval"</formula>
    </cfRule>
    <cfRule type="expression" dxfId="10214" priority="262" stopIfTrue="1">
      <formula>INDIRECT("E"&amp;ROW())="SCOPE SURVEY"</formula>
    </cfRule>
    <cfRule type="expression" dxfId="10213" priority="263" stopIfTrue="1">
      <formula>INDIRECT("E"&amp;ROW())="Priced"</formula>
    </cfRule>
    <cfRule type="expression" dxfId="10212" priority="264" stopIfTrue="1">
      <formula>INDIRECT("E"&amp;ROW())="Sent for pricing"</formula>
    </cfRule>
    <cfRule type="expression" dxfId="10211" priority="265" stopIfTrue="1">
      <formula>INDIRECT("E"&amp;ROW())="Await"</formula>
    </cfRule>
    <cfRule type="expression" dxfId="10210" priority="266" stopIfTrue="1">
      <formula>INDIRECT("E"&amp;ROW())="CLEANSED"</formula>
    </cfRule>
    <cfRule type="expression" dxfId="10209" priority="267" stopIfTrue="1">
      <formula>INDIRECT("E"&amp;ROW())="PM TO CLEANSE"</formula>
    </cfRule>
    <cfRule type="expression" dxfId="10208" priority="268" stopIfTrue="1">
      <formula>INDIRECT("E"&amp;ROW())="Survey Received"</formula>
    </cfRule>
    <cfRule type="expression" dxfId="10207" priority="269" stopIfTrue="1">
      <formula>INDIRECT("E"&amp;ROW())="Survey Booked"</formula>
    </cfRule>
  </conditionalFormatting>
  <conditionalFormatting sqref="A1053:H1053">
    <cfRule type="expression" dxfId="10206" priority="82">
      <formula>INDIRECT("D"&amp;ROW())="Yes"</formula>
    </cfRule>
  </conditionalFormatting>
  <conditionalFormatting sqref="A1053:H1053">
    <cfRule type="expression" dxfId="10205" priority="83" stopIfTrue="1">
      <formula>INDIRECT("E"&amp;ROW())="Recall Required"</formula>
    </cfRule>
    <cfRule type="expression" dxfId="10204" priority="84" stopIfTrue="1">
      <formula>INDIRECT("E"&amp;ROW())="Supply Only"</formula>
    </cfRule>
    <cfRule type="expression" dxfId="10203" priority="85" stopIfTrue="1">
      <formula>INDIRECT("E"&amp;ROW())="Part Fitted"</formula>
    </cfRule>
    <cfRule type="expression" dxfId="10202" priority="86" stopIfTrue="1">
      <formula>INDIRECT("E"&amp;ROW())="confirmed"</formula>
    </cfRule>
    <cfRule type="expression" dxfId="10201" priority="87" stopIfTrue="1">
      <formula>INDIRECT("E"&amp;ROW())="Duplicate"</formula>
    </cfRule>
    <cfRule type="expression" dxfId="10200" priority="88" stopIfTrue="1">
      <formula>INDIRECT("E"&amp;ROW())="Handed Back"</formula>
    </cfRule>
    <cfRule type="expression" dxfId="10199" priority="89" stopIfTrue="1">
      <formula>INDIRECT("E"&amp;ROW())="Refusal"</formula>
    </cfRule>
    <cfRule type="expression" dxfId="10198" priority="90" stopIfTrue="1">
      <formula>INDIRECT("E"&amp;ROW())="No Access install"</formula>
    </cfRule>
    <cfRule type="expression" dxfId="10197" priority="91" stopIfTrue="1">
      <formula>INDIRECT("E"&amp;ROW())="No Access survey"</formula>
    </cfRule>
    <cfRule type="expression" dxfId="10196" priority="92" stopIfTrue="1">
      <formula>INDIRECT("E"&amp;ROW())="NWR"</formula>
    </cfRule>
    <cfRule type="expression" dxfId="10195" priority="93" stopIfTrue="1">
      <formula>INDIRECT("E"&amp;ROW())="Cancelled"</formula>
    </cfRule>
    <cfRule type="expression" dxfId="10194" priority="94" stopIfTrue="1">
      <formula>INDIRECT("E"&amp;ROW())="On hold"</formula>
    </cfRule>
    <cfRule type="expression" dxfId="10193" priority="95" stopIfTrue="1">
      <formula>INDIRECT("E"&amp;ROW())="Handed Over"</formula>
    </cfRule>
    <cfRule type="expression" dxfId="10192" priority="96" stopIfTrue="1">
      <formula>INDIRECT("E"&amp;ROW())="Fitted"</formula>
    </cfRule>
    <cfRule type="expression" dxfId="10191" priority="97" stopIfTrue="1">
      <formula>INDIRECT("E"&amp;ROW())="Booked to fit"</formula>
    </cfRule>
    <cfRule type="expression" dxfId="10190" priority="98" stopIfTrue="1">
      <formula>INDIRECT("E"&amp;ROW())="Delivered To Depot/Container"</formula>
    </cfRule>
    <cfRule type="expression" dxfId="10189" priority="99" stopIfTrue="1">
      <formula>INDIRECT("E"&amp;ROW())="Called Off"</formula>
    </cfRule>
    <cfRule type="expression" dxfId="10188" priority="100" stopIfTrue="1">
      <formula>INDIRECT("E"&amp;ROW())="Await Client Approval"</formula>
    </cfRule>
    <cfRule type="expression" dxfId="10187" priority="101" stopIfTrue="1">
      <formula>INDIRECT("E"&amp;ROW())="SCOPE SURVEY"</formula>
    </cfRule>
    <cfRule type="expression" dxfId="10186" priority="102" stopIfTrue="1">
      <formula>INDIRECT("E"&amp;ROW())="Priced"</formula>
    </cfRule>
    <cfRule type="expression" dxfId="10185" priority="103" stopIfTrue="1">
      <formula>INDIRECT("E"&amp;ROW())="Sent for pricing"</formula>
    </cfRule>
    <cfRule type="expression" dxfId="10184" priority="104" stopIfTrue="1">
      <formula>INDIRECT("E"&amp;ROW())="Await"</formula>
    </cfRule>
    <cfRule type="expression" dxfId="10183" priority="105" stopIfTrue="1">
      <formula>INDIRECT("E"&amp;ROW())="CLEANSED"</formula>
    </cfRule>
    <cfRule type="expression" dxfId="10182" priority="106" stopIfTrue="1">
      <formula>INDIRECT("E"&amp;ROW())="PM TO CLEANSE"</formula>
    </cfRule>
    <cfRule type="expression" dxfId="10181" priority="107" stopIfTrue="1">
      <formula>INDIRECT("E"&amp;ROW())="Survey Received"</formula>
    </cfRule>
    <cfRule type="expression" dxfId="10180" priority="108" stopIfTrue="1">
      <formula>INDIRECT("E"&amp;ROW())="Survey Booked"</formula>
    </cfRule>
  </conditionalFormatting>
  <conditionalFormatting sqref="E1053">
    <cfRule type="expression" dxfId="10179" priority="55">
      <formula>INDIRECT("D"&amp;ROW())="Yes"</formula>
    </cfRule>
    <cfRule type="expression" dxfId="10178" priority="56" stopIfTrue="1">
      <formula>INDIRECT("E"&amp;ROW())="Recall Required"</formula>
    </cfRule>
    <cfRule type="expression" dxfId="10177" priority="57" stopIfTrue="1">
      <formula>INDIRECT("E"&amp;ROW())="Supply Only"</formula>
    </cfRule>
    <cfRule type="expression" dxfId="10176" priority="58" stopIfTrue="1">
      <formula>INDIRECT("E"&amp;ROW())="Part Fitted"</formula>
    </cfRule>
    <cfRule type="expression" dxfId="10175" priority="59" stopIfTrue="1">
      <formula>INDIRECT("E"&amp;ROW())="confirmed"</formula>
    </cfRule>
    <cfRule type="expression" dxfId="10174" priority="60" stopIfTrue="1">
      <formula>INDIRECT("E"&amp;ROW())="Duplicate"</formula>
    </cfRule>
    <cfRule type="expression" dxfId="10173" priority="61" stopIfTrue="1">
      <formula>INDIRECT("E"&amp;ROW())="Handed Back"</formula>
    </cfRule>
    <cfRule type="expression" dxfId="10172" priority="62" stopIfTrue="1">
      <formula>INDIRECT("E"&amp;ROW())="Refusal"</formula>
    </cfRule>
    <cfRule type="expression" dxfId="10171" priority="63" stopIfTrue="1">
      <formula>INDIRECT("E"&amp;ROW())="No Access install"</formula>
    </cfRule>
    <cfRule type="expression" dxfId="10170" priority="64" stopIfTrue="1">
      <formula>INDIRECT("E"&amp;ROW())="No Access survey"</formula>
    </cfRule>
    <cfRule type="expression" dxfId="10169" priority="65" stopIfTrue="1">
      <formula>INDIRECT("E"&amp;ROW())="NWR"</formula>
    </cfRule>
    <cfRule type="expression" dxfId="10168" priority="66" stopIfTrue="1">
      <formula>INDIRECT("E"&amp;ROW())="Cancelled"</formula>
    </cfRule>
    <cfRule type="expression" dxfId="10167" priority="67" stopIfTrue="1">
      <formula>INDIRECT("E"&amp;ROW())="On hold"</formula>
    </cfRule>
    <cfRule type="expression" dxfId="10166" priority="68" stopIfTrue="1">
      <formula>INDIRECT("E"&amp;ROW())="Handed Over"</formula>
    </cfRule>
    <cfRule type="expression" dxfId="10165" priority="69" stopIfTrue="1">
      <formula>INDIRECT("E"&amp;ROW())="Fitted"</formula>
    </cfRule>
    <cfRule type="expression" dxfId="10164" priority="70" stopIfTrue="1">
      <formula>INDIRECT("E"&amp;ROW())="Booked to fit"</formula>
    </cfRule>
    <cfRule type="expression" dxfId="10163" priority="71" stopIfTrue="1">
      <formula>INDIRECT("E"&amp;ROW())="Delivered To Depot/Container"</formula>
    </cfRule>
    <cfRule type="expression" dxfId="10162" priority="72" stopIfTrue="1">
      <formula>INDIRECT("E"&amp;ROW())="Called Off"</formula>
    </cfRule>
    <cfRule type="expression" dxfId="10161" priority="73" stopIfTrue="1">
      <formula>INDIRECT("E"&amp;ROW())="Await Client Approval"</formula>
    </cfRule>
    <cfRule type="expression" dxfId="10160" priority="74" stopIfTrue="1">
      <formula>INDIRECT("E"&amp;ROW())="SCOPE SURVEY"</formula>
    </cfRule>
    <cfRule type="expression" dxfId="10159" priority="75" stopIfTrue="1">
      <formula>INDIRECT("E"&amp;ROW())="Priced"</formula>
    </cfRule>
    <cfRule type="expression" dxfId="10158" priority="76" stopIfTrue="1">
      <formula>INDIRECT("E"&amp;ROW())="Sent for pricing"</formula>
    </cfRule>
    <cfRule type="expression" dxfId="10157" priority="77" stopIfTrue="1">
      <formula>INDIRECT("E"&amp;ROW())="Await"</formula>
    </cfRule>
    <cfRule type="expression" dxfId="10156" priority="78" stopIfTrue="1">
      <formula>INDIRECT("E"&amp;ROW())="CLEANSED"</formula>
    </cfRule>
    <cfRule type="expression" dxfId="10155" priority="79" stopIfTrue="1">
      <formula>INDIRECT("E"&amp;ROW())="PM TO CLEANSE"</formula>
    </cfRule>
    <cfRule type="expression" dxfId="10154" priority="80" stopIfTrue="1">
      <formula>INDIRECT("E"&amp;ROW())="Survey Received"</formula>
    </cfRule>
    <cfRule type="expression" dxfId="10153" priority="81" stopIfTrue="1">
      <formula>INDIRECT("E"&amp;ROW())="Survey Booked"</formula>
    </cfRule>
  </conditionalFormatting>
  <conditionalFormatting sqref="I1053">
    <cfRule type="expression" dxfId="10152" priority="1">
      <formula>INDIRECT("D"&amp;ROW())="Yes"</formula>
    </cfRule>
    <cfRule type="expression" dxfId="10151" priority="2" stopIfTrue="1">
      <formula>INDIRECT("E"&amp;ROW())="Recall Required"</formula>
    </cfRule>
    <cfRule type="expression" dxfId="10150" priority="3" stopIfTrue="1">
      <formula>INDIRECT("E"&amp;ROW())="Supply Only"</formula>
    </cfRule>
    <cfRule type="expression" dxfId="10149" priority="4" stopIfTrue="1">
      <formula>INDIRECT("E"&amp;ROW())="Part Fitted"</formula>
    </cfRule>
    <cfRule type="expression" dxfId="10148" priority="5" stopIfTrue="1">
      <formula>INDIRECT("E"&amp;ROW())="confirmed"</formula>
    </cfRule>
    <cfRule type="expression" dxfId="10147" priority="6" stopIfTrue="1">
      <formula>INDIRECT("E"&amp;ROW())="Duplicate"</formula>
    </cfRule>
    <cfRule type="expression" dxfId="10146" priority="7" stopIfTrue="1">
      <formula>INDIRECT("E"&amp;ROW())="Handed Back"</formula>
    </cfRule>
    <cfRule type="expression" dxfId="10145" priority="8" stopIfTrue="1">
      <formula>INDIRECT("E"&amp;ROW())="Refusal"</formula>
    </cfRule>
    <cfRule type="expression" dxfId="10144" priority="9" stopIfTrue="1">
      <formula>INDIRECT("E"&amp;ROW())="No Access install"</formula>
    </cfRule>
    <cfRule type="expression" dxfId="10143" priority="10" stopIfTrue="1">
      <formula>INDIRECT("E"&amp;ROW())="No Access survey"</formula>
    </cfRule>
    <cfRule type="expression" dxfId="10142" priority="11" stopIfTrue="1">
      <formula>INDIRECT("E"&amp;ROW())="NWR"</formula>
    </cfRule>
    <cfRule type="expression" dxfId="10141" priority="12" stopIfTrue="1">
      <formula>INDIRECT("E"&amp;ROW())="Cancelled"</formula>
    </cfRule>
    <cfRule type="expression" dxfId="10140" priority="13" stopIfTrue="1">
      <formula>INDIRECT("E"&amp;ROW())="On hold"</formula>
    </cfRule>
    <cfRule type="expression" dxfId="10139" priority="14" stopIfTrue="1">
      <formula>INDIRECT("E"&amp;ROW())="Handed Over"</formula>
    </cfRule>
    <cfRule type="expression" dxfId="10138" priority="15" stopIfTrue="1">
      <formula>INDIRECT("E"&amp;ROW())="Fitted"</formula>
    </cfRule>
    <cfRule type="expression" dxfId="10137" priority="16" stopIfTrue="1">
      <formula>INDIRECT("E"&amp;ROW())="Booked to fit"</formula>
    </cfRule>
    <cfRule type="expression" dxfId="10136" priority="17" stopIfTrue="1">
      <formula>INDIRECT("E"&amp;ROW())="Delivered To Depot/Container"</formula>
    </cfRule>
    <cfRule type="expression" dxfId="10135" priority="18" stopIfTrue="1">
      <formula>INDIRECT("E"&amp;ROW())="Called Off"</formula>
    </cfRule>
    <cfRule type="expression" dxfId="10134" priority="19" stopIfTrue="1">
      <formula>INDIRECT("E"&amp;ROW())="Await Client Approval"</formula>
    </cfRule>
    <cfRule type="expression" dxfId="10133" priority="20" stopIfTrue="1">
      <formula>INDIRECT("E"&amp;ROW())="SCOPE SURVEY"</formula>
    </cfRule>
    <cfRule type="expression" dxfId="10132" priority="21" stopIfTrue="1">
      <formula>INDIRECT("E"&amp;ROW())="Priced"</formula>
    </cfRule>
    <cfRule type="expression" dxfId="10131" priority="22" stopIfTrue="1">
      <formula>INDIRECT("E"&amp;ROW())="Sent for pricing"</formula>
    </cfRule>
    <cfRule type="expression" dxfId="10130" priority="23" stopIfTrue="1">
      <formula>INDIRECT("E"&amp;ROW())="Await"</formula>
    </cfRule>
    <cfRule type="expression" dxfId="10129" priority="24" stopIfTrue="1">
      <formula>INDIRECT("E"&amp;ROW())="CLEANSED"</formula>
    </cfRule>
    <cfRule type="expression" dxfId="10128" priority="25" stopIfTrue="1">
      <formula>INDIRECT("E"&amp;ROW())="PM TO CLEANSE"</formula>
    </cfRule>
    <cfRule type="expression" dxfId="10127" priority="26" stopIfTrue="1">
      <formula>INDIRECT("E"&amp;ROW())="Survey Received"</formula>
    </cfRule>
    <cfRule type="expression" dxfId="10126" priority="27" stopIfTrue="1">
      <formula>INDIRECT("E"&amp;ROW())="Survey Booked"</formula>
    </cfRule>
    <cfRule type="expression" dxfId="10125" priority="28" stopIfTrue="1">
      <formula>INDIRECT("E"&amp;ROW())="Recall Required"</formula>
    </cfRule>
    <cfRule type="expression" dxfId="10124" priority="29" stopIfTrue="1">
      <formula>INDIRECT("E"&amp;ROW())="Supply Only"</formula>
    </cfRule>
    <cfRule type="expression" dxfId="10123" priority="30" stopIfTrue="1">
      <formula>INDIRECT("E"&amp;ROW())="Part Fitted"</formula>
    </cfRule>
    <cfRule type="expression" dxfId="10122" priority="31" stopIfTrue="1">
      <formula>INDIRECT("E"&amp;ROW())="confirmed"</formula>
    </cfRule>
    <cfRule type="expression" dxfId="10121" priority="32" stopIfTrue="1">
      <formula>INDIRECT("E"&amp;ROW())="Duplicate"</formula>
    </cfRule>
    <cfRule type="expression" dxfId="10120" priority="33" stopIfTrue="1">
      <formula>INDIRECT("E"&amp;ROW())="Handed Back"</formula>
    </cfRule>
    <cfRule type="expression" dxfId="10119" priority="34" stopIfTrue="1">
      <formula>INDIRECT("E"&amp;ROW())="Refusal"</formula>
    </cfRule>
    <cfRule type="expression" dxfId="10118" priority="35" stopIfTrue="1">
      <formula>INDIRECT("E"&amp;ROW())="No Access install"</formula>
    </cfRule>
    <cfRule type="expression" dxfId="10117" priority="36" stopIfTrue="1">
      <formula>INDIRECT("E"&amp;ROW())="No Access survey"</formula>
    </cfRule>
    <cfRule type="expression" dxfId="10116" priority="37" stopIfTrue="1">
      <formula>INDIRECT("E"&amp;ROW())="NWR"</formula>
    </cfRule>
    <cfRule type="expression" dxfId="10115" priority="38" stopIfTrue="1">
      <formula>INDIRECT("E"&amp;ROW())="Cancelled"</formula>
    </cfRule>
    <cfRule type="expression" dxfId="10114" priority="39" stopIfTrue="1">
      <formula>INDIRECT("E"&amp;ROW())="On hold"</formula>
    </cfRule>
    <cfRule type="expression" dxfId="10113" priority="40" stopIfTrue="1">
      <formula>INDIRECT("E"&amp;ROW())="Handed Over"</formula>
    </cfRule>
    <cfRule type="expression" dxfId="10112" priority="41" stopIfTrue="1">
      <formula>INDIRECT("E"&amp;ROW())="Fitted"</formula>
    </cfRule>
    <cfRule type="expression" dxfId="10111" priority="42" stopIfTrue="1">
      <formula>INDIRECT("E"&amp;ROW())="Booked to fit"</formula>
    </cfRule>
    <cfRule type="expression" dxfId="10110" priority="43" stopIfTrue="1">
      <formula>INDIRECT("E"&amp;ROW())="Delivered To Depot/Container"</formula>
    </cfRule>
    <cfRule type="expression" dxfId="10109" priority="44" stopIfTrue="1">
      <formula>INDIRECT("E"&amp;ROW())="Called Off"</formula>
    </cfRule>
    <cfRule type="expression" dxfId="10108" priority="45" stopIfTrue="1">
      <formula>INDIRECT("E"&amp;ROW())="Await Client Approval"</formula>
    </cfRule>
    <cfRule type="expression" dxfId="10107" priority="46" stopIfTrue="1">
      <formula>INDIRECT("E"&amp;ROW())="SCOPE SURVEY"</formula>
    </cfRule>
    <cfRule type="expression" dxfId="10106" priority="47" stopIfTrue="1">
      <formula>INDIRECT("E"&amp;ROW())="Priced"</formula>
    </cfRule>
    <cfRule type="expression" dxfId="10105" priority="48" stopIfTrue="1">
      <formula>INDIRECT("E"&amp;ROW())="Sent for pricing"</formula>
    </cfRule>
    <cfRule type="expression" dxfId="10104" priority="49" stopIfTrue="1">
      <formula>INDIRECT("E"&amp;ROW())="Await"</formula>
    </cfRule>
    <cfRule type="expression" dxfId="10103" priority="50" stopIfTrue="1">
      <formula>INDIRECT("E"&amp;ROW())="CLEANSED"</formula>
    </cfRule>
    <cfRule type="expression" dxfId="10102" priority="51" stopIfTrue="1">
      <formula>INDIRECT("E"&amp;ROW())="PM TO CLEANSE"</formula>
    </cfRule>
    <cfRule type="expression" dxfId="10101" priority="52" stopIfTrue="1">
      <formula>INDIRECT("E"&amp;ROW())="Survey Received"</formula>
    </cfRule>
    <cfRule type="expression" dxfId="10100" priority="53" stopIfTrue="1">
      <formula>INDIRECT("E"&amp;ROW())="Survey Booked"</formula>
    </cfRule>
  </conditionalFormatting>
  <conditionalFormatting sqref="I1053">
    <cfRule type="expression" dxfId="10099" priority="54">
      <formula>INDIRECT("D"&amp;ROW())="Yes"</formula>
    </cfRule>
  </conditionalFormatting>
  <hyperlinks>
    <hyperlink ref="H280" r:id="rId3" xr:uid="{E61FC58E-D035-4DCD-96C8-3721DED8491C}"/>
    <hyperlink ref="H273" r:id="rId4" xr:uid="{8C2369FC-461F-40FC-AB3F-CC9A51389915}"/>
    <hyperlink ref="H631" r:id="rId5" xr:uid="{8A3D7A3C-12BD-4DA2-B2F9-FB8575DAB891}"/>
    <hyperlink ref="H540" r:id="rId6" xr:uid="{B6D03534-951F-42BF-81A8-CE8174BFA8F7}"/>
    <hyperlink ref="H549" r:id="rId7" xr:uid="{7D26DC72-18AC-4BA1-8710-7302E7332E33}"/>
    <hyperlink ref="H556" r:id="rId8" xr:uid="{4108FD81-CE53-4220-97F0-782E3805A25D}"/>
    <hyperlink ref="H528" r:id="rId9" xr:uid="{FC80368E-8C30-4798-A5F8-A596E6DC18F1}"/>
    <hyperlink ref="H724" r:id="rId10" xr:uid="{AF7592B0-1302-4060-A4DF-80DDF5323015}"/>
    <hyperlink ref="H739" r:id="rId11" xr:uid="{30EDDC35-E2C1-453E-98DA-64A3F367A9BC}"/>
    <hyperlink ref="H777" r:id="rId12" xr:uid="{FB23CF60-CF24-4EE0-836D-5C8A4F523D26}"/>
    <hyperlink ref="H791" r:id="rId13" xr:uid="{E20CAFE6-3BD5-480F-9209-932119F82129}"/>
    <hyperlink ref="H804" r:id="rId14" xr:uid="{F5CAF7FB-F059-4485-A1C0-B8A7A6E2F01A}"/>
    <hyperlink ref="H725" r:id="rId15" xr:uid="{B080C0EA-A692-43D8-904A-681F5C692596}"/>
    <hyperlink ref="H781" r:id="rId16" xr:uid="{B39E77A5-D3AC-4034-B534-43267D82E6B9}"/>
    <hyperlink ref="H800" r:id="rId17" xr:uid="{3786CDD6-0C7C-4154-82CD-BF4A1EDAE440}"/>
    <hyperlink ref="H951" r:id="rId18" xr:uid="{B4C8E792-C4F4-45C4-BC24-8DC0B0D2B24E}"/>
    <hyperlink ref="H730" r:id="rId19" xr:uid="{C74CF737-6FCD-410A-B45C-04A4C8A7C0A7}"/>
    <hyperlink ref="H989" r:id="rId20" xr:uid="{40381B6B-A545-4007-9B95-90FD9F467A65}"/>
    <hyperlink ref="H960" r:id="rId21" xr:uid="{F38562BC-B528-4578-BFF2-36A6D2AACFF0}"/>
  </hyperlinks>
  <pageMargins left="0.70866141732283472" right="0.70866141732283472" top="0.74803149606299213" bottom="0.74803149606299213" header="0.31496062992125984" footer="0.31496062992125984"/>
  <pageSetup paperSize="8" scale="10" orientation="landscape" r:id="rId2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640B8-FB7F-40F2-B97F-6C2C233960B3}">
  <dimension ref="A2:H37"/>
  <sheetViews>
    <sheetView workbookViewId="0">
      <selection activeCell="D9" sqref="D9"/>
    </sheetView>
  </sheetViews>
  <sheetFormatPr defaultRowHeight="15" x14ac:dyDescent="0.25"/>
  <cols>
    <col min="1" max="1" width="9.140625" style="313"/>
    <col min="4" max="4" width="70.85546875" customWidth="1"/>
    <col min="5" max="5" width="14.28515625" bestFit="1" customWidth="1"/>
    <col min="8" max="8" width="30.140625" bestFit="1" customWidth="1"/>
    <col min="9" max="9" width="14.85546875" customWidth="1"/>
  </cols>
  <sheetData>
    <row r="2" spans="1:8" ht="30" x14ac:dyDescent="0.25">
      <c r="A2" s="828" t="s">
        <v>8193</v>
      </c>
      <c r="B2" s="829" t="s">
        <v>220</v>
      </c>
      <c r="C2" s="800"/>
      <c r="D2" s="830" t="s">
        <v>8194</v>
      </c>
      <c r="E2" s="485"/>
      <c r="H2" s="803"/>
    </row>
    <row r="3" spans="1:8" ht="30" x14ac:dyDescent="0.25">
      <c r="A3" s="828" t="s">
        <v>8195</v>
      </c>
      <c r="B3" s="1031" t="s">
        <v>220</v>
      </c>
      <c r="C3" s="1032"/>
      <c r="D3" s="831" t="s">
        <v>8196</v>
      </c>
      <c r="E3" s="485"/>
      <c r="H3" s="803"/>
    </row>
    <row r="4" spans="1:8" x14ac:dyDescent="0.25">
      <c r="A4" s="800">
        <v>2</v>
      </c>
      <c r="B4" s="798" t="s">
        <v>2606</v>
      </c>
      <c r="C4" s="798"/>
      <c r="D4" s="798" t="s">
        <v>8660</v>
      </c>
      <c r="E4" s="485"/>
    </row>
    <row r="5" spans="1:8" x14ac:dyDescent="0.25">
      <c r="A5" s="800">
        <v>6</v>
      </c>
      <c r="B5" s="798" t="s">
        <v>2606</v>
      </c>
      <c r="C5" s="798"/>
      <c r="D5" s="798" t="s">
        <v>8662</v>
      </c>
      <c r="E5" s="485"/>
    </row>
    <row r="6" spans="1:8" x14ac:dyDescent="0.25">
      <c r="A6" s="800">
        <v>8</v>
      </c>
      <c r="B6" s="798" t="s">
        <v>2606</v>
      </c>
      <c r="C6" s="798"/>
      <c r="D6" s="798" t="s">
        <v>8663</v>
      </c>
      <c r="E6" s="485"/>
    </row>
    <row r="7" spans="1:8" x14ac:dyDescent="0.25">
      <c r="A7" s="821">
        <v>3</v>
      </c>
      <c r="B7" s="822" t="s">
        <v>2674</v>
      </c>
      <c r="C7" s="822"/>
      <c r="D7" s="822" t="s">
        <v>8673</v>
      </c>
      <c r="E7" s="917"/>
    </row>
    <row r="8" spans="1:8" x14ac:dyDescent="0.25">
      <c r="A8" s="821">
        <v>5</v>
      </c>
      <c r="B8" s="822" t="s">
        <v>2674</v>
      </c>
      <c r="C8" s="822"/>
      <c r="D8" s="822" t="s">
        <v>8661</v>
      </c>
      <c r="E8" s="917"/>
    </row>
    <row r="9" spans="1:8" x14ac:dyDescent="0.25">
      <c r="A9" s="800" t="s">
        <v>7896</v>
      </c>
      <c r="B9" s="798" t="s">
        <v>2611</v>
      </c>
      <c r="C9" s="798"/>
      <c r="D9" s="798" t="s">
        <v>7897</v>
      </c>
      <c r="E9" s="485"/>
    </row>
    <row r="10" spans="1:8" x14ac:dyDescent="0.25">
      <c r="A10" s="800">
        <v>5</v>
      </c>
      <c r="B10" s="798" t="s">
        <v>2611</v>
      </c>
      <c r="C10" s="798"/>
      <c r="D10" s="798" t="s">
        <v>7898</v>
      </c>
      <c r="E10" s="485"/>
    </row>
    <row r="11" spans="1:8" x14ac:dyDescent="0.25">
      <c r="A11" s="313">
        <v>7</v>
      </c>
      <c r="B11" t="s">
        <v>2611</v>
      </c>
      <c r="D11" t="s">
        <v>8171</v>
      </c>
    </row>
    <row r="12" spans="1:8" x14ac:dyDescent="0.25">
      <c r="A12" s="800" t="s">
        <v>7900</v>
      </c>
      <c r="B12" s="798" t="s">
        <v>2611</v>
      </c>
      <c r="C12" s="798"/>
      <c r="D12" s="798" t="s">
        <v>7899</v>
      </c>
      <c r="E12" s="485"/>
    </row>
    <row r="13" spans="1:8" ht="15.75" customHeight="1" x14ac:dyDescent="0.25">
      <c r="A13" s="800">
        <v>15</v>
      </c>
      <c r="B13" s="798" t="s">
        <v>2611</v>
      </c>
      <c r="C13" s="798"/>
      <c r="D13" s="804" t="s">
        <v>7901</v>
      </c>
      <c r="E13" s="485"/>
    </row>
    <row r="14" spans="1:8" x14ac:dyDescent="0.25">
      <c r="A14" s="577">
        <v>8</v>
      </c>
      <c r="B14" s="485" t="s">
        <v>8595</v>
      </c>
      <c r="C14" s="485"/>
      <c r="D14" s="485"/>
      <c r="E14" s="485"/>
    </row>
    <row r="15" spans="1:8" x14ac:dyDescent="0.25">
      <c r="A15" s="800">
        <v>29</v>
      </c>
      <c r="B15" s="798" t="s">
        <v>6376</v>
      </c>
      <c r="C15" s="798"/>
      <c r="D15" s="799" t="s">
        <v>6377</v>
      </c>
      <c r="E15" s="485"/>
    </row>
    <row r="16" spans="1:8" x14ac:dyDescent="0.25">
      <c r="A16" s="577" t="s">
        <v>8608</v>
      </c>
      <c r="B16" s="485" t="s">
        <v>2555</v>
      </c>
      <c r="C16" s="485"/>
      <c r="D16" s="485"/>
      <c r="E16" s="485"/>
    </row>
    <row r="17" spans="1:8" x14ac:dyDescent="0.25">
      <c r="A17" s="577" t="s">
        <v>8610</v>
      </c>
      <c r="B17" s="485" t="s">
        <v>2555</v>
      </c>
      <c r="C17" s="485"/>
      <c r="D17" s="485"/>
      <c r="E17" s="485"/>
    </row>
    <row r="18" spans="1:8" x14ac:dyDescent="0.25">
      <c r="A18" s="577" t="s">
        <v>8611</v>
      </c>
      <c r="B18" s="485" t="s">
        <v>2555</v>
      </c>
      <c r="C18" s="485"/>
      <c r="D18" s="485"/>
      <c r="E18" s="485"/>
    </row>
    <row r="19" spans="1:8" x14ac:dyDescent="0.25">
      <c r="A19" s="800">
        <v>25</v>
      </c>
      <c r="B19" s="798" t="s">
        <v>7446</v>
      </c>
      <c r="C19" s="798"/>
      <c r="D19" s="798" t="s">
        <v>7758</v>
      </c>
      <c r="E19" s="798" t="s">
        <v>8153</v>
      </c>
    </row>
    <row r="20" spans="1:8" x14ac:dyDescent="0.25">
      <c r="A20" s="823" t="s">
        <v>8145</v>
      </c>
      <c r="B20" s="485" t="s">
        <v>7446</v>
      </c>
      <c r="C20" s="485"/>
      <c r="D20" s="485" t="s">
        <v>8146</v>
      </c>
      <c r="E20" s="485"/>
      <c r="H20" s="803"/>
    </row>
    <row r="21" spans="1:8" x14ac:dyDescent="0.25">
      <c r="A21" s="800" t="s">
        <v>8658</v>
      </c>
      <c r="B21" s="798" t="s">
        <v>593</v>
      </c>
      <c r="C21" s="798"/>
      <c r="D21" s="798" t="s">
        <v>8659</v>
      </c>
      <c r="E21" s="485"/>
      <c r="H21" s="803"/>
    </row>
    <row r="22" spans="1:8" x14ac:dyDescent="0.25">
      <c r="A22" s="800" t="s">
        <v>7996</v>
      </c>
      <c r="B22" s="798" t="s">
        <v>237</v>
      </c>
      <c r="C22" s="798"/>
      <c r="D22" s="798" t="s">
        <v>8424</v>
      </c>
      <c r="E22" s="923" t="s">
        <v>8636</v>
      </c>
    </row>
    <row r="23" spans="1:8" x14ac:dyDescent="0.25">
      <c r="A23" s="800" t="s">
        <v>7998</v>
      </c>
      <c r="B23" s="798" t="s">
        <v>237</v>
      </c>
      <c r="C23" s="798"/>
      <c r="D23" s="798" t="s">
        <v>8426</v>
      </c>
      <c r="E23" s="923" t="s">
        <v>8637</v>
      </c>
    </row>
    <row r="24" spans="1:8" x14ac:dyDescent="0.25">
      <c r="A24" s="800" t="s">
        <v>7520</v>
      </c>
      <c r="B24" s="798" t="s">
        <v>237</v>
      </c>
      <c r="C24" s="798"/>
      <c r="D24" s="798" t="s">
        <v>8434</v>
      </c>
      <c r="E24" s="798" t="s">
        <v>8655</v>
      </c>
    </row>
    <row r="25" spans="1:8" x14ac:dyDescent="0.25">
      <c r="A25" s="876" t="s">
        <v>7523</v>
      </c>
      <c r="B25" s="875" t="s">
        <v>237</v>
      </c>
      <c r="C25" s="875"/>
      <c r="D25" s="875" t="s">
        <v>8445</v>
      </c>
      <c r="E25" s="798" t="s">
        <v>8374</v>
      </c>
      <c r="H25" s="803"/>
    </row>
    <row r="26" spans="1:8" x14ac:dyDescent="0.25">
      <c r="A26" s="876" t="s">
        <v>7521</v>
      </c>
      <c r="B26" s="875" t="s">
        <v>237</v>
      </c>
      <c r="C26" s="875"/>
      <c r="D26" s="798" t="s">
        <v>8434</v>
      </c>
      <c r="E26" s="798" t="s">
        <v>8655</v>
      </c>
      <c r="H26" s="803"/>
    </row>
    <row r="27" spans="1:8" x14ac:dyDescent="0.25">
      <c r="A27" s="876" t="s">
        <v>7522</v>
      </c>
      <c r="B27" s="875" t="s">
        <v>237</v>
      </c>
      <c r="C27" s="875"/>
      <c r="D27" s="875" t="s">
        <v>8445</v>
      </c>
      <c r="E27" s="798" t="s">
        <v>8374</v>
      </c>
      <c r="H27" s="803"/>
    </row>
    <row r="28" spans="1:8" x14ac:dyDescent="0.25">
      <c r="A28" s="919">
        <v>14</v>
      </c>
      <c r="B28" s="920" t="s">
        <v>237</v>
      </c>
      <c r="C28" s="920"/>
      <c r="D28" s="920" t="s">
        <v>7528</v>
      </c>
      <c r="E28" s="920" t="s">
        <v>8152</v>
      </c>
      <c r="F28" s="921" t="s">
        <v>8613</v>
      </c>
      <c r="G28" s="812"/>
      <c r="H28" s="922"/>
    </row>
    <row r="29" spans="1:8" x14ac:dyDescent="0.25">
      <c r="A29" s="800">
        <v>18</v>
      </c>
      <c r="B29" s="798" t="s">
        <v>237</v>
      </c>
      <c r="C29" s="798"/>
      <c r="D29" s="798" t="s">
        <v>8310</v>
      </c>
      <c r="E29" s="798" t="s">
        <v>8380</v>
      </c>
      <c r="H29" s="803"/>
    </row>
    <row r="30" spans="1:8" x14ac:dyDescent="0.25">
      <c r="A30" s="800">
        <v>22</v>
      </c>
      <c r="B30" s="798" t="s">
        <v>237</v>
      </c>
      <c r="C30" s="798"/>
      <c r="D30" s="798" t="s">
        <v>8310</v>
      </c>
      <c r="E30" s="798" t="s">
        <v>8380</v>
      </c>
      <c r="H30" s="803"/>
    </row>
    <row r="31" spans="1:8" x14ac:dyDescent="0.25">
      <c r="A31" s="800" t="s">
        <v>8200</v>
      </c>
      <c r="B31" s="798" t="s">
        <v>237</v>
      </c>
      <c r="C31" s="798"/>
      <c r="D31" s="798" t="s">
        <v>8427</v>
      </c>
      <c r="E31" s="798" t="s">
        <v>8653</v>
      </c>
      <c r="H31" s="803"/>
    </row>
    <row r="32" spans="1:8" x14ac:dyDescent="0.25">
      <c r="A32" s="800" t="s">
        <v>7997</v>
      </c>
      <c r="B32" s="798" t="s">
        <v>237</v>
      </c>
      <c r="C32" s="798"/>
      <c r="D32" s="798" t="s">
        <v>8429</v>
      </c>
      <c r="E32" s="798" t="s">
        <v>8654</v>
      </c>
      <c r="H32" s="803"/>
    </row>
    <row r="33" spans="1:8" x14ac:dyDescent="0.25">
      <c r="A33" s="800" t="s">
        <v>7999</v>
      </c>
      <c r="B33" s="798" t="s">
        <v>237</v>
      </c>
      <c r="C33" s="798"/>
      <c r="D33" s="798" t="s">
        <v>8432</v>
      </c>
      <c r="E33" s="798" t="s">
        <v>8652</v>
      </c>
      <c r="H33" s="803"/>
    </row>
    <row r="34" spans="1:8" x14ac:dyDescent="0.25">
      <c r="A34" s="577" t="s">
        <v>8000</v>
      </c>
      <c r="B34" s="485" t="s">
        <v>237</v>
      </c>
      <c r="C34" s="485"/>
      <c r="D34" s="485" t="s">
        <v>8314</v>
      </c>
      <c r="E34" s="485"/>
      <c r="H34" s="803"/>
    </row>
    <row r="35" spans="1:8" x14ac:dyDescent="0.25">
      <c r="A35" s="577" t="s">
        <v>8446</v>
      </c>
      <c r="B35" s="485" t="s">
        <v>237</v>
      </c>
      <c r="C35" s="485"/>
      <c r="D35" s="485" t="s">
        <v>8314</v>
      </c>
      <c r="E35" s="485"/>
      <c r="H35" s="803"/>
    </row>
    <row r="36" spans="1:8" x14ac:dyDescent="0.25">
      <c r="A36" s="821">
        <v>97</v>
      </c>
      <c r="B36" s="822" t="s">
        <v>7909</v>
      </c>
      <c r="C36" s="822"/>
      <c r="D36" s="822" t="s">
        <v>7910</v>
      </c>
      <c r="E36" s="917"/>
      <c r="H36" s="803"/>
    </row>
    <row r="37" spans="1:8" x14ac:dyDescent="0.25">
      <c r="A37" s="800">
        <v>10</v>
      </c>
      <c r="B37" s="798" t="s">
        <v>821</v>
      </c>
      <c r="C37" s="798"/>
      <c r="D37" s="798" t="s">
        <v>8704</v>
      </c>
      <c r="E37" s="485"/>
    </row>
  </sheetData>
  <mergeCells count="1">
    <mergeCell ref="B3:C3"/>
  </mergeCells>
  <printOptions gridLines="1"/>
  <pageMargins left="0.7" right="0.7" top="0.75" bottom="0.75" header="0.3" footer="0.3"/>
  <pageSetup paperSize="9" scale="90" orientation="landscape"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D9B99-E52D-4B3D-9458-29A8397DB81D}">
  <dimension ref="B1:N113"/>
  <sheetViews>
    <sheetView workbookViewId="0">
      <selection activeCell="L11" sqref="L11"/>
    </sheetView>
  </sheetViews>
  <sheetFormatPr defaultRowHeight="15" x14ac:dyDescent="0.25"/>
  <cols>
    <col min="2" max="2" width="6" bestFit="1" customWidth="1"/>
    <col min="3" max="3" width="42.28515625" customWidth="1"/>
    <col min="4" max="5" width="14.28515625" customWidth="1"/>
    <col min="6" max="11" width="7" customWidth="1"/>
    <col min="12" max="12" width="49.7109375" bestFit="1" customWidth="1"/>
    <col min="13" max="13" width="35.28515625" style="313" customWidth="1"/>
    <col min="14" max="14" width="48.7109375" style="353" bestFit="1" customWidth="1"/>
  </cols>
  <sheetData>
    <row r="1" spans="2:14" ht="56.25" x14ac:dyDescent="0.25">
      <c r="M1" s="352" t="s">
        <v>6896</v>
      </c>
      <c r="N1" s="352" t="s">
        <v>6897</v>
      </c>
    </row>
    <row r="2" spans="2:14" x14ac:dyDescent="0.25">
      <c r="B2" t="s">
        <v>6898</v>
      </c>
      <c r="C2" t="s">
        <v>6899</v>
      </c>
      <c r="M2" s="313" t="s">
        <v>137</v>
      </c>
      <c r="N2" s="313" t="s">
        <v>138</v>
      </c>
    </row>
    <row r="3" spans="2:14" x14ac:dyDescent="0.25">
      <c r="C3" s="442"/>
      <c r="D3" s="443"/>
      <c r="E3" s="443"/>
      <c r="L3" s="442"/>
      <c r="M3" s="313" t="e">
        <f>LEFT(L3,FIND(" ",L3,1))</f>
        <v>#VALUE!</v>
      </c>
      <c r="N3" s="353" t="e">
        <f>TRIM(RIGHT(L3,(LEN(L3)-LEN(M3)+1)))</f>
        <v>#VALUE!</v>
      </c>
    </row>
    <row r="4" spans="2:14" x14ac:dyDescent="0.25">
      <c r="C4" s="444"/>
      <c r="D4" s="445"/>
      <c r="E4" s="445"/>
      <c r="L4" s="444"/>
      <c r="M4" s="313" t="e">
        <f t="shared" ref="M4:M67" si="0">LEFT(L4,FIND(" ",L4,1))</f>
        <v>#VALUE!</v>
      </c>
      <c r="N4" s="353" t="e">
        <f t="shared" ref="N4:N67" si="1">TRIM(RIGHT(L4,(LEN(L4)-LEN(M4)+1)))</f>
        <v>#VALUE!</v>
      </c>
    </row>
    <row r="5" spans="2:14" x14ac:dyDescent="0.25">
      <c r="C5" s="444"/>
      <c r="D5" s="445"/>
      <c r="E5" s="445"/>
      <c r="L5" s="444"/>
      <c r="M5" s="313" t="e">
        <f t="shared" si="0"/>
        <v>#VALUE!</v>
      </c>
      <c r="N5" s="353" t="e">
        <f t="shared" si="1"/>
        <v>#VALUE!</v>
      </c>
    </row>
    <row r="6" spans="2:14" x14ac:dyDescent="0.25">
      <c r="C6" s="444"/>
      <c r="D6" s="445"/>
      <c r="E6" s="445"/>
      <c r="L6" s="444"/>
      <c r="M6" s="313" t="e">
        <f t="shared" si="0"/>
        <v>#VALUE!</v>
      </c>
      <c r="N6" s="353" t="e">
        <f t="shared" si="1"/>
        <v>#VALUE!</v>
      </c>
    </row>
    <row r="7" spans="2:14" x14ac:dyDescent="0.25">
      <c r="C7" s="444"/>
      <c r="D7" s="445"/>
      <c r="E7" s="445"/>
      <c r="L7" s="444"/>
      <c r="M7" s="313" t="e">
        <f t="shared" si="0"/>
        <v>#VALUE!</v>
      </c>
      <c r="N7" s="353" t="e">
        <f t="shared" si="1"/>
        <v>#VALUE!</v>
      </c>
    </row>
    <row r="8" spans="2:14" x14ac:dyDescent="0.25">
      <c r="C8" s="444"/>
      <c r="D8" s="445"/>
      <c r="E8" s="445"/>
      <c r="L8" s="444"/>
      <c r="M8" s="313" t="e">
        <f t="shared" si="0"/>
        <v>#VALUE!</v>
      </c>
      <c r="N8" s="353" t="e">
        <f t="shared" si="1"/>
        <v>#VALUE!</v>
      </c>
    </row>
    <row r="9" spans="2:14" x14ac:dyDescent="0.25">
      <c r="C9" s="444"/>
      <c r="D9" s="445"/>
      <c r="E9" s="445"/>
      <c r="L9" s="444"/>
      <c r="M9" s="313" t="e">
        <f t="shared" si="0"/>
        <v>#VALUE!</v>
      </c>
      <c r="N9" s="353" t="e">
        <f t="shared" si="1"/>
        <v>#VALUE!</v>
      </c>
    </row>
    <row r="10" spans="2:14" x14ac:dyDescent="0.25">
      <c r="C10" s="444"/>
      <c r="D10" s="445"/>
      <c r="E10" s="445"/>
      <c r="L10" s="444"/>
      <c r="M10" s="313" t="e">
        <f t="shared" si="0"/>
        <v>#VALUE!</v>
      </c>
      <c r="N10" s="353" t="e">
        <f t="shared" si="1"/>
        <v>#VALUE!</v>
      </c>
    </row>
    <row r="11" spans="2:14" x14ac:dyDescent="0.25">
      <c r="C11" s="444"/>
      <c r="D11" s="445"/>
      <c r="E11" s="445"/>
      <c r="L11" s="444"/>
      <c r="M11" s="313" t="e">
        <f t="shared" si="0"/>
        <v>#VALUE!</v>
      </c>
      <c r="N11" s="353" t="e">
        <f t="shared" si="1"/>
        <v>#VALUE!</v>
      </c>
    </row>
    <row r="12" spans="2:14" x14ac:dyDescent="0.25">
      <c r="C12" s="444"/>
      <c r="D12" s="445"/>
      <c r="E12" s="445"/>
      <c r="L12" s="444"/>
      <c r="M12" s="313" t="e">
        <f t="shared" si="0"/>
        <v>#VALUE!</v>
      </c>
      <c r="N12" s="353" t="e">
        <f t="shared" si="1"/>
        <v>#VALUE!</v>
      </c>
    </row>
    <row r="13" spans="2:14" x14ac:dyDescent="0.25">
      <c r="C13" s="444"/>
      <c r="D13" s="445"/>
      <c r="E13" s="445"/>
      <c r="L13" s="444"/>
      <c r="M13" s="313" t="e">
        <f t="shared" si="0"/>
        <v>#VALUE!</v>
      </c>
      <c r="N13" s="353" t="e">
        <f t="shared" si="1"/>
        <v>#VALUE!</v>
      </c>
    </row>
    <row r="14" spans="2:14" x14ac:dyDescent="0.25">
      <c r="C14" s="444"/>
      <c r="D14" s="445"/>
      <c r="E14" s="445"/>
      <c r="L14" s="444"/>
      <c r="M14" s="313" t="e">
        <f t="shared" si="0"/>
        <v>#VALUE!</v>
      </c>
      <c r="N14" s="353" t="e">
        <f t="shared" si="1"/>
        <v>#VALUE!</v>
      </c>
    </row>
    <row r="15" spans="2:14" x14ac:dyDescent="0.25">
      <c r="C15" s="444"/>
      <c r="D15" s="445"/>
      <c r="E15" s="445"/>
      <c r="L15" s="444"/>
      <c r="M15" s="313" t="e">
        <f t="shared" si="0"/>
        <v>#VALUE!</v>
      </c>
      <c r="N15" s="353" t="e">
        <f t="shared" si="1"/>
        <v>#VALUE!</v>
      </c>
    </row>
    <row r="16" spans="2:14" x14ac:dyDescent="0.25">
      <c r="C16" s="444"/>
      <c r="D16" s="445"/>
      <c r="E16" s="445"/>
      <c r="L16" s="444"/>
      <c r="M16" s="313" t="e">
        <f t="shared" si="0"/>
        <v>#VALUE!</v>
      </c>
      <c r="N16" s="353" t="e">
        <f t="shared" si="1"/>
        <v>#VALUE!</v>
      </c>
    </row>
    <row r="17" spans="13:14" x14ac:dyDescent="0.25">
      <c r="M17" s="313" t="e">
        <f t="shared" si="0"/>
        <v>#VALUE!</v>
      </c>
      <c r="N17" s="353" t="e">
        <f t="shared" si="1"/>
        <v>#VALUE!</v>
      </c>
    </row>
    <row r="18" spans="13:14" x14ac:dyDescent="0.25">
      <c r="M18" s="313" t="e">
        <f t="shared" si="0"/>
        <v>#VALUE!</v>
      </c>
      <c r="N18" s="353" t="e">
        <f t="shared" si="1"/>
        <v>#VALUE!</v>
      </c>
    </row>
    <row r="19" spans="13:14" x14ac:dyDescent="0.25">
      <c r="M19" s="313" t="e">
        <f t="shared" si="0"/>
        <v>#VALUE!</v>
      </c>
      <c r="N19" s="353" t="e">
        <f t="shared" si="1"/>
        <v>#VALUE!</v>
      </c>
    </row>
    <row r="20" spans="13:14" x14ac:dyDescent="0.25">
      <c r="M20" s="313" t="e">
        <f t="shared" si="0"/>
        <v>#VALUE!</v>
      </c>
      <c r="N20" s="353" t="e">
        <f t="shared" si="1"/>
        <v>#VALUE!</v>
      </c>
    </row>
    <row r="21" spans="13:14" x14ac:dyDescent="0.25">
      <c r="M21" s="313" t="e">
        <f t="shared" si="0"/>
        <v>#VALUE!</v>
      </c>
      <c r="N21" s="353" t="e">
        <f t="shared" si="1"/>
        <v>#VALUE!</v>
      </c>
    </row>
    <row r="22" spans="13:14" x14ac:dyDescent="0.25">
      <c r="M22" s="313" t="e">
        <f t="shared" si="0"/>
        <v>#VALUE!</v>
      </c>
      <c r="N22" s="353" t="e">
        <f t="shared" si="1"/>
        <v>#VALUE!</v>
      </c>
    </row>
    <row r="23" spans="13:14" x14ac:dyDescent="0.25">
      <c r="M23" s="313" t="e">
        <f t="shared" si="0"/>
        <v>#VALUE!</v>
      </c>
      <c r="N23" s="353" t="e">
        <f t="shared" si="1"/>
        <v>#VALUE!</v>
      </c>
    </row>
    <row r="24" spans="13:14" x14ac:dyDescent="0.25">
      <c r="M24" s="313" t="e">
        <f t="shared" si="0"/>
        <v>#VALUE!</v>
      </c>
      <c r="N24" s="353" t="e">
        <f t="shared" si="1"/>
        <v>#VALUE!</v>
      </c>
    </row>
    <row r="25" spans="13:14" x14ac:dyDescent="0.25">
      <c r="M25" s="313" t="e">
        <f t="shared" si="0"/>
        <v>#VALUE!</v>
      </c>
      <c r="N25" s="353" t="e">
        <f t="shared" si="1"/>
        <v>#VALUE!</v>
      </c>
    </row>
    <row r="26" spans="13:14" x14ac:dyDescent="0.25">
      <c r="M26" s="313" t="e">
        <f t="shared" si="0"/>
        <v>#VALUE!</v>
      </c>
      <c r="N26" s="353" t="e">
        <f t="shared" si="1"/>
        <v>#VALUE!</v>
      </c>
    </row>
    <row r="27" spans="13:14" x14ac:dyDescent="0.25">
      <c r="M27" s="313" t="e">
        <f t="shared" si="0"/>
        <v>#VALUE!</v>
      </c>
      <c r="N27" s="353" t="e">
        <f t="shared" si="1"/>
        <v>#VALUE!</v>
      </c>
    </row>
    <row r="28" spans="13:14" x14ac:dyDescent="0.25">
      <c r="M28" s="313" t="e">
        <f t="shared" si="0"/>
        <v>#VALUE!</v>
      </c>
      <c r="N28" s="353" t="e">
        <f t="shared" si="1"/>
        <v>#VALUE!</v>
      </c>
    </row>
    <row r="29" spans="13:14" x14ac:dyDescent="0.25">
      <c r="M29" s="313" t="e">
        <f t="shared" si="0"/>
        <v>#VALUE!</v>
      </c>
      <c r="N29" s="353" t="e">
        <f t="shared" si="1"/>
        <v>#VALUE!</v>
      </c>
    </row>
    <row r="30" spans="13:14" x14ac:dyDescent="0.25">
      <c r="M30" s="313" t="e">
        <f t="shared" si="0"/>
        <v>#VALUE!</v>
      </c>
      <c r="N30" s="353" t="e">
        <f t="shared" si="1"/>
        <v>#VALUE!</v>
      </c>
    </row>
    <row r="31" spans="13:14" x14ac:dyDescent="0.25">
      <c r="M31" s="313" t="e">
        <f t="shared" si="0"/>
        <v>#VALUE!</v>
      </c>
      <c r="N31" s="353" t="e">
        <f t="shared" si="1"/>
        <v>#VALUE!</v>
      </c>
    </row>
    <row r="32" spans="13:14" x14ac:dyDescent="0.25">
      <c r="M32" s="313" t="e">
        <f t="shared" si="0"/>
        <v>#VALUE!</v>
      </c>
      <c r="N32" s="353" t="e">
        <f t="shared" si="1"/>
        <v>#VALUE!</v>
      </c>
    </row>
    <row r="33" spans="13:14" x14ac:dyDescent="0.25">
      <c r="M33" s="313" t="e">
        <f t="shared" si="0"/>
        <v>#VALUE!</v>
      </c>
      <c r="N33" s="353" t="e">
        <f t="shared" si="1"/>
        <v>#VALUE!</v>
      </c>
    </row>
    <row r="34" spans="13:14" x14ac:dyDescent="0.25">
      <c r="M34" s="313" t="e">
        <f t="shared" si="0"/>
        <v>#VALUE!</v>
      </c>
      <c r="N34" s="353" t="e">
        <f t="shared" si="1"/>
        <v>#VALUE!</v>
      </c>
    </row>
    <row r="35" spans="13:14" x14ac:dyDescent="0.25">
      <c r="M35" s="313" t="e">
        <f t="shared" si="0"/>
        <v>#VALUE!</v>
      </c>
      <c r="N35" s="353" t="e">
        <f t="shared" si="1"/>
        <v>#VALUE!</v>
      </c>
    </row>
    <row r="36" spans="13:14" x14ac:dyDescent="0.25">
      <c r="M36" s="313" t="e">
        <f t="shared" si="0"/>
        <v>#VALUE!</v>
      </c>
      <c r="N36" s="353" t="e">
        <f t="shared" si="1"/>
        <v>#VALUE!</v>
      </c>
    </row>
    <row r="37" spans="13:14" x14ac:dyDescent="0.25">
      <c r="M37" s="313" t="e">
        <f t="shared" si="0"/>
        <v>#VALUE!</v>
      </c>
      <c r="N37" s="353" t="e">
        <f t="shared" si="1"/>
        <v>#VALUE!</v>
      </c>
    </row>
    <row r="38" spans="13:14" x14ac:dyDescent="0.25">
      <c r="M38" s="313" t="e">
        <f t="shared" si="0"/>
        <v>#VALUE!</v>
      </c>
      <c r="N38" s="353" t="e">
        <f t="shared" si="1"/>
        <v>#VALUE!</v>
      </c>
    </row>
    <row r="39" spans="13:14" x14ac:dyDescent="0.25">
      <c r="M39" s="313" t="e">
        <f t="shared" si="0"/>
        <v>#VALUE!</v>
      </c>
      <c r="N39" s="353" t="e">
        <f t="shared" si="1"/>
        <v>#VALUE!</v>
      </c>
    </row>
    <row r="40" spans="13:14" x14ac:dyDescent="0.25">
      <c r="M40" s="313" t="e">
        <f t="shared" si="0"/>
        <v>#VALUE!</v>
      </c>
      <c r="N40" s="353" t="e">
        <f t="shared" si="1"/>
        <v>#VALUE!</v>
      </c>
    </row>
    <row r="41" spans="13:14" x14ac:dyDescent="0.25">
      <c r="M41" s="313" t="e">
        <f t="shared" si="0"/>
        <v>#VALUE!</v>
      </c>
      <c r="N41" s="353" t="e">
        <f t="shared" si="1"/>
        <v>#VALUE!</v>
      </c>
    </row>
    <row r="42" spans="13:14" x14ac:dyDescent="0.25">
      <c r="M42" s="313" t="e">
        <f t="shared" si="0"/>
        <v>#VALUE!</v>
      </c>
      <c r="N42" s="353" t="e">
        <f t="shared" si="1"/>
        <v>#VALUE!</v>
      </c>
    </row>
    <row r="43" spans="13:14" x14ac:dyDescent="0.25">
      <c r="M43" s="313" t="e">
        <f t="shared" si="0"/>
        <v>#VALUE!</v>
      </c>
      <c r="N43" s="353" t="e">
        <f t="shared" si="1"/>
        <v>#VALUE!</v>
      </c>
    </row>
    <row r="44" spans="13:14" x14ac:dyDescent="0.25">
      <c r="M44" s="313" t="e">
        <f t="shared" si="0"/>
        <v>#VALUE!</v>
      </c>
      <c r="N44" s="353" t="e">
        <f t="shared" si="1"/>
        <v>#VALUE!</v>
      </c>
    </row>
    <row r="45" spans="13:14" x14ac:dyDescent="0.25">
      <c r="M45" s="313" t="e">
        <f t="shared" si="0"/>
        <v>#VALUE!</v>
      </c>
      <c r="N45" s="353" t="e">
        <f t="shared" si="1"/>
        <v>#VALUE!</v>
      </c>
    </row>
    <row r="46" spans="13:14" x14ac:dyDescent="0.25">
      <c r="M46" s="313" t="e">
        <f t="shared" si="0"/>
        <v>#VALUE!</v>
      </c>
      <c r="N46" s="353" t="e">
        <f t="shared" si="1"/>
        <v>#VALUE!</v>
      </c>
    </row>
    <row r="47" spans="13:14" x14ac:dyDescent="0.25">
      <c r="M47" s="313" t="e">
        <f t="shared" si="0"/>
        <v>#VALUE!</v>
      </c>
      <c r="N47" s="353" t="e">
        <f t="shared" si="1"/>
        <v>#VALUE!</v>
      </c>
    </row>
    <row r="48" spans="13:14" x14ac:dyDescent="0.25">
      <c r="M48" s="313" t="e">
        <f t="shared" si="0"/>
        <v>#VALUE!</v>
      </c>
      <c r="N48" s="353" t="e">
        <f t="shared" si="1"/>
        <v>#VALUE!</v>
      </c>
    </row>
    <row r="49" spans="13:14" x14ac:dyDescent="0.25">
      <c r="M49" s="313" t="e">
        <f t="shared" si="0"/>
        <v>#VALUE!</v>
      </c>
      <c r="N49" s="353" t="e">
        <f t="shared" si="1"/>
        <v>#VALUE!</v>
      </c>
    </row>
    <row r="50" spans="13:14" x14ac:dyDescent="0.25">
      <c r="M50" s="313" t="e">
        <f t="shared" si="0"/>
        <v>#VALUE!</v>
      </c>
      <c r="N50" s="353" t="e">
        <f t="shared" si="1"/>
        <v>#VALUE!</v>
      </c>
    </row>
    <row r="51" spans="13:14" x14ac:dyDescent="0.25">
      <c r="M51" s="313" t="e">
        <f t="shared" si="0"/>
        <v>#VALUE!</v>
      </c>
      <c r="N51" s="353" t="e">
        <f t="shared" si="1"/>
        <v>#VALUE!</v>
      </c>
    </row>
    <row r="52" spans="13:14" x14ac:dyDescent="0.25">
      <c r="M52" s="313" t="e">
        <f t="shared" si="0"/>
        <v>#VALUE!</v>
      </c>
      <c r="N52" s="353" t="e">
        <f t="shared" si="1"/>
        <v>#VALUE!</v>
      </c>
    </row>
    <row r="53" spans="13:14" x14ac:dyDescent="0.25">
      <c r="M53" s="313" t="e">
        <f t="shared" si="0"/>
        <v>#VALUE!</v>
      </c>
      <c r="N53" s="353" t="e">
        <f t="shared" si="1"/>
        <v>#VALUE!</v>
      </c>
    </row>
    <row r="54" spans="13:14" x14ac:dyDescent="0.25">
      <c r="M54" s="313" t="e">
        <f t="shared" si="0"/>
        <v>#VALUE!</v>
      </c>
      <c r="N54" s="353" t="e">
        <f t="shared" si="1"/>
        <v>#VALUE!</v>
      </c>
    </row>
    <row r="55" spans="13:14" x14ac:dyDescent="0.25">
      <c r="M55" s="313" t="e">
        <f t="shared" si="0"/>
        <v>#VALUE!</v>
      </c>
      <c r="N55" s="353" t="e">
        <f t="shared" si="1"/>
        <v>#VALUE!</v>
      </c>
    </row>
    <row r="56" spans="13:14" x14ac:dyDescent="0.25">
      <c r="M56" s="313" t="e">
        <f t="shared" si="0"/>
        <v>#VALUE!</v>
      </c>
      <c r="N56" s="353" t="e">
        <f t="shared" si="1"/>
        <v>#VALUE!</v>
      </c>
    </row>
    <row r="57" spans="13:14" x14ac:dyDescent="0.25">
      <c r="M57" s="313" t="e">
        <f t="shared" si="0"/>
        <v>#VALUE!</v>
      </c>
      <c r="N57" s="353" t="e">
        <f t="shared" si="1"/>
        <v>#VALUE!</v>
      </c>
    </row>
    <row r="58" spans="13:14" x14ac:dyDescent="0.25">
      <c r="M58" s="313" t="e">
        <f t="shared" si="0"/>
        <v>#VALUE!</v>
      </c>
      <c r="N58" s="353" t="e">
        <f t="shared" si="1"/>
        <v>#VALUE!</v>
      </c>
    </row>
    <row r="59" spans="13:14" x14ac:dyDescent="0.25">
      <c r="M59" s="313" t="e">
        <f t="shared" si="0"/>
        <v>#VALUE!</v>
      </c>
      <c r="N59" s="353" t="e">
        <f t="shared" si="1"/>
        <v>#VALUE!</v>
      </c>
    </row>
    <row r="60" spans="13:14" x14ac:dyDescent="0.25">
      <c r="M60" s="313" t="e">
        <f t="shared" si="0"/>
        <v>#VALUE!</v>
      </c>
      <c r="N60" s="353" t="e">
        <f t="shared" si="1"/>
        <v>#VALUE!</v>
      </c>
    </row>
    <row r="61" spans="13:14" x14ac:dyDescent="0.25">
      <c r="M61" s="313" t="e">
        <f t="shared" si="0"/>
        <v>#VALUE!</v>
      </c>
      <c r="N61" s="353" t="e">
        <f t="shared" si="1"/>
        <v>#VALUE!</v>
      </c>
    </row>
    <row r="62" spans="13:14" x14ac:dyDescent="0.25">
      <c r="M62" s="313" t="e">
        <f t="shared" si="0"/>
        <v>#VALUE!</v>
      </c>
      <c r="N62" s="353" t="e">
        <f t="shared" si="1"/>
        <v>#VALUE!</v>
      </c>
    </row>
    <row r="63" spans="13:14" x14ac:dyDescent="0.25">
      <c r="M63" s="313" t="e">
        <f t="shared" si="0"/>
        <v>#VALUE!</v>
      </c>
      <c r="N63" s="353" t="e">
        <f t="shared" si="1"/>
        <v>#VALUE!</v>
      </c>
    </row>
    <row r="64" spans="13:14" x14ac:dyDescent="0.25">
      <c r="M64" s="313" t="e">
        <f t="shared" si="0"/>
        <v>#VALUE!</v>
      </c>
      <c r="N64" s="353" t="e">
        <f t="shared" si="1"/>
        <v>#VALUE!</v>
      </c>
    </row>
    <row r="65" spans="13:14" x14ac:dyDescent="0.25">
      <c r="M65" s="313" t="e">
        <f t="shared" si="0"/>
        <v>#VALUE!</v>
      </c>
      <c r="N65" s="353" t="e">
        <f t="shared" si="1"/>
        <v>#VALUE!</v>
      </c>
    </row>
    <row r="66" spans="13:14" x14ac:dyDescent="0.25">
      <c r="M66" s="313" t="e">
        <f t="shared" si="0"/>
        <v>#VALUE!</v>
      </c>
      <c r="N66" s="353" t="e">
        <f t="shared" si="1"/>
        <v>#VALUE!</v>
      </c>
    </row>
    <row r="67" spans="13:14" x14ac:dyDescent="0.25">
      <c r="M67" s="313" t="e">
        <f t="shared" si="0"/>
        <v>#VALUE!</v>
      </c>
      <c r="N67" s="353" t="e">
        <f t="shared" si="1"/>
        <v>#VALUE!</v>
      </c>
    </row>
    <row r="68" spans="13:14" x14ac:dyDescent="0.25">
      <c r="M68" s="313" t="e">
        <f t="shared" ref="M68:M107" si="2">LEFT(L68,FIND(" ",L68,1))</f>
        <v>#VALUE!</v>
      </c>
      <c r="N68" s="353" t="e">
        <f t="shared" ref="N68:N107" si="3">TRIM(RIGHT(L68,(LEN(L68)-LEN(M68)+1)))</f>
        <v>#VALUE!</v>
      </c>
    </row>
    <row r="69" spans="13:14" x14ac:dyDescent="0.25">
      <c r="M69" s="313" t="e">
        <f t="shared" si="2"/>
        <v>#VALUE!</v>
      </c>
      <c r="N69" s="353" t="e">
        <f t="shared" si="3"/>
        <v>#VALUE!</v>
      </c>
    </row>
    <row r="70" spans="13:14" x14ac:dyDescent="0.25">
      <c r="M70" s="313" t="e">
        <f t="shared" si="2"/>
        <v>#VALUE!</v>
      </c>
      <c r="N70" s="353" t="e">
        <f t="shared" si="3"/>
        <v>#VALUE!</v>
      </c>
    </row>
    <row r="71" spans="13:14" x14ac:dyDescent="0.25">
      <c r="M71" s="313" t="e">
        <f t="shared" si="2"/>
        <v>#VALUE!</v>
      </c>
      <c r="N71" s="353" t="e">
        <f t="shared" si="3"/>
        <v>#VALUE!</v>
      </c>
    </row>
    <row r="72" spans="13:14" x14ac:dyDescent="0.25">
      <c r="M72" s="313" t="e">
        <f t="shared" si="2"/>
        <v>#VALUE!</v>
      </c>
      <c r="N72" s="353" t="e">
        <f t="shared" si="3"/>
        <v>#VALUE!</v>
      </c>
    </row>
    <row r="73" spans="13:14" x14ac:dyDescent="0.25">
      <c r="M73" s="313" t="e">
        <f t="shared" si="2"/>
        <v>#VALUE!</v>
      </c>
      <c r="N73" s="353" t="e">
        <f t="shared" si="3"/>
        <v>#VALUE!</v>
      </c>
    </row>
    <row r="74" spans="13:14" x14ac:dyDescent="0.25">
      <c r="M74" s="313" t="e">
        <f t="shared" si="2"/>
        <v>#VALUE!</v>
      </c>
      <c r="N74" s="353" t="e">
        <f t="shared" si="3"/>
        <v>#VALUE!</v>
      </c>
    </row>
    <row r="75" spans="13:14" x14ac:dyDescent="0.25">
      <c r="M75" s="313" t="e">
        <f t="shared" si="2"/>
        <v>#VALUE!</v>
      </c>
      <c r="N75" s="353" t="e">
        <f t="shared" si="3"/>
        <v>#VALUE!</v>
      </c>
    </row>
    <row r="76" spans="13:14" x14ac:dyDescent="0.25">
      <c r="M76" s="313" t="e">
        <f t="shared" si="2"/>
        <v>#VALUE!</v>
      </c>
      <c r="N76" s="353" t="e">
        <f t="shared" si="3"/>
        <v>#VALUE!</v>
      </c>
    </row>
    <row r="77" spans="13:14" x14ac:dyDescent="0.25">
      <c r="M77" s="313" t="e">
        <f t="shared" si="2"/>
        <v>#VALUE!</v>
      </c>
      <c r="N77" s="353" t="e">
        <f t="shared" si="3"/>
        <v>#VALUE!</v>
      </c>
    </row>
    <row r="78" spans="13:14" x14ac:dyDescent="0.25">
      <c r="M78" s="313" t="e">
        <f t="shared" si="2"/>
        <v>#VALUE!</v>
      </c>
      <c r="N78" s="353" t="e">
        <f t="shared" si="3"/>
        <v>#VALUE!</v>
      </c>
    </row>
    <row r="79" spans="13:14" x14ac:dyDescent="0.25">
      <c r="M79" s="313" t="e">
        <f t="shared" si="2"/>
        <v>#VALUE!</v>
      </c>
      <c r="N79" s="353" t="e">
        <f t="shared" si="3"/>
        <v>#VALUE!</v>
      </c>
    </row>
    <row r="80" spans="13:14" x14ac:dyDescent="0.25">
      <c r="M80" s="313" t="e">
        <f t="shared" si="2"/>
        <v>#VALUE!</v>
      </c>
      <c r="N80" s="353" t="e">
        <f t="shared" si="3"/>
        <v>#VALUE!</v>
      </c>
    </row>
    <row r="81" spans="13:14" x14ac:dyDescent="0.25">
      <c r="M81" s="313" t="e">
        <f t="shared" si="2"/>
        <v>#VALUE!</v>
      </c>
      <c r="N81" s="353" t="e">
        <f t="shared" si="3"/>
        <v>#VALUE!</v>
      </c>
    </row>
    <row r="82" spans="13:14" x14ac:dyDescent="0.25">
      <c r="M82" s="313" t="e">
        <f t="shared" si="2"/>
        <v>#VALUE!</v>
      </c>
      <c r="N82" s="353" t="e">
        <f t="shared" si="3"/>
        <v>#VALUE!</v>
      </c>
    </row>
    <row r="83" spans="13:14" x14ac:dyDescent="0.25">
      <c r="M83" s="313" t="e">
        <f t="shared" si="2"/>
        <v>#VALUE!</v>
      </c>
      <c r="N83" s="353" t="e">
        <f t="shared" si="3"/>
        <v>#VALUE!</v>
      </c>
    </row>
    <row r="84" spans="13:14" x14ac:dyDescent="0.25">
      <c r="M84" s="313" t="e">
        <f t="shared" si="2"/>
        <v>#VALUE!</v>
      </c>
      <c r="N84" s="353" t="e">
        <f t="shared" si="3"/>
        <v>#VALUE!</v>
      </c>
    </row>
    <row r="85" spans="13:14" x14ac:dyDescent="0.25">
      <c r="M85" s="313" t="e">
        <f t="shared" si="2"/>
        <v>#VALUE!</v>
      </c>
      <c r="N85" s="353" t="e">
        <f t="shared" si="3"/>
        <v>#VALUE!</v>
      </c>
    </row>
    <row r="86" spans="13:14" x14ac:dyDescent="0.25">
      <c r="M86" s="313" t="e">
        <f t="shared" si="2"/>
        <v>#VALUE!</v>
      </c>
      <c r="N86" s="353" t="e">
        <f t="shared" si="3"/>
        <v>#VALUE!</v>
      </c>
    </row>
    <row r="87" spans="13:14" x14ac:dyDescent="0.25">
      <c r="M87" s="313" t="e">
        <f t="shared" si="2"/>
        <v>#VALUE!</v>
      </c>
      <c r="N87" s="353" t="e">
        <f t="shared" si="3"/>
        <v>#VALUE!</v>
      </c>
    </row>
    <row r="88" spans="13:14" x14ac:dyDescent="0.25">
      <c r="M88" s="313" t="e">
        <f t="shared" si="2"/>
        <v>#VALUE!</v>
      </c>
      <c r="N88" s="353" t="e">
        <f t="shared" si="3"/>
        <v>#VALUE!</v>
      </c>
    </row>
    <row r="89" spans="13:14" x14ac:dyDescent="0.25">
      <c r="M89" s="313" t="e">
        <f t="shared" si="2"/>
        <v>#VALUE!</v>
      </c>
      <c r="N89" s="353" t="e">
        <f t="shared" si="3"/>
        <v>#VALUE!</v>
      </c>
    </row>
    <row r="90" spans="13:14" x14ac:dyDescent="0.25">
      <c r="M90" s="313" t="e">
        <f t="shared" si="2"/>
        <v>#VALUE!</v>
      </c>
      <c r="N90" s="353" t="e">
        <f t="shared" si="3"/>
        <v>#VALUE!</v>
      </c>
    </row>
    <row r="91" spans="13:14" x14ac:dyDescent="0.25">
      <c r="M91" s="313" t="e">
        <f t="shared" si="2"/>
        <v>#VALUE!</v>
      </c>
      <c r="N91" s="353" t="e">
        <f t="shared" si="3"/>
        <v>#VALUE!</v>
      </c>
    </row>
    <row r="92" spans="13:14" x14ac:dyDescent="0.25">
      <c r="M92" s="313" t="e">
        <f t="shared" si="2"/>
        <v>#VALUE!</v>
      </c>
      <c r="N92" s="353" t="e">
        <f t="shared" si="3"/>
        <v>#VALUE!</v>
      </c>
    </row>
    <row r="93" spans="13:14" x14ac:dyDescent="0.25">
      <c r="M93" s="313" t="e">
        <f t="shared" si="2"/>
        <v>#VALUE!</v>
      </c>
      <c r="N93" s="353" t="e">
        <f t="shared" si="3"/>
        <v>#VALUE!</v>
      </c>
    </row>
    <row r="94" spans="13:14" x14ac:dyDescent="0.25">
      <c r="M94" s="313" t="e">
        <f t="shared" si="2"/>
        <v>#VALUE!</v>
      </c>
      <c r="N94" s="353" t="e">
        <f t="shared" si="3"/>
        <v>#VALUE!</v>
      </c>
    </row>
    <row r="95" spans="13:14" x14ac:dyDescent="0.25">
      <c r="M95" s="313" t="e">
        <f t="shared" si="2"/>
        <v>#VALUE!</v>
      </c>
      <c r="N95" s="353" t="e">
        <f t="shared" si="3"/>
        <v>#VALUE!</v>
      </c>
    </row>
    <row r="96" spans="13:14" x14ac:dyDescent="0.25">
      <c r="M96" s="313" t="e">
        <f t="shared" si="2"/>
        <v>#VALUE!</v>
      </c>
      <c r="N96" s="353" t="e">
        <f t="shared" si="3"/>
        <v>#VALUE!</v>
      </c>
    </row>
    <row r="97" spans="13:14" x14ac:dyDescent="0.25">
      <c r="M97" s="313" t="e">
        <f t="shared" si="2"/>
        <v>#VALUE!</v>
      </c>
      <c r="N97" s="353" t="e">
        <f t="shared" si="3"/>
        <v>#VALUE!</v>
      </c>
    </row>
    <row r="98" spans="13:14" x14ac:dyDescent="0.25">
      <c r="M98" s="313" t="e">
        <f t="shared" si="2"/>
        <v>#VALUE!</v>
      </c>
      <c r="N98" s="353" t="e">
        <f t="shared" si="3"/>
        <v>#VALUE!</v>
      </c>
    </row>
    <row r="99" spans="13:14" x14ac:dyDescent="0.25">
      <c r="M99" s="313" t="e">
        <f t="shared" si="2"/>
        <v>#VALUE!</v>
      </c>
      <c r="N99" s="353" t="e">
        <f t="shared" si="3"/>
        <v>#VALUE!</v>
      </c>
    </row>
    <row r="100" spans="13:14" x14ac:dyDescent="0.25">
      <c r="M100" s="313" t="e">
        <f t="shared" si="2"/>
        <v>#VALUE!</v>
      </c>
      <c r="N100" s="353" t="e">
        <f t="shared" si="3"/>
        <v>#VALUE!</v>
      </c>
    </row>
    <row r="101" spans="13:14" x14ac:dyDescent="0.25">
      <c r="M101" s="313" t="e">
        <f t="shared" si="2"/>
        <v>#VALUE!</v>
      </c>
      <c r="N101" s="353" t="e">
        <f t="shared" si="3"/>
        <v>#VALUE!</v>
      </c>
    </row>
    <row r="102" spans="13:14" x14ac:dyDescent="0.25">
      <c r="M102" s="313" t="e">
        <f t="shared" si="2"/>
        <v>#VALUE!</v>
      </c>
      <c r="N102" s="353" t="e">
        <f t="shared" si="3"/>
        <v>#VALUE!</v>
      </c>
    </row>
    <row r="103" spans="13:14" x14ac:dyDescent="0.25">
      <c r="M103" s="313" t="e">
        <f t="shared" si="2"/>
        <v>#VALUE!</v>
      </c>
      <c r="N103" s="353" t="e">
        <f t="shared" si="3"/>
        <v>#VALUE!</v>
      </c>
    </row>
    <row r="104" spans="13:14" x14ac:dyDescent="0.25">
      <c r="M104" s="313" t="e">
        <f t="shared" si="2"/>
        <v>#VALUE!</v>
      </c>
      <c r="N104" s="353" t="e">
        <f t="shared" si="3"/>
        <v>#VALUE!</v>
      </c>
    </row>
    <row r="105" spans="13:14" x14ac:dyDescent="0.25">
      <c r="M105" s="313" t="e">
        <f t="shared" si="2"/>
        <v>#VALUE!</v>
      </c>
      <c r="N105" s="353" t="e">
        <f t="shared" si="3"/>
        <v>#VALUE!</v>
      </c>
    </row>
    <row r="106" spans="13:14" x14ac:dyDescent="0.25">
      <c r="M106" s="313" t="e">
        <f t="shared" si="2"/>
        <v>#VALUE!</v>
      </c>
      <c r="N106" s="353" t="e">
        <f t="shared" si="3"/>
        <v>#VALUE!</v>
      </c>
    </row>
    <row r="107" spans="13:14" x14ac:dyDescent="0.25">
      <c r="M107" s="313" t="e">
        <f t="shared" si="2"/>
        <v>#VALUE!</v>
      </c>
      <c r="N107" s="353" t="e">
        <f t="shared" si="3"/>
        <v>#VALUE!</v>
      </c>
    </row>
    <row r="108" spans="13:14" x14ac:dyDescent="0.25">
      <c r="M108" s="313" t="e">
        <f t="shared" ref="M108:M113" si="4">LEFT(L108,FIND(" ",L108,1))</f>
        <v>#VALUE!</v>
      </c>
      <c r="N108" s="353" t="e">
        <f t="shared" ref="N108:N113" si="5">TRIM(RIGHT(L108,(LEN(L108)-LEN(M108)+1)))</f>
        <v>#VALUE!</v>
      </c>
    </row>
    <row r="109" spans="13:14" x14ac:dyDescent="0.25">
      <c r="M109" s="313" t="e">
        <f t="shared" si="4"/>
        <v>#VALUE!</v>
      </c>
      <c r="N109" s="353" t="e">
        <f t="shared" si="5"/>
        <v>#VALUE!</v>
      </c>
    </row>
    <row r="110" spans="13:14" x14ac:dyDescent="0.25">
      <c r="M110" s="313" t="e">
        <f t="shared" si="4"/>
        <v>#VALUE!</v>
      </c>
      <c r="N110" s="353" t="e">
        <f t="shared" si="5"/>
        <v>#VALUE!</v>
      </c>
    </row>
    <row r="111" spans="13:14" x14ac:dyDescent="0.25">
      <c r="M111" s="313" t="e">
        <f t="shared" si="4"/>
        <v>#VALUE!</v>
      </c>
      <c r="N111" s="353" t="e">
        <f t="shared" si="5"/>
        <v>#VALUE!</v>
      </c>
    </row>
    <row r="112" spans="13:14" x14ac:dyDescent="0.25">
      <c r="M112" s="313" t="e">
        <f t="shared" si="4"/>
        <v>#VALUE!</v>
      </c>
      <c r="N112" s="353" t="e">
        <f t="shared" si="5"/>
        <v>#VALUE!</v>
      </c>
    </row>
    <row r="113" spans="13:14" x14ac:dyDescent="0.25">
      <c r="M113" s="313" t="e">
        <f t="shared" si="4"/>
        <v>#VALUE!</v>
      </c>
      <c r="N113" s="353" t="e">
        <f t="shared" si="5"/>
        <v>#VALUE!</v>
      </c>
    </row>
  </sheetData>
  <customSheetViews>
    <customSheetView guid="{8D44BE30-DC19-4B79-BB1D-21CA6698F766}">
      <selection activeCell="L11" sqref="L11"/>
      <pageMargins left="0" right="0" top="0" bottom="0" header="0" footer="0"/>
      <pageSetup paperSize="9" orientation="portrait" horizontalDpi="4294967295" verticalDpi="4294967295" r:id="rId1"/>
    </customSheetView>
    <customSheetView guid="{CBA018AE-2C22-41C1-8163-7BE71552DB08}">
      <selection activeCell="L11" sqref="L11"/>
      <pageMargins left="0" right="0" top="0" bottom="0" header="0" footer="0"/>
      <pageSetup paperSize="9" orientation="portrait" horizontalDpi="4294967295" verticalDpi="4294967295" r:id="rId2"/>
    </customSheetView>
  </customSheetViews>
  <phoneticPr fontId="33" type="noConversion"/>
  <pageMargins left="0.7" right="0.7" top="0.75" bottom="0.75" header="0.3" footer="0.3"/>
  <pageSetup paperSize="9" orientation="portrait" horizontalDpi="4294967295" verticalDpi="4294967295"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B2:AA38"/>
  <sheetViews>
    <sheetView workbookViewId="0">
      <selection activeCell="S29" sqref="S29"/>
    </sheetView>
  </sheetViews>
  <sheetFormatPr defaultColWidth="9.28515625" defaultRowHeight="15" x14ac:dyDescent="0.25"/>
  <cols>
    <col min="1" max="1" width="3" style="1" customWidth="1"/>
    <col min="2" max="2" width="28.7109375" style="1" customWidth="1"/>
    <col min="3" max="3" width="2.28515625" style="1" customWidth="1"/>
    <col min="4" max="4" width="2.28515625" style="178" customWidth="1"/>
    <col min="5" max="5" width="30.42578125" style="1" customWidth="1"/>
    <col min="6" max="6" width="2.28515625" style="1" customWidth="1"/>
    <col min="7" max="7" width="20.7109375" style="1" bestFit="1" customWidth="1"/>
    <col min="8" max="8" width="2.28515625" style="1" customWidth="1"/>
    <col min="9" max="9" width="19.28515625" style="1" customWidth="1"/>
    <col min="10" max="10" width="2.28515625" style="1" customWidth="1"/>
    <col min="11" max="11" width="17.140625" style="1" customWidth="1"/>
    <col min="12" max="12" width="2.28515625" style="1" customWidth="1"/>
    <col min="13" max="13" width="13.42578125" style="1" bestFit="1" customWidth="1"/>
    <col min="14" max="14" width="2.28515625" style="1" customWidth="1"/>
    <col min="15" max="15" width="12.42578125" style="1" bestFit="1" customWidth="1"/>
    <col min="16" max="16" width="2.28515625" style="1" customWidth="1"/>
    <col min="17" max="17" width="5" style="1" bestFit="1" customWidth="1"/>
    <col min="18" max="18" width="1.7109375" style="1" customWidth="1"/>
    <col min="19" max="19" width="32.5703125" style="1" bestFit="1" customWidth="1"/>
    <col min="20" max="20" width="2.28515625" style="1" customWidth="1"/>
    <col min="21" max="21" width="18.5703125" style="1" customWidth="1"/>
    <col min="22" max="22" width="2.28515625" style="1" customWidth="1"/>
    <col min="23" max="23" width="16.7109375" style="1" customWidth="1"/>
    <col min="24" max="24" width="2.28515625" style="1" customWidth="1"/>
    <col min="25" max="25" width="16.28515625" style="1" bestFit="1" customWidth="1"/>
    <col min="26" max="26" width="9.28515625" style="1"/>
    <col min="27" max="27" width="12.28515625" style="1" customWidth="1"/>
    <col min="28" max="16384" width="9.28515625" style="1"/>
  </cols>
  <sheetData>
    <row r="2" spans="2:27" ht="15.75" thickBot="1" x14ac:dyDescent="0.3">
      <c r="B2" s="193"/>
      <c r="C2" s="193"/>
      <c r="W2" s="1" t="s">
        <v>6900</v>
      </c>
    </row>
    <row r="3" spans="2:27" ht="15.75" thickBot="1" x14ac:dyDescent="0.3">
      <c r="B3" s="9" t="s">
        <v>135</v>
      </c>
      <c r="C3" s="193"/>
      <c r="E3" s="8" t="s">
        <v>6901</v>
      </c>
      <c r="G3" s="8" t="s">
        <v>6902</v>
      </c>
      <c r="I3" s="8" t="s">
        <v>142</v>
      </c>
      <c r="K3" s="8" t="s">
        <v>6903</v>
      </c>
      <c r="M3" s="8" t="s">
        <v>6904</v>
      </c>
      <c r="O3" s="9" t="s">
        <v>149</v>
      </c>
      <c r="Q3" s="8"/>
      <c r="S3" s="8" t="s">
        <v>6905</v>
      </c>
      <c r="U3" s="8" t="s">
        <v>187</v>
      </c>
      <c r="W3" s="8" t="s">
        <v>6906</v>
      </c>
      <c r="Y3" s="8" t="s">
        <v>6907</v>
      </c>
      <c r="AA3" s="8" t="s">
        <v>6908</v>
      </c>
    </row>
    <row r="4" spans="2:27" ht="15.75" thickBot="1" x14ac:dyDescent="0.3">
      <c r="B4" s="175" t="s">
        <v>889</v>
      </c>
      <c r="C4" s="193"/>
      <c r="E4" s="25" t="s">
        <v>251</v>
      </c>
      <c r="G4" s="24" t="s">
        <v>6909</v>
      </c>
      <c r="I4" s="24" t="s">
        <v>213</v>
      </c>
      <c r="K4" s="29" t="s">
        <v>6910</v>
      </c>
      <c r="M4" s="238" t="s">
        <v>6911</v>
      </c>
      <c r="O4" s="27" t="s">
        <v>6912</v>
      </c>
      <c r="Q4" s="25" t="s">
        <v>271</v>
      </c>
      <c r="S4" s="24" t="s">
        <v>6913</v>
      </c>
      <c r="U4" s="24" t="s">
        <v>6914</v>
      </c>
      <c r="W4" s="12" t="s">
        <v>6915</v>
      </c>
      <c r="Y4" s="12" t="s">
        <v>39</v>
      </c>
      <c r="AA4" s="12">
        <v>1</v>
      </c>
    </row>
    <row r="5" spans="2:27" ht="15.75" thickBot="1" x14ac:dyDescent="0.3">
      <c r="B5" s="163" t="s">
        <v>6353</v>
      </c>
      <c r="C5" s="193"/>
      <c r="E5" s="25" t="s">
        <v>6916</v>
      </c>
      <c r="G5" s="25" t="s">
        <v>6917</v>
      </c>
      <c r="I5" s="25" t="s">
        <v>239</v>
      </c>
      <c r="K5" s="29" t="s">
        <v>6918</v>
      </c>
      <c r="M5" s="25" t="s">
        <v>6675</v>
      </c>
      <c r="O5" s="28" t="s">
        <v>6919</v>
      </c>
      <c r="Q5" s="26" t="s">
        <v>87</v>
      </c>
      <c r="S5" s="25" t="s">
        <v>972</v>
      </c>
      <c r="U5" s="25" t="s">
        <v>216</v>
      </c>
      <c r="W5" s="12" t="s">
        <v>6920</v>
      </c>
      <c r="Y5" s="12"/>
      <c r="AA5" s="12">
        <v>2</v>
      </c>
    </row>
    <row r="6" spans="2:27" x14ac:dyDescent="0.25">
      <c r="B6" s="49" t="s">
        <v>570</v>
      </c>
      <c r="C6" s="193"/>
      <c r="E6" s="25" t="s">
        <v>6921</v>
      </c>
      <c r="G6" s="25" t="s">
        <v>6922</v>
      </c>
      <c r="I6" s="25" t="s">
        <v>222</v>
      </c>
      <c r="K6" s="29" t="s">
        <v>585</v>
      </c>
      <c r="M6" s="25" t="s">
        <v>226</v>
      </c>
      <c r="O6" s="28" t="s">
        <v>6923</v>
      </c>
      <c r="S6" s="25" t="s">
        <v>761</v>
      </c>
      <c r="U6" s="25"/>
      <c r="W6" s="12" t="s">
        <v>6924</v>
      </c>
      <c r="Y6" s="12"/>
      <c r="AA6" s="12">
        <v>3</v>
      </c>
    </row>
    <row r="7" spans="2:27" ht="15.75" thickBot="1" x14ac:dyDescent="0.3">
      <c r="B7" s="205" t="s">
        <v>6801</v>
      </c>
      <c r="C7" s="193"/>
      <c r="E7" s="26" t="s">
        <v>342</v>
      </c>
      <c r="G7" s="25" t="s">
        <v>227</v>
      </c>
      <c r="I7" s="25" t="s">
        <v>6925</v>
      </c>
      <c r="K7" s="29" t="s">
        <v>6926</v>
      </c>
      <c r="M7" s="25" t="s">
        <v>2867</v>
      </c>
      <c r="O7" s="28" t="s">
        <v>6927</v>
      </c>
      <c r="S7" s="25" t="s">
        <v>6928</v>
      </c>
      <c r="U7" s="25"/>
      <c r="W7" s="12" t="s">
        <v>6929</v>
      </c>
      <c r="Y7" s="12"/>
      <c r="AA7" s="12">
        <v>4</v>
      </c>
    </row>
    <row r="8" spans="2:27" x14ac:dyDescent="0.25">
      <c r="B8" s="38" t="s">
        <v>590</v>
      </c>
      <c r="C8" s="193"/>
      <c r="G8" s="25" t="s">
        <v>6930</v>
      </c>
      <c r="I8" s="25" t="s">
        <v>7456</v>
      </c>
      <c r="K8" s="29" t="s">
        <v>6931</v>
      </c>
      <c r="M8" s="25" t="s">
        <v>6735</v>
      </c>
      <c r="O8" s="25" t="s">
        <v>340</v>
      </c>
      <c r="S8" s="25" t="s">
        <v>6932</v>
      </c>
      <c r="U8" s="10"/>
      <c r="W8" s="12" t="s">
        <v>6933</v>
      </c>
      <c r="Y8" s="12"/>
      <c r="AA8" s="12">
        <v>5</v>
      </c>
    </row>
    <row r="9" spans="2:27" x14ac:dyDescent="0.25">
      <c r="B9" s="46" t="s">
        <v>456</v>
      </c>
      <c r="C9" s="193"/>
      <c r="G9" s="25" t="s">
        <v>6934</v>
      </c>
      <c r="I9" s="25"/>
      <c r="K9" s="29" t="s">
        <v>6935</v>
      </c>
      <c r="M9" s="25" t="s">
        <v>264</v>
      </c>
      <c r="O9" s="25" t="s">
        <v>225</v>
      </c>
      <c r="S9" s="25" t="s">
        <v>219</v>
      </c>
      <c r="U9" s="10"/>
      <c r="W9" s="12" t="s">
        <v>217</v>
      </c>
      <c r="Y9" s="12"/>
      <c r="AA9" s="12">
        <v>6</v>
      </c>
    </row>
    <row r="10" spans="2:27" ht="15.75" thickBot="1" x14ac:dyDescent="0.3">
      <c r="B10" s="46" t="s">
        <v>6936</v>
      </c>
      <c r="C10" s="193"/>
      <c r="G10" s="25" t="s">
        <v>6937</v>
      </c>
      <c r="I10" s="25"/>
      <c r="K10" s="29" t="s">
        <v>6938</v>
      </c>
      <c r="M10" s="25" t="s">
        <v>6939</v>
      </c>
      <c r="O10" s="25" t="s">
        <v>6940</v>
      </c>
      <c r="S10" s="25" t="s">
        <v>6941</v>
      </c>
      <c r="U10" s="11"/>
      <c r="W10" s="12" t="s">
        <v>7686</v>
      </c>
      <c r="Y10" s="12"/>
      <c r="AA10" s="12">
        <v>7</v>
      </c>
    </row>
    <row r="11" spans="2:27" ht="15.75" thickBot="1" x14ac:dyDescent="0.3">
      <c r="B11" s="45" t="s">
        <v>6802</v>
      </c>
      <c r="C11" s="193"/>
      <c r="G11" s="25" t="s">
        <v>6942</v>
      </c>
      <c r="I11" s="25"/>
      <c r="K11" s="30" t="s">
        <v>7712</v>
      </c>
      <c r="M11" s="25" t="s">
        <v>6943</v>
      </c>
      <c r="O11" s="25" t="s">
        <v>6944</v>
      </c>
      <c r="S11" s="25" t="s">
        <v>6945</v>
      </c>
      <c r="W11" s="12" t="s">
        <v>7687</v>
      </c>
      <c r="Y11" s="12"/>
      <c r="AA11" s="12">
        <v>8</v>
      </c>
    </row>
    <row r="12" spans="2:27" x14ac:dyDescent="0.25">
      <c r="B12" s="44" t="s">
        <v>218</v>
      </c>
      <c r="C12" s="193"/>
      <c r="G12" s="25" t="s">
        <v>420</v>
      </c>
      <c r="I12" s="25"/>
      <c r="M12" s="25" t="s">
        <v>3619</v>
      </c>
      <c r="O12" s="25" t="s">
        <v>446</v>
      </c>
      <c r="S12" s="25" t="s">
        <v>7926</v>
      </c>
      <c r="W12" s="12"/>
      <c r="Y12" s="12"/>
      <c r="AA12" s="12">
        <v>9</v>
      </c>
    </row>
    <row r="13" spans="2:27" ht="15.75" thickBot="1" x14ac:dyDescent="0.3">
      <c r="B13" s="43" t="s">
        <v>6803</v>
      </c>
      <c r="C13" s="193"/>
      <c r="G13" s="26"/>
      <c r="I13" s="26"/>
      <c r="M13" s="25" t="s">
        <v>1466</v>
      </c>
      <c r="O13" s="25" t="s">
        <v>8028</v>
      </c>
      <c r="S13" s="25" t="s">
        <v>7524</v>
      </c>
      <c r="W13" s="13"/>
      <c r="Y13" s="13"/>
      <c r="AA13" s="12">
        <v>10</v>
      </c>
    </row>
    <row r="14" spans="2:27" x14ac:dyDescent="0.25">
      <c r="B14" s="164" t="s">
        <v>6804</v>
      </c>
      <c r="C14" s="193"/>
      <c r="D14" s="195"/>
      <c r="M14" s="25" t="s">
        <v>627</v>
      </c>
      <c r="O14" s="25"/>
      <c r="S14" s="874" t="s">
        <v>7378</v>
      </c>
      <c r="AA14" s="12">
        <v>11</v>
      </c>
    </row>
    <row r="15" spans="2:27" x14ac:dyDescent="0.25">
      <c r="B15" s="31" t="s">
        <v>6805</v>
      </c>
      <c r="C15" s="194"/>
      <c r="D15" s="195"/>
      <c r="M15" s="25" t="s">
        <v>447</v>
      </c>
      <c r="O15" s="25"/>
      <c r="S15" s="25" t="s">
        <v>591</v>
      </c>
      <c r="AA15" s="12">
        <v>12</v>
      </c>
    </row>
    <row r="16" spans="2:27" x14ac:dyDescent="0.25">
      <c r="B16" s="36" t="s">
        <v>209</v>
      </c>
      <c r="C16" s="194"/>
      <c r="M16" s="25" t="s">
        <v>6946</v>
      </c>
      <c r="O16" s="25"/>
      <c r="S16" s="25" t="s">
        <v>6947</v>
      </c>
      <c r="AA16" s="12">
        <v>13</v>
      </c>
    </row>
    <row r="17" spans="2:27" x14ac:dyDescent="0.25">
      <c r="B17" s="37" t="s">
        <v>6806</v>
      </c>
      <c r="C17" s="193"/>
      <c r="M17" s="25" t="s">
        <v>447</v>
      </c>
      <c r="O17" s="25"/>
      <c r="S17" s="25" t="s">
        <v>6948</v>
      </c>
      <c r="AA17" s="12">
        <v>14</v>
      </c>
    </row>
    <row r="18" spans="2:27" x14ac:dyDescent="0.25">
      <c r="B18" s="42" t="s">
        <v>6798</v>
      </c>
      <c r="C18" s="193"/>
      <c r="M18" s="25" t="s">
        <v>6949</v>
      </c>
      <c r="O18" s="25"/>
      <c r="S18" s="25" t="s">
        <v>6950</v>
      </c>
      <c r="AA18" s="12">
        <v>15</v>
      </c>
    </row>
    <row r="19" spans="2:27" x14ac:dyDescent="0.25">
      <c r="B19" s="32" t="s">
        <v>6795</v>
      </c>
      <c r="C19" s="193"/>
      <c r="M19" s="25" t="s">
        <v>447</v>
      </c>
      <c r="O19" s="25"/>
      <c r="S19" s="25" t="s">
        <v>6951</v>
      </c>
      <c r="AA19" s="12">
        <v>16</v>
      </c>
    </row>
    <row r="20" spans="2:27" x14ac:dyDescent="0.25">
      <c r="B20" s="33" t="s">
        <v>6796</v>
      </c>
      <c r="C20" s="193"/>
      <c r="M20" s="25"/>
      <c r="O20" s="25"/>
      <c r="S20" s="25" t="s">
        <v>6952</v>
      </c>
      <c r="AA20" s="12">
        <v>17</v>
      </c>
    </row>
    <row r="21" spans="2:27" x14ac:dyDescent="0.25">
      <c r="B21" s="34" t="s">
        <v>5048</v>
      </c>
      <c r="C21" s="193"/>
      <c r="M21" s="25"/>
      <c r="O21" s="25"/>
      <c r="S21" s="25" t="s">
        <v>6953</v>
      </c>
      <c r="AA21" s="12">
        <v>18</v>
      </c>
    </row>
    <row r="22" spans="2:27" x14ac:dyDescent="0.25">
      <c r="B22" s="34" t="s">
        <v>1956</v>
      </c>
      <c r="C22" s="193"/>
      <c r="M22" s="25"/>
      <c r="O22" s="25"/>
      <c r="S22" s="25" t="s">
        <v>820</v>
      </c>
      <c r="AA22" s="12">
        <v>19</v>
      </c>
    </row>
    <row r="23" spans="2:27" x14ac:dyDescent="0.25">
      <c r="B23" s="34" t="s">
        <v>6807</v>
      </c>
      <c r="C23" s="193"/>
      <c r="M23" s="25"/>
      <c r="O23" s="25"/>
      <c r="S23" s="25" t="s">
        <v>6954</v>
      </c>
      <c r="AA23" s="12">
        <v>20</v>
      </c>
    </row>
    <row r="24" spans="2:27" ht="15.75" thickBot="1" x14ac:dyDescent="0.3">
      <c r="B24" s="176" t="s">
        <v>6808</v>
      </c>
      <c r="C24" s="193"/>
      <c r="M24" s="26"/>
      <c r="O24" s="25"/>
      <c r="S24" s="25" t="s">
        <v>440</v>
      </c>
      <c r="AA24" s="12">
        <v>21</v>
      </c>
    </row>
    <row r="25" spans="2:27" x14ac:dyDescent="0.25">
      <c r="B25" s="35" t="s">
        <v>6356</v>
      </c>
      <c r="C25" s="193"/>
      <c r="O25" s="25"/>
      <c r="S25" s="25" t="s">
        <v>591</v>
      </c>
      <c r="AA25" s="12">
        <v>22</v>
      </c>
    </row>
    <row r="26" spans="2:27" x14ac:dyDescent="0.25">
      <c r="B26" s="35" t="s">
        <v>6809</v>
      </c>
      <c r="C26" s="193"/>
      <c r="O26" s="25"/>
      <c r="S26" s="25" t="s">
        <v>7545</v>
      </c>
      <c r="AA26" s="12">
        <v>23</v>
      </c>
    </row>
    <row r="27" spans="2:27" x14ac:dyDescent="0.25">
      <c r="B27" s="35" t="s">
        <v>6810</v>
      </c>
      <c r="C27" s="193"/>
      <c r="O27" s="25"/>
      <c r="S27" s="25" t="s">
        <v>7556</v>
      </c>
      <c r="AA27" s="12">
        <v>24</v>
      </c>
    </row>
    <row r="28" spans="2:27" x14ac:dyDescent="0.25">
      <c r="B28" s="40" t="s">
        <v>6811</v>
      </c>
      <c r="C28" s="193"/>
      <c r="O28" s="25"/>
      <c r="S28" s="25" t="s">
        <v>7598</v>
      </c>
      <c r="AA28" s="12">
        <v>25</v>
      </c>
    </row>
    <row r="29" spans="2:27" ht="15.75" thickBot="1" x14ac:dyDescent="0.3">
      <c r="B29" s="23" t="s">
        <v>6797</v>
      </c>
      <c r="C29" s="193"/>
      <c r="O29" s="25"/>
      <c r="S29" s="25"/>
      <c r="AA29" s="12">
        <v>26</v>
      </c>
    </row>
    <row r="30" spans="2:27" ht="15.75" thickBot="1" x14ac:dyDescent="0.3">
      <c r="B30" s="268" t="s">
        <v>6955</v>
      </c>
      <c r="C30" s="193"/>
      <c r="O30" s="25"/>
      <c r="S30" s="25"/>
      <c r="AA30" s="12">
        <v>27</v>
      </c>
    </row>
    <row r="31" spans="2:27" x14ac:dyDescent="0.25">
      <c r="B31" s="193"/>
      <c r="C31" s="193"/>
      <c r="O31" s="25"/>
      <c r="S31" s="25"/>
      <c r="AA31" s="12">
        <v>28</v>
      </c>
    </row>
    <row r="32" spans="2:27" ht="15.75" thickBot="1" x14ac:dyDescent="0.3">
      <c r="B32" s="193"/>
      <c r="C32" s="193"/>
      <c r="O32" s="25"/>
      <c r="S32" s="25"/>
      <c r="AA32" s="12">
        <v>29</v>
      </c>
    </row>
    <row r="33" spans="2:27" ht="15.75" thickBot="1" x14ac:dyDescent="0.3">
      <c r="B33" s="8" t="s">
        <v>6956</v>
      </c>
      <c r="C33" s="193"/>
      <c r="O33" s="25"/>
      <c r="S33" s="25"/>
      <c r="AA33" s="13">
        <v>30</v>
      </c>
    </row>
    <row r="34" spans="2:27" x14ac:dyDescent="0.25">
      <c r="B34" s="25">
        <v>1</v>
      </c>
      <c r="C34" s="193"/>
      <c r="O34" s="25"/>
      <c r="S34" s="25"/>
    </row>
    <row r="35" spans="2:27" ht="15.75" thickBot="1" x14ac:dyDescent="0.3">
      <c r="B35" s="25">
        <v>2</v>
      </c>
      <c r="C35" s="193"/>
      <c r="E35" s="1" t="s">
        <v>6957</v>
      </c>
      <c r="O35" s="26"/>
      <c r="S35" s="25"/>
    </row>
    <row r="36" spans="2:27" ht="15.75" thickBot="1" x14ac:dyDescent="0.3">
      <c r="B36" s="25">
        <v>3</v>
      </c>
      <c r="C36" s="193"/>
      <c r="S36" s="26"/>
    </row>
    <row r="37" spans="2:27" x14ac:dyDescent="0.25">
      <c r="B37" s="25" t="s">
        <v>6958</v>
      </c>
      <c r="C37" s="193"/>
    </row>
    <row r="38" spans="2:27" ht="15.75" thickBot="1" x14ac:dyDescent="0.3">
      <c r="B38" s="26" t="s">
        <v>6959</v>
      </c>
      <c r="C38" s="193"/>
    </row>
  </sheetData>
  <customSheetViews>
    <customSheetView guid="{8D44BE30-DC19-4B79-BB1D-21CA6698F766}">
      <selection activeCell="I8" sqref="I8"/>
      <pageMargins left="0" right="0" top="0" bottom="0" header="0" footer="0"/>
      <pageSetup paperSize="9" orientation="portrait" r:id="rId1"/>
    </customSheetView>
    <customSheetView guid="{CBA018AE-2C22-41C1-8163-7BE71552DB08}">
      <selection activeCell="M16" sqref="M16"/>
      <pageMargins left="0" right="0" top="0" bottom="0" header="0" footer="0"/>
      <pageSetup paperSize="9" orientation="portrait" r:id="rId2"/>
    </customSheetView>
  </customSheetViews>
  <phoneticPr fontId="33" type="noConversion"/>
  <conditionalFormatting sqref="W4:W5 Y4:Y5 AA4:AA33">
    <cfRule type="expression" dxfId="10098" priority="98158">
      <formula>#REF!=$Q$4</formula>
    </cfRule>
    <cfRule type="expression" dxfId="10097" priority="98164">
      <formula>$E4=#REF!</formula>
    </cfRule>
    <cfRule type="expression" dxfId="10096" priority="98165">
      <formula>$E4=$B$20</formula>
    </cfRule>
    <cfRule type="expression" dxfId="10095" priority="98166">
      <formula>$E4=$B$19</formula>
    </cfRule>
    <cfRule type="expression" dxfId="10094" priority="98167">
      <formula>$E4=$B$16</formula>
    </cfRule>
    <cfRule type="expression" dxfId="10093" priority="98168">
      <formula>$E4=$B$15</formula>
    </cfRule>
    <cfRule type="expression" dxfId="10092" priority="98169">
      <formula>$E4=$B$8</formula>
    </cfRule>
    <cfRule type="expression" dxfId="10091" priority="98170">
      <formula>$E4=$B$6</formula>
    </cfRule>
    <cfRule type="expression" dxfId="10090" priority="98171">
      <formula>#REF!=$Q$4</formula>
    </cfRule>
  </conditionalFormatting>
  <conditionalFormatting sqref="W4:W13 Y4:Y13 AA4:AA33">
    <cfRule type="expression" dxfId="10089" priority="98159">
      <formula>$E4=#REF!</formula>
    </cfRule>
    <cfRule type="expression" dxfId="10088" priority="98160">
      <formula>$E4=$B$25</formula>
    </cfRule>
    <cfRule type="expression" dxfId="10087" priority="98161">
      <formula>$E4=$B$23</formula>
    </cfRule>
    <cfRule type="expression" dxfId="10086" priority="98162">
      <formula>$E4=$B$22</formula>
    </cfRule>
    <cfRule type="expression" dxfId="10085" priority="98163">
      <formula>$E4=$B$21</formula>
    </cfRule>
  </conditionalFormatting>
  <conditionalFormatting sqref="W6">
    <cfRule type="expression" dxfId="10084" priority="98200">
      <formula>$C4=$Q$4</formula>
    </cfRule>
    <cfRule type="expression" dxfId="10083" priority="98206">
      <formula>$E6=#REF!</formula>
    </cfRule>
    <cfRule type="expression" dxfId="10082" priority="98207">
      <formula>$E6=$B$20</formula>
    </cfRule>
    <cfRule type="expression" dxfId="10081" priority="98208">
      <formula>$E6=$B$19</formula>
    </cfRule>
    <cfRule type="expression" dxfId="10080" priority="98209">
      <formula>$E6=$B$16</formula>
    </cfRule>
    <cfRule type="expression" dxfId="10079" priority="98210">
      <formula>$E6=$B$15</formula>
    </cfRule>
    <cfRule type="expression" dxfId="10078" priority="98211">
      <formula>$E6=$B$8</formula>
    </cfRule>
    <cfRule type="expression" dxfId="10077" priority="98212">
      <formula>$E6=$B$6</formula>
    </cfRule>
    <cfRule type="expression" dxfId="10076" priority="98213">
      <formula>$C4=$Q$4</formula>
    </cfRule>
  </conditionalFormatting>
  <conditionalFormatting sqref="W7 Y7">
    <cfRule type="expression" dxfId="10075" priority="98214">
      <formula>$C6=$Q$4</formula>
    </cfRule>
    <cfRule type="expression" dxfId="10074" priority="98220">
      <formula>$E7=#REF!</formula>
    </cfRule>
    <cfRule type="expression" dxfId="10073" priority="98221">
      <formula>$E7=$B$20</formula>
    </cfRule>
    <cfRule type="expression" dxfId="10072" priority="98222">
      <formula>$E7=$B$19</formula>
    </cfRule>
    <cfRule type="expression" dxfId="10071" priority="98223">
      <formula>$E7=$B$16</formula>
    </cfRule>
    <cfRule type="expression" dxfId="10070" priority="98224">
      <formula>$E7=$B$15</formula>
    </cfRule>
    <cfRule type="expression" dxfId="10069" priority="98225">
      <formula>$E7=$B$8</formula>
    </cfRule>
    <cfRule type="expression" dxfId="10068" priority="98226">
      <formula>$E7=$B$6</formula>
    </cfRule>
    <cfRule type="expression" dxfId="10067" priority="98227">
      <formula>$C6=$Q$4</formula>
    </cfRule>
  </conditionalFormatting>
  <conditionalFormatting sqref="Y6 W8:W13 Y8:Y13">
    <cfRule type="expression" dxfId="10066" priority="98242">
      <formula>$C6=$Q$4</formula>
    </cfRule>
    <cfRule type="expression" dxfId="10065" priority="98248">
      <formula>$E6=#REF!</formula>
    </cfRule>
    <cfRule type="expression" dxfId="10064" priority="98249">
      <formula>$E6=$B$20</formula>
    </cfRule>
    <cfRule type="expression" dxfId="10063" priority="98250">
      <formula>$E6=$B$19</formula>
    </cfRule>
    <cfRule type="expression" dxfId="10062" priority="98251">
      <formula>$E6=$B$16</formula>
    </cfRule>
    <cfRule type="expression" dxfId="10061" priority="98252">
      <formula>$E6=$B$15</formula>
    </cfRule>
    <cfRule type="expression" dxfId="10060" priority="98253">
      <formula>$E6=$B$8</formula>
    </cfRule>
    <cfRule type="expression" dxfId="10059" priority="98254">
      <formula>$E6=$B$6</formula>
    </cfRule>
    <cfRule type="expression" dxfId="10058" priority="98255">
      <formula>$C6=$Q$4</formula>
    </cfRule>
  </conditionalFormatting>
  <pageMargins left="0.7" right="0.7" top="0.75" bottom="0.75" header="0.3" footer="0.3"/>
  <pageSetup paperSize="9"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G269"/>
  <sheetViews>
    <sheetView workbookViewId="0">
      <selection activeCell="C14" sqref="C14"/>
    </sheetView>
  </sheetViews>
  <sheetFormatPr defaultRowHeight="15" x14ac:dyDescent="0.25"/>
  <cols>
    <col min="2" max="2" width="23.28515625" customWidth="1"/>
    <col min="3" max="3" width="9.42578125" customWidth="1"/>
    <col min="6" max="6" width="33.28515625" customWidth="1"/>
    <col min="7" max="7" width="10.5703125" customWidth="1"/>
  </cols>
  <sheetData>
    <row r="3" spans="2:7" ht="15.75" thickBot="1" x14ac:dyDescent="0.3">
      <c r="B3" s="9" t="s">
        <v>149</v>
      </c>
      <c r="C3" s="9" t="s">
        <v>6960</v>
      </c>
      <c r="F3" s="9" t="s">
        <v>6961</v>
      </c>
      <c r="G3" s="9" t="s">
        <v>6960</v>
      </c>
    </row>
    <row r="4" spans="2:7" x14ac:dyDescent="0.25">
      <c r="B4" s="27" t="s">
        <v>6912</v>
      </c>
      <c r="C4" s="27">
        <v>28</v>
      </c>
      <c r="F4" s="24" t="s">
        <v>6962</v>
      </c>
      <c r="G4" s="24">
        <v>191</v>
      </c>
    </row>
    <row r="5" spans="2:7" x14ac:dyDescent="0.25">
      <c r="B5" s="28" t="s">
        <v>6919</v>
      </c>
      <c r="C5" s="28">
        <v>29</v>
      </c>
      <c r="F5" s="25" t="s">
        <v>6963</v>
      </c>
      <c r="G5" s="25">
        <v>234</v>
      </c>
    </row>
    <row r="6" spans="2:7" x14ac:dyDescent="0.25">
      <c r="B6" s="28" t="s">
        <v>6923</v>
      </c>
      <c r="C6" s="28">
        <v>30</v>
      </c>
      <c r="F6" s="25" t="s">
        <v>6964</v>
      </c>
      <c r="G6" s="25">
        <v>9</v>
      </c>
    </row>
    <row r="7" spans="2:7" x14ac:dyDescent="0.25">
      <c r="B7" s="28" t="s">
        <v>6965</v>
      </c>
      <c r="C7" s="28">
        <v>31</v>
      </c>
      <c r="F7" s="25" t="s">
        <v>6966</v>
      </c>
      <c r="G7" s="25">
        <v>112</v>
      </c>
    </row>
    <row r="8" spans="2:7" x14ac:dyDescent="0.25">
      <c r="B8" s="25" t="s">
        <v>6967</v>
      </c>
      <c r="C8" s="25">
        <v>2</v>
      </c>
      <c r="F8" s="25" t="s">
        <v>6968</v>
      </c>
      <c r="G8" s="25">
        <v>146</v>
      </c>
    </row>
    <row r="9" spans="2:7" x14ac:dyDescent="0.25">
      <c r="B9" s="25" t="s">
        <v>6969</v>
      </c>
      <c r="C9" s="25">
        <v>13</v>
      </c>
      <c r="F9" s="25" t="s">
        <v>6970</v>
      </c>
      <c r="G9" s="25">
        <v>245</v>
      </c>
    </row>
    <row r="10" spans="2:7" x14ac:dyDescent="0.25">
      <c r="B10" s="25" t="s">
        <v>6927</v>
      </c>
      <c r="C10" s="25">
        <v>32</v>
      </c>
      <c r="F10" s="25" t="s">
        <v>6971</v>
      </c>
      <c r="G10" s="25">
        <v>101</v>
      </c>
    </row>
    <row r="11" spans="2:7" x14ac:dyDescent="0.25">
      <c r="B11" s="25" t="s">
        <v>6972</v>
      </c>
      <c r="C11" s="25">
        <v>9</v>
      </c>
      <c r="F11" s="25" t="s">
        <v>6973</v>
      </c>
      <c r="G11" s="25">
        <v>219</v>
      </c>
    </row>
    <row r="12" spans="2:7" x14ac:dyDescent="0.25">
      <c r="B12" s="25" t="s">
        <v>6974</v>
      </c>
      <c r="C12" s="25">
        <v>33</v>
      </c>
      <c r="F12" s="25" t="s">
        <v>6975</v>
      </c>
      <c r="G12" s="25">
        <v>258</v>
      </c>
    </row>
    <row r="13" spans="2:7" x14ac:dyDescent="0.25">
      <c r="B13" s="25" t="s">
        <v>6976</v>
      </c>
      <c r="C13" s="25">
        <v>34</v>
      </c>
      <c r="F13" s="25" t="s">
        <v>6977</v>
      </c>
      <c r="G13" s="25">
        <v>172</v>
      </c>
    </row>
    <row r="14" spans="2:7" x14ac:dyDescent="0.25">
      <c r="B14" s="25" t="s">
        <v>340</v>
      </c>
      <c r="C14" s="25">
        <v>3</v>
      </c>
      <c r="F14" s="25" t="s">
        <v>6978</v>
      </c>
      <c r="G14" s="25">
        <v>68</v>
      </c>
    </row>
    <row r="15" spans="2:7" x14ac:dyDescent="0.25">
      <c r="B15" s="25" t="s">
        <v>6979</v>
      </c>
      <c r="C15" s="25">
        <v>7</v>
      </c>
      <c r="F15" s="25" t="s">
        <v>6980</v>
      </c>
      <c r="G15" s="25">
        <v>254</v>
      </c>
    </row>
    <row r="16" spans="2:7" x14ac:dyDescent="0.25">
      <c r="B16" s="25" t="s">
        <v>6981</v>
      </c>
      <c r="C16" s="25">
        <v>35</v>
      </c>
      <c r="F16" s="25" t="s">
        <v>6982</v>
      </c>
      <c r="G16" s="25">
        <v>126</v>
      </c>
    </row>
    <row r="17" spans="2:7" x14ac:dyDescent="0.25">
      <c r="B17" s="25" t="s">
        <v>6983</v>
      </c>
      <c r="C17" s="25">
        <v>12</v>
      </c>
      <c r="F17" s="25" t="s">
        <v>6984</v>
      </c>
      <c r="G17" s="25">
        <v>145</v>
      </c>
    </row>
    <row r="18" spans="2:7" x14ac:dyDescent="0.25">
      <c r="B18" s="25" t="s">
        <v>225</v>
      </c>
      <c r="C18" s="25">
        <v>5</v>
      </c>
      <c r="F18" s="25" t="s">
        <v>6985</v>
      </c>
      <c r="G18" s="25">
        <v>152</v>
      </c>
    </row>
    <row r="19" spans="2:7" x14ac:dyDescent="0.25">
      <c r="B19" s="25" t="s">
        <v>6986</v>
      </c>
      <c r="C19" s="25">
        <v>11</v>
      </c>
      <c r="F19" s="25" t="s">
        <v>6987</v>
      </c>
      <c r="G19" s="25">
        <v>15</v>
      </c>
    </row>
    <row r="20" spans="2:7" x14ac:dyDescent="0.25">
      <c r="B20" s="25" t="s">
        <v>6988</v>
      </c>
      <c r="C20" s="25">
        <v>17</v>
      </c>
      <c r="F20" s="25" t="s">
        <v>6989</v>
      </c>
      <c r="G20" s="25">
        <v>2</v>
      </c>
    </row>
    <row r="21" spans="2:7" x14ac:dyDescent="0.25">
      <c r="B21" s="25" t="s">
        <v>6990</v>
      </c>
      <c r="C21" s="25">
        <v>36</v>
      </c>
      <c r="F21" s="25" t="s">
        <v>6991</v>
      </c>
      <c r="G21" s="25">
        <v>49</v>
      </c>
    </row>
    <row r="22" spans="2:7" x14ac:dyDescent="0.25">
      <c r="B22" s="25"/>
      <c r="C22" s="25"/>
      <c r="F22" s="25" t="s">
        <v>6992</v>
      </c>
      <c r="G22" s="25">
        <v>106</v>
      </c>
    </row>
    <row r="23" spans="2:7" x14ac:dyDescent="0.25">
      <c r="B23" s="25"/>
      <c r="C23" s="25"/>
      <c r="F23" s="25" t="s">
        <v>6993</v>
      </c>
      <c r="G23" s="25">
        <v>111</v>
      </c>
    </row>
    <row r="24" spans="2:7" x14ac:dyDescent="0.25">
      <c r="B24" s="25"/>
      <c r="C24" s="25"/>
      <c r="F24" s="25" t="s">
        <v>6994</v>
      </c>
      <c r="G24" s="25">
        <v>218</v>
      </c>
    </row>
    <row r="25" spans="2:7" x14ac:dyDescent="0.25">
      <c r="B25" s="25"/>
      <c r="C25" s="25"/>
      <c r="F25" s="25" t="s">
        <v>6995</v>
      </c>
      <c r="G25" s="25">
        <v>30</v>
      </c>
    </row>
    <row r="26" spans="2:7" x14ac:dyDescent="0.25">
      <c r="B26" s="25"/>
      <c r="C26" s="25"/>
      <c r="F26" s="25" t="s">
        <v>6996</v>
      </c>
      <c r="G26" s="25">
        <v>58</v>
      </c>
    </row>
    <row r="27" spans="2:7" x14ac:dyDescent="0.25">
      <c r="B27" s="25"/>
      <c r="C27" s="25"/>
      <c r="F27" s="25" t="s">
        <v>6997</v>
      </c>
      <c r="G27" s="25">
        <v>113</v>
      </c>
    </row>
    <row r="28" spans="2:7" x14ac:dyDescent="0.25">
      <c r="B28" s="25"/>
      <c r="C28" s="25"/>
      <c r="F28" s="25" t="s">
        <v>6998</v>
      </c>
      <c r="G28" s="25">
        <v>261</v>
      </c>
    </row>
    <row r="29" spans="2:7" x14ac:dyDescent="0.25">
      <c r="B29" s="25"/>
      <c r="C29" s="25"/>
      <c r="F29" s="25" t="s">
        <v>6999</v>
      </c>
      <c r="G29" s="25">
        <v>260</v>
      </c>
    </row>
    <row r="30" spans="2:7" x14ac:dyDescent="0.25">
      <c r="B30" s="25"/>
      <c r="C30" s="25"/>
      <c r="F30" s="25" t="s">
        <v>6915</v>
      </c>
      <c r="G30" s="25">
        <v>92</v>
      </c>
    </row>
    <row r="31" spans="2:7" x14ac:dyDescent="0.25">
      <c r="B31" s="25"/>
      <c r="C31" s="25"/>
      <c r="F31" s="25" t="s">
        <v>7000</v>
      </c>
      <c r="G31" s="25">
        <v>7</v>
      </c>
    </row>
    <row r="32" spans="2:7" x14ac:dyDescent="0.25">
      <c r="B32" s="25"/>
      <c r="C32" s="25"/>
      <c r="F32" s="25" t="s">
        <v>7001</v>
      </c>
      <c r="G32" s="25">
        <v>52</v>
      </c>
    </row>
    <row r="33" spans="6:7" x14ac:dyDescent="0.25">
      <c r="F33" s="25" t="s">
        <v>7002</v>
      </c>
      <c r="G33" s="25">
        <v>65</v>
      </c>
    </row>
    <row r="34" spans="6:7" x14ac:dyDescent="0.25">
      <c r="F34" s="25" t="s">
        <v>7003</v>
      </c>
      <c r="G34" s="25">
        <v>204</v>
      </c>
    </row>
    <row r="35" spans="6:7" ht="15.75" thickBot="1" x14ac:dyDescent="0.3">
      <c r="F35" s="25" t="s">
        <v>7004</v>
      </c>
      <c r="G35" s="25">
        <v>26</v>
      </c>
    </row>
    <row r="36" spans="6:7" x14ac:dyDescent="0.25">
      <c r="F36" s="25" t="s">
        <v>7005</v>
      </c>
      <c r="G36" s="25">
        <v>93</v>
      </c>
    </row>
    <row r="37" spans="6:7" x14ac:dyDescent="0.25">
      <c r="F37" s="25" t="s">
        <v>7006</v>
      </c>
      <c r="G37" s="25">
        <v>243</v>
      </c>
    </row>
    <row r="38" spans="6:7" x14ac:dyDescent="0.25">
      <c r="F38" s="25" t="s">
        <v>7007</v>
      </c>
      <c r="G38" s="25">
        <v>151</v>
      </c>
    </row>
    <row r="39" spans="6:7" x14ac:dyDescent="0.25">
      <c r="F39" s="25" t="s">
        <v>7008</v>
      </c>
      <c r="G39" s="25">
        <v>194</v>
      </c>
    </row>
    <row r="40" spans="6:7" x14ac:dyDescent="0.25">
      <c r="F40" s="25" t="s">
        <v>7009</v>
      </c>
      <c r="G40" s="25">
        <v>201</v>
      </c>
    </row>
    <row r="41" spans="6:7" x14ac:dyDescent="0.25">
      <c r="F41" s="25" t="s">
        <v>7010</v>
      </c>
      <c r="G41" s="25">
        <v>213</v>
      </c>
    </row>
    <row r="42" spans="6:7" x14ac:dyDescent="0.25">
      <c r="F42" s="25" t="s">
        <v>7011</v>
      </c>
      <c r="G42" s="25">
        <v>238</v>
      </c>
    </row>
    <row r="43" spans="6:7" x14ac:dyDescent="0.25">
      <c r="F43" s="25" t="s">
        <v>7012</v>
      </c>
      <c r="G43" s="25">
        <v>97</v>
      </c>
    </row>
    <row r="44" spans="6:7" x14ac:dyDescent="0.25">
      <c r="F44" s="25" t="s">
        <v>7013</v>
      </c>
      <c r="G44" s="25">
        <v>169</v>
      </c>
    </row>
    <row r="45" spans="6:7" x14ac:dyDescent="0.25">
      <c r="F45" s="25" t="s">
        <v>7014</v>
      </c>
      <c r="G45" s="25">
        <v>188</v>
      </c>
    </row>
    <row r="46" spans="6:7" x14ac:dyDescent="0.25">
      <c r="F46" s="25" t="s">
        <v>7015</v>
      </c>
      <c r="G46" s="25">
        <v>228</v>
      </c>
    </row>
    <row r="47" spans="6:7" x14ac:dyDescent="0.25">
      <c r="F47" s="25" t="s">
        <v>7016</v>
      </c>
      <c r="G47" s="25">
        <v>237</v>
      </c>
    </row>
    <row r="48" spans="6:7" x14ac:dyDescent="0.25">
      <c r="F48" s="25" t="s">
        <v>7017</v>
      </c>
      <c r="G48" s="25">
        <v>32</v>
      </c>
    </row>
    <row r="49" spans="6:7" x14ac:dyDescent="0.25">
      <c r="F49" s="25" t="s">
        <v>7018</v>
      </c>
      <c r="G49" s="25">
        <v>60</v>
      </c>
    </row>
    <row r="50" spans="6:7" x14ac:dyDescent="0.25">
      <c r="F50" s="25" t="s">
        <v>7019</v>
      </c>
      <c r="G50" s="25">
        <v>83</v>
      </c>
    </row>
    <row r="51" spans="6:7" x14ac:dyDescent="0.25">
      <c r="F51" s="25" t="s">
        <v>7020</v>
      </c>
      <c r="G51" s="25">
        <v>124</v>
      </c>
    </row>
    <row r="52" spans="6:7" x14ac:dyDescent="0.25">
      <c r="F52" s="25" t="s">
        <v>7021</v>
      </c>
      <c r="G52" s="25">
        <v>6</v>
      </c>
    </row>
    <row r="53" spans="6:7" x14ac:dyDescent="0.25">
      <c r="F53" s="25" t="s">
        <v>7022</v>
      </c>
      <c r="G53" s="25">
        <v>85</v>
      </c>
    </row>
    <row r="54" spans="6:7" x14ac:dyDescent="0.25">
      <c r="F54" s="25" t="s">
        <v>7023</v>
      </c>
      <c r="G54" s="25">
        <v>133</v>
      </c>
    </row>
    <row r="55" spans="6:7" x14ac:dyDescent="0.25">
      <c r="F55" s="25" t="s">
        <v>7024</v>
      </c>
      <c r="G55" s="25">
        <v>170</v>
      </c>
    </row>
    <row r="56" spans="6:7" x14ac:dyDescent="0.25">
      <c r="F56" s="25" t="s">
        <v>7025</v>
      </c>
      <c r="G56" s="25">
        <v>154</v>
      </c>
    </row>
    <row r="57" spans="6:7" x14ac:dyDescent="0.25">
      <c r="F57" s="25" t="s">
        <v>7026</v>
      </c>
      <c r="G57" s="25">
        <v>31</v>
      </c>
    </row>
    <row r="58" spans="6:7" x14ac:dyDescent="0.25">
      <c r="F58" s="25" t="s">
        <v>7027</v>
      </c>
      <c r="G58" s="25">
        <v>233</v>
      </c>
    </row>
    <row r="59" spans="6:7" x14ac:dyDescent="0.25">
      <c r="F59" s="25" t="s">
        <v>7028</v>
      </c>
      <c r="G59" s="25">
        <v>239</v>
      </c>
    </row>
    <row r="60" spans="6:7" x14ac:dyDescent="0.25">
      <c r="F60" s="25" t="s">
        <v>7029</v>
      </c>
      <c r="G60" s="25">
        <v>3</v>
      </c>
    </row>
    <row r="61" spans="6:7" x14ac:dyDescent="0.25">
      <c r="F61" s="25" t="s">
        <v>7030</v>
      </c>
      <c r="G61" s="25">
        <v>144</v>
      </c>
    </row>
    <row r="62" spans="6:7" x14ac:dyDescent="0.25">
      <c r="F62" s="25" t="s">
        <v>7031</v>
      </c>
      <c r="G62" s="25">
        <v>176</v>
      </c>
    </row>
    <row r="63" spans="6:7" x14ac:dyDescent="0.25">
      <c r="F63" s="25" t="s">
        <v>7032</v>
      </c>
      <c r="G63" s="25">
        <v>263</v>
      </c>
    </row>
    <row r="64" spans="6:7" x14ac:dyDescent="0.25">
      <c r="F64" s="25" t="s">
        <v>7033</v>
      </c>
      <c r="G64" s="25">
        <v>121</v>
      </c>
    </row>
    <row r="65" spans="6:7" x14ac:dyDescent="0.25">
      <c r="F65" s="25" t="s">
        <v>7034</v>
      </c>
      <c r="G65" s="25">
        <v>198</v>
      </c>
    </row>
    <row r="66" spans="6:7" x14ac:dyDescent="0.25">
      <c r="F66" s="25" t="s">
        <v>7035</v>
      </c>
      <c r="G66" s="25">
        <v>5</v>
      </c>
    </row>
    <row r="67" spans="6:7" x14ac:dyDescent="0.25">
      <c r="F67" s="25" t="s">
        <v>7036</v>
      </c>
      <c r="G67" s="25">
        <v>20</v>
      </c>
    </row>
    <row r="68" spans="6:7" x14ac:dyDescent="0.25">
      <c r="F68" s="25" t="s">
        <v>7037</v>
      </c>
      <c r="G68" s="25">
        <v>247</v>
      </c>
    </row>
    <row r="69" spans="6:7" x14ac:dyDescent="0.25">
      <c r="F69" s="25" t="s">
        <v>7038</v>
      </c>
      <c r="G69" s="25">
        <v>18</v>
      </c>
    </row>
    <row r="70" spans="6:7" x14ac:dyDescent="0.25">
      <c r="F70" s="25" t="s">
        <v>7039</v>
      </c>
      <c r="G70" s="25">
        <v>23</v>
      </c>
    </row>
    <row r="71" spans="6:7" x14ac:dyDescent="0.25">
      <c r="F71" s="25" t="s">
        <v>7040</v>
      </c>
      <c r="G71" s="25">
        <v>116</v>
      </c>
    </row>
    <row r="72" spans="6:7" x14ac:dyDescent="0.25">
      <c r="F72" s="25" t="s">
        <v>7041</v>
      </c>
      <c r="G72" s="25">
        <v>153</v>
      </c>
    </row>
    <row r="73" spans="6:7" x14ac:dyDescent="0.25">
      <c r="F73" s="25" t="s">
        <v>7042</v>
      </c>
      <c r="G73" s="25">
        <v>43</v>
      </c>
    </row>
    <row r="74" spans="6:7" x14ac:dyDescent="0.25">
      <c r="F74" s="25" t="s">
        <v>7043</v>
      </c>
      <c r="G74" s="25">
        <v>107</v>
      </c>
    </row>
    <row r="75" spans="6:7" x14ac:dyDescent="0.25">
      <c r="F75" s="25" t="s">
        <v>7044</v>
      </c>
      <c r="G75" s="25">
        <v>28</v>
      </c>
    </row>
    <row r="76" spans="6:7" x14ac:dyDescent="0.25">
      <c r="F76" s="25" t="s">
        <v>7045</v>
      </c>
      <c r="G76" s="25">
        <v>59</v>
      </c>
    </row>
    <row r="77" spans="6:7" x14ac:dyDescent="0.25">
      <c r="F77" s="25" t="s">
        <v>7046</v>
      </c>
      <c r="G77" s="25">
        <v>104</v>
      </c>
    </row>
    <row r="78" spans="6:7" x14ac:dyDescent="0.25">
      <c r="F78" s="25" t="s">
        <v>7047</v>
      </c>
      <c r="G78" s="25">
        <v>193</v>
      </c>
    </row>
    <row r="79" spans="6:7" x14ac:dyDescent="0.25">
      <c r="F79" s="25" t="s">
        <v>7048</v>
      </c>
      <c r="G79" s="25">
        <v>222</v>
      </c>
    </row>
    <row r="80" spans="6:7" x14ac:dyDescent="0.25">
      <c r="F80" s="25" t="s">
        <v>7049</v>
      </c>
      <c r="G80" s="25">
        <v>240</v>
      </c>
    </row>
    <row r="81" spans="6:7" x14ac:dyDescent="0.25">
      <c r="F81" s="25" t="s">
        <v>7050</v>
      </c>
      <c r="G81" s="25">
        <v>130</v>
      </c>
    </row>
    <row r="82" spans="6:7" x14ac:dyDescent="0.25">
      <c r="F82" s="25" t="s">
        <v>7051</v>
      </c>
      <c r="G82" s="25">
        <v>189</v>
      </c>
    </row>
    <row r="83" spans="6:7" x14ac:dyDescent="0.25">
      <c r="F83" s="25" t="s">
        <v>7052</v>
      </c>
      <c r="G83" s="25">
        <v>82</v>
      </c>
    </row>
    <row r="84" spans="6:7" x14ac:dyDescent="0.25">
      <c r="F84" s="25" t="s">
        <v>7053</v>
      </c>
      <c r="G84" s="25">
        <v>123</v>
      </c>
    </row>
    <row r="85" spans="6:7" x14ac:dyDescent="0.25">
      <c r="F85" s="25" t="s">
        <v>7054</v>
      </c>
      <c r="G85" s="25">
        <v>4</v>
      </c>
    </row>
    <row r="86" spans="6:7" x14ac:dyDescent="0.25">
      <c r="F86" s="25" t="s">
        <v>7055</v>
      </c>
      <c r="G86" s="25">
        <v>202</v>
      </c>
    </row>
    <row r="87" spans="6:7" x14ac:dyDescent="0.25">
      <c r="F87" s="25" t="s">
        <v>7056</v>
      </c>
      <c r="G87" s="25">
        <v>119</v>
      </c>
    </row>
    <row r="88" spans="6:7" x14ac:dyDescent="0.25">
      <c r="F88" s="25" t="s">
        <v>7057</v>
      </c>
      <c r="G88" s="25">
        <v>46</v>
      </c>
    </row>
    <row r="89" spans="6:7" x14ac:dyDescent="0.25">
      <c r="F89" s="25" t="s">
        <v>7058</v>
      </c>
      <c r="G89" s="25">
        <v>149</v>
      </c>
    </row>
    <row r="90" spans="6:7" x14ac:dyDescent="0.25">
      <c r="F90" s="25" t="s">
        <v>7059</v>
      </c>
      <c r="G90" s="25">
        <v>171</v>
      </c>
    </row>
    <row r="91" spans="6:7" x14ac:dyDescent="0.25">
      <c r="F91" s="25" t="s">
        <v>7060</v>
      </c>
      <c r="G91" s="25">
        <v>37</v>
      </c>
    </row>
    <row r="92" spans="6:7" x14ac:dyDescent="0.25">
      <c r="F92" s="25" t="s">
        <v>7061</v>
      </c>
      <c r="G92" s="25">
        <v>57</v>
      </c>
    </row>
    <row r="93" spans="6:7" x14ac:dyDescent="0.25">
      <c r="F93" s="25" t="s">
        <v>7062</v>
      </c>
      <c r="G93" s="25">
        <v>148</v>
      </c>
    </row>
    <row r="94" spans="6:7" x14ac:dyDescent="0.25">
      <c r="F94" s="25" t="s">
        <v>7063</v>
      </c>
      <c r="G94" s="25">
        <v>192</v>
      </c>
    </row>
    <row r="95" spans="6:7" x14ac:dyDescent="0.25">
      <c r="F95" s="25" t="s">
        <v>7064</v>
      </c>
      <c r="G95" s="25">
        <v>195</v>
      </c>
    </row>
    <row r="96" spans="6:7" x14ac:dyDescent="0.25">
      <c r="F96" s="25" t="s">
        <v>7065</v>
      </c>
      <c r="G96" s="25">
        <v>122</v>
      </c>
    </row>
    <row r="97" spans="6:7" x14ac:dyDescent="0.25">
      <c r="F97" s="25" t="s">
        <v>7066</v>
      </c>
      <c r="G97" s="25">
        <v>199</v>
      </c>
    </row>
    <row r="98" spans="6:7" x14ac:dyDescent="0.25">
      <c r="F98" s="25" t="s">
        <v>7067</v>
      </c>
      <c r="G98" s="25">
        <v>206</v>
      </c>
    </row>
    <row r="99" spans="6:7" x14ac:dyDescent="0.25">
      <c r="F99" s="25" t="s">
        <v>7068</v>
      </c>
      <c r="G99" s="25">
        <v>69</v>
      </c>
    </row>
    <row r="100" spans="6:7" x14ac:dyDescent="0.25">
      <c r="F100" s="25" t="s">
        <v>7069</v>
      </c>
      <c r="G100" s="25">
        <v>251</v>
      </c>
    </row>
    <row r="101" spans="6:7" x14ac:dyDescent="0.25">
      <c r="F101" s="25" t="s">
        <v>7070</v>
      </c>
      <c r="G101" s="25">
        <v>40</v>
      </c>
    </row>
    <row r="102" spans="6:7" x14ac:dyDescent="0.25">
      <c r="F102" s="25" t="s">
        <v>7071</v>
      </c>
      <c r="G102" s="25">
        <v>14</v>
      </c>
    </row>
    <row r="103" spans="6:7" x14ac:dyDescent="0.25">
      <c r="F103" s="25" t="s">
        <v>7072</v>
      </c>
      <c r="G103" s="25">
        <v>156</v>
      </c>
    </row>
    <row r="104" spans="6:7" x14ac:dyDescent="0.25">
      <c r="F104" s="25" t="s">
        <v>7073</v>
      </c>
      <c r="G104" s="25">
        <v>236</v>
      </c>
    </row>
    <row r="105" spans="6:7" x14ac:dyDescent="0.25">
      <c r="F105" s="25" t="s">
        <v>7074</v>
      </c>
      <c r="G105" s="25">
        <v>36</v>
      </c>
    </row>
    <row r="106" spans="6:7" x14ac:dyDescent="0.25">
      <c r="F106" s="25" t="s">
        <v>7075</v>
      </c>
      <c r="G106" s="25">
        <v>64</v>
      </c>
    </row>
    <row r="107" spans="6:7" x14ac:dyDescent="0.25">
      <c r="F107" s="25" t="s">
        <v>7076</v>
      </c>
      <c r="G107" s="25">
        <v>19</v>
      </c>
    </row>
    <row r="108" spans="6:7" x14ac:dyDescent="0.25">
      <c r="F108" s="25" t="s">
        <v>7077</v>
      </c>
      <c r="G108" s="25">
        <v>88</v>
      </c>
    </row>
    <row r="109" spans="6:7" x14ac:dyDescent="0.25">
      <c r="F109" s="25" t="s">
        <v>7078</v>
      </c>
      <c r="G109" s="25">
        <v>142</v>
      </c>
    </row>
    <row r="110" spans="6:7" x14ac:dyDescent="0.25">
      <c r="F110" s="25" t="s">
        <v>7079</v>
      </c>
      <c r="G110" s="25">
        <v>150</v>
      </c>
    </row>
    <row r="111" spans="6:7" x14ac:dyDescent="0.25">
      <c r="F111" s="25" t="s">
        <v>7080</v>
      </c>
      <c r="G111" s="25">
        <v>187</v>
      </c>
    </row>
    <row r="112" spans="6:7" x14ac:dyDescent="0.25">
      <c r="F112" s="25" t="s">
        <v>7081</v>
      </c>
      <c r="G112" s="25">
        <v>207</v>
      </c>
    </row>
    <row r="113" spans="6:7" x14ac:dyDescent="0.25">
      <c r="F113" s="25" t="s">
        <v>7082</v>
      </c>
      <c r="G113" s="25">
        <v>244</v>
      </c>
    </row>
    <row r="114" spans="6:7" x14ac:dyDescent="0.25">
      <c r="F114" s="25" t="s">
        <v>7083</v>
      </c>
      <c r="G114" s="25">
        <v>179</v>
      </c>
    </row>
    <row r="115" spans="6:7" x14ac:dyDescent="0.25">
      <c r="F115" s="25" t="s">
        <v>7084</v>
      </c>
      <c r="G115" s="25">
        <v>117</v>
      </c>
    </row>
    <row r="116" spans="6:7" x14ac:dyDescent="0.25">
      <c r="F116" s="25" t="s">
        <v>7085</v>
      </c>
      <c r="G116" s="25">
        <v>39</v>
      </c>
    </row>
    <row r="117" spans="6:7" x14ac:dyDescent="0.25">
      <c r="F117" s="25" t="s">
        <v>7086</v>
      </c>
      <c r="G117" s="25">
        <v>141</v>
      </c>
    </row>
    <row r="118" spans="6:7" x14ac:dyDescent="0.25">
      <c r="F118" s="25" t="s">
        <v>7087</v>
      </c>
      <c r="G118" s="25">
        <v>232</v>
      </c>
    </row>
    <row r="119" spans="6:7" x14ac:dyDescent="0.25">
      <c r="F119" s="25" t="s">
        <v>7088</v>
      </c>
      <c r="G119" s="25">
        <v>235</v>
      </c>
    </row>
    <row r="120" spans="6:7" x14ac:dyDescent="0.25">
      <c r="F120" s="25" t="s">
        <v>7089</v>
      </c>
      <c r="G120" s="25">
        <v>73</v>
      </c>
    </row>
    <row r="121" spans="6:7" x14ac:dyDescent="0.25">
      <c r="F121" s="25" t="s">
        <v>7090</v>
      </c>
      <c r="G121" s="25">
        <v>100</v>
      </c>
    </row>
    <row r="122" spans="6:7" x14ac:dyDescent="0.25">
      <c r="F122" s="25" t="s">
        <v>7091</v>
      </c>
      <c r="G122" s="25">
        <v>209</v>
      </c>
    </row>
    <row r="123" spans="6:7" x14ac:dyDescent="0.25">
      <c r="F123" s="25" t="s">
        <v>7092</v>
      </c>
      <c r="G123" s="25">
        <v>215</v>
      </c>
    </row>
    <row r="124" spans="6:7" x14ac:dyDescent="0.25">
      <c r="F124" s="25" t="s">
        <v>7093</v>
      </c>
      <c r="G124" s="25">
        <v>16</v>
      </c>
    </row>
    <row r="125" spans="6:7" x14ac:dyDescent="0.25">
      <c r="F125" s="25" t="s">
        <v>7094</v>
      </c>
      <c r="G125" s="25">
        <v>63</v>
      </c>
    </row>
    <row r="126" spans="6:7" x14ac:dyDescent="0.25">
      <c r="F126" s="25" t="s">
        <v>7095</v>
      </c>
      <c r="G126" s="25">
        <v>167</v>
      </c>
    </row>
    <row r="127" spans="6:7" x14ac:dyDescent="0.25">
      <c r="F127" s="25" t="s">
        <v>7096</v>
      </c>
      <c r="G127" s="25">
        <v>79</v>
      </c>
    </row>
    <row r="128" spans="6:7" x14ac:dyDescent="0.25">
      <c r="F128" s="25" t="s">
        <v>7097</v>
      </c>
      <c r="G128" s="25">
        <v>226</v>
      </c>
    </row>
    <row r="129" spans="6:7" x14ac:dyDescent="0.25">
      <c r="F129" s="25" t="s">
        <v>7098</v>
      </c>
      <c r="G129" s="25">
        <v>134</v>
      </c>
    </row>
    <row r="130" spans="6:7" x14ac:dyDescent="0.25">
      <c r="F130" s="25" t="s">
        <v>7099</v>
      </c>
      <c r="G130" s="25">
        <v>137</v>
      </c>
    </row>
    <row r="131" spans="6:7" x14ac:dyDescent="0.25">
      <c r="F131" s="25" t="s">
        <v>7100</v>
      </c>
      <c r="G131" s="25">
        <v>135</v>
      </c>
    </row>
    <row r="132" spans="6:7" x14ac:dyDescent="0.25">
      <c r="F132" s="25" t="s">
        <v>7101</v>
      </c>
      <c r="G132" s="25">
        <v>214</v>
      </c>
    </row>
    <row r="133" spans="6:7" x14ac:dyDescent="0.25">
      <c r="F133" s="25" t="s">
        <v>7102</v>
      </c>
      <c r="G133" s="25">
        <v>105</v>
      </c>
    </row>
    <row r="134" spans="6:7" x14ac:dyDescent="0.25">
      <c r="F134" s="25" t="s">
        <v>7103</v>
      </c>
      <c r="G134" s="25">
        <v>12</v>
      </c>
    </row>
    <row r="135" spans="6:7" x14ac:dyDescent="0.25">
      <c r="F135" s="25" t="s">
        <v>7104</v>
      </c>
      <c r="G135" s="25">
        <v>41</v>
      </c>
    </row>
    <row r="136" spans="6:7" x14ac:dyDescent="0.25">
      <c r="F136" s="25" t="s">
        <v>7105</v>
      </c>
      <c r="G136" s="25">
        <v>47</v>
      </c>
    </row>
    <row r="137" spans="6:7" x14ac:dyDescent="0.25">
      <c r="F137" s="25" t="s">
        <v>7106</v>
      </c>
      <c r="G137" s="25">
        <v>143</v>
      </c>
    </row>
    <row r="138" spans="6:7" x14ac:dyDescent="0.25">
      <c r="F138" s="25" t="s">
        <v>7107</v>
      </c>
      <c r="G138" s="25">
        <v>13</v>
      </c>
    </row>
    <row r="139" spans="6:7" x14ac:dyDescent="0.25">
      <c r="F139" s="25" t="s">
        <v>7108</v>
      </c>
      <c r="G139" s="25">
        <v>102</v>
      </c>
    </row>
    <row r="140" spans="6:7" x14ac:dyDescent="0.25">
      <c r="F140" s="25" t="s">
        <v>7109</v>
      </c>
      <c r="G140" s="25">
        <v>196</v>
      </c>
    </row>
    <row r="141" spans="6:7" x14ac:dyDescent="0.25">
      <c r="F141" s="25" t="s">
        <v>7110</v>
      </c>
      <c r="G141" s="25">
        <v>241</v>
      </c>
    </row>
    <row r="142" spans="6:7" x14ac:dyDescent="0.25">
      <c r="F142" s="25" t="s">
        <v>7111</v>
      </c>
      <c r="G142" s="25">
        <v>183</v>
      </c>
    </row>
    <row r="143" spans="6:7" x14ac:dyDescent="0.25">
      <c r="F143" s="25" t="s">
        <v>7112</v>
      </c>
      <c r="G143" s="25">
        <v>74</v>
      </c>
    </row>
    <row r="144" spans="6:7" x14ac:dyDescent="0.25">
      <c r="F144" s="25" t="s">
        <v>7113</v>
      </c>
      <c r="G144" s="25">
        <v>78</v>
      </c>
    </row>
    <row r="145" spans="6:7" x14ac:dyDescent="0.25">
      <c r="F145" s="25" t="s">
        <v>7114</v>
      </c>
      <c r="G145" s="25">
        <v>223</v>
      </c>
    </row>
    <row r="146" spans="6:7" x14ac:dyDescent="0.25">
      <c r="F146" s="25" t="s">
        <v>7115</v>
      </c>
      <c r="G146" s="25">
        <v>62</v>
      </c>
    </row>
    <row r="147" spans="6:7" x14ac:dyDescent="0.25">
      <c r="F147" s="25" t="s">
        <v>7116</v>
      </c>
      <c r="G147" s="25">
        <v>24</v>
      </c>
    </row>
    <row r="148" spans="6:7" x14ac:dyDescent="0.25">
      <c r="F148" s="25" t="s">
        <v>7117</v>
      </c>
      <c r="G148" s="25">
        <v>125</v>
      </c>
    </row>
    <row r="149" spans="6:7" x14ac:dyDescent="0.25">
      <c r="F149" s="25" t="s">
        <v>7118</v>
      </c>
      <c r="G149" s="25">
        <v>178</v>
      </c>
    </row>
    <row r="150" spans="6:7" x14ac:dyDescent="0.25">
      <c r="F150" s="25" t="s">
        <v>7119</v>
      </c>
      <c r="G150" s="25">
        <v>185</v>
      </c>
    </row>
    <row r="151" spans="6:7" x14ac:dyDescent="0.25">
      <c r="F151" s="25" t="s">
        <v>7120</v>
      </c>
      <c r="G151" s="25">
        <v>200</v>
      </c>
    </row>
    <row r="152" spans="6:7" x14ac:dyDescent="0.25">
      <c r="F152" s="25" t="s">
        <v>7121</v>
      </c>
      <c r="G152" s="25">
        <v>249</v>
      </c>
    </row>
    <row r="153" spans="6:7" x14ac:dyDescent="0.25">
      <c r="F153" s="25" t="s">
        <v>7122</v>
      </c>
      <c r="G153" s="25">
        <v>56</v>
      </c>
    </row>
    <row r="154" spans="6:7" x14ac:dyDescent="0.25">
      <c r="F154" s="25" t="s">
        <v>7123</v>
      </c>
      <c r="G154" s="25">
        <v>90</v>
      </c>
    </row>
    <row r="155" spans="6:7" x14ac:dyDescent="0.25">
      <c r="F155" s="25" t="s">
        <v>7124</v>
      </c>
      <c r="G155" s="25">
        <v>91</v>
      </c>
    </row>
    <row r="156" spans="6:7" x14ac:dyDescent="0.25">
      <c r="F156" s="25" t="s">
        <v>7125</v>
      </c>
      <c r="G156" s="25">
        <v>10</v>
      </c>
    </row>
    <row r="157" spans="6:7" x14ac:dyDescent="0.25">
      <c r="F157" s="25" t="s">
        <v>7126</v>
      </c>
      <c r="G157" s="25">
        <v>34</v>
      </c>
    </row>
    <row r="158" spans="6:7" x14ac:dyDescent="0.25">
      <c r="F158" s="25" t="s">
        <v>7127</v>
      </c>
      <c r="G158" s="25">
        <v>81</v>
      </c>
    </row>
    <row r="159" spans="6:7" x14ac:dyDescent="0.25">
      <c r="F159" s="25" t="s">
        <v>7128</v>
      </c>
      <c r="G159" s="25">
        <v>128</v>
      </c>
    </row>
    <row r="160" spans="6:7" x14ac:dyDescent="0.25">
      <c r="F160" s="25" t="s">
        <v>7129</v>
      </c>
      <c r="G160" s="25">
        <v>230</v>
      </c>
    </row>
    <row r="161" spans="6:7" x14ac:dyDescent="0.25">
      <c r="F161" s="25" t="s">
        <v>7130</v>
      </c>
      <c r="G161" s="25">
        <v>29</v>
      </c>
    </row>
    <row r="162" spans="6:7" x14ac:dyDescent="0.25">
      <c r="F162" s="25" t="s">
        <v>7131</v>
      </c>
      <c r="G162" s="25">
        <v>129</v>
      </c>
    </row>
    <row r="163" spans="6:7" x14ac:dyDescent="0.25">
      <c r="F163" s="25" t="s">
        <v>7132</v>
      </c>
      <c r="G163" s="25">
        <v>108</v>
      </c>
    </row>
    <row r="164" spans="6:7" x14ac:dyDescent="0.25">
      <c r="F164" s="25" t="s">
        <v>7133</v>
      </c>
      <c r="G164" s="25">
        <v>45</v>
      </c>
    </row>
    <row r="165" spans="6:7" x14ac:dyDescent="0.25">
      <c r="F165" s="25" t="s">
        <v>7134</v>
      </c>
      <c r="G165" s="25">
        <v>71</v>
      </c>
    </row>
    <row r="166" spans="6:7" x14ac:dyDescent="0.25">
      <c r="F166" s="25" t="s">
        <v>7135</v>
      </c>
      <c r="G166" s="25">
        <v>227</v>
      </c>
    </row>
    <row r="167" spans="6:7" x14ac:dyDescent="0.25">
      <c r="F167" s="25" t="s">
        <v>7136</v>
      </c>
      <c r="G167" s="25">
        <v>35</v>
      </c>
    </row>
    <row r="168" spans="6:7" x14ac:dyDescent="0.25">
      <c r="F168" s="25" t="s">
        <v>7137</v>
      </c>
      <c r="G168" s="25">
        <v>132</v>
      </c>
    </row>
    <row r="169" spans="6:7" x14ac:dyDescent="0.25">
      <c r="F169" s="25" t="s">
        <v>7138</v>
      </c>
      <c r="G169" s="25">
        <v>139</v>
      </c>
    </row>
    <row r="170" spans="6:7" x14ac:dyDescent="0.25">
      <c r="F170" s="25" t="s">
        <v>7139</v>
      </c>
      <c r="G170" s="25">
        <v>203</v>
      </c>
    </row>
    <row r="171" spans="6:7" x14ac:dyDescent="0.25">
      <c r="F171" s="25" t="s">
        <v>7140</v>
      </c>
      <c r="G171" s="25">
        <v>208</v>
      </c>
    </row>
    <row r="172" spans="6:7" x14ac:dyDescent="0.25">
      <c r="F172" s="25" t="s">
        <v>7141</v>
      </c>
      <c r="G172" s="25">
        <v>259</v>
      </c>
    </row>
    <row r="173" spans="6:7" x14ac:dyDescent="0.25">
      <c r="F173" s="25" t="s">
        <v>7142</v>
      </c>
      <c r="G173" s="25">
        <v>253</v>
      </c>
    </row>
    <row r="174" spans="6:7" x14ac:dyDescent="0.25">
      <c r="F174" s="25" t="s">
        <v>7143</v>
      </c>
      <c r="G174" s="25">
        <v>22</v>
      </c>
    </row>
    <row r="175" spans="6:7" x14ac:dyDescent="0.25">
      <c r="F175" s="25" t="s">
        <v>7144</v>
      </c>
      <c r="G175" s="25">
        <v>25</v>
      </c>
    </row>
    <row r="176" spans="6:7" x14ac:dyDescent="0.25">
      <c r="F176" s="25" t="s">
        <v>7145</v>
      </c>
      <c r="G176" s="25">
        <v>38</v>
      </c>
    </row>
    <row r="177" spans="6:7" x14ac:dyDescent="0.25">
      <c r="F177" s="25" t="s">
        <v>7146</v>
      </c>
      <c r="G177" s="25">
        <v>27</v>
      </c>
    </row>
    <row r="178" spans="6:7" x14ac:dyDescent="0.25">
      <c r="F178" s="25" t="s">
        <v>7147</v>
      </c>
      <c r="G178" s="25">
        <v>33</v>
      </c>
    </row>
    <row r="179" spans="6:7" x14ac:dyDescent="0.25">
      <c r="F179" s="25" t="s">
        <v>7148</v>
      </c>
      <c r="G179" s="25">
        <v>53</v>
      </c>
    </row>
    <row r="180" spans="6:7" x14ac:dyDescent="0.25">
      <c r="F180" s="25" t="s">
        <v>7149</v>
      </c>
      <c r="G180" s="25">
        <v>95</v>
      </c>
    </row>
    <row r="181" spans="6:7" x14ac:dyDescent="0.25">
      <c r="F181" s="25" t="s">
        <v>7150</v>
      </c>
      <c r="G181" s="25">
        <v>120</v>
      </c>
    </row>
    <row r="182" spans="6:7" x14ac:dyDescent="0.25">
      <c r="F182" s="25" t="s">
        <v>7151</v>
      </c>
      <c r="G182" s="25">
        <v>212</v>
      </c>
    </row>
    <row r="183" spans="6:7" x14ac:dyDescent="0.25">
      <c r="F183" s="25" t="s">
        <v>7152</v>
      </c>
      <c r="G183" s="25">
        <v>140</v>
      </c>
    </row>
    <row r="184" spans="6:7" x14ac:dyDescent="0.25">
      <c r="F184" s="25" t="s">
        <v>7153</v>
      </c>
      <c r="G184" s="25">
        <v>262</v>
      </c>
    </row>
    <row r="185" spans="6:7" x14ac:dyDescent="0.25">
      <c r="F185" s="25" t="s">
        <v>7154</v>
      </c>
      <c r="G185" s="25">
        <v>48</v>
      </c>
    </row>
    <row r="186" spans="6:7" x14ac:dyDescent="0.25">
      <c r="F186" s="25" t="s">
        <v>7155</v>
      </c>
      <c r="G186" s="25">
        <v>184</v>
      </c>
    </row>
    <row r="187" spans="6:7" x14ac:dyDescent="0.25">
      <c r="F187" s="25" t="s">
        <v>7156</v>
      </c>
      <c r="G187" s="25">
        <v>159</v>
      </c>
    </row>
    <row r="188" spans="6:7" x14ac:dyDescent="0.25">
      <c r="F188" s="25" t="s">
        <v>7157</v>
      </c>
      <c r="G188" s="25">
        <v>96</v>
      </c>
    </row>
    <row r="189" spans="6:7" x14ac:dyDescent="0.25">
      <c r="F189" s="25" t="s">
        <v>7158</v>
      </c>
      <c r="G189" s="25">
        <v>42</v>
      </c>
    </row>
    <row r="190" spans="6:7" x14ac:dyDescent="0.25">
      <c r="F190" s="25" t="s">
        <v>7159</v>
      </c>
      <c r="G190" s="25">
        <v>205</v>
      </c>
    </row>
    <row r="191" spans="6:7" x14ac:dyDescent="0.25">
      <c r="F191" s="25" t="s">
        <v>7160</v>
      </c>
      <c r="G191" s="25">
        <v>216</v>
      </c>
    </row>
    <row r="192" spans="6:7" x14ac:dyDescent="0.25">
      <c r="F192" s="25" t="s">
        <v>7161</v>
      </c>
      <c r="G192" s="25">
        <v>165</v>
      </c>
    </row>
    <row r="193" spans="6:7" x14ac:dyDescent="0.25">
      <c r="F193" s="25" t="s">
        <v>7162</v>
      </c>
      <c r="G193" s="25">
        <v>75</v>
      </c>
    </row>
    <row r="194" spans="6:7" x14ac:dyDescent="0.25">
      <c r="F194" s="25" t="s">
        <v>7163</v>
      </c>
      <c r="G194" s="25">
        <v>166</v>
      </c>
    </row>
    <row r="195" spans="6:7" x14ac:dyDescent="0.25">
      <c r="F195" s="25" t="s">
        <v>7164</v>
      </c>
      <c r="G195" s="25">
        <v>177</v>
      </c>
    </row>
    <row r="196" spans="6:7" x14ac:dyDescent="0.25">
      <c r="F196" s="25" t="s">
        <v>7165</v>
      </c>
      <c r="G196" s="25">
        <v>76</v>
      </c>
    </row>
    <row r="197" spans="6:7" x14ac:dyDescent="0.25">
      <c r="F197" s="25" t="s">
        <v>7166</v>
      </c>
      <c r="G197" s="25">
        <v>89</v>
      </c>
    </row>
    <row r="198" spans="6:7" x14ac:dyDescent="0.25">
      <c r="F198" s="25" t="s">
        <v>7167</v>
      </c>
      <c r="G198" s="25">
        <v>103</v>
      </c>
    </row>
    <row r="199" spans="6:7" x14ac:dyDescent="0.25">
      <c r="F199" s="25" t="s">
        <v>7168</v>
      </c>
      <c r="G199" s="25">
        <v>114</v>
      </c>
    </row>
    <row r="200" spans="6:7" x14ac:dyDescent="0.25">
      <c r="F200" s="25" t="s">
        <v>7169</v>
      </c>
      <c r="G200" s="25">
        <v>127</v>
      </c>
    </row>
    <row r="201" spans="6:7" x14ac:dyDescent="0.25">
      <c r="F201" s="25" t="s">
        <v>7170</v>
      </c>
      <c r="G201" s="25">
        <v>138</v>
      </c>
    </row>
    <row r="202" spans="6:7" x14ac:dyDescent="0.25">
      <c r="F202" s="25" t="s">
        <v>7171</v>
      </c>
      <c r="G202" s="25">
        <v>147</v>
      </c>
    </row>
    <row r="203" spans="6:7" x14ac:dyDescent="0.25">
      <c r="F203" s="25" t="s">
        <v>7172</v>
      </c>
      <c r="G203" s="25">
        <v>229</v>
      </c>
    </row>
    <row r="204" spans="6:7" x14ac:dyDescent="0.25">
      <c r="F204" s="25" t="s">
        <v>7173</v>
      </c>
      <c r="G204" s="25">
        <v>246</v>
      </c>
    </row>
    <row r="205" spans="6:7" x14ac:dyDescent="0.25">
      <c r="F205" s="25" t="s">
        <v>7174</v>
      </c>
      <c r="G205" s="25">
        <v>174</v>
      </c>
    </row>
    <row r="206" spans="6:7" x14ac:dyDescent="0.25">
      <c r="F206" s="25" t="s">
        <v>7175</v>
      </c>
      <c r="G206" s="25">
        <v>160</v>
      </c>
    </row>
    <row r="207" spans="6:7" x14ac:dyDescent="0.25">
      <c r="F207" s="25" t="s">
        <v>7176</v>
      </c>
      <c r="G207" s="25">
        <v>181</v>
      </c>
    </row>
    <row r="208" spans="6:7" x14ac:dyDescent="0.25">
      <c r="F208" s="25" t="s">
        <v>7177</v>
      </c>
      <c r="G208" s="25">
        <v>115</v>
      </c>
    </row>
    <row r="209" spans="6:7" x14ac:dyDescent="0.25">
      <c r="F209" s="25" t="s">
        <v>7178</v>
      </c>
      <c r="G209" s="25">
        <v>224</v>
      </c>
    </row>
    <row r="210" spans="6:7" x14ac:dyDescent="0.25">
      <c r="F210" s="25" t="s">
        <v>7179</v>
      </c>
      <c r="G210" s="25">
        <v>11</v>
      </c>
    </row>
    <row r="211" spans="6:7" x14ac:dyDescent="0.25">
      <c r="F211" s="25" t="s">
        <v>7180</v>
      </c>
      <c r="G211" s="25">
        <v>17</v>
      </c>
    </row>
    <row r="212" spans="6:7" x14ac:dyDescent="0.25">
      <c r="F212" s="25" t="s">
        <v>7181</v>
      </c>
      <c r="G212" s="25">
        <v>77</v>
      </c>
    </row>
    <row r="213" spans="6:7" x14ac:dyDescent="0.25">
      <c r="F213" s="25" t="s">
        <v>7182</v>
      </c>
      <c r="G213" s="25">
        <v>99</v>
      </c>
    </row>
    <row r="214" spans="6:7" x14ac:dyDescent="0.25">
      <c r="F214" s="25" t="s">
        <v>7183</v>
      </c>
      <c r="G214" s="25">
        <v>161</v>
      </c>
    </row>
    <row r="215" spans="6:7" x14ac:dyDescent="0.25">
      <c r="F215" s="25" t="s">
        <v>7184</v>
      </c>
      <c r="G215" s="25">
        <v>157</v>
      </c>
    </row>
    <row r="216" spans="6:7" x14ac:dyDescent="0.25">
      <c r="F216" s="25" t="s">
        <v>7185</v>
      </c>
      <c r="G216" s="25">
        <v>84</v>
      </c>
    </row>
    <row r="217" spans="6:7" x14ac:dyDescent="0.25">
      <c r="F217" s="25" t="s">
        <v>7186</v>
      </c>
      <c r="G217" s="25">
        <v>86</v>
      </c>
    </row>
    <row r="218" spans="6:7" x14ac:dyDescent="0.25">
      <c r="F218" s="25" t="s">
        <v>7187</v>
      </c>
      <c r="G218" s="25">
        <v>231</v>
      </c>
    </row>
    <row r="219" spans="6:7" x14ac:dyDescent="0.25">
      <c r="F219" s="25" t="s">
        <v>7188</v>
      </c>
      <c r="G219" s="25">
        <v>255</v>
      </c>
    </row>
    <row r="220" spans="6:7" x14ac:dyDescent="0.25">
      <c r="F220" s="25" t="s">
        <v>7189</v>
      </c>
      <c r="G220" s="25">
        <v>131</v>
      </c>
    </row>
    <row r="221" spans="6:7" x14ac:dyDescent="0.25">
      <c r="F221" s="25" t="s">
        <v>7190</v>
      </c>
      <c r="G221" s="25">
        <v>175</v>
      </c>
    </row>
    <row r="222" spans="6:7" x14ac:dyDescent="0.25">
      <c r="F222" s="25" t="s">
        <v>7191</v>
      </c>
      <c r="G222" s="25">
        <v>110</v>
      </c>
    </row>
    <row r="223" spans="6:7" x14ac:dyDescent="0.25">
      <c r="F223" s="25" t="s">
        <v>7192</v>
      </c>
      <c r="G223" s="25">
        <v>248</v>
      </c>
    </row>
    <row r="224" spans="6:7" x14ac:dyDescent="0.25">
      <c r="F224" s="25" t="s">
        <v>7193</v>
      </c>
      <c r="G224" s="25">
        <v>250</v>
      </c>
    </row>
    <row r="225" spans="6:7" x14ac:dyDescent="0.25">
      <c r="F225" s="25" t="s">
        <v>7194</v>
      </c>
      <c r="G225" s="25">
        <v>252</v>
      </c>
    </row>
    <row r="226" spans="6:7" x14ac:dyDescent="0.25">
      <c r="F226" s="25" t="s">
        <v>7195</v>
      </c>
      <c r="G226" s="25">
        <v>54</v>
      </c>
    </row>
    <row r="227" spans="6:7" x14ac:dyDescent="0.25">
      <c r="F227" s="25" t="s">
        <v>7196</v>
      </c>
      <c r="G227" s="25">
        <v>256</v>
      </c>
    </row>
    <row r="228" spans="6:7" x14ac:dyDescent="0.25">
      <c r="F228" s="25" t="s">
        <v>7197</v>
      </c>
      <c r="G228" s="25">
        <v>163</v>
      </c>
    </row>
    <row r="229" spans="6:7" x14ac:dyDescent="0.25">
      <c r="F229" s="25" t="s">
        <v>7198</v>
      </c>
      <c r="G229" s="25">
        <v>264</v>
      </c>
    </row>
    <row r="230" spans="6:7" x14ac:dyDescent="0.25">
      <c r="F230" s="25" t="s">
        <v>7199</v>
      </c>
      <c r="G230" s="25">
        <v>217</v>
      </c>
    </row>
    <row r="231" spans="6:7" x14ac:dyDescent="0.25">
      <c r="F231" s="25" t="s">
        <v>7200</v>
      </c>
      <c r="G231" s="25">
        <v>168</v>
      </c>
    </row>
    <row r="232" spans="6:7" x14ac:dyDescent="0.25">
      <c r="F232" s="25" t="s">
        <v>7201</v>
      </c>
      <c r="G232" s="25">
        <v>164</v>
      </c>
    </row>
    <row r="233" spans="6:7" x14ac:dyDescent="0.25">
      <c r="F233" s="25" t="s">
        <v>7202</v>
      </c>
      <c r="G233" s="25">
        <v>257</v>
      </c>
    </row>
    <row r="234" spans="6:7" x14ac:dyDescent="0.25">
      <c r="F234" s="25" t="s">
        <v>7203</v>
      </c>
      <c r="G234" s="25">
        <v>51</v>
      </c>
    </row>
    <row r="235" spans="6:7" x14ac:dyDescent="0.25">
      <c r="F235" s="25" t="s">
        <v>7204</v>
      </c>
      <c r="G235" s="25">
        <v>109</v>
      </c>
    </row>
    <row r="236" spans="6:7" x14ac:dyDescent="0.25">
      <c r="F236" s="25" t="s">
        <v>7205</v>
      </c>
      <c r="G236" s="25">
        <v>211</v>
      </c>
    </row>
    <row r="237" spans="6:7" x14ac:dyDescent="0.25">
      <c r="F237" s="25" t="s">
        <v>7206</v>
      </c>
      <c r="G237" s="25">
        <v>197</v>
      </c>
    </row>
    <row r="238" spans="6:7" x14ac:dyDescent="0.25">
      <c r="F238" s="25" t="s">
        <v>7207</v>
      </c>
      <c r="G238" s="25">
        <v>221</v>
      </c>
    </row>
    <row r="239" spans="6:7" x14ac:dyDescent="0.25">
      <c r="F239" s="25" t="s">
        <v>7208</v>
      </c>
      <c r="G239" s="25">
        <v>210</v>
      </c>
    </row>
    <row r="240" spans="6:7" x14ac:dyDescent="0.25">
      <c r="F240" s="25" t="s">
        <v>7209</v>
      </c>
      <c r="G240" s="25">
        <v>55</v>
      </c>
    </row>
    <row r="241" spans="6:7" x14ac:dyDescent="0.25">
      <c r="F241" s="25" t="s">
        <v>7210</v>
      </c>
      <c r="G241" s="25">
        <v>67</v>
      </c>
    </row>
    <row r="242" spans="6:7" x14ac:dyDescent="0.25">
      <c r="F242" s="25" t="s">
        <v>7211</v>
      </c>
      <c r="G242" s="25">
        <v>87</v>
      </c>
    </row>
    <row r="243" spans="6:7" x14ac:dyDescent="0.25">
      <c r="F243" s="25" t="s">
        <v>7212</v>
      </c>
      <c r="G243" s="25">
        <v>72</v>
      </c>
    </row>
    <row r="244" spans="6:7" x14ac:dyDescent="0.25">
      <c r="F244" s="25" t="s">
        <v>7213</v>
      </c>
      <c r="G244" s="25">
        <v>118</v>
      </c>
    </row>
    <row r="245" spans="6:7" x14ac:dyDescent="0.25">
      <c r="F245" s="25" t="s">
        <v>7214</v>
      </c>
      <c r="G245" s="25">
        <v>155</v>
      </c>
    </row>
    <row r="246" spans="6:7" x14ac:dyDescent="0.25">
      <c r="F246" s="25" t="s">
        <v>7215</v>
      </c>
      <c r="G246" s="25">
        <v>158</v>
      </c>
    </row>
    <row r="247" spans="6:7" x14ac:dyDescent="0.25">
      <c r="F247" s="25" t="s">
        <v>7216</v>
      </c>
      <c r="G247" s="25">
        <v>162</v>
      </c>
    </row>
    <row r="248" spans="6:7" x14ac:dyDescent="0.25">
      <c r="F248" s="25" t="s">
        <v>7217</v>
      </c>
      <c r="G248" s="25">
        <v>182</v>
      </c>
    </row>
    <row r="249" spans="6:7" x14ac:dyDescent="0.25">
      <c r="F249" s="25" t="s">
        <v>7218</v>
      </c>
      <c r="G249" s="25">
        <v>8</v>
      </c>
    </row>
    <row r="250" spans="6:7" x14ac:dyDescent="0.25">
      <c r="F250" s="25" t="s">
        <v>7219</v>
      </c>
      <c r="G250" s="25">
        <v>50</v>
      </c>
    </row>
    <row r="251" spans="6:7" x14ac:dyDescent="0.25">
      <c r="F251" s="25" t="s">
        <v>7220</v>
      </c>
      <c r="G251" s="25">
        <v>44</v>
      </c>
    </row>
    <row r="252" spans="6:7" x14ac:dyDescent="0.25">
      <c r="F252" s="25" t="s">
        <v>7221</v>
      </c>
      <c r="G252" s="25">
        <v>70</v>
      </c>
    </row>
    <row r="253" spans="6:7" x14ac:dyDescent="0.25">
      <c r="F253" s="25" t="s">
        <v>7222</v>
      </c>
      <c r="G253" s="25">
        <v>21</v>
      </c>
    </row>
    <row r="254" spans="6:7" x14ac:dyDescent="0.25">
      <c r="F254" s="25" t="s">
        <v>7223</v>
      </c>
      <c r="G254" s="25">
        <v>94</v>
      </c>
    </row>
    <row r="255" spans="6:7" x14ac:dyDescent="0.25">
      <c r="F255" s="25" t="s">
        <v>7224</v>
      </c>
      <c r="G255" s="25">
        <v>242</v>
      </c>
    </row>
    <row r="256" spans="6:7" x14ac:dyDescent="0.25">
      <c r="F256" s="25" t="s">
        <v>7225</v>
      </c>
      <c r="G256" s="25">
        <v>220</v>
      </c>
    </row>
    <row r="257" spans="6:7" x14ac:dyDescent="0.25">
      <c r="F257" s="25" t="s">
        <v>7226</v>
      </c>
      <c r="G257" s="25">
        <v>61</v>
      </c>
    </row>
    <row r="258" spans="6:7" x14ac:dyDescent="0.25">
      <c r="F258" s="25" t="s">
        <v>7227</v>
      </c>
      <c r="G258" s="25">
        <v>80</v>
      </c>
    </row>
    <row r="259" spans="6:7" x14ac:dyDescent="0.25">
      <c r="F259" s="25" t="s">
        <v>7228</v>
      </c>
      <c r="G259" s="25">
        <v>180</v>
      </c>
    </row>
    <row r="260" spans="6:7" x14ac:dyDescent="0.25">
      <c r="F260" s="25" t="s">
        <v>7229</v>
      </c>
      <c r="G260" s="25">
        <v>98</v>
      </c>
    </row>
    <row r="261" spans="6:7" x14ac:dyDescent="0.25">
      <c r="F261" s="25" t="s">
        <v>7230</v>
      </c>
      <c r="G261" s="25">
        <v>186</v>
      </c>
    </row>
    <row r="262" spans="6:7" x14ac:dyDescent="0.25">
      <c r="F262" s="25" t="s">
        <v>7231</v>
      </c>
      <c r="G262" s="25">
        <v>225</v>
      </c>
    </row>
    <row r="263" spans="6:7" x14ac:dyDescent="0.25">
      <c r="F263" s="25" t="s">
        <v>7232</v>
      </c>
      <c r="G263" s="25">
        <v>136</v>
      </c>
    </row>
    <row r="264" spans="6:7" x14ac:dyDescent="0.25">
      <c r="F264" s="25" t="s">
        <v>7233</v>
      </c>
      <c r="G264" s="25">
        <v>66</v>
      </c>
    </row>
    <row r="265" spans="6:7" x14ac:dyDescent="0.25">
      <c r="F265" s="25" t="s">
        <v>7234</v>
      </c>
      <c r="G265" s="25">
        <v>190</v>
      </c>
    </row>
    <row r="266" spans="6:7" x14ac:dyDescent="0.25">
      <c r="F266" s="25" t="s">
        <v>7235</v>
      </c>
      <c r="G266" s="25">
        <v>173</v>
      </c>
    </row>
    <row r="267" spans="6:7" x14ac:dyDescent="0.25">
      <c r="F267" s="266" t="s">
        <v>7236</v>
      </c>
      <c r="G267" s="25"/>
    </row>
    <row r="268" spans="6:7" x14ac:dyDescent="0.25">
      <c r="F268" s="266" t="s">
        <v>7237</v>
      </c>
      <c r="G268" s="25"/>
    </row>
    <row r="269" spans="6:7" ht="15.75" thickBot="1" x14ac:dyDescent="0.3">
      <c r="F269" s="267" t="s">
        <v>7238</v>
      </c>
      <c r="G269" s="26"/>
    </row>
  </sheetData>
  <sortState xmlns:xlrd2="http://schemas.microsoft.com/office/spreadsheetml/2017/richdata2" ref="F4:G266">
    <sortCondition ref="F4:F266"/>
  </sortState>
  <customSheetViews>
    <customSheetView guid="{8D44BE30-DC19-4B79-BB1D-21CA6698F766}" state="hidden">
      <selection activeCell="C14" sqref="C14"/>
      <pageMargins left="0" right="0" top="0" bottom="0" header="0" footer="0"/>
      <pageSetup paperSize="9" orientation="portrait" horizontalDpi="0" verticalDpi="0" r:id="rId1"/>
    </customSheetView>
    <customSheetView guid="{CBA018AE-2C22-41C1-8163-7BE71552DB08}" state="hidden">
      <selection activeCell="C14" sqref="C14"/>
      <pageMargins left="0" right="0" top="0" bottom="0" header="0" footer="0"/>
      <pageSetup paperSize="9" orientation="portrait" horizontalDpi="0" verticalDpi="0" r:id="rId2"/>
    </customSheetView>
  </customSheetViews>
  <pageMargins left="0.7" right="0.7" top="0.75" bottom="0.75" header="0.3" footer="0.3"/>
  <pageSetup paperSize="9" orientation="portrait" verticalDpi="0"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B2:K47"/>
  <sheetViews>
    <sheetView workbookViewId="0">
      <selection activeCell="C14" sqref="C14"/>
    </sheetView>
  </sheetViews>
  <sheetFormatPr defaultColWidth="9.28515625" defaultRowHeight="18.75" x14ac:dyDescent="0.3"/>
  <cols>
    <col min="1" max="1" width="4.28515625" style="7" customWidth="1"/>
    <col min="2" max="2" width="8.5703125" style="7" customWidth="1"/>
    <col min="3" max="3" width="35.28515625" style="7" customWidth="1"/>
    <col min="4" max="4" width="20.5703125" style="7" customWidth="1"/>
    <col min="5" max="5" width="16.5703125" style="7" bestFit="1" customWidth="1"/>
    <col min="6" max="6" width="4.28515625" style="7" customWidth="1"/>
    <col min="7" max="8" width="18.7109375" style="7" customWidth="1"/>
    <col min="9" max="9" width="50.42578125" style="7" bestFit="1" customWidth="1"/>
    <col min="10" max="10" width="15.28515625" style="7" customWidth="1"/>
    <col min="11" max="11" width="18.7109375" style="7" bestFit="1" customWidth="1"/>
    <col min="12" max="28" width="2.7109375" style="7" customWidth="1"/>
    <col min="29" max="16384" width="9.28515625" style="7"/>
  </cols>
  <sheetData>
    <row r="2" spans="2:11" s="6" customFormat="1" ht="30.75" thickBot="1" x14ac:dyDescent="0.35">
      <c r="B2" s="50">
        <f>COUNTA(Tracker!C4:C4979)</f>
        <v>2017</v>
      </c>
      <c r="C2" s="51" t="s">
        <v>7239</v>
      </c>
      <c r="D2" s="1033" t="s">
        <v>7240</v>
      </c>
      <c r="E2" s="1034"/>
      <c r="F2" s="7"/>
      <c r="G2" s="21"/>
      <c r="H2" s="70" t="s">
        <v>6822</v>
      </c>
      <c r="I2" s="70" t="s">
        <v>6823</v>
      </c>
      <c r="J2" s="71" t="s">
        <v>7241</v>
      </c>
      <c r="K2" s="72" t="s">
        <v>7242</v>
      </c>
    </row>
    <row r="3" spans="2:11" s="6" customFormat="1" x14ac:dyDescent="0.3">
      <c r="B3" s="5">
        <f>COUNTIF(Tracker!$E$4:$E$4987,$C3)</f>
        <v>1388</v>
      </c>
      <c r="C3" s="41" t="str">
        <f>List!B4</f>
        <v>COMMENCEMENT PENDING</v>
      </c>
      <c r="D3" s="191"/>
      <c r="E3" s="192"/>
      <c r="F3" s="7"/>
      <c r="G3" s="76" t="s">
        <v>6824</v>
      </c>
      <c r="H3" s="39">
        <f>'Summary Report'!B7</f>
        <v>45456</v>
      </c>
      <c r="I3" s="39">
        <f>'Summary Report'!C7</f>
        <v>45869</v>
      </c>
      <c r="J3" s="16">
        <f>(I3-H3)/7*5</f>
        <v>295</v>
      </c>
      <c r="K3" s="73">
        <f>'Summary Report'!B22/J3</f>
        <v>6.8067796610169493</v>
      </c>
    </row>
    <row r="4" spans="2:11" s="6" customFormat="1" x14ac:dyDescent="0.3">
      <c r="B4" s="5">
        <f>COUNTIF(Tracker!$E$4:$E$4987,$C4)</f>
        <v>2</v>
      </c>
      <c r="C4" s="41" t="str">
        <f>List!B5</f>
        <v>ON HOLD</v>
      </c>
      <c r="D4" s="53"/>
      <c r="E4" s="14"/>
      <c r="F4" s="7"/>
      <c r="G4" s="76" t="s">
        <v>6825</v>
      </c>
      <c r="H4" s="1"/>
      <c r="I4" s="22">
        <f ca="1">J4/J3</f>
        <v>8.4745762711864403E-2</v>
      </c>
      <c r="J4" s="16">
        <f ca="1">('Summary Report'!D4-H3)/7*5</f>
        <v>25</v>
      </c>
      <c r="K4" s="74"/>
    </row>
    <row r="5" spans="2:11" s="6" customFormat="1" x14ac:dyDescent="0.3">
      <c r="B5" s="5">
        <f>COUNTIF(Tracker!$E$4:$E$4987,$C5)</f>
        <v>108</v>
      </c>
      <c r="C5" s="41" t="str">
        <f>List!B6</f>
        <v>SURVEY BOOKED</v>
      </c>
      <c r="D5" s="54" t="s">
        <v>159</v>
      </c>
      <c r="E5" s="15">
        <f>SUM(Tracker!AD$4:AD$4986)</f>
        <v>2590</v>
      </c>
      <c r="F5" s="7"/>
      <c r="G5" s="76"/>
      <c r="H5" s="1"/>
      <c r="I5" s="22"/>
      <c r="J5" s="7"/>
      <c r="K5" s="75"/>
    </row>
    <row r="6" spans="2:11" s="6" customFormat="1" x14ac:dyDescent="0.3">
      <c r="B6" s="5">
        <f>COUNTIF(Tracker!$E$4:$E$4987,$C6)</f>
        <v>0</v>
      </c>
      <c r="C6" s="41" t="str">
        <f>List!B7</f>
        <v>SCOPE SURVEY</v>
      </c>
      <c r="D6" s="54" t="s">
        <v>160</v>
      </c>
      <c r="E6" s="15">
        <f>SUM(Tracker!AE$4:AE$4986)</f>
        <v>1</v>
      </c>
      <c r="F6" s="7"/>
      <c r="G6" s="76" t="s">
        <v>6828</v>
      </c>
      <c r="H6" s="3" t="s">
        <v>7243</v>
      </c>
      <c r="I6" s="3" t="s">
        <v>7244</v>
      </c>
      <c r="J6" s="7"/>
      <c r="K6" s="64"/>
    </row>
    <row r="7" spans="2:11" s="6" customFormat="1" x14ac:dyDescent="0.3">
      <c r="B7" s="5">
        <f>COUNTIF(Tracker!$E$4:$E$4987,$C7)</f>
        <v>173</v>
      </c>
      <c r="C7" s="41" t="str">
        <f>List!B8</f>
        <v>SURVEY RECEIVED</v>
      </c>
      <c r="D7" s="54" t="s">
        <v>161</v>
      </c>
      <c r="E7" s="15">
        <f>SUM(Tracker!AF$4:AF$4986)</f>
        <v>0</v>
      </c>
      <c r="F7" s="7"/>
      <c r="G7" s="63"/>
      <c r="H7" s="18">
        <f ca="1">J4*K3</f>
        <v>170.16949152542372</v>
      </c>
      <c r="I7" s="69">
        <f>'Summary Report'!B34</f>
        <v>0</v>
      </c>
      <c r="J7" s="65">
        <f ca="1">I7/H7</f>
        <v>0</v>
      </c>
      <c r="K7" s="64"/>
    </row>
    <row r="8" spans="2:11" s="6" customFormat="1" x14ac:dyDescent="0.3">
      <c r="B8" s="5">
        <f>COUNTIF(Tracker!$E$4:$E$4987,$C8)</f>
        <v>75</v>
      </c>
      <c r="C8" s="41" t="str">
        <f>List!B9</f>
        <v>PM TO CLEANSE</v>
      </c>
      <c r="D8" s="54" t="s">
        <v>162</v>
      </c>
      <c r="E8" s="15">
        <f>SUM(Tracker!AG$4:AG$4986)</f>
        <v>0</v>
      </c>
      <c r="F8" s="7"/>
      <c r="G8" s="63"/>
      <c r="H8" s="18"/>
      <c r="I8" s="69"/>
      <c r="J8" s="65"/>
      <c r="K8" s="64"/>
    </row>
    <row r="9" spans="2:11" s="6" customFormat="1" ht="19.5" thickBot="1" x14ac:dyDescent="0.35">
      <c r="B9" s="5">
        <f>COUNTIF(Tracker!$E$4:$E$4987,$C9)</f>
        <v>0</v>
      </c>
      <c r="C9" s="41" t="str">
        <f>List!B10</f>
        <v>Survey In Vision, PM to cleanse</v>
      </c>
      <c r="D9" s="54" t="s">
        <v>163</v>
      </c>
      <c r="E9" s="15">
        <f>SUM(Tracker!AH$4:AH$4986)</f>
        <v>0</v>
      </c>
      <c r="F9" s="7"/>
      <c r="G9" s="66"/>
      <c r="H9" s="67"/>
      <c r="I9" s="67"/>
      <c r="J9" s="67"/>
      <c r="K9" s="68"/>
    </row>
    <row r="10" spans="2:11" s="6" customFormat="1" ht="19.5" thickBot="1" x14ac:dyDescent="0.35">
      <c r="B10" s="5">
        <f>COUNTIF(Tracker!$E$4:$E$4987,$C10)</f>
        <v>0</v>
      </c>
      <c r="C10" s="41" t="str">
        <f>List!B11</f>
        <v>CLEANSED</v>
      </c>
      <c r="D10" s="54" t="s">
        <v>164</v>
      </c>
      <c r="E10" s="15">
        <f>SUM(Tracker!AI$4:AI$4986)</f>
        <v>0</v>
      </c>
      <c r="F10" s="7"/>
      <c r="G10" s="7"/>
      <c r="H10" s="7"/>
      <c r="I10" s="7"/>
      <c r="J10" s="7"/>
      <c r="K10" s="7"/>
    </row>
    <row r="11" spans="2:11" s="6" customFormat="1" x14ac:dyDescent="0.3">
      <c r="B11" s="5">
        <f>COUNTIF(Tracker!$E$4:$E$4987,$C11)</f>
        <v>123</v>
      </c>
      <c r="C11" s="41" t="str">
        <f>List!B12</f>
        <v>SENT FOR PRICING</v>
      </c>
      <c r="D11" s="54" t="s">
        <v>165</v>
      </c>
      <c r="E11" s="15">
        <f>SUM(Tracker!AJ$4:AJ$4986)</f>
        <v>48</v>
      </c>
      <c r="F11" s="7"/>
      <c r="G11" s="171" t="s">
        <v>7245</v>
      </c>
      <c r="H11" s="172"/>
      <c r="I11" s="172"/>
      <c r="J11" s="165"/>
      <c r="K11" s="166"/>
    </row>
    <row r="12" spans="2:11" s="6" customFormat="1" x14ac:dyDescent="0.3">
      <c r="B12" s="5">
        <f>COUNTIF(Tracker!$E$4:$E$4987,$C12)</f>
        <v>2</v>
      </c>
      <c r="C12" s="41" t="str">
        <f>List!B13</f>
        <v>PRICED</v>
      </c>
      <c r="D12" s="54" t="s">
        <v>166</v>
      </c>
      <c r="E12" s="15">
        <f>SUM(Tracker!AK$4:AK$4986)</f>
        <v>41</v>
      </c>
      <c r="F12" s="7"/>
      <c r="G12" s="167" t="s">
        <v>7246</v>
      </c>
      <c r="H12" s="7"/>
      <c r="I12" s="7"/>
      <c r="J12" s="7"/>
      <c r="K12" s="64"/>
    </row>
    <row r="13" spans="2:11" s="6" customFormat="1" x14ac:dyDescent="0.3">
      <c r="B13" s="5">
        <f>COUNTIF(Tracker!$E$4:$E$4987,$C13)</f>
        <v>81</v>
      </c>
      <c r="C13" s="41" t="str">
        <f>List!B14</f>
        <v>AWAIT CLIENT APPROVAL</v>
      </c>
      <c r="D13" s="54" t="s">
        <v>167</v>
      </c>
      <c r="E13" s="15">
        <f>SUM(Tracker!AL$4:AL$4986)</f>
        <v>0</v>
      </c>
      <c r="F13" s="7"/>
      <c r="G13" s="167" t="s">
        <v>7247</v>
      </c>
      <c r="H13" s="7"/>
      <c r="I13" s="7"/>
      <c r="J13" s="7"/>
      <c r="K13" s="64"/>
    </row>
    <row r="14" spans="2:11" s="6" customFormat="1" x14ac:dyDescent="0.3">
      <c r="B14" s="5">
        <f>COUNTIF(Tracker!$E$4:$E$4987,$C14)</f>
        <v>12</v>
      </c>
      <c r="C14" s="41" t="str">
        <f>List!B15</f>
        <v>CALLED OFF</v>
      </c>
      <c r="D14" s="54" t="s">
        <v>168</v>
      </c>
      <c r="E14" s="15">
        <f>SUM(Tracker!AM$4:AM$4986)</f>
        <v>7</v>
      </c>
      <c r="F14" s="7"/>
      <c r="G14" s="168" t="s">
        <v>7248</v>
      </c>
      <c r="H14" s="7"/>
      <c r="I14" s="7"/>
      <c r="J14" s="7"/>
      <c r="K14" s="64"/>
    </row>
    <row r="15" spans="2:11" s="6" customFormat="1" ht="18.75" customHeight="1" x14ac:dyDescent="0.3">
      <c r="B15" s="5">
        <f>COUNTIF(Tracker!$E$4:$E$4987,$C15)</f>
        <v>4</v>
      </c>
      <c r="C15" s="41" t="str">
        <f>List!B16</f>
        <v>DELIVERED TO DEPOT/CONTAINER</v>
      </c>
      <c r="D15" s="173" t="s">
        <v>169</v>
      </c>
      <c r="E15" s="15">
        <f>SUM(Tracker!AN$4:AN$4986)</f>
        <v>1</v>
      </c>
      <c r="F15" s="7"/>
      <c r="G15" s="169"/>
      <c r="H15" s="7"/>
      <c r="I15" s="7"/>
      <c r="J15" s="7"/>
      <c r="K15" s="64"/>
    </row>
    <row r="16" spans="2:11" s="6" customFormat="1" x14ac:dyDescent="0.3">
      <c r="B16" s="5">
        <f>COUNTIF(Tracker!$E$4:$E$4987,$C16)</f>
        <v>31</v>
      </c>
      <c r="C16" s="41" t="str">
        <f>List!B17</f>
        <v>BOOKED TO FIT</v>
      </c>
      <c r="D16" s="173" t="s">
        <v>170</v>
      </c>
      <c r="E16" s="15">
        <f>SUM(Tracker!AO$4:AO$4986)</f>
        <v>212</v>
      </c>
      <c r="F16" s="7"/>
      <c r="G16" s="170" t="s">
        <v>7249</v>
      </c>
      <c r="H16" s="7"/>
      <c r="I16" s="7"/>
      <c r="J16" s="7"/>
      <c r="K16" s="64"/>
    </row>
    <row r="17" spans="2:9" s="6" customFormat="1" ht="19.5" thickBot="1" x14ac:dyDescent="0.35">
      <c r="B17" s="5">
        <f>COUNTIF(Tracker!$E$4:$E$4987,$C17)</f>
        <v>2</v>
      </c>
      <c r="C17" s="41" t="str">
        <f>List!B18</f>
        <v>PART FITTED</v>
      </c>
      <c r="D17" s="173" t="s">
        <v>171</v>
      </c>
      <c r="E17" s="15">
        <f>SUM(Tracker!AP$4:AP$4986)</f>
        <v>3</v>
      </c>
      <c r="F17" s="7"/>
      <c r="G17" s="66"/>
      <c r="H17" s="67"/>
      <c r="I17" s="67"/>
    </row>
    <row r="18" spans="2:9" s="6" customFormat="1" x14ac:dyDescent="0.3">
      <c r="B18" s="5">
        <f>COUNTIF(Tracker!$E$4:$E$4987,$C18)</f>
        <v>0</v>
      </c>
      <c r="C18" s="41" t="str">
        <f>List!B19</f>
        <v>FITTED</v>
      </c>
      <c r="D18" s="173" t="s">
        <v>172</v>
      </c>
      <c r="E18" s="15">
        <f>SUM(Tracker!AQ$4:AQ$4986)</f>
        <v>255</v>
      </c>
      <c r="F18" s="7"/>
      <c r="G18" s="7"/>
      <c r="H18" s="7"/>
      <c r="I18" s="7"/>
    </row>
    <row r="19" spans="2:9" s="6" customFormat="1" x14ac:dyDescent="0.3">
      <c r="B19" s="5">
        <f>COUNTIF(Tracker!$E$4:$E$4987,$C19)</f>
        <v>0</v>
      </c>
      <c r="C19" s="41" t="str">
        <f>List!B20</f>
        <v>HANDED OVER</v>
      </c>
      <c r="D19" s="173" t="s">
        <v>173</v>
      </c>
      <c r="E19" s="15">
        <f>SUM(Tracker!AR$4:AR$4986)</f>
        <v>0</v>
      </c>
      <c r="F19" s="7"/>
      <c r="G19" s="7"/>
      <c r="H19" s="7"/>
      <c r="I19" s="7"/>
    </row>
    <row r="20" spans="2:9" s="6" customFormat="1" x14ac:dyDescent="0.3">
      <c r="B20" s="5">
        <f>COUNTIF(Tracker!$E$4:$E$4987,$C20)</f>
        <v>1</v>
      </c>
      <c r="C20" s="41" t="str">
        <f>List!B21</f>
        <v>CANCELLED</v>
      </c>
      <c r="D20" s="173" t="s">
        <v>174</v>
      </c>
      <c r="E20" s="15">
        <f>SUM(Tracker!AS$4:AS$4986)</f>
        <v>0</v>
      </c>
      <c r="F20" s="7"/>
      <c r="G20" s="7"/>
      <c r="H20" s="7"/>
      <c r="I20" s="7" t="s">
        <v>372</v>
      </c>
    </row>
    <row r="21" spans="2:9" s="6" customFormat="1" x14ac:dyDescent="0.3">
      <c r="B21" s="5">
        <f>COUNTIF(Tracker!$E$4:$E$4987,$C21)</f>
        <v>3</v>
      </c>
      <c r="C21" s="41" t="str">
        <f>List!B22</f>
        <v>NWR</v>
      </c>
      <c r="D21" s="173" t="s">
        <v>175</v>
      </c>
      <c r="E21" s="15">
        <f>SUM(Tracker!AT$4:AT$4986)</f>
        <v>0</v>
      </c>
      <c r="F21" s="7"/>
      <c r="G21" s="7"/>
      <c r="H21" s="7"/>
      <c r="I21" s="7"/>
    </row>
    <row r="22" spans="2:9" s="6" customFormat="1" x14ac:dyDescent="0.3">
      <c r="B22" s="5">
        <f>COUNTIF(Tracker!$E$4:$E$4987,$C22)</f>
        <v>4</v>
      </c>
      <c r="C22" s="41" t="str">
        <f>List!B23</f>
        <v>NO ACCESS SURVEY</v>
      </c>
      <c r="D22" s="173" t="s">
        <v>176</v>
      </c>
      <c r="E22" s="15">
        <f>SUM(Tracker!AU$4:AU$4986)</f>
        <v>0</v>
      </c>
      <c r="F22" s="7"/>
      <c r="G22" s="7"/>
      <c r="H22" s="7"/>
      <c r="I22" s="7"/>
    </row>
    <row r="23" spans="2:9" x14ac:dyDescent="0.3">
      <c r="B23" s="5">
        <f>COUNTIF(Tracker!$E$4:$E$4987,$C23)</f>
        <v>0</v>
      </c>
      <c r="C23" s="41" t="str">
        <f>List!B24</f>
        <v>NO ACCESS INSTALL</v>
      </c>
      <c r="D23" s="173" t="s">
        <v>177</v>
      </c>
      <c r="E23" s="15">
        <f>SUM(Tracker!AV$4:AV$4986)</f>
        <v>3</v>
      </c>
    </row>
    <row r="24" spans="2:9" x14ac:dyDescent="0.3">
      <c r="B24" s="5">
        <f>COUNTIF(Tracker!$E$4:$E$4987,$C24)</f>
        <v>1</v>
      </c>
      <c r="C24" s="41" t="str">
        <f>List!B25</f>
        <v>REFUSAL</v>
      </c>
      <c r="D24" s="173" t="s">
        <v>178</v>
      </c>
      <c r="E24" s="15">
        <f>SUM(Tracker!AW$4:AW$4986)</f>
        <v>76</v>
      </c>
    </row>
    <row r="25" spans="2:9" x14ac:dyDescent="0.3">
      <c r="B25" s="5">
        <f>COUNTIF(Tracker!$E$4:$E$4987,$C25)</f>
        <v>0</v>
      </c>
      <c r="C25" s="41" t="str">
        <f>List!B26</f>
        <v>HANDED BACK</v>
      </c>
      <c r="D25" s="174" t="s">
        <v>179</v>
      </c>
      <c r="E25" s="15">
        <f>SUM(Tracker!AX$4:AX$4986)</f>
        <v>0</v>
      </c>
    </row>
    <row r="26" spans="2:9" ht="19.5" customHeight="1" x14ac:dyDescent="0.3">
      <c r="B26" s="5">
        <f>COUNTIF(Tracker!$E$4:$E$4987,$C26)</f>
        <v>0</v>
      </c>
      <c r="C26" s="41" t="str">
        <f>List!B27</f>
        <v>DUPLICATE</v>
      </c>
      <c r="D26" s="169"/>
      <c r="E26" s="64"/>
    </row>
    <row r="27" spans="2:9" x14ac:dyDescent="0.3">
      <c r="B27" s="5">
        <f>COUNTIF(Tracker!$E$4:$E$4987,$C27)</f>
        <v>0</v>
      </c>
      <c r="C27" s="41" t="str">
        <f>List!B28</f>
        <v>SUPPLY ONLY</v>
      </c>
      <c r="D27" s="169"/>
      <c r="E27" s="64"/>
    </row>
    <row r="28" spans="2:9" ht="19.5" thickBot="1" x14ac:dyDescent="0.35">
      <c r="B28" s="5">
        <f>COUNTIF(Tracker!$E$4:$E$4987,$C28)</f>
        <v>9</v>
      </c>
      <c r="C28" s="41" t="str">
        <f>List!B29</f>
        <v>RECALL REQUIRED</v>
      </c>
      <c r="D28" s="66"/>
      <c r="E28" s="68"/>
    </row>
    <row r="29" spans="2:9" ht="19.5" thickBot="1" x14ac:dyDescent="0.35">
      <c r="B29" s="5">
        <f>COUNTIF(Tracker!$E$4:$E$4987,$C29)</f>
        <v>0</v>
      </c>
      <c r="C29" s="41" t="str">
        <f>List!B30</f>
        <v>FAILED INSTALL</v>
      </c>
      <c r="D29" s="66"/>
      <c r="E29" s="68"/>
    </row>
    <row r="30" spans="2:9" ht="19.5" thickBot="1" x14ac:dyDescent="0.35">
      <c r="B30" s="52">
        <f>B2</f>
        <v>2017</v>
      </c>
      <c r="C30" s="190" t="s">
        <v>7239</v>
      </c>
      <c r="D30" s="206" t="s">
        <v>7240</v>
      </c>
      <c r="E30" s="207">
        <f>SUM(E5:E25)</f>
        <v>3237</v>
      </c>
    </row>
    <row r="31" spans="2:9" x14ac:dyDescent="0.3">
      <c r="B31" s="347">
        <f>B30-B26-B25-B24-B21-B20</f>
        <v>2012</v>
      </c>
      <c r="C31" s="348"/>
      <c r="D31" s="348"/>
      <c r="E31" s="349"/>
    </row>
    <row r="33" spans="3:4" ht="19.5" thickBot="1" x14ac:dyDescent="0.35">
      <c r="C33" s="62" t="s">
        <v>7250</v>
      </c>
      <c r="D33" s="61"/>
    </row>
    <row r="34" spans="3:4" x14ac:dyDescent="0.3">
      <c r="C34" s="55" t="s">
        <v>7251</v>
      </c>
      <c r="D34" s="60">
        <f>COUNTA(Tracker!X4:X4986)</f>
        <v>71</v>
      </c>
    </row>
    <row r="35" spans="3:4" x14ac:dyDescent="0.3">
      <c r="C35" s="56" t="s">
        <v>7252</v>
      </c>
      <c r="D35" s="57">
        <f>COUNTIF(Tracker!$X$5:$X$4986,List!B34)</f>
        <v>50</v>
      </c>
    </row>
    <row r="36" spans="3:4" x14ac:dyDescent="0.3">
      <c r="C36" s="56" t="s">
        <v>7253</v>
      </c>
      <c r="D36" s="57">
        <f>COUNTIF(Tracker!$X$5:$X$4986,List!B35)</f>
        <v>17</v>
      </c>
    </row>
    <row r="37" spans="3:4" x14ac:dyDescent="0.3">
      <c r="C37" s="56" t="s">
        <v>7254</v>
      </c>
      <c r="D37" s="57">
        <f>COUNTIF(Tracker!$X$5:$X$4986,List!B36)</f>
        <v>4</v>
      </c>
    </row>
    <row r="38" spans="3:4" ht="19.5" thickBot="1" x14ac:dyDescent="0.35">
      <c r="C38" s="56" t="s">
        <v>7255</v>
      </c>
      <c r="D38" s="57">
        <f>COUNTIF(Tracker!$X$5:$X$4986,List!B38)</f>
        <v>0</v>
      </c>
    </row>
    <row r="39" spans="3:4" ht="19.5" thickBot="1" x14ac:dyDescent="0.35">
      <c r="C39" s="62" t="s">
        <v>7256</v>
      </c>
      <c r="D39" s="61"/>
    </row>
    <row r="40" spans="3:4" ht="32.25" x14ac:dyDescent="0.3">
      <c r="C40" s="55" t="s">
        <v>7257</v>
      </c>
      <c r="D40" s="60">
        <f>COUNTA(Tracker!$BK$4:$BK$4986)</f>
        <v>0</v>
      </c>
    </row>
    <row r="41" spans="3:4" x14ac:dyDescent="0.3">
      <c r="C41" s="56" t="s">
        <v>7252</v>
      </c>
      <c r="D41" s="57">
        <f>COUNTIF(Tracker!$BK$4:$BK$4986,List!B34)</f>
        <v>0</v>
      </c>
    </row>
    <row r="42" spans="3:4" x14ac:dyDescent="0.3">
      <c r="C42" s="56" t="s">
        <v>7253</v>
      </c>
      <c r="D42" s="57">
        <f>COUNTIF(Tracker!$BK$4:$BK$4986,List!B35)</f>
        <v>0</v>
      </c>
    </row>
    <row r="43" spans="3:4" x14ac:dyDescent="0.3">
      <c r="C43" s="56" t="s">
        <v>7254</v>
      </c>
      <c r="D43" s="57">
        <f>COUNTIF(Tracker!$BK$4:$BK$4986,List!B36)</f>
        <v>0</v>
      </c>
    </row>
    <row r="44" spans="3:4" ht="19.5" thickBot="1" x14ac:dyDescent="0.35">
      <c r="C44" s="58" t="s">
        <v>7255</v>
      </c>
      <c r="D44" s="59">
        <f>COUNTIF(Tracker!$BK$4:$BK$4986,List!B37)</f>
        <v>0</v>
      </c>
    </row>
    <row r="45" spans="3:4" ht="20.25" thickTop="1" thickBot="1" x14ac:dyDescent="0.35">
      <c r="C45" s="196"/>
      <c r="D45" s="197"/>
    </row>
    <row r="46" spans="3:4" x14ac:dyDescent="0.3">
      <c r="C46" s="198" t="s">
        <v>7258</v>
      </c>
      <c r="D46" s="199"/>
    </row>
    <row r="47" spans="3:4" ht="19.5" thickBot="1" x14ac:dyDescent="0.35">
      <c r="C47" s="200">
        <f>COUNTIF(Tracker!$F$4:$F$4987,$D47)</f>
        <v>1</v>
      </c>
      <c r="D47" s="201" t="s">
        <v>7259</v>
      </c>
    </row>
  </sheetData>
  <customSheetViews>
    <customSheetView guid="{8D44BE30-DC19-4B79-BB1D-21CA6698F766}" state="hidden" topLeftCell="A7">
      <selection activeCell="B3" sqref="B3"/>
      <pageMargins left="0" right="0" top="0" bottom="0" header="0" footer="0"/>
      <pageSetup paperSize="8" orientation="landscape" r:id="rId1"/>
    </customSheetView>
    <customSheetView guid="{CBA018AE-2C22-41C1-8163-7BE71552DB08}" state="hidden" topLeftCell="A7">
      <selection activeCell="B3" sqref="B3"/>
      <pageMargins left="0" right="0" top="0" bottom="0" header="0" footer="0"/>
      <pageSetup paperSize="8" orientation="landscape" r:id="rId2"/>
    </customSheetView>
  </customSheetViews>
  <mergeCells count="1">
    <mergeCell ref="D2:E2"/>
  </mergeCells>
  <pageMargins left="0.7" right="0.7" top="0.75" bottom="0.75" header="0.3" footer="0.3"/>
  <pageSetup paperSize="8" orientation="landscape" r:id="rId3"/>
  <drawing r:id="rId4"/>
  <legacyDrawing r:id="rId5"/>
  <controls>
    <mc:AlternateContent xmlns:mc="http://schemas.openxmlformats.org/markup-compatibility/2006">
      <mc:Choice Requires="x14">
        <control shapeId="5349" r:id="rId6" name="RepairButton">
          <controlPr defaultSize="0" autoLine="0" r:id="rId7">
            <anchor moveWithCells="1">
              <from>
                <xdr:col>8</xdr:col>
                <xdr:colOff>590550</xdr:colOff>
                <xdr:row>13</xdr:row>
                <xdr:rowOff>95250</xdr:rowOff>
              </from>
              <to>
                <xdr:col>8</xdr:col>
                <xdr:colOff>2238375</xdr:colOff>
                <xdr:row>15</xdr:row>
                <xdr:rowOff>19050</xdr:rowOff>
              </to>
            </anchor>
          </controlPr>
        </control>
      </mc:Choice>
      <mc:Fallback>
        <control shapeId="5349" r:id="rId6" name="RepairButton"/>
      </mc:Fallback>
    </mc:AlternateContent>
  </control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pageSetUpPr fitToPage="1"/>
  </sheetPr>
  <dimension ref="A1:AP65"/>
  <sheetViews>
    <sheetView zoomScaleNormal="100" workbookViewId="0">
      <selection activeCell="H24" sqref="H24"/>
    </sheetView>
  </sheetViews>
  <sheetFormatPr defaultColWidth="9.28515625" defaultRowHeight="12.75" x14ac:dyDescent="0.2"/>
  <cols>
    <col min="1" max="2" width="9.28515625" style="77"/>
    <col min="3" max="3" width="9.28515625" style="77" customWidth="1"/>
    <col min="4" max="4" width="26.28515625" style="77" customWidth="1"/>
    <col min="5" max="5" width="10.28515625" style="77" customWidth="1"/>
    <col min="6" max="6" width="11.42578125" style="78" customWidth="1"/>
    <col min="7" max="7" width="9.28515625" style="79"/>
    <col min="8" max="8" width="10.28515625" style="79" customWidth="1"/>
    <col min="9" max="9" width="27.7109375" style="77" customWidth="1"/>
    <col min="10" max="10" width="19.7109375" style="77" customWidth="1"/>
    <col min="11" max="11" width="5.7109375" style="77" bestFit="1" customWidth="1"/>
    <col min="12" max="12" width="5.7109375" style="77" customWidth="1"/>
    <col min="13" max="13" width="8.7109375" style="77" customWidth="1"/>
    <col min="14" max="15" width="8.28515625" style="77" customWidth="1"/>
    <col min="16" max="16" width="6.28515625" style="77" bestFit="1" customWidth="1"/>
    <col min="17" max="17" width="6.42578125" style="77" customWidth="1"/>
    <col min="18" max="18" width="6.7109375" style="77" bestFit="1" customWidth="1"/>
    <col min="19" max="19" width="6" style="77" bestFit="1" customWidth="1"/>
    <col min="20" max="20" width="7.7109375" style="77" customWidth="1"/>
    <col min="21" max="21" width="7.28515625" style="77" bestFit="1" customWidth="1"/>
    <col min="22" max="22" width="9.7109375" style="77" customWidth="1"/>
    <col min="23" max="23" width="10.7109375" style="77" bestFit="1" customWidth="1"/>
    <col min="24" max="25" width="10.42578125" style="77" customWidth="1"/>
    <col min="26" max="26" width="11.28515625" style="77" customWidth="1"/>
    <col min="27" max="27" width="16" style="77" bestFit="1" customWidth="1"/>
    <col min="28" max="28" width="16.28515625" style="77" bestFit="1" customWidth="1"/>
    <col min="29" max="29" width="19.5703125" style="77" bestFit="1" customWidth="1"/>
    <col min="30" max="30" width="20.5703125" style="77" bestFit="1" customWidth="1"/>
    <col min="31" max="31" width="21" style="77" bestFit="1" customWidth="1"/>
    <col min="32" max="32" width="23.28515625" style="77" bestFit="1" customWidth="1"/>
    <col min="33" max="33" width="31.42578125" style="77" bestFit="1" customWidth="1"/>
    <col min="34" max="34" width="10.42578125" style="77" bestFit="1" customWidth="1"/>
    <col min="35" max="35" width="10.28515625" style="77" customWidth="1"/>
    <col min="36" max="39" width="9.28515625" style="77"/>
    <col min="40" max="40" width="12.42578125" style="77" customWidth="1"/>
    <col min="41" max="41" width="9.28515625" style="77"/>
    <col min="42" max="42" width="43.42578125" style="77" customWidth="1"/>
    <col min="43" max="16384" width="9.28515625" style="77"/>
  </cols>
  <sheetData>
    <row r="1" spans="1:42" ht="15" customHeight="1" x14ac:dyDescent="0.2">
      <c r="A1" s="1040" t="s">
        <v>7260</v>
      </c>
      <c r="B1" s="1040"/>
      <c r="C1" s="1040"/>
      <c r="D1" s="1040"/>
      <c r="E1" s="1040"/>
      <c r="F1" s="1040"/>
      <c r="G1" s="1040"/>
      <c r="H1" s="1040"/>
      <c r="I1" s="1041" t="s">
        <v>7261</v>
      </c>
      <c r="J1" s="1042"/>
      <c r="K1" s="1044" t="s">
        <v>7262</v>
      </c>
      <c r="L1" s="1044"/>
      <c r="M1" s="1044"/>
      <c r="N1" s="1044"/>
      <c r="O1" s="1044"/>
      <c r="P1" s="1044"/>
      <c r="Q1" s="1044"/>
      <c r="R1" s="1044"/>
      <c r="S1" s="1044"/>
      <c r="T1" s="1044"/>
      <c r="U1" s="1045"/>
      <c r="V1" s="1041" t="s">
        <v>7261</v>
      </c>
      <c r="W1" s="1043"/>
      <c r="X1" s="1035" t="s">
        <v>7263</v>
      </c>
      <c r="Y1" s="1035"/>
      <c r="Z1" s="1035"/>
      <c r="AA1" s="1035"/>
      <c r="AB1" s="1035"/>
      <c r="AC1" s="1035"/>
      <c r="AD1" s="1035"/>
      <c r="AE1" s="1035"/>
      <c r="AF1" s="1036"/>
      <c r="AG1" s="1037" t="s">
        <v>7264</v>
      </c>
      <c r="AH1" s="1038"/>
      <c r="AI1" s="1038"/>
      <c r="AJ1" s="1038"/>
      <c r="AK1" s="1038"/>
      <c r="AL1" s="1038"/>
      <c r="AM1" s="1038"/>
      <c r="AN1" s="1038"/>
      <c r="AO1" s="1039"/>
    </row>
    <row r="2" spans="1:42" s="81" customFormat="1" ht="76.5" x14ac:dyDescent="0.25">
      <c r="A2" s="47" t="s">
        <v>136</v>
      </c>
      <c r="B2" s="47" t="s">
        <v>135</v>
      </c>
      <c r="C2" s="48" t="s">
        <v>7265</v>
      </c>
      <c r="D2" s="48" t="s">
        <v>138</v>
      </c>
      <c r="E2" s="159"/>
      <c r="F2" s="48" t="s">
        <v>139</v>
      </c>
      <c r="G2" s="48" t="s">
        <v>140</v>
      </c>
      <c r="H2" s="161" t="s">
        <v>141</v>
      </c>
      <c r="I2" s="162" t="s">
        <v>7266</v>
      </c>
      <c r="J2" s="154" t="s">
        <v>7267</v>
      </c>
      <c r="K2" s="154" t="s">
        <v>7268</v>
      </c>
      <c r="L2" s="154" t="s">
        <v>7269</v>
      </c>
      <c r="M2" s="154" t="s">
        <v>7270</v>
      </c>
      <c r="N2" s="154" t="s">
        <v>7271</v>
      </c>
      <c r="O2" s="154" t="s">
        <v>7272</v>
      </c>
      <c r="P2" s="154" t="s">
        <v>7273</v>
      </c>
      <c r="Q2" s="154" t="s">
        <v>7274</v>
      </c>
      <c r="R2" s="154" t="s">
        <v>7275</v>
      </c>
      <c r="S2" s="154" t="s">
        <v>7276</v>
      </c>
      <c r="T2" s="154" t="s">
        <v>7277</v>
      </c>
      <c r="U2" s="155" t="s">
        <v>7278</v>
      </c>
      <c r="V2" s="156" t="s">
        <v>7279</v>
      </c>
      <c r="W2" s="156" t="s">
        <v>7280</v>
      </c>
      <c r="X2" s="157" t="s">
        <v>7281</v>
      </c>
      <c r="Y2" s="158" t="s">
        <v>7282</v>
      </c>
      <c r="Z2" s="158" t="s">
        <v>7283</v>
      </c>
      <c r="AA2" s="158" t="s">
        <v>7284</v>
      </c>
      <c r="AB2" s="158" t="s">
        <v>7285</v>
      </c>
      <c r="AC2" s="158" t="s">
        <v>7286</v>
      </c>
      <c r="AD2" s="158" t="s">
        <v>7287</v>
      </c>
      <c r="AE2" s="158" t="s">
        <v>7288</v>
      </c>
      <c r="AF2" s="160" t="s">
        <v>7289</v>
      </c>
      <c r="AG2" s="157" t="s">
        <v>7281</v>
      </c>
      <c r="AH2" s="158" t="s">
        <v>7282</v>
      </c>
      <c r="AI2" s="158" t="s">
        <v>7283</v>
      </c>
      <c r="AJ2" s="158" t="s">
        <v>7284</v>
      </c>
      <c r="AK2" s="158" t="s">
        <v>7285</v>
      </c>
      <c r="AL2" s="158" t="s">
        <v>7286</v>
      </c>
      <c r="AM2" s="158" t="s">
        <v>7290</v>
      </c>
      <c r="AN2" s="158" t="s">
        <v>7291</v>
      </c>
      <c r="AO2" s="158" t="s">
        <v>7292</v>
      </c>
      <c r="AP2" s="158" t="s">
        <v>7293</v>
      </c>
    </row>
    <row r="3" spans="1:42" s="82" customFormat="1" x14ac:dyDescent="0.2">
      <c r="A3" s="83" t="s">
        <v>7294</v>
      </c>
      <c r="B3" s="83"/>
      <c r="C3" s="83"/>
      <c r="D3" s="84"/>
      <c r="E3" s="84"/>
      <c r="F3" s="84"/>
      <c r="G3" s="84"/>
      <c r="H3" s="85"/>
      <c r="I3" s="86"/>
      <c r="J3" s="87"/>
      <c r="K3" s="84"/>
      <c r="L3" s="84"/>
      <c r="M3" s="84"/>
      <c r="N3" s="84"/>
      <c r="O3" s="84"/>
      <c r="P3" s="84"/>
      <c r="Q3" s="84"/>
      <c r="R3" s="84"/>
      <c r="S3" s="84"/>
      <c r="T3" s="84"/>
      <c r="U3" s="88"/>
      <c r="V3" s="89"/>
      <c r="W3" s="152"/>
      <c r="X3" s="90"/>
      <c r="Y3" s="91"/>
      <c r="Z3" s="91"/>
      <c r="AA3" s="91"/>
      <c r="AB3" s="91"/>
      <c r="AC3" s="91"/>
      <c r="AD3" s="91"/>
      <c r="AE3" s="91"/>
      <c r="AF3" s="88"/>
      <c r="AG3" s="92"/>
      <c r="AH3" s="91"/>
      <c r="AI3" s="91"/>
      <c r="AJ3" s="83"/>
      <c r="AK3" s="83"/>
      <c r="AL3" s="83"/>
      <c r="AM3" s="143"/>
      <c r="AN3" s="80"/>
      <c r="AO3" s="103"/>
      <c r="AP3" s="80"/>
    </row>
    <row r="4" spans="1:42" s="82" customFormat="1" x14ac:dyDescent="0.2">
      <c r="A4" s="83" t="s">
        <v>7294</v>
      </c>
      <c r="B4" s="83"/>
      <c r="C4" s="83"/>
      <c r="D4" s="84"/>
      <c r="E4" s="84"/>
      <c r="F4" s="84"/>
      <c r="G4" s="84"/>
      <c r="H4" s="85"/>
      <c r="I4" s="86"/>
      <c r="J4" s="87"/>
      <c r="K4" s="84"/>
      <c r="L4" s="84"/>
      <c r="M4" s="84"/>
      <c r="N4" s="84"/>
      <c r="O4" s="84"/>
      <c r="P4" s="84"/>
      <c r="Q4" s="84"/>
      <c r="R4" s="84"/>
      <c r="S4" s="84"/>
      <c r="T4" s="84"/>
      <c r="U4" s="88"/>
      <c r="V4" s="89"/>
      <c r="W4" s="152"/>
      <c r="X4" s="90"/>
      <c r="Y4" s="91"/>
      <c r="Z4" s="91"/>
      <c r="AA4" s="91"/>
      <c r="AB4" s="91"/>
      <c r="AC4" s="91"/>
      <c r="AD4" s="91"/>
      <c r="AE4" s="91"/>
      <c r="AF4" s="88"/>
      <c r="AG4" s="92"/>
      <c r="AH4" s="91"/>
      <c r="AI4" s="91"/>
      <c r="AJ4" s="83"/>
      <c r="AK4" s="83"/>
      <c r="AL4" s="83"/>
      <c r="AM4" s="143"/>
      <c r="AN4" s="80"/>
      <c r="AO4" s="103"/>
      <c r="AP4" s="80"/>
    </row>
    <row r="5" spans="1:42" s="82" customFormat="1" x14ac:dyDescent="0.2">
      <c r="A5" s="83" t="s">
        <v>7294</v>
      </c>
      <c r="B5" s="83"/>
      <c r="C5" s="83"/>
      <c r="D5" s="84"/>
      <c r="E5" s="84"/>
      <c r="F5" s="84"/>
      <c r="G5" s="84"/>
      <c r="H5" s="85"/>
      <c r="I5" s="86"/>
      <c r="J5" s="87"/>
      <c r="K5" s="84"/>
      <c r="L5" s="84"/>
      <c r="M5" s="84"/>
      <c r="N5" s="84"/>
      <c r="O5" s="84"/>
      <c r="P5" s="84"/>
      <c r="Q5" s="84"/>
      <c r="R5" s="84"/>
      <c r="S5" s="84"/>
      <c r="T5" s="84"/>
      <c r="U5" s="88"/>
      <c r="V5" s="89"/>
      <c r="W5" s="152"/>
      <c r="X5" s="90"/>
      <c r="Y5" s="91"/>
      <c r="Z5" s="91"/>
      <c r="AA5" s="91"/>
      <c r="AB5" s="91"/>
      <c r="AC5" s="91"/>
      <c r="AD5" s="91"/>
      <c r="AE5" s="91"/>
      <c r="AF5" s="88"/>
      <c r="AG5" s="92"/>
      <c r="AH5" s="91"/>
      <c r="AI5" s="91"/>
      <c r="AJ5" s="83"/>
      <c r="AK5" s="83"/>
      <c r="AL5" s="83"/>
      <c r="AM5" s="143"/>
      <c r="AN5" s="80"/>
      <c r="AO5" s="103"/>
      <c r="AP5" s="80"/>
    </row>
    <row r="6" spans="1:42" s="82" customFormat="1" x14ac:dyDescent="0.2">
      <c r="A6" s="83" t="s">
        <v>7294</v>
      </c>
      <c r="B6" s="83"/>
      <c r="C6" s="83"/>
      <c r="D6" s="84"/>
      <c r="E6" s="84"/>
      <c r="F6" s="84"/>
      <c r="G6" s="84"/>
      <c r="H6" s="85"/>
      <c r="I6" s="86"/>
      <c r="J6" s="87"/>
      <c r="K6" s="84"/>
      <c r="L6" s="84"/>
      <c r="M6" s="84"/>
      <c r="N6" s="84"/>
      <c r="O6" s="84"/>
      <c r="P6" s="84"/>
      <c r="Q6" s="84"/>
      <c r="R6" s="84"/>
      <c r="S6" s="84"/>
      <c r="T6" s="84"/>
      <c r="U6" s="88"/>
      <c r="V6" s="89"/>
      <c r="W6" s="152"/>
      <c r="X6" s="90"/>
      <c r="Y6" s="91"/>
      <c r="Z6" s="91"/>
      <c r="AA6" s="91"/>
      <c r="AB6" s="91"/>
      <c r="AC6" s="91"/>
      <c r="AD6" s="91"/>
      <c r="AE6" s="91"/>
      <c r="AF6" s="88"/>
      <c r="AG6" s="92"/>
      <c r="AH6" s="91"/>
      <c r="AI6" s="91"/>
      <c r="AJ6" s="83"/>
      <c r="AK6" s="83"/>
      <c r="AL6" s="83"/>
      <c r="AM6" s="143"/>
      <c r="AN6" s="80"/>
      <c r="AO6" s="103"/>
      <c r="AP6" s="80"/>
    </row>
    <row r="7" spans="1:42" s="82" customFormat="1" x14ac:dyDescent="0.2">
      <c r="A7" s="83" t="s">
        <v>7294</v>
      </c>
      <c r="B7" s="83"/>
      <c r="C7" s="83"/>
      <c r="D7" s="84"/>
      <c r="E7" s="84"/>
      <c r="F7" s="84"/>
      <c r="G7" s="84"/>
      <c r="H7" s="85"/>
      <c r="I7" s="86"/>
      <c r="J7" s="87"/>
      <c r="K7" s="84"/>
      <c r="L7" s="84"/>
      <c r="M7" s="84"/>
      <c r="N7" s="84"/>
      <c r="O7" s="84"/>
      <c r="P7" s="84"/>
      <c r="Q7" s="84"/>
      <c r="R7" s="84"/>
      <c r="S7" s="84"/>
      <c r="T7" s="84"/>
      <c r="U7" s="88"/>
      <c r="V7" s="89"/>
      <c r="W7" s="152"/>
      <c r="X7" s="90"/>
      <c r="Y7" s="91"/>
      <c r="Z7" s="91"/>
      <c r="AA7" s="91"/>
      <c r="AB7" s="91"/>
      <c r="AC7" s="91"/>
      <c r="AD7" s="91"/>
      <c r="AE7" s="91"/>
      <c r="AF7" s="88"/>
      <c r="AG7" s="92"/>
      <c r="AH7" s="91"/>
      <c r="AI7" s="91"/>
      <c r="AJ7" s="83"/>
      <c r="AK7" s="83"/>
      <c r="AL7" s="83"/>
      <c r="AM7" s="143"/>
      <c r="AN7" s="80"/>
      <c r="AO7" s="103"/>
      <c r="AP7" s="80"/>
    </row>
    <row r="8" spans="1:42" s="82" customFormat="1" x14ac:dyDescent="0.2">
      <c r="A8" s="83" t="s">
        <v>7294</v>
      </c>
      <c r="B8" s="83"/>
      <c r="C8" s="83"/>
      <c r="D8" s="84"/>
      <c r="E8" s="84"/>
      <c r="F8" s="84"/>
      <c r="G8" s="84"/>
      <c r="H8" s="85"/>
      <c r="I8" s="86"/>
      <c r="J8" s="87"/>
      <c r="K8" s="84"/>
      <c r="L8" s="84"/>
      <c r="M8" s="84"/>
      <c r="N8" s="84"/>
      <c r="O8" s="84"/>
      <c r="P8" s="84"/>
      <c r="Q8" s="84"/>
      <c r="R8" s="84"/>
      <c r="S8" s="84"/>
      <c r="T8" s="84"/>
      <c r="U8" s="88"/>
      <c r="V8" s="89"/>
      <c r="W8" s="152"/>
      <c r="X8" s="90"/>
      <c r="Y8" s="91"/>
      <c r="Z8" s="91"/>
      <c r="AA8" s="91"/>
      <c r="AB8" s="91"/>
      <c r="AC8" s="91"/>
      <c r="AD8" s="91"/>
      <c r="AE8" s="91"/>
      <c r="AF8" s="88"/>
      <c r="AG8" s="92"/>
      <c r="AH8" s="91"/>
      <c r="AI8" s="91"/>
      <c r="AJ8" s="83"/>
      <c r="AK8" s="83"/>
      <c r="AL8" s="83"/>
      <c r="AM8" s="143"/>
      <c r="AN8" s="80"/>
      <c r="AO8" s="103"/>
      <c r="AP8" s="80"/>
    </row>
    <row r="9" spans="1:42" s="82" customFormat="1" x14ac:dyDescent="0.2">
      <c r="A9" s="83" t="s">
        <v>7294</v>
      </c>
      <c r="B9" s="83"/>
      <c r="C9" s="83"/>
      <c r="D9" s="84"/>
      <c r="E9" s="84"/>
      <c r="F9" s="84"/>
      <c r="G9" s="84"/>
      <c r="H9" s="85"/>
      <c r="I9" s="86"/>
      <c r="J9" s="87"/>
      <c r="K9" s="84"/>
      <c r="L9" s="84"/>
      <c r="M9" s="84"/>
      <c r="N9" s="84"/>
      <c r="O9" s="84"/>
      <c r="P9" s="84"/>
      <c r="Q9" s="84"/>
      <c r="R9" s="84"/>
      <c r="S9" s="84"/>
      <c r="T9" s="84"/>
      <c r="U9" s="88"/>
      <c r="V9" s="89"/>
      <c r="W9" s="152"/>
      <c r="X9" s="90"/>
      <c r="Y9" s="91"/>
      <c r="Z9" s="91"/>
      <c r="AA9" s="91"/>
      <c r="AB9" s="91"/>
      <c r="AC9" s="91"/>
      <c r="AD9" s="91"/>
      <c r="AE9" s="91"/>
      <c r="AF9" s="88"/>
      <c r="AG9" s="92"/>
      <c r="AH9" s="91"/>
      <c r="AI9" s="91"/>
      <c r="AJ9" s="83"/>
      <c r="AK9" s="83"/>
      <c r="AL9" s="83"/>
      <c r="AM9" s="143"/>
      <c r="AN9" s="80"/>
      <c r="AO9" s="103"/>
      <c r="AP9" s="80"/>
    </row>
    <row r="10" spans="1:42" s="82" customFormat="1" x14ac:dyDescent="0.2">
      <c r="A10" s="83" t="s">
        <v>7294</v>
      </c>
      <c r="B10" s="83"/>
      <c r="C10" s="83"/>
      <c r="D10" s="84"/>
      <c r="E10" s="84"/>
      <c r="F10" s="84"/>
      <c r="G10" s="84"/>
      <c r="H10" s="85"/>
      <c r="I10" s="86"/>
      <c r="J10" s="87"/>
      <c r="K10" s="84"/>
      <c r="L10" s="84"/>
      <c r="M10" s="84"/>
      <c r="N10" s="84"/>
      <c r="O10" s="84"/>
      <c r="P10" s="84"/>
      <c r="Q10" s="84"/>
      <c r="R10" s="84"/>
      <c r="S10" s="84"/>
      <c r="T10" s="84"/>
      <c r="U10" s="88"/>
      <c r="V10" s="89"/>
      <c r="W10" s="152"/>
      <c r="X10" s="90"/>
      <c r="Y10" s="91"/>
      <c r="Z10" s="91"/>
      <c r="AA10" s="91"/>
      <c r="AB10" s="91"/>
      <c r="AC10" s="91"/>
      <c r="AD10" s="91"/>
      <c r="AE10" s="91"/>
      <c r="AF10" s="88"/>
      <c r="AG10" s="92"/>
      <c r="AH10" s="91"/>
      <c r="AI10" s="91"/>
      <c r="AJ10" s="83"/>
      <c r="AK10" s="83"/>
      <c r="AL10" s="83"/>
      <c r="AM10" s="143"/>
      <c r="AN10" s="80"/>
      <c r="AO10" s="103"/>
      <c r="AP10" s="80"/>
    </row>
    <row r="11" spans="1:42" s="82" customFormat="1" x14ac:dyDescent="0.2">
      <c r="A11" s="83" t="s">
        <v>7294</v>
      </c>
      <c r="B11" s="83"/>
      <c r="C11" s="83"/>
      <c r="D11" s="84"/>
      <c r="E11" s="84"/>
      <c r="F11" s="84"/>
      <c r="G11" s="84"/>
      <c r="H11" s="85"/>
      <c r="I11" s="86"/>
      <c r="J11" s="87"/>
      <c r="K11" s="84"/>
      <c r="L11" s="84"/>
      <c r="M11" s="84"/>
      <c r="N11" s="84"/>
      <c r="O11" s="84"/>
      <c r="P11" s="84"/>
      <c r="Q11" s="84"/>
      <c r="R11" s="84"/>
      <c r="S11" s="84"/>
      <c r="T11" s="84"/>
      <c r="U11" s="88"/>
      <c r="V11" s="89"/>
      <c r="W11" s="152"/>
      <c r="X11" s="90"/>
      <c r="Y11" s="91"/>
      <c r="Z11" s="91"/>
      <c r="AA11" s="91"/>
      <c r="AB11" s="91"/>
      <c r="AC11" s="91"/>
      <c r="AD11" s="91"/>
      <c r="AE11" s="91"/>
      <c r="AF11" s="88"/>
      <c r="AG11" s="92"/>
      <c r="AH11" s="91"/>
      <c r="AI11" s="91"/>
      <c r="AJ11" s="83"/>
      <c r="AK11" s="83"/>
      <c r="AL11" s="83"/>
      <c r="AM11" s="143"/>
      <c r="AN11" s="80"/>
      <c r="AO11" s="103"/>
      <c r="AP11" s="80"/>
    </row>
    <row r="12" spans="1:42" s="82" customFormat="1" x14ac:dyDescent="0.2">
      <c r="A12" s="83" t="s">
        <v>7294</v>
      </c>
      <c r="B12" s="83"/>
      <c r="C12" s="83"/>
      <c r="D12" s="83"/>
      <c r="E12" s="83"/>
      <c r="F12" s="83"/>
      <c r="G12" s="83"/>
      <c r="H12" s="95"/>
      <c r="I12" s="86"/>
      <c r="J12" s="96"/>
      <c r="K12" s="80"/>
      <c r="L12" s="80"/>
      <c r="M12" s="80"/>
      <c r="N12" s="80"/>
      <c r="O12" s="80"/>
      <c r="P12" s="83"/>
      <c r="Q12" s="80"/>
      <c r="R12" s="80"/>
      <c r="S12" s="80"/>
      <c r="T12" s="80"/>
      <c r="U12" s="97"/>
      <c r="V12" s="98"/>
      <c r="W12" s="98"/>
      <c r="X12" s="100"/>
      <c r="Y12" s="101"/>
      <c r="Z12" s="101"/>
      <c r="AA12" s="101"/>
      <c r="AB12" s="101"/>
      <c r="AC12" s="101"/>
      <c r="AD12" s="101"/>
      <c r="AE12" s="102"/>
      <c r="AF12" s="103"/>
      <c r="AG12" s="104"/>
      <c r="AH12" s="94"/>
      <c r="AI12" s="94"/>
      <c r="AJ12" s="94"/>
      <c r="AK12" s="94"/>
      <c r="AL12" s="94"/>
      <c r="AM12" s="94"/>
      <c r="AN12" s="94"/>
      <c r="AO12" s="103"/>
      <c r="AP12" s="80"/>
    </row>
    <row r="13" spans="1:42" s="82" customFormat="1" x14ac:dyDescent="0.2">
      <c r="A13" s="83" t="s">
        <v>7294</v>
      </c>
      <c r="B13" s="83"/>
      <c r="C13" s="83"/>
      <c r="D13" s="83"/>
      <c r="E13" s="83"/>
      <c r="F13" s="83"/>
      <c r="G13" s="83"/>
      <c r="H13" s="95"/>
      <c r="I13" s="86"/>
      <c r="J13" s="87"/>
      <c r="K13" s="80"/>
      <c r="L13" s="80"/>
      <c r="M13" s="80"/>
      <c r="N13" s="80"/>
      <c r="O13" s="80"/>
      <c r="P13" s="83"/>
      <c r="Q13" s="80"/>
      <c r="R13" s="80"/>
      <c r="S13" s="80"/>
      <c r="T13" s="80"/>
      <c r="U13" s="97"/>
      <c r="V13" s="98"/>
      <c r="W13" s="105"/>
      <c r="X13" s="106"/>
      <c r="Y13" s="94"/>
      <c r="Z13" s="94"/>
      <c r="AA13" s="94"/>
      <c r="AB13" s="94"/>
      <c r="AC13" s="94"/>
      <c r="AD13" s="94"/>
      <c r="AE13" s="94"/>
      <c r="AF13" s="103"/>
      <c r="AG13" s="104"/>
      <c r="AH13" s="94"/>
      <c r="AI13" s="94"/>
      <c r="AJ13" s="94"/>
      <c r="AK13" s="94"/>
      <c r="AL13" s="94"/>
      <c r="AM13" s="94"/>
      <c r="AN13" s="94"/>
      <c r="AO13" s="103"/>
      <c r="AP13" s="80"/>
    </row>
    <row r="14" spans="1:42" s="82" customFormat="1" x14ac:dyDescent="0.2">
      <c r="A14" s="83" t="s">
        <v>7294</v>
      </c>
      <c r="B14" s="83"/>
      <c r="C14" s="83"/>
      <c r="D14" s="83"/>
      <c r="E14" s="83"/>
      <c r="F14" s="83"/>
      <c r="G14" s="83"/>
      <c r="H14" s="95"/>
      <c r="I14" s="86"/>
      <c r="J14" s="96"/>
      <c r="K14" s="80"/>
      <c r="L14" s="80"/>
      <c r="M14" s="80"/>
      <c r="N14" s="80"/>
      <c r="O14" s="80"/>
      <c r="P14" s="83"/>
      <c r="Q14" s="80"/>
      <c r="R14" s="80"/>
      <c r="S14" s="80"/>
      <c r="T14" s="80"/>
      <c r="U14" s="97"/>
      <c r="V14" s="98"/>
      <c r="W14" s="105"/>
      <c r="X14" s="106"/>
      <c r="Y14" s="94"/>
      <c r="Z14" s="94"/>
      <c r="AA14" s="94"/>
      <c r="AB14" s="94"/>
      <c r="AC14" s="94"/>
      <c r="AD14" s="94"/>
      <c r="AE14" s="94"/>
      <c r="AF14" s="103"/>
      <c r="AG14" s="104"/>
      <c r="AH14" s="94"/>
      <c r="AI14" s="94"/>
      <c r="AJ14" s="94"/>
      <c r="AK14" s="94"/>
      <c r="AL14" s="94"/>
      <c r="AM14" s="94"/>
      <c r="AN14" s="94"/>
      <c r="AO14" s="103"/>
      <c r="AP14" s="80"/>
    </row>
    <row r="15" spans="1:42" s="82" customFormat="1" x14ac:dyDescent="0.2">
      <c r="A15" s="83" t="s">
        <v>7294</v>
      </c>
      <c r="B15" s="83"/>
      <c r="C15" s="107"/>
      <c r="D15" s="108"/>
      <c r="E15" s="108"/>
      <c r="F15" s="108"/>
      <c r="G15" s="108"/>
      <c r="H15" s="109"/>
      <c r="I15" s="86"/>
      <c r="J15" s="96"/>
      <c r="K15" s="80"/>
      <c r="L15" s="80"/>
      <c r="M15" s="80"/>
      <c r="N15" s="80"/>
      <c r="O15" s="80"/>
      <c r="P15" s="83"/>
      <c r="Q15" s="80"/>
      <c r="R15" s="80"/>
      <c r="S15" s="80"/>
      <c r="T15" s="80"/>
      <c r="U15" s="97"/>
      <c r="V15" s="110"/>
      <c r="W15" s="105"/>
      <c r="X15" s="106"/>
      <c r="Y15" s="94"/>
      <c r="Z15" s="94"/>
      <c r="AA15" s="94"/>
      <c r="AB15" s="94"/>
      <c r="AC15" s="94"/>
      <c r="AD15" s="94"/>
      <c r="AE15" s="94"/>
      <c r="AF15" s="103"/>
      <c r="AG15" s="104"/>
      <c r="AH15" s="94"/>
      <c r="AI15" s="94"/>
      <c r="AJ15" s="94"/>
      <c r="AK15" s="94"/>
      <c r="AL15" s="94"/>
      <c r="AM15" s="94"/>
      <c r="AN15" s="94"/>
      <c r="AO15" s="103"/>
      <c r="AP15" s="80"/>
    </row>
    <row r="16" spans="1:42" s="82" customFormat="1" ht="15" customHeight="1" x14ac:dyDescent="0.2">
      <c r="A16" s="83" t="s">
        <v>7294</v>
      </c>
      <c r="B16" s="83"/>
      <c r="C16" s="111"/>
      <c r="D16" s="108"/>
      <c r="E16" s="108"/>
      <c r="F16" s="112"/>
      <c r="G16" s="112"/>
      <c r="H16" s="109"/>
      <c r="I16" s="113"/>
      <c r="J16" s="96"/>
      <c r="K16" s="83"/>
      <c r="L16" s="80"/>
      <c r="M16" s="80"/>
      <c r="N16" s="80"/>
      <c r="O16" s="80"/>
      <c r="P16" s="83"/>
      <c r="Q16" s="80"/>
      <c r="R16" s="80"/>
      <c r="S16" s="80"/>
      <c r="T16" s="80"/>
      <c r="U16" s="97"/>
      <c r="V16" s="110"/>
      <c r="W16" s="105"/>
      <c r="X16" s="106"/>
      <c r="Y16" s="94"/>
      <c r="Z16" s="94"/>
      <c r="AA16" s="94"/>
      <c r="AB16" s="94"/>
      <c r="AC16" s="94"/>
      <c r="AD16" s="94"/>
      <c r="AE16" s="94"/>
      <c r="AF16" s="103"/>
      <c r="AG16" s="104"/>
      <c r="AH16" s="94"/>
      <c r="AI16" s="94"/>
      <c r="AJ16" s="94"/>
      <c r="AK16" s="94"/>
      <c r="AL16" s="94"/>
      <c r="AM16" s="94"/>
      <c r="AN16" s="94"/>
      <c r="AO16" s="103"/>
      <c r="AP16" s="80"/>
    </row>
    <row r="17" spans="1:42" s="82" customFormat="1" ht="15" customHeight="1" x14ac:dyDescent="0.2">
      <c r="A17" s="83" t="s">
        <v>7294</v>
      </c>
      <c r="B17" s="83"/>
      <c r="C17" s="114"/>
      <c r="D17" s="108"/>
      <c r="E17" s="108"/>
      <c r="F17" s="115"/>
      <c r="G17" s="108"/>
      <c r="H17" s="109"/>
      <c r="I17" s="113"/>
      <c r="J17" s="96"/>
      <c r="K17" s="83"/>
      <c r="L17" s="80"/>
      <c r="M17" s="80"/>
      <c r="N17" s="80"/>
      <c r="O17" s="80"/>
      <c r="P17" s="83"/>
      <c r="Q17" s="80"/>
      <c r="R17" s="80"/>
      <c r="S17" s="80"/>
      <c r="T17" s="80"/>
      <c r="U17" s="97"/>
      <c r="V17" s="110"/>
      <c r="W17" s="105"/>
      <c r="X17" s="106"/>
      <c r="Y17" s="94"/>
      <c r="Z17" s="94"/>
      <c r="AA17" s="94"/>
      <c r="AB17" s="94"/>
      <c r="AC17" s="94"/>
      <c r="AD17" s="94"/>
      <c r="AE17" s="94"/>
      <c r="AF17" s="103"/>
      <c r="AG17" s="104"/>
      <c r="AH17" s="94"/>
      <c r="AI17" s="94"/>
      <c r="AJ17" s="94"/>
      <c r="AK17" s="94"/>
      <c r="AL17" s="94"/>
      <c r="AM17" s="94"/>
      <c r="AN17" s="94"/>
      <c r="AO17" s="103"/>
      <c r="AP17" s="80"/>
    </row>
    <row r="18" spans="1:42" s="82" customFormat="1" ht="15" customHeight="1" x14ac:dyDescent="0.2">
      <c r="A18" s="83" t="s">
        <v>7294</v>
      </c>
      <c r="B18" s="83"/>
      <c r="C18" s="114"/>
      <c r="D18" s="108"/>
      <c r="E18" s="108"/>
      <c r="F18" s="115"/>
      <c r="G18" s="108"/>
      <c r="H18" s="109"/>
      <c r="I18" s="113"/>
      <c r="J18" s="96"/>
      <c r="K18" s="83"/>
      <c r="L18" s="80"/>
      <c r="M18" s="80"/>
      <c r="N18" s="80"/>
      <c r="O18" s="80"/>
      <c r="P18" s="83"/>
      <c r="Q18" s="80"/>
      <c r="R18" s="80"/>
      <c r="S18" s="80"/>
      <c r="T18" s="80"/>
      <c r="U18" s="97"/>
      <c r="V18" s="110"/>
      <c r="W18" s="105"/>
      <c r="X18" s="106"/>
      <c r="Y18" s="94"/>
      <c r="Z18" s="94"/>
      <c r="AA18" s="94"/>
      <c r="AB18" s="94"/>
      <c r="AC18" s="94"/>
      <c r="AD18" s="94"/>
      <c r="AE18" s="94"/>
      <c r="AF18" s="103"/>
      <c r="AG18" s="104"/>
      <c r="AH18" s="94"/>
      <c r="AI18" s="94"/>
      <c r="AJ18" s="94"/>
      <c r="AK18" s="94"/>
      <c r="AL18" s="94"/>
      <c r="AM18" s="94"/>
      <c r="AN18" s="94"/>
      <c r="AO18" s="103"/>
      <c r="AP18" s="80"/>
    </row>
    <row r="19" spans="1:42" s="82" customFormat="1" ht="15" customHeight="1" x14ac:dyDescent="0.2">
      <c r="A19" s="83" t="s">
        <v>7294</v>
      </c>
      <c r="B19" s="83"/>
      <c r="C19" s="114"/>
      <c r="D19" s="108"/>
      <c r="E19" s="116"/>
      <c r="F19" s="116"/>
      <c r="G19" s="108"/>
      <c r="H19" s="117"/>
      <c r="I19" s="113"/>
      <c r="J19" s="96"/>
      <c r="K19" s="83"/>
      <c r="L19" s="80"/>
      <c r="M19" s="80"/>
      <c r="N19" s="80"/>
      <c r="O19" s="80"/>
      <c r="P19" s="83"/>
      <c r="Q19" s="80"/>
      <c r="R19" s="80"/>
      <c r="S19" s="80"/>
      <c r="T19" s="80"/>
      <c r="U19" s="97"/>
      <c r="V19" s="110"/>
      <c r="W19" s="105"/>
      <c r="X19" s="106"/>
      <c r="Y19" s="94"/>
      <c r="Z19" s="94"/>
      <c r="AA19" s="94"/>
      <c r="AB19" s="94"/>
      <c r="AC19" s="94"/>
      <c r="AD19" s="94"/>
      <c r="AE19" s="94"/>
      <c r="AF19" s="103"/>
      <c r="AG19" s="104"/>
      <c r="AH19" s="94"/>
      <c r="AI19" s="94"/>
      <c r="AJ19" s="94"/>
      <c r="AK19" s="94"/>
      <c r="AL19" s="94"/>
      <c r="AM19" s="94"/>
      <c r="AN19" s="94"/>
      <c r="AO19" s="103"/>
      <c r="AP19" s="80"/>
    </row>
    <row r="20" spans="1:42" s="82" customFormat="1" ht="15" customHeight="1" x14ac:dyDescent="0.2">
      <c r="A20" s="114" t="s">
        <v>7294</v>
      </c>
      <c r="B20" s="114"/>
      <c r="C20" s="118"/>
      <c r="D20" s="118"/>
      <c r="E20" s="108"/>
      <c r="F20" s="115"/>
      <c r="G20" s="108"/>
      <c r="H20" s="109"/>
      <c r="I20" s="113"/>
      <c r="J20" s="96"/>
      <c r="K20" s="114"/>
      <c r="L20" s="80"/>
      <c r="M20" s="80"/>
      <c r="N20" s="80"/>
      <c r="O20" s="80"/>
      <c r="P20" s="114"/>
      <c r="Q20" s="80"/>
      <c r="R20" s="80"/>
      <c r="S20" s="80"/>
      <c r="T20" s="80"/>
      <c r="U20" s="97"/>
      <c r="V20" s="119"/>
      <c r="W20" s="105"/>
      <c r="X20" s="106"/>
      <c r="Y20" s="94"/>
      <c r="Z20" s="94"/>
      <c r="AA20" s="94"/>
      <c r="AB20" s="94"/>
      <c r="AC20" s="94"/>
      <c r="AD20" s="94"/>
      <c r="AE20" s="94"/>
      <c r="AF20" s="103"/>
      <c r="AG20" s="104"/>
      <c r="AH20" s="94"/>
      <c r="AI20" s="94"/>
      <c r="AJ20" s="94"/>
      <c r="AK20" s="94"/>
      <c r="AL20" s="94"/>
      <c r="AM20" s="94"/>
      <c r="AN20" s="94"/>
      <c r="AO20" s="103"/>
      <c r="AP20" s="80"/>
    </row>
    <row r="21" spans="1:42" s="82" customFormat="1" ht="15" customHeight="1" x14ac:dyDescent="0.2">
      <c r="A21" s="83" t="s">
        <v>7294</v>
      </c>
      <c r="B21" s="83"/>
      <c r="C21" s="118"/>
      <c r="D21" s="118"/>
      <c r="E21" s="108"/>
      <c r="F21" s="115"/>
      <c r="G21" s="108"/>
      <c r="H21" s="109"/>
      <c r="I21" s="113"/>
      <c r="J21" s="96"/>
      <c r="K21" s="83"/>
      <c r="L21" s="80"/>
      <c r="M21" s="80"/>
      <c r="N21" s="80"/>
      <c r="O21" s="80"/>
      <c r="P21" s="83"/>
      <c r="Q21" s="80"/>
      <c r="R21" s="80"/>
      <c r="S21" s="80"/>
      <c r="T21" s="80"/>
      <c r="U21" s="97"/>
      <c r="V21" s="110"/>
      <c r="W21" s="105"/>
      <c r="X21" s="106"/>
      <c r="Y21" s="94"/>
      <c r="Z21" s="94"/>
      <c r="AA21" s="94"/>
      <c r="AB21" s="94"/>
      <c r="AC21" s="94"/>
      <c r="AD21" s="94"/>
      <c r="AE21" s="94"/>
      <c r="AF21" s="103"/>
      <c r="AG21" s="104"/>
      <c r="AH21" s="94"/>
      <c r="AI21" s="94"/>
      <c r="AJ21" s="94"/>
      <c r="AK21" s="94"/>
      <c r="AL21" s="94"/>
      <c r="AM21" s="94"/>
      <c r="AN21" s="94"/>
      <c r="AO21" s="103"/>
      <c r="AP21" s="80"/>
    </row>
    <row r="22" spans="1:42" s="82" customFormat="1" ht="15" customHeight="1" x14ac:dyDescent="0.2">
      <c r="A22" s="83" t="s">
        <v>7294</v>
      </c>
      <c r="B22" s="83"/>
      <c r="C22" s="108"/>
      <c r="D22" s="108"/>
      <c r="E22" s="108"/>
      <c r="F22" s="115"/>
      <c r="G22" s="108"/>
      <c r="H22" s="109"/>
      <c r="I22" s="113"/>
      <c r="J22" s="96"/>
      <c r="K22" s="83"/>
      <c r="L22" s="80"/>
      <c r="M22" s="80"/>
      <c r="N22" s="80"/>
      <c r="O22" s="80"/>
      <c r="P22" s="83"/>
      <c r="Q22" s="80"/>
      <c r="R22" s="80"/>
      <c r="S22" s="80"/>
      <c r="T22" s="80"/>
      <c r="U22" s="97"/>
      <c r="V22" s="110"/>
      <c r="W22" s="105"/>
      <c r="X22" s="106"/>
      <c r="Y22" s="94"/>
      <c r="Z22" s="94"/>
      <c r="AA22" s="94"/>
      <c r="AB22" s="94"/>
      <c r="AC22" s="94"/>
      <c r="AD22" s="94"/>
      <c r="AE22" s="94"/>
      <c r="AF22" s="103"/>
      <c r="AG22" s="104"/>
      <c r="AH22" s="94"/>
      <c r="AI22" s="94"/>
      <c r="AJ22" s="94"/>
      <c r="AK22" s="94"/>
      <c r="AL22" s="94"/>
      <c r="AM22" s="94"/>
      <c r="AN22" s="94"/>
      <c r="AO22" s="103"/>
      <c r="AP22" s="80"/>
    </row>
    <row r="23" spans="1:42" s="82" customFormat="1" ht="15" customHeight="1" x14ac:dyDescent="0.2">
      <c r="A23" s="83" t="s">
        <v>7294</v>
      </c>
      <c r="B23" s="83"/>
      <c r="C23" s="83"/>
      <c r="D23" s="83"/>
      <c r="E23" s="83"/>
      <c r="F23" s="83"/>
      <c r="G23" s="83"/>
      <c r="H23" s="93"/>
      <c r="I23" s="113"/>
      <c r="J23" s="96"/>
      <c r="K23" s="83"/>
      <c r="L23" s="80"/>
      <c r="M23" s="80"/>
      <c r="N23" s="80"/>
      <c r="O23" s="80"/>
      <c r="P23" s="83"/>
      <c r="Q23" s="80"/>
      <c r="R23" s="80"/>
      <c r="S23" s="80"/>
      <c r="T23" s="80"/>
      <c r="U23" s="97"/>
      <c r="V23" s="110"/>
      <c r="W23" s="105"/>
      <c r="X23" s="106"/>
      <c r="Y23" s="94"/>
      <c r="Z23" s="94"/>
      <c r="AA23" s="94"/>
      <c r="AB23" s="94"/>
      <c r="AC23" s="94"/>
      <c r="AD23" s="94"/>
      <c r="AE23" s="94"/>
      <c r="AF23" s="103"/>
      <c r="AG23" s="104"/>
      <c r="AH23" s="94"/>
      <c r="AI23" s="94"/>
      <c r="AJ23" s="94"/>
      <c r="AK23" s="94"/>
      <c r="AL23" s="94"/>
      <c r="AM23" s="94"/>
      <c r="AN23" s="94"/>
      <c r="AO23" s="103"/>
      <c r="AP23" s="80"/>
    </row>
    <row r="24" spans="1:42" s="82" customFormat="1" ht="15" customHeight="1" x14ac:dyDescent="0.2">
      <c r="A24" s="83" t="s">
        <v>7294</v>
      </c>
      <c r="B24" s="83"/>
      <c r="C24" s="83"/>
      <c r="D24" s="108"/>
      <c r="E24" s="108"/>
      <c r="F24" s="115"/>
      <c r="G24" s="108"/>
      <c r="H24" s="109"/>
      <c r="I24" s="113"/>
      <c r="J24" s="96"/>
      <c r="K24" s="83"/>
      <c r="L24" s="80"/>
      <c r="M24" s="80"/>
      <c r="N24" s="80"/>
      <c r="O24" s="80"/>
      <c r="P24" s="83"/>
      <c r="Q24" s="80"/>
      <c r="R24" s="80"/>
      <c r="S24" s="80"/>
      <c r="T24" s="80"/>
      <c r="U24" s="97"/>
      <c r="V24" s="110"/>
      <c r="W24" s="105"/>
      <c r="X24" s="106"/>
      <c r="Y24" s="94"/>
      <c r="Z24" s="94"/>
      <c r="AA24" s="94"/>
      <c r="AB24" s="94"/>
      <c r="AC24" s="94"/>
      <c r="AD24" s="94"/>
      <c r="AE24" s="94"/>
      <c r="AF24" s="103"/>
      <c r="AG24" s="104"/>
      <c r="AH24" s="94"/>
      <c r="AI24" s="94"/>
      <c r="AJ24" s="94"/>
      <c r="AK24" s="94"/>
      <c r="AL24" s="94"/>
      <c r="AM24" s="94"/>
      <c r="AN24" s="94"/>
      <c r="AO24" s="103"/>
      <c r="AP24" s="80"/>
    </row>
    <row r="25" spans="1:42" s="82" customFormat="1" ht="15" customHeight="1" x14ac:dyDescent="0.2">
      <c r="A25" s="83" t="s">
        <v>7294</v>
      </c>
      <c r="B25" s="83"/>
      <c r="C25" s="83"/>
      <c r="D25" s="83"/>
      <c r="E25" s="83"/>
      <c r="F25" s="120"/>
      <c r="G25" s="120"/>
      <c r="H25" s="95"/>
      <c r="I25" s="121"/>
      <c r="J25" s="120"/>
      <c r="K25" s="101"/>
      <c r="L25" s="80"/>
      <c r="M25" s="80"/>
      <c r="N25" s="80"/>
      <c r="O25" s="80"/>
      <c r="P25" s="101"/>
      <c r="Q25" s="80"/>
      <c r="R25" s="80"/>
      <c r="S25" s="80"/>
      <c r="T25" s="80"/>
      <c r="U25" s="97"/>
      <c r="V25" s="122"/>
      <c r="W25" s="105"/>
      <c r="X25" s="106"/>
      <c r="Y25" s="94"/>
      <c r="Z25" s="94"/>
      <c r="AA25" s="94"/>
      <c r="AB25" s="94"/>
      <c r="AC25" s="94"/>
      <c r="AD25" s="94"/>
      <c r="AE25" s="94"/>
      <c r="AF25" s="103"/>
      <c r="AG25" s="104"/>
      <c r="AH25" s="94"/>
      <c r="AI25" s="94"/>
      <c r="AJ25" s="94"/>
      <c r="AK25" s="94"/>
      <c r="AL25" s="94"/>
      <c r="AM25" s="94"/>
      <c r="AN25" s="94"/>
      <c r="AO25" s="103"/>
      <c r="AP25" s="80"/>
    </row>
    <row r="26" spans="1:42" s="82" customFormat="1" ht="15" customHeight="1" x14ac:dyDescent="0.2">
      <c r="A26" s="123" t="s">
        <v>7294</v>
      </c>
      <c r="B26" s="124"/>
      <c r="C26" s="125"/>
      <c r="D26" s="126"/>
      <c r="E26" s="127"/>
      <c r="F26" s="128"/>
      <c r="G26" s="126"/>
      <c r="H26" s="129"/>
      <c r="I26" s="130"/>
      <c r="J26" s="87"/>
      <c r="K26" s="131"/>
      <c r="L26" s="131"/>
      <c r="M26" s="131"/>
      <c r="N26" s="131"/>
      <c r="O26" s="131"/>
      <c r="P26" s="131"/>
      <c r="Q26" s="131"/>
      <c r="R26" s="131"/>
      <c r="S26" s="131"/>
      <c r="T26" s="131"/>
      <c r="U26" s="132"/>
      <c r="V26" s="133"/>
      <c r="W26" s="134"/>
      <c r="X26" s="135"/>
      <c r="Y26" s="136"/>
      <c r="Z26" s="136"/>
      <c r="AA26" s="136"/>
      <c r="AB26" s="136"/>
      <c r="AC26" s="136"/>
      <c r="AD26" s="136"/>
      <c r="AE26" s="136"/>
      <c r="AF26" s="132"/>
      <c r="AG26" s="137"/>
      <c r="AH26" s="136"/>
      <c r="AI26" s="136"/>
      <c r="AJ26" s="131"/>
      <c r="AK26" s="138"/>
      <c r="AL26" s="138"/>
      <c r="AM26" s="138"/>
      <c r="AN26" s="138"/>
      <c r="AO26" s="153"/>
      <c r="AP26" s="80"/>
    </row>
    <row r="27" spans="1:42" x14ac:dyDescent="0.2">
      <c r="A27" s="83" t="s">
        <v>7294</v>
      </c>
      <c r="B27" s="83"/>
      <c r="C27" s="139"/>
      <c r="D27" s="84"/>
      <c r="E27" s="84"/>
      <c r="F27" s="140"/>
      <c r="G27" s="84"/>
      <c r="H27" s="93"/>
      <c r="I27" s="130"/>
      <c r="J27" s="87"/>
      <c r="K27" s="84"/>
      <c r="L27" s="84"/>
      <c r="M27" s="84"/>
      <c r="N27" s="84"/>
      <c r="O27" s="84"/>
      <c r="P27" s="84"/>
      <c r="Q27" s="84"/>
      <c r="R27" s="84"/>
      <c r="S27" s="84"/>
      <c r="T27" s="84"/>
      <c r="U27" s="88"/>
      <c r="V27" s="133"/>
      <c r="W27" s="134"/>
      <c r="X27" s="90"/>
      <c r="Y27" s="91"/>
      <c r="Z27" s="91"/>
      <c r="AA27" s="91"/>
      <c r="AB27" s="91"/>
      <c r="AC27" s="91"/>
      <c r="AD27" s="91"/>
      <c r="AE27" s="91"/>
      <c r="AF27" s="88"/>
      <c r="AG27" s="92"/>
      <c r="AH27" s="91"/>
      <c r="AI27" s="91"/>
      <c r="AJ27" s="84"/>
      <c r="AK27" s="83"/>
      <c r="AL27" s="83"/>
      <c r="AM27" s="83"/>
      <c r="AN27" s="83"/>
      <c r="AO27" s="143"/>
      <c r="AP27" s="120"/>
    </row>
    <row r="28" spans="1:42" x14ac:dyDescent="0.2">
      <c r="A28" s="83" t="s">
        <v>7294</v>
      </c>
      <c r="B28" s="83"/>
      <c r="C28" s="139"/>
      <c r="D28" s="84"/>
      <c r="E28" s="84"/>
      <c r="F28" s="140"/>
      <c r="G28" s="84"/>
      <c r="H28" s="129"/>
      <c r="I28" s="130"/>
      <c r="J28" s="87"/>
      <c r="K28" s="84"/>
      <c r="L28" s="84"/>
      <c r="M28" s="84"/>
      <c r="N28" s="84"/>
      <c r="O28" s="84"/>
      <c r="P28" s="84"/>
      <c r="Q28" s="84"/>
      <c r="R28" s="84"/>
      <c r="S28" s="84"/>
      <c r="T28" s="84"/>
      <c r="U28" s="88"/>
      <c r="V28" s="133"/>
      <c r="W28" s="134"/>
      <c r="X28" s="90"/>
      <c r="Y28" s="91"/>
      <c r="Z28" s="91"/>
      <c r="AA28" s="91"/>
      <c r="AB28" s="91"/>
      <c r="AC28" s="91"/>
      <c r="AD28" s="91"/>
      <c r="AE28" s="91"/>
      <c r="AF28" s="88"/>
      <c r="AG28" s="92"/>
      <c r="AH28" s="91"/>
      <c r="AI28" s="91"/>
      <c r="AJ28" s="84"/>
      <c r="AK28" s="83"/>
      <c r="AL28" s="83"/>
      <c r="AM28" s="83"/>
      <c r="AN28" s="83"/>
      <c r="AO28" s="143"/>
      <c r="AP28" s="120"/>
    </row>
    <row r="29" spans="1:42" x14ac:dyDescent="0.2">
      <c r="A29" s="83" t="s">
        <v>7294</v>
      </c>
      <c r="B29" s="83"/>
      <c r="C29" s="139"/>
      <c r="D29" s="84"/>
      <c r="E29" s="84"/>
      <c r="F29" s="140"/>
      <c r="G29" s="84"/>
      <c r="H29" s="93"/>
      <c r="I29" s="130"/>
      <c r="J29" s="87"/>
      <c r="K29" s="84"/>
      <c r="L29" s="84"/>
      <c r="M29" s="84"/>
      <c r="N29" s="84"/>
      <c r="O29" s="84"/>
      <c r="P29" s="84"/>
      <c r="Q29" s="84"/>
      <c r="R29" s="84"/>
      <c r="S29" s="84"/>
      <c r="T29" s="84"/>
      <c r="U29" s="88"/>
      <c r="V29" s="133"/>
      <c r="W29" s="141"/>
      <c r="X29" s="90"/>
      <c r="Y29" s="91"/>
      <c r="Z29" s="91"/>
      <c r="AA29" s="91"/>
      <c r="AB29" s="91"/>
      <c r="AC29" s="91"/>
      <c r="AD29" s="91"/>
      <c r="AE29" s="91"/>
      <c r="AF29" s="88"/>
      <c r="AG29" s="92"/>
      <c r="AH29" s="91"/>
      <c r="AI29" s="91"/>
      <c r="AJ29" s="84"/>
      <c r="AK29" s="83"/>
      <c r="AL29" s="83"/>
      <c r="AM29" s="83"/>
      <c r="AN29" s="83"/>
      <c r="AO29" s="143"/>
      <c r="AP29" s="120"/>
    </row>
    <row r="30" spans="1:42" x14ac:dyDescent="0.2">
      <c r="A30" s="83" t="s">
        <v>7294</v>
      </c>
      <c r="B30" s="83"/>
      <c r="C30" s="139"/>
      <c r="D30" s="84"/>
      <c r="E30" s="84"/>
      <c r="F30" s="140"/>
      <c r="G30" s="84"/>
      <c r="H30" s="93"/>
      <c r="I30" s="130"/>
      <c r="J30" s="87"/>
      <c r="K30" s="84"/>
      <c r="L30" s="84"/>
      <c r="M30" s="84"/>
      <c r="N30" s="84"/>
      <c r="O30" s="84"/>
      <c r="P30" s="84"/>
      <c r="Q30" s="84"/>
      <c r="R30" s="84"/>
      <c r="S30" s="84"/>
      <c r="T30" s="84"/>
      <c r="U30" s="88"/>
      <c r="V30" s="133"/>
      <c r="W30" s="141"/>
      <c r="X30" s="90"/>
      <c r="Y30" s="91"/>
      <c r="Z30" s="91"/>
      <c r="AA30" s="91"/>
      <c r="AB30" s="91"/>
      <c r="AC30" s="91"/>
      <c r="AD30" s="91"/>
      <c r="AE30" s="91"/>
      <c r="AF30" s="88"/>
      <c r="AG30" s="92"/>
      <c r="AH30" s="91"/>
      <c r="AI30" s="91"/>
      <c r="AJ30" s="84"/>
      <c r="AK30" s="83"/>
      <c r="AL30" s="83"/>
      <c r="AM30" s="83"/>
      <c r="AN30" s="83"/>
      <c r="AO30" s="143"/>
      <c r="AP30" s="120"/>
    </row>
    <row r="31" spans="1:42" x14ac:dyDescent="0.2">
      <c r="A31" s="83" t="s">
        <v>7294</v>
      </c>
      <c r="B31" s="83"/>
      <c r="C31" s="139"/>
      <c r="D31" s="84"/>
      <c r="E31" s="84"/>
      <c r="F31" s="140"/>
      <c r="G31" s="84"/>
      <c r="H31" s="93"/>
      <c r="I31" s="130"/>
      <c r="J31" s="87"/>
      <c r="K31" s="84"/>
      <c r="L31" s="84"/>
      <c r="M31" s="84"/>
      <c r="N31" s="84"/>
      <c r="O31" s="84"/>
      <c r="P31" s="84"/>
      <c r="Q31" s="84"/>
      <c r="R31" s="84"/>
      <c r="S31" s="84"/>
      <c r="T31" s="84"/>
      <c r="U31" s="88"/>
      <c r="V31" s="133"/>
      <c r="W31" s="141"/>
      <c r="X31" s="90"/>
      <c r="Y31" s="91"/>
      <c r="Z31" s="91"/>
      <c r="AA31" s="91"/>
      <c r="AB31" s="91"/>
      <c r="AC31" s="91"/>
      <c r="AD31" s="91"/>
      <c r="AE31" s="91"/>
      <c r="AF31" s="88"/>
      <c r="AG31" s="92"/>
      <c r="AH31" s="91"/>
      <c r="AI31" s="91"/>
      <c r="AJ31" s="84"/>
      <c r="AK31" s="83"/>
      <c r="AL31" s="83"/>
      <c r="AM31" s="83"/>
      <c r="AN31" s="83"/>
      <c r="AO31" s="143"/>
      <c r="AP31" s="120"/>
    </row>
    <row r="32" spans="1:42" x14ac:dyDescent="0.2">
      <c r="A32" s="83" t="s">
        <v>7294</v>
      </c>
      <c r="B32" s="83"/>
      <c r="C32" s="139"/>
      <c r="D32" s="84"/>
      <c r="E32" s="84"/>
      <c r="F32" s="140"/>
      <c r="G32" s="84"/>
      <c r="H32" s="93"/>
      <c r="I32" s="130"/>
      <c r="J32" s="87"/>
      <c r="K32" s="84"/>
      <c r="L32" s="84"/>
      <c r="M32" s="84"/>
      <c r="N32" s="84"/>
      <c r="O32" s="84"/>
      <c r="P32" s="84"/>
      <c r="Q32" s="84"/>
      <c r="R32" s="84"/>
      <c r="S32" s="84"/>
      <c r="T32" s="84"/>
      <c r="U32" s="88"/>
      <c r="V32" s="133"/>
      <c r="W32" s="141"/>
      <c r="X32" s="90"/>
      <c r="Y32" s="91"/>
      <c r="Z32" s="91"/>
      <c r="AA32" s="91"/>
      <c r="AB32" s="91"/>
      <c r="AC32" s="91"/>
      <c r="AD32" s="91"/>
      <c r="AE32" s="91"/>
      <c r="AF32" s="88"/>
      <c r="AG32" s="92"/>
      <c r="AH32" s="91"/>
      <c r="AI32" s="91"/>
      <c r="AJ32" s="84"/>
      <c r="AK32" s="83"/>
      <c r="AL32" s="83"/>
      <c r="AM32" s="83"/>
      <c r="AN32" s="83"/>
      <c r="AO32" s="143"/>
      <c r="AP32" s="120"/>
    </row>
    <row r="33" spans="1:42" x14ac:dyDescent="0.2">
      <c r="A33" s="83" t="s">
        <v>7294</v>
      </c>
      <c r="B33" s="83"/>
      <c r="C33" s="139"/>
      <c r="D33" s="84"/>
      <c r="E33" s="84"/>
      <c r="F33" s="140"/>
      <c r="G33" s="84"/>
      <c r="H33" s="93"/>
      <c r="I33" s="130"/>
      <c r="J33" s="87"/>
      <c r="K33" s="84"/>
      <c r="L33" s="84"/>
      <c r="M33" s="84"/>
      <c r="N33" s="84"/>
      <c r="O33" s="84"/>
      <c r="P33" s="84"/>
      <c r="Q33" s="84"/>
      <c r="R33" s="84"/>
      <c r="S33" s="84"/>
      <c r="T33" s="84"/>
      <c r="U33" s="88"/>
      <c r="V33" s="133"/>
      <c r="W33" s="141"/>
      <c r="X33" s="90"/>
      <c r="Y33" s="91"/>
      <c r="Z33" s="91"/>
      <c r="AA33" s="91"/>
      <c r="AB33" s="91"/>
      <c r="AC33" s="91"/>
      <c r="AD33" s="91"/>
      <c r="AE33" s="91"/>
      <c r="AF33" s="88"/>
      <c r="AG33" s="92"/>
      <c r="AH33" s="91"/>
      <c r="AI33" s="91"/>
      <c r="AJ33" s="84"/>
      <c r="AK33" s="83"/>
      <c r="AL33" s="83"/>
      <c r="AM33" s="83"/>
      <c r="AN33" s="83"/>
      <c r="AO33" s="143"/>
      <c r="AP33" s="120"/>
    </row>
    <row r="34" spans="1:42" x14ac:dyDescent="0.2">
      <c r="A34" s="83" t="s">
        <v>7294</v>
      </c>
      <c r="B34" s="83"/>
      <c r="C34" s="139"/>
      <c r="D34" s="84"/>
      <c r="E34" s="84"/>
      <c r="F34" s="140"/>
      <c r="G34" s="84"/>
      <c r="H34" s="93"/>
      <c r="I34" s="130"/>
      <c r="J34" s="87"/>
      <c r="K34" s="84"/>
      <c r="L34" s="84"/>
      <c r="M34" s="84"/>
      <c r="N34" s="84"/>
      <c r="O34" s="84"/>
      <c r="P34" s="84"/>
      <c r="Q34" s="84"/>
      <c r="R34" s="84"/>
      <c r="S34" s="84"/>
      <c r="T34" s="84"/>
      <c r="U34" s="88"/>
      <c r="V34" s="133"/>
      <c r="W34" s="141"/>
      <c r="X34" s="90"/>
      <c r="Y34" s="91"/>
      <c r="Z34" s="91"/>
      <c r="AA34" s="91"/>
      <c r="AB34" s="91"/>
      <c r="AC34" s="91"/>
      <c r="AD34" s="91"/>
      <c r="AE34" s="91"/>
      <c r="AF34" s="88"/>
      <c r="AG34" s="92"/>
      <c r="AH34" s="91"/>
      <c r="AI34" s="91"/>
      <c r="AJ34" s="84"/>
      <c r="AK34" s="83"/>
      <c r="AL34" s="83"/>
      <c r="AM34" s="83"/>
      <c r="AN34" s="83"/>
      <c r="AO34" s="143"/>
      <c r="AP34" s="120"/>
    </row>
    <row r="35" spans="1:42" x14ac:dyDescent="0.2">
      <c r="A35" s="83" t="s">
        <v>7294</v>
      </c>
      <c r="B35" s="83"/>
      <c r="C35" s="139"/>
      <c r="D35" s="84"/>
      <c r="E35" s="84"/>
      <c r="F35" s="140"/>
      <c r="G35" s="84"/>
      <c r="H35" s="93"/>
      <c r="I35" s="130"/>
      <c r="J35" s="87"/>
      <c r="K35" s="84"/>
      <c r="L35" s="84"/>
      <c r="M35" s="84"/>
      <c r="N35" s="84"/>
      <c r="O35" s="84"/>
      <c r="P35" s="84"/>
      <c r="Q35" s="84"/>
      <c r="R35" s="84"/>
      <c r="S35" s="84"/>
      <c r="T35" s="84"/>
      <c r="U35" s="88"/>
      <c r="V35" s="133"/>
      <c r="W35" s="141"/>
      <c r="X35" s="90"/>
      <c r="Y35" s="91"/>
      <c r="Z35" s="91"/>
      <c r="AA35" s="91"/>
      <c r="AB35" s="91"/>
      <c r="AC35" s="91"/>
      <c r="AD35" s="91"/>
      <c r="AE35" s="91"/>
      <c r="AF35" s="88"/>
      <c r="AG35" s="92"/>
      <c r="AH35" s="91"/>
      <c r="AI35" s="91"/>
      <c r="AJ35" s="84"/>
      <c r="AK35" s="83"/>
      <c r="AL35" s="83"/>
      <c r="AM35" s="83"/>
      <c r="AN35" s="83"/>
      <c r="AO35" s="143"/>
      <c r="AP35" s="120"/>
    </row>
    <row r="36" spans="1:42" x14ac:dyDescent="0.2">
      <c r="A36" s="83" t="s">
        <v>7294</v>
      </c>
      <c r="B36" s="83"/>
      <c r="C36" s="139"/>
      <c r="D36" s="84"/>
      <c r="E36" s="84"/>
      <c r="F36" s="140"/>
      <c r="G36" s="84"/>
      <c r="H36" s="93"/>
      <c r="I36" s="130"/>
      <c r="J36" s="87"/>
      <c r="K36" s="84"/>
      <c r="L36" s="84"/>
      <c r="M36" s="84"/>
      <c r="N36" s="84"/>
      <c r="O36" s="84"/>
      <c r="P36" s="84"/>
      <c r="Q36" s="84"/>
      <c r="R36" s="84"/>
      <c r="S36" s="84"/>
      <c r="T36" s="84"/>
      <c r="U36" s="88"/>
      <c r="V36" s="133"/>
      <c r="W36" s="141"/>
      <c r="X36" s="90"/>
      <c r="Y36" s="91"/>
      <c r="Z36" s="91"/>
      <c r="AA36" s="91"/>
      <c r="AB36" s="91"/>
      <c r="AC36" s="91"/>
      <c r="AD36" s="91"/>
      <c r="AE36" s="91"/>
      <c r="AF36" s="88"/>
      <c r="AG36" s="92"/>
      <c r="AH36" s="91"/>
      <c r="AI36" s="91"/>
      <c r="AJ36" s="84"/>
      <c r="AK36" s="83"/>
      <c r="AL36" s="83"/>
      <c r="AM36" s="83"/>
      <c r="AN36" s="83"/>
      <c r="AO36" s="143"/>
      <c r="AP36" s="120"/>
    </row>
    <row r="37" spans="1:42" x14ac:dyDescent="0.2">
      <c r="A37" s="83" t="s">
        <v>7294</v>
      </c>
      <c r="B37" s="83"/>
      <c r="C37" s="139"/>
      <c r="D37" s="83"/>
      <c r="E37" s="83"/>
      <c r="F37" s="114"/>
      <c r="G37" s="84"/>
      <c r="H37" s="93"/>
      <c r="I37" s="86"/>
      <c r="J37" s="96"/>
      <c r="K37" s="83"/>
      <c r="L37" s="83"/>
      <c r="M37" s="83"/>
      <c r="N37" s="83"/>
      <c r="O37" s="83"/>
      <c r="P37" s="83"/>
      <c r="Q37" s="83"/>
      <c r="R37" s="101"/>
      <c r="S37" s="101"/>
      <c r="T37" s="101"/>
      <c r="U37" s="102"/>
      <c r="V37" s="133"/>
      <c r="W37" s="141"/>
      <c r="X37" s="100"/>
      <c r="Y37" s="101"/>
      <c r="Z37" s="101"/>
      <c r="AA37" s="101"/>
      <c r="AB37" s="101"/>
      <c r="AC37" s="101"/>
      <c r="AD37" s="101"/>
      <c r="AE37" s="101"/>
      <c r="AF37" s="102"/>
      <c r="AG37" s="142"/>
      <c r="AH37" s="101"/>
      <c r="AI37" s="101"/>
      <c r="AJ37" s="101"/>
      <c r="AK37" s="101"/>
      <c r="AL37" s="101"/>
      <c r="AM37" s="101"/>
      <c r="AN37" s="101"/>
      <c r="AO37" s="102"/>
      <c r="AP37" s="120"/>
    </row>
    <row r="38" spans="1:42" x14ac:dyDescent="0.2">
      <c r="A38" s="83" t="s">
        <v>7294</v>
      </c>
      <c r="B38" s="83"/>
      <c r="C38" s="139"/>
      <c r="D38" s="83"/>
      <c r="E38" s="83"/>
      <c r="F38" s="114"/>
      <c r="G38" s="84"/>
      <c r="H38" s="93"/>
      <c r="I38" s="86"/>
      <c r="J38" s="96"/>
      <c r="K38" s="101"/>
      <c r="L38" s="83"/>
      <c r="M38" s="101"/>
      <c r="N38" s="101"/>
      <c r="O38" s="101"/>
      <c r="P38" s="83"/>
      <c r="Q38" s="101"/>
      <c r="R38" s="101"/>
      <c r="S38" s="101"/>
      <c r="T38" s="101"/>
      <c r="U38" s="102"/>
      <c r="V38" s="133"/>
      <c r="W38" s="141"/>
      <c r="X38" s="100"/>
      <c r="Y38" s="101"/>
      <c r="Z38" s="101"/>
      <c r="AA38" s="101"/>
      <c r="AB38" s="101"/>
      <c r="AC38" s="101"/>
      <c r="AD38" s="101"/>
      <c r="AE38" s="101"/>
      <c r="AF38" s="102"/>
      <c r="AG38" s="142"/>
      <c r="AH38" s="101"/>
      <c r="AI38" s="101"/>
      <c r="AJ38" s="101"/>
      <c r="AK38" s="101"/>
      <c r="AL38" s="101"/>
      <c r="AM38" s="101"/>
      <c r="AN38" s="101"/>
      <c r="AO38" s="102"/>
      <c r="AP38" s="120"/>
    </row>
    <row r="39" spans="1:42" x14ac:dyDescent="0.2">
      <c r="A39" s="83" t="s">
        <v>7294</v>
      </c>
      <c r="B39" s="83"/>
      <c r="C39" s="139"/>
      <c r="D39" s="83"/>
      <c r="E39" s="83"/>
      <c r="F39" s="114"/>
      <c r="G39" s="84"/>
      <c r="H39" s="143"/>
      <c r="I39" s="113"/>
      <c r="J39" s="96"/>
      <c r="K39" s="101"/>
      <c r="L39" s="101"/>
      <c r="M39" s="101"/>
      <c r="N39" s="83"/>
      <c r="O39" s="101"/>
      <c r="P39" s="83"/>
      <c r="Q39" s="101"/>
      <c r="R39" s="101"/>
      <c r="S39" s="101"/>
      <c r="T39" s="101"/>
      <c r="U39" s="102"/>
      <c r="V39" s="133"/>
      <c r="W39" s="141"/>
      <c r="X39" s="100"/>
      <c r="Y39" s="101"/>
      <c r="Z39" s="101"/>
      <c r="AA39" s="101"/>
      <c r="AB39" s="101"/>
      <c r="AC39" s="101"/>
      <c r="AD39" s="101"/>
      <c r="AE39" s="101"/>
      <c r="AF39" s="102"/>
      <c r="AG39" s="142"/>
      <c r="AH39" s="101"/>
      <c r="AI39" s="101"/>
      <c r="AJ39" s="101"/>
      <c r="AK39" s="101"/>
      <c r="AL39" s="101"/>
      <c r="AM39" s="101"/>
      <c r="AN39" s="101"/>
      <c r="AO39" s="102"/>
      <c r="AP39" s="120"/>
    </row>
    <row r="40" spans="1:42" x14ac:dyDescent="0.2">
      <c r="A40" s="83" t="s">
        <v>7294</v>
      </c>
      <c r="B40" s="83"/>
      <c r="C40" s="107"/>
      <c r="D40" s="108"/>
      <c r="E40" s="108"/>
      <c r="F40" s="108"/>
      <c r="G40" s="84"/>
      <c r="H40" s="108"/>
      <c r="I40" s="113"/>
      <c r="J40" s="96"/>
      <c r="K40" s="83"/>
      <c r="L40" s="101"/>
      <c r="M40" s="101"/>
      <c r="N40" s="101"/>
      <c r="O40" s="101"/>
      <c r="P40" s="83"/>
      <c r="Q40" s="101"/>
      <c r="R40" s="101"/>
      <c r="S40" s="101"/>
      <c r="T40" s="101"/>
      <c r="U40" s="102"/>
      <c r="V40" s="133"/>
      <c r="W40" s="141"/>
      <c r="X40" s="100"/>
      <c r="Y40" s="101"/>
      <c r="Z40" s="101"/>
      <c r="AA40" s="101"/>
      <c r="AB40" s="101"/>
      <c r="AC40" s="101"/>
      <c r="AD40" s="101"/>
      <c r="AE40" s="101"/>
      <c r="AF40" s="102"/>
      <c r="AG40" s="142"/>
      <c r="AH40" s="101"/>
      <c r="AI40" s="101"/>
      <c r="AJ40" s="101"/>
      <c r="AK40" s="101"/>
      <c r="AL40" s="101"/>
      <c r="AM40" s="101"/>
      <c r="AN40" s="101"/>
      <c r="AO40" s="102"/>
      <c r="AP40" s="120"/>
    </row>
    <row r="41" spans="1:42" x14ac:dyDescent="0.2">
      <c r="A41" s="83" t="s">
        <v>7294</v>
      </c>
      <c r="B41" s="83"/>
      <c r="C41" s="144"/>
      <c r="D41" s="108"/>
      <c r="E41" s="108"/>
      <c r="F41" s="112"/>
      <c r="G41" s="112"/>
      <c r="H41" s="108"/>
      <c r="I41" s="113"/>
      <c r="J41" s="96"/>
      <c r="K41" s="83"/>
      <c r="L41" s="83"/>
      <c r="M41" s="101"/>
      <c r="N41" s="101"/>
      <c r="O41" s="101"/>
      <c r="P41" s="83"/>
      <c r="Q41" s="101"/>
      <c r="R41" s="101"/>
      <c r="S41" s="101"/>
      <c r="T41" s="101"/>
      <c r="U41" s="102"/>
      <c r="V41" s="133"/>
      <c r="W41" s="145"/>
      <c r="X41" s="100"/>
      <c r="Y41" s="101"/>
      <c r="Z41" s="101"/>
      <c r="AA41" s="101"/>
      <c r="AB41" s="101"/>
      <c r="AC41" s="101"/>
      <c r="AD41" s="101"/>
      <c r="AE41" s="101"/>
      <c r="AF41" s="102"/>
      <c r="AG41" s="142"/>
      <c r="AH41" s="101"/>
      <c r="AI41" s="101"/>
      <c r="AJ41" s="101"/>
      <c r="AK41" s="101"/>
      <c r="AL41" s="101"/>
      <c r="AM41" s="101"/>
      <c r="AN41" s="101"/>
      <c r="AO41" s="102"/>
      <c r="AP41" s="120"/>
    </row>
    <row r="42" spans="1:42" x14ac:dyDescent="0.2">
      <c r="A42" s="83" t="s">
        <v>7294</v>
      </c>
      <c r="B42" s="83"/>
      <c r="C42" s="146"/>
      <c r="D42" s="108"/>
      <c r="E42" s="108"/>
      <c r="F42" s="112"/>
      <c r="G42" s="112"/>
      <c r="H42" s="108"/>
      <c r="I42" s="113"/>
      <c r="J42" s="96"/>
      <c r="K42" s="83"/>
      <c r="L42" s="83"/>
      <c r="M42" s="83"/>
      <c r="N42" s="83"/>
      <c r="O42" s="83"/>
      <c r="P42" s="83"/>
      <c r="Q42" s="83"/>
      <c r="R42" s="83"/>
      <c r="S42" s="83"/>
      <c r="T42" s="83"/>
      <c r="U42" s="143"/>
      <c r="V42" s="133"/>
      <c r="W42" s="145"/>
      <c r="X42" s="100"/>
      <c r="Y42" s="101"/>
      <c r="Z42" s="101"/>
      <c r="AA42" s="101"/>
      <c r="AB42" s="101"/>
      <c r="AC42" s="101"/>
      <c r="AD42" s="101"/>
      <c r="AE42" s="101"/>
      <c r="AF42" s="102"/>
      <c r="AG42" s="142"/>
      <c r="AH42" s="101"/>
      <c r="AI42" s="101"/>
      <c r="AJ42" s="101"/>
      <c r="AK42" s="101"/>
      <c r="AL42" s="101"/>
      <c r="AM42" s="101"/>
      <c r="AN42" s="101"/>
      <c r="AO42" s="102"/>
      <c r="AP42" s="120"/>
    </row>
    <row r="43" spans="1:42" x14ac:dyDescent="0.2">
      <c r="A43" s="83" t="s">
        <v>7294</v>
      </c>
      <c r="B43" s="83"/>
      <c r="C43" s="146"/>
      <c r="D43" s="108"/>
      <c r="E43" s="108"/>
      <c r="F43" s="112"/>
      <c r="G43" s="112"/>
      <c r="H43" s="108"/>
      <c r="I43" s="113"/>
      <c r="J43" s="96"/>
      <c r="K43" s="83"/>
      <c r="L43" s="83"/>
      <c r="M43" s="83"/>
      <c r="N43" s="83"/>
      <c r="O43" s="83"/>
      <c r="P43" s="83"/>
      <c r="Q43" s="83"/>
      <c r="R43" s="83"/>
      <c r="S43" s="83"/>
      <c r="T43" s="83"/>
      <c r="U43" s="143"/>
      <c r="V43" s="133"/>
      <c r="W43" s="145"/>
      <c r="X43" s="100"/>
      <c r="Y43" s="101"/>
      <c r="Z43" s="101"/>
      <c r="AA43" s="101"/>
      <c r="AB43" s="101"/>
      <c r="AC43" s="101"/>
      <c r="AD43" s="101"/>
      <c r="AE43" s="101"/>
      <c r="AF43" s="102"/>
      <c r="AG43" s="142"/>
      <c r="AH43" s="101"/>
      <c r="AI43" s="101"/>
      <c r="AJ43" s="101"/>
      <c r="AK43" s="101"/>
      <c r="AL43" s="101"/>
      <c r="AM43" s="101"/>
      <c r="AN43" s="101"/>
      <c r="AO43" s="102"/>
      <c r="AP43" s="120"/>
    </row>
    <row r="44" spans="1:42" x14ac:dyDescent="0.2">
      <c r="A44" s="83" t="s">
        <v>7294</v>
      </c>
      <c r="B44" s="83"/>
      <c r="C44" s="146"/>
      <c r="D44" s="108"/>
      <c r="E44" s="108"/>
      <c r="F44" s="115"/>
      <c r="G44" s="108"/>
      <c r="H44" s="108"/>
      <c r="I44" s="113"/>
      <c r="J44" s="96"/>
      <c r="K44" s="83"/>
      <c r="L44" s="83"/>
      <c r="M44" s="83"/>
      <c r="N44" s="83"/>
      <c r="O44" s="83"/>
      <c r="P44" s="83"/>
      <c r="Q44" s="83"/>
      <c r="R44" s="83"/>
      <c r="S44" s="83"/>
      <c r="T44" s="83"/>
      <c r="U44" s="143"/>
      <c r="V44" s="147"/>
      <c r="W44" s="145"/>
      <c r="X44" s="100"/>
      <c r="Y44" s="101"/>
      <c r="Z44" s="101"/>
      <c r="AA44" s="101"/>
      <c r="AB44" s="101"/>
      <c r="AC44" s="101"/>
      <c r="AD44" s="101"/>
      <c r="AE44" s="101"/>
      <c r="AF44" s="102"/>
      <c r="AG44" s="142"/>
      <c r="AH44" s="101"/>
      <c r="AI44" s="101"/>
      <c r="AJ44" s="101"/>
      <c r="AK44" s="101"/>
      <c r="AL44" s="101"/>
      <c r="AM44" s="101"/>
      <c r="AN44" s="101"/>
      <c r="AO44" s="102"/>
      <c r="AP44" s="120"/>
    </row>
    <row r="45" spans="1:42" x14ac:dyDescent="0.2">
      <c r="A45" s="83" t="s">
        <v>7294</v>
      </c>
      <c r="B45" s="83"/>
      <c r="C45" s="148"/>
      <c r="D45" s="118"/>
      <c r="E45" s="108"/>
      <c r="F45" s="115"/>
      <c r="G45" s="108"/>
      <c r="H45" s="108"/>
      <c r="I45" s="113"/>
      <c r="J45" s="96"/>
      <c r="K45" s="83"/>
      <c r="L45" s="83"/>
      <c r="M45" s="83"/>
      <c r="N45" s="83"/>
      <c r="O45" s="83"/>
      <c r="P45" s="83"/>
      <c r="Q45" s="83"/>
      <c r="R45" s="83"/>
      <c r="S45" s="83"/>
      <c r="T45" s="83"/>
      <c r="U45" s="143"/>
      <c r="V45" s="147"/>
      <c r="W45" s="145"/>
      <c r="X45" s="100"/>
      <c r="Y45" s="101"/>
      <c r="Z45" s="101"/>
      <c r="AA45" s="101"/>
      <c r="AB45" s="101"/>
      <c r="AC45" s="101"/>
      <c r="AD45" s="101"/>
      <c r="AE45" s="101"/>
      <c r="AF45" s="102"/>
      <c r="AG45" s="142"/>
      <c r="AH45" s="101"/>
      <c r="AI45" s="101"/>
      <c r="AJ45" s="101"/>
      <c r="AK45" s="101"/>
      <c r="AL45" s="101"/>
      <c r="AM45" s="101"/>
      <c r="AN45" s="101"/>
      <c r="AO45" s="102"/>
      <c r="AP45" s="120"/>
    </row>
    <row r="46" spans="1:42" x14ac:dyDescent="0.2">
      <c r="A46" s="83" t="s">
        <v>7294</v>
      </c>
      <c r="B46" s="83"/>
      <c r="C46" s="118"/>
      <c r="D46" s="118"/>
      <c r="E46" s="108"/>
      <c r="F46" s="115"/>
      <c r="G46" s="108"/>
      <c r="H46" s="108"/>
      <c r="I46" s="113"/>
      <c r="J46" s="96"/>
      <c r="K46" s="83"/>
      <c r="L46" s="83"/>
      <c r="M46" s="83"/>
      <c r="N46" s="83"/>
      <c r="O46" s="83"/>
      <c r="P46" s="83"/>
      <c r="Q46" s="83"/>
      <c r="R46" s="83"/>
      <c r="S46" s="83"/>
      <c r="T46" s="83"/>
      <c r="U46" s="143"/>
      <c r="V46" s="147"/>
      <c r="W46" s="145"/>
      <c r="X46" s="100"/>
      <c r="Y46" s="101"/>
      <c r="Z46" s="101"/>
      <c r="AA46" s="101"/>
      <c r="AB46" s="101"/>
      <c r="AC46" s="101"/>
      <c r="AD46" s="101"/>
      <c r="AE46" s="101"/>
      <c r="AF46" s="102"/>
      <c r="AG46" s="142"/>
      <c r="AH46" s="101"/>
      <c r="AI46" s="101"/>
      <c r="AJ46" s="101"/>
      <c r="AK46" s="101"/>
      <c r="AL46" s="101"/>
      <c r="AM46" s="101"/>
      <c r="AN46" s="101"/>
      <c r="AO46" s="102"/>
      <c r="AP46" s="120"/>
    </row>
    <row r="47" spans="1:42" x14ac:dyDescent="0.2">
      <c r="A47" s="83" t="s">
        <v>7294</v>
      </c>
      <c r="B47" s="83"/>
      <c r="C47" s="108"/>
      <c r="D47" s="108"/>
      <c r="E47" s="108"/>
      <c r="F47" s="115"/>
      <c r="G47" s="108"/>
      <c r="H47" s="108"/>
      <c r="I47" s="113"/>
      <c r="J47" s="96"/>
      <c r="K47" s="83"/>
      <c r="L47" s="83"/>
      <c r="M47" s="83"/>
      <c r="N47" s="83"/>
      <c r="O47" s="83"/>
      <c r="P47" s="83"/>
      <c r="Q47" s="83"/>
      <c r="R47" s="83"/>
      <c r="S47" s="83"/>
      <c r="T47" s="83"/>
      <c r="U47" s="143"/>
      <c r="V47" s="147"/>
      <c r="W47" s="145"/>
      <c r="X47" s="100"/>
      <c r="Y47" s="101"/>
      <c r="Z47" s="101"/>
      <c r="AA47" s="101"/>
      <c r="AB47" s="101"/>
      <c r="AC47" s="101"/>
      <c r="AD47" s="101"/>
      <c r="AE47" s="101"/>
      <c r="AF47" s="102"/>
      <c r="AG47" s="142"/>
      <c r="AH47" s="101"/>
      <c r="AI47" s="101"/>
      <c r="AJ47" s="101"/>
      <c r="AK47" s="101"/>
      <c r="AL47" s="101"/>
      <c r="AM47" s="101"/>
      <c r="AN47" s="101"/>
      <c r="AO47" s="102"/>
      <c r="AP47" s="120"/>
    </row>
    <row r="48" spans="1:42" x14ac:dyDescent="0.2">
      <c r="A48" s="83" t="s">
        <v>7294</v>
      </c>
      <c r="B48" s="83"/>
      <c r="C48" s="116"/>
      <c r="D48" s="116"/>
      <c r="E48" s="149"/>
      <c r="F48" s="149"/>
      <c r="G48" s="149"/>
      <c r="H48" s="149"/>
      <c r="I48" s="113"/>
      <c r="J48" s="96"/>
      <c r="K48" s="83"/>
      <c r="L48" s="83"/>
      <c r="M48" s="83"/>
      <c r="N48" s="83"/>
      <c r="O48" s="83"/>
      <c r="P48" s="83"/>
      <c r="Q48" s="83"/>
      <c r="R48" s="83"/>
      <c r="S48" s="83"/>
      <c r="T48" s="83"/>
      <c r="U48" s="143"/>
      <c r="V48" s="147"/>
      <c r="W48" s="145"/>
      <c r="X48" s="100"/>
      <c r="Y48" s="101"/>
      <c r="Z48" s="101"/>
      <c r="AA48" s="101"/>
      <c r="AB48" s="101"/>
      <c r="AC48" s="101"/>
      <c r="AD48" s="101"/>
      <c r="AE48" s="101"/>
      <c r="AF48" s="102"/>
      <c r="AG48" s="142"/>
      <c r="AH48" s="101"/>
      <c r="AI48" s="101"/>
      <c r="AJ48" s="101"/>
      <c r="AK48" s="101"/>
      <c r="AL48" s="101"/>
      <c r="AM48" s="101"/>
      <c r="AN48" s="101"/>
      <c r="AO48" s="102"/>
      <c r="AP48" s="120"/>
    </row>
    <row r="49" spans="1:42" x14ac:dyDescent="0.2">
      <c r="A49" s="83" t="s">
        <v>7294</v>
      </c>
      <c r="B49" s="83"/>
      <c r="C49" s="83"/>
      <c r="D49" s="83"/>
      <c r="E49" s="96"/>
      <c r="F49" s="114"/>
      <c r="G49" s="83"/>
      <c r="H49" s="83"/>
      <c r="I49" s="113"/>
      <c r="J49" s="96"/>
      <c r="K49" s="83"/>
      <c r="L49" s="83"/>
      <c r="M49" s="83"/>
      <c r="N49" s="83"/>
      <c r="O49" s="83"/>
      <c r="P49" s="83"/>
      <c r="Q49" s="83"/>
      <c r="R49" s="83"/>
      <c r="S49" s="83"/>
      <c r="T49" s="83"/>
      <c r="U49" s="143"/>
      <c r="V49" s="133"/>
      <c r="W49" s="145"/>
      <c r="X49" s="100"/>
      <c r="Y49" s="101"/>
      <c r="Z49" s="101"/>
      <c r="AA49" s="101"/>
      <c r="AB49" s="101"/>
      <c r="AC49" s="101"/>
      <c r="AD49" s="101"/>
      <c r="AE49" s="101"/>
      <c r="AF49" s="102"/>
      <c r="AG49" s="142"/>
      <c r="AH49" s="101"/>
      <c r="AI49" s="101"/>
      <c r="AJ49" s="101"/>
      <c r="AK49" s="101"/>
      <c r="AL49" s="101"/>
      <c r="AM49" s="101"/>
      <c r="AN49" s="101"/>
      <c r="AO49" s="102"/>
      <c r="AP49" s="120"/>
    </row>
    <row r="50" spans="1:42" x14ac:dyDescent="0.2">
      <c r="A50" s="83" t="s">
        <v>7294</v>
      </c>
      <c r="B50" s="83"/>
      <c r="C50" s="83"/>
      <c r="D50" s="83"/>
      <c r="E50" s="96"/>
      <c r="F50" s="114"/>
      <c r="G50" s="83"/>
      <c r="H50" s="143"/>
      <c r="I50" s="113"/>
      <c r="J50" s="96"/>
      <c r="K50" s="83"/>
      <c r="L50" s="83"/>
      <c r="M50" s="83"/>
      <c r="N50" s="83"/>
      <c r="O50" s="83"/>
      <c r="P50" s="83"/>
      <c r="Q50" s="83"/>
      <c r="R50" s="83"/>
      <c r="S50" s="83"/>
      <c r="T50" s="83"/>
      <c r="U50" s="143"/>
      <c r="V50" s="133"/>
      <c r="W50" s="145"/>
      <c r="X50" s="100"/>
      <c r="Y50" s="101"/>
      <c r="Z50" s="101"/>
      <c r="AA50" s="101"/>
      <c r="AB50" s="101"/>
      <c r="AC50" s="101"/>
      <c r="AD50" s="101"/>
      <c r="AE50" s="101"/>
      <c r="AF50" s="102"/>
      <c r="AG50" s="142"/>
      <c r="AH50" s="101"/>
      <c r="AI50" s="101"/>
      <c r="AJ50" s="101"/>
      <c r="AK50" s="101"/>
      <c r="AL50" s="101"/>
      <c r="AM50" s="101"/>
      <c r="AN50" s="101"/>
      <c r="AO50" s="102"/>
      <c r="AP50" s="120"/>
    </row>
    <row r="51" spans="1:42" x14ac:dyDescent="0.2">
      <c r="A51" s="83" t="s">
        <v>7294</v>
      </c>
      <c r="B51" s="83"/>
      <c r="C51" s="114"/>
      <c r="D51" s="114"/>
      <c r="E51" s="96"/>
      <c r="F51" s="114"/>
      <c r="G51" s="83"/>
      <c r="H51" s="83"/>
      <c r="I51" s="113"/>
      <c r="J51" s="96"/>
      <c r="K51" s="83"/>
      <c r="L51" s="83"/>
      <c r="M51" s="83"/>
      <c r="N51" s="83"/>
      <c r="O51" s="83"/>
      <c r="P51" s="83"/>
      <c r="Q51" s="83"/>
      <c r="R51" s="83"/>
      <c r="S51" s="83"/>
      <c r="T51" s="83"/>
      <c r="U51" s="143"/>
      <c r="V51" s="133"/>
      <c r="W51" s="145"/>
      <c r="X51" s="100"/>
      <c r="Y51" s="101"/>
      <c r="Z51" s="101"/>
      <c r="AA51" s="101"/>
      <c r="AB51" s="101"/>
      <c r="AC51" s="101"/>
      <c r="AD51" s="101"/>
      <c r="AE51" s="101"/>
      <c r="AF51" s="102"/>
      <c r="AG51" s="142"/>
      <c r="AH51" s="101"/>
      <c r="AI51" s="101"/>
      <c r="AJ51" s="101"/>
      <c r="AK51" s="101"/>
      <c r="AL51" s="101"/>
      <c r="AM51" s="101"/>
      <c r="AN51" s="101"/>
      <c r="AO51" s="102"/>
      <c r="AP51" s="120"/>
    </row>
    <row r="52" spans="1:42" x14ac:dyDescent="0.2">
      <c r="A52" s="83" t="s">
        <v>7294</v>
      </c>
      <c r="B52" s="83"/>
      <c r="C52" s="96"/>
      <c r="D52" s="96"/>
      <c r="E52" s="96"/>
      <c r="F52" s="114"/>
      <c r="G52" s="83"/>
      <c r="H52" s="143"/>
      <c r="I52" s="113"/>
      <c r="J52" s="96"/>
      <c r="K52" s="83"/>
      <c r="L52" s="83"/>
      <c r="M52" s="83"/>
      <c r="N52" s="83"/>
      <c r="O52" s="83"/>
      <c r="P52" s="83"/>
      <c r="Q52" s="83"/>
      <c r="R52" s="83"/>
      <c r="S52" s="83"/>
      <c r="T52" s="83"/>
      <c r="U52" s="143"/>
      <c r="V52" s="133"/>
      <c r="W52" s="145"/>
      <c r="X52" s="100"/>
      <c r="Y52" s="101"/>
      <c r="Z52" s="101"/>
      <c r="AA52" s="101"/>
      <c r="AB52" s="101"/>
      <c r="AC52" s="101"/>
      <c r="AD52" s="101"/>
      <c r="AE52" s="101"/>
      <c r="AF52" s="102"/>
      <c r="AG52" s="142"/>
      <c r="AH52" s="101"/>
      <c r="AI52" s="101"/>
      <c r="AJ52" s="101"/>
      <c r="AK52" s="101"/>
      <c r="AL52" s="101"/>
      <c r="AM52" s="101"/>
      <c r="AN52" s="101"/>
      <c r="AO52" s="102"/>
      <c r="AP52" s="120"/>
    </row>
    <row r="53" spans="1:42" x14ac:dyDescent="0.2">
      <c r="A53" s="83" t="s">
        <v>7294</v>
      </c>
      <c r="B53" s="83"/>
      <c r="C53" s="96"/>
      <c r="D53" s="96"/>
      <c r="E53" s="96"/>
      <c r="F53" s="114"/>
      <c r="G53" s="83"/>
      <c r="H53" s="143"/>
      <c r="I53" s="113"/>
      <c r="J53" s="96"/>
      <c r="K53" s="83"/>
      <c r="L53" s="83"/>
      <c r="M53" s="83"/>
      <c r="N53" s="83"/>
      <c r="O53" s="83"/>
      <c r="P53" s="83"/>
      <c r="Q53" s="83"/>
      <c r="R53" s="83"/>
      <c r="S53" s="83"/>
      <c r="T53" s="83"/>
      <c r="U53" s="143"/>
      <c r="V53" s="133"/>
      <c r="W53" s="145"/>
      <c r="X53" s="100"/>
      <c r="Y53" s="101"/>
      <c r="Z53" s="101"/>
      <c r="AA53" s="101"/>
      <c r="AB53" s="101"/>
      <c r="AC53" s="101"/>
      <c r="AD53" s="101"/>
      <c r="AE53" s="101"/>
      <c r="AF53" s="102"/>
      <c r="AG53" s="142"/>
      <c r="AH53" s="101"/>
      <c r="AI53" s="101"/>
      <c r="AJ53" s="101"/>
      <c r="AK53" s="101"/>
      <c r="AL53" s="101"/>
      <c r="AM53" s="101"/>
      <c r="AN53" s="101"/>
      <c r="AO53" s="102"/>
      <c r="AP53" s="120"/>
    </row>
    <row r="54" spans="1:42" x14ac:dyDescent="0.2">
      <c r="A54" s="83" t="s">
        <v>7294</v>
      </c>
      <c r="B54" s="83"/>
      <c r="C54" s="96"/>
      <c r="D54" s="96"/>
      <c r="E54" s="96"/>
      <c r="F54" s="114"/>
      <c r="G54" s="83"/>
      <c r="H54" s="143"/>
      <c r="I54" s="113"/>
      <c r="J54" s="96"/>
      <c r="K54" s="83"/>
      <c r="L54" s="83"/>
      <c r="M54" s="83"/>
      <c r="N54" s="83"/>
      <c r="O54" s="83"/>
      <c r="P54" s="83"/>
      <c r="Q54" s="83"/>
      <c r="R54" s="83"/>
      <c r="S54" s="83"/>
      <c r="T54" s="83"/>
      <c r="U54" s="143"/>
      <c r="V54" s="147"/>
      <c r="W54" s="145"/>
      <c r="X54" s="100"/>
      <c r="Y54" s="101"/>
      <c r="Z54" s="101"/>
      <c r="AA54" s="101"/>
      <c r="AB54" s="101"/>
      <c r="AC54" s="101"/>
      <c r="AD54" s="101"/>
      <c r="AE54" s="101"/>
      <c r="AF54" s="102"/>
      <c r="AG54" s="142"/>
      <c r="AH54" s="101"/>
      <c r="AI54" s="101"/>
      <c r="AJ54" s="101"/>
      <c r="AK54" s="101"/>
      <c r="AL54" s="101"/>
      <c r="AM54" s="101"/>
      <c r="AN54" s="101"/>
      <c r="AO54" s="102"/>
      <c r="AP54" s="120"/>
    </row>
    <row r="55" spans="1:42" x14ac:dyDescent="0.2">
      <c r="A55" s="83" t="s">
        <v>7294</v>
      </c>
      <c r="B55" s="83"/>
      <c r="C55" s="96"/>
      <c r="D55" s="96"/>
      <c r="E55" s="96"/>
      <c r="F55" s="114"/>
      <c r="G55" s="83"/>
      <c r="H55" s="143"/>
      <c r="I55" s="113"/>
      <c r="J55" s="96"/>
      <c r="K55" s="83"/>
      <c r="L55" s="83"/>
      <c r="M55" s="83"/>
      <c r="N55" s="83"/>
      <c r="O55" s="83"/>
      <c r="P55" s="83"/>
      <c r="Q55" s="83"/>
      <c r="R55" s="83"/>
      <c r="S55" s="83"/>
      <c r="T55" s="83"/>
      <c r="U55" s="143"/>
      <c r="V55" s="147"/>
      <c r="W55" s="145"/>
      <c r="X55" s="100"/>
      <c r="Y55" s="101"/>
      <c r="Z55" s="101"/>
      <c r="AA55" s="101"/>
      <c r="AB55" s="101"/>
      <c r="AC55" s="101"/>
      <c r="AD55" s="101"/>
      <c r="AE55" s="101"/>
      <c r="AF55" s="102"/>
      <c r="AG55" s="142"/>
      <c r="AH55" s="101"/>
      <c r="AI55" s="101"/>
      <c r="AJ55" s="101"/>
      <c r="AK55" s="101"/>
      <c r="AL55" s="101"/>
      <c r="AM55" s="101"/>
      <c r="AN55" s="101"/>
      <c r="AO55" s="102"/>
      <c r="AP55" s="120"/>
    </row>
    <row r="56" spans="1:42" x14ac:dyDescent="0.2">
      <c r="A56" s="83" t="s">
        <v>7294</v>
      </c>
      <c r="B56" s="83"/>
      <c r="C56" s="96"/>
      <c r="D56" s="96"/>
      <c r="E56" s="96"/>
      <c r="F56" s="114"/>
      <c r="G56" s="83"/>
      <c r="H56" s="143"/>
      <c r="I56" s="113"/>
      <c r="J56" s="96"/>
      <c r="K56" s="83"/>
      <c r="L56" s="83"/>
      <c r="M56" s="83"/>
      <c r="N56" s="83"/>
      <c r="O56" s="83"/>
      <c r="P56" s="83"/>
      <c r="Q56" s="83"/>
      <c r="R56" s="83"/>
      <c r="S56" s="83"/>
      <c r="T56" s="83"/>
      <c r="U56" s="143"/>
      <c r="V56" s="147"/>
      <c r="W56" s="145"/>
      <c r="X56" s="100"/>
      <c r="Y56" s="101"/>
      <c r="Z56" s="101"/>
      <c r="AA56" s="101"/>
      <c r="AB56" s="101"/>
      <c r="AC56" s="101"/>
      <c r="AD56" s="101"/>
      <c r="AE56" s="101"/>
      <c r="AF56" s="102"/>
      <c r="AG56" s="142"/>
      <c r="AH56" s="101"/>
      <c r="AI56" s="101"/>
      <c r="AJ56" s="101"/>
      <c r="AK56" s="101"/>
      <c r="AL56" s="101"/>
      <c r="AM56" s="101"/>
      <c r="AN56" s="101"/>
      <c r="AO56" s="102"/>
      <c r="AP56" s="120"/>
    </row>
    <row r="57" spans="1:42" x14ac:dyDescent="0.2">
      <c r="A57" s="83" t="s">
        <v>7294</v>
      </c>
      <c r="B57" s="83"/>
      <c r="C57" s="96"/>
      <c r="D57" s="96"/>
      <c r="E57" s="96"/>
      <c r="F57" s="114"/>
      <c r="G57" s="83"/>
      <c r="H57" s="143"/>
      <c r="I57" s="113"/>
      <c r="J57" s="96"/>
      <c r="K57" s="83"/>
      <c r="L57" s="83"/>
      <c r="M57" s="83"/>
      <c r="N57" s="83"/>
      <c r="O57" s="83"/>
      <c r="P57" s="83"/>
      <c r="Q57" s="83"/>
      <c r="R57" s="83"/>
      <c r="S57" s="83"/>
      <c r="T57" s="83"/>
      <c r="U57" s="143"/>
      <c r="V57" s="147"/>
      <c r="W57" s="150"/>
      <c r="X57" s="100"/>
      <c r="Y57" s="101"/>
      <c r="Z57" s="101"/>
      <c r="AA57" s="101"/>
      <c r="AB57" s="101"/>
      <c r="AC57" s="101"/>
      <c r="AD57" s="101"/>
      <c r="AE57" s="101"/>
      <c r="AF57" s="102"/>
      <c r="AG57" s="142"/>
      <c r="AH57" s="101"/>
      <c r="AI57" s="101"/>
      <c r="AJ57" s="101"/>
      <c r="AK57" s="101"/>
      <c r="AL57" s="101"/>
      <c r="AM57" s="101"/>
      <c r="AN57" s="101"/>
      <c r="AO57" s="102"/>
      <c r="AP57" s="120"/>
    </row>
    <row r="58" spans="1:42" x14ac:dyDescent="0.2">
      <c r="A58" s="83" t="s">
        <v>7294</v>
      </c>
      <c r="B58" s="83"/>
      <c r="C58" s="96"/>
      <c r="D58" s="96"/>
      <c r="E58" s="96"/>
      <c r="F58" s="114"/>
      <c r="G58" s="83"/>
      <c r="H58" s="143"/>
      <c r="I58" s="113"/>
      <c r="J58" s="96"/>
      <c r="K58" s="83"/>
      <c r="L58" s="83"/>
      <c r="M58" s="83"/>
      <c r="N58" s="83"/>
      <c r="O58" s="83"/>
      <c r="P58" s="83"/>
      <c r="Q58" s="83"/>
      <c r="R58" s="83"/>
      <c r="S58" s="83"/>
      <c r="T58" s="83"/>
      <c r="U58" s="143"/>
      <c r="V58" s="147"/>
      <c r="W58" s="150"/>
      <c r="X58" s="100"/>
      <c r="Y58" s="101"/>
      <c r="Z58" s="101"/>
      <c r="AA58" s="101"/>
      <c r="AB58" s="101"/>
      <c r="AC58" s="101"/>
      <c r="AD58" s="101"/>
      <c r="AE58" s="101"/>
      <c r="AF58" s="102"/>
      <c r="AG58" s="142"/>
      <c r="AH58" s="101"/>
      <c r="AI58" s="101"/>
      <c r="AJ58" s="101"/>
      <c r="AK58" s="101"/>
      <c r="AL58" s="101"/>
      <c r="AM58" s="101"/>
      <c r="AN58" s="101"/>
      <c r="AO58" s="102"/>
      <c r="AP58" s="120"/>
    </row>
    <row r="59" spans="1:42" x14ac:dyDescent="0.2">
      <c r="A59" s="83" t="s">
        <v>7294</v>
      </c>
      <c r="B59" s="83"/>
      <c r="C59" s="96"/>
      <c r="D59" s="96"/>
      <c r="E59" s="96"/>
      <c r="F59" s="114"/>
      <c r="G59" s="83"/>
      <c r="H59" s="143"/>
      <c r="I59" s="113"/>
      <c r="J59" s="96"/>
      <c r="K59" s="83"/>
      <c r="L59" s="83"/>
      <c r="M59" s="83"/>
      <c r="N59" s="83"/>
      <c r="O59" s="83"/>
      <c r="P59" s="83"/>
      <c r="Q59" s="83"/>
      <c r="R59" s="83"/>
      <c r="S59" s="83"/>
      <c r="T59" s="83"/>
      <c r="U59" s="143"/>
      <c r="V59" s="110"/>
      <c r="W59" s="150"/>
      <c r="X59" s="100"/>
      <c r="Y59" s="101"/>
      <c r="Z59" s="101"/>
      <c r="AA59" s="101"/>
      <c r="AB59" s="101"/>
      <c r="AC59" s="101"/>
      <c r="AD59" s="101"/>
      <c r="AE59" s="101"/>
      <c r="AF59" s="102"/>
      <c r="AG59" s="142"/>
      <c r="AH59" s="101"/>
      <c r="AI59" s="101"/>
      <c r="AJ59" s="101"/>
      <c r="AK59" s="101"/>
      <c r="AL59" s="101"/>
      <c r="AM59" s="101"/>
      <c r="AN59" s="101"/>
      <c r="AO59" s="102"/>
      <c r="AP59" s="120"/>
    </row>
    <row r="60" spans="1:42" x14ac:dyDescent="0.2">
      <c r="A60" s="83" t="s">
        <v>7294</v>
      </c>
      <c r="B60" s="83"/>
      <c r="C60" s="96"/>
      <c r="D60" s="96"/>
      <c r="E60" s="96"/>
      <c r="F60" s="114"/>
      <c r="G60" s="83"/>
      <c r="H60" s="143"/>
      <c r="I60" s="113"/>
      <c r="J60" s="96"/>
      <c r="K60" s="83"/>
      <c r="L60" s="83"/>
      <c r="M60" s="83"/>
      <c r="N60" s="83"/>
      <c r="O60" s="83"/>
      <c r="P60" s="83"/>
      <c r="Q60" s="83"/>
      <c r="R60" s="83"/>
      <c r="S60" s="83"/>
      <c r="T60" s="83"/>
      <c r="U60" s="143"/>
      <c r="V60" s="110"/>
      <c r="W60" s="150"/>
      <c r="X60" s="100"/>
      <c r="Y60" s="101"/>
      <c r="Z60" s="101"/>
      <c r="AA60" s="101"/>
      <c r="AB60" s="101"/>
      <c r="AC60" s="101"/>
      <c r="AD60" s="101"/>
      <c r="AE60" s="101"/>
      <c r="AF60" s="102"/>
      <c r="AG60" s="142"/>
      <c r="AH60" s="101"/>
      <c r="AI60" s="101"/>
      <c r="AJ60" s="101"/>
      <c r="AK60" s="101"/>
      <c r="AL60" s="101"/>
      <c r="AM60" s="101"/>
      <c r="AN60" s="101"/>
      <c r="AO60" s="102"/>
      <c r="AP60" s="120"/>
    </row>
    <row r="61" spans="1:42" x14ac:dyDescent="0.2">
      <c r="A61" s="83" t="s">
        <v>7294</v>
      </c>
      <c r="B61" s="83"/>
      <c r="C61" s="96"/>
      <c r="D61" s="96"/>
      <c r="E61" s="96"/>
      <c r="F61" s="114"/>
      <c r="G61" s="83"/>
      <c r="H61" s="143"/>
      <c r="I61" s="113"/>
      <c r="J61" s="96"/>
      <c r="K61" s="83"/>
      <c r="L61" s="83"/>
      <c r="M61" s="83"/>
      <c r="N61" s="83"/>
      <c r="O61" s="83"/>
      <c r="P61" s="83"/>
      <c r="Q61" s="83"/>
      <c r="R61" s="83"/>
      <c r="S61" s="83"/>
      <c r="T61" s="83"/>
      <c r="U61" s="143"/>
      <c r="V61" s="110"/>
      <c r="W61" s="150"/>
      <c r="X61" s="100"/>
      <c r="Y61" s="101"/>
      <c r="Z61" s="101"/>
      <c r="AA61" s="101"/>
      <c r="AB61" s="101"/>
      <c r="AC61" s="101"/>
      <c r="AD61" s="101"/>
      <c r="AE61" s="101"/>
      <c r="AF61" s="102"/>
      <c r="AG61" s="142"/>
      <c r="AH61" s="101"/>
      <c r="AI61" s="101"/>
      <c r="AJ61" s="101"/>
      <c r="AK61" s="101"/>
      <c r="AL61" s="101"/>
      <c r="AM61" s="101"/>
      <c r="AN61" s="101"/>
      <c r="AO61" s="102"/>
      <c r="AP61" s="120"/>
    </row>
    <row r="62" spans="1:42" x14ac:dyDescent="0.2">
      <c r="A62" s="83" t="s">
        <v>7294</v>
      </c>
      <c r="B62" s="83"/>
      <c r="C62" s="96"/>
      <c r="D62" s="96"/>
      <c r="E62" s="96"/>
      <c r="F62" s="114"/>
      <c r="G62" s="83"/>
      <c r="H62" s="143"/>
      <c r="I62" s="113"/>
      <c r="J62" s="96"/>
      <c r="K62" s="83"/>
      <c r="L62" s="83"/>
      <c r="M62" s="83"/>
      <c r="N62" s="83"/>
      <c r="O62" s="83"/>
      <c r="P62" s="83"/>
      <c r="Q62" s="83"/>
      <c r="R62" s="83"/>
      <c r="S62" s="83"/>
      <c r="T62" s="83"/>
      <c r="U62" s="143"/>
      <c r="V62" s="110"/>
      <c r="W62" s="150"/>
      <c r="X62" s="100"/>
      <c r="Y62" s="101"/>
      <c r="Z62" s="101"/>
      <c r="AA62" s="101"/>
      <c r="AB62" s="101"/>
      <c r="AC62" s="101"/>
      <c r="AD62" s="101"/>
      <c r="AE62" s="101"/>
      <c r="AF62" s="102"/>
      <c r="AG62" s="142"/>
      <c r="AH62" s="101"/>
      <c r="AI62" s="101"/>
      <c r="AJ62" s="101"/>
      <c r="AK62" s="101"/>
      <c r="AL62" s="101"/>
      <c r="AM62" s="101"/>
      <c r="AN62" s="101"/>
      <c r="AO62" s="102"/>
      <c r="AP62" s="120"/>
    </row>
    <row r="63" spans="1:42" x14ac:dyDescent="0.2">
      <c r="A63" s="83" t="s">
        <v>7294</v>
      </c>
      <c r="B63" s="83"/>
      <c r="C63" s="96"/>
      <c r="D63" s="96"/>
      <c r="E63" s="96"/>
      <c r="F63" s="114"/>
      <c r="G63" s="83"/>
      <c r="H63" s="143"/>
      <c r="I63" s="113"/>
      <c r="J63" s="96"/>
      <c r="K63" s="83"/>
      <c r="L63" s="83"/>
      <c r="M63" s="83"/>
      <c r="N63" s="83"/>
      <c r="O63" s="83"/>
      <c r="P63" s="83"/>
      <c r="Q63" s="83"/>
      <c r="R63" s="83"/>
      <c r="S63" s="83"/>
      <c r="T63" s="83"/>
      <c r="U63" s="143"/>
      <c r="V63" s="110"/>
      <c r="W63" s="150"/>
      <c r="X63" s="100"/>
      <c r="Y63" s="101"/>
      <c r="Z63" s="101"/>
      <c r="AA63" s="101"/>
      <c r="AB63" s="101"/>
      <c r="AC63" s="101"/>
      <c r="AD63" s="101"/>
      <c r="AE63" s="101"/>
      <c r="AF63" s="102"/>
      <c r="AG63" s="142"/>
      <c r="AH63" s="101"/>
      <c r="AI63" s="101"/>
      <c r="AJ63" s="101"/>
      <c r="AK63" s="101"/>
      <c r="AL63" s="101"/>
      <c r="AM63" s="101"/>
      <c r="AN63" s="101"/>
      <c r="AO63" s="102"/>
      <c r="AP63" s="120"/>
    </row>
    <row r="64" spans="1:42" x14ac:dyDescent="0.2">
      <c r="A64" s="83" t="s">
        <v>7294</v>
      </c>
      <c r="B64" s="83"/>
      <c r="C64" s="120"/>
      <c r="D64" s="120"/>
      <c r="E64" s="120"/>
      <c r="F64" s="151"/>
      <c r="G64" s="101"/>
      <c r="H64" s="102"/>
      <c r="I64" s="121"/>
      <c r="J64" s="120"/>
      <c r="K64" s="101"/>
      <c r="L64" s="101"/>
      <c r="M64" s="101"/>
      <c r="N64" s="101"/>
      <c r="O64" s="101"/>
      <c r="P64" s="101"/>
      <c r="Q64" s="101"/>
      <c r="R64" s="101"/>
      <c r="S64" s="101"/>
      <c r="T64" s="101"/>
      <c r="U64" s="102"/>
      <c r="V64" s="98"/>
      <c r="W64" s="99"/>
      <c r="X64" s="100"/>
      <c r="Y64" s="101"/>
      <c r="Z64" s="101"/>
      <c r="AA64" s="101"/>
      <c r="AB64" s="101"/>
      <c r="AC64" s="101"/>
      <c r="AD64" s="101"/>
      <c r="AE64" s="101"/>
      <c r="AF64" s="102"/>
      <c r="AG64" s="142"/>
      <c r="AH64" s="101"/>
      <c r="AI64" s="101"/>
      <c r="AJ64" s="101"/>
      <c r="AK64" s="101"/>
      <c r="AL64" s="101"/>
      <c r="AM64" s="101"/>
      <c r="AN64" s="101"/>
      <c r="AO64" s="102"/>
      <c r="AP64" s="120"/>
    </row>
    <row r="65" spans="1:42" x14ac:dyDescent="0.2">
      <c r="A65" s="83" t="s">
        <v>7294</v>
      </c>
      <c r="B65" s="83"/>
      <c r="C65" s="120"/>
      <c r="D65" s="120"/>
      <c r="E65" s="120"/>
      <c r="F65" s="151"/>
      <c r="G65" s="101"/>
      <c r="H65" s="102"/>
      <c r="I65" s="121"/>
      <c r="J65" s="120"/>
      <c r="K65" s="101"/>
      <c r="L65" s="101"/>
      <c r="M65" s="101"/>
      <c r="N65" s="101"/>
      <c r="O65" s="101"/>
      <c r="P65" s="101"/>
      <c r="Q65" s="101"/>
      <c r="R65" s="101"/>
      <c r="S65" s="101"/>
      <c r="T65" s="101"/>
      <c r="U65" s="102"/>
      <c r="V65" s="98"/>
      <c r="W65" s="99"/>
      <c r="X65" s="100"/>
      <c r="Y65" s="101"/>
      <c r="Z65" s="101"/>
      <c r="AA65" s="101"/>
      <c r="AB65" s="101"/>
      <c r="AC65" s="101"/>
      <c r="AD65" s="101"/>
      <c r="AE65" s="101"/>
      <c r="AF65" s="102"/>
      <c r="AG65" s="142"/>
      <c r="AH65" s="101"/>
      <c r="AI65" s="101"/>
      <c r="AJ65" s="101"/>
      <c r="AK65" s="101"/>
      <c r="AL65" s="101"/>
      <c r="AM65" s="101"/>
      <c r="AN65" s="101"/>
      <c r="AO65" s="102"/>
      <c r="AP65" s="120"/>
    </row>
  </sheetData>
  <customSheetViews>
    <customSheetView guid="{8D44BE30-DC19-4B79-BB1D-21CA6698F766}" fitToPage="1">
      <selection activeCell="I5" sqref="I5"/>
      <pageMargins left="0" right="0" top="0" bottom="0" header="0" footer="0"/>
      <pageSetup paperSize="8" scale="35" orientation="landscape" r:id="rId1"/>
    </customSheetView>
    <customSheetView guid="{CBA018AE-2C22-41C1-8163-7BE71552DB08}" fitToPage="1">
      <selection activeCell="I5" sqref="I5"/>
      <pageMargins left="0" right="0" top="0" bottom="0" header="0" footer="0"/>
      <pageSetup paperSize="8" scale="35" orientation="landscape" r:id="rId2"/>
    </customSheetView>
  </customSheetViews>
  <mergeCells count="6">
    <mergeCell ref="X1:AF1"/>
    <mergeCell ref="AG1:AO1"/>
    <mergeCell ref="A1:H1"/>
    <mergeCell ref="I1:J1"/>
    <mergeCell ref="V1:W1"/>
    <mergeCell ref="K1:U1"/>
  </mergeCells>
  <pageMargins left="0.7" right="0.7" top="0.75" bottom="0.75" header="0.3" footer="0.3"/>
  <pageSetup paperSize="8" scale="35" orientation="landscape" r:id="rId3"/>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TaxCatchAll xmlns="281aac78-7b5c-4f6e-8cc2-1545cf8351d9" xsi:nil="true"/>
    <lcf76f155ced4ddcb4097134ff3c332f xmlns="82cd5a4c-adea-4362-ba9e-948a9aaf1d4a">
      <Terms xmlns="http://schemas.microsoft.com/office/infopath/2007/PartnerControls"/>
    </lcf76f155ced4ddcb4097134ff3c332f>
    <_dlc_DocId xmlns="281aac78-7b5c-4f6e-8cc2-1545cf8351d9">Y4EAXPX44X5D-121341912-116540</_dlc_DocId>
    <_dlc_DocIdUrl xmlns="281aac78-7b5c-4f6e-8cc2-1545cf8351d9">
      <Url>https://nationwidewindowscouk.sharepoint.com/sites/ContractAdministration/_layouts/15/DocIdRedir.aspx?ID=Y4EAXPX44X5D-121341912-116540</Url>
      <Description>Y4EAXPX44X5D-121341912-116540</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97FE130ABA87F4AAD69120C5262E7D2" ma:contentTypeVersion="15" ma:contentTypeDescription="Create a new document." ma:contentTypeScope="" ma:versionID="950041a364fc253a2754836204a4dbe9">
  <xsd:schema xmlns:xsd="http://www.w3.org/2001/XMLSchema" xmlns:xs="http://www.w3.org/2001/XMLSchema" xmlns:p="http://schemas.microsoft.com/office/2006/metadata/properties" xmlns:ns2="281aac78-7b5c-4f6e-8cc2-1545cf8351d9" xmlns:ns3="82cd5a4c-adea-4362-ba9e-948a9aaf1d4a" targetNamespace="http://schemas.microsoft.com/office/2006/metadata/properties" ma:root="true" ma:fieldsID="277d4f9b1e314f5cafd16fc7894a9456" ns2:_="" ns3:_="">
    <xsd:import namespace="281aac78-7b5c-4f6e-8cc2-1545cf8351d9"/>
    <xsd:import namespace="82cd5a4c-adea-4362-ba9e-948a9aaf1d4a"/>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SearchProperties" minOccurs="0"/>
                <xsd:element ref="ns3:MediaServiceObjectDetectorVersions" minOccurs="0"/>
                <xsd:element ref="ns2:SharedWithUsers" minOccurs="0"/>
                <xsd:element ref="ns2:SharedWithDetails" minOccurs="0"/>
                <xsd:element ref="ns3:lcf76f155ced4ddcb4097134ff3c332f" minOccurs="0"/>
                <xsd:element ref="ns2:TaxCatchAll" minOccurs="0"/>
                <xsd:element ref="ns3:MediaServiceDateTaken" minOccurs="0"/>
                <xsd:element ref="ns3:MediaServiceLocation" minOccurs="0"/>
                <xsd:element ref="ns3:MediaServiceGenerationTime" minOccurs="0"/>
                <xsd:element ref="ns3:MediaServiceEventHashCode" minOccurs="0"/>
                <xsd:element ref="ns3:MediaServiceOCR"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1aac78-7b5c-4f6e-8cc2-1545cf8351d9"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02b7b7ec-2ccd-485c-b3cd-ebfa04852420}" ma:internalName="TaxCatchAll" ma:showField="CatchAllData" ma:web="281aac78-7b5c-4f6e-8cc2-1545cf8351d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2cd5a4c-adea-4362-ba9e-948a9aaf1d4a"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214d83d7-f159-4ef8-8aa0-a182c0011a03" ma:termSetId="09814cd3-568e-fe90-9814-8d621ff8fb84" ma:anchorId="fba54fb3-c3e1-fe81-a776-ca4b69148c4d" ma:open="true" ma:isKeyword="false">
      <xsd:complexType>
        <xsd:sequence>
          <xsd:element ref="pc:Terms" minOccurs="0" maxOccurs="1"/>
        </xsd:sequence>
      </xsd:complex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OCR" ma:index="24" nillable="true" ma:displayName="Extracted Text" ma:internalName="MediaServiceOCR" ma:readOnly="true">
      <xsd:simpleType>
        <xsd:restriction base="dms:Note">
          <xsd:maxLength value="255"/>
        </xsd:restriction>
      </xsd:simpleType>
    </xsd:element>
    <xsd:element name="MediaLengthInSeconds" ma:index="2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83C9A16-D75F-4BFF-966F-8017E53A9626}">
  <ds:schemaRefs>
    <ds:schemaRef ds:uri="http://schemas.microsoft.com/sharepoint/events"/>
  </ds:schemaRefs>
</ds:datastoreItem>
</file>

<file path=customXml/itemProps2.xml><?xml version="1.0" encoding="utf-8"?>
<ds:datastoreItem xmlns:ds="http://schemas.openxmlformats.org/officeDocument/2006/customXml" ds:itemID="{CDB42028-8B09-4713-8586-395F640DD762}">
  <ds:schemaRefs>
    <ds:schemaRef ds:uri="82cd5a4c-adea-4362-ba9e-948a9aaf1d4a"/>
    <ds:schemaRef ds:uri="http://purl.org/dc/elements/1.1/"/>
    <ds:schemaRef ds:uri="http://www.w3.org/XML/1998/namespace"/>
    <ds:schemaRef ds:uri="http://purl.org/dc/terms/"/>
    <ds:schemaRef ds:uri="http://schemas.microsoft.com/office/infopath/2007/PartnerControls"/>
    <ds:schemaRef ds:uri="http://schemas.microsoft.com/office/2006/documentManagement/types"/>
    <ds:schemaRef ds:uri="http://schemas.openxmlformats.org/package/2006/metadata/core-properties"/>
    <ds:schemaRef ds:uri="281aac78-7b5c-4f6e-8cc2-1545cf8351d9"/>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F48A6225-C6EF-4EFA-AC1B-E068DF9B3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1aac78-7b5c-4f6e-8cc2-1545cf8351d9"/>
    <ds:schemaRef ds:uri="82cd5a4c-adea-4362-ba9e-948a9aaf1d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702356F6-70D1-4F02-B66E-A4611B395E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Program</vt:lpstr>
      <vt:lpstr>Financial Summary</vt:lpstr>
      <vt:lpstr>Summary Report</vt:lpstr>
      <vt:lpstr>Mile Stones</vt:lpstr>
      <vt:lpstr>UPRN Fix</vt:lpstr>
      <vt:lpstr>Tracker</vt:lpstr>
      <vt:lpstr>Installs Booked</vt:lpstr>
      <vt:lpstr>Surveys Booked</vt:lpstr>
      <vt:lpstr>Scaffold</vt:lpstr>
      <vt:lpstr>Address sort tool</vt:lpstr>
      <vt:lpstr>List</vt:lpstr>
      <vt:lpstr>Vision Lookup</vt:lpstr>
      <vt:lpstr>data collection</vt:lpstr>
      <vt:lpstr>Asbestos</vt:lpstr>
      <vt:lpstr>Program!Print_Area</vt:lpstr>
      <vt:lpstr>'Surveys Booked'!Print_Area</vt:lpstr>
      <vt:lpstr>Tracker!Print_Area</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Andrea Cashmore</dc:creator>
  <cp:keywords/>
  <dc:description/>
  <cp:lastModifiedBy>Andrea Cashmore</cp:lastModifiedBy>
  <cp:revision/>
  <cp:lastPrinted>2024-07-04T10:55:15Z</cp:lastPrinted>
  <dcterms:created xsi:type="dcterms:W3CDTF">2012-07-13T07:22:23Z</dcterms:created>
  <dcterms:modified xsi:type="dcterms:W3CDTF">2024-07-18T11:14:47Z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0x010100797FE130ABA87F4AAD69120C5262E7D2</vt:lpwstr>
  </property>
  <property fmtid="{D5CDD505-2E9C-101B-9397-08002B2CF9AE}" pid="3" name="_dlc_DocIdItemGuid">
    <vt:lpwstr>670d5d97-beb2-4e62-8ca4-92651d9ce174</vt:lpwstr>
  </property>
  <property fmtid="{D5CDD505-2E9C-101B-9397-08002B2CF9AE}" pid="4" name="MediaServiceImageTags">
    <vt:lpwstr/>
  </property>
</Properties>
</file>